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01" codeName="{662AC1DA-710E-409A-AF98-282AFDE22985}"/>
  <workbookPr codeName="ThisWorkbook"/>
  <mc:AlternateContent xmlns:mc="http://schemas.openxmlformats.org/markup-compatibility/2006">
    <mc:Choice Requires="x15">
      <x15ac:absPath xmlns:x15ac="http://schemas.microsoft.com/office/spreadsheetml/2010/11/ac" url="\\Mac\Dropbox for Business\z. Training\Online training\EFM\15 Advanced\15.14 Level debt service\"/>
    </mc:Choice>
  </mc:AlternateContent>
  <xr:revisionPtr revIDLastSave="0" documentId="8_{E039F044-3CC0-47AC-B521-A8EF99E86C12}" xr6:coauthVersionLast="45" xr6:coauthVersionMax="45" xr10:uidLastSave="{00000000-0000-0000-0000-000000000000}"/>
  <bookViews>
    <workbookView xWindow="-98" yWindow="248" windowWidth="25396" windowHeight="14760" tabRatio="810" xr2:uid="{00000000-000D-0000-FFFF-FFFF00000000}"/>
  </bookViews>
  <sheets>
    <sheet name="Change" sheetId="291" r:id="rId1"/>
    <sheet name="InpC" sheetId="48" r:id="rId2"/>
    <sheet name="InpS" sheetId="304" r:id="rId3"/>
    <sheet name="Time" sheetId="273" r:id="rId4"/>
    <sheet name="Esc" sheetId="289" r:id="rId5"/>
    <sheet name="Ops" sheetId="278" r:id="rId6"/>
    <sheet name="Acct" sheetId="285" r:id="rId7"/>
    <sheet name="Debt" sheetId="280" r:id="rId8"/>
    <sheet name="Equity" sheetId="286" r:id="rId9"/>
    <sheet name="Tax" sheetId="282" r:id="rId10"/>
    <sheet name="Metrics" sheetId="288" r:id="rId11"/>
    <sheet name="FS Qtr" sheetId="265" r:id="rId12"/>
    <sheet name="FS Ann" sheetId="277" r:id="rId13"/>
    <sheet name="Output" sheetId="269" r:id="rId14"/>
    <sheet name="Check" sheetId="264" r:id="rId15"/>
    <sheet name="Tmp" sheetId="275" r:id="rId16"/>
  </sheets>
  <externalReferences>
    <externalReference r:id="rId17"/>
  </externalReferences>
  <definedNames>
    <definedName name="__CheckBox_Ignore_23_20191012130750__" hidden="1">[1]FSAnn!#REF!</definedName>
    <definedName name="__CheckBox_Ignore_5_20191013013801__" hidden="1">[1]FS!#REF!</definedName>
    <definedName name="__CheckBox_Ignore_5_20191013013803__" hidden="1">[1]FS!#REF!</definedName>
    <definedName name="__CheckBox_Ignore_5_20191013015051__" hidden="1">[1]FSAnn!#REF!</definedName>
    <definedName name="__CheckBox_Ignore_5_20191013015103__" hidden="1">[1]FSAnn!#REF!</definedName>
    <definedName name="__CheckBox_Ignore_5_20191013021741__" hidden="1">[1]FSAnn!#REF!</definedName>
    <definedName name="BaseCaseIndicator">InpC!$J$7:$S$7</definedName>
    <definedName name="CFADS_calc">Debt!$J$11:$GJ$11</definedName>
    <definedName name="CFADS_check">Debt!$F$14</definedName>
    <definedName name="CFADS_paste">Debt!$J$12:$GJ$12</definedName>
    <definedName name="ChangeLogLatestValueColumn">Change!$J$4</definedName>
    <definedName name="ChangeLogStartRow">Change!$H$7</definedName>
    <definedName name="ChangeLogTimelineStart">Change!$W$1</definedName>
    <definedName name="ChangeLogTitleRow">Change!$A$3:$U$3</definedName>
    <definedName name="CHK_TOL">InpC!$F$135</definedName>
    <definedName name="InputRowTemplate">InpC!$E$151:$S$151</definedName>
    <definedName name="InputStored">InpC!$J$3:$S$3</definedName>
    <definedName name="SMU">InpC!$F$139</definedName>
    <definedName name="TrackActive">Output!$H$5</definedName>
    <definedName name="TrackLiveResults">Output!$H$6:$H$71</definedName>
    <definedName name="TrackStoredResults">Output!$M$5:$V$5</definedName>
    <definedName name="TRK_TOL">InpC!$F$134</definedName>
  </definedNames>
  <calcPr calcId="191029" calcMode="manual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I9" i="291" l="1"/>
  <c r="I10" i="291"/>
  <c r="I11" i="291"/>
  <c r="E104" i="280"/>
  <c r="F104" i="280"/>
  <c r="I104" i="280"/>
  <c r="G99" i="280"/>
  <c r="G104" i="280" s="1"/>
  <c r="I98" i="280"/>
  <c r="G98" i="280"/>
  <c r="F98" i="280"/>
  <c r="E98" i="280"/>
  <c r="E97" i="280"/>
  <c r="F97" i="280"/>
  <c r="I97" i="280"/>
  <c r="E96" i="280"/>
  <c r="G94" i="280"/>
  <c r="G96" i="280" s="1"/>
  <c r="E93" i="280"/>
  <c r="G93" i="280"/>
  <c r="E92" i="280"/>
  <c r="I88" i="280"/>
  <c r="G88" i="280"/>
  <c r="F88" i="280"/>
  <c r="E88" i="280"/>
  <c r="I89" i="280"/>
  <c r="H89" i="280"/>
  <c r="G89" i="280"/>
  <c r="F89" i="280"/>
  <c r="E89" i="280"/>
  <c r="I13" i="291" l="1"/>
  <c r="G9" i="304"/>
  <c r="E9" i="304"/>
  <c r="E123" i="280"/>
  <c r="F123" i="280"/>
  <c r="G123" i="280"/>
  <c r="H123" i="280"/>
  <c r="I123" i="280"/>
  <c r="I14" i="291"/>
  <c r="E128" i="280"/>
  <c r="F128" i="280"/>
  <c r="G128" i="280"/>
  <c r="H128" i="280"/>
  <c r="I128" i="280"/>
  <c r="I15" i="291"/>
  <c r="I16" i="291"/>
  <c r="G120" i="280"/>
  <c r="E120" i="280"/>
  <c r="G122" i="280"/>
  <c r="E122" i="280"/>
  <c r="G121" i="280"/>
  <c r="E121" i="280"/>
  <c r="I17" i="291"/>
  <c r="I18" i="291"/>
  <c r="QU17" i="291"/>
  <c r="QT17" i="291"/>
  <c r="QS17" i="291"/>
  <c r="QR17" i="291"/>
  <c r="QQ17" i="291"/>
  <c r="QP17" i="291"/>
  <c r="QO17" i="291"/>
  <c r="QN17" i="291"/>
  <c r="QM17" i="291"/>
  <c r="QL17" i="291"/>
  <c r="QK17" i="291"/>
  <c r="QJ17" i="291"/>
  <c r="QI17" i="291"/>
  <c r="QH17" i="291"/>
  <c r="QG17" i="291"/>
  <c r="QF17" i="291"/>
  <c r="QE17" i="291"/>
  <c r="QD17" i="291"/>
  <c r="QC17" i="291"/>
  <c r="QB17" i="291"/>
  <c r="QA17" i="291"/>
  <c r="PZ17" i="291"/>
  <c r="PY17" i="291"/>
  <c r="PX17" i="291"/>
  <c r="PW17" i="291"/>
  <c r="PV17" i="291"/>
  <c r="PU17" i="291"/>
  <c r="PT17" i="291"/>
  <c r="PS17" i="291"/>
  <c r="PR17" i="291"/>
  <c r="PQ17" i="291"/>
  <c r="PP17" i="291"/>
  <c r="PO17" i="291"/>
  <c r="PN17" i="291"/>
  <c r="PM17" i="291"/>
  <c r="PL17" i="291"/>
  <c r="PK17" i="291"/>
  <c r="PJ17" i="291"/>
  <c r="PI17" i="291"/>
  <c r="PH17" i="291"/>
  <c r="PG17" i="291"/>
  <c r="PF17" i="291"/>
  <c r="PE17" i="291"/>
  <c r="PD17" i="291"/>
  <c r="PC17" i="291"/>
  <c r="PB17" i="291"/>
  <c r="PA17" i="291"/>
  <c r="OZ17" i="291"/>
  <c r="OY17" i="291"/>
  <c r="OX17" i="291"/>
  <c r="OW17" i="291"/>
  <c r="OV17" i="291"/>
  <c r="OU17" i="291"/>
  <c r="OT17" i="291"/>
  <c r="OS17" i="291"/>
  <c r="OR17" i="291"/>
  <c r="OQ17" i="291"/>
  <c r="OP17" i="291"/>
  <c r="OO17" i="291"/>
  <c r="ON17" i="291"/>
  <c r="OM17" i="291"/>
  <c r="OL17" i="291"/>
  <c r="OK17" i="291"/>
  <c r="OJ17" i="291"/>
  <c r="OI17" i="291"/>
  <c r="OH17" i="291"/>
  <c r="OG17" i="291"/>
  <c r="OF17" i="291"/>
  <c r="OE17" i="291"/>
  <c r="OD17" i="291"/>
  <c r="OC17" i="291"/>
  <c r="OB17" i="291"/>
  <c r="OA17" i="291"/>
  <c r="NZ17" i="291"/>
  <c r="NY17" i="291"/>
  <c r="NX17" i="291"/>
  <c r="NW17" i="291"/>
  <c r="NV17" i="291"/>
  <c r="NU17" i="291"/>
  <c r="NT17" i="291"/>
  <c r="NS17" i="291"/>
  <c r="NR17" i="291"/>
  <c r="NQ17" i="291"/>
  <c r="NP17" i="291"/>
  <c r="NO17" i="291"/>
  <c r="NN17" i="291"/>
  <c r="NM17" i="291"/>
  <c r="NL17" i="291"/>
  <c r="NK17" i="291"/>
  <c r="NJ17" i="291"/>
  <c r="NI17" i="291"/>
  <c r="NH17" i="291"/>
  <c r="NG17" i="291"/>
  <c r="NF17" i="291"/>
  <c r="NE17" i="291"/>
  <c r="ND17" i="291"/>
  <c r="NC17" i="291"/>
  <c r="NB17" i="291"/>
  <c r="NA17" i="291"/>
  <c r="MZ17" i="291"/>
  <c r="MY17" i="291"/>
  <c r="MX17" i="291"/>
  <c r="MW17" i="291"/>
  <c r="MV17" i="291"/>
  <c r="MU17" i="291"/>
  <c r="MT17" i="291"/>
  <c r="MS17" i="291"/>
  <c r="MR17" i="291"/>
  <c r="MQ17" i="291"/>
  <c r="MP17" i="291"/>
  <c r="MO17" i="291"/>
  <c r="MN17" i="291"/>
  <c r="MM17" i="291"/>
  <c r="ML17" i="291"/>
  <c r="MK17" i="291"/>
  <c r="MJ17" i="291"/>
  <c r="MI17" i="291"/>
  <c r="MH17" i="291"/>
  <c r="MG17" i="291"/>
  <c r="MF17" i="291"/>
  <c r="ME17" i="291"/>
  <c r="MD17" i="291"/>
  <c r="MC17" i="291"/>
  <c r="MB17" i="291"/>
  <c r="MA17" i="291"/>
  <c r="LZ17" i="291"/>
  <c r="LY17" i="291"/>
  <c r="LX17" i="291"/>
  <c r="LW17" i="291"/>
  <c r="LV17" i="291"/>
  <c r="LU17" i="291"/>
  <c r="LT17" i="291"/>
  <c r="LS17" i="291"/>
  <c r="LR17" i="291"/>
  <c r="LQ17" i="291"/>
  <c r="LP17" i="291"/>
  <c r="LO17" i="291"/>
  <c r="LN17" i="291"/>
  <c r="LM17" i="291"/>
  <c r="LL17" i="291"/>
  <c r="LK17" i="291"/>
  <c r="LJ17" i="291"/>
  <c r="LI17" i="291"/>
  <c r="LH17" i="291"/>
  <c r="LG17" i="291"/>
  <c r="LF17" i="291"/>
  <c r="LE17" i="291"/>
  <c r="LD17" i="291"/>
  <c r="LC17" i="291"/>
  <c r="LB17" i="291"/>
  <c r="LA17" i="291"/>
  <c r="KZ17" i="291"/>
  <c r="KY17" i="291"/>
  <c r="KX17" i="291"/>
  <c r="KW17" i="291"/>
  <c r="KV17" i="291"/>
  <c r="KU17" i="291"/>
  <c r="KT17" i="291"/>
  <c r="KS17" i="291"/>
  <c r="KR17" i="291"/>
  <c r="KQ17" i="291"/>
  <c r="KP17" i="291"/>
  <c r="KO17" i="291"/>
  <c r="KN17" i="291"/>
  <c r="KM17" i="291"/>
  <c r="KL17" i="291"/>
  <c r="KK17" i="291"/>
  <c r="KJ17" i="291"/>
  <c r="KI17" i="291"/>
  <c r="KH17" i="291"/>
  <c r="KG17" i="291"/>
  <c r="KF17" i="291"/>
  <c r="KE17" i="291"/>
  <c r="KD17" i="291"/>
  <c r="KC17" i="291"/>
  <c r="KB17" i="291"/>
  <c r="KA17" i="291"/>
  <c r="JZ17" i="291"/>
  <c r="JY17" i="291"/>
  <c r="JX17" i="291"/>
  <c r="JW17" i="291"/>
  <c r="JV17" i="291"/>
  <c r="JU17" i="291"/>
  <c r="JT17" i="291"/>
  <c r="JS17" i="291"/>
  <c r="JR17" i="291"/>
  <c r="JQ17" i="291"/>
  <c r="JP17" i="291"/>
  <c r="JO17" i="291"/>
  <c r="JN17" i="291"/>
  <c r="JM17" i="291"/>
  <c r="JL17" i="291"/>
  <c r="JK17" i="291"/>
  <c r="JJ17" i="291"/>
  <c r="JI17" i="291"/>
  <c r="JH17" i="291"/>
  <c r="JG17" i="291"/>
  <c r="JF17" i="291"/>
  <c r="JE17" i="291"/>
  <c r="JD17" i="291"/>
  <c r="JC17" i="291"/>
  <c r="JB17" i="291"/>
  <c r="JA17" i="291"/>
  <c r="IZ17" i="291"/>
  <c r="IY17" i="291"/>
  <c r="IX17" i="291"/>
  <c r="IW17" i="291"/>
  <c r="IV17" i="291"/>
  <c r="IU17" i="291"/>
  <c r="IT17" i="291"/>
  <c r="IS17" i="291"/>
  <c r="IR17" i="291"/>
  <c r="IQ17" i="291"/>
  <c r="IP17" i="291"/>
  <c r="IO17" i="291"/>
  <c r="IN17" i="291"/>
  <c r="IM17" i="291"/>
  <c r="IL17" i="291"/>
  <c r="IK17" i="291"/>
  <c r="IJ17" i="291"/>
  <c r="II17" i="291"/>
  <c r="IH17" i="291"/>
  <c r="IG17" i="291"/>
  <c r="IF17" i="291"/>
  <c r="IE17" i="291"/>
  <c r="ID17" i="291"/>
  <c r="IC17" i="291"/>
  <c r="IB17" i="291"/>
  <c r="IA17" i="291"/>
  <c r="HZ17" i="291"/>
  <c r="HY17" i="291"/>
  <c r="HX17" i="291"/>
  <c r="HW17" i="291"/>
  <c r="HV17" i="291"/>
  <c r="HU17" i="291"/>
  <c r="HT17" i="291"/>
  <c r="HS17" i="291"/>
  <c r="HR17" i="291"/>
  <c r="HQ17" i="291"/>
  <c r="HP17" i="291"/>
  <c r="HO17" i="291"/>
  <c r="HN17" i="291"/>
  <c r="HM17" i="291"/>
  <c r="HL17" i="291"/>
  <c r="HK17" i="291"/>
  <c r="HJ17" i="291"/>
  <c r="HI17" i="291"/>
  <c r="HH17" i="291"/>
  <c r="HG17" i="291"/>
  <c r="HF17" i="291"/>
  <c r="HE17" i="291"/>
  <c r="HD17" i="291"/>
  <c r="HC17" i="291"/>
  <c r="HB17" i="291"/>
  <c r="HA17" i="291"/>
  <c r="GZ17" i="291"/>
  <c r="GY17" i="291"/>
  <c r="GX17" i="291"/>
  <c r="E5" i="304" l="1"/>
  <c r="E4" i="304"/>
  <c r="E3" i="304"/>
  <c r="E2" i="304"/>
  <c r="I20" i="291"/>
  <c r="I51" i="280"/>
  <c r="G51" i="280"/>
  <c r="F51" i="280"/>
  <c r="E51" i="280"/>
  <c r="E50" i="280"/>
  <c r="F50" i="280"/>
  <c r="G50" i="280"/>
  <c r="H50" i="280"/>
  <c r="I50" i="280"/>
  <c r="I21" i="291"/>
  <c r="I46" i="280"/>
  <c r="G46" i="280"/>
  <c r="F46" i="280"/>
  <c r="E46" i="280"/>
  <c r="E45" i="280"/>
  <c r="F45" i="280"/>
  <c r="G45" i="280"/>
  <c r="H45" i="280"/>
  <c r="I45" i="280"/>
  <c r="E44" i="280"/>
  <c r="G44" i="280"/>
  <c r="E43" i="280"/>
  <c r="G43" i="280"/>
  <c r="E42" i="280"/>
  <c r="G42" i="280"/>
  <c r="E41" i="280"/>
  <c r="G41" i="280"/>
  <c r="E40" i="280"/>
  <c r="G40" i="280"/>
  <c r="E39" i="280"/>
  <c r="G39" i="280"/>
  <c r="E38" i="280"/>
  <c r="G38" i="280"/>
  <c r="E37" i="280"/>
  <c r="G37" i="280"/>
  <c r="E36" i="280"/>
  <c r="G36" i="280"/>
  <c r="E35" i="280"/>
  <c r="G35" i="280"/>
  <c r="E34" i="280"/>
  <c r="G34" i="280"/>
  <c r="E33" i="280"/>
  <c r="G33" i="280"/>
  <c r="E32" i="280"/>
  <c r="G32" i="280"/>
  <c r="E31" i="280"/>
  <c r="G31" i="280"/>
  <c r="E30" i="280"/>
  <c r="G30" i="280"/>
  <c r="E29" i="280"/>
  <c r="G29" i="280"/>
  <c r="E28" i="280"/>
  <c r="G28" i="280"/>
  <c r="E27" i="280"/>
  <c r="G27" i="280"/>
  <c r="E26" i="280"/>
  <c r="G26" i="280"/>
  <c r="E25" i="280"/>
  <c r="G25" i="280"/>
  <c r="E24" i="280"/>
  <c r="G24" i="280"/>
  <c r="E23" i="280"/>
  <c r="G23" i="280"/>
  <c r="E22" i="280"/>
  <c r="G22" i="280"/>
  <c r="E21" i="280"/>
  <c r="G21" i="280"/>
  <c r="E20" i="280"/>
  <c r="G20" i="280"/>
  <c r="I22" i="291"/>
  <c r="I23" i="291"/>
  <c r="I24" i="291"/>
  <c r="I25" i="291"/>
  <c r="I26" i="291"/>
  <c r="I27" i="291"/>
  <c r="I28" i="291"/>
  <c r="I29" i="291"/>
  <c r="I30" i="291"/>
  <c r="I31" i="291"/>
  <c r="M2" i="48"/>
  <c r="E5" i="278" l="1"/>
  <c r="E4" i="278"/>
  <c r="E3" i="278"/>
  <c r="E2" i="278"/>
  <c r="E5" i="273"/>
  <c r="E4" i="273"/>
  <c r="E3" i="273"/>
  <c r="E2" i="273"/>
  <c r="L2" i="48" l="1"/>
  <c r="I33" i="291" l="1"/>
  <c r="I34" i="291"/>
  <c r="I35" i="291"/>
  <c r="BQ2" i="291" l="1"/>
  <c r="G3" i="291" l="1"/>
  <c r="F3" i="291"/>
  <c r="A1" i="291"/>
  <c r="G101" i="280" l="1"/>
  <c r="E101" i="280"/>
  <c r="G19" i="289" l="1"/>
  <c r="E19" i="289"/>
  <c r="G10" i="289"/>
  <c r="E10" i="289"/>
  <c r="G9" i="289"/>
  <c r="E9" i="289"/>
  <c r="E40" i="278" l="1"/>
  <c r="F40" i="278"/>
  <c r="G40" i="278"/>
  <c r="H40" i="278"/>
  <c r="I40" i="278"/>
  <c r="E20" i="289"/>
  <c r="F20" i="289"/>
  <c r="G20" i="289"/>
  <c r="H20" i="289"/>
  <c r="I20" i="289"/>
  <c r="E21" i="289"/>
  <c r="F21" i="289"/>
  <c r="G21" i="289"/>
  <c r="H21" i="289"/>
  <c r="I21" i="289"/>
  <c r="J22" i="289" s="1"/>
  <c r="J40" i="278" s="1"/>
  <c r="I127" i="273"/>
  <c r="H127" i="273"/>
  <c r="G127" i="273"/>
  <c r="F127" i="273"/>
  <c r="E127" i="273"/>
  <c r="E11" i="289"/>
  <c r="F11" i="289"/>
  <c r="G11" i="289"/>
  <c r="E12" i="289"/>
  <c r="F12" i="289"/>
  <c r="G12" i="289"/>
  <c r="I12" i="289"/>
  <c r="E5" i="289"/>
  <c r="E4" i="289"/>
  <c r="E3" i="289"/>
  <c r="E2" i="289"/>
  <c r="E79" i="278" l="1"/>
  <c r="G118" i="48"/>
  <c r="G79" i="278" s="1"/>
  <c r="G68" i="278"/>
  <c r="E68" i="278"/>
  <c r="E58" i="278"/>
  <c r="G115" i="48"/>
  <c r="G58" i="278" s="1"/>
  <c r="G47" i="278"/>
  <c r="E47" i="278"/>
  <c r="F31" i="265"/>
  <c r="I31" i="265"/>
  <c r="G77" i="278"/>
  <c r="G31" i="265" s="1"/>
  <c r="E77" i="278"/>
  <c r="E31" i="265" s="1"/>
  <c r="E69" i="265"/>
  <c r="F69" i="265"/>
  <c r="H69" i="265"/>
  <c r="I69" i="265"/>
  <c r="I83" i="278"/>
  <c r="F83" i="278"/>
  <c r="E83" i="278"/>
  <c r="E84" i="278"/>
  <c r="F84" i="278"/>
  <c r="I84" i="278"/>
  <c r="E75" i="278"/>
  <c r="F75" i="278"/>
  <c r="H75" i="278"/>
  <c r="I75" i="278"/>
  <c r="I74" i="278"/>
  <c r="F74" i="278"/>
  <c r="E74" i="278"/>
  <c r="E73" i="278"/>
  <c r="F73" i="278"/>
  <c r="H73" i="278"/>
  <c r="I73" i="278"/>
  <c r="E70" i="278"/>
  <c r="F70" i="278"/>
  <c r="I70" i="278"/>
  <c r="G85" i="278"/>
  <c r="G69" i="265" s="1"/>
  <c r="J82" i="278"/>
  <c r="G82" i="278"/>
  <c r="G73" i="278" s="1"/>
  <c r="I80" i="278"/>
  <c r="G80" i="278"/>
  <c r="F80" i="278"/>
  <c r="E80" i="278"/>
  <c r="G76" i="278"/>
  <c r="G71" i="278"/>
  <c r="G75" i="278" s="1"/>
  <c r="I69" i="278"/>
  <c r="H69" i="278"/>
  <c r="G69" i="278"/>
  <c r="F69" i="278"/>
  <c r="E69" i="278"/>
  <c r="I64" i="265"/>
  <c r="H64" i="265"/>
  <c r="F64" i="265"/>
  <c r="E64" i="265"/>
  <c r="E30" i="265"/>
  <c r="F30" i="265"/>
  <c r="I30" i="265"/>
  <c r="E52" i="278"/>
  <c r="F52" i="278"/>
  <c r="H52" i="278"/>
  <c r="I52" i="278"/>
  <c r="I62" i="278"/>
  <c r="F62" i="278"/>
  <c r="E62" i="278"/>
  <c r="E63" i="278"/>
  <c r="F63" i="278"/>
  <c r="I63" i="278"/>
  <c r="G55" i="278"/>
  <c r="I53" i="278"/>
  <c r="F53" i="278"/>
  <c r="E53" i="278"/>
  <c r="E54" i="278"/>
  <c r="F54" i="278"/>
  <c r="H54" i="278"/>
  <c r="I54" i="278"/>
  <c r="G64" i="278"/>
  <c r="G64" i="265" s="1"/>
  <c r="J61" i="278"/>
  <c r="G61" i="278"/>
  <c r="I59" i="278"/>
  <c r="G59" i="278"/>
  <c r="F59" i="278"/>
  <c r="E59" i="278"/>
  <c r="G50" i="278"/>
  <c r="I48" i="278"/>
  <c r="H48" i="278"/>
  <c r="G48" i="278"/>
  <c r="F48" i="278"/>
  <c r="E48" i="278"/>
  <c r="E49" i="278"/>
  <c r="F49" i="278"/>
  <c r="I49" i="278"/>
  <c r="J73" i="278" l="1"/>
  <c r="J52" i="278"/>
  <c r="G84" i="278"/>
  <c r="G54" i="278"/>
  <c r="G52" i="278"/>
  <c r="G63" i="278"/>
  <c r="G30" i="265"/>
  <c r="G14" i="264"/>
  <c r="E14" i="264"/>
  <c r="G10" i="280"/>
  <c r="E10" i="280"/>
  <c r="G68" i="280"/>
  <c r="E68" i="280"/>
  <c r="E103" i="280"/>
  <c r="F103" i="280"/>
  <c r="I103" i="280"/>
  <c r="G85" i="280"/>
  <c r="G103" i="280" s="1"/>
  <c r="E84" i="280"/>
  <c r="F84" i="280"/>
  <c r="I84" i="280"/>
  <c r="E83" i="280"/>
  <c r="F83" i="280"/>
  <c r="I83" i="280"/>
  <c r="E102" i="280"/>
  <c r="F102" i="280"/>
  <c r="I102" i="280"/>
  <c r="G80" i="280"/>
  <c r="G102" i="280" s="1"/>
  <c r="E11" i="286" l="1"/>
  <c r="E16" i="280"/>
  <c r="F16" i="280"/>
  <c r="G16" i="280"/>
  <c r="I16" i="280"/>
  <c r="J16" i="280"/>
  <c r="K16" i="280"/>
  <c r="L16" i="280"/>
  <c r="M16" i="280"/>
  <c r="N16" i="280"/>
  <c r="O16" i="280"/>
  <c r="P16" i="280"/>
  <c r="Q16" i="280"/>
  <c r="R16" i="280"/>
  <c r="S16" i="280"/>
  <c r="T16" i="280"/>
  <c r="U16" i="280"/>
  <c r="V16" i="280"/>
  <c r="W16" i="280"/>
  <c r="X16" i="280"/>
  <c r="Y16" i="280"/>
  <c r="Z16" i="280"/>
  <c r="AA16" i="280"/>
  <c r="AB16" i="280"/>
  <c r="AC16" i="280"/>
  <c r="AD16" i="280"/>
  <c r="AE16" i="280"/>
  <c r="AF16" i="280"/>
  <c r="AG16" i="280"/>
  <c r="AH16" i="280"/>
  <c r="AI16" i="280"/>
  <c r="AJ16" i="280"/>
  <c r="AK16" i="280"/>
  <c r="AL16" i="280"/>
  <c r="AM16" i="280"/>
  <c r="AN16" i="280"/>
  <c r="AO16" i="280"/>
  <c r="AP16" i="280"/>
  <c r="AQ16" i="280"/>
  <c r="AR16" i="280"/>
  <c r="AS16" i="280"/>
  <c r="AT16" i="280"/>
  <c r="AU16" i="280"/>
  <c r="AV16" i="280"/>
  <c r="AW16" i="280"/>
  <c r="AX16" i="280"/>
  <c r="AY16" i="280"/>
  <c r="AZ16" i="280"/>
  <c r="BA16" i="280"/>
  <c r="BB16" i="280"/>
  <c r="BC16" i="280"/>
  <c r="BD16" i="280"/>
  <c r="BE16" i="280"/>
  <c r="BF16" i="280"/>
  <c r="BG16" i="280"/>
  <c r="BH16" i="280"/>
  <c r="BI16" i="280"/>
  <c r="BJ16" i="280"/>
  <c r="BK16" i="280"/>
  <c r="BL16" i="280"/>
  <c r="BM16" i="280"/>
  <c r="BN16" i="280"/>
  <c r="BO16" i="280"/>
  <c r="BP16" i="280"/>
  <c r="BQ16" i="280"/>
  <c r="BR16" i="280"/>
  <c r="BS16" i="280"/>
  <c r="BT16" i="280"/>
  <c r="BU16" i="280"/>
  <c r="BV16" i="280"/>
  <c r="BW16" i="280"/>
  <c r="BX16" i="280"/>
  <c r="BY16" i="280"/>
  <c r="BZ16" i="280"/>
  <c r="CA16" i="280"/>
  <c r="CB16" i="280"/>
  <c r="CC16" i="280"/>
  <c r="CD16" i="280"/>
  <c r="CE16" i="280"/>
  <c r="CF16" i="280"/>
  <c r="CG16" i="280"/>
  <c r="CH16" i="280"/>
  <c r="CI16" i="280"/>
  <c r="CJ16" i="280"/>
  <c r="CK16" i="280"/>
  <c r="CL16" i="280"/>
  <c r="CM16" i="280"/>
  <c r="CN16" i="280"/>
  <c r="CO16" i="280"/>
  <c r="CP16" i="280"/>
  <c r="CQ16" i="280"/>
  <c r="CR16" i="280"/>
  <c r="CS16" i="280"/>
  <c r="CT16" i="280"/>
  <c r="CU16" i="280"/>
  <c r="CV16" i="280"/>
  <c r="CW16" i="280"/>
  <c r="CX16" i="280"/>
  <c r="CY16" i="280"/>
  <c r="CZ16" i="280"/>
  <c r="DA16" i="280"/>
  <c r="DB16" i="280"/>
  <c r="DC16" i="280"/>
  <c r="DD16" i="280"/>
  <c r="DE16" i="280"/>
  <c r="DF16" i="280"/>
  <c r="DG16" i="280"/>
  <c r="DH16" i="280"/>
  <c r="DI16" i="280"/>
  <c r="DJ16" i="280"/>
  <c r="DK16" i="280"/>
  <c r="DL16" i="280"/>
  <c r="DM16" i="280"/>
  <c r="DN16" i="280"/>
  <c r="DO16" i="280"/>
  <c r="DP16" i="280"/>
  <c r="DQ16" i="280"/>
  <c r="DR16" i="280"/>
  <c r="DS16" i="280"/>
  <c r="DT16" i="280"/>
  <c r="DU16" i="280"/>
  <c r="DV16" i="280"/>
  <c r="DW16" i="280"/>
  <c r="DX16" i="280"/>
  <c r="DY16" i="280"/>
  <c r="DZ16" i="280"/>
  <c r="EA16" i="280"/>
  <c r="EB16" i="280"/>
  <c r="EC16" i="280"/>
  <c r="ED16" i="280"/>
  <c r="EE16" i="280"/>
  <c r="EF16" i="280"/>
  <c r="EG16" i="280"/>
  <c r="EH16" i="280"/>
  <c r="EI16" i="280"/>
  <c r="EJ16" i="280"/>
  <c r="EK16" i="280"/>
  <c r="EL16" i="280"/>
  <c r="EM16" i="280"/>
  <c r="EN16" i="280"/>
  <c r="EO16" i="280"/>
  <c r="EP16" i="280"/>
  <c r="EQ16" i="280"/>
  <c r="ER16" i="280"/>
  <c r="ES16" i="280"/>
  <c r="ET16" i="280"/>
  <c r="EU16" i="280"/>
  <c r="EV16" i="280"/>
  <c r="EW16" i="280"/>
  <c r="EX16" i="280"/>
  <c r="EY16" i="280"/>
  <c r="EZ16" i="280"/>
  <c r="FA16" i="280"/>
  <c r="FB16" i="280"/>
  <c r="FC16" i="280"/>
  <c r="FD16" i="280"/>
  <c r="FE16" i="280"/>
  <c r="FF16" i="280"/>
  <c r="FG16" i="280"/>
  <c r="FH16" i="280"/>
  <c r="FI16" i="280"/>
  <c r="FJ16" i="280"/>
  <c r="FK16" i="280"/>
  <c r="FL16" i="280"/>
  <c r="FM16" i="280"/>
  <c r="FN16" i="280"/>
  <c r="FO16" i="280"/>
  <c r="FP16" i="280"/>
  <c r="FQ16" i="280"/>
  <c r="FR16" i="280"/>
  <c r="FS16" i="280"/>
  <c r="FT16" i="280"/>
  <c r="FU16" i="280"/>
  <c r="FV16" i="280"/>
  <c r="FW16" i="280"/>
  <c r="FX16" i="280"/>
  <c r="FY16" i="280"/>
  <c r="FZ16" i="280"/>
  <c r="GA16" i="280"/>
  <c r="GB16" i="280"/>
  <c r="GC16" i="280"/>
  <c r="GD16" i="280"/>
  <c r="GE16" i="280"/>
  <c r="GF16" i="280"/>
  <c r="GG16" i="280"/>
  <c r="GH16" i="280"/>
  <c r="GI16" i="280"/>
  <c r="GJ16" i="280"/>
  <c r="G13" i="280"/>
  <c r="H12" i="280"/>
  <c r="H16" i="280" s="1"/>
  <c r="I11" i="280"/>
  <c r="F11" i="280"/>
  <c r="E11" i="280"/>
  <c r="E111" i="280" l="1"/>
  <c r="E76" i="280"/>
  <c r="G71" i="280" l="1"/>
  <c r="G92" i="280" s="1"/>
  <c r="E70" i="280"/>
  <c r="E69" i="280"/>
  <c r="G12" i="286" l="1"/>
  <c r="G11" i="286"/>
  <c r="G111" i="280"/>
  <c r="G76" i="280"/>
  <c r="G66" i="280"/>
  <c r="G60" i="280"/>
  <c r="G70" i="280" s="1"/>
  <c r="E59" i="280"/>
  <c r="F59" i="280"/>
  <c r="G59" i="280"/>
  <c r="H59" i="280"/>
  <c r="I59" i="280"/>
  <c r="E58" i="280"/>
  <c r="F58" i="280"/>
  <c r="I58" i="280"/>
  <c r="I54" i="280"/>
  <c r="G54" i="280"/>
  <c r="F54" i="280"/>
  <c r="E54" i="280"/>
  <c r="E55" i="280"/>
  <c r="F55" i="280"/>
  <c r="G55" i="280"/>
  <c r="H55" i="280"/>
  <c r="I55" i="280"/>
  <c r="G52" i="280"/>
  <c r="E49" i="280"/>
  <c r="F49" i="280"/>
  <c r="I49" i="280"/>
  <c r="G18" i="280"/>
  <c r="G49" i="280" s="1"/>
  <c r="I17" i="280"/>
  <c r="G17" i="280"/>
  <c r="F17" i="280"/>
  <c r="E17" i="280"/>
  <c r="G58" i="280" l="1"/>
  <c r="G83" i="280"/>
  <c r="G69" i="280"/>
  <c r="E83" i="282"/>
  <c r="G120" i="48"/>
  <c r="G83" i="282" s="1"/>
  <c r="E184" i="280"/>
  <c r="G94" i="48"/>
  <c r="G184" i="280" s="1"/>
  <c r="G151" i="280"/>
  <c r="E151" i="280"/>
  <c r="E36" i="282"/>
  <c r="F36" i="282"/>
  <c r="I36" i="282"/>
  <c r="E72" i="265" l="1"/>
  <c r="F72" i="265"/>
  <c r="F72" i="277" s="1"/>
  <c r="G191" i="280"/>
  <c r="G72" i="265" s="1"/>
  <c r="G72" i="277" s="1"/>
  <c r="H72" i="265"/>
  <c r="I72" i="265"/>
  <c r="J187" i="280"/>
  <c r="J114" i="280"/>
  <c r="J131" i="280" s="1"/>
  <c r="F78" i="280"/>
  <c r="E181" i="280"/>
  <c r="E46" i="265" s="1"/>
  <c r="F46" i="265"/>
  <c r="G181" i="280"/>
  <c r="G46" i="265" s="1"/>
  <c r="G44" i="277" s="1"/>
  <c r="I46" i="265"/>
  <c r="E165" i="280"/>
  <c r="E45" i="265" s="1"/>
  <c r="E45" i="277" s="1"/>
  <c r="F45" i="265"/>
  <c r="G165" i="280"/>
  <c r="G45" i="265" s="1"/>
  <c r="I45" i="265"/>
  <c r="E159" i="280"/>
  <c r="E18" i="265" s="1"/>
  <c r="E18" i="277" s="1"/>
  <c r="F18" i="265"/>
  <c r="F28" i="269" s="1"/>
  <c r="G159" i="280"/>
  <c r="G18" i="265" s="1"/>
  <c r="I18" i="265"/>
  <c r="E44" i="265"/>
  <c r="E54" i="269" s="1"/>
  <c r="F44" i="265"/>
  <c r="G148" i="280"/>
  <c r="G44" i="265" s="1"/>
  <c r="G54" i="269" s="1"/>
  <c r="I44" i="265"/>
  <c r="E190" i="280"/>
  <c r="F190" i="280"/>
  <c r="G180" i="280"/>
  <c r="G190" i="280" s="1"/>
  <c r="H190" i="280"/>
  <c r="I190" i="280"/>
  <c r="E179" i="280"/>
  <c r="F179" i="280"/>
  <c r="G187" i="280"/>
  <c r="G179" i="280" s="1"/>
  <c r="H179" i="280"/>
  <c r="I179" i="280"/>
  <c r="E178" i="280"/>
  <c r="F178" i="280"/>
  <c r="G175" i="280"/>
  <c r="G178" i="280" s="1"/>
  <c r="H178" i="280"/>
  <c r="I178" i="280"/>
  <c r="E174" i="280"/>
  <c r="F174" i="280"/>
  <c r="G164" i="280"/>
  <c r="G174" i="280" s="1"/>
  <c r="I174" i="280"/>
  <c r="I173" i="280"/>
  <c r="H173" i="280"/>
  <c r="G145" i="280"/>
  <c r="G173" i="280" s="1"/>
  <c r="F173" i="280"/>
  <c r="E173" i="280"/>
  <c r="E188" i="280"/>
  <c r="F188" i="280"/>
  <c r="I188" i="280"/>
  <c r="E189" i="280"/>
  <c r="F189" i="280"/>
  <c r="G170" i="280"/>
  <c r="G189" i="280" s="1"/>
  <c r="I189" i="280"/>
  <c r="E169" i="280"/>
  <c r="F169" i="280"/>
  <c r="I169" i="280"/>
  <c r="I168" i="280"/>
  <c r="G158" i="280"/>
  <c r="G36" i="282" s="1"/>
  <c r="F168" i="280"/>
  <c r="E168" i="280"/>
  <c r="E163" i="280"/>
  <c r="F163" i="280"/>
  <c r="I163" i="280"/>
  <c r="E162" i="280"/>
  <c r="F162" i="280"/>
  <c r="H162" i="280"/>
  <c r="I162" i="280"/>
  <c r="E157" i="280"/>
  <c r="F157" i="280"/>
  <c r="H157" i="280"/>
  <c r="I157" i="280"/>
  <c r="E156" i="280"/>
  <c r="F156" i="280"/>
  <c r="G156" i="280"/>
  <c r="H156" i="280"/>
  <c r="I156" i="280"/>
  <c r="I153" i="280"/>
  <c r="H153" i="280"/>
  <c r="G153" i="280"/>
  <c r="F153" i="280"/>
  <c r="E153" i="280"/>
  <c r="G152" i="280"/>
  <c r="E152" i="280"/>
  <c r="I185" i="280"/>
  <c r="G185" i="280"/>
  <c r="F185" i="280"/>
  <c r="E185" i="280"/>
  <c r="I147" i="280"/>
  <c r="H147" i="280"/>
  <c r="G142" i="280"/>
  <c r="G147" i="280" s="1"/>
  <c r="F147" i="280"/>
  <c r="E147" i="280"/>
  <c r="E144" i="280"/>
  <c r="F144" i="280"/>
  <c r="H144" i="280"/>
  <c r="I144" i="280"/>
  <c r="E140" i="280"/>
  <c r="F140" i="280"/>
  <c r="H140" i="280"/>
  <c r="I140" i="280"/>
  <c r="E141" i="280"/>
  <c r="F141" i="280"/>
  <c r="G42" i="265"/>
  <c r="G141" i="280" s="1"/>
  <c r="I141" i="280"/>
  <c r="G126" i="280"/>
  <c r="E126" i="280"/>
  <c r="E42" i="286"/>
  <c r="G114" i="48"/>
  <c r="G42" i="286" s="1"/>
  <c r="E31" i="286"/>
  <c r="G119" i="48"/>
  <c r="G31" i="286" s="1"/>
  <c r="E72" i="282"/>
  <c r="G126" i="48"/>
  <c r="G72" i="282" s="1"/>
  <c r="G61" i="282"/>
  <c r="E61" i="282"/>
  <c r="G18" i="282"/>
  <c r="E18" i="282"/>
  <c r="G10" i="282"/>
  <c r="E10" i="282"/>
  <c r="E62" i="282"/>
  <c r="F62" i="282"/>
  <c r="I62" i="282"/>
  <c r="G59" i="282"/>
  <c r="G62" i="282" s="1"/>
  <c r="E58" i="282"/>
  <c r="F58" i="282"/>
  <c r="I58" i="282"/>
  <c r="I57" i="282"/>
  <c r="F57" i="282"/>
  <c r="E57" i="282"/>
  <c r="G51" i="282"/>
  <c r="G76" i="282" s="1"/>
  <c r="E77" i="282"/>
  <c r="F77" i="282"/>
  <c r="I77" i="282"/>
  <c r="G55" i="282"/>
  <c r="G77" i="282" s="1"/>
  <c r="E54" i="282"/>
  <c r="F54" i="282"/>
  <c r="H54" i="282"/>
  <c r="I54" i="282"/>
  <c r="E53" i="282"/>
  <c r="F53" i="282"/>
  <c r="I53" i="282"/>
  <c r="E76" i="282"/>
  <c r="F76" i="282"/>
  <c r="I76" i="282"/>
  <c r="I50" i="282"/>
  <c r="F50" i="282"/>
  <c r="E50" i="282"/>
  <c r="G48" i="282"/>
  <c r="G53" i="282" s="1"/>
  <c r="E47" i="282"/>
  <c r="F47" i="282"/>
  <c r="I47" i="282"/>
  <c r="G78" i="282"/>
  <c r="J75" i="282"/>
  <c r="J54" i="282" s="1"/>
  <c r="G75" i="282"/>
  <c r="G54" i="282" s="1"/>
  <c r="I73" i="282"/>
  <c r="G73" i="282"/>
  <c r="F73" i="282"/>
  <c r="E73" i="282"/>
  <c r="E73" i="265"/>
  <c r="E73" i="277" s="1"/>
  <c r="F73" i="265"/>
  <c r="F73" i="277" s="1"/>
  <c r="H73" i="265"/>
  <c r="I73" i="265"/>
  <c r="E87" i="282"/>
  <c r="F87" i="282"/>
  <c r="I87" i="282"/>
  <c r="E88" i="282"/>
  <c r="F88" i="282"/>
  <c r="I88" i="282"/>
  <c r="G89" i="282"/>
  <c r="G73" i="265" s="1"/>
  <c r="G73" i="277" s="1"/>
  <c r="J86" i="282"/>
  <c r="G86" i="282"/>
  <c r="I84" i="282"/>
  <c r="G84" i="282"/>
  <c r="F84" i="282"/>
  <c r="E84" i="282"/>
  <c r="F32" i="265"/>
  <c r="I32" i="265"/>
  <c r="F21" i="265"/>
  <c r="F31" i="269" s="1"/>
  <c r="I21" i="265"/>
  <c r="G13" i="282"/>
  <c r="G21" i="265" s="1"/>
  <c r="E13" i="282"/>
  <c r="E21" i="265" s="1"/>
  <c r="G64" i="282"/>
  <c r="G32" i="265" s="1"/>
  <c r="E64" i="282"/>
  <c r="E32" i="265" s="1"/>
  <c r="E32" i="277" s="1"/>
  <c r="E44" i="282"/>
  <c r="F44" i="282"/>
  <c r="I44" i="282"/>
  <c r="G38" i="282"/>
  <c r="G44" i="282" s="1"/>
  <c r="E35" i="282"/>
  <c r="F35" i="282"/>
  <c r="I35" i="282"/>
  <c r="E43" i="282"/>
  <c r="F43" i="282"/>
  <c r="I43" i="282"/>
  <c r="E20" i="282"/>
  <c r="F20" i="282"/>
  <c r="G20" i="282"/>
  <c r="I20" i="282"/>
  <c r="E30" i="282"/>
  <c r="F30" i="282"/>
  <c r="I30" i="282"/>
  <c r="G21" i="282"/>
  <c r="G30" i="282" s="1"/>
  <c r="E19" i="282"/>
  <c r="F19" i="282"/>
  <c r="H19" i="282"/>
  <c r="I19" i="282"/>
  <c r="E25" i="282"/>
  <c r="G31" i="282"/>
  <c r="J28" i="282"/>
  <c r="J19" i="282" s="1"/>
  <c r="G28" i="282"/>
  <c r="G19" i="282" s="1"/>
  <c r="I26" i="282"/>
  <c r="G26" i="282"/>
  <c r="F26" i="282"/>
  <c r="E26" i="282"/>
  <c r="E66" i="282"/>
  <c r="F66" i="282"/>
  <c r="I66" i="282"/>
  <c r="I67" i="282"/>
  <c r="F67" i="282"/>
  <c r="E67" i="282"/>
  <c r="G63" i="282"/>
  <c r="G88" i="282" s="1"/>
  <c r="G45" i="282"/>
  <c r="G50" i="282" s="1"/>
  <c r="E42" i="282"/>
  <c r="F42" i="282"/>
  <c r="I42" i="282"/>
  <c r="G12" i="282"/>
  <c r="G87" i="282" s="1"/>
  <c r="E11" i="282"/>
  <c r="F11" i="282"/>
  <c r="I11" i="282"/>
  <c r="G47" i="282"/>
  <c r="E50" i="288"/>
  <c r="F50" i="288"/>
  <c r="G50" i="288"/>
  <c r="H50" i="288"/>
  <c r="I50" i="288"/>
  <c r="E156" i="273"/>
  <c r="F156" i="273"/>
  <c r="G156" i="273"/>
  <c r="H156" i="273"/>
  <c r="I156" i="273"/>
  <c r="E155" i="273"/>
  <c r="F155" i="273"/>
  <c r="G155" i="273"/>
  <c r="I155" i="273"/>
  <c r="E13" i="269"/>
  <c r="R5" i="291" s="1"/>
  <c r="I55" i="288"/>
  <c r="G55" i="288"/>
  <c r="F55" i="288"/>
  <c r="E55" i="288"/>
  <c r="G66" i="288"/>
  <c r="G13" i="269" s="1"/>
  <c r="E65" i="288"/>
  <c r="F65" i="288"/>
  <c r="I65" i="288"/>
  <c r="E64" i="288"/>
  <c r="F64" i="288"/>
  <c r="G64" i="288"/>
  <c r="H64" i="288"/>
  <c r="I64" i="288"/>
  <c r="G62" i="288"/>
  <c r="G65" i="288" s="1"/>
  <c r="I61" i="288"/>
  <c r="G61" i="288"/>
  <c r="F61" i="288"/>
  <c r="E61" i="288"/>
  <c r="I60" i="288"/>
  <c r="F60" i="288"/>
  <c r="E60" i="288"/>
  <c r="E59" i="288"/>
  <c r="I56" i="288"/>
  <c r="G56" i="288"/>
  <c r="F56" i="288"/>
  <c r="E56" i="288"/>
  <c r="E54" i="288"/>
  <c r="F54" i="288"/>
  <c r="G54" i="288"/>
  <c r="H54" i="288"/>
  <c r="I54" i="288"/>
  <c r="G53" i="288"/>
  <c r="E53" i="288"/>
  <c r="G49" i="288"/>
  <c r="F49" i="288"/>
  <c r="E49" i="288"/>
  <c r="G45" i="288"/>
  <c r="E45" i="288"/>
  <c r="E43" i="288"/>
  <c r="F43" i="288"/>
  <c r="I43" i="288"/>
  <c r="I42" i="288"/>
  <c r="H42" i="288"/>
  <c r="G42" i="288"/>
  <c r="F42" i="288"/>
  <c r="E42" i="288"/>
  <c r="G40" i="288"/>
  <c r="G43" i="288" s="1"/>
  <c r="G35" i="288"/>
  <c r="E36" i="288"/>
  <c r="E39" i="288"/>
  <c r="F39" i="288"/>
  <c r="I39" i="288"/>
  <c r="I38" i="288"/>
  <c r="G38" i="288"/>
  <c r="F38" i="288"/>
  <c r="E38" i="288"/>
  <c r="I37" i="288"/>
  <c r="G37" i="288"/>
  <c r="F37" i="288"/>
  <c r="E37" i="288"/>
  <c r="F34" i="288"/>
  <c r="E34" i="288"/>
  <c r="G32" i="288"/>
  <c r="G60" i="288" s="1"/>
  <c r="G29" i="288"/>
  <c r="E29" i="288"/>
  <c r="G26" i="288"/>
  <c r="E26" i="288"/>
  <c r="I31" i="288"/>
  <c r="F31" i="288"/>
  <c r="E31" i="288"/>
  <c r="I30" i="288"/>
  <c r="F30" i="288"/>
  <c r="E30" i="288"/>
  <c r="G27" i="288"/>
  <c r="G59" i="288" s="1"/>
  <c r="E25" i="288"/>
  <c r="G12" i="269"/>
  <c r="E12" i="269"/>
  <c r="Q5" i="291" s="1"/>
  <c r="G11" i="269"/>
  <c r="E11" i="269"/>
  <c r="P5" i="291" s="1"/>
  <c r="E79" i="288"/>
  <c r="F79" i="288"/>
  <c r="G79" i="288"/>
  <c r="H79" i="288"/>
  <c r="I79" i="288"/>
  <c r="I76" i="288"/>
  <c r="G76" i="288"/>
  <c r="F76" i="288"/>
  <c r="E76" i="288"/>
  <c r="E75" i="288"/>
  <c r="F75" i="288"/>
  <c r="I75" i="288"/>
  <c r="G72" i="288"/>
  <c r="G75" i="288" s="1"/>
  <c r="E71" i="288"/>
  <c r="F71" i="288"/>
  <c r="I71" i="288"/>
  <c r="E70" i="288"/>
  <c r="F70" i="288"/>
  <c r="I70" i="288"/>
  <c r="E74" i="288"/>
  <c r="F74" i="288"/>
  <c r="I74" i="288"/>
  <c r="I35" i="265"/>
  <c r="F35" i="265"/>
  <c r="F16" i="265"/>
  <c r="I16" i="265"/>
  <c r="G134" i="280"/>
  <c r="G35" i="265" s="1"/>
  <c r="E134" i="280"/>
  <c r="G133" i="280"/>
  <c r="E132" i="280"/>
  <c r="F132" i="280"/>
  <c r="G132" i="280"/>
  <c r="H132" i="280"/>
  <c r="I132" i="280"/>
  <c r="E131" i="280"/>
  <c r="F131" i="280"/>
  <c r="H131" i="280"/>
  <c r="I131" i="280"/>
  <c r="E127" i="280"/>
  <c r="F127" i="280"/>
  <c r="G127" i="280"/>
  <c r="H127" i="280"/>
  <c r="I127" i="280"/>
  <c r="I151" i="273"/>
  <c r="H151" i="273"/>
  <c r="G151" i="273"/>
  <c r="F151" i="273"/>
  <c r="E151" i="273"/>
  <c r="I152" i="273"/>
  <c r="H152" i="273"/>
  <c r="G152" i="273"/>
  <c r="F152" i="273"/>
  <c r="E152" i="273"/>
  <c r="E70" i="265"/>
  <c r="E70" i="277" s="1"/>
  <c r="F70" i="265"/>
  <c r="F70" i="277" s="1"/>
  <c r="H70" i="265"/>
  <c r="I70" i="265"/>
  <c r="F36" i="265"/>
  <c r="I36" i="265"/>
  <c r="E116" i="280"/>
  <c r="F116" i="280"/>
  <c r="I116" i="280"/>
  <c r="E79" i="280"/>
  <c r="F79" i="280"/>
  <c r="G79" i="280"/>
  <c r="I79" i="280"/>
  <c r="G121" i="273"/>
  <c r="E121" i="273"/>
  <c r="E116" i="273"/>
  <c r="G116" i="273"/>
  <c r="I122" i="273"/>
  <c r="H122" i="273"/>
  <c r="G122" i="273"/>
  <c r="F122" i="273"/>
  <c r="E122" i="273"/>
  <c r="G120" i="273"/>
  <c r="E120" i="273"/>
  <c r="G117" i="273"/>
  <c r="F117" i="273"/>
  <c r="E117" i="273"/>
  <c r="G115" i="273"/>
  <c r="E115" i="273"/>
  <c r="E77" i="280"/>
  <c r="G77" i="280"/>
  <c r="G106" i="280"/>
  <c r="G36" i="265" s="1"/>
  <c r="E106" i="280"/>
  <c r="E36" i="265" s="1"/>
  <c r="G105" i="280"/>
  <c r="G116" i="280" s="1"/>
  <c r="G78" i="280"/>
  <c r="E78" i="280"/>
  <c r="G64" i="280"/>
  <c r="E64" i="280"/>
  <c r="G117" i="280"/>
  <c r="G70" i="265" s="1"/>
  <c r="G70" i="277" s="1"/>
  <c r="G114" i="280"/>
  <c r="G131" i="280" s="1"/>
  <c r="I112" i="280"/>
  <c r="G112" i="280"/>
  <c r="F112" i="280"/>
  <c r="E112" i="280"/>
  <c r="E65" i="280"/>
  <c r="G10" i="269"/>
  <c r="E10" i="269"/>
  <c r="O5" i="291" s="1"/>
  <c r="E18" i="288"/>
  <c r="F18" i="288"/>
  <c r="G18" i="288"/>
  <c r="H18" i="288"/>
  <c r="I18" i="288"/>
  <c r="E19" i="288"/>
  <c r="F19" i="288"/>
  <c r="G16" i="288"/>
  <c r="G19" i="288" s="1"/>
  <c r="F10" i="288"/>
  <c r="F30" i="278"/>
  <c r="F86" i="273"/>
  <c r="F31" i="278"/>
  <c r="F39" i="278"/>
  <c r="F10" i="285"/>
  <c r="F106" i="273"/>
  <c r="F137" i="273"/>
  <c r="I19" i="288"/>
  <c r="E13" i="288"/>
  <c r="F13" i="288"/>
  <c r="G13" i="288"/>
  <c r="I13" i="288"/>
  <c r="E15" i="288"/>
  <c r="F15" i="288"/>
  <c r="G16" i="286"/>
  <c r="G15" i="288" s="1"/>
  <c r="I15" i="288"/>
  <c r="E14" i="288"/>
  <c r="F14" i="288"/>
  <c r="G62" i="286"/>
  <c r="G30" i="288" s="1"/>
  <c r="I14" i="288"/>
  <c r="E12" i="288"/>
  <c r="F12" i="288"/>
  <c r="G12" i="288"/>
  <c r="I12" i="288"/>
  <c r="G143" i="48"/>
  <c r="G10" i="288" s="1"/>
  <c r="E10" i="288"/>
  <c r="G11" i="288"/>
  <c r="E11" i="288"/>
  <c r="E57" i="286"/>
  <c r="F57" i="286"/>
  <c r="G50" i="265"/>
  <c r="G60" i="269" s="1"/>
  <c r="I57" i="286"/>
  <c r="I52" i="265"/>
  <c r="G63" i="286"/>
  <c r="G52" i="265" s="1"/>
  <c r="G51" i="277" s="1"/>
  <c r="F52" i="265"/>
  <c r="F24" i="265"/>
  <c r="F24" i="277" s="1"/>
  <c r="I24" i="265"/>
  <c r="E63" i="286"/>
  <c r="I47" i="286"/>
  <c r="F47" i="286"/>
  <c r="E47" i="286"/>
  <c r="E36" i="286"/>
  <c r="F36" i="286"/>
  <c r="I36" i="286"/>
  <c r="E61" i="286"/>
  <c r="F61" i="286"/>
  <c r="G58" i="286"/>
  <c r="G61" i="286" s="1"/>
  <c r="H61" i="286"/>
  <c r="I61" i="286"/>
  <c r="E60" i="286"/>
  <c r="F60" i="286"/>
  <c r="G54" i="286"/>
  <c r="G60" i="286" s="1"/>
  <c r="H60" i="286"/>
  <c r="I60" i="286"/>
  <c r="E56" i="286"/>
  <c r="F56" i="286"/>
  <c r="G45" i="286"/>
  <c r="G140" i="280" s="1"/>
  <c r="H56" i="286"/>
  <c r="I56" i="286"/>
  <c r="I53" i="286"/>
  <c r="G22" i="265"/>
  <c r="G32" i="269" s="1"/>
  <c r="F53" i="286"/>
  <c r="E53" i="286"/>
  <c r="E52" i="286"/>
  <c r="F52" i="286"/>
  <c r="G34" i="286"/>
  <c r="G52" i="286" s="1"/>
  <c r="H52" i="286"/>
  <c r="I52" i="286"/>
  <c r="F49" i="265"/>
  <c r="G17" i="286"/>
  <c r="G49" i="265" s="1"/>
  <c r="I49" i="265"/>
  <c r="E24" i="286"/>
  <c r="F24" i="286"/>
  <c r="I24" i="286"/>
  <c r="E17" i="286"/>
  <c r="E49" i="265" s="1"/>
  <c r="E59" i="269" s="1"/>
  <c r="E20" i="286"/>
  <c r="F20" i="286"/>
  <c r="G20" i="286"/>
  <c r="I20" i="286"/>
  <c r="I15" i="286"/>
  <c r="G15" i="286"/>
  <c r="F15" i="286"/>
  <c r="E15" i="286"/>
  <c r="E14" i="286"/>
  <c r="F14" i="286"/>
  <c r="G22" i="286"/>
  <c r="G14" i="286" s="1"/>
  <c r="H14" i="286"/>
  <c r="I14" i="286"/>
  <c r="E74" i="265"/>
  <c r="E74" i="277" s="1"/>
  <c r="F74" i="265"/>
  <c r="F74" i="277" s="1"/>
  <c r="G25" i="286"/>
  <c r="G74" i="265" s="1"/>
  <c r="G74" i="277" s="1"/>
  <c r="H74" i="265"/>
  <c r="I74" i="265"/>
  <c r="E19" i="286"/>
  <c r="G110" i="48"/>
  <c r="G25" i="282" s="1"/>
  <c r="E10" i="286"/>
  <c r="J22" i="286"/>
  <c r="J14" i="286" s="1"/>
  <c r="E59" i="265"/>
  <c r="E59" i="277" s="1"/>
  <c r="F59" i="265"/>
  <c r="F59" i="277" s="1"/>
  <c r="G23" i="285"/>
  <c r="G59" i="265" s="1"/>
  <c r="G59" i="277" s="1"/>
  <c r="H59" i="265"/>
  <c r="I59" i="265"/>
  <c r="F13" i="265"/>
  <c r="F13" i="277" s="1"/>
  <c r="G13" i="285"/>
  <c r="G13" i="265" s="1"/>
  <c r="I13" i="265"/>
  <c r="E13" i="285"/>
  <c r="E13" i="265" s="1"/>
  <c r="E13" i="277" s="1"/>
  <c r="E17" i="285"/>
  <c r="E22" i="285"/>
  <c r="F22" i="285"/>
  <c r="G12" i="285"/>
  <c r="G22" i="285" s="1"/>
  <c r="J10" i="273"/>
  <c r="J5" i="277" s="1"/>
  <c r="I22" i="285"/>
  <c r="I75" i="273"/>
  <c r="J20" i="285"/>
  <c r="G20" i="285"/>
  <c r="I18" i="285"/>
  <c r="G18" i="285"/>
  <c r="F18" i="285"/>
  <c r="E18" i="285"/>
  <c r="E8" i="285"/>
  <c r="E11" i="285"/>
  <c r="F11" i="285"/>
  <c r="G11" i="285"/>
  <c r="I11" i="285"/>
  <c r="G110" i="273"/>
  <c r="E110" i="273"/>
  <c r="I111" i="273"/>
  <c r="H111" i="273"/>
  <c r="G111" i="273"/>
  <c r="F111" i="273"/>
  <c r="E111" i="273"/>
  <c r="G109" i="273"/>
  <c r="E109" i="273"/>
  <c r="G105" i="273"/>
  <c r="E105" i="273"/>
  <c r="G9" i="285"/>
  <c r="E9" i="285"/>
  <c r="G106" i="273"/>
  <c r="E106" i="273"/>
  <c r="G104" i="273"/>
  <c r="E104" i="273"/>
  <c r="G10" i="285"/>
  <c r="E10" i="285"/>
  <c r="G43" i="278"/>
  <c r="G41" i="269" s="1"/>
  <c r="F41" i="269"/>
  <c r="E43" i="278"/>
  <c r="F10" i="265"/>
  <c r="F20" i="269" s="1"/>
  <c r="I10" i="265"/>
  <c r="G41" i="48"/>
  <c r="G38" i="278" s="1"/>
  <c r="E38" i="278"/>
  <c r="G42" i="278"/>
  <c r="E39" i="278"/>
  <c r="G39" i="278"/>
  <c r="I41" i="278"/>
  <c r="G41" i="278"/>
  <c r="F41" i="278"/>
  <c r="E41" i="278"/>
  <c r="G34" i="278"/>
  <c r="I144" i="273"/>
  <c r="F40" i="269"/>
  <c r="E40" i="269"/>
  <c r="E9" i="265"/>
  <c r="E19" i="269" s="1"/>
  <c r="F9" i="265"/>
  <c r="I9" i="265"/>
  <c r="I4" i="48"/>
  <c r="I33" i="278"/>
  <c r="G33" i="278"/>
  <c r="F33" i="278"/>
  <c r="E33" i="278"/>
  <c r="E32" i="278"/>
  <c r="F32" i="278"/>
  <c r="G32" i="278"/>
  <c r="I32" i="278"/>
  <c r="E31" i="278"/>
  <c r="G31" i="278"/>
  <c r="G30" i="278"/>
  <c r="E30" i="278"/>
  <c r="G29" i="278"/>
  <c r="E29" i="278"/>
  <c r="E24" i="278"/>
  <c r="G24" i="278"/>
  <c r="G23" i="278"/>
  <c r="E23" i="278"/>
  <c r="I20" i="278"/>
  <c r="G20" i="278"/>
  <c r="F20" i="278"/>
  <c r="E20" i="278"/>
  <c r="E19" i="278"/>
  <c r="F19" i="278"/>
  <c r="G19" i="278"/>
  <c r="H19" i="278"/>
  <c r="I19" i="278"/>
  <c r="E18" i="278"/>
  <c r="G18" i="278"/>
  <c r="E17" i="278"/>
  <c r="G17" i="278"/>
  <c r="E16" i="278"/>
  <c r="G16" i="278"/>
  <c r="E15" i="278"/>
  <c r="G15" i="278"/>
  <c r="E12" i="278"/>
  <c r="F12" i="278"/>
  <c r="G12" i="278"/>
  <c r="I12" i="278"/>
  <c r="E11" i="278"/>
  <c r="F11" i="278"/>
  <c r="G11" i="278"/>
  <c r="H11" i="278"/>
  <c r="I11" i="278"/>
  <c r="E63" i="265"/>
  <c r="E63" i="277" s="1"/>
  <c r="F63" i="265"/>
  <c r="F63" i="277" s="1"/>
  <c r="G48" i="286"/>
  <c r="G63" i="265" s="1"/>
  <c r="G63" i="277" s="1"/>
  <c r="H63" i="265"/>
  <c r="I63" i="265"/>
  <c r="J45" i="286"/>
  <c r="J140" i="280" s="1"/>
  <c r="E75" i="265"/>
  <c r="E75" i="277" s="1"/>
  <c r="F75" i="265"/>
  <c r="F75" i="277" s="1"/>
  <c r="G37" i="286"/>
  <c r="G75" i="265" s="1"/>
  <c r="G75" i="277" s="1"/>
  <c r="H75" i="265"/>
  <c r="I75" i="265"/>
  <c r="J34" i="286"/>
  <c r="J52" i="286" s="1"/>
  <c r="E46" i="286"/>
  <c r="F46" i="286"/>
  <c r="I46" i="286"/>
  <c r="E35" i="286"/>
  <c r="F35" i="286"/>
  <c r="I35" i="286"/>
  <c r="I43" i="286"/>
  <c r="G43" i="286"/>
  <c r="F43" i="286"/>
  <c r="E43" i="286"/>
  <c r="I32" i="286"/>
  <c r="G32" i="286"/>
  <c r="F32" i="286"/>
  <c r="E32" i="286"/>
  <c r="G14" i="275"/>
  <c r="J8" i="275"/>
  <c r="J11" i="275" s="1"/>
  <c r="K8" i="275" s="1"/>
  <c r="K11" i="275" s="1"/>
  <c r="L8" i="275" s="1"/>
  <c r="L11" i="275" s="1"/>
  <c r="M8" i="275" s="1"/>
  <c r="M11" i="275" s="1"/>
  <c r="N8" i="275" s="1"/>
  <c r="N11" i="275" s="1"/>
  <c r="O8" i="275" s="1"/>
  <c r="O11" i="275" s="1"/>
  <c r="P8" i="275" s="1"/>
  <c r="P11" i="275" s="1"/>
  <c r="Q8" i="275" s="1"/>
  <c r="Q11" i="275" s="1"/>
  <c r="R8" i="275" s="1"/>
  <c r="R11" i="275" s="1"/>
  <c r="S8" i="275" s="1"/>
  <c r="S11" i="275" s="1"/>
  <c r="T8" i="275" s="1"/>
  <c r="T11" i="275" s="1"/>
  <c r="U8" i="275" s="1"/>
  <c r="U11" i="275" s="1"/>
  <c r="V8" i="275" s="1"/>
  <c r="V11" i="275" s="1"/>
  <c r="W8" i="275" s="1"/>
  <c r="W11" i="275" s="1"/>
  <c r="X8" i="275" s="1"/>
  <c r="X11" i="275" s="1"/>
  <c r="Y8" i="275" s="1"/>
  <c r="Y11" i="275" s="1"/>
  <c r="Z8" i="275" s="1"/>
  <c r="Z11" i="275" s="1"/>
  <c r="AA8" i="275" s="1"/>
  <c r="AA11" i="275" s="1"/>
  <c r="AB8" i="275" s="1"/>
  <c r="AB11" i="275" s="1"/>
  <c r="AC8" i="275" s="1"/>
  <c r="AC11" i="275" s="1"/>
  <c r="AD8" i="275" s="1"/>
  <c r="AD11" i="275" s="1"/>
  <c r="AE8" i="275" s="1"/>
  <c r="AE11" i="275" s="1"/>
  <c r="AF8" i="275" s="1"/>
  <c r="AF11" i="275" s="1"/>
  <c r="AG8" i="275" s="1"/>
  <c r="AG11" i="275" s="1"/>
  <c r="AH8" i="275" s="1"/>
  <c r="AH11" i="275" s="1"/>
  <c r="AI8" i="275" s="1"/>
  <c r="AI11" i="275" s="1"/>
  <c r="AJ8" i="275" s="1"/>
  <c r="AJ11" i="275" s="1"/>
  <c r="AK8" i="275" s="1"/>
  <c r="AK11" i="275" s="1"/>
  <c r="AL8" i="275" s="1"/>
  <c r="AL11" i="275" s="1"/>
  <c r="AM8" i="275" s="1"/>
  <c r="AM11" i="275" s="1"/>
  <c r="AN8" i="275" s="1"/>
  <c r="AN11" i="275" s="1"/>
  <c r="AO8" i="275" s="1"/>
  <c r="AO11" i="275" s="1"/>
  <c r="AP8" i="275" s="1"/>
  <c r="AP11" i="275" s="1"/>
  <c r="AQ8" i="275" s="1"/>
  <c r="AQ11" i="275" s="1"/>
  <c r="AR8" i="275" s="1"/>
  <c r="AR11" i="275" s="1"/>
  <c r="AS8" i="275" s="1"/>
  <c r="AS11" i="275" s="1"/>
  <c r="AT8" i="275" s="1"/>
  <c r="AT11" i="275" s="1"/>
  <c r="AU8" i="275" s="1"/>
  <c r="AU11" i="275" s="1"/>
  <c r="AV8" i="275" s="1"/>
  <c r="AV11" i="275" s="1"/>
  <c r="AW8" i="275" s="1"/>
  <c r="AW11" i="275" s="1"/>
  <c r="AX8" i="275" s="1"/>
  <c r="AX11" i="275" s="1"/>
  <c r="AY8" i="275" s="1"/>
  <c r="AY11" i="275" s="1"/>
  <c r="AZ8" i="275" s="1"/>
  <c r="AZ11" i="275" s="1"/>
  <c r="BA8" i="275" s="1"/>
  <c r="BA11" i="275" s="1"/>
  <c r="BB8" i="275" s="1"/>
  <c r="BB11" i="275" s="1"/>
  <c r="BC8" i="275" s="1"/>
  <c r="BC11" i="275" s="1"/>
  <c r="BD8" i="275" s="1"/>
  <c r="BD11" i="275" s="1"/>
  <c r="BE8" i="275" s="1"/>
  <c r="BE11" i="275" s="1"/>
  <c r="BF8" i="275" s="1"/>
  <c r="BF11" i="275" s="1"/>
  <c r="BG8" i="275" s="1"/>
  <c r="BG11" i="275" s="1"/>
  <c r="BH8" i="275" s="1"/>
  <c r="BH11" i="275" s="1"/>
  <c r="BI8" i="275" s="1"/>
  <c r="BI11" i="275" s="1"/>
  <c r="BJ8" i="275" s="1"/>
  <c r="BJ11" i="275" s="1"/>
  <c r="BK8" i="275" s="1"/>
  <c r="BK11" i="275" s="1"/>
  <c r="BL8" i="275" s="1"/>
  <c r="BL11" i="275" s="1"/>
  <c r="BM8" i="275" s="1"/>
  <c r="BM11" i="275" s="1"/>
  <c r="BN8" i="275" s="1"/>
  <c r="BN11" i="275" s="1"/>
  <c r="BO8" i="275" s="1"/>
  <c r="BO11" i="275" s="1"/>
  <c r="BP8" i="275" s="1"/>
  <c r="BP11" i="275" s="1"/>
  <c r="BQ8" i="275" s="1"/>
  <c r="BQ11" i="275" s="1"/>
  <c r="BR8" i="275" s="1"/>
  <c r="BR11" i="275" s="1"/>
  <c r="BS8" i="275" s="1"/>
  <c r="BS11" i="275" s="1"/>
  <c r="BT8" i="275" s="1"/>
  <c r="BT11" i="275" s="1"/>
  <c r="BU8" i="275" s="1"/>
  <c r="BU11" i="275" s="1"/>
  <c r="BV8" i="275" s="1"/>
  <c r="BV11" i="275" s="1"/>
  <c r="BW8" i="275" s="1"/>
  <c r="BW11" i="275" s="1"/>
  <c r="BX8" i="275" s="1"/>
  <c r="BX11" i="275" s="1"/>
  <c r="BY8" i="275" s="1"/>
  <c r="BY11" i="275" s="1"/>
  <c r="BZ8" i="275" s="1"/>
  <c r="BZ11" i="275" s="1"/>
  <c r="CA8" i="275" s="1"/>
  <c r="CA11" i="275" s="1"/>
  <c r="CB8" i="275" s="1"/>
  <c r="CB11" i="275" s="1"/>
  <c r="CC8" i="275" s="1"/>
  <c r="CC11" i="275" s="1"/>
  <c r="CD8" i="275" s="1"/>
  <c r="CD11" i="275" s="1"/>
  <c r="CE8" i="275" s="1"/>
  <c r="CE11" i="275" s="1"/>
  <c r="CF8" i="275" s="1"/>
  <c r="CF11" i="275" s="1"/>
  <c r="CG8" i="275" s="1"/>
  <c r="CG11" i="275" s="1"/>
  <c r="CH8" i="275" s="1"/>
  <c r="CH11" i="275" s="1"/>
  <c r="CI8" i="275" s="1"/>
  <c r="CI11" i="275" s="1"/>
  <c r="CJ8" i="275" s="1"/>
  <c r="CJ11" i="275" s="1"/>
  <c r="CK8" i="275" s="1"/>
  <c r="CK11" i="275" s="1"/>
  <c r="CL8" i="275" s="1"/>
  <c r="CL11" i="275" s="1"/>
  <c r="CM8" i="275" s="1"/>
  <c r="CM11" i="275" s="1"/>
  <c r="CN8" i="275" s="1"/>
  <c r="CN11" i="275" s="1"/>
  <c r="CO8" i="275" s="1"/>
  <c r="CO11" i="275" s="1"/>
  <c r="CP8" i="275" s="1"/>
  <c r="CP11" i="275" s="1"/>
  <c r="CQ8" i="275" s="1"/>
  <c r="CQ11" i="275" s="1"/>
  <c r="CR8" i="275" s="1"/>
  <c r="CR11" i="275" s="1"/>
  <c r="CS8" i="275" s="1"/>
  <c r="CS11" i="275" s="1"/>
  <c r="CT8" i="275" s="1"/>
  <c r="CT11" i="275" s="1"/>
  <c r="CU8" i="275" s="1"/>
  <c r="CU11" i="275" s="1"/>
  <c r="CV8" i="275" s="1"/>
  <c r="CV11" i="275" s="1"/>
  <c r="CW8" i="275" s="1"/>
  <c r="CW11" i="275" s="1"/>
  <c r="CX8" i="275" s="1"/>
  <c r="CX11" i="275" s="1"/>
  <c r="CY8" i="275" s="1"/>
  <c r="CY11" i="275" s="1"/>
  <c r="CZ8" i="275" s="1"/>
  <c r="CZ11" i="275" s="1"/>
  <c r="DA8" i="275" s="1"/>
  <c r="DA11" i="275" s="1"/>
  <c r="DB8" i="275" s="1"/>
  <c r="DB11" i="275" s="1"/>
  <c r="DC8" i="275" s="1"/>
  <c r="DC11" i="275" s="1"/>
  <c r="DD8" i="275" s="1"/>
  <c r="DD11" i="275" s="1"/>
  <c r="DE8" i="275" s="1"/>
  <c r="DE11" i="275" s="1"/>
  <c r="DF8" i="275" s="1"/>
  <c r="DF11" i="275" s="1"/>
  <c r="DG8" i="275" s="1"/>
  <c r="DG11" i="275" s="1"/>
  <c r="DH8" i="275" s="1"/>
  <c r="DH11" i="275" s="1"/>
  <c r="DI8" i="275" s="1"/>
  <c r="DI11" i="275" s="1"/>
  <c r="DJ8" i="275" s="1"/>
  <c r="DJ11" i="275" s="1"/>
  <c r="DK8" i="275" s="1"/>
  <c r="DK11" i="275" s="1"/>
  <c r="DL8" i="275" s="1"/>
  <c r="DL11" i="275" s="1"/>
  <c r="DM8" i="275" s="1"/>
  <c r="DM11" i="275" s="1"/>
  <c r="DN8" i="275" s="1"/>
  <c r="DN11" i="275" s="1"/>
  <c r="DO8" i="275" s="1"/>
  <c r="DO11" i="275" s="1"/>
  <c r="DP8" i="275" s="1"/>
  <c r="DP11" i="275" s="1"/>
  <c r="DQ8" i="275" s="1"/>
  <c r="DQ11" i="275" s="1"/>
  <c r="DR8" i="275" s="1"/>
  <c r="DR11" i="275" s="1"/>
  <c r="DS8" i="275" s="1"/>
  <c r="DS11" i="275" s="1"/>
  <c r="DT8" i="275" s="1"/>
  <c r="DT11" i="275" s="1"/>
  <c r="DU8" i="275" s="1"/>
  <c r="DU11" i="275" s="1"/>
  <c r="DV8" i="275" s="1"/>
  <c r="DV11" i="275" s="1"/>
  <c r="DW8" i="275" s="1"/>
  <c r="DW11" i="275" s="1"/>
  <c r="DX8" i="275" s="1"/>
  <c r="DX11" i="275" s="1"/>
  <c r="DY8" i="275" s="1"/>
  <c r="DY11" i="275" s="1"/>
  <c r="DZ8" i="275" s="1"/>
  <c r="DZ11" i="275" s="1"/>
  <c r="EA8" i="275" s="1"/>
  <c r="EA11" i="275" s="1"/>
  <c r="EB8" i="275" s="1"/>
  <c r="EB11" i="275" s="1"/>
  <c r="EC8" i="275" s="1"/>
  <c r="EC11" i="275" s="1"/>
  <c r="ED8" i="275" s="1"/>
  <c r="ED11" i="275" s="1"/>
  <c r="EE8" i="275" s="1"/>
  <c r="EE11" i="275" s="1"/>
  <c r="EF8" i="275" s="1"/>
  <c r="EF11" i="275" s="1"/>
  <c r="EG8" i="275" s="1"/>
  <c r="EG11" i="275" s="1"/>
  <c r="EH8" i="275" s="1"/>
  <c r="EH11" i="275" s="1"/>
  <c r="EI8" i="275" s="1"/>
  <c r="EI11" i="275" s="1"/>
  <c r="EJ8" i="275" s="1"/>
  <c r="EJ11" i="275" s="1"/>
  <c r="EK8" i="275" s="1"/>
  <c r="EK11" i="275" s="1"/>
  <c r="EL8" i="275" s="1"/>
  <c r="EL11" i="275" s="1"/>
  <c r="EM8" i="275" s="1"/>
  <c r="EM11" i="275" s="1"/>
  <c r="EN8" i="275" s="1"/>
  <c r="EN11" i="275" s="1"/>
  <c r="EO8" i="275" s="1"/>
  <c r="EO11" i="275" s="1"/>
  <c r="EP8" i="275" s="1"/>
  <c r="EP11" i="275" s="1"/>
  <c r="EQ8" i="275" s="1"/>
  <c r="EQ11" i="275" s="1"/>
  <c r="ER8" i="275" s="1"/>
  <c r="ER11" i="275" s="1"/>
  <c r="ES8" i="275" s="1"/>
  <c r="ES11" i="275" s="1"/>
  <c r="ET8" i="275" s="1"/>
  <c r="ET11" i="275" s="1"/>
  <c r="EU8" i="275" s="1"/>
  <c r="EU11" i="275" s="1"/>
  <c r="EV8" i="275" s="1"/>
  <c r="EV11" i="275" s="1"/>
  <c r="EW8" i="275" s="1"/>
  <c r="EW11" i="275" s="1"/>
  <c r="EX8" i="275" s="1"/>
  <c r="EX11" i="275" s="1"/>
  <c r="EY8" i="275" s="1"/>
  <c r="EY11" i="275" s="1"/>
  <c r="EZ8" i="275" s="1"/>
  <c r="EZ11" i="275" s="1"/>
  <c r="FA8" i="275" s="1"/>
  <c r="FA11" i="275" s="1"/>
  <c r="FB8" i="275" s="1"/>
  <c r="FB11" i="275" s="1"/>
  <c r="FC8" i="275" s="1"/>
  <c r="FC11" i="275" s="1"/>
  <c r="FD8" i="275" s="1"/>
  <c r="FD11" i="275" s="1"/>
  <c r="FE8" i="275" s="1"/>
  <c r="FE11" i="275" s="1"/>
  <c r="FF8" i="275" s="1"/>
  <c r="FF11" i="275" s="1"/>
  <c r="FG8" i="275" s="1"/>
  <c r="FG11" i="275" s="1"/>
  <c r="FH8" i="275" s="1"/>
  <c r="FH11" i="275" s="1"/>
  <c r="FI8" i="275" s="1"/>
  <c r="FI11" i="275" s="1"/>
  <c r="FJ8" i="275" s="1"/>
  <c r="FJ11" i="275" s="1"/>
  <c r="FK8" i="275" s="1"/>
  <c r="FK11" i="275" s="1"/>
  <c r="FL8" i="275" s="1"/>
  <c r="FL11" i="275" s="1"/>
  <c r="FM8" i="275" s="1"/>
  <c r="FM11" i="275" s="1"/>
  <c r="FN8" i="275" s="1"/>
  <c r="FN11" i="275" s="1"/>
  <c r="FO8" i="275" s="1"/>
  <c r="FO11" i="275" s="1"/>
  <c r="FP8" i="275" s="1"/>
  <c r="FP11" i="275" s="1"/>
  <c r="FQ8" i="275" s="1"/>
  <c r="FQ11" i="275" s="1"/>
  <c r="FR8" i="275" s="1"/>
  <c r="FR11" i="275" s="1"/>
  <c r="FS8" i="275" s="1"/>
  <c r="FS11" i="275" s="1"/>
  <c r="FT8" i="275" s="1"/>
  <c r="FT11" i="275" s="1"/>
  <c r="FU8" i="275" s="1"/>
  <c r="FU11" i="275" s="1"/>
  <c r="FV8" i="275" s="1"/>
  <c r="FV11" i="275" s="1"/>
  <c r="FW8" i="275" s="1"/>
  <c r="FW11" i="275" s="1"/>
  <c r="FX8" i="275" s="1"/>
  <c r="FX11" i="275" s="1"/>
  <c r="FY8" i="275" s="1"/>
  <c r="FY11" i="275" s="1"/>
  <c r="FZ8" i="275" s="1"/>
  <c r="FZ11" i="275" s="1"/>
  <c r="GA8" i="275" s="1"/>
  <c r="GA11" i="275" s="1"/>
  <c r="GB8" i="275" s="1"/>
  <c r="GB11" i="275" s="1"/>
  <c r="GC8" i="275" s="1"/>
  <c r="GC11" i="275" s="1"/>
  <c r="GD8" i="275" s="1"/>
  <c r="GD11" i="275" s="1"/>
  <c r="GE8" i="275" s="1"/>
  <c r="GE11" i="275" s="1"/>
  <c r="GF8" i="275" s="1"/>
  <c r="GF11" i="275" s="1"/>
  <c r="GG8" i="275" s="1"/>
  <c r="GG11" i="275" s="1"/>
  <c r="GH8" i="275" s="1"/>
  <c r="GH11" i="275" s="1"/>
  <c r="GI8" i="275" s="1"/>
  <c r="GI11" i="275" s="1"/>
  <c r="GJ8" i="275" s="1"/>
  <c r="GJ11" i="275" s="1"/>
  <c r="I96" i="273"/>
  <c r="H96" i="273"/>
  <c r="G96" i="273"/>
  <c r="F96" i="273"/>
  <c r="E96" i="273"/>
  <c r="G95" i="273"/>
  <c r="E95" i="273"/>
  <c r="G94" i="273"/>
  <c r="E94" i="273"/>
  <c r="E100" i="273"/>
  <c r="F100" i="273"/>
  <c r="G100" i="273"/>
  <c r="I100" i="273"/>
  <c r="J101" i="273" s="1"/>
  <c r="J59" i="273" s="1"/>
  <c r="G85" i="273"/>
  <c r="F6" i="48"/>
  <c r="M7" i="48" s="1"/>
  <c r="E85" i="273"/>
  <c r="F46" i="273"/>
  <c r="J5" i="269"/>
  <c r="H49" i="269"/>
  <c r="H50" i="269"/>
  <c r="H51" i="269"/>
  <c r="H27" i="269"/>
  <c r="J47" i="269"/>
  <c r="J60" i="269"/>
  <c r="J63" i="269"/>
  <c r="G53" i="265"/>
  <c r="G63" i="269" s="1"/>
  <c r="F63" i="269"/>
  <c r="F60" i="269"/>
  <c r="G47" i="265"/>
  <c r="G57" i="269" s="1"/>
  <c r="F57" i="269"/>
  <c r="G52" i="269"/>
  <c r="F52" i="269"/>
  <c r="G51" i="269"/>
  <c r="F51" i="269"/>
  <c r="G50" i="269"/>
  <c r="F50" i="269"/>
  <c r="G49" i="269"/>
  <c r="F49" i="269"/>
  <c r="G37" i="265"/>
  <c r="G47" i="269" s="1"/>
  <c r="F47" i="269"/>
  <c r="G33" i="265"/>
  <c r="G11" i="280" s="1"/>
  <c r="F43" i="269"/>
  <c r="F42" i="269"/>
  <c r="E63" i="269"/>
  <c r="E60" i="269"/>
  <c r="E57" i="269"/>
  <c r="E56" i="269"/>
  <c r="E52" i="269"/>
  <c r="E51" i="269"/>
  <c r="E50" i="269"/>
  <c r="E49" i="269"/>
  <c r="E47" i="269"/>
  <c r="E43" i="269"/>
  <c r="G25" i="265"/>
  <c r="G35" i="269" s="1"/>
  <c r="F35" i="269"/>
  <c r="F32" i="269"/>
  <c r="G19" i="265"/>
  <c r="G67" i="282" s="1"/>
  <c r="F29" i="269"/>
  <c r="G27" i="269"/>
  <c r="F27" i="269"/>
  <c r="F26" i="269"/>
  <c r="G14" i="265"/>
  <c r="G24" i="269" s="1"/>
  <c r="F24" i="269"/>
  <c r="G11" i="265"/>
  <c r="G42" i="282" s="1"/>
  <c r="F21" i="269"/>
  <c r="E35" i="269"/>
  <c r="E32" i="269"/>
  <c r="E29" i="269"/>
  <c r="E28" i="269"/>
  <c r="E27" i="269"/>
  <c r="E24" i="269"/>
  <c r="E21" i="269"/>
  <c r="I5" i="48"/>
  <c r="I79" i="273"/>
  <c r="J80" i="273" s="1"/>
  <c r="J58" i="273" s="1"/>
  <c r="G46" i="277"/>
  <c r="G43" i="277"/>
  <c r="E72" i="277"/>
  <c r="I145" i="273"/>
  <c r="G145" i="273"/>
  <c r="F145" i="273"/>
  <c r="E145" i="273"/>
  <c r="I139" i="273"/>
  <c r="G139" i="273"/>
  <c r="F139" i="273"/>
  <c r="E139" i="273"/>
  <c r="E134" i="273"/>
  <c r="F134" i="273"/>
  <c r="G134" i="273"/>
  <c r="I134" i="273"/>
  <c r="G89" i="273"/>
  <c r="E89" i="273"/>
  <c r="G10" i="278"/>
  <c r="E10" i="278"/>
  <c r="E59" i="273"/>
  <c r="F59" i="273"/>
  <c r="G59" i="273"/>
  <c r="H59" i="273"/>
  <c r="I59" i="273"/>
  <c r="E15" i="275"/>
  <c r="F15" i="275"/>
  <c r="G15" i="275"/>
  <c r="I15" i="275"/>
  <c r="F62" i="273"/>
  <c r="F63" i="273"/>
  <c r="F64" i="273"/>
  <c r="F65" i="273"/>
  <c r="G62" i="273"/>
  <c r="E62" i="273"/>
  <c r="E25" i="278"/>
  <c r="F25" i="278"/>
  <c r="G25" i="278"/>
  <c r="H25" i="278"/>
  <c r="I25" i="278"/>
  <c r="E26" i="278"/>
  <c r="F26" i="278"/>
  <c r="G26" i="278"/>
  <c r="I26" i="278"/>
  <c r="G28" i="273"/>
  <c r="E28" i="273"/>
  <c r="G45" i="273"/>
  <c r="E45" i="273"/>
  <c r="E79" i="273"/>
  <c r="F79" i="273"/>
  <c r="G79" i="273"/>
  <c r="G86" i="273"/>
  <c r="E86" i="273"/>
  <c r="G84" i="273"/>
  <c r="E84" i="273"/>
  <c r="G83" i="273"/>
  <c r="E83" i="273"/>
  <c r="G20" i="275"/>
  <c r="G17" i="275"/>
  <c r="I58" i="273"/>
  <c r="G58" i="273"/>
  <c r="F58" i="273"/>
  <c r="E58" i="273"/>
  <c r="E5" i="288"/>
  <c r="E4" i="288"/>
  <c r="E3" i="288"/>
  <c r="E2" i="288"/>
  <c r="G17" i="273"/>
  <c r="E17" i="273"/>
  <c r="E144" i="273"/>
  <c r="F144" i="273"/>
  <c r="G144" i="273"/>
  <c r="H144" i="273"/>
  <c r="G143" i="273"/>
  <c r="F143" i="273"/>
  <c r="E143" i="273"/>
  <c r="E138" i="273"/>
  <c r="F138" i="273"/>
  <c r="G138" i="273"/>
  <c r="H138" i="273"/>
  <c r="I138" i="273"/>
  <c r="G137" i="273"/>
  <c r="E137" i="273"/>
  <c r="H23" i="275"/>
  <c r="GJ24" i="275"/>
  <c r="GI24" i="275"/>
  <c r="GH24" i="275"/>
  <c r="GG24" i="275"/>
  <c r="GF24" i="275"/>
  <c r="GE24" i="275"/>
  <c r="GD24" i="275"/>
  <c r="GC24" i="275"/>
  <c r="GB24" i="275"/>
  <c r="GA24" i="275"/>
  <c r="FZ24" i="275"/>
  <c r="FY24" i="275"/>
  <c r="FX24" i="275"/>
  <c r="FW24" i="275"/>
  <c r="FV24" i="275"/>
  <c r="FU24" i="275"/>
  <c r="FT24" i="275"/>
  <c r="FS24" i="275"/>
  <c r="FR24" i="275"/>
  <c r="FQ24" i="275"/>
  <c r="FP24" i="275"/>
  <c r="FO24" i="275"/>
  <c r="FN24" i="275"/>
  <c r="FM24" i="275"/>
  <c r="FL24" i="275"/>
  <c r="FK24" i="275"/>
  <c r="FJ24" i="275"/>
  <c r="FI24" i="275"/>
  <c r="FH24" i="275"/>
  <c r="FG24" i="275"/>
  <c r="FF24" i="275"/>
  <c r="FE24" i="275"/>
  <c r="FD24" i="275"/>
  <c r="FC24" i="275"/>
  <c r="FB24" i="275"/>
  <c r="FA24" i="275"/>
  <c r="EZ24" i="275"/>
  <c r="EY24" i="275"/>
  <c r="EX24" i="275"/>
  <c r="EW24" i="275"/>
  <c r="EV24" i="275"/>
  <c r="EU24" i="275"/>
  <c r="ET24" i="275"/>
  <c r="ES24" i="275"/>
  <c r="ER24" i="275"/>
  <c r="EQ24" i="275"/>
  <c r="EP24" i="275"/>
  <c r="EO24" i="275"/>
  <c r="EN24" i="275"/>
  <c r="EM24" i="275"/>
  <c r="EL24" i="275"/>
  <c r="EK24" i="275"/>
  <c r="EJ24" i="275"/>
  <c r="EI24" i="275"/>
  <c r="EH24" i="275"/>
  <c r="EG24" i="275"/>
  <c r="EF24" i="275"/>
  <c r="EE24" i="275"/>
  <c r="ED24" i="275"/>
  <c r="EC24" i="275"/>
  <c r="EB24" i="275"/>
  <c r="EA24" i="275"/>
  <c r="DZ24" i="275"/>
  <c r="DY24" i="275"/>
  <c r="DX24" i="275"/>
  <c r="DW24" i="275"/>
  <c r="DV24" i="275"/>
  <c r="DU24" i="275"/>
  <c r="DT24" i="275"/>
  <c r="DS24" i="275"/>
  <c r="DR24" i="275"/>
  <c r="DQ24" i="275"/>
  <c r="DP24" i="275"/>
  <c r="DO24" i="275"/>
  <c r="DN24" i="275"/>
  <c r="DM24" i="275"/>
  <c r="DL24" i="275"/>
  <c r="DK24" i="275"/>
  <c r="DJ24" i="275"/>
  <c r="DI24" i="275"/>
  <c r="DH24" i="275"/>
  <c r="DG24" i="275"/>
  <c r="DF24" i="275"/>
  <c r="DE24" i="275"/>
  <c r="DD24" i="275"/>
  <c r="DC24" i="275"/>
  <c r="DB24" i="275"/>
  <c r="DA24" i="275"/>
  <c r="CZ24" i="275"/>
  <c r="CY24" i="275"/>
  <c r="CX24" i="275"/>
  <c r="CW24" i="275"/>
  <c r="CV24" i="275"/>
  <c r="CU24" i="275"/>
  <c r="CT24" i="275"/>
  <c r="CS24" i="275"/>
  <c r="CR24" i="275"/>
  <c r="CQ24" i="275"/>
  <c r="CP24" i="275"/>
  <c r="CO24" i="275"/>
  <c r="CN24" i="275"/>
  <c r="CM24" i="275"/>
  <c r="CL24" i="275"/>
  <c r="CK24" i="275"/>
  <c r="CJ24" i="275"/>
  <c r="CI24" i="275"/>
  <c r="CH24" i="275"/>
  <c r="CG24" i="275"/>
  <c r="CF24" i="275"/>
  <c r="CE24" i="275"/>
  <c r="CD24" i="275"/>
  <c r="CC24" i="275"/>
  <c r="CB24" i="275"/>
  <c r="CA24" i="275"/>
  <c r="BZ24" i="275"/>
  <c r="BY24" i="275"/>
  <c r="BX24" i="275"/>
  <c r="BW24" i="275"/>
  <c r="BV24" i="275"/>
  <c r="BU24" i="275"/>
  <c r="BT24" i="275"/>
  <c r="BS24" i="275"/>
  <c r="BR24" i="275"/>
  <c r="BQ24" i="275"/>
  <c r="BP24" i="275"/>
  <c r="BO24" i="275"/>
  <c r="BN24" i="275"/>
  <c r="BM24" i="275"/>
  <c r="BL24" i="275"/>
  <c r="BK24" i="275"/>
  <c r="BJ24" i="275"/>
  <c r="BI24" i="275"/>
  <c r="BH24" i="275"/>
  <c r="BG24" i="275"/>
  <c r="BF24" i="275"/>
  <c r="BE24" i="275"/>
  <c r="BD24" i="275"/>
  <c r="BC24" i="275"/>
  <c r="BB24" i="275"/>
  <c r="BA24" i="275"/>
  <c r="AZ24" i="275"/>
  <c r="AY24" i="275"/>
  <c r="AX24" i="275"/>
  <c r="AW24" i="275"/>
  <c r="AV24" i="275"/>
  <c r="AU24" i="275"/>
  <c r="AT24" i="275"/>
  <c r="AS24" i="275"/>
  <c r="AR24" i="275"/>
  <c r="AQ24" i="275"/>
  <c r="AP24" i="275"/>
  <c r="AO24" i="275"/>
  <c r="AN24" i="275"/>
  <c r="AM24" i="275"/>
  <c r="AL24" i="275"/>
  <c r="AK24" i="275"/>
  <c r="AJ24" i="275"/>
  <c r="AI24" i="275"/>
  <c r="AH24" i="275"/>
  <c r="AG24" i="275"/>
  <c r="AF24" i="275"/>
  <c r="AE24" i="275"/>
  <c r="AD24" i="275"/>
  <c r="AC24" i="275"/>
  <c r="AB24" i="275"/>
  <c r="AA24" i="275"/>
  <c r="Z24" i="275"/>
  <c r="Y24" i="275"/>
  <c r="X24" i="275"/>
  <c r="W24" i="275"/>
  <c r="V24" i="275"/>
  <c r="U24" i="275"/>
  <c r="T24" i="275"/>
  <c r="S24" i="275"/>
  <c r="R24" i="275"/>
  <c r="Q24" i="275"/>
  <c r="P24" i="275"/>
  <c r="O24" i="275"/>
  <c r="N24" i="275"/>
  <c r="M24" i="275"/>
  <c r="L24" i="275"/>
  <c r="K24" i="275"/>
  <c r="J24" i="275"/>
  <c r="G24" i="275"/>
  <c r="E24" i="275"/>
  <c r="G23" i="275"/>
  <c r="J17" i="275"/>
  <c r="E5" i="275"/>
  <c r="E4" i="275"/>
  <c r="E3" i="275"/>
  <c r="E2" i="275"/>
  <c r="F21" i="264"/>
  <c r="G13" i="264"/>
  <c r="E13" i="264"/>
  <c r="G12" i="264"/>
  <c r="E12" i="264"/>
  <c r="H68" i="269"/>
  <c r="H67" i="269"/>
  <c r="H2" i="269"/>
  <c r="I82" i="277"/>
  <c r="H82" i="277"/>
  <c r="F82" i="277"/>
  <c r="E82" i="277"/>
  <c r="I81" i="277"/>
  <c r="H81" i="277"/>
  <c r="F81" i="277"/>
  <c r="E81" i="277"/>
  <c r="G76" i="277"/>
  <c r="G82" i="277" s="1"/>
  <c r="G71" i="277"/>
  <c r="F71" i="277"/>
  <c r="E71" i="277"/>
  <c r="G69" i="277"/>
  <c r="F69" i="277"/>
  <c r="E69" i="277"/>
  <c r="G67" i="277"/>
  <c r="G81" i="277" s="1"/>
  <c r="G65" i="277"/>
  <c r="G64" i="277"/>
  <c r="F64" i="277"/>
  <c r="E64" i="277"/>
  <c r="G60" i="277"/>
  <c r="G52" i="277"/>
  <c r="G49" i="277"/>
  <c r="G41" i="277"/>
  <c r="G40" i="277"/>
  <c r="F40" i="277"/>
  <c r="E40" i="277"/>
  <c r="G39" i="277"/>
  <c r="F39" i="277"/>
  <c r="E39" i="277"/>
  <c r="G37" i="277"/>
  <c r="G33" i="277"/>
  <c r="G25" i="277"/>
  <c r="G22" i="277"/>
  <c r="G19" i="277"/>
  <c r="G17" i="277"/>
  <c r="F17" i="277"/>
  <c r="E17" i="277"/>
  <c r="F16" i="277"/>
  <c r="G14" i="277"/>
  <c r="G11" i="277"/>
  <c r="E5" i="277"/>
  <c r="E4" i="277"/>
  <c r="E3" i="277"/>
  <c r="E2" i="277"/>
  <c r="I82" i="265"/>
  <c r="H82" i="265"/>
  <c r="F82" i="265"/>
  <c r="E82" i="265"/>
  <c r="I81" i="265"/>
  <c r="H81" i="265"/>
  <c r="F81" i="265"/>
  <c r="E81" i="265"/>
  <c r="G76" i="265"/>
  <c r="G82" i="265" s="1"/>
  <c r="G67" i="265"/>
  <c r="G81" i="265" s="1"/>
  <c r="G65" i="265"/>
  <c r="G60" i="265"/>
  <c r="E5" i="265"/>
  <c r="E4" i="265"/>
  <c r="E3" i="265"/>
  <c r="E2" i="265"/>
  <c r="E5" i="282"/>
  <c r="E4" i="282"/>
  <c r="E3" i="282"/>
  <c r="E2" i="282"/>
  <c r="E5" i="286"/>
  <c r="E4" i="286"/>
  <c r="E3" i="286"/>
  <c r="E2" i="286"/>
  <c r="E5" i="280"/>
  <c r="E4" i="280"/>
  <c r="E3" i="280"/>
  <c r="E2" i="280"/>
  <c r="E5" i="285"/>
  <c r="E4" i="285"/>
  <c r="E3" i="285"/>
  <c r="E2" i="285"/>
  <c r="I66" i="273"/>
  <c r="H66" i="273"/>
  <c r="G66" i="273"/>
  <c r="F66" i="273"/>
  <c r="E66" i="273"/>
  <c r="G65" i="273"/>
  <c r="E65" i="273"/>
  <c r="G64" i="273"/>
  <c r="E64" i="273"/>
  <c r="G63" i="273"/>
  <c r="E63" i="273"/>
  <c r="I57" i="273"/>
  <c r="G57" i="273"/>
  <c r="F57" i="273"/>
  <c r="E57" i="273"/>
  <c r="I56" i="273"/>
  <c r="G56" i="273"/>
  <c r="F56" i="273"/>
  <c r="E56" i="273"/>
  <c r="I51" i="273"/>
  <c r="H51" i="273"/>
  <c r="G51" i="273"/>
  <c r="F51" i="273"/>
  <c r="E51" i="273"/>
  <c r="I50" i="273"/>
  <c r="H50" i="273"/>
  <c r="G50" i="273"/>
  <c r="F50" i="273"/>
  <c r="E50" i="273"/>
  <c r="I47" i="273"/>
  <c r="G47" i="273"/>
  <c r="F47" i="273"/>
  <c r="E47" i="273"/>
  <c r="G46" i="273"/>
  <c r="E46" i="273"/>
  <c r="I90" i="273"/>
  <c r="H90" i="273"/>
  <c r="G90" i="273"/>
  <c r="F90" i="273"/>
  <c r="E90" i="273"/>
  <c r="H75" i="273"/>
  <c r="G75" i="273"/>
  <c r="F75" i="273"/>
  <c r="E75" i="273"/>
  <c r="G74" i="273"/>
  <c r="E74" i="273"/>
  <c r="I41" i="273"/>
  <c r="I52" i="273" s="1"/>
  <c r="H41" i="273"/>
  <c r="H52" i="273" s="1"/>
  <c r="G41" i="273"/>
  <c r="G52" i="273" s="1"/>
  <c r="F41" i="273"/>
  <c r="F52" i="273" s="1"/>
  <c r="E41" i="273"/>
  <c r="E52" i="273" s="1"/>
  <c r="I38" i="273"/>
  <c r="H38" i="273"/>
  <c r="G38" i="273"/>
  <c r="F38" i="273"/>
  <c r="E38" i="273"/>
  <c r="I37" i="273"/>
  <c r="G37" i="273"/>
  <c r="F37" i="273"/>
  <c r="E37" i="273"/>
  <c r="G36" i="273"/>
  <c r="F36" i="273"/>
  <c r="E36" i="273"/>
  <c r="G35" i="273"/>
  <c r="E35" i="273"/>
  <c r="I32" i="273"/>
  <c r="H32" i="273"/>
  <c r="G32" i="273"/>
  <c r="F32" i="273"/>
  <c r="E32" i="273"/>
  <c r="G31" i="273"/>
  <c r="E31" i="273"/>
  <c r="I24" i="273"/>
  <c r="H24" i="273"/>
  <c r="G24" i="273"/>
  <c r="F24" i="273"/>
  <c r="E24" i="273"/>
  <c r="G23" i="273"/>
  <c r="E23" i="273"/>
  <c r="I19" i="273"/>
  <c r="G19" i="273"/>
  <c r="F19" i="273"/>
  <c r="E19" i="273"/>
  <c r="G18" i="273"/>
  <c r="E18" i="273"/>
  <c r="I13" i="273"/>
  <c r="H13" i="273"/>
  <c r="G13" i="273"/>
  <c r="F13" i="273"/>
  <c r="E13" i="273"/>
  <c r="F3" i="48"/>
  <c r="R2" i="48"/>
  <c r="Q2" i="48"/>
  <c r="P2" i="48"/>
  <c r="O2" i="48"/>
  <c r="K2" i="48"/>
  <c r="F32" i="277"/>
  <c r="BD3" i="277"/>
  <c r="J13" i="273"/>
  <c r="J14" i="273" s="1"/>
  <c r="E30" i="277"/>
  <c r="F4" i="288"/>
  <c r="G57" i="282"/>
  <c r="F59" i="269" l="1"/>
  <c r="F62" i="269"/>
  <c r="F46" i="269"/>
  <c r="F45" i="269"/>
  <c r="F54" i="269"/>
  <c r="F55" i="269"/>
  <c r="J5" i="304"/>
  <c r="J5" i="278"/>
  <c r="J5" i="273"/>
  <c r="F4" i="304"/>
  <c r="F4" i="278"/>
  <c r="F4" i="273"/>
  <c r="G71" i="288"/>
  <c r="G97" i="280"/>
  <c r="F62" i="48"/>
  <c r="F63" i="48"/>
  <c r="I62" i="48" a="1"/>
  <c r="I62" i="48" s="1"/>
  <c r="F120" i="280"/>
  <c r="A1" i="304"/>
  <c r="F74" i="48"/>
  <c r="F73" i="48"/>
  <c r="F27" i="280" s="1"/>
  <c r="F70" i="48"/>
  <c r="F69" i="48"/>
  <c r="F66" i="48"/>
  <c r="F72" i="48"/>
  <c r="F71" i="48"/>
  <c r="F68" i="48"/>
  <c r="F67" i="48"/>
  <c r="F21" i="280" s="1"/>
  <c r="I73" i="48" a="1"/>
  <c r="I73" i="48" s="1"/>
  <c r="I6" i="48"/>
  <c r="F90" i="48" s="1"/>
  <c r="L7" i="48"/>
  <c r="F21" i="277"/>
  <c r="F34" i="269"/>
  <c r="S3" i="291"/>
  <c r="S4" i="291" s="1"/>
  <c r="F61" i="48"/>
  <c r="I61" i="48" s="1" a="1"/>
  <c r="I61" i="48" s="1"/>
  <c r="F4" i="280"/>
  <c r="F4" i="289"/>
  <c r="K27" i="269"/>
  <c r="J27" i="269" s="1"/>
  <c r="J5" i="282"/>
  <c r="J5" i="289"/>
  <c r="K50" i="269"/>
  <c r="J50" i="269" s="1"/>
  <c r="A1" i="275"/>
  <c r="A1" i="289"/>
  <c r="F45" i="48"/>
  <c r="F46" i="48"/>
  <c r="F10" i="289" s="1"/>
  <c r="F44" i="48"/>
  <c r="F9" i="289" s="1"/>
  <c r="G36" i="288"/>
  <c r="F118" i="48"/>
  <c r="F102" i="48"/>
  <c r="F103" i="48"/>
  <c r="G55" i="269"/>
  <c r="G16" i="265"/>
  <c r="G26" i="269" s="1"/>
  <c r="G83" i="278"/>
  <c r="G70" i="278"/>
  <c r="G74" i="278"/>
  <c r="F31" i="277"/>
  <c r="F60" i="48"/>
  <c r="E43" i="277"/>
  <c r="G30" i="277"/>
  <c r="G62" i="278"/>
  <c r="G53" i="278"/>
  <c r="G49" i="278"/>
  <c r="G35" i="282"/>
  <c r="G84" i="280"/>
  <c r="E48" i="277"/>
  <c r="G19" i="286"/>
  <c r="J5" i="265"/>
  <c r="G25" i="288"/>
  <c r="G31" i="277"/>
  <c r="F23" i="269"/>
  <c r="G24" i="286"/>
  <c r="G17" i="285"/>
  <c r="G10" i="286"/>
  <c r="J5" i="285"/>
  <c r="G21" i="269"/>
  <c r="A1" i="273"/>
  <c r="F48" i="277"/>
  <c r="G43" i="282"/>
  <c r="G10" i="265"/>
  <c r="G10" i="277" s="1"/>
  <c r="G9" i="265"/>
  <c r="G9" i="277" s="1"/>
  <c r="G65" i="280"/>
  <c r="F51" i="277"/>
  <c r="J5" i="280"/>
  <c r="J5" i="288"/>
  <c r="J5" i="286"/>
  <c r="J5" i="275"/>
  <c r="K10" i="273"/>
  <c r="G31" i="288"/>
  <c r="G34" i="288"/>
  <c r="G8" i="285"/>
  <c r="F4" i="265"/>
  <c r="F4" i="275"/>
  <c r="E42" i="269"/>
  <c r="G70" i="288"/>
  <c r="G24" i="265"/>
  <c r="G24" i="277" s="1"/>
  <c r="F10" i="277"/>
  <c r="K7" i="48"/>
  <c r="E9" i="277"/>
  <c r="F36" i="277"/>
  <c r="F43" i="277"/>
  <c r="F44" i="277"/>
  <c r="F35" i="277"/>
  <c r="G74" i="288"/>
  <c r="F30" i="277"/>
  <c r="E23" i="269"/>
  <c r="F18" i="277"/>
  <c r="G43" i="269"/>
  <c r="K51" i="269"/>
  <c r="J51" i="269" s="1"/>
  <c r="K49" i="269"/>
  <c r="J49" i="269" s="1"/>
  <c r="G39" i="288"/>
  <c r="H24" i="275"/>
  <c r="E31" i="269"/>
  <c r="E21" i="277"/>
  <c r="G23" i="269"/>
  <c r="G13" i="277"/>
  <c r="E46" i="269"/>
  <c r="E36" i="277"/>
  <c r="G157" i="280"/>
  <c r="G163" i="280"/>
  <c r="J19" i="273"/>
  <c r="J56" i="273"/>
  <c r="J37" i="273"/>
  <c r="J12" i="288"/>
  <c r="J37" i="288"/>
  <c r="J40" i="288" s="1"/>
  <c r="J43" i="288" s="1"/>
  <c r="J47" i="273"/>
  <c r="J56" i="286"/>
  <c r="G56" i="269"/>
  <c r="G45" i="277"/>
  <c r="G32" i="277"/>
  <c r="G42" i="269"/>
  <c r="G18" i="277"/>
  <c r="G28" i="269"/>
  <c r="F13" i="48"/>
  <c r="F35" i="48"/>
  <c r="F23" i="278" s="1"/>
  <c r="F126" i="48"/>
  <c r="F72" i="282" s="1"/>
  <c r="F151" i="48"/>
  <c r="I151" i="48" s="1" a="1"/>
  <c r="I151" i="48" s="1"/>
  <c r="F97" i="48"/>
  <c r="F26" i="288" s="1"/>
  <c r="F34" i="48"/>
  <c r="F10" i="278" s="1"/>
  <c r="F58" i="48"/>
  <c r="F77" i="280" s="1"/>
  <c r="F15" i="48"/>
  <c r="F21" i="48"/>
  <c r="F84" i="273" s="1"/>
  <c r="G46" i="269"/>
  <c r="G36" i="277"/>
  <c r="G31" i="269"/>
  <c r="G21" i="277"/>
  <c r="F94" i="48"/>
  <c r="F93" i="48"/>
  <c r="F19" i="48"/>
  <c r="F94" i="273" s="1"/>
  <c r="F110" i="48"/>
  <c r="F8" i="285" s="1"/>
  <c r="F56" i="48"/>
  <c r="F114" i="48"/>
  <c r="F42" i="286" s="1"/>
  <c r="F14" i="48"/>
  <c r="F124" i="48"/>
  <c r="F10" i="282" s="1"/>
  <c r="F109" i="48"/>
  <c r="F30" i="48"/>
  <c r="F17" i="278" s="1"/>
  <c r="G56" i="286"/>
  <c r="G62" i="269"/>
  <c r="G66" i="282"/>
  <c r="G168" i="280"/>
  <c r="G169" i="280"/>
  <c r="A1" i="278"/>
  <c r="A1" i="288"/>
  <c r="A1" i="264"/>
  <c r="A1" i="285"/>
  <c r="A1" i="277"/>
  <c r="H3" i="269"/>
  <c r="A1" i="48"/>
  <c r="F4" i="282"/>
  <c r="F4" i="286"/>
  <c r="F4" i="264"/>
  <c r="F4" i="277"/>
  <c r="F4" i="285"/>
  <c r="G29" i="269"/>
  <c r="G11" i="282"/>
  <c r="F9" i="277"/>
  <c r="F19" i="269"/>
  <c r="E10" i="265"/>
  <c r="G59" i="269"/>
  <c r="G48" i="277"/>
  <c r="G53" i="286"/>
  <c r="G35" i="286"/>
  <c r="G45" i="269"/>
  <c r="G35" i="277"/>
  <c r="G58" i="282"/>
  <c r="G144" i="280"/>
  <c r="G162" i="280"/>
  <c r="G188" i="280"/>
  <c r="F56" i="269"/>
  <c r="F45" i="277"/>
  <c r="A1" i="280"/>
  <c r="A1" i="286"/>
  <c r="A1" i="282"/>
  <c r="A1" i="265"/>
  <c r="A1" i="269"/>
  <c r="F38" i="48"/>
  <c r="F28" i="48"/>
  <c r="F15" i="278" s="1"/>
  <c r="F31" i="48"/>
  <c r="F18" i="278" s="1"/>
  <c r="F55" i="48"/>
  <c r="F98" i="48"/>
  <c r="I98" i="48" s="1" a="1"/>
  <c r="I98" i="48" s="1"/>
  <c r="F57" i="48"/>
  <c r="F22" i="48"/>
  <c r="I22" i="48" s="1" a="1"/>
  <c r="I22" i="48" s="1"/>
  <c r="F119" i="48"/>
  <c r="F125" i="48"/>
  <c r="F53" i="48"/>
  <c r="F16" i="48"/>
  <c r="F17" i="48"/>
  <c r="F41" i="48"/>
  <c r="F38" i="278" s="1"/>
  <c r="F29" i="48"/>
  <c r="F16" i="278" s="1"/>
  <c r="F23" i="48"/>
  <c r="F85" i="273" s="1"/>
  <c r="F36" i="48"/>
  <c r="E52" i="265"/>
  <c r="E24" i="265"/>
  <c r="G57" i="286"/>
  <c r="G46" i="286"/>
  <c r="G14" i="288"/>
  <c r="G36" i="286"/>
  <c r="G47" i="286"/>
  <c r="E16" i="265"/>
  <c r="E35" i="265"/>
  <c r="E55" i="269"/>
  <c r="E44" i="277"/>
  <c r="J179" i="280"/>
  <c r="J157" i="280"/>
  <c r="K5" i="286" l="1"/>
  <c r="K5" i="304"/>
  <c r="K5" i="278"/>
  <c r="K5" i="273"/>
  <c r="I63" i="48" a="1"/>
  <c r="I63" i="48" s="1"/>
  <c r="F9" i="304"/>
  <c r="F122" i="280"/>
  <c r="F121" i="280"/>
  <c r="I67" i="48" a="1"/>
  <c r="I67" i="48" s="1"/>
  <c r="I90" i="48" a="1"/>
  <c r="I90" i="48" s="1"/>
  <c r="F44" i="280"/>
  <c r="I68" i="48" a="1"/>
  <c r="I68" i="48" s="1"/>
  <c r="F22" i="280"/>
  <c r="I72" i="48" a="1"/>
  <c r="I72" i="48" s="1"/>
  <c r="F26" i="280"/>
  <c r="I69" i="48" a="1"/>
  <c r="I69" i="48" s="1"/>
  <c r="F23" i="280"/>
  <c r="I71" i="48" a="1"/>
  <c r="I71" i="48" s="1"/>
  <c r="F25" i="280"/>
  <c r="I66" i="48" a="1"/>
  <c r="I66" i="48" s="1"/>
  <c r="F20" i="280"/>
  <c r="I70" i="48" a="1"/>
  <c r="I70" i="48" s="1"/>
  <c r="F24" i="280"/>
  <c r="I74" i="48" a="1"/>
  <c r="I74" i="48" s="1"/>
  <c r="F28" i="280"/>
  <c r="F76" i="48"/>
  <c r="F80" i="48"/>
  <c r="F84" i="48"/>
  <c r="F88" i="48"/>
  <c r="F77" i="48"/>
  <c r="F31" i="280" s="1"/>
  <c r="F81" i="48"/>
  <c r="F85" i="48"/>
  <c r="F39" i="280" s="1"/>
  <c r="F89" i="48"/>
  <c r="F120" i="48"/>
  <c r="F83" i="282" s="1"/>
  <c r="F115" i="48"/>
  <c r="F58" i="278" s="1"/>
  <c r="I77" i="48" a="1"/>
  <c r="I77" i="48" s="1"/>
  <c r="F75" i="48"/>
  <c r="F79" i="48"/>
  <c r="F83" i="48"/>
  <c r="F87" i="48"/>
  <c r="F78" i="48"/>
  <c r="F82" i="48"/>
  <c r="F86" i="48"/>
  <c r="F45" i="273"/>
  <c r="J48" i="273" s="1"/>
  <c r="I16" i="48" a="1"/>
  <c r="I16" i="48" s="1"/>
  <c r="I15" i="48" a="1"/>
  <c r="I15" i="48" s="1"/>
  <c r="I35" i="48" a="1"/>
  <c r="I35" i="48" s="1"/>
  <c r="I114" i="48" a="1"/>
  <c r="I114" i="48" s="1"/>
  <c r="F101" i="280"/>
  <c r="L27" i="269"/>
  <c r="K5" i="289"/>
  <c r="K5" i="282"/>
  <c r="K5" i="288"/>
  <c r="K5" i="285"/>
  <c r="K5" i="277"/>
  <c r="L10" i="273"/>
  <c r="I110" i="48" a="1"/>
  <c r="I110" i="48" s="1"/>
  <c r="K5" i="265"/>
  <c r="G16" i="277"/>
  <c r="L50" i="269"/>
  <c r="I44" i="48" a="1"/>
  <c r="I44" i="48" s="1"/>
  <c r="I46" i="48" a="1"/>
  <c r="I46" i="48" s="1"/>
  <c r="I45" i="48" a="1"/>
  <c r="I45" i="48" s="1"/>
  <c r="F19" i="289"/>
  <c r="G19" i="269"/>
  <c r="I115" i="48" a="1"/>
  <c r="I115" i="48" s="1"/>
  <c r="I102" i="48" a="1"/>
  <c r="I102" i="48" s="1"/>
  <c r="F47" i="278"/>
  <c r="I103" i="48" a="1"/>
  <c r="I103" i="48" s="1"/>
  <c r="F68" i="278"/>
  <c r="I118" i="48" a="1"/>
  <c r="I118" i="48" s="1"/>
  <c r="F79" i="278"/>
  <c r="F25" i="282"/>
  <c r="I60" i="48" a="1"/>
  <c r="I60" i="48" s="1"/>
  <c r="F10" i="280"/>
  <c r="F68" i="280"/>
  <c r="G40" i="269"/>
  <c r="G20" i="269"/>
  <c r="L51" i="269"/>
  <c r="I34" i="48" a="1"/>
  <c r="I34" i="48" s="1"/>
  <c r="G34" i="269"/>
  <c r="K5" i="275"/>
  <c r="K13" i="273"/>
  <c r="K14" i="273" s="1"/>
  <c r="K5" i="280"/>
  <c r="L49" i="269"/>
  <c r="F116" i="273"/>
  <c r="F104" i="273"/>
  <c r="F35" i="273"/>
  <c r="J39" i="273" s="1"/>
  <c r="J41" i="273" s="1"/>
  <c r="J52" i="273" s="1"/>
  <c r="I58" i="48" a="1"/>
  <c r="I58" i="48" s="1"/>
  <c r="I56" i="48" a="1"/>
  <c r="I56" i="48" s="1"/>
  <c r="I21" i="48" a="1"/>
  <c r="I21" i="48" s="1"/>
  <c r="F83" i="273"/>
  <c r="F87" i="273" s="1"/>
  <c r="F65" i="280"/>
  <c r="F28" i="273"/>
  <c r="F29" i="273" s="1"/>
  <c r="F31" i="273" s="1"/>
  <c r="I19" i="48" a="1"/>
  <c r="I19" i="48" s="1"/>
  <c r="F29" i="288"/>
  <c r="I14" i="48" a="1"/>
  <c r="I14" i="48" s="1"/>
  <c r="I97" i="48" a="1"/>
  <c r="I97" i="48" s="1"/>
  <c r="I126" i="48" a="1"/>
  <c r="I126" i="48" s="1"/>
  <c r="I30" i="48" a="1"/>
  <c r="I30" i="48" s="1"/>
  <c r="F109" i="273"/>
  <c r="F17" i="285"/>
  <c r="F10" i="286"/>
  <c r="I28" i="48" a="1"/>
  <c r="I28" i="48" s="1"/>
  <c r="F9" i="285"/>
  <c r="F105" i="273"/>
  <c r="I109" i="48" a="1"/>
  <c r="I109" i="48" s="1"/>
  <c r="F61" i="282"/>
  <c r="I124" i="48" a="1"/>
  <c r="I124" i="48" s="1"/>
  <c r="I93" i="48" a="1"/>
  <c r="I93" i="48" s="1"/>
  <c r="F151" i="280"/>
  <c r="I94" i="48" a="1"/>
  <c r="I94" i="48" s="1"/>
  <c r="F184" i="280"/>
  <c r="I57" i="48" a="1"/>
  <c r="I57" i="48" s="1"/>
  <c r="F120" i="273"/>
  <c r="F115" i="273"/>
  <c r="F74" i="273"/>
  <c r="I120" i="48" a="1"/>
  <c r="I120" i="48" s="1"/>
  <c r="F17" i="273"/>
  <c r="J20" i="273" s="1"/>
  <c r="I13" i="48" a="1"/>
  <c r="I13" i="48" s="1"/>
  <c r="E45" i="269"/>
  <c r="E35" i="277"/>
  <c r="E62" i="269"/>
  <c r="E51" i="277"/>
  <c r="F24" i="278"/>
  <c r="I36" i="48" a="1"/>
  <c r="I36" i="48" s="1"/>
  <c r="F23" i="273"/>
  <c r="F18" i="273"/>
  <c r="F64" i="280"/>
  <c r="I119" i="48" a="1"/>
  <c r="I119" i="48" s="1"/>
  <c r="F31" i="286"/>
  <c r="F126" i="280"/>
  <c r="F152" i="280"/>
  <c r="I55" i="48" a="1"/>
  <c r="I55" i="48" s="1"/>
  <c r="E10" i="277"/>
  <c r="E20" i="269"/>
  <c r="I17" i="48" a="1"/>
  <c r="I17" i="48" s="1"/>
  <c r="I29" i="48" a="1"/>
  <c r="I29" i="48" s="1"/>
  <c r="I53" i="48" a="1"/>
  <c r="I53" i="48" s="1"/>
  <c r="I31" i="48" a="1"/>
  <c r="I31" i="48" s="1"/>
  <c r="E26" i="269"/>
  <c r="E16" i="277"/>
  <c r="E24" i="277"/>
  <c r="E34" i="269"/>
  <c r="F18" i="282"/>
  <c r="I125" i="48" a="1"/>
  <c r="I125" i="48" s="1"/>
  <c r="F45" i="288"/>
  <c r="F53" i="288"/>
  <c r="F29" i="278"/>
  <c r="I38" i="48" a="1"/>
  <c r="I38" i="48" s="1"/>
  <c r="E41" i="269"/>
  <c r="E31" i="277"/>
  <c r="I41" i="48" a="1"/>
  <c r="I41" i="48" s="1"/>
  <c r="I23" i="48" a="1"/>
  <c r="I23" i="48" s="1"/>
  <c r="L5" i="304" l="1"/>
  <c r="L5" i="278"/>
  <c r="L5" i="273"/>
  <c r="K13" i="304"/>
  <c r="K123" i="280" s="1"/>
  <c r="K124" i="280" s="1"/>
  <c r="K128" i="280" s="1"/>
  <c r="M13" i="304"/>
  <c r="M123" i="280" s="1"/>
  <c r="O13" i="304"/>
  <c r="O123" i="280" s="1"/>
  <c r="O124" i="280" s="1"/>
  <c r="O128" i="280" s="1"/>
  <c r="Q13" i="304"/>
  <c r="Q123" i="280" s="1"/>
  <c r="Q124" i="280" s="1"/>
  <c r="Q128" i="280" s="1"/>
  <c r="S13" i="304"/>
  <c r="S123" i="280" s="1"/>
  <c r="S124" i="280" s="1"/>
  <c r="S128" i="280" s="1"/>
  <c r="U13" i="304"/>
  <c r="U123" i="280" s="1"/>
  <c r="W13" i="304"/>
  <c r="W123" i="280" s="1"/>
  <c r="W124" i="280" s="1"/>
  <c r="W128" i="280" s="1"/>
  <c r="Y13" i="304"/>
  <c r="Y123" i="280" s="1"/>
  <c r="Y124" i="280" s="1"/>
  <c r="Y128" i="280" s="1"/>
  <c r="AA13" i="304"/>
  <c r="AA123" i="280" s="1"/>
  <c r="AA124" i="280" s="1"/>
  <c r="AA128" i="280" s="1"/>
  <c r="AC13" i="304"/>
  <c r="AC123" i="280" s="1"/>
  <c r="AC124" i="280" s="1"/>
  <c r="AC128" i="280" s="1"/>
  <c r="AE13" i="304"/>
  <c r="AE123" i="280" s="1"/>
  <c r="AE124" i="280" s="1"/>
  <c r="AE128" i="280" s="1"/>
  <c r="AG13" i="304"/>
  <c r="AG123" i="280" s="1"/>
  <c r="AG124" i="280" s="1"/>
  <c r="AG128" i="280" s="1"/>
  <c r="AI13" i="304"/>
  <c r="AI123" i="280" s="1"/>
  <c r="AI124" i="280" s="1"/>
  <c r="AI128" i="280" s="1"/>
  <c r="AK13" i="304"/>
  <c r="AK123" i="280" s="1"/>
  <c r="AM13" i="304"/>
  <c r="AM123" i="280" s="1"/>
  <c r="AM124" i="280" s="1"/>
  <c r="AM128" i="280" s="1"/>
  <c r="AO13" i="304"/>
  <c r="AO123" i="280" s="1"/>
  <c r="AO124" i="280" s="1"/>
  <c r="AO128" i="280" s="1"/>
  <c r="AQ13" i="304"/>
  <c r="AQ123" i="280" s="1"/>
  <c r="AQ124" i="280" s="1"/>
  <c r="AQ128" i="280" s="1"/>
  <c r="AS13" i="304"/>
  <c r="AS123" i="280" s="1"/>
  <c r="AS124" i="280" s="1"/>
  <c r="AS128" i="280" s="1"/>
  <c r="AU13" i="304"/>
  <c r="AU123" i="280" s="1"/>
  <c r="AU124" i="280" s="1"/>
  <c r="AU128" i="280" s="1"/>
  <c r="AW13" i="304"/>
  <c r="AW123" i="280" s="1"/>
  <c r="AW124" i="280" s="1"/>
  <c r="AW128" i="280" s="1"/>
  <c r="AY13" i="304"/>
  <c r="AY123" i="280" s="1"/>
  <c r="AY124" i="280" s="1"/>
  <c r="AY128" i="280" s="1"/>
  <c r="BA13" i="304"/>
  <c r="BA123" i="280" s="1"/>
  <c r="BC13" i="304"/>
  <c r="BC123" i="280" s="1"/>
  <c r="BC124" i="280" s="1"/>
  <c r="BC128" i="280" s="1"/>
  <c r="BE13" i="304"/>
  <c r="BE123" i="280" s="1"/>
  <c r="BE124" i="280" s="1"/>
  <c r="BE128" i="280" s="1"/>
  <c r="BG13" i="304"/>
  <c r="BG123" i="280" s="1"/>
  <c r="BG124" i="280" s="1"/>
  <c r="BG128" i="280" s="1"/>
  <c r="BI13" i="304"/>
  <c r="BI123" i="280" s="1"/>
  <c r="BI124" i="280" s="1"/>
  <c r="BI128" i="280" s="1"/>
  <c r="BK13" i="304"/>
  <c r="BK123" i="280" s="1"/>
  <c r="BK124" i="280" s="1"/>
  <c r="BK128" i="280" s="1"/>
  <c r="BM13" i="304"/>
  <c r="BM123" i="280" s="1"/>
  <c r="BM124" i="280" s="1"/>
  <c r="BM128" i="280" s="1"/>
  <c r="BO13" i="304"/>
  <c r="BO123" i="280" s="1"/>
  <c r="BO124" i="280" s="1"/>
  <c r="BO128" i="280" s="1"/>
  <c r="BQ13" i="304"/>
  <c r="BQ123" i="280" s="1"/>
  <c r="BS13" i="304"/>
  <c r="BS123" i="280" s="1"/>
  <c r="BS124" i="280" s="1"/>
  <c r="BS128" i="280" s="1"/>
  <c r="BU13" i="304"/>
  <c r="BU123" i="280" s="1"/>
  <c r="BU124" i="280" s="1"/>
  <c r="BU128" i="280" s="1"/>
  <c r="BW13" i="304"/>
  <c r="BW123" i="280" s="1"/>
  <c r="BW124" i="280" s="1"/>
  <c r="BW128" i="280" s="1"/>
  <c r="BY13" i="304"/>
  <c r="BY123" i="280" s="1"/>
  <c r="BY124" i="280" s="1"/>
  <c r="BY128" i="280" s="1"/>
  <c r="CA13" i="304"/>
  <c r="CA123" i="280" s="1"/>
  <c r="CA124" i="280" s="1"/>
  <c r="CA128" i="280" s="1"/>
  <c r="CC13" i="304"/>
  <c r="CC123" i="280" s="1"/>
  <c r="CC124" i="280" s="1"/>
  <c r="CC128" i="280" s="1"/>
  <c r="CE13" i="304"/>
  <c r="CE123" i="280" s="1"/>
  <c r="CE124" i="280" s="1"/>
  <c r="CE128" i="280" s="1"/>
  <c r="CG13" i="304"/>
  <c r="CG123" i="280" s="1"/>
  <c r="CI13" i="304"/>
  <c r="CI123" i="280" s="1"/>
  <c r="CI124" i="280" s="1"/>
  <c r="CI128" i="280" s="1"/>
  <c r="CK13" i="304"/>
  <c r="CK123" i="280" s="1"/>
  <c r="CK124" i="280" s="1"/>
  <c r="CK128" i="280" s="1"/>
  <c r="CM13" i="304"/>
  <c r="CM123" i="280" s="1"/>
  <c r="CM124" i="280" s="1"/>
  <c r="CM128" i="280" s="1"/>
  <c r="CO13" i="304"/>
  <c r="CO123" i="280" s="1"/>
  <c r="CO124" i="280" s="1"/>
  <c r="CO128" i="280" s="1"/>
  <c r="CQ13" i="304"/>
  <c r="CQ123" i="280" s="1"/>
  <c r="CQ124" i="280" s="1"/>
  <c r="CQ128" i="280" s="1"/>
  <c r="CS13" i="304"/>
  <c r="CS123" i="280" s="1"/>
  <c r="CS124" i="280" s="1"/>
  <c r="CS128" i="280" s="1"/>
  <c r="CU13" i="304"/>
  <c r="CU123" i="280" s="1"/>
  <c r="CU124" i="280" s="1"/>
  <c r="CU128" i="280" s="1"/>
  <c r="CW13" i="304"/>
  <c r="CW123" i="280" s="1"/>
  <c r="CY13" i="304"/>
  <c r="CY123" i="280" s="1"/>
  <c r="CY124" i="280" s="1"/>
  <c r="CY128" i="280" s="1"/>
  <c r="DA13" i="304"/>
  <c r="DA123" i="280" s="1"/>
  <c r="DA124" i="280" s="1"/>
  <c r="DA128" i="280" s="1"/>
  <c r="DC13" i="304"/>
  <c r="DC123" i="280" s="1"/>
  <c r="DC124" i="280" s="1"/>
  <c r="DC128" i="280" s="1"/>
  <c r="DE13" i="304"/>
  <c r="DE123" i="280" s="1"/>
  <c r="DE124" i="280" s="1"/>
  <c r="DE128" i="280" s="1"/>
  <c r="DG13" i="304"/>
  <c r="DG123" i="280" s="1"/>
  <c r="DG124" i="280" s="1"/>
  <c r="DG128" i="280" s="1"/>
  <c r="DI13" i="304"/>
  <c r="DI123" i="280" s="1"/>
  <c r="DI124" i="280" s="1"/>
  <c r="DI128" i="280" s="1"/>
  <c r="DK13" i="304"/>
  <c r="DK123" i="280" s="1"/>
  <c r="DK124" i="280" s="1"/>
  <c r="DK128" i="280" s="1"/>
  <c r="DM13" i="304"/>
  <c r="DM123" i="280" s="1"/>
  <c r="DO13" i="304"/>
  <c r="DO123" i="280" s="1"/>
  <c r="DO124" i="280" s="1"/>
  <c r="DO128" i="280" s="1"/>
  <c r="DQ13" i="304"/>
  <c r="DQ123" i="280" s="1"/>
  <c r="DQ124" i="280" s="1"/>
  <c r="DQ128" i="280" s="1"/>
  <c r="DS13" i="304"/>
  <c r="DS123" i="280" s="1"/>
  <c r="DS124" i="280" s="1"/>
  <c r="DS128" i="280" s="1"/>
  <c r="DU13" i="304"/>
  <c r="DU123" i="280" s="1"/>
  <c r="DU124" i="280" s="1"/>
  <c r="DU128" i="280" s="1"/>
  <c r="DW13" i="304"/>
  <c r="DW123" i="280" s="1"/>
  <c r="DW124" i="280" s="1"/>
  <c r="DW128" i="280" s="1"/>
  <c r="DY13" i="304"/>
  <c r="DY123" i="280" s="1"/>
  <c r="DY124" i="280" s="1"/>
  <c r="DY128" i="280" s="1"/>
  <c r="EA13" i="304"/>
  <c r="EA123" i="280" s="1"/>
  <c r="EA124" i="280" s="1"/>
  <c r="EA128" i="280" s="1"/>
  <c r="EC13" i="304"/>
  <c r="EC123" i="280" s="1"/>
  <c r="EE13" i="304"/>
  <c r="EE123" i="280" s="1"/>
  <c r="EE124" i="280" s="1"/>
  <c r="EE128" i="280" s="1"/>
  <c r="EG13" i="304"/>
  <c r="EG123" i="280" s="1"/>
  <c r="EG124" i="280" s="1"/>
  <c r="EG128" i="280" s="1"/>
  <c r="EI13" i="304"/>
  <c r="EI123" i="280" s="1"/>
  <c r="EI124" i="280" s="1"/>
  <c r="EI128" i="280" s="1"/>
  <c r="EK13" i="304"/>
  <c r="EK123" i="280" s="1"/>
  <c r="EK124" i="280" s="1"/>
  <c r="EK128" i="280" s="1"/>
  <c r="EM13" i="304"/>
  <c r="EM123" i="280" s="1"/>
  <c r="EM124" i="280" s="1"/>
  <c r="EM128" i="280" s="1"/>
  <c r="EO13" i="304"/>
  <c r="EO123" i="280" s="1"/>
  <c r="EO124" i="280" s="1"/>
  <c r="EO128" i="280" s="1"/>
  <c r="EQ13" i="304"/>
  <c r="EQ123" i="280" s="1"/>
  <c r="EQ124" i="280" s="1"/>
  <c r="EQ128" i="280" s="1"/>
  <c r="ES13" i="304"/>
  <c r="ES123" i="280" s="1"/>
  <c r="EU13" i="304"/>
  <c r="EU123" i="280" s="1"/>
  <c r="EU124" i="280" s="1"/>
  <c r="EU128" i="280" s="1"/>
  <c r="EW13" i="304"/>
  <c r="EW123" i="280" s="1"/>
  <c r="EW124" i="280" s="1"/>
  <c r="EW128" i="280" s="1"/>
  <c r="EY13" i="304"/>
  <c r="EY123" i="280" s="1"/>
  <c r="EY124" i="280" s="1"/>
  <c r="EY128" i="280" s="1"/>
  <c r="FA13" i="304"/>
  <c r="FA123" i="280" s="1"/>
  <c r="FA124" i="280" s="1"/>
  <c r="FA128" i="280" s="1"/>
  <c r="FC13" i="304"/>
  <c r="FC123" i="280" s="1"/>
  <c r="FC124" i="280" s="1"/>
  <c r="FC128" i="280" s="1"/>
  <c r="FE13" i="304"/>
  <c r="FE123" i="280" s="1"/>
  <c r="FE124" i="280" s="1"/>
  <c r="FE128" i="280" s="1"/>
  <c r="FG13" i="304"/>
  <c r="FG123" i="280" s="1"/>
  <c r="FG124" i="280" s="1"/>
  <c r="FG128" i="280" s="1"/>
  <c r="FI13" i="304"/>
  <c r="FI123" i="280" s="1"/>
  <c r="FK13" i="304"/>
  <c r="FK123" i="280" s="1"/>
  <c r="FK124" i="280" s="1"/>
  <c r="FK128" i="280" s="1"/>
  <c r="FM13" i="304"/>
  <c r="FM123" i="280" s="1"/>
  <c r="FM124" i="280" s="1"/>
  <c r="FM128" i="280" s="1"/>
  <c r="FO13" i="304"/>
  <c r="FO123" i="280" s="1"/>
  <c r="FO124" i="280" s="1"/>
  <c r="FO128" i="280" s="1"/>
  <c r="FQ13" i="304"/>
  <c r="FQ123" i="280" s="1"/>
  <c r="FQ124" i="280" s="1"/>
  <c r="FQ128" i="280" s="1"/>
  <c r="FS13" i="304"/>
  <c r="FS123" i="280" s="1"/>
  <c r="FS124" i="280" s="1"/>
  <c r="FS128" i="280" s="1"/>
  <c r="FU13" i="304"/>
  <c r="FU123" i="280" s="1"/>
  <c r="FU124" i="280" s="1"/>
  <c r="FU128" i="280" s="1"/>
  <c r="FW13" i="304"/>
  <c r="FW123" i="280" s="1"/>
  <c r="FW124" i="280" s="1"/>
  <c r="FW128" i="280" s="1"/>
  <c r="FY13" i="304"/>
  <c r="FY123" i="280" s="1"/>
  <c r="FY124" i="280" s="1"/>
  <c r="FY128" i="280" s="1"/>
  <c r="GA13" i="304"/>
  <c r="GA123" i="280" s="1"/>
  <c r="GA124" i="280" s="1"/>
  <c r="GA128" i="280" s="1"/>
  <c r="GC13" i="304"/>
  <c r="GC123" i="280" s="1"/>
  <c r="GC124" i="280" s="1"/>
  <c r="GC128" i="280" s="1"/>
  <c r="GE13" i="304"/>
  <c r="GE123" i="280" s="1"/>
  <c r="GE124" i="280" s="1"/>
  <c r="GE128" i="280" s="1"/>
  <c r="GG13" i="304"/>
  <c r="GG123" i="280" s="1"/>
  <c r="GG124" i="280" s="1"/>
  <c r="GG128" i="280" s="1"/>
  <c r="GI13" i="304"/>
  <c r="GI123" i="280" s="1"/>
  <c r="GI124" i="280" s="1"/>
  <c r="GI128" i="280" s="1"/>
  <c r="J13" i="304"/>
  <c r="J123" i="280" s="1"/>
  <c r="J124" i="280" s="1"/>
  <c r="J128" i="280" s="1"/>
  <c r="N13" i="304"/>
  <c r="N123" i="280" s="1"/>
  <c r="N124" i="280" s="1"/>
  <c r="N128" i="280" s="1"/>
  <c r="R13" i="304"/>
  <c r="R123" i="280" s="1"/>
  <c r="R124" i="280" s="1"/>
  <c r="R128" i="280" s="1"/>
  <c r="V13" i="304"/>
  <c r="V123" i="280" s="1"/>
  <c r="Z13" i="304"/>
  <c r="Z123" i="280" s="1"/>
  <c r="Z124" i="280" s="1"/>
  <c r="Z128" i="280" s="1"/>
  <c r="AD13" i="304"/>
  <c r="AD123" i="280" s="1"/>
  <c r="AD124" i="280" s="1"/>
  <c r="AD128" i="280" s="1"/>
  <c r="AH13" i="304"/>
  <c r="AH123" i="280" s="1"/>
  <c r="AH124" i="280" s="1"/>
  <c r="AH128" i="280" s="1"/>
  <c r="AL13" i="304"/>
  <c r="AL123" i="280" s="1"/>
  <c r="AP13" i="304"/>
  <c r="AP123" i="280" s="1"/>
  <c r="AP124" i="280" s="1"/>
  <c r="AP128" i="280" s="1"/>
  <c r="AT13" i="304"/>
  <c r="AT123" i="280" s="1"/>
  <c r="AT124" i="280" s="1"/>
  <c r="AT128" i="280" s="1"/>
  <c r="AX13" i="304"/>
  <c r="AX123" i="280" s="1"/>
  <c r="AX124" i="280" s="1"/>
  <c r="AX128" i="280" s="1"/>
  <c r="BB13" i="304"/>
  <c r="BB123" i="280" s="1"/>
  <c r="BF13" i="304"/>
  <c r="BF123" i="280" s="1"/>
  <c r="BF124" i="280" s="1"/>
  <c r="BF128" i="280" s="1"/>
  <c r="BJ13" i="304"/>
  <c r="BJ123" i="280" s="1"/>
  <c r="BJ124" i="280" s="1"/>
  <c r="BJ128" i="280" s="1"/>
  <c r="BN13" i="304"/>
  <c r="BN123" i="280" s="1"/>
  <c r="BN124" i="280" s="1"/>
  <c r="BN128" i="280" s="1"/>
  <c r="BR13" i="304"/>
  <c r="BR123" i="280" s="1"/>
  <c r="BV13" i="304"/>
  <c r="BV123" i="280" s="1"/>
  <c r="BV124" i="280" s="1"/>
  <c r="BV128" i="280" s="1"/>
  <c r="BZ13" i="304"/>
  <c r="BZ123" i="280" s="1"/>
  <c r="BZ124" i="280" s="1"/>
  <c r="BZ128" i="280" s="1"/>
  <c r="CD13" i="304"/>
  <c r="CD123" i="280" s="1"/>
  <c r="CD124" i="280" s="1"/>
  <c r="CD128" i="280" s="1"/>
  <c r="CH13" i="304"/>
  <c r="CH123" i="280" s="1"/>
  <c r="CL13" i="304"/>
  <c r="CL123" i="280" s="1"/>
  <c r="CL124" i="280" s="1"/>
  <c r="CL128" i="280" s="1"/>
  <c r="CP13" i="304"/>
  <c r="CP123" i="280" s="1"/>
  <c r="CP124" i="280" s="1"/>
  <c r="CP128" i="280" s="1"/>
  <c r="CT13" i="304"/>
  <c r="CT123" i="280" s="1"/>
  <c r="CT124" i="280" s="1"/>
  <c r="CT128" i="280" s="1"/>
  <c r="CX13" i="304"/>
  <c r="CX123" i="280" s="1"/>
  <c r="DB13" i="304"/>
  <c r="DB123" i="280" s="1"/>
  <c r="DB124" i="280" s="1"/>
  <c r="DB128" i="280" s="1"/>
  <c r="DF13" i="304"/>
  <c r="DF123" i="280" s="1"/>
  <c r="DF124" i="280" s="1"/>
  <c r="DF128" i="280" s="1"/>
  <c r="DJ13" i="304"/>
  <c r="DJ123" i="280" s="1"/>
  <c r="DJ124" i="280" s="1"/>
  <c r="DJ128" i="280" s="1"/>
  <c r="DN13" i="304"/>
  <c r="DN123" i="280" s="1"/>
  <c r="DN124" i="280" s="1"/>
  <c r="DN128" i="280" s="1"/>
  <c r="DR13" i="304"/>
  <c r="DR123" i="280" s="1"/>
  <c r="DR124" i="280" s="1"/>
  <c r="DR128" i="280" s="1"/>
  <c r="DV13" i="304"/>
  <c r="DV123" i="280" s="1"/>
  <c r="DV124" i="280" s="1"/>
  <c r="DV128" i="280" s="1"/>
  <c r="DZ13" i="304"/>
  <c r="DZ123" i="280" s="1"/>
  <c r="DZ124" i="280" s="1"/>
  <c r="DZ128" i="280" s="1"/>
  <c r="ED13" i="304"/>
  <c r="ED123" i="280" s="1"/>
  <c r="ED124" i="280" s="1"/>
  <c r="ED128" i="280" s="1"/>
  <c r="EH13" i="304"/>
  <c r="EH123" i="280" s="1"/>
  <c r="EH124" i="280" s="1"/>
  <c r="EH128" i="280" s="1"/>
  <c r="EL13" i="304"/>
  <c r="EL123" i="280" s="1"/>
  <c r="EL124" i="280" s="1"/>
  <c r="EL128" i="280" s="1"/>
  <c r="EP13" i="304"/>
  <c r="EP123" i="280" s="1"/>
  <c r="EP124" i="280" s="1"/>
  <c r="EP128" i="280" s="1"/>
  <c r="ET13" i="304"/>
  <c r="ET123" i="280" s="1"/>
  <c r="ET124" i="280" s="1"/>
  <c r="ET128" i="280" s="1"/>
  <c r="EX13" i="304"/>
  <c r="EX123" i="280" s="1"/>
  <c r="EX124" i="280" s="1"/>
  <c r="EX128" i="280" s="1"/>
  <c r="FB13" i="304"/>
  <c r="FB123" i="280" s="1"/>
  <c r="FB124" i="280" s="1"/>
  <c r="FB128" i="280" s="1"/>
  <c r="FF13" i="304"/>
  <c r="FF123" i="280" s="1"/>
  <c r="FF124" i="280" s="1"/>
  <c r="FF128" i="280" s="1"/>
  <c r="FJ13" i="304"/>
  <c r="FJ123" i="280" s="1"/>
  <c r="FJ124" i="280" s="1"/>
  <c r="FJ128" i="280" s="1"/>
  <c r="FN13" i="304"/>
  <c r="FN123" i="280" s="1"/>
  <c r="FN124" i="280" s="1"/>
  <c r="FN128" i="280" s="1"/>
  <c r="FR13" i="304"/>
  <c r="FR123" i="280" s="1"/>
  <c r="FR124" i="280" s="1"/>
  <c r="FR128" i="280" s="1"/>
  <c r="FV13" i="304"/>
  <c r="FV123" i="280" s="1"/>
  <c r="FV124" i="280" s="1"/>
  <c r="FV128" i="280" s="1"/>
  <c r="FZ13" i="304"/>
  <c r="FZ123" i="280" s="1"/>
  <c r="FZ124" i="280" s="1"/>
  <c r="FZ128" i="280" s="1"/>
  <c r="GD13" i="304"/>
  <c r="GD123" i="280" s="1"/>
  <c r="GD124" i="280" s="1"/>
  <c r="GD128" i="280" s="1"/>
  <c r="GH13" i="304"/>
  <c r="GH123" i="280" s="1"/>
  <c r="GH124" i="280" s="1"/>
  <c r="GH128" i="280" s="1"/>
  <c r="L13" i="304"/>
  <c r="L123" i="280" s="1"/>
  <c r="L124" i="280" s="1"/>
  <c r="L128" i="280" s="1"/>
  <c r="P13" i="304"/>
  <c r="P123" i="280" s="1"/>
  <c r="P124" i="280" s="1"/>
  <c r="P128" i="280" s="1"/>
  <c r="T13" i="304"/>
  <c r="T123" i="280" s="1"/>
  <c r="T124" i="280" s="1"/>
  <c r="T128" i="280" s="1"/>
  <c r="X13" i="304"/>
  <c r="X123" i="280" s="1"/>
  <c r="X124" i="280" s="1"/>
  <c r="X128" i="280" s="1"/>
  <c r="AB13" i="304"/>
  <c r="AB123" i="280" s="1"/>
  <c r="AB124" i="280" s="1"/>
  <c r="AB128" i="280" s="1"/>
  <c r="AF13" i="304"/>
  <c r="AF123" i="280" s="1"/>
  <c r="AF124" i="280" s="1"/>
  <c r="AF128" i="280" s="1"/>
  <c r="AJ13" i="304"/>
  <c r="AJ123" i="280" s="1"/>
  <c r="AJ124" i="280" s="1"/>
  <c r="AJ128" i="280" s="1"/>
  <c r="AN13" i="304"/>
  <c r="AN123" i="280" s="1"/>
  <c r="AN124" i="280" s="1"/>
  <c r="AN128" i="280" s="1"/>
  <c r="AR13" i="304"/>
  <c r="AR123" i="280" s="1"/>
  <c r="AR124" i="280" s="1"/>
  <c r="AR128" i="280" s="1"/>
  <c r="AV13" i="304"/>
  <c r="AV123" i="280" s="1"/>
  <c r="AV124" i="280" s="1"/>
  <c r="AV128" i="280" s="1"/>
  <c r="AZ13" i="304"/>
  <c r="AZ123" i="280" s="1"/>
  <c r="AZ124" i="280" s="1"/>
  <c r="AZ128" i="280" s="1"/>
  <c r="BD13" i="304"/>
  <c r="BD123" i="280" s="1"/>
  <c r="BD124" i="280" s="1"/>
  <c r="BD128" i="280" s="1"/>
  <c r="BH13" i="304"/>
  <c r="BH123" i="280" s="1"/>
  <c r="BH124" i="280" s="1"/>
  <c r="BH128" i="280" s="1"/>
  <c r="BL13" i="304"/>
  <c r="BL123" i="280" s="1"/>
  <c r="BL124" i="280" s="1"/>
  <c r="BL128" i="280" s="1"/>
  <c r="BP13" i="304"/>
  <c r="BP123" i="280" s="1"/>
  <c r="BP124" i="280" s="1"/>
  <c r="BP128" i="280" s="1"/>
  <c r="BT13" i="304"/>
  <c r="BT123" i="280" s="1"/>
  <c r="BT124" i="280" s="1"/>
  <c r="BT128" i="280" s="1"/>
  <c r="BX13" i="304"/>
  <c r="BX123" i="280" s="1"/>
  <c r="BX124" i="280" s="1"/>
  <c r="BX128" i="280" s="1"/>
  <c r="CB13" i="304"/>
  <c r="CB123" i="280" s="1"/>
  <c r="CB124" i="280" s="1"/>
  <c r="CB128" i="280" s="1"/>
  <c r="CF13" i="304"/>
  <c r="CF123" i="280" s="1"/>
  <c r="CF124" i="280" s="1"/>
  <c r="CF128" i="280" s="1"/>
  <c r="CJ13" i="304"/>
  <c r="CJ123" i="280" s="1"/>
  <c r="CJ124" i="280" s="1"/>
  <c r="CJ128" i="280" s="1"/>
  <c r="CN13" i="304"/>
  <c r="CN123" i="280" s="1"/>
  <c r="CN124" i="280" s="1"/>
  <c r="CN128" i="280" s="1"/>
  <c r="CR13" i="304"/>
  <c r="CR123" i="280" s="1"/>
  <c r="CR124" i="280" s="1"/>
  <c r="CR128" i="280" s="1"/>
  <c r="CV13" i="304"/>
  <c r="CV123" i="280" s="1"/>
  <c r="CV124" i="280" s="1"/>
  <c r="CV128" i="280" s="1"/>
  <c r="CZ13" i="304"/>
  <c r="CZ123" i="280" s="1"/>
  <c r="CZ124" i="280" s="1"/>
  <c r="CZ128" i="280" s="1"/>
  <c r="DD13" i="304"/>
  <c r="DD123" i="280" s="1"/>
  <c r="DD124" i="280" s="1"/>
  <c r="DD128" i="280" s="1"/>
  <c r="DH13" i="304"/>
  <c r="DH123" i="280" s="1"/>
  <c r="DH124" i="280" s="1"/>
  <c r="DH128" i="280" s="1"/>
  <c r="DL13" i="304"/>
  <c r="DL123" i="280" s="1"/>
  <c r="DL124" i="280" s="1"/>
  <c r="DL128" i="280" s="1"/>
  <c r="DP13" i="304"/>
  <c r="DP123" i="280" s="1"/>
  <c r="DP124" i="280" s="1"/>
  <c r="DP128" i="280" s="1"/>
  <c r="DT13" i="304"/>
  <c r="DT123" i="280" s="1"/>
  <c r="DT124" i="280" s="1"/>
  <c r="DT128" i="280" s="1"/>
  <c r="DX13" i="304"/>
  <c r="DX123" i="280" s="1"/>
  <c r="DX124" i="280" s="1"/>
  <c r="DX128" i="280" s="1"/>
  <c r="EB13" i="304"/>
  <c r="EB123" i="280" s="1"/>
  <c r="EB124" i="280" s="1"/>
  <c r="EB128" i="280" s="1"/>
  <c r="EF13" i="304"/>
  <c r="EF123" i="280" s="1"/>
  <c r="EF124" i="280" s="1"/>
  <c r="EF128" i="280" s="1"/>
  <c r="EJ13" i="304"/>
  <c r="EJ123" i="280" s="1"/>
  <c r="EJ124" i="280" s="1"/>
  <c r="EJ128" i="280" s="1"/>
  <c r="EN13" i="304"/>
  <c r="EN123" i="280" s="1"/>
  <c r="EN124" i="280" s="1"/>
  <c r="EN128" i="280" s="1"/>
  <c r="ER13" i="304"/>
  <c r="ER123" i="280" s="1"/>
  <c r="ER124" i="280" s="1"/>
  <c r="ER128" i="280" s="1"/>
  <c r="EV13" i="304"/>
  <c r="EV123" i="280" s="1"/>
  <c r="EV124" i="280" s="1"/>
  <c r="EV128" i="280" s="1"/>
  <c r="EZ13" i="304"/>
  <c r="EZ123" i="280" s="1"/>
  <c r="EZ124" i="280" s="1"/>
  <c r="EZ128" i="280" s="1"/>
  <c r="FD13" i="304"/>
  <c r="FD123" i="280" s="1"/>
  <c r="FD124" i="280" s="1"/>
  <c r="FD128" i="280" s="1"/>
  <c r="FH13" i="304"/>
  <c r="FH123" i="280" s="1"/>
  <c r="FH124" i="280" s="1"/>
  <c r="FH128" i="280" s="1"/>
  <c r="FL13" i="304"/>
  <c r="FL123" i="280" s="1"/>
  <c r="FL124" i="280" s="1"/>
  <c r="FL128" i="280" s="1"/>
  <c r="FP13" i="304"/>
  <c r="FP123" i="280" s="1"/>
  <c r="FP124" i="280" s="1"/>
  <c r="FP128" i="280" s="1"/>
  <c r="FT13" i="304"/>
  <c r="FT123" i="280" s="1"/>
  <c r="FT124" i="280" s="1"/>
  <c r="FT128" i="280" s="1"/>
  <c r="FX13" i="304"/>
  <c r="FX123" i="280" s="1"/>
  <c r="GB13" i="304"/>
  <c r="GB123" i="280" s="1"/>
  <c r="GB124" i="280" s="1"/>
  <c r="GB128" i="280" s="1"/>
  <c r="GF13" i="304"/>
  <c r="GF123" i="280" s="1"/>
  <c r="GJ13" i="304"/>
  <c r="GJ123" i="280" s="1"/>
  <c r="GJ124" i="280" s="1"/>
  <c r="GJ128" i="280" s="1"/>
  <c r="CX124" i="280"/>
  <c r="CX128" i="280" s="1"/>
  <c r="CH124" i="280"/>
  <c r="CH128" i="280" s="1"/>
  <c r="BR124" i="280"/>
  <c r="BR128" i="280" s="1"/>
  <c r="BB124" i="280"/>
  <c r="BB128" i="280" s="1"/>
  <c r="AL124" i="280"/>
  <c r="AL128" i="280" s="1"/>
  <c r="V124" i="280"/>
  <c r="V128" i="280" s="1"/>
  <c r="U124" i="280"/>
  <c r="U128" i="280" s="1"/>
  <c r="AK124" i="280"/>
  <c r="AK128" i="280" s="1"/>
  <c r="BA124" i="280"/>
  <c r="BA128" i="280" s="1"/>
  <c r="BQ124" i="280"/>
  <c r="BQ128" i="280" s="1"/>
  <c r="CG124" i="280"/>
  <c r="CG128" i="280" s="1"/>
  <c r="CW124" i="280"/>
  <c r="CW128" i="280" s="1"/>
  <c r="DM124" i="280"/>
  <c r="DM128" i="280" s="1"/>
  <c r="EC124" i="280"/>
  <c r="EC128" i="280" s="1"/>
  <c r="ES124" i="280"/>
  <c r="ES128" i="280" s="1"/>
  <c r="FI124" i="280"/>
  <c r="FI128" i="280" s="1"/>
  <c r="FX124" i="280"/>
  <c r="FX128" i="280" s="1"/>
  <c r="GF124" i="280"/>
  <c r="GF128" i="280" s="1"/>
  <c r="M124" i="280"/>
  <c r="M128" i="280" s="1"/>
  <c r="I85" i="48" a="1"/>
  <c r="I85" i="48" s="1"/>
  <c r="I82" i="48" a="1"/>
  <c r="I82" i="48" s="1"/>
  <c r="F36" i="280"/>
  <c r="I87" i="48" a="1"/>
  <c r="I87" i="48" s="1"/>
  <c r="F41" i="280"/>
  <c r="I79" i="48" a="1"/>
  <c r="I79" i="48" s="1"/>
  <c r="F33" i="280"/>
  <c r="I89" i="48" a="1"/>
  <c r="I89" i="48" s="1"/>
  <c r="F43" i="280"/>
  <c r="I81" i="48" a="1"/>
  <c r="I81" i="48" s="1"/>
  <c r="F35" i="280"/>
  <c r="I88" i="48" a="1"/>
  <c r="I88" i="48" s="1"/>
  <c r="F42" i="280"/>
  <c r="I80" i="48" a="1"/>
  <c r="I80" i="48" s="1"/>
  <c r="F34" i="280"/>
  <c r="I86" i="48" a="1"/>
  <c r="I86" i="48" s="1"/>
  <c r="F40" i="280"/>
  <c r="I78" i="48" a="1"/>
  <c r="I78" i="48" s="1"/>
  <c r="F32" i="280"/>
  <c r="I83" i="48" a="1"/>
  <c r="I83" i="48" s="1"/>
  <c r="F37" i="280"/>
  <c r="I75" i="48" a="1"/>
  <c r="I75" i="48" s="1"/>
  <c r="F29" i="280"/>
  <c r="I84" i="48" a="1"/>
  <c r="I84" i="48" s="1"/>
  <c r="F38" i="280"/>
  <c r="I76" i="48" a="1"/>
  <c r="I76" i="48" s="1"/>
  <c r="F30" i="280"/>
  <c r="W1" i="291"/>
  <c r="J51" i="273"/>
  <c r="J2" i="277"/>
  <c r="J4" i="277" s="1"/>
  <c r="L5" i="277"/>
  <c r="M10" i="273"/>
  <c r="L5" i="289"/>
  <c r="L5" i="280"/>
  <c r="L5" i="265"/>
  <c r="L13" i="273"/>
  <c r="L14" i="273" s="1"/>
  <c r="L56" i="273" s="1"/>
  <c r="L5" i="288"/>
  <c r="L5" i="286"/>
  <c r="L5" i="275"/>
  <c r="L5" i="282"/>
  <c r="L5" i="285"/>
  <c r="M5" i="282"/>
  <c r="J42" i="273"/>
  <c r="J4" i="304" s="1"/>
  <c r="K37" i="273"/>
  <c r="K37" i="288"/>
  <c r="K12" i="288"/>
  <c r="K47" i="273"/>
  <c r="K48" i="273" s="1"/>
  <c r="X1" i="291" s="1"/>
  <c r="K56" i="273"/>
  <c r="K19" i="273"/>
  <c r="K20" i="273" s="1"/>
  <c r="M5" i="280"/>
  <c r="F66" i="280"/>
  <c r="F118" i="273"/>
  <c r="F121" i="273" s="1"/>
  <c r="F95" i="273"/>
  <c r="F89" i="273"/>
  <c r="F107" i="273"/>
  <c r="F110" i="273" s="1"/>
  <c r="F7" i="48"/>
  <c r="J151" i="273"/>
  <c r="J24" i="273"/>
  <c r="J25" i="273" s="1"/>
  <c r="J2" i="304" s="1"/>
  <c r="M5" i="304" l="1"/>
  <c r="M5" i="278"/>
  <c r="M5" i="273"/>
  <c r="J4" i="286"/>
  <c r="J4" i="278"/>
  <c r="J4" i="273"/>
  <c r="J2" i="273"/>
  <c r="J2" i="278"/>
  <c r="M5" i="285"/>
  <c r="M5" i="289"/>
  <c r="W4" i="291"/>
  <c r="M5" i="277"/>
  <c r="N10" i="273"/>
  <c r="M5" i="286"/>
  <c r="M5" i="265"/>
  <c r="M13" i="273"/>
  <c r="M14" i="273" s="1"/>
  <c r="M56" i="273" s="1"/>
  <c r="M5" i="288"/>
  <c r="J4" i="285"/>
  <c r="J4" i="282"/>
  <c r="M5" i="275"/>
  <c r="J4" i="265"/>
  <c r="J4" i="280"/>
  <c r="J4" i="275"/>
  <c r="J4" i="288"/>
  <c r="J4" i="289"/>
  <c r="L19" i="273"/>
  <c r="L20" i="273" s="1"/>
  <c r="L37" i="288"/>
  <c r="L37" i="273"/>
  <c r="L47" i="273"/>
  <c r="L48" i="273" s="1"/>
  <c r="Y1" i="291" s="1"/>
  <c r="L12" i="288"/>
  <c r="J90" i="273"/>
  <c r="J91" i="273" s="1"/>
  <c r="J20" i="282" s="1"/>
  <c r="J21" i="282" s="1"/>
  <c r="J127" i="273"/>
  <c r="J128" i="273" s="1"/>
  <c r="J21" i="289" s="1"/>
  <c r="K22" i="289" s="1"/>
  <c r="J2" i="289"/>
  <c r="N5" i="282"/>
  <c r="K2" i="277"/>
  <c r="K4" i="277" s="1"/>
  <c r="K51" i="273"/>
  <c r="F69" i="280"/>
  <c r="K151" i="273"/>
  <c r="J2" i="288"/>
  <c r="K24" i="273"/>
  <c r="K25" i="273" s="1"/>
  <c r="K2" i="304" s="1"/>
  <c r="J32" i="273"/>
  <c r="J33" i="273" s="1"/>
  <c r="J38" i="273" s="1"/>
  <c r="K39" i="273" s="1"/>
  <c r="K41" i="273" s="1"/>
  <c r="J2" i="280"/>
  <c r="J96" i="273"/>
  <c r="J97" i="273" s="1"/>
  <c r="J145" i="273" s="1"/>
  <c r="J146" i="273" s="1"/>
  <c r="J45" i="280" s="1"/>
  <c r="J122" i="273"/>
  <c r="J123" i="273" s="1"/>
  <c r="J152" i="273"/>
  <c r="J153" i="273" s="1"/>
  <c r="J69" i="278" s="1"/>
  <c r="J75" i="273"/>
  <c r="J76" i="273" s="1"/>
  <c r="J111" i="273"/>
  <c r="J112" i="273" s="1"/>
  <c r="J11" i="285" s="1"/>
  <c r="J12" i="285" s="1"/>
  <c r="J42" i="288"/>
  <c r="J18" i="288"/>
  <c r="J2" i="282"/>
  <c r="J2" i="286"/>
  <c r="J2" i="285"/>
  <c r="J2" i="265"/>
  <c r="J2" i="275"/>
  <c r="J98" i="280" l="1"/>
  <c r="J88" i="280"/>
  <c r="N5" i="288"/>
  <c r="N5" i="304"/>
  <c r="N5" i="278"/>
  <c r="N5" i="273"/>
  <c r="J17" i="280"/>
  <c r="J51" i="280"/>
  <c r="J52" i="280" s="1"/>
  <c r="J46" i="280"/>
  <c r="J47" i="280" s="1"/>
  <c r="J50" i="280" s="1"/>
  <c r="K2" i="278"/>
  <c r="K2" i="273"/>
  <c r="N5" i="280"/>
  <c r="N13" i="273"/>
  <c r="N14" i="273" s="1"/>
  <c r="N12" i="288" s="1"/>
  <c r="N5" i="275"/>
  <c r="K90" i="273"/>
  <c r="K91" i="273" s="1"/>
  <c r="K20" i="282" s="1"/>
  <c r="X4" i="291"/>
  <c r="O10" i="273"/>
  <c r="N5" i="289"/>
  <c r="M37" i="288"/>
  <c r="M12" i="288"/>
  <c r="N5" i="277"/>
  <c r="N5" i="265"/>
  <c r="N5" i="285"/>
  <c r="N5" i="286"/>
  <c r="M37" i="273"/>
  <c r="M19" i="273"/>
  <c r="M20" i="273" s="1"/>
  <c r="M47" i="273"/>
  <c r="M48" i="273" s="1"/>
  <c r="Z1" i="291" s="1"/>
  <c r="N56" i="273"/>
  <c r="K2" i="282"/>
  <c r="N47" i="273"/>
  <c r="N37" i="288"/>
  <c r="K2" i="285"/>
  <c r="L151" i="273"/>
  <c r="L24" i="273"/>
  <c r="L25" i="273" s="1"/>
  <c r="L2" i="304" s="1"/>
  <c r="K42" i="288"/>
  <c r="O5" i="289"/>
  <c r="J15" i="286"/>
  <c r="J16" i="286" s="1"/>
  <c r="J24" i="286" s="1"/>
  <c r="N19" i="273"/>
  <c r="K18" i="288"/>
  <c r="J100" i="273"/>
  <c r="K101" i="273" s="1"/>
  <c r="K59" i="273" s="1"/>
  <c r="K40" i="278"/>
  <c r="J80" i="278"/>
  <c r="J12" i="289"/>
  <c r="J13" i="289" s="1"/>
  <c r="J20" i="289" s="1"/>
  <c r="K152" i="273"/>
  <c r="K153" i="273" s="1"/>
  <c r="K69" i="278" s="1"/>
  <c r="K127" i="273"/>
  <c r="K128" i="273" s="1"/>
  <c r="K21" i="289" s="1"/>
  <c r="L22" i="289" s="1"/>
  <c r="K2" i="289"/>
  <c r="J54" i="280"/>
  <c r="J59" i="278"/>
  <c r="J153" i="280"/>
  <c r="J154" i="280" s="1"/>
  <c r="J156" i="280" s="1"/>
  <c r="J158" i="280" s="1"/>
  <c r="J36" i="282" s="1"/>
  <c r="J48" i="278"/>
  <c r="J76" i="288"/>
  <c r="J77" i="288" s="1"/>
  <c r="J79" i="288" s="1"/>
  <c r="K2" i="265"/>
  <c r="K2" i="286"/>
  <c r="K96" i="273"/>
  <c r="K97" i="273" s="1"/>
  <c r="K33" i="278" s="1"/>
  <c r="L2" i="277"/>
  <c r="L4" i="277" s="1"/>
  <c r="L51" i="273"/>
  <c r="J144" i="273"/>
  <c r="J155" i="273"/>
  <c r="J156" i="273"/>
  <c r="J139" i="273"/>
  <c r="J140" i="273" s="1"/>
  <c r="J19" i="278" s="1"/>
  <c r="J127" i="280"/>
  <c r="J129" i="280" s="1"/>
  <c r="J41" i="278"/>
  <c r="J12" i="278"/>
  <c r="K111" i="273"/>
  <c r="K112" i="273" s="1"/>
  <c r="K11" i="285" s="1"/>
  <c r="K12" i="285" s="1"/>
  <c r="K22" i="285" s="1"/>
  <c r="K2" i="280"/>
  <c r="K75" i="273"/>
  <c r="K76" i="273" s="1"/>
  <c r="K79" i="273" s="1"/>
  <c r="L80" i="273" s="1"/>
  <c r="L58" i="273" s="1"/>
  <c r="K2" i="275"/>
  <c r="K32" i="273"/>
  <c r="K33" i="273" s="1"/>
  <c r="K144" i="273" s="1"/>
  <c r="K122" i="273"/>
  <c r="K123" i="273" s="1"/>
  <c r="K2" i="288"/>
  <c r="J79" i="280"/>
  <c r="J56" i="288"/>
  <c r="J134" i="273"/>
  <c r="J135" i="273" s="1"/>
  <c r="J138" i="273" s="1"/>
  <c r="J20" i="278"/>
  <c r="J33" i="278"/>
  <c r="J22" i="285"/>
  <c r="J13" i="285"/>
  <c r="K52" i="273"/>
  <c r="K42" i="273"/>
  <c r="K4" i="304" s="1"/>
  <c r="J30" i="282"/>
  <c r="J43" i="282"/>
  <c r="J185" i="280"/>
  <c r="J112" i="280"/>
  <c r="J73" i="282"/>
  <c r="J55" i="288"/>
  <c r="J32" i="286"/>
  <c r="J15" i="275"/>
  <c r="J20" i="275" s="1"/>
  <c r="K17" i="275" s="1"/>
  <c r="J61" i="288"/>
  <c r="J43" i="286"/>
  <c r="J57" i="273"/>
  <c r="J60" i="273" s="1"/>
  <c r="J79" i="273"/>
  <c r="K80" i="273" s="1"/>
  <c r="J26" i="282"/>
  <c r="J38" i="288"/>
  <c r="J18" i="285"/>
  <c r="J84" i="282"/>
  <c r="J20" i="286"/>
  <c r="J13" i="288"/>
  <c r="J11" i="278"/>
  <c r="K98" i="280" l="1"/>
  <c r="K88" i="280"/>
  <c r="O5" i="304"/>
  <c r="O5" i="278"/>
  <c r="O5" i="273"/>
  <c r="J132" i="280"/>
  <c r="K17" i="280"/>
  <c r="K51" i="280"/>
  <c r="K52" i="280" s="1"/>
  <c r="K46" i="280"/>
  <c r="K47" i="280" s="1"/>
  <c r="K50" i="280" s="1"/>
  <c r="K4" i="273"/>
  <c r="K4" i="278"/>
  <c r="L2" i="278"/>
  <c r="L2" i="273"/>
  <c r="K100" i="273"/>
  <c r="L101" i="273" s="1"/>
  <c r="L59" i="273" s="1"/>
  <c r="J17" i="286"/>
  <c r="J49" i="265" s="1"/>
  <c r="K15" i="286"/>
  <c r="N37" i="273"/>
  <c r="O5" i="275"/>
  <c r="O5" i="280"/>
  <c r="O5" i="277"/>
  <c r="K153" i="280"/>
  <c r="K154" i="280" s="1"/>
  <c r="K156" i="280" s="1"/>
  <c r="O5" i="265"/>
  <c r="O13" i="273"/>
  <c r="O14" i="273" s="1"/>
  <c r="O37" i="273" s="1"/>
  <c r="O5" i="286"/>
  <c r="P10" i="273"/>
  <c r="J21" i="278"/>
  <c r="J13" i="278"/>
  <c r="Y4" i="291"/>
  <c r="O5" i="288"/>
  <c r="J42" i="278"/>
  <c r="J70" i="278" s="1"/>
  <c r="O5" i="282"/>
  <c r="O5" i="285"/>
  <c r="L18" i="288"/>
  <c r="P5" i="289"/>
  <c r="M24" i="273"/>
  <c r="M25" i="273" s="1"/>
  <c r="M2" i="304" s="1"/>
  <c r="N20" i="273"/>
  <c r="N24" i="273" s="1"/>
  <c r="N25" i="273" s="1"/>
  <c r="N2" i="304" s="1"/>
  <c r="L2" i="288"/>
  <c r="L2" i="282"/>
  <c r="L96" i="273"/>
  <c r="L97" i="273" s="1"/>
  <c r="L56" i="288" s="1"/>
  <c r="L2" i="286"/>
  <c r="L2" i="275"/>
  <c r="L32" i="273"/>
  <c r="L33" i="273" s="1"/>
  <c r="L38" i="273" s="1"/>
  <c r="L90" i="273"/>
  <c r="L91" i="273" s="1"/>
  <c r="L15" i="286" s="1"/>
  <c r="L111" i="273"/>
  <c r="L112" i="273" s="1"/>
  <c r="L11" i="285" s="1"/>
  <c r="L12" i="285" s="1"/>
  <c r="L22" i="285" s="1"/>
  <c r="L2" i="285"/>
  <c r="L2" i="280"/>
  <c r="L75" i="273"/>
  <c r="L76" i="273" s="1"/>
  <c r="K12" i="278"/>
  <c r="L42" i="288"/>
  <c r="K139" i="273"/>
  <c r="K140" i="273" s="1"/>
  <c r="L152" i="273"/>
  <c r="L153" i="273" s="1"/>
  <c r="L48" i="278" s="1"/>
  <c r="L122" i="273"/>
  <c r="L123" i="273" s="1"/>
  <c r="L127" i="273"/>
  <c r="L128" i="273" s="1"/>
  <c r="L21" i="289" s="1"/>
  <c r="M151" i="273"/>
  <c r="L2" i="265"/>
  <c r="K48" i="278"/>
  <c r="K41" i="278"/>
  <c r="J31" i="288"/>
  <c r="K4" i="289"/>
  <c r="J15" i="288"/>
  <c r="L2" i="289"/>
  <c r="K156" i="273"/>
  <c r="K127" i="280"/>
  <c r="K129" i="280" s="1"/>
  <c r="J31" i="282"/>
  <c r="K28" i="282" s="1"/>
  <c r="K19" i="282" s="1"/>
  <c r="K21" i="282" s="1"/>
  <c r="J163" i="280"/>
  <c r="L40" i="278"/>
  <c r="K56" i="288"/>
  <c r="K20" i="278"/>
  <c r="K80" i="278"/>
  <c r="K12" i="289"/>
  <c r="K13" i="289" s="1"/>
  <c r="K20" i="289" s="1"/>
  <c r="J168" i="280"/>
  <c r="J83" i="278"/>
  <c r="K54" i="280"/>
  <c r="K59" i="278"/>
  <c r="K13" i="285"/>
  <c r="K13" i="265" s="1"/>
  <c r="J159" i="280"/>
  <c r="J18" i="265" s="1"/>
  <c r="K145" i="273"/>
  <c r="K146" i="273" s="1"/>
  <c r="K155" i="273"/>
  <c r="K134" i="273"/>
  <c r="K135" i="273" s="1"/>
  <c r="M2" i="277"/>
  <c r="M4" i="277" s="1"/>
  <c r="M51" i="273"/>
  <c r="N48" i="273"/>
  <c r="AA1" i="291" s="1"/>
  <c r="K20" i="286"/>
  <c r="J157" i="273"/>
  <c r="J50" i="288" s="1"/>
  <c r="J51" i="288" s="1"/>
  <c r="J54" i="288" s="1"/>
  <c r="J57" i="288" s="1"/>
  <c r="J64" i="288" s="1"/>
  <c r="K38" i="273"/>
  <c r="L39" i="273" s="1"/>
  <c r="L41" i="273" s="1"/>
  <c r="L42" i="273" s="1"/>
  <c r="L4" i="304" s="1"/>
  <c r="K84" i="282"/>
  <c r="K112" i="280"/>
  <c r="K79" i="280"/>
  <c r="J23" i="285"/>
  <c r="J59" i="265" s="1"/>
  <c r="K15" i="275"/>
  <c r="K20" i="275" s="1"/>
  <c r="L17" i="275" s="1"/>
  <c r="K13" i="288"/>
  <c r="K38" i="288"/>
  <c r="K26" i="282"/>
  <c r="J55" i="280"/>
  <c r="K32" i="286"/>
  <c r="K57" i="273"/>
  <c r="K61" i="288"/>
  <c r="K18" i="285"/>
  <c r="K55" i="288"/>
  <c r="K43" i="286"/>
  <c r="K73" i="282"/>
  <c r="K185" i="280"/>
  <c r="K76" i="288"/>
  <c r="K77" i="288" s="1"/>
  <c r="K79" i="288" s="1"/>
  <c r="J25" i="286"/>
  <c r="J66" i="273"/>
  <c r="J67" i="273" s="1"/>
  <c r="J3" i="304" s="1"/>
  <c r="K4" i="285"/>
  <c r="K4" i="275"/>
  <c r="K4" i="288"/>
  <c r="K4" i="265"/>
  <c r="K4" i="282"/>
  <c r="K4" i="286"/>
  <c r="K4" i="280"/>
  <c r="J13" i="265"/>
  <c r="K58" i="273"/>
  <c r="P5" i="304" l="1"/>
  <c r="P5" i="278"/>
  <c r="P5" i="273"/>
  <c r="L98" i="280"/>
  <c r="L88" i="280"/>
  <c r="P5" i="280"/>
  <c r="P13" i="273"/>
  <c r="P14" i="273" s="1"/>
  <c r="J133" i="280"/>
  <c r="J35" i="282" s="1"/>
  <c r="J38" i="282" s="1"/>
  <c r="J44" i="282" s="1"/>
  <c r="J71" i="288"/>
  <c r="K55" i="280"/>
  <c r="L17" i="280"/>
  <c r="L51" i="280"/>
  <c r="L52" i="280" s="1"/>
  <c r="L46" i="280"/>
  <c r="L47" i="280" s="1"/>
  <c r="L50" i="280" s="1"/>
  <c r="K11" i="278"/>
  <c r="K45" i="280"/>
  <c r="J56" i="280"/>
  <c r="J89" i="280" s="1"/>
  <c r="L4" i="278"/>
  <c r="L4" i="273"/>
  <c r="M2" i="278"/>
  <c r="M2" i="273"/>
  <c r="W5" i="291"/>
  <c r="J3" i="273"/>
  <c r="J3" i="278"/>
  <c r="N32" i="273"/>
  <c r="N33" i="273" s="1"/>
  <c r="N2" i="273"/>
  <c r="N2" i="278"/>
  <c r="J60" i="265"/>
  <c r="J74" i="278"/>
  <c r="N2" i="289"/>
  <c r="O12" i="288"/>
  <c r="N2" i="286"/>
  <c r="O47" i="273"/>
  <c r="O48" i="273" s="1"/>
  <c r="Q10" i="273"/>
  <c r="P5" i="288"/>
  <c r="P5" i="286"/>
  <c r="O37" i="288"/>
  <c r="O56" i="273"/>
  <c r="P5" i="285"/>
  <c r="P5" i="265"/>
  <c r="P5" i="282"/>
  <c r="O19" i="273"/>
  <c r="P5" i="277"/>
  <c r="P5" i="275"/>
  <c r="AA4" i="291"/>
  <c r="Z4" i="291"/>
  <c r="K21" i="278"/>
  <c r="K42" i="278"/>
  <c r="K43" i="278" s="1"/>
  <c r="K13" i="278"/>
  <c r="J25" i="278"/>
  <c r="J43" i="278"/>
  <c r="J26" i="278"/>
  <c r="N151" i="273"/>
  <c r="N2" i="265"/>
  <c r="K132" i="280"/>
  <c r="N75" i="273"/>
  <c r="N2" i="285"/>
  <c r="O20" i="273"/>
  <c r="O151" i="273" s="1"/>
  <c r="L13" i="285"/>
  <c r="L13" i="265" s="1"/>
  <c r="N152" i="273"/>
  <c r="N2" i="280"/>
  <c r="N2" i="288"/>
  <c r="N127" i="273"/>
  <c r="N128" i="273" s="1"/>
  <c r="N21" i="289" s="1"/>
  <c r="N90" i="273"/>
  <c r="N91" i="273" s="1"/>
  <c r="N15" i="286" s="1"/>
  <c r="N2" i="282"/>
  <c r="N2" i="275"/>
  <c r="N122" i="273"/>
  <c r="N123" i="273" s="1"/>
  <c r="N96" i="273"/>
  <c r="N97" i="273" s="1"/>
  <c r="N41" i="278" s="1"/>
  <c r="N42" i="288"/>
  <c r="N18" i="288"/>
  <c r="N111" i="273"/>
  <c r="N112" i="273" s="1"/>
  <c r="N11" i="285" s="1"/>
  <c r="N12" i="285" s="1"/>
  <c r="L12" i="278"/>
  <c r="M96" i="273"/>
  <c r="M97" i="273" s="1"/>
  <c r="M111" i="273"/>
  <c r="M112" i="273" s="1"/>
  <c r="M11" i="285" s="1"/>
  <c r="M12" i="285" s="1"/>
  <c r="L155" i="273"/>
  <c r="M2" i="286"/>
  <c r="M2" i="265"/>
  <c r="M32" i="273"/>
  <c r="M33" i="273" s="1"/>
  <c r="M122" i="273"/>
  <c r="M123" i="273" s="1"/>
  <c r="L139" i="273"/>
  <c r="L140" i="273" s="1"/>
  <c r="M2" i="275"/>
  <c r="M75" i="273"/>
  <c r="M76" i="273" s="1"/>
  <c r="M2" i="285"/>
  <c r="L134" i="273"/>
  <c r="L135" i="273" s="1"/>
  <c r="L138" i="273" s="1"/>
  <c r="L41" i="278"/>
  <c r="M2" i="289"/>
  <c r="M18" i="288"/>
  <c r="M152" i="273"/>
  <c r="M153" i="273" s="1"/>
  <c r="L145" i="273"/>
  <c r="L146" i="273" s="1"/>
  <c r="M2" i="288"/>
  <c r="M2" i="282"/>
  <c r="M90" i="273"/>
  <c r="M91" i="273" s="1"/>
  <c r="M20" i="282" s="1"/>
  <c r="L20" i="278"/>
  <c r="L33" i="278"/>
  <c r="M127" i="273"/>
  <c r="M128" i="273" s="1"/>
  <c r="M21" i="289" s="1"/>
  <c r="M2" i="280"/>
  <c r="M42" i="288"/>
  <c r="L144" i="273"/>
  <c r="L79" i="280"/>
  <c r="L100" i="273"/>
  <c r="M101" i="273" s="1"/>
  <c r="M59" i="273" s="1"/>
  <c r="L20" i="282"/>
  <c r="L76" i="288"/>
  <c r="L77" i="288" s="1"/>
  <c r="L79" i="288" s="1"/>
  <c r="L156" i="273"/>
  <c r="L69" i="278"/>
  <c r="L153" i="280"/>
  <c r="L154" i="280" s="1"/>
  <c r="L156" i="280" s="1"/>
  <c r="L127" i="280"/>
  <c r="L129" i="280" s="1"/>
  <c r="J3" i="289"/>
  <c r="L4" i="289"/>
  <c r="L80" i="278"/>
  <c r="L12" i="289"/>
  <c r="L13" i="289" s="1"/>
  <c r="L20" i="289" s="1"/>
  <c r="M22" i="289" s="1"/>
  <c r="L43" i="286"/>
  <c r="L48" i="286" s="1"/>
  <c r="M45" i="286" s="1"/>
  <c r="M39" i="273"/>
  <c r="M41" i="273" s="1"/>
  <c r="M42" i="273" s="1"/>
  <c r="M4" i="304" s="1"/>
  <c r="K20" i="285"/>
  <c r="K23" i="285" s="1"/>
  <c r="K59" i="265" s="1"/>
  <c r="J71" i="278"/>
  <c r="L54" i="280"/>
  <c r="L59" i="278"/>
  <c r="K60" i="273"/>
  <c r="K66" i="273" s="1"/>
  <c r="K67" i="273" s="1"/>
  <c r="K3" i="304" s="1"/>
  <c r="L15" i="275"/>
  <c r="L20" i="275" s="1"/>
  <c r="M17" i="275" s="1"/>
  <c r="L73" i="282"/>
  <c r="L78" i="282" s="1"/>
  <c r="M75" i="282" s="1"/>
  <c r="M54" i="282" s="1"/>
  <c r="L26" i="282"/>
  <c r="L31" i="282" s="1"/>
  <c r="M28" i="282" s="1"/>
  <c r="M19" i="282" s="1"/>
  <c r="N2" i="277"/>
  <c r="N4" i="277" s="1"/>
  <c r="N51" i="273"/>
  <c r="L52" i="273"/>
  <c r="K157" i="273"/>
  <c r="K50" i="288" s="1"/>
  <c r="K51" i="288" s="1"/>
  <c r="K54" i="288" s="1"/>
  <c r="K57" i="288" s="1"/>
  <c r="K64" i="288" s="1"/>
  <c r="L57" i="273"/>
  <c r="L55" i="288"/>
  <c r="L61" i="288"/>
  <c r="L185" i="280"/>
  <c r="L191" i="280" s="1"/>
  <c r="M187" i="280" s="1"/>
  <c r="K19" i="278"/>
  <c r="L79" i="273"/>
  <c r="M80" i="273" s="1"/>
  <c r="M58" i="273" s="1"/>
  <c r="L38" i="288"/>
  <c r="L32" i="286"/>
  <c r="L37" i="286" s="1"/>
  <c r="M34" i="286" s="1"/>
  <c r="M52" i="286" s="1"/>
  <c r="L13" i="288"/>
  <c r="L20" i="286"/>
  <c r="L18" i="285"/>
  <c r="L23" i="285" s="1"/>
  <c r="L59" i="265" s="1"/>
  <c r="L84" i="282"/>
  <c r="L89" i="282" s="1"/>
  <c r="L73" i="265" s="1"/>
  <c r="L112" i="280"/>
  <c r="K138" i="273"/>
  <c r="K30" i="282"/>
  <c r="K31" i="282" s="1"/>
  <c r="L28" i="282" s="1"/>
  <c r="L19" i="282" s="1"/>
  <c r="K43" i="282"/>
  <c r="K22" i="286"/>
  <c r="J74" i="265"/>
  <c r="N144" i="273"/>
  <c r="N38" i="273"/>
  <c r="J3" i="280"/>
  <c r="J50" i="273"/>
  <c r="J53" i="273" s="1"/>
  <c r="W2" i="291" s="1"/>
  <c r="J3" i="282"/>
  <c r="J3" i="288"/>
  <c r="J3" i="286"/>
  <c r="J3" i="275"/>
  <c r="J3" i="265"/>
  <c r="J3" i="285"/>
  <c r="L4" i="265"/>
  <c r="L4" i="275"/>
  <c r="L4" i="286"/>
  <c r="L4" i="285"/>
  <c r="L4" i="282"/>
  <c r="L4" i="288"/>
  <c r="L4" i="280"/>
  <c r="Q5" i="304" l="1"/>
  <c r="Q5" i="278"/>
  <c r="Q5" i="273"/>
  <c r="J84" i="280"/>
  <c r="J97" i="280"/>
  <c r="M88" i="280"/>
  <c r="M98" i="280"/>
  <c r="N98" i="280"/>
  <c r="N88" i="280"/>
  <c r="P19" i="273"/>
  <c r="P12" i="288"/>
  <c r="P37" i="273"/>
  <c r="P56" i="273"/>
  <c r="P47" i="273"/>
  <c r="P48" i="273" s="1"/>
  <c r="AC1" i="291" s="1"/>
  <c r="P37" i="288"/>
  <c r="J134" i="280"/>
  <c r="J35" i="265" s="1"/>
  <c r="K56" i="280"/>
  <c r="L11" i="278"/>
  <c r="L45" i="280"/>
  <c r="M51" i="280"/>
  <c r="M46" i="280"/>
  <c r="N17" i="280"/>
  <c r="N51" i="280"/>
  <c r="N46" i="280"/>
  <c r="L56" i="280"/>
  <c r="L89" i="280" s="1"/>
  <c r="J59" i="280"/>
  <c r="X5" i="291"/>
  <c r="K3" i="278"/>
  <c r="K3" i="273"/>
  <c r="M4" i="273"/>
  <c r="M4" i="278"/>
  <c r="K60" i="265"/>
  <c r="N20" i="282"/>
  <c r="N100" i="273"/>
  <c r="O101" i="273" s="1"/>
  <c r="O59" i="273" s="1"/>
  <c r="P20" i="273"/>
  <c r="P24" i="273" s="1"/>
  <c r="P25" i="273" s="1"/>
  <c r="P2" i="304" s="1"/>
  <c r="L21" i="282"/>
  <c r="L43" i="282" s="1"/>
  <c r="AB1" i="291"/>
  <c r="O51" i="273"/>
  <c r="O2" i="277"/>
  <c r="O4" i="277" s="1"/>
  <c r="N22" i="289"/>
  <c r="O22" i="289" s="1"/>
  <c r="N153" i="273"/>
  <c r="N153" i="280" s="1"/>
  <c r="N154" i="280" s="1"/>
  <c r="N156" i="280" s="1"/>
  <c r="J3" i="277"/>
  <c r="Q5" i="282"/>
  <c r="Q5" i="275"/>
  <c r="Q5" i="280"/>
  <c r="Q5" i="285"/>
  <c r="Q5" i="277"/>
  <c r="Q5" i="265"/>
  <c r="Q5" i="286"/>
  <c r="Q5" i="289"/>
  <c r="Q5" i="288"/>
  <c r="Q13" i="273"/>
  <c r="Q14" i="273" s="1"/>
  <c r="R10" i="273"/>
  <c r="K10" i="265"/>
  <c r="K83" i="278"/>
  <c r="L13" i="278"/>
  <c r="L85" i="278"/>
  <c r="M82" i="278" s="1"/>
  <c r="L21" i="278"/>
  <c r="J10" i="265"/>
  <c r="K26" i="278"/>
  <c r="L64" i="278"/>
  <c r="M61" i="278" s="1"/>
  <c r="L42" i="278"/>
  <c r="L70" i="278" s="1"/>
  <c r="J27" i="278"/>
  <c r="J75" i="278"/>
  <c r="J76" i="278" s="1"/>
  <c r="K70" i="278"/>
  <c r="K74" i="278"/>
  <c r="K25" i="278"/>
  <c r="N76" i="273"/>
  <c r="N112" i="280" s="1"/>
  <c r="N76" i="288"/>
  <c r="N79" i="280"/>
  <c r="N134" i="273"/>
  <c r="N139" i="273"/>
  <c r="N56" i="288"/>
  <c r="N33" i="278"/>
  <c r="N145" i="273"/>
  <c r="N20" i="278"/>
  <c r="N155" i="273"/>
  <c r="N12" i="278"/>
  <c r="O24" i="273"/>
  <c r="O25" i="273" s="1"/>
  <c r="O2" i="304" s="1"/>
  <c r="M38" i="288"/>
  <c r="M32" i="286"/>
  <c r="M43" i="286"/>
  <c r="M54" i="280"/>
  <c r="M112" i="280"/>
  <c r="M69" i="278"/>
  <c r="M127" i="280"/>
  <c r="M129" i="280" s="1"/>
  <c r="O2" i="265"/>
  <c r="M13" i="288"/>
  <c r="M17" i="280"/>
  <c r="M79" i="280"/>
  <c r="M76" i="288"/>
  <c r="M156" i="273"/>
  <c r="M15" i="275"/>
  <c r="M20" i="275" s="1"/>
  <c r="N17" i="275" s="1"/>
  <c r="M57" i="273"/>
  <c r="M15" i="286"/>
  <c r="M144" i="273"/>
  <c r="M38" i="273"/>
  <c r="N39" i="273" s="1"/>
  <c r="M153" i="280"/>
  <c r="M154" i="280" s="1"/>
  <c r="M156" i="280" s="1"/>
  <c r="M79" i="273"/>
  <c r="N80" i="273" s="1"/>
  <c r="N58" i="273" s="1"/>
  <c r="M55" i="288"/>
  <c r="M100" i="273"/>
  <c r="N101" i="273" s="1"/>
  <c r="N59" i="273" s="1"/>
  <c r="M18" i="285"/>
  <c r="M73" i="282"/>
  <c r="M59" i="278"/>
  <c r="M20" i="286"/>
  <c r="M21" i="282"/>
  <c r="M43" i="282" s="1"/>
  <c r="M48" i="278"/>
  <c r="M13" i="285"/>
  <c r="M13" i="265" s="1"/>
  <c r="M22" i="285"/>
  <c r="M56" i="288"/>
  <c r="M41" i="278"/>
  <c r="M139" i="273"/>
  <c r="M20" i="278"/>
  <c r="M134" i="273"/>
  <c r="M135" i="273" s="1"/>
  <c r="M138" i="273" s="1"/>
  <c r="M33" i="278"/>
  <c r="M145" i="273"/>
  <c r="M146" i="273" s="1"/>
  <c r="M45" i="280" s="1"/>
  <c r="M47" i="280" s="1"/>
  <c r="M50" i="280" s="1"/>
  <c r="M12" i="278"/>
  <c r="M155" i="273"/>
  <c r="M185" i="280"/>
  <c r="M140" i="273"/>
  <c r="N140" i="273" s="1"/>
  <c r="M61" i="288"/>
  <c r="L20" i="285"/>
  <c r="M12" i="289"/>
  <c r="M13" i="289" s="1"/>
  <c r="M20" i="289" s="1"/>
  <c r="M80" i="278"/>
  <c r="M26" i="282"/>
  <c r="M84" i="282"/>
  <c r="N127" i="280"/>
  <c r="N129" i="280" s="1"/>
  <c r="L132" i="280"/>
  <c r="L55" i="280"/>
  <c r="M4" i="289"/>
  <c r="L19" i="278"/>
  <c r="K3" i="289"/>
  <c r="M52" i="273"/>
  <c r="M40" i="278"/>
  <c r="L63" i="265"/>
  <c r="N48" i="278"/>
  <c r="N69" i="278"/>
  <c r="L60" i="273"/>
  <c r="L66" i="273" s="1"/>
  <c r="L67" i="273" s="1"/>
  <c r="L3" i="304" s="1"/>
  <c r="L72" i="265"/>
  <c r="M20" i="285"/>
  <c r="L157" i="273"/>
  <c r="M86" i="282"/>
  <c r="L75" i="265"/>
  <c r="M4" i="275"/>
  <c r="M4" i="288"/>
  <c r="M4" i="286"/>
  <c r="M4" i="265"/>
  <c r="M4" i="285"/>
  <c r="M4" i="282"/>
  <c r="M4" i="280"/>
  <c r="K14" i="286"/>
  <c r="K16" i="286" s="1"/>
  <c r="L30" i="282"/>
  <c r="K3" i="282"/>
  <c r="K3" i="280"/>
  <c r="K3" i="286"/>
  <c r="K3" i="275"/>
  <c r="K50" i="273"/>
  <c r="K3" i="288"/>
  <c r="K3" i="285"/>
  <c r="K3" i="265"/>
  <c r="M157" i="280"/>
  <c r="M179" i="280"/>
  <c r="M56" i="286"/>
  <c r="M140" i="280"/>
  <c r="L60" i="265"/>
  <c r="N13" i="285"/>
  <c r="N22" i="285"/>
  <c r="P32" i="273" l="1"/>
  <c r="P33" i="273" s="1"/>
  <c r="J16" i="265"/>
  <c r="R5" i="304"/>
  <c r="R5" i="278"/>
  <c r="R5" i="273"/>
  <c r="K59" i="280"/>
  <c r="K89" i="280"/>
  <c r="N132" i="280"/>
  <c r="M55" i="280"/>
  <c r="M56" i="280" s="1"/>
  <c r="M89" i="280" s="1"/>
  <c r="L59" i="280"/>
  <c r="O2" i="282"/>
  <c r="O2" i="278"/>
  <c r="O2" i="273"/>
  <c r="Y5" i="291"/>
  <c r="L3" i="273"/>
  <c r="L3" i="278"/>
  <c r="O2" i="286"/>
  <c r="AC4" i="291"/>
  <c r="P2" i="278"/>
  <c r="P2" i="273"/>
  <c r="P2" i="280"/>
  <c r="P2" i="282"/>
  <c r="P2" i="285"/>
  <c r="N185" i="280"/>
  <c r="M158" i="280"/>
  <c r="M168" i="280" s="1"/>
  <c r="P127" i="273"/>
  <c r="P128" i="273" s="1"/>
  <c r="P21" i="289" s="1"/>
  <c r="P96" i="273"/>
  <c r="P97" i="273" s="1"/>
  <c r="P41" i="278" s="1"/>
  <c r="P122" i="273"/>
  <c r="P123" i="273" s="1"/>
  <c r="P79" i="280" s="1"/>
  <c r="P2" i="275"/>
  <c r="P2" i="265"/>
  <c r="P42" i="288"/>
  <c r="P151" i="273"/>
  <c r="P152" i="273"/>
  <c r="P75" i="273"/>
  <c r="P2" i="288"/>
  <c r="P18" i="288"/>
  <c r="P2" i="286"/>
  <c r="P111" i="273"/>
  <c r="P112" i="273" s="1"/>
  <c r="P11" i="285" s="1"/>
  <c r="P12" i="285" s="1"/>
  <c r="P13" i="285" s="1"/>
  <c r="P13" i="265" s="1"/>
  <c r="P90" i="273"/>
  <c r="P91" i="273" s="1"/>
  <c r="P20" i="282" s="1"/>
  <c r="P2" i="289"/>
  <c r="O111" i="273"/>
  <c r="O112" i="273" s="1"/>
  <c r="O11" i="285" s="1"/>
  <c r="O12" i="285" s="1"/>
  <c r="O13" i="285" s="1"/>
  <c r="O13" i="265" s="1"/>
  <c r="N18" i="285"/>
  <c r="N156" i="273"/>
  <c r="L74" i="278"/>
  <c r="M30" i="282"/>
  <c r="M31" i="282" s="1"/>
  <c r="N28" i="282" s="1"/>
  <c r="N19" i="282" s="1"/>
  <c r="N21" i="282" s="1"/>
  <c r="N43" i="282" s="1"/>
  <c r="L83" i="278"/>
  <c r="N135" i="273"/>
  <c r="P51" i="273"/>
  <c r="M19" i="278"/>
  <c r="M21" i="278" s="1"/>
  <c r="P2" i="277"/>
  <c r="P4" i="277" s="1"/>
  <c r="O2" i="289"/>
  <c r="O75" i="273"/>
  <c r="O76" i="273" s="1"/>
  <c r="O12" i="289" s="1"/>
  <c r="N79" i="273"/>
  <c r="O80" i="273" s="1"/>
  <c r="O58" i="273" s="1"/>
  <c r="N55" i="288"/>
  <c r="N59" i="278"/>
  <c r="N57" i="273"/>
  <c r="N54" i="280"/>
  <c r="N43" i="286"/>
  <c r="N26" i="282"/>
  <c r="N12" i="289"/>
  <c r="N13" i="289" s="1"/>
  <c r="N20" i="289" s="1"/>
  <c r="N13" i="288"/>
  <c r="N15" i="275"/>
  <c r="N20" i="286"/>
  <c r="N80" i="278"/>
  <c r="N38" i="288"/>
  <c r="R5" i="289"/>
  <c r="R5" i="286"/>
  <c r="R5" i="285"/>
  <c r="R13" i="273"/>
  <c r="R14" i="273" s="1"/>
  <c r="R5" i="282"/>
  <c r="R5" i="280"/>
  <c r="R5" i="265"/>
  <c r="R5" i="288"/>
  <c r="R5" i="275"/>
  <c r="S10" i="273"/>
  <c r="R5" i="277"/>
  <c r="N32" i="286"/>
  <c r="N61" i="288"/>
  <c r="N84" i="282"/>
  <c r="Q37" i="288"/>
  <c r="Q37" i="273"/>
  <c r="Q56" i="273"/>
  <c r="Q47" i="273"/>
  <c r="Q48" i="273" s="1"/>
  <c r="AD1" i="291" s="1"/>
  <c r="Q19" i="273"/>
  <c r="Q20" i="273" s="1"/>
  <c r="Q24" i="273" s="1"/>
  <c r="Q25" i="273" s="1"/>
  <c r="Q2" i="304" s="1"/>
  <c r="Q12" i="288"/>
  <c r="N73" i="282"/>
  <c r="J77" i="278"/>
  <c r="L69" i="265"/>
  <c r="J32" i="278"/>
  <c r="L25" i="278"/>
  <c r="K27" i="278"/>
  <c r="L43" i="278"/>
  <c r="M73" i="278"/>
  <c r="L71" i="278"/>
  <c r="O122" i="273"/>
  <c r="O123" i="273" s="1"/>
  <c r="AB4" i="291"/>
  <c r="K71" i="278"/>
  <c r="L64" i="265"/>
  <c r="L26" i="278"/>
  <c r="O42" i="288"/>
  <c r="O127" i="273"/>
  <c r="O128" i="273" s="1"/>
  <c r="O21" i="289" s="1"/>
  <c r="P22" i="289" s="1"/>
  <c r="O90" i="273"/>
  <c r="O91" i="273" s="1"/>
  <c r="O15" i="286" s="1"/>
  <c r="O2" i="280"/>
  <c r="O32" i="273"/>
  <c r="O33" i="273" s="1"/>
  <c r="O38" i="273" s="1"/>
  <c r="O2" i="288"/>
  <c r="O2" i="275"/>
  <c r="O2" i="285"/>
  <c r="O152" i="273"/>
  <c r="O153" i="273" s="1"/>
  <c r="O156" i="273" s="1"/>
  <c r="M60" i="273"/>
  <c r="M66" i="273" s="1"/>
  <c r="M67" i="273" s="1"/>
  <c r="M3" i="304" s="1"/>
  <c r="M132" i="280"/>
  <c r="O18" i="288"/>
  <c r="O96" i="273"/>
  <c r="O97" i="273" s="1"/>
  <c r="M42" i="278"/>
  <c r="N41" i="273"/>
  <c r="O39" i="273"/>
  <c r="O41" i="273" s="1"/>
  <c r="O52" i="273" s="1"/>
  <c r="N55" i="280"/>
  <c r="O32" i="286"/>
  <c r="M23" i="285"/>
  <c r="N20" i="285" s="1"/>
  <c r="O38" i="288"/>
  <c r="N146" i="273"/>
  <c r="O18" i="285"/>
  <c r="M11" i="278"/>
  <c r="O57" i="273"/>
  <c r="L3" i="289"/>
  <c r="N20" i="275"/>
  <c r="O17" i="275" s="1"/>
  <c r="O73" i="282"/>
  <c r="O185" i="280"/>
  <c r="N40" i="278"/>
  <c r="O40" i="278"/>
  <c r="J84" i="278"/>
  <c r="M52" i="278"/>
  <c r="M157" i="273"/>
  <c r="L50" i="288"/>
  <c r="L51" i="288" s="1"/>
  <c r="L54" i="288" s="1"/>
  <c r="L57" i="288" s="1"/>
  <c r="L64" i="288" s="1"/>
  <c r="P155" i="273"/>
  <c r="P134" i="273"/>
  <c r="P33" i="278"/>
  <c r="P20" i="278"/>
  <c r="P139" i="273"/>
  <c r="P144" i="273"/>
  <c r="P38" i="273"/>
  <c r="Q111" i="273"/>
  <c r="Q112" i="273" s="1"/>
  <c r="Q11" i="285" s="1"/>
  <c r="Q12" i="285" s="1"/>
  <c r="Q152" i="273"/>
  <c r="Q2" i="286"/>
  <c r="K17" i="286"/>
  <c r="K31" i="288"/>
  <c r="K24" i="286"/>
  <c r="K25" i="286" s="1"/>
  <c r="K15" i="288"/>
  <c r="N13" i="265"/>
  <c r="L3" i="282"/>
  <c r="L3" i="280"/>
  <c r="L3" i="286"/>
  <c r="L3" i="285"/>
  <c r="L3" i="265"/>
  <c r="L50" i="273"/>
  <c r="L3" i="288"/>
  <c r="L3" i="275"/>
  <c r="P15" i="286"/>
  <c r="P100" i="273"/>
  <c r="Q101" i="273" s="1"/>
  <c r="Q59" i="273" s="1"/>
  <c r="N19" i="278"/>
  <c r="N138" i="273"/>
  <c r="Q42" i="288" l="1"/>
  <c r="Q96" i="273"/>
  <c r="Q97" i="273" s="1"/>
  <c r="Q139" i="273" s="1"/>
  <c r="Q127" i="273"/>
  <c r="Q128" i="273" s="1"/>
  <c r="Q21" i="289" s="1"/>
  <c r="O43" i="286"/>
  <c r="O84" i="282"/>
  <c r="O80" i="278"/>
  <c r="P98" i="280"/>
  <c r="P88" i="280"/>
  <c r="O98" i="280"/>
  <c r="O88" i="280"/>
  <c r="S5" i="304"/>
  <c r="S5" i="278"/>
  <c r="S5" i="273"/>
  <c r="M36" i="282"/>
  <c r="N11" i="278"/>
  <c r="N13" i="278" s="1"/>
  <c r="N45" i="280"/>
  <c r="N47" i="280" s="1"/>
  <c r="N50" i="280" s="1"/>
  <c r="P17" i="280"/>
  <c r="P51" i="280"/>
  <c r="P46" i="280"/>
  <c r="O17" i="280"/>
  <c r="O51" i="280"/>
  <c r="O46" i="280"/>
  <c r="M59" i="280"/>
  <c r="Q32" i="273"/>
  <c r="Q33" i="273" s="1"/>
  <c r="Q144" i="273" s="1"/>
  <c r="Q2" i="278"/>
  <c r="Q2" i="273"/>
  <c r="Z5" i="291"/>
  <c r="M3" i="278"/>
  <c r="M3" i="273"/>
  <c r="P153" i="273"/>
  <c r="P127" i="280" s="1"/>
  <c r="P129" i="280" s="1"/>
  <c r="L65" i="265"/>
  <c r="P76" i="273"/>
  <c r="P80" i="278" s="1"/>
  <c r="Q2" i="282"/>
  <c r="Q122" i="273"/>
  <c r="Q123" i="273" s="1"/>
  <c r="Q76" i="288" s="1"/>
  <c r="Q18" i="288"/>
  <c r="Q2" i="275"/>
  <c r="Q75" i="273"/>
  <c r="Q76" i="273" s="1"/>
  <c r="Q12" i="289" s="1"/>
  <c r="Q2" i="265"/>
  <c r="Q90" i="273"/>
  <c r="Q91" i="273" s="1"/>
  <c r="Q15" i="286" s="1"/>
  <c r="P56" i="288"/>
  <c r="P145" i="273"/>
  <c r="P12" i="278"/>
  <c r="Q2" i="289"/>
  <c r="O59" i="278"/>
  <c r="O26" i="282"/>
  <c r="O61" i="288"/>
  <c r="O13" i="288"/>
  <c r="O79" i="273"/>
  <c r="P80" i="273" s="1"/>
  <c r="P58" i="273" s="1"/>
  <c r="O22" i="285"/>
  <c r="O54" i="280"/>
  <c r="O20" i="286"/>
  <c r="O112" i="280"/>
  <c r="O15" i="275"/>
  <c r="O55" i="288"/>
  <c r="M163" i="280"/>
  <c r="M159" i="280"/>
  <c r="M18" i="265" s="1"/>
  <c r="P22" i="285"/>
  <c r="P76" i="288"/>
  <c r="N23" i="285"/>
  <c r="N59" i="265" s="1"/>
  <c r="P48" i="278"/>
  <c r="Q51" i="273"/>
  <c r="Q2" i="285"/>
  <c r="Q2" i="280"/>
  <c r="Q2" i="288"/>
  <c r="AD4" i="291"/>
  <c r="Q151" i="273"/>
  <c r="Q153" i="273" s="1"/>
  <c r="O144" i="273"/>
  <c r="O76" i="288"/>
  <c r="O79" i="280"/>
  <c r="Q2" i="277"/>
  <c r="Q4" i="277" s="1"/>
  <c r="T10" i="273"/>
  <c r="S5" i="286"/>
  <c r="S13" i="273"/>
  <c r="S14" i="273" s="1"/>
  <c r="S5" i="277"/>
  <c r="S5" i="265"/>
  <c r="S5" i="280"/>
  <c r="S5" i="282"/>
  <c r="S5" i="288"/>
  <c r="S5" i="289"/>
  <c r="S5" i="275"/>
  <c r="S5" i="285"/>
  <c r="R56" i="273"/>
  <c r="R37" i="288"/>
  <c r="R37" i="273"/>
  <c r="R12" i="288"/>
  <c r="R47" i="273"/>
  <c r="R48" i="273" s="1"/>
  <c r="AE1" i="291" s="1"/>
  <c r="R19" i="273"/>
  <c r="R20" i="273" s="1"/>
  <c r="K75" i="278"/>
  <c r="L10" i="265"/>
  <c r="M26" i="278"/>
  <c r="K32" i="278"/>
  <c r="J34" i="278"/>
  <c r="N42" i="278"/>
  <c r="M13" i="278"/>
  <c r="N21" i="278"/>
  <c r="O127" i="280"/>
  <c r="O129" i="280" s="1"/>
  <c r="M70" i="278"/>
  <c r="L75" i="278"/>
  <c r="J85" i="278"/>
  <c r="L27" i="278"/>
  <c r="J31" i="265"/>
  <c r="O100" i="273"/>
  <c r="P101" i="273" s="1"/>
  <c r="P59" i="273" s="1"/>
  <c r="O20" i="282"/>
  <c r="N60" i="273"/>
  <c r="O60" i="273" s="1"/>
  <c r="O48" i="278"/>
  <c r="O153" i="280"/>
  <c r="O154" i="280" s="1"/>
  <c r="O156" i="280" s="1"/>
  <c r="N56" i="280"/>
  <c r="N89" i="280" s="1"/>
  <c r="O69" i="278"/>
  <c r="M43" i="278"/>
  <c r="M74" i="278"/>
  <c r="O20" i="275"/>
  <c r="P17" i="275" s="1"/>
  <c r="O33" i="278"/>
  <c r="O139" i="273"/>
  <c r="O140" i="273" s="1"/>
  <c r="O19" i="278" s="1"/>
  <c r="O155" i="273"/>
  <c r="O20" i="278"/>
  <c r="O56" i="288"/>
  <c r="O145" i="273"/>
  <c r="O146" i="273" s="1"/>
  <c r="O41" i="278"/>
  <c r="O134" i="273"/>
  <c r="O135" i="273" s="1"/>
  <c r="P135" i="273" s="1"/>
  <c r="O12" i="278"/>
  <c r="O42" i="273"/>
  <c r="O4" i="304" s="1"/>
  <c r="P39" i="273"/>
  <c r="P41" i="273" s="1"/>
  <c r="O13" i="289"/>
  <c r="O20" i="289" s="1"/>
  <c r="M83" i="278"/>
  <c r="N30" i="282"/>
  <c r="N31" i="282" s="1"/>
  <c r="O28" i="282" s="1"/>
  <c r="O19" i="282" s="1"/>
  <c r="M59" i="265"/>
  <c r="N52" i="273"/>
  <c r="N42" i="273"/>
  <c r="N4" i="304" s="1"/>
  <c r="P69" i="278"/>
  <c r="M3" i="289"/>
  <c r="P40" i="278"/>
  <c r="Q80" i="278"/>
  <c r="Q59" i="278"/>
  <c r="N157" i="273"/>
  <c r="M50" i="288"/>
  <c r="M51" i="288" s="1"/>
  <c r="M54" i="288" s="1"/>
  <c r="M57" i="288" s="1"/>
  <c r="M64" i="288" s="1"/>
  <c r="P55" i="288"/>
  <c r="P61" i="288"/>
  <c r="P38" i="288"/>
  <c r="P43" i="286"/>
  <c r="L22" i="286"/>
  <c r="L14" i="286" s="1"/>
  <c r="L16" i="286" s="1"/>
  <c r="K74" i="265"/>
  <c r="K49" i="265"/>
  <c r="Q22" i="285"/>
  <c r="Q13" i="285"/>
  <c r="Q13" i="265" s="1"/>
  <c r="M3" i="285"/>
  <c r="M3" i="265"/>
  <c r="M3" i="275"/>
  <c r="M3" i="280"/>
  <c r="M50" i="273"/>
  <c r="K53" i="273" s="1"/>
  <c r="X2" i="291" s="1"/>
  <c r="M3" i="282"/>
  <c r="M3" i="286"/>
  <c r="M3" i="288"/>
  <c r="O20" i="285"/>
  <c r="O23" i="285" s="1"/>
  <c r="Q112" i="280"/>
  <c r="Q61" i="288"/>
  <c r="Q57" i="273"/>
  <c r="Q55" i="288"/>
  <c r="Q79" i="273"/>
  <c r="R80" i="273" s="1"/>
  <c r="R58" i="273" s="1"/>
  <c r="Q26" i="282"/>
  <c r="Q18" i="285"/>
  <c r="Q38" i="288"/>
  <c r="Q56" i="288"/>
  <c r="Q134" i="273"/>
  <c r="Q33" i="278"/>
  <c r="Q20" i="278"/>
  <c r="Q41" i="278"/>
  <c r="Q38" i="273"/>
  <c r="Q20" i="282"/>
  <c r="Q100" i="273"/>
  <c r="R101" i="273" s="1"/>
  <c r="R59" i="273" s="1"/>
  <c r="Q48" i="278" l="1"/>
  <c r="Q156" i="273"/>
  <c r="Q127" i="280"/>
  <c r="Q129" i="280" s="1"/>
  <c r="Q155" i="273"/>
  <c r="Q12" i="278"/>
  <c r="Q145" i="273"/>
  <c r="Q146" i="273" s="1"/>
  <c r="Q45" i="280" s="1"/>
  <c r="P79" i="273"/>
  <c r="Q80" i="273" s="1"/>
  <c r="P57" i="273"/>
  <c r="P18" i="285"/>
  <c r="P185" i="280"/>
  <c r="P59" i="278"/>
  <c r="P12" i="289"/>
  <c r="Q88" i="280"/>
  <c r="Q98" i="280"/>
  <c r="T5" i="304"/>
  <c r="T5" i="278"/>
  <c r="T5" i="273"/>
  <c r="P153" i="280"/>
  <c r="P154" i="280" s="1"/>
  <c r="P156" i="280" s="1"/>
  <c r="P156" i="273"/>
  <c r="O132" i="280"/>
  <c r="Q20" i="286"/>
  <c r="Q84" i="282"/>
  <c r="Q32" i="286"/>
  <c r="Q15" i="275"/>
  <c r="Q13" i="288"/>
  <c r="Q73" i="282"/>
  <c r="Q43" i="286"/>
  <c r="Q185" i="280"/>
  <c r="Q54" i="280"/>
  <c r="Q17" i="280"/>
  <c r="Q46" i="280"/>
  <c r="Q51" i="280"/>
  <c r="P146" i="273"/>
  <c r="P45" i="280" s="1"/>
  <c r="P47" i="280" s="1"/>
  <c r="P50" i="280" s="1"/>
  <c r="O45" i="280"/>
  <c r="O47" i="280" s="1"/>
  <c r="O50" i="280" s="1"/>
  <c r="N59" i="280"/>
  <c r="P132" i="280"/>
  <c r="P55" i="280"/>
  <c r="N4" i="278"/>
  <c r="N4" i="273"/>
  <c r="O4" i="286"/>
  <c r="O4" i="273"/>
  <c r="O4" i="278"/>
  <c r="N60" i="265"/>
  <c r="L67" i="265"/>
  <c r="N66" i="273"/>
  <c r="N67" i="273" s="1"/>
  <c r="N3" i="304" s="1"/>
  <c r="Q79" i="280"/>
  <c r="P15" i="275"/>
  <c r="P20" i="275" s="1"/>
  <c r="Q17" i="275" s="1"/>
  <c r="P84" i="282"/>
  <c r="P20" i="286"/>
  <c r="P26" i="282"/>
  <c r="P13" i="288"/>
  <c r="P73" i="282"/>
  <c r="P32" i="286"/>
  <c r="P112" i="280"/>
  <c r="P54" i="280"/>
  <c r="M60" i="265"/>
  <c r="Q153" i="280"/>
  <c r="Q154" i="280" s="1"/>
  <c r="Q156" i="280" s="1"/>
  <c r="R51" i="273"/>
  <c r="O55" i="280"/>
  <c r="P140" i="273"/>
  <c r="Q140" i="273" s="1"/>
  <c r="O138" i="273"/>
  <c r="J69" i="265"/>
  <c r="K82" i="278"/>
  <c r="K73" i="278" s="1"/>
  <c r="Q69" i="278"/>
  <c r="N70" i="278"/>
  <c r="N83" i="278"/>
  <c r="N74" i="278"/>
  <c r="N43" i="278"/>
  <c r="N10" i="265" s="1"/>
  <c r="T5" i="285"/>
  <c r="T5" i="275"/>
  <c r="U10" i="273"/>
  <c r="T5" i="280"/>
  <c r="T5" i="288"/>
  <c r="T5" i="282"/>
  <c r="T5" i="289"/>
  <c r="T13" i="273"/>
  <c r="T14" i="273" s="1"/>
  <c r="T5" i="286"/>
  <c r="T5" i="265"/>
  <c r="T5" i="277"/>
  <c r="K3" i="277"/>
  <c r="R151" i="273"/>
  <c r="R24" i="273"/>
  <c r="R25" i="273" s="1"/>
  <c r="R2" i="304" s="1"/>
  <c r="S37" i="288"/>
  <c r="S56" i="273"/>
  <c r="S37" i="273"/>
  <c r="S47" i="273"/>
  <c r="S48" i="273" s="1"/>
  <c r="AF1" i="291" s="1"/>
  <c r="S19" i="273"/>
  <c r="S20" i="273" s="1"/>
  <c r="S12" i="288"/>
  <c r="R2" i="277"/>
  <c r="R4" i="277" s="1"/>
  <c r="P42" i="278"/>
  <c r="P43" i="278" s="1"/>
  <c r="N26" i="278"/>
  <c r="K34" i="278"/>
  <c r="M25" i="278"/>
  <c r="L32" i="278"/>
  <c r="O21" i="278"/>
  <c r="O42" i="278"/>
  <c r="O83" i="278" s="1"/>
  <c r="J62" i="278"/>
  <c r="J53" i="278"/>
  <c r="J9" i="265"/>
  <c r="J49" i="278"/>
  <c r="O21" i="282"/>
  <c r="O30" i="282" s="1"/>
  <c r="O31" i="282" s="1"/>
  <c r="P28" i="282" s="1"/>
  <c r="P19" i="282" s="1"/>
  <c r="P21" i="282" s="1"/>
  <c r="M10" i="265"/>
  <c r="N25" i="278"/>
  <c r="O4" i="288"/>
  <c r="O4" i="280"/>
  <c r="O4" i="285"/>
  <c r="O4" i="275"/>
  <c r="Q39" i="273"/>
  <c r="Q41" i="273" s="1"/>
  <c r="Q52" i="273" s="1"/>
  <c r="O4" i="282"/>
  <c r="P13" i="289"/>
  <c r="P20" i="289" s="1"/>
  <c r="Q22" i="289" s="1"/>
  <c r="R22" i="289" s="1"/>
  <c r="P52" i="273"/>
  <c r="P42" i="273"/>
  <c r="P4" i="304" s="1"/>
  <c r="O11" i="278"/>
  <c r="O4" i="289"/>
  <c r="O4" i="265"/>
  <c r="N4" i="288"/>
  <c r="N4" i="275"/>
  <c r="N4" i="289"/>
  <c r="N4" i="282"/>
  <c r="N4" i="280"/>
  <c r="N4" i="286"/>
  <c r="N4" i="265"/>
  <c r="N4" i="285"/>
  <c r="M71" i="278"/>
  <c r="N50" i="288"/>
  <c r="N51" i="288" s="1"/>
  <c r="N54" i="288" s="1"/>
  <c r="N57" i="288" s="1"/>
  <c r="N64" i="288" s="1"/>
  <c r="O157" i="273"/>
  <c r="Q132" i="280"/>
  <c r="Q55" i="280"/>
  <c r="O59" i="265"/>
  <c r="P20" i="285"/>
  <c r="P23" i="285" s="1"/>
  <c r="Q135" i="273"/>
  <c r="P138" i="273"/>
  <c r="O66" i="273"/>
  <c r="O67" i="273" s="1"/>
  <c r="O3" i="304" s="1"/>
  <c r="P60" i="273"/>
  <c r="N3" i="265"/>
  <c r="N3" i="288"/>
  <c r="N3" i="286"/>
  <c r="N3" i="282"/>
  <c r="L24" i="286"/>
  <c r="L15" i="288"/>
  <c r="L17" i="286"/>
  <c r="L31" i="288"/>
  <c r="Q58" i="273"/>
  <c r="U5" i="304" l="1"/>
  <c r="U5" i="278"/>
  <c r="U5" i="273"/>
  <c r="Q20" i="275"/>
  <c r="R17" i="275" s="1"/>
  <c r="Q47" i="280"/>
  <c r="Q50" i="280" s="1"/>
  <c r="P11" i="278"/>
  <c r="P13" i="278" s="1"/>
  <c r="O56" i="280"/>
  <c r="P4" i="278"/>
  <c r="P4" i="273"/>
  <c r="R2" i="273"/>
  <c r="R2" i="278"/>
  <c r="AA5" i="291"/>
  <c r="N3" i="273"/>
  <c r="N3" i="278"/>
  <c r="AB5" i="291"/>
  <c r="O3" i="278"/>
  <c r="O3" i="273"/>
  <c r="J11" i="265"/>
  <c r="L81" i="265"/>
  <c r="N3" i="280"/>
  <c r="N50" i="273"/>
  <c r="N3" i="285"/>
  <c r="N3" i="275"/>
  <c r="O60" i="265"/>
  <c r="N3" i="289"/>
  <c r="P19" i="278"/>
  <c r="P21" i="278" s="1"/>
  <c r="O74" i="278"/>
  <c r="O70" i="278"/>
  <c r="O71" i="278" s="1"/>
  <c r="P83" i="278"/>
  <c r="P70" i="278"/>
  <c r="N71" i="278"/>
  <c r="N75" i="278" s="1"/>
  <c r="P74" i="278"/>
  <c r="O43" i="278"/>
  <c r="O43" i="282"/>
  <c r="S24" i="273"/>
  <c r="S25" i="273" s="1"/>
  <c r="S2" i="304" s="1"/>
  <c r="S151" i="273"/>
  <c r="U5" i="280"/>
  <c r="U5" i="285"/>
  <c r="U13" i="273"/>
  <c r="U14" i="273" s="1"/>
  <c r="U5" i="265"/>
  <c r="U5" i="288"/>
  <c r="U5" i="282"/>
  <c r="U5" i="289"/>
  <c r="U5" i="275"/>
  <c r="U5" i="286"/>
  <c r="U5" i="277"/>
  <c r="V10" i="273"/>
  <c r="R2" i="265"/>
  <c r="R122" i="273"/>
  <c r="R123" i="273" s="1"/>
  <c r="R127" i="273"/>
  <c r="R128" i="273" s="1"/>
  <c r="R21" i="289" s="1"/>
  <c r="S22" i="289" s="1"/>
  <c r="S40" i="278" s="1"/>
  <c r="R152" i="273"/>
  <c r="R153" i="273" s="1"/>
  <c r="R2" i="289"/>
  <c r="R2" i="280"/>
  <c r="R96" i="273"/>
  <c r="R97" i="273" s="1"/>
  <c r="R2" i="275"/>
  <c r="R32" i="273"/>
  <c r="R33" i="273" s="1"/>
  <c r="AE4" i="291"/>
  <c r="R2" i="282"/>
  <c r="R75" i="273"/>
  <c r="R76" i="273" s="1"/>
  <c r="R42" i="288"/>
  <c r="R18" i="288"/>
  <c r="R2" i="285"/>
  <c r="R90" i="273"/>
  <c r="R91" i="273" s="1"/>
  <c r="R2" i="286"/>
  <c r="R2" i="288"/>
  <c r="R111" i="273"/>
  <c r="R112" i="273" s="1"/>
  <c r="R11" i="285" s="1"/>
  <c r="R12" i="285" s="1"/>
  <c r="T37" i="273"/>
  <c r="T19" i="273"/>
  <c r="T20" i="273" s="1"/>
  <c r="T12" i="288"/>
  <c r="T56" i="273"/>
  <c r="T37" i="288"/>
  <c r="T47" i="273"/>
  <c r="T48" i="273" s="1"/>
  <c r="AG1" i="291" s="1"/>
  <c r="S2" i="277"/>
  <c r="S4" i="277" s="1"/>
  <c r="S51" i="273"/>
  <c r="M75" i="278"/>
  <c r="M76" i="278" s="1"/>
  <c r="O10" i="265"/>
  <c r="J42" i="282"/>
  <c r="J45" i="282" s="1"/>
  <c r="O26" i="278"/>
  <c r="M27" i="278"/>
  <c r="R39" i="273"/>
  <c r="R41" i="273" s="1"/>
  <c r="O13" i="278"/>
  <c r="N27" i="278"/>
  <c r="K9" i="265"/>
  <c r="K62" i="278"/>
  <c r="K53" i="278"/>
  <c r="K49" i="278"/>
  <c r="P10" i="265"/>
  <c r="L34" i="278"/>
  <c r="J50" i="278"/>
  <c r="K76" i="278"/>
  <c r="Q42" i="273"/>
  <c r="Q4" i="304" s="1"/>
  <c r="Q13" i="289"/>
  <c r="Q20" i="289" s="1"/>
  <c r="P4" i="289"/>
  <c r="P4" i="280"/>
  <c r="P4" i="286"/>
  <c r="P4" i="265"/>
  <c r="P4" i="282"/>
  <c r="P4" i="275"/>
  <c r="P4" i="288"/>
  <c r="P4" i="285"/>
  <c r="R40" i="278"/>
  <c r="O3" i="289"/>
  <c r="Q40" i="278"/>
  <c r="P157" i="273"/>
  <c r="O50" i="288"/>
  <c r="O51" i="288" s="1"/>
  <c r="O54" i="288" s="1"/>
  <c r="O57" i="288" s="1"/>
  <c r="O64" i="288" s="1"/>
  <c r="Q20" i="285"/>
  <c r="Q23" i="285" s="1"/>
  <c r="P59" i="265"/>
  <c r="L49" i="265"/>
  <c r="Q11" i="278"/>
  <c r="O3" i="265"/>
  <c r="O3" i="288"/>
  <c r="O3" i="282"/>
  <c r="O3" i="280"/>
  <c r="O3" i="275"/>
  <c r="O3" i="286"/>
  <c r="O50" i="273"/>
  <c r="O3" i="285"/>
  <c r="P30" i="282"/>
  <c r="P31" i="282" s="1"/>
  <c r="Q28" i="282" s="1"/>
  <c r="P43" i="282"/>
  <c r="Q138" i="273"/>
  <c r="Q19" i="278"/>
  <c r="P66" i="273"/>
  <c r="P67" i="273" s="1"/>
  <c r="P3" i="304" s="1"/>
  <c r="Q60" i="273"/>
  <c r="R98" i="280" l="1"/>
  <c r="R88" i="280"/>
  <c r="V5" i="304"/>
  <c r="V5" i="278"/>
  <c r="V5" i="273"/>
  <c r="O59" i="280"/>
  <c r="O89" i="280"/>
  <c r="R51" i="280"/>
  <c r="R46" i="280"/>
  <c r="P56" i="280"/>
  <c r="P89" i="280" s="1"/>
  <c r="Q4" i="273"/>
  <c r="Q4" i="278"/>
  <c r="AC5" i="291"/>
  <c r="P3" i="273"/>
  <c r="P3" i="278"/>
  <c r="S2" i="278"/>
  <c r="S2" i="273"/>
  <c r="P60" i="265"/>
  <c r="K11" i="265"/>
  <c r="K14" i="265" s="1"/>
  <c r="J14" i="265"/>
  <c r="P26" i="278"/>
  <c r="R18" i="285"/>
  <c r="R79" i="273"/>
  <c r="S80" i="273" s="1"/>
  <c r="S58" i="273" s="1"/>
  <c r="R84" i="282"/>
  <c r="R55" i="288"/>
  <c r="R185" i="280"/>
  <c r="R43" i="286"/>
  <c r="R112" i="280"/>
  <c r="R73" i="282"/>
  <c r="R26" i="282"/>
  <c r="R61" i="288"/>
  <c r="R80" i="278"/>
  <c r="R54" i="280"/>
  <c r="R15" i="275"/>
  <c r="R20" i="275" s="1"/>
  <c r="S17" i="275" s="1"/>
  <c r="R57" i="273"/>
  <c r="R60" i="273" s="1"/>
  <c r="R13" i="288"/>
  <c r="R12" i="289"/>
  <c r="R13" i="289" s="1"/>
  <c r="R20" i="289" s="1"/>
  <c r="R59" i="278"/>
  <c r="R38" i="288"/>
  <c r="R32" i="286"/>
  <c r="R20" i="286"/>
  <c r="R13" i="285"/>
  <c r="R13" i="265" s="1"/>
  <c r="R22" i="285"/>
  <c r="R153" i="280"/>
  <c r="R154" i="280" s="1"/>
  <c r="R156" i="280" s="1"/>
  <c r="R48" i="278"/>
  <c r="R69" i="278"/>
  <c r="R127" i="280"/>
  <c r="R129" i="280" s="1"/>
  <c r="R156" i="273"/>
  <c r="U37" i="288"/>
  <c r="U47" i="273"/>
  <c r="U48" i="273" s="1"/>
  <c r="AH1" i="291" s="1"/>
  <c r="U37" i="273"/>
  <c r="U19" i="273"/>
  <c r="U20" i="273" s="1"/>
  <c r="U12" i="288"/>
  <c r="U56" i="273"/>
  <c r="V5" i="289"/>
  <c r="V5" i="280"/>
  <c r="V5" i="282"/>
  <c r="V5" i="285"/>
  <c r="V13" i="273"/>
  <c r="V14" i="273" s="1"/>
  <c r="V5" i="286"/>
  <c r="V5" i="265"/>
  <c r="W10" i="273"/>
  <c r="V5" i="277"/>
  <c r="V5" i="288"/>
  <c r="V5" i="275"/>
  <c r="T51" i="273"/>
  <c r="T2" i="277"/>
  <c r="T4" i="277" s="1"/>
  <c r="Q4" i="275"/>
  <c r="R144" i="273"/>
  <c r="R38" i="273"/>
  <c r="S39" i="273" s="1"/>
  <c r="S41" i="273" s="1"/>
  <c r="Q4" i="288"/>
  <c r="R20" i="282"/>
  <c r="R15" i="286"/>
  <c r="R100" i="273"/>
  <c r="S101" i="273" s="1"/>
  <c r="S59" i="273" s="1"/>
  <c r="R17" i="280"/>
  <c r="R79" i="280"/>
  <c r="R76" i="288"/>
  <c r="T24" i="273"/>
  <c r="T25" i="273" s="1"/>
  <c r="T2" i="304" s="1"/>
  <c r="T151" i="273"/>
  <c r="R41" i="278"/>
  <c r="R139" i="273"/>
  <c r="R140" i="273" s="1"/>
  <c r="R19" i="278" s="1"/>
  <c r="R33" i="278"/>
  <c r="R155" i="273"/>
  <c r="R134" i="273"/>
  <c r="R135" i="273" s="1"/>
  <c r="R138" i="273" s="1"/>
  <c r="R145" i="273"/>
  <c r="R146" i="273" s="1"/>
  <c r="R45" i="280" s="1"/>
  <c r="R12" i="278"/>
  <c r="R56" i="288"/>
  <c r="R20" i="278"/>
  <c r="S127" i="273"/>
  <c r="S128" i="273" s="1"/>
  <c r="S21" i="289" s="1"/>
  <c r="T22" i="289" s="1"/>
  <c r="T40" i="278" s="1"/>
  <c r="S152" i="273"/>
  <c r="S153" i="273" s="1"/>
  <c r="S2" i="282"/>
  <c r="S2" i="288"/>
  <c r="S18" i="288"/>
  <c r="S2" i="289"/>
  <c r="S96" i="273"/>
  <c r="S97" i="273" s="1"/>
  <c r="S2" i="275"/>
  <c r="S111" i="273"/>
  <c r="S112" i="273" s="1"/>
  <c r="S11" i="285" s="1"/>
  <c r="S12" i="285" s="1"/>
  <c r="S75" i="273"/>
  <c r="S76" i="273" s="1"/>
  <c r="S122" i="273"/>
  <c r="S123" i="273" s="1"/>
  <c r="S2" i="280"/>
  <c r="S42" i="288"/>
  <c r="S2" i="286"/>
  <c r="S90" i="273"/>
  <c r="S91" i="273" s="1"/>
  <c r="S2" i="285"/>
  <c r="S32" i="273"/>
  <c r="S33" i="273" s="1"/>
  <c r="AF4" i="291"/>
  <c r="S2" i="265"/>
  <c r="K50" i="278"/>
  <c r="O25" i="278"/>
  <c r="R42" i="273"/>
  <c r="R4" i="304" s="1"/>
  <c r="R52" i="273"/>
  <c r="J47" i="282"/>
  <c r="J48" i="282" s="1"/>
  <c r="J50" i="282"/>
  <c r="J51" i="282" s="1"/>
  <c r="J76" i="282" s="1"/>
  <c r="M32" i="278"/>
  <c r="Q13" i="278"/>
  <c r="O75" i="278"/>
  <c r="Q4" i="265"/>
  <c r="M77" i="278"/>
  <c r="Q4" i="285"/>
  <c r="K77" i="278"/>
  <c r="K84" i="278"/>
  <c r="L49" i="278"/>
  <c r="L53" i="278"/>
  <c r="L62" i="278"/>
  <c r="L9" i="265"/>
  <c r="N32" i="278"/>
  <c r="Q21" i="278"/>
  <c r="Q42" i="278"/>
  <c r="Q43" i="278" s="1"/>
  <c r="Q4" i="280"/>
  <c r="J54" i="278"/>
  <c r="P25" i="278"/>
  <c r="Q4" i="289"/>
  <c r="Q4" i="282"/>
  <c r="Q4" i="286"/>
  <c r="P3" i="289"/>
  <c r="M84" i="278"/>
  <c r="P50" i="288"/>
  <c r="P51" i="288" s="1"/>
  <c r="P54" i="288" s="1"/>
  <c r="P57" i="288" s="1"/>
  <c r="P64" i="288" s="1"/>
  <c r="Q157" i="273"/>
  <c r="P50" i="273"/>
  <c r="P3" i="285"/>
  <c r="P3" i="280"/>
  <c r="P3" i="288"/>
  <c r="P3" i="265"/>
  <c r="P3" i="275"/>
  <c r="P3" i="282"/>
  <c r="P3" i="286"/>
  <c r="R11" i="278"/>
  <c r="Q59" i="265"/>
  <c r="R20" i="285"/>
  <c r="Q66" i="273"/>
  <c r="Q67" i="273" s="1"/>
  <c r="Q3" i="304" s="1"/>
  <c r="Q19" i="282"/>
  <c r="Q21" i="282" s="1"/>
  <c r="W5" i="304" l="1"/>
  <c r="W5" i="278"/>
  <c r="W5" i="273"/>
  <c r="S98" i="280"/>
  <c r="S88" i="280"/>
  <c r="S51" i="280"/>
  <c r="S46" i="280"/>
  <c r="R47" i="280"/>
  <c r="R50" i="280" s="1"/>
  <c r="P59" i="280"/>
  <c r="Q56" i="280"/>
  <c r="Q89" i="280" s="1"/>
  <c r="AD5" i="291"/>
  <c r="Q3" i="278"/>
  <c r="Q3" i="273"/>
  <c r="R4" i="278"/>
  <c r="R4" i="273"/>
  <c r="T2" i="278"/>
  <c r="T2" i="273"/>
  <c r="J19" i="265"/>
  <c r="Q60" i="265"/>
  <c r="L11" i="265"/>
  <c r="L42" i="282" s="1"/>
  <c r="K42" i="282"/>
  <c r="Q70" i="278"/>
  <c r="R23" i="285"/>
  <c r="S20" i="285" s="1"/>
  <c r="Q83" i="278"/>
  <c r="Q74" i="278"/>
  <c r="R42" i="278"/>
  <c r="R83" i="278" s="1"/>
  <c r="S20" i="282"/>
  <c r="S15" i="286"/>
  <c r="S100" i="273"/>
  <c r="T101" i="273" s="1"/>
  <c r="T59" i="273" s="1"/>
  <c r="V37" i="273"/>
  <c r="V19" i="273"/>
  <c r="V20" i="273" s="1"/>
  <c r="V47" i="273"/>
  <c r="V48" i="273" s="1"/>
  <c r="AI1" i="291" s="1"/>
  <c r="V56" i="273"/>
  <c r="V12" i="288"/>
  <c r="V37" i="288"/>
  <c r="S12" i="278"/>
  <c r="S139" i="273"/>
  <c r="S140" i="273" s="1"/>
  <c r="S19" i="278" s="1"/>
  <c r="S155" i="273"/>
  <c r="S41" i="278"/>
  <c r="S134" i="273"/>
  <c r="S135" i="273" s="1"/>
  <c r="S138" i="273" s="1"/>
  <c r="S56" i="288"/>
  <c r="S33" i="278"/>
  <c r="S145" i="273"/>
  <c r="S146" i="273" s="1"/>
  <c r="S20" i="278"/>
  <c r="U24" i="273"/>
  <c r="U25" i="273" s="1"/>
  <c r="U2" i="304" s="1"/>
  <c r="U151" i="273"/>
  <c r="T122" i="273"/>
  <c r="T123" i="273" s="1"/>
  <c r="T2" i="282"/>
  <c r="T75" i="273"/>
  <c r="T76" i="273" s="1"/>
  <c r="T152" i="273"/>
  <c r="T153" i="273" s="1"/>
  <c r="T96" i="273"/>
  <c r="T97" i="273" s="1"/>
  <c r="T2" i="286"/>
  <c r="T18" i="288"/>
  <c r="T32" i="273"/>
  <c r="T33" i="273" s="1"/>
  <c r="T2" i="275"/>
  <c r="T111" i="273"/>
  <c r="T112" i="273" s="1"/>
  <c r="T11" i="285" s="1"/>
  <c r="T12" i="285" s="1"/>
  <c r="AG4" i="291"/>
  <c r="T2" i="280"/>
  <c r="T2" i="265"/>
  <c r="T42" i="288"/>
  <c r="T127" i="273"/>
  <c r="T128" i="273" s="1"/>
  <c r="T21" i="289" s="1"/>
  <c r="T90" i="273"/>
  <c r="T91" i="273" s="1"/>
  <c r="T2" i="285"/>
  <c r="T2" i="289"/>
  <c r="T2" i="288"/>
  <c r="U2" i="277"/>
  <c r="U4" i="277" s="1"/>
  <c r="U51" i="273"/>
  <c r="S17" i="280"/>
  <c r="S79" i="280"/>
  <c r="S76" i="288"/>
  <c r="S144" i="273"/>
  <c r="S38" i="273"/>
  <c r="T39" i="273" s="1"/>
  <c r="T41" i="273" s="1"/>
  <c r="S43" i="286"/>
  <c r="S18" i="285"/>
  <c r="S73" i="282"/>
  <c r="S61" i="288"/>
  <c r="S15" i="275"/>
  <c r="S20" i="275" s="1"/>
  <c r="T17" i="275" s="1"/>
  <c r="S38" i="288"/>
  <c r="S20" i="286"/>
  <c r="S57" i="273"/>
  <c r="S60" i="273" s="1"/>
  <c r="S55" i="288"/>
  <c r="S79" i="273"/>
  <c r="T80" i="273" s="1"/>
  <c r="T58" i="273" s="1"/>
  <c r="S80" i="278"/>
  <c r="S54" i="280"/>
  <c r="S84" i="282"/>
  <c r="S12" i="289"/>
  <c r="S13" i="289" s="1"/>
  <c r="S20" i="289" s="1"/>
  <c r="S59" i="278"/>
  <c r="S185" i="280"/>
  <c r="S32" i="286"/>
  <c r="S112" i="280"/>
  <c r="S26" i="282"/>
  <c r="S13" i="288"/>
  <c r="W5" i="265"/>
  <c r="W5" i="280"/>
  <c r="W5" i="282"/>
  <c r="W13" i="273"/>
  <c r="W14" i="273" s="1"/>
  <c r="W5" i="285"/>
  <c r="W5" i="277"/>
  <c r="W5" i="275"/>
  <c r="X10" i="273"/>
  <c r="W5" i="286"/>
  <c r="W5" i="288"/>
  <c r="W5" i="289"/>
  <c r="S22" i="285"/>
  <c r="S13" i="285"/>
  <c r="S13" i="265" s="1"/>
  <c r="S69" i="278"/>
  <c r="S153" i="280"/>
  <c r="S154" i="280" s="1"/>
  <c r="S156" i="280" s="1"/>
  <c r="S156" i="273"/>
  <c r="S127" i="280"/>
  <c r="S129" i="280" s="1"/>
  <c r="S48" i="278"/>
  <c r="R132" i="280"/>
  <c r="R55" i="280"/>
  <c r="L50" i="278"/>
  <c r="M31" i="265"/>
  <c r="P27" i="278"/>
  <c r="R43" i="278"/>
  <c r="K85" i="278"/>
  <c r="S52" i="273"/>
  <c r="S42" i="273"/>
  <c r="S4" i="304" s="1"/>
  <c r="M34" i="278"/>
  <c r="Q10" i="265"/>
  <c r="N34" i="278"/>
  <c r="K31" i="265"/>
  <c r="R21" i="278"/>
  <c r="J57" i="282"/>
  <c r="J53" i="282"/>
  <c r="J55" i="282" s="1"/>
  <c r="O27" i="278"/>
  <c r="M85" i="278"/>
  <c r="Q25" i="278"/>
  <c r="R4" i="280"/>
  <c r="R4" i="286"/>
  <c r="R4" i="282"/>
  <c r="R4" i="289"/>
  <c r="R4" i="285"/>
  <c r="R4" i="288"/>
  <c r="R4" i="275"/>
  <c r="R4" i="265"/>
  <c r="K54" i="278"/>
  <c r="R13" i="278"/>
  <c r="J55" i="278"/>
  <c r="Q26" i="278"/>
  <c r="Q3" i="289"/>
  <c r="Q71" i="278"/>
  <c r="P71" i="278"/>
  <c r="Q50" i="288"/>
  <c r="Q51" i="288" s="1"/>
  <c r="Q54" i="288" s="1"/>
  <c r="Q57" i="288" s="1"/>
  <c r="Q64" i="288" s="1"/>
  <c r="R157" i="273"/>
  <c r="Q30" i="282"/>
  <c r="Q31" i="282" s="1"/>
  <c r="R28" i="282" s="1"/>
  <c r="Q43" i="282"/>
  <c r="Q3" i="285"/>
  <c r="Q3" i="280"/>
  <c r="Q3" i="286"/>
  <c r="Q3" i="275"/>
  <c r="Q3" i="265"/>
  <c r="Q3" i="288"/>
  <c r="Q50" i="273"/>
  <c r="Q3" i="282"/>
  <c r="R66" i="273"/>
  <c r="R67" i="273" s="1"/>
  <c r="R3" i="304" s="1"/>
  <c r="X5" i="304" l="1"/>
  <c r="X5" i="278"/>
  <c r="X5" i="273"/>
  <c r="T98" i="280"/>
  <c r="T88" i="280"/>
  <c r="T51" i="280"/>
  <c r="T46" i="280"/>
  <c r="S11" i="278"/>
  <c r="S13" i="278" s="1"/>
  <c r="S45" i="280"/>
  <c r="S47" i="280" s="1"/>
  <c r="S50" i="280" s="1"/>
  <c r="R56" i="280"/>
  <c r="R89" i="280" s="1"/>
  <c r="Q59" i="280"/>
  <c r="R59" i="265"/>
  <c r="AE5" i="291"/>
  <c r="R3" i="273"/>
  <c r="R3" i="278"/>
  <c r="S4" i="273"/>
  <c r="S4" i="278"/>
  <c r="U2" i="278"/>
  <c r="U2" i="273"/>
  <c r="R60" i="265"/>
  <c r="J11" i="282"/>
  <c r="J12" i="282" s="1"/>
  <c r="J67" i="282"/>
  <c r="L14" i="265"/>
  <c r="S23" i="285"/>
  <c r="S59" i="265" s="1"/>
  <c r="R74" i="278"/>
  <c r="R70" i="278"/>
  <c r="R71" i="278" s="1"/>
  <c r="X5" i="288"/>
  <c r="X5" i="286"/>
  <c r="X5" i="280"/>
  <c r="X5" i="275"/>
  <c r="X13" i="273"/>
  <c r="X14" i="273" s="1"/>
  <c r="X5" i="277"/>
  <c r="X5" i="289"/>
  <c r="X5" i="265"/>
  <c r="Y10" i="273"/>
  <c r="X5" i="282"/>
  <c r="X5" i="285"/>
  <c r="T22" i="285"/>
  <c r="T13" i="285"/>
  <c r="T13" i="265" s="1"/>
  <c r="T54" i="280"/>
  <c r="T185" i="280"/>
  <c r="T57" i="273"/>
  <c r="T60" i="273" s="1"/>
  <c r="T61" i="288"/>
  <c r="T15" i="275"/>
  <c r="T20" i="275" s="1"/>
  <c r="U17" i="275" s="1"/>
  <c r="T59" i="278"/>
  <c r="T112" i="280"/>
  <c r="T26" i="282"/>
  <c r="T13" i="288"/>
  <c r="T55" i="288"/>
  <c r="T43" i="286"/>
  <c r="T18" i="285"/>
  <c r="T79" i="273"/>
  <c r="U80" i="273" s="1"/>
  <c r="U58" i="273" s="1"/>
  <c r="T73" i="282"/>
  <c r="T80" i="278"/>
  <c r="T20" i="286"/>
  <c r="T12" i="289"/>
  <c r="T13" i="289" s="1"/>
  <c r="T20" i="289" s="1"/>
  <c r="U22" i="289" s="1"/>
  <c r="T84" i="282"/>
  <c r="T38" i="288"/>
  <c r="T32" i="286"/>
  <c r="V2" i="277"/>
  <c r="V4" i="277" s="1"/>
  <c r="V51" i="273"/>
  <c r="T20" i="282"/>
  <c r="T100" i="273"/>
  <c r="U101" i="273" s="1"/>
  <c r="U59" i="273" s="1"/>
  <c r="T15" i="286"/>
  <c r="T38" i="273"/>
  <c r="U39" i="273" s="1"/>
  <c r="U41" i="273" s="1"/>
  <c r="T144" i="273"/>
  <c r="T17" i="280"/>
  <c r="T79" i="280"/>
  <c r="T76" i="288"/>
  <c r="S42" i="278"/>
  <c r="V151" i="273"/>
  <c r="V24" i="273"/>
  <c r="V25" i="273" s="1"/>
  <c r="V2" i="304" s="1"/>
  <c r="M69" i="265"/>
  <c r="N82" i="278"/>
  <c r="N73" i="278" s="1"/>
  <c r="U2" i="282"/>
  <c r="U152" i="273"/>
  <c r="U153" i="273" s="1"/>
  <c r="U111" i="273"/>
  <c r="U112" i="273" s="1"/>
  <c r="U11" i="285" s="1"/>
  <c r="U12" i="285" s="1"/>
  <c r="U18" i="288"/>
  <c r="U96" i="273"/>
  <c r="U97" i="273" s="1"/>
  <c r="U2" i="265"/>
  <c r="U75" i="273"/>
  <c r="U76" i="273" s="1"/>
  <c r="U80" i="278" s="1"/>
  <c r="U2" i="285"/>
  <c r="U2" i="280"/>
  <c r="U122" i="273"/>
  <c r="U123" i="273" s="1"/>
  <c r="U90" i="273"/>
  <c r="U91" i="273" s="1"/>
  <c r="U2" i="275"/>
  <c r="U42" i="288"/>
  <c r="U127" i="273"/>
  <c r="U128" i="273" s="1"/>
  <c r="U21" i="289" s="1"/>
  <c r="U2" i="288"/>
  <c r="AH4" i="291"/>
  <c r="U2" i="289"/>
  <c r="U32" i="273"/>
  <c r="U33" i="273" s="1"/>
  <c r="U2" i="286"/>
  <c r="S132" i="280"/>
  <c r="S55" i="280"/>
  <c r="W19" i="273"/>
  <c r="W20" i="273" s="1"/>
  <c r="W47" i="273"/>
  <c r="W48" i="273" s="1"/>
  <c r="AJ1" i="291" s="1"/>
  <c r="W37" i="288"/>
  <c r="W56" i="273"/>
  <c r="W37" i="273"/>
  <c r="W12" i="288"/>
  <c r="T145" i="273"/>
  <c r="T146" i="273" s="1"/>
  <c r="T33" i="278"/>
  <c r="T12" i="278"/>
  <c r="T155" i="273"/>
  <c r="T139" i="273"/>
  <c r="T140" i="273" s="1"/>
  <c r="T19" i="278" s="1"/>
  <c r="T41" i="278"/>
  <c r="T20" i="278"/>
  <c r="T56" i="288"/>
  <c r="T134" i="273"/>
  <c r="T135" i="273" s="1"/>
  <c r="T138" i="273" s="1"/>
  <c r="T153" i="280"/>
  <c r="T154" i="280" s="1"/>
  <c r="T156" i="280" s="1"/>
  <c r="T156" i="273"/>
  <c r="T127" i="280"/>
  <c r="T129" i="280" s="1"/>
  <c r="T48" i="278"/>
  <c r="T69" i="278"/>
  <c r="N62" i="278"/>
  <c r="N53" i="278"/>
  <c r="N9" i="265"/>
  <c r="N49" i="278"/>
  <c r="R10" i="265"/>
  <c r="M49" i="278"/>
  <c r="M9" i="265"/>
  <c r="M62" i="278"/>
  <c r="M53" i="278"/>
  <c r="S21" i="278"/>
  <c r="P75" i="278"/>
  <c r="J30" i="265"/>
  <c r="J63" i="278"/>
  <c r="S4" i="288"/>
  <c r="S4" i="280"/>
  <c r="S4" i="265"/>
  <c r="S4" i="285"/>
  <c r="S4" i="286"/>
  <c r="S4" i="289"/>
  <c r="S4" i="282"/>
  <c r="S4" i="275"/>
  <c r="P32" i="278"/>
  <c r="Q75" i="278"/>
  <c r="R26" i="278"/>
  <c r="O32" i="278"/>
  <c r="Q27" i="278"/>
  <c r="J77" i="282"/>
  <c r="J78" i="282" s="1"/>
  <c r="K75" i="282" s="1"/>
  <c r="K54" i="282" s="1"/>
  <c r="J58" i="282"/>
  <c r="J59" i="282" s="1"/>
  <c r="J62" i="282" s="1"/>
  <c r="J63" i="282" s="1"/>
  <c r="L82" i="278"/>
  <c r="K69" i="265"/>
  <c r="T52" i="273"/>
  <c r="T42" i="273"/>
  <c r="T4" i="304" s="1"/>
  <c r="R25" i="278"/>
  <c r="L54" i="278"/>
  <c r="R3" i="289"/>
  <c r="S157" i="273"/>
  <c r="R50" i="288"/>
  <c r="R51" i="288" s="1"/>
  <c r="R54" i="288" s="1"/>
  <c r="R57" i="288" s="1"/>
  <c r="R64" i="288" s="1"/>
  <c r="T20" i="285"/>
  <c r="R3" i="288"/>
  <c r="R50" i="273"/>
  <c r="R3" i="280"/>
  <c r="R3" i="265"/>
  <c r="R3" i="285"/>
  <c r="R3" i="275"/>
  <c r="R3" i="282"/>
  <c r="R3" i="286"/>
  <c r="R19" i="282"/>
  <c r="R21" i="282" s="1"/>
  <c r="S66" i="273"/>
  <c r="S67" i="273" s="1"/>
  <c r="S3" i="304" s="1"/>
  <c r="U43" i="286"/>
  <c r="Y5" i="304" l="1"/>
  <c r="Y5" i="278"/>
  <c r="Y5" i="273"/>
  <c r="U88" i="280"/>
  <c r="U98" i="280"/>
  <c r="U84" i="282"/>
  <c r="U12" i="289"/>
  <c r="T11" i="278"/>
  <c r="T45" i="280"/>
  <c r="T47" i="280" s="1"/>
  <c r="T50" i="280" s="1"/>
  <c r="U51" i="280"/>
  <c r="U46" i="280"/>
  <c r="S56" i="280"/>
  <c r="S89" i="280" s="1"/>
  <c r="R59" i="280"/>
  <c r="T4" i="278"/>
  <c r="T4" i="273"/>
  <c r="V2" i="273"/>
  <c r="V2" i="278"/>
  <c r="AF5" i="291"/>
  <c r="S3" i="278"/>
  <c r="S3" i="273"/>
  <c r="S60" i="265"/>
  <c r="N11" i="265"/>
  <c r="N42" i="282" s="1"/>
  <c r="U79" i="273"/>
  <c r="V80" i="273" s="1"/>
  <c r="V58" i="273" s="1"/>
  <c r="U185" i="280"/>
  <c r="M11" i="265"/>
  <c r="J87" i="282"/>
  <c r="J13" i="282"/>
  <c r="J21" i="265" s="1"/>
  <c r="U20" i="286"/>
  <c r="U38" i="288"/>
  <c r="U18" i="285"/>
  <c r="U73" i="282"/>
  <c r="T23" i="285"/>
  <c r="T59" i="265" s="1"/>
  <c r="U59" i="278"/>
  <c r="V22" i="289"/>
  <c r="V40" i="278" s="1"/>
  <c r="U57" i="273"/>
  <c r="U60" i="273" s="1"/>
  <c r="U15" i="275"/>
  <c r="U20" i="275" s="1"/>
  <c r="V17" i="275" s="1"/>
  <c r="U61" i="288"/>
  <c r="U26" i="282"/>
  <c r="U13" i="288"/>
  <c r="U32" i="286"/>
  <c r="U55" i="288"/>
  <c r="U112" i="280"/>
  <c r="U54" i="280"/>
  <c r="U13" i="285"/>
  <c r="U13" i="265" s="1"/>
  <c r="U22" i="285"/>
  <c r="T132" i="280"/>
  <c r="T55" i="280"/>
  <c r="W2" i="277"/>
  <c r="W4" i="277" s="1"/>
  <c r="W51" i="273"/>
  <c r="U48" i="278"/>
  <c r="U69" i="278"/>
  <c r="U156" i="273"/>
  <c r="U127" i="280"/>
  <c r="U129" i="280" s="1"/>
  <c r="U153" i="280"/>
  <c r="U154" i="280" s="1"/>
  <c r="U156" i="280" s="1"/>
  <c r="X37" i="273"/>
  <c r="X19" i="273"/>
  <c r="X20" i="273" s="1"/>
  <c r="X37" i="288"/>
  <c r="X56" i="273"/>
  <c r="X47" i="273"/>
  <c r="X48" i="273" s="1"/>
  <c r="AK1" i="291" s="1"/>
  <c r="X12" i="288"/>
  <c r="W24" i="273"/>
  <c r="W25" i="273" s="1"/>
  <c r="W2" i="304" s="1"/>
  <c r="W151" i="273"/>
  <c r="S43" i="278"/>
  <c r="S83" i="278"/>
  <c r="S70" i="278"/>
  <c r="S74" i="278"/>
  <c r="Y5" i="286"/>
  <c r="Y5" i="280"/>
  <c r="Y5" i="275"/>
  <c r="Y5" i="288"/>
  <c r="Y13" i="273"/>
  <c r="Y14" i="273" s="1"/>
  <c r="Y5" i="285"/>
  <c r="Y5" i="282"/>
  <c r="Y5" i="289"/>
  <c r="Y5" i="265"/>
  <c r="Y5" i="277"/>
  <c r="Z10" i="273"/>
  <c r="V2" i="280"/>
  <c r="V2" i="265"/>
  <c r="V122" i="273"/>
  <c r="V123" i="273" s="1"/>
  <c r="V96" i="273"/>
  <c r="V97" i="273" s="1"/>
  <c r="AI4" i="291"/>
  <c r="V127" i="273"/>
  <c r="V128" i="273" s="1"/>
  <c r="V21" i="289" s="1"/>
  <c r="V152" i="273"/>
  <c r="V153" i="273" s="1"/>
  <c r="V32" i="273"/>
  <c r="V33" i="273" s="1"/>
  <c r="V75" i="273"/>
  <c r="V76" i="273" s="1"/>
  <c r="V2" i="285"/>
  <c r="V90" i="273"/>
  <c r="V91" i="273" s="1"/>
  <c r="V2" i="289"/>
  <c r="V42" i="288"/>
  <c r="V2" i="275"/>
  <c r="V2" i="286"/>
  <c r="V2" i="288"/>
  <c r="V2" i="282"/>
  <c r="V18" i="288"/>
  <c r="V111" i="273"/>
  <c r="V112" i="273" s="1"/>
  <c r="V11" i="285" s="1"/>
  <c r="V12" i="285" s="1"/>
  <c r="U42" i="273"/>
  <c r="U4" i="304" s="1"/>
  <c r="U52" i="273"/>
  <c r="U38" i="273"/>
  <c r="V39" i="273" s="1"/>
  <c r="V41" i="273" s="1"/>
  <c r="U144" i="273"/>
  <c r="U20" i="282"/>
  <c r="U15" i="286"/>
  <c r="U100" i="273"/>
  <c r="V101" i="273" s="1"/>
  <c r="V59" i="273" s="1"/>
  <c r="U155" i="273"/>
  <c r="U41" i="278"/>
  <c r="U56" i="288"/>
  <c r="U139" i="273"/>
  <c r="U140" i="273" s="1"/>
  <c r="U19" i="278" s="1"/>
  <c r="U145" i="273"/>
  <c r="U146" i="273" s="1"/>
  <c r="U20" i="278"/>
  <c r="U134" i="273"/>
  <c r="U135" i="273" s="1"/>
  <c r="U138" i="273" s="1"/>
  <c r="U33" i="278"/>
  <c r="U12" i="278"/>
  <c r="T42" i="278"/>
  <c r="U17" i="280"/>
  <c r="U76" i="288"/>
  <c r="U79" i="280"/>
  <c r="O34" i="278"/>
  <c r="S25" i="278"/>
  <c r="J64" i="282"/>
  <c r="J32" i="265" s="1"/>
  <c r="J88" i="282"/>
  <c r="J89" i="282" s="1"/>
  <c r="J66" i="282"/>
  <c r="S26" i="278"/>
  <c r="R75" i="278"/>
  <c r="U13" i="289"/>
  <c r="U20" i="289" s="1"/>
  <c r="T21" i="278"/>
  <c r="R27" i="278"/>
  <c r="Q32" i="278"/>
  <c r="J64" i="278"/>
  <c r="N50" i="278"/>
  <c r="T4" i="275"/>
  <c r="T4" i="265"/>
  <c r="T4" i="286"/>
  <c r="T4" i="280"/>
  <c r="T4" i="289"/>
  <c r="T4" i="288"/>
  <c r="T4" i="282"/>
  <c r="T4" i="285"/>
  <c r="M42" i="282"/>
  <c r="M50" i="278"/>
  <c r="T13" i="278"/>
  <c r="U40" i="278"/>
  <c r="N76" i="278"/>
  <c r="P34" i="278"/>
  <c r="L73" i="278"/>
  <c r="S3" i="289"/>
  <c r="S50" i="288"/>
  <c r="S51" i="288" s="1"/>
  <c r="S54" i="288" s="1"/>
  <c r="S57" i="288" s="1"/>
  <c r="S64" i="288" s="1"/>
  <c r="T157" i="273"/>
  <c r="S3" i="285"/>
  <c r="S3" i="282"/>
  <c r="S3" i="275"/>
  <c r="S3" i="265"/>
  <c r="S3" i="280"/>
  <c r="S50" i="273"/>
  <c r="S3" i="286"/>
  <c r="S3" i="288"/>
  <c r="R30" i="282"/>
  <c r="R31" i="282" s="1"/>
  <c r="S28" i="282" s="1"/>
  <c r="R43" i="282"/>
  <c r="T66" i="273"/>
  <c r="T67" i="273" s="1"/>
  <c r="T3" i="304" s="1"/>
  <c r="Z5" i="304" l="1"/>
  <c r="Z5" i="278"/>
  <c r="Z5" i="273"/>
  <c r="V98" i="280"/>
  <c r="V88" i="280"/>
  <c r="U11" i="278"/>
  <c r="U13" i="278" s="1"/>
  <c r="U45" i="280"/>
  <c r="U47" i="280" s="1"/>
  <c r="U50" i="280" s="1"/>
  <c r="V51" i="280"/>
  <c r="V46" i="280"/>
  <c r="T56" i="280"/>
  <c r="T89" i="280" s="1"/>
  <c r="S59" i="280"/>
  <c r="U20" i="285"/>
  <c r="W22" i="289"/>
  <c r="W40" i="278" s="1"/>
  <c r="AG5" i="291"/>
  <c r="T3" i="273"/>
  <c r="T3" i="278"/>
  <c r="U4" i="273"/>
  <c r="U4" i="278"/>
  <c r="W2" i="278"/>
  <c r="W2" i="273"/>
  <c r="T60" i="265"/>
  <c r="N14" i="265"/>
  <c r="M14" i="265"/>
  <c r="J33" i="265"/>
  <c r="J22" i="265"/>
  <c r="U23" i="285"/>
  <c r="V20" i="285" s="1"/>
  <c r="T43" i="278"/>
  <c r="T83" i="278"/>
  <c r="T70" i="278"/>
  <c r="T74" i="278"/>
  <c r="U4" i="275"/>
  <c r="U4" i="289"/>
  <c r="U4" i="282"/>
  <c r="U4" i="280"/>
  <c r="U4" i="288"/>
  <c r="U4" i="265"/>
  <c r="U4" i="285"/>
  <c r="U4" i="286"/>
  <c r="Z5" i="277"/>
  <c r="Z5" i="282"/>
  <c r="Z5" i="288"/>
  <c r="Z5" i="275"/>
  <c r="Z5" i="285"/>
  <c r="Z5" i="286"/>
  <c r="Z5" i="280"/>
  <c r="Z5" i="265"/>
  <c r="AA10" i="273"/>
  <c r="Z5" i="289"/>
  <c r="Z13" i="273"/>
  <c r="Z14" i="273" s="1"/>
  <c r="V22" i="285"/>
  <c r="V13" i="285"/>
  <c r="V13" i="265" s="1"/>
  <c r="V100" i="273"/>
  <c r="W101" i="273" s="1"/>
  <c r="W59" i="273" s="1"/>
  <c r="V20" i="282"/>
  <c r="V15" i="286"/>
  <c r="S10" i="265"/>
  <c r="X151" i="273"/>
  <c r="X24" i="273"/>
  <c r="X25" i="273" s="1"/>
  <c r="X2" i="304" s="1"/>
  <c r="S71" i="278"/>
  <c r="S75" i="278" s="1"/>
  <c r="V134" i="273"/>
  <c r="V135" i="273" s="1"/>
  <c r="V138" i="273" s="1"/>
  <c r="V155" i="273"/>
  <c r="V41" i="278"/>
  <c r="V145" i="273"/>
  <c r="V146" i="273" s="1"/>
  <c r="V20" i="278"/>
  <c r="V56" i="288"/>
  <c r="V33" i="278"/>
  <c r="V12" i="278"/>
  <c r="V139" i="273"/>
  <c r="V140" i="273" s="1"/>
  <c r="V19" i="278" s="1"/>
  <c r="V80" i="278"/>
  <c r="V13" i="288"/>
  <c r="V57" i="273"/>
  <c r="V60" i="273" s="1"/>
  <c r="V20" i="286"/>
  <c r="V12" i="289"/>
  <c r="V13" i="289" s="1"/>
  <c r="V20" i="289" s="1"/>
  <c r="V185" i="280"/>
  <c r="V15" i="275"/>
  <c r="V20" i="275" s="1"/>
  <c r="W17" i="275" s="1"/>
  <c r="V112" i="280"/>
  <c r="V84" i="282"/>
  <c r="V43" i="286"/>
  <c r="V55" i="288"/>
  <c r="V54" i="280"/>
  <c r="V73" i="282"/>
  <c r="V32" i="286"/>
  <c r="V26" i="282"/>
  <c r="V59" i="278"/>
  <c r="V61" i="288"/>
  <c r="V18" i="285"/>
  <c r="V79" i="273"/>
  <c r="W80" i="273" s="1"/>
  <c r="W58" i="273" s="1"/>
  <c r="V38" i="288"/>
  <c r="V17" i="280"/>
  <c r="V76" i="288"/>
  <c r="V79" i="280"/>
  <c r="AJ4" i="291"/>
  <c r="W75" i="273"/>
  <c r="W76" i="273" s="1"/>
  <c r="W122" i="273"/>
  <c r="W123" i="273" s="1"/>
  <c r="W152" i="273"/>
  <c r="W153" i="273" s="1"/>
  <c r="W42" i="288"/>
  <c r="W2" i="288"/>
  <c r="W90" i="273"/>
  <c r="W91" i="273" s="1"/>
  <c r="W2" i="286"/>
  <c r="W2" i="280"/>
  <c r="W96" i="273"/>
  <c r="W97" i="273" s="1"/>
  <c r="W18" i="288"/>
  <c r="W111" i="273"/>
  <c r="W112" i="273" s="1"/>
  <c r="W11" i="285" s="1"/>
  <c r="W12" i="285" s="1"/>
  <c r="W32" i="273"/>
  <c r="W33" i="273" s="1"/>
  <c r="W2" i="285"/>
  <c r="W127" i="273"/>
  <c r="W128" i="273" s="1"/>
  <c r="W21" i="289" s="1"/>
  <c r="X22" i="289" s="1"/>
  <c r="X40" i="278" s="1"/>
  <c r="W2" i="265"/>
  <c r="W2" i="275"/>
  <c r="W2" i="289"/>
  <c r="W2" i="282"/>
  <c r="U55" i="280"/>
  <c r="U132" i="280"/>
  <c r="Y47" i="273"/>
  <c r="Y48" i="273" s="1"/>
  <c r="AL1" i="291" s="1"/>
  <c r="Y56" i="273"/>
  <c r="Y19" i="273"/>
  <c r="Y20" i="273" s="1"/>
  <c r="Y37" i="288"/>
  <c r="Y37" i="273"/>
  <c r="Y12" i="288"/>
  <c r="V38" i="273"/>
  <c r="W39" i="273" s="1"/>
  <c r="W41" i="273" s="1"/>
  <c r="V144" i="273"/>
  <c r="V42" i="273"/>
  <c r="V4" i="304" s="1"/>
  <c r="V52" i="273"/>
  <c r="V127" i="280"/>
  <c r="V129" i="280" s="1"/>
  <c r="V153" i="280"/>
  <c r="V154" i="280" s="1"/>
  <c r="V156" i="280" s="1"/>
  <c r="V156" i="273"/>
  <c r="V69" i="278"/>
  <c r="V48" i="278"/>
  <c r="X2" i="277"/>
  <c r="X4" i="277" s="1"/>
  <c r="X51" i="273"/>
  <c r="L76" i="278"/>
  <c r="M54" i="278"/>
  <c r="J73" i="265"/>
  <c r="K86" i="282"/>
  <c r="P62" i="278"/>
  <c r="P49" i="278"/>
  <c r="P9" i="265"/>
  <c r="P53" i="278"/>
  <c r="N54" i="278"/>
  <c r="T26" i="278"/>
  <c r="U21" i="278"/>
  <c r="N77" i="278"/>
  <c r="N84" i="278"/>
  <c r="J64" i="265"/>
  <c r="K61" i="278"/>
  <c r="S27" i="278"/>
  <c r="U42" i="278"/>
  <c r="Q34" i="278"/>
  <c r="O62" i="278"/>
  <c r="O53" i="278"/>
  <c r="O49" i="278"/>
  <c r="O9" i="265"/>
  <c r="T25" i="278"/>
  <c r="R32" i="278"/>
  <c r="T3" i="289"/>
  <c r="T71" i="278"/>
  <c r="J18" i="280"/>
  <c r="J49" i="280" s="1"/>
  <c r="J83" i="280" s="1"/>
  <c r="J85" i="280" s="1"/>
  <c r="U157" i="273"/>
  <c r="T50" i="288"/>
  <c r="T51" i="288" s="1"/>
  <c r="T54" i="288" s="1"/>
  <c r="T57" i="288" s="1"/>
  <c r="T64" i="288" s="1"/>
  <c r="T3" i="286"/>
  <c r="T50" i="273"/>
  <c r="T3" i="288"/>
  <c r="T3" i="280"/>
  <c r="T3" i="285"/>
  <c r="T3" i="265"/>
  <c r="T3" i="282"/>
  <c r="T3" i="275"/>
  <c r="U66" i="273"/>
  <c r="U67" i="273" s="1"/>
  <c r="U3" i="304" s="1"/>
  <c r="S19" i="282"/>
  <c r="S21" i="282" s="1"/>
  <c r="U59" i="265" l="1"/>
  <c r="W98" i="280"/>
  <c r="W88" i="280"/>
  <c r="AA5" i="304"/>
  <c r="AA5" i="278"/>
  <c r="AA5" i="273"/>
  <c r="W51" i="280"/>
  <c r="W46" i="280"/>
  <c r="V11" i="278"/>
  <c r="V45" i="280"/>
  <c r="V47" i="280" s="1"/>
  <c r="V50" i="280" s="1"/>
  <c r="U56" i="280"/>
  <c r="U89" i="280" s="1"/>
  <c r="T59" i="280"/>
  <c r="AH5" i="291"/>
  <c r="U3" i="278"/>
  <c r="U3" i="273"/>
  <c r="V4" i="278"/>
  <c r="V4" i="273"/>
  <c r="X2" i="273"/>
  <c r="X2" i="278"/>
  <c r="U60" i="265"/>
  <c r="P11" i="265"/>
  <c r="J35" i="286"/>
  <c r="J53" i="286"/>
  <c r="J54" i="286" s="1"/>
  <c r="J60" i="286" s="1"/>
  <c r="J74" i="288"/>
  <c r="J11" i="280"/>
  <c r="J13" i="280" s="1"/>
  <c r="O11" i="265"/>
  <c r="O42" i="282" s="1"/>
  <c r="V23" i="285"/>
  <c r="V59" i="265" s="1"/>
  <c r="W42" i="273"/>
  <c r="W4" i="304" s="1"/>
  <c r="W52" i="273"/>
  <c r="W144" i="273"/>
  <c r="W38" i="273"/>
  <c r="X39" i="273" s="1"/>
  <c r="X41" i="273" s="1"/>
  <c r="AK4" i="291"/>
  <c r="X127" i="273"/>
  <c r="X128" i="273" s="1"/>
  <c r="X21" i="289" s="1"/>
  <c r="X2" i="288"/>
  <c r="X32" i="273"/>
  <c r="X33" i="273" s="1"/>
  <c r="X96" i="273"/>
  <c r="X97" i="273" s="1"/>
  <c r="X2" i="289"/>
  <c r="X2" i="286"/>
  <c r="X75" i="273"/>
  <c r="X76" i="273" s="1"/>
  <c r="X42" i="288"/>
  <c r="X18" i="288"/>
  <c r="X2" i="280"/>
  <c r="X122" i="273"/>
  <c r="X123" i="273" s="1"/>
  <c r="X2" i="285"/>
  <c r="X90" i="273"/>
  <c r="X91" i="273" s="1"/>
  <c r="X2" i="282"/>
  <c r="X2" i="275"/>
  <c r="X111" i="273"/>
  <c r="X112" i="273" s="1"/>
  <c r="X11" i="285" s="1"/>
  <c r="X12" i="285" s="1"/>
  <c r="X2" i="265"/>
  <c r="X152" i="273"/>
  <c r="X153" i="273" s="1"/>
  <c r="W13" i="285"/>
  <c r="W13" i="265" s="1"/>
  <c r="W22" i="285"/>
  <c r="Z37" i="288"/>
  <c r="Z37" i="273"/>
  <c r="Z19" i="273"/>
  <c r="Z20" i="273" s="1"/>
  <c r="Z47" i="273"/>
  <c r="Z48" i="273" s="1"/>
  <c r="AM1" i="291" s="1"/>
  <c r="Z56" i="273"/>
  <c r="Z12" i="288"/>
  <c r="W20" i="282"/>
  <c r="W15" i="286"/>
  <c r="W100" i="273"/>
  <c r="X101" i="273" s="1"/>
  <c r="X59" i="273" s="1"/>
  <c r="W156" i="273"/>
  <c r="W48" i="278"/>
  <c r="W69" i="278"/>
  <c r="W153" i="280"/>
  <c r="W154" i="280" s="1"/>
  <c r="W156" i="280" s="1"/>
  <c r="W127" i="280"/>
  <c r="W129" i="280" s="1"/>
  <c r="V132" i="280"/>
  <c r="V55" i="280"/>
  <c r="Y151" i="273"/>
  <c r="Y24" i="273"/>
  <c r="Y25" i="273" s="1"/>
  <c r="Y2" i="304" s="1"/>
  <c r="W41" i="278"/>
  <c r="W155" i="273"/>
  <c r="W134" i="273"/>
  <c r="W135" i="273" s="1"/>
  <c r="W138" i="273" s="1"/>
  <c r="W12" i="278"/>
  <c r="W56" i="288"/>
  <c r="W20" i="278"/>
  <c r="W145" i="273"/>
  <c r="W146" i="273" s="1"/>
  <c r="W45" i="280" s="1"/>
  <c r="W33" i="278"/>
  <c r="W139" i="273"/>
  <c r="W140" i="273" s="1"/>
  <c r="W19" i="278" s="1"/>
  <c r="W17" i="280"/>
  <c r="W76" i="288"/>
  <c r="W79" i="280"/>
  <c r="V42" i="278"/>
  <c r="AA5" i="285"/>
  <c r="AA13" i="273"/>
  <c r="AA14" i="273" s="1"/>
  <c r="AA5" i="280"/>
  <c r="AA5" i="288"/>
  <c r="AA5" i="277"/>
  <c r="AA5" i="286"/>
  <c r="AA5" i="289"/>
  <c r="AB10" i="273"/>
  <c r="AA5" i="265"/>
  <c r="AA5" i="275"/>
  <c r="AA5" i="282"/>
  <c r="W112" i="280"/>
  <c r="W84" i="282"/>
  <c r="W79" i="273"/>
  <c r="X80" i="273" s="1"/>
  <c r="X58" i="273" s="1"/>
  <c r="W73" i="282"/>
  <c r="W32" i="286"/>
  <c r="W61" i="288"/>
  <c r="W18" i="285"/>
  <c r="W185" i="280"/>
  <c r="W43" i="286"/>
  <c r="W26" i="282"/>
  <c r="W20" i="286"/>
  <c r="W15" i="275"/>
  <c r="W20" i="275" s="1"/>
  <c r="X17" i="275" s="1"/>
  <c r="W38" i="288"/>
  <c r="W12" i="289"/>
  <c r="W13" i="289" s="1"/>
  <c r="W20" i="289" s="1"/>
  <c r="W54" i="280"/>
  <c r="W55" i="288"/>
  <c r="W80" i="278"/>
  <c r="W59" i="278"/>
  <c r="W13" i="288"/>
  <c r="W57" i="273"/>
  <c r="W60" i="273" s="1"/>
  <c r="T10" i="265"/>
  <c r="V4" i="288"/>
  <c r="V4" i="282"/>
  <c r="V4" i="265"/>
  <c r="V4" i="286"/>
  <c r="V4" i="289"/>
  <c r="V4" i="285"/>
  <c r="V4" i="280"/>
  <c r="V4" i="275"/>
  <c r="Y51" i="273"/>
  <c r="Y2" i="277"/>
  <c r="Y4" i="277" s="1"/>
  <c r="O14" i="265"/>
  <c r="U83" i="278"/>
  <c r="U74" i="278"/>
  <c r="U43" i="278"/>
  <c r="U70" i="278"/>
  <c r="N31" i="265"/>
  <c r="M55" i="278"/>
  <c r="T75" i="278"/>
  <c r="O50" i="278"/>
  <c r="S32" i="278"/>
  <c r="P14" i="265"/>
  <c r="R34" i="278"/>
  <c r="K52" i="278"/>
  <c r="P50" i="278"/>
  <c r="L77" i="278"/>
  <c r="L84" i="278"/>
  <c r="V21" i="278"/>
  <c r="U26" i="278"/>
  <c r="T27" i="278"/>
  <c r="V13" i="278"/>
  <c r="Q49" i="278"/>
  <c r="Q9" i="265"/>
  <c r="Q62" i="278"/>
  <c r="Q53" i="278"/>
  <c r="N85" i="278"/>
  <c r="U25" i="278"/>
  <c r="U3" i="289"/>
  <c r="J103" i="280"/>
  <c r="V157" i="273"/>
  <c r="U50" i="288"/>
  <c r="U51" i="288" s="1"/>
  <c r="U54" i="288" s="1"/>
  <c r="U57" i="288" s="1"/>
  <c r="U64" i="288" s="1"/>
  <c r="J58" i="280"/>
  <c r="V66" i="273"/>
  <c r="V67" i="273" s="1"/>
  <c r="V3" i="304" s="1"/>
  <c r="S30" i="282"/>
  <c r="S31" i="282" s="1"/>
  <c r="T28" i="282" s="1"/>
  <c r="S43" i="282"/>
  <c r="U3" i="280"/>
  <c r="U3" i="288"/>
  <c r="U3" i="282"/>
  <c r="U3" i="265"/>
  <c r="U3" i="275"/>
  <c r="U3" i="286"/>
  <c r="U50" i="273"/>
  <c r="U3" i="285"/>
  <c r="W20" i="285"/>
  <c r="W47" i="280" l="1"/>
  <c r="W50" i="280" s="1"/>
  <c r="X98" i="280"/>
  <c r="X88" i="280"/>
  <c r="AB5" i="304"/>
  <c r="AB5" i="278"/>
  <c r="AB5" i="273"/>
  <c r="X51" i="280"/>
  <c r="X46" i="280"/>
  <c r="V56" i="280"/>
  <c r="V89" i="280" s="1"/>
  <c r="U59" i="280"/>
  <c r="AI5" i="291"/>
  <c r="V3" i="273"/>
  <c r="V3" i="278"/>
  <c r="Y2" i="278"/>
  <c r="Y2" i="273"/>
  <c r="W4" i="273"/>
  <c r="W4" i="278"/>
  <c r="Q11" i="265"/>
  <c r="Q42" i="282" s="1"/>
  <c r="P42" i="282"/>
  <c r="V60" i="265"/>
  <c r="W23" i="285"/>
  <c r="X20" i="285" s="1"/>
  <c r="U71" i="278"/>
  <c r="U75" i="278" s="1"/>
  <c r="W11" i="278"/>
  <c r="W13" i="278" s="1"/>
  <c r="AL4" i="291"/>
  <c r="Y90" i="273"/>
  <c r="Y91" i="273" s="1"/>
  <c r="Y2" i="275"/>
  <c r="Y2" i="285"/>
  <c r="Y111" i="273"/>
  <c r="Y112" i="273" s="1"/>
  <c r="Y11" i="285" s="1"/>
  <c r="Y12" i="285" s="1"/>
  <c r="Y2" i="288"/>
  <c r="Y32" i="273"/>
  <c r="Y33" i="273" s="1"/>
  <c r="Y152" i="273"/>
  <c r="Y153" i="273" s="1"/>
  <c r="Y127" i="273"/>
  <c r="Y128" i="273" s="1"/>
  <c r="Y21" i="289" s="1"/>
  <c r="Y2" i="280"/>
  <c r="Y75" i="273"/>
  <c r="Y76" i="273" s="1"/>
  <c r="Y80" i="278" s="1"/>
  <c r="Y2" i="265"/>
  <c r="Y18" i="288"/>
  <c r="Y42" i="288"/>
  <c r="Y2" i="286"/>
  <c r="Y2" i="282"/>
  <c r="Y2" i="289"/>
  <c r="Y96" i="273"/>
  <c r="Y97" i="273" s="1"/>
  <c r="Y122" i="273"/>
  <c r="Y123" i="273" s="1"/>
  <c r="AB5" i="277"/>
  <c r="AB5" i="265"/>
  <c r="AB5" i="282"/>
  <c r="AB5" i="288"/>
  <c r="AB5" i="289"/>
  <c r="AB5" i="275"/>
  <c r="AB5" i="280"/>
  <c r="AB5" i="286"/>
  <c r="AB5" i="285"/>
  <c r="AB13" i="273"/>
  <c r="AB14" i="273" s="1"/>
  <c r="AC10" i="273"/>
  <c r="V70" i="278"/>
  <c r="V71" i="278" s="1"/>
  <c r="V83" i="278"/>
  <c r="V43" i="278"/>
  <c r="V74" i="278"/>
  <c r="X22" i="285"/>
  <c r="X13" i="285"/>
  <c r="X13" i="265" s="1"/>
  <c r="AA37" i="273"/>
  <c r="AA47" i="273"/>
  <c r="AA48" i="273" s="1"/>
  <c r="AN1" i="291" s="1"/>
  <c r="AA19" i="273"/>
  <c r="AA20" i="273" s="1"/>
  <c r="AA56" i="273"/>
  <c r="AA12" i="288"/>
  <c r="AA37" i="288"/>
  <c r="X61" i="288"/>
  <c r="X13" i="288"/>
  <c r="X20" i="286"/>
  <c r="X15" i="275"/>
  <c r="X20" i="275" s="1"/>
  <c r="Y17" i="275" s="1"/>
  <c r="X32" i="286"/>
  <c r="X84" i="282"/>
  <c r="X185" i="280"/>
  <c r="X57" i="273"/>
  <c r="X60" i="273" s="1"/>
  <c r="X80" i="278"/>
  <c r="X54" i="280"/>
  <c r="X112" i="280"/>
  <c r="X26" i="282"/>
  <c r="X55" i="288"/>
  <c r="X43" i="286"/>
  <c r="X79" i="273"/>
  <c r="Y80" i="273" s="1"/>
  <c r="Y58" i="273" s="1"/>
  <c r="X12" i="289"/>
  <c r="X13" i="289" s="1"/>
  <c r="X20" i="289" s="1"/>
  <c r="Y22" i="289" s="1"/>
  <c r="X59" i="278"/>
  <c r="X38" i="288"/>
  <c r="X18" i="285"/>
  <c r="X73" i="282"/>
  <c r="X42" i="273"/>
  <c r="X4" i="304" s="1"/>
  <c r="X52" i="273"/>
  <c r="W132" i="280"/>
  <c r="W55" i="280"/>
  <c r="X69" i="278"/>
  <c r="X48" i="278"/>
  <c r="X153" i="280"/>
  <c r="X154" i="280" s="1"/>
  <c r="X156" i="280" s="1"/>
  <c r="X156" i="273"/>
  <c r="X127" i="280"/>
  <c r="X129" i="280" s="1"/>
  <c r="X15" i="286"/>
  <c r="X20" i="282"/>
  <c r="X100" i="273"/>
  <c r="Y101" i="273" s="1"/>
  <c r="Y59" i="273" s="1"/>
  <c r="Z2" i="277"/>
  <c r="Z4" i="277" s="1"/>
  <c r="Z51" i="273"/>
  <c r="X139" i="273"/>
  <c r="X140" i="273" s="1"/>
  <c r="X19" i="278" s="1"/>
  <c r="X33" i="278"/>
  <c r="X145" i="273"/>
  <c r="X146" i="273" s="1"/>
  <c r="X45" i="280" s="1"/>
  <c r="X134" i="273"/>
  <c r="X135" i="273" s="1"/>
  <c r="X138" i="273" s="1"/>
  <c r="X56" i="288"/>
  <c r="X41" i="278"/>
  <c r="X12" i="278"/>
  <c r="X20" i="278"/>
  <c r="X155" i="273"/>
  <c r="W4" i="282"/>
  <c r="W4" i="289"/>
  <c r="W4" i="288"/>
  <c r="W4" i="286"/>
  <c r="W4" i="275"/>
  <c r="W4" i="265"/>
  <c r="W4" i="280"/>
  <c r="W4" i="285"/>
  <c r="W42" i="278"/>
  <c r="Z151" i="273"/>
  <c r="Z24" i="273"/>
  <c r="Z25" i="273" s="1"/>
  <c r="Z2" i="304" s="1"/>
  <c r="X17" i="280"/>
  <c r="X79" i="280"/>
  <c r="X76" i="288"/>
  <c r="X38" i="273"/>
  <c r="Y39" i="273" s="1"/>
  <c r="Y41" i="273" s="1"/>
  <c r="X144" i="273"/>
  <c r="O82" i="278"/>
  <c r="N69" i="265"/>
  <c r="V25" i="278"/>
  <c r="R9" i="265"/>
  <c r="R53" i="278"/>
  <c r="R62" i="278"/>
  <c r="R49" i="278"/>
  <c r="O54" i="278"/>
  <c r="U10" i="265"/>
  <c r="T32" i="278"/>
  <c r="L31" i="265"/>
  <c r="U27" i="278"/>
  <c r="W21" i="278"/>
  <c r="Q50" i="278"/>
  <c r="P54" i="278"/>
  <c r="M63" i="278"/>
  <c r="M30" i="265"/>
  <c r="K55" i="278"/>
  <c r="S34" i="278"/>
  <c r="V26" i="278"/>
  <c r="V3" i="289"/>
  <c r="Y12" i="289"/>
  <c r="Y13" i="289" s="1"/>
  <c r="Y20" i="289" s="1"/>
  <c r="V50" i="288"/>
  <c r="V51" i="288" s="1"/>
  <c r="V54" i="288" s="1"/>
  <c r="V57" i="288" s="1"/>
  <c r="V64" i="288" s="1"/>
  <c r="W157" i="273"/>
  <c r="W59" i="265"/>
  <c r="T19" i="282"/>
  <c r="T21" i="282" s="1"/>
  <c r="V3" i="285"/>
  <c r="V3" i="282"/>
  <c r="V50" i="273"/>
  <c r="V3" i="286"/>
  <c r="V3" i="275"/>
  <c r="V3" i="288"/>
  <c r="V3" i="265"/>
  <c r="V3" i="280"/>
  <c r="Y112" i="280"/>
  <c r="Y73" i="282"/>
  <c r="Y26" i="282"/>
  <c r="Y84" i="282"/>
  <c r="Y79" i="273"/>
  <c r="Z80" i="273" s="1"/>
  <c r="Z58" i="273" s="1"/>
  <c r="W66" i="273"/>
  <c r="W67" i="273" s="1"/>
  <c r="W3" i="304" s="1"/>
  <c r="Y13" i="288" l="1"/>
  <c r="Y43" i="286"/>
  <c r="Y20" i="286"/>
  <c r="Y32" i="286"/>
  <c r="Y54" i="280"/>
  <c r="Z22" i="289"/>
  <c r="Z40" i="278" s="1"/>
  <c r="AC5" i="304"/>
  <c r="AC5" i="278"/>
  <c r="AC5" i="273"/>
  <c r="Y88" i="280"/>
  <c r="Y98" i="280"/>
  <c r="Y46" i="280"/>
  <c r="Y51" i="280"/>
  <c r="X47" i="280"/>
  <c r="X50" i="280" s="1"/>
  <c r="W56" i="280"/>
  <c r="W89" i="280" s="1"/>
  <c r="V59" i="280"/>
  <c r="X4" i="278"/>
  <c r="X4" i="273"/>
  <c r="AJ5" i="291"/>
  <c r="W3" i="278"/>
  <c r="W3" i="273"/>
  <c r="Z2" i="273"/>
  <c r="Z2" i="278"/>
  <c r="W60" i="265"/>
  <c r="R11" i="265"/>
  <c r="X23" i="285"/>
  <c r="X59" i="265" s="1"/>
  <c r="Q14" i="265"/>
  <c r="Y15" i="275"/>
  <c r="Y20" i="275" s="1"/>
  <c r="Z17" i="275" s="1"/>
  <c r="Y38" i="288"/>
  <c r="Y57" i="273"/>
  <c r="Y60" i="273" s="1"/>
  <c r="Y61" i="288"/>
  <c r="Y18" i="285"/>
  <c r="Y55" i="288"/>
  <c r="Y185" i="280"/>
  <c r="Y59" i="278"/>
  <c r="Y40" i="278"/>
  <c r="X11" i="278"/>
  <c r="AA2" i="277"/>
  <c r="AA4" i="277" s="1"/>
  <c r="AA51" i="273"/>
  <c r="Y155" i="273"/>
  <c r="Y134" i="273"/>
  <c r="Y135" i="273" s="1"/>
  <c r="Y138" i="273" s="1"/>
  <c r="Y12" i="278"/>
  <c r="Y145" i="273"/>
  <c r="Y146" i="273" s="1"/>
  <c r="Y139" i="273"/>
  <c r="Y140" i="273" s="1"/>
  <c r="Y19" i="278" s="1"/>
  <c r="Y33" i="278"/>
  <c r="Y41" i="278"/>
  <c r="Y56" i="288"/>
  <c r="Y20" i="278"/>
  <c r="Y17" i="280"/>
  <c r="Y79" i="280"/>
  <c r="Y76" i="288"/>
  <c r="AM4" i="291"/>
  <c r="Z2" i="289"/>
  <c r="Z2" i="265"/>
  <c r="Z152" i="273"/>
  <c r="Z153" i="273" s="1"/>
  <c r="Z2" i="286"/>
  <c r="Z111" i="273"/>
  <c r="Z112" i="273" s="1"/>
  <c r="Z11" i="285" s="1"/>
  <c r="Z12" i="285" s="1"/>
  <c r="Z2" i="285"/>
  <c r="Z18" i="288"/>
  <c r="Z127" i="273"/>
  <c r="Z128" i="273" s="1"/>
  <c r="Z21" i="289" s="1"/>
  <c r="AA22" i="289" s="1"/>
  <c r="AA40" i="278" s="1"/>
  <c r="Z2" i="275"/>
  <c r="Z42" i="288"/>
  <c r="Z2" i="288"/>
  <c r="Z96" i="273"/>
  <c r="Z97" i="273" s="1"/>
  <c r="Z2" i="280"/>
  <c r="Z75" i="273"/>
  <c r="Z76" i="273" s="1"/>
  <c r="Z12" i="289" s="1"/>
  <c r="Z13" i="289" s="1"/>
  <c r="Z20" i="289" s="1"/>
  <c r="Z2" i="282"/>
  <c r="Z122" i="273"/>
  <c r="Z123" i="273" s="1"/>
  <c r="Z90" i="273"/>
  <c r="Z91" i="273" s="1"/>
  <c r="Z32" i="273"/>
  <c r="Z33" i="273" s="1"/>
  <c r="AC5" i="285"/>
  <c r="AC5" i="265"/>
  <c r="AC5" i="277"/>
  <c r="AC5" i="289"/>
  <c r="AC5" i="288"/>
  <c r="AC5" i="286"/>
  <c r="AC5" i="280"/>
  <c r="AC13" i="273"/>
  <c r="AC14" i="273" s="1"/>
  <c r="AC5" i="275"/>
  <c r="AD10" i="273"/>
  <c r="AC5" i="282"/>
  <c r="X4" i="288"/>
  <c r="X4" i="286"/>
  <c r="X4" i="282"/>
  <c r="X4" i="275"/>
  <c r="X4" i="285"/>
  <c r="X4" i="265"/>
  <c r="X4" i="280"/>
  <c r="X4" i="289"/>
  <c r="AB37" i="273"/>
  <c r="AB56" i="273"/>
  <c r="AB12" i="288"/>
  <c r="AB47" i="273"/>
  <c r="AB48" i="273" s="1"/>
  <c r="AO1" i="291" s="1"/>
  <c r="AB19" i="273"/>
  <c r="AB20" i="273" s="1"/>
  <c r="AB37" i="288"/>
  <c r="Y15" i="286"/>
  <c r="Y20" i="282"/>
  <c r="Y100" i="273"/>
  <c r="Z101" i="273" s="1"/>
  <c r="Z59" i="273" s="1"/>
  <c r="Y22" i="285"/>
  <c r="Y13" i="285"/>
  <c r="Y13" i="265" s="1"/>
  <c r="W43" i="278"/>
  <c r="W70" i="278"/>
  <c r="W83" i="278"/>
  <c r="W74" i="278"/>
  <c r="X42" i="278"/>
  <c r="Y153" i="280"/>
  <c r="Y154" i="280" s="1"/>
  <c r="Y156" i="280" s="1"/>
  <c r="Y48" i="278"/>
  <c r="Y156" i="273"/>
  <c r="Y127" i="280"/>
  <c r="Y129" i="280" s="1"/>
  <c r="Y69" i="278"/>
  <c r="Y38" i="273"/>
  <c r="Z39" i="273" s="1"/>
  <c r="Z41" i="273" s="1"/>
  <c r="Y144" i="273"/>
  <c r="AA24" i="273"/>
  <c r="AA25" i="273" s="1"/>
  <c r="AA2" i="304" s="1"/>
  <c r="AA151" i="273"/>
  <c r="Y52" i="273"/>
  <c r="Y42" i="273"/>
  <c r="Y4" i="304" s="1"/>
  <c r="X132" i="280"/>
  <c r="X55" i="280"/>
  <c r="V10" i="265"/>
  <c r="W26" i="278"/>
  <c r="X13" i="278"/>
  <c r="S9" i="265"/>
  <c r="S62" i="278"/>
  <c r="S53" i="278"/>
  <c r="S49" i="278"/>
  <c r="T34" i="278"/>
  <c r="R42" i="282"/>
  <c r="X21" i="278"/>
  <c r="M64" i="278"/>
  <c r="V75" i="278"/>
  <c r="K30" i="265"/>
  <c r="K63" i="278"/>
  <c r="U32" i="278"/>
  <c r="V27" i="278"/>
  <c r="W25" i="278"/>
  <c r="Q54" i="278"/>
  <c r="R50" i="278"/>
  <c r="O73" i="278"/>
  <c r="W3" i="289"/>
  <c r="W50" i="288"/>
  <c r="W51" i="288" s="1"/>
  <c r="W54" i="288" s="1"/>
  <c r="W57" i="288" s="1"/>
  <c r="W64" i="288" s="1"/>
  <c r="X157" i="273"/>
  <c r="W3" i="282"/>
  <c r="W50" i="273"/>
  <c r="W3" i="275"/>
  <c r="W3" i="280"/>
  <c r="W3" i="288"/>
  <c r="W3" i="286"/>
  <c r="W3" i="285"/>
  <c r="W3" i="265"/>
  <c r="Z18" i="285"/>
  <c r="X66" i="273"/>
  <c r="X67" i="273" s="1"/>
  <c r="X3" i="304" s="1"/>
  <c r="T30" i="282"/>
  <c r="T31" i="282" s="1"/>
  <c r="U28" i="282" s="1"/>
  <c r="T43" i="282"/>
  <c r="Y20" i="285" l="1"/>
  <c r="AD5" i="304"/>
  <c r="AD5" i="278"/>
  <c r="AD5" i="273"/>
  <c r="Z98" i="280"/>
  <c r="Z88" i="280"/>
  <c r="Y11" i="278"/>
  <c r="Y45" i="280"/>
  <c r="Y47" i="280" s="1"/>
  <c r="Y50" i="280" s="1"/>
  <c r="Z51" i="280"/>
  <c r="Z46" i="280"/>
  <c r="X56" i="280"/>
  <c r="X89" i="280" s="1"/>
  <c r="W59" i="280"/>
  <c r="Y4" i="273"/>
  <c r="Y4" i="278"/>
  <c r="AK5" i="291"/>
  <c r="X3" i="273"/>
  <c r="X3" i="278"/>
  <c r="AA2" i="278"/>
  <c r="AA2" i="273"/>
  <c r="X60" i="265"/>
  <c r="S11" i="265"/>
  <c r="Y42" i="278"/>
  <c r="Y74" i="278" s="1"/>
  <c r="R14" i="265"/>
  <c r="Z73" i="282"/>
  <c r="Z80" i="278"/>
  <c r="Z32" i="286"/>
  <c r="Z57" i="273"/>
  <c r="Z60" i="273" s="1"/>
  <c r="Y70" i="278"/>
  <c r="Z15" i="275"/>
  <c r="Z20" i="275" s="1"/>
  <c r="AA17" i="275" s="1"/>
  <c r="Z20" i="286"/>
  <c r="Z84" i="282"/>
  <c r="Z38" i="288"/>
  <c r="Z13" i="288"/>
  <c r="Y23" i="285"/>
  <c r="Z20" i="285" s="1"/>
  <c r="Z55" i="288"/>
  <c r="Z26" i="282"/>
  <c r="Z59" i="278"/>
  <c r="Z79" i="273"/>
  <c r="AA80" i="273" s="1"/>
  <c r="AA58" i="273" s="1"/>
  <c r="Z54" i="280"/>
  <c r="Z61" i="288"/>
  <c r="Z185" i="280"/>
  <c r="Z43" i="286"/>
  <c r="Z112" i="280"/>
  <c r="W71" i="278"/>
  <c r="W75" i="278" s="1"/>
  <c r="Z144" i="273"/>
  <c r="Z38" i="273"/>
  <c r="AA39" i="273" s="1"/>
  <c r="AA41" i="273" s="1"/>
  <c r="Z13" i="285"/>
  <c r="Z13" i="265" s="1"/>
  <c r="Z22" i="285"/>
  <c r="Z139" i="273"/>
  <c r="Z140" i="273" s="1"/>
  <c r="Z19" i="278" s="1"/>
  <c r="Z134" i="273"/>
  <c r="Z135" i="273" s="1"/>
  <c r="Z138" i="273" s="1"/>
  <c r="Z145" i="273"/>
  <c r="Z146" i="273" s="1"/>
  <c r="Z20" i="278"/>
  <c r="Z41" i="278"/>
  <c r="Z33" i="278"/>
  <c r="Z12" i="278"/>
  <c r="Z56" i="288"/>
  <c r="Z155" i="273"/>
  <c r="Y132" i="280"/>
  <c r="Y55" i="280"/>
  <c r="Y4" i="288"/>
  <c r="Y4" i="286"/>
  <c r="Y4" i="275"/>
  <c r="Y4" i="289"/>
  <c r="Y4" i="265"/>
  <c r="Y4" i="282"/>
  <c r="Y4" i="280"/>
  <c r="Y4" i="285"/>
  <c r="W10" i="265"/>
  <c r="AB151" i="273"/>
  <c r="AB24" i="273"/>
  <c r="AB25" i="273" s="1"/>
  <c r="AB2" i="304" s="1"/>
  <c r="Z100" i="273"/>
  <c r="AA101" i="273" s="1"/>
  <c r="AA59" i="273" s="1"/>
  <c r="Z20" i="282"/>
  <c r="Z15" i="286"/>
  <c r="Z127" i="280"/>
  <c r="Z129" i="280" s="1"/>
  <c r="Z153" i="280"/>
  <c r="Z154" i="280" s="1"/>
  <c r="Z156" i="280" s="1"/>
  <c r="Z48" i="278"/>
  <c r="Z156" i="273"/>
  <c r="Z69" i="278"/>
  <c r="Z52" i="273"/>
  <c r="Z42" i="273"/>
  <c r="Z4" i="304" s="1"/>
  <c r="AB51" i="273"/>
  <c r="AB2" i="277"/>
  <c r="AB4" i="277" s="1"/>
  <c r="AD5" i="285"/>
  <c r="AD13" i="273"/>
  <c r="AD14" i="273" s="1"/>
  <c r="AD5" i="289"/>
  <c r="AD5" i="282"/>
  <c r="AD5" i="265"/>
  <c r="AD5" i="280"/>
  <c r="AD5" i="277"/>
  <c r="AD5" i="286"/>
  <c r="AE10" i="273"/>
  <c r="AD5" i="275"/>
  <c r="AD5" i="288"/>
  <c r="Z17" i="280"/>
  <c r="Z79" i="280"/>
  <c r="Z76" i="288"/>
  <c r="AN4" i="291"/>
  <c r="AA2" i="289"/>
  <c r="AA122" i="273"/>
  <c r="AA123" i="273" s="1"/>
  <c r="AA90" i="273"/>
  <c r="AA91" i="273" s="1"/>
  <c r="AA2" i="285"/>
  <c r="AA2" i="280"/>
  <c r="AA18" i="288"/>
  <c r="AA111" i="273"/>
  <c r="AA112" i="273" s="1"/>
  <c r="AA11" i="285" s="1"/>
  <c r="AA12" i="285" s="1"/>
  <c r="AA2" i="286"/>
  <c r="AA32" i="273"/>
  <c r="AA33" i="273" s="1"/>
  <c r="AA42" i="288"/>
  <c r="AA2" i="282"/>
  <c r="AA2" i="265"/>
  <c r="AA127" i="273"/>
  <c r="AA128" i="273" s="1"/>
  <c r="AA21" i="289" s="1"/>
  <c r="AB22" i="289" s="1"/>
  <c r="AB40" i="278" s="1"/>
  <c r="AA152" i="273"/>
  <c r="AA153" i="273" s="1"/>
  <c r="AA96" i="273"/>
  <c r="AA97" i="273" s="1"/>
  <c r="AA75" i="273"/>
  <c r="AA76" i="273" s="1"/>
  <c r="AA80" i="278" s="1"/>
  <c r="AA2" i="275"/>
  <c r="AA2" i="288"/>
  <c r="X70" i="278"/>
  <c r="X71" i="278" s="1"/>
  <c r="X83" i="278"/>
  <c r="X74" i="278"/>
  <c r="X43" i="278"/>
  <c r="AC56" i="273"/>
  <c r="AC37" i="273"/>
  <c r="AC12" i="288"/>
  <c r="AC19" i="273"/>
  <c r="AC20" i="273" s="1"/>
  <c r="AC37" i="288"/>
  <c r="AC47" i="273"/>
  <c r="AC48" i="273" s="1"/>
  <c r="AP1" i="291" s="1"/>
  <c r="M64" i="265"/>
  <c r="N61" i="278"/>
  <c r="O76" i="278"/>
  <c r="W27" i="278"/>
  <c r="U34" i="278"/>
  <c r="K64" i="278"/>
  <c r="X26" i="278"/>
  <c r="S42" i="282"/>
  <c r="R54" i="278"/>
  <c r="V32" i="278"/>
  <c r="Y21" i="278"/>
  <c r="X25" i="278"/>
  <c r="Y13" i="278"/>
  <c r="T62" i="278"/>
  <c r="T49" i="278"/>
  <c r="T9" i="265"/>
  <c r="T53" i="278"/>
  <c r="S50" i="278"/>
  <c r="X3" i="289"/>
  <c r="AA54" i="280"/>
  <c r="Y157" i="273"/>
  <c r="X50" i="288"/>
  <c r="X51" i="288" s="1"/>
  <c r="X54" i="288" s="1"/>
  <c r="X57" i="288" s="1"/>
  <c r="X64" i="288" s="1"/>
  <c r="Y66" i="273"/>
  <c r="Y67" i="273" s="1"/>
  <c r="Y3" i="304" s="1"/>
  <c r="U19" i="282"/>
  <c r="U21" i="282" s="1"/>
  <c r="X3" i="280"/>
  <c r="X3" i="286"/>
  <c r="X50" i="273"/>
  <c r="X3" i="288"/>
  <c r="X3" i="275"/>
  <c r="X3" i="285"/>
  <c r="X3" i="282"/>
  <c r="X3" i="265"/>
  <c r="AA20" i="286"/>
  <c r="AA79" i="273"/>
  <c r="AB80" i="273" s="1"/>
  <c r="AB58" i="273" s="1"/>
  <c r="AA18" i="285" l="1"/>
  <c r="AA61" i="288"/>
  <c r="Y59" i="265"/>
  <c r="Y83" i="278"/>
  <c r="Y43" i="278"/>
  <c r="Y10" i="265" s="1"/>
  <c r="AA98" i="280"/>
  <c r="AA88" i="280"/>
  <c r="AE5" i="304"/>
  <c r="AE5" i="278"/>
  <c r="AE5" i="273"/>
  <c r="AA51" i="280"/>
  <c r="AA46" i="280"/>
  <c r="Z11" i="278"/>
  <c r="Z45" i="280"/>
  <c r="Z47" i="280" s="1"/>
  <c r="Z50" i="280" s="1"/>
  <c r="Y56" i="280"/>
  <c r="Y89" i="280" s="1"/>
  <c r="X59" i="280"/>
  <c r="AL5" i="291"/>
  <c r="Y3" i="278"/>
  <c r="Y3" i="273"/>
  <c r="Z4" i="278"/>
  <c r="Z4" i="273"/>
  <c r="AB2" i="273"/>
  <c r="AB2" i="278"/>
  <c r="AA55" i="288"/>
  <c r="AA84" i="282"/>
  <c r="AA26" i="282"/>
  <c r="AA112" i="280"/>
  <c r="Y60" i="265"/>
  <c r="T11" i="265"/>
  <c r="S14" i="265"/>
  <c r="AA13" i="288"/>
  <c r="AA15" i="275"/>
  <c r="AA20" i="275" s="1"/>
  <c r="AB17" i="275" s="1"/>
  <c r="AA32" i="286"/>
  <c r="AA57" i="273"/>
  <c r="AA38" i="288"/>
  <c r="AA43" i="286"/>
  <c r="AA73" i="282"/>
  <c r="AA185" i="280"/>
  <c r="Z23" i="285"/>
  <c r="Z59" i="265" s="1"/>
  <c r="AA59" i="278"/>
  <c r="AA12" i="289"/>
  <c r="AA13" i="289" s="1"/>
  <c r="AA20" i="289" s="1"/>
  <c r="AA17" i="280"/>
  <c r="AA79" i="280"/>
  <c r="AA76" i="288"/>
  <c r="AE5" i="275"/>
  <c r="AE5" i="289"/>
  <c r="AE5" i="277"/>
  <c r="AE5" i="285"/>
  <c r="AE5" i="280"/>
  <c r="AE5" i="288"/>
  <c r="AE13" i="273"/>
  <c r="AE14" i="273" s="1"/>
  <c r="AE5" i="265"/>
  <c r="AE5" i="282"/>
  <c r="AE5" i="286"/>
  <c r="AF10" i="273"/>
  <c r="AC51" i="273"/>
  <c r="AC2" i="277"/>
  <c r="AC4" i="277" s="1"/>
  <c r="AA144" i="273"/>
  <c r="AA38" i="273"/>
  <c r="AB39" i="273" s="1"/>
  <c r="AB41" i="273" s="1"/>
  <c r="AD56" i="273"/>
  <c r="AD47" i="273"/>
  <c r="AD48" i="273" s="1"/>
  <c r="AQ1" i="291" s="1"/>
  <c r="AD19" i="273"/>
  <c r="AD20" i="273" s="1"/>
  <c r="AD37" i="273"/>
  <c r="AD37" i="288"/>
  <c r="AD12" i="288"/>
  <c r="AO4" i="291"/>
  <c r="AB2" i="289"/>
  <c r="AB2" i="265"/>
  <c r="AB122" i="273"/>
  <c r="AB123" i="273" s="1"/>
  <c r="AB2" i="275"/>
  <c r="AB152" i="273"/>
  <c r="AB153" i="273" s="1"/>
  <c r="AB2" i="280"/>
  <c r="AB18" i="288"/>
  <c r="AB96" i="273"/>
  <c r="AB97" i="273" s="1"/>
  <c r="AB127" i="273"/>
  <c r="AB128" i="273" s="1"/>
  <c r="AB21" i="289" s="1"/>
  <c r="AB111" i="273"/>
  <c r="AB112" i="273" s="1"/>
  <c r="AB11" i="285" s="1"/>
  <c r="AB12" i="285" s="1"/>
  <c r="AB32" i="273"/>
  <c r="AB33" i="273" s="1"/>
  <c r="AB2" i="288"/>
  <c r="AB42" i="288"/>
  <c r="AB75" i="273"/>
  <c r="AB76" i="273" s="1"/>
  <c r="AB2" i="285"/>
  <c r="AB90" i="273"/>
  <c r="AB91" i="273" s="1"/>
  <c r="AB2" i="282"/>
  <c r="AB2" i="286"/>
  <c r="AA100" i="273"/>
  <c r="AB101" i="273" s="1"/>
  <c r="AB59" i="273" s="1"/>
  <c r="AA15" i="286"/>
  <c r="AA20" i="282"/>
  <c r="AA41" i="278"/>
  <c r="AA12" i="278"/>
  <c r="AA33" i="278"/>
  <c r="AA155" i="273"/>
  <c r="AA20" i="278"/>
  <c r="AA56" i="288"/>
  <c r="AA139" i="273"/>
  <c r="AA140" i="273" s="1"/>
  <c r="AA145" i="273"/>
  <c r="AA146" i="273" s="1"/>
  <c r="AA134" i="273"/>
  <c r="AA135" i="273" s="1"/>
  <c r="AA138" i="273" s="1"/>
  <c r="X10" i="265"/>
  <c r="Z4" i="282"/>
  <c r="Z4" i="265"/>
  <c r="Z4" i="280"/>
  <c r="Z4" i="289"/>
  <c r="Z4" i="285"/>
  <c r="Z4" i="288"/>
  <c r="Z4" i="275"/>
  <c r="Z4" i="286"/>
  <c r="AC24" i="273"/>
  <c r="AC25" i="273" s="1"/>
  <c r="AC2" i="304" s="1"/>
  <c r="AC151" i="273"/>
  <c r="AA127" i="280"/>
  <c r="AA129" i="280" s="1"/>
  <c r="AA153" i="280"/>
  <c r="AA154" i="280" s="1"/>
  <c r="AA156" i="280" s="1"/>
  <c r="AA156" i="273"/>
  <c r="AA69" i="278"/>
  <c r="AA48" i="278"/>
  <c r="AA13" i="285"/>
  <c r="AA13" i="265" s="1"/>
  <c r="AA22" i="285"/>
  <c r="Z132" i="280"/>
  <c r="Z55" i="280"/>
  <c r="AA52" i="273"/>
  <c r="AA42" i="273"/>
  <c r="AA4" i="304" s="1"/>
  <c r="Z42" i="278"/>
  <c r="Z21" i="278"/>
  <c r="T50" i="278"/>
  <c r="Y25" i="278"/>
  <c r="U62" i="278"/>
  <c r="U9" i="265"/>
  <c r="U53" i="278"/>
  <c r="U49" i="278"/>
  <c r="W32" i="278"/>
  <c r="X75" i="278"/>
  <c r="X27" i="278"/>
  <c r="S54" i="278"/>
  <c r="Y26" i="278"/>
  <c r="O77" i="278"/>
  <c r="O84" i="278"/>
  <c r="N52" i="278"/>
  <c r="Z13" i="278"/>
  <c r="V34" i="278"/>
  <c r="K64" i="265"/>
  <c r="L61" i="278"/>
  <c r="T42" i="282"/>
  <c r="Y3" i="289"/>
  <c r="Y71" i="278"/>
  <c r="Z157" i="273"/>
  <c r="Y50" i="288"/>
  <c r="Y51" i="288" s="1"/>
  <c r="Y54" i="288" s="1"/>
  <c r="Y57" i="288" s="1"/>
  <c r="Y64" i="288" s="1"/>
  <c r="AA19" i="278"/>
  <c r="Z66" i="273"/>
  <c r="Z67" i="273" s="1"/>
  <c r="Z3" i="304" s="1"/>
  <c r="AA60" i="273"/>
  <c r="U30" i="282"/>
  <c r="U31" i="282" s="1"/>
  <c r="V28" i="282" s="1"/>
  <c r="U43" i="282"/>
  <c r="AA20" i="285"/>
  <c r="Y3" i="288"/>
  <c r="Y3" i="265"/>
  <c r="Y3" i="275"/>
  <c r="Y50" i="273"/>
  <c r="Y3" i="282"/>
  <c r="Y3" i="286"/>
  <c r="Y3" i="285"/>
  <c r="Y3" i="280"/>
  <c r="AB98" i="280" l="1"/>
  <c r="AB88" i="280"/>
  <c r="AF5" i="304"/>
  <c r="AF5" i="278"/>
  <c r="AF5" i="273"/>
  <c r="AA23" i="285"/>
  <c r="AB20" i="285" s="1"/>
  <c r="AA11" i="278"/>
  <c r="AA45" i="280"/>
  <c r="AA47" i="280" s="1"/>
  <c r="AA50" i="280" s="1"/>
  <c r="AB51" i="280"/>
  <c r="AB46" i="280"/>
  <c r="Y59" i="280"/>
  <c r="Z56" i="280"/>
  <c r="Z89" i="280" s="1"/>
  <c r="AM5" i="291"/>
  <c r="Z3" i="273"/>
  <c r="Z3" i="278"/>
  <c r="AA4" i="273"/>
  <c r="AA4" i="278"/>
  <c r="AC2" i="278"/>
  <c r="AC2" i="273"/>
  <c r="U11" i="265"/>
  <c r="U14" i="265" s="1"/>
  <c r="Z60" i="265"/>
  <c r="T14" i="265"/>
  <c r="AA4" i="289"/>
  <c r="AA4" i="286"/>
  <c r="AA4" i="280"/>
  <c r="AA4" i="282"/>
  <c r="AA4" i="288"/>
  <c r="AA4" i="285"/>
  <c r="AA4" i="265"/>
  <c r="AA4" i="275"/>
  <c r="AB20" i="282"/>
  <c r="AB15" i="286"/>
  <c r="AB100" i="273"/>
  <c r="AC101" i="273" s="1"/>
  <c r="AC59" i="273" s="1"/>
  <c r="AB145" i="273"/>
  <c r="AB146" i="273" s="1"/>
  <c r="AB33" i="278"/>
  <c r="AB56" i="288"/>
  <c r="AB139" i="273"/>
  <c r="AB140" i="273" s="1"/>
  <c r="AB19" i="278" s="1"/>
  <c r="AB41" i="278"/>
  <c r="AB134" i="273"/>
  <c r="AB135" i="273" s="1"/>
  <c r="AB138" i="273" s="1"/>
  <c r="AB155" i="273"/>
  <c r="AB20" i="278"/>
  <c r="AB12" i="278"/>
  <c r="AA55" i="280"/>
  <c r="AA132" i="280"/>
  <c r="AA42" i="278"/>
  <c r="AB42" i="273"/>
  <c r="AB4" i="304" s="1"/>
  <c r="AB52" i="273"/>
  <c r="AD2" i="277"/>
  <c r="AD4" i="277" s="1"/>
  <c r="AD51" i="273"/>
  <c r="AB80" i="278"/>
  <c r="AB112" i="280"/>
  <c r="AB55" i="288"/>
  <c r="AB84" i="282"/>
  <c r="AB32" i="286"/>
  <c r="AB18" i="285"/>
  <c r="AB73" i="282"/>
  <c r="AB15" i="275"/>
  <c r="AB20" i="275" s="1"/>
  <c r="AC17" i="275" s="1"/>
  <c r="AB12" i="289"/>
  <c r="AB13" i="289" s="1"/>
  <c r="AB20" i="289" s="1"/>
  <c r="AC22" i="289" s="1"/>
  <c r="AB26" i="282"/>
  <c r="AB57" i="273"/>
  <c r="AB60" i="273" s="1"/>
  <c r="AB38" i="288"/>
  <c r="AB13" i="288"/>
  <c r="AB54" i="280"/>
  <c r="AB43" i="286"/>
  <c r="AB59" i="278"/>
  <c r="AB79" i="273"/>
  <c r="AC80" i="273" s="1"/>
  <c r="AC58" i="273" s="1"/>
  <c r="AB61" i="288"/>
  <c r="AB185" i="280"/>
  <c r="AB20" i="286"/>
  <c r="AP4" i="291"/>
  <c r="AC42" i="288"/>
  <c r="AC75" i="273"/>
  <c r="AC76" i="273" s="1"/>
  <c r="AC54" i="280" s="1"/>
  <c r="AC2" i="285"/>
  <c r="AC90" i="273"/>
  <c r="AC91" i="273" s="1"/>
  <c r="AC2" i="282"/>
  <c r="AC2" i="286"/>
  <c r="AC2" i="275"/>
  <c r="AC152" i="273"/>
  <c r="AC153" i="273" s="1"/>
  <c r="AC2" i="280"/>
  <c r="AC2" i="289"/>
  <c r="AC96" i="273"/>
  <c r="AC97" i="273" s="1"/>
  <c r="AC18" i="288"/>
  <c r="AC111" i="273"/>
  <c r="AC112" i="273" s="1"/>
  <c r="AC11" i="285" s="1"/>
  <c r="AC12" i="285" s="1"/>
  <c r="AC32" i="273"/>
  <c r="AC33" i="273" s="1"/>
  <c r="AC2" i="265"/>
  <c r="AC2" i="288"/>
  <c r="AC127" i="273"/>
  <c r="AC128" i="273" s="1"/>
  <c r="AC21" i="289" s="1"/>
  <c r="AC122" i="273"/>
  <c r="AC123" i="273" s="1"/>
  <c r="AE56" i="273"/>
  <c r="AE37" i="288"/>
  <c r="AE12" i="288"/>
  <c r="AE19" i="273"/>
  <c r="AE20" i="273" s="1"/>
  <c r="AE37" i="273"/>
  <c r="AE47" i="273"/>
  <c r="AE48" i="273" s="1"/>
  <c r="AR1" i="291" s="1"/>
  <c r="AB17" i="280"/>
  <c r="AB79" i="280"/>
  <c r="AB76" i="288"/>
  <c r="AB144" i="273"/>
  <c r="AB38" i="273"/>
  <c r="AC39" i="273" s="1"/>
  <c r="AC41" i="273" s="1"/>
  <c r="AB127" i="280"/>
  <c r="AB129" i="280" s="1"/>
  <c r="AB153" i="280"/>
  <c r="AB154" i="280" s="1"/>
  <c r="AB156" i="280" s="1"/>
  <c r="AB69" i="278"/>
  <c r="AB156" i="273"/>
  <c r="AB48" i="278"/>
  <c r="Z43" i="278"/>
  <c r="Z83" i="278"/>
  <c r="Z74" i="278"/>
  <c r="Z70" i="278"/>
  <c r="AB13" i="285"/>
  <c r="AB13" i="265" s="1"/>
  <c r="AB22" i="285"/>
  <c r="AD151" i="273"/>
  <c r="AD24" i="273"/>
  <c r="AD25" i="273" s="1"/>
  <c r="AD2" i="304" s="1"/>
  <c r="AF5" i="265"/>
  <c r="AF5" i="288"/>
  <c r="AG10" i="273"/>
  <c r="AF5" i="280"/>
  <c r="AF13" i="273"/>
  <c r="AF14" i="273" s="1"/>
  <c r="AF5" i="289"/>
  <c r="AF5" i="277"/>
  <c r="AF5" i="282"/>
  <c r="AF5" i="285"/>
  <c r="AF5" i="275"/>
  <c r="AF5" i="286"/>
  <c r="V62" i="278"/>
  <c r="V53" i="278"/>
  <c r="V49" i="278"/>
  <c r="V9" i="265"/>
  <c r="O31" i="265"/>
  <c r="AA13" i="278"/>
  <c r="Z25" i="278"/>
  <c r="W34" i="278"/>
  <c r="Y27" i="278"/>
  <c r="L52" i="278"/>
  <c r="N55" i="278"/>
  <c r="X32" i="278"/>
  <c r="U50" i="278"/>
  <c r="T54" i="278"/>
  <c r="AA21" i="278"/>
  <c r="Y75" i="278"/>
  <c r="O85" i="278"/>
  <c r="Z26" i="278"/>
  <c r="Z3" i="289"/>
  <c r="Z50" i="288"/>
  <c r="Z51" i="288" s="1"/>
  <c r="Z54" i="288" s="1"/>
  <c r="Z57" i="288" s="1"/>
  <c r="Z64" i="288" s="1"/>
  <c r="AA157" i="273"/>
  <c r="AA59" i="265"/>
  <c r="Z3" i="275"/>
  <c r="Z3" i="280"/>
  <c r="Z3" i="285"/>
  <c r="Z3" i="265"/>
  <c r="Z50" i="273"/>
  <c r="Z3" i="282"/>
  <c r="Z3" i="288"/>
  <c r="Z3" i="286"/>
  <c r="AC79" i="273"/>
  <c r="AD80" i="273" s="1"/>
  <c r="AD58" i="273" s="1"/>
  <c r="V19" i="282"/>
  <c r="V21" i="282" s="1"/>
  <c r="AA66" i="273"/>
  <c r="AA67" i="273" s="1"/>
  <c r="AA3" i="304" s="1"/>
  <c r="AG5" i="304" l="1"/>
  <c r="AG5" i="278"/>
  <c r="AG5" i="273"/>
  <c r="AC88" i="280"/>
  <c r="AC98" i="280"/>
  <c r="AC51" i="280"/>
  <c r="AC46" i="280"/>
  <c r="AB11" i="278"/>
  <c r="AB13" i="278" s="1"/>
  <c r="AB45" i="280"/>
  <c r="AB47" i="280" s="1"/>
  <c r="AB50" i="280" s="1"/>
  <c r="AA56" i="280"/>
  <c r="Z59" i="280"/>
  <c r="AD2" i="273"/>
  <c r="AD2" i="278"/>
  <c r="AB4" i="278"/>
  <c r="AB4" i="273"/>
  <c r="AN5" i="291"/>
  <c r="AA3" i="278"/>
  <c r="AA3" i="273"/>
  <c r="AC20" i="286"/>
  <c r="AA60" i="265"/>
  <c r="U42" i="282"/>
  <c r="V11" i="265"/>
  <c r="V42" i="282" s="1"/>
  <c r="AC18" i="285"/>
  <c r="AC43" i="286"/>
  <c r="AC55" i="288"/>
  <c r="AC84" i="282"/>
  <c r="AC26" i="282"/>
  <c r="AC112" i="280"/>
  <c r="AC12" i="289"/>
  <c r="AC13" i="289" s="1"/>
  <c r="AC20" i="289" s="1"/>
  <c r="AC32" i="286"/>
  <c r="AC73" i="282"/>
  <c r="AC13" i="288"/>
  <c r="AC15" i="275"/>
  <c r="AC20" i="275" s="1"/>
  <c r="AD17" i="275" s="1"/>
  <c r="AC38" i="288"/>
  <c r="AC57" i="273"/>
  <c r="AC60" i="273" s="1"/>
  <c r="AC61" i="288"/>
  <c r="AC185" i="280"/>
  <c r="AC59" i="278"/>
  <c r="AC80" i="278"/>
  <c r="AD22" i="289"/>
  <c r="AB23" i="285"/>
  <c r="AC20" i="285" s="1"/>
  <c r="AG5" i="289"/>
  <c r="AG5" i="286"/>
  <c r="AG5" i="280"/>
  <c r="AG13" i="273"/>
  <c r="AG14" i="273" s="1"/>
  <c r="AH10" i="273"/>
  <c r="AG5" i="282"/>
  <c r="AG5" i="288"/>
  <c r="AG5" i="275"/>
  <c r="AG5" i="285"/>
  <c r="AG5" i="265"/>
  <c r="AG5" i="277"/>
  <c r="AB132" i="280"/>
  <c r="AB55" i="280"/>
  <c r="AC52" i="273"/>
  <c r="AC42" i="273"/>
  <c r="AC4" i="304" s="1"/>
  <c r="AE151" i="273"/>
  <c r="AE24" i="273"/>
  <c r="AE25" i="273" s="1"/>
  <c r="AE2" i="304" s="1"/>
  <c r="AC38" i="273"/>
  <c r="AD39" i="273" s="1"/>
  <c r="AD41" i="273" s="1"/>
  <c r="AC144" i="273"/>
  <c r="AC48" i="278"/>
  <c r="AC69" i="278"/>
  <c r="AC127" i="280"/>
  <c r="AC129" i="280" s="1"/>
  <c r="AC153" i="280"/>
  <c r="AC154" i="280" s="1"/>
  <c r="AC156" i="280" s="1"/>
  <c r="AC156" i="273"/>
  <c r="Z10" i="265"/>
  <c r="AQ4" i="291"/>
  <c r="AD127" i="273"/>
  <c r="AD128" i="273" s="1"/>
  <c r="AD21" i="289" s="1"/>
  <c r="AD122" i="273"/>
  <c r="AD123" i="273" s="1"/>
  <c r="AD90" i="273"/>
  <c r="AD91" i="273" s="1"/>
  <c r="AD32" i="273"/>
  <c r="AD33" i="273" s="1"/>
  <c r="AD2" i="280"/>
  <c r="AD2" i="289"/>
  <c r="AD152" i="273"/>
  <c r="AD153" i="273" s="1"/>
  <c r="AD111" i="273"/>
  <c r="AD112" i="273" s="1"/>
  <c r="AD11" i="285" s="1"/>
  <c r="AD12" i="285" s="1"/>
  <c r="AD96" i="273"/>
  <c r="AD97" i="273" s="1"/>
  <c r="AD2" i="265"/>
  <c r="AD2" i="285"/>
  <c r="AD2" i="288"/>
  <c r="AD75" i="273"/>
  <c r="AD76" i="273" s="1"/>
  <c r="AD54" i="280" s="1"/>
  <c r="AD2" i="286"/>
  <c r="AD18" i="288"/>
  <c r="AD42" i="288"/>
  <c r="AD2" i="275"/>
  <c r="AD2" i="282"/>
  <c r="AC22" i="285"/>
  <c r="AC13" i="285"/>
  <c r="AC13" i="265" s="1"/>
  <c r="AB4" i="275"/>
  <c r="AB4" i="286"/>
  <c r="AB4" i="265"/>
  <c r="AB4" i="288"/>
  <c r="AB4" i="285"/>
  <c r="AB4" i="280"/>
  <c r="AB4" i="289"/>
  <c r="AB4" i="282"/>
  <c r="AE2" i="277"/>
  <c r="AE4" i="277" s="1"/>
  <c r="AE51" i="273"/>
  <c r="AB42" i="278"/>
  <c r="AC17" i="280"/>
  <c r="AC79" i="280"/>
  <c r="AC76" i="288"/>
  <c r="AC155" i="273"/>
  <c r="AC20" i="278"/>
  <c r="AC145" i="273"/>
  <c r="AC146" i="273" s="1"/>
  <c r="AC33" i="278"/>
  <c r="AC139" i="273"/>
  <c r="AC140" i="273" s="1"/>
  <c r="AC56" i="288"/>
  <c r="AC134" i="273"/>
  <c r="AC135" i="273" s="1"/>
  <c r="AC138" i="273" s="1"/>
  <c r="AC41" i="278"/>
  <c r="AC12" i="278"/>
  <c r="AC20" i="282"/>
  <c r="AC15" i="286"/>
  <c r="AC100" i="273"/>
  <c r="AD101" i="273" s="1"/>
  <c r="AD59" i="273" s="1"/>
  <c r="AA43" i="278"/>
  <c r="AA83" i="278"/>
  <c r="AA70" i="278"/>
  <c r="AA71" i="278" s="1"/>
  <c r="AA74" i="278"/>
  <c r="Z71" i="278"/>
  <c r="AF37" i="273"/>
  <c r="AF12" i="288"/>
  <c r="AF19" i="273"/>
  <c r="AF20" i="273" s="1"/>
  <c r="AF37" i="288"/>
  <c r="AF56" i="273"/>
  <c r="AF47" i="273"/>
  <c r="AF48" i="273" s="1"/>
  <c r="AS1" i="291" s="1"/>
  <c r="P82" i="278"/>
  <c r="O69" i="265"/>
  <c r="U54" i="278"/>
  <c r="L55" i="278"/>
  <c r="AA25" i="278"/>
  <c r="Y32" i="278"/>
  <c r="X34" i="278"/>
  <c r="AA26" i="278"/>
  <c r="W49" i="278"/>
  <c r="W62" i="278"/>
  <c r="W9" i="265"/>
  <c r="W53" i="278"/>
  <c r="V50" i="278"/>
  <c r="AB21" i="278"/>
  <c r="N30" i="265"/>
  <c r="N63" i="278"/>
  <c r="Z27" i="278"/>
  <c r="AA3" i="289"/>
  <c r="AD40" i="278"/>
  <c r="AC40" i="278"/>
  <c r="AA50" i="288"/>
  <c r="AA51" i="288" s="1"/>
  <c r="AA54" i="288" s="1"/>
  <c r="AA57" i="288" s="1"/>
  <c r="AA64" i="288" s="1"/>
  <c r="AB157" i="273"/>
  <c r="AA3" i="282"/>
  <c r="AA3" i="285"/>
  <c r="AA3" i="286"/>
  <c r="AA3" i="275"/>
  <c r="AA3" i="280"/>
  <c r="AA50" i="273"/>
  <c r="AA3" i="265"/>
  <c r="AA3" i="288"/>
  <c r="AB66" i="273"/>
  <c r="AB67" i="273" s="1"/>
  <c r="AB3" i="304" s="1"/>
  <c r="V30" i="282"/>
  <c r="V31" i="282" s="1"/>
  <c r="W28" i="282" s="1"/>
  <c r="V43" i="282"/>
  <c r="AB59" i="265"/>
  <c r="AH5" i="304" l="1"/>
  <c r="AH5" i="278"/>
  <c r="AH5" i="273"/>
  <c r="AA59" i="280"/>
  <c r="AA89" i="280"/>
  <c r="AD98" i="280"/>
  <c r="AD88" i="280"/>
  <c r="AC11" i="278"/>
  <c r="AC45" i="280"/>
  <c r="AC47" i="280" s="1"/>
  <c r="AC50" i="280" s="1"/>
  <c r="AD51" i="280"/>
  <c r="AD46" i="280"/>
  <c r="AB56" i="280"/>
  <c r="AO5" i="291"/>
  <c r="AB3" i="273"/>
  <c r="AB3" i="278"/>
  <c r="AE2" i="278"/>
  <c r="AE2" i="273"/>
  <c r="AC4" i="273"/>
  <c r="AC4" i="278"/>
  <c r="AC23" i="285"/>
  <c r="AC59" i="265" s="1"/>
  <c r="AB60" i="265"/>
  <c r="W11" i="265"/>
  <c r="W14" i="265" s="1"/>
  <c r="V14" i="265"/>
  <c r="AE22" i="289"/>
  <c r="AE40" i="278" s="1"/>
  <c r="AD57" i="273"/>
  <c r="AD13" i="288"/>
  <c r="AD20" i="286"/>
  <c r="AD84" i="282"/>
  <c r="AB70" i="278"/>
  <c r="AB71" i="278" s="1"/>
  <c r="AB43" i="278"/>
  <c r="AB83" i="278"/>
  <c r="AB74" i="278"/>
  <c r="AR4" i="291"/>
  <c r="AE152" i="273"/>
  <c r="AE153" i="273" s="1"/>
  <c r="AE90" i="273"/>
  <c r="AE91" i="273" s="1"/>
  <c r="AE2" i="286"/>
  <c r="AE127" i="273"/>
  <c r="AE128" i="273" s="1"/>
  <c r="AE21" i="289" s="1"/>
  <c r="AE18" i="288"/>
  <c r="AE111" i="273"/>
  <c r="AE112" i="273" s="1"/>
  <c r="AE11" i="285" s="1"/>
  <c r="AE12" i="285" s="1"/>
  <c r="AE2" i="282"/>
  <c r="AE2" i="280"/>
  <c r="AE2" i="289"/>
  <c r="AE2" i="275"/>
  <c r="AE32" i="273"/>
  <c r="AE33" i="273" s="1"/>
  <c r="AE2" i="285"/>
  <c r="AE2" i="265"/>
  <c r="AE75" i="273"/>
  <c r="AE76" i="273" s="1"/>
  <c r="AE122" i="273"/>
  <c r="AE123" i="273" s="1"/>
  <c r="AE42" i="288"/>
  <c r="AE2" i="288"/>
  <c r="AE96" i="273"/>
  <c r="AE97" i="273" s="1"/>
  <c r="Z75" i="278"/>
  <c r="AD55" i="288"/>
  <c r="AD18" i="285"/>
  <c r="AD112" i="280"/>
  <c r="AF51" i="273"/>
  <c r="AF2" i="277"/>
  <c r="AF4" i="277" s="1"/>
  <c r="AD144" i="273"/>
  <c r="AD38" i="273"/>
  <c r="AE39" i="273" s="1"/>
  <c r="AE41" i="273" s="1"/>
  <c r="AC4" i="285"/>
  <c r="AC4" i="275"/>
  <c r="AC4" i="280"/>
  <c r="AC4" i="289"/>
  <c r="AC4" i="288"/>
  <c r="AC4" i="282"/>
  <c r="AC4" i="286"/>
  <c r="AC4" i="265"/>
  <c r="AD42" i="273"/>
  <c r="AD4" i="304" s="1"/>
  <c r="AD52" i="273"/>
  <c r="AD79" i="273"/>
  <c r="AE80" i="273" s="1"/>
  <c r="AE58" i="273" s="1"/>
  <c r="AD32" i="286"/>
  <c r="AD12" i="289"/>
  <c r="AD13" i="289" s="1"/>
  <c r="AD20" i="289" s="1"/>
  <c r="AD15" i="286"/>
  <c r="AD100" i="273"/>
  <c r="AE101" i="273" s="1"/>
  <c r="AE59" i="273" s="1"/>
  <c r="AD20" i="282"/>
  <c r="AC132" i="280"/>
  <c r="AC55" i="280"/>
  <c r="AG37" i="288"/>
  <c r="AG19" i="273"/>
  <c r="AG20" i="273" s="1"/>
  <c r="AG56" i="273"/>
  <c r="AG12" i="288"/>
  <c r="AG37" i="273"/>
  <c r="AG47" i="273"/>
  <c r="AG48" i="273" s="1"/>
  <c r="AT1" i="291" s="1"/>
  <c r="AD185" i="280"/>
  <c r="AD80" i="278"/>
  <c r="AD17" i="280"/>
  <c r="AD79" i="280"/>
  <c r="AD76" i="288"/>
  <c r="AD43" i="286"/>
  <c r="AD73" i="282"/>
  <c r="AD59" i="278"/>
  <c r="AF151" i="273"/>
  <c r="AF24" i="273"/>
  <c r="AF25" i="273" s="1"/>
  <c r="AF2" i="304" s="1"/>
  <c r="AD12" i="278"/>
  <c r="AD56" i="288"/>
  <c r="AD20" i="278"/>
  <c r="AD41" i="278"/>
  <c r="AD42" i="278" s="1"/>
  <c r="AD155" i="273"/>
  <c r="AD139" i="273"/>
  <c r="AD140" i="273" s="1"/>
  <c r="AD134" i="273"/>
  <c r="AD135" i="273" s="1"/>
  <c r="AD138" i="273" s="1"/>
  <c r="AD145" i="273"/>
  <c r="AD146" i="273" s="1"/>
  <c r="AD33" i="278"/>
  <c r="AD127" i="280"/>
  <c r="AD129" i="280" s="1"/>
  <c r="AD156" i="273"/>
  <c r="AD48" i="278"/>
  <c r="AD69" i="278"/>
  <c r="AD153" i="280"/>
  <c r="AD154" i="280" s="1"/>
  <c r="AD156" i="280" s="1"/>
  <c r="AD61" i="288"/>
  <c r="AD38" i="288"/>
  <c r="AC19" i="278"/>
  <c r="AC21" i="278" s="1"/>
  <c r="AD26" i="282"/>
  <c r="AD15" i="275"/>
  <c r="AD20" i="275" s="1"/>
  <c r="AE17" i="275" s="1"/>
  <c r="AA10" i="265"/>
  <c r="AD22" i="285"/>
  <c r="AD13" i="285"/>
  <c r="AD13" i="265" s="1"/>
  <c r="AH5" i="275"/>
  <c r="AH5" i="280"/>
  <c r="AI10" i="273"/>
  <c r="AH5" i="289"/>
  <c r="AH5" i="285"/>
  <c r="AH5" i="286"/>
  <c r="AH5" i="265"/>
  <c r="AH5" i="277"/>
  <c r="AH13" i="273"/>
  <c r="AH14" i="273" s="1"/>
  <c r="AH5" i="282"/>
  <c r="AH5" i="288"/>
  <c r="AA27" i="278"/>
  <c r="AC13" i="278"/>
  <c r="N64" i="278"/>
  <c r="V54" i="278"/>
  <c r="L63" i="278"/>
  <c r="L30" i="265"/>
  <c r="AA75" i="278"/>
  <c r="X9" i="265"/>
  <c r="X62" i="278"/>
  <c r="X49" i="278"/>
  <c r="X53" i="278"/>
  <c r="AC42" i="278"/>
  <c r="AC83" i="278" s="1"/>
  <c r="AB25" i="278"/>
  <c r="W50" i="278"/>
  <c r="Y34" i="278"/>
  <c r="P73" i="278"/>
  <c r="Z32" i="278"/>
  <c r="AB26" i="278"/>
  <c r="AB3" i="289"/>
  <c r="AC157" i="273"/>
  <c r="AB50" i="288"/>
  <c r="AB51" i="288" s="1"/>
  <c r="AB54" i="288" s="1"/>
  <c r="AB57" i="288" s="1"/>
  <c r="AB64" i="288" s="1"/>
  <c r="AD20" i="285"/>
  <c r="AC66" i="273"/>
  <c r="AC67" i="273" s="1"/>
  <c r="AC3" i="304" s="1"/>
  <c r="AD60" i="273"/>
  <c r="W19" i="282"/>
  <c r="W21" i="282" s="1"/>
  <c r="AB3" i="286"/>
  <c r="AB3" i="282"/>
  <c r="AB3" i="275"/>
  <c r="AB3" i="265"/>
  <c r="AB3" i="288"/>
  <c r="AB3" i="280"/>
  <c r="AB50" i="273"/>
  <c r="AB3" i="285"/>
  <c r="AF22" i="289" l="1"/>
  <c r="AF40" i="278" s="1"/>
  <c r="AI5" i="304"/>
  <c r="AI5" i="278"/>
  <c r="AI5" i="273"/>
  <c r="AE98" i="280"/>
  <c r="AE88" i="280"/>
  <c r="AB59" i="280"/>
  <c r="AB89" i="280"/>
  <c r="AE51" i="280"/>
  <c r="AE46" i="280"/>
  <c r="AD11" i="278"/>
  <c r="AD45" i="280"/>
  <c r="AD47" i="280" s="1"/>
  <c r="AD50" i="280" s="1"/>
  <c r="AC56" i="280"/>
  <c r="AF2" i="273"/>
  <c r="AF2" i="278"/>
  <c r="AP5" i="291"/>
  <c r="AC3" i="278"/>
  <c r="AC3" i="273"/>
  <c r="AD4" i="278"/>
  <c r="AD4" i="273"/>
  <c r="X11" i="265"/>
  <c r="AC60" i="265"/>
  <c r="W42" i="282"/>
  <c r="AC43" i="278"/>
  <c r="AC10" i="265" s="1"/>
  <c r="AC70" i="278"/>
  <c r="AC71" i="278" s="1"/>
  <c r="AE26" i="282"/>
  <c r="AE73" i="282"/>
  <c r="AD23" i="285"/>
  <c r="AD59" i="265" s="1"/>
  <c r="AE112" i="280"/>
  <c r="AE59" i="278"/>
  <c r="AD19" i="278"/>
  <c r="AS4" i="291"/>
  <c r="AF127" i="273"/>
  <c r="AF128" i="273" s="1"/>
  <c r="AF21" i="289" s="1"/>
  <c r="AF75" i="273"/>
  <c r="AF76" i="273" s="1"/>
  <c r="AF12" i="289" s="1"/>
  <c r="AF2" i="285"/>
  <c r="AF2" i="286"/>
  <c r="AF122" i="273"/>
  <c r="AF123" i="273" s="1"/>
  <c r="AF2" i="282"/>
  <c r="AF2" i="275"/>
  <c r="AF2" i="289"/>
  <c r="AF152" i="273"/>
  <c r="AF153" i="273" s="1"/>
  <c r="AF2" i="280"/>
  <c r="AF2" i="265"/>
  <c r="AF90" i="273"/>
  <c r="AF91" i="273" s="1"/>
  <c r="AF42" i="288"/>
  <c r="AF96" i="273"/>
  <c r="AF97" i="273" s="1"/>
  <c r="AF32" i="273"/>
  <c r="AF33" i="273" s="1"/>
  <c r="AF2" i="288"/>
  <c r="AF111" i="273"/>
  <c r="AF112" i="273" s="1"/>
  <c r="AF11" i="285" s="1"/>
  <c r="AF12" i="285" s="1"/>
  <c r="AF18" i="288"/>
  <c r="AB10" i="265"/>
  <c r="AE57" i="273"/>
  <c r="AE60" i="273" s="1"/>
  <c r="AE185" i="280"/>
  <c r="AE54" i="280"/>
  <c r="AD74" i="278"/>
  <c r="AD70" i="278"/>
  <c r="AE134" i="273"/>
  <c r="AE135" i="273" s="1"/>
  <c r="AE138" i="273" s="1"/>
  <c r="AE33" i="278"/>
  <c r="AE155" i="273"/>
  <c r="AE12" i="278"/>
  <c r="AE20" i="278"/>
  <c r="AE41" i="278"/>
  <c r="AE139" i="273"/>
  <c r="AE140" i="273" s="1"/>
  <c r="AE56" i="288"/>
  <c r="AE145" i="273"/>
  <c r="AE144" i="273"/>
  <c r="AE38" i="273"/>
  <c r="AF39" i="273" s="1"/>
  <c r="AF41" i="273" s="1"/>
  <c r="AE79" i="273"/>
  <c r="AF80" i="273" s="1"/>
  <c r="AF58" i="273" s="1"/>
  <c r="AG51" i="273"/>
  <c r="AG2" i="277"/>
  <c r="AG4" i="277" s="1"/>
  <c r="AD4" i="265"/>
  <c r="AD4" i="288"/>
  <c r="AD4" i="275"/>
  <c r="AD4" i="285"/>
  <c r="AD4" i="280"/>
  <c r="AD4" i="286"/>
  <c r="AD4" i="289"/>
  <c r="AD4" i="282"/>
  <c r="AE20" i="286"/>
  <c r="AD43" i="278"/>
  <c r="AD10" i="265" s="1"/>
  <c r="AE13" i="288"/>
  <c r="AE61" i="288"/>
  <c r="AE100" i="273"/>
  <c r="AF101" i="273" s="1"/>
  <c r="AF59" i="273" s="1"/>
  <c r="AE20" i="282"/>
  <c r="AE15" i="286"/>
  <c r="AE84" i="282"/>
  <c r="AE15" i="275"/>
  <c r="AE20" i="275" s="1"/>
  <c r="AF17" i="275" s="1"/>
  <c r="AE12" i="289"/>
  <c r="AE13" i="289" s="1"/>
  <c r="AE20" i="289" s="1"/>
  <c r="AE156" i="273"/>
  <c r="AE153" i="280"/>
  <c r="AE154" i="280" s="1"/>
  <c r="AE156" i="280" s="1"/>
  <c r="AE48" i="278"/>
  <c r="AE69" i="278"/>
  <c r="AE127" i="280"/>
  <c r="AE129" i="280" s="1"/>
  <c r="AE18" i="285"/>
  <c r="AE43" i="286"/>
  <c r="AE80" i="278"/>
  <c r="AH47" i="273"/>
  <c r="AH48" i="273" s="1"/>
  <c r="AU1" i="291" s="1"/>
  <c r="AH37" i="273"/>
  <c r="AH56" i="273"/>
  <c r="AH37" i="288"/>
  <c r="AH12" i="288"/>
  <c r="AH19" i="273"/>
  <c r="AH20" i="273" s="1"/>
  <c r="AI5" i="265"/>
  <c r="AI13" i="273"/>
  <c r="AI14" i="273" s="1"/>
  <c r="AI5" i="288"/>
  <c r="AI5" i="280"/>
  <c r="AI5" i="289"/>
  <c r="AJ10" i="273"/>
  <c r="AI5" i="285"/>
  <c r="AI5" i="275"/>
  <c r="AI5" i="282"/>
  <c r="AI5" i="286"/>
  <c r="AI5" i="277"/>
  <c r="AE17" i="280"/>
  <c r="AE76" i="288"/>
  <c r="AE79" i="280"/>
  <c r="AE32" i="286"/>
  <c r="AE38" i="288"/>
  <c r="AD132" i="280"/>
  <c r="AD55" i="280"/>
  <c r="AG24" i="273"/>
  <c r="AG25" i="273" s="1"/>
  <c r="AG2" i="304" s="1"/>
  <c r="AG151" i="273"/>
  <c r="AE42" i="273"/>
  <c r="AE4" i="304" s="1"/>
  <c r="AE52" i="273"/>
  <c r="AE22" i="285"/>
  <c r="AE13" i="285"/>
  <c r="AE13" i="265" s="1"/>
  <c r="AE146" i="273"/>
  <c r="AE55" i="288"/>
  <c r="AD13" i="278"/>
  <c r="P76" i="278"/>
  <c r="AD21" i="278"/>
  <c r="AB75" i="278"/>
  <c r="AC74" i="278"/>
  <c r="Z34" i="278"/>
  <c r="Y62" i="278"/>
  <c r="Y53" i="278"/>
  <c r="Y49" i="278"/>
  <c r="Y9" i="265"/>
  <c r="X50" i="278"/>
  <c r="N64" i="265"/>
  <c r="O61" i="278"/>
  <c r="AC26" i="278"/>
  <c r="W54" i="278"/>
  <c r="X14" i="265"/>
  <c r="AC25" i="278"/>
  <c r="AD83" i="278"/>
  <c r="AA32" i="278"/>
  <c r="AB27" i="278"/>
  <c r="AC3" i="289"/>
  <c r="AD157" i="273"/>
  <c r="AC50" i="288"/>
  <c r="AC51" i="288" s="1"/>
  <c r="AC54" i="288" s="1"/>
  <c r="AC57" i="288" s="1"/>
  <c r="AC64" i="288" s="1"/>
  <c r="W43" i="282"/>
  <c r="W30" i="282"/>
  <c r="W31" i="282" s="1"/>
  <c r="X28" i="282" s="1"/>
  <c r="AC3" i="282"/>
  <c r="AC50" i="273"/>
  <c r="AC3" i="265"/>
  <c r="AC3" i="280"/>
  <c r="AC3" i="286"/>
  <c r="AC3" i="275"/>
  <c r="AC3" i="285"/>
  <c r="AC3" i="288"/>
  <c r="AE20" i="285"/>
  <c r="AD66" i="273"/>
  <c r="AD67" i="273" s="1"/>
  <c r="AD3" i="304" s="1"/>
  <c r="AF98" i="280" l="1"/>
  <c r="AF88" i="280"/>
  <c r="AC59" i="280"/>
  <c r="AC89" i="280"/>
  <c r="AJ5" i="304"/>
  <c r="AJ5" i="278"/>
  <c r="AJ5" i="273"/>
  <c r="AE11" i="278"/>
  <c r="AE13" i="278" s="1"/>
  <c r="AE45" i="280"/>
  <c r="AE47" i="280" s="1"/>
  <c r="AE50" i="280" s="1"/>
  <c r="AF51" i="280"/>
  <c r="AF46" i="280"/>
  <c r="AD56" i="280"/>
  <c r="AQ5" i="291"/>
  <c r="AD3" i="273"/>
  <c r="AD3" i="278"/>
  <c r="AE4" i="273"/>
  <c r="AE4" i="278"/>
  <c r="AG2" i="278"/>
  <c r="AG2" i="273"/>
  <c r="X42" i="282"/>
  <c r="Y11" i="265"/>
  <c r="AD60" i="265"/>
  <c r="AF26" i="282"/>
  <c r="AF80" i="278"/>
  <c r="AE23" i="285"/>
  <c r="AF13" i="289"/>
  <c r="AF20" i="289" s="1"/>
  <c r="AF18" i="285"/>
  <c r="AF112" i="280"/>
  <c r="AF185" i="280"/>
  <c r="AF32" i="286"/>
  <c r="AF79" i="273"/>
  <c r="AG80" i="273" s="1"/>
  <c r="AG58" i="273" s="1"/>
  <c r="AF38" i="288"/>
  <c r="AF59" i="278"/>
  <c r="AF84" i="282"/>
  <c r="AF20" i="286"/>
  <c r="AF54" i="280"/>
  <c r="AF61" i="288"/>
  <c r="AF43" i="286"/>
  <c r="AF55" i="288"/>
  <c r="AF57" i="273"/>
  <c r="AF60" i="273" s="1"/>
  <c r="AF15" i="275"/>
  <c r="AF20" i="275" s="1"/>
  <c r="AG17" i="275" s="1"/>
  <c r="AF13" i="288"/>
  <c r="AF73" i="282"/>
  <c r="AE19" i="278"/>
  <c r="AE21" i="278" s="1"/>
  <c r="AE42" i="278"/>
  <c r="AF144" i="273"/>
  <c r="AF38" i="273"/>
  <c r="AG39" i="273" s="1"/>
  <c r="AG41" i="273" s="1"/>
  <c r="AF127" i="280"/>
  <c r="AF129" i="280" s="1"/>
  <c r="AF69" i="278"/>
  <c r="AF153" i="280"/>
  <c r="AF154" i="280" s="1"/>
  <c r="AF156" i="280" s="1"/>
  <c r="AF156" i="273"/>
  <c r="AF48" i="278"/>
  <c r="AH51" i="273"/>
  <c r="AH2" i="277"/>
  <c r="AH4" i="277" s="1"/>
  <c r="AI12" i="288"/>
  <c r="AI19" i="273"/>
  <c r="AI20" i="273" s="1"/>
  <c r="AI47" i="273"/>
  <c r="AI48" i="273" s="1"/>
  <c r="AV1" i="291" s="1"/>
  <c r="AI37" i="288"/>
  <c r="AI56" i="273"/>
  <c r="AI37" i="273"/>
  <c r="AF41" i="278"/>
  <c r="AF155" i="273"/>
  <c r="AF12" i="278"/>
  <c r="AF20" i="278"/>
  <c r="AF134" i="273"/>
  <c r="AF135" i="273" s="1"/>
  <c r="AF138" i="273" s="1"/>
  <c r="AF145" i="273"/>
  <c r="AF146" i="273" s="1"/>
  <c r="AF45" i="280" s="1"/>
  <c r="AF56" i="288"/>
  <c r="AF33" i="278"/>
  <c r="AF139" i="273"/>
  <c r="AF140" i="273" s="1"/>
  <c r="AF52" i="273"/>
  <c r="AF42" i="273"/>
  <c r="AF4" i="304" s="1"/>
  <c r="AE4" i="285"/>
  <c r="AE4" i="280"/>
  <c r="AE4" i="286"/>
  <c r="AE4" i="288"/>
  <c r="AE4" i="282"/>
  <c r="AE4" i="275"/>
  <c r="AE4" i="289"/>
  <c r="AE4" i="265"/>
  <c r="AH151" i="273"/>
  <c r="AH24" i="273"/>
  <c r="AH25" i="273" s="1"/>
  <c r="AH2" i="304" s="1"/>
  <c r="AF15" i="286"/>
  <c r="AF100" i="273"/>
  <c r="AG101" i="273" s="1"/>
  <c r="AG59" i="273" s="1"/>
  <c r="AF20" i="282"/>
  <c r="AF17" i="280"/>
  <c r="AF79" i="280"/>
  <c r="AF76" i="288"/>
  <c r="AE132" i="280"/>
  <c r="AE55" i="280"/>
  <c r="AT4" i="291"/>
  <c r="AG2" i="275"/>
  <c r="AG111" i="273"/>
  <c r="AG112" i="273" s="1"/>
  <c r="AG11" i="285" s="1"/>
  <c r="AG12" i="285" s="1"/>
  <c r="AG2" i="280"/>
  <c r="AG32" i="273"/>
  <c r="AG33" i="273" s="1"/>
  <c r="AG90" i="273"/>
  <c r="AG91" i="273" s="1"/>
  <c r="AG2" i="265"/>
  <c r="AG2" i="286"/>
  <c r="AG152" i="273"/>
  <c r="AG153" i="273" s="1"/>
  <c r="AG2" i="285"/>
  <c r="AG2" i="288"/>
  <c r="AG96" i="273"/>
  <c r="AG97" i="273" s="1"/>
  <c r="AG127" i="273"/>
  <c r="AG128" i="273" s="1"/>
  <c r="AG21" i="289" s="1"/>
  <c r="AG75" i="273"/>
  <c r="AG76" i="273" s="1"/>
  <c r="AG61" i="288" s="1"/>
  <c r="AG2" i="289"/>
  <c r="AG122" i="273"/>
  <c r="AG123" i="273" s="1"/>
  <c r="AG18" i="288"/>
  <c r="AG2" i="282"/>
  <c r="AG42" i="288"/>
  <c r="AJ5" i="265"/>
  <c r="AK10" i="273"/>
  <c r="AJ5" i="277"/>
  <c r="AJ5" i="286"/>
  <c r="AJ5" i="285"/>
  <c r="AJ5" i="289"/>
  <c r="AJ5" i="288"/>
  <c r="AJ5" i="275"/>
  <c r="AJ5" i="280"/>
  <c r="AJ5" i="282"/>
  <c r="AJ13" i="273"/>
  <c r="AJ14" i="273" s="1"/>
  <c r="AF22" i="285"/>
  <c r="AF13" i="285"/>
  <c r="AF13" i="265" s="1"/>
  <c r="AB32" i="278"/>
  <c r="AC27" i="278"/>
  <c r="Z62" i="278"/>
  <c r="Z53" i="278"/>
  <c r="Z9" i="265"/>
  <c r="Z49" i="278"/>
  <c r="X54" i="278"/>
  <c r="Y42" i="282"/>
  <c r="Y14" i="265"/>
  <c r="P77" i="278"/>
  <c r="P84" i="278"/>
  <c r="AC75" i="278"/>
  <c r="AA34" i="278"/>
  <c r="Y50" i="278"/>
  <c r="O52" i="278"/>
  <c r="AD26" i="278"/>
  <c r="AD25" i="278"/>
  <c r="AD3" i="289"/>
  <c r="AG22" i="289"/>
  <c r="AD71" i="278"/>
  <c r="AD50" i="288"/>
  <c r="AD51" i="288" s="1"/>
  <c r="AD54" i="288" s="1"/>
  <c r="AD57" i="288" s="1"/>
  <c r="AD64" i="288" s="1"/>
  <c r="AE157" i="273"/>
  <c r="AE59" i="265"/>
  <c r="AF20" i="285"/>
  <c r="AD3" i="286"/>
  <c r="AD3" i="275"/>
  <c r="AD50" i="273"/>
  <c r="AD3" i="265"/>
  <c r="AD3" i="282"/>
  <c r="AD3" i="285"/>
  <c r="AD3" i="288"/>
  <c r="AD3" i="280"/>
  <c r="AG112" i="280"/>
  <c r="AE66" i="273"/>
  <c r="AE67" i="273" s="1"/>
  <c r="AE3" i="304" s="1"/>
  <c r="X19" i="282"/>
  <c r="X21" i="282" s="1"/>
  <c r="AF11" i="278" l="1"/>
  <c r="AK5" i="304"/>
  <c r="AK5" i="278"/>
  <c r="AK5" i="273"/>
  <c r="AD59" i="280"/>
  <c r="AD89" i="280"/>
  <c r="AG88" i="280"/>
  <c r="AG98" i="280"/>
  <c r="AG46" i="280"/>
  <c r="AG51" i="280"/>
  <c r="AF47" i="280"/>
  <c r="AF50" i="280" s="1"/>
  <c r="AE56" i="280"/>
  <c r="AE89" i="280" s="1"/>
  <c r="AR5" i="291"/>
  <c r="AE3" i="278"/>
  <c r="AE3" i="273"/>
  <c r="AH2" i="273"/>
  <c r="AH2" i="278"/>
  <c r="AF4" i="278"/>
  <c r="AF4" i="273"/>
  <c r="AE60" i="265"/>
  <c r="AG26" i="282"/>
  <c r="Z11" i="265"/>
  <c r="Z14" i="265" s="1"/>
  <c r="AG43" i="286"/>
  <c r="AG57" i="273"/>
  <c r="AG60" i="273" s="1"/>
  <c r="AG84" i="282"/>
  <c r="AG32" i="286"/>
  <c r="AG73" i="282"/>
  <c r="AG54" i="280"/>
  <c r="AG12" i="289"/>
  <c r="AG13" i="289" s="1"/>
  <c r="AG20" i="289" s="1"/>
  <c r="AG15" i="275"/>
  <c r="AG20" i="275" s="1"/>
  <c r="AH17" i="275" s="1"/>
  <c r="AG38" i="288"/>
  <c r="AG13" i="288"/>
  <c r="AG18" i="285"/>
  <c r="AG55" i="288"/>
  <c r="AG20" i="286"/>
  <c r="AG185" i="280"/>
  <c r="AG59" i="278"/>
  <c r="AG80" i="278"/>
  <c r="AF23" i="285"/>
  <c r="AG20" i="285" s="1"/>
  <c r="AG79" i="273"/>
  <c r="AH80" i="273" s="1"/>
  <c r="AH58" i="273" s="1"/>
  <c r="AH22" i="289"/>
  <c r="AH40" i="278" s="1"/>
  <c r="AF19" i="278"/>
  <c r="AF21" i="278" s="1"/>
  <c r="AG52" i="273"/>
  <c r="AG42" i="273"/>
  <c r="AG4" i="304" s="1"/>
  <c r="AF42" i="278"/>
  <c r="AK5" i="280"/>
  <c r="AK5" i="277"/>
  <c r="AK5" i="288"/>
  <c r="AK5" i="275"/>
  <c r="AK5" i="286"/>
  <c r="AK5" i="289"/>
  <c r="AK5" i="265"/>
  <c r="AK13" i="273"/>
  <c r="AK14" i="273" s="1"/>
  <c r="AK5" i="282"/>
  <c r="AK5" i="285"/>
  <c r="AL10" i="273"/>
  <c r="AU4" i="291"/>
  <c r="AH2" i="289"/>
  <c r="AH2" i="275"/>
  <c r="AH32" i="273"/>
  <c r="AH33" i="273" s="1"/>
  <c r="AH2" i="280"/>
  <c r="AH2" i="265"/>
  <c r="AH127" i="273"/>
  <c r="AH128" i="273" s="1"/>
  <c r="AH21" i="289" s="1"/>
  <c r="AH42" i="288"/>
  <c r="AH96" i="273"/>
  <c r="AH97" i="273" s="1"/>
  <c r="AH2" i="285"/>
  <c r="AH18" i="288"/>
  <c r="AH2" i="288"/>
  <c r="AH75" i="273"/>
  <c r="AH76" i="273" s="1"/>
  <c r="AH122" i="273"/>
  <c r="AH123" i="273" s="1"/>
  <c r="AH2" i="286"/>
  <c r="AH2" i="282"/>
  <c r="AH111" i="273"/>
  <c r="AH112" i="273" s="1"/>
  <c r="AH11" i="285" s="1"/>
  <c r="AH12" i="285" s="1"/>
  <c r="AH152" i="273"/>
  <c r="AH153" i="273" s="1"/>
  <c r="AH90" i="273"/>
  <c r="AH91" i="273" s="1"/>
  <c r="AE43" i="278"/>
  <c r="AE83" i="278"/>
  <c r="AE70" i="278"/>
  <c r="AE71" i="278" s="1"/>
  <c r="AE74" i="278"/>
  <c r="AG15" i="286"/>
  <c r="AG20" i="282"/>
  <c r="AG100" i="273"/>
  <c r="AH101" i="273" s="1"/>
  <c r="AH59" i="273" s="1"/>
  <c r="AG153" i="280"/>
  <c r="AG154" i="280" s="1"/>
  <c r="AG156" i="280" s="1"/>
  <c r="AG127" i="280"/>
  <c r="AG129" i="280" s="1"/>
  <c r="AG48" i="278"/>
  <c r="AG156" i="273"/>
  <c r="AG69" i="278"/>
  <c r="AG33" i="278"/>
  <c r="AG56" i="288"/>
  <c r="AG145" i="273"/>
  <c r="AG146" i="273" s="1"/>
  <c r="AG139" i="273"/>
  <c r="AG140" i="273" s="1"/>
  <c r="AG134" i="273"/>
  <c r="AG135" i="273" s="1"/>
  <c r="AG138" i="273" s="1"/>
  <c r="AG155" i="273"/>
  <c r="AG20" i="278"/>
  <c r="AG41" i="278"/>
  <c r="AG12" i="278"/>
  <c r="AG144" i="273"/>
  <c r="AG38" i="273"/>
  <c r="AH39" i="273" s="1"/>
  <c r="AH41" i="273" s="1"/>
  <c r="AI2" i="277"/>
  <c r="AI4" i="277" s="1"/>
  <c r="AI51" i="273"/>
  <c r="AJ19" i="273"/>
  <c r="AJ20" i="273" s="1"/>
  <c r="AJ12" i="288"/>
  <c r="AJ37" i="288"/>
  <c r="AJ37" i="273"/>
  <c r="AJ47" i="273"/>
  <c r="AJ48" i="273" s="1"/>
  <c r="AW1" i="291" s="1"/>
  <c r="AJ56" i="273"/>
  <c r="AI24" i="273"/>
  <c r="AI25" i="273" s="1"/>
  <c r="AI2" i="304" s="1"/>
  <c r="AI151" i="273"/>
  <c r="AG17" i="280"/>
  <c r="AG79" i="280"/>
  <c r="AG76" i="288"/>
  <c r="AG13" i="285"/>
  <c r="AG13" i="265" s="1"/>
  <c r="AG22" i="285"/>
  <c r="AF4" i="286"/>
  <c r="AF4" i="275"/>
  <c r="AF4" i="265"/>
  <c r="AF4" i="282"/>
  <c r="AF4" i="288"/>
  <c r="AF4" i="289"/>
  <c r="AF4" i="285"/>
  <c r="AF4" i="280"/>
  <c r="AF55" i="280"/>
  <c r="AF132" i="280"/>
  <c r="AD27" i="278"/>
  <c r="AA9" i="265"/>
  <c r="AA62" i="278"/>
  <c r="AA53" i="278"/>
  <c r="AA49" i="278"/>
  <c r="AE26" i="278"/>
  <c r="AD75" i="278"/>
  <c r="O55" i="278"/>
  <c r="P85" i="278"/>
  <c r="AE25" i="278"/>
  <c r="AC32" i="278"/>
  <c r="AF13" i="278"/>
  <c r="Z50" i="278"/>
  <c r="P31" i="265"/>
  <c r="Z42" i="282"/>
  <c r="Y54" i="278"/>
  <c r="AB34" i="278"/>
  <c r="AE3" i="289"/>
  <c r="AG40" i="278"/>
  <c r="AF157" i="273"/>
  <c r="AE50" i="288"/>
  <c r="AE51" i="288" s="1"/>
  <c r="AE54" i="288" s="1"/>
  <c r="AE57" i="288" s="1"/>
  <c r="AE64" i="288" s="1"/>
  <c r="X30" i="282"/>
  <c r="X31" i="282" s="1"/>
  <c r="Y28" i="282" s="1"/>
  <c r="X43" i="282"/>
  <c r="AE3" i="285"/>
  <c r="AE3" i="282"/>
  <c r="AE50" i="273"/>
  <c r="AE3" i="265"/>
  <c r="AE3" i="275"/>
  <c r="AE3" i="288"/>
  <c r="AE3" i="286"/>
  <c r="AE3" i="280"/>
  <c r="AF59" i="265"/>
  <c r="AF66" i="273"/>
  <c r="AF67" i="273" s="1"/>
  <c r="AF3" i="304" s="1"/>
  <c r="AE59" i="280" l="1"/>
  <c r="AH98" i="280"/>
  <c r="AH88" i="280"/>
  <c r="AL5" i="304"/>
  <c r="AL5" i="278"/>
  <c r="AL5" i="273"/>
  <c r="AG11" i="278"/>
  <c r="AG45" i="280"/>
  <c r="AG47" i="280" s="1"/>
  <c r="AG50" i="280" s="1"/>
  <c r="AH51" i="280"/>
  <c r="AH46" i="280"/>
  <c r="AF56" i="280"/>
  <c r="AF89" i="280" s="1"/>
  <c r="AI22" i="289"/>
  <c r="AI40" i="278" s="1"/>
  <c r="AI2" i="278"/>
  <c r="AI2" i="273"/>
  <c r="AS5" i="291"/>
  <c r="AF3" i="273"/>
  <c r="AF3" i="278"/>
  <c r="AG4" i="273"/>
  <c r="AG4" i="278"/>
  <c r="AA11" i="265"/>
  <c r="AA42" i="282" s="1"/>
  <c r="AF60" i="265"/>
  <c r="AG23" i="285"/>
  <c r="AH20" i="285" s="1"/>
  <c r="AG19" i="278"/>
  <c r="AV4" i="291"/>
  <c r="AI96" i="273"/>
  <c r="AI97" i="273" s="1"/>
  <c r="AI32" i="273"/>
  <c r="AI33" i="273" s="1"/>
  <c r="AI111" i="273"/>
  <c r="AI112" i="273" s="1"/>
  <c r="AI11" i="285" s="1"/>
  <c r="AI12" i="285" s="1"/>
  <c r="AI75" i="273"/>
  <c r="AI76" i="273" s="1"/>
  <c r="AI2" i="265"/>
  <c r="AI2" i="286"/>
  <c r="AI2" i="285"/>
  <c r="AI2" i="280"/>
  <c r="AI2" i="275"/>
  <c r="AI2" i="282"/>
  <c r="AI18" i="288"/>
  <c r="AI122" i="273"/>
  <c r="AI123" i="273" s="1"/>
  <c r="AI2" i="288"/>
  <c r="AI42" i="288"/>
  <c r="AI152" i="273"/>
  <c r="AI153" i="273" s="1"/>
  <c r="AI127" i="273"/>
  <c r="AI128" i="273" s="1"/>
  <c r="AI21" i="289" s="1"/>
  <c r="AJ22" i="289" s="1"/>
  <c r="AJ40" i="278" s="1"/>
  <c r="AI2" i="289"/>
  <c r="AI90" i="273"/>
  <c r="AI91" i="273" s="1"/>
  <c r="AG132" i="280"/>
  <c r="AG55" i="280"/>
  <c r="AE10" i="265"/>
  <c r="AF74" i="278"/>
  <c r="AF83" i="278"/>
  <c r="AF70" i="278"/>
  <c r="AF43" i="278"/>
  <c r="AH17" i="280"/>
  <c r="AH79" i="280"/>
  <c r="AH76" i="288"/>
  <c r="AL5" i="282"/>
  <c r="AL5" i="288"/>
  <c r="AL5" i="275"/>
  <c r="AM10" i="273"/>
  <c r="AL5" i="280"/>
  <c r="AL5" i="277"/>
  <c r="AL5" i="285"/>
  <c r="AL13" i="273"/>
  <c r="AL14" i="273" s="1"/>
  <c r="AL5" i="286"/>
  <c r="AL5" i="289"/>
  <c r="AL5" i="265"/>
  <c r="AG4" i="286"/>
  <c r="AG4" i="289"/>
  <c r="AG4" i="282"/>
  <c r="AG4" i="275"/>
  <c r="AG4" i="288"/>
  <c r="AG4" i="280"/>
  <c r="AG4" i="265"/>
  <c r="AG4" i="285"/>
  <c r="AJ2" i="277"/>
  <c r="AJ4" i="277" s="1"/>
  <c r="AJ51" i="273"/>
  <c r="AH52" i="273"/>
  <c r="AH42" i="273"/>
  <c r="AH4" i="304" s="1"/>
  <c r="AH20" i="282"/>
  <c r="AH15" i="286"/>
  <c r="AH100" i="273"/>
  <c r="AI101" i="273" s="1"/>
  <c r="AI59" i="273" s="1"/>
  <c r="AH185" i="280"/>
  <c r="AH18" i="285"/>
  <c r="AH59" i="278"/>
  <c r="AH80" i="278"/>
  <c r="AH112" i="280"/>
  <c r="AH84" i="282"/>
  <c r="AH79" i="273"/>
  <c r="AI80" i="273" s="1"/>
  <c r="AI58" i="273" s="1"/>
  <c r="AH12" i="289"/>
  <c r="AH13" i="289" s="1"/>
  <c r="AH20" i="289" s="1"/>
  <c r="AH61" i="288"/>
  <c r="AH13" i="288"/>
  <c r="AH20" i="286"/>
  <c r="AH15" i="275"/>
  <c r="AH20" i="275" s="1"/>
  <c r="AI17" i="275" s="1"/>
  <c r="AH57" i="273"/>
  <c r="AH60" i="273" s="1"/>
  <c r="AH26" i="282"/>
  <c r="AH73" i="282"/>
  <c r="AH38" i="288"/>
  <c r="AH32" i="286"/>
  <c r="AH54" i="280"/>
  <c r="AH55" i="288"/>
  <c r="AH43" i="286"/>
  <c r="AH127" i="280"/>
  <c r="AH129" i="280" s="1"/>
  <c r="AH48" i="278"/>
  <c r="AH153" i="280"/>
  <c r="AH154" i="280" s="1"/>
  <c r="AH156" i="280" s="1"/>
  <c r="AH69" i="278"/>
  <c r="AH156" i="273"/>
  <c r="AK19" i="273"/>
  <c r="AK20" i="273" s="1"/>
  <c r="AK47" i="273"/>
  <c r="AK48" i="273" s="1"/>
  <c r="AX1" i="291" s="1"/>
  <c r="AK37" i="288"/>
  <c r="AK37" i="273"/>
  <c r="AK56" i="273"/>
  <c r="AK12" i="288"/>
  <c r="AH12" i="278"/>
  <c r="AH41" i="278"/>
  <c r="AH155" i="273"/>
  <c r="AH20" i="278"/>
  <c r="AH145" i="273"/>
  <c r="AH146" i="273" s="1"/>
  <c r="AH45" i="280" s="1"/>
  <c r="AH134" i="273"/>
  <c r="AH135" i="273" s="1"/>
  <c r="AH138" i="273" s="1"/>
  <c r="AH33" i="278"/>
  <c r="AH139" i="273"/>
  <c r="AH140" i="273" s="1"/>
  <c r="AH56" i="288"/>
  <c r="AH13" i="285"/>
  <c r="AH13" i="265" s="1"/>
  <c r="AH22" i="285"/>
  <c r="AH38" i="273"/>
  <c r="AI39" i="273" s="1"/>
  <c r="AI41" i="273" s="1"/>
  <c r="AH144" i="273"/>
  <c r="AJ151" i="273"/>
  <c r="AJ24" i="273"/>
  <c r="AJ25" i="273" s="1"/>
  <c r="AJ2" i="304" s="1"/>
  <c r="AB62" i="278"/>
  <c r="AB49" i="278"/>
  <c r="AB53" i="278"/>
  <c r="AB9" i="265"/>
  <c r="AE27" i="278"/>
  <c r="AA50" i="278"/>
  <c r="AE75" i="278"/>
  <c r="Z54" i="278"/>
  <c r="Q82" i="278"/>
  <c r="P69" i="265"/>
  <c r="AF26" i="278"/>
  <c r="AF25" i="278"/>
  <c r="O63" i="278"/>
  <c r="O30" i="265"/>
  <c r="AG21" i="278"/>
  <c r="AG42" i="278"/>
  <c r="AG13" i="278"/>
  <c r="AC34" i="278"/>
  <c r="AD32" i="278"/>
  <c r="AF3" i="289"/>
  <c r="AF50" i="288"/>
  <c r="AF51" i="288" s="1"/>
  <c r="AF54" i="288" s="1"/>
  <c r="AF57" i="288" s="1"/>
  <c r="AF64" i="288" s="1"/>
  <c r="AG157" i="273"/>
  <c r="AG59" i="265"/>
  <c r="AF3" i="288"/>
  <c r="AF50" i="273"/>
  <c r="AF3" i="282"/>
  <c r="AF3" i="280"/>
  <c r="AF3" i="286"/>
  <c r="AF3" i="275"/>
  <c r="AF3" i="285"/>
  <c r="AF3" i="265"/>
  <c r="Y19" i="282"/>
  <c r="Y21" i="282" s="1"/>
  <c r="AG66" i="273"/>
  <c r="AG67" i="273" s="1"/>
  <c r="AG3" i="304" s="1"/>
  <c r="AM5" i="304" l="1"/>
  <c r="AM5" i="278"/>
  <c r="AM5" i="273"/>
  <c r="AI98" i="280"/>
  <c r="AI88" i="280"/>
  <c r="AH11" i="278"/>
  <c r="AI51" i="280"/>
  <c r="AI46" i="280"/>
  <c r="AH47" i="280"/>
  <c r="AH50" i="280" s="1"/>
  <c r="AG56" i="280"/>
  <c r="AG89" i="280" s="1"/>
  <c r="AF59" i="280"/>
  <c r="AT5" i="291"/>
  <c r="AG3" i="278"/>
  <c r="AG3" i="273"/>
  <c r="AH4" i="278"/>
  <c r="AH4" i="273"/>
  <c r="AH23" i="285"/>
  <c r="AJ2" i="273"/>
  <c r="AJ2" i="278"/>
  <c r="AG60" i="265"/>
  <c r="AA14" i="265"/>
  <c r="AB11" i="265"/>
  <c r="AB42" i="282" s="1"/>
  <c r="AF71" i="278"/>
  <c r="AF75" i="278" s="1"/>
  <c r="AG74" i="278"/>
  <c r="AG83" i="278"/>
  <c r="AH19" i="278"/>
  <c r="AH21" i="278" s="1"/>
  <c r="AH42" i="278"/>
  <c r="AI144" i="273"/>
  <c r="AI38" i="273"/>
  <c r="AJ39" i="273" s="1"/>
  <c r="AJ41" i="273" s="1"/>
  <c r="AI153" i="280"/>
  <c r="AI154" i="280" s="1"/>
  <c r="AI156" i="280" s="1"/>
  <c r="AI48" i="278"/>
  <c r="AI127" i="280"/>
  <c r="AI129" i="280" s="1"/>
  <c r="AI69" i="278"/>
  <c r="AI156" i="273"/>
  <c r="AI139" i="273"/>
  <c r="AI140" i="273" s="1"/>
  <c r="AI145" i="273"/>
  <c r="AI146" i="273" s="1"/>
  <c r="AI134" i="273"/>
  <c r="AI135" i="273" s="1"/>
  <c r="AI138" i="273" s="1"/>
  <c r="AI33" i="278"/>
  <c r="AI12" i="278"/>
  <c r="AI20" i="278"/>
  <c r="AI56" i="288"/>
  <c r="AI41" i="278"/>
  <c r="AI155" i="273"/>
  <c r="AW4" i="291"/>
  <c r="AJ127" i="273"/>
  <c r="AJ128" i="273" s="1"/>
  <c r="AJ21" i="289" s="1"/>
  <c r="AJ152" i="273"/>
  <c r="AJ153" i="273" s="1"/>
  <c r="AJ32" i="273"/>
  <c r="AJ33" i="273" s="1"/>
  <c r="AJ2" i="265"/>
  <c r="AJ2" i="289"/>
  <c r="AJ96" i="273"/>
  <c r="AJ97" i="273" s="1"/>
  <c r="AJ2" i="282"/>
  <c r="AJ122" i="273"/>
  <c r="AJ123" i="273" s="1"/>
  <c r="AJ75" i="273"/>
  <c r="AJ76" i="273" s="1"/>
  <c r="AJ80" i="278" s="1"/>
  <c r="AJ2" i="288"/>
  <c r="AJ18" i="288"/>
  <c r="AJ2" i="280"/>
  <c r="AJ2" i="275"/>
  <c r="AJ2" i="285"/>
  <c r="AJ2" i="286"/>
  <c r="AJ42" i="288"/>
  <c r="AJ90" i="273"/>
  <c r="AJ91" i="273" s="1"/>
  <c r="AJ111" i="273"/>
  <c r="AJ112" i="273" s="1"/>
  <c r="AJ11" i="285" s="1"/>
  <c r="AJ12" i="285" s="1"/>
  <c r="AN10" i="273"/>
  <c r="AM13" i="273"/>
  <c r="AM14" i="273" s="1"/>
  <c r="AM5" i="282"/>
  <c r="AM5" i="280"/>
  <c r="AM5" i="277"/>
  <c r="AM5" i="288"/>
  <c r="AM5" i="285"/>
  <c r="AM5" i="275"/>
  <c r="AM5" i="265"/>
  <c r="AM5" i="289"/>
  <c r="AM5" i="286"/>
  <c r="AH132" i="280"/>
  <c r="AH55" i="280"/>
  <c r="AH4" i="286"/>
  <c r="AH4" i="282"/>
  <c r="AH4" i="288"/>
  <c r="AH4" i="275"/>
  <c r="AH4" i="280"/>
  <c r="AH4" i="265"/>
  <c r="AH4" i="285"/>
  <c r="AH4" i="289"/>
  <c r="AF10" i="265"/>
  <c r="AI17" i="280"/>
  <c r="AI76" i="288"/>
  <c r="AI79" i="280"/>
  <c r="AI22" i="285"/>
  <c r="AI13" i="285"/>
  <c r="AI13" i="265" s="1"/>
  <c r="AG70" i="278"/>
  <c r="AG71" i="278" s="1"/>
  <c r="AI52" i="273"/>
  <c r="AI42" i="273"/>
  <c r="AI4" i="304" s="1"/>
  <c r="AK2" i="277"/>
  <c r="AK4" i="277" s="1"/>
  <c r="AK51" i="273"/>
  <c r="AI20" i="282"/>
  <c r="AI100" i="273"/>
  <c r="AJ101" i="273" s="1"/>
  <c r="AJ59" i="273" s="1"/>
  <c r="AI15" i="286"/>
  <c r="AG43" i="278"/>
  <c r="AG10" i="265" s="1"/>
  <c r="AK151" i="273"/>
  <c r="AK24" i="273"/>
  <c r="AK25" i="273" s="1"/>
  <c r="AK2" i="304" s="1"/>
  <c r="AL37" i="288"/>
  <c r="AL47" i="273"/>
  <c r="AL48" i="273" s="1"/>
  <c r="AY1" i="291" s="1"/>
  <c r="AL19" i="273"/>
  <c r="AL20" i="273" s="1"/>
  <c r="AL37" i="273"/>
  <c r="AL56" i="273"/>
  <c r="AL12" i="288"/>
  <c r="AI84" i="282"/>
  <c r="AI55" i="288"/>
  <c r="AI112" i="280"/>
  <c r="AI38" i="288"/>
  <c r="AI32" i="286"/>
  <c r="AI20" i="286"/>
  <c r="AI73" i="282"/>
  <c r="AI43" i="286"/>
  <c r="AI18" i="285"/>
  <c r="AI61" i="288"/>
  <c r="AI79" i="273"/>
  <c r="AJ80" i="273" s="1"/>
  <c r="AJ58" i="273" s="1"/>
  <c r="AI15" i="275"/>
  <c r="AI20" i="275" s="1"/>
  <c r="AJ17" i="275" s="1"/>
  <c r="AI26" i="282"/>
  <c r="AI13" i="288"/>
  <c r="AI54" i="280"/>
  <c r="AI12" i="289"/>
  <c r="AI13" i="289" s="1"/>
  <c r="AI20" i="289" s="1"/>
  <c r="AI80" i="278"/>
  <c r="AI59" i="278"/>
  <c r="AI185" i="280"/>
  <c r="AI57" i="273"/>
  <c r="AI60" i="273" s="1"/>
  <c r="AG25" i="278"/>
  <c r="AG26" i="278"/>
  <c r="AA54" i="278"/>
  <c r="Q73" i="278"/>
  <c r="AE32" i="278"/>
  <c r="AH13" i="278"/>
  <c r="AD34" i="278"/>
  <c r="O64" i="278"/>
  <c r="AB14" i="265"/>
  <c r="AC62" i="278"/>
  <c r="AC53" i="278"/>
  <c r="AC49" i="278"/>
  <c r="AC9" i="265"/>
  <c r="AF27" i="278"/>
  <c r="AB50" i="278"/>
  <c r="AG3" i="289"/>
  <c r="AJ12" i="289"/>
  <c r="AJ59" i="278"/>
  <c r="AH157" i="273"/>
  <c r="AG50" i="288"/>
  <c r="AG51" i="288" s="1"/>
  <c r="AG54" i="288" s="1"/>
  <c r="AG57" i="288" s="1"/>
  <c r="AG64" i="288" s="1"/>
  <c r="AH66" i="273"/>
  <c r="AH67" i="273" s="1"/>
  <c r="AH3" i="304" s="1"/>
  <c r="Y30" i="282"/>
  <c r="Y31" i="282" s="1"/>
  <c r="Z28" i="282" s="1"/>
  <c r="Y43" i="282"/>
  <c r="AJ185" i="280"/>
  <c r="AJ112" i="280"/>
  <c r="AJ61" i="288"/>
  <c r="AJ20" i="286"/>
  <c r="AJ57" i="273"/>
  <c r="AJ26" i="282"/>
  <c r="AJ38" i="288"/>
  <c r="AJ43" i="286"/>
  <c r="AJ79" i="273"/>
  <c r="AK80" i="273" s="1"/>
  <c r="AK58" i="273" s="1"/>
  <c r="AJ84" i="282"/>
  <c r="AJ13" i="288"/>
  <c r="AJ15" i="275"/>
  <c r="AJ73" i="282"/>
  <c r="AJ55" i="288"/>
  <c r="AJ32" i="286"/>
  <c r="AJ18" i="285"/>
  <c r="AG3" i="286"/>
  <c r="AG3" i="265"/>
  <c r="AG3" i="275"/>
  <c r="AG3" i="282"/>
  <c r="AG3" i="285"/>
  <c r="AG50" i="273"/>
  <c r="AG3" i="288"/>
  <c r="AG3" i="280"/>
  <c r="AH59" i="265"/>
  <c r="AI20" i="285"/>
  <c r="AJ98" i="280" l="1"/>
  <c r="AJ88" i="280"/>
  <c r="AN5" i="304"/>
  <c r="AN5" i="278"/>
  <c r="AN5" i="273"/>
  <c r="AJ54" i="280"/>
  <c r="AJ51" i="280"/>
  <c r="AJ46" i="280"/>
  <c r="AI11" i="278"/>
  <c r="AI45" i="280"/>
  <c r="AI47" i="280" s="1"/>
  <c r="AI50" i="280" s="1"/>
  <c r="AH56" i="280"/>
  <c r="AH89" i="280" s="1"/>
  <c r="AG59" i="280"/>
  <c r="AU5" i="291"/>
  <c r="AH3" i="273"/>
  <c r="AH3" i="278"/>
  <c r="AK2" i="278"/>
  <c r="AK2" i="273"/>
  <c r="AI4" i="273"/>
  <c r="AI4" i="278"/>
  <c r="AH60" i="265"/>
  <c r="AC11" i="265"/>
  <c r="AJ20" i="275"/>
  <c r="AK17" i="275" s="1"/>
  <c r="AJ13" i="289"/>
  <c r="AJ20" i="289" s="1"/>
  <c r="AK22" i="289" s="1"/>
  <c r="AI19" i="278"/>
  <c r="AI21" i="278" s="1"/>
  <c r="AJ153" i="280"/>
  <c r="AJ154" i="280" s="1"/>
  <c r="AJ156" i="280" s="1"/>
  <c r="AJ48" i="278"/>
  <c r="AJ69" i="278"/>
  <c r="AJ127" i="280"/>
  <c r="AJ129" i="280" s="1"/>
  <c r="AJ156" i="273"/>
  <c r="AJ42" i="273"/>
  <c r="AJ4" i="304" s="1"/>
  <c r="AJ52" i="273"/>
  <c r="AI4" i="285"/>
  <c r="AI4" i="288"/>
  <c r="AI4" i="282"/>
  <c r="AI4" i="265"/>
  <c r="AI4" i="280"/>
  <c r="AI4" i="286"/>
  <c r="AI4" i="275"/>
  <c r="AI4" i="289"/>
  <c r="AJ17" i="280"/>
  <c r="AJ76" i="288"/>
  <c r="AJ79" i="280"/>
  <c r="AM12" i="288"/>
  <c r="AM47" i="273"/>
  <c r="AM48" i="273" s="1"/>
  <c r="AZ1" i="291" s="1"/>
  <c r="AM37" i="288"/>
  <c r="AM56" i="273"/>
  <c r="AM19" i="273"/>
  <c r="AM20" i="273" s="1"/>
  <c r="AM37" i="273"/>
  <c r="AJ20" i="278"/>
  <c r="AJ56" i="288"/>
  <c r="AJ134" i="273"/>
  <c r="AJ135" i="273" s="1"/>
  <c r="AJ33" i="278"/>
  <c r="AJ41" i="278"/>
  <c r="AJ139" i="273"/>
  <c r="AJ140" i="273" s="1"/>
  <c r="AJ155" i="273"/>
  <c r="AJ145" i="273"/>
  <c r="AJ146" i="273" s="1"/>
  <c r="AJ12" i="278"/>
  <c r="AH74" i="278"/>
  <c r="AH43" i="278"/>
  <c r="AH70" i="278"/>
  <c r="AH71" i="278" s="1"/>
  <c r="AH83" i="278"/>
  <c r="AI23" i="285"/>
  <c r="AJ20" i="285" s="1"/>
  <c r="AL151" i="273"/>
  <c r="AL24" i="273"/>
  <c r="AL25" i="273" s="1"/>
  <c r="AL2" i="304" s="1"/>
  <c r="AN5" i="285"/>
  <c r="AN5" i="265"/>
  <c r="AN5" i="280"/>
  <c r="AN5" i="289"/>
  <c r="AN5" i="275"/>
  <c r="AN13" i="273"/>
  <c r="AN14" i="273" s="1"/>
  <c r="AN5" i="277"/>
  <c r="AN5" i="288"/>
  <c r="AO10" i="273"/>
  <c r="AN5" i="286"/>
  <c r="AN5" i="282"/>
  <c r="AI42" i="278"/>
  <c r="AL2" i="277"/>
  <c r="AL4" i="277" s="1"/>
  <c r="AL51" i="273"/>
  <c r="AJ13" i="285"/>
  <c r="AJ13" i="265" s="1"/>
  <c r="AJ22" i="285"/>
  <c r="AJ15" i="286"/>
  <c r="AJ20" i="282"/>
  <c r="AJ100" i="273"/>
  <c r="AK101" i="273" s="1"/>
  <c r="AK59" i="273" s="1"/>
  <c r="AI55" i="280"/>
  <c r="AI132" i="280"/>
  <c r="AX4" i="291"/>
  <c r="AK152" i="273"/>
  <c r="AK153" i="273" s="1"/>
  <c r="AK90" i="273"/>
  <c r="AK91" i="273" s="1"/>
  <c r="AK2" i="280"/>
  <c r="AK18" i="288"/>
  <c r="AK111" i="273"/>
  <c r="AK112" i="273" s="1"/>
  <c r="AK11" i="285" s="1"/>
  <c r="AK12" i="285" s="1"/>
  <c r="AK122" i="273"/>
  <c r="AK123" i="273" s="1"/>
  <c r="AK75" i="273"/>
  <c r="AK76" i="273" s="1"/>
  <c r="AK12" i="289" s="1"/>
  <c r="AK2" i="275"/>
  <c r="AK2" i="285"/>
  <c r="AK2" i="282"/>
  <c r="AK32" i="273"/>
  <c r="AK33" i="273" s="1"/>
  <c r="AK127" i="273"/>
  <c r="AK128" i="273" s="1"/>
  <c r="AK21" i="289" s="1"/>
  <c r="AK2" i="265"/>
  <c r="AK2" i="288"/>
  <c r="AK2" i="289"/>
  <c r="AK42" i="288"/>
  <c r="AK96" i="273"/>
  <c r="AK97" i="273" s="1"/>
  <c r="AK2" i="286"/>
  <c r="AJ38" i="273"/>
  <c r="AK39" i="273" s="1"/>
  <c r="AK41" i="273" s="1"/>
  <c r="AJ144" i="273"/>
  <c r="AF32" i="278"/>
  <c r="AH26" i="278"/>
  <c r="AD9" i="265"/>
  <c r="AD62" i="278"/>
  <c r="AD53" i="278"/>
  <c r="AD49" i="278"/>
  <c r="AG75" i="278"/>
  <c r="AC14" i="265"/>
  <c r="AC50" i="278"/>
  <c r="AH25" i="278"/>
  <c r="AI13" i="278"/>
  <c r="AE34" i="278"/>
  <c r="AG27" i="278"/>
  <c r="AB54" i="278"/>
  <c r="O64" i="265"/>
  <c r="P61" i="278"/>
  <c r="Q76" i="278"/>
  <c r="AH3" i="289"/>
  <c r="AK80" i="278"/>
  <c r="AH50" i="288"/>
  <c r="AH51" i="288" s="1"/>
  <c r="AH54" i="288" s="1"/>
  <c r="AH57" i="288" s="1"/>
  <c r="AH64" i="288" s="1"/>
  <c r="AI157" i="273"/>
  <c r="AK112" i="280"/>
  <c r="AK43" i="286"/>
  <c r="AK57" i="273"/>
  <c r="AK18" i="285"/>
  <c r="Z19" i="282"/>
  <c r="Z21" i="282" s="1"/>
  <c r="AI66" i="273"/>
  <c r="AI67" i="273" s="1"/>
  <c r="AI3" i="304" s="1"/>
  <c r="AJ60" i="273"/>
  <c r="AJ138" i="273"/>
  <c r="AH3" i="282"/>
  <c r="AH3" i="286"/>
  <c r="AH3" i="275"/>
  <c r="AH3" i="280"/>
  <c r="AH3" i="285"/>
  <c r="AH3" i="265"/>
  <c r="AH50" i="273"/>
  <c r="AH3" i="288"/>
  <c r="AI59" i="265" l="1"/>
  <c r="AO5" i="304"/>
  <c r="AO5" i="278"/>
  <c r="AO5" i="273"/>
  <c r="AK13" i="288"/>
  <c r="AK55" i="288"/>
  <c r="AK61" i="288"/>
  <c r="AK84" i="282"/>
  <c r="AK54" i="280"/>
  <c r="AK88" i="280"/>
  <c r="AK98" i="280"/>
  <c r="AK51" i="280"/>
  <c r="AK46" i="280"/>
  <c r="AJ11" i="278"/>
  <c r="AJ45" i="280"/>
  <c r="AJ47" i="280"/>
  <c r="AJ50" i="280" s="1"/>
  <c r="AI56" i="280"/>
  <c r="AI89" i="280" s="1"/>
  <c r="AH59" i="280"/>
  <c r="AV5" i="291"/>
  <c r="AI3" i="278"/>
  <c r="AI3" i="273"/>
  <c r="AL2" i="273"/>
  <c r="AL2" i="278"/>
  <c r="AJ4" i="278"/>
  <c r="AJ4" i="273"/>
  <c r="AD11" i="265"/>
  <c r="AI60" i="265"/>
  <c r="AK79" i="273"/>
  <c r="AL80" i="273" s="1"/>
  <c r="AL58" i="273" s="1"/>
  <c r="AK26" i="282"/>
  <c r="AK32" i="286"/>
  <c r="AK73" i="282"/>
  <c r="AK20" i="286"/>
  <c r="AK15" i="275"/>
  <c r="AK20" i="275" s="1"/>
  <c r="AL17" i="275" s="1"/>
  <c r="AK38" i="288"/>
  <c r="AK185" i="280"/>
  <c r="AK59" i="278"/>
  <c r="AC42" i="282"/>
  <c r="AJ23" i="285"/>
  <c r="AJ59" i="265" s="1"/>
  <c r="AK13" i="289"/>
  <c r="AK20" i="289" s="1"/>
  <c r="AI59" i="280"/>
  <c r="AJ19" i="278"/>
  <c r="AJ21" i="278" s="1"/>
  <c r="AJ132" i="280"/>
  <c r="AJ55" i="280"/>
  <c r="AK144" i="273"/>
  <c r="AK38" i="273"/>
  <c r="AL39" i="273" s="1"/>
  <c r="AL41" i="273" s="1"/>
  <c r="AI74" i="278"/>
  <c r="AI43" i="278"/>
  <c r="AI70" i="278"/>
  <c r="AI83" i="278"/>
  <c r="AK22" i="285"/>
  <c r="AK13" i="285"/>
  <c r="AK13" i="265" s="1"/>
  <c r="AK41" i="278"/>
  <c r="AK56" i="288"/>
  <c r="AK139" i="273"/>
  <c r="AK140" i="273" s="1"/>
  <c r="AK134" i="273"/>
  <c r="AK135" i="273" s="1"/>
  <c r="AK145" i="273"/>
  <c r="AK146" i="273" s="1"/>
  <c r="AK12" i="278"/>
  <c r="AK33" i="278"/>
  <c r="AK20" i="278"/>
  <c r="AK155" i="273"/>
  <c r="AM151" i="273"/>
  <c r="AM24" i="273"/>
  <c r="AM25" i="273" s="1"/>
  <c r="AM2" i="304" s="1"/>
  <c r="AK15" i="286"/>
  <c r="AK20" i="282"/>
  <c r="AK100" i="273"/>
  <c r="AL101" i="273" s="1"/>
  <c r="AL59" i="273" s="1"/>
  <c r="AN12" i="288"/>
  <c r="AN37" i="288"/>
  <c r="AN37" i="273"/>
  <c r="AN47" i="273"/>
  <c r="AN48" i="273" s="1"/>
  <c r="BA1" i="291" s="1"/>
  <c r="AN56" i="273"/>
  <c r="AN19" i="273"/>
  <c r="AN20" i="273" s="1"/>
  <c r="AL22" i="289"/>
  <c r="AL40" i="278" s="1"/>
  <c r="AK69" i="278"/>
  <c r="AK48" i="278"/>
  <c r="AK127" i="280"/>
  <c r="AK129" i="280" s="1"/>
  <c r="AK156" i="273"/>
  <c r="AK153" i="280"/>
  <c r="AK154" i="280" s="1"/>
  <c r="AK156" i="280" s="1"/>
  <c r="AO5" i="282"/>
  <c r="AO5" i="265"/>
  <c r="AO5" i="275"/>
  <c r="AO5" i="289"/>
  <c r="AP10" i="273"/>
  <c r="AO13" i="273"/>
  <c r="AO14" i="273" s="1"/>
  <c r="AO5" i="280"/>
  <c r="AO5" i="277"/>
  <c r="AO5" i="288"/>
  <c r="AO5" i="286"/>
  <c r="AO5" i="285"/>
  <c r="AJ42" i="278"/>
  <c r="AH10" i="265"/>
  <c r="AM51" i="273"/>
  <c r="AM2" i="277"/>
  <c r="AM4" i="277" s="1"/>
  <c r="AJ4" i="289"/>
  <c r="AJ4" i="265"/>
  <c r="AJ4" i="285"/>
  <c r="AJ4" i="286"/>
  <c r="AJ4" i="282"/>
  <c r="AJ4" i="275"/>
  <c r="AJ4" i="280"/>
  <c r="AJ4" i="288"/>
  <c r="AY4" i="291"/>
  <c r="AL32" i="273"/>
  <c r="AL33" i="273" s="1"/>
  <c r="AL2" i="282"/>
  <c r="AL2" i="265"/>
  <c r="AL122" i="273"/>
  <c r="AL123" i="273" s="1"/>
  <c r="AL152" i="273"/>
  <c r="AL153" i="273" s="1"/>
  <c r="AL127" i="273"/>
  <c r="AL128" i="273" s="1"/>
  <c r="AL21" i="289" s="1"/>
  <c r="AL2" i="280"/>
  <c r="AL96" i="273"/>
  <c r="AL97" i="273" s="1"/>
  <c r="AL111" i="273"/>
  <c r="AL112" i="273" s="1"/>
  <c r="AL11" i="285" s="1"/>
  <c r="AL12" i="285" s="1"/>
  <c r="AL2" i="289"/>
  <c r="AL2" i="275"/>
  <c r="AL75" i="273"/>
  <c r="AL76" i="273" s="1"/>
  <c r="AL2" i="286"/>
  <c r="AL42" i="288"/>
  <c r="AL2" i="288"/>
  <c r="AL2" i="285"/>
  <c r="AL90" i="273"/>
  <c r="AL91" i="273" s="1"/>
  <c r="AL18" i="288"/>
  <c r="AK52" i="273"/>
  <c r="AK42" i="273"/>
  <c r="AK4" i="304" s="1"/>
  <c r="AK17" i="280"/>
  <c r="AK79" i="280"/>
  <c r="AK76" i="288"/>
  <c r="P52" i="278"/>
  <c r="AE9" i="265"/>
  <c r="AE62" i="278"/>
  <c r="AE53" i="278"/>
  <c r="AE49" i="278"/>
  <c r="AI26" i="278"/>
  <c r="AH75" i="278"/>
  <c r="AD14" i="265"/>
  <c r="AI25" i="278"/>
  <c r="AJ13" i="278"/>
  <c r="AH27" i="278"/>
  <c r="AG32" i="278"/>
  <c r="AD50" i="278"/>
  <c r="AF34" i="278"/>
  <c r="AC54" i="278"/>
  <c r="Q77" i="278"/>
  <c r="Q84" i="278"/>
  <c r="AI3" i="289"/>
  <c r="AK40" i="278"/>
  <c r="AI71" i="278"/>
  <c r="AJ157" i="273"/>
  <c r="AI50" i="288"/>
  <c r="AI51" i="288" s="1"/>
  <c r="AI54" i="288" s="1"/>
  <c r="AI57" i="288" s="1"/>
  <c r="AI64" i="288" s="1"/>
  <c r="AI3" i="285"/>
  <c r="AI3" i="282"/>
  <c r="AI3" i="288"/>
  <c r="AI3" i="275"/>
  <c r="AI3" i="265"/>
  <c r="AI3" i="280"/>
  <c r="AI3" i="286"/>
  <c r="AI50" i="273"/>
  <c r="Z43" i="282"/>
  <c r="Z30" i="282"/>
  <c r="Z31" i="282" s="1"/>
  <c r="AA28" i="282" s="1"/>
  <c r="AK138" i="273"/>
  <c r="AJ66" i="273"/>
  <c r="AJ67" i="273" s="1"/>
  <c r="AJ3" i="304" s="1"/>
  <c r="AK60" i="273"/>
  <c r="AP5" i="304" l="1"/>
  <c r="AP5" i="278"/>
  <c r="AP5" i="273"/>
  <c r="AK20" i="285"/>
  <c r="AK23" i="285" s="1"/>
  <c r="AK59" i="265" s="1"/>
  <c r="AL98" i="280"/>
  <c r="AL88" i="280"/>
  <c r="AL51" i="280"/>
  <c r="AL46" i="280"/>
  <c r="AK11" i="278"/>
  <c r="AK45" i="280"/>
  <c r="AK47" i="280" s="1"/>
  <c r="AK50" i="280" s="1"/>
  <c r="AJ56" i="280"/>
  <c r="AJ89" i="280" s="1"/>
  <c r="AW5" i="291"/>
  <c r="AJ3" i="273"/>
  <c r="AJ3" i="278"/>
  <c r="AM2" i="278"/>
  <c r="AM2" i="273"/>
  <c r="AK4" i="273"/>
  <c r="AK4" i="278"/>
  <c r="AJ60" i="265"/>
  <c r="AE11" i="265"/>
  <c r="AE14" i="265" s="1"/>
  <c r="AD42" i="282"/>
  <c r="AK19" i="278"/>
  <c r="AK21" i="278" s="1"/>
  <c r="AL153" i="280"/>
  <c r="AL154" i="280" s="1"/>
  <c r="AL156" i="280" s="1"/>
  <c r="AL127" i="280"/>
  <c r="AL129" i="280" s="1"/>
  <c r="AL48" i="278"/>
  <c r="AL69" i="278"/>
  <c r="AL156" i="273"/>
  <c r="AJ43" i="278"/>
  <c r="AJ83" i="278"/>
  <c r="AJ74" i="278"/>
  <c r="AJ70" i="278"/>
  <c r="AJ71" i="278" s="1"/>
  <c r="AL52" i="273"/>
  <c r="AL42" i="273"/>
  <c r="AL4" i="304" s="1"/>
  <c r="AL80" i="278"/>
  <c r="AL54" i="280"/>
  <c r="AL61" i="288"/>
  <c r="AL13" i="288"/>
  <c r="AL12" i="289"/>
  <c r="AL13" i="289" s="1"/>
  <c r="AL20" i="289" s="1"/>
  <c r="AL59" i="278"/>
  <c r="AL20" i="286"/>
  <c r="AL15" i="275"/>
  <c r="AL20" i="275" s="1"/>
  <c r="AM17" i="275" s="1"/>
  <c r="AL38" i="288"/>
  <c r="AL79" i="273"/>
  <c r="AM80" i="273" s="1"/>
  <c r="AM58" i="273" s="1"/>
  <c r="AL185" i="280"/>
  <c r="AL57" i="273"/>
  <c r="AL32" i="286"/>
  <c r="AL112" i="280"/>
  <c r="AL73" i="282"/>
  <c r="AL84" i="282"/>
  <c r="AL55" i="288"/>
  <c r="AL26" i="282"/>
  <c r="AL43" i="286"/>
  <c r="AL18" i="285"/>
  <c r="AO12" i="288"/>
  <c r="AO19" i="273"/>
  <c r="AO20" i="273" s="1"/>
  <c r="AO56" i="273"/>
  <c r="AO37" i="288"/>
  <c r="AO37" i="273"/>
  <c r="AO47" i="273"/>
  <c r="AO48" i="273" s="1"/>
  <c r="BB1" i="291" s="1"/>
  <c r="AK132" i="280"/>
  <c r="AK55" i="280"/>
  <c r="AL17" i="280"/>
  <c r="AL76" i="288"/>
  <c r="AL79" i="280"/>
  <c r="AP5" i="275"/>
  <c r="AP5" i="277"/>
  <c r="AP13" i="273"/>
  <c r="AP14" i="273" s="1"/>
  <c r="AP5" i="280"/>
  <c r="AP5" i="289"/>
  <c r="AP5" i="286"/>
  <c r="AP5" i="288"/>
  <c r="AP5" i="282"/>
  <c r="AQ10" i="273"/>
  <c r="AP5" i="285"/>
  <c r="AP5" i="265"/>
  <c r="AL20" i="282"/>
  <c r="AL100" i="273"/>
  <c r="AM101" i="273" s="1"/>
  <c r="AM59" i="273" s="1"/>
  <c r="AL15" i="286"/>
  <c r="AL22" i="285"/>
  <c r="AL13" i="285"/>
  <c r="AL13" i="265" s="1"/>
  <c r="AM22" i="289"/>
  <c r="AM40" i="278" s="1"/>
  <c r="AL20" i="278"/>
  <c r="AL56" i="288"/>
  <c r="AL41" i="278"/>
  <c r="AL12" i="278"/>
  <c r="AL155" i="273"/>
  <c r="AL145" i="273"/>
  <c r="AL146" i="273" s="1"/>
  <c r="AL139" i="273"/>
  <c r="AL140" i="273" s="1"/>
  <c r="AL134" i="273"/>
  <c r="AL135" i="273" s="1"/>
  <c r="AL138" i="273" s="1"/>
  <c r="AL33" i="278"/>
  <c r="AL144" i="273"/>
  <c r="AL38" i="273"/>
  <c r="AM39" i="273" s="1"/>
  <c r="AM41" i="273" s="1"/>
  <c r="AN24" i="273"/>
  <c r="AN25" i="273" s="1"/>
  <c r="AN2" i="304" s="1"/>
  <c r="AN151" i="273"/>
  <c r="AI10" i="265"/>
  <c r="AZ4" i="291"/>
  <c r="AM152" i="273"/>
  <c r="AM153" i="273" s="1"/>
  <c r="AM111" i="273"/>
  <c r="AM112" i="273" s="1"/>
  <c r="AM11" i="285" s="1"/>
  <c r="AM12" i="285" s="1"/>
  <c r="AM2" i="282"/>
  <c r="AM2" i="280"/>
  <c r="AM122" i="273"/>
  <c r="AM123" i="273" s="1"/>
  <c r="AM18" i="288"/>
  <c r="AM96" i="273"/>
  <c r="AM97" i="273" s="1"/>
  <c r="AM32" i="273"/>
  <c r="AM33" i="273" s="1"/>
  <c r="AM75" i="273"/>
  <c r="AM76" i="273" s="1"/>
  <c r="AM2" i="265"/>
  <c r="AM2" i="285"/>
  <c r="AM2" i="288"/>
  <c r="AM90" i="273"/>
  <c r="AM91" i="273" s="1"/>
  <c r="AM127" i="273"/>
  <c r="AM128" i="273" s="1"/>
  <c r="AM21" i="289" s="1"/>
  <c r="AM2" i="275"/>
  <c r="AM2" i="289"/>
  <c r="AM42" i="288"/>
  <c r="AM2" i="286"/>
  <c r="AK4" i="280"/>
  <c r="AK4" i="282"/>
  <c r="AK4" i="275"/>
  <c r="AK4" i="265"/>
  <c r="AK4" i="285"/>
  <c r="AK4" i="288"/>
  <c r="AK4" i="286"/>
  <c r="AK4" i="289"/>
  <c r="AN2" i="277"/>
  <c r="AN4" i="277" s="1"/>
  <c r="AN51" i="273"/>
  <c r="AK13" i="278"/>
  <c r="Q85" i="278"/>
  <c r="AF9" i="265"/>
  <c r="AF62" i="278"/>
  <c r="AF49" i="278"/>
  <c r="AF53" i="278"/>
  <c r="AJ25" i="278"/>
  <c r="AL42" i="278"/>
  <c r="AE50" i="278"/>
  <c r="AI75" i="278"/>
  <c r="Q31" i="265"/>
  <c r="AD54" i="278"/>
  <c r="AI27" i="278"/>
  <c r="AG34" i="278"/>
  <c r="AH32" i="278"/>
  <c r="AK42" i="278"/>
  <c r="AJ26" i="278"/>
  <c r="P55" i="278"/>
  <c r="AJ3" i="289"/>
  <c r="AJ50" i="288"/>
  <c r="AJ51" i="288" s="1"/>
  <c r="AJ54" i="288" s="1"/>
  <c r="AJ57" i="288" s="1"/>
  <c r="AJ64" i="288" s="1"/>
  <c r="AK157" i="273"/>
  <c r="AJ3" i="286"/>
  <c r="AJ3" i="265"/>
  <c r="AJ3" i="285"/>
  <c r="AJ50" i="273"/>
  <c r="AJ3" i="282"/>
  <c r="AJ3" i="280"/>
  <c r="AJ3" i="275"/>
  <c r="AJ3" i="288"/>
  <c r="AL20" i="285"/>
  <c r="AL23" i="285" s="1"/>
  <c r="AK66" i="273"/>
  <c r="AK67" i="273" s="1"/>
  <c r="AK3" i="304" s="1"/>
  <c r="AL60" i="273"/>
  <c r="AA19" i="282"/>
  <c r="AA21" i="282" s="1"/>
  <c r="AM98" i="280" l="1"/>
  <c r="AM88" i="280"/>
  <c r="AQ5" i="304"/>
  <c r="AQ5" i="278"/>
  <c r="AQ5" i="273"/>
  <c r="AM51" i="280"/>
  <c r="AM46" i="280"/>
  <c r="AL11" i="278"/>
  <c r="AL13" i="278" s="1"/>
  <c r="AL45" i="280"/>
  <c r="AL47" i="280" s="1"/>
  <c r="AL50" i="280" s="1"/>
  <c r="AK56" i="280"/>
  <c r="AJ59" i="280"/>
  <c r="AX5" i="291"/>
  <c r="AK3" i="278"/>
  <c r="AK3" i="273"/>
  <c r="AN22" i="289"/>
  <c r="AN40" i="278" s="1"/>
  <c r="AN2" i="273"/>
  <c r="AN2" i="278"/>
  <c r="AL4" i="278"/>
  <c r="AL4" i="273"/>
  <c r="AK60" i="265"/>
  <c r="AE42" i="282"/>
  <c r="AF11" i="265"/>
  <c r="AF14" i="265" s="1"/>
  <c r="AL74" i="278"/>
  <c r="AL43" i="278"/>
  <c r="AL10" i="265" s="1"/>
  <c r="AL83" i="278"/>
  <c r="AL19" i="278"/>
  <c r="AL21" i="278" s="1"/>
  <c r="AL4" i="286"/>
  <c r="AL4" i="288"/>
  <c r="AL4" i="282"/>
  <c r="AL4" i="275"/>
  <c r="AL4" i="265"/>
  <c r="AL4" i="280"/>
  <c r="AL4" i="289"/>
  <c r="AL4" i="285"/>
  <c r="BA4" i="291"/>
  <c r="AN42" i="288"/>
  <c r="AN32" i="273"/>
  <c r="AN33" i="273" s="1"/>
  <c r="AN2" i="285"/>
  <c r="AN2" i="282"/>
  <c r="AN96" i="273"/>
  <c r="AN97" i="273" s="1"/>
  <c r="AN127" i="273"/>
  <c r="AN128" i="273" s="1"/>
  <c r="AN21" i="289" s="1"/>
  <c r="AN2" i="275"/>
  <c r="AN75" i="273"/>
  <c r="AN76" i="273" s="1"/>
  <c r="AN18" i="288"/>
  <c r="AN2" i="289"/>
  <c r="AN122" i="273"/>
  <c r="AN123" i="273" s="1"/>
  <c r="AN90" i="273"/>
  <c r="AN91" i="273" s="1"/>
  <c r="AN152" i="273"/>
  <c r="AN153" i="273" s="1"/>
  <c r="AN111" i="273"/>
  <c r="AN112" i="273" s="1"/>
  <c r="AN11" i="285" s="1"/>
  <c r="AN12" i="285" s="1"/>
  <c r="AN2" i="286"/>
  <c r="AN2" i="280"/>
  <c r="AN2" i="265"/>
  <c r="AN2" i="288"/>
  <c r="AM42" i="273"/>
  <c r="AM4" i="304" s="1"/>
  <c r="AM52" i="273"/>
  <c r="AO151" i="273"/>
  <c r="AO24" i="273"/>
  <c r="AO25" i="273" s="1"/>
  <c r="AO2" i="304" s="1"/>
  <c r="AL132" i="280"/>
  <c r="AL55" i="280"/>
  <c r="AM17" i="280"/>
  <c r="AM76" i="288"/>
  <c r="AM79" i="280"/>
  <c r="AM80" i="278"/>
  <c r="AM59" i="278"/>
  <c r="AM38" i="288"/>
  <c r="AM13" i="288"/>
  <c r="AM112" i="280"/>
  <c r="AM84" i="282"/>
  <c r="AM12" i="289"/>
  <c r="AM13" i="289" s="1"/>
  <c r="AM20" i="289" s="1"/>
  <c r="AM79" i="273"/>
  <c r="AN80" i="273" s="1"/>
  <c r="AN58" i="273" s="1"/>
  <c r="AM20" i="286"/>
  <c r="AM43" i="286"/>
  <c r="AM54" i="280"/>
  <c r="AM185" i="280"/>
  <c r="AM57" i="273"/>
  <c r="AM60" i="273" s="1"/>
  <c r="AM32" i="286"/>
  <c r="AM73" i="282"/>
  <c r="AM26" i="282"/>
  <c r="AM61" i="288"/>
  <c r="AM55" i="288"/>
  <c r="AM18" i="285"/>
  <c r="AM15" i="275"/>
  <c r="AM20" i="275" s="1"/>
  <c r="AN17" i="275" s="1"/>
  <c r="AM13" i="285"/>
  <c r="AM13" i="265" s="1"/>
  <c r="AM22" i="285"/>
  <c r="AM156" i="273"/>
  <c r="AM48" i="278"/>
  <c r="AM69" i="278"/>
  <c r="AM127" i="280"/>
  <c r="AM129" i="280" s="1"/>
  <c r="AM153" i="280"/>
  <c r="AM154" i="280" s="1"/>
  <c r="AM156" i="280" s="1"/>
  <c r="AK70" i="278"/>
  <c r="AK71" i="278" s="1"/>
  <c r="AM38" i="273"/>
  <c r="AN39" i="273" s="1"/>
  <c r="AN41" i="273" s="1"/>
  <c r="AM144" i="273"/>
  <c r="AP56" i="273"/>
  <c r="AP37" i="288"/>
  <c r="AP47" i="273"/>
  <c r="AP48" i="273" s="1"/>
  <c r="BC1" i="291" s="1"/>
  <c r="AP37" i="273"/>
  <c r="AP19" i="273"/>
  <c r="AP20" i="273" s="1"/>
  <c r="AP12" i="288"/>
  <c r="AJ10" i="265"/>
  <c r="AK43" i="278"/>
  <c r="AK10" i="265" s="1"/>
  <c r="AM145" i="273"/>
  <c r="AM146" i="273" s="1"/>
  <c r="AM134" i="273"/>
  <c r="AM135" i="273" s="1"/>
  <c r="AM138" i="273" s="1"/>
  <c r="AM33" i="278"/>
  <c r="AM12" i="278"/>
  <c r="AM20" i="278"/>
  <c r="AM41" i="278"/>
  <c r="AM139" i="273"/>
  <c r="AM140" i="273" s="1"/>
  <c r="AM155" i="273"/>
  <c r="AM56" i="288"/>
  <c r="AQ5" i="275"/>
  <c r="AQ5" i="282"/>
  <c r="AQ5" i="286"/>
  <c r="AQ5" i="280"/>
  <c r="AQ5" i="285"/>
  <c r="AQ13" i="273"/>
  <c r="AQ14" i="273" s="1"/>
  <c r="AQ5" i="265"/>
  <c r="AQ5" i="277"/>
  <c r="AQ5" i="289"/>
  <c r="AQ5" i="288"/>
  <c r="AR10" i="273"/>
  <c r="AO2" i="277"/>
  <c r="AO4" i="277" s="1"/>
  <c r="AO51" i="273"/>
  <c r="AL70" i="278"/>
  <c r="AM20" i="282"/>
  <c r="AM100" i="273"/>
  <c r="AN101" i="273" s="1"/>
  <c r="AN59" i="273" s="1"/>
  <c r="AM15" i="286"/>
  <c r="AG62" i="278"/>
  <c r="AG53" i="278"/>
  <c r="AG49" i="278"/>
  <c r="AG9" i="265"/>
  <c r="AF50" i="278"/>
  <c r="AI32" i="278"/>
  <c r="AK26" i="278"/>
  <c r="AE54" i="278"/>
  <c r="AF42" i="282"/>
  <c r="AK74" i="278"/>
  <c r="AK83" i="278"/>
  <c r="P30" i="265"/>
  <c r="P63" i="278"/>
  <c r="AH34" i="278"/>
  <c r="R82" i="278"/>
  <c r="Q69" i="265"/>
  <c r="AJ27" i="278"/>
  <c r="AJ75" i="278"/>
  <c r="AK25" i="278"/>
  <c r="AK3" i="289"/>
  <c r="AK50" i="288"/>
  <c r="AK51" i="288" s="1"/>
  <c r="AK54" i="288" s="1"/>
  <c r="AK57" i="288" s="1"/>
  <c r="AK64" i="288" s="1"/>
  <c r="AL157" i="273"/>
  <c r="AL66" i="273"/>
  <c r="AL67" i="273" s="1"/>
  <c r="AL3" i="304" s="1"/>
  <c r="AA30" i="282"/>
  <c r="AA31" i="282" s="1"/>
  <c r="AB28" i="282" s="1"/>
  <c r="AA43" i="282"/>
  <c r="AK3" i="280"/>
  <c r="AK3" i="275"/>
  <c r="AK3" i="286"/>
  <c r="AK3" i="282"/>
  <c r="AK3" i="288"/>
  <c r="AK3" i="265"/>
  <c r="AK3" i="285"/>
  <c r="AK50" i="273"/>
  <c r="AM20" i="285"/>
  <c r="AL59" i="265"/>
  <c r="AR5" i="304" l="1"/>
  <c r="AR5" i="278"/>
  <c r="AR5" i="273"/>
  <c r="AN98" i="280"/>
  <c r="AN88" i="280"/>
  <c r="AK59" i="280"/>
  <c r="AK89" i="280"/>
  <c r="AM11" i="278"/>
  <c r="AM13" i="278" s="1"/>
  <c r="AM45" i="280"/>
  <c r="AM47" i="280" s="1"/>
  <c r="AM50" i="280" s="1"/>
  <c r="AN51" i="280"/>
  <c r="AN46" i="280"/>
  <c r="AL56" i="280"/>
  <c r="AL89" i="280" s="1"/>
  <c r="AY5" i="291"/>
  <c r="AL3" i="273"/>
  <c r="AL3" i="278"/>
  <c r="AM4" i="273"/>
  <c r="AM4" i="278"/>
  <c r="AO2" i="278"/>
  <c r="AO2" i="273"/>
  <c r="AG11" i="265"/>
  <c r="AG42" i="282" s="1"/>
  <c r="AL60" i="265"/>
  <c r="AM23" i="285"/>
  <c r="AN20" i="285" s="1"/>
  <c r="AM19" i="278"/>
  <c r="AM55" i="280"/>
  <c r="AM132" i="280"/>
  <c r="AN69" i="278"/>
  <c r="AN127" i="280"/>
  <c r="AN129" i="280" s="1"/>
  <c r="AN153" i="280"/>
  <c r="AN154" i="280" s="1"/>
  <c r="AN156" i="280" s="1"/>
  <c r="AN156" i="273"/>
  <c r="AN48" i="278"/>
  <c r="AQ12" i="288"/>
  <c r="AQ19" i="273"/>
  <c r="AQ20" i="273" s="1"/>
  <c r="AQ37" i="288"/>
  <c r="AQ56" i="273"/>
  <c r="AQ37" i="273"/>
  <c r="AQ47" i="273"/>
  <c r="AQ48" i="273" s="1"/>
  <c r="BD1" i="291" s="1"/>
  <c r="AP2" i="277"/>
  <c r="AP4" i="277" s="1"/>
  <c r="AP51" i="273"/>
  <c r="AM4" i="289"/>
  <c r="AM4" i="265"/>
  <c r="AM4" i="288"/>
  <c r="AM4" i="280"/>
  <c r="AM4" i="285"/>
  <c r="AM4" i="282"/>
  <c r="AM4" i="275"/>
  <c r="AM4" i="286"/>
  <c r="AN20" i="282"/>
  <c r="AN100" i="273"/>
  <c r="AO101" i="273" s="1"/>
  <c r="AO59" i="273" s="1"/>
  <c r="AN15" i="286"/>
  <c r="AN145" i="273"/>
  <c r="AN146" i="273" s="1"/>
  <c r="AN155" i="273"/>
  <c r="AN139" i="273"/>
  <c r="AN140" i="273" s="1"/>
  <c r="AN33" i="278"/>
  <c r="AN41" i="278"/>
  <c r="AN12" i="278"/>
  <c r="AN134" i="273"/>
  <c r="AN135" i="273" s="1"/>
  <c r="AN138" i="273" s="1"/>
  <c r="AN56" i="288"/>
  <c r="AN20" i="278"/>
  <c r="AN17" i="280"/>
  <c r="AN76" i="288"/>
  <c r="AN79" i="280"/>
  <c r="AR5" i="277"/>
  <c r="AR5" i="288"/>
  <c r="AR5" i="286"/>
  <c r="AR5" i="275"/>
  <c r="AR5" i="265"/>
  <c r="AR5" i="285"/>
  <c r="AR5" i="280"/>
  <c r="AR5" i="282"/>
  <c r="AR5" i="289"/>
  <c r="AS10" i="273"/>
  <c r="AR13" i="273"/>
  <c r="AR14" i="273" s="1"/>
  <c r="AM42" i="278"/>
  <c r="AN42" i="273"/>
  <c r="AN4" i="304" s="1"/>
  <c r="AN52" i="273"/>
  <c r="AN144" i="273"/>
  <c r="AN38" i="273"/>
  <c r="AO39" i="273" s="1"/>
  <c r="AO41" i="273" s="1"/>
  <c r="AP151" i="273"/>
  <c r="AP24" i="273"/>
  <c r="AP25" i="273" s="1"/>
  <c r="AP2" i="304" s="1"/>
  <c r="BB4" i="291"/>
  <c r="AO96" i="273"/>
  <c r="AO97" i="273" s="1"/>
  <c r="AO122" i="273"/>
  <c r="AO123" i="273" s="1"/>
  <c r="AO42" i="288"/>
  <c r="AO2" i="265"/>
  <c r="AO75" i="273"/>
  <c r="AO76" i="273" s="1"/>
  <c r="AO32" i="273"/>
  <c r="AO33" i="273" s="1"/>
  <c r="AO18" i="288"/>
  <c r="AO90" i="273"/>
  <c r="AO91" i="273" s="1"/>
  <c r="AO2" i="288"/>
  <c r="AO2" i="286"/>
  <c r="AO111" i="273"/>
  <c r="AO112" i="273" s="1"/>
  <c r="AO11" i="285" s="1"/>
  <c r="AO12" i="285" s="1"/>
  <c r="AO2" i="282"/>
  <c r="AO152" i="273"/>
  <c r="AO153" i="273" s="1"/>
  <c r="AO2" i="280"/>
  <c r="AO127" i="273"/>
  <c r="AO128" i="273" s="1"/>
  <c r="AO21" i="289" s="1"/>
  <c r="AO2" i="289"/>
  <c r="AO2" i="285"/>
  <c r="AO2" i="275"/>
  <c r="AN22" i="285"/>
  <c r="AN13" i="285"/>
  <c r="AN13" i="265" s="1"/>
  <c r="AN55" i="288"/>
  <c r="AN38" i="288"/>
  <c r="AN57" i="273"/>
  <c r="AN60" i="273" s="1"/>
  <c r="AN15" i="275"/>
  <c r="AN20" i="275" s="1"/>
  <c r="AO17" i="275" s="1"/>
  <c r="AN54" i="280"/>
  <c r="AN112" i="280"/>
  <c r="AN13" i="288"/>
  <c r="AN84" i="282"/>
  <c r="AN80" i="278"/>
  <c r="AN59" i="278"/>
  <c r="AN185" i="280"/>
  <c r="AN73" i="282"/>
  <c r="AN12" i="289"/>
  <c r="AN13" i="289" s="1"/>
  <c r="AN20" i="289" s="1"/>
  <c r="AO22" i="289" s="1"/>
  <c r="AO40" i="278" s="1"/>
  <c r="AN32" i="286"/>
  <c r="AN18" i="285"/>
  <c r="AN20" i="286"/>
  <c r="AN61" i="288"/>
  <c r="AN79" i="273"/>
  <c r="AO80" i="273" s="1"/>
  <c r="AO58" i="273" s="1"/>
  <c r="AN43" i="286"/>
  <c r="AN26" i="282"/>
  <c r="AL26" i="278"/>
  <c r="AG50" i="278"/>
  <c r="AJ32" i="278"/>
  <c r="AH9" i="265"/>
  <c r="AH53" i="278"/>
  <c r="AH49" i="278"/>
  <c r="AH62" i="278"/>
  <c r="AM21" i="278"/>
  <c r="AK75" i="278"/>
  <c r="P64" i="278"/>
  <c r="AI34" i="278"/>
  <c r="AL25" i="278"/>
  <c r="AK27" i="278"/>
  <c r="R73" i="278"/>
  <c r="AF54" i="278"/>
  <c r="AL3" i="289"/>
  <c r="AL71" i="278"/>
  <c r="AL50" i="288"/>
  <c r="AL51" i="288" s="1"/>
  <c r="AL54" i="288" s="1"/>
  <c r="AL57" i="288" s="1"/>
  <c r="AL64" i="288" s="1"/>
  <c r="AM157" i="273"/>
  <c r="AB19" i="282"/>
  <c r="AB21" i="282" s="1"/>
  <c r="AL50" i="273"/>
  <c r="AL3" i="265"/>
  <c r="AL3" i="288"/>
  <c r="AL3" i="282"/>
  <c r="AL3" i="280"/>
  <c r="AL3" i="285"/>
  <c r="AL3" i="286"/>
  <c r="AL3" i="275"/>
  <c r="AM66" i="273"/>
  <c r="AM67" i="273" s="1"/>
  <c r="AM3" i="304" s="1"/>
  <c r="AO88" i="280" l="1"/>
  <c r="AO98" i="280"/>
  <c r="AS5" i="304"/>
  <c r="AS5" i="278"/>
  <c r="AS5" i="273"/>
  <c r="AO46" i="280"/>
  <c r="AO51" i="280"/>
  <c r="AN11" i="278"/>
  <c r="AN45" i="280"/>
  <c r="AM59" i="265"/>
  <c r="AM60" i="265" s="1"/>
  <c r="AN47" i="280"/>
  <c r="AN50" i="280" s="1"/>
  <c r="AL59" i="280"/>
  <c r="AM56" i="280"/>
  <c r="AM89" i="280" s="1"/>
  <c r="AZ5" i="291"/>
  <c r="AM3" i="278"/>
  <c r="AM3" i="273"/>
  <c r="AP2" i="273"/>
  <c r="AP2" i="278"/>
  <c r="AN4" i="278"/>
  <c r="AN4" i="273"/>
  <c r="AG14" i="265"/>
  <c r="AH11" i="265"/>
  <c r="AH14" i="265" s="1"/>
  <c r="AN23" i="285"/>
  <c r="AN19" i="278"/>
  <c r="AM59" i="280"/>
  <c r="AO20" i="282"/>
  <c r="AO15" i="286"/>
  <c r="AO100" i="273"/>
  <c r="AP101" i="273" s="1"/>
  <c r="AP59" i="273" s="1"/>
  <c r="AO17" i="280"/>
  <c r="AO79" i="280"/>
  <c r="AO76" i="288"/>
  <c r="AN4" i="282"/>
  <c r="AN4" i="275"/>
  <c r="AN4" i="280"/>
  <c r="AN4" i="288"/>
  <c r="AN4" i="289"/>
  <c r="AN4" i="265"/>
  <c r="AN4" i="286"/>
  <c r="AN4" i="285"/>
  <c r="AN42" i="278"/>
  <c r="AO155" i="273"/>
  <c r="AO139" i="273"/>
  <c r="AO140" i="273" s="1"/>
  <c r="AO20" i="278"/>
  <c r="AO41" i="278"/>
  <c r="AO42" i="278" s="1"/>
  <c r="AO134" i="273"/>
  <c r="AO135" i="273" s="1"/>
  <c r="AO145" i="273"/>
  <c r="AO146" i="273" s="1"/>
  <c r="AO33" i="278"/>
  <c r="AO56" i="288"/>
  <c r="AO12" i="278"/>
  <c r="AM83" i="278"/>
  <c r="AM43" i="278"/>
  <c r="AM70" i="278"/>
  <c r="AM71" i="278" s="1"/>
  <c r="AM74" i="278"/>
  <c r="AO156" i="273"/>
  <c r="AO48" i="278"/>
  <c r="AO69" i="278"/>
  <c r="AO127" i="280"/>
  <c r="AO129" i="280" s="1"/>
  <c r="AO153" i="280"/>
  <c r="AO154" i="280" s="1"/>
  <c r="AO156" i="280" s="1"/>
  <c r="AQ24" i="273"/>
  <c r="AQ25" i="273" s="1"/>
  <c r="AQ2" i="304" s="1"/>
  <c r="AQ151" i="273"/>
  <c r="BC4" i="291"/>
  <c r="AP42" i="288"/>
  <c r="AP2" i="286"/>
  <c r="AP2" i="280"/>
  <c r="AP90" i="273"/>
  <c r="AP91" i="273" s="1"/>
  <c r="AP2" i="275"/>
  <c r="AP96" i="273"/>
  <c r="AP97" i="273" s="1"/>
  <c r="AP122" i="273"/>
  <c r="AP123" i="273" s="1"/>
  <c r="AP2" i="265"/>
  <c r="AP18" i="288"/>
  <c r="AP111" i="273"/>
  <c r="AP112" i="273" s="1"/>
  <c r="AP11" i="285" s="1"/>
  <c r="AP12" i="285" s="1"/>
  <c r="AP2" i="282"/>
  <c r="AP2" i="285"/>
  <c r="AP32" i="273"/>
  <c r="AP33" i="273" s="1"/>
  <c r="AP152" i="273"/>
  <c r="AP153" i="273" s="1"/>
  <c r="AP75" i="273"/>
  <c r="AP76" i="273" s="1"/>
  <c r="AP12" i="289" s="1"/>
  <c r="AP2" i="288"/>
  <c r="AP127" i="273"/>
  <c r="AP128" i="273" s="1"/>
  <c r="AP21" i="289" s="1"/>
  <c r="AP2" i="289"/>
  <c r="AR47" i="273"/>
  <c r="AR48" i="273" s="1"/>
  <c r="BE1" i="291" s="1"/>
  <c r="AR12" i="288"/>
  <c r="AR37" i="273"/>
  <c r="AR37" i="288"/>
  <c r="AR19" i="273"/>
  <c r="AR20" i="273" s="1"/>
  <c r="AR56" i="273"/>
  <c r="AO144" i="273"/>
  <c r="AO38" i="273"/>
  <c r="AP39" i="273" s="1"/>
  <c r="AP41" i="273" s="1"/>
  <c r="AS5" i="286"/>
  <c r="AS5" i="288"/>
  <c r="AS5" i="280"/>
  <c r="AS13" i="273"/>
  <c r="AS14" i="273" s="1"/>
  <c r="AS5" i="277"/>
  <c r="AS5" i="275"/>
  <c r="AS5" i="285"/>
  <c r="AS5" i="265"/>
  <c r="AS5" i="289"/>
  <c r="AS5" i="282"/>
  <c r="AT10" i="273"/>
  <c r="AN132" i="280"/>
  <c r="AN55" i="280"/>
  <c r="AO22" i="285"/>
  <c r="AO13" i="285"/>
  <c r="AO13" i="265" s="1"/>
  <c r="AO13" i="288"/>
  <c r="AO57" i="273"/>
  <c r="AO60" i="273" s="1"/>
  <c r="AO79" i="273"/>
  <c r="AP80" i="273" s="1"/>
  <c r="AP58" i="273" s="1"/>
  <c r="AO55" i="288"/>
  <c r="AO73" i="282"/>
  <c r="AO26" i="282"/>
  <c r="AO185" i="280"/>
  <c r="AO80" i="278"/>
  <c r="AO43" i="286"/>
  <c r="AO32" i="286"/>
  <c r="AO15" i="275"/>
  <c r="AO20" i="275" s="1"/>
  <c r="AP17" i="275" s="1"/>
  <c r="AO20" i="286"/>
  <c r="AO12" i="289"/>
  <c r="AO13" i="289" s="1"/>
  <c r="AO20" i="289" s="1"/>
  <c r="AO38" i="288"/>
  <c r="AO54" i="280"/>
  <c r="AO18" i="285"/>
  <c r="AO84" i="282"/>
  <c r="AO59" i="278"/>
  <c r="AO112" i="280"/>
  <c r="AO61" i="288"/>
  <c r="AO52" i="273"/>
  <c r="AO42" i="273"/>
  <c r="AO4" i="304" s="1"/>
  <c r="AP22" i="289"/>
  <c r="AP40" i="278" s="1"/>
  <c r="AQ51" i="273"/>
  <c r="AQ2" i="277"/>
  <c r="AQ4" i="277" s="1"/>
  <c r="AN13" i="278"/>
  <c r="AL75" i="278"/>
  <c r="AI9" i="265"/>
  <c r="AI62" i="278"/>
  <c r="AI53" i="278"/>
  <c r="AI49" i="278"/>
  <c r="AM25" i="278"/>
  <c r="R76" i="278"/>
  <c r="AJ34" i="278"/>
  <c r="P64" i="265"/>
  <c r="Q61" i="278"/>
  <c r="AM26" i="278"/>
  <c r="AK32" i="278"/>
  <c r="AH50" i="278"/>
  <c r="AG54" i="278"/>
  <c r="AL27" i="278"/>
  <c r="AH42" i="282"/>
  <c r="AN21" i="278"/>
  <c r="AM3" i="289"/>
  <c r="AP80" i="278"/>
  <c r="AM50" i="288"/>
  <c r="AM51" i="288" s="1"/>
  <c r="AM54" i="288" s="1"/>
  <c r="AM57" i="288" s="1"/>
  <c r="AM64" i="288" s="1"/>
  <c r="AN157" i="273"/>
  <c r="AM3" i="286"/>
  <c r="AM3" i="275"/>
  <c r="AM3" i="285"/>
  <c r="AM3" i="282"/>
  <c r="AM50" i="273"/>
  <c r="AM3" i="265"/>
  <c r="AM3" i="280"/>
  <c r="AM3" i="288"/>
  <c r="AO138" i="273"/>
  <c r="AP32" i="286"/>
  <c r="AN66" i="273"/>
  <c r="AN67" i="273" s="1"/>
  <c r="AN3" i="304" s="1"/>
  <c r="AN59" i="265"/>
  <c r="AO20" i="285"/>
  <c r="AB30" i="282"/>
  <c r="AB31" i="282" s="1"/>
  <c r="AC28" i="282" s="1"/>
  <c r="AB43" i="282"/>
  <c r="AP98" i="280" l="1"/>
  <c r="AP88" i="280"/>
  <c r="AT5" i="304"/>
  <c r="AT5" i="278"/>
  <c r="AT5" i="273"/>
  <c r="AP51" i="280"/>
  <c r="AP46" i="280"/>
  <c r="AO11" i="278"/>
  <c r="AO45" i="280"/>
  <c r="AO47" i="280" s="1"/>
  <c r="AO50" i="280" s="1"/>
  <c r="AN56" i="280"/>
  <c r="AN89" i="280" s="1"/>
  <c r="BA5" i="291"/>
  <c r="AN3" i="273"/>
  <c r="AN3" i="278"/>
  <c r="AO4" i="273"/>
  <c r="AO4" i="278"/>
  <c r="AQ2" i="278"/>
  <c r="AQ2" i="273"/>
  <c r="AI11" i="265"/>
  <c r="AN60" i="265"/>
  <c r="AP79" i="273"/>
  <c r="AQ80" i="273" s="1"/>
  <c r="AQ58" i="273" s="1"/>
  <c r="AP20" i="286"/>
  <c r="AP185" i="280"/>
  <c r="AP57" i="273"/>
  <c r="AP60" i="273" s="1"/>
  <c r="AP38" i="288"/>
  <c r="AP84" i="282"/>
  <c r="AP73" i="282"/>
  <c r="AP54" i="280"/>
  <c r="AO23" i="285"/>
  <c r="AP20" i="285" s="1"/>
  <c r="AP61" i="288"/>
  <c r="AP13" i="288"/>
  <c r="AP43" i="286"/>
  <c r="AP26" i="282"/>
  <c r="AP15" i="275"/>
  <c r="AP20" i="275" s="1"/>
  <c r="AQ17" i="275" s="1"/>
  <c r="AP18" i="285"/>
  <c r="AP55" i="288"/>
  <c r="AP112" i="280"/>
  <c r="AP59" i="278"/>
  <c r="AP13" i="289"/>
  <c r="AP20" i="289" s="1"/>
  <c r="AO70" i="278"/>
  <c r="AO43" i="278"/>
  <c r="AO10" i="265" s="1"/>
  <c r="AO74" i="278"/>
  <c r="AO83" i="278"/>
  <c r="AO19" i="278"/>
  <c r="AO21" i="278" s="1"/>
  <c r="AT5" i="282"/>
  <c r="AT13" i="273"/>
  <c r="AT14" i="273" s="1"/>
  <c r="AT5" i="265"/>
  <c r="AU10" i="273"/>
  <c r="AT5" i="289"/>
  <c r="AT5" i="280"/>
  <c r="AT5" i="277"/>
  <c r="AT5" i="285"/>
  <c r="AT5" i="275"/>
  <c r="AT5" i="288"/>
  <c r="AT5" i="286"/>
  <c r="AS47" i="273"/>
  <c r="AS48" i="273" s="1"/>
  <c r="BF1" i="291" s="1"/>
  <c r="AS37" i="273"/>
  <c r="AS12" i="288"/>
  <c r="AS56" i="273"/>
  <c r="AS19" i="273"/>
  <c r="AS20" i="273" s="1"/>
  <c r="AS37" i="288"/>
  <c r="AR151" i="273"/>
  <c r="AR24" i="273"/>
  <c r="AR25" i="273" s="1"/>
  <c r="AR2" i="304" s="1"/>
  <c r="AN83" i="278"/>
  <c r="AN43" i="278"/>
  <c r="AN74" i="278"/>
  <c r="AN70" i="278"/>
  <c r="AN71" i="278" s="1"/>
  <c r="AP48" i="278"/>
  <c r="AP127" i="280"/>
  <c r="AP129" i="280" s="1"/>
  <c r="AP69" i="278"/>
  <c r="AP153" i="280"/>
  <c r="AP154" i="280" s="1"/>
  <c r="AP156" i="280" s="1"/>
  <c r="AP156" i="273"/>
  <c r="AP38" i="273"/>
  <c r="AQ39" i="273" s="1"/>
  <c r="AQ41" i="273" s="1"/>
  <c r="AP144" i="273"/>
  <c r="AP17" i="280"/>
  <c r="AP76" i="288"/>
  <c r="AP79" i="280"/>
  <c r="AP41" i="278"/>
  <c r="AP134" i="273"/>
  <c r="AP135" i="273" s="1"/>
  <c r="AP138" i="273" s="1"/>
  <c r="AP155" i="273"/>
  <c r="AP33" i="278"/>
  <c r="AP139" i="273"/>
  <c r="AP140" i="273" s="1"/>
  <c r="AP12" i="278"/>
  <c r="AP145" i="273"/>
  <c r="AP146" i="273" s="1"/>
  <c r="AP20" i="278"/>
  <c r="AP56" i="288"/>
  <c r="AR2" i="277"/>
  <c r="AR4" i="277" s="1"/>
  <c r="AR51" i="273"/>
  <c r="BD4" i="291"/>
  <c r="AQ2" i="289"/>
  <c r="AQ90" i="273"/>
  <c r="AQ91" i="273" s="1"/>
  <c r="AQ18" i="288"/>
  <c r="AQ75" i="273"/>
  <c r="AQ32" i="273"/>
  <c r="AQ33" i="273" s="1"/>
  <c r="AQ2" i="285"/>
  <c r="AQ111" i="273"/>
  <c r="AQ112" i="273" s="1"/>
  <c r="AQ11" i="285" s="1"/>
  <c r="AQ12" i="285" s="1"/>
  <c r="AQ2" i="282"/>
  <c r="AQ2" i="275"/>
  <c r="AQ152" i="273"/>
  <c r="AQ153" i="273" s="1"/>
  <c r="AQ42" i="288"/>
  <c r="AQ2" i="265"/>
  <c r="AQ96" i="273"/>
  <c r="AQ97" i="273" s="1"/>
  <c r="AQ2" i="288"/>
  <c r="AQ127" i="273"/>
  <c r="AQ128" i="273" s="1"/>
  <c r="AQ21" i="289" s="1"/>
  <c r="AQ122" i="273"/>
  <c r="AQ123" i="273" s="1"/>
  <c r="AQ2" i="280"/>
  <c r="AQ2" i="286"/>
  <c r="AO4" i="289"/>
  <c r="AO4" i="275"/>
  <c r="AO4" i="286"/>
  <c r="AO4" i="288"/>
  <c r="AO4" i="265"/>
  <c r="AO4" i="280"/>
  <c r="AO4" i="285"/>
  <c r="AO4" i="282"/>
  <c r="AP52" i="273"/>
  <c r="AP42" i="273"/>
  <c r="AP4" i="304" s="1"/>
  <c r="AP13" i="285"/>
  <c r="AP13" i="265" s="1"/>
  <c r="AP22" i="285"/>
  <c r="AP100" i="273"/>
  <c r="AQ101" i="273" s="1"/>
  <c r="AQ59" i="273" s="1"/>
  <c r="AP15" i="286"/>
  <c r="AP20" i="282"/>
  <c r="AM10" i="265"/>
  <c r="AQ22" i="289"/>
  <c r="AQ40" i="278" s="1"/>
  <c r="AO55" i="280"/>
  <c r="AO132" i="280"/>
  <c r="AH54" i="278"/>
  <c r="AL32" i="278"/>
  <c r="AJ49" i="278"/>
  <c r="AJ9" i="265"/>
  <c r="AJ53" i="278"/>
  <c r="AJ62" i="278"/>
  <c r="AI42" i="282"/>
  <c r="AK34" i="278"/>
  <c r="R77" i="278"/>
  <c r="R84" i="278"/>
  <c r="AO13" i="278"/>
  <c r="Q52" i="278"/>
  <c r="AM27" i="278"/>
  <c r="AM75" i="278"/>
  <c r="AN26" i="278"/>
  <c r="AI50" i="278"/>
  <c r="AN25" i="278"/>
  <c r="AN3" i="289"/>
  <c r="AN50" i="288"/>
  <c r="AN51" i="288" s="1"/>
  <c r="AN54" i="288" s="1"/>
  <c r="AN57" i="288" s="1"/>
  <c r="AN64" i="288" s="1"/>
  <c r="AO157" i="273"/>
  <c r="AC19" i="282"/>
  <c r="AC21" i="282" s="1"/>
  <c r="AN3" i="282"/>
  <c r="AN3" i="280"/>
  <c r="AN3" i="286"/>
  <c r="AN50" i="273"/>
  <c r="AN3" i="265"/>
  <c r="AN3" i="288"/>
  <c r="AN3" i="275"/>
  <c r="AN3" i="285"/>
  <c r="AO66" i="273"/>
  <c r="AO67" i="273" s="1"/>
  <c r="AO3" i="304" s="1"/>
  <c r="AO59" i="265" l="1"/>
  <c r="AQ98" i="280"/>
  <c r="AQ88" i="280"/>
  <c r="AU5" i="304"/>
  <c r="AU5" i="278"/>
  <c r="AU5" i="273"/>
  <c r="AQ51" i="280"/>
  <c r="AQ46" i="280"/>
  <c r="AP11" i="278"/>
  <c r="AP45" i="280"/>
  <c r="AP47" i="280" s="1"/>
  <c r="AP50" i="280" s="1"/>
  <c r="AO56" i="280"/>
  <c r="AO89" i="280" s="1"/>
  <c r="AN59" i="280"/>
  <c r="BB5" i="291"/>
  <c r="AO3" i="278"/>
  <c r="AO3" i="273"/>
  <c r="AP4" i="278"/>
  <c r="AP4" i="273"/>
  <c r="AR2" i="273"/>
  <c r="AR2" i="278"/>
  <c r="AO60" i="265"/>
  <c r="AI14" i="265"/>
  <c r="AJ11" i="265"/>
  <c r="AJ14" i="265" s="1"/>
  <c r="AP19" i="278"/>
  <c r="AP21" i="278" s="1"/>
  <c r="AQ48" i="278"/>
  <c r="AQ127" i="280"/>
  <c r="AQ129" i="280" s="1"/>
  <c r="AQ153" i="280"/>
  <c r="AQ154" i="280" s="1"/>
  <c r="AQ156" i="280" s="1"/>
  <c r="AQ156" i="273"/>
  <c r="AQ69" i="278"/>
  <c r="AQ17" i="280"/>
  <c r="AQ76" i="288"/>
  <c r="AQ79" i="280"/>
  <c r="AP132" i="280"/>
  <c r="AP55" i="280"/>
  <c r="AU5" i="275"/>
  <c r="AU5" i="286"/>
  <c r="AU5" i="277"/>
  <c r="AU5" i="280"/>
  <c r="AU5" i="288"/>
  <c r="AV10" i="273"/>
  <c r="AU5" i="285"/>
  <c r="AU5" i="289"/>
  <c r="AU5" i="282"/>
  <c r="AU13" i="273"/>
  <c r="AU14" i="273" s="1"/>
  <c r="AU5" i="265"/>
  <c r="AQ76" i="273"/>
  <c r="AP4" i="288"/>
  <c r="AP4" i="275"/>
  <c r="AP4" i="265"/>
  <c r="AP4" i="280"/>
  <c r="AP4" i="285"/>
  <c r="AP4" i="286"/>
  <c r="AP4" i="289"/>
  <c r="AP4" i="282"/>
  <c r="AQ100" i="273"/>
  <c r="AR101" i="273" s="1"/>
  <c r="AR59" i="273" s="1"/>
  <c r="AQ15" i="286"/>
  <c r="AQ20" i="282"/>
  <c r="AR22" i="289"/>
  <c r="AR40" i="278" s="1"/>
  <c r="AS151" i="273"/>
  <c r="AS24" i="273"/>
  <c r="AS25" i="273" s="1"/>
  <c r="AS2" i="304" s="1"/>
  <c r="AP42" i="278"/>
  <c r="AP23" i="285"/>
  <c r="AP59" i="265" s="1"/>
  <c r="AQ13" i="285"/>
  <c r="AQ13" i="265" s="1"/>
  <c r="AQ22" i="285"/>
  <c r="AT37" i="273"/>
  <c r="AT37" i="288"/>
  <c r="AT47" i="273"/>
  <c r="AT48" i="273" s="1"/>
  <c r="BG1" i="291" s="1"/>
  <c r="AT19" i="273"/>
  <c r="AT20" i="273" s="1"/>
  <c r="AT56" i="273"/>
  <c r="AT12" i="288"/>
  <c r="AQ155" i="273"/>
  <c r="AQ12" i="278"/>
  <c r="AQ134" i="273"/>
  <c r="AQ135" i="273" s="1"/>
  <c r="AQ138" i="273" s="1"/>
  <c r="AQ20" i="278"/>
  <c r="AQ139" i="273"/>
  <c r="AQ140" i="273" s="1"/>
  <c r="AQ41" i="278"/>
  <c r="AQ56" i="288"/>
  <c r="AQ145" i="273"/>
  <c r="AQ146" i="273" s="1"/>
  <c r="AQ45" i="280" s="1"/>
  <c r="AQ33" i="278"/>
  <c r="AQ42" i="273"/>
  <c r="AQ4" i="304" s="1"/>
  <c r="AQ52" i="273"/>
  <c r="AN10" i="265"/>
  <c r="BE4" i="291"/>
  <c r="AR2" i="289"/>
  <c r="AR2" i="285"/>
  <c r="AR111" i="273"/>
  <c r="AR112" i="273" s="1"/>
  <c r="AR11" i="285" s="1"/>
  <c r="AR12" i="285" s="1"/>
  <c r="AR127" i="273"/>
  <c r="AR128" i="273" s="1"/>
  <c r="AR21" i="289" s="1"/>
  <c r="AR122" i="273"/>
  <c r="AR123" i="273" s="1"/>
  <c r="AR96" i="273"/>
  <c r="AR97" i="273" s="1"/>
  <c r="AR42" i="288"/>
  <c r="AR152" i="273"/>
  <c r="AR153" i="273" s="1"/>
  <c r="AR2" i="275"/>
  <c r="AR75" i="273"/>
  <c r="AR76" i="273" s="1"/>
  <c r="AR32" i="273"/>
  <c r="AR33" i="273" s="1"/>
  <c r="AR2" i="286"/>
  <c r="AR90" i="273"/>
  <c r="AR91" i="273" s="1"/>
  <c r="AR2" i="265"/>
  <c r="AR2" i="282"/>
  <c r="AR2" i="288"/>
  <c r="AR18" i="288"/>
  <c r="AR2" i="280"/>
  <c r="AQ38" i="273"/>
  <c r="AR39" i="273" s="1"/>
  <c r="AR41" i="273" s="1"/>
  <c r="AQ144" i="273"/>
  <c r="AS2" i="277"/>
  <c r="AS4" i="277" s="1"/>
  <c r="AS51" i="273"/>
  <c r="AP13" i="278"/>
  <c r="R85" i="278"/>
  <c r="AM32" i="278"/>
  <c r="R31" i="265"/>
  <c r="AN75" i="278"/>
  <c r="AN27" i="278"/>
  <c r="AJ50" i="278"/>
  <c r="Q55" i="278"/>
  <c r="AK62" i="278"/>
  <c r="AK53" i="278"/>
  <c r="AK49" i="278"/>
  <c r="AK9" i="265"/>
  <c r="AI54" i="278"/>
  <c r="AL34" i="278"/>
  <c r="AO25" i="278"/>
  <c r="AO26" i="278"/>
  <c r="AO3" i="289"/>
  <c r="AO71" i="278"/>
  <c r="AO50" i="288"/>
  <c r="AO51" i="288" s="1"/>
  <c r="AO54" i="288" s="1"/>
  <c r="AO57" i="288" s="1"/>
  <c r="AO64" i="288" s="1"/>
  <c r="AP157" i="273"/>
  <c r="AO3" i="282"/>
  <c r="AO3" i="285"/>
  <c r="AO3" i="280"/>
  <c r="AO50" i="273"/>
  <c r="AO3" i="288"/>
  <c r="AO3" i="286"/>
  <c r="AO3" i="265"/>
  <c r="AO3" i="275"/>
  <c r="AC30" i="282"/>
  <c r="AC31" i="282" s="1"/>
  <c r="AD28" i="282" s="1"/>
  <c r="AC43" i="282"/>
  <c r="AQ11" i="278"/>
  <c r="AQ20" i="285"/>
  <c r="AP66" i="273"/>
  <c r="AP67" i="273" s="1"/>
  <c r="AP3" i="304" s="1"/>
  <c r="AJ42" i="282" l="1"/>
  <c r="AR98" i="280"/>
  <c r="AR88" i="280"/>
  <c r="AV5" i="304"/>
  <c r="AV5" i="278"/>
  <c r="AV5" i="273"/>
  <c r="AR51" i="280"/>
  <c r="AR46" i="280"/>
  <c r="AQ47" i="280"/>
  <c r="AQ50" i="280" s="1"/>
  <c r="AP56" i="280"/>
  <c r="AP89" i="280" s="1"/>
  <c r="AO59" i="280"/>
  <c r="BC5" i="291"/>
  <c r="AP3" i="273"/>
  <c r="AP3" i="278"/>
  <c r="AQ4" i="273"/>
  <c r="AQ4" i="278"/>
  <c r="AS2" i="278"/>
  <c r="AS2" i="273"/>
  <c r="AP60" i="265"/>
  <c r="AK11" i="265"/>
  <c r="AK42" i="282" s="1"/>
  <c r="AQ42" i="278"/>
  <c r="AQ43" i="278" s="1"/>
  <c r="AQ19" i="278"/>
  <c r="AQ21" i="278" s="1"/>
  <c r="AR112" i="280"/>
  <c r="AR38" i="288"/>
  <c r="AR80" i="278"/>
  <c r="AR185" i="280"/>
  <c r="AR26" i="282"/>
  <c r="AR12" i="289"/>
  <c r="AR54" i="280"/>
  <c r="AR73" i="282"/>
  <c r="AR13" i="288"/>
  <c r="AR43" i="286"/>
  <c r="AR32" i="286"/>
  <c r="AR59" i="278"/>
  <c r="AR61" i="288"/>
  <c r="AR18" i="285"/>
  <c r="AR20" i="286"/>
  <c r="AR84" i="282"/>
  <c r="AR79" i="273"/>
  <c r="AS80" i="273" s="1"/>
  <c r="AS58" i="273" s="1"/>
  <c r="AR55" i="288"/>
  <c r="AR57" i="273"/>
  <c r="AR15" i="275"/>
  <c r="AT24" i="273"/>
  <c r="AT25" i="273" s="1"/>
  <c r="AT2" i="304" s="1"/>
  <c r="AT151" i="273"/>
  <c r="AP70" i="278"/>
  <c r="AP74" i="278"/>
  <c r="AP43" i="278"/>
  <c r="AP83" i="278"/>
  <c r="AR42" i="273"/>
  <c r="AR4" i="304" s="1"/>
  <c r="AR52" i="273"/>
  <c r="AR100" i="273"/>
  <c r="AS101" i="273" s="1"/>
  <c r="AS59" i="273" s="1"/>
  <c r="AR20" i="282"/>
  <c r="AR15" i="286"/>
  <c r="AR134" i="273"/>
  <c r="AR135" i="273" s="1"/>
  <c r="AR138" i="273" s="1"/>
  <c r="AR56" i="288"/>
  <c r="AR12" i="278"/>
  <c r="AR33" i="278"/>
  <c r="AR41" i="278"/>
  <c r="AR155" i="273"/>
  <c r="AR139" i="273"/>
  <c r="AR140" i="273" s="1"/>
  <c r="AR145" i="273"/>
  <c r="AR146" i="273" s="1"/>
  <c r="AR20" i="278"/>
  <c r="AT51" i="273"/>
  <c r="AT2" i="277"/>
  <c r="AT4" i="277" s="1"/>
  <c r="BF4" i="291"/>
  <c r="AS2" i="289"/>
  <c r="AS2" i="288"/>
  <c r="AS18" i="288"/>
  <c r="AS122" i="273"/>
  <c r="AS123" i="273" s="1"/>
  <c r="AS75" i="273"/>
  <c r="AS76" i="273" s="1"/>
  <c r="AS2" i="286"/>
  <c r="AS127" i="273"/>
  <c r="AS128" i="273" s="1"/>
  <c r="AS21" i="289" s="1"/>
  <c r="AS32" i="273"/>
  <c r="AS33" i="273" s="1"/>
  <c r="AS2" i="285"/>
  <c r="AS96" i="273"/>
  <c r="AS97" i="273" s="1"/>
  <c r="AS111" i="273"/>
  <c r="AS112" i="273" s="1"/>
  <c r="AS11" i="285" s="1"/>
  <c r="AS12" i="285" s="1"/>
  <c r="AS2" i="265"/>
  <c r="AS2" i="282"/>
  <c r="AS42" i="288"/>
  <c r="AS152" i="273"/>
  <c r="AS153" i="273" s="1"/>
  <c r="AS90" i="273"/>
  <c r="AS91" i="273" s="1"/>
  <c r="AS2" i="280"/>
  <c r="AS2" i="275"/>
  <c r="AR17" i="280"/>
  <c r="AR76" i="288"/>
  <c r="AR79" i="280"/>
  <c r="AR38" i="273"/>
  <c r="AS39" i="273" s="1"/>
  <c r="AS41" i="273" s="1"/>
  <c r="AR144" i="273"/>
  <c r="AQ4" i="289"/>
  <c r="AQ4" i="286"/>
  <c r="AQ4" i="288"/>
  <c r="AQ4" i="265"/>
  <c r="AQ4" i="285"/>
  <c r="AQ4" i="280"/>
  <c r="AQ4" i="282"/>
  <c r="AQ4" i="275"/>
  <c r="AQ79" i="273"/>
  <c r="AR80" i="273" s="1"/>
  <c r="AR58" i="273" s="1"/>
  <c r="AQ38" i="288"/>
  <c r="AQ20" i="286"/>
  <c r="AQ84" i="282"/>
  <c r="AQ55" i="288"/>
  <c r="AQ13" i="288"/>
  <c r="AQ59" i="278"/>
  <c r="AQ80" i="278"/>
  <c r="AQ18" i="285"/>
  <c r="AQ23" i="285" s="1"/>
  <c r="AQ15" i="275"/>
  <c r="AQ20" i="275" s="1"/>
  <c r="AR17" i="275" s="1"/>
  <c r="AQ12" i="289"/>
  <c r="AQ13" i="289" s="1"/>
  <c r="AQ20" i="289" s="1"/>
  <c r="AQ185" i="280"/>
  <c r="AQ73" i="282"/>
  <c r="AQ57" i="273"/>
  <c r="AQ60" i="273" s="1"/>
  <c r="AQ112" i="280"/>
  <c r="AQ61" i="288"/>
  <c r="AQ54" i="280"/>
  <c r="AQ26" i="282"/>
  <c r="AQ32" i="286"/>
  <c r="AQ43" i="286"/>
  <c r="AV5" i="282"/>
  <c r="AV5" i="265"/>
  <c r="AW10" i="273"/>
  <c r="AV5" i="288"/>
  <c r="AV5" i="286"/>
  <c r="AV13" i="273"/>
  <c r="AV14" i="273" s="1"/>
  <c r="AV5" i="275"/>
  <c r="AV5" i="280"/>
  <c r="AV5" i="277"/>
  <c r="AV5" i="289"/>
  <c r="AV5" i="285"/>
  <c r="AQ55" i="280"/>
  <c r="AQ132" i="280"/>
  <c r="AR22" i="285"/>
  <c r="AR13" i="285"/>
  <c r="AR13" i="265" s="1"/>
  <c r="AU12" i="288"/>
  <c r="AU47" i="273"/>
  <c r="AU48" i="273" s="1"/>
  <c r="BH1" i="291" s="1"/>
  <c r="AU56" i="273"/>
  <c r="AU37" i="288"/>
  <c r="AU37" i="273"/>
  <c r="AU19" i="273"/>
  <c r="AU20" i="273" s="1"/>
  <c r="AR69" i="278"/>
  <c r="AR156" i="273"/>
  <c r="AR127" i="280"/>
  <c r="AR129" i="280" s="1"/>
  <c r="AR48" i="278"/>
  <c r="AR153" i="280"/>
  <c r="AR154" i="280" s="1"/>
  <c r="AR156" i="280" s="1"/>
  <c r="Q63" i="278"/>
  <c r="Q30" i="265"/>
  <c r="AO75" i="278"/>
  <c r="AP26" i="278"/>
  <c r="AK50" i="278"/>
  <c r="AJ54" i="278"/>
  <c r="S82" i="278"/>
  <c r="R69" i="265"/>
  <c r="AN32" i="278"/>
  <c r="AO27" i="278"/>
  <c r="AM34" i="278"/>
  <c r="AQ13" i="278"/>
  <c r="AL62" i="278"/>
  <c r="AL53" i="278"/>
  <c r="AL9" i="265"/>
  <c r="AL49" i="278"/>
  <c r="AP25" i="278"/>
  <c r="AP3" i="289"/>
  <c r="AP50" i="288"/>
  <c r="AP51" i="288" s="1"/>
  <c r="AP54" i="288" s="1"/>
  <c r="AP57" i="288" s="1"/>
  <c r="AP64" i="288" s="1"/>
  <c r="AQ157" i="273"/>
  <c r="AP3" i="286"/>
  <c r="AP3" i="275"/>
  <c r="AP50" i="273"/>
  <c r="AP3" i="288"/>
  <c r="AP3" i="282"/>
  <c r="AP3" i="265"/>
  <c r="AP3" i="280"/>
  <c r="AP3" i="285"/>
  <c r="AQ66" i="273"/>
  <c r="AQ67" i="273" s="1"/>
  <c r="AQ3" i="304" s="1"/>
  <c r="AD19" i="282"/>
  <c r="AD21" i="282" s="1"/>
  <c r="AW5" i="304" l="1"/>
  <c r="AW5" i="278"/>
  <c r="AW5" i="273"/>
  <c r="AS88" i="280"/>
  <c r="AS98" i="280"/>
  <c r="AS51" i="280"/>
  <c r="AS46" i="280"/>
  <c r="AR11" i="278"/>
  <c r="AR13" i="278" s="1"/>
  <c r="AR45" i="280"/>
  <c r="AR47" i="280" s="1"/>
  <c r="AR50" i="280" s="1"/>
  <c r="AP59" i="280"/>
  <c r="AR4" i="278"/>
  <c r="AR4" i="273"/>
  <c r="AT2" i="273"/>
  <c r="AT2" i="278"/>
  <c r="BD5" i="291"/>
  <c r="AQ3" i="278"/>
  <c r="AQ3" i="273"/>
  <c r="AL11" i="265"/>
  <c r="AL42" i="282" s="1"/>
  <c r="AK14" i="265"/>
  <c r="AQ74" i="278"/>
  <c r="AR60" i="273"/>
  <c r="AR66" i="273" s="1"/>
  <c r="AR67" i="273" s="1"/>
  <c r="AR3" i="304" s="1"/>
  <c r="AQ83" i="278"/>
  <c r="AQ70" i="278"/>
  <c r="AQ71" i="278" s="1"/>
  <c r="AR13" i="289"/>
  <c r="AR20" i="289" s="1"/>
  <c r="AS22" i="289" s="1"/>
  <c r="AT22" i="289" s="1"/>
  <c r="AT40" i="278" s="1"/>
  <c r="AR19" i="278"/>
  <c r="AR21" i="278" s="1"/>
  <c r="AQ59" i="265"/>
  <c r="AR20" i="285"/>
  <c r="AR23" i="285" s="1"/>
  <c r="AR59" i="265" s="1"/>
  <c r="AV37" i="288"/>
  <c r="AV37" i="273"/>
  <c r="AV12" i="288"/>
  <c r="AV56" i="273"/>
  <c r="AV47" i="273"/>
  <c r="AV48" i="273" s="1"/>
  <c r="BI1" i="291" s="1"/>
  <c r="AV19" i="273"/>
  <c r="AV20" i="273" s="1"/>
  <c r="AR42" i="278"/>
  <c r="BG4" i="291"/>
  <c r="AT127" i="273"/>
  <c r="AT128" i="273" s="1"/>
  <c r="AT21" i="289" s="1"/>
  <c r="AU22" i="289" s="1"/>
  <c r="AU40" i="278" s="1"/>
  <c r="AT90" i="273"/>
  <c r="AT91" i="273" s="1"/>
  <c r="AT42" i="288"/>
  <c r="AT2" i="289"/>
  <c r="AT2" i="275"/>
  <c r="AT2" i="285"/>
  <c r="AT75" i="273"/>
  <c r="AT76" i="273" s="1"/>
  <c r="AT2" i="280"/>
  <c r="AT2" i="282"/>
  <c r="AT96" i="273"/>
  <c r="AT97" i="273" s="1"/>
  <c r="AT122" i="273"/>
  <c r="AT123" i="273" s="1"/>
  <c r="AT111" i="273"/>
  <c r="AT112" i="273" s="1"/>
  <c r="AT11" i="285" s="1"/>
  <c r="AT12" i="285" s="1"/>
  <c r="AT2" i="288"/>
  <c r="AT152" i="273"/>
  <c r="AT153" i="273" s="1"/>
  <c r="AT32" i="273"/>
  <c r="AT33" i="273" s="1"/>
  <c r="AT18" i="288"/>
  <c r="AT2" i="286"/>
  <c r="AT2" i="265"/>
  <c r="AR4" i="265"/>
  <c r="AR4" i="288"/>
  <c r="AR4" i="286"/>
  <c r="AR4" i="282"/>
  <c r="AR4" i="285"/>
  <c r="AR4" i="280"/>
  <c r="AR4" i="289"/>
  <c r="AR4" i="275"/>
  <c r="AR20" i="275"/>
  <c r="AS17" i="275" s="1"/>
  <c r="AS42" i="273"/>
  <c r="AS4" i="304" s="1"/>
  <c r="AS52" i="273"/>
  <c r="AU51" i="273"/>
  <c r="AU2" i="277"/>
  <c r="AU4" i="277" s="1"/>
  <c r="AQ56" i="280"/>
  <c r="AQ89" i="280" s="1"/>
  <c r="AS22" i="285"/>
  <c r="AS13" i="285"/>
  <c r="AS13" i="265" s="1"/>
  <c r="AS144" i="273"/>
  <c r="AS38" i="273"/>
  <c r="AT39" i="273" s="1"/>
  <c r="AT41" i="273" s="1"/>
  <c r="AW5" i="277"/>
  <c r="AW5" i="282"/>
  <c r="AW5" i="285"/>
  <c r="AW5" i="288"/>
  <c r="AW5" i="289"/>
  <c r="AW5" i="280"/>
  <c r="AW5" i="286"/>
  <c r="AX10" i="273"/>
  <c r="AW13" i="273"/>
  <c r="AW14" i="273" s="1"/>
  <c r="AW5" i="265"/>
  <c r="AW5" i="275"/>
  <c r="AS61" i="288"/>
  <c r="AS13" i="288"/>
  <c r="AS20" i="286"/>
  <c r="AS18" i="285"/>
  <c r="AS59" i="278"/>
  <c r="AS79" i="273"/>
  <c r="AT80" i="273" s="1"/>
  <c r="AT58" i="273" s="1"/>
  <c r="AS80" i="278"/>
  <c r="AS15" i="275"/>
  <c r="AS73" i="282"/>
  <c r="AS26" i="282"/>
  <c r="AS12" i="289"/>
  <c r="AS84" i="282"/>
  <c r="AS55" i="288"/>
  <c r="AS54" i="280"/>
  <c r="AS38" i="288"/>
  <c r="AS43" i="286"/>
  <c r="AS32" i="286"/>
  <c r="AS185" i="280"/>
  <c r="AS57" i="273"/>
  <c r="AS60" i="273" s="1"/>
  <c r="AS112" i="280"/>
  <c r="AP10" i="265"/>
  <c r="AQ10" i="265"/>
  <c r="AS56" i="288"/>
  <c r="AS145" i="273"/>
  <c r="AS146" i="273" s="1"/>
  <c r="AS45" i="280" s="1"/>
  <c r="AS33" i="278"/>
  <c r="AS20" i="278"/>
  <c r="AS41" i="278"/>
  <c r="AS155" i="273"/>
  <c r="AS12" i="278"/>
  <c r="AS139" i="273"/>
  <c r="AS140" i="273" s="1"/>
  <c r="AS134" i="273"/>
  <c r="AS135" i="273" s="1"/>
  <c r="AS138" i="273" s="1"/>
  <c r="AS17" i="280"/>
  <c r="AS76" i="288"/>
  <c r="AS79" i="280"/>
  <c r="AS20" i="282"/>
  <c r="AS100" i="273"/>
  <c r="AT101" i="273" s="1"/>
  <c r="AT59" i="273" s="1"/>
  <c r="AS15" i="286"/>
  <c r="AP71" i="278"/>
  <c r="AR132" i="280"/>
  <c r="AR55" i="280"/>
  <c r="AU24" i="273"/>
  <c r="AU25" i="273" s="1"/>
  <c r="AU2" i="304" s="1"/>
  <c r="AU151" i="273"/>
  <c r="AS48" i="278"/>
  <c r="AS156" i="273"/>
  <c r="AS69" i="278"/>
  <c r="AS127" i="280"/>
  <c r="AS129" i="280" s="1"/>
  <c r="AS153" i="280"/>
  <c r="AS154" i="280" s="1"/>
  <c r="AS156" i="280" s="1"/>
  <c r="AN34" i="278"/>
  <c r="AK54" i="278"/>
  <c r="AQ25" i="278"/>
  <c r="AQ26" i="278"/>
  <c r="AP27" i="278"/>
  <c r="S73" i="278"/>
  <c r="AL50" i="278"/>
  <c r="AM9" i="265"/>
  <c r="AM62" i="278"/>
  <c r="AM53" i="278"/>
  <c r="AM49" i="278"/>
  <c r="AO32" i="278"/>
  <c r="Q64" i="278"/>
  <c r="AQ3" i="289"/>
  <c r="AR157" i="273"/>
  <c r="AQ50" i="288"/>
  <c r="AQ51" i="288" s="1"/>
  <c r="AQ54" i="288" s="1"/>
  <c r="AQ57" i="288" s="1"/>
  <c r="AQ64" i="288" s="1"/>
  <c r="AQ3" i="275"/>
  <c r="AQ3" i="286"/>
  <c r="AQ50" i="273"/>
  <c r="AQ3" i="280"/>
  <c r="AQ3" i="282"/>
  <c r="AQ3" i="265"/>
  <c r="AQ3" i="288"/>
  <c r="AQ3" i="285"/>
  <c r="AD30" i="282"/>
  <c r="AD31" i="282" s="1"/>
  <c r="AE28" i="282" s="1"/>
  <c r="AD43" i="282"/>
  <c r="AS11" i="278"/>
  <c r="AS40" i="278" l="1"/>
  <c r="AS13" i="289"/>
  <c r="AS20" i="289" s="1"/>
  <c r="AX5" i="304"/>
  <c r="AX5" i="278"/>
  <c r="AX5" i="273"/>
  <c r="AT98" i="280"/>
  <c r="AT88" i="280"/>
  <c r="AS47" i="280"/>
  <c r="AS50" i="280" s="1"/>
  <c r="AT51" i="280"/>
  <c r="AT46" i="280"/>
  <c r="BE5" i="291"/>
  <c r="AR3" i="273"/>
  <c r="AR3" i="278"/>
  <c r="AU2" i="278"/>
  <c r="AU2" i="273"/>
  <c r="AS4" i="273"/>
  <c r="AS4" i="278"/>
  <c r="AM11" i="265"/>
  <c r="AM42" i="282" s="1"/>
  <c r="AR60" i="265"/>
  <c r="AL14" i="265"/>
  <c r="AQ60" i="265"/>
  <c r="AS20" i="285"/>
  <c r="AS23" i="285" s="1"/>
  <c r="AT20" i="285" s="1"/>
  <c r="AS42" i="278"/>
  <c r="AS74" i="278" s="1"/>
  <c r="AS20" i="275"/>
  <c r="AT17" i="275" s="1"/>
  <c r="AS70" i="278"/>
  <c r="AS19" i="278"/>
  <c r="AS132" i="280"/>
  <c r="AS55" i="280"/>
  <c r="AS4" i="288"/>
  <c r="AS4" i="289"/>
  <c r="AS4" i="286"/>
  <c r="AS4" i="282"/>
  <c r="AS4" i="275"/>
  <c r="AS4" i="280"/>
  <c r="AS4" i="265"/>
  <c r="AS4" i="285"/>
  <c r="AT144" i="273"/>
  <c r="AT38" i="273"/>
  <c r="AU39" i="273" s="1"/>
  <c r="AU41" i="273" s="1"/>
  <c r="AT54" i="280"/>
  <c r="AT185" i="280"/>
  <c r="AT18" i="285"/>
  <c r="AT32" i="286"/>
  <c r="AT57" i="273"/>
  <c r="AT60" i="273" s="1"/>
  <c r="AT61" i="288"/>
  <c r="AT79" i="273"/>
  <c r="AU80" i="273" s="1"/>
  <c r="AU58" i="273" s="1"/>
  <c r="AT59" i="278"/>
  <c r="AT112" i="280"/>
  <c r="AT26" i="282"/>
  <c r="AT43" i="286"/>
  <c r="AT84" i="282"/>
  <c r="AT38" i="288"/>
  <c r="AT20" i="286"/>
  <c r="AT80" i="278"/>
  <c r="AT73" i="282"/>
  <c r="AT12" i="289"/>
  <c r="AT55" i="288"/>
  <c r="AT15" i="275"/>
  <c r="AT13" i="288"/>
  <c r="AT100" i="273"/>
  <c r="AU101" i="273" s="1"/>
  <c r="AU59" i="273" s="1"/>
  <c r="AT20" i="282"/>
  <c r="AT15" i="286"/>
  <c r="AT52" i="273"/>
  <c r="AT42" i="273"/>
  <c r="AT4" i="304" s="1"/>
  <c r="AT153" i="280"/>
  <c r="AT154" i="280" s="1"/>
  <c r="AT156" i="280" s="1"/>
  <c r="AT156" i="273"/>
  <c r="AT127" i="280"/>
  <c r="AT129" i="280" s="1"/>
  <c r="AT69" i="278"/>
  <c r="AT48" i="278"/>
  <c r="AW37" i="273"/>
  <c r="AW12" i="288"/>
  <c r="AW47" i="273"/>
  <c r="AW48" i="273" s="1"/>
  <c r="BJ1" i="291" s="1"/>
  <c r="AW56" i="273"/>
  <c r="AW37" i="288"/>
  <c r="AW19" i="273"/>
  <c r="AW20" i="273" s="1"/>
  <c r="AQ59" i="280"/>
  <c r="AR56" i="280"/>
  <c r="AR89" i="280" s="1"/>
  <c r="AT22" i="285"/>
  <c r="AT13" i="285"/>
  <c r="AT13" i="265" s="1"/>
  <c r="BH4" i="291"/>
  <c r="AU2" i="280"/>
  <c r="AU122" i="273"/>
  <c r="AU123" i="273" s="1"/>
  <c r="AU2" i="288"/>
  <c r="AU2" i="275"/>
  <c r="AU42" i="288"/>
  <c r="AU111" i="273"/>
  <c r="AU112" i="273" s="1"/>
  <c r="AU11" i="285" s="1"/>
  <c r="AU12" i="285" s="1"/>
  <c r="AU96" i="273"/>
  <c r="AU97" i="273" s="1"/>
  <c r="AU75" i="273"/>
  <c r="AU76" i="273" s="1"/>
  <c r="AU18" i="288"/>
  <c r="AU2" i="282"/>
  <c r="AU2" i="285"/>
  <c r="AU32" i="273"/>
  <c r="AU33" i="273" s="1"/>
  <c r="AU2" i="265"/>
  <c r="AU2" i="286"/>
  <c r="AU127" i="273"/>
  <c r="AU128" i="273" s="1"/>
  <c r="AU21" i="289" s="1"/>
  <c r="AV22" i="289" s="1"/>
  <c r="AV40" i="278" s="1"/>
  <c r="AU90" i="273"/>
  <c r="AU91" i="273" s="1"/>
  <c r="AU2" i="289"/>
  <c r="AU152" i="273"/>
  <c r="AU153" i="273" s="1"/>
  <c r="AT17" i="280"/>
  <c r="AT76" i="288"/>
  <c r="AT79" i="280"/>
  <c r="AR83" i="278"/>
  <c r="AR70" i="278"/>
  <c r="AR43" i="278"/>
  <c r="AR74" i="278"/>
  <c r="AP75" i="278"/>
  <c r="AT33" i="278"/>
  <c r="AT134" i="273"/>
  <c r="AT135" i="273" s="1"/>
  <c r="AT138" i="273" s="1"/>
  <c r="AT41" i="278"/>
  <c r="AT20" i="278"/>
  <c r="AT145" i="273"/>
  <c r="AT146" i="273" s="1"/>
  <c r="AT45" i="280" s="1"/>
  <c r="AT155" i="273"/>
  <c r="AT139" i="273"/>
  <c r="AT140" i="273" s="1"/>
  <c r="AT56" i="288"/>
  <c r="AT12" i="278"/>
  <c r="AV151" i="273"/>
  <c r="AV24" i="273"/>
  <c r="AV25" i="273" s="1"/>
  <c r="AV2" i="304" s="1"/>
  <c r="AX5" i="282"/>
  <c r="AY10" i="273"/>
  <c r="AX5" i="275"/>
  <c r="AX5" i="265"/>
  <c r="AX5" i="285"/>
  <c r="AX5" i="277"/>
  <c r="AX13" i="273"/>
  <c r="AX14" i="273" s="1"/>
  <c r="AX5" i="286"/>
  <c r="AX5" i="289"/>
  <c r="AX5" i="288"/>
  <c r="AX5" i="280"/>
  <c r="AV51" i="273"/>
  <c r="AV2" i="277"/>
  <c r="AV4" i="277" s="1"/>
  <c r="Q64" i="265"/>
  <c r="R61" i="278"/>
  <c r="AM50" i="278"/>
  <c r="S76" i="278"/>
  <c r="AR26" i="278"/>
  <c r="AP32" i="278"/>
  <c r="AS21" i="278"/>
  <c r="AO34" i="278"/>
  <c r="AR25" i="278"/>
  <c r="AQ75" i="278"/>
  <c r="AS13" i="278"/>
  <c r="AL54" i="278"/>
  <c r="AQ27" i="278"/>
  <c r="AN9" i="265"/>
  <c r="AN49" i="278"/>
  <c r="AN53" i="278"/>
  <c r="AN62" i="278"/>
  <c r="AR3" i="289"/>
  <c r="AS157" i="273"/>
  <c r="AR50" i="288"/>
  <c r="AR51" i="288" s="1"/>
  <c r="AR54" i="288" s="1"/>
  <c r="AR57" i="288" s="1"/>
  <c r="AR64" i="288" s="1"/>
  <c r="AR50" i="273"/>
  <c r="AR3" i="265"/>
  <c r="AR3" i="286"/>
  <c r="AR3" i="282"/>
  <c r="AR3" i="285"/>
  <c r="AR3" i="288"/>
  <c r="AR3" i="275"/>
  <c r="AR3" i="280"/>
  <c r="AE19" i="282"/>
  <c r="AE21" i="282" s="1"/>
  <c r="AS66" i="273"/>
  <c r="AS67" i="273" s="1"/>
  <c r="AS3" i="304" s="1"/>
  <c r="AS59" i="265" l="1"/>
  <c r="AT13" i="289"/>
  <c r="AT20" i="289" s="1"/>
  <c r="AY5" i="304"/>
  <c r="AY5" i="278"/>
  <c r="AY5" i="273"/>
  <c r="AU98" i="280"/>
  <c r="AU88" i="280"/>
  <c r="AT47" i="280"/>
  <c r="AT50" i="280" s="1"/>
  <c r="AU51" i="280"/>
  <c r="AU46" i="280"/>
  <c r="BF5" i="291"/>
  <c r="AS3" i="278"/>
  <c r="AS3" i="273"/>
  <c r="AV2" i="273"/>
  <c r="AV2" i="278"/>
  <c r="AT4" i="278"/>
  <c r="AT4" i="273"/>
  <c r="AN11" i="265"/>
  <c r="AN42" i="282" s="1"/>
  <c r="AS60" i="265"/>
  <c r="AM14" i="265"/>
  <c r="AT23" i="285"/>
  <c r="AT20" i="275"/>
  <c r="AU17" i="275" s="1"/>
  <c r="AS43" i="278"/>
  <c r="AS10" i="265" s="1"/>
  <c r="AS83" i="278"/>
  <c r="AT11" i="278"/>
  <c r="AT13" i="278" s="1"/>
  <c r="AT19" i="278"/>
  <c r="AU127" i="280"/>
  <c r="AU129" i="280" s="1"/>
  <c r="AU153" i="280"/>
  <c r="AU154" i="280" s="1"/>
  <c r="AU156" i="280" s="1"/>
  <c r="AU156" i="273"/>
  <c r="AU48" i="278"/>
  <c r="AU69" i="278"/>
  <c r="AY5" i="277"/>
  <c r="AY5" i="289"/>
  <c r="AY5" i="280"/>
  <c r="AY5" i="286"/>
  <c r="AY5" i="265"/>
  <c r="AY13" i="273"/>
  <c r="AY14" i="273" s="1"/>
  <c r="AZ10" i="273"/>
  <c r="AY5" i="275"/>
  <c r="AY5" i="282"/>
  <c r="AY5" i="285"/>
  <c r="AY5" i="288"/>
  <c r="AR10" i="265"/>
  <c r="AR59" i="280"/>
  <c r="AS56" i="280"/>
  <c r="AS89" i="280" s="1"/>
  <c r="AX56" i="273"/>
  <c r="AX47" i="273"/>
  <c r="AX48" i="273" s="1"/>
  <c r="BK1" i="291" s="1"/>
  <c r="AX37" i="273"/>
  <c r="AX12" i="288"/>
  <c r="AX37" i="288"/>
  <c r="AX19" i="273"/>
  <c r="AX20" i="273" s="1"/>
  <c r="AR71" i="278"/>
  <c r="AU100" i="273"/>
  <c r="AV101" i="273" s="1"/>
  <c r="AV59" i="273" s="1"/>
  <c r="AU20" i="282"/>
  <c r="AU15" i="286"/>
  <c r="AW151" i="273"/>
  <c r="AW24" i="273"/>
  <c r="AW25" i="273" s="1"/>
  <c r="AW2" i="304" s="1"/>
  <c r="AT132" i="280"/>
  <c r="AT55" i="280"/>
  <c r="BI4" i="291"/>
  <c r="AV2" i="289"/>
  <c r="AV18" i="288"/>
  <c r="AV32" i="273"/>
  <c r="AV33" i="273" s="1"/>
  <c r="AV2" i="282"/>
  <c r="AV96" i="273"/>
  <c r="AV97" i="273" s="1"/>
  <c r="AV75" i="273"/>
  <c r="AV76" i="273" s="1"/>
  <c r="AV2" i="265"/>
  <c r="AV122" i="273"/>
  <c r="AV123" i="273" s="1"/>
  <c r="AV90" i="273"/>
  <c r="AV91" i="273" s="1"/>
  <c r="AV2" i="286"/>
  <c r="AV127" i="273"/>
  <c r="AV128" i="273" s="1"/>
  <c r="AV21" i="289" s="1"/>
  <c r="AV152" i="273"/>
  <c r="AV153" i="273" s="1"/>
  <c r="AV2" i="288"/>
  <c r="AV2" i="285"/>
  <c r="AV111" i="273"/>
  <c r="AV112" i="273" s="1"/>
  <c r="AV11" i="285" s="1"/>
  <c r="AV12" i="285" s="1"/>
  <c r="AV2" i="280"/>
  <c r="AV42" i="288"/>
  <c r="AV2" i="275"/>
  <c r="AT42" i="278"/>
  <c r="AU17" i="280"/>
  <c r="AU76" i="288"/>
  <c r="AU79" i="280"/>
  <c r="AU54" i="280"/>
  <c r="AU26" i="282"/>
  <c r="AU55" i="288"/>
  <c r="AU80" i="278"/>
  <c r="AU59" i="278"/>
  <c r="AU38" i="288"/>
  <c r="AU13" i="288"/>
  <c r="AU12" i="289"/>
  <c r="AU13" i="289" s="1"/>
  <c r="AU20" i="289" s="1"/>
  <c r="AU20" i="286"/>
  <c r="AU18" i="285"/>
  <c r="AU32" i="286"/>
  <c r="AU15" i="275"/>
  <c r="AU20" i="275" s="1"/>
  <c r="AV17" i="275" s="1"/>
  <c r="AU84" i="282"/>
  <c r="AU79" i="273"/>
  <c r="AV80" i="273" s="1"/>
  <c r="AV58" i="273" s="1"/>
  <c r="AU61" i="288"/>
  <c r="AU43" i="286"/>
  <c r="AU112" i="280"/>
  <c r="AU73" i="282"/>
  <c r="AU185" i="280"/>
  <c r="AU57" i="273"/>
  <c r="AU60" i="273" s="1"/>
  <c r="AU12" i="278"/>
  <c r="AU56" i="288"/>
  <c r="AU134" i="273"/>
  <c r="AU135" i="273" s="1"/>
  <c r="AU138" i="273" s="1"/>
  <c r="AU33" i="278"/>
  <c r="AU20" i="278"/>
  <c r="AU41" i="278"/>
  <c r="AU155" i="273"/>
  <c r="AU139" i="273"/>
  <c r="AU140" i="273" s="1"/>
  <c r="AU145" i="273"/>
  <c r="AU146" i="273" s="1"/>
  <c r="AU45" i="280" s="1"/>
  <c r="AW2" i="277"/>
  <c r="AW4" i="277" s="1"/>
  <c r="AW51" i="273"/>
  <c r="AT4" i="280"/>
  <c r="AT4" i="275"/>
  <c r="AT4" i="265"/>
  <c r="AT4" i="288"/>
  <c r="AT4" i="289"/>
  <c r="AT4" i="286"/>
  <c r="AT4" i="285"/>
  <c r="AT4" i="282"/>
  <c r="AU13" i="285"/>
  <c r="AU13" i="265" s="1"/>
  <c r="AU22" i="285"/>
  <c r="AU52" i="273"/>
  <c r="AU42" i="273"/>
  <c r="AU4" i="304" s="1"/>
  <c r="AU38" i="273"/>
  <c r="AV39" i="273" s="1"/>
  <c r="AV41" i="273" s="1"/>
  <c r="AU144" i="273"/>
  <c r="AT21" i="278"/>
  <c r="AS25" i="278"/>
  <c r="AO62" i="278"/>
  <c r="AO9" i="265"/>
  <c r="AO53" i="278"/>
  <c r="AO49" i="278"/>
  <c r="AS26" i="278"/>
  <c r="AM54" i="278"/>
  <c r="R52" i="278"/>
  <c r="AN50" i="278"/>
  <c r="AP34" i="278"/>
  <c r="AR27" i="278"/>
  <c r="AQ32" i="278"/>
  <c r="S77" i="278"/>
  <c r="S84" i="278"/>
  <c r="AS3" i="289"/>
  <c r="AS71" i="278"/>
  <c r="AS50" i="288"/>
  <c r="AS51" i="288" s="1"/>
  <c r="AS54" i="288" s="1"/>
  <c r="AS57" i="288" s="1"/>
  <c r="AS64" i="288" s="1"/>
  <c r="AT157" i="273"/>
  <c r="AS3" i="265"/>
  <c r="AS3" i="280"/>
  <c r="AS3" i="275"/>
  <c r="AS3" i="285"/>
  <c r="AS3" i="282"/>
  <c r="AS50" i="273"/>
  <c r="AS3" i="288"/>
  <c r="AS3" i="286"/>
  <c r="AE43" i="282"/>
  <c r="AE30" i="282"/>
  <c r="AE31" i="282" s="1"/>
  <c r="AF28" i="282" s="1"/>
  <c r="AT59" i="265"/>
  <c r="AU20" i="285"/>
  <c r="AT66" i="273"/>
  <c r="AT67" i="273" s="1"/>
  <c r="AT3" i="304" s="1"/>
  <c r="AV98" i="280" l="1"/>
  <c r="AV88" i="280"/>
  <c r="AZ5" i="304"/>
  <c r="AZ5" i="278"/>
  <c r="AZ5" i="273"/>
  <c r="AV51" i="280"/>
  <c r="AV46" i="280"/>
  <c r="AU47" i="280"/>
  <c r="AU50" i="280" s="1"/>
  <c r="AT56" i="280"/>
  <c r="AT89" i="280" s="1"/>
  <c r="AS59" i="280"/>
  <c r="BG5" i="291"/>
  <c r="AT3" i="273"/>
  <c r="AT3" i="278"/>
  <c r="AU4" i="273"/>
  <c r="AU4" i="278"/>
  <c r="AW2" i="278"/>
  <c r="AW2" i="273"/>
  <c r="AT60" i="265"/>
  <c r="AN14" i="265"/>
  <c r="AO11" i="265"/>
  <c r="AO42" i="282" s="1"/>
  <c r="AU23" i="285"/>
  <c r="AU11" i="278"/>
  <c r="AU19" i="278"/>
  <c r="AU21" i="278" s="1"/>
  <c r="BJ4" i="291"/>
  <c r="AW2" i="280"/>
  <c r="AW32" i="273"/>
  <c r="AW33" i="273" s="1"/>
  <c r="AW2" i="282"/>
  <c r="AW2" i="288"/>
  <c r="AW96" i="273"/>
  <c r="AW97" i="273" s="1"/>
  <c r="AW122" i="273"/>
  <c r="AW123" i="273" s="1"/>
  <c r="AW2" i="265"/>
  <c r="AW2" i="275"/>
  <c r="AW75" i="273"/>
  <c r="AW76" i="273" s="1"/>
  <c r="AW59" i="278" s="1"/>
  <c r="AW42" i="288"/>
  <c r="AW18" i="288"/>
  <c r="AW90" i="273"/>
  <c r="AW91" i="273" s="1"/>
  <c r="AW2" i="289"/>
  <c r="AW111" i="273"/>
  <c r="AW112" i="273" s="1"/>
  <c r="AW11" i="285" s="1"/>
  <c r="AW12" i="285" s="1"/>
  <c r="AW127" i="273"/>
  <c r="AW128" i="273" s="1"/>
  <c r="AW21" i="289" s="1"/>
  <c r="AW152" i="273"/>
  <c r="AW153" i="273" s="1"/>
  <c r="AW2" i="285"/>
  <c r="AW2" i="286"/>
  <c r="AU42" i="278"/>
  <c r="AV38" i="273"/>
  <c r="AW39" i="273" s="1"/>
  <c r="AW41" i="273" s="1"/>
  <c r="AV144" i="273"/>
  <c r="AV52" i="273"/>
  <c r="AV42" i="273"/>
  <c r="AV4" i="304" s="1"/>
  <c r="AV20" i="282"/>
  <c r="AV100" i="273"/>
  <c r="AW101" i="273" s="1"/>
  <c r="AW59" i="273" s="1"/>
  <c r="AV15" i="286"/>
  <c r="AX51" i="273"/>
  <c r="AX2" i="277"/>
  <c r="AX4" i="277" s="1"/>
  <c r="AU132" i="280"/>
  <c r="AU55" i="280"/>
  <c r="AV33" i="278"/>
  <c r="AV12" i="278"/>
  <c r="AV41" i="278"/>
  <c r="AV20" i="278"/>
  <c r="AV134" i="273"/>
  <c r="AV135" i="273" s="1"/>
  <c r="AV138" i="273" s="1"/>
  <c r="AV56" i="288"/>
  <c r="AV155" i="273"/>
  <c r="AV145" i="273"/>
  <c r="AV146" i="273" s="1"/>
  <c r="AV45" i="280" s="1"/>
  <c r="AV139" i="273"/>
  <c r="AV140" i="273" s="1"/>
  <c r="AU4" i="285"/>
  <c r="AU4" i="288"/>
  <c r="AU4" i="265"/>
  <c r="AU4" i="286"/>
  <c r="AU4" i="282"/>
  <c r="AU4" i="289"/>
  <c r="AU4" i="275"/>
  <c r="AU4" i="280"/>
  <c r="AV13" i="285"/>
  <c r="AV13" i="265" s="1"/>
  <c r="AV22" i="285"/>
  <c r="AV17" i="280"/>
  <c r="AV76" i="288"/>
  <c r="AV79" i="280"/>
  <c r="AR75" i="278"/>
  <c r="AT83" i="278"/>
  <c r="AT70" i="278"/>
  <c r="AT74" i="278"/>
  <c r="AT43" i="278"/>
  <c r="AZ5" i="289"/>
  <c r="AZ5" i="277"/>
  <c r="AZ5" i="288"/>
  <c r="BA10" i="273"/>
  <c r="AZ5" i="265"/>
  <c r="AZ5" i="285"/>
  <c r="AZ13" i="273"/>
  <c r="AZ14" i="273" s="1"/>
  <c r="AZ5" i="275"/>
  <c r="AZ5" i="286"/>
  <c r="AZ5" i="282"/>
  <c r="AZ5" i="280"/>
  <c r="AV156" i="273"/>
  <c r="AV153" i="280"/>
  <c r="AV154" i="280" s="1"/>
  <c r="AV156" i="280" s="1"/>
  <c r="AV48" i="278"/>
  <c r="AV69" i="278"/>
  <c r="AV127" i="280"/>
  <c r="AV129" i="280" s="1"/>
  <c r="AV80" i="278"/>
  <c r="AV112" i="280"/>
  <c r="AV18" i="285"/>
  <c r="AV79" i="273"/>
  <c r="AW80" i="273" s="1"/>
  <c r="AW58" i="273" s="1"/>
  <c r="AV12" i="289"/>
  <c r="AV13" i="289" s="1"/>
  <c r="AV20" i="289" s="1"/>
  <c r="AW22" i="289" s="1"/>
  <c r="AV185" i="280"/>
  <c r="AV84" i="282"/>
  <c r="AV15" i="275"/>
  <c r="AV20" i="275" s="1"/>
  <c r="AW17" i="275" s="1"/>
  <c r="AV57" i="273"/>
  <c r="AV60" i="273" s="1"/>
  <c r="AV13" i="288"/>
  <c r="AV73" i="282"/>
  <c r="AV43" i="286"/>
  <c r="AV61" i="288"/>
  <c r="AV32" i="286"/>
  <c r="AV26" i="282"/>
  <c r="AV38" i="288"/>
  <c r="AV54" i="280"/>
  <c r="AV59" i="278"/>
  <c r="AV55" i="288"/>
  <c r="AV20" i="286"/>
  <c r="AX24" i="273"/>
  <c r="AX25" i="273" s="1"/>
  <c r="AX2" i="304" s="1"/>
  <c r="AX151" i="273"/>
  <c r="AY37" i="273"/>
  <c r="AY12" i="288"/>
  <c r="AY19" i="273"/>
  <c r="AY20" i="273" s="1"/>
  <c r="AY37" i="288"/>
  <c r="AY56" i="273"/>
  <c r="AY47" i="273"/>
  <c r="AY48" i="273" s="1"/>
  <c r="BL1" i="291" s="1"/>
  <c r="AU13" i="278"/>
  <c r="AQ34" i="278"/>
  <c r="AO14" i="265"/>
  <c r="AP53" i="278"/>
  <c r="AP49" i="278"/>
  <c r="AP62" i="278"/>
  <c r="AP9" i="265"/>
  <c r="AT25" i="278"/>
  <c r="AN54" i="278"/>
  <c r="AS75" i="278"/>
  <c r="S85" i="278"/>
  <c r="AR32" i="278"/>
  <c r="R55" i="278"/>
  <c r="AS27" i="278"/>
  <c r="S31" i="265"/>
  <c r="AO50" i="278"/>
  <c r="AT26" i="278"/>
  <c r="AT3" i="289"/>
  <c r="AW54" i="280"/>
  <c r="AU157" i="273"/>
  <c r="AT50" i="288"/>
  <c r="AT51" i="288" s="1"/>
  <c r="AT54" i="288" s="1"/>
  <c r="AT57" i="288" s="1"/>
  <c r="AT64" i="288" s="1"/>
  <c r="AW15" i="275"/>
  <c r="AW73" i="282"/>
  <c r="AU66" i="273"/>
  <c r="AU67" i="273" s="1"/>
  <c r="AU3" i="304" s="1"/>
  <c r="AU59" i="265"/>
  <c r="AV20" i="285"/>
  <c r="AT3" i="265"/>
  <c r="AT3" i="280"/>
  <c r="AT3" i="288"/>
  <c r="AT3" i="275"/>
  <c r="AT50" i="273"/>
  <c r="AT3" i="282"/>
  <c r="AT3" i="286"/>
  <c r="AT3" i="285"/>
  <c r="AF19" i="282"/>
  <c r="AF21" i="282" s="1"/>
  <c r="AW88" i="280" l="1"/>
  <c r="AW98" i="280"/>
  <c r="BA5" i="304"/>
  <c r="BA5" i="278"/>
  <c r="BA5" i="273"/>
  <c r="AV47" i="280"/>
  <c r="AV50" i="280" s="1"/>
  <c r="AW46" i="280"/>
  <c r="AW51" i="280"/>
  <c r="AT59" i="280"/>
  <c r="AU56" i="280"/>
  <c r="AU89" i="280" s="1"/>
  <c r="BH5" i="291"/>
  <c r="AU3" i="278"/>
  <c r="AU3" i="273"/>
  <c r="AX2" i="273"/>
  <c r="AX2" i="278"/>
  <c r="AV4" i="278"/>
  <c r="AV4" i="273"/>
  <c r="AU60" i="265"/>
  <c r="AP11" i="265"/>
  <c r="AW20" i="275"/>
  <c r="AX17" i="275" s="1"/>
  <c r="AV23" i="285"/>
  <c r="AW20" i="285" s="1"/>
  <c r="AV19" i="278"/>
  <c r="AV21" i="278" s="1"/>
  <c r="AV11" i="278"/>
  <c r="AV13" i="278" s="1"/>
  <c r="AX22" i="289"/>
  <c r="AX40" i="278" s="1"/>
  <c r="AW40" i="278"/>
  <c r="AW18" i="285"/>
  <c r="AW20" i="286"/>
  <c r="AT71" i="278"/>
  <c r="BA5" i="280"/>
  <c r="BA5" i="286"/>
  <c r="BA5" i="275"/>
  <c r="BA5" i="288"/>
  <c r="BB10" i="273"/>
  <c r="BA5" i="282"/>
  <c r="BA5" i="277"/>
  <c r="BA5" i="285"/>
  <c r="BA5" i="265"/>
  <c r="BA13" i="273"/>
  <c r="BA14" i="273" s="1"/>
  <c r="BA5" i="289"/>
  <c r="AW42" i="273"/>
  <c r="AW4" i="304" s="1"/>
  <c r="AW52" i="273"/>
  <c r="AW13" i="285"/>
  <c r="AW13" i="265" s="1"/>
  <c r="AW22" i="285"/>
  <c r="AW69" i="278"/>
  <c r="AW48" i="278"/>
  <c r="AW156" i="273"/>
  <c r="AW127" i="280"/>
  <c r="AW129" i="280" s="1"/>
  <c r="AW153" i="280"/>
  <c r="AW154" i="280" s="1"/>
  <c r="AW156" i="280" s="1"/>
  <c r="AY151" i="273"/>
  <c r="AY24" i="273"/>
  <c r="AY25" i="273" s="1"/>
  <c r="AY2" i="304" s="1"/>
  <c r="AU43" i="278"/>
  <c r="AU74" i="278"/>
  <c r="AU70" i="278"/>
  <c r="AU71" i="278" s="1"/>
  <c r="AU83" i="278"/>
  <c r="AW17" i="280"/>
  <c r="AW76" i="288"/>
  <c r="AW79" i="280"/>
  <c r="AW13" i="288"/>
  <c r="AW84" i="282"/>
  <c r="AW57" i="273"/>
  <c r="AW60" i="273" s="1"/>
  <c r="AW185" i="280"/>
  <c r="AV55" i="280"/>
  <c r="AV132" i="280"/>
  <c r="AV42" i="278"/>
  <c r="AY51" i="273"/>
  <c r="AY2" i="277"/>
  <c r="AY4" i="277" s="1"/>
  <c r="AW112" i="280"/>
  <c r="AW79" i="273"/>
  <c r="AX80" i="273" s="1"/>
  <c r="AX58" i="273" s="1"/>
  <c r="AW32" i="286"/>
  <c r="AW12" i="289"/>
  <c r="AW13" i="289" s="1"/>
  <c r="AW20" i="289" s="1"/>
  <c r="AW20" i="282"/>
  <c r="AW100" i="273"/>
  <c r="AX101" i="273" s="1"/>
  <c r="AX59" i="273" s="1"/>
  <c r="AW15" i="286"/>
  <c r="AW134" i="273"/>
  <c r="AW135" i="273" s="1"/>
  <c r="AW138" i="273" s="1"/>
  <c r="AW145" i="273"/>
  <c r="AW146" i="273" s="1"/>
  <c r="AW45" i="280" s="1"/>
  <c r="AW139" i="273"/>
  <c r="AW140" i="273" s="1"/>
  <c r="AW155" i="273"/>
  <c r="AW20" i="278"/>
  <c r="AW33" i="278"/>
  <c r="AW12" i="278"/>
  <c r="AW56" i="288"/>
  <c r="AW41" i="278"/>
  <c r="AW144" i="273"/>
  <c r="AW38" i="273"/>
  <c r="AX39" i="273" s="1"/>
  <c r="AX41" i="273" s="1"/>
  <c r="AW43" i="286"/>
  <c r="AW38" i="288"/>
  <c r="AW80" i="278"/>
  <c r="AW61" i="288"/>
  <c r="AW55" i="288"/>
  <c r="AW26" i="282"/>
  <c r="BK4" i="291"/>
  <c r="AX32" i="273"/>
  <c r="AX33" i="273" s="1"/>
  <c r="AX122" i="273"/>
  <c r="AX123" i="273" s="1"/>
  <c r="AX2" i="275"/>
  <c r="AX2" i="282"/>
  <c r="AX2" i="280"/>
  <c r="AX111" i="273"/>
  <c r="AX112" i="273" s="1"/>
  <c r="AX11" i="285" s="1"/>
  <c r="AX12" i="285" s="1"/>
  <c r="AX96" i="273"/>
  <c r="AX97" i="273" s="1"/>
  <c r="AX152" i="273"/>
  <c r="AX153" i="273" s="1"/>
  <c r="AX75" i="273"/>
  <c r="AX76" i="273" s="1"/>
  <c r="AX2" i="286"/>
  <c r="AX2" i="265"/>
  <c r="AX18" i="288"/>
  <c r="AX2" i="285"/>
  <c r="AX2" i="288"/>
  <c r="AX127" i="273"/>
  <c r="AX128" i="273" s="1"/>
  <c r="AX21" i="289" s="1"/>
  <c r="AY22" i="289" s="1"/>
  <c r="AY40" i="278" s="1"/>
  <c r="AX42" i="288"/>
  <c r="AX2" i="289"/>
  <c r="AX90" i="273"/>
  <c r="AX91" i="273" s="1"/>
  <c r="AZ56" i="273"/>
  <c r="AZ37" i="273"/>
  <c r="AZ37" i="288"/>
  <c r="AZ12" i="288"/>
  <c r="AZ47" i="273"/>
  <c r="AZ48" i="273" s="1"/>
  <c r="BM1" i="291" s="1"/>
  <c r="AZ19" i="273"/>
  <c r="AZ20" i="273" s="1"/>
  <c r="AT10" i="265"/>
  <c r="AV4" i="282"/>
  <c r="AV4" i="275"/>
  <c r="AV4" i="286"/>
  <c r="AV4" i="285"/>
  <c r="AV4" i="265"/>
  <c r="AV4" i="288"/>
  <c r="AV4" i="289"/>
  <c r="AV4" i="280"/>
  <c r="AR34" i="278"/>
  <c r="AT27" i="278"/>
  <c r="T82" i="278"/>
  <c r="S69" i="265"/>
  <c r="AS32" i="278"/>
  <c r="AU26" i="278"/>
  <c r="AO54" i="278"/>
  <c r="AP42" i="282"/>
  <c r="AQ9" i="265"/>
  <c r="AQ62" i="278"/>
  <c r="AQ53" i="278"/>
  <c r="AQ49" i="278"/>
  <c r="R63" i="278"/>
  <c r="R30" i="265"/>
  <c r="AP50" i="278"/>
  <c r="AU25" i="278"/>
  <c r="AU3" i="289"/>
  <c r="AV157" i="273"/>
  <c r="AU50" i="288"/>
  <c r="AU51" i="288" s="1"/>
  <c r="AU54" i="288" s="1"/>
  <c r="AU57" i="288" s="1"/>
  <c r="AU64" i="288" s="1"/>
  <c r="AF43" i="282"/>
  <c r="AF30" i="282"/>
  <c r="AF31" i="282" s="1"/>
  <c r="AG28" i="282" s="1"/>
  <c r="AV66" i="273"/>
  <c r="AV67" i="273" s="1"/>
  <c r="AV3" i="304" s="1"/>
  <c r="AV59" i="265"/>
  <c r="AU50" i="273"/>
  <c r="AU3" i="282"/>
  <c r="AU3" i="275"/>
  <c r="AU3" i="288"/>
  <c r="AU3" i="280"/>
  <c r="AU3" i="285"/>
  <c r="AU3" i="265"/>
  <c r="AU3" i="286"/>
  <c r="AX98" i="280" l="1"/>
  <c r="AX88" i="280"/>
  <c r="BB5" i="304"/>
  <c r="BB5" i="278"/>
  <c r="BB5" i="273"/>
  <c r="AX51" i="280"/>
  <c r="AX46" i="280"/>
  <c r="AW47" i="280"/>
  <c r="AW50" i="280" s="1"/>
  <c r="AV56" i="280"/>
  <c r="AV89" i="280" s="1"/>
  <c r="AU59" i="280"/>
  <c r="BI5" i="291"/>
  <c r="AV3" i="273"/>
  <c r="AV3" i="278"/>
  <c r="AY2" i="278"/>
  <c r="AY2" i="273"/>
  <c r="AW4" i="273"/>
  <c r="AW4" i="278"/>
  <c r="AQ11" i="265"/>
  <c r="AQ14" i="265" s="1"/>
  <c r="AV60" i="265"/>
  <c r="AP14" i="265"/>
  <c r="AW23" i="285"/>
  <c r="AW42" i="278"/>
  <c r="AW43" i="278" s="1"/>
  <c r="AW10" i="265" s="1"/>
  <c r="AW19" i="278"/>
  <c r="AW21" i="278" s="1"/>
  <c r="AW11" i="278"/>
  <c r="AW13" i="278" s="1"/>
  <c r="BB13" i="273"/>
  <c r="BB14" i="273" s="1"/>
  <c r="BB5" i="285"/>
  <c r="BB5" i="265"/>
  <c r="BB5" i="280"/>
  <c r="BB5" i="288"/>
  <c r="BB5" i="289"/>
  <c r="BC10" i="273"/>
  <c r="BB5" i="277"/>
  <c r="BB5" i="282"/>
  <c r="BB5" i="275"/>
  <c r="BB5" i="286"/>
  <c r="AX156" i="273"/>
  <c r="AX153" i="280"/>
  <c r="AX154" i="280" s="1"/>
  <c r="AX156" i="280" s="1"/>
  <c r="AX48" i="278"/>
  <c r="AX69" i="278"/>
  <c r="AX127" i="280"/>
  <c r="AX129" i="280" s="1"/>
  <c r="AX134" i="273"/>
  <c r="AX135" i="273" s="1"/>
  <c r="AX138" i="273" s="1"/>
  <c r="AX41" i="278"/>
  <c r="AX155" i="273"/>
  <c r="AX145" i="273"/>
  <c r="AX146" i="273" s="1"/>
  <c r="AX45" i="280" s="1"/>
  <c r="AX20" i="278"/>
  <c r="AX139" i="273"/>
  <c r="AX140" i="273" s="1"/>
  <c r="AX12" i="278"/>
  <c r="AX33" i="278"/>
  <c r="AX56" i="288"/>
  <c r="BA19" i="273"/>
  <c r="BA20" i="273" s="1"/>
  <c r="BA56" i="273"/>
  <c r="BA37" i="288"/>
  <c r="BA37" i="273"/>
  <c r="BA47" i="273"/>
  <c r="BA48" i="273" s="1"/>
  <c r="BN1" i="291" s="1"/>
  <c r="BA12" i="288"/>
  <c r="AX12" i="289"/>
  <c r="AX13" i="289" s="1"/>
  <c r="AX20" i="289" s="1"/>
  <c r="AX112" i="280"/>
  <c r="AX84" i="282"/>
  <c r="AX80" i="278"/>
  <c r="AX54" i="280"/>
  <c r="AX73" i="282"/>
  <c r="AX43" i="286"/>
  <c r="AX57" i="273"/>
  <c r="AX60" i="273" s="1"/>
  <c r="AX59" i="278"/>
  <c r="AX61" i="288"/>
  <c r="AX15" i="275"/>
  <c r="AX20" i="275" s="1"/>
  <c r="AY17" i="275" s="1"/>
  <c r="AX20" i="286"/>
  <c r="AX32" i="286"/>
  <c r="AX26" i="282"/>
  <c r="AX38" i="288"/>
  <c r="AX185" i="280"/>
  <c r="AX18" i="285"/>
  <c r="AX55" i="288"/>
  <c r="AX13" i="288"/>
  <c r="AX79" i="273"/>
  <c r="AY80" i="273" s="1"/>
  <c r="AY58" i="273" s="1"/>
  <c r="AW132" i="280"/>
  <c r="AW55" i="280"/>
  <c r="AX13" i="285"/>
  <c r="AX13" i="265" s="1"/>
  <c r="AX22" i="285"/>
  <c r="AX100" i="273"/>
  <c r="AY101" i="273" s="1"/>
  <c r="AY59" i="273" s="1"/>
  <c r="AX15" i="286"/>
  <c r="AX20" i="282"/>
  <c r="AU10" i="265"/>
  <c r="AX42" i="273"/>
  <c r="AX4" i="304" s="1"/>
  <c r="AX52" i="273"/>
  <c r="BL4" i="291"/>
  <c r="AY111" i="273"/>
  <c r="AY112" i="273" s="1"/>
  <c r="AY11" i="285" s="1"/>
  <c r="AY12" i="285" s="1"/>
  <c r="AY2" i="288"/>
  <c r="AY152" i="273"/>
  <c r="AY153" i="273" s="1"/>
  <c r="AY32" i="273"/>
  <c r="AY33" i="273" s="1"/>
  <c r="AY18" i="288"/>
  <c r="AY96" i="273"/>
  <c r="AY97" i="273" s="1"/>
  <c r="AY2" i="282"/>
  <c r="AY2" i="285"/>
  <c r="AY127" i="273"/>
  <c r="AY128" i="273" s="1"/>
  <c r="AY21" i="289" s="1"/>
  <c r="AZ22" i="289" s="1"/>
  <c r="AZ40" i="278" s="1"/>
  <c r="AY2" i="275"/>
  <c r="AY2" i="265"/>
  <c r="AY122" i="273"/>
  <c r="AY123" i="273" s="1"/>
  <c r="AY42" i="288"/>
  <c r="AY2" i="289"/>
  <c r="AY75" i="273"/>
  <c r="AY76" i="273" s="1"/>
  <c r="AY2" i="280"/>
  <c r="AY90" i="273"/>
  <c r="AY91" i="273" s="1"/>
  <c r="AY2" i="286"/>
  <c r="AZ151" i="273"/>
  <c r="AZ24" i="273"/>
  <c r="AZ25" i="273" s="1"/>
  <c r="AZ2" i="304" s="1"/>
  <c r="AV74" i="278"/>
  <c r="AV70" i="278"/>
  <c r="AV71" i="278" s="1"/>
  <c r="AV83" i="278"/>
  <c r="AV43" i="278"/>
  <c r="AT75" i="278"/>
  <c r="AX38" i="273"/>
  <c r="AY39" i="273" s="1"/>
  <c r="AY41" i="273" s="1"/>
  <c r="AX144" i="273"/>
  <c r="AZ51" i="273"/>
  <c r="AZ2" i="277"/>
  <c r="AZ4" i="277" s="1"/>
  <c r="AX17" i="280"/>
  <c r="AX76" i="288"/>
  <c r="AX79" i="280"/>
  <c r="AW4" i="285"/>
  <c r="AW4" i="289"/>
  <c r="AW4" i="280"/>
  <c r="AW4" i="275"/>
  <c r="AW4" i="282"/>
  <c r="AW4" i="288"/>
  <c r="AW4" i="265"/>
  <c r="AW4" i="286"/>
  <c r="AV25" i="278"/>
  <c r="T73" i="278"/>
  <c r="AV26" i="278"/>
  <c r="AT32" i="278"/>
  <c r="AU27" i="278"/>
  <c r="R64" i="278"/>
  <c r="AU75" i="278"/>
  <c r="AR49" i="278"/>
  <c r="AR62" i="278"/>
  <c r="AR9" i="265"/>
  <c r="AR53" i="278"/>
  <c r="AP54" i="278"/>
  <c r="AQ50" i="278"/>
  <c r="AS34" i="278"/>
  <c r="AV3" i="289"/>
  <c r="AV50" i="288"/>
  <c r="AV51" i="288" s="1"/>
  <c r="AV54" i="288" s="1"/>
  <c r="AV57" i="288" s="1"/>
  <c r="AV64" i="288" s="1"/>
  <c r="AW157" i="273"/>
  <c r="AW59" i="265"/>
  <c r="AX20" i="285"/>
  <c r="AV50" i="273"/>
  <c r="AV3" i="280"/>
  <c r="AV3" i="265"/>
  <c r="AV3" i="285"/>
  <c r="AV3" i="286"/>
  <c r="AV3" i="275"/>
  <c r="AV3" i="282"/>
  <c r="AV3" i="288"/>
  <c r="AW66" i="273"/>
  <c r="AW67" i="273" s="1"/>
  <c r="AW3" i="304" s="1"/>
  <c r="AG19" i="282"/>
  <c r="AG21" i="282" s="1"/>
  <c r="AY98" i="280" l="1"/>
  <c r="AY88" i="280"/>
  <c r="BC5" i="304"/>
  <c r="BC5" i="278"/>
  <c r="BC5" i="273"/>
  <c r="AY51" i="280"/>
  <c r="AY46" i="280"/>
  <c r="AX47" i="280"/>
  <c r="AX50" i="280" s="1"/>
  <c r="AW56" i="280"/>
  <c r="AW89" i="280" s="1"/>
  <c r="AV59" i="280"/>
  <c r="BJ5" i="291"/>
  <c r="AW3" i="278"/>
  <c r="AW3" i="273"/>
  <c r="AZ2" i="273"/>
  <c r="AZ2" i="278"/>
  <c r="AX4" i="278"/>
  <c r="AX4" i="273"/>
  <c r="AW60" i="265"/>
  <c r="AR11" i="265"/>
  <c r="AW70" i="278"/>
  <c r="AW71" i="278" s="1"/>
  <c r="AQ42" i="282"/>
  <c r="AW74" i="278"/>
  <c r="AW83" i="278"/>
  <c r="AY59" i="278"/>
  <c r="AY15" i="275"/>
  <c r="AY20" i="275" s="1"/>
  <c r="AZ17" i="275" s="1"/>
  <c r="AY38" i="288"/>
  <c r="AY55" i="288"/>
  <c r="AY32" i="286"/>
  <c r="AY43" i="286"/>
  <c r="AY79" i="273"/>
  <c r="AZ80" i="273" s="1"/>
  <c r="AZ58" i="273" s="1"/>
  <c r="AY54" i="280"/>
  <c r="AY57" i="273"/>
  <c r="AY60" i="273" s="1"/>
  <c r="AY112" i="280"/>
  <c r="AY26" i="282"/>
  <c r="AY185" i="280"/>
  <c r="AY13" i="288"/>
  <c r="AY80" i="278"/>
  <c r="AY61" i="288"/>
  <c r="AY18" i="285"/>
  <c r="AY84" i="282"/>
  <c r="AY73" i="282"/>
  <c r="AY12" i="289"/>
  <c r="AY13" i="289" s="1"/>
  <c r="AY20" i="289" s="1"/>
  <c r="AY20" i="286"/>
  <c r="AX19" i="278"/>
  <c r="AX11" i="278"/>
  <c r="AX23" i="285"/>
  <c r="AY20" i="285" s="1"/>
  <c r="AY42" i="273"/>
  <c r="AY4" i="304" s="1"/>
  <c r="AY52" i="273"/>
  <c r="BM4" i="291"/>
  <c r="AZ90" i="273"/>
  <c r="AZ91" i="273" s="1"/>
  <c r="AZ2" i="280"/>
  <c r="AZ18" i="288"/>
  <c r="AZ2" i="288"/>
  <c r="AZ75" i="273"/>
  <c r="AZ76" i="273" s="1"/>
  <c r="AZ59" i="278" s="1"/>
  <c r="AZ122" i="273"/>
  <c r="AZ123" i="273" s="1"/>
  <c r="AZ2" i="286"/>
  <c r="AZ2" i="275"/>
  <c r="AZ152" i="273"/>
  <c r="AZ153" i="273" s="1"/>
  <c r="AZ111" i="273"/>
  <c r="AZ112" i="273" s="1"/>
  <c r="AZ11" i="285" s="1"/>
  <c r="AZ12" i="285" s="1"/>
  <c r="AZ42" i="288"/>
  <c r="AZ32" i="273"/>
  <c r="AZ33" i="273" s="1"/>
  <c r="AZ2" i="289"/>
  <c r="AZ96" i="273"/>
  <c r="AZ97" i="273" s="1"/>
  <c r="AZ127" i="273"/>
  <c r="AZ128" i="273" s="1"/>
  <c r="AZ21" i="289" s="1"/>
  <c r="AZ2" i="282"/>
  <c r="AZ2" i="265"/>
  <c r="AZ2" i="285"/>
  <c r="AY17" i="280"/>
  <c r="AY79" i="280"/>
  <c r="AY76" i="288"/>
  <c r="AY38" i="273"/>
  <c r="AZ39" i="273" s="1"/>
  <c r="AZ41" i="273" s="1"/>
  <c r="AY144" i="273"/>
  <c r="AX132" i="280"/>
  <c r="AX55" i="280"/>
  <c r="AY48" i="278"/>
  <c r="AY69" i="278"/>
  <c r="AY127" i="280"/>
  <c r="AY129" i="280" s="1"/>
  <c r="AY153" i="280"/>
  <c r="AY154" i="280" s="1"/>
  <c r="AY156" i="280" s="1"/>
  <c r="AY156" i="273"/>
  <c r="AX4" i="285"/>
  <c r="AX4" i="286"/>
  <c r="AX4" i="282"/>
  <c r="AX4" i="288"/>
  <c r="AX4" i="280"/>
  <c r="AX4" i="265"/>
  <c r="AX4" i="275"/>
  <c r="AX4" i="289"/>
  <c r="BA2" i="277"/>
  <c r="BA4" i="277" s="1"/>
  <c r="BA51" i="273"/>
  <c r="BB56" i="273"/>
  <c r="BB19" i="273"/>
  <c r="BB20" i="273" s="1"/>
  <c r="BB47" i="273"/>
  <c r="BB48" i="273" s="1"/>
  <c r="BO1" i="291" s="1"/>
  <c r="BB37" i="288"/>
  <c r="BB12" i="288"/>
  <c r="BB37" i="273"/>
  <c r="AV10" i="265"/>
  <c r="AY20" i="282"/>
  <c r="AY100" i="273"/>
  <c r="AZ101" i="273" s="1"/>
  <c r="AZ59" i="273" s="1"/>
  <c r="AY15" i="286"/>
  <c r="AY13" i="285"/>
  <c r="AY13" i="265" s="1"/>
  <c r="AY22" i="285"/>
  <c r="BC5" i="282"/>
  <c r="BC5" i="277"/>
  <c r="BC5" i="285"/>
  <c r="BC5" i="275"/>
  <c r="BC13" i="273"/>
  <c r="BC14" i="273" s="1"/>
  <c r="BC5" i="265"/>
  <c r="BC5" i="288"/>
  <c r="BD10" i="273"/>
  <c r="BC5" i="289"/>
  <c r="BC5" i="280"/>
  <c r="BC5" i="286"/>
  <c r="BA151" i="273"/>
  <c r="BA24" i="273"/>
  <c r="BA25" i="273" s="1"/>
  <c r="BA2" i="304" s="1"/>
  <c r="AX42" i="278"/>
  <c r="AY155" i="273"/>
  <c r="AY139" i="273"/>
  <c r="AY140" i="273" s="1"/>
  <c r="AY33" i="278"/>
  <c r="AY145" i="273"/>
  <c r="AY146" i="273" s="1"/>
  <c r="AY45" i="280" s="1"/>
  <c r="AY12" i="278"/>
  <c r="AY41" i="278"/>
  <c r="AY134" i="273"/>
  <c r="AY135" i="273" s="1"/>
  <c r="AY138" i="273" s="1"/>
  <c r="AY56" i="288"/>
  <c r="AY20" i="278"/>
  <c r="AX13" i="278"/>
  <c r="AV75" i="278"/>
  <c r="AR50" i="278"/>
  <c r="AX21" i="278"/>
  <c r="AQ54" i="278"/>
  <c r="AV27" i="278"/>
  <c r="AT34" i="278"/>
  <c r="AW26" i="278"/>
  <c r="AR42" i="282"/>
  <c r="AW25" i="278"/>
  <c r="R64" i="265"/>
  <c r="S61" i="278"/>
  <c r="AS9" i="265"/>
  <c r="AS62" i="278"/>
  <c r="AS53" i="278"/>
  <c r="AS49" i="278"/>
  <c r="AU32" i="278"/>
  <c r="T76" i="278"/>
  <c r="AW3" i="289"/>
  <c r="AX157" i="273"/>
  <c r="AW50" i="288"/>
  <c r="AW51" i="288" s="1"/>
  <c r="AW54" i="288" s="1"/>
  <c r="AW57" i="288" s="1"/>
  <c r="AW64" i="288" s="1"/>
  <c r="AG43" i="282"/>
  <c r="AG30" i="282"/>
  <c r="AG31" i="282" s="1"/>
  <c r="AH28" i="282" s="1"/>
  <c r="AW3" i="288"/>
  <c r="AW3" i="275"/>
  <c r="AW50" i="273"/>
  <c r="AW3" i="286"/>
  <c r="AW3" i="280"/>
  <c r="AW3" i="265"/>
  <c r="AW3" i="285"/>
  <c r="AW3" i="282"/>
  <c r="AX66" i="273"/>
  <c r="AX67" i="273" s="1"/>
  <c r="AX3" i="304" s="1"/>
  <c r="BD5" i="304" l="1"/>
  <c r="BD5" i="278"/>
  <c r="BD5" i="273"/>
  <c r="AZ98" i="280"/>
  <c r="AZ88" i="280"/>
  <c r="AZ51" i="280"/>
  <c r="AZ46" i="280"/>
  <c r="AY47" i="280"/>
  <c r="AY50" i="280" s="1"/>
  <c r="AX56" i="280"/>
  <c r="AX89" i="280" s="1"/>
  <c r="AW59" i="280"/>
  <c r="BK5" i="291"/>
  <c r="AX3" i="273"/>
  <c r="AX3" i="278"/>
  <c r="BA2" i="278"/>
  <c r="BA2" i="273"/>
  <c r="AY4" i="273"/>
  <c r="AY4" i="278"/>
  <c r="AS11" i="265"/>
  <c r="AS42" i="282" s="1"/>
  <c r="AX59" i="265"/>
  <c r="AR14" i="265"/>
  <c r="AZ54" i="280"/>
  <c r="AZ79" i="273"/>
  <c r="BA80" i="273" s="1"/>
  <c r="BA58" i="273" s="1"/>
  <c r="AZ112" i="280"/>
  <c r="AZ57" i="273"/>
  <c r="AZ60" i="273" s="1"/>
  <c r="AZ20" i="286"/>
  <c r="AZ18" i="285"/>
  <c r="AZ38" i="288"/>
  <c r="AZ12" i="289"/>
  <c r="AZ13" i="289" s="1"/>
  <c r="AZ20" i="289" s="1"/>
  <c r="BA22" i="289" s="1"/>
  <c r="AZ26" i="282"/>
  <c r="AZ80" i="278"/>
  <c r="AZ32" i="286"/>
  <c r="AZ13" i="288"/>
  <c r="AZ15" i="275"/>
  <c r="AZ20" i="275" s="1"/>
  <c r="BA17" i="275" s="1"/>
  <c r="AY23" i="285"/>
  <c r="AY59" i="265" s="1"/>
  <c r="AZ61" i="288"/>
  <c r="AZ43" i="286"/>
  <c r="AZ73" i="282"/>
  <c r="AZ55" i="288"/>
  <c r="AZ84" i="282"/>
  <c r="AZ185" i="280"/>
  <c r="AY19" i="278"/>
  <c r="AY11" i="278"/>
  <c r="BE10" i="273"/>
  <c r="BD5" i="265"/>
  <c r="BD5" i="285"/>
  <c r="BD5" i="275"/>
  <c r="BD5" i="280"/>
  <c r="BD5" i="277"/>
  <c r="BD5" i="289"/>
  <c r="BD5" i="286"/>
  <c r="BD13" i="273"/>
  <c r="BD14" i="273" s="1"/>
  <c r="BD5" i="282"/>
  <c r="BD5" i="288"/>
  <c r="AX43" i="278"/>
  <c r="AX74" i="278"/>
  <c r="AX83" i="278"/>
  <c r="AX70" i="278"/>
  <c r="AY132" i="280"/>
  <c r="AY55" i="280"/>
  <c r="AZ38" i="273"/>
  <c r="BA39" i="273" s="1"/>
  <c r="BA41" i="273" s="1"/>
  <c r="AZ144" i="273"/>
  <c r="AZ17" i="280"/>
  <c r="AZ79" i="280"/>
  <c r="AZ76" i="288"/>
  <c r="AY42" i="278"/>
  <c r="BN4" i="291"/>
  <c r="BA2" i="280"/>
  <c r="BA90" i="273"/>
  <c r="BA91" i="273" s="1"/>
  <c r="BA111" i="273"/>
  <c r="BA112" i="273" s="1"/>
  <c r="BA11" i="285" s="1"/>
  <c r="BA12" i="285" s="1"/>
  <c r="BA2" i="275"/>
  <c r="BA96" i="273"/>
  <c r="BA97" i="273" s="1"/>
  <c r="BA2" i="288"/>
  <c r="BA18" i="288"/>
  <c r="BA32" i="273"/>
  <c r="BA33" i="273" s="1"/>
  <c r="BA152" i="273"/>
  <c r="BA153" i="273" s="1"/>
  <c r="BA2" i="286"/>
  <c r="BA75" i="273"/>
  <c r="BA76" i="273" s="1"/>
  <c r="BA2" i="265"/>
  <c r="BA2" i="282"/>
  <c r="BA42" i="288"/>
  <c r="BA127" i="273"/>
  <c r="BA128" i="273" s="1"/>
  <c r="BA21" i="289" s="1"/>
  <c r="BA2" i="285"/>
  <c r="BA122" i="273"/>
  <c r="BA123" i="273" s="1"/>
  <c r="BA2" i="289"/>
  <c r="AY4" i="289"/>
  <c r="AY4" i="275"/>
  <c r="AY4" i="265"/>
  <c r="AY4" i="282"/>
  <c r="AY4" i="288"/>
  <c r="AY4" i="280"/>
  <c r="AY4" i="286"/>
  <c r="AY4" i="285"/>
  <c r="BC37" i="288"/>
  <c r="BC37" i="273"/>
  <c r="BC47" i="273"/>
  <c r="BC48" i="273" s="1"/>
  <c r="BP1" i="291" s="1"/>
  <c r="BC12" i="288"/>
  <c r="BC19" i="273"/>
  <c r="BC20" i="273" s="1"/>
  <c r="BC56" i="273"/>
  <c r="BB2" i="277"/>
  <c r="BB4" i="277" s="1"/>
  <c r="BB51" i="273"/>
  <c r="AZ22" i="285"/>
  <c r="AZ13" i="285"/>
  <c r="AZ13" i="265" s="1"/>
  <c r="BB24" i="273"/>
  <c r="BB25" i="273" s="1"/>
  <c r="BB2" i="304" s="1"/>
  <c r="BB151" i="273"/>
  <c r="AZ48" i="278"/>
  <c r="AZ69" i="278"/>
  <c r="AZ127" i="280"/>
  <c r="AZ129" i="280" s="1"/>
  <c r="AZ153" i="280"/>
  <c r="AZ154" i="280" s="1"/>
  <c r="AZ156" i="280" s="1"/>
  <c r="AZ156" i="273"/>
  <c r="AZ20" i="282"/>
  <c r="AZ100" i="273"/>
  <c r="BA101" i="273" s="1"/>
  <c r="BA59" i="273" s="1"/>
  <c r="AZ15" i="286"/>
  <c r="AZ52" i="273"/>
  <c r="AZ42" i="273"/>
  <c r="AZ4" i="304" s="1"/>
  <c r="AZ155" i="273"/>
  <c r="AZ145" i="273"/>
  <c r="AZ146" i="273" s="1"/>
  <c r="AZ45" i="280" s="1"/>
  <c r="AZ56" i="288"/>
  <c r="AZ12" i="278"/>
  <c r="AZ134" i="273"/>
  <c r="AZ135" i="273" s="1"/>
  <c r="AZ33" i="278"/>
  <c r="AZ20" i="278"/>
  <c r="AZ41" i="278"/>
  <c r="AZ139" i="273"/>
  <c r="AZ140" i="273" s="1"/>
  <c r="AY13" i="278"/>
  <c r="AW75" i="278"/>
  <c r="AU34" i="278"/>
  <c r="AX26" i="278"/>
  <c r="AS50" i="278"/>
  <c r="AW27" i="278"/>
  <c r="AT62" i="278"/>
  <c r="AT53" i="278"/>
  <c r="AT9" i="265"/>
  <c r="AT49" i="278"/>
  <c r="AR54" i="278"/>
  <c r="AV32" i="278"/>
  <c r="AY21" i="278"/>
  <c r="T77" i="278"/>
  <c r="T84" i="278"/>
  <c r="S52" i="278"/>
  <c r="AX25" i="278"/>
  <c r="AX3" i="289"/>
  <c r="AY157" i="273"/>
  <c r="AX50" i="288"/>
  <c r="AX51" i="288" s="1"/>
  <c r="AX54" i="288" s="1"/>
  <c r="AX57" i="288" s="1"/>
  <c r="AX64" i="288" s="1"/>
  <c r="AX3" i="265"/>
  <c r="AX3" i="286"/>
  <c r="AX3" i="275"/>
  <c r="AX3" i="288"/>
  <c r="AX50" i="273"/>
  <c r="AX3" i="282"/>
  <c r="AX3" i="280"/>
  <c r="AX3" i="285"/>
  <c r="AY66" i="273"/>
  <c r="AY67" i="273" s="1"/>
  <c r="AY3" i="304" s="1"/>
  <c r="AH19" i="282"/>
  <c r="AH21" i="282" s="1"/>
  <c r="BA88" i="280" l="1"/>
  <c r="BA98" i="280"/>
  <c r="BE5" i="304"/>
  <c r="BE5" i="278"/>
  <c r="BE5" i="273"/>
  <c r="AX59" i="280"/>
  <c r="AZ47" i="280"/>
  <c r="AZ50" i="280" s="1"/>
  <c r="BA51" i="280"/>
  <c r="BA52" i="280" s="1"/>
  <c r="BA46" i="280"/>
  <c r="BA47" i="280" s="1"/>
  <c r="BA50" i="280" s="1"/>
  <c r="AY56" i="280"/>
  <c r="AY89" i="280" s="1"/>
  <c r="BL5" i="291"/>
  <c r="AY3" i="278"/>
  <c r="AY3" i="273"/>
  <c r="BB2" i="273"/>
  <c r="BB2" i="278"/>
  <c r="AZ4" i="278"/>
  <c r="AZ4" i="273"/>
  <c r="AT11" i="265"/>
  <c r="AT42" i="282" s="1"/>
  <c r="AX60" i="265"/>
  <c r="AS14" i="265"/>
  <c r="AY60" i="265"/>
  <c r="AZ20" i="285"/>
  <c r="AZ23" i="285" s="1"/>
  <c r="AZ59" i="265" s="1"/>
  <c r="BB22" i="289"/>
  <c r="BB40" i="278" s="1"/>
  <c r="AX71" i="278"/>
  <c r="AX75" i="278" s="1"/>
  <c r="AZ11" i="278"/>
  <c r="AZ13" i="278" s="1"/>
  <c r="AZ19" i="278"/>
  <c r="AZ21" i="278" s="1"/>
  <c r="BA12" i="289"/>
  <c r="BA13" i="289" s="1"/>
  <c r="BA20" i="289" s="1"/>
  <c r="BA20" i="286"/>
  <c r="BA61" i="288"/>
  <c r="BA15" i="275"/>
  <c r="BA20" i="275" s="1"/>
  <c r="BB17" i="275" s="1"/>
  <c r="BA79" i="273"/>
  <c r="BB80" i="273" s="1"/>
  <c r="BB58" i="273" s="1"/>
  <c r="BA55" i="288"/>
  <c r="BA38" i="288"/>
  <c r="BA43" i="286"/>
  <c r="BA84" i="282"/>
  <c r="BA73" i="282"/>
  <c r="BA57" i="273"/>
  <c r="BA60" i="273" s="1"/>
  <c r="BA80" i="278"/>
  <c r="BA54" i="280"/>
  <c r="BA185" i="280"/>
  <c r="BA32" i="286"/>
  <c r="BA59" i="278"/>
  <c r="BA18" i="285"/>
  <c r="BA112" i="280"/>
  <c r="BA26" i="282"/>
  <c r="BA13" i="288"/>
  <c r="BC51" i="273"/>
  <c r="BC2" i="277"/>
  <c r="BC4" i="277" s="1"/>
  <c r="BA13" i="285"/>
  <c r="BA13" i="265" s="1"/>
  <c r="BA22" i="285"/>
  <c r="AX10" i="265"/>
  <c r="BF10" i="273"/>
  <c r="BE5" i="275"/>
  <c r="BE5" i="280"/>
  <c r="BE13" i="273"/>
  <c r="BE14" i="273" s="1"/>
  <c r="BE5" i="285"/>
  <c r="BE5" i="286"/>
  <c r="BE5" i="288"/>
  <c r="BE5" i="265"/>
  <c r="BE5" i="289"/>
  <c r="BE5" i="282"/>
  <c r="BA100" i="273"/>
  <c r="BB101" i="273" s="1"/>
  <c r="BB59" i="273" s="1"/>
  <c r="BA20" i="282"/>
  <c r="BA15" i="286"/>
  <c r="BA17" i="280"/>
  <c r="BA79" i="280"/>
  <c r="BA76" i="288"/>
  <c r="BA77" i="288" s="1"/>
  <c r="BA79" i="288" s="1"/>
  <c r="BA48" i="278"/>
  <c r="BA127" i="280"/>
  <c r="BA129" i="280" s="1"/>
  <c r="BA156" i="273"/>
  <c r="BA69" i="278"/>
  <c r="BA153" i="280"/>
  <c r="BA154" i="280" s="1"/>
  <c r="BA156" i="280" s="1"/>
  <c r="BA42" i="273"/>
  <c r="BA4" i="304" s="1"/>
  <c r="BA52" i="273"/>
  <c r="BO4" i="291"/>
  <c r="BB152" i="273"/>
  <c r="BB153" i="273" s="1"/>
  <c r="BB18" i="288"/>
  <c r="BB122" i="273"/>
  <c r="BB123" i="273" s="1"/>
  <c r="BB111" i="273"/>
  <c r="BB112" i="273" s="1"/>
  <c r="BB11" i="285" s="1"/>
  <c r="BB12" i="285" s="1"/>
  <c r="BB42" i="288"/>
  <c r="BB96" i="273"/>
  <c r="BB97" i="273" s="1"/>
  <c r="BB90" i="273"/>
  <c r="BB91" i="273" s="1"/>
  <c r="BB127" i="273"/>
  <c r="BB128" i="273" s="1"/>
  <c r="BB21" i="289" s="1"/>
  <c r="BC22" i="289" s="1"/>
  <c r="BC40" i="278" s="1"/>
  <c r="BB2" i="275"/>
  <c r="BB2" i="288"/>
  <c r="BB2" i="285"/>
  <c r="BB2" i="289"/>
  <c r="BB32" i="273"/>
  <c r="BB33" i="273" s="1"/>
  <c r="BB2" i="265"/>
  <c r="BB75" i="273"/>
  <c r="BB76" i="273" s="1"/>
  <c r="BB2" i="280"/>
  <c r="BB2" i="282"/>
  <c r="BB2" i="286"/>
  <c r="AZ132" i="280"/>
  <c r="AZ55" i="280"/>
  <c r="BA38" i="273"/>
  <c r="BB39" i="273" s="1"/>
  <c r="BB41" i="273" s="1"/>
  <c r="BA144" i="273"/>
  <c r="AZ138" i="273"/>
  <c r="AZ42" i="278"/>
  <c r="AZ4" i="280"/>
  <c r="AZ4" i="289"/>
  <c r="AZ4" i="275"/>
  <c r="AZ4" i="282"/>
  <c r="AZ4" i="265"/>
  <c r="AZ4" i="286"/>
  <c r="AZ4" i="288"/>
  <c r="AZ4" i="285"/>
  <c r="AY43" i="278"/>
  <c r="AY83" i="278"/>
  <c r="AY70" i="278"/>
  <c r="AY74" i="278"/>
  <c r="BD47" i="273"/>
  <c r="BD48" i="273" s="1"/>
  <c r="BQ1" i="291" s="1"/>
  <c r="BD19" i="273"/>
  <c r="BD20" i="273" s="1"/>
  <c r="BD37" i="273"/>
  <c r="BD12" i="288"/>
  <c r="BD37" i="288"/>
  <c r="BD56" i="273"/>
  <c r="BC24" i="273"/>
  <c r="BC25" i="273" s="1"/>
  <c r="BC2" i="304" s="1"/>
  <c r="BC151" i="273"/>
  <c r="BA134" i="273"/>
  <c r="BA135" i="273" s="1"/>
  <c r="BA155" i="273"/>
  <c r="BA33" i="278"/>
  <c r="BA20" i="278"/>
  <c r="BA139" i="273"/>
  <c r="BA140" i="273" s="1"/>
  <c r="BA41" i="278"/>
  <c r="BA145" i="273"/>
  <c r="BA146" i="273" s="1"/>
  <c r="BA45" i="280" s="1"/>
  <c r="BA56" i="288"/>
  <c r="BA12" i="278"/>
  <c r="T85" i="278"/>
  <c r="AV34" i="278"/>
  <c r="T31" i="265"/>
  <c r="AW32" i="278"/>
  <c r="AU49" i="278"/>
  <c r="AU62" i="278"/>
  <c r="AU53" i="278"/>
  <c r="AU9" i="265"/>
  <c r="AY26" i="278"/>
  <c r="AX27" i="278"/>
  <c r="AT50" i="278"/>
  <c r="S55" i="278"/>
  <c r="AS54" i="278"/>
  <c r="AY25" i="278"/>
  <c r="AY3" i="289"/>
  <c r="BA40" i="278"/>
  <c r="AZ157" i="273"/>
  <c r="AY50" i="288"/>
  <c r="AY51" i="288" s="1"/>
  <c r="AY54" i="288" s="1"/>
  <c r="AY57" i="288" s="1"/>
  <c r="AY64" i="288" s="1"/>
  <c r="AH43" i="282"/>
  <c r="AH30" i="282"/>
  <c r="AH31" i="282" s="1"/>
  <c r="AI28" i="282" s="1"/>
  <c r="AZ66" i="273"/>
  <c r="AZ67" i="273" s="1"/>
  <c r="AZ3" i="304" s="1"/>
  <c r="AY3" i="275"/>
  <c r="AY3" i="288"/>
  <c r="AY3" i="282"/>
  <c r="AY3" i="285"/>
  <c r="AY3" i="286"/>
  <c r="AY3" i="280"/>
  <c r="AY3" i="265"/>
  <c r="AY50" i="273"/>
  <c r="BA20" i="285"/>
  <c r="AY59" i="280" l="1"/>
  <c r="BB98" i="280"/>
  <c r="BB88" i="280"/>
  <c r="BF5" i="304"/>
  <c r="BF5" i="278"/>
  <c r="BF5" i="273"/>
  <c r="BB51" i="280"/>
  <c r="BB52" i="280" s="1"/>
  <c r="BB46" i="280"/>
  <c r="BB47" i="280" s="1"/>
  <c r="BB50" i="280" s="1"/>
  <c r="AZ56" i="280"/>
  <c r="AZ89" i="280" s="1"/>
  <c r="BM5" i="291"/>
  <c r="AZ3" i="273"/>
  <c r="AZ3" i="278"/>
  <c r="BC2" i="278"/>
  <c r="BC2" i="273"/>
  <c r="BA4" i="273"/>
  <c r="BA4" i="278"/>
  <c r="AZ60" i="265"/>
  <c r="AT14" i="265"/>
  <c r="AU11" i="265"/>
  <c r="BA138" i="273"/>
  <c r="BA19" i="278"/>
  <c r="BA11" i="278"/>
  <c r="BA13" i="278" s="1"/>
  <c r="BB153" i="280"/>
  <c r="BB154" i="280" s="1"/>
  <c r="BB156" i="280" s="1"/>
  <c r="BB127" i="280"/>
  <c r="BB129" i="280" s="1"/>
  <c r="BB69" i="278"/>
  <c r="BB48" i="278"/>
  <c r="BB156" i="273"/>
  <c r="BB38" i="288"/>
  <c r="BB13" i="288"/>
  <c r="BB80" i="278"/>
  <c r="BB54" i="280"/>
  <c r="BB20" i="286"/>
  <c r="BB18" i="285"/>
  <c r="BB26" i="282"/>
  <c r="BB12" i="289"/>
  <c r="BB13" i="289" s="1"/>
  <c r="BB20" i="289" s="1"/>
  <c r="BB59" i="278"/>
  <c r="BB79" i="273"/>
  <c r="BC80" i="273" s="1"/>
  <c r="BC58" i="273" s="1"/>
  <c r="BB84" i="282"/>
  <c r="BB61" i="288"/>
  <c r="BB43" i="286"/>
  <c r="BB15" i="275"/>
  <c r="BB20" i="275" s="1"/>
  <c r="BC17" i="275" s="1"/>
  <c r="BB57" i="273"/>
  <c r="BB60" i="273" s="1"/>
  <c r="BB185" i="280"/>
  <c r="BB32" i="286"/>
  <c r="BB55" i="288"/>
  <c r="BB112" i="280"/>
  <c r="BB73" i="282"/>
  <c r="BA132" i="280"/>
  <c r="BA55" i="280"/>
  <c r="AY10" i="265"/>
  <c r="BB15" i="286"/>
  <c r="BB20" i="282"/>
  <c r="BB100" i="273"/>
  <c r="BC101" i="273" s="1"/>
  <c r="BC59" i="273" s="1"/>
  <c r="BE12" i="288"/>
  <c r="BE19" i="273"/>
  <c r="BE20" i="273" s="1"/>
  <c r="BE37" i="273"/>
  <c r="BE47" i="273"/>
  <c r="BE48" i="273" s="1"/>
  <c r="BE56" i="273"/>
  <c r="BE37" i="288"/>
  <c r="BB42" i="273"/>
  <c r="BB4" i="304" s="1"/>
  <c r="BB52" i="273"/>
  <c r="BB33" i="278"/>
  <c r="BB56" i="288"/>
  <c r="BB155" i="273"/>
  <c r="BB134" i="273"/>
  <c r="BB135" i="273" s="1"/>
  <c r="BB12" i="278"/>
  <c r="BB41" i="278"/>
  <c r="BB42" i="278" s="1"/>
  <c r="BB139" i="273"/>
  <c r="BB140" i="273" s="1"/>
  <c r="BB145" i="273"/>
  <c r="BB146" i="273" s="1"/>
  <c r="BB45" i="280" s="1"/>
  <c r="BB20" i="278"/>
  <c r="BB38" i="273"/>
  <c r="BC39" i="273" s="1"/>
  <c r="BC41" i="273" s="1"/>
  <c r="BB144" i="273"/>
  <c r="BD151" i="273"/>
  <c r="BD24" i="273"/>
  <c r="BD25" i="273" s="1"/>
  <c r="BD2" i="304" s="1"/>
  <c r="BB13" i="285"/>
  <c r="BB13" i="265" s="1"/>
  <c r="BB22" i="285"/>
  <c r="BA4" i="288"/>
  <c r="BA4" i="286"/>
  <c r="BA4" i="285"/>
  <c r="BA4" i="282"/>
  <c r="BA4" i="289"/>
  <c r="BA4" i="265"/>
  <c r="BA4" i="280"/>
  <c r="BA4" i="275"/>
  <c r="BF13" i="273"/>
  <c r="BF14" i="273" s="1"/>
  <c r="BF5" i="280"/>
  <c r="BF5" i="282"/>
  <c r="BF5" i="275"/>
  <c r="BF5" i="285"/>
  <c r="BG10" i="273"/>
  <c r="BF5" i="288"/>
  <c r="BF5" i="286"/>
  <c r="BF5" i="265"/>
  <c r="BF5" i="289"/>
  <c r="BD51" i="273"/>
  <c r="BD2" i="277"/>
  <c r="BD4" i="277" s="1"/>
  <c r="BB17" i="280"/>
  <c r="BB79" i="280"/>
  <c r="BB76" i="288"/>
  <c r="BB77" i="288" s="1"/>
  <c r="BB79" i="288" s="1"/>
  <c r="BA23" i="285"/>
  <c r="BA59" i="265" s="1"/>
  <c r="AY71" i="278"/>
  <c r="AY75" i="278" s="1"/>
  <c r="BP4" i="291"/>
  <c r="BC18" i="288"/>
  <c r="BC111" i="273"/>
  <c r="BC112" i="273" s="1"/>
  <c r="BC11" i="285" s="1"/>
  <c r="BC12" i="285" s="1"/>
  <c r="BC2" i="275"/>
  <c r="BC90" i="273"/>
  <c r="BC91" i="273" s="1"/>
  <c r="BC2" i="282"/>
  <c r="BC32" i="273"/>
  <c r="BC33" i="273" s="1"/>
  <c r="BC2" i="265"/>
  <c r="BC2" i="286"/>
  <c r="BC96" i="273"/>
  <c r="BC97" i="273" s="1"/>
  <c r="BC42" i="288"/>
  <c r="BC122" i="273"/>
  <c r="BC123" i="273" s="1"/>
  <c r="BC75" i="273"/>
  <c r="BC76" i="273" s="1"/>
  <c r="BC12" i="289" s="1"/>
  <c r="BC13" i="289" s="1"/>
  <c r="BC20" i="289" s="1"/>
  <c r="BC127" i="273"/>
  <c r="BC128" i="273" s="1"/>
  <c r="BC21" i="289" s="1"/>
  <c r="BD22" i="289" s="1"/>
  <c r="BD40" i="278" s="1"/>
  <c r="BC2" i="280"/>
  <c r="BC2" i="288"/>
  <c r="BC2" i="289"/>
  <c r="BC2" i="285"/>
  <c r="BC152" i="273"/>
  <c r="BC153" i="273" s="1"/>
  <c r="AZ83" i="278"/>
  <c r="AZ70" i="278"/>
  <c r="AZ43" i="278"/>
  <c r="AZ74" i="278"/>
  <c r="BA42" i="278"/>
  <c r="BA43" i="278" s="1"/>
  <c r="AU14" i="265"/>
  <c r="AU42" i="282"/>
  <c r="S30" i="265"/>
  <c r="S63" i="278"/>
  <c r="AV9" i="265"/>
  <c r="AV62" i="278"/>
  <c r="AV49" i="278"/>
  <c r="AV53" i="278"/>
  <c r="AZ25" i="278"/>
  <c r="AT54" i="278"/>
  <c r="AU50" i="278"/>
  <c r="AX32" i="278"/>
  <c r="U82" i="278"/>
  <c r="T69" i="265"/>
  <c r="AY27" i="278"/>
  <c r="BA21" i="278"/>
  <c r="AW34" i="278"/>
  <c r="AZ26" i="278"/>
  <c r="AZ3" i="289"/>
  <c r="AZ50" i="288"/>
  <c r="AZ51" i="288" s="1"/>
  <c r="AZ54" i="288" s="1"/>
  <c r="AZ57" i="288" s="1"/>
  <c r="AZ64" i="288" s="1"/>
  <c r="BA157" i="273"/>
  <c r="AZ3" i="275"/>
  <c r="AZ3" i="282"/>
  <c r="AZ3" i="286"/>
  <c r="AZ50" i="273"/>
  <c r="AZ3" i="280"/>
  <c r="AZ3" i="288"/>
  <c r="AZ3" i="265"/>
  <c r="AZ3" i="285"/>
  <c r="AI19" i="282"/>
  <c r="AI21" i="282" s="1"/>
  <c r="BA66" i="273"/>
  <c r="BA67" i="273" s="1"/>
  <c r="BA3" i="304" s="1"/>
  <c r="BC98" i="280" l="1"/>
  <c r="BC88" i="280"/>
  <c r="BG5" i="304"/>
  <c r="BG5" i="278"/>
  <c r="BG5" i="273"/>
  <c r="BC51" i="280"/>
  <c r="BC52" i="280" s="1"/>
  <c r="BC46" i="280"/>
  <c r="BC47" i="280" s="1"/>
  <c r="BC50" i="280" s="1"/>
  <c r="AZ59" i="280"/>
  <c r="BA56" i="280"/>
  <c r="BA89" i="280" s="1"/>
  <c r="BC13" i="288"/>
  <c r="BD2" i="273"/>
  <c r="BD2" i="278"/>
  <c r="BB4" i="278"/>
  <c r="BB4" i="273"/>
  <c r="BN5" i="291"/>
  <c r="BA3" i="278"/>
  <c r="BA3" i="273"/>
  <c r="AV11" i="265"/>
  <c r="AV42" i="282" s="1"/>
  <c r="BA60" i="265"/>
  <c r="BB20" i="285"/>
  <c r="BB23" i="285" s="1"/>
  <c r="BC80" i="278"/>
  <c r="BB43" i="278"/>
  <c r="BB10" i="265" s="1"/>
  <c r="BB74" i="278"/>
  <c r="BC79" i="273"/>
  <c r="BD80" i="273" s="1"/>
  <c r="BD58" i="273" s="1"/>
  <c r="BC55" i="288"/>
  <c r="BC61" i="288"/>
  <c r="BC185" i="280"/>
  <c r="BC26" i="282"/>
  <c r="BC18" i="285"/>
  <c r="BC73" i="282"/>
  <c r="BC32" i="286"/>
  <c r="BC84" i="282"/>
  <c r="BC15" i="275"/>
  <c r="BC20" i="275" s="1"/>
  <c r="BD17" i="275" s="1"/>
  <c r="BC20" i="286"/>
  <c r="BC54" i="280"/>
  <c r="BA83" i="278"/>
  <c r="BA70" i="278"/>
  <c r="BA71" i="278" s="1"/>
  <c r="BB19" i="278"/>
  <c r="BB21" i="278" s="1"/>
  <c r="BB138" i="273"/>
  <c r="AZ71" i="278"/>
  <c r="AZ75" i="278" s="1"/>
  <c r="BB4" i="288"/>
  <c r="BB4" i="285"/>
  <c r="BB4" i="265"/>
  <c r="BB4" i="275"/>
  <c r="BB4" i="289"/>
  <c r="BB4" i="282"/>
  <c r="BB4" i="280"/>
  <c r="BB4" i="286"/>
  <c r="BC144" i="273"/>
  <c r="BC38" i="273"/>
  <c r="BD39" i="273" s="1"/>
  <c r="BD41" i="273" s="1"/>
  <c r="BC153" i="280"/>
  <c r="BC154" i="280" s="1"/>
  <c r="BC156" i="280" s="1"/>
  <c r="BC156" i="273"/>
  <c r="BC127" i="280"/>
  <c r="BC129" i="280" s="1"/>
  <c r="BC69" i="278"/>
  <c r="BC48" i="278"/>
  <c r="BQ4" i="291"/>
  <c r="BD96" i="273"/>
  <c r="BD97" i="273" s="1"/>
  <c r="BD2" i="288"/>
  <c r="BD152" i="273"/>
  <c r="BD153" i="273" s="1"/>
  <c r="BD122" i="273"/>
  <c r="BD123" i="273" s="1"/>
  <c r="BD2" i="285"/>
  <c r="BD111" i="273"/>
  <c r="BD112" i="273" s="1"/>
  <c r="BD11" i="285" s="1"/>
  <c r="BD12" i="285" s="1"/>
  <c r="BD2" i="275"/>
  <c r="BD127" i="273"/>
  <c r="BD128" i="273" s="1"/>
  <c r="BD21" i="289" s="1"/>
  <c r="BD32" i="273"/>
  <c r="BD33" i="273" s="1"/>
  <c r="BD18" i="288"/>
  <c r="BD2" i="289"/>
  <c r="BD75" i="273"/>
  <c r="BD76" i="273" s="1"/>
  <c r="BD2" i="265"/>
  <c r="BD2" i="280"/>
  <c r="BD2" i="286"/>
  <c r="BD90" i="273"/>
  <c r="BD91" i="273" s="1"/>
  <c r="BD2" i="282"/>
  <c r="BD42" i="288"/>
  <c r="BC17" i="280"/>
  <c r="BC79" i="280"/>
  <c r="BC76" i="288"/>
  <c r="BC77" i="288" s="1"/>
  <c r="BC79" i="288" s="1"/>
  <c r="BC15" i="286"/>
  <c r="BC20" i="282"/>
  <c r="BC100" i="273"/>
  <c r="BD101" i="273" s="1"/>
  <c r="BD59" i="273" s="1"/>
  <c r="BE51" i="273"/>
  <c r="BB11" i="278"/>
  <c r="BB13" i="278" s="1"/>
  <c r="BC57" i="273"/>
  <c r="BC60" i="273" s="1"/>
  <c r="BC43" i="286"/>
  <c r="BF37" i="288"/>
  <c r="BF47" i="273"/>
  <c r="BF48" i="273" s="1"/>
  <c r="BF56" i="273"/>
  <c r="BF19" i="273"/>
  <c r="BF20" i="273" s="1"/>
  <c r="BF12" i="288"/>
  <c r="BF37" i="273"/>
  <c r="BC12" i="278"/>
  <c r="BC33" i="278"/>
  <c r="BC41" i="278"/>
  <c r="BC134" i="273"/>
  <c r="BC135" i="273" s="1"/>
  <c r="BC139" i="273"/>
  <c r="BC140" i="273" s="1"/>
  <c r="BC155" i="273"/>
  <c r="BC56" i="288"/>
  <c r="BC145" i="273"/>
  <c r="BC146" i="273" s="1"/>
  <c r="BC45" i="280" s="1"/>
  <c r="BC20" i="278"/>
  <c r="BC22" i="285"/>
  <c r="BC13" i="285"/>
  <c r="BC13" i="265" s="1"/>
  <c r="BG5" i="282"/>
  <c r="BH10" i="273"/>
  <c r="BG5" i="289"/>
  <c r="BG5" i="265"/>
  <c r="BG5" i="280"/>
  <c r="BG5" i="275"/>
  <c r="BG5" i="285"/>
  <c r="BG5" i="286"/>
  <c r="BG5" i="288"/>
  <c r="BG13" i="273"/>
  <c r="BG14" i="273" s="1"/>
  <c r="BC42" i="273"/>
  <c r="BC4" i="304" s="1"/>
  <c r="BC52" i="273"/>
  <c r="BE151" i="273"/>
  <c r="BE24" i="273"/>
  <c r="BE25" i="273" s="1"/>
  <c r="BE2" i="304" s="1"/>
  <c r="BB132" i="280"/>
  <c r="BB55" i="280"/>
  <c r="BC38" i="288"/>
  <c r="BC112" i="280"/>
  <c r="BC59" i="278"/>
  <c r="BB83" i="278"/>
  <c r="AZ10" i="265"/>
  <c r="BA25" i="278"/>
  <c r="U73" i="278"/>
  <c r="AZ27" i="278"/>
  <c r="BA26" i="278"/>
  <c r="AY32" i="278"/>
  <c r="AX34" i="278"/>
  <c r="AV50" i="278"/>
  <c r="BA10" i="265"/>
  <c r="AU54" i="278"/>
  <c r="AW49" i="278"/>
  <c r="AW9" i="265"/>
  <c r="AW62" i="278"/>
  <c r="AW53" i="278"/>
  <c r="BB70" i="278"/>
  <c r="S64" i="278"/>
  <c r="BA74" i="278"/>
  <c r="BA3" i="289"/>
  <c r="BA50" i="288"/>
  <c r="BA51" i="288" s="1"/>
  <c r="BA54" i="288" s="1"/>
  <c r="BA57" i="288" s="1"/>
  <c r="BA64" i="288" s="1"/>
  <c r="BB157" i="273"/>
  <c r="BB66" i="273"/>
  <c r="BB67" i="273" s="1"/>
  <c r="BB3" i="304" s="1"/>
  <c r="BA3" i="288"/>
  <c r="BA3" i="280"/>
  <c r="BA3" i="265"/>
  <c r="BA3" i="285"/>
  <c r="BA3" i="282"/>
  <c r="BA50" i="273"/>
  <c r="BA3" i="275"/>
  <c r="BA3" i="286"/>
  <c r="AI43" i="282"/>
  <c r="AI30" i="282"/>
  <c r="AI31" i="282" s="1"/>
  <c r="AJ28" i="282" s="1"/>
  <c r="BD98" i="280" l="1"/>
  <c r="BD88" i="280"/>
  <c r="BH5" i="304"/>
  <c r="BH5" i="278"/>
  <c r="BH5" i="273"/>
  <c r="BA59" i="280"/>
  <c r="BD51" i="280"/>
  <c r="BD52" i="280" s="1"/>
  <c r="BD46" i="280"/>
  <c r="BD47" i="280" s="1"/>
  <c r="BD50" i="280" s="1"/>
  <c r="BB56" i="280"/>
  <c r="BB89" i="280" s="1"/>
  <c r="BO5" i="291"/>
  <c r="BB3" i="273"/>
  <c r="BB3" i="278"/>
  <c r="BE2" i="278"/>
  <c r="BE2" i="273"/>
  <c r="BC4" i="273"/>
  <c r="BC4" i="278"/>
  <c r="BB59" i="265"/>
  <c r="BC20" i="285"/>
  <c r="BC23" i="285" s="1"/>
  <c r="BC59" i="265" s="1"/>
  <c r="AW11" i="265"/>
  <c r="AW42" i="282" s="1"/>
  <c r="AV14" i="265"/>
  <c r="BD112" i="280"/>
  <c r="BD73" i="282"/>
  <c r="BD185" i="280"/>
  <c r="BC11" i="278"/>
  <c r="BC13" i="278" s="1"/>
  <c r="BB59" i="280"/>
  <c r="BC19" i="278"/>
  <c r="BC21" i="278" s="1"/>
  <c r="BC138" i="273"/>
  <c r="BC132" i="280"/>
  <c r="BC55" i="280"/>
  <c r="BD18" i="285"/>
  <c r="BH5" i="265"/>
  <c r="BI10" i="273"/>
  <c r="BH5" i="285"/>
  <c r="BH5" i="280"/>
  <c r="BH5" i="282"/>
  <c r="BH5" i="289"/>
  <c r="BH5" i="286"/>
  <c r="BH5" i="275"/>
  <c r="BH13" i="273"/>
  <c r="BH14" i="273" s="1"/>
  <c r="BH5" i="288"/>
  <c r="BF151" i="273"/>
  <c r="BF24" i="273"/>
  <c r="BF25" i="273" s="1"/>
  <c r="BF2" i="304" s="1"/>
  <c r="BD17" i="280"/>
  <c r="BD79" i="280"/>
  <c r="BD76" i="288"/>
  <c r="BD77" i="288" s="1"/>
  <c r="BD79" i="288" s="1"/>
  <c r="BD12" i="289"/>
  <c r="BD13" i="289" s="1"/>
  <c r="BD20" i="289" s="1"/>
  <c r="BE22" i="289" s="1"/>
  <c r="BD127" i="280"/>
  <c r="BD129" i="280" s="1"/>
  <c r="BD153" i="280"/>
  <c r="BD154" i="280" s="1"/>
  <c r="BD156" i="280" s="1"/>
  <c r="BD48" i="278"/>
  <c r="BD156" i="273"/>
  <c r="BD69" i="278"/>
  <c r="BD55" i="288"/>
  <c r="BD80" i="278"/>
  <c r="BR4" i="291"/>
  <c r="BE32" i="273"/>
  <c r="BE33" i="273" s="1"/>
  <c r="BE2" i="282"/>
  <c r="BE96" i="273"/>
  <c r="BE97" i="273" s="1"/>
  <c r="BE2" i="280"/>
  <c r="BE111" i="273"/>
  <c r="BE112" i="273" s="1"/>
  <c r="BE11" i="285" s="1"/>
  <c r="BE12" i="285" s="1"/>
  <c r="BE127" i="273"/>
  <c r="BE128" i="273" s="1"/>
  <c r="BE21" i="289" s="1"/>
  <c r="BE2" i="285"/>
  <c r="BE122" i="273"/>
  <c r="BE123" i="273" s="1"/>
  <c r="BE90" i="273"/>
  <c r="BE91" i="273" s="1"/>
  <c r="BE2" i="289"/>
  <c r="BE2" i="265"/>
  <c r="BE152" i="273"/>
  <c r="BE153" i="273" s="1"/>
  <c r="BE2" i="286"/>
  <c r="BE18" i="288"/>
  <c r="BE75" i="273"/>
  <c r="BE76" i="273" s="1"/>
  <c r="BE80" i="278" s="1"/>
  <c r="BE42" i="288"/>
  <c r="BE2" i="288"/>
  <c r="BE2" i="275"/>
  <c r="BF51" i="273"/>
  <c r="BD100" i="273"/>
  <c r="BE101" i="273" s="1"/>
  <c r="BE59" i="273" s="1"/>
  <c r="BD15" i="286"/>
  <c r="BD20" i="282"/>
  <c r="BD144" i="273"/>
  <c r="BD38" i="273"/>
  <c r="BE39" i="273" s="1"/>
  <c r="BE41" i="273" s="1"/>
  <c r="BD52" i="273"/>
  <c r="BD42" i="273"/>
  <c r="BD4" i="304" s="1"/>
  <c r="BD13" i="288"/>
  <c r="BD38" i="288"/>
  <c r="BD59" i="278"/>
  <c r="BC42" i="278"/>
  <c r="BD145" i="273"/>
  <c r="BD146" i="273" s="1"/>
  <c r="BD45" i="280" s="1"/>
  <c r="BD20" i="278"/>
  <c r="BD139" i="273"/>
  <c r="BD140" i="273" s="1"/>
  <c r="BD155" i="273"/>
  <c r="BD56" i="288"/>
  <c r="BD33" i="278"/>
  <c r="BD12" i="278"/>
  <c r="BD41" i="278"/>
  <c r="BD134" i="273"/>
  <c r="BD135" i="273" s="1"/>
  <c r="BD138" i="273" s="1"/>
  <c r="BD20" i="286"/>
  <c r="BD26" i="282"/>
  <c r="BD15" i="275"/>
  <c r="BD20" i="275" s="1"/>
  <c r="BE17" i="275" s="1"/>
  <c r="BD57" i="273"/>
  <c r="BD60" i="273" s="1"/>
  <c r="BD43" i="286"/>
  <c r="BD54" i="280"/>
  <c r="BD79" i="273"/>
  <c r="BE80" i="273" s="1"/>
  <c r="BE58" i="273" s="1"/>
  <c r="BD32" i="286"/>
  <c r="BD84" i="282"/>
  <c r="BC4" i="289"/>
  <c r="BC4" i="265"/>
  <c r="BC4" i="286"/>
  <c r="BC4" i="288"/>
  <c r="BC4" i="280"/>
  <c r="BC4" i="285"/>
  <c r="BC4" i="275"/>
  <c r="BC4" i="282"/>
  <c r="BD61" i="288"/>
  <c r="BG37" i="273"/>
  <c r="BG12" i="288"/>
  <c r="BG19" i="273"/>
  <c r="BG20" i="273" s="1"/>
  <c r="BG56" i="273"/>
  <c r="BG47" i="273"/>
  <c r="BG48" i="273" s="1"/>
  <c r="BG37" i="288"/>
  <c r="BD22" i="285"/>
  <c r="BD13" i="285"/>
  <c r="BD13" i="265" s="1"/>
  <c r="AW50" i="278"/>
  <c r="AY34" i="278"/>
  <c r="BB25" i="278"/>
  <c r="BA75" i="278"/>
  <c r="S64" i="265"/>
  <c r="T61" i="278"/>
  <c r="U76" i="278"/>
  <c r="BB26" i="278"/>
  <c r="AV54" i="278"/>
  <c r="BA27" i="278"/>
  <c r="AZ32" i="278"/>
  <c r="AX62" i="278"/>
  <c r="AX53" i="278"/>
  <c r="AX49" i="278"/>
  <c r="AX9" i="265"/>
  <c r="BB3" i="289"/>
  <c r="BB71" i="278"/>
  <c r="BB50" i="288"/>
  <c r="BB51" i="288" s="1"/>
  <c r="BB54" i="288" s="1"/>
  <c r="BB57" i="288" s="1"/>
  <c r="BB64" i="288" s="1"/>
  <c r="BC157" i="273"/>
  <c r="BB3" i="285"/>
  <c r="BB50" i="273"/>
  <c r="BB3" i="265"/>
  <c r="BB3" i="275"/>
  <c r="BB3" i="282"/>
  <c r="BB3" i="280"/>
  <c r="BB3" i="286"/>
  <c r="BB3" i="288"/>
  <c r="AJ19" i="282"/>
  <c r="AJ21" i="282" s="1"/>
  <c r="BC66" i="273"/>
  <c r="BC67" i="273" s="1"/>
  <c r="BC3" i="304" s="1"/>
  <c r="BD20" i="285" l="1"/>
  <c r="BE112" i="280"/>
  <c r="BE88" i="280"/>
  <c r="BE98" i="280"/>
  <c r="BI5" i="304"/>
  <c r="BI5" i="278"/>
  <c r="BI5" i="273"/>
  <c r="BE46" i="280"/>
  <c r="BE47" i="280" s="1"/>
  <c r="BE50" i="280" s="1"/>
  <c r="BE51" i="280"/>
  <c r="BE52" i="280" s="1"/>
  <c r="BC56" i="280"/>
  <c r="BC89" i="280" s="1"/>
  <c r="BP5" i="291"/>
  <c r="BC3" i="278"/>
  <c r="BC3" i="273"/>
  <c r="BD4" i="278"/>
  <c r="BD4" i="273"/>
  <c r="BF2" i="273"/>
  <c r="BF2" i="278"/>
  <c r="BC60" i="265"/>
  <c r="BB60" i="265"/>
  <c r="BE26" i="282"/>
  <c r="AX11" i="265"/>
  <c r="AW14" i="265"/>
  <c r="BF22" i="289"/>
  <c r="BE61" i="288"/>
  <c r="BE79" i="273"/>
  <c r="BF80" i="273" s="1"/>
  <c r="BF58" i="273" s="1"/>
  <c r="BE15" i="275"/>
  <c r="BE20" i="275" s="1"/>
  <c r="BF17" i="275" s="1"/>
  <c r="BE32" i="286"/>
  <c r="BE13" i="288"/>
  <c r="BE55" i="288"/>
  <c r="BD23" i="285"/>
  <c r="BE20" i="285" s="1"/>
  <c r="BE59" i="278"/>
  <c r="BE12" i="289"/>
  <c r="BE13" i="289" s="1"/>
  <c r="BE20" i="289" s="1"/>
  <c r="BE20" i="286"/>
  <c r="BE57" i="273"/>
  <c r="BE60" i="273" s="1"/>
  <c r="BE38" i="288"/>
  <c r="BE18" i="285"/>
  <c r="BE84" i="282"/>
  <c r="BE43" i="286"/>
  <c r="BE73" i="282"/>
  <c r="BE185" i="280"/>
  <c r="BE54" i="280"/>
  <c r="BD19" i="278"/>
  <c r="BD11" i="278"/>
  <c r="BD13" i="278" s="1"/>
  <c r="BE17" i="280"/>
  <c r="BE76" i="288"/>
  <c r="BE77" i="288" s="1"/>
  <c r="BE79" i="288" s="1"/>
  <c r="BE79" i="280"/>
  <c r="BE144" i="273"/>
  <c r="BE38" i="273"/>
  <c r="BF39" i="273" s="1"/>
  <c r="BF41" i="273" s="1"/>
  <c r="BD55" i="280"/>
  <c r="BD132" i="280"/>
  <c r="BH19" i="273"/>
  <c r="BH20" i="273" s="1"/>
  <c r="BH37" i="288"/>
  <c r="BH12" i="288"/>
  <c r="BH37" i="273"/>
  <c r="BH47" i="273"/>
  <c r="BH48" i="273" s="1"/>
  <c r="BH56" i="273"/>
  <c r="BG51" i="273"/>
  <c r="BI5" i="285"/>
  <c r="BI5" i="282"/>
  <c r="BI5" i="289"/>
  <c r="BI5" i="280"/>
  <c r="BI5" i="286"/>
  <c r="BJ10" i="273"/>
  <c r="BI13" i="273"/>
  <c r="BI14" i="273" s="1"/>
  <c r="BI5" i="275"/>
  <c r="BI5" i="265"/>
  <c r="BI5" i="288"/>
  <c r="BD4" i="280"/>
  <c r="BD4" i="288"/>
  <c r="BD4" i="286"/>
  <c r="BD4" i="265"/>
  <c r="BD4" i="285"/>
  <c r="BD4" i="275"/>
  <c r="BD4" i="289"/>
  <c r="BD4" i="282"/>
  <c r="BE127" i="280"/>
  <c r="BE129" i="280" s="1"/>
  <c r="BE153" i="280"/>
  <c r="BE154" i="280" s="1"/>
  <c r="BE156" i="280" s="1"/>
  <c r="BE156" i="273"/>
  <c r="BE69" i="278"/>
  <c r="BE48" i="278"/>
  <c r="BE22" i="285"/>
  <c r="BE13" i="285"/>
  <c r="BE13" i="265" s="1"/>
  <c r="BE15" i="286"/>
  <c r="BE20" i="282"/>
  <c r="BE100" i="273"/>
  <c r="BF101" i="273" s="1"/>
  <c r="BF59" i="273" s="1"/>
  <c r="BG24" i="273"/>
  <c r="BG25" i="273" s="1"/>
  <c r="BG2" i="304" s="1"/>
  <c r="BG151" i="273"/>
  <c r="BD42" i="278"/>
  <c r="BC83" i="278"/>
  <c r="BC74" i="278"/>
  <c r="BC70" i="278"/>
  <c r="BC43" i="278"/>
  <c r="BE42" i="273"/>
  <c r="BE4" i="304" s="1"/>
  <c r="BE52" i="273"/>
  <c r="BS4" i="291"/>
  <c r="BF75" i="273"/>
  <c r="BF76" i="273" s="1"/>
  <c r="BF2" i="288"/>
  <c r="BF152" i="273"/>
  <c r="BF153" i="273" s="1"/>
  <c r="BF2" i="265"/>
  <c r="BF127" i="273"/>
  <c r="BF128" i="273" s="1"/>
  <c r="BF21" i="289" s="1"/>
  <c r="BF2" i="286"/>
  <c r="BF90" i="273"/>
  <c r="BF91" i="273" s="1"/>
  <c r="BF18" i="288"/>
  <c r="BF42" i="288"/>
  <c r="BF2" i="285"/>
  <c r="BF2" i="289"/>
  <c r="BF2" i="282"/>
  <c r="BF32" i="273"/>
  <c r="BF33" i="273" s="1"/>
  <c r="BF2" i="280"/>
  <c r="BF111" i="273"/>
  <c r="BF112" i="273" s="1"/>
  <c r="BF11" i="285" s="1"/>
  <c r="BF12" i="285" s="1"/>
  <c r="BF2" i="275"/>
  <c r="BF122" i="273"/>
  <c r="BF123" i="273" s="1"/>
  <c r="BF96" i="273"/>
  <c r="BF97" i="273" s="1"/>
  <c r="BE33" i="278"/>
  <c r="BE12" i="278"/>
  <c r="BE41" i="278"/>
  <c r="BE134" i="273"/>
  <c r="BE135" i="273" s="1"/>
  <c r="BE56" i="288"/>
  <c r="BE145" i="273"/>
  <c r="BE146" i="273" s="1"/>
  <c r="BE45" i="280" s="1"/>
  <c r="BE20" i="278"/>
  <c r="BE139" i="273"/>
  <c r="BE140" i="273" s="1"/>
  <c r="BE155" i="273"/>
  <c r="T52" i="278"/>
  <c r="AY49" i="278"/>
  <c r="AY9" i="265"/>
  <c r="AY62" i="278"/>
  <c r="AY53" i="278"/>
  <c r="AZ34" i="278"/>
  <c r="AW54" i="278"/>
  <c r="BD21" i="278"/>
  <c r="BB75" i="278"/>
  <c r="AX42" i="282"/>
  <c r="AX14" i="265"/>
  <c r="BC26" i="278"/>
  <c r="AX50" i="278"/>
  <c r="BA32" i="278"/>
  <c r="BC25" i="278"/>
  <c r="U77" i="278"/>
  <c r="U84" i="278"/>
  <c r="BB27" i="278"/>
  <c r="BF40" i="278"/>
  <c r="BC3" i="289"/>
  <c r="BE40" i="278"/>
  <c r="BD157" i="273"/>
  <c r="BC50" i="288"/>
  <c r="BC51" i="288" s="1"/>
  <c r="BC54" i="288" s="1"/>
  <c r="BC57" i="288" s="1"/>
  <c r="BC64" i="288" s="1"/>
  <c r="BD66" i="273"/>
  <c r="BD67" i="273" s="1"/>
  <c r="BD3" i="304" s="1"/>
  <c r="BC3" i="288"/>
  <c r="BC3" i="286"/>
  <c r="BC50" i="273"/>
  <c r="BC3" i="280"/>
  <c r="BC3" i="275"/>
  <c r="BC3" i="265"/>
  <c r="BC3" i="282"/>
  <c r="BC3" i="285"/>
  <c r="BE138" i="273"/>
  <c r="BD59" i="265"/>
  <c r="AJ43" i="282"/>
  <c r="AJ30" i="282"/>
  <c r="AJ31" i="282" s="1"/>
  <c r="AK28" i="282" s="1"/>
  <c r="BJ5" i="304" l="1"/>
  <c r="BJ5" i="278"/>
  <c r="BJ5" i="273"/>
  <c r="BF98" i="280"/>
  <c r="BF88" i="280"/>
  <c r="BF51" i="280"/>
  <c r="BF52" i="280" s="1"/>
  <c r="BF46" i="280"/>
  <c r="BF47" i="280" s="1"/>
  <c r="BF50" i="280" s="1"/>
  <c r="BD56" i="280"/>
  <c r="BD89" i="280" s="1"/>
  <c r="BC59" i="280"/>
  <c r="BE23" i="285"/>
  <c r="BE59" i="265" s="1"/>
  <c r="BQ5" i="291"/>
  <c r="BD3" i="273"/>
  <c r="BD3" i="278"/>
  <c r="BG2" i="278"/>
  <c r="BG2" i="273"/>
  <c r="BE4" i="273"/>
  <c r="BE4" i="278"/>
  <c r="AY11" i="265"/>
  <c r="BD60" i="265"/>
  <c r="BG22" i="289"/>
  <c r="BG40" i="278" s="1"/>
  <c r="BE19" i="278"/>
  <c r="BE21" i="278" s="1"/>
  <c r="BE11" i="278"/>
  <c r="BE13" i="278" s="1"/>
  <c r="BE4" i="286"/>
  <c r="BE4" i="285"/>
  <c r="BE4" i="275"/>
  <c r="BE4" i="265"/>
  <c r="BE4" i="289"/>
  <c r="BE4" i="280"/>
  <c r="BE4" i="288"/>
  <c r="BE4" i="282"/>
  <c r="BF56" i="288"/>
  <c r="BF155" i="273"/>
  <c r="BF145" i="273"/>
  <c r="BF146" i="273" s="1"/>
  <c r="BF45" i="280" s="1"/>
  <c r="BF41" i="278"/>
  <c r="BF20" i="278"/>
  <c r="BF139" i="273"/>
  <c r="BF140" i="273" s="1"/>
  <c r="BF134" i="273"/>
  <c r="BF135" i="273" s="1"/>
  <c r="BF138" i="273" s="1"/>
  <c r="BF33" i="278"/>
  <c r="BF12" i="278"/>
  <c r="BC10" i="265"/>
  <c r="BT4" i="291"/>
  <c r="BG127" i="273"/>
  <c r="BG128" i="273" s="1"/>
  <c r="BG21" i="289" s="1"/>
  <c r="BH22" i="289" s="1"/>
  <c r="BH40" i="278" s="1"/>
  <c r="BG96" i="273"/>
  <c r="BG97" i="273" s="1"/>
  <c r="BG2" i="282"/>
  <c r="BG2" i="286"/>
  <c r="BG32" i="273"/>
  <c r="BG33" i="273" s="1"/>
  <c r="BG2" i="289"/>
  <c r="BG2" i="265"/>
  <c r="BG2" i="280"/>
  <c r="BG152" i="273"/>
  <c r="BG153" i="273" s="1"/>
  <c r="BG18" i="288"/>
  <c r="BG75" i="273"/>
  <c r="BG76" i="273" s="1"/>
  <c r="BG122" i="273"/>
  <c r="BG123" i="273" s="1"/>
  <c r="BG90" i="273"/>
  <c r="BG91" i="273" s="1"/>
  <c r="BG2" i="285"/>
  <c r="BG42" i="288"/>
  <c r="BG2" i="288"/>
  <c r="BG111" i="273"/>
  <c r="BG112" i="273" s="1"/>
  <c r="BG11" i="285" s="1"/>
  <c r="BG12" i="285" s="1"/>
  <c r="BG2" i="275"/>
  <c r="BF17" i="280"/>
  <c r="BF76" i="288"/>
  <c r="BF77" i="288" s="1"/>
  <c r="BF79" i="288" s="1"/>
  <c r="BF79" i="280"/>
  <c r="BH51" i="273"/>
  <c r="BF127" i="280"/>
  <c r="BF129" i="280" s="1"/>
  <c r="BF153" i="280"/>
  <c r="BF154" i="280" s="1"/>
  <c r="BF156" i="280" s="1"/>
  <c r="BF156" i="273"/>
  <c r="BF48" i="278"/>
  <c r="BF69" i="278"/>
  <c r="BE132" i="280"/>
  <c r="BE55" i="280"/>
  <c r="BI47" i="273"/>
  <c r="BI48" i="273" s="1"/>
  <c r="BI12" i="288"/>
  <c r="BI37" i="288"/>
  <c r="BI19" i="273"/>
  <c r="BI20" i="273" s="1"/>
  <c r="BI56" i="273"/>
  <c r="BI37" i="273"/>
  <c r="BF13" i="285"/>
  <c r="BF13" i="265" s="1"/>
  <c r="BF22" i="285"/>
  <c r="BJ5" i="275"/>
  <c r="BK10" i="273"/>
  <c r="BJ13" i="273"/>
  <c r="BJ14" i="273" s="1"/>
  <c r="BJ5" i="289"/>
  <c r="BJ5" i="285"/>
  <c r="BJ5" i="288"/>
  <c r="BJ5" i="282"/>
  <c r="BJ5" i="265"/>
  <c r="BJ5" i="286"/>
  <c r="BJ5" i="280"/>
  <c r="BH151" i="273"/>
  <c r="BH24" i="273"/>
  <c r="BH25" i="273" s="1"/>
  <c r="BH2" i="304" s="1"/>
  <c r="BF20" i="282"/>
  <c r="BF100" i="273"/>
  <c r="BG101" i="273" s="1"/>
  <c r="BG59" i="273" s="1"/>
  <c r="BF15" i="286"/>
  <c r="BF84" i="282"/>
  <c r="BF32" i="286"/>
  <c r="BF43" i="286"/>
  <c r="BF57" i="273"/>
  <c r="BF15" i="275"/>
  <c r="BF20" i="275" s="1"/>
  <c r="BG17" i="275" s="1"/>
  <c r="BF26" i="282"/>
  <c r="BF73" i="282"/>
  <c r="BF54" i="280"/>
  <c r="BF38" i="288"/>
  <c r="BF80" i="278"/>
  <c r="BF59" i="278"/>
  <c r="BF55" i="288"/>
  <c r="BF20" i="286"/>
  <c r="BF13" i="288"/>
  <c r="BF12" i="289"/>
  <c r="BF13" i="289" s="1"/>
  <c r="BF20" i="289" s="1"/>
  <c r="BF79" i="273"/>
  <c r="BG80" i="273" s="1"/>
  <c r="BG58" i="273" s="1"/>
  <c r="BF61" i="288"/>
  <c r="BF112" i="280"/>
  <c r="BF18" i="285"/>
  <c r="BF185" i="280"/>
  <c r="BF144" i="273"/>
  <c r="BF38" i="273"/>
  <c r="BG39" i="273" s="1"/>
  <c r="BG41" i="273" s="1"/>
  <c r="BD43" i="278"/>
  <c r="BD83" i="278"/>
  <c r="BD74" i="278"/>
  <c r="BD70" i="278"/>
  <c r="BC71" i="278"/>
  <c r="BF52" i="273"/>
  <c r="BF42" i="273"/>
  <c r="BF4" i="304" s="1"/>
  <c r="BE42" i="278"/>
  <c r="BE74" i="278" s="1"/>
  <c r="U85" i="278"/>
  <c r="BC27" i="278"/>
  <c r="AZ62" i="278"/>
  <c r="AZ49" i="278"/>
  <c r="AZ9" i="265"/>
  <c r="AZ53" i="278"/>
  <c r="U31" i="265"/>
  <c r="BA34" i="278"/>
  <c r="AY14" i="265"/>
  <c r="AX54" i="278"/>
  <c r="BD26" i="278"/>
  <c r="AY50" i="278"/>
  <c r="BB32" i="278"/>
  <c r="BD25" i="278"/>
  <c r="T55" i="278"/>
  <c r="BD3" i="289"/>
  <c r="BD50" i="288"/>
  <c r="BD51" i="288" s="1"/>
  <c r="BD54" i="288" s="1"/>
  <c r="BD57" i="288" s="1"/>
  <c r="BD64" i="288" s="1"/>
  <c r="BE157" i="273"/>
  <c r="BE66" i="273"/>
  <c r="BE67" i="273" s="1"/>
  <c r="BE3" i="304" s="1"/>
  <c r="BF60" i="273"/>
  <c r="AK19" i="282"/>
  <c r="AK21" i="282" s="1"/>
  <c r="BD3" i="285"/>
  <c r="BD3" i="275"/>
  <c r="BD3" i="280"/>
  <c r="BD3" i="265"/>
  <c r="BD3" i="288"/>
  <c r="BD3" i="286"/>
  <c r="BD3" i="282"/>
  <c r="BD50" i="273"/>
  <c r="BF20" i="285" l="1"/>
  <c r="BK5" i="304"/>
  <c r="BK5" i="278"/>
  <c r="BK5" i="273"/>
  <c r="BG98" i="280"/>
  <c r="BG88" i="280"/>
  <c r="BG51" i="280"/>
  <c r="BG52" i="280" s="1"/>
  <c r="BG46" i="280"/>
  <c r="BG47" i="280" s="1"/>
  <c r="BG50" i="280" s="1"/>
  <c r="BE56" i="280"/>
  <c r="BE89" i="280" s="1"/>
  <c r="BD59" i="280"/>
  <c r="BF23" i="285"/>
  <c r="BF4" i="278"/>
  <c r="BF4" i="273"/>
  <c r="BH2" i="273"/>
  <c r="BH2" i="278"/>
  <c r="BR5" i="291"/>
  <c r="BE3" i="278"/>
  <c r="BE3" i="273"/>
  <c r="AZ11" i="265"/>
  <c r="BE60" i="265"/>
  <c r="AY42" i="282"/>
  <c r="BE70" i="278"/>
  <c r="BE71" i="278" s="1"/>
  <c r="BE83" i="278"/>
  <c r="BC75" i="278"/>
  <c r="BE43" i="278"/>
  <c r="BE10" i="265" s="1"/>
  <c r="BF11" i="278"/>
  <c r="BF19" i="278"/>
  <c r="BI24" i="273"/>
  <c r="BI25" i="273" s="1"/>
  <c r="BI2" i="304" s="1"/>
  <c r="BI151" i="273"/>
  <c r="BG13" i="285"/>
  <c r="BG13" i="265" s="1"/>
  <c r="BG22" i="285"/>
  <c r="BF132" i="280"/>
  <c r="BF55" i="280"/>
  <c r="BG127" i="280"/>
  <c r="BG129" i="280" s="1"/>
  <c r="BG153" i="280"/>
  <c r="BG154" i="280" s="1"/>
  <c r="BG156" i="280" s="1"/>
  <c r="BG156" i="273"/>
  <c r="BG48" i="278"/>
  <c r="BG69" i="278"/>
  <c r="BD10" i="265"/>
  <c r="BI51" i="273"/>
  <c r="BG20" i="278"/>
  <c r="BG155" i="273"/>
  <c r="BG33" i="278"/>
  <c r="BG139" i="273"/>
  <c r="BG140" i="273" s="1"/>
  <c r="BG12" i="278"/>
  <c r="BG145" i="273"/>
  <c r="BG146" i="273" s="1"/>
  <c r="BG45" i="280" s="1"/>
  <c r="BG41" i="278"/>
  <c r="BG56" i="288"/>
  <c r="BG134" i="273"/>
  <c r="BG135" i="273" s="1"/>
  <c r="BK5" i="289"/>
  <c r="BK5" i="265"/>
  <c r="BK5" i="285"/>
  <c r="BK13" i="273"/>
  <c r="BK14" i="273" s="1"/>
  <c r="BK5" i="282"/>
  <c r="BK5" i="275"/>
  <c r="BK5" i="288"/>
  <c r="BK5" i="286"/>
  <c r="BL10" i="273"/>
  <c r="BK5" i="280"/>
  <c r="BF4" i="265"/>
  <c r="BF4" i="286"/>
  <c r="BF4" i="288"/>
  <c r="BF4" i="289"/>
  <c r="BF4" i="285"/>
  <c r="BF4" i="275"/>
  <c r="BF4" i="280"/>
  <c r="BF4" i="282"/>
  <c r="BG42" i="273"/>
  <c r="BG4" i="304" s="1"/>
  <c r="BG52" i="273"/>
  <c r="BG12" i="289"/>
  <c r="BG13" i="289" s="1"/>
  <c r="BG20" i="289" s="1"/>
  <c r="BG185" i="280"/>
  <c r="BG79" i="273"/>
  <c r="BH80" i="273" s="1"/>
  <c r="BH58" i="273" s="1"/>
  <c r="BG54" i="280"/>
  <c r="BG112" i="280"/>
  <c r="BG55" i="288"/>
  <c r="BG59" i="278"/>
  <c r="BG84" i="282"/>
  <c r="BG13" i="288"/>
  <c r="BG18" i="285"/>
  <c r="BG61" i="288"/>
  <c r="BG38" i="288"/>
  <c r="BG80" i="278"/>
  <c r="BG20" i="286"/>
  <c r="BG73" i="282"/>
  <c r="BG15" i="275"/>
  <c r="BG20" i="275" s="1"/>
  <c r="BH17" i="275" s="1"/>
  <c r="BG43" i="286"/>
  <c r="BG26" i="282"/>
  <c r="BG32" i="286"/>
  <c r="BG57" i="273"/>
  <c r="BG60" i="273" s="1"/>
  <c r="BU4" i="291"/>
  <c r="BH111" i="273"/>
  <c r="BH112" i="273" s="1"/>
  <c r="BH11" i="285" s="1"/>
  <c r="BH12" i="285" s="1"/>
  <c r="BH127" i="273"/>
  <c r="BH128" i="273" s="1"/>
  <c r="BH21" i="289" s="1"/>
  <c r="BH18" i="288"/>
  <c r="BH32" i="273"/>
  <c r="BH33" i="273" s="1"/>
  <c r="BH152" i="273"/>
  <c r="BH153" i="273" s="1"/>
  <c r="BH2" i="289"/>
  <c r="BH2" i="275"/>
  <c r="BH96" i="273"/>
  <c r="BH97" i="273" s="1"/>
  <c r="BH2" i="282"/>
  <c r="BH2" i="265"/>
  <c r="BH2" i="280"/>
  <c r="BH42" i="288"/>
  <c r="BH122" i="273"/>
  <c r="BH123" i="273" s="1"/>
  <c r="BH90" i="273"/>
  <c r="BH91" i="273" s="1"/>
  <c r="BH2" i="285"/>
  <c r="BH2" i="288"/>
  <c r="BH75" i="273"/>
  <c r="BH76" i="273" s="1"/>
  <c r="BH2" i="286"/>
  <c r="BF42" i="278"/>
  <c r="BG144" i="273"/>
  <c r="BG38" i="273"/>
  <c r="BH39" i="273" s="1"/>
  <c r="BH41" i="273" s="1"/>
  <c r="BG15" i="286"/>
  <c r="BG20" i="282"/>
  <c r="BG100" i="273"/>
  <c r="BH101" i="273" s="1"/>
  <c r="BH59" i="273" s="1"/>
  <c r="BD71" i="278"/>
  <c r="BJ47" i="273"/>
  <c r="BJ48" i="273" s="1"/>
  <c r="BJ37" i="273"/>
  <c r="BJ37" i="288"/>
  <c r="BJ56" i="273"/>
  <c r="BJ19" i="273"/>
  <c r="BJ20" i="273" s="1"/>
  <c r="BJ12" i="288"/>
  <c r="BG17" i="280"/>
  <c r="BG79" i="280"/>
  <c r="BG76" i="288"/>
  <c r="BG77" i="288" s="1"/>
  <c r="BG79" i="288" s="1"/>
  <c r="BE26" i="278"/>
  <c r="BE25" i="278"/>
  <c r="BC32" i="278"/>
  <c r="BF13" i="278"/>
  <c r="BF21" i="278"/>
  <c r="BD27" i="278"/>
  <c r="AY54" i="278"/>
  <c r="V82" i="278"/>
  <c r="U69" i="265"/>
  <c r="BB34" i="278"/>
  <c r="BA9" i="265"/>
  <c r="BA62" i="278"/>
  <c r="BA53" i="278"/>
  <c r="BA49" i="278"/>
  <c r="AZ14" i="265"/>
  <c r="AZ50" i="278"/>
  <c r="T63" i="278"/>
  <c r="T30" i="265"/>
  <c r="BE3" i="289"/>
  <c r="BF157" i="273"/>
  <c r="BE50" i="288"/>
  <c r="BE51" i="288" s="1"/>
  <c r="BE54" i="288" s="1"/>
  <c r="BE57" i="288" s="1"/>
  <c r="BE64" i="288" s="1"/>
  <c r="BG138" i="273"/>
  <c r="BF59" i="265"/>
  <c r="BG20" i="285"/>
  <c r="AK43" i="282"/>
  <c r="AK30" i="282"/>
  <c r="AK31" i="282" s="1"/>
  <c r="AL28" i="282" s="1"/>
  <c r="BE3" i="265"/>
  <c r="BE50" i="273"/>
  <c r="BE3" i="282"/>
  <c r="BE3" i="280"/>
  <c r="BE3" i="286"/>
  <c r="BE3" i="275"/>
  <c r="BE3" i="285"/>
  <c r="BE3" i="288"/>
  <c r="BF66" i="273"/>
  <c r="BF67" i="273" s="1"/>
  <c r="BF3" i="304" s="1"/>
  <c r="BH98" i="280" l="1"/>
  <c r="BH88" i="280"/>
  <c r="BL5" i="304"/>
  <c r="BL5" i="278"/>
  <c r="BL5" i="273"/>
  <c r="BH51" i="280"/>
  <c r="BH52" i="280" s="1"/>
  <c r="BH46" i="280"/>
  <c r="BH47" i="280" s="1"/>
  <c r="BH50" i="280" s="1"/>
  <c r="BF56" i="280"/>
  <c r="BF89" i="280" s="1"/>
  <c r="BE59" i="280"/>
  <c r="BS5" i="291"/>
  <c r="BF3" i="273"/>
  <c r="BF3" i="278"/>
  <c r="BG4" i="273"/>
  <c r="BG4" i="278"/>
  <c r="BI2" i="278"/>
  <c r="BI2" i="273"/>
  <c r="BA11" i="265"/>
  <c r="BA42" i="282" s="1"/>
  <c r="BF60" i="265"/>
  <c r="AZ42" i="282"/>
  <c r="BG23" i="285"/>
  <c r="BH20" i="285" s="1"/>
  <c r="BG19" i="278"/>
  <c r="BG21" i="278" s="1"/>
  <c r="BG11" i="278"/>
  <c r="BG13" i="278" s="1"/>
  <c r="BH144" i="273"/>
  <c r="BH38" i="273"/>
  <c r="BI39" i="273" s="1"/>
  <c r="BI41" i="273" s="1"/>
  <c r="BL5" i="285"/>
  <c r="BL13" i="273"/>
  <c r="BL14" i="273" s="1"/>
  <c r="BM10" i="273"/>
  <c r="BL5" i="286"/>
  <c r="BL5" i="289"/>
  <c r="BL5" i="280"/>
  <c r="BL5" i="288"/>
  <c r="BL5" i="275"/>
  <c r="BL5" i="265"/>
  <c r="BL5" i="282"/>
  <c r="BJ151" i="273"/>
  <c r="BJ24" i="273"/>
  <c r="BJ25" i="273" s="1"/>
  <c r="BJ2" i="304" s="1"/>
  <c r="BH12" i="289"/>
  <c r="BH13" i="289" s="1"/>
  <c r="BH20" i="289" s="1"/>
  <c r="BI22" i="289" s="1"/>
  <c r="BH112" i="280"/>
  <c r="BH84" i="282"/>
  <c r="BH18" i="285"/>
  <c r="BH79" i="273"/>
  <c r="BI80" i="273" s="1"/>
  <c r="BI58" i="273" s="1"/>
  <c r="BH185" i="280"/>
  <c r="BH54" i="280"/>
  <c r="BH61" i="288"/>
  <c r="BH13" i="288"/>
  <c r="BH59" i="278"/>
  <c r="BH20" i="286"/>
  <c r="BH73" i="282"/>
  <c r="BH80" i="278"/>
  <c r="BH26" i="282"/>
  <c r="BH55" i="288"/>
  <c r="BH43" i="286"/>
  <c r="BH57" i="273"/>
  <c r="BH60" i="273" s="1"/>
  <c r="BH38" i="288"/>
  <c r="BH32" i="286"/>
  <c r="BH15" i="275"/>
  <c r="BH20" i="275" s="1"/>
  <c r="BI17" i="275" s="1"/>
  <c r="BH41" i="278"/>
  <c r="BH20" i="278"/>
  <c r="BH139" i="273"/>
  <c r="BH140" i="273" s="1"/>
  <c r="BH155" i="273"/>
  <c r="BH33" i="278"/>
  <c r="BH56" i="288"/>
  <c r="BH145" i="273"/>
  <c r="BH146" i="273" s="1"/>
  <c r="BH45" i="280" s="1"/>
  <c r="BH12" i="278"/>
  <c r="BH134" i="273"/>
  <c r="BH135" i="273" s="1"/>
  <c r="BH138" i="273" s="1"/>
  <c r="BH13" i="285"/>
  <c r="BH13" i="265" s="1"/>
  <c r="BH22" i="285"/>
  <c r="BG4" i="289"/>
  <c r="BG4" i="280"/>
  <c r="BG4" i="285"/>
  <c r="BG4" i="286"/>
  <c r="BG4" i="282"/>
  <c r="BG4" i="288"/>
  <c r="BG4" i="275"/>
  <c r="BG4" i="265"/>
  <c r="BV4" i="291"/>
  <c r="BI75" i="273"/>
  <c r="BI76" i="273" s="1"/>
  <c r="BI111" i="273"/>
  <c r="BI112" i="273" s="1"/>
  <c r="BI11" i="285" s="1"/>
  <c r="BI12" i="285" s="1"/>
  <c r="BI127" i="273"/>
  <c r="BI128" i="273" s="1"/>
  <c r="BI21" i="289" s="1"/>
  <c r="BI122" i="273"/>
  <c r="BI123" i="273" s="1"/>
  <c r="BI90" i="273"/>
  <c r="BI91" i="273" s="1"/>
  <c r="BI2" i="280"/>
  <c r="BI2" i="275"/>
  <c r="BI2" i="289"/>
  <c r="BI42" i="288"/>
  <c r="BI2" i="288"/>
  <c r="BI2" i="286"/>
  <c r="BI152" i="273"/>
  <c r="BI153" i="273" s="1"/>
  <c r="BI32" i="273"/>
  <c r="BI33" i="273" s="1"/>
  <c r="BI18" i="288"/>
  <c r="BI96" i="273"/>
  <c r="BI97" i="273" s="1"/>
  <c r="BI2" i="282"/>
  <c r="BI2" i="265"/>
  <c r="BI2" i="285"/>
  <c r="BK47" i="273"/>
  <c r="BK48" i="273" s="1"/>
  <c r="BK19" i="273"/>
  <c r="BK20" i="273" s="1"/>
  <c r="BK37" i="288"/>
  <c r="BK37" i="273"/>
  <c r="BK56" i="273"/>
  <c r="BK12" i="288"/>
  <c r="BH52" i="273"/>
  <c r="BH42" i="273"/>
  <c r="BH4" i="304" s="1"/>
  <c r="BH15" i="286"/>
  <c r="BH100" i="273"/>
  <c r="BI101" i="273" s="1"/>
  <c r="BI59" i="273" s="1"/>
  <c r="BH20" i="282"/>
  <c r="BG55" i="280"/>
  <c r="BG132" i="280"/>
  <c r="BJ51" i="273"/>
  <c r="BF43" i="278"/>
  <c r="BF74" i="278"/>
  <c r="BF70" i="278"/>
  <c r="BF83" i="278"/>
  <c r="BH17" i="280"/>
  <c r="BH76" i="288"/>
  <c r="BH77" i="288" s="1"/>
  <c r="BH79" i="288" s="1"/>
  <c r="BH79" i="280"/>
  <c r="BG42" i="278"/>
  <c r="BD75" i="278"/>
  <c r="BH69" i="278"/>
  <c r="BH48" i="278"/>
  <c r="BH127" i="280"/>
  <c r="BH129" i="280" s="1"/>
  <c r="BH156" i="273"/>
  <c r="BH153" i="280"/>
  <c r="BH154" i="280" s="1"/>
  <c r="BH156" i="280" s="1"/>
  <c r="BB62" i="278"/>
  <c r="BB53" i="278"/>
  <c r="BB49" i="278"/>
  <c r="BB9" i="265"/>
  <c r="BF25" i="278"/>
  <c r="BE75" i="278"/>
  <c r="BA50" i="278"/>
  <c r="BD32" i="278"/>
  <c r="BC34" i="278"/>
  <c r="V73" i="278"/>
  <c r="T64" i="278"/>
  <c r="BE27" i="278"/>
  <c r="AZ54" i="278"/>
  <c r="BF26" i="278"/>
  <c r="BF3" i="289"/>
  <c r="BF50" i="288"/>
  <c r="BF51" i="288" s="1"/>
  <c r="BF54" i="288" s="1"/>
  <c r="BF57" i="288" s="1"/>
  <c r="BF64" i="288" s="1"/>
  <c r="BG157" i="273"/>
  <c r="BF3" i="285"/>
  <c r="BF3" i="265"/>
  <c r="BF50" i="273"/>
  <c r="BF3" i="280"/>
  <c r="BF3" i="275"/>
  <c r="BF3" i="286"/>
  <c r="BF3" i="282"/>
  <c r="BF3" i="288"/>
  <c r="BG66" i="273"/>
  <c r="BG67" i="273" s="1"/>
  <c r="BG3" i="304" s="1"/>
  <c r="AL19" i="282"/>
  <c r="AL21" i="282" s="1"/>
  <c r="BG59" i="265"/>
  <c r="BI88" i="280" l="1"/>
  <c r="BI98" i="280"/>
  <c r="BM5" i="304"/>
  <c r="BM5" i="278"/>
  <c r="BM5" i="273"/>
  <c r="BI51" i="280"/>
  <c r="BI52" i="280" s="1"/>
  <c r="BI46" i="280"/>
  <c r="BI47" i="280" s="1"/>
  <c r="BI50" i="280" s="1"/>
  <c r="BG56" i="280"/>
  <c r="BG89" i="280" s="1"/>
  <c r="BF59" i="280"/>
  <c r="BT5" i="291"/>
  <c r="BG3" i="278"/>
  <c r="BG3" i="273"/>
  <c r="BH4" i="278"/>
  <c r="BH4" i="273"/>
  <c r="BJ2" i="273"/>
  <c r="BJ2" i="278"/>
  <c r="BG60" i="265"/>
  <c r="BA14" i="265"/>
  <c r="BB11" i="265"/>
  <c r="BH23" i="285"/>
  <c r="BH59" i="265" s="1"/>
  <c r="BH11" i="278"/>
  <c r="BH13" i="278" s="1"/>
  <c r="BJ22" i="289"/>
  <c r="BJ40" i="278" s="1"/>
  <c r="BI40" i="278"/>
  <c r="BH19" i="278"/>
  <c r="BH21" i="278" s="1"/>
  <c r="BF71" i="278"/>
  <c r="BF75" i="278" s="1"/>
  <c r="BK51" i="273"/>
  <c r="BI156" i="273"/>
  <c r="BI48" i="278"/>
  <c r="BI69" i="278"/>
  <c r="BI127" i="280"/>
  <c r="BI129" i="280" s="1"/>
  <c r="BI153" i="280"/>
  <c r="BI154" i="280" s="1"/>
  <c r="BI156" i="280" s="1"/>
  <c r="BI17" i="280"/>
  <c r="BI76" i="288"/>
  <c r="BI77" i="288" s="1"/>
  <c r="BI79" i="288" s="1"/>
  <c r="BI79" i="280"/>
  <c r="BI52" i="273"/>
  <c r="BI42" i="273"/>
  <c r="BI4" i="304" s="1"/>
  <c r="BG43" i="278"/>
  <c r="BG83" i="278"/>
  <c r="BG70" i="278"/>
  <c r="BG71" i="278" s="1"/>
  <c r="BG74" i="278"/>
  <c r="BF10" i="265"/>
  <c r="BH4" i="280"/>
  <c r="BH4" i="286"/>
  <c r="BH4" i="288"/>
  <c r="BH4" i="275"/>
  <c r="BH4" i="282"/>
  <c r="BH4" i="285"/>
  <c r="BH4" i="289"/>
  <c r="BH4" i="265"/>
  <c r="BW4" i="291"/>
  <c r="BJ18" i="288"/>
  <c r="BJ32" i="273"/>
  <c r="BJ33" i="273" s="1"/>
  <c r="BJ96" i="273"/>
  <c r="BJ97" i="273" s="1"/>
  <c r="BJ2" i="282"/>
  <c r="BJ127" i="273"/>
  <c r="BJ128" i="273" s="1"/>
  <c r="BJ21" i="289" s="1"/>
  <c r="BJ2" i="280"/>
  <c r="BJ2" i="286"/>
  <c r="BJ2" i="289"/>
  <c r="BJ2" i="265"/>
  <c r="BJ2" i="285"/>
  <c r="BJ75" i="273"/>
  <c r="BJ76" i="273" s="1"/>
  <c r="BJ12" i="289" s="1"/>
  <c r="BJ111" i="273"/>
  <c r="BJ112" i="273" s="1"/>
  <c r="BJ11" i="285" s="1"/>
  <c r="BJ12" i="285" s="1"/>
  <c r="BJ122" i="273"/>
  <c r="BJ123" i="273" s="1"/>
  <c r="BJ90" i="273"/>
  <c r="BJ91" i="273" s="1"/>
  <c r="BJ2" i="288"/>
  <c r="BJ152" i="273"/>
  <c r="BJ153" i="273" s="1"/>
  <c r="BJ42" i="288"/>
  <c r="BJ2" i="275"/>
  <c r="BI15" i="286"/>
  <c r="BI100" i="273"/>
  <c r="BJ101" i="273" s="1"/>
  <c r="BJ59" i="273" s="1"/>
  <c r="BI20" i="282"/>
  <c r="BH132" i="280"/>
  <c r="BH55" i="280"/>
  <c r="BI22" i="285"/>
  <c r="BI13" i="285"/>
  <c r="BI13" i="265" s="1"/>
  <c r="BI144" i="273"/>
  <c r="BI38" i="273"/>
  <c r="BJ39" i="273" s="1"/>
  <c r="BJ41" i="273" s="1"/>
  <c r="BI20" i="278"/>
  <c r="BI139" i="273"/>
  <c r="BI140" i="273" s="1"/>
  <c r="BI12" i="278"/>
  <c r="BI56" i="288"/>
  <c r="BI155" i="273"/>
  <c r="BI145" i="273"/>
  <c r="BI146" i="273" s="1"/>
  <c r="BI45" i="280" s="1"/>
  <c r="BI134" i="273"/>
  <c r="BI135" i="273" s="1"/>
  <c r="BI138" i="273" s="1"/>
  <c r="BI33" i="278"/>
  <c r="BI41" i="278"/>
  <c r="BI42" i="278" s="1"/>
  <c r="BI185" i="280"/>
  <c r="BI73" i="282"/>
  <c r="BI54" i="280"/>
  <c r="BI20" i="286"/>
  <c r="BI112" i="280"/>
  <c r="BI55" i="288"/>
  <c r="BI84" i="282"/>
  <c r="BI13" i="288"/>
  <c r="BI57" i="273"/>
  <c r="BI80" i="278"/>
  <c r="BI43" i="286"/>
  <c r="BI18" i="285"/>
  <c r="BI12" i="289"/>
  <c r="BI13" i="289" s="1"/>
  <c r="BI20" i="289" s="1"/>
  <c r="BI79" i="273"/>
  <c r="BJ80" i="273" s="1"/>
  <c r="BJ58" i="273" s="1"/>
  <c r="BI26" i="282"/>
  <c r="BI61" i="288"/>
  <c r="BI59" i="278"/>
  <c r="BI32" i="286"/>
  <c r="BI38" i="288"/>
  <c r="BI15" i="275"/>
  <c r="BI20" i="275" s="1"/>
  <c r="BJ17" i="275" s="1"/>
  <c r="BH42" i="278"/>
  <c r="BM5" i="289"/>
  <c r="BM5" i="280"/>
  <c r="BN10" i="273"/>
  <c r="BM5" i="286"/>
  <c r="BM5" i="285"/>
  <c r="BM5" i="282"/>
  <c r="BM5" i="288"/>
  <c r="BM13" i="273"/>
  <c r="BM14" i="273" s="1"/>
  <c r="BM5" i="275"/>
  <c r="BM5" i="265"/>
  <c r="BK24" i="273"/>
  <c r="BK25" i="273" s="1"/>
  <c r="BK2" i="304" s="1"/>
  <c r="BK151" i="273"/>
  <c r="BL37" i="273"/>
  <c r="BL47" i="273"/>
  <c r="BL48" i="273" s="1"/>
  <c r="BL37" i="288"/>
  <c r="BL56" i="273"/>
  <c r="BL12" i="288"/>
  <c r="BL19" i="273"/>
  <c r="BL20" i="273" s="1"/>
  <c r="BC62" i="278"/>
  <c r="BC53" i="278"/>
  <c r="BC49" i="278"/>
  <c r="BC9" i="265"/>
  <c r="BG26" i="278"/>
  <c r="BD34" i="278"/>
  <c r="BF27" i="278"/>
  <c r="T64" i="265"/>
  <c r="U61" i="278"/>
  <c r="BB14" i="265"/>
  <c r="BB42" i="282"/>
  <c r="BA54" i="278"/>
  <c r="BB50" i="278"/>
  <c r="BG25" i="278"/>
  <c r="V76" i="278"/>
  <c r="BE32" i="278"/>
  <c r="BG3" i="289"/>
  <c r="BG50" i="288"/>
  <c r="BG51" i="288" s="1"/>
  <c r="BG54" i="288" s="1"/>
  <c r="BG57" i="288" s="1"/>
  <c r="BG64" i="288" s="1"/>
  <c r="BH157" i="273"/>
  <c r="BI20" i="285"/>
  <c r="AL30" i="282"/>
  <c r="AL31" i="282" s="1"/>
  <c r="AM28" i="282" s="1"/>
  <c r="AL43" i="282"/>
  <c r="BH66" i="273"/>
  <c r="BH67" i="273" s="1"/>
  <c r="BH3" i="304" s="1"/>
  <c r="BI60" i="273"/>
  <c r="BJ112" i="280"/>
  <c r="BJ57" i="273"/>
  <c r="BG3" i="280"/>
  <c r="BG3" i="282"/>
  <c r="BG50" i="273"/>
  <c r="BG3" i="286"/>
  <c r="BG3" i="275"/>
  <c r="BG3" i="285"/>
  <c r="BG3" i="265"/>
  <c r="BG3" i="288"/>
  <c r="BN5" i="304" l="1"/>
  <c r="BN5" i="278"/>
  <c r="BN5" i="273"/>
  <c r="BJ98" i="280"/>
  <c r="BJ88" i="280"/>
  <c r="BJ51" i="280"/>
  <c r="BJ52" i="280" s="1"/>
  <c r="BJ46" i="280"/>
  <c r="BJ47" i="280" s="1"/>
  <c r="BJ50" i="280" s="1"/>
  <c r="BH56" i="280"/>
  <c r="BH89" i="280" s="1"/>
  <c r="BG59" i="280"/>
  <c r="BK22" i="289"/>
  <c r="BK40" i="278" s="1"/>
  <c r="BU5" i="291"/>
  <c r="BH3" i="273"/>
  <c r="BH3" i="278"/>
  <c r="BK2" i="278"/>
  <c r="BK2" i="273"/>
  <c r="BI4" i="273"/>
  <c r="BI4" i="278"/>
  <c r="BC11" i="265"/>
  <c r="BC14" i="265" s="1"/>
  <c r="BH60" i="265"/>
  <c r="BJ15" i="275"/>
  <c r="BJ20" i="275" s="1"/>
  <c r="BK17" i="275" s="1"/>
  <c r="BJ32" i="286"/>
  <c r="BJ59" i="278"/>
  <c r="BJ54" i="280"/>
  <c r="BJ61" i="288"/>
  <c r="BJ43" i="286"/>
  <c r="BJ79" i="273"/>
  <c r="BK80" i="273" s="1"/>
  <c r="BK58" i="273" s="1"/>
  <c r="BJ13" i="288"/>
  <c r="BJ26" i="282"/>
  <c r="BJ73" i="282"/>
  <c r="BJ20" i="286"/>
  <c r="BJ80" i="278"/>
  <c r="BJ38" i="288"/>
  <c r="BJ18" i="285"/>
  <c r="BJ55" i="288"/>
  <c r="BJ13" i="289"/>
  <c r="BJ20" i="289" s="1"/>
  <c r="BJ84" i="282"/>
  <c r="BJ185" i="280"/>
  <c r="BI70" i="278"/>
  <c r="BI23" i="285"/>
  <c r="BJ20" i="285" s="1"/>
  <c r="BI19" i="278"/>
  <c r="BI21" i="278" s="1"/>
  <c r="BI11" i="278"/>
  <c r="BI13" i="278" s="1"/>
  <c r="BN5" i="289"/>
  <c r="BN5" i="288"/>
  <c r="BN5" i="265"/>
  <c r="BN13" i="273"/>
  <c r="BN14" i="273" s="1"/>
  <c r="BN5" i="280"/>
  <c r="BO10" i="273"/>
  <c r="BN5" i="275"/>
  <c r="BN5" i="286"/>
  <c r="BN5" i="285"/>
  <c r="BN5" i="282"/>
  <c r="BJ153" i="280"/>
  <c r="BJ154" i="280" s="1"/>
  <c r="BJ156" i="280" s="1"/>
  <c r="BJ69" i="278"/>
  <c r="BJ156" i="273"/>
  <c r="BJ127" i="280"/>
  <c r="BJ129" i="280" s="1"/>
  <c r="BJ48" i="278"/>
  <c r="BL151" i="273"/>
  <c r="BL24" i="273"/>
  <c r="BL25" i="273" s="1"/>
  <c r="BL2" i="304" s="1"/>
  <c r="BI43" i="278"/>
  <c r="BI10" i="265" s="1"/>
  <c r="BJ20" i="282"/>
  <c r="BJ100" i="273"/>
  <c r="BK101" i="273" s="1"/>
  <c r="BK59" i="273" s="1"/>
  <c r="BJ15" i="286"/>
  <c r="BG10" i="265"/>
  <c r="BI132" i="280"/>
  <c r="BI55" i="280"/>
  <c r="BI74" i="278"/>
  <c r="BL51" i="273"/>
  <c r="BM19" i="273"/>
  <c r="BM20" i="273" s="1"/>
  <c r="BM37" i="288"/>
  <c r="BM12" i="288"/>
  <c r="BM47" i="273"/>
  <c r="BM48" i="273" s="1"/>
  <c r="BM56" i="273"/>
  <c r="BM37" i="273"/>
  <c r="BJ52" i="273"/>
  <c r="BJ42" i="273"/>
  <c r="BJ4" i="304" s="1"/>
  <c r="BJ17" i="280"/>
  <c r="BJ76" i="288"/>
  <c r="BJ77" i="288" s="1"/>
  <c r="BJ79" i="288" s="1"/>
  <c r="BJ79" i="280"/>
  <c r="BJ38" i="273"/>
  <c r="BK39" i="273" s="1"/>
  <c r="BK41" i="273" s="1"/>
  <c r="BJ144" i="273"/>
  <c r="BJ22" i="285"/>
  <c r="BJ13" i="285"/>
  <c r="BJ13" i="265" s="1"/>
  <c r="BI4" i="282"/>
  <c r="BI4" i="286"/>
  <c r="BI4" i="280"/>
  <c r="BI4" i="265"/>
  <c r="BI4" i="285"/>
  <c r="BI4" i="275"/>
  <c r="BI4" i="288"/>
  <c r="BI4" i="289"/>
  <c r="BH74" i="278"/>
  <c r="BH70" i="278"/>
  <c r="BH83" i="278"/>
  <c r="BH43" i="278"/>
  <c r="BX4" i="291"/>
  <c r="BK2" i="285"/>
  <c r="BK2" i="275"/>
  <c r="BK42" i="288"/>
  <c r="BK122" i="273"/>
  <c r="BK123" i="273" s="1"/>
  <c r="BK96" i="273"/>
  <c r="BK97" i="273" s="1"/>
  <c r="BK90" i="273"/>
  <c r="BK91" i="273" s="1"/>
  <c r="BK2" i="286"/>
  <c r="BK18" i="288"/>
  <c r="BK75" i="273"/>
  <c r="BK76" i="273" s="1"/>
  <c r="BK12" i="289" s="1"/>
  <c r="BK13" i="289" s="1"/>
  <c r="BK20" i="289" s="1"/>
  <c r="BK127" i="273"/>
  <c r="BK128" i="273" s="1"/>
  <c r="BK21" i="289" s="1"/>
  <c r="BK111" i="273"/>
  <c r="BK112" i="273" s="1"/>
  <c r="BK11" i="285" s="1"/>
  <c r="BK12" i="285" s="1"/>
  <c r="BK2" i="265"/>
  <c r="BK2" i="289"/>
  <c r="BK2" i="280"/>
  <c r="BK2" i="282"/>
  <c r="BK32" i="273"/>
  <c r="BK33" i="273" s="1"/>
  <c r="BK2" i="288"/>
  <c r="BK152" i="273"/>
  <c r="BK153" i="273" s="1"/>
  <c r="BJ134" i="273"/>
  <c r="BJ135" i="273" s="1"/>
  <c r="BJ138" i="273" s="1"/>
  <c r="BJ33" i="278"/>
  <c r="BJ139" i="273"/>
  <c r="BJ140" i="273" s="1"/>
  <c r="BJ12" i="278"/>
  <c r="BJ41" i="278"/>
  <c r="BJ145" i="273"/>
  <c r="BJ146" i="273" s="1"/>
  <c r="BJ45" i="280" s="1"/>
  <c r="BJ56" i="288"/>
  <c r="BJ20" i="278"/>
  <c r="BJ155" i="273"/>
  <c r="BH26" i="278"/>
  <c r="BH25" i="278"/>
  <c r="BB54" i="278"/>
  <c r="BG75" i="278"/>
  <c r="BI83" i="278"/>
  <c r="V77" i="278"/>
  <c r="V84" i="278"/>
  <c r="BF32" i="278"/>
  <c r="BC50" i="278"/>
  <c r="BG27" i="278"/>
  <c r="U52" i="278"/>
  <c r="BD62" i="278"/>
  <c r="BD49" i="278"/>
  <c r="BD9" i="265"/>
  <c r="BD53" i="278"/>
  <c r="BE34" i="278"/>
  <c r="BH3" i="289"/>
  <c r="BI157" i="273"/>
  <c r="BH50" i="288"/>
  <c r="BH51" i="288" s="1"/>
  <c r="BH54" i="288" s="1"/>
  <c r="BH57" i="288" s="1"/>
  <c r="BH64" i="288" s="1"/>
  <c r="BI66" i="273"/>
  <c r="BI67" i="273" s="1"/>
  <c r="BI3" i="304" s="1"/>
  <c r="BJ60" i="273"/>
  <c r="AM19" i="282"/>
  <c r="AM21" i="282" s="1"/>
  <c r="BH3" i="265"/>
  <c r="BH3" i="285"/>
  <c r="BH3" i="286"/>
  <c r="BH3" i="280"/>
  <c r="BH3" i="282"/>
  <c r="BH50" i="273"/>
  <c r="BH3" i="275"/>
  <c r="BH3" i="288"/>
  <c r="BK98" i="280" l="1"/>
  <c r="BK88" i="280"/>
  <c r="BO5" i="304"/>
  <c r="BO5" i="278"/>
  <c r="BO5" i="273"/>
  <c r="BK51" i="280"/>
  <c r="BK52" i="280" s="1"/>
  <c r="BK46" i="280"/>
  <c r="BK47" i="280" s="1"/>
  <c r="BK50" i="280" s="1"/>
  <c r="BI56" i="280"/>
  <c r="BI89" i="280" s="1"/>
  <c r="BH59" i="280"/>
  <c r="BK185" i="280"/>
  <c r="BK57" i="273"/>
  <c r="BL22" i="289"/>
  <c r="BL40" i="278" s="1"/>
  <c r="BL2" i="273"/>
  <c r="BL2" i="278"/>
  <c r="BV5" i="291"/>
  <c r="BI3" i="278"/>
  <c r="BI3" i="273"/>
  <c r="BJ4" i="278"/>
  <c r="BJ4" i="273"/>
  <c r="BD11" i="265"/>
  <c r="BD42" i="282" s="1"/>
  <c r="BC42" i="282"/>
  <c r="BK73" i="282"/>
  <c r="BK15" i="275"/>
  <c r="BK20" i="275" s="1"/>
  <c r="BL17" i="275" s="1"/>
  <c r="BJ23" i="285"/>
  <c r="BK20" i="285" s="1"/>
  <c r="BK43" i="286"/>
  <c r="BK13" i="288"/>
  <c r="BK38" i="288"/>
  <c r="BK61" i="288"/>
  <c r="BI59" i="265"/>
  <c r="BK54" i="280"/>
  <c r="BK79" i="273"/>
  <c r="BL80" i="273" s="1"/>
  <c r="BL58" i="273" s="1"/>
  <c r="BK55" i="288"/>
  <c r="BK18" i="285"/>
  <c r="BK84" i="282"/>
  <c r="BK32" i="286"/>
  <c r="BK26" i="282"/>
  <c r="BK20" i="286"/>
  <c r="BK112" i="280"/>
  <c r="BK80" i="278"/>
  <c r="BK59" i="278"/>
  <c r="BJ11" i="278"/>
  <c r="BJ13" i="278" s="1"/>
  <c r="BJ19" i="278"/>
  <c r="BJ21" i="278" s="1"/>
  <c r="BK12" i="278"/>
  <c r="BK41" i="278"/>
  <c r="BK134" i="273"/>
  <c r="BK135" i="273" s="1"/>
  <c r="BK138" i="273" s="1"/>
  <c r="BK20" i="278"/>
  <c r="BK155" i="273"/>
  <c r="BK56" i="288"/>
  <c r="BK33" i="278"/>
  <c r="BK139" i="273"/>
  <c r="BK140" i="273" s="1"/>
  <c r="BK145" i="273"/>
  <c r="BK146" i="273" s="1"/>
  <c r="BK45" i="280" s="1"/>
  <c r="BK22" i="285"/>
  <c r="BK13" i="285"/>
  <c r="BK13" i="265" s="1"/>
  <c r="BK17" i="280"/>
  <c r="BK76" i="288"/>
  <c r="BK77" i="288" s="1"/>
  <c r="BK79" i="288" s="1"/>
  <c r="BK79" i="280"/>
  <c r="BK52" i="273"/>
  <c r="BK42" i="273"/>
  <c r="BK4" i="304" s="1"/>
  <c r="BM51" i="273"/>
  <c r="BY4" i="291"/>
  <c r="BL2" i="289"/>
  <c r="BL75" i="273"/>
  <c r="BL18" i="288"/>
  <c r="BL111" i="273"/>
  <c r="BL112" i="273" s="1"/>
  <c r="BL11" i="285" s="1"/>
  <c r="BL12" i="285" s="1"/>
  <c r="BL2" i="275"/>
  <c r="BL127" i="273"/>
  <c r="BL128" i="273" s="1"/>
  <c r="BL21" i="289" s="1"/>
  <c r="BL90" i="273"/>
  <c r="BL91" i="273" s="1"/>
  <c r="BL32" i="273"/>
  <c r="BL33" i="273" s="1"/>
  <c r="BL152" i="273"/>
  <c r="BL153" i="273" s="1"/>
  <c r="BL2" i="286"/>
  <c r="BL2" i="285"/>
  <c r="BL96" i="273"/>
  <c r="BL97" i="273" s="1"/>
  <c r="BL2" i="280"/>
  <c r="BL42" i="288"/>
  <c r="BL2" i="265"/>
  <c r="BL2" i="288"/>
  <c r="BL2" i="282"/>
  <c r="BL122" i="273"/>
  <c r="BL123" i="273" s="1"/>
  <c r="BH71" i="278"/>
  <c r="BH75" i="278" s="1"/>
  <c r="BJ42" i="278"/>
  <c r="BK144" i="273"/>
  <c r="BK38" i="273"/>
  <c r="BL39" i="273" s="1"/>
  <c r="BL41" i="273" s="1"/>
  <c r="BJ132" i="280"/>
  <c r="BJ55" i="280"/>
  <c r="BM151" i="273"/>
  <c r="BM24" i="273"/>
  <c r="BM25" i="273" s="1"/>
  <c r="BM2" i="304" s="1"/>
  <c r="BN56" i="273"/>
  <c r="BN12" i="288"/>
  <c r="BN19" i="273"/>
  <c r="BN20" i="273" s="1"/>
  <c r="BN47" i="273"/>
  <c r="BN48" i="273" s="1"/>
  <c r="BN37" i="288"/>
  <c r="BN37" i="273"/>
  <c r="BJ4" i="282"/>
  <c r="BJ4" i="286"/>
  <c r="BJ4" i="288"/>
  <c r="BJ4" i="289"/>
  <c r="BJ4" i="275"/>
  <c r="BJ4" i="280"/>
  <c r="BJ4" i="265"/>
  <c r="BJ4" i="285"/>
  <c r="BP10" i="273"/>
  <c r="BO13" i="273"/>
  <c r="BO14" i="273" s="1"/>
  <c r="BO5" i="286"/>
  <c r="BO5" i="282"/>
  <c r="BO5" i="280"/>
  <c r="BO5" i="285"/>
  <c r="BO5" i="265"/>
  <c r="BO5" i="289"/>
  <c r="BO5" i="275"/>
  <c r="BO5" i="288"/>
  <c r="BK20" i="282"/>
  <c r="BK100" i="273"/>
  <c r="BL101" i="273" s="1"/>
  <c r="BL59" i="273" s="1"/>
  <c r="BK15" i="286"/>
  <c r="BH10" i="265"/>
  <c r="BK127" i="280"/>
  <c r="BK129" i="280" s="1"/>
  <c r="BK153" i="280"/>
  <c r="BK154" i="280" s="1"/>
  <c r="BK156" i="280" s="1"/>
  <c r="BK156" i="273"/>
  <c r="BK48" i="278"/>
  <c r="BK69" i="278"/>
  <c r="V85" i="278"/>
  <c r="BC54" i="278"/>
  <c r="BE62" i="278"/>
  <c r="BE9" i="265"/>
  <c r="BE53" i="278"/>
  <c r="BE49" i="278"/>
  <c r="U55" i="278"/>
  <c r="V31" i="265"/>
  <c r="BH27" i="278"/>
  <c r="BI25" i="278"/>
  <c r="BI26" i="278"/>
  <c r="BG32" i="278"/>
  <c r="BD50" i="278"/>
  <c r="BF34" i="278"/>
  <c r="BI3" i="289"/>
  <c r="BI71" i="278"/>
  <c r="BJ157" i="273"/>
  <c r="BI50" i="288"/>
  <c r="BI51" i="288" s="1"/>
  <c r="BI54" i="288" s="1"/>
  <c r="BI57" i="288" s="1"/>
  <c r="BI64" i="288" s="1"/>
  <c r="BJ66" i="273"/>
  <c r="BJ67" i="273" s="1"/>
  <c r="BJ3" i="304" s="1"/>
  <c r="BK60" i="273"/>
  <c r="AM43" i="282"/>
  <c r="AM30" i="282"/>
  <c r="AM31" i="282" s="1"/>
  <c r="AN28" i="282" s="1"/>
  <c r="BI3" i="275"/>
  <c r="BI3" i="285"/>
  <c r="BI3" i="286"/>
  <c r="BI50" i="273"/>
  <c r="BI3" i="265"/>
  <c r="BI3" i="282"/>
  <c r="BI3" i="280"/>
  <c r="BI3" i="288"/>
  <c r="BJ59" i="265" l="1"/>
  <c r="BL98" i="280"/>
  <c r="BL88" i="280"/>
  <c r="BP5" i="304"/>
  <c r="BP5" i="278"/>
  <c r="BP5" i="273"/>
  <c r="BL51" i="280"/>
  <c r="BL52" i="280" s="1"/>
  <c r="BL46" i="280"/>
  <c r="BL47" i="280" s="1"/>
  <c r="BL50" i="280" s="1"/>
  <c r="BJ56" i="280"/>
  <c r="BJ89" i="280" s="1"/>
  <c r="BI59" i="280"/>
  <c r="BW5" i="291"/>
  <c r="BJ3" i="273"/>
  <c r="BJ3" i="278"/>
  <c r="BM2" i="278"/>
  <c r="BM2" i="273"/>
  <c r="BK4" i="273"/>
  <c r="BK4" i="278"/>
  <c r="BE11" i="265"/>
  <c r="BI60" i="265"/>
  <c r="BJ60" i="265"/>
  <c r="BD14" i="265"/>
  <c r="BK23" i="285"/>
  <c r="BK59" i="265" s="1"/>
  <c r="BK11" i="278"/>
  <c r="BK19" i="278"/>
  <c r="BJ74" i="278"/>
  <c r="BJ83" i="278"/>
  <c r="BJ43" i="278"/>
  <c r="BJ70" i="278"/>
  <c r="BJ71" i="278" s="1"/>
  <c r="BK42" i="278"/>
  <c r="BZ4" i="291"/>
  <c r="BM32" i="273"/>
  <c r="BM33" i="273" s="1"/>
  <c r="BM2" i="280"/>
  <c r="BM111" i="273"/>
  <c r="BM112" i="273" s="1"/>
  <c r="BM11" i="285" s="1"/>
  <c r="BM12" i="285" s="1"/>
  <c r="BM96" i="273"/>
  <c r="BM97" i="273" s="1"/>
  <c r="BM152" i="273"/>
  <c r="BM153" i="273" s="1"/>
  <c r="BM2" i="285"/>
  <c r="BM2" i="275"/>
  <c r="BM2" i="265"/>
  <c r="BM18" i="288"/>
  <c r="BM122" i="273"/>
  <c r="BM123" i="273" s="1"/>
  <c r="BM2" i="286"/>
  <c r="BM2" i="289"/>
  <c r="BM42" i="288"/>
  <c r="BM2" i="288"/>
  <c r="BM75" i="273"/>
  <c r="BM76" i="273" s="1"/>
  <c r="BM127" i="273"/>
  <c r="BM128" i="273" s="1"/>
  <c r="BM21" i="289" s="1"/>
  <c r="BM2" i="282"/>
  <c r="BM90" i="273"/>
  <c r="BM91" i="273" s="1"/>
  <c r="BL12" i="278"/>
  <c r="BL56" i="288"/>
  <c r="BL134" i="273"/>
  <c r="BL135" i="273" s="1"/>
  <c r="BL138" i="273" s="1"/>
  <c r="BL155" i="273"/>
  <c r="BL145" i="273"/>
  <c r="BL146" i="273" s="1"/>
  <c r="BL45" i="280" s="1"/>
  <c r="BL33" i="278"/>
  <c r="BL20" i="278"/>
  <c r="BL139" i="273"/>
  <c r="BL140" i="273" s="1"/>
  <c r="BL19" i="278" s="1"/>
  <c r="BL41" i="278"/>
  <c r="BN151" i="273"/>
  <c r="BN24" i="273"/>
  <c r="BN25" i="273" s="1"/>
  <c r="BN2" i="304" s="1"/>
  <c r="BL17" i="280"/>
  <c r="BL79" i="280"/>
  <c r="BL76" i="288"/>
  <c r="BL77" i="288" s="1"/>
  <c r="BL79" i="288" s="1"/>
  <c r="BK4" i="275"/>
  <c r="BK4" i="289"/>
  <c r="BK4" i="282"/>
  <c r="BK4" i="288"/>
  <c r="BK4" i="286"/>
  <c r="BK4" i="265"/>
  <c r="BK4" i="280"/>
  <c r="BK4" i="285"/>
  <c r="BL100" i="273"/>
  <c r="BM101" i="273" s="1"/>
  <c r="BM59" i="273" s="1"/>
  <c r="BL15" i="286"/>
  <c r="BL20" i="282"/>
  <c r="BL13" i="285"/>
  <c r="BL13" i="265" s="1"/>
  <c r="BL22" i="285"/>
  <c r="BL156" i="273"/>
  <c r="BL153" i="280"/>
  <c r="BL154" i="280" s="1"/>
  <c r="BL156" i="280" s="1"/>
  <c r="BL48" i="278"/>
  <c r="BL69" i="278"/>
  <c r="BL127" i="280"/>
  <c r="BL129" i="280" s="1"/>
  <c r="BQ10" i="273"/>
  <c r="BP5" i="286"/>
  <c r="BP13" i="273"/>
  <c r="BP14" i="273" s="1"/>
  <c r="BP5" i="289"/>
  <c r="BP5" i="275"/>
  <c r="BP5" i="265"/>
  <c r="BP5" i="282"/>
  <c r="BP5" i="288"/>
  <c r="BP5" i="285"/>
  <c r="BP5" i="280"/>
  <c r="BK132" i="280"/>
  <c r="BK55" i="280"/>
  <c r="BO47" i="273"/>
  <c r="BO48" i="273" s="1"/>
  <c r="BO37" i="273"/>
  <c r="BO12" i="288"/>
  <c r="BO37" i="288"/>
  <c r="BO56" i="273"/>
  <c r="BO19" i="273"/>
  <c r="BO20" i="273" s="1"/>
  <c r="BN51" i="273"/>
  <c r="BL42" i="273"/>
  <c r="BL4" i="304" s="1"/>
  <c r="BL52" i="273"/>
  <c r="BL144" i="273"/>
  <c r="BL38" i="273"/>
  <c r="BM39" i="273" s="1"/>
  <c r="BM41" i="273" s="1"/>
  <c r="BL76" i="273"/>
  <c r="BJ25" i="278"/>
  <c r="BG34" i="278"/>
  <c r="BI75" i="278"/>
  <c r="BF49" i="278"/>
  <c r="BF9" i="265"/>
  <c r="BF62" i="278"/>
  <c r="BF53" i="278"/>
  <c r="BD54" i="278"/>
  <c r="BI27" i="278"/>
  <c r="U30" i="265"/>
  <c r="U63" i="278"/>
  <c r="BH32" i="278"/>
  <c r="BE50" i="278"/>
  <c r="BJ26" i="278"/>
  <c r="BK13" i="278"/>
  <c r="BK21" i="278"/>
  <c r="W82" i="278"/>
  <c r="V69" i="265"/>
  <c r="BJ3" i="289"/>
  <c r="BK157" i="273"/>
  <c r="BJ50" i="288"/>
  <c r="BJ51" i="288" s="1"/>
  <c r="BJ54" i="288" s="1"/>
  <c r="BJ57" i="288" s="1"/>
  <c r="BJ64" i="288" s="1"/>
  <c r="AN19" i="282"/>
  <c r="AN21" i="282" s="1"/>
  <c r="BJ50" i="273"/>
  <c r="BJ3" i="282"/>
  <c r="BJ3" i="280"/>
  <c r="BJ3" i="288"/>
  <c r="BJ3" i="265"/>
  <c r="BJ3" i="285"/>
  <c r="BJ3" i="275"/>
  <c r="BJ3" i="286"/>
  <c r="BK66" i="273"/>
  <c r="BK67" i="273" s="1"/>
  <c r="BK3" i="304" s="1"/>
  <c r="BM88" i="280" l="1"/>
  <c r="BM98" i="280"/>
  <c r="BL20" i="285"/>
  <c r="BQ5" i="304"/>
  <c r="BQ5" i="278"/>
  <c r="BQ5" i="273"/>
  <c r="BM46" i="280"/>
  <c r="BM47" i="280" s="1"/>
  <c r="BM50" i="280" s="1"/>
  <c r="BM51" i="280"/>
  <c r="BM52" i="280" s="1"/>
  <c r="BK56" i="280"/>
  <c r="BK89" i="280" s="1"/>
  <c r="BJ59" i="280"/>
  <c r="BL4" i="278"/>
  <c r="BL4" i="273"/>
  <c r="BX5" i="291"/>
  <c r="BK3" i="278"/>
  <c r="BK3" i="273"/>
  <c r="BE42" i="282"/>
  <c r="BN2" i="273"/>
  <c r="BN2" i="278"/>
  <c r="BF11" i="265"/>
  <c r="BK60" i="265"/>
  <c r="BE14" i="265"/>
  <c r="BM12" i="289"/>
  <c r="BM112" i="280"/>
  <c r="BM84" i="282"/>
  <c r="BM73" i="282"/>
  <c r="BM38" i="288"/>
  <c r="BM13" i="288"/>
  <c r="BM61" i="288"/>
  <c r="BM32" i="286"/>
  <c r="BM80" i="278"/>
  <c r="BM55" i="288"/>
  <c r="BM20" i="286"/>
  <c r="BM15" i="275"/>
  <c r="BM18" i="285"/>
  <c r="BM26" i="282"/>
  <c r="BM185" i="280"/>
  <c r="BM79" i="273"/>
  <c r="BN80" i="273" s="1"/>
  <c r="BN58" i="273" s="1"/>
  <c r="BM54" i="280"/>
  <c r="BM59" i="278"/>
  <c r="BM43" i="286"/>
  <c r="BM57" i="273"/>
  <c r="BL11" i="278"/>
  <c r="BL13" i="278" s="1"/>
  <c r="BM17" i="280"/>
  <c r="BM76" i="288"/>
  <c r="BM77" i="288" s="1"/>
  <c r="BM79" i="288" s="1"/>
  <c r="BM79" i="280"/>
  <c r="BJ10" i="265"/>
  <c r="BP37" i="273"/>
  <c r="BP37" i="288"/>
  <c r="BP47" i="273"/>
  <c r="BP48" i="273" s="1"/>
  <c r="BP12" i="288"/>
  <c r="BP19" i="273"/>
  <c r="BP20" i="273" s="1"/>
  <c r="BP56" i="273"/>
  <c r="BQ5" i="285"/>
  <c r="BQ13" i="273"/>
  <c r="BQ14" i="273" s="1"/>
  <c r="BQ5" i="280"/>
  <c r="BQ5" i="275"/>
  <c r="BQ5" i="289"/>
  <c r="BQ5" i="286"/>
  <c r="BQ5" i="288"/>
  <c r="BQ5" i="282"/>
  <c r="BQ5" i="265"/>
  <c r="BR10" i="273"/>
  <c r="BM38" i="273"/>
  <c r="BN39" i="273" s="1"/>
  <c r="BN41" i="273" s="1"/>
  <c r="BM144" i="273"/>
  <c r="BL4" i="275"/>
  <c r="BL4" i="265"/>
  <c r="BL4" i="280"/>
  <c r="BL4" i="288"/>
  <c r="BL4" i="285"/>
  <c r="BL4" i="289"/>
  <c r="BL4" i="282"/>
  <c r="BL4" i="286"/>
  <c r="BO51" i="273"/>
  <c r="BL132" i="280"/>
  <c r="BL55" i="280"/>
  <c r="BM22" i="285"/>
  <c r="BM13" i="285"/>
  <c r="BM13" i="265" s="1"/>
  <c r="CA4" i="291"/>
  <c r="BN18" i="288"/>
  <c r="BN152" i="273"/>
  <c r="BN153" i="273" s="1"/>
  <c r="BN75" i="273"/>
  <c r="BN2" i="280"/>
  <c r="BN2" i="286"/>
  <c r="BN2" i="288"/>
  <c r="BN2" i="285"/>
  <c r="BN42" i="288"/>
  <c r="BN2" i="282"/>
  <c r="BN2" i="265"/>
  <c r="BN90" i="273"/>
  <c r="BN91" i="273" s="1"/>
  <c r="BN111" i="273"/>
  <c r="BN112" i="273" s="1"/>
  <c r="BN11" i="285" s="1"/>
  <c r="BN12" i="285" s="1"/>
  <c r="BN2" i="275"/>
  <c r="BN127" i="273"/>
  <c r="BN128" i="273" s="1"/>
  <c r="BN21" i="289" s="1"/>
  <c r="BN32" i="273"/>
  <c r="BN33" i="273" s="1"/>
  <c r="BN2" i="289"/>
  <c r="BN96" i="273"/>
  <c r="BN97" i="273" s="1"/>
  <c r="BN122" i="273"/>
  <c r="BN123" i="273" s="1"/>
  <c r="BL79" i="273"/>
  <c r="BM80" i="273" s="1"/>
  <c r="BM58" i="273" s="1"/>
  <c r="BL26" i="282"/>
  <c r="BL61" i="288"/>
  <c r="BL43" i="286"/>
  <c r="BL18" i="285"/>
  <c r="BL23" i="285" s="1"/>
  <c r="BL80" i="278"/>
  <c r="BL32" i="286"/>
  <c r="BL15" i="275"/>
  <c r="BL20" i="275" s="1"/>
  <c r="BM17" i="275" s="1"/>
  <c r="BL84" i="282"/>
  <c r="BL12" i="289"/>
  <c r="BL13" i="289" s="1"/>
  <c r="BL20" i="289" s="1"/>
  <c r="BM22" i="289" s="1"/>
  <c r="BN22" i="289" s="1"/>
  <c r="BN40" i="278" s="1"/>
  <c r="BL54" i="280"/>
  <c r="BL185" i="280"/>
  <c r="BL57" i="273"/>
  <c r="BL60" i="273" s="1"/>
  <c r="BL66" i="273" s="1"/>
  <c r="BL67" i="273" s="1"/>
  <c r="BL3" i="304" s="1"/>
  <c r="BL59" i="278"/>
  <c r="BL112" i="280"/>
  <c r="BL73" i="282"/>
  <c r="BL55" i="288"/>
  <c r="BL38" i="288"/>
  <c r="BL13" i="288"/>
  <c r="BL20" i="286"/>
  <c r="BO151" i="273"/>
  <c r="BO24" i="273"/>
  <c r="BO25" i="273" s="1"/>
  <c r="BO2" i="304" s="1"/>
  <c r="BL42" i="278"/>
  <c r="BM48" i="278"/>
  <c r="BM69" i="278"/>
  <c r="BM127" i="280"/>
  <c r="BM129" i="280" s="1"/>
  <c r="BM153" i="280"/>
  <c r="BM154" i="280" s="1"/>
  <c r="BM156" i="280" s="1"/>
  <c r="BM156" i="273"/>
  <c r="BK70" i="278"/>
  <c r="BK74" i="278"/>
  <c r="BK43" i="278"/>
  <c r="BK83" i="278"/>
  <c r="BM42" i="273"/>
  <c r="BM4" i="304" s="1"/>
  <c r="BM52" i="273"/>
  <c r="BM15" i="286"/>
  <c r="BM20" i="282"/>
  <c r="BM100" i="273"/>
  <c r="BN101" i="273" s="1"/>
  <c r="BN59" i="273" s="1"/>
  <c r="BM134" i="273"/>
  <c r="BM135" i="273" s="1"/>
  <c r="BM138" i="273" s="1"/>
  <c r="BM56" i="288"/>
  <c r="BM41" i="278"/>
  <c r="BM145" i="273"/>
  <c r="BM146" i="273" s="1"/>
  <c r="BM45" i="280" s="1"/>
  <c r="BM20" i="278"/>
  <c r="BM139" i="273"/>
  <c r="BM140" i="273" s="1"/>
  <c r="BM19" i="278" s="1"/>
  <c r="BM155" i="273"/>
  <c r="BM33" i="278"/>
  <c r="BM12" i="278"/>
  <c r="BF50" i="278"/>
  <c r="BE54" i="278"/>
  <c r="BI32" i="278"/>
  <c r="BK26" i="278"/>
  <c r="BH34" i="278"/>
  <c r="BK25" i="278"/>
  <c r="BG53" i="278"/>
  <c r="BG62" i="278"/>
  <c r="BG9" i="265"/>
  <c r="BG49" i="278"/>
  <c r="BL21" i="278"/>
  <c r="BJ75" i="278"/>
  <c r="W73" i="278"/>
  <c r="U64" i="278"/>
  <c r="BF14" i="265"/>
  <c r="BJ27" i="278"/>
  <c r="BK3" i="289"/>
  <c r="BK50" i="288"/>
  <c r="BK51" i="288" s="1"/>
  <c r="BK54" i="288" s="1"/>
  <c r="BK57" i="288" s="1"/>
  <c r="BK64" i="288" s="1"/>
  <c r="BL157" i="273"/>
  <c r="BK3" i="286"/>
  <c r="BK3" i="280"/>
  <c r="BK3" i="288"/>
  <c r="BK3" i="275"/>
  <c r="BK50" i="273"/>
  <c r="BK3" i="265"/>
  <c r="BK3" i="282"/>
  <c r="BK3" i="285"/>
  <c r="AN30" i="282"/>
  <c r="AN31" i="282" s="1"/>
  <c r="AO28" i="282" s="1"/>
  <c r="AN43" i="282"/>
  <c r="BN98" i="280" l="1"/>
  <c r="BN88" i="280"/>
  <c r="BR5" i="304"/>
  <c r="BR5" i="278"/>
  <c r="BR5" i="273"/>
  <c r="BN51" i="280"/>
  <c r="BN52" i="280" s="1"/>
  <c r="BN46" i="280"/>
  <c r="BN47" i="280" s="1"/>
  <c r="BN50" i="280" s="1"/>
  <c r="BK59" i="280"/>
  <c r="BO2" i="278"/>
  <c r="BO2" i="273"/>
  <c r="BM4" i="273"/>
  <c r="BM4" i="278"/>
  <c r="BY5" i="291"/>
  <c r="BL3" i="273"/>
  <c r="BL3" i="278"/>
  <c r="BG11" i="265"/>
  <c r="BG14" i="265" s="1"/>
  <c r="BF42" i="282"/>
  <c r="BL59" i="265"/>
  <c r="BM20" i="285"/>
  <c r="BM23" i="285" s="1"/>
  <c r="BM59" i="265" s="1"/>
  <c r="BM60" i="273"/>
  <c r="BM66" i="273" s="1"/>
  <c r="BM67" i="273" s="1"/>
  <c r="BM3" i="304" s="1"/>
  <c r="BK71" i="278"/>
  <c r="BK75" i="278" s="1"/>
  <c r="BO22" i="289"/>
  <c r="BO40" i="278" s="1"/>
  <c r="BM40" i="278"/>
  <c r="BM42" i="278" s="1"/>
  <c r="BM74" i="278" s="1"/>
  <c r="BM11" i="278"/>
  <c r="BN100" i="273"/>
  <c r="BO101" i="273" s="1"/>
  <c r="BO59" i="273" s="1"/>
  <c r="BN20" i="282"/>
  <c r="BN15" i="286"/>
  <c r="BN17" i="280"/>
  <c r="BN79" i="280"/>
  <c r="BN76" i="288"/>
  <c r="BN77" i="288" s="1"/>
  <c r="BN79" i="288" s="1"/>
  <c r="BN76" i="273"/>
  <c r="BN52" i="273"/>
  <c r="BN42" i="273"/>
  <c r="BN4" i="304" s="1"/>
  <c r="CB4" i="291"/>
  <c r="BO122" i="273"/>
  <c r="BO123" i="273" s="1"/>
  <c r="BO75" i="273"/>
  <c r="BO76" i="273" s="1"/>
  <c r="BO42" i="288"/>
  <c r="BO2" i="280"/>
  <c r="BO90" i="273"/>
  <c r="BO91" i="273" s="1"/>
  <c r="BO2" i="288"/>
  <c r="BO111" i="273"/>
  <c r="BO112" i="273" s="1"/>
  <c r="BO11" i="285" s="1"/>
  <c r="BO12" i="285" s="1"/>
  <c r="BO2" i="286"/>
  <c r="BO2" i="282"/>
  <c r="BO32" i="273"/>
  <c r="BO33" i="273" s="1"/>
  <c r="BO152" i="273"/>
  <c r="BO153" i="273" s="1"/>
  <c r="BO2" i="275"/>
  <c r="BO96" i="273"/>
  <c r="BO97" i="273" s="1"/>
  <c r="BO18" i="288"/>
  <c r="BO127" i="273"/>
  <c r="BO128" i="273" s="1"/>
  <c r="BO21" i="289" s="1"/>
  <c r="BO2" i="265"/>
  <c r="BO2" i="285"/>
  <c r="BO2" i="289"/>
  <c r="BN12" i="278"/>
  <c r="BN139" i="273"/>
  <c r="BN140" i="273" s="1"/>
  <c r="BN19" i="278" s="1"/>
  <c r="BN134" i="273"/>
  <c r="BN135" i="273" s="1"/>
  <c r="BN138" i="273" s="1"/>
  <c r="BN33" i="278"/>
  <c r="BN20" i="278"/>
  <c r="BN41" i="278"/>
  <c r="BN155" i="273"/>
  <c r="BN145" i="273"/>
  <c r="BN146" i="273" s="1"/>
  <c r="BN45" i="280" s="1"/>
  <c r="BN56" i="288"/>
  <c r="BN156" i="273"/>
  <c r="BN48" i="278"/>
  <c r="BN69" i="278"/>
  <c r="BN127" i="280"/>
  <c r="BN129" i="280" s="1"/>
  <c r="BN153" i="280"/>
  <c r="BN154" i="280" s="1"/>
  <c r="BN156" i="280" s="1"/>
  <c r="BR5" i="286"/>
  <c r="BR5" i="288"/>
  <c r="BR5" i="280"/>
  <c r="BR5" i="285"/>
  <c r="BR5" i="275"/>
  <c r="BR5" i="282"/>
  <c r="BR5" i="265"/>
  <c r="BS10" i="273"/>
  <c r="BR5" i="289"/>
  <c r="BR13" i="273"/>
  <c r="BR14" i="273" s="1"/>
  <c r="BP51" i="273"/>
  <c r="BP24" i="273"/>
  <c r="BP25" i="273" s="1"/>
  <c r="BP2" i="304" s="1"/>
  <c r="BP151" i="273"/>
  <c r="BN38" i="273"/>
  <c r="BO39" i="273" s="1"/>
  <c r="BO41" i="273" s="1"/>
  <c r="BN144" i="273"/>
  <c r="BM20" i="275"/>
  <c r="BN17" i="275" s="1"/>
  <c r="BL43" i="278"/>
  <c r="BL83" i="278"/>
  <c r="BL74" i="278"/>
  <c r="BL70" i="278"/>
  <c r="BM4" i="285"/>
  <c r="BM4" i="288"/>
  <c r="BM4" i="282"/>
  <c r="BM4" i="286"/>
  <c r="BM4" i="265"/>
  <c r="BM4" i="289"/>
  <c r="BM4" i="280"/>
  <c r="BM4" i="275"/>
  <c r="BM132" i="280"/>
  <c r="BM55" i="280"/>
  <c r="BL56" i="280"/>
  <c r="BL89" i="280" s="1"/>
  <c r="BQ12" i="288"/>
  <c r="BQ19" i="273"/>
  <c r="BQ20" i="273" s="1"/>
  <c r="BQ56" i="273"/>
  <c r="BQ37" i="288"/>
  <c r="BQ37" i="273"/>
  <c r="BQ47" i="273"/>
  <c r="BQ48" i="273" s="1"/>
  <c r="BK10" i="265"/>
  <c r="BN22" i="285"/>
  <c r="BN13" i="285"/>
  <c r="BN13" i="265" s="1"/>
  <c r="BM13" i="289"/>
  <c r="BM20" i="289" s="1"/>
  <c r="BM13" i="278"/>
  <c r="W76" i="278"/>
  <c r="BJ32" i="278"/>
  <c r="BI34" i="278"/>
  <c r="BM21" i="278"/>
  <c r="BK27" i="278"/>
  <c r="BL26" i="278"/>
  <c r="BG50" i="278"/>
  <c r="BH9" i="265"/>
  <c r="BH62" i="278"/>
  <c r="BH49" i="278"/>
  <c r="BH53" i="278"/>
  <c r="BF54" i="278"/>
  <c r="U64" i="265"/>
  <c r="V61" i="278"/>
  <c r="BL25" i="278"/>
  <c r="BL3" i="289"/>
  <c r="BL50" i="288"/>
  <c r="BL51" i="288" s="1"/>
  <c r="BL54" i="288" s="1"/>
  <c r="BL57" i="288" s="1"/>
  <c r="BL64" i="288" s="1"/>
  <c r="BM157" i="273"/>
  <c r="AO19" i="282"/>
  <c r="AO21" i="282" s="1"/>
  <c r="BL3" i="265"/>
  <c r="BL50" i="273"/>
  <c r="BL3" i="285"/>
  <c r="BL3" i="286"/>
  <c r="BL3" i="288"/>
  <c r="BL3" i="282"/>
  <c r="BL3" i="280"/>
  <c r="BL3" i="275"/>
  <c r="BN20" i="285"/>
  <c r="BS5" i="304" l="1"/>
  <c r="BS5" i="278"/>
  <c r="BS5" i="273"/>
  <c r="BO98" i="280"/>
  <c r="BO88" i="280"/>
  <c r="BO46" i="280"/>
  <c r="BO47" i="280" s="1"/>
  <c r="BO50" i="280" s="1"/>
  <c r="BO51" i="280"/>
  <c r="BO52" i="280" s="1"/>
  <c r="BZ5" i="291"/>
  <c r="BM3" i="278"/>
  <c r="BM3" i="273"/>
  <c r="BP2" i="273"/>
  <c r="BP2" i="278"/>
  <c r="BN4" i="278"/>
  <c r="BN4" i="273"/>
  <c r="BM60" i="265"/>
  <c r="BG42" i="282"/>
  <c r="BH11" i="265"/>
  <c r="BH14" i="265" s="1"/>
  <c r="BL60" i="265"/>
  <c r="BP22" i="289"/>
  <c r="BP40" i="278" s="1"/>
  <c r="BM83" i="278"/>
  <c r="BL71" i="278"/>
  <c r="BL75" i="278" s="1"/>
  <c r="BO26" i="282"/>
  <c r="BO32" i="286"/>
  <c r="BO43" i="286"/>
  <c r="BO57" i="273"/>
  <c r="BO84" i="282"/>
  <c r="BO20" i="286"/>
  <c r="BO185" i="280"/>
  <c r="BO79" i="273"/>
  <c r="BP80" i="273" s="1"/>
  <c r="BP58" i="273" s="1"/>
  <c r="BO112" i="280"/>
  <c r="BO80" i="278"/>
  <c r="BO54" i="280"/>
  <c r="BO12" i="289"/>
  <c r="BO59" i="278"/>
  <c r="BO73" i="282"/>
  <c r="BO38" i="288"/>
  <c r="BO55" i="288"/>
  <c r="BO18" i="285"/>
  <c r="BO13" i="288"/>
  <c r="BO15" i="275"/>
  <c r="BO61" i="288"/>
  <c r="BN11" i="278"/>
  <c r="BN13" i="278" s="1"/>
  <c r="BL59" i="280"/>
  <c r="BM56" i="280"/>
  <c r="BM89" i="280" s="1"/>
  <c r="BN132" i="280"/>
  <c r="BN55" i="280"/>
  <c r="BO17" i="280"/>
  <c r="BO79" i="280"/>
  <c r="BO76" i="288"/>
  <c r="BO77" i="288" s="1"/>
  <c r="BO79" i="288" s="1"/>
  <c r="BL10" i="265"/>
  <c r="BN42" i="278"/>
  <c r="BQ51" i="273"/>
  <c r="BR37" i="288"/>
  <c r="BR37" i="273"/>
  <c r="BR47" i="273"/>
  <c r="BR48" i="273" s="1"/>
  <c r="BR12" i="288"/>
  <c r="BR19" i="273"/>
  <c r="BR20" i="273" s="1"/>
  <c r="BR56" i="273"/>
  <c r="BO22" i="285"/>
  <c r="BO13" i="285"/>
  <c r="BO13" i="265" s="1"/>
  <c r="CC4" i="291"/>
  <c r="BP111" i="273"/>
  <c r="BP112" i="273" s="1"/>
  <c r="BP11" i="285" s="1"/>
  <c r="BP12" i="285" s="1"/>
  <c r="BP18" i="288"/>
  <c r="BP32" i="273"/>
  <c r="BP33" i="273" s="1"/>
  <c r="BP2" i="285"/>
  <c r="BP2" i="286"/>
  <c r="BP96" i="273"/>
  <c r="BP97" i="273" s="1"/>
  <c r="BP2" i="275"/>
  <c r="BP2" i="282"/>
  <c r="BP2" i="265"/>
  <c r="BP152" i="273"/>
  <c r="BP153" i="273" s="1"/>
  <c r="BP122" i="273"/>
  <c r="BP123" i="273" s="1"/>
  <c r="BP90" i="273"/>
  <c r="BP91" i="273" s="1"/>
  <c r="BP2" i="280"/>
  <c r="BP127" i="273"/>
  <c r="BP128" i="273" s="1"/>
  <c r="BP21" i="289" s="1"/>
  <c r="BP42" i="288"/>
  <c r="BP2" i="289"/>
  <c r="BP75" i="273"/>
  <c r="BP76" i="273" s="1"/>
  <c r="BP2" i="288"/>
  <c r="BO41" i="278"/>
  <c r="BO42" i="278" s="1"/>
  <c r="BO12" i="278"/>
  <c r="BO56" i="288"/>
  <c r="BO134" i="273"/>
  <c r="BO135" i="273" s="1"/>
  <c r="BO138" i="273" s="1"/>
  <c r="BO145" i="273"/>
  <c r="BO146" i="273" s="1"/>
  <c r="BO45" i="280" s="1"/>
  <c r="BO20" i="278"/>
  <c r="BO33" i="278"/>
  <c r="BO155" i="273"/>
  <c r="BO139" i="273"/>
  <c r="BO140" i="273" s="1"/>
  <c r="BO19" i="278" s="1"/>
  <c r="BN4" i="289"/>
  <c r="BN4" i="282"/>
  <c r="BN4" i="265"/>
  <c r="BN4" i="280"/>
  <c r="BN4" i="285"/>
  <c r="BN4" i="286"/>
  <c r="BN4" i="288"/>
  <c r="BN4" i="275"/>
  <c r="BT10" i="273"/>
  <c r="BS5" i="265"/>
  <c r="BS5" i="280"/>
  <c r="BS5" i="289"/>
  <c r="BS5" i="285"/>
  <c r="BS13" i="273"/>
  <c r="BS14" i="273" s="1"/>
  <c r="BS5" i="275"/>
  <c r="BS5" i="286"/>
  <c r="BS5" i="282"/>
  <c r="BS5" i="288"/>
  <c r="BO20" i="282"/>
  <c r="BO15" i="286"/>
  <c r="BO100" i="273"/>
  <c r="BP101" i="273" s="1"/>
  <c r="BP59" i="273" s="1"/>
  <c r="BO42" i="273"/>
  <c r="BO4" i="304" s="1"/>
  <c r="BO52" i="273"/>
  <c r="BO48" i="278"/>
  <c r="BO69" i="278"/>
  <c r="BO127" i="280"/>
  <c r="BO129" i="280" s="1"/>
  <c r="BO156" i="273"/>
  <c r="BO153" i="280"/>
  <c r="BO154" i="280" s="1"/>
  <c r="BO156" i="280" s="1"/>
  <c r="BQ24" i="273"/>
  <c r="BQ25" i="273" s="1"/>
  <c r="BQ2" i="304" s="1"/>
  <c r="BQ151" i="273"/>
  <c r="BO144" i="273"/>
  <c r="BO38" i="273"/>
  <c r="BP39" i="273" s="1"/>
  <c r="BP41" i="273" s="1"/>
  <c r="BN80" i="278"/>
  <c r="BN59" i="278"/>
  <c r="BN38" i="288"/>
  <c r="BN13" i="288"/>
  <c r="BN18" i="285"/>
  <c r="BN23" i="285" s="1"/>
  <c r="BN61" i="288"/>
  <c r="BN12" i="289"/>
  <c r="BN13" i="289" s="1"/>
  <c r="BN20" i="289" s="1"/>
  <c r="BN20" i="286"/>
  <c r="BN185" i="280"/>
  <c r="BN57" i="273"/>
  <c r="BN60" i="273" s="1"/>
  <c r="BN66" i="273" s="1"/>
  <c r="BN67" i="273" s="1"/>
  <c r="BN3" i="304" s="1"/>
  <c r="BN112" i="280"/>
  <c r="BN79" i="273"/>
  <c r="BO80" i="273" s="1"/>
  <c r="BO58" i="273" s="1"/>
  <c r="BN73" i="282"/>
  <c r="BN84" i="282"/>
  <c r="BN26" i="282"/>
  <c r="BN55" i="288"/>
  <c r="BN54" i="280"/>
  <c r="BN43" i="286"/>
  <c r="BN32" i="286"/>
  <c r="BN15" i="275"/>
  <c r="BN20" i="275" s="1"/>
  <c r="BO17" i="275" s="1"/>
  <c r="V52" i="278"/>
  <c r="BH42" i="282"/>
  <c r="BJ34" i="278"/>
  <c r="BK32" i="278"/>
  <c r="BG54" i="278"/>
  <c r="BL27" i="278"/>
  <c r="BM26" i="278"/>
  <c r="W77" i="278"/>
  <c r="W84" i="278"/>
  <c r="BM70" i="278"/>
  <c r="BH50" i="278"/>
  <c r="BN21" i="278"/>
  <c r="BM43" i="278"/>
  <c r="BI9" i="265"/>
  <c r="BI62" i="278"/>
  <c r="BI53" i="278"/>
  <c r="BI49" i="278"/>
  <c r="BM25" i="278"/>
  <c r="BM3" i="289"/>
  <c r="BN157" i="273"/>
  <c r="BM50" i="288"/>
  <c r="BM51" i="288" s="1"/>
  <c r="BM54" i="288" s="1"/>
  <c r="BM57" i="288" s="1"/>
  <c r="BM64" i="288" s="1"/>
  <c r="BM3" i="285"/>
  <c r="BM3" i="288"/>
  <c r="BM3" i="275"/>
  <c r="BM3" i="286"/>
  <c r="BM3" i="265"/>
  <c r="BM50" i="273"/>
  <c r="BM3" i="280"/>
  <c r="BM3" i="282"/>
  <c r="AO43" i="282"/>
  <c r="AO30" i="282"/>
  <c r="AO31" i="282" s="1"/>
  <c r="AP28" i="282" s="1"/>
  <c r="BP98" i="280" l="1"/>
  <c r="BP88" i="280"/>
  <c r="BT5" i="304"/>
  <c r="BT5" i="278"/>
  <c r="BT5" i="273"/>
  <c r="BP51" i="280"/>
  <c r="BP52" i="280" s="1"/>
  <c r="BP46" i="280"/>
  <c r="BP47" i="280" s="1"/>
  <c r="BP50" i="280" s="1"/>
  <c r="BM59" i="280"/>
  <c r="CA5" i="291"/>
  <c r="BN3" i="273"/>
  <c r="BN3" i="278"/>
  <c r="BQ2" i="278"/>
  <c r="BQ2" i="273"/>
  <c r="BO4" i="273"/>
  <c r="BO4" i="278"/>
  <c r="BI11" i="265"/>
  <c r="BI42" i="282" s="1"/>
  <c r="BO60" i="273"/>
  <c r="BO66" i="273" s="1"/>
  <c r="BO67" i="273" s="1"/>
  <c r="BO3" i="304" s="1"/>
  <c r="BO74" i="278"/>
  <c r="BO70" i="278"/>
  <c r="BO43" i="278"/>
  <c r="BO11" i="278"/>
  <c r="BO13" i="278" s="1"/>
  <c r="BN59" i="265"/>
  <c r="BO20" i="285"/>
  <c r="BO23" i="285" s="1"/>
  <c r="BP20" i="285" s="1"/>
  <c r="BP42" i="273"/>
  <c r="BP4" i="304" s="1"/>
  <c r="BP52" i="273"/>
  <c r="BO83" i="278"/>
  <c r="BP153" i="280"/>
  <c r="BP154" i="280" s="1"/>
  <c r="BP156" i="280" s="1"/>
  <c r="BP127" i="280"/>
  <c r="BP129" i="280" s="1"/>
  <c r="BP156" i="273"/>
  <c r="BP48" i="278"/>
  <c r="BP69" i="278"/>
  <c r="BO4" i="289"/>
  <c r="BO4" i="286"/>
  <c r="BO4" i="265"/>
  <c r="BO4" i="285"/>
  <c r="BO4" i="275"/>
  <c r="BO4" i="288"/>
  <c r="BO4" i="282"/>
  <c r="BO4" i="280"/>
  <c r="BT5" i="286"/>
  <c r="BT5" i="265"/>
  <c r="BT5" i="282"/>
  <c r="BT5" i="288"/>
  <c r="BT5" i="289"/>
  <c r="BU10" i="273"/>
  <c r="BT5" i="275"/>
  <c r="BT13" i="273"/>
  <c r="BT14" i="273" s="1"/>
  <c r="BT5" i="280"/>
  <c r="BT5" i="285"/>
  <c r="BP13" i="285"/>
  <c r="BP13" i="265" s="1"/>
  <c r="BP22" i="285"/>
  <c r="BR51" i="273"/>
  <c r="BP12" i="289"/>
  <c r="BP59" i="278"/>
  <c r="BP26" i="282"/>
  <c r="BP55" i="288"/>
  <c r="BP43" i="286"/>
  <c r="BP112" i="280"/>
  <c r="BP38" i="288"/>
  <c r="BP13" i="288"/>
  <c r="BP20" i="286"/>
  <c r="BP18" i="285"/>
  <c r="BP61" i="288"/>
  <c r="BP80" i="278"/>
  <c r="BP79" i="273"/>
  <c r="BQ80" i="273" s="1"/>
  <c r="BQ58" i="273" s="1"/>
  <c r="BP84" i="282"/>
  <c r="BP32" i="286"/>
  <c r="BP15" i="275"/>
  <c r="BP73" i="282"/>
  <c r="BP185" i="280"/>
  <c r="BP57" i="273"/>
  <c r="BP54" i="280"/>
  <c r="CD4" i="291"/>
  <c r="BQ75" i="273"/>
  <c r="BQ76" i="273" s="1"/>
  <c r="BQ2" i="285"/>
  <c r="BQ2" i="282"/>
  <c r="BQ127" i="273"/>
  <c r="BQ128" i="273" s="1"/>
  <c r="BQ21" i="289" s="1"/>
  <c r="BQ2" i="280"/>
  <c r="BQ122" i="273"/>
  <c r="BQ123" i="273" s="1"/>
  <c r="BQ111" i="273"/>
  <c r="BQ112" i="273" s="1"/>
  <c r="BQ11" i="285" s="1"/>
  <c r="BQ12" i="285" s="1"/>
  <c r="BQ2" i="289"/>
  <c r="BQ2" i="275"/>
  <c r="BQ42" i="288"/>
  <c r="BQ90" i="273"/>
  <c r="BQ91" i="273" s="1"/>
  <c r="BQ2" i="288"/>
  <c r="BQ32" i="273"/>
  <c r="BQ33" i="273" s="1"/>
  <c r="BQ18" i="288"/>
  <c r="BQ96" i="273"/>
  <c r="BQ97" i="273" s="1"/>
  <c r="BQ2" i="286"/>
  <c r="BQ152" i="273"/>
  <c r="BQ153" i="273" s="1"/>
  <c r="BQ2" i="265"/>
  <c r="BS37" i="288"/>
  <c r="BS56" i="273"/>
  <c r="BS47" i="273"/>
  <c r="BS48" i="273" s="1"/>
  <c r="BS12" i="288"/>
  <c r="BS19" i="273"/>
  <c r="BS20" i="273" s="1"/>
  <c r="BS37" i="273"/>
  <c r="BP144" i="273"/>
  <c r="BP38" i="273"/>
  <c r="BQ39" i="273" s="1"/>
  <c r="BQ41" i="273" s="1"/>
  <c r="BO13" i="289"/>
  <c r="BO20" i="289" s="1"/>
  <c r="BP33" i="278"/>
  <c r="BP134" i="273"/>
  <c r="BP135" i="273" s="1"/>
  <c r="BP138" i="273" s="1"/>
  <c r="BP12" i="278"/>
  <c r="BP41" i="278"/>
  <c r="BP20" i="278"/>
  <c r="BP139" i="273"/>
  <c r="BP140" i="273" s="1"/>
  <c r="BP19" i="278" s="1"/>
  <c r="BP56" i="288"/>
  <c r="BP145" i="273"/>
  <c r="BP146" i="273" s="1"/>
  <c r="BP45" i="280" s="1"/>
  <c r="BP155" i="273"/>
  <c r="BO20" i="275"/>
  <c r="BP17" i="275" s="1"/>
  <c r="BP17" i="280"/>
  <c r="BP79" i="280"/>
  <c r="BP76" i="288"/>
  <c r="BP77" i="288" s="1"/>
  <c r="BP79" i="288" s="1"/>
  <c r="BO132" i="280"/>
  <c r="BO55" i="280"/>
  <c r="BR151" i="273"/>
  <c r="BR24" i="273"/>
  <c r="BR25" i="273" s="1"/>
  <c r="BR2" i="304" s="1"/>
  <c r="BM71" i="278"/>
  <c r="BM75" i="278" s="1"/>
  <c r="BN56" i="280"/>
  <c r="BN89" i="280" s="1"/>
  <c r="BP20" i="282"/>
  <c r="BP15" i="286"/>
  <c r="BP100" i="273"/>
  <c r="BQ101" i="273" s="1"/>
  <c r="BQ59" i="273" s="1"/>
  <c r="BN83" i="278"/>
  <c r="BN70" i="278"/>
  <c r="BN74" i="278"/>
  <c r="BN43" i="278"/>
  <c r="BM27" i="278"/>
  <c r="BN26" i="278"/>
  <c r="W85" i="278"/>
  <c r="BJ62" i="278"/>
  <c r="BJ9" i="265"/>
  <c r="BJ53" i="278"/>
  <c r="BJ49" i="278"/>
  <c r="BI50" i="278"/>
  <c r="BN25" i="278"/>
  <c r="W31" i="265"/>
  <c r="BO21" i="278"/>
  <c r="BO10" i="265"/>
  <c r="BH54" i="278"/>
  <c r="BK34" i="278"/>
  <c r="BL32" i="278"/>
  <c r="BM10" i="265"/>
  <c r="V55" i="278"/>
  <c r="BN3" i="289"/>
  <c r="BN50" i="288"/>
  <c r="BN51" i="288" s="1"/>
  <c r="BN54" i="288" s="1"/>
  <c r="BN57" i="288" s="1"/>
  <c r="BN64" i="288" s="1"/>
  <c r="BO157" i="273"/>
  <c r="BN3" i="280"/>
  <c r="BN3" i="275"/>
  <c r="BN3" i="282"/>
  <c r="BN3" i="285"/>
  <c r="BN3" i="265"/>
  <c r="BN3" i="286"/>
  <c r="BN50" i="273"/>
  <c r="BN3" i="288"/>
  <c r="BP60" i="273"/>
  <c r="BO59" i="265"/>
  <c r="AP19" i="282"/>
  <c r="AP21" i="282" s="1"/>
  <c r="BQ88" i="280" l="1"/>
  <c r="BQ98" i="280"/>
  <c r="BU5" i="304"/>
  <c r="BU5" i="278"/>
  <c r="BU5" i="273"/>
  <c r="BQ46" i="280"/>
  <c r="BQ47" i="280" s="1"/>
  <c r="BQ50" i="280" s="1"/>
  <c r="BQ51" i="280"/>
  <c r="BQ52" i="280" s="1"/>
  <c r="BN59" i="280"/>
  <c r="BP4" i="278"/>
  <c r="BP4" i="273"/>
  <c r="BR2" i="273"/>
  <c r="BR2" i="278"/>
  <c r="CB5" i="291"/>
  <c r="BO3" i="278"/>
  <c r="BO3" i="273"/>
  <c r="BO60" i="265"/>
  <c r="BJ11" i="265"/>
  <c r="BI14" i="265"/>
  <c r="BN60" i="265"/>
  <c r="BP23" i="285"/>
  <c r="BQ20" i="285" s="1"/>
  <c r="BQ23" i="285" s="1"/>
  <c r="BP20" i="275"/>
  <c r="BQ17" i="275" s="1"/>
  <c r="BQ54" i="280"/>
  <c r="BQ38" i="288"/>
  <c r="BQ43" i="286"/>
  <c r="BQ79" i="273"/>
  <c r="BR80" i="273" s="1"/>
  <c r="BR58" i="273" s="1"/>
  <c r="BQ59" i="278"/>
  <c r="BQ32" i="286"/>
  <c r="BQ15" i="275"/>
  <c r="BQ20" i="275" s="1"/>
  <c r="BR17" i="275" s="1"/>
  <c r="BQ57" i="273"/>
  <c r="BQ60" i="273" s="1"/>
  <c r="BQ84" i="282"/>
  <c r="BQ13" i="288"/>
  <c r="BQ18" i="285"/>
  <c r="BQ61" i="288"/>
  <c r="BQ20" i="286"/>
  <c r="BQ55" i="288"/>
  <c r="BQ12" i="289"/>
  <c r="BQ185" i="280"/>
  <c r="BQ26" i="282"/>
  <c r="BQ80" i="278"/>
  <c r="BQ112" i="280"/>
  <c r="BQ73" i="282"/>
  <c r="BP11" i="278"/>
  <c r="BP13" i="278" s="1"/>
  <c r="BN10" i="265"/>
  <c r="BS24" i="273"/>
  <c r="BS25" i="273" s="1"/>
  <c r="BS2" i="304" s="1"/>
  <c r="BS151" i="273"/>
  <c r="BQ33" i="278"/>
  <c r="BQ134" i="273"/>
  <c r="BQ135" i="273" s="1"/>
  <c r="BQ138" i="273" s="1"/>
  <c r="BQ20" i="278"/>
  <c r="BQ41" i="278"/>
  <c r="BQ12" i="278"/>
  <c r="BQ56" i="288"/>
  <c r="BQ145" i="273"/>
  <c r="BQ146" i="273" s="1"/>
  <c r="BQ45" i="280" s="1"/>
  <c r="BQ139" i="273"/>
  <c r="BQ140" i="273" s="1"/>
  <c r="BQ19" i="278" s="1"/>
  <c r="BQ155" i="273"/>
  <c r="BU5" i="288"/>
  <c r="BU13" i="273"/>
  <c r="BU14" i="273" s="1"/>
  <c r="BU5" i="289"/>
  <c r="BV10" i="273"/>
  <c r="BU5" i="285"/>
  <c r="BU5" i="280"/>
  <c r="BU5" i="282"/>
  <c r="BU5" i="286"/>
  <c r="BU5" i="265"/>
  <c r="BU5" i="275"/>
  <c r="BN71" i="278"/>
  <c r="CE4" i="291"/>
  <c r="BR127" i="273"/>
  <c r="BR128" i="273" s="1"/>
  <c r="BR21" i="289" s="1"/>
  <c r="BR2" i="275"/>
  <c r="BR111" i="273"/>
  <c r="BR112" i="273" s="1"/>
  <c r="BR11" i="285" s="1"/>
  <c r="BR12" i="285" s="1"/>
  <c r="BR18" i="288"/>
  <c r="BR96" i="273"/>
  <c r="BR97" i="273" s="1"/>
  <c r="BR2" i="265"/>
  <c r="BR90" i="273"/>
  <c r="BR91" i="273" s="1"/>
  <c r="BR2" i="289"/>
  <c r="BR32" i="273"/>
  <c r="BR33" i="273" s="1"/>
  <c r="BR122" i="273"/>
  <c r="BR123" i="273" s="1"/>
  <c r="BR152" i="273"/>
  <c r="BR153" i="273" s="1"/>
  <c r="BR2" i="286"/>
  <c r="BR2" i="280"/>
  <c r="BR2" i="282"/>
  <c r="BR75" i="273"/>
  <c r="BR76" i="273" s="1"/>
  <c r="BR80" i="278" s="1"/>
  <c r="BR2" i="288"/>
  <c r="BR2" i="285"/>
  <c r="BR42" i="288"/>
  <c r="BS51" i="273"/>
  <c r="BQ144" i="273"/>
  <c r="BQ38" i="273"/>
  <c r="BR39" i="273" s="1"/>
  <c r="BR41" i="273" s="1"/>
  <c r="BQ13" i="285"/>
  <c r="BQ13" i="265" s="1"/>
  <c r="BQ22" i="285"/>
  <c r="BP4" i="285"/>
  <c r="BP4" i="280"/>
  <c r="BP4" i="288"/>
  <c r="BP4" i="282"/>
  <c r="BP4" i="275"/>
  <c r="BP4" i="289"/>
  <c r="BP4" i="265"/>
  <c r="BP4" i="286"/>
  <c r="BO56" i="280"/>
  <c r="BO89" i="280" s="1"/>
  <c r="BQ17" i="280"/>
  <c r="BQ79" i="280"/>
  <c r="BQ76" i="288"/>
  <c r="BQ77" i="288" s="1"/>
  <c r="BQ79" i="288" s="1"/>
  <c r="BP42" i="278"/>
  <c r="BQ52" i="273"/>
  <c r="BQ42" i="273"/>
  <c r="BQ4" i="304" s="1"/>
  <c r="BQ100" i="273"/>
  <c r="BR101" i="273" s="1"/>
  <c r="BR59" i="273" s="1"/>
  <c r="BQ20" i="282"/>
  <c r="BQ15" i="286"/>
  <c r="BQ153" i="280"/>
  <c r="BQ154" i="280" s="1"/>
  <c r="BQ156" i="280" s="1"/>
  <c r="BQ156" i="273"/>
  <c r="BQ127" i="280"/>
  <c r="BQ129" i="280" s="1"/>
  <c r="BQ48" i="278"/>
  <c r="BQ69" i="278"/>
  <c r="BP13" i="289"/>
  <c r="BP20" i="289" s="1"/>
  <c r="BQ22" i="289" s="1"/>
  <c r="BR22" i="289" s="1"/>
  <c r="BS22" i="289" s="1"/>
  <c r="BT12" i="288"/>
  <c r="BT19" i="273"/>
  <c r="BT20" i="273" s="1"/>
  <c r="BT56" i="273"/>
  <c r="BT37" i="273"/>
  <c r="BT37" i="288"/>
  <c r="BT47" i="273"/>
  <c r="BT48" i="273" s="1"/>
  <c r="BP132" i="280"/>
  <c r="BP55" i="280"/>
  <c r="V63" i="278"/>
  <c r="V30" i="265"/>
  <c r="BL34" i="278"/>
  <c r="BN27" i="278"/>
  <c r="BP21" i="278"/>
  <c r="X82" i="278"/>
  <c r="W69" i="265"/>
  <c r="BI54" i="278"/>
  <c r="BK9" i="265"/>
  <c r="BK62" i="278"/>
  <c r="BK53" i="278"/>
  <c r="BK49" i="278"/>
  <c r="BJ50" i="278"/>
  <c r="BO25" i="278"/>
  <c r="BO26" i="278"/>
  <c r="BM32" i="278"/>
  <c r="BJ42" i="282"/>
  <c r="BO3" i="289"/>
  <c r="BR12" i="289"/>
  <c r="BO71" i="278"/>
  <c r="BR54" i="280"/>
  <c r="BO50" i="288"/>
  <c r="BO51" i="288" s="1"/>
  <c r="BO54" i="288" s="1"/>
  <c r="BO57" i="288" s="1"/>
  <c r="BO64" i="288" s="1"/>
  <c r="BP157" i="273"/>
  <c r="BP59" i="265"/>
  <c r="BO3" i="275"/>
  <c r="BO3" i="286"/>
  <c r="BO50" i="273"/>
  <c r="BO3" i="280"/>
  <c r="BO3" i="285"/>
  <c r="BO3" i="288"/>
  <c r="BO3" i="282"/>
  <c r="BO3" i="265"/>
  <c r="AP30" i="282"/>
  <c r="AP31" i="282" s="1"/>
  <c r="AQ28" i="282" s="1"/>
  <c r="AP43" i="282"/>
  <c r="BP66" i="273"/>
  <c r="BP67" i="273" s="1"/>
  <c r="BP3" i="304" s="1"/>
  <c r="BR112" i="280"/>
  <c r="BR20" i="286"/>
  <c r="BR26" i="282"/>
  <c r="BR32" i="286"/>
  <c r="BR84" i="282"/>
  <c r="BR18" i="285"/>
  <c r="BR55" i="288"/>
  <c r="BR15" i="275"/>
  <c r="BR43" i="286" l="1"/>
  <c r="BR73" i="282"/>
  <c r="BR13" i="288"/>
  <c r="BR57" i="273"/>
  <c r="BR38" i="288"/>
  <c r="BR79" i="273"/>
  <c r="BS80" i="273" s="1"/>
  <c r="BS58" i="273" s="1"/>
  <c r="BR61" i="288"/>
  <c r="BR185" i="280"/>
  <c r="BR59" i="278"/>
  <c r="BV5" i="304"/>
  <c r="BV5" i="278"/>
  <c r="BV5" i="273"/>
  <c r="BR98" i="280"/>
  <c r="BR88" i="280"/>
  <c r="BR51" i="280"/>
  <c r="BR52" i="280" s="1"/>
  <c r="BR46" i="280"/>
  <c r="BR47" i="280" s="1"/>
  <c r="BR50" i="280" s="1"/>
  <c r="BO59" i="280"/>
  <c r="BS2" i="278"/>
  <c r="BS2" i="273"/>
  <c r="CC5" i="291"/>
  <c r="BP3" i="273"/>
  <c r="BP3" i="278"/>
  <c r="BQ4" i="273"/>
  <c r="BQ4" i="278"/>
  <c r="BP60" i="265"/>
  <c r="BK11" i="265"/>
  <c r="BJ14" i="265"/>
  <c r="BR20" i="275"/>
  <c r="BS17" i="275" s="1"/>
  <c r="BP56" i="280"/>
  <c r="BP89" i="280" s="1"/>
  <c r="BQ11" i="278"/>
  <c r="BQ13" i="278" s="1"/>
  <c r="BQ4" i="289"/>
  <c r="BQ4" i="285"/>
  <c r="BQ4" i="286"/>
  <c r="BQ4" i="265"/>
  <c r="BQ4" i="280"/>
  <c r="BQ4" i="275"/>
  <c r="BQ4" i="282"/>
  <c r="BQ4" i="288"/>
  <c r="BQ13" i="289"/>
  <c r="BQ20" i="289" s="1"/>
  <c r="BR15" i="286"/>
  <c r="BR100" i="273"/>
  <c r="BS101" i="273" s="1"/>
  <c r="BS59" i="273" s="1"/>
  <c r="BR20" i="282"/>
  <c r="BN75" i="278"/>
  <c r="BT51" i="273"/>
  <c r="BQ132" i="280"/>
  <c r="BQ55" i="280"/>
  <c r="BR155" i="273"/>
  <c r="BR33" i="278"/>
  <c r="BR12" i="278"/>
  <c r="BR41" i="278"/>
  <c r="BR134" i="273"/>
  <c r="BR135" i="273" s="1"/>
  <c r="BR56" i="288"/>
  <c r="BR139" i="273"/>
  <c r="BR140" i="273" s="1"/>
  <c r="BR19" i="278" s="1"/>
  <c r="BR145" i="273"/>
  <c r="BR146" i="273" s="1"/>
  <c r="BR20" i="278"/>
  <c r="BV13" i="273"/>
  <c r="BV14" i="273" s="1"/>
  <c r="BV5" i="288"/>
  <c r="BV5" i="285"/>
  <c r="BV5" i="275"/>
  <c r="BV5" i="286"/>
  <c r="BV5" i="282"/>
  <c r="BV5" i="289"/>
  <c r="BV5" i="280"/>
  <c r="BV5" i="265"/>
  <c r="BW10" i="273"/>
  <c r="CF4" i="291"/>
  <c r="BS127" i="273"/>
  <c r="BS128" i="273" s="1"/>
  <c r="BS21" i="289" s="1"/>
  <c r="BT22" i="289" s="1"/>
  <c r="BT40" i="278" s="1"/>
  <c r="BS90" i="273"/>
  <c r="BS91" i="273" s="1"/>
  <c r="BS2" i="265"/>
  <c r="BS2" i="286"/>
  <c r="BS96" i="273"/>
  <c r="BS97" i="273" s="1"/>
  <c r="BS2" i="289"/>
  <c r="BS2" i="275"/>
  <c r="BS2" i="288"/>
  <c r="BS42" i="288"/>
  <c r="BS2" i="280"/>
  <c r="BS75" i="273"/>
  <c r="BS76" i="273" s="1"/>
  <c r="BS122" i="273"/>
  <c r="BS123" i="273" s="1"/>
  <c r="BS152" i="273"/>
  <c r="BS153" i="273" s="1"/>
  <c r="BS111" i="273"/>
  <c r="BS112" i="273" s="1"/>
  <c r="BS11" i="285" s="1"/>
  <c r="BS12" i="285" s="1"/>
  <c r="BS2" i="285"/>
  <c r="BS18" i="288"/>
  <c r="BS32" i="273"/>
  <c r="BS33" i="273" s="1"/>
  <c r="BS2" i="282"/>
  <c r="BP74" i="278"/>
  <c r="BP70" i="278"/>
  <c r="BP71" i="278" s="1"/>
  <c r="BP83" i="278"/>
  <c r="BP43" i="278"/>
  <c r="BQ40" i="278"/>
  <c r="BR48" i="278"/>
  <c r="BR156" i="273"/>
  <c r="BR69" i="278"/>
  <c r="BR127" i="280"/>
  <c r="BR129" i="280" s="1"/>
  <c r="BR153" i="280"/>
  <c r="BR154" i="280" s="1"/>
  <c r="BR156" i="280" s="1"/>
  <c r="BR13" i="285"/>
  <c r="BR13" i="265" s="1"/>
  <c r="BR22" i="285"/>
  <c r="BU56" i="273"/>
  <c r="BU47" i="273"/>
  <c r="BU48" i="273" s="1"/>
  <c r="BU37" i="288"/>
  <c r="BU12" i="288"/>
  <c r="BU19" i="273"/>
  <c r="BU20" i="273" s="1"/>
  <c r="BU37" i="273"/>
  <c r="BR40" i="278"/>
  <c r="BT24" i="273"/>
  <c r="BT25" i="273" s="1"/>
  <c r="BT2" i="304" s="1"/>
  <c r="BT151" i="273"/>
  <c r="BR17" i="280"/>
  <c r="BR79" i="280"/>
  <c r="BR76" i="288"/>
  <c r="BR77" i="288" s="1"/>
  <c r="BR79" i="288" s="1"/>
  <c r="BR42" i="273"/>
  <c r="BR4" i="304" s="1"/>
  <c r="BR52" i="273"/>
  <c r="BR38" i="273"/>
  <c r="BS39" i="273" s="1"/>
  <c r="BS41" i="273" s="1"/>
  <c r="BR144" i="273"/>
  <c r="BJ54" i="278"/>
  <c r="BK50" i="278"/>
  <c r="X73" i="278"/>
  <c r="BM34" i="278"/>
  <c r="BL62" i="278"/>
  <c r="BL49" i="278"/>
  <c r="BL53" i="278"/>
  <c r="BL9" i="265"/>
  <c r="BO75" i="278"/>
  <c r="BP26" i="278"/>
  <c r="BQ21" i="278"/>
  <c r="BK42" i="282"/>
  <c r="BN32" i="278"/>
  <c r="V64" i="278"/>
  <c r="BO27" i="278"/>
  <c r="BP25" i="278"/>
  <c r="BP3" i="289"/>
  <c r="BS40" i="278"/>
  <c r="BQ157" i="273"/>
  <c r="BP50" i="288"/>
  <c r="BP51" i="288" s="1"/>
  <c r="BP54" i="288" s="1"/>
  <c r="BP57" i="288" s="1"/>
  <c r="BP64" i="288" s="1"/>
  <c r="BQ59" i="265"/>
  <c r="BR20" i="285"/>
  <c r="BP3" i="286"/>
  <c r="BP3" i="280"/>
  <c r="BP3" i="288"/>
  <c r="BP50" i="273"/>
  <c r="BP3" i="285"/>
  <c r="BP3" i="265"/>
  <c r="BP3" i="282"/>
  <c r="BP3" i="275"/>
  <c r="AQ19" i="282"/>
  <c r="AQ21" i="282" s="1"/>
  <c r="BR60" i="273"/>
  <c r="BQ66" i="273"/>
  <c r="BQ67" i="273" s="1"/>
  <c r="BQ3" i="304" s="1"/>
  <c r="BW5" i="304" l="1"/>
  <c r="BW5" i="278"/>
  <c r="BW5" i="273"/>
  <c r="BS98" i="280"/>
  <c r="BS88" i="280"/>
  <c r="BS46" i="280"/>
  <c r="BS47" i="280" s="1"/>
  <c r="BS50" i="280" s="1"/>
  <c r="BS51" i="280"/>
  <c r="BS52" i="280" s="1"/>
  <c r="BR11" i="278"/>
  <c r="BR45" i="280"/>
  <c r="BP59" i="280"/>
  <c r="BR4" i="278"/>
  <c r="BR4" i="273"/>
  <c r="CD5" i="291"/>
  <c r="BQ3" i="278"/>
  <c r="BQ3" i="273"/>
  <c r="BT2" i="273"/>
  <c r="BT2" i="278"/>
  <c r="BQ60" i="265"/>
  <c r="BK14" i="265"/>
  <c r="BL11" i="265"/>
  <c r="BL14" i="265" s="1"/>
  <c r="BR23" i="285"/>
  <c r="BQ56" i="280"/>
  <c r="BQ89" i="280" s="1"/>
  <c r="BQ42" i="278"/>
  <c r="BQ83" i="278" s="1"/>
  <c r="BR42" i="278"/>
  <c r="BR70" i="278" s="1"/>
  <c r="BR13" i="289"/>
  <c r="BR20" i="289" s="1"/>
  <c r="BR138" i="273"/>
  <c r="BS17" i="280"/>
  <c r="BS79" i="280"/>
  <c r="BS76" i="288"/>
  <c r="BS77" i="288" s="1"/>
  <c r="BS79" i="288" s="1"/>
  <c r="BS59" i="278"/>
  <c r="BS18" i="285"/>
  <c r="BS15" i="275"/>
  <c r="BS20" i="275" s="1"/>
  <c r="BT17" i="275" s="1"/>
  <c r="BS26" i="282"/>
  <c r="BS55" i="288"/>
  <c r="BS20" i="286"/>
  <c r="BS38" i="288"/>
  <c r="BS43" i="286"/>
  <c r="BS32" i="286"/>
  <c r="BS79" i="273"/>
  <c r="BT80" i="273" s="1"/>
  <c r="BT58" i="273" s="1"/>
  <c r="BS185" i="280"/>
  <c r="BS57" i="273"/>
  <c r="BS54" i="280"/>
  <c r="BS80" i="278"/>
  <c r="BS112" i="280"/>
  <c r="BS73" i="282"/>
  <c r="BS13" i="288"/>
  <c r="BS12" i="289"/>
  <c r="BS13" i="289" s="1"/>
  <c r="BS20" i="289" s="1"/>
  <c r="BS84" i="282"/>
  <c r="BS61" i="288"/>
  <c r="BW5" i="286"/>
  <c r="BW5" i="289"/>
  <c r="BW5" i="282"/>
  <c r="BW5" i="288"/>
  <c r="BW5" i="285"/>
  <c r="BW5" i="275"/>
  <c r="BX10" i="273"/>
  <c r="BW5" i="280"/>
  <c r="BW5" i="265"/>
  <c r="BW13" i="273"/>
  <c r="BW14" i="273" s="1"/>
  <c r="BU51" i="273"/>
  <c r="BS145" i="273"/>
  <c r="BS146" i="273" s="1"/>
  <c r="BS45" i="280" s="1"/>
  <c r="BS155" i="273"/>
  <c r="BS12" i="278"/>
  <c r="BS134" i="273"/>
  <c r="BS135" i="273" s="1"/>
  <c r="BS33" i="278"/>
  <c r="BS56" i="288"/>
  <c r="BS41" i="278"/>
  <c r="BS20" i="278"/>
  <c r="BS139" i="273"/>
  <c r="BS140" i="273" s="1"/>
  <c r="BU24" i="273"/>
  <c r="BU25" i="273" s="1"/>
  <c r="BU2" i="304" s="1"/>
  <c r="BU151" i="273"/>
  <c r="BS48" i="278"/>
  <c r="BS69" i="278"/>
  <c r="BS127" i="280"/>
  <c r="BS129" i="280" s="1"/>
  <c r="BS153" i="280"/>
  <c r="BS154" i="280" s="1"/>
  <c r="BS156" i="280" s="1"/>
  <c r="BS156" i="273"/>
  <c r="BQ74" i="278"/>
  <c r="BS38" i="273"/>
  <c r="BT39" i="273" s="1"/>
  <c r="BT41" i="273" s="1"/>
  <c r="BS144" i="273"/>
  <c r="BR132" i="280"/>
  <c r="BR55" i="280"/>
  <c r="CG4" i="291"/>
  <c r="BT2" i="289"/>
  <c r="BT152" i="273"/>
  <c r="BT153" i="273" s="1"/>
  <c r="BT2" i="275"/>
  <c r="BT75" i="273"/>
  <c r="BT76" i="273" s="1"/>
  <c r="BT2" i="288"/>
  <c r="BT18" i="288"/>
  <c r="BT90" i="273"/>
  <c r="BT91" i="273" s="1"/>
  <c r="BT2" i="285"/>
  <c r="BT42" i="288"/>
  <c r="BT127" i="273"/>
  <c r="BT128" i="273" s="1"/>
  <c r="BT21" i="289" s="1"/>
  <c r="BT2" i="282"/>
  <c r="BT111" i="273"/>
  <c r="BT112" i="273" s="1"/>
  <c r="BT11" i="285" s="1"/>
  <c r="BT12" i="285" s="1"/>
  <c r="BT32" i="273"/>
  <c r="BT33" i="273" s="1"/>
  <c r="BT2" i="286"/>
  <c r="BT96" i="273"/>
  <c r="BT97" i="273" s="1"/>
  <c r="BT2" i="265"/>
  <c r="BT122" i="273"/>
  <c r="BT123" i="273" s="1"/>
  <c r="BT2" i="280"/>
  <c r="BP10" i="265"/>
  <c r="BV19" i="273"/>
  <c r="BV20" i="273" s="1"/>
  <c r="BV37" i="273"/>
  <c r="BV37" i="288"/>
  <c r="BV12" i="288"/>
  <c r="BV56" i="273"/>
  <c r="BV47" i="273"/>
  <c r="BV48" i="273" s="1"/>
  <c r="BR4" i="280"/>
  <c r="BR4" i="265"/>
  <c r="BR4" i="285"/>
  <c r="BR4" i="289"/>
  <c r="BR4" i="286"/>
  <c r="BR4" i="282"/>
  <c r="BR4" i="288"/>
  <c r="BR4" i="275"/>
  <c r="BS42" i="273"/>
  <c r="BS4" i="304" s="1"/>
  <c r="BS52" i="273"/>
  <c r="BS20" i="282"/>
  <c r="BS15" i="286"/>
  <c r="BS100" i="273"/>
  <c r="BT101" i="273" s="1"/>
  <c r="BT59" i="273" s="1"/>
  <c r="BS13" i="285"/>
  <c r="BS13" i="265" s="1"/>
  <c r="BS22" i="285"/>
  <c r="BQ25" i="278"/>
  <c r="BN34" i="278"/>
  <c r="BO32" i="278"/>
  <c r="BM9" i="265"/>
  <c r="BM62" i="278"/>
  <c r="BM53" i="278"/>
  <c r="BM49" i="278"/>
  <c r="BR13" i="278"/>
  <c r="BS42" i="278"/>
  <c r="BS83" i="278" s="1"/>
  <c r="BL42" i="282"/>
  <c r="X76" i="278"/>
  <c r="BL50" i="278"/>
  <c r="BK54" i="278"/>
  <c r="BR21" i="278"/>
  <c r="BP75" i="278"/>
  <c r="BP27" i="278"/>
  <c r="V64" i="265"/>
  <c r="W61" i="278"/>
  <c r="BQ26" i="278"/>
  <c r="BQ70" i="278"/>
  <c r="BQ71" i="278" s="1"/>
  <c r="BQ3" i="289"/>
  <c r="BR157" i="273"/>
  <c r="BQ50" i="288"/>
  <c r="BQ51" i="288" s="1"/>
  <c r="BQ54" i="288" s="1"/>
  <c r="BQ57" i="288" s="1"/>
  <c r="BQ64" i="288" s="1"/>
  <c r="BR66" i="273"/>
  <c r="BR67" i="273" s="1"/>
  <c r="BR3" i="304" s="1"/>
  <c r="BS60" i="273"/>
  <c r="BS11" i="278"/>
  <c r="AQ43" i="282"/>
  <c r="AQ30" i="282"/>
  <c r="AQ31" i="282" s="1"/>
  <c r="AR28" i="282" s="1"/>
  <c r="BQ3" i="286"/>
  <c r="BQ3" i="285"/>
  <c r="BQ50" i="273"/>
  <c r="BQ3" i="265"/>
  <c r="BQ3" i="288"/>
  <c r="BQ3" i="275"/>
  <c r="BQ3" i="280"/>
  <c r="BQ3" i="282"/>
  <c r="BR59" i="265"/>
  <c r="BS20" i="285"/>
  <c r="BS23" i="285" s="1"/>
  <c r="BX5" i="304" l="1"/>
  <c r="BX5" i="278"/>
  <c r="BX5" i="273"/>
  <c r="BT98" i="280"/>
  <c r="BT88" i="280"/>
  <c r="BT51" i="280"/>
  <c r="BT52" i="280" s="1"/>
  <c r="BT46" i="280"/>
  <c r="BT47" i="280" s="1"/>
  <c r="BT50" i="280" s="1"/>
  <c r="BQ59" i="280"/>
  <c r="BS74" i="278"/>
  <c r="CE5" i="291"/>
  <c r="BR3" i="273"/>
  <c r="BR3" i="278"/>
  <c r="BS4" i="273"/>
  <c r="BS4" i="278"/>
  <c r="BU2" i="278"/>
  <c r="BU2" i="273"/>
  <c r="BR60" i="265"/>
  <c r="BM11" i="265"/>
  <c r="BR74" i="278"/>
  <c r="BS70" i="278"/>
  <c r="BQ43" i="278"/>
  <c r="BQ10" i="265" s="1"/>
  <c r="BS43" i="278"/>
  <c r="BS10" i="265" s="1"/>
  <c r="BR56" i="280"/>
  <c r="BR89" i="280" s="1"/>
  <c r="BR83" i="278"/>
  <c r="BR43" i="278"/>
  <c r="BS138" i="273"/>
  <c r="BV151" i="273"/>
  <c r="BV24" i="273"/>
  <c r="BV25" i="273" s="1"/>
  <c r="BV2" i="304" s="1"/>
  <c r="BT38" i="273"/>
  <c r="BU39" i="273" s="1"/>
  <c r="BU41" i="273" s="1"/>
  <c r="BT144" i="273"/>
  <c r="BT13" i="285"/>
  <c r="BT13" i="265" s="1"/>
  <c r="BT22" i="285"/>
  <c r="BS132" i="280"/>
  <c r="BS55" i="280"/>
  <c r="BW37" i="288"/>
  <c r="BW19" i="273"/>
  <c r="BW20" i="273" s="1"/>
  <c r="BW37" i="273"/>
  <c r="BW56" i="273"/>
  <c r="BW12" i="288"/>
  <c r="BW47" i="273"/>
  <c r="BW48" i="273" s="1"/>
  <c r="BT100" i="273"/>
  <c r="BU101" i="273" s="1"/>
  <c r="BU59" i="273" s="1"/>
  <c r="BT15" i="286"/>
  <c r="BT20" i="282"/>
  <c r="BV51" i="273"/>
  <c r="BT26" i="282"/>
  <c r="BT32" i="286"/>
  <c r="BT43" i="286"/>
  <c r="BT57" i="273"/>
  <c r="BT55" i="288"/>
  <c r="BT59" i="278"/>
  <c r="BT15" i="275"/>
  <c r="BT20" i="275" s="1"/>
  <c r="BU17" i="275" s="1"/>
  <c r="BT84" i="282"/>
  <c r="BT20" i="286"/>
  <c r="BT73" i="282"/>
  <c r="BT38" i="288"/>
  <c r="BT61" i="288"/>
  <c r="BT185" i="280"/>
  <c r="BT13" i="288"/>
  <c r="BT79" i="273"/>
  <c r="BU80" i="273" s="1"/>
  <c r="BU58" i="273" s="1"/>
  <c r="BT112" i="280"/>
  <c r="BT80" i="278"/>
  <c r="BT54" i="280"/>
  <c r="BT18" i="285"/>
  <c r="BT12" i="289"/>
  <c r="BT13" i="289" s="1"/>
  <c r="BT20" i="289" s="1"/>
  <c r="BU22" i="289" s="1"/>
  <c r="BS19" i="278"/>
  <c r="BT17" i="280"/>
  <c r="BT79" i="280"/>
  <c r="BT76" i="288"/>
  <c r="BT77" i="288" s="1"/>
  <c r="BT79" i="288" s="1"/>
  <c r="BS4" i="282"/>
  <c r="BS4" i="286"/>
  <c r="BS4" i="265"/>
  <c r="BS4" i="280"/>
  <c r="BS4" i="275"/>
  <c r="BS4" i="288"/>
  <c r="BS4" i="289"/>
  <c r="BS4" i="285"/>
  <c r="BT42" i="273"/>
  <c r="BT4" i="304" s="1"/>
  <c r="BT52" i="273"/>
  <c r="CH4" i="291"/>
  <c r="BU127" i="273"/>
  <c r="BU128" i="273" s="1"/>
  <c r="BU21" i="289" s="1"/>
  <c r="BU32" i="273"/>
  <c r="BU33" i="273" s="1"/>
  <c r="BU2" i="282"/>
  <c r="BU2" i="289"/>
  <c r="BU96" i="273"/>
  <c r="BU97" i="273" s="1"/>
  <c r="BU18" i="288"/>
  <c r="BU90" i="273"/>
  <c r="BU91" i="273" s="1"/>
  <c r="BU2" i="265"/>
  <c r="BU2" i="275"/>
  <c r="BU2" i="280"/>
  <c r="BU2" i="286"/>
  <c r="BU2" i="288"/>
  <c r="BU2" i="285"/>
  <c r="BU122" i="273"/>
  <c r="BU123" i="273" s="1"/>
  <c r="BU152" i="273"/>
  <c r="BU153" i="273" s="1"/>
  <c r="BU42" i="288"/>
  <c r="BU75" i="273"/>
  <c r="BU76" i="273" s="1"/>
  <c r="BU111" i="273"/>
  <c r="BU112" i="273" s="1"/>
  <c r="BU11" i="285" s="1"/>
  <c r="BU12" i="285" s="1"/>
  <c r="BX5" i="265"/>
  <c r="BX5" i="288"/>
  <c r="BX5" i="289"/>
  <c r="BX5" i="282"/>
  <c r="BX5" i="280"/>
  <c r="BX13" i="273"/>
  <c r="BX14" i="273" s="1"/>
  <c r="BX5" i="275"/>
  <c r="BX5" i="286"/>
  <c r="BY10" i="273"/>
  <c r="BX5" i="285"/>
  <c r="BT155" i="273"/>
  <c r="BT134" i="273"/>
  <c r="BT135" i="273" s="1"/>
  <c r="BT145" i="273"/>
  <c r="BT146" i="273" s="1"/>
  <c r="BT56" i="288"/>
  <c r="BT12" i="278"/>
  <c r="BT33" i="278"/>
  <c r="BT20" i="278"/>
  <c r="BT41" i="278"/>
  <c r="BT139" i="273"/>
  <c r="BT140" i="273" s="1"/>
  <c r="BT127" i="280"/>
  <c r="BT129" i="280" s="1"/>
  <c r="BT153" i="280"/>
  <c r="BT154" i="280" s="1"/>
  <c r="BT156" i="280" s="1"/>
  <c r="BT156" i="273"/>
  <c r="BT48" i="278"/>
  <c r="BT69" i="278"/>
  <c r="BR25" i="278"/>
  <c r="W52" i="278"/>
  <c r="BR26" i="278"/>
  <c r="X77" i="278"/>
  <c r="X84" i="278"/>
  <c r="BM50" i="278"/>
  <c r="BN49" i="278"/>
  <c r="BN9" i="265"/>
  <c r="BN62" i="278"/>
  <c r="BN53" i="278"/>
  <c r="BS13" i="278"/>
  <c r="BQ75" i="278"/>
  <c r="BQ27" i="278"/>
  <c r="BS21" i="278"/>
  <c r="BP32" i="278"/>
  <c r="BL54" i="278"/>
  <c r="BO34" i="278"/>
  <c r="BR3" i="289"/>
  <c r="BU40" i="278"/>
  <c r="BR71" i="278"/>
  <c r="BR50" i="288"/>
  <c r="BR51" i="288" s="1"/>
  <c r="BR54" i="288" s="1"/>
  <c r="BR57" i="288" s="1"/>
  <c r="BR64" i="288" s="1"/>
  <c r="BS157" i="273"/>
  <c r="BS59" i="265"/>
  <c r="BT20" i="285"/>
  <c r="AR19" i="282"/>
  <c r="AR21" i="282" s="1"/>
  <c r="BR3" i="275"/>
  <c r="BR3" i="286"/>
  <c r="BR50" i="273"/>
  <c r="BR3" i="285"/>
  <c r="BR3" i="282"/>
  <c r="BR3" i="265"/>
  <c r="BR3" i="288"/>
  <c r="BR3" i="280"/>
  <c r="BS66" i="273"/>
  <c r="BS67" i="273" s="1"/>
  <c r="BS3" i="304" s="1"/>
  <c r="BT60" i="273"/>
  <c r="BT23" i="285" l="1"/>
  <c r="BY5" i="304"/>
  <c r="BY5" i="278"/>
  <c r="BY5" i="273"/>
  <c r="BU88" i="280"/>
  <c r="BU98" i="280"/>
  <c r="BT11" i="278"/>
  <c r="BT13" i="278" s="1"/>
  <c r="BT45" i="280"/>
  <c r="BU46" i="280"/>
  <c r="BU47" i="280" s="1"/>
  <c r="BU50" i="280" s="1"/>
  <c r="BU51" i="280"/>
  <c r="BU52" i="280" s="1"/>
  <c r="BR59" i="280"/>
  <c r="CF5" i="291"/>
  <c r="BS3" i="278"/>
  <c r="BS3" i="273"/>
  <c r="BT4" i="278"/>
  <c r="BT4" i="273"/>
  <c r="BV2" i="273"/>
  <c r="BV2" i="278"/>
  <c r="BM14" i="265"/>
  <c r="BN11" i="265"/>
  <c r="BN42" i="282" s="1"/>
  <c r="BS60" i="265"/>
  <c r="BM42" i="282"/>
  <c r="BS56" i="280"/>
  <c r="BS89" i="280" s="1"/>
  <c r="BR10" i="265"/>
  <c r="BT138" i="273"/>
  <c r="BT19" i="278"/>
  <c r="BT21" i="278" s="1"/>
  <c r="BT132" i="280"/>
  <c r="BT55" i="280"/>
  <c r="BT42" i="278"/>
  <c r="BU127" i="280"/>
  <c r="BU129" i="280" s="1"/>
  <c r="BU153" i="280"/>
  <c r="BU154" i="280" s="1"/>
  <c r="BU156" i="280" s="1"/>
  <c r="BU156" i="273"/>
  <c r="BU48" i="278"/>
  <c r="BU69" i="278"/>
  <c r="BU144" i="273"/>
  <c r="BU38" i="273"/>
  <c r="BV39" i="273" s="1"/>
  <c r="BV41" i="273" s="1"/>
  <c r="BU52" i="273"/>
  <c r="BU42" i="273"/>
  <c r="BU4" i="304" s="1"/>
  <c r="BU17" i="280"/>
  <c r="BU76" i="288"/>
  <c r="BU77" i="288" s="1"/>
  <c r="BU79" i="288" s="1"/>
  <c r="BU79" i="280"/>
  <c r="BU20" i="282"/>
  <c r="BU100" i="273"/>
  <c r="BV101" i="273" s="1"/>
  <c r="BV59" i="273" s="1"/>
  <c r="BU15" i="286"/>
  <c r="BW24" i="273"/>
  <c r="BW25" i="273" s="1"/>
  <c r="BW2" i="304" s="1"/>
  <c r="BW151" i="273"/>
  <c r="CI4" i="291"/>
  <c r="BV152" i="273"/>
  <c r="BV153" i="273" s="1"/>
  <c r="BV2" i="265"/>
  <c r="BV75" i="273"/>
  <c r="BV76" i="273" s="1"/>
  <c r="BV2" i="285"/>
  <c r="BV90" i="273"/>
  <c r="BV91" i="273" s="1"/>
  <c r="BV2" i="286"/>
  <c r="BV122" i="273"/>
  <c r="BV123" i="273" s="1"/>
  <c r="BV2" i="288"/>
  <c r="BV18" i="288"/>
  <c r="BV127" i="273"/>
  <c r="BV128" i="273" s="1"/>
  <c r="BV21" i="289" s="1"/>
  <c r="BV2" i="275"/>
  <c r="BV42" i="288"/>
  <c r="BV2" i="280"/>
  <c r="BV2" i="289"/>
  <c r="BV111" i="273"/>
  <c r="BV112" i="273" s="1"/>
  <c r="BV11" i="285" s="1"/>
  <c r="BV12" i="285" s="1"/>
  <c r="BV32" i="273"/>
  <c r="BV33" i="273" s="1"/>
  <c r="BV2" i="282"/>
  <c r="BV96" i="273"/>
  <c r="BV97" i="273" s="1"/>
  <c r="BY5" i="275"/>
  <c r="BY5" i="288"/>
  <c r="BY5" i="286"/>
  <c r="BY5" i="265"/>
  <c r="BZ10" i="273"/>
  <c r="BY13" i="273"/>
  <c r="BY14" i="273" s="1"/>
  <c r="BY5" i="289"/>
  <c r="BY5" i="285"/>
  <c r="BY5" i="282"/>
  <c r="BY5" i="280"/>
  <c r="BU20" i="278"/>
  <c r="BU139" i="273"/>
  <c r="BU140" i="273" s="1"/>
  <c r="BU41" i="278"/>
  <c r="BU155" i="273"/>
  <c r="BU12" i="278"/>
  <c r="BU33" i="278"/>
  <c r="BU56" i="288"/>
  <c r="BU145" i="273"/>
  <c r="BU146" i="273" s="1"/>
  <c r="BU134" i="273"/>
  <c r="BU135" i="273" s="1"/>
  <c r="BT4" i="289"/>
  <c r="BT4" i="285"/>
  <c r="BT4" i="280"/>
  <c r="BT4" i="275"/>
  <c r="BT4" i="286"/>
  <c r="BT4" i="282"/>
  <c r="BT4" i="288"/>
  <c r="BT4" i="265"/>
  <c r="BV22" i="289"/>
  <c r="BV40" i="278" s="1"/>
  <c r="BU80" i="278"/>
  <c r="BU26" i="282"/>
  <c r="BU32" i="286"/>
  <c r="BU12" i="289"/>
  <c r="BU13" i="289" s="1"/>
  <c r="BU20" i="289" s="1"/>
  <c r="BU43" i="286"/>
  <c r="BU57" i="273"/>
  <c r="BU18" i="285"/>
  <c r="BU185" i="280"/>
  <c r="BU79" i="273"/>
  <c r="BV80" i="273" s="1"/>
  <c r="BV58" i="273" s="1"/>
  <c r="BU54" i="280"/>
  <c r="BU112" i="280"/>
  <c r="BU84" i="282"/>
  <c r="BU59" i="278"/>
  <c r="BU73" i="282"/>
  <c r="BU38" i="288"/>
  <c r="BU61" i="288"/>
  <c r="BU55" i="288"/>
  <c r="BU20" i="286"/>
  <c r="BU13" i="288"/>
  <c r="BU15" i="275"/>
  <c r="BU20" i="275" s="1"/>
  <c r="BV17" i="275" s="1"/>
  <c r="BX12" i="288"/>
  <c r="BX19" i="273"/>
  <c r="BX20" i="273" s="1"/>
  <c r="BX37" i="273"/>
  <c r="BX56" i="273"/>
  <c r="BX47" i="273"/>
  <c r="BX48" i="273" s="1"/>
  <c r="BX37" i="288"/>
  <c r="BU13" i="285"/>
  <c r="BU13" i="265" s="1"/>
  <c r="BU22" i="285"/>
  <c r="BW51" i="273"/>
  <c r="BQ32" i="278"/>
  <c r="BN14" i="265"/>
  <c r="BN50" i="278"/>
  <c r="W55" i="278"/>
  <c r="BR75" i="278"/>
  <c r="BM54" i="278"/>
  <c r="BP34" i="278"/>
  <c r="BS25" i="278"/>
  <c r="X85" i="278"/>
  <c r="BO62" i="278"/>
  <c r="BO53" i="278"/>
  <c r="BO49" i="278"/>
  <c r="BO9" i="265"/>
  <c r="BS26" i="278"/>
  <c r="X31" i="265"/>
  <c r="BR27" i="278"/>
  <c r="BS3" i="289"/>
  <c r="BS71" i="278"/>
  <c r="BT157" i="273"/>
  <c r="BS50" i="288"/>
  <c r="BS51" i="288" s="1"/>
  <c r="BS54" i="288" s="1"/>
  <c r="BS57" i="288" s="1"/>
  <c r="BS64" i="288" s="1"/>
  <c r="BS3" i="286"/>
  <c r="BS3" i="282"/>
  <c r="BS3" i="275"/>
  <c r="BS3" i="288"/>
  <c r="BS3" i="285"/>
  <c r="BS50" i="273"/>
  <c r="BS3" i="265"/>
  <c r="BS3" i="280"/>
  <c r="BT66" i="273"/>
  <c r="BT67" i="273" s="1"/>
  <c r="BT3" i="304" s="1"/>
  <c r="BU60" i="273"/>
  <c r="BT59" i="265"/>
  <c r="BU20" i="285"/>
  <c r="AR30" i="282"/>
  <c r="AR31" i="282" s="1"/>
  <c r="AS28" i="282" s="1"/>
  <c r="AR43" i="282"/>
  <c r="BZ5" i="304" l="1"/>
  <c r="BZ5" i="278"/>
  <c r="BZ5" i="273"/>
  <c r="BV98" i="280"/>
  <c r="BV88" i="280"/>
  <c r="BV51" i="280"/>
  <c r="BV52" i="280" s="1"/>
  <c r="BV46" i="280"/>
  <c r="BV47" i="280" s="1"/>
  <c r="BV50" i="280" s="1"/>
  <c r="BU11" i="278"/>
  <c r="BU45" i="280"/>
  <c r="BS59" i="280"/>
  <c r="BW2" i="278"/>
  <c r="BW2" i="273"/>
  <c r="CG5" i="291"/>
  <c r="BT3" i="273"/>
  <c r="BT3" i="278"/>
  <c r="BU4" i="273"/>
  <c r="BU4" i="278"/>
  <c r="BT60" i="265"/>
  <c r="BO11" i="265"/>
  <c r="BT56" i="280"/>
  <c r="BT89" i="280" s="1"/>
  <c r="BW22" i="289"/>
  <c r="BW40" i="278" s="1"/>
  <c r="BU23" i="285"/>
  <c r="BV20" i="285" s="1"/>
  <c r="BU138" i="273"/>
  <c r="BU19" i="278"/>
  <c r="BU21" i="278" s="1"/>
  <c r="BT74" i="278"/>
  <c r="BT70" i="278"/>
  <c r="BT71" i="278" s="1"/>
  <c r="BT43" i="278"/>
  <c r="BT83" i="278"/>
  <c r="BU42" i="278"/>
  <c r="BU70" i="278" s="1"/>
  <c r="BZ5" i="289"/>
  <c r="BZ5" i="286"/>
  <c r="BZ5" i="282"/>
  <c r="BZ5" i="285"/>
  <c r="CA10" i="273"/>
  <c r="BZ5" i="265"/>
  <c r="BZ5" i="280"/>
  <c r="BZ5" i="275"/>
  <c r="BZ13" i="273"/>
  <c r="BZ14" i="273" s="1"/>
  <c r="BZ5" i="288"/>
  <c r="BX151" i="273"/>
  <c r="BX24" i="273"/>
  <c r="BX25" i="273" s="1"/>
  <c r="BX2" i="304" s="1"/>
  <c r="BY19" i="273"/>
  <c r="BY20" i="273" s="1"/>
  <c r="BY56" i="273"/>
  <c r="BY47" i="273"/>
  <c r="BY48" i="273" s="1"/>
  <c r="BY37" i="288"/>
  <c r="BY12" i="288"/>
  <c r="BY37" i="273"/>
  <c r="BV38" i="273"/>
  <c r="BW39" i="273" s="1"/>
  <c r="BW41" i="273" s="1"/>
  <c r="BV144" i="273"/>
  <c r="BV13" i="288"/>
  <c r="BV20" i="286"/>
  <c r="BV54" i="280"/>
  <c r="BV18" i="285"/>
  <c r="BV79" i="273"/>
  <c r="BW80" i="273" s="1"/>
  <c r="BW58" i="273" s="1"/>
  <c r="BV80" i="278"/>
  <c r="BV59" i="278"/>
  <c r="BV84" i="282"/>
  <c r="BV55" i="288"/>
  <c r="BV12" i="289"/>
  <c r="BV13" i="289" s="1"/>
  <c r="BV20" i="289" s="1"/>
  <c r="BV38" i="288"/>
  <c r="BV43" i="286"/>
  <c r="BV32" i="286"/>
  <c r="BV15" i="275"/>
  <c r="BV20" i="275" s="1"/>
  <c r="BW17" i="275" s="1"/>
  <c r="BV26" i="282"/>
  <c r="BV185" i="280"/>
  <c r="BV57" i="273"/>
  <c r="BV60" i="273" s="1"/>
  <c r="BV61" i="288"/>
  <c r="BV112" i="280"/>
  <c r="BV73" i="282"/>
  <c r="BV13" i="285"/>
  <c r="BV13" i="265" s="1"/>
  <c r="BV22" i="285"/>
  <c r="BV42" i="273"/>
  <c r="BV4" i="304" s="1"/>
  <c r="BV52" i="273"/>
  <c r="BV156" i="273"/>
  <c r="BV127" i="280"/>
  <c r="BV129" i="280" s="1"/>
  <c r="BV153" i="280"/>
  <c r="BV154" i="280" s="1"/>
  <c r="BV156" i="280" s="1"/>
  <c r="BV69" i="278"/>
  <c r="BV48" i="278"/>
  <c r="BV155" i="273"/>
  <c r="BV139" i="273"/>
  <c r="BV140" i="273" s="1"/>
  <c r="BV20" i="278"/>
  <c r="BV33" i="278"/>
  <c r="BV134" i="273"/>
  <c r="BV135" i="273" s="1"/>
  <c r="BV41" i="278"/>
  <c r="BV12" i="278"/>
  <c r="BV56" i="288"/>
  <c r="BV145" i="273"/>
  <c r="BV146" i="273" s="1"/>
  <c r="BV45" i="280" s="1"/>
  <c r="BX51" i="273"/>
  <c r="BV100" i="273"/>
  <c r="BW101" i="273" s="1"/>
  <c r="BW59" i="273" s="1"/>
  <c r="BV15" i="286"/>
  <c r="BV20" i="282"/>
  <c r="BV17" i="280"/>
  <c r="BV76" i="288"/>
  <c r="BV77" i="288" s="1"/>
  <c r="BV79" i="288" s="1"/>
  <c r="BV79" i="280"/>
  <c r="BU4" i="280"/>
  <c r="BU4" i="286"/>
  <c r="BU4" i="288"/>
  <c r="BU4" i="285"/>
  <c r="BU4" i="282"/>
  <c r="BU4" i="289"/>
  <c r="BU4" i="265"/>
  <c r="BU4" i="275"/>
  <c r="BU55" i="280"/>
  <c r="BU132" i="280"/>
  <c r="CJ4" i="291"/>
  <c r="BW2" i="285"/>
  <c r="BW122" i="273"/>
  <c r="BW123" i="273" s="1"/>
  <c r="BW2" i="282"/>
  <c r="BW42" i="288"/>
  <c r="BW32" i="273"/>
  <c r="BW33" i="273" s="1"/>
  <c r="BW2" i="288"/>
  <c r="BW18" i="288"/>
  <c r="BW111" i="273"/>
  <c r="BW112" i="273" s="1"/>
  <c r="BW11" i="285" s="1"/>
  <c r="BW12" i="285" s="1"/>
  <c r="BW2" i="286"/>
  <c r="BW2" i="265"/>
  <c r="BW127" i="273"/>
  <c r="BW128" i="273" s="1"/>
  <c r="BW21" i="289" s="1"/>
  <c r="BX22" i="289" s="1"/>
  <c r="BX40" i="278" s="1"/>
  <c r="BW96" i="273"/>
  <c r="BW97" i="273" s="1"/>
  <c r="BW90" i="273"/>
  <c r="BW91" i="273" s="1"/>
  <c r="BW75" i="273"/>
  <c r="BW76" i="273" s="1"/>
  <c r="BW2" i="289"/>
  <c r="BW152" i="273"/>
  <c r="BW153" i="273" s="1"/>
  <c r="BW2" i="275"/>
  <c r="BW2" i="280"/>
  <c r="BO42" i="282"/>
  <c r="BO14" i="265"/>
  <c r="Y82" i="278"/>
  <c r="X69" i="265"/>
  <c r="BU13" i="278"/>
  <c r="BO50" i="278"/>
  <c r="BR32" i="278"/>
  <c r="BS27" i="278"/>
  <c r="BT25" i="278"/>
  <c r="BP9" i="265"/>
  <c r="BP62" i="278"/>
  <c r="BP49" i="278"/>
  <c r="BP53" i="278"/>
  <c r="W63" i="278"/>
  <c r="W30" i="265"/>
  <c r="BS75" i="278"/>
  <c r="BT26" i="278"/>
  <c r="BN54" i="278"/>
  <c r="BQ34" i="278"/>
  <c r="BT3" i="289"/>
  <c r="BU157" i="273"/>
  <c r="BT50" i="288"/>
  <c r="BT51" i="288" s="1"/>
  <c r="BT54" i="288" s="1"/>
  <c r="BT57" i="288" s="1"/>
  <c r="BT64" i="288" s="1"/>
  <c r="AS19" i="282"/>
  <c r="AS21" i="282" s="1"/>
  <c r="BV11" i="278"/>
  <c r="BU59" i="265"/>
  <c r="BT50" i="273"/>
  <c r="BT3" i="288"/>
  <c r="BT3" i="285"/>
  <c r="BT3" i="282"/>
  <c r="BT3" i="265"/>
  <c r="BT3" i="275"/>
  <c r="BT3" i="280"/>
  <c r="BT3" i="286"/>
  <c r="BU66" i="273"/>
  <c r="BU67" i="273" s="1"/>
  <c r="BU3" i="304" s="1"/>
  <c r="CA5" i="304" l="1"/>
  <c r="CA5" i="278"/>
  <c r="CA5" i="273"/>
  <c r="BW98" i="280"/>
  <c r="BW88" i="280"/>
  <c r="BW46" i="280"/>
  <c r="BW47" i="280" s="1"/>
  <c r="BW50" i="280" s="1"/>
  <c r="BW51" i="280"/>
  <c r="BW52" i="280" s="1"/>
  <c r="BT59" i="280"/>
  <c r="CH5" i="291"/>
  <c r="BU3" i="278"/>
  <c r="BU3" i="273"/>
  <c r="BV4" i="278"/>
  <c r="BV4" i="273"/>
  <c r="BX2" i="273"/>
  <c r="BX2" i="278"/>
  <c r="BP11" i="265"/>
  <c r="BP42" i="282" s="1"/>
  <c r="BU60" i="265"/>
  <c r="BV23" i="285"/>
  <c r="BV59" i="265" s="1"/>
  <c r="BU56" i="280"/>
  <c r="BU89" i="280" s="1"/>
  <c r="BV19" i="278"/>
  <c r="BV138" i="273"/>
  <c r="BW153" i="280"/>
  <c r="BW154" i="280" s="1"/>
  <c r="BW156" i="280" s="1"/>
  <c r="BW156" i="273"/>
  <c r="BW69" i="278"/>
  <c r="BW127" i="280"/>
  <c r="BW129" i="280" s="1"/>
  <c r="BW48" i="278"/>
  <c r="BW17" i="280"/>
  <c r="BW79" i="280"/>
  <c r="BW76" i="288"/>
  <c r="BW77" i="288" s="1"/>
  <c r="BW79" i="288" s="1"/>
  <c r="BW13" i="285"/>
  <c r="BW13" i="265" s="1"/>
  <c r="BW22" i="285"/>
  <c r="CA5" i="289"/>
  <c r="CA13" i="273"/>
  <c r="CA14" i="273" s="1"/>
  <c r="CA5" i="286"/>
  <c r="CA5" i="285"/>
  <c r="CA5" i="275"/>
  <c r="CA5" i="280"/>
  <c r="CA5" i="288"/>
  <c r="CA5" i="265"/>
  <c r="CB10" i="273"/>
  <c r="CA5" i="282"/>
  <c r="BW43" i="286"/>
  <c r="BW57" i="273"/>
  <c r="BW60" i="273" s="1"/>
  <c r="BW55" i="288"/>
  <c r="BW79" i="273"/>
  <c r="BX80" i="273" s="1"/>
  <c r="BX58" i="273" s="1"/>
  <c r="BW26" i="282"/>
  <c r="BW80" i="278"/>
  <c r="BW61" i="288"/>
  <c r="BW13" i="288"/>
  <c r="BW12" i="289"/>
  <c r="BW13" i="289" s="1"/>
  <c r="BW20" i="289" s="1"/>
  <c r="BW20" i="286"/>
  <c r="BW18" i="285"/>
  <c r="BW185" i="280"/>
  <c r="BW15" i="275"/>
  <c r="BW20" i="275" s="1"/>
  <c r="BX17" i="275" s="1"/>
  <c r="BW54" i="280"/>
  <c r="BW112" i="280"/>
  <c r="BW84" i="282"/>
  <c r="BW59" i="278"/>
  <c r="BW73" i="282"/>
  <c r="BW38" i="288"/>
  <c r="BW32" i="286"/>
  <c r="BZ12" i="288"/>
  <c r="BZ47" i="273"/>
  <c r="BZ48" i="273" s="1"/>
  <c r="BZ37" i="288"/>
  <c r="BZ37" i="273"/>
  <c r="BZ56" i="273"/>
  <c r="BZ19" i="273"/>
  <c r="BZ20" i="273" s="1"/>
  <c r="BT10" i="265"/>
  <c r="BW15" i="286"/>
  <c r="BW100" i="273"/>
  <c r="BX101" i="273" s="1"/>
  <c r="BX59" i="273" s="1"/>
  <c r="BW20" i="282"/>
  <c r="BV42" i="278"/>
  <c r="BY51" i="273"/>
  <c r="BW42" i="273"/>
  <c r="BW4" i="304" s="1"/>
  <c r="BW52" i="273"/>
  <c r="BW134" i="273"/>
  <c r="BW135" i="273" s="1"/>
  <c r="BW33" i="278"/>
  <c r="BW20" i="278"/>
  <c r="BW41" i="278"/>
  <c r="BW139" i="273"/>
  <c r="BW140" i="273" s="1"/>
  <c r="BW145" i="273"/>
  <c r="BW146" i="273" s="1"/>
  <c r="BW45" i="280" s="1"/>
  <c r="BW12" i="278"/>
  <c r="BW155" i="273"/>
  <c r="BW56" i="288"/>
  <c r="BV132" i="280"/>
  <c r="BV55" i="280"/>
  <c r="BW144" i="273"/>
  <c r="BW38" i="273"/>
  <c r="BX39" i="273" s="1"/>
  <c r="BX41" i="273" s="1"/>
  <c r="BY24" i="273"/>
  <c r="BY25" i="273" s="1"/>
  <c r="BY2" i="304" s="1"/>
  <c r="BY151" i="273"/>
  <c r="BU43" i="278"/>
  <c r="BU83" i="278"/>
  <c r="BU74" i="278"/>
  <c r="BV4" i="286"/>
  <c r="BV4" i="282"/>
  <c r="BV4" i="280"/>
  <c r="BV4" i="288"/>
  <c r="BV4" i="275"/>
  <c r="BV4" i="285"/>
  <c r="BV4" i="289"/>
  <c r="BV4" i="265"/>
  <c r="CK4" i="291"/>
  <c r="BX2" i="275"/>
  <c r="BX2" i="280"/>
  <c r="BX2" i="288"/>
  <c r="BX111" i="273"/>
  <c r="BX112" i="273" s="1"/>
  <c r="BX11" i="285" s="1"/>
  <c r="BX12" i="285" s="1"/>
  <c r="BX2" i="282"/>
  <c r="BX18" i="288"/>
  <c r="BX75" i="273"/>
  <c r="BX76" i="273" s="1"/>
  <c r="BX42" i="288"/>
  <c r="BX90" i="273"/>
  <c r="BX91" i="273" s="1"/>
  <c r="BX2" i="286"/>
  <c r="BX122" i="273"/>
  <c r="BX123" i="273" s="1"/>
  <c r="BX127" i="273"/>
  <c r="BX128" i="273" s="1"/>
  <c r="BX21" i="289" s="1"/>
  <c r="BX2" i="285"/>
  <c r="BX2" i="289"/>
  <c r="BX32" i="273"/>
  <c r="BX33" i="273" s="1"/>
  <c r="BX2" i="265"/>
  <c r="BX96" i="273"/>
  <c r="BX97" i="273" s="1"/>
  <c r="BX152" i="273"/>
  <c r="BX153" i="273" s="1"/>
  <c r="BT27" i="278"/>
  <c r="BU25" i="278"/>
  <c r="BP50" i="278"/>
  <c r="BS32" i="278"/>
  <c r="Y73" i="278"/>
  <c r="BV21" i="278"/>
  <c r="BV13" i="278"/>
  <c r="BQ62" i="278"/>
  <c r="BQ9" i="265"/>
  <c r="BQ53" i="278"/>
  <c r="BQ49" i="278"/>
  <c r="BP14" i="265"/>
  <c r="BT75" i="278"/>
  <c r="BR34" i="278"/>
  <c r="BU26" i="278"/>
  <c r="BO54" i="278"/>
  <c r="W64" i="278"/>
  <c r="BU3" i="289"/>
  <c r="BU71" i="278"/>
  <c r="BV157" i="273"/>
  <c r="BU50" i="288"/>
  <c r="BU51" i="288" s="1"/>
  <c r="BU54" i="288" s="1"/>
  <c r="BU57" i="288" s="1"/>
  <c r="BU64" i="288" s="1"/>
  <c r="BW20" i="285"/>
  <c r="BW11" i="278"/>
  <c r="BV66" i="273"/>
  <c r="BV67" i="273" s="1"/>
  <c r="BV3" i="304" s="1"/>
  <c r="BU3" i="286"/>
  <c r="BU50" i="273"/>
  <c r="BU3" i="282"/>
  <c r="BU3" i="280"/>
  <c r="BU3" i="265"/>
  <c r="BU3" i="288"/>
  <c r="BU3" i="275"/>
  <c r="BU3" i="285"/>
  <c r="AS30" i="282"/>
  <c r="AS31" i="282" s="1"/>
  <c r="AT28" i="282" s="1"/>
  <c r="AS43" i="282"/>
  <c r="CB5" i="304" l="1"/>
  <c r="CB5" i="278"/>
  <c r="CB5" i="273"/>
  <c r="BX98" i="280"/>
  <c r="BX88" i="280"/>
  <c r="BW23" i="285"/>
  <c r="BW59" i="265" s="1"/>
  <c r="BX51" i="280"/>
  <c r="BX52" i="280" s="1"/>
  <c r="BX46" i="280"/>
  <c r="BX47" i="280" s="1"/>
  <c r="BX50" i="280" s="1"/>
  <c r="BU59" i="280"/>
  <c r="CI5" i="291"/>
  <c r="BV3" i="273"/>
  <c r="BV3" i="278"/>
  <c r="BW4" i="273"/>
  <c r="BW4" i="278"/>
  <c r="BY2" i="278"/>
  <c r="BY2" i="273"/>
  <c r="BV60" i="265"/>
  <c r="BQ11" i="265"/>
  <c r="BQ14" i="265" s="1"/>
  <c r="BV56" i="280"/>
  <c r="BV89" i="280" s="1"/>
  <c r="BW138" i="273"/>
  <c r="BW19" i="278"/>
  <c r="BW21" i="278" s="1"/>
  <c r="BX80" i="278"/>
  <c r="BX59" i="278"/>
  <c r="BX185" i="280"/>
  <c r="BX79" i="273"/>
  <c r="BY80" i="273" s="1"/>
  <c r="BY58" i="273" s="1"/>
  <c r="BX84" i="282"/>
  <c r="BX54" i="280"/>
  <c r="BX20" i="286"/>
  <c r="BX12" i="289"/>
  <c r="BX13" i="289" s="1"/>
  <c r="BX20" i="289" s="1"/>
  <c r="BY22" i="289" s="1"/>
  <c r="BX55" i="288"/>
  <c r="BX112" i="280"/>
  <c r="BX38" i="288"/>
  <c r="BX43" i="286"/>
  <c r="BX32" i="286"/>
  <c r="BX15" i="275"/>
  <c r="BX20" i="275" s="1"/>
  <c r="BY17" i="275" s="1"/>
  <c r="BX57" i="273"/>
  <c r="BX60" i="273" s="1"/>
  <c r="BX26" i="282"/>
  <c r="BX73" i="282"/>
  <c r="BX13" i="288"/>
  <c r="BX61" i="288"/>
  <c r="BX18" i="285"/>
  <c r="BW4" i="288"/>
  <c r="BW4" i="265"/>
  <c r="BW4" i="285"/>
  <c r="BW4" i="282"/>
  <c r="BW4" i="280"/>
  <c r="BW4" i="289"/>
  <c r="BW4" i="286"/>
  <c r="BW4" i="275"/>
  <c r="CL4" i="291"/>
  <c r="BY122" i="273"/>
  <c r="BY123" i="273" s="1"/>
  <c r="BY2" i="265"/>
  <c r="BY42" i="288"/>
  <c r="BY2" i="285"/>
  <c r="BY90" i="273"/>
  <c r="BY91" i="273" s="1"/>
  <c r="BY75" i="273"/>
  <c r="BY76" i="273" s="1"/>
  <c r="BY12" i="289" s="1"/>
  <c r="BY2" i="286"/>
  <c r="BY2" i="282"/>
  <c r="BY127" i="273"/>
  <c r="BY128" i="273" s="1"/>
  <c r="BY21" i="289" s="1"/>
  <c r="BY2" i="289"/>
  <c r="BY2" i="288"/>
  <c r="BY18" i="288"/>
  <c r="BY96" i="273"/>
  <c r="BY97" i="273" s="1"/>
  <c r="BY152" i="273"/>
  <c r="BY153" i="273" s="1"/>
  <c r="BY111" i="273"/>
  <c r="BY112" i="273" s="1"/>
  <c r="BY11" i="285" s="1"/>
  <c r="BY12" i="285" s="1"/>
  <c r="BY2" i="275"/>
  <c r="BY32" i="273"/>
  <c r="BY33" i="273" s="1"/>
  <c r="BY2" i="280"/>
  <c r="BX52" i="273"/>
  <c r="BX42" i="273"/>
  <c r="BX4" i="304" s="1"/>
  <c r="BZ24" i="273"/>
  <c r="BZ25" i="273" s="1"/>
  <c r="BZ2" i="304" s="1"/>
  <c r="BZ151" i="273"/>
  <c r="BW132" i="280"/>
  <c r="BW55" i="280"/>
  <c r="BX127" i="280"/>
  <c r="BX129" i="280" s="1"/>
  <c r="BX153" i="280"/>
  <c r="BX154" i="280" s="1"/>
  <c r="BX156" i="280" s="1"/>
  <c r="BX156" i="273"/>
  <c r="BX48" i="278"/>
  <c r="BX69" i="278"/>
  <c r="BX17" i="280"/>
  <c r="BX79" i="280"/>
  <c r="BX76" i="288"/>
  <c r="BX77" i="288" s="1"/>
  <c r="BX79" i="288" s="1"/>
  <c r="BX13" i="285"/>
  <c r="BX13" i="265" s="1"/>
  <c r="BX22" i="285"/>
  <c r="BW42" i="278"/>
  <c r="BX155" i="273"/>
  <c r="BX33" i="278"/>
  <c r="BX41" i="278"/>
  <c r="BX12" i="278"/>
  <c r="BX56" i="288"/>
  <c r="BX134" i="273"/>
  <c r="BX135" i="273" s="1"/>
  <c r="BX145" i="273"/>
  <c r="BX146" i="273" s="1"/>
  <c r="BX20" i="278"/>
  <c r="BX139" i="273"/>
  <c r="BX140" i="273" s="1"/>
  <c r="BV43" i="278"/>
  <c r="BV83" i="278"/>
  <c r="BV74" i="278"/>
  <c r="BV70" i="278"/>
  <c r="BV71" i="278" s="1"/>
  <c r="BX20" i="282"/>
  <c r="BX15" i="286"/>
  <c r="BX100" i="273"/>
  <c r="BY101" i="273" s="1"/>
  <c r="BY59" i="273" s="1"/>
  <c r="CB13" i="273"/>
  <c r="CB14" i="273" s="1"/>
  <c r="CB5" i="285"/>
  <c r="CB5" i="286"/>
  <c r="CB5" i="288"/>
  <c r="CB5" i="289"/>
  <c r="CB5" i="282"/>
  <c r="CB5" i="265"/>
  <c r="CB5" i="280"/>
  <c r="CC10" i="273"/>
  <c r="CB5" i="275"/>
  <c r="CA19" i="273"/>
  <c r="CA20" i="273" s="1"/>
  <c r="CA37" i="288"/>
  <c r="CA12" i="288"/>
  <c r="CA56" i="273"/>
  <c r="CA47" i="273"/>
  <c r="CA48" i="273" s="1"/>
  <c r="CA37" i="273"/>
  <c r="BX38" i="273"/>
  <c r="BY39" i="273" s="1"/>
  <c r="BY41" i="273" s="1"/>
  <c r="BX144" i="273"/>
  <c r="BU10" i="265"/>
  <c r="BZ51" i="273"/>
  <c r="BW13" i="278"/>
  <c r="BV25" i="278"/>
  <c r="BS34" i="278"/>
  <c r="BR9" i="265"/>
  <c r="BR62" i="278"/>
  <c r="BR53" i="278"/>
  <c r="BR49" i="278"/>
  <c r="BQ50" i="278"/>
  <c r="BV26" i="278"/>
  <c r="BP54" i="278"/>
  <c r="W64" i="265"/>
  <c r="X61" i="278"/>
  <c r="BQ42" i="282"/>
  <c r="Y76" i="278"/>
  <c r="BU27" i="278"/>
  <c r="BT32" i="278"/>
  <c r="BU75" i="278"/>
  <c r="BV3" i="289"/>
  <c r="BW157" i="273"/>
  <c r="BV50" i="288"/>
  <c r="BV51" i="288" s="1"/>
  <c r="BV54" i="288" s="1"/>
  <c r="BV57" i="288" s="1"/>
  <c r="BV64" i="288" s="1"/>
  <c r="AT19" i="282"/>
  <c r="AT21" i="282" s="1"/>
  <c r="BW66" i="273"/>
  <c r="BW67" i="273" s="1"/>
  <c r="BW3" i="304" s="1"/>
  <c r="BV3" i="285"/>
  <c r="BV3" i="275"/>
  <c r="BV50" i="273"/>
  <c r="BV3" i="288"/>
  <c r="BV3" i="280"/>
  <c r="BV3" i="286"/>
  <c r="BV3" i="282"/>
  <c r="BV3" i="265"/>
  <c r="BX20" i="285"/>
  <c r="BY73" i="282" l="1"/>
  <c r="CC5" i="304"/>
  <c r="CC5" i="278"/>
  <c r="CC5" i="273"/>
  <c r="BY88" i="280"/>
  <c r="BY98" i="280"/>
  <c r="BY79" i="273"/>
  <c r="BZ80" i="273" s="1"/>
  <c r="BZ58" i="273" s="1"/>
  <c r="BY80" i="278"/>
  <c r="BX11" i="278"/>
  <c r="BX13" i="278" s="1"/>
  <c r="BX45" i="280"/>
  <c r="BY46" i="280"/>
  <c r="BY47" i="280" s="1"/>
  <c r="BY50" i="280" s="1"/>
  <c r="BY51" i="280"/>
  <c r="BY52" i="280" s="1"/>
  <c r="BV59" i="280"/>
  <c r="BW56" i="280"/>
  <c r="BW89" i="280" s="1"/>
  <c r="BY13" i="289"/>
  <c r="BY20" i="289" s="1"/>
  <c r="BZ2" i="273"/>
  <c r="BZ2" i="278"/>
  <c r="CJ5" i="291"/>
  <c r="BW3" i="278"/>
  <c r="BW3" i="273"/>
  <c r="BX4" i="278"/>
  <c r="BX4" i="273"/>
  <c r="BW60" i="265"/>
  <c r="BR11" i="265"/>
  <c r="BR42" i="282" s="1"/>
  <c r="BY26" i="282"/>
  <c r="BY185" i="280"/>
  <c r="BY59" i="278"/>
  <c r="BX23" i="285"/>
  <c r="BY20" i="285" s="1"/>
  <c r="BY20" i="286"/>
  <c r="BY32" i="286"/>
  <c r="BY13" i="288"/>
  <c r="BY55" i="288"/>
  <c r="BY15" i="275"/>
  <c r="BY20" i="275" s="1"/>
  <c r="BZ17" i="275" s="1"/>
  <c r="BY61" i="288"/>
  <c r="BY57" i="273"/>
  <c r="BY38" i="288"/>
  <c r="BY18" i="285"/>
  <c r="BY84" i="282"/>
  <c r="BY43" i="286"/>
  <c r="BY112" i="280"/>
  <c r="BY54" i="280"/>
  <c r="BX138" i="273"/>
  <c r="BZ22" i="289"/>
  <c r="BZ40" i="278" s="1"/>
  <c r="BY40" i="278"/>
  <c r="BX19" i="278"/>
  <c r="BX21" i="278" s="1"/>
  <c r="CA51" i="273"/>
  <c r="BV10" i="265"/>
  <c r="BX42" i="278"/>
  <c r="BY22" i="285"/>
  <c r="BY13" i="285"/>
  <c r="BY13" i="265" s="1"/>
  <c r="BY17" i="280"/>
  <c r="BY79" i="280"/>
  <c r="BY76" i="288"/>
  <c r="BY77" i="288" s="1"/>
  <c r="BY79" i="288" s="1"/>
  <c r="CB47" i="273"/>
  <c r="CB48" i="273" s="1"/>
  <c r="CB37" i="288"/>
  <c r="CB37" i="273"/>
  <c r="CB19" i="273"/>
  <c r="CB20" i="273" s="1"/>
  <c r="CB56" i="273"/>
  <c r="CB12" i="288"/>
  <c r="BY127" i="280"/>
  <c r="BY129" i="280" s="1"/>
  <c r="BY48" i="278"/>
  <c r="BY153" i="280"/>
  <c r="BY154" i="280" s="1"/>
  <c r="BY156" i="280" s="1"/>
  <c r="BY69" i="278"/>
  <c r="BY156" i="273"/>
  <c r="CM4" i="291"/>
  <c r="BZ152" i="273"/>
  <c r="BZ153" i="273" s="1"/>
  <c r="BZ96" i="273"/>
  <c r="BZ97" i="273" s="1"/>
  <c r="BZ111" i="273"/>
  <c r="BZ112" i="273" s="1"/>
  <c r="BZ11" i="285" s="1"/>
  <c r="BZ12" i="285" s="1"/>
  <c r="BZ18" i="288"/>
  <c r="BZ32" i="273"/>
  <c r="BZ33" i="273" s="1"/>
  <c r="BZ127" i="273"/>
  <c r="BZ128" i="273" s="1"/>
  <c r="BZ21" i="289" s="1"/>
  <c r="CA22" i="289" s="1"/>
  <c r="CA40" i="278" s="1"/>
  <c r="BZ2" i="275"/>
  <c r="BZ2" i="265"/>
  <c r="BZ42" i="288"/>
  <c r="BZ2" i="289"/>
  <c r="BZ2" i="280"/>
  <c r="BZ2" i="285"/>
  <c r="BZ90" i="273"/>
  <c r="BZ91" i="273" s="1"/>
  <c r="BZ75" i="273"/>
  <c r="BZ76" i="273" s="1"/>
  <c r="BZ2" i="288"/>
  <c r="BZ2" i="286"/>
  <c r="BZ2" i="282"/>
  <c r="BZ122" i="273"/>
  <c r="BZ123" i="273" s="1"/>
  <c r="BY33" i="278"/>
  <c r="BY134" i="273"/>
  <c r="BY135" i="273" s="1"/>
  <c r="BY41" i="278"/>
  <c r="BY42" i="278" s="1"/>
  <c r="BY20" i="278"/>
  <c r="BY155" i="273"/>
  <c r="BY12" i="278"/>
  <c r="BY139" i="273"/>
  <c r="BY140" i="273" s="1"/>
  <c r="BY145" i="273"/>
  <c r="BY146" i="273" s="1"/>
  <c r="BY56" i="288"/>
  <c r="BW74" i="278"/>
  <c r="BW70" i="278"/>
  <c r="BW83" i="278"/>
  <c r="BW43" i="278"/>
  <c r="BX4" i="275"/>
  <c r="BX4" i="280"/>
  <c r="BX4" i="285"/>
  <c r="BX4" i="282"/>
  <c r="BX4" i="265"/>
  <c r="BX4" i="289"/>
  <c r="BX4" i="286"/>
  <c r="BX4" i="288"/>
  <c r="CC5" i="280"/>
  <c r="CC13" i="273"/>
  <c r="CC14" i="273" s="1"/>
  <c r="CC5" i="285"/>
  <c r="CC5" i="265"/>
  <c r="CC5" i="289"/>
  <c r="CC5" i="282"/>
  <c r="CC5" i="275"/>
  <c r="CC5" i="288"/>
  <c r="CD10" i="273"/>
  <c r="CC5" i="286"/>
  <c r="CA151" i="273"/>
  <c r="CA24" i="273"/>
  <c r="CA25" i="273" s="1"/>
  <c r="CA2" i="304" s="1"/>
  <c r="BY20" i="282"/>
  <c r="BY100" i="273"/>
  <c r="BZ101" i="273" s="1"/>
  <c r="BZ59" i="273" s="1"/>
  <c r="BY15" i="286"/>
  <c r="BY52" i="273"/>
  <c r="BY42" i="273"/>
  <c r="BY4" i="304" s="1"/>
  <c r="BX132" i="280"/>
  <c r="BX55" i="280"/>
  <c r="BY144" i="273"/>
  <c r="BY38" i="273"/>
  <c r="BZ39" i="273" s="1"/>
  <c r="BZ41" i="273" s="1"/>
  <c r="X52" i="278"/>
  <c r="BW26" i="278"/>
  <c r="BU32" i="278"/>
  <c r="BS9" i="265"/>
  <c r="BS62" i="278"/>
  <c r="BS53" i="278"/>
  <c r="BS49" i="278"/>
  <c r="BQ54" i="278"/>
  <c r="Y77" i="278"/>
  <c r="Y84" i="278"/>
  <c r="BR50" i="278"/>
  <c r="BV27" i="278"/>
  <c r="BV75" i="278"/>
  <c r="BT34" i="278"/>
  <c r="BW25" i="278"/>
  <c r="BW3" i="289"/>
  <c r="BX157" i="273"/>
  <c r="BW50" i="288"/>
  <c r="BW51" i="288" s="1"/>
  <c r="BW54" i="288" s="1"/>
  <c r="BW57" i="288" s="1"/>
  <c r="BW64" i="288" s="1"/>
  <c r="BX66" i="273"/>
  <c r="BX67" i="273" s="1"/>
  <c r="BX3" i="304" s="1"/>
  <c r="BY60" i="273"/>
  <c r="BW50" i="273"/>
  <c r="BW3" i="265"/>
  <c r="BW3" i="280"/>
  <c r="BW3" i="286"/>
  <c r="BW3" i="282"/>
  <c r="BW3" i="275"/>
  <c r="BW3" i="288"/>
  <c r="BW3" i="285"/>
  <c r="AT30" i="282"/>
  <c r="AT31" i="282" s="1"/>
  <c r="AU28" i="282" s="1"/>
  <c r="AT43" i="282"/>
  <c r="BX59" i="265" l="1"/>
  <c r="BR14" i="265"/>
  <c r="CD5" i="304"/>
  <c r="CD5" i="278"/>
  <c r="CD5" i="273"/>
  <c r="BZ98" i="280"/>
  <c r="BZ88" i="280"/>
  <c r="BY23" i="285"/>
  <c r="BY59" i="265" s="1"/>
  <c r="BY11" i="278"/>
  <c r="BY45" i="280"/>
  <c r="BZ51" i="280"/>
  <c r="BZ52" i="280" s="1"/>
  <c r="BZ46" i="280"/>
  <c r="BZ47" i="280" s="1"/>
  <c r="BZ50" i="280" s="1"/>
  <c r="BX56" i="280"/>
  <c r="BX89" i="280" s="1"/>
  <c r="BW59" i="280"/>
  <c r="BY4" i="273"/>
  <c r="BY4" i="278"/>
  <c r="CK5" i="291"/>
  <c r="BX3" i="273"/>
  <c r="BX3" i="278"/>
  <c r="CA2" i="278"/>
  <c r="CA2" i="273"/>
  <c r="BX60" i="265"/>
  <c r="BS11" i="265"/>
  <c r="BY70" i="278"/>
  <c r="BY43" i="278"/>
  <c r="BY10" i="265" s="1"/>
  <c r="BY74" i="278"/>
  <c r="BY83" i="278"/>
  <c r="BY19" i="278"/>
  <c r="BY21" i="278" s="1"/>
  <c r="BY138" i="273"/>
  <c r="BY4" i="285"/>
  <c r="BY4" i="286"/>
  <c r="BY4" i="288"/>
  <c r="BY4" i="289"/>
  <c r="BY4" i="275"/>
  <c r="BY4" i="282"/>
  <c r="BY4" i="280"/>
  <c r="BY4" i="265"/>
  <c r="BZ48" i="278"/>
  <c r="BZ127" i="280"/>
  <c r="BZ129" i="280" s="1"/>
  <c r="BZ153" i="280"/>
  <c r="BZ154" i="280" s="1"/>
  <c r="BZ156" i="280" s="1"/>
  <c r="BZ156" i="273"/>
  <c r="BZ69" i="278"/>
  <c r="BW10" i="265"/>
  <c r="CC37" i="288"/>
  <c r="CC47" i="273"/>
  <c r="CC48" i="273" s="1"/>
  <c r="CC19" i="273"/>
  <c r="CC20" i="273" s="1"/>
  <c r="CC56" i="273"/>
  <c r="CC12" i="288"/>
  <c r="CC37" i="273"/>
  <c r="BW71" i="278"/>
  <c r="CB24" i="273"/>
  <c r="CB25" i="273" s="1"/>
  <c r="CB2" i="304" s="1"/>
  <c r="CB151" i="273"/>
  <c r="CE10" i="273"/>
  <c r="CD5" i="280"/>
  <c r="CD5" i="285"/>
  <c r="CD5" i="275"/>
  <c r="CD5" i="289"/>
  <c r="CD13" i="273"/>
  <c r="CD14" i="273" s="1"/>
  <c r="CD5" i="288"/>
  <c r="CD5" i="282"/>
  <c r="CD5" i="265"/>
  <c r="CD5" i="286"/>
  <c r="BZ54" i="280"/>
  <c r="BZ61" i="288"/>
  <c r="BZ20" i="286"/>
  <c r="BZ13" i="288"/>
  <c r="BZ12" i="289"/>
  <c r="BZ13" i="289" s="1"/>
  <c r="BZ20" i="289" s="1"/>
  <c r="BZ59" i="278"/>
  <c r="BZ32" i="286"/>
  <c r="BZ57" i="273"/>
  <c r="BZ60" i="273" s="1"/>
  <c r="BZ185" i="280"/>
  <c r="BZ15" i="275"/>
  <c r="BZ20" i="275" s="1"/>
  <c r="CA17" i="275" s="1"/>
  <c r="BZ84" i="282"/>
  <c r="BZ73" i="282"/>
  <c r="BZ112" i="280"/>
  <c r="BZ79" i="273"/>
  <c r="CA80" i="273" s="1"/>
  <c r="CA58" i="273" s="1"/>
  <c r="BZ55" i="288"/>
  <c r="BZ18" i="285"/>
  <c r="BZ43" i="286"/>
  <c r="BZ38" i="288"/>
  <c r="BZ80" i="278"/>
  <c r="BZ26" i="282"/>
  <c r="BZ56" i="288"/>
  <c r="BZ20" i="278"/>
  <c r="BZ145" i="273"/>
  <c r="BZ146" i="273" s="1"/>
  <c r="BZ155" i="273"/>
  <c r="BZ139" i="273"/>
  <c r="BZ140" i="273" s="1"/>
  <c r="BZ33" i="278"/>
  <c r="BZ134" i="273"/>
  <c r="BZ135" i="273" s="1"/>
  <c r="BZ41" i="278"/>
  <c r="BZ12" i="278"/>
  <c r="BZ42" i="273"/>
  <c r="BZ4" i="304" s="1"/>
  <c r="BZ52" i="273"/>
  <c r="BZ15" i="286"/>
  <c r="BZ100" i="273"/>
  <c r="CA101" i="273" s="1"/>
  <c r="CA59" i="273" s="1"/>
  <c r="BZ20" i="282"/>
  <c r="BZ144" i="273"/>
  <c r="BZ38" i="273"/>
  <c r="CA39" i="273" s="1"/>
  <c r="CA41" i="273" s="1"/>
  <c r="BX70" i="278"/>
  <c r="BX71" i="278" s="1"/>
  <c r="BX74" i="278"/>
  <c r="BX83" i="278"/>
  <c r="BX43" i="278"/>
  <c r="CN4" i="291"/>
  <c r="CA127" i="273"/>
  <c r="CA128" i="273" s="1"/>
  <c r="CA21" i="289" s="1"/>
  <c r="CB22" i="289" s="1"/>
  <c r="CB40" i="278" s="1"/>
  <c r="CA90" i="273"/>
  <c r="CA91" i="273" s="1"/>
  <c r="CA2" i="280"/>
  <c r="CA2" i="289"/>
  <c r="CA2" i="288"/>
  <c r="CA2" i="275"/>
  <c r="CA96" i="273"/>
  <c r="CA97" i="273" s="1"/>
  <c r="CA2" i="265"/>
  <c r="CA18" i="288"/>
  <c r="CA75" i="273"/>
  <c r="CA76" i="273" s="1"/>
  <c r="CA80" i="278" s="1"/>
  <c r="CA2" i="286"/>
  <c r="CA32" i="273"/>
  <c r="CA33" i="273" s="1"/>
  <c r="CA152" i="273"/>
  <c r="CA153" i="273" s="1"/>
  <c r="CA122" i="273"/>
  <c r="CA123" i="273" s="1"/>
  <c r="CA42" i="288"/>
  <c r="CA2" i="282"/>
  <c r="CA2" i="285"/>
  <c r="CA111" i="273"/>
  <c r="CA112" i="273" s="1"/>
  <c r="CA11" i="285" s="1"/>
  <c r="CA12" i="285" s="1"/>
  <c r="BZ17" i="280"/>
  <c r="BZ79" i="280"/>
  <c r="BZ76" i="288"/>
  <c r="BZ77" i="288" s="1"/>
  <c r="BZ79" i="288" s="1"/>
  <c r="CB51" i="273"/>
  <c r="BY132" i="280"/>
  <c r="BY55" i="280"/>
  <c r="BZ13" i="285"/>
  <c r="BZ13" i="265" s="1"/>
  <c r="BZ22" i="285"/>
  <c r="BW27" i="278"/>
  <c r="BR54" i="278"/>
  <c r="BX25" i="278"/>
  <c r="Y85" i="278"/>
  <c r="BY13" i="278"/>
  <c r="BT53" i="278"/>
  <c r="BT9" i="265"/>
  <c r="BT62" i="278"/>
  <c r="BT49" i="278"/>
  <c r="BS50" i="278"/>
  <c r="BU34" i="278"/>
  <c r="Y31" i="265"/>
  <c r="X55" i="278"/>
  <c r="BV32" i="278"/>
  <c r="BS42" i="282"/>
  <c r="BS14" i="265"/>
  <c r="BX26" i="278"/>
  <c r="BX3" i="289"/>
  <c r="BX50" i="288"/>
  <c r="BX51" i="288" s="1"/>
  <c r="BX54" i="288" s="1"/>
  <c r="BX57" i="288" s="1"/>
  <c r="BX64" i="288" s="1"/>
  <c r="BY157" i="273"/>
  <c r="AU19" i="282"/>
  <c r="AU21" i="282" s="1"/>
  <c r="BX3" i="280"/>
  <c r="BX3" i="265"/>
  <c r="BX3" i="282"/>
  <c r="BX3" i="286"/>
  <c r="BX50" i="273"/>
  <c r="BX3" i="288"/>
  <c r="BX3" i="275"/>
  <c r="BX3" i="285"/>
  <c r="CA18" i="285"/>
  <c r="BZ20" i="285"/>
  <c r="BY66" i="273"/>
  <c r="BY67" i="273" s="1"/>
  <c r="BY3" i="304" s="1"/>
  <c r="CA98" i="280" l="1"/>
  <c r="CA88" i="280"/>
  <c r="CE5" i="304"/>
  <c r="CE5" i="278"/>
  <c r="CE5" i="273"/>
  <c r="CA46" i="280"/>
  <c r="CA47" i="280" s="1"/>
  <c r="CA50" i="280" s="1"/>
  <c r="CA51" i="280"/>
  <c r="CA52" i="280" s="1"/>
  <c r="BZ11" i="278"/>
  <c r="BZ13" i="278" s="1"/>
  <c r="BZ45" i="280"/>
  <c r="BY56" i="280"/>
  <c r="BY89" i="280" s="1"/>
  <c r="BX59" i="280"/>
  <c r="CA15" i="275"/>
  <c r="CA20" i="275" s="1"/>
  <c r="CB17" i="275" s="1"/>
  <c r="CL5" i="291"/>
  <c r="BY3" i="278"/>
  <c r="BY3" i="273"/>
  <c r="BZ4" i="278"/>
  <c r="BZ4" i="273"/>
  <c r="CB2" i="273"/>
  <c r="CB2" i="278"/>
  <c r="BY60" i="265"/>
  <c r="BT11" i="265"/>
  <c r="BT42" i="282" s="1"/>
  <c r="BZ23" i="285"/>
  <c r="BZ59" i="265" s="1"/>
  <c r="CA57" i="273"/>
  <c r="CA60" i="273" s="1"/>
  <c r="CA185" i="280"/>
  <c r="CA59" i="278"/>
  <c r="CA43" i="286"/>
  <c r="CA61" i="288"/>
  <c r="CA38" i="288"/>
  <c r="CA84" i="282"/>
  <c r="CA12" i="289"/>
  <c r="CA13" i="289" s="1"/>
  <c r="CA20" i="289" s="1"/>
  <c r="CA79" i="273"/>
  <c r="CB80" i="273" s="1"/>
  <c r="CB58" i="273" s="1"/>
  <c r="CA55" i="288"/>
  <c r="CA20" i="286"/>
  <c r="CA73" i="282"/>
  <c r="CA32" i="286"/>
  <c r="CA26" i="282"/>
  <c r="CA13" i="288"/>
  <c r="CA112" i="280"/>
  <c r="CA54" i="280"/>
  <c r="BZ19" i="278"/>
  <c r="BZ21" i="278" s="1"/>
  <c r="BZ138" i="273"/>
  <c r="CD12" i="288"/>
  <c r="CD19" i="273"/>
  <c r="CD20" i="273" s="1"/>
  <c r="CD56" i="273"/>
  <c r="CD47" i="273"/>
  <c r="CD48" i="273" s="1"/>
  <c r="CD37" i="273"/>
  <c r="CD37" i="288"/>
  <c r="CA17" i="280"/>
  <c r="CA79" i="280"/>
  <c r="CA76" i="288"/>
  <c r="CA77" i="288" s="1"/>
  <c r="CA79" i="288" s="1"/>
  <c r="CA12" i="278"/>
  <c r="CA20" i="278"/>
  <c r="CA155" i="273"/>
  <c r="CA145" i="273"/>
  <c r="CA146" i="273" s="1"/>
  <c r="CA45" i="280" s="1"/>
  <c r="CA33" i="278"/>
  <c r="CA56" i="288"/>
  <c r="CA139" i="273"/>
  <c r="CA140" i="273" s="1"/>
  <c r="CA41" i="278"/>
  <c r="CA134" i="273"/>
  <c r="CA135" i="273" s="1"/>
  <c r="CO4" i="291"/>
  <c r="CB75" i="273"/>
  <c r="CB76" i="273" s="1"/>
  <c r="CB54" i="280" s="1"/>
  <c r="CB2" i="286"/>
  <c r="CB96" i="273"/>
  <c r="CB97" i="273" s="1"/>
  <c r="CB127" i="273"/>
  <c r="CB128" i="273" s="1"/>
  <c r="CB21" i="289" s="1"/>
  <c r="CB42" i="288"/>
  <c r="CB2" i="289"/>
  <c r="CB2" i="282"/>
  <c r="CB111" i="273"/>
  <c r="CB112" i="273" s="1"/>
  <c r="CB11" i="285" s="1"/>
  <c r="CB12" i="285" s="1"/>
  <c r="CB18" i="288"/>
  <c r="CB32" i="273"/>
  <c r="CB33" i="273" s="1"/>
  <c r="CB2" i="275"/>
  <c r="CB152" i="273"/>
  <c r="CB153" i="273" s="1"/>
  <c r="CB2" i="280"/>
  <c r="CB2" i="265"/>
  <c r="CB2" i="288"/>
  <c r="CB122" i="273"/>
  <c r="CB123" i="273" s="1"/>
  <c r="CB90" i="273"/>
  <c r="CB91" i="273" s="1"/>
  <c r="CB2" i="285"/>
  <c r="CA127" i="280"/>
  <c r="CA129" i="280" s="1"/>
  <c r="CA48" i="278"/>
  <c r="CA153" i="280"/>
  <c r="CA154" i="280" s="1"/>
  <c r="CA156" i="280" s="1"/>
  <c r="CA69" i="278"/>
  <c r="CA156" i="273"/>
  <c r="BX10" i="265"/>
  <c r="BW75" i="278"/>
  <c r="CA144" i="273"/>
  <c r="CA38" i="273"/>
  <c r="CB39" i="273" s="1"/>
  <c r="CB41" i="273" s="1"/>
  <c r="CA22" i="285"/>
  <c r="CA13" i="285"/>
  <c r="CA13" i="265" s="1"/>
  <c r="BZ4" i="265"/>
  <c r="BZ4" i="285"/>
  <c r="BZ4" i="286"/>
  <c r="BZ4" i="289"/>
  <c r="BZ4" i="282"/>
  <c r="BZ4" i="275"/>
  <c r="BZ4" i="288"/>
  <c r="BZ4" i="280"/>
  <c r="CA20" i="282"/>
  <c r="CA100" i="273"/>
  <c r="CB101" i="273" s="1"/>
  <c r="CB59" i="273" s="1"/>
  <c r="CA15" i="286"/>
  <c r="CC51" i="273"/>
  <c r="CA42" i="273"/>
  <c r="CA4" i="304" s="1"/>
  <c r="CA52" i="273"/>
  <c r="BZ42" i="278"/>
  <c r="CE13" i="273"/>
  <c r="CE14" i="273" s="1"/>
  <c r="CF10" i="273"/>
  <c r="CE5" i="285"/>
  <c r="CE5" i="289"/>
  <c r="CE5" i="265"/>
  <c r="CE5" i="288"/>
  <c r="CE5" i="275"/>
  <c r="CE5" i="280"/>
  <c r="CE5" i="286"/>
  <c r="CE5" i="282"/>
  <c r="CC24" i="273"/>
  <c r="CC25" i="273" s="1"/>
  <c r="CC2" i="304" s="1"/>
  <c r="CC151" i="273"/>
  <c r="BZ132" i="280"/>
  <c r="BZ55" i="280"/>
  <c r="X30" i="265"/>
  <c r="X63" i="278"/>
  <c r="BX75" i="278"/>
  <c r="BV34" i="278"/>
  <c r="BX27" i="278"/>
  <c r="BU9" i="265"/>
  <c r="BU62" i="278"/>
  <c r="BU53" i="278"/>
  <c r="BU49" i="278"/>
  <c r="BY25" i="278"/>
  <c r="BY26" i="278"/>
  <c r="BS54" i="278"/>
  <c r="BW32" i="278"/>
  <c r="BT50" i="278"/>
  <c r="Z82" i="278"/>
  <c r="Y69" i="265"/>
  <c r="BY3" i="289"/>
  <c r="BY71" i="278"/>
  <c r="BZ157" i="273"/>
  <c r="BY50" i="288"/>
  <c r="BY51" i="288" s="1"/>
  <c r="BY54" i="288" s="1"/>
  <c r="BY57" i="288" s="1"/>
  <c r="BY64" i="288" s="1"/>
  <c r="BZ66" i="273"/>
  <c r="BZ67" i="273" s="1"/>
  <c r="BZ3" i="304" s="1"/>
  <c r="BY3" i="265"/>
  <c r="BY3" i="286"/>
  <c r="BY3" i="282"/>
  <c r="BY3" i="275"/>
  <c r="BY3" i="285"/>
  <c r="BY50" i="273"/>
  <c r="BY3" i="288"/>
  <c r="BY3" i="280"/>
  <c r="CB73" i="282"/>
  <c r="AU43" i="282"/>
  <c r="AU30" i="282"/>
  <c r="AU31" i="282" s="1"/>
  <c r="AV28" i="282" s="1"/>
  <c r="CB38" i="288" l="1"/>
  <c r="CF5" i="304"/>
  <c r="CF5" i="278"/>
  <c r="CF5" i="273"/>
  <c r="CB98" i="280"/>
  <c r="CB88" i="280"/>
  <c r="CB79" i="273"/>
  <c r="CC80" i="273" s="1"/>
  <c r="CC58" i="273" s="1"/>
  <c r="CB20" i="286"/>
  <c r="CB80" i="278"/>
  <c r="BT14" i="265"/>
  <c r="CA20" i="285"/>
  <c r="CB51" i="280"/>
  <c r="CB52" i="280" s="1"/>
  <c r="CB46" i="280"/>
  <c r="CB47" i="280" s="1"/>
  <c r="CB50" i="280" s="1"/>
  <c r="BZ56" i="280"/>
  <c r="BZ89" i="280" s="1"/>
  <c r="BY59" i="280"/>
  <c r="CB57" i="273"/>
  <c r="CB60" i="273" s="1"/>
  <c r="CB18" i="285"/>
  <c r="CB43" i="286"/>
  <c r="CB112" i="280"/>
  <c r="CM5" i="291"/>
  <c r="BZ3" i="273"/>
  <c r="BZ3" i="278"/>
  <c r="CC2" i="278"/>
  <c r="CC2" i="273"/>
  <c r="CA4" i="273"/>
  <c r="CA4" i="278"/>
  <c r="BZ60" i="265"/>
  <c r="BU11" i="265"/>
  <c r="BU42" i="282" s="1"/>
  <c r="CB13" i="288"/>
  <c r="CB61" i="288"/>
  <c r="CB32" i="286"/>
  <c r="CB84" i="282"/>
  <c r="CB26" i="282"/>
  <c r="CB15" i="275"/>
  <c r="CB20" i="275" s="1"/>
  <c r="CC17" i="275" s="1"/>
  <c r="CB55" i="288"/>
  <c r="CB185" i="280"/>
  <c r="CB59" i="278"/>
  <c r="CB12" i="289"/>
  <c r="CB13" i="289" s="1"/>
  <c r="CB20" i="289" s="1"/>
  <c r="CC22" i="289" s="1"/>
  <c r="CA23" i="285"/>
  <c r="CA59" i="265" s="1"/>
  <c r="CA11" i="278"/>
  <c r="CA138" i="273"/>
  <c r="CA19" i="278"/>
  <c r="CA21" i="278" s="1"/>
  <c r="CB42" i="273"/>
  <c r="CB4" i="304" s="1"/>
  <c r="CB52" i="273"/>
  <c r="CD151" i="273"/>
  <c r="CD24" i="273"/>
  <c r="CD25" i="273" s="1"/>
  <c r="CD2" i="304" s="1"/>
  <c r="CA132" i="280"/>
  <c r="CA55" i="280"/>
  <c r="CB69" i="278"/>
  <c r="CB127" i="280"/>
  <c r="CB129" i="280" s="1"/>
  <c r="CB153" i="280"/>
  <c r="CB154" i="280" s="1"/>
  <c r="CB156" i="280" s="1"/>
  <c r="CB156" i="273"/>
  <c r="CB48" i="278"/>
  <c r="CA42" i="278"/>
  <c r="BZ74" i="278"/>
  <c r="BZ83" i="278"/>
  <c r="BZ70" i="278"/>
  <c r="BZ43" i="278"/>
  <c r="CE47" i="273"/>
  <c r="CE48" i="273" s="1"/>
  <c r="CE12" i="288"/>
  <c r="CE19" i="273"/>
  <c r="CE20" i="273" s="1"/>
  <c r="CE37" i="288"/>
  <c r="CE56" i="273"/>
  <c r="CE37" i="273"/>
  <c r="CP4" i="291"/>
  <c r="CC127" i="273"/>
  <c r="CC128" i="273" s="1"/>
  <c r="CC21" i="289" s="1"/>
  <c r="CC42" i="288"/>
  <c r="CC152" i="273"/>
  <c r="CC153" i="273" s="1"/>
  <c r="CC2" i="265"/>
  <c r="CC2" i="289"/>
  <c r="CC111" i="273"/>
  <c r="CC112" i="273" s="1"/>
  <c r="CC11" i="285" s="1"/>
  <c r="CC12" i="285" s="1"/>
  <c r="CC75" i="273"/>
  <c r="CC76" i="273" s="1"/>
  <c r="CC80" i="278" s="1"/>
  <c r="CC18" i="288"/>
  <c r="CC96" i="273"/>
  <c r="CC97" i="273" s="1"/>
  <c r="CC2" i="286"/>
  <c r="CC2" i="275"/>
  <c r="CC2" i="282"/>
  <c r="CC122" i="273"/>
  <c r="CC123" i="273" s="1"/>
  <c r="CC2" i="288"/>
  <c r="CC90" i="273"/>
  <c r="CC91" i="273" s="1"/>
  <c r="CC32" i="273"/>
  <c r="CC33" i="273" s="1"/>
  <c r="CC2" i="280"/>
  <c r="CC2" i="285"/>
  <c r="CB100" i="273"/>
  <c r="CC101" i="273" s="1"/>
  <c r="CC59" i="273" s="1"/>
  <c r="CB15" i="286"/>
  <c r="CB20" i="282"/>
  <c r="CB20" i="278"/>
  <c r="CB139" i="273"/>
  <c r="CB140" i="273" s="1"/>
  <c r="CB56" i="288"/>
  <c r="CB155" i="273"/>
  <c r="CB41" i="278"/>
  <c r="CB33" i="278"/>
  <c r="CB12" i="278"/>
  <c r="CB134" i="273"/>
  <c r="CB135" i="273" s="1"/>
  <c r="CB145" i="273"/>
  <c r="CB146" i="273" s="1"/>
  <c r="CB45" i="280" s="1"/>
  <c r="CA4" i="285"/>
  <c r="CA4" i="275"/>
  <c r="CA4" i="288"/>
  <c r="CA4" i="289"/>
  <c r="CA4" i="265"/>
  <c r="CA4" i="286"/>
  <c r="CA4" i="280"/>
  <c r="CA4" i="282"/>
  <c r="CB17" i="280"/>
  <c r="CB79" i="280"/>
  <c r="CB76" i="288"/>
  <c r="CB77" i="288" s="1"/>
  <c r="CB79" i="288" s="1"/>
  <c r="CB144" i="273"/>
  <c r="CB38" i="273"/>
  <c r="CC39" i="273" s="1"/>
  <c r="CC41" i="273" s="1"/>
  <c r="CG10" i="273"/>
  <c r="CF5" i="288"/>
  <c r="CF5" i="289"/>
  <c r="CF5" i="275"/>
  <c r="CF13" i="273"/>
  <c r="CF14" i="273" s="1"/>
  <c r="CF5" i="280"/>
  <c r="CF5" i="286"/>
  <c r="CF5" i="285"/>
  <c r="CF5" i="282"/>
  <c r="CF5" i="265"/>
  <c r="CB22" i="285"/>
  <c r="CB13" i="285"/>
  <c r="CB13" i="265" s="1"/>
  <c r="CD51" i="273"/>
  <c r="BW34" i="278"/>
  <c r="BU50" i="278"/>
  <c r="BZ25" i="278"/>
  <c r="X64" i="278"/>
  <c r="CA13" i="278"/>
  <c r="Z73" i="278"/>
  <c r="BV62" i="278"/>
  <c r="BV53" i="278"/>
  <c r="BV49" i="278"/>
  <c r="BV9" i="265"/>
  <c r="BU14" i="265"/>
  <c r="BY75" i="278"/>
  <c r="BT54" i="278"/>
  <c r="BX32" i="278"/>
  <c r="BY27" i="278"/>
  <c r="BZ26" i="278"/>
  <c r="BZ3" i="289"/>
  <c r="BZ71" i="278"/>
  <c r="CA157" i="273"/>
  <c r="BZ50" i="288"/>
  <c r="BZ51" i="288" s="1"/>
  <c r="BZ54" i="288" s="1"/>
  <c r="BZ57" i="288" s="1"/>
  <c r="BZ64" i="288" s="1"/>
  <c r="CC55" i="288"/>
  <c r="CC20" i="286"/>
  <c r="BZ3" i="288"/>
  <c r="BZ3" i="275"/>
  <c r="BZ3" i="265"/>
  <c r="BZ3" i="282"/>
  <c r="BZ50" i="273"/>
  <c r="BZ3" i="286"/>
  <c r="BZ3" i="280"/>
  <c r="BZ3" i="285"/>
  <c r="AV19" i="282"/>
  <c r="AV21" i="282" s="1"/>
  <c r="CB20" i="285"/>
  <c r="CB23" i="285" s="1"/>
  <c r="CA66" i="273"/>
  <c r="CA67" i="273" s="1"/>
  <c r="CA3" i="304" s="1"/>
  <c r="CC32" i="286" l="1"/>
  <c r="CC79" i="273"/>
  <c r="CD80" i="273" s="1"/>
  <c r="CD58" i="273" s="1"/>
  <c r="CC59" i="278"/>
  <c r="CC88" i="280"/>
  <c r="CC98" i="280"/>
  <c r="CG5" i="304"/>
  <c r="CG5" i="278"/>
  <c r="CG5" i="273"/>
  <c r="CC43" i="286"/>
  <c r="CC84" i="282"/>
  <c r="CC18" i="285"/>
  <c r="CC112" i="280"/>
  <c r="CC46" i="280"/>
  <c r="CC47" i="280" s="1"/>
  <c r="CC50" i="280" s="1"/>
  <c r="CC51" i="280"/>
  <c r="CC52" i="280" s="1"/>
  <c r="CA56" i="280"/>
  <c r="CA89" i="280" s="1"/>
  <c r="BZ59" i="280"/>
  <c r="CC57" i="273"/>
  <c r="CC60" i="273" s="1"/>
  <c r="CC15" i="275"/>
  <c r="CC38" i="288"/>
  <c r="CC26" i="282"/>
  <c r="CC61" i="288"/>
  <c r="CC13" i="288"/>
  <c r="CC73" i="282"/>
  <c r="CC185" i="280"/>
  <c r="CC54" i="280"/>
  <c r="CC12" i="289"/>
  <c r="CC13" i="289" s="1"/>
  <c r="CC20" i="289" s="1"/>
  <c r="CN5" i="291"/>
  <c r="CA3" i="278"/>
  <c r="CA3" i="273"/>
  <c r="CB4" i="278"/>
  <c r="CB4" i="273"/>
  <c r="CD2" i="273"/>
  <c r="CD2" i="278"/>
  <c r="CA60" i="265"/>
  <c r="BV11" i="265"/>
  <c r="BV42" i="282" s="1"/>
  <c r="CC20" i="275"/>
  <c r="CD17" i="275" s="1"/>
  <c r="CB138" i="273"/>
  <c r="CB19" i="278"/>
  <c r="CB11" i="278"/>
  <c r="CB13" i="278" s="1"/>
  <c r="CC17" i="280"/>
  <c r="CC79" i="280"/>
  <c r="CC76" i="288"/>
  <c r="CC77" i="288" s="1"/>
  <c r="CC79" i="288" s="1"/>
  <c r="CB4" i="289"/>
  <c r="CB4" i="286"/>
  <c r="CB4" i="275"/>
  <c r="CB4" i="282"/>
  <c r="CB4" i="285"/>
  <c r="CB4" i="265"/>
  <c r="CB4" i="280"/>
  <c r="CB4" i="288"/>
  <c r="CC22" i="285"/>
  <c r="CC13" i="285"/>
  <c r="CC13" i="265" s="1"/>
  <c r="CB132" i="280"/>
  <c r="CB55" i="280"/>
  <c r="CC52" i="273"/>
  <c r="CC42" i="273"/>
  <c r="CC4" i="304" s="1"/>
  <c r="CF47" i="273"/>
  <c r="CF48" i="273" s="1"/>
  <c r="CF19" i="273"/>
  <c r="CF20" i="273" s="1"/>
  <c r="CF37" i="273"/>
  <c r="CF12" i="288"/>
  <c r="CF56" i="273"/>
  <c r="CF37" i="288"/>
  <c r="CB42" i="278"/>
  <c r="CC56" i="288"/>
  <c r="CC145" i="273"/>
  <c r="CC146" i="273" s="1"/>
  <c r="CC45" i="280" s="1"/>
  <c r="CC33" i="278"/>
  <c r="CC155" i="273"/>
  <c r="CC12" i="278"/>
  <c r="CC134" i="273"/>
  <c r="CC135" i="273" s="1"/>
  <c r="CC41" i="278"/>
  <c r="CC139" i="273"/>
  <c r="CC140" i="273" s="1"/>
  <c r="CC20" i="278"/>
  <c r="CE151" i="273"/>
  <c r="CE24" i="273"/>
  <c r="CE25" i="273" s="1"/>
  <c r="CE2" i="304" s="1"/>
  <c r="CA43" i="278"/>
  <c r="CA70" i="278"/>
  <c r="CA83" i="278"/>
  <c r="CA74" i="278"/>
  <c r="CC38" i="273"/>
  <c r="CD39" i="273" s="1"/>
  <c r="CD41" i="273" s="1"/>
  <c r="CC144" i="273"/>
  <c r="CC153" i="280"/>
  <c r="CC154" i="280" s="1"/>
  <c r="CC156" i="280" s="1"/>
  <c r="CC156" i="273"/>
  <c r="CC48" i="278"/>
  <c r="CC69" i="278"/>
  <c r="CC127" i="280"/>
  <c r="CC129" i="280" s="1"/>
  <c r="CQ4" i="291"/>
  <c r="CD127" i="273"/>
  <c r="CD128" i="273" s="1"/>
  <c r="CD21" i="289" s="1"/>
  <c r="CD32" i="273"/>
  <c r="CD33" i="273" s="1"/>
  <c r="CD42" i="288"/>
  <c r="CD2" i="286"/>
  <c r="CD90" i="273"/>
  <c r="CD91" i="273" s="1"/>
  <c r="CD2" i="289"/>
  <c r="CD96" i="273"/>
  <c r="CD97" i="273" s="1"/>
  <c r="CD2" i="275"/>
  <c r="CD2" i="265"/>
  <c r="CD18" i="288"/>
  <c r="CD75" i="273"/>
  <c r="CD76" i="273" s="1"/>
  <c r="CD2" i="280"/>
  <c r="CD152" i="273"/>
  <c r="CD153" i="273" s="1"/>
  <c r="CD2" i="285"/>
  <c r="CD2" i="282"/>
  <c r="CD2" i="288"/>
  <c r="CD122" i="273"/>
  <c r="CD123" i="273" s="1"/>
  <c r="CD111" i="273"/>
  <c r="CD112" i="273" s="1"/>
  <c r="CD11" i="285" s="1"/>
  <c r="CD12" i="285" s="1"/>
  <c r="BZ10" i="265"/>
  <c r="CD22" i="289"/>
  <c r="CD40" i="278" s="1"/>
  <c r="CG5" i="275"/>
  <c r="CG5" i="280"/>
  <c r="CG5" i="285"/>
  <c r="CG5" i="265"/>
  <c r="CG5" i="289"/>
  <c r="CG5" i="282"/>
  <c r="CG5" i="286"/>
  <c r="CH10" i="273"/>
  <c r="CG5" i="288"/>
  <c r="CG13" i="273"/>
  <c r="CG14" i="273" s="1"/>
  <c r="CC15" i="286"/>
  <c r="CC20" i="282"/>
  <c r="CC100" i="273"/>
  <c r="CD101" i="273" s="1"/>
  <c r="CD59" i="273" s="1"/>
  <c r="CE51" i="273"/>
  <c r="BV50" i="278"/>
  <c r="X64" i="265"/>
  <c r="Y61" i="278"/>
  <c r="CB21" i="278"/>
  <c r="BY32" i="278"/>
  <c r="BZ27" i="278"/>
  <c r="CA26" i="278"/>
  <c r="BZ75" i="278"/>
  <c r="Z76" i="278"/>
  <c r="BU54" i="278"/>
  <c r="BX34" i="278"/>
  <c r="BV14" i="265"/>
  <c r="CA25" i="278"/>
  <c r="BW62" i="278"/>
  <c r="BW9" i="265"/>
  <c r="BW53" i="278"/>
  <c r="BW49" i="278"/>
  <c r="CA3" i="289"/>
  <c r="CC40" i="278"/>
  <c r="CA50" i="288"/>
  <c r="CA51" i="288" s="1"/>
  <c r="CA54" i="288" s="1"/>
  <c r="CA57" i="288" s="1"/>
  <c r="CA64" i="288" s="1"/>
  <c r="CB157" i="273"/>
  <c r="CB59" i="265"/>
  <c r="CC20" i="285"/>
  <c r="CB66" i="273"/>
  <c r="CB67" i="273" s="1"/>
  <c r="CB3" i="304" s="1"/>
  <c r="CA3" i="275"/>
  <c r="CA3" i="280"/>
  <c r="CA3" i="288"/>
  <c r="CA3" i="282"/>
  <c r="CA50" i="273"/>
  <c r="CA3" i="285"/>
  <c r="CA3" i="265"/>
  <c r="CA3" i="286"/>
  <c r="AV30" i="282"/>
  <c r="AV31" i="282" s="1"/>
  <c r="AW28" i="282" s="1"/>
  <c r="AV43" i="282"/>
  <c r="CH5" i="304" l="1"/>
  <c r="CH5" i="278"/>
  <c r="CH5" i="273"/>
  <c r="CD98" i="280"/>
  <c r="CD88" i="280"/>
  <c r="CD51" i="280"/>
  <c r="CD52" i="280" s="1"/>
  <c r="CD46" i="280"/>
  <c r="CD47" i="280" s="1"/>
  <c r="CD50" i="280" s="1"/>
  <c r="CB56" i="280"/>
  <c r="CB89" i="280" s="1"/>
  <c r="CA59" i="280"/>
  <c r="CO5" i="291"/>
  <c r="CB3" i="273"/>
  <c r="CB3" i="278"/>
  <c r="CE2" i="278"/>
  <c r="CE2" i="273"/>
  <c r="CC4" i="273"/>
  <c r="CC4" i="278"/>
  <c r="CB60" i="265"/>
  <c r="BW11" i="265"/>
  <c r="BW14" i="265" s="1"/>
  <c r="CC23" i="285"/>
  <c r="CD20" i="285" s="1"/>
  <c r="CE22" i="289"/>
  <c r="CE40" i="278" s="1"/>
  <c r="CC138" i="273"/>
  <c r="CC19" i="278"/>
  <c r="CC21" i="278" s="1"/>
  <c r="CC11" i="278"/>
  <c r="CA71" i="278"/>
  <c r="CA75" i="278" s="1"/>
  <c r="CG56" i="273"/>
  <c r="CG47" i="273"/>
  <c r="CG48" i="273" s="1"/>
  <c r="CG19" i="273"/>
  <c r="CG20" i="273" s="1"/>
  <c r="CG37" i="273"/>
  <c r="CG12" i="288"/>
  <c r="CG37" i="288"/>
  <c r="CD13" i="285"/>
  <c r="CD13" i="265" s="1"/>
  <c r="CD22" i="285"/>
  <c r="CD73" i="282"/>
  <c r="CD43" i="286"/>
  <c r="CD54" i="280"/>
  <c r="CD112" i="280"/>
  <c r="CD61" i="288"/>
  <c r="CD15" i="275"/>
  <c r="CD20" i="275" s="1"/>
  <c r="CE17" i="275" s="1"/>
  <c r="CD26" i="282"/>
  <c r="CD32" i="286"/>
  <c r="CD84" i="282"/>
  <c r="CD57" i="273"/>
  <c r="CD60" i="273" s="1"/>
  <c r="CD38" i="288"/>
  <c r="CD20" i="286"/>
  <c r="CD55" i="288"/>
  <c r="CD80" i="278"/>
  <c r="CD59" i="278"/>
  <c r="CD13" i="288"/>
  <c r="CD79" i="273"/>
  <c r="CE80" i="273" s="1"/>
  <c r="CE58" i="273" s="1"/>
  <c r="CD12" i="289"/>
  <c r="CD13" i="289" s="1"/>
  <c r="CD20" i="289" s="1"/>
  <c r="CD185" i="280"/>
  <c r="CD18" i="285"/>
  <c r="CD15" i="286"/>
  <c r="CD20" i="282"/>
  <c r="CD100" i="273"/>
  <c r="CE101" i="273" s="1"/>
  <c r="CE59" i="273" s="1"/>
  <c r="CA10" i="265"/>
  <c r="CD17" i="280"/>
  <c r="CD79" i="280"/>
  <c r="CD76" i="288"/>
  <c r="CD77" i="288" s="1"/>
  <c r="CD79" i="288" s="1"/>
  <c r="CR4" i="291"/>
  <c r="CE111" i="273"/>
  <c r="CE112" i="273" s="1"/>
  <c r="CE11" i="285" s="1"/>
  <c r="CE12" i="285" s="1"/>
  <c r="CE2" i="282"/>
  <c r="CE2" i="280"/>
  <c r="CE90" i="273"/>
  <c r="CE91" i="273" s="1"/>
  <c r="CE2" i="275"/>
  <c r="CE127" i="273"/>
  <c r="CE128" i="273" s="1"/>
  <c r="CE21" i="289" s="1"/>
  <c r="CF22" i="289" s="1"/>
  <c r="CF40" i="278" s="1"/>
  <c r="CE32" i="273"/>
  <c r="CE33" i="273" s="1"/>
  <c r="CE18" i="288"/>
  <c r="CE2" i="285"/>
  <c r="CE2" i="288"/>
  <c r="CE2" i="289"/>
  <c r="CE96" i="273"/>
  <c r="CE97" i="273" s="1"/>
  <c r="CE2" i="286"/>
  <c r="CE75" i="273"/>
  <c r="CE76" i="273" s="1"/>
  <c r="CE122" i="273"/>
  <c r="CE123" i="273" s="1"/>
  <c r="CE2" i="265"/>
  <c r="CE152" i="273"/>
  <c r="CE153" i="273" s="1"/>
  <c r="CE42" i="288"/>
  <c r="CH5" i="275"/>
  <c r="CH13" i="273"/>
  <c r="CH14" i="273" s="1"/>
  <c r="CH5" i="280"/>
  <c r="CI10" i="273"/>
  <c r="CH5" i="282"/>
  <c r="CH5" i="265"/>
  <c r="CH5" i="288"/>
  <c r="CH5" i="285"/>
  <c r="CH5" i="289"/>
  <c r="CH5" i="286"/>
  <c r="CD144" i="273"/>
  <c r="CD38" i="273"/>
  <c r="CE39" i="273" s="1"/>
  <c r="CE41" i="273" s="1"/>
  <c r="CF151" i="273"/>
  <c r="CF24" i="273"/>
  <c r="CF25" i="273" s="1"/>
  <c r="CF2" i="304" s="1"/>
  <c r="CD52" i="273"/>
  <c r="CD42" i="273"/>
  <c r="CD4" i="304" s="1"/>
  <c r="CF51" i="273"/>
  <c r="CD145" i="273"/>
  <c r="CD146" i="273" s="1"/>
  <c r="CD45" i="280" s="1"/>
  <c r="CD155" i="273"/>
  <c r="CD33" i="278"/>
  <c r="CD20" i="278"/>
  <c r="CD139" i="273"/>
  <c r="CD140" i="273" s="1"/>
  <c r="CD134" i="273"/>
  <c r="CD135" i="273" s="1"/>
  <c r="CD56" i="288"/>
  <c r="CD41" i="278"/>
  <c r="CD12" i="278"/>
  <c r="CC4" i="275"/>
  <c r="CC4" i="285"/>
  <c r="CC4" i="286"/>
  <c r="CC4" i="280"/>
  <c r="CC4" i="289"/>
  <c r="CC4" i="288"/>
  <c r="CC4" i="282"/>
  <c r="CC4" i="265"/>
  <c r="CD69" i="278"/>
  <c r="CD156" i="273"/>
  <c r="CD127" i="280"/>
  <c r="CD129" i="280" s="1"/>
  <c r="CD48" i="278"/>
  <c r="CD153" i="280"/>
  <c r="CD154" i="280" s="1"/>
  <c r="CD156" i="280" s="1"/>
  <c r="CC132" i="280"/>
  <c r="CC55" i="280"/>
  <c r="CB70" i="278"/>
  <c r="CB43" i="278"/>
  <c r="CB83" i="278"/>
  <c r="CB74" i="278"/>
  <c r="BY34" i="278"/>
  <c r="CD42" i="278"/>
  <c r="CD70" i="278" s="1"/>
  <c r="BW42" i="282"/>
  <c r="BX62" i="278"/>
  <c r="BX49" i="278"/>
  <c r="BX53" i="278"/>
  <c r="BX9" i="265"/>
  <c r="CB25" i="278"/>
  <c r="CB26" i="278"/>
  <c r="Y52" i="278"/>
  <c r="CA27" i="278"/>
  <c r="BZ32" i="278"/>
  <c r="CC42" i="278"/>
  <c r="CC70" i="278" s="1"/>
  <c r="Z77" i="278"/>
  <c r="Z84" i="278"/>
  <c r="CC13" i="278"/>
  <c r="BW50" i="278"/>
  <c r="BV54" i="278"/>
  <c r="CB3" i="289"/>
  <c r="CB50" i="288"/>
  <c r="CB51" i="288" s="1"/>
  <c r="CB54" i="288" s="1"/>
  <c r="CB57" i="288" s="1"/>
  <c r="CB64" i="288" s="1"/>
  <c r="CC157" i="273"/>
  <c r="CC59" i="265"/>
  <c r="CC66" i="273"/>
  <c r="CC67" i="273" s="1"/>
  <c r="CC3" i="304" s="1"/>
  <c r="AW19" i="282"/>
  <c r="AW21" i="282" s="1"/>
  <c r="CB3" i="280"/>
  <c r="CB3" i="282"/>
  <c r="CB50" i="273"/>
  <c r="CB3" i="286"/>
  <c r="CB3" i="285"/>
  <c r="CB3" i="288"/>
  <c r="CB3" i="275"/>
  <c r="CB3" i="265"/>
  <c r="CI5" i="304" l="1"/>
  <c r="CI5" i="278"/>
  <c r="CI5" i="273"/>
  <c r="CE98" i="280"/>
  <c r="CE88" i="280"/>
  <c r="CE46" i="280"/>
  <c r="CE47" i="280" s="1"/>
  <c r="CE50" i="280" s="1"/>
  <c r="CE51" i="280"/>
  <c r="CE52" i="280" s="1"/>
  <c r="CC56" i="280"/>
  <c r="CC89" i="280" s="1"/>
  <c r="CB59" i="280"/>
  <c r="CD23" i="285"/>
  <c r="CE20" i="285" s="1"/>
  <c r="CP5" i="291"/>
  <c r="CC3" i="278"/>
  <c r="CC3" i="273"/>
  <c r="CD4" i="278"/>
  <c r="CD4" i="273"/>
  <c r="CF2" i="273"/>
  <c r="CF2" i="278"/>
  <c r="BX11" i="265"/>
  <c r="BX14" i="265" s="1"/>
  <c r="CC60" i="265"/>
  <c r="CC43" i="278"/>
  <c r="CC10" i="265" s="1"/>
  <c r="CC74" i="278"/>
  <c r="CB71" i="278"/>
  <c r="CB75" i="278" s="1"/>
  <c r="CD43" i="278"/>
  <c r="CD10" i="265" s="1"/>
  <c r="CD74" i="278"/>
  <c r="CD83" i="278"/>
  <c r="CD19" i="278"/>
  <c r="CD21" i="278" s="1"/>
  <c r="CD11" i="278"/>
  <c r="CC59" i="280"/>
  <c r="CD138" i="273"/>
  <c r="CE15" i="286"/>
  <c r="CE100" i="273"/>
  <c r="CF101" i="273" s="1"/>
  <c r="CF59" i="273" s="1"/>
  <c r="CE20" i="282"/>
  <c r="CE145" i="273"/>
  <c r="CE146" i="273" s="1"/>
  <c r="CE45" i="280" s="1"/>
  <c r="CE56" i="288"/>
  <c r="CE139" i="273"/>
  <c r="CE140" i="273" s="1"/>
  <c r="CE12" i="278"/>
  <c r="CE134" i="273"/>
  <c r="CE135" i="273" s="1"/>
  <c r="CE33" i="278"/>
  <c r="CE41" i="278"/>
  <c r="CE20" i="278"/>
  <c r="CE155" i="273"/>
  <c r="CD132" i="280"/>
  <c r="CD55" i="280"/>
  <c r="CI5" i="289"/>
  <c r="CI5" i="280"/>
  <c r="CI5" i="275"/>
  <c r="CI5" i="265"/>
  <c r="CI5" i="288"/>
  <c r="CI5" i="286"/>
  <c r="CI5" i="285"/>
  <c r="CI13" i="273"/>
  <c r="CI14" i="273" s="1"/>
  <c r="CJ10" i="273"/>
  <c r="CI5" i="282"/>
  <c r="CE127" i="280"/>
  <c r="CE129" i="280" s="1"/>
  <c r="CE153" i="280"/>
  <c r="CE154" i="280" s="1"/>
  <c r="CE156" i="280" s="1"/>
  <c r="CE156" i="273"/>
  <c r="CE48" i="278"/>
  <c r="CE69" i="278"/>
  <c r="CB10" i="265"/>
  <c r="CD4" i="286"/>
  <c r="CD4" i="275"/>
  <c r="CD4" i="282"/>
  <c r="CD4" i="289"/>
  <c r="CD4" i="280"/>
  <c r="CD4" i="288"/>
  <c r="CD4" i="285"/>
  <c r="CD4" i="265"/>
  <c r="CE13" i="285"/>
  <c r="CE13" i="265" s="1"/>
  <c r="CE22" i="285"/>
  <c r="CH12" i="288"/>
  <c r="CH47" i="273"/>
  <c r="CH48" i="273" s="1"/>
  <c r="CH19" i="273"/>
  <c r="CH20" i="273" s="1"/>
  <c r="CH37" i="288"/>
  <c r="CH56" i="273"/>
  <c r="CH37" i="273"/>
  <c r="CE17" i="280"/>
  <c r="CE79" i="280"/>
  <c r="CE76" i="288"/>
  <c r="CE77" i="288" s="1"/>
  <c r="CE79" i="288" s="1"/>
  <c r="CS4" i="291"/>
  <c r="CF2" i="282"/>
  <c r="CF2" i="286"/>
  <c r="CF2" i="275"/>
  <c r="CF127" i="273"/>
  <c r="CF128" i="273" s="1"/>
  <c r="CF21" i="289" s="1"/>
  <c r="CF122" i="273"/>
  <c r="CF123" i="273" s="1"/>
  <c r="CF111" i="273"/>
  <c r="CF112" i="273" s="1"/>
  <c r="CF11" i="285" s="1"/>
  <c r="CF12" i="285" s="1"/>
  <c r="CF90" i="273"/>
  <c r="CF91" i="273" s="1"/>
  <c r="CF2" i="289"/>
  <c r="CF152" i="273"/>
  <c r="CF153" i="273" s="1"/>
  <c r="CF32" i="273"/>
  <c r="CF33" i="273" s="1"/>
  <c r="CF18" i="288"/>
  <c r="CF96" i="273"/>
  <c r="CF97" i="273" s="1"/>
  <c r="CF2" i="280"/>
  <c r="CF2" i="265"/>
  <c r="CF75" i="273"/>
  <c r="CF76" i="273" s="1"/>
  <c r="CF42" i="288"/>
  <c r="CF2" i="288"/>
  <c r="CF2" i="285"/>
  <c r="CE80" i="278"/>
  <c r="CE59" i="278"/>
  <c r="CE185" i="280"/>
  <c r="CE18" i="285"/>
  <c r="CE15" i="275"/>
  <c r="CE20" i="275" s="1"/>
  <c r="CF17" i="275" s="1"/>
  <c r="CE12" i="289"/>
  <c r="CE13" i="289" s="1"/>
  <c r="CE20" i="289" s="1"/>
  <c r="CE112" i="280"/>
  <c r="CE55" i="288"/>
  <c r="CE26" i="282"/>
  <c r="CE43" i="286"/>
  <c r="CE38" i="288"/>
  <c r="CE79" i="273"/>
  <c r="CF80" i="273" s="1"/>
  <c r="CF58" i="273" s="1"/>
  <c r="CE54" i="280"/>
  <c r="CE32" i="286"/>
  <c r="CE73" i="282"/>
  <c r="CE57" i="273"/>
  <c r="CE61" i="288"/>
  <c r="CE84" i="282"/>
  <c r="CE20" i="286"/>
  <c r="CE13" i="288"/>
  <c r="CE144" i="273"/>
  <c r="CE38" i="273"/>
  <c r="CF39" i="273" s="1"/>
  <c r="CF41" i="273" s="1"/>
  <c r="CG24" i="273"/>
  <c r="CG25" i="273" s="1"/>
  <c r="CG2" i="304" s="1"/>
  <c r="CG151" i="273"/>
  <c r="CE42" i="273"/>
  <c r="CE4" i="304" s="1"/>
  <c r="CE52" i="273"/>
  <c r="CG51" i="273"/>
  <c r="Z85" i="278"/>
  <c r="CB27" i="278"/>
  <c r="CC26" i="278"/>
  <c r="Z31" i="265"/>
  <c r="Y55" i="278"/>
  <c r="BX50" i="278"/>
  <c r="BW54" i="278"/>
  <c r="CC83" i="278"/>
  <c r="BZ34" i="278"/>
  <c r="CD13" i="278"/>
  <c r="CC25" i="278"/>
  <c r="CA32" i="278"/>
  <c r="BY62" i="278"/>
  <c r="BY53" i="278"/>
  <c r="BY49" i="278"/>
  <c r="BY9" i="265"/>
  <c r="CC3" i="289"/>
  <c r="CC71" i="278"/>
  <c r="CD157" i="273"/>
  <c r="CC50" i="288"/>
  <c r="CC51" i="288" s="1"/>
  <c r="CC54" i="288" s="1"/>
  <c r="CC57" i="288" s="1"/>
  <c r="CC64" i="288" s="1"/>
  <c r="CD66" i="273"/>
  <c r="CD67" i="273" s="1"/>
  <c r="CD3" i="304" s="1"/>
  <c r="CE60" i="273"/>
  <c r="CD59" i="265"/>
  <c r="AW30" i="282"/>
  <c r="AW31" i="282" s="1"/>
  <c r="AX28" i="282" s="1"/>
  <c r="AW43" i="282"/>
  <c r="CC3" i="286"/>
  <c r="CC3" i="288"/>
  <c r="CC3" i="275"/>
  <c r="CC3" i="265"/>
  <c r="CC3" i="285"/>
  <c r="CC50" i="273"/>
  <c r="CC3" i="280"/>
  <c r="CC3" i="282"/>
  <c r="BX42" i="282" l="1"/>
  <c r="CF98" i="280"/>
  <c r="CF88" i="280"/>
  <c r="CJ5" i="304"/>
  <c r="CJ5" i="278"/>
  <c r="CJ5" i="273"/>
  <c r="CF51" i="280"/>
  <c r="CF52" i="280" s="1"/>
  <c r="CF46" i="280"/>
  <c r="CF47" i="280" s="1"/>
  <c r="CF50" i="280" s="1"/>
  <c r="CD56" i="280"/>
  <c r="CD89" i="280" s="1"/>
  <c r="CQ5" i="291"/>
  <c r="CD3" i="273"/>
  <c r="CD3" i="278"/>
  <c r="CE4" i="273"/>
  <c r="CE4" i="278"/>
  <c r="CG2" i="278"/>
  <c r="CG2" i="273"/>
  <c r="CD60" i="265"/>
  <c r="BY11" i="265"/>
  <c r="BY42" i="282" s="1"/>
  <c r="CE23" i="285"/>
  <c r="CF20" i="285" s="1"/>
  <c r="CE11" i="278"/>
  <c r="CE13" i="278" s="1"/>
  <c r="CE138" i="273"/>
  <c r="CE19" i="278"/>
  <c r="CE21" i="278" s="1"/>
  <c r="CE4" i="282"/>
  <c r="CE4" i="288"/>
  <c r="CE4" i="265"/>
  <c r="CE4" i="280"/>
  <c r="CE4" i="286"/>
  <c r="CE4" i="285"/>
  <c r="CE4" i="289"/>
  <c r="CE4" i="275"/>
  <c r="CF17" i="280"/>
  <c r="CF79" i="280"/>
  <c r="CF76" i="288"/>
  <c r="CF77" i="288" s="1"/>
  <c r="CF79" i="288" s="1"/>
  <c r="CF145" i="273"/>
  <c r="CF146" i="273" s="1"/>
  <c r="CF45" i="280" s="1"/>
  <c r="CF134" i="273"/>
  <c r="CF135" i="273" s="1"/>
  <c r="CF155" i="273"/>
  <c r="CF20" i="278"/>
  <c r="CF139" i="273"/>
  <c r="CF140" i="273" s="1"/>
  <c r="CF19" i="278" s="1"/>
  <c r="CF12" i="278"/>
  <c r="CF33" i="278"/>
  <c r="CF41" i="278"/>
  <c r="CF56" i="288"/>
  <c r="CT4" i="291"/>
  <c r="CG2" i="275"/>
  <c r="CG122" i="273"/>
  <c r="CG123" i="273" s="1"/>
  <c r="CG152" i="273"/>
  <c r="CG153" i="273" s="1"/>
  <c r="CG2" i="289"/>
  <c r="CG2" i="288"/>
  <c r="CG42" i="288"/>
  <c r="CG75" i="273"/>
  <c r="CG76" i="273" s="1"/>
  <c r="CG2" i="285"/>
  <c r="CG111" i="273"/>
  <c r="CG112" i="273" s="1"/>
  <c r="CG11" i="285" s="1"/>
  <c r="CG12" i="285" s="1"/>
  <c r="CG2" i="286"/>
  <c r="CG32" i="273"/>
  <c r="CG33" i="273" s="1"/>
  <c r="CG96" i="273"/>
  <c r="CG97" i="273" s="1"/>
  <c r="CG18" i="288"/>
  <c r="CG127" i="273"/>
  <c r="CG128" i="273" s="1"/>
  <c r="CG21" i="289" s="1"/>
  <c r="CG90" i="273"/>
  <c r="CG91" i="273" s="1"/>
  <c r="CG2" i="265"/>
  <c r="CG2" i="280"/>
  <c r="CG2" i="282"/>
  <c r="CF13" i="285"/>
  <c r="CF13" i="265" s="1"/>
  <c r="CF22" i="285"/>
  <c r="CF52" i="273"/>
  <c r="CF42" i="273"/>
  <c r="CF4" i="304" s="1"/>
  <c r="CF144" i="273"/>
  <c r="CF38" i="273"/>
  <c r="CG39" i="273" s="1"/>
  <c r="CG41" i="273" s="1"/>
  <c r="CE132" i="280"/>
  <c r="CE55" i="280"/>
  <c r="CF48" i="278"/>
  <c r="CF69" i="278"/>
  <c r="CF127" i="280"/>
  <c r="CF129" i="280" s="1"/>
  <c r="CF156" i="273"/>
  <c r="CF153" i="280"/>
  <c r="CF154" i="280" s="1"/>
  <c r="CF156" i="280" s="1"/>
  <c r="CF112" i="280"/>
  <c r="CF57" i="273"/>
  <c r="CF60" i="273" s="1"/>
  <c r="CF55" i="288"/>
  <c r="CF185" i="280"/>
  <c r="CF73" i="282"/>
  <c r="CF26" i="282"/>
  <c r="CF84" i="282"/>
  <c r="CF61" i="288"/>
  <c r="CF59" i="278"/>
  <c r="CF13" i="288"/>
  <c r="CF20" i="286"/>
  <c r="CF18" i="285"/>
  <c r="CF80" i="278"/>
  <c r="CF15" i="275"/>
  <c r="CF20" i="275" s="1"/>
  <c r="CG17" i="275" s="1"/>
  <c r="CF12" i="289"/>
  <c r="CF13" i="289" s="1"/>
  <c r="CF20" i="289" s="1"/>
  <c r="CG22" i="289" s="1"/>
  <c r="CH22" i="289" s="1"/>
  <c r="CH40" i="278" s="1"/>
  <c r="CF32" i="286"/>
  <c r="CF54" i="280"/>
  <c r="CF38" i="288"/>
  <c r="CF43" i="286"/>
  <c r="CF79" i="273"/>
  <c r="CG80" i="273" s="1"/>
  <c r="CG58" i="273" s="1"/>
  <c r="CH24" i="273"/>
  <c r="CH25" i="273" s="1"/>
  <c r="CH2" i="304" s="1"/>
  <c r="CH151" i="273"/>
  <c r="CJ5" i="280"/>
  <c r="CJ5" i="285"/>
  <c r="CJ5" i="289"/>
  <c r="CJ13" i="273"/>
  <c r="CJ14" i="273" s="1"/>
  <c r="CJ5" i="282"/>
  <c r="CJ5" i="286"/>
  <c r="CJ5" i="265"/>
  <c r="CJ5" i="288"/>
  <c r="CJ5" i="275"/>
  <c r="CK10" i="273"/>
  <c r="CE42" i="278"/>
  <c r="CF15" i="286"/>
  <c r="CF20" i="282"/>
  <c r="CF100" i="273"/>
  <c r="CG101" i="273" s="1"/>
  <c r="CG59" i="273" s="1"/>
  <c r="CH51" i="273"/>
  <c r="CI56" i="273"/>
  <c r="CI19" i="273"/>
  <c r="CI20" i="273" s="1"/>
  <c r="CI37" i="288"/>
  <c r="CI37" i="273"/>
  <c r="CI12" i="288"/>
  <c r="CI47" i="273"/>
  <c r="CI48" i="273" s="1"/>
  <c r="BZ62" i="278"/>
  <c r="BZ53" i="278"/>
  <c r="BZ49" i="278"/>
  <c r="BZ9" i="265"/>
  <c r="Y30" i="265"/>
  <c r="Y63" i="278"/>
  <c r="CA34" i="278"/>
  <c r="CD26" i="278"/>
  <c r="CC75" i="278"/>
  <c r="BY14" i="265"/>
  <c r="CC27" i="278"/>
  <c r="CB32" i="278"/>
  <c r="BY50" i="278"/>
  <c r="CD25" i="278"/>
  <c r="BX54" i="278"/>
  <c r="Z69" i="265"/>
  <c r="AA82" i="278"/>
  <c r="CD3" i="289"/>
  <c r="CD71" i="278"/>
  <c r="CE157" i="273"/>
  <c r="CD50" i="288"/>
  <c r="CD51" i="288" s="1"/>
  <c r="CD54" i="288" s="1"/>
  <c r="CD57" i="288" s="1"/>
  <c r="CD64" i="288" s="1"/>
  <c r="CD3" i="288"/>
  <c r="CD3" i="285"/>
  <c r="CD3" i="265"/>
  <c r="CD3" i="286"/>
  <c r="CD50" i="273"/>
  <c r="CD3" i="275"/>
  <c r="CD3" i="280"/>
  <c r="CD3" i="282"/>
  <c r="AX19" i="282"/>
  <c r="AX21" i="282" s="1"/>
  <c r="CE59" i="265"/>
  <c r="CE66" i="273"/>
  <c r="CE67" i="273" s="1"/>
  <c r="CE3" i="304" s="1"/>
  <c r="CK5" i="304" l="1"/>
  <c r="CK5" i="278"/>
  <c r="CK5" i="273"/>
  <c r="CG88" i="280"/>
  <c r="CG98" i="280"/>
  <c r="CG46" i="280"/>
  <c r="CG47" i="280" s="1"/>
  <c r="CG50" i="280" s="1"/>
  <c r="CG51" i="280"/>
  <c r="CG52" i="280" s="1"/>
  <c r="CE56" i="280"/>
  <c r="CE89" i="280" s="1"/>
  <c r="CD59" i="280"/>
  <c r="CH2" i="273"/>
  <c r="CH2" i="278"/>
  <c r="CF4" i="278"/>
  <c r="CF4" i="273"/>
  <c r="CR5" i="291"/>
  <c r="CE3" i="278"/>
  <c r="CE3" i="273"/>
  <c r="CE60" i="265"/>
  <c r="BZ11" i="265"/>
  <c r="BZ14" i="265" s="1"/>
  <c r="CF23" i="285"/>
  <c r="CG40" i="278"/>
  <c r="CF138" i="273"/>
  <c r="CF11" i="278"/>
  <c r="CF13" i="278" s="1"/>
  <c r="CF4" i="265"/>
  <c r="CF4" i="286"/>
  <c r="CF4" i="280"/>
  <c r="CF4" i="282"/>
  <c r="CF4" i="285"/>
  <c r="CF4" i="275"/>
  <c r="CF4" i="288"/>
  <c r="CF4" i="289"/>
  <c r="CF132" i="280"/>
  <c r="CF55" i="280"/>
  <c r="CG54" i="280"/>
  <c r="CG38" i="288"/>
  <c r="CG43" i="286"/>
  <c r="CG12" i="289"/>
  <c r="CG13" i="289" s="1"/>
  <c r="CG20" i="289" s="1"/>
  <c r="CG59" i="278"/>
  <c r="CG32" i="286"/>
  <c r="CG18" i="285"/>
  <c r="CG61" i="288"/>
  <c r="CG57" i="273"/>
  <c r="CG84" i="282"/>
  <c r="CG13" i="288"/>
  <c r="CG112" i="280"/>
  <c r="CG20" i="286"/>
  <c r="CG79" i="273"/>
  <c r="CH80" i="273" s="1"/>
  <c r="CH58" i="273" s="1"/>
  <c r="CG185" i="280"/>
  <c r="CG15" i="275"/>
  <c r="CG20" i="275" s="1"/>
  <c r="CH17" i="275" s="1"/>
  <c r="CG73" i="282"/>
  <c r="CG55" i="288"/>
  <c r="CG80" i="278"/>
  <c r="CG26" i="282"/>
  <c r="CG100" i="273"/>
  <c r="CH101" i="273" s="1"/>
  <c r="CH59" i="273" s="1"/>
  <c r="CG20" i="282"/>
  <c r="CG15" i="286"/>
  <c r="CU4" i="291"/>
  <c r="CH127" i="273"/>
  <c r="CH128" i="273" s="1"/>
  <c r="CH21" i="289" s="1"/>
  <c r="CI22" i="289" s="1"/>
  <c r="CI40" i="278" s="1"/>
  <c r="CH111" i="273"/>
  <c r="CH112" i="273" s="1"/>
  <c r="CH11" i="285" s="1"/>
  <c r="CH12" i="285" s="1"/>
  <c r="CH2" i="280"/>
  <c r="CH2" i="282"/>
  <c r="CH18" i="288"/>
  <c r="CH2" i="288"/>
  <c r="CH122" i="273"/>
  <c r="CH123" i="273" s="1"/>
  <c r="CH75" i="273"/>
  <c r="CH76" i="273" s="1"/>
  <c r="CH80" i="278" s="1"/>
  <c r="CH2" i="289"/>
  <c r="CH32" i="273"/>
  <c r="CH33" i="273" s="1"/>
  <c r="CH90" i="273"/>
  <c r="CH91" i="273" s="1"/>
  <c r="CH96" i="273"/>
  <c r="CH97" i="273" s="1"/>
  <c r="CH2" i="286"/>
  <c r="CH2" i="265"/>
  <c r="CH152" i="273"/>
  <c r="CH153" i="273" s="1"/>
  <c r="CH42" i="288"/>
  <c r="CH2" i="285"/>
  <c r="CH2" i="275"/>
  <c r="CG33" i="278"/>
  <c r="CG12" i="278"/>
  <c r="CG41" i="278"/>
  <c r="CG20" i="278"/>
  <c r="CG56" i="288"/>
  <c r="CG139" i="273"/>
  <c r="CG140" i="273" s="1"/>
  <c r="CG19" i="278" s="1"/>
  <c r="CG134" i="273"/>
  <c r="CG135" i="273" s="1"/>
  <c r="CG145" i="273"/>
  <c r="CG146" i="273" s="1"/>
  <c r="CG45" i="280" s="1"/>
  <c r="CG155" i="273"/>
  <c r="CI151" i="273"/>
  <c r="CI24" i="273"/>
  <c r="CI25" i="273" s="1"/>
  <c r="CI2" i="304" s="1"/>
  <c r="CE43" i="278"/>
  <c r="CE70" i="278"/>
  <c r="CE74" i="278"/>
  <c r="CE83" i="278"/>
  <c r="CG38" i="273"/>
  <c r="CH39" i="273" s="1"/>
  <c r="CH41" i="273" s="1"/>
  <c r="CG144" i="273"/>
  <c r="CF42" i="278"/>
  <c r="CI51" i="273"/>
  <c r="CK13" i="273"/>
  <c r="CK14" i="273" s="1"/>
  <c r="CL10" i="273"/>
  <c r="CK5" i="289"/>
  <c r="CK5" i="288"/>
  <c r="CK5" i="282"/>
  <c r="CK5" i="286"/>
  <c r="CK5" i="285"/>
  <c r="CK5" i="265"/>
  <c r="CK5" i="280"/>
  <c r="CK5" i="275"/>
  <c r="CJ37" i="288"/>
  <c r="CJ56" i="273"/>
  <c r="CJ12" i="288"/>
  <c r="CJ37" i="273"/>
  <c r="CJ47" i="273"/>
  <c r="CJ48" i="273" s="1"/>
  <c r="CJ19" i="273"/>
  <c r="CJ20" i="273" s="1"/>
  <c r="CG127" i="280"/>
  <c r="CG129" i="280" s="1"/>
  <c r="CG153" i="280"/>
  <c r="CG154" i="280" s="1"/>
  <c r="CG156" i="280" s="1"/>
  <c r="CG156" i="273"/>
  <c r="CG48" i="278"/>
  <c r="CG69" i="278"/>
  <c r="CG42" i="273"/>
  <c r="CG4" i="304" s="1"/>
  <c r="CG52" i="273"/>
  <c r="CG22" i="285"/>
  <c r="CG13" i="285"/>
  <c r="CG13" i="265" s="1"/>
  <c r="CG17" i="280"/>
  <c r="CG76" i="288"/>
  <c r="CG77" i="288" s="1"/>
  <c r="CG79" i="288" s="1"/>
  <c r="CG79" i="280"/>
  <c r="CF21" i="278"/>
  <c r="BY54" i="278"/>
  <c r="Y64" i="278"/>
  <c r="CD27" i="278"/>
  <c r="CD75" i="278"/>
  <c r="CB34" i="278"/>
  <c r="BZ42" i="282"/>
  <c r="AA73" i="278"/>
  <c r="CC32" i="278"/>
  <c r="BZ50" i="278"/>
  <c r="CE26" i="278"/>
  <c r="CE25" i="278"/>
  <c r="CA62" i="278"/>
  <c r="CA53" i="278"/>
  <c r="CA49" i="278"/>
  <c r="CA9" i="265"/>
  <c r="CE3" i="289"/>
  <c r="CH12" i="289"/>
  <c r="CH13" i="289" s="1"/>
  <c r="CH20" i="289" s="1"/>
  <c r="CE71" i="278"/>
  <c r="CH54" i="280"/>
  <c r="CF157" i="273"/>
  <c r="CE50" i="288"/>
  <c r="CE51" i="288" s="1"/>
  <c r="CE54" i="288" s="1"/>
  <c r="CE57" i="288" s="1"/>
  <c r="CE64" i="288" s="1"/>
  <c r="CE3" i="285"/>
  <c r="CE3" i="288"/>
  <c r="CE3" i="280"/>
  <c r="CE50" i="273"/>
  <c r="CE3" i="282"/>
  <c r="CE3" i="286"/>
  <c r="CE3" i="265"/>
  <c r="CE3" i="275"/>
  <c r="CH43" i="286"/>
  <c r="CF66" i="273"/>
  <c r="CF67" i="273" s="1"/>
  <c r="CF3" i="304" s="1"/>
  <c r="CG60" i="273"/>
  <c r="CF59" i="265"/>
  <c r="CG20" i="285"/>
  <c r="AX43" i="282"/>
  <c r="AX30" i="282"/>
  <c r="AX31" i="282" s="1"/>
  <c r="AY28" i="282" s="1"/>
  <c r="CH61" i="288" l="1"/>
  <c r="CL5" i="304"/>
  <c r="CL5" i="278"/>
  <c r="CL5" i="273"/>
  <c r="CH98" i="280"/>
  <c r="CH88" i="280"/>
  <c r="CH51" i="280"/>
  <c r="CH52" i="280" s="1"/>
  <c r="CH46" i="280"/>
  <c r="CH47" i="280" s="1"/>
  <c r="CH50" i="280" s="1"/>
  <c r="CF56" i="280"/>
  <c r="CF89" i="280" s="1"/>
  <c r="CE59" i="280"/>
  <c r="CS5" i="291"/>
  <c r="CF3" i="273"/>
  <c r="CF3" i="278"/>
  <c r="CG4" i="273"/>
  <c r="CG4" i="278"/>
  <c r="CI2" i="278"/>
  <c r="CI2" i="273"/>
  <c r="CA11" i="265"/>
  <c r="CA14" i="265" s="1"/>
  <c r="CF60" i="265"/>
  <c r="CH38" i="288"/>
  <c r="CH55" i="288"/>
  <c r="CH15" i="275"/>
  <c r="CH57" i="273"/>
  <c r="CH60" i="273" s="1"/>
  <c r="CH18" i="285"/>
  <c r="CH185" i="280"/>
  <c r="CH79" i="273"/>
  <c r="CI80" i="273" s="1"/>
  <c r="CI58" i="273" s="1"/>
  <c r="CH84" i="282"/>
  <c r="CH20" i="286"/>
  <c r="CH26" i="282"/>
  <c r="CH32" i="286"/>
  <c r="CH73" i="282"/>
  <c r="CH13" i="288"/>
  <c r="CH112" i="280"/>
  <c r="CH59" i="278"/>
  <c r="CG42" i="278"/>
  <c r="CG83" i="278" s="1"/>
  <c r="CH20" i="275"/>
  <c r="CI17" i="275" s="1"/>
  <c r="CG11" i="278"/>
  <c r="CG138" i="273"/>
  <c r="CG74" i="278"/>
  <c r="CJ24" i="273"/>
  <c r="CJ25" i="273" s="1"/>
  <c r="CJ2" i="304" s="1"/>
  <c r="CJ151" i="273"/>
  <c r="CH42" i="273"/>
  <c r="CH4" i="304" s="1"/>
  <c r="CH52" i="273"/>
  <c r="CH41" i="278"/>
  <c r="CH20" i="278"/>
  <c r="CH33" i="278"/>
  <c r="CH155" i="273"/>
  <c r="CH139" i="273"/>
  <c r="CH140" i="273" s="1"/>
  <c r="CH19" i="278" s="1"/>
  <c r="CH145" i="273"/>
  <c r="CH146" i="273" s="1"/>
  <c r="CH45" i="280" s="1"/>
  <c r="CH56" i="288"/>
  <c r="CH12" i="278"/>
  <c r="CH134" i="273"/>
  <c r="CH135" i="273" s="1"/>
  <c r="CG132" i="280"/>
  <c r="CG55" i="280"/>
  <c r="CJ51" i="273"/>
  <c r="CL5" i="289"/>
  <c r="CL5" i="265"/>
  <c r="CM10" i="273"/>
  <c r="CL5" i="275"/>
  <c r="CL13" i="273"/>
  <c r="CL14" i="273" s="1"/>
  <c r="CL5" i="285"/>
  <c r="CL5" i="282"/>
  <c r="CL5" i="286"/>
  <c r="CL5" i="280"/>
  <c r="CL5" i="288"/>
  <c r="CH100" i="273"/>
  <c r="CI101" i="273" s="1"/>
  <c r="CI59" i="273" s="1"/>
  <c r="CH15" i="286"/>
  <c r="CH20" i="282"/>
  <c r="CG4" i="286"/>
  <c r="CG4" i="285"/>
  <c r="CG4" i="275"/>
  <c r="CG4" i="282"/>
  <c r="CG4" i="288"/>
  <c r="CG4" i="265"/>
  <c r="CG4" i="280"/>
  <c r="CG4" i="289"/>
  <c r="CK19" i="273"/>
  <c r="CK20" i="273" s="1"/>
  <c r="CK37" i="288"/>
  <c r="CK12" i="288"/>
  <c r="CK47" i="273"/>
  <c r="CK48" i="273" s="1"/>
  <c r="CK37" i="273"/>
  <c r="CK56" i="273"/>
  <c r="CH144" i="273"/>
  <c r="CH38" i="273"/>
  <c r="CI39" i="273" s="1"/>
  <c r="CI41" i="273" s="1"/>
  <c r="CH13" i="285"/>
  <c r="CH13" i="265" s="1"/>
  <c r="CH22" i="285"/>
  <c r="CG23" i="285"/>
  <c r="CH20" i="285" s="1"/>
  <c r="CE10" i="265"/>
  <c r="CH69" i="278"/>
  <c r="CH156" i="273"/>
  <c r="CH48" i="278"/>
  <c r="CH127" i="280"/>
  <c r="CH129" i="280" s="1"/>
  <c r="CH153" i="280"/>
  <c r="CH154" i="280" s="1"/>
  <c r="CH156" i="280" s="1"/>
  <c r="CF43" i="278"/>
  <c r="CF74" i="278"/>
  <c r="CF70" i="278"/>
  <c r="CF83" i="278"/>
  <c r="CV4" i="291"/>
  <c r="CI42" i="288"/>
  <c r="CI18" i="288"/>
  <c r="CI2" i="275"/>
  <c r="CI90" i="273"/>
  <c r="CI91" i="273" s="1"/>
  <c r="CI2" i="285"/>
  <c r="CI152" i="273"/>
  <c r="CI153" i="273" s="1"/>
  <c r="CI2" i="288"/>
  <c r="CI75" i="273"/>
  <c r="CI76" i="273" s="1"/>
  <c r="CI2" i="280"/>
  <c r="CI2" i="286"/>
  <c r="CI111" i="273"/>
  <c r="CI112" i="273" s="1"/>
  <c r="CI11" i="285" s="1"/>
  <c r="CI12" i="285" s="1"/>
  <c r="CI122" i="273"/>
  <c r="CI123" i="273" s="1"/>
  <c r="CI127" i="273"/>
  <c r="CI128" i="273" s="1"/>
  <c r="CI21" i="289" s="1"/>
  <c r="CJ22" i="289" s="1"/>
  <c r="CJ40" i="278" s="1"/>
  <c r="CI2" i="282"/>
  <c r="CI32" i="273"/>
  <c r="CI33" i="273" s="1"/>
  <c r="CI2" i="265"/>
  <c r="CI2" i="289"/>
  <c r="CI96" i="273"/>
  <c r="CI97" i="273" s="1"/>
  <c r="CH17" i="280"/>
  <c r="CH79" i="280"/>
  <c r="CH76" i="288"/>
  <c r="CH77" i="288" s="1"/>
  <c r="CH79" i="288" s="1"/>
  <c r="BZ54" i="278"/>
  <c r="CB53" i="278"/>
  <c r="CB9" i="265"/>
  <c r="CB62" i="278"/>
  <c r="CB49" i="278"/>
  <c r="CF25" i="278"/>
  <c r="CE75" i="278"/>
  <c r="CG13" i="278"/>
  <c r="CC34" i="278"/>
  <c r="Y64" i="265"/>
  <c r="Z61" i="278"/>
  <c r="CG21" i="278"/>
  <c r="CA42" i="282"/>
  <c r="CE27" i="278"/>
  <c r="AA76" i="278"/>
  <c r="CA50" i="278"/>
  <c r="CD32" i="278"/>
  <c r="CF26" i="278"/>
  <c r="CF3" i="289"/>
  <c r="CG157" i="273"/>
  <c r="CF50" i="288"/>
  <c r="CF51" i="288" s="1"/>
  <c r="CF54" i="288" s="1"/>
  <c r="CF57" i="288" s="1"/>
  <c r="CF64" i="288" s="1"/>
  <c r="AY19" i="282"/>
  <c r="AY21" i="282" s="1"/>
  <c r="CF50" i="273"/>
  <c r="CF3" i="280"/>
  <c r="CF3" i="286"/>
  <c r="CF3" i="265"/>
  <c r="CF3" i="282"/>
  <c r="CF3" i="288"/>
  <c r="CF3" i="275"/>
  <c r="CF3" i="285"/>
  <c r="CG66" i="273"/>
  <c r="CG67" i="273" s="1"/>
  <c r="CG3" i="304" s="1"/>
  <c r="CI98" i="280" l="1"/>
  <c r="CI88" i="280"/>
  <c r="CM5" i="304"/>
  <c r="CM5" i="278"/>
  <c r="CM5" i="273"/>
  <c r="CI46" i="280"/>
  <c r="CI47" i="280" s="1"/>
  <c r="CI50" i="280" s="1"/>
  <c r="CI51" i="280"/>
  <c r="CI52" i="280" s="1"/>
  <c r="CG56" i="280"/>
  <c r="CG89" i="280" s="1"/>
  <c r="CF59" i="280"/>
  <c r="CG59" i="265"/>
  <c r="CT5" i="291"/>
  <c r="CG3" i="278"/>
  <c r="CG3" i="273"/>
  <c r="CH4" i="278"/>
  <c r="CH4" i="273"/>
  <c r="CJ2" i="273"/>
  <c r="CJ2" i="278"/>
  <c r="CG60" i="265"/>
  <c r="CB11" i="265"/>
  <c r="CB14" i="265" s="1"/>
  <c r="CH23" i="285"/>
  <c r="CH59" i="265" s="1"/>
  <c r="CG43" i="278"/>
  <c r="CG10" i="265" s="1"/>
  <c r="CG70" i="278"/>
  <c r="CG71" i="278" s="1"/>
  <c r="CF71" i="278"/>
  <c r="CF75" i="278" s="1"/>
  <c r="CH11" i="278"/>
  <c r="CH13" i="278" s="1"/>
  <c r="CH138" i="273"/>
  <c r="CI12" i="278"/>
  <c r="CI134" i="273"/>
  <c r="CI135" i="273" s="1"/>
  <c r="CI20" i="278"/>
  <c r="CI33" i="278"/>
  <c r="CI41" i="278"/>
  <c r="CI56" i="288"/>
  <c r="CI145" i="273"/>
  <c r="CI146" i="273" s="1"/>
  <c r="CI45" i="280" s="1"/>
  <c r="CI139" i="273"/>
  <c r="CI140" i="273" s="1"/>
  <c r="CI19" i="278" s="1"/>
  <c r="CI155" i="273"/>
  <c r="CF10" i="265"/>
  <c r="CK51" i="273"/>
  <c r="CL37" i="273"/>
  <c r="CL19" i="273"/>
  <c r="CL20" i="273" s="1"/>
  <c r="CL47" i="273"/>
  <c r="CL48" i="273" s="1"/>
  <c r="CL56" i="273"/>
  <c r="CL12" i="288"/>
  <c r="CL37" i="288"/>
  <c r="CW4" i="291"/>
  <c r="CJ90" i="273"/>
  <c r="CJ91" i="273" s="1"/>
  <c r="CJ75" i="273"/>
  <c r="CJ76" i="273" s="1"/>
  <c r="CJ185" i="280" s="1"/>
  <c r="CJ2" i="285"/>
  <c r="CJ2" i="288"/>
  <c r="CJ2" i="286"/>
  <c r="CJ122" i="273"/>
  <c r="CJ123" i="273" s="1"/>
  <c r="CJ2" i="282"/>
  <c r="CJ111" i="273"/>
  <c r="CJ112" i="273" s="1"/>
  <c r="CJ11" i="285" s="1"/>
  <c r="CJ12" i="285" s="1"/>
  <c r="CJ42" i="288"/>
  <c r="CJ2" i="280"/>
  <c r="CJ152" i="273"/>
  <c r="CJ153" i="273" s="1"/>
  <c r="CJ32" i="273"/>
  <c r="CJ33" i="273" s="1"/>
  <c r="CJ127" i="273"/>
  <c r="CJ128" i="273" s="1"/>
  <c r="CJ21" i="289" s="1"/>
  <c r="CJ18" i="288"/>
  <c r="CJ96" i="273"/>
  <c r="CJ97" i="273" s="1"/>
  <c r="CJ2" i="289"/>
  <c r="CJ2" i="275"/>
  <c r="CJ2" i="265"/>
  <c r="CI73" i="282"/>
  <c r="CI38" i="288"/>
  <c r="CI80" i="278"/>
  <c r="CI55" i="288"/>
  <c r="CI32" i="286"/>
  <c r="CI61" i="288"/>
  <c r="CI12" i="289"/>
  <c r="CI13" i="289" s="1"/>
  <c r="CI20" i="289" s="1"/>
  <c r="CI43" i="286"/>
  <c r="CI57" i="273"/>
  <c r="CI18" i="285"/>
  <c r="CI84" i="282"/>
  <c r="CI20" i="286"/>
  <c r="CI112" i="280"/>
  <c r="CI13" i="288"/>
  <c r="CI15" i="275"/>
  <c r="CI20" i="275" s="1"/>
  <c r="CJ17" i="275" s="1"/>
  <c r="CI59" i="278"/>
  <c r="CI54" i="280"/>
  <c r="CI185" i="280"/>
  <c r="CI79" i="273"/>
  <c r="CJ80" i="273" s="1"/>
  <c r="CJ58" i="273" s="1"/>
  <c r="CI26" i="282"/>
  <c r="CM5" i="265"/>
  <c r="CM5" i="280"/>
  <c r="CM5" i="282"/>
  <c r="CM5" i="275"/>
  <c r="CM5" i="285"/>
  <c r="CN10" i="273"/>
  <c r="CM13" i="273"/>
  <c r="CM14" i="273" s="1"/>
  <c r="CM5" i="288"/>
  <c r="CM5" i="289"/>
  <c r="CM5" i="286"/>
  <c r="CI38" i="273"/>
  <c r="CJ39" i="273" s="1"/>
  <c r="CJ41" i="273" s="1"/>
  <c r="CI144" i="273"/>
  <c r="CH132" i="280"/>
  <c r="CH55" i="280"/>
  <c r="CK24" i="273"/>
  <c r="CK25" i="273" s="1"/>
  <c r="CK2" i="304" s="1"/>
  <c r="CK151" i="273"/>
  <c r="CI13" i="285"/>
  <c r="CI13" i="265" s="1"/>
  <c r="CI22" i="285"/>
  <c r="CI52" i="273"/>
  <c r="CI42" i="273"/>
  <c r="CI4" i="304" s="1"/>
  <c r="CH42" i="278"/>
  <c r="CI100" i="273"/>
  <c r="CJ101" i="273" s="1"/>
  <c r="CJ59" i="273" s="1"/>
  <c r="CI20" i="282"/>
  <c r="CI15" i="286"/>
  <c r="CI153" i="280"/>
  <c r="CI154" i="280" s="1"/>
  <c r="CI156" i="280" s="1"/>
  <c r="CI127" i="280"/>
  <c r="CI129" i="280" s="1"/>
  <c r="CI156" i="273"/>
  <c r="CI48" i="278"/>
  <c r="CI69" i="278"/>
  <c r="CI17" i="280"/>
  <c r="CI79" i="280"/>
  <c r="CI76" i="288"/>
  <c r="CI77" i="288" s="1"/>
  <c r="CI79" i="288" s="1"/>
  <c r="CH4" i="275"/>
  <c r="CH4" i="282"/>
  <c r="CH4" i="289"/>
  <c r="CH4" i="288"/>
  <c r="CH4" i="265"/>
  <c r="CH4" i="280"/>
  <c r="CH4" i="286"/>
  <c r="CH4" i="285"/>
  <c r="CH21" i="278"/>
  <c r="CF27" i="278"/>
  <c r="CB50" i="278"/>
  <c r="CD34" i="278"/>
  <c r="CC53" i="278"/>
  <c r="CC9" i="265"/>
  <c r="CC49" i="278"/>
  <c r="CC62" i="278"/>
  <c r="CB42" i="282"/>
  <c r="CA54" i="278"/>
  <c r="CG25" i="278"/>
  <c r="AA77" i="278"/>
  <c r="AA84" i="278"/>
  <c r="CG26" i="278"/>
  <c r="Z52" i="278"/>
  <c r="CE32" i="278"/>
  <c r="CG3" i="289"/>
  <c r="CG50" i="288"/>
  <c r="CG51" i="288" s="1"/>
  <c r="CG54" i="288" s="1"/>
  <c r="CG57" i="288" s="1"/>
  <c r="CG64" i="288" s="1"/>
  <c r="CH157" i="273"/>
  <c r="CH66" i="273"/>
  <c r="CH67" i="273" s="1"/>
  <c r="CH3" i="304" s="1"/>
  <c r="CI60" i="273"/>
  <c r="CG3" i="285"/>
  <c r="CG3" i="282"/>
  <c r="CG3" i="280"/>
  <c r="CG3" i="286"/>
  <c r="CG3" i="288"/>
  <c r="CG3" i="275"/>
  <c r="CG3" i="265"/>
  <c r="CG50" i="273"/>
  <c r="AY43" i="282"/>
  <c r="AY30" i="282"/>
  <c r="AY31" i="282" s="1"/>
  <c r="AZ28" i="282" s="1"/>
  <c r="CI20" i="285" l="1"/>
  <c r="CN5" i="304"/>
  <c r="CN5" i="278"/>
  <c r="CN5" i="273"/>
  <c r="CJ98" i="280"/>
  <c r="CJ88" i="280"/>
  <c r="CJ51" i="280"/>
  <c r="CJ52" i="280" s="1"/>
  <c r="CJ46" i="280"/>
  <c r="CJ47" i="280" s="1"/>
  <c r="CJ50" i="280" s="1"/>
  <c r="CH56" i="280"/>
  <c r="CH89" i="280" s="1"/>
  <c r="CG59" i="280"/>
  <c r="CU5" i="291"/>
  <c r="CH3" i="273"/>
  <c r="CH3" i="278"/>
  <c r="CK2" i="278"/>
  <c r="CK2" i="273"/>
  <c r="CI4" i="273"/>
  <c r="CI4" i="278"/>
  <c r="CH60" i="265"/>
  <c r="CC11" i="265"/>
  <c r="CC14" i="265" s="1"/>
  <c r="CJ79" i="273"/>
  <c r="CK80" i="273" s="1"/>
  <c r="CK58" i="273" s="1"/>
  <c r="CI23" i="285"/>
  <c r="CJ20" i="285" s="1"/>
  <c r="CJ112" i="280"/>
  <c r="CJ59" i="278"/>
  <c r="CJ43" i="286"/>
  <c r="CJ54" i="280"/>
  <c r="CJ32" i="286"/>
  <c r="CJ38" i="288"/>
  <c r="CJ15" i="275"/>
  <c r="CJ20" i="275" s="1"/>
  <c r="CK17" i="275" s="1"/>
  <c r="CJ84" i="282"/>
  <c r="CJ20" i="286"/>
  <c r="CJ12" i="289"/>
  <c r="CJ13" i="289" s="1"/>
  <c r="CJ20" i="289" s="1"/>
  <c r="CJ57" i="273"/>
  <c r="CJ60" i="273" s="1"/>
  <c r="CJ55" i="288"/>
  <c r="CJ18" i="285"/>
  <c r="CJ61" i="288"/>
  <c r="CJ80" i="278"/>
  <c r="CJ13" i="288"/>
  <c r="CJ73" i="282"/>
  <c r="CJ26" i="282"/>
  <c r="CI138" i="273"/>
  <c r="CI11" i="278"/>
  <c r="CI13" i="278" s="1"/>
  <c r="CI132" i="280"/>
  <c r="CI55" i="280"/>
  <c r="CJ42" i="273"/>
  <c r="CJ4" i="304" s="1"/>
  <c r="CJ52" i="273"/>
  <c r="CJ17" i="280"/>
  <c r="CJ76" i="288"/>
  <c r="CJ77" i="288" s="1"/>
  <c r="CJ79" i="288" s="1"/>
  <c r="CJ79" i="280"/>
  <c r="CJ144" i="273"/>
  <c r="CJ38" i="273"/>
  <c r="CK39" i="273" s="1"/>
  <c r="CK41" i="273" s="1"/>
  <c r="CJ153" i="280"/>
  <c r="CJ154" i="280" s="1"/>
  <c r="CJ156" i="280" s="1"/>
  <c r="CJ156" i="273"/>
  <c r="CJ127" i="280"/>
  <c r="CJ129" i="280" s="1"/>
  <c r="CJ48" i="278"/>
  <c r="CJ69" i="278"/>
  <c r="CI4" i="286"/>
  <c r="CI4" i="280"/>
  <c r="CI4" i="265"/>
  <c r="CI4" i="289"/>
  <c r="CI4" i="282"/>
  <c r="CI4" i="285"/>
  <c r="CI4" i="275"/>
  <c r="CI4" i="288"/>
  <c r="CN13" i="273"/>
  <c r="CN14" i="273" s="1"/>
  <c r="CN5" i="280"/>
  <c r="CN5" i="288"/>
  <c r="CN5" i="285"/>
  <c r="CN5" i="282"/>
  <c r="CO10" i="273"/>
  <c r="CN5" i="289"/>
  <c r="CN5" i="275"/>
  <c r="CN5" i="286"/>
  <c r="CN5" i="265"/>
  <c r="CL51" i="273"/>
  <c r="CX4" i="291"/>
  <c r="CK111" i="273"/>
  <c r="CK112" i="273" s="1"/>
  <c r="CK11" i="285" s="1"/>
  <c r="CK12" i="285" s="1"/>
  <c r="CK2" i="280"/>
  <c r="CK2" i="288"/>
  <c r="CK90" i="273"/>
  <c r="CK91" i="273" s="1"/>
  <c r="CK32" i="273"/>
  <c r="CK33" i="273" s="1"/>
  <c r="CK18" i="288"/>
  <c r="CK2" i="285"/>
  <c r="CK42" i="288"/>
  <c r="CK96" i="273"/>
  <c r="CK97" i="273" s="1"/>
  <c r="CK2" i="286"/>
  <c r="CK152" i="273"/>
  <c r="CK153" i="273" s="1"/>
  <c r="CK2" i="265"/>
  <c r="CK122" i="273"/>
  <c r="CK123" i="273" s="1"/>
  <c r="CK127" i="273"/>
  <c r="CK128" i="273" s="1"/>
  <c r="CK21" i="289" s="1"/>
  <c r="CK75" i="273"/>
  <c r="CK76" i="273" s="1"/>
  <c r="CK12" i="289" s="1"/>
  <c r="CK2" i="275"/>
  <c r="CK2" i="289"/>
  <c r="CK2" i="282"/>
  <c r="CL151" i="273"/>
  <c r="CL24" i="273"/>
  <c r="CL25" i="273" s="1"/>
  <c r="CL2" i="304" s="1"/>
  <c r="CH83" i="278"/>
  <c r="CH74" i="278"/>
  <c r="CH70" i="278"/>
  <c r="CH43" i="278"/>
  <c r="CJ22" i="285"/>
  <c r="CJ13" i="285"/>
  <c r="CJ13" i="265" s="1"/>
  <c r="CM37" i="288"/>
  <c r="CM47" i="273"/>
  <c r="CM48" i="273" s="1"/>
  <c r="CM19" i="273"/>
  <c r="CM20" i="273" s="1"/>
  <c r="CM37" i="273"/>
  <c r="CM56" i="273"/>
  <c r="CM12" i="288"/>
  <c r="CJ56" i="288"/>
  <c r="CJ41" i="278"/>
  <c r="CJ12" i="278"/>
  <c r="CJ145" i="273"/>
  <c r="CJ146" i="273" s="1"/>
  <c r="CJ45" i="280" s="1"/>
  <c r="CJ134" i="273"/>
  <c r="CJ135" i="273" s="1"/>
  <c r="CJ155" i="273"/>
  <c r="CJ20" i="278"/>
  <c r="CJ139" i="273"/>
  <c r="CJ140" i="273" s="1"/>
  <c r="CJ19" i="278" s="1"/>
  <c r="CJ33" i="278"/>
  <c r="CJ20" i="282"/>
  <c r="CJ15" i="286"/>
  <c r="CJ100" i="273"/>
  <c r="CK101" i="273" s="1"/>
  <c r="CK59" i="273" s="1"/>
  <c r="CI42" i="278"/>
  <c r="CG75" i="278"/>
  <c r="CG27" i="278"/>
  <c r="CC50" i="278"/>
  <c r="CB54" i="278"/>
  <c r="CC42" i="282"/>
  <c r="CF32" i="278"/>
  <c r="CE34" i="278"/>
  <c r="AA85" i="278"/>
  <c r="AA31" i="265"/>
  <c r="CH26" i="278"/>
  <c r="CI21" i="278"/>
  <c r="CD9" i="265"/>
  <c r="CD62" i="278"/>
  <c r="CD53" i="278"/>
  <c r="CD49" i="278"/>
  <c r="Z55" i="278"/>
  <c r="CH25" i="278"/>
  <c r="CH3" i="289"/>
  <c r="CK22" i="289"/>
  <c r="CK80" i="278"/>
  <c r="CH50" i="288"/>
  <c r="CH51" i="288" s="1"/>
  <c r="CH54" i="288" s="1"/>
  <c r="CH57" i="288" s="1"/>
  <c r="CH64" i="288" s="1"/>
  <c r="CI157" i="273"/>
  <c r="CH3" i="282"/>
  <c r="CH3" i="275"/>
  <c r="CH3" i="285"/>
  <c r="CH3" i="280"/>
  <c r="CH50" i="273"/>
  <c r="CH3" i="286"/>
  <c r="CH3" i="265"/>
  <c r="CH3" i="288"/>
  <c r="AZ19" i="282"/>
  <c r="AZ21" i="282" s="1"/>
  <c r="CK13" i="288"/>
  <c r="CI66" i="273"/>
  <c r="CI67" i="273" s="1"/>
  <c r="CI3" i="304" s="1"/>
  <c r="CK20" i="286" l="1"/>
  <c r="CK88" i="280"/>
  <c r="CK98" i="280"/>
  <c r="CK18" i="285"/>
  <c r="CK32" i="286"/>
  <c r="CO5" i="304"/>
  <c r="CO5" i="278"/>
  <c r="CO5" i="273"/>
  <c r="CL22" i="289"/>
  <c r="CI59" i="265"/>
  <c r="CK46" i="280"/>
  <c r="CK47" i="280" s="1"/>
  <c r="CK50" i="280" s="1"/>
  <c r="CK51" i="280"/>
  <c r="CK52" i="280" s="1"/>
  <c r="CI56" i="280"/>
  <c r="CI89" i="280" s="1"/>
  <c r="CH59" i="280"/>
  <c r="CK26" i="282"/>
  <c r="CK84" i="282"/>
  <c r="CK73" i="282"/>
  <c r="CK112" i="280"/>
  <c r="CK59" i="278"/>
  <c r="CV5" i="291"/>
  <c r="CI3" i="278"/>
  <c r="CI3" i="273"/>
  <c r="CJ4" i="278"/>
  <c r="CJ4" i="273"/>
  <c r="CK43" i="286"/>
  <c r="CK15" i="275"/>
  <c r="CK20" i="275" s="1"/>
  <c r="CL17" i="275" s="1"/>
  <c r="CK38" i="288"/>
  <c r="CK57" i="273"/>
  <c r="CK60" i="273" s="1"/>
  <c r="CK61" i="288"/>
  <c r="CK79" i="273"/>
  <c r="CL80" i="273" s="1"/>
  <c r="CL58" i="273" s="1"/>
  <c r="CK55" i="288"/>
  <c r="CK185" i="280"/>
  <c r="CK54" i="280"/>
  <c r="CL2" i="273"/>
  <c r="CL2" i="278"/>
  <c r="CI60" i="265"/>
  <c r="CJ23" i="285"/>
  <c r="CJ59" i="265" s="1"/>
  <c r="CD11" i="265"/>
  <c r="CK13" i="289"/>
  <c r="CK20" i="289" s="1"/>
  <c r="CJ138" i="273"/>
  <c r="CJ11" i="278"/>
  <c r="CJ13" i="278" s="1"/>
  <c r="CJ4" i="282"/>
  <c r="CJ4" i="280"/>
  <c r="CJ4" i="289"/>
  <c r="CJ4" i="265"/>
  <c r="CJ4" i="285"/>
  <c r="CJ4" i="286"/>
  <c r="CJ4" i="275"/>
  <c r="CJ4" i="288"/>
  <c r="CI83" i="278"/>
  <c r="CI70" i="278"/>
  <c r="CI71" i="278" s="1"/>
  <c r="CI43" i="278"/>
  <c r="CI74" i="278"/>
  <c r="CM24" i="273"/>
  <c r="CM25" i="273" s="1"/>
  <c r="CM2" i="304" s="1"/>
  <c r="CM151" i="273"/>
  <c r="CK155" i="273"/>
  <c r="CK145" i="273"/>
  <c r="CK146" i="273" s="1"/>
  <c r="CK45" i="280" s="1"/>
  <c r="CK41" i="278"/>
  <c r="CK20" i="278"/>
  <c r="CK139" i="273"/>
  <c r="CK140" i="273" s="1"/>
  <c r="CK19" i="278" s="1"/>
  <c r="CK134" i="273"/>
  <c r="CK135" i="273" s="1"/>
  <c r="CK33" i="278"/>
  <c r="CK56" i="288"/>
  <c r="CK12" i="278"/>
  <c r="CK22" i="285"/>
  <c r="CK13" i="285"/>
  <c r="CK13" i="265" s="1"/>
  <c r="CN37" i="273"/>
  <c r="CN56" i="273"/>
  <c r="CN47" i="273"/>
  <c r="CN48" i="273" s="1"/>
  <c r="CN19" i="273"/>
  <c r="CN20" i="273" s="1"/>
  <c r="CN12" i="288"/>
  <c r="CN37" i="288"/>
  <c r="CM51" i="273"/>
  <c r="CK52" i="273"/>
  <c r="CK42" i="273"/>
  <c r="CK4" i="304" s="1"/>
  <c r="CJ132" i="280"/>
  <c r="CJ55" i="280"/>
  <c r="CY4" i="291"/>
  <c r="CL111" i="273"/>
  <c r="CL112" i="273" s="1"/>
  <c r="CL11" i="285" s="1"/>
  <c r="CL12" i="285" s="1"/>
  <c r="CL42" i="288"/>
  <c r="CL122" i="273"/>
  <c r="CL123" i="273" s="1"/>
  <c r="CL32" i="273"/>
  <c r="CL33" i="273" s="1"/>
  <c r="CL152" i="273"/>
  <c r="CL153" i="273" s="1"/>
  <c r="CL96" i="273"/>
  <c r="CL97" i="273" s="1"/>
  <c r="CL75" i="273"/>
  <c r="CL76" i="273" s="1"/>
  <c r="CL2" i="265"/>
  <c r="CL90" i="273"/>
  <c r="CL91" i="273" s="1"/>
  <c r="CL2" i="282"/>
  <c r="CL127" i="273"/>
  <c r="CL128" i="273" s="1"/>
  <c r="CL21" i="289" s="1"/>
  <c r="CM22" i="289" s="1"/>
  <c r="CM40" i="278" s="1"/>
  <c r="CL2" i="288"/>
  <c r="CL2" i="285"/>
  <c r="CL2" i="289"/>
  <c r="CL18" i="288"/>
  <c r="CL2" i="286"/>
  <c r="CL2" i="280"/>
  <c r="CL2" i="275"/>
  <c r="CO5" i="289"/>
  <c r="CO5" i="285"/>
  <c r="CO5" i="280"/>
  <c r="CP10" i="273"/>
  <c r="CO13" i="273"/>
  <c r="CO14" i="273" s="1"/>
  <c r="CO5" i="282"/>
  <c r="CO5" i="275"/>
  <c r="CO5" i="286"/>
  <c r="CO5" i="265"/>
  <c r="CO5" i="288"/>
  <c r="CJ42" i="278"/>
  <c r="CK17" i="280"/>
  <c r="CK79" i="280"/>
  <c r="CK76" i="288"/>
  <c r="CK77" i="288" s="1"/>
  <c r="CK79" i="288" s="1"/>
  <c r="CK48" i="278"/>
  <c r="CK69" i="278"/>
  <c r="CK127" i="280"/>
  <c r="CK129" i="280" s="1"/>
  <c r="CK153" i="280"/>
  <c r="CK154" i="280" s="1"/>
  <c r="CK156" i="280" s="1"/>
  <c r="CK156" i="273"/>
  <c r="CH71" i="278"/>
  <c r="CH75" i="278" s="1"/>
  <c r="CK38" i="273"/>
  <c r="CL39" i="273" s="1"/>
  <c r="CL41" i="273" s="1"/>
  <c r="CK144" i="273"/>
  <c r="CH10" i="265"/>
  <c r="CK20" i="282"/>
  <c r="CK15" i="286"/>
  <c r="CK100" i="273"/>
  <c r="CL101" i="273" s="1"/>
  <c r="CL59" i="273" s="1"/>
  <c r="Z30" i="265"/>
  <c r="Z63" i="278"/>
  <c r="CD50" i="278"/>
  <c r="CI26" i="278"/>
  <c r="AA69" i="265"/>
  <c r="AB82" i="278"/>
  <c r="CE9" i="265"/>
  <c r="CE62" i="278"/>
  <c r="CE53" i="278"/>
  <c r="CE49" i="278"/>
  <c r="CC54" i="278"/>
  <c r="CJ21" i="278"/>
  <c r="CG32" i="278"/>
  <c r="CD42" i="282"/>
  <c r="CF34" i="278"/>
  <c r="CH27" i="278"/>
  <c r="CI25" i="278"/>
  <c r="CI3" i="289"/>
  <c r="CL40" i="278"/>
  <c r="CK40" i="278"/>
  <c r="CJ157" i="273"/>
  <c r="CI50" i="288"/>
  <c r="CI51" i="288" s="1"/>
  <c r="CI54" i="288" s="1"/>
  <c r="CI57" i="288" s="1"/>
  <c r="CI64" i="288" s="1"/>
  <c r="CK20" i="285"/>
  <c r="CI3" i="265"/>
  <c r="CI3" i="275"/>
  <c r="CI3" i="286"/>
  <c r="CI3" i="282"/>
  <c r="CI3" i="280"/>
  <c r="CI50" i="273"/>
  <c r="CI3" i="285"/>
  <c r="CI3" i="288"/>
  <c r="AZ43" i="282"/>
  <c r="AZ30" i="282"/>
  <c r="AZ31" i="282" s="1"/>
  <c r="BA28" i="282" s="1"/>
  <c r="CJ66" i="273"/>
  <c r="CJ67" i="273" s="1"/>
  <c r="CJ3" i="304" s="1"/>
  <c r="CL98" i="280" l="1"/>
  <c r="CL88" i="280"/>
  <c r="CP5" i="304"/>
  <c r="CP5" i="278"/>
  <c r="CP5" i="273"/>
  <c r="CL51" i="280"/>
  <c r="CL52" i="280" s="1"/>
  <c r="CL46" i="280"/>
  <c r="CL47" i="280" s="1"/>
  <c r="CL50" i="280" s="1"/>
  <c r="CJ56" i="280"/>
  <c r="CJ89" i="280" s="1"/>
  <c r="CI59" i="280"/>
  <c r="CM2" i="278"/>
  <c r="CM2" i="273"/>
  <c r="CW5" i="291"/>
  <c r="CJ3" i="273"/>
  <c r="CJ3" i="278"/>
  <c r="CD14" i="265"/>
  <c r="CK4" i="273"/>
  <c r="CK4" i="278"/>
  <c r="CE11" i="265"/>
  <c r="CJ60" i="265"/>
  <c r="CK11" i="278"/>
  <c r="CK13" i="278" s="1"/>
  <c r="CK138" i="273"/>
  <c r="CL139" i="273"/>
  <c r="CL140" i="273" s="1"/>
  <c r="CL19" i="278" s="1"/>
  <c r="CL155" i="273"/>
  <c r="CL12" i="278"/>
  <c r="CL20" i="278"/>
  <c r="CL33" i="278"/>
  <c r="CL134" i="273"/>
  <c r="CL135" i="273" s="1"/>
  <c r="CL41" i="278"/>
  <c r="CL42" i="278" s="1"/>
  <c r="CL74" i="278" s="1"/>
  <c r="CL56" i="288"/>
  <c r="CL145" i="273"/>
  <c r="CL146" i="273" s="1"/>
  <c r="CL45" i="280" s="1"/>
  <c r="CL48" i="278"/>
  <c r="CL127" i="280"/>
  <c r="CL129" i="280" s="1"/>
  <c r="CL156" i="273"/>
  <c r="CL69" i="278"/>
  <c r="CL153" i="280"/>
  <c r="CL154" i="280" s="1"/>
  <c r="CL156" i="280" s="1"/>
  <c r="CL54" i="280"/>
  <c r="CL185" i="280"/>
  <c r="CL15" i="275"/>
  <c r="CL20" i="275" s="1"/>
  <c r="CM17" i="275" s="1"/>
  <c r="CL80" i="278"/>
  <c r="CL59" i="278"/>
  <c r="CL112" i="280"/>
  <c r="CL84" i="282"/>
  <c r="CL73" i="282"/>
  <c r="CL12" i="289"/>
  <c r="CL13" i="289" s="1"/>
  <c r="CL20" i="289" s="1"/>
  <c r="CL55" i="288"/>
  <c r="CL38" i="288"/>
  <c r="CL32" i="286"/>
  <c r="CL57" i="273"/>
  <c r="CL60" i="273" s="1"/>
  <c r="CL26" i="282"/>
  <c r="CL20" i="286"/>
  <c r="CL43" i="286"/>
  <c r="CL18" i="285"/>
  <c r="CL79" i="273"/>
  <c r="CM80" i="273" s="1"/>
  <c r="CM58" i="273" s="1"/>
  <c r="CL61" i="288"/>
  <c r="CL13" i="288"/>
  <c r="CL42" i="273"/>
  <c r="CL4" i="304" s="1"/>
  <c r="CL52" i="273"/>
  <c r="CN24" i="273"/>
  <c r="CN25" i="273" s="1"/>
  <c r="CN2" i="304" s="1"/>
  <c r="CN151" i="273"/>
  <c r="CZ4" i="291"/>
  <c r="CM111" i="273"/>
  <c r="CM112" i="273" s="1"/>
  <c r="CM11" i="285" s="1"/>
  <c r="CM12" i="285" s="1"/>
  <c r="CM2" i="285"/>
  <c r="CM2" i="282"/>
  <c r="CM90" i="273"/>
  <c r="CM91" i="273" s="1"/>
  <c r="CM42" i="288"/>
  <c r="CM32" i="273"/>
  <c r="CM33" i="273" s="1"/>
  <c r="CM18" i="288"/>
  <c r="CM2" i="265"/>
  <c r="CM96" i="273"/>
  <c r="CM97" i="273" s="1"/>
  <c r="CM2" i="286"/>
  <c r="CM2" i="275"/>
  <c r="CM2" i="280"/>
  <c r="CM2" i="288"/>
  <c r="CM127" i="273"/>
  <c r="CM128" i="273" s="1"/>
  <c r="CM21" i="289" s="1"/>
  <c r="CN22" i="289" s="1"/>
  <c r="CN40" i="278" s="1"/>
  <c r="CM75" i="273"/>
  <c r="CM76" i="273" s="1"/>
  <c r="CM80" i="278" s="1"/>
  <c r="CM2" i="289"/>
  <c r="CM122" i="273"/>
  <c r="CM123" i="273" s="1"/>
  <c r="CM152" i="273"/>
  <c r="CM153" i="273" s="1"/>
  <c r="CK23" i="285"/>
  <c r="CK59" i="265" s="1"/>
  <c r="CL144" i="273"/>
  <c r="CL38" i="273"/>
  <c r="CM39" i="273" s="1"/>
  <c r="CM41" i="273" s="1"/>
  <c r="CK4" i="275"/>
  <c r="CK4" i="265"/>
  <c r="CK4" i="280"/>
  <c r="CK4" i="285"/>
  <c r="CK4" i="289"/>
  <c r="CK4" i="286"/>
  <c r="CK4" i="282"/>
  <c r="CK4" i="288"/>
  <c r="CN51" i="273"/>
  <c r="CL17" i="280"/>
  <c r="CL76" i="288"/>
  <c r="CL77" i="288" s="1"/>
  <c r="CL79" i="288" s="1"/>
  <c r="CL79" i="280"/>
  <c r="CI10" i="265"/>
  <c r="CJ43" i="278"/>
  <c r="CJ83" i="278"/>
  <c r="CJ74" i="278"/>
  <c r="CJ70" i="278"/>
  <c r="CO37" i="288"/>
  <c r="CO12" i="288"/>
  <c r="CO37" i="273"/>
  <c r="CO47" i="273"/>
  <c r="CO48" i="273" s="1"/>
  <c r="CO56" i="273"/>
  <c r="CO19" i="273"/>
  <c r="CO20" i="273" s="1"/>
  <c r="CL20" i="282"/>
  <c r="CL15" i="286"/>
  <c r="CL100" i="273"/>
  <c r="CM101" i="273" s="1"/>
  <c r="CM59" i="273" s="1"/>
  <c r="CK132" i="280"/>
  <c r="CK55" i="280"/>
  <c r="CP5" i="265"/>
  <c r="CP5" i="286"/>
  <c r="CP5" i="288"/>
  <c r="CP5" i="289"/>
  <c r="CP5" i="280"/>
  <c r="CP13" i="273"/>
  <c r="CP14" i="273" s="1"/>
  <c r="CP5" i="282"/>
  <c r="CQ10" i="273"/>
  <c r="CP5" i="275"/>
  <c r="CP5" i="285"/>
  <c r="CL13" i="285"/>
  <c r="CL13" i="265" s="1"/>
  <c r="CL22" i="285"/>
  <c r="CI27" i="278"/>
  <c r="CF62" i="278"/>
  <c r="CF49" i="278"/>
  <c r="CF53" i="278"/>
  <c r="CF9" i="265"/>
  <c r="CH32" i="278"/>
  <c r="CE50" i="278"/>
  <c r="CI75" i="278"/>
  <c r="CK42" i="278"/>
  <c r="CK70" i="278" s="1"/>
  <c r="CG34" i="278"/>
  <c r="CE42" i="282"/>
  <c r="CD54" i="278"/>
  <c r="Z64" i="278"/>
  <c r="CJ25" i="278"/>
  <c r="CJ26" i="278"/>
  <c r="AB73" i="278"/>
  <c r="CK21" i="278"/>
  <c r="CJ3" i="289"/>
  <c r="CK83" i="278"/>
  <c r="CM12" i="289"/>
  <c r="CJ50" i="288"/>
  <c r="CJ51" i="288" s="1"/>
  <c r="CJ54" i="288" s="1"/>
  <c r="CJ57" i="288" s="1"/>
  <c r="CJ64" i="288" s="1"/>
  <c r="CK157" i="273"/>
  <c r="CJ3" i="275"/>
  <c r="CJ3" i="285"/>
  <c r="CJ3" i="265"/>
  <c r="CJ3" i="280"/>
  <c r="CJ3" i="288"/>
  <c r="CJ3" i="282"/>
  <c r="CJ3" i="286"/>
  <c r="CJ50" i="273"/>
  <c r="CK66" i="273"/>
  <c r="CK67" i="273" s="1"/>
  <c r="CK3" i="304" s="1"/>
  <c r="BA19" i="282"/>
  <c r="BA21" i="282" s="1"/>
  <c r="CQ5" i="304" l="1"/>
  <c r="CQ5" i="278"/>
  <c r="CQ5" i="273"/>
  <c r="CM98" i="280"/>
  <c r="CM88" i="280"/>
  <c r="CM43" i="286"/>
  <c r="CM46" i="280"/>
  <c r="CM47" i="280" s="1"/>
  <c r="CM50" i="280" s="1"/>
  <c r="CM51" i="280"/>
  <c r="CM52" i="280" s="1"/>
  <c r="CK56" i="280"/>
  <c r="CK89" i="280" s="1"/>
  <c r="CJ59" i="280"/>
  <c r="CM38" i="288"/>
  <c r="CX5" i="291"/>
  <c r="CK3" i="278"/>
  <c r="CK3" i="273"/>
  <c r="CN2" i="273"/>
  <c r="CN2" i="278"/>
  <c r="CL4" i="278"/>
  <c r="CL4" i="273"/>
  <c r="CM13" i="289"/>
  <c r="CM20" i="289" s="1"/>
  <c r="CE14" i="265"/>
  <c r="CF11" i="265"/>
  <c r="CF42" i="282" s="1"/>
  <c r="CK60" i="265"/>
  <c r="CM79" i="273"/>
  <c r="CN80" i="273" s="1"/>
  <c r="CN58" i="273" s="1"/>
  <c r="CM20" i="286"/>
  <c r="CL20" i="285"/>
  <c r="CL23" i="285" s="1"/>
  <c r="CM20" i="285" s="1"/>
  <c r="CM26" i="282"/>
  <c r="CM73" i="282"/>
  <c r="CM57" i="273"/>
  <c r="CM112" i="280"/>
  <c r="CM59" i="278"/>
  <c r="CL70" i="278"/>
  <c r="CK43" i="278"/>
  <c r="CK10" i="265" s="1"/>
  <c r="CM13" i="288"/>
  <c r="CM18" i="285"/>
  <c r="CM55" i="288"/>
  <c r="CM15" i="275"/>
  <c r="CM20" i="275" s="1"/>
  <c r="CN17" i="275" s="1"/>
  <c r="CM61" i="288"/>
  <c r="CM32" i="286"/>
  <c r="CM84" i="282"/>
  <c r="CM185" i="280"/>
  <c r="CM54" i="280"/>
  <c r="CJ71" i="278"/>
  <c r="CJ75" i="278" s="1"/>
  <c r="CL11" i="278"/>
  <c r="CL13" i="278" s="1"/>
  <c r="CL138" i="273"/>
  <c r="CM153" i="280"/>
  <c r="CM154" i="280" s="1"/>
  <c r="CM156" i="280" s="1"/>
  <c r="CM48" i="278"/>
  <c r="CM127" i="280"/>
  <c r="CM129" i="280" s="1"/>
  <c r="CM69" i="278"/>
  <c r="CM156" i="273"/>
  <c r="CJ10" i="265"/>
  <c r="CM17" i="280"/>
  <c r="CM79" i="280"/>
  <c r="CM76" i="288"/>
  <c r="CM77" i="288" s="1"/>
  <c r="CM79" i="288" s="1"/>
  <c r="CM20" i="282"/>
  <c r="CM15" i="286"/>
  <c r="CM100" i="273"/>
  <c r="CN101" i="273" s="1"/>
  <c r="CN59" i="273" s="1"/>
  <c r="CL4" i="288"/>
  <c r="CL4" i="286"/>
  <c r="CL4" i="275"/>
  <c r="CL4" i="265"/>
  <c r="CL4" i="285"/>
  <c r="CL4" i="282"/>
  <c r="CL4" i="289"/>
  <c r="CL4" i="280"/>
  <c r="CL132" i="280"/>
  <c r="CL55" i="280"/>
  <c r="CQ5" i="280"/>
  <c r="CQ5" i="286"/>
  <c r="CQ13" i="273"/>
  <c r="CQ14" i="273" s="1"/>
  <c r="CQ5" i="288"/>
  <c r="CQ5" i="289"/>
  <c r="CQ5" i="275"/>
  <c r="CQ5" i="265"/>
  <c r="CQ5" i="285"/>
  <c r="CR10" i="273"/>
  <c r="CQ5" i="282"/>
  <c r="CO51" i="273"/>
  <c r="CM145" i="273"/>
  <c r="CM146" i="273" s="1"/>
  <c r="CM45" i="280" s="1"/>
  <c r="CM33" i="278"/>
  <c r="CM56" i="288"/>
  <c r="CM12" i="278"/>
  <c r="CM134" i="273"/>
  <c r="CM135" i="273" s="1"/>
  <c r="CM155" i="273"/>
  <c r="CM20" i="278"/>
  <c r="CM41" i="278"/>
  <c r="CM139" i="273"/>
  <c r="CM140" i="273" s="1"/>
  <c r="CM19" i="278" s="1"/>
  <c r="CO24" i="273"/>
  <c r="CO25" i="273" s="1"/>
  <c r="CO2" i="304" s="1"/>
  <c r="CO151" i="273"/>
  <c r="CM22" i="285"/>
  <c r="CM13" i="285"/>
  <c r="CM13" i="265" s="1"/>
  <c r="CL43" i="278"/>
  <c r="CP37" i="288"/>
  <c r="CP19" i="273"/>
  <c r="CP20" i="273" s="1"/>
  <c r="CP56" i="273"/>
  <c r="CP47" i="273"/>
  <c r="CP48" i="273" s="1"/>
  <c r="CP12" i="288"/>
  <c r="CP37" i="273"/>
  <c r="CM42" i="273"/>
  <c r="CM4" i="304" s="1"/>
  <c r="CM52" i="273"/>
  <c r="CL83" i="278"/>
  <c r="CM144" i="273"/>
  <c r="CM38" i="273"/>
  <c r="CN39" i="273" s="1"/>
  <c r="CN41" i="273" s="1"/>
  <c r="CK74" i="278"/>
  <c r="DA4" i="291"/>
  <c r="CN127" i="273"/>
  <c r="CN128" i="273" s="1"/>
  <c r="CN21" i="289" s="1"/>
  <c r="CN122" i="273"/>
  <c r="CN123" i="273" s="1"/>
  <c r="CN111" i="273"/>
  <c r="CN112" i="273" s="1"/>
  <c r="CN11" i="285" s="1"/>
  <c r="CN12" i="285" s="1"/>
  <c r="CN2" i="282"/>
  <c r="CN2" i="289"/>
  <c r="CN152" i="273"/>
  <c r="CN153" i="273" s="1"/>
  <c r="CN32" i="273"/>
  <c r="CN33" i="273" s="1"/>
  <c r="CN2" i="275"/>
  <c r="CN18" i="288"/>
  <c r="CN96" i="273"/>
  <c r="CN97" i="273" s="1"/>
  <c r="CN2" i="265"/>
  <c r="CN42" i="288"/>
  <c r="CN90" i="273"/>
  <c r="CN91" i="273" s="1"/>
  <c r="CN75" i="273"/>
  <c r="CN76" i="273" s="1"/>
  <c r="CN80" i="278" s="1"/>
  <c r="CN2" i="285"/>
  <c r="CN2" i="288"/>
  <c r="CN2" i="280"/>
  <c r="CN2" i="286"/>
  <c r="CL10" i="265"/>
  <c r="CF50" i="278"/>
  <c r="CJ27" i="278"/>
  <c r="CK25" i="278"/>
  <c r="CL21" i="278"/>
  <c r="CK26" i="278"/>
  <c r="Z64" i="265"/>
  <c r="AA61" i="278"/>
  <c r="CG9" i="265"/>
  <c r="CG62" i="278"/>
  <c r="CG53" i="278"/>
  <c r="CG49" i="278"/>
  <c r="CE54" i="278"/>
  <c r="CI32" i="278"/>
  <c r="AB76" i="278"/>
  <c r="CH34" i="278"/>
  <c r="CF14" i="265"/>
  <c r="CK3" i="289"/>
  <c r="CK71" i="278"/>
  <c r="CL157" i="273"/>
  <c r="CK50" i="288"/>
  <c r="CK51" i="288" s="1"/>
  <c r="CK54" i="288" s="1"/>
  <c r="CK57" i="288" s="1"/>
  <c r="CK64" i="288" s="1"/>
  <c r="BA43" i="282"/>
  <c r="BA30" i="282"/>
  <c r="BA31" i="282" s="1"/>
  <c r="BB28" i="282" s="1"/>
  <c r="CL59" i="265"/>
  <c r="CK3" i="265"/>
  <c r="CK3" i="282"/>
  <c r="CK3" i="286"/>
  <c r="CK3" i="280"/>
  <c r="CK3" i="288"/>
  <c r="CK50" i="273"/>
  <c r="CK3" i="275"/>
  <c r="CK3" i="285"/>
  <c r="CL66" i="273"/>
  <c r="CL67" i="273" s="1"/>
  <c r="CL3" i="304" s="1"/>
  <c r="CM60" i="273"/>
  <c r="CN98" i="280" l="1"/>
  <c r="CN88" i="280"/>
  <c r="CR5" i="304"/>
  <c r="CR5" i="278"/>
  <c r="CR5" i="273"/>
  <c r="CM23" i="285"/>
  <c r="CM59" i="265" s="1"/>
  <c r="CN51" i="280"/>
  <c r="CN52" i="280" s="1"/>
  <c r="CN46" i="280"/>
  <c r="CN47" i="280" s="1"/>
  <c r="CN50" i="280" s="1"/>
  <c r="CL56" i="280"/>
  <c r="CL89" i="280" s="1"/>
  <c r="CK59" i="280"/>
  <c r="CN84" i="282"/>
  <c r="CN32" i="286"/>
  <c r="CY5" i="291"/>
  <c r="CL3" i="273"/>
  <c r="CL3" i="278"/>
  <c r="CO2" i="278"/>
  <c r="CO2" i="273"/>
  <c r="CM4" i="273"/>
  <c r="CM4" i="278"/>
  <c r="CL60" i="265"/>
  <c r="CG11" i="265"/>
  <c r="CG42" i="282" s="1"/>
  <c r="CN18" i="285"/>
  <c r="CN112" i="280"/>
  <c r="CN20" i="286"/>
  <c r="CN43" i="286"/>
  <c r="CN55" i="288"/>
  <c r="CN73" i="282"/>
  <c r="CN59" i="278"/>
  <c r="CN15" i="275"/>
  <c r="CN20" i="275" s="1"/>
  <c r="CO17" i="275" s="1"/>
  <c r="CN38" i="288"/>
  <c r="CN79" i="273"/>
  <c r="CO80" i="273" s="1"/>
  <c r="CO58" i="273" s="1"/>
  <c r="CN26" i="282"/>
  <c r="CN13" i="288"/>
  <c r="CN57" i="273"/>
  <c r="CN61" i="288"/>
  <c r="CN185" i="280"/>
  <c r="CN54" i="280"/>
  <c r="CN12" i="289"/>
  <c r="CN13" i="289" s="1"/>
  <c r="CN20" i="289" s="1"/>
  <c r="CO22" i="289" s="1"/>
  <c r="CM11" i="278"/>
  <c r="CM13" i="278" s="1"/>
  <c r="CM138" i="273"/>
  <c r="CN153" i="280"/>
  <c r="CN154" i="280" s="1"/>
  <c r="CN156" i="280" s="1"/>
  <c r="CN156" i="273"/>
  <c r="CN127" i="280"/>
  <c r="CN129" i="280" s="1"/>
  <c r="CN48" i="278"/>
  <c r="CN69" i="278"/>
  <c r="CP51" i="273"/>
  <c r="DB4" i="291"/>
  <c r="CO2" i="286"/>
  <c r="CO42" i="288"/>
  <c r="CO90" i="273"/>
  <c r="CO91" i="273" s="1"/>
  <c r="CO2" i="265"/>
  <c r="CO2" i="288"/>
  <c r="CO111" i="273"/>
  <c r="CO112" i="273" s="1"/>
  <c r="CO11" i="285" s="1"/>
  <c r="CO12" i="285" s="1"/>
  <c r="CO96" i="273"/>
  <c r="CO97" i="273" s="1"/>
  <c r="CO32" i="273"/>
  <c r="CO33" i="273" s="1"/>
  <c r="CO2" i="282"/>
  <c r="CO152" i="273"/>
  <c r="CO153" i="273" s="1"/>
  <c r="CO18" i="288"/>
  <c r="CO75" i="273"/>
  <c r="CO76" i="273" s="1"/>
  <c r="CO73" i="282" s="1"/>
  <c r="CO122" i="273"/>
  <c r="CO123" i="273" s="1"/>
  <c r="CO127" i="273"/>
  <c r="CO128" i="273" s="1"/>
  <c r="CO21" i="289" s="1"/>
  <c r="CO2" i="275"/>
  <c r="CO2" i="280"/>
  <c r="CO2" i="289"/>
  <c r="CO2" i="285"/>
  <c r="CM132" i="280"/>
  <c r="CM55" i="280"/>
  <c r="CN144" i="273"/>
  <c r="CN38" i="273"/>
  <c r="CO39" i="273" s="1"/>
  <c r="CO41" i="273" s="1"/>
  <c r="CN52" i="273"/>
  <c r="CN42" i="273"/>
  <c r="CN4" i="304" s="1"/>
  <c r="CP24" i="273"/>
  <c r="CP25" i="273" s="1"/>
  <c r="CP2" i="304" s="1"/>
  <c r="CP151" i="273"/>
  <c r="CM42" i="278"/>
  <c r="CN56" i="288"/>
  <c r="CN20" i="278"/>
  <c r="CN139" i="273"/>
  <c r="CN140" i="273" s="1"/>
  <c r="CN19" i="278" s="1"/>
  <c r="CN12" i="278"/>
  <c r="CN41" i="278"/>
  <c r="CN134" i="273"/>
  <c r="CN135" i="273" s="1"/>
  <c r="CN145" i="273"/>
  <c r="CN146" i="273" s="1"/>
  <c r="CN45" i="280" s="1"/>
  <c r="CN155" i="273"/>
  <c r="CN33" i="278"/>
  <c r="CN22" i="285"/>
  <c r="CN13" i="285"/>
  <c r="CN13" i="265" s="1"/>
  <c r="CN17" i="280"/>
  <c r="CN79" i="280"/>
  <c r="CN76" i="288"/>
  <c r="CN77" i="288" s="1"/>
  <c r="CN79" i="288" s="1"/>
  <c r="CM4" i="288"/>
  <c r="CM4" i="282"/>
  <c r="CM4" i="265"/>
  <c r="CM4" i="285"/>
  <c r="CM4" i="275"/>
  <c r="CM4" i="280"/>
  <c r="CM4" i="286"/>
  <c r="CM4" i="289"/>
  <c r="CR5" i="286"/>
  <c r="CR5" i="288"/>
  <c r="CR5" i="275"/>
  <c r="CR13" i="273"/>
  <c r="CR14" i="273" s="1"/>
  <c r="CR5" i="280"/>
  <c r="CS10" i="273"/>
  <c r="CR5" i="289"/>
  <c r="CR5" i="285"/>
  <c r="CR5" i="282"/>
  <c r="CR5" i="265"/>
  <c r="CQ56" i="273"/>
  <c r="CQ37" i="288"/>
  <c r="CQ37" i="273"/>
  <c r="CQ12" i="288"/>
  <c r="CQ19" i="273"/>
  <c r="CQ20" i="273" s="1"/>
  <c r="CQ47" i="273"/>
  <c r="CQ48" i="273" s="1"/>
  <c r="CN20" i="282"/>
  <c r="CN15" i="286"/>
  <c r="CN100" i="273"/>
  <c r="CO101" i="273" s="1"/>
  <c r="CO59" i="273" s="1"/>
  <c r="CK75" i="278"/>
  <c r="CJ32" i="278"/>
  <c r="CI34" i="278"/>
  <c r="AA52" i="278"/>
  <c r="CH53" i="278"/>
  <c r="CH49" i="278"/>
  <c r="CH62" i="278"/>
  <c r="CH9" i="265"/>
  <c r="CL25" i="278"/>
  <c r="CF54" i="278"/>
  <c r="AB77" i="278"/>
  <c r="AB84" i="278"/>
  <c r="CG50" i="278"/>
  <c r="CL26" i="278"/>
  <c r="CM21" i="278"/>
  <c r="CG14" i="265"/>
  <c r="CK27" i="278"/>
  <c r="CL3" i="289"/>
  <c r="CL71" i="278"/>
  <c r="CM157" i="273"/>
  <c r="CL50" i="288"/>
  <c r="CL51" i="288" s="1"/>
  <c r="CL54" i="288" s="1"/>
  <c r="CL57" i="288" s="1"/>
  <c r="CL64" i="288" s="1"/>
  <c r="CN20" i="285"/>
  <c r="CN23" i="285" s="1"/>
  <c r="CM66" i="273"/>
  <c r="CM67" i="273" s="1"/>
  <c r="CM3" i="304" s="1"/>
  <c r="CN60" i="273"/>
  <c r="CO112" i="280"/>
  <c r="CL3" i="275"/>
  <c r="CL3" i="286"/>
  <c r="CL3" i="282"/>
  <c r="CL50" i="273"/>
  <c r="CL3" i="285"/>
  <c r="CL3" i="280"/>
  <c r="CL3" i="288"/>
  <c r="CL3" i="265"/>
  <c r="BB19" i="282"/>
  <c r="BB21" i="282" s="1"/>
  <c r="CS5" i="304" l="1"/>
  <c r="CS5" i="278"/>
  <c r="CS5" i="273"/>
  <c r="CO88" i="280"/>
  <c r="CO98" i="280"/>
  <c r="CO84" i="282"/>
  <c r="CO59" i="278"/>
  <c r="CO46" i="280"/>
  <c r="CO47" i="280" s="1"/>
  <c r="CO50" i="280" s="1"/>
  <c r="CO51" i="280"/>
  <c r="CO52" i="280" s="1"/>
  <c r="CM56" i="280"/>
  <c r="CM89" i="280" s="1"/>
  <c r="CL59" i="280"/>
  <c r="CP2" i="273"/>
  <c r="CP2" i="278"/>
  <c r="CZ5" i="291"/>
  <c r="CM3" i="278"/>
  <c r="CM3" i="273"/>
  <c r="CN4" i="278"/>
  <c r="CN4" i="273"/>
  <c r="CM60" i="265"/>
  <c r="CH11" i="265"/>
  <c r="CH14" i="265" s="1"/>
  <c r="CO79" i="273"/>
  <c r="CP80" i="273" s="1"/>
  <c r="CP58" i="273" s="1"/>
  <c r="CO185" i="280"/>
  <c r="CO54" i="280"/>
  <c r="CP22" i="289"/>
  <c r="CP40" i="278" s="1"/>
  <c r="CO57" i="273"/>
  <c r="CO13" i="288"/>
  <c r="CO26" i="282"/>
  <c r="CO12" i="289"/>
  <c r="CO13" i="289" s="1"/>
  <c r="CO20" i="289" s="1"/>
  <c r="CO61" i="288"/>
  <c r="CO18" i="285"/>
  <c r="CO80" i="278"/>
  <c r="CO43" i="286"/>
  <c r="CO20" i="286"/>
  <c r="CO15" i="275"/>
  <c r="CO20" i="275" s="1"/>
  <c r="CP17" i="275" s="1"/>
  <c r="CO32" i="286"/>
  <c r="CO55" i="288"/>
  <c r="CO38" i="288"/>
  <c r="CN138" i="273"/>
  <c r="CN11" i="278"/>
  <c r="CQ51" i="273"/>
  <c r="CN4" i="265"/>
  <c r="CN4" i="285"/>
  <c r="CN4" i="286"/>
  <c r="CN4" i="280"/>
  <c r="CN4" i="275"/>
  <c r="CN4" i="288"/>
  <c r="CN4" i="282"/>
  <c r="CN4" i="289"/>
  <c r="CO48" i="278"/>
  <c r="CO153" i="280"/>
  <c r="CO154" i="280" s="1"/>
  <c r="CO156" i="280" s="1"/>
  <c r="CO69" i="278"/>
  <c r="CO156" i="273"/>
  <c r="CO127" i="280"/>
  <c r="CO129" i="280" s="1"/>
  <c r="CN132" i="280"/>
  <c r="CN55" i="280"/>
  <c r="CN42" i="278"/>
  <c r="CQ151" i="273"/>
  <c r="CQ24" i="273"/>
  <c r="CQ25" i="273" s="1"/>
  <c r="CQ2" i="304" s="1"/>
  <c r="CO52" i="273"/>
  <c r="CO42" i="273"/>
  <c r="CO4" i="304" s="1"/>
  <c r="CO144" i="273"/>
  <c r="CO38" i="273"/>
  <c r="CP39" i="273" s="1"/>
  <c r="CP41" i="273" s="1"/>
  <c r="CO20" i="282"/>
  <c r="CO100" i="273"/>
  <c r="CP101" i="273" s="1"/>
  <c r="CP59" i="273" s="1"/>
  <c r="CO15" i="286"/>
  <c r="CO139" i="273"/>
  <c r="CO140" i="273" s="1"/>
  <c r="CO19" i="278" s="1"/>
  <c r="CO155" i="273"/>
  <c r="CO33" i="278"/>
  <c r="CO41" i="278"/>
  <c r="CO12" i="278"/>
  <c r="CO134" i="273"/>
  <c r="CO135" i="273" s="1"/>
  <c r="CO56" i="288"/>
  <c r="CO145" i="273"/>
  <c r="CO146" i="273" s="1"/>
  <c r="CO45" i="280" s="1"/>
  <c r="CO20" i="278"/>
  <c r="DC4" i="291"/>
  <c r="CP2" i="265"/>
  <c r="CP122" i="273"/>
  <c r="CP123" i="273" s="1"/>
  <c r="CP2" i="289"/>
  <c r="CP2" i="288"/>
  <c r="CP152" i="273"/>
  <c r="CP153" i="273" s="1"/>
  <c r="CP75" i="273"/>
  <c r="CP76" i="273" s="1"/>
  <c r="CP80" i="278" s="1"/>
  <c r="CP96" i="273"/>
  <c r="CP97" i="273" s="1"/>
  <c r="CP90" i="273"/>
  <c r="CP91" i="273" s="1"/>
  <c r="CP42" i="288"/>
  <c r="CP2" i="286"/>
  <c r="CP2" i="282"/>
  <c r="CP111" i="273"/>
  <c r="CP112" i="273" s="1"/>
  <c r="CP11" i="285" s="1"/>
  <c r="CP12" i="285" s="1"/>
  <c r="CP18" i="288"/>
  <c r="CP2" i="275"/>
  <c r="CP2" i="285"/>
  <c r="CP127" i="273"/>
  <c r="CP128" i="273" s="1"/>
  <c r="CP21" i="289" s="1"/>
  <c r="CP32" i="273"/>
  <c r="CP33" i="273" s="1"/>
  <c r="CP2" i="280"/>
  <c r="CS13" i="273"/>
  <c r="CS14" i="273" s="1"/>
  <c r="CS5" i="280"/>
  <c r="CS5" i="265"/>
  <c r="CS5" i="286"/>
  <c r="CS5" i="289"/>
  <c r="CS5" i="275"/>
  <c r="CS5" i="288"/>
  <c r="CS5" i="285"/>
  <c r="CS5" i="282"/>
  <c r="CT10" i="273"/>
  <c r="CO22" i="285"/>
  <c r="CO13" i="285"/>
  <c r="CO13" i="265" s="1"/>
  <c r="CM83" i="278"/>
  <c r="CM70" i="278"/>
  <c r="CM43" i="278"/>
  <c r="CM74" i="278"/>
  <c r="CO17" i="280"/>
  <c r="CO76" i="288"/>
  <c r="CO77" i="288" s="1"/>
  <c r="CO79" i="288" s="1"/>
  <c r="CO79" i="280"/>
  <c r="CR37" i="288"/>
  <c r="CR47" i="273"/>
  <c r="CR48" i="273" s="1"/>
  <c r="CR12" i="288"/>
  <c r="CR19" i="273"/>
  <c r="CR20" i="273" s="1"/>
  <c r="CR56" i="273"/>
  <c r="CR37" i="273"/>
  <c r="AB85" i="278"/>
  <c r="AA55" i="278"/>
  <c r="CH50" i="278"/>
  <c r="AB31" i="265"/>
  <c r="CN13" i="278"/>
  <c r="CM26" i="278"/>
  <c r="CI53" i="278"/>
  <c r="CI49" i="278"/>
  <c r="CI9" i="265"/>
  <c r="CI62" i="278"/>
  <c r="CL75" i="278"/>
  <c r="CM25" i="278"/>
  <c r="CJ34" i="278"/>
  <c r="CK32" i="278"/>
  <c r="CL27" i="278"/>
  <c r="CN21" i="278"/>
  <c r="CG54" i="278"/>
  <c r="CH42" i="282"/>
  <c r="CM3" i="289"/>
  <c r="CO40" i="278"/>
  <c r="CM50" i="288"/>
  <c r="CM51" i="288" s="1"/>
  <c r="CM54" i="288" s="1"/>
  <c r="CM57" i="288" s="1"/>
  <c r="CM64" i="288" s="1"/>
  <c r="CN157" i="273"/>
  <c r="BB43" i="282"/>
  <c r="BB30" i="282"/>
  <c r="BB31" i="282" s="1"/>
  <c r="BC28" i="282" s="1"/>
  <c r="CN59" i="265"/>
  <c r="CO20" i="285"/>
  <c r="CM3" i="285"/>
  <c r="CM3" i="275"/>
  <c r="CM3" i="286"/>
  <c r="CM3" i="282"/>
  <c r="CM3" i="288"/>
  <c r="CM50" i="273"/>
  <c r="CM3" i="280"/>
  <c r="CM3" i="265"/>
  <c r="CN66" i="273"/>
  <c r="CN67" i="273" s="1"/>
  <c r="CN3" i="304" s="1"/>
  <c r="CO60" i="273"/>
  <c r="CT5" i="304" l="1"/>
  <c r="CT5" i="278"/>
  <c r="CT5" i="273"/>
  <c r="CP98" i="280"/>
  <c r="CP88" i="280"/>
  <c r="CP51" i="280"/>
  <c r="CP52" i="280" s="1"/>
  <c r="CP46" i="280"/>
  <c r="CP47" i="280" s="1"/>
  <c r="CP50" i="280" s="1"/>
  <c r="CN56" i="280"/>
  <c r="CN89" i="280" s="1"/>
  <c r="CM59" i="280"/>
  <c r="DA5" i="291"/>
  <c r="CN3" i="273"/>
  <c r="CN3" i="278"/>
  <c r="CO4" i="273"/>
  <c r="CO4" i="278"/>
  <c r="CQ2" i="278"/>
  <c r="CQ2" i="273"/>
  <c r="CN60" i="265"/>
  <c r="CO23" i="285"/>
  <c r="CP20" i="285" s="1"/>
  <c r="CI11" i="265"/>
  <c r="CI14" i="265" s="1"/>
  <c r="CQ22" i="289"/>
  <c r="CQ40" i="278" s="1"/>
  <c r="CP20" i="286"/>
  <c r="CP13" i="288"/>
  <c r="CM71" i="278"/>
  <c r="CP38" i="288"/>
  <c r="CP61" i="288"/>
  <c r="CP185" i="280"/>
  <c r="CP59" i="278"/>
  <c r="CP112" i="280"/>
  <c r="CP57" i="273"/>
  <c r="CP60" i="273" s="1"/>
  <c r="CP79" i="273"/>
  <c r="CQ80" i="273" s="1"/>
  <c r="CQ58" i="273" s="1"/>
  <c r="CP32" i="286"/>
  <c r="CP54" i="280"/>
  <c r="CP84" i="282"/>
  <c r="CP73" i="282"/>
  <c r="CP12" i="289"/>
  <c r="CP13" i="289" s="1"/>
  <c r="CP20" i="289" s="1"/>
  <c r="CP43" i="286"/>
  <c r="CP55" i="288"/>
  <c r="CP26" i="282"/>
  <c r="CP15" i="275"/>
  <c r="CP20" i="275" s="1"/>
  <c r="CQ17" i="275" s="1"/>
  <c r="CP18" i="285"/>
  <c r="CO138" i="273"/>
  <c r="CO11" i="278"/>
  <c r="CO13" i="278" s="1"/>
  <c r="CT5" i="286"/>
  <c r="CT5" i="282"/>
  <c r="CU10" i="273"/>
  <c r="CT5" i="285"/>
  <c r="CT5" i="280"/>
  <c r="CT13" i="273"/>
  <c r="CT14" i="273" s="1"/>
  <c r="CT5" i="289"/>
  <c r="CT5" i="288"/>
  <c r="CT5" i="275"/>
  <c r="CT5" i="265"/>
  <c r="CP139" i="273"/>
  <c r="CP140" i="273" s="1"/>
  <c r="CP19" i="278" s="1"/>
  <c r="CP155" i="273"/>
  <c r="CP20" i="278"/>
  <c r="CP33" i="278"/>
  <c r="CP56" i="288"/>
  <c r="CP41" i="278"/>
  <c r="CP42" i="278" s="1"/>
  <c r="CP134" i="273"/>
  <c r="CP135" i="273" s="1"/>
  <c r="CP12" i="278"/>
  <c r="CP145" i="273"/>
  <c r="CP146" i="273" s="1"/>
  <c r="CP45" i="280" s="1"/>
  <c r="CP17" i="280"/>
  <c r="CP79" i="280"/>
  <c r="CP76" i="288"/>
  <c r="CP77" i="288" s="1"/>
  <c r="CP79" i="288" s="1"/>
  <c r="CR24" i="273"/>
  <c r="CR25" i="273" s="1"/>
  <c r="CR2" i="304" s="1"/>
  <c r="CR151" i="273"/>
  <c r="CM10" i="265"/>
  <c r="CO4" i="289"/>
  <c r="CO4" i="285"/>
  <c r="CO4" i="286"/>
  <c r="CO4" i="275"/>
  <c r="CO4" i="280"/>
  <c r="CO4" i="288"/>
  <c r="CO4" i="282"/>
  <c r="CO4" i="265"/>
  <c r="CO132" i="280"/>
  <c r="CO55" i="280"/>
  <c r="CP13" i="285"/>
  <c r="CP13" i="265" s="1"/>
  <c r="CP22" i="285"/>
  <c r="CR51" i="273"/>
  <c r="CS37" i="273"/>
  <c r="CS47" i="273"/>
  <c r="CS48" i="273" s="1"/>
  <c r="CS12" i="288"/>
  <c r="CS19" i="273"/>
  <c r="CS20" i="273" s="1"/>
  <c r="CS56" i="273"/>
  <c r="CS37" i="288"/>
  <c r="CP153" i="280"/>
  <c r="CP154" i="280" s="1"/>
  <c r="CP156" i="280" s="1"/>
  <c r="CP48" i="278"/>
  <c r="CP156" i="273"/>
  <c r="CP127" i="280"/>
  <c r="CP129" i="280" s="1"/>
  <c r="CP69" i="278"/>
  <c r="DD4" i="291"/>
  <c r="CQ122" i="273"/>
  <c r="CQ123" i="273" s="1"/>
  <c r="CQ2" i="265"/>
  <c r="CQ42" i="288"/>
  <c r="CQ90" i="273"/>
  <c r="CQ91" i="273" s="1"/>
  <c r="CQ2" i="288"/>
  <c r="CQ75" i="273"/>
  <c r="CQ76" i="273" s="1"/>
  <c r="CQ96" i="273"/>
  <c r="CQ97" i="273" s="1"/>
  <c r="CQ127" i="273"/>
  <c r="CQ128" i="273" s="1"/>
  <c r="CQ21" i="289" s="1"/>
  <c r="CR22" i="289" s="1"/>
  <c r="CR40" i="278" s="1"/>
  <c r="CQ152" i="273"/>
  <c r="CQ153" i="273" s="1"/>
  <c r="CQ2" i="275"/>
  <c r="CQ2" i="280"/>
  <c r="CQ2" i="289"/>
  <c r="CQ18" i="288"/>
  <c r="CQ111" i="273"/>
  <c r="CQ112" i="273" s="1"/>
  <c r="CQ11" i="285" s="1"/>
  <c r="CQ12" i="285" s="1"/>
  <c r="CQ2" i="286"/>
  <c r="CQ2" i="285"/>
  <c r="CQ2" i="282"/>
  <c r="CQ32" i="273"/>
  <c r="CQ33" i="273" s="1"/>
  <c r="CP38" i="273"/>
  <c r="CQ39" i="273" s="1"/>
  <c r="CQ41" i="273" s="1"/>
  <c r="CP144" i="273"/>
  <c r="CP42" i="273"/>
  <c r="CP4" i="304" s="1"/>
  <c r="CP52" i="273"/>
  <c r="CP20" i="282"/>
  <c r="CP15" i="286"/>
  <c r="CP100" i="273"/>
  <c r="CQ101" i="273" s="1"/>
  <c r="CQ59" i="273" s="1"/>
  <c r="CN43" i="278"/>
  <c r="CN83" i="278"/>
  <c r="CN74" i="278"/>
  <c r="CN70" i="278"/>
  <c r="CK34" i="278"/>
  <c r="CI42" i="282"/>
  <c r="CM75" i="278"/>
  <c r="CI50" i="278"/>
  <c r="CJ9" i="265"/>
  <c r="CJ62" i="278"/>
  <c r="CJ49" i="278"/>
  <c r="CJ53" i="278"/>
  <c r="CH54" i="278"/>
  <c r="CO42" i="278"/>
  <c r="CO43" i="278" s="1"/>
  <c r="CN26" i="278"/>
  <c r="CM27" i="278"/>
  <c r="CO21" i="278"/>
  <c r="CL32" i="278"/>
  <c r="AA63" i="278"/>
  <c r="AA30" i="265"/>
  <c r="CN25" i="278"/>
  <c r="AB69" i="265"/>
  <c r="AC82" i="278"/>
  <c r="CN3" i="289"/>
  <c r="CO157" i="273"/>
  <c r="CN50" i="288"/>
  <c r="CN51" i="288" s="1"/>
  <c r="CN54" i="288" s="1"/>
  <c r="CN57" i="288" s="1"/>
  <c r="CN64" i="288" s="1"/>
  <c r="CO66" i="273"/>
  <c r="CO67" i="273" s="1"/>
  <c r="CO3" i="304" s="1"/>
  <c r="BC19" i="282"/>
  <c r="BC21" i="282" s="1"/>
  <c r="CN3" i="280"/>
  <c r="CN3" i="265"/>
  <c r="CN3" i="285"/>
  <c r="CN3" i="275"/>
  <c r="CN3" i="282"/>
  <c r="CN50" i="273"/>
  <c r="CN3" i="286"/>
  <c r="CN3" i="288"/>
  <c r="CO59" i="265"/>
  <c r="CQ98" i="280" l="1"/>
  <c r="CQ88" i="280"/>
  <c r="CU5" i="304"/>
  <c r="CU5" i="278"/>
  <c r="CU5" i="273"/>
  <c r="CQ46" i="280"/>
  <c r="CQ47" i="280" s="1"/>
  <c r="CQ50" i="280" s="1"/>
  <c r="CQ51" i="280"/>
  <c r="CQ52" i="280" s="1"/>
  <c r="CO56" i="280"/>
  <c r="CO89" i="280" s="1"/>
  <c r="CN59" i="280"/>
  <c r="DB5" i="291"/>
  <c r="CO3" i="278"/>
  <c r="CO3" i="273"/>
  <c r="CP4" i="278"/>
  <c r="CP4" i="273"/>
  <c r="CR2" i="273"/>
  <c r="CR2" i="278"/>
  <c r="CO60" i="265"/>
  <c r="CJ11" i="265"/>
  <c r="CJ42" i="282" s="1"/>
  <c r="CP23" i="285"/>
  <c r="CO83" i="278"/>
  <c r="CP83" i="278"/>
  <c r="CO70" i="278"/>
  <c r="CO71" i="278" s="1"/>
  <c r="CN71" i="278"/>
  <c r="CP11" i="278"/>
  <c r="CP138" i="273"/>
  <c r="CQ155" i="273"/>
  <c r="CQ145" i="273"/>
  <c r="CQ146" i="273" s="1"/>
  <c r="CQ45" i="280" s="1"/>
  <c r="CQ56" i="288"/>
  <c r="CQ12" i="278"/>
  <c r="CQ134" i="273"/>
  <c r="CQ135" i="273" s="1"/>
  <c r="CQ138" i="273" s="1"/>
  <c r="CQ41" i="278"/>
  <c r="CQ33" i="278"/>
  <c r="CQ20" i="278"/>
  <c r="CQ139" i="273"/>
  <c r="CQ140" i="273" s="1"/>
  <c r="CQ19" i="278" s="1"/>
  <c r="CQ22" i="285"/>
  <c r="CQ13" i="285"/>
  <c r="CQ13" i="265" s="1"/>
  <c r="CQ54" i="280"/>
  <c r="CQ57" i="273"/>
  <c r="CQ60" i="273" s="1"/>
  <c r="CQ84" i="282"/>
  <c r="CQ59" i="278"/>
  <c r="CQ73" i="282"/>
  <c r="CQ43" i="286"/>
  <c r="CQ185" i="280"/>
  <c r="CQ61" i="288"/>
  <c r="CQ18" i="285"/>
  <c r="CQ32" i="286"/>
  <c r="CQ79" i="273"/>
  <c r="CR80" i="273" s="1"/>
  <c r="CR58" i="273" s="1"/>
  <c r="CQ112" i="280"/>
  <c r="CQ15" i="275"/>
  <c r="CQ20" i="275" s="1"/>
  <c r="CR17" i="275" s="1"/>
  <c r="CQ80" i="278"/>
  <c r="CQ26" i="282"/>
  <c r="CQ55" i="288"/>
  <c r="CQ20" i="286"/>
  <c r="CQ12" i="289"/>
  <c r="CQ13" i="289" s="1"/>
  <c r="CQ20" i="289" s="1"/>
  <c r="CQ38" i="288"/>
  <c r="CQ13" i="288"/>
  <c r="CQ17" i="280"/>
  <c r="CQ76" i="288"/>
  <c r="CQ77" i="288" s="1"/>
  <c r="CQ79" i="288" s="1"/>
  <c r="CQ79" i="280"/>
  <c r="CU13" i="273"/>
  <c r="CU14" i="273" s="1"/>
  <c r="CU5" i="282"/>
  <c r="CU5" i="280"/>
  <c r="CU5" i="275"/>
  <c r="CU5" i="288"/>
  <c r="CU5" i="286"/>
  <c r="CU5" i="265"/>
  <c r="CU5" i="285"/>
  <c r="CU5" i="289"/>
  <c r="CV10" i="273"/>
  <c r="CP43" i="278"/>
  <c r="CP4" i="265"/>
  <c r="CP4" i="285"/>
  <c r="CP4" i="289"/>
  <c r="CP4" i="282"/>
  <c r="CP4" i="280"/>
  <c r="CP4" i="286"/>
  <c r="CP4" i="275"/>
  <c r="CP4" i="288"/>
  <c r="CS24" i="273"/>
  <c r="CS25" i="273" s="1"/>
  <c r="CS2" i="304" s="1"/>
  <c r="CS151" i="273"/>
  <c r="DE4" i="291"/>
  <c r="CR2" i="289"/>
  <c r="CR42" i="288"/>
  <c r="CR2" i="288"/>
  <c r="CR2" i="280"/>
  <c r="CR111" i="273"/>
  <c r="CR112" i="273" s="1"/>
  <c r="CR11" i="285" s="1"/>
  <c r="CR12" i="285" s="1"/>
  <c r="CR2" i="286"/>
  <c r="CR2" i="275"/>
  <c r="CR127" i="273"/>
  <c r="CR128" i="273" s="1"/>
  <c r="CR21" i="289" s="1"/>
  <c r="CR32" i="273"/>
  <c r="CR33" i="273" s="1"/>
  <c r="CR18" i="288"/>
  <c r="CR96" i="273"/>
  <c r="CR97" i="273" s="1"/>
  <c r="CR2" i="282"/>
  <c r="CR2" i="265"/>
  <c r="CR122" i="273"/>
  <c r="CR123" i="273" s="1"/>
  <c r="CR90" i="273"/>
  <c r="CR91" i="273" s="1"/>
  <c r="CR2" i="285"/>
  <c r="CR152" i="273"/>
  <c r="CR153" i="273" s="1"/>
  <c r="CR75" i="273"/>
  <c r="CR76" i="273" s="1"/>
  <c r="CR80" i="278" s="1"/>
  <c r="CN10" i="265"/>
  <c r="CQ52" i="273"/>
  <c r="CQ42" i="273"/>
  <c r="CQ4" i="304" s="1"/>
  <c r="CQ15" i="286"/>
  <c r="CQ20" i="282"/>
  <c r="CQ100" i="273"/>
  <c r="CR101" i="273" s="1"/>
  <c r="CR59" i="273" s="1"/>
  <c r="CP132" i="280"/>
  <c r="CP55" i="280"/>
  <c r="CS51" i="273"/>
  <c r="CT19" i="273"/>
  <c r="CT20" i="273" s="1"/>
  <c r="CT56" i="273"/>
  <c r="CT12" i="288"/>
  <c r="CT37" i="288"/>
  <c r="CT47" i="273"/>
  <c r="CT48" i="273" s="1"/>
  <c r="CT37" i="273"/>
  <c r="CQ144" i="273"/>
  <c r="CQ38" i="273"/>
  <c r="CR39" i="273" s="1"/>
  <c r="CR41" i="273" s="1"/>
  <c r="CQ156" i="273"/>
  <c r="CQ153" i="280"/>
  <c r="CQ154" i="280" s="1"/>
  <c r="CQ156" i="280" s="1"/>
  <c r="CQ48" i="278"/>
  <c r="CQ69" i="278"/>
  <c r="CQ127" i="280"/>
  <c r="CQ129" i="280" s="1"/>
  <c r="CP13" i="278"/>
  <c r="CO26" i="278"/>
  <c r="CP10" i="265"/>
  <c r="CM32" i="278"/>
  <c r="CI54" i="278"/>
  <c r="CN75" i="278"/>
  <c r="CO25" i="278"/>
  <c r="AC73" i="278"/>
  <c r="AA64" i="278"/>
  <c r="CO10" i="265"/>
  <c r="CJ50" i="278"/>
  <c r="CP74" i="278"/>
  <c r="CL34" i="278"/>
  <c r="CO74" i="278"/>
  <c r="CJ14" i="265"/>
  <c r="CP21" i="278"/>
  <c r="CP70" i="278"/>
  <c r="CN27" i="278"/>
  <c r="CK9" i="265"/>
  <c r="CK62" i="278"/>
  <c r="CK53" i="278"/>
  <c r="CK49" i="278"/>
  <c r="CO3" i="289"/>
  <c r="CR12" i="289"/>
  <c r="CP157" i="273"/>
  <c r="CO50" i="288"/>
  <c r="CO51" i="288" s="1"/>
  <c r="CO54" i="288" s="1"/>
  <c r="CO57" i="288" s="1"/>
  <c r="CO64" i="288" s="1"/>
  <c r="CP59" i="265"/>
  <c r="CQ20" i="285"/>
  <c r="CR185" i="280"/>
  <c r="CR26" i="282"/>
  <c r="CR73" i="282"/>
  <c r="CR55" i="288"/>
  <c r="BC30" i="282"/>
  <c r="BC31" i="282" s="1"/>
  <c r="BD28" i="282" s="1"/>
  <c r="BC43" i="282"/>
  <c r="CP66" i="273"/>
  <c r="CP67" i="273" s="1"/>
  <c r="CP3" i="304" s="1"/>
  <c r="CO3" i="275"/>
  <c r="CO3" i="285"/>
  <c r="CO3" i="265"/>
  <c r="CO3" i="280"/>
  <c r="CO3" i="286"/>
  <c r="CO50" i="273"/>
  <c r="CO3" i="282"/>
  <c r="CO3" i="288"/>
  <c r="CR98" i="280" l="1"/>
  <c r="CR88" i="280"/>
  <c r="CV5" i="304"/>
  <c r="CV5" i="278"/>
  <c r="CV5" i="273"/>
  <c r="CR51" i="280"/>
  <c r="CR52" i="280" s="1"/>
  <c r="CR46" i="280"/>
  <c r="CR47" i="280" s="1"/>
  <c r="CR50" i="280" s="1"/>
  <c r="CP56" i="280"/>
  <c r="CP89" i="280" s="1"/>
  <c r="CO59" i="280"/>
  <c r="CS2" i="278"/>
  <c r="CS2" i="273"/>
  <c r="DC5" i="291"/>
  <c r="CP3" i="273"/>
  <c r="CP3" i="278"/>
  <c r="CR79" i="273"/>
  <c r="CS80" i="273" s="1"/>
  <c r="CS58" i="273" s="1"/>
  <c r="CR20" i="286"/>
  <c r="CR32" i="286"/>
  <c r="CR13" i="288"/>
  <c r="CR59" i="278"/>
  <c r="CQ4" i="273"/>
  <c r="CQ4" i="278"/>
  <c r="CK11" i="265"/>
  <c r="CK42" i="282" s="1"/>
  <c r="CP60" i="265"/>
  <c r="CR13" i="289"/>
  <c r="CR20" i="289" s="1"/>
  <c r="CR43" i="286"/>
  <c r="CR15" i="275"/>
  <c r="CR20" i="275" s="1"/>
  <c r="CS17" i="275" s="1"/>
  <c r="CR61" i="288"/>
  <c r="CR57" i="273"/>
  <c r="CR60" i="273" s="1"/>
  <c r="CR38" i="288"/>
  <c r="CR18" i="285"/>
  <c r="CR84" i="282"/>
  <c r="CR112" i="280"/>
  <c r="CR54" i="280"/>
  <c r="CQ23" i="285"/>
  <c r="CQ59" i="265" s="1"/>
  <c r="CQ11" i="278"/>
  <c r="CR22" i="285"/>
  <c r="CR13" i="285"/>
  <c r="CR13" i="265" s="1"/>
  <c r="DF4" i="291"/>
  <c r="CS18" i="288"/>
  <c r="CS75" i="273"/>
  <c r="CS76" i="273" s="1"/>
  <c r="CS80" i="278" s="1"/>
  <c r="CS2" i="282"/>
  <c r="CS42" i="288"/>
  <c r="CS2" i="280"/>
  <c r="CS122" i="273"/>
  <c r="CS123" i="273" s="1"/>
  <c r="CS2" i="285"/>
  <c r="CS127" i="273"/>
  <c r="CS128" i="273" s="1"/>
  <c r="CS21" i="289" s="1"/>
  <c r="CS2" i="286"/>
  <c r="CS2" i="289"/>
  <c r="CS111" i="273"/>
  <c r="CS112" i="273" s="1"/>
  <c r="CS11" i="285" s="1"/>
  <c r="CS12" i="285" s="1"/>
  <c r="CS90" i="273"/>
  <c r="CS91" i="273" s="1"/>
  <c r="CS2" i="275"/>
  <c r="CS2" i="265"/>
  <c r="CS32" i="273"/>
  <c r="CS33" i="273" s="1"/>
  <c r="CS2" i="288"/>
  <c r="CS96" i="273"/>
  <c r="CS97" i="273" s="1"/>
  <c r="CS152" i="273"/>
  <c r="CS153" i="273" s="1"/>
  <c r="CQ132" i="280"/>
  <c r="CQ55" i="280"/>
  <c r="CT51" i="273"/>
  <c r="CU37" i="273"/>
  <c r="CU19" i="273"/>
  <c r="CU20" i="273" s="1"/>
  <c r="CU56" i="273"/>
  <c r="CU47" i="273"/>
  <c r="CU48" i="273" s="1"/>
  <c r="CU37" i="288"/>
  <c r="CU12" i="288"/>
  <c r="CR69" i="278"/>
  <c r="CR127" i="280"/>
  <c r="CR129" i="280" s="1"/>
  <c r="CR156" i="273"/>
  <c r="CR153" i="280"/>
  <c r="CR154" i="280" s="1"/>
  <c r="CR156" i="280" s="1"/>
  <c r="CR48" i="278"/>
  <c r="CR20" i="278"/>
  <c r="CR139" i="273"/>
  <c r="CR140" i="273" s="1"/>
  <c r="CR19" i="278" s="1"/>
  <c r="CR33" i="278"/>
  <c r="CR56" i="288"/>
  <c r="CR41" i="278"/>
  <c r="CR12" i="278"/>
  <c r="CR145" i="273"/>
  <c r="CR146" i="273" s="1"/>
  <c r="CR45" i="280" s="1"/>
  <c r="CR134" i="273"/>
  <c r="CR135" i="273" s="1"/>
  <c r="CR138" i="273" s="1"/>
  <c r="CR155" i="273"/>
  <c r="CR20" i="282"/>
  <c r="CR100" i="273"/>
  <c r="CS101" i="273" s="1"/>
  <c r="CS59" i="273" s="1"/>
  <c r="CR15" i="286"/>
  <c r="CR38" i="273"/>
  <c r="CS39" i="273" s="1"/>
  <c r="CS41" i="273" s="1"/>
  <c r="CR144" i="273"/>
  <c r="CT24" i="273"/>
  <c r="CT25" i="273" s="1"/>
  <c r="CT2" i="304" s="1"/>
  <c r="CT151" i="273"/>
  <c r="CQ4" i="288"/>
  <c r="CQ4" i="280"/>
  <c r="CQ4" i="282"/>
  <c r="CQ4" i="285"/>
  <c r="CQ4" i="265"/>
  <c r="CQ4" i="289"/>
  <c r="CQ4" i="286"/>
  <c r="CQ4" i="275"/>
  <c r="CR17" i="280"/>
  <c r="CR79" i="280"/>
  <c r="CR76" i="288"/>
  <c r="CR77" i="288" s="1"/>
  <c r="CR79" i="288" s="1"/>
  <c r="CR42" i="273"/>
  <c r="CR4" i="304" s="1"/>
  <c r="CR52" i="273"/>
  <c r="CV5" i="289"/>
  <c r="CV13" i="273"/>
  <c r="CV14" i="273" s="1"/>
  <c r="CW10" i="273"/>
  <c r="CV5" i="286"/>
  <c r="CV5" i="275"/>
  <c r="CV5" i="288"/>
  <c r="CV5" i="282"/>
  <c r="CV5" i="280"/>
  <c r="CV5" i="285"/>
  <c r="CV5" i="265"/>
  <c r="CQ42" i="278"/>
  <c r="CQ21" i="278"/>
  <c r="CK14" i="265"/>
  <c r="CP26" i="278"/>
  <c r="CJ54" i="278"/>
  <c r="CM34" i="278"/>
  <c r="CN32" i="278"/>
  <c r="CO27" i="278"/>
  <c r="CK50" i="278"/>
  <c r="CO75" i="278"/>
  <c r="AA64" i="265"/>
  <c r="AB61" i="278"/>
  <c r="CL62" i="278"/>
  <c r="CL53" i="278"/>
  <c r="CL49" i="278"/>
  <c r="CL9" i="265"/>
  <c r="CQ13" i="278"/>
  <c r="AC76" i="278"/>
  <c r="CP25" i="278"/>
  <c r="CP3" i="289"/>
  <c r="CS22" i="289"/>
  <c r="CP71" i="278"/>
  <c r="CP50" i="288"/>
  <c r="CP51" i="288" s="1"/>
  <c r="CP54" i="288" s="1"/>
  <c r="CP57" i="288" s="1"/>
  <c r="CP64" i="288" s="1"/>
  <c r="CQ157" i="273"/>
  <c r="CQ66" i="273"/>
  <c r="CQ67" i="273" s="1"/>
  <c r="CQ3" i="304" s="1"/>
  <c r="CR20" i="285"/>
  <c r="CP3" i="265"/>
  <c r="CP3" i="285"/>
  <c r="CP3" i="280"/>
  <c r="CP3" i="286"/>
  <c r="CP50" i="273"/>
  <c r="CP3" i="282"/>
  <c r="CP3" i="275"/>
  <c r="CP3" i="288"/>
  <c r="BD19" i="282"/>
  <c r="BD21" i="282" s="1"/>
  <c r="CR23" i="285"/>
  <c r="CW5" i="304" l="1"/>
  <c r="CW5" i="278"/>
  <c r="CW5" i="273"/>
  <c r="CS88" i="280"/>
  <c r="CS98" i="280"/>
  <c r="CS46" i="280"/>
  <c r="CS47" i="280" s="1"/>
  <c r="CS50" i="280" s="1"/>
  <c r="CS51" i="280"/>
  <c r="CS52" i="280" s="1"/>
  <c r="CQ56" i="280"/>
  <c r="CQ89" i="280" s="1"/>
  <c r="CP59" i="280"/>
  <c r="CS185" i="280"/>
  <c r="DD5" i="291"/>
  <c r="CQ3" i="278"/>
  <c r="CQ3" i="273"/>
  <c r="CT2" i="273"/>
  <c r="CT2" i="278"/>
  <c r="CR4" i="278"/>
  <c r="CR4" i="273"/>
  <c r="CL11" i="265"/>
  <c r="CL42" i="282" s="1"/>
  <c r="CQ60" i="265"/>
  <c r="CS32" i="286"/>
  <c r="CT22" i="289"/>
  <c r="CT40" i="278" s="1"/>
  <c r="CR11" i="278"/>
  <c r="CR13" i="278" s="1"/>
  <c r="CS18" i="285"/>
  <c r="CS61" i="288"/>
  <c r="CS144" i="273"/>
  <c r="CS38" i="273"/>
  <c r="CT39" i="273" s="1"/>
  <c r="CT41" i="273" s="1"/>
  <c r="CS43" i="286"/>
  <c r="CS15" i="275"/>
  <c r="CS20" i="275" s="1"/>
  <c r="CT17" i="275" s="1"/>
  <c r="CS42" i="273"/>
  <c r="CS4" i="304" s="1"/>
  <c r="CS52" i="273"/>
  <c r="CR42" i="278"/>
  <c r="CR132" i="280"/>
  <c r="CR55" i="280"/>
  <c r="CS26" i="282"/>
  <c r="CS57" i="273"/>
  <c r="CS60" i="273" s="1"/>
  <c r="CW5" i="289"/>
  <c r="CW5" i="282"/>
  <c r="CW5" i="288"/>
  <c r="CW13" i="273"/>
  <c r="CW14" i="273" s="1"/>
  <c r="CW5" i="286"/>
  <c r="CW5" i="265"/>
  <c r="CW5" i="280"/>
  <c r="CW5" i="275"/>
  <c r="CW5" i="285"/>
  <c r="CX10" i="273"/>
  <c r="CS17" i="280"/>
  <c r="CS76" i="288"/>
  <c r="CS77" i="288" s="1"/>
  <c r="CS79" i="288" s="1"/>
  <c r="CS79" i="280"/>
  <c r="CS79" i="273"/>
  <c r="CT80" i="273" s="1"/>
  <c r="CT58" i="273" s="1"/>
  <c r="CS20" i="286"/>
  <c r="CV47" i="273"/>
  <c r="CV48" i="273" s="1"/>
  <c r="CV37" i="288"/>
  <c r="CV19" i="273"/>
  <c r="CV20" i="273" s="1"/>
  <c r="CV37" i="273"/>
  <c r="CV12" i="288"/>
  <c r="CV56" i="273"/>
  <c r="CS20" i="282"/>
  <c r="CS100" i="273"/>
  <c r="CT101" i="273" s="1"/>
  <c r="CT59" i="273" s="1"/>
  <c r="CS15" i="286"/>
  <c r="CU24" i="273"/>
  <c r="CU25" i="273" s="1"/>
  <c r="CU2" i="304" s="1"/>
  <c r="CU151" i="273"/>
  <c r="CS13" i="288"/>
  <c r="CS38" i="288"/>
  <c r="CS13" i="285"/>
  <c r="CS13" i="265" s="1"/>
  <c r="CS22" i="285"/>
  <c r="CS55" i="288"/>
  <c r="CS84" i="282"/>
  <c r="CS59" i="278"/>
  <c r="CS12" i="289"/>
  <c r="CS13" i="289" s="1"/>
  <c r="CS20" i="289" s="1"/>
  <c r="CU51" i="273"/>
  <c r="CS153" i="280"/>
  <c r="CS154" i="280" s="1"/>
  <c r="CS156" i="280" s="1"/>
  <c r="CS156" i="273"/>
  <c r="CS127" i="280"/>
  <c r="CS129" i="280" s="1"/>
  <c r="CS48" i="278"/>
  <c r="CS69" i="278"/>
  <c r="CS73" i="282"/>
  <c r="CS112" i="280"/>
  <c r="CS54" i="280"/>
  <c r="CQ74" i="278"/>
  <c r="CQ83" i="278"/>
  <c r="CQ43" i="278"/>
  <c r="CQ70" i="278"/>
  <c r="CQ71" i="278" s="1"/>
  <c r="CR4" i="285"/>
  <c r="CR4" i="265"/>
  <c r="CR4" i="280"/>
  <c r="CR4" i="282"/>
  <c r="CR4" i="275"/>
  <c r="CR4" i="286"/>
  <c r="CR4" i="288"/>
  <c r="CR4" i="289"/>
  <c r="DG4" i="291"/>
  <c r="CT32" i="273"/>
  <c r="CT33" i="273" s="1"/>
  <c r="CT2" i="286"/>
  <c r="CT96" i="273"/>
  <c r="CT97" i="273" s="1"/>
  <c r="CT122" i="273"/>
  <c r="CT123" i="273" s="1"/>
  <c r="CT18" i="288"/>
  <c r="CT2" i="265"/>
  <c r="CT152" i="273"/>
  <c r="CT153" i="273" s="1"/>
  <c r="CT75" i="273"/>
  <c r="CT76" i="273" s="1"/>
  <c r="CT12" i="289" s="1"/>
  <c r="CT2" i="285"/>
  <c r="CT2" i="282"/>
  <c r="CT90" i="273"/>
  <c r="CT91" i="273" s="1"/>
  <c r="CT2" i="288"/>
  <c r="CT2" i="280"/>
  <c r="CT42" i="288"/>
  <c r="CT127" i="273"/>
  <c r="CT128" i="273" s="1"/>
  <c r="CT21" i="289" s="1"/>
  <c r="CT2" i="275"/>
  <c r="CT2" i="289"/>
  <c r="CT111" i="273"/>
  <c r="CT112" i="273" s="1"/>
  <c r="CT11" i="285" s="1"/>
  <c r="CT12" i="285" s="1"/>
  <c r="CS155" i="273"/>
  <c r="CS56" i="288"/>
  <c r="CS145" i="273"/>
  <c r="CS146" i="273" s="1"/>
  <c r="CS45" i="280" s="1"/>
  <c r="CS139" i="273"/>
  <c r="CS140" i="273" s="1"/>
  <c r="CS19" i="278" s="1"/>
  <c r="CS12" i="278"/>
  <c r="CS134" i="273"/>
  <c r="CS135" i="273" s="1"/>
  <c r="CS138" i="273" s="1"/>
  <c r="CS33" i="278"/>
  <c r="CS41" i="278"/>
  <c r="CS20" i="278"/>
  <c r="CR21" i="278"/>
  <c r="CP75" i="278"/>
  <c r="CQ25" i="278"/>
  <c r="CN34" i="278"/>
  <c r="CL50" i="278"/>
  <c r="CM49" i="278"/>
  <c r="CM9" i="265"/>
  <c r="CM62" i="278"/>
  <c r="CM53" i="278"/>
  <c r="CP27" i="278"/>
  <c r="CK54" i="278"/>
  <c r="AC77" i="278"/>
  <c r="AC84" i="278"/>
  <c r="CO32" i="278"/>
  <c r="AB52" i="278"/>
  <c r="CQ26" i="278"/>
  <c r="CQ3" i="289"/>
  <c r="CS40" i="278"/>
  <c r="CR157" i="273"/>
  <c r="CQ50" i="288"/>
  <c r="CQ51" i="288" s="1"/>
  <c r="CQ54" i="288" s="1"/>
  <c r="CQ57" i="288" s="1"/>
  <c r="CQ64" i="288" s="1"/>
  <c r="CQ3" i="285"/>
  <c r="CQ3" i="265"/>
  <c r="CQ3" i="275"/>
  <c r="CQ3" i="282"/>
  <c r="CQ3" i="280"/>
  <c r="CQ3" i="288"/>
  <c r="CQ50" i="273"/>
  <c r="CQ3" i="286"/>
  <c r="CR59" i="265"/>
  <c r="CS20" i="285"/>
  <c r="CS23" i="285" s="1"/>
  <c r="BD30" i="282"/>
  <c r="BD31" i="282" s="1"/>
  <c r="BE28" i="282" s="1"/>
  <c r="BD43" i="282"/>
  <c r="CT79" i="273"/>
  <c r="CU80" i="273" s="1"/>
  <c r="CU58" i="273" s="1"/>
  <c r="CR66" i="273"/>
  <c r="CR67" i="273" s="1"/>
  <c r="CR3" i="304" s="1"/>
  <c r="CL14" i="265" l="1"/>
  <c r="CT84" i="282"/>
  <c r="CT80" i="278"/>
  <c r="CT98" i="280"/>
  <c r="CT88" i="280"/>
  <c r="CX5" i="304"/>
  <c r="CX5" i="278"/>
  <c r="CX5" i="273"/>
  <c r="CT51" i="280"/>
  <c r="CT52" i="280" s="1"/>
  <c r="CT46" i="280"/>
  <c r="CT47" i="280" s="1"/>
  <c r="CT50" i="280" s="1"/>
  <c r="CR56" i="280"/>
  <c r="CQ59" i="280"/>
  <c r="CT73" i="282"/>
  <c r="CT185" i="280"/>
  <c r="CT20" i="286"/>
  <c r="CT32" i="286"/>
  <c r="CT13" i="288"/>
  <c r="CT26" i="282"/>
  <c r="CT54" i="280"/>
  <c r="CU2" i="278"/>
  <c r="CU2" i="273"/>
  <c r="DE5" i="291"/>
  <c r="CR3" i="273"/>
  <c r="CR3" i="278"/>
  <c r="CS4" i="273"/>
  <c r="CS4" i="278"/>
  <c r="CR60" i="265"/>
  <c r="CM11" i="265"/>
  <c r="CM42" i="282" s="1"/>
  <c r="CU22" i="289"/>
  <c r="CU40" i="278" s="1"/>
  <c r="CT13" i="289"/>
  <c r="CT20" i="289" s="1"/>
  <c r="CT15" i="275"/>
  <c r="CT38" i="288"/>
  <c r="CT57" i="273"/>
  <c r="CT55" i="288"/>
  <c r="CT18" i="285"/>
  <c r="CT61" i="288"/>
  <c r="CT43" i="286"/>
  <c r="CT112" i="280"/>
  <c r="CT59" i="278"/>
  <c r="CS11" i="278"/>
  <c r="CS13" i="278" s="1"/>
  <c r="CT22" i="285"/>
  <c r="CT13" i="285"/>
  <c r="CT13" i="265" s="1"/>
  <c r="CT20" i="282"/>
  <c r="CT100" i="273"/>
  <c r="CU101" i="273" s="1"/>
  <c r="CU59" i="273" s="1"/>
  <c r="CT15" i="286"/>
  <c r="CT17" i="280"/>
  <c r="CT76" i="288"/>
  <c r="CT77" i="288" s="1"/>
  <c r="CT79" i="288" s="1"/>
  <c r="CT79" i="280"/>
  <c r="CV24" i="273"/>
  <c r="CV25" i="273" s="1"/>
  <c r="CV2" i="304" s="1"/>
  <c r="CV151" i="273"/>
  <c r="CX5" i="282"/>
  <c r="CX5" i="288"/>
  <c r="CX5" i="286"/>
  <c r="CX5" i="265"/>
  <c r="CX5" i="275"/>
  <c r="CX5" i="285"/>
  <c r="CX5" i="289"/>
  <c r="CY10" i="273"/>
  <c r="CX13" i="273"/>
  <c r="CX14" i="273" s="1"/>
  <c r="CX5" i="280"/>
  <c r="CT52" i="273"/>
  <c r="CT42" i="273"/>
  <c r="CT4" i="304" s="1"/>
  <c r="CT56" i="288"/>
  <c r="CT139" i="273"/>
  <c r="CT140" i="273" s="1"/>
  <c r="CT19" i="278" s="1"/>
  <c r="CT145" i="273"/>
  <c r="CT146" i="273" s="1"/>
  <c r="CT45" i="280" s="1"/>
  <c r="CT155" i="273"/>
  <c r="CT12" i="278"/>
  <c r="CT134" i="273"/>
  <c r="CT135" i="273" s="1"/>
  <c r="CT138" i="273" s="1"/>
  <c r="CT20" i="278"/>
  <c r="CT33" i="278"/>
  <c r="CT41" i="278"/>
  <c r="CT42" i="278" s="1"/>
  <c r="DH4" i="291"/>
  <c r="CU90" i="273"/>
  <c r="CU91" i="273" s="1"/>
  <c r="CU2" i="265"/>
  <c r="CU2" i="275"/>
  <c r="CU2" i="286"/>
  <c r="CU18" i="288"/>
  <c r="CU2" i="288"/>
  <c r="CU122" i="273"/>
  <c r="CU123" i="273" s="1"/>
  <c r="CU42" i="288"/>
  <c r="CU127" i="273"/>
  <c r="CU128" i="273" s="1"/>
  <c r="CU21" i="289" s="1"/>
  <c r="CV22" i="289" s="1"/>
  <c r="CV40" i="278" s="1"/>
  <c r="CU75" i="273"/>
  <c r="CU76" i="273" s="1"/>
  <c r="CU12" i="289" s="1"/>
  <c r="CU2" i="289"/>
  <c r="CU2" i="280"/>
  <c r="CU111" i="273"/>
  <c r="CU112" i="273" s="1"/>
  <c r="CU11" i="285" s="1"/>
  <c r="CU12" i="285" s="1"/>
  <c r="CU2" i="285"/>
  <c r="CU96" i="273"/>
  <c r="CU97" i="273" s="1"/>
  <c r="CU152" i="273"/>
  <c r="CU153" i="273" s="1"/>
  <c r="CU32" i="273"/>
  <c r="CU33" i="273" s="1"/>
  <c r="CU2" i="282"/>
  <c r="CQ10" i="265"/>
  <c r="CV51" i="273"/>
  <c r="CR70" i="278"/>
  <c r="CR71" i="278" s="1"/>
  <c r="CR43" i="278"/>
  <c r="CR83" i="278"/>
  <c r="CR74" i="278"/>
  <c r="CT144" i="273"/>
  <c r="CT38" i="273"/>
  <c r="CU39" i="273" s="1"/>
  <c r="CU41" i="273" s="1"/>
  <c r="CS132" i="280"/>
  <c r="CS55" i="280"/>
  <c r="CW12" i="288"/>
  <c r="CW37" i="288"/>
  <c r="CW19" i="273"/>
  <c r="CW20" i="273" s="1"/>
  <c r="CW47" i="273"/>
  <c r="CW48" i="273" s="1"/>
  <c r="CW56" i="273"/>
  <c r="CW37" i="273"/>
  <c r="CT20" i="275"/>
  <c r="CU17" i="275" s="1"/>
  <c r="CT156" i="273"/>
  <c r="CT153" i="280"/>
  <c r="CT154" i="280" s="1"/>
  <c r="CT156" i="280" s="1"/>
  <c r="CT48" i="278"/>
  <c r="CT69" i="278"/>
  <c r="CT127" i="280"/>
  <c r="CT129" i="280" s="1"/>
  <c r="CS4" i="289"/>
  <c r="CS4" i="285"/>
  <c r="CS4" i="265"/>
  <c r="CS4" i="282"/>
  <c r="CS4" i="286"/>
  <c r="CS4" i="288"/>
  <c r="CS4" i="280"/>
  <c r="CS4" i="275"/>
  <c r="CS21" i="278"/>
  <c r="AB55" i="278"/>
  <c r="CP32" i="278"/>
  <c r="CL54" i="278"/>
  <c r="CQ27" i="278"/>
  <c r="CQ75" i="278"/>
  <c r="CO34" i="278"/>
  <c r="CS42" i="278"/>
  <c r="CS70" i="278" s="1"/>
  <c r="AC85" i="278"/>
  <c r="CM14" i="265"/>
  <c r="CR25" i="278"/>
  <c r="AC31" i="265"/>
  <c r="CM50" i="278"/>
  <c r="CN62" i="278"/>
  <c r="CN9" i="265"/>
  <c r="CN49" i="278"/>
  <c r="CN53" i="278"/>
  <c r="CR26" i="278"/>
  <c r="CR3" i="289"/>
  <c r="CU80" i="278"/>
  <c r="CS157" i="273"/>
  <c r="CR50" i="288"/>
  <c r="CR51" i="288" s="1"/>
  <c r="CR54" i="288" s="1"/>
  <c r="CR57" i="288" s="1"/>
  <c r="CR64" i="288" s="1"/>
  <c r="CS59" i="265"/>
  <c r="CT20" i="285"/>
  <c r="CU185" i="280"/>
  <c r="CU20" i="286"/>
  <c r="CU32" i="286"/>
  <c r="CU15" i="275"/>
  <c r="CR3" i="265"/>
  <c r="CR3" i="275"/>
  <c r="CR3" i="288"/>
  <c r="CR3" i="280"/>
  <c r="CR50" i="273"/>
  <c r="CR3" i="286"/>
  <c r="CR3" i="285"/>
  <c r="CR3" i="282"/>
  <c r="BE19" i="282"/>
  <c r="BE21" i="282" s="1"/>
  <c r="CS66" i="273"/>
  <c r="CS67" i="273" s="1"/>
  <c r="CS3" i="304" s="1"/>
  <c r="CT60" i="273"/>
  <c r="CU43" i="286" l="1"/>
  <c r="CU13" i="288"/>
  <c r="CU73" i="282"/>
  <c r="CU26" i="282"/>
  <c r="CU54" i="280"/>
  <c r="CU18" i="285"/>
  <c r="CU84" i="282"/>
  <c r="CU79" i="273"/>
  <c r="CV80" i="273" s="1"/>
  <c r="CV58" i="273" s="1"/>
  <c r="CU55" i="288"/>
  <c r="CU61" i="288"/>
  <c r="CU57" i="273"/>
  <c r="CU38" i="288"/>
  <c r="CU112" i="280"/>
  <c r="CU59" i="278"/>
  <c r="CU98" i="280"/>
  <c r="CU88" i="280"/>
  <c r="CR59" i="280"/>
  <c r="CR89" i="280"/>
  <c r="CY5" i="304"/>
  <c r="CY5" i="278"/>
  <c r="CY5" i="273"/>
  <c r="CU46" i="280"/>
  <c r="CU47" i="280" s="1"/>
  <c r="CU50" i="280" s="1"/>
  <c r="CU51" i="280"/>
  <c r="CU52" i="280" s="1"/>
  <c r="CS56" i="280"/>
  <c r="CV2" i="273"/>
  <c r="CV2" i="278"/>
  <c r="DF5" i="291"/>
  <c r="CS3" i="278"/>
  <c r="CS3" i="273"/>
  <c r="CT4" i="278"/>
  <c r="CT4" i="273"/>
  <c r="CS60" i="265"/>
  <c r="CN11" i="265"/>
  <c r="CN14" i="265" s="1"/>
  <c r="CU13" i="289"/>
  <c r="CU20" i="289" s="1"/>
  <c r="CT23" i="285"/>
  <c r="CU20" i="285" s="1"/>
  <c r="CT74" i="278"/>
  <c r="CT70" i="278"/>
  <c r="CT43" i="278"/>
  <c r="CT10" i="265" s="1"/>
  <c r="CT11" i="278"/>
  <c r="CT13" i="278" s="1"/>
  <c r="CU20" i="275"/>
  <c r="CV17" i="275" s="1"/>
  <c r="CU42" i="273"/>
  <c r="CU4" i="304" s="1"/>
  <c r="CU52" i="273"/>
  <c r="CU17" i="280"/>
  <c r="CU79" i="280"/>
  <c r="CU76" i="288"/>
  <c r="CU77" i="288" s="1"/>
  <c r="CU79" i="288" s="1"/>
  <c r="CU13" i="285"/>
  <c r="CU13" i="265" s="1"/>
  <c r="CU22" i="285"/>
  <c r="CT132" i="280"/>
  <c r="CT55" i="280"/>
  <c r="CW51" i="273"/>
  <c r="CT4" i="282"/>
  <c r="CT4" i="265"/>
  <c r="CT4" i="285"/>
  <c r="CT4" i="288"/>
  <c r="CT4" i="286"/>
  <c r="CT4" i="275"/>
  <c r="CT4" i="289"/>
  <c r="CT4" i="280"/>
  <c r="DI4" i="291"/>
  <c r="CV127" i="273"/>
  <c r="CV128" i="273" s="1"/>
  <c r="CV21" i="289" s="1"/>
  <c r="CV2" i="288"/>
  <c r="CV2" i="280"/>
  <c r="CV2" i="282"/>
  <c r="CV32" i="273"/>
  <c r="CV33" i="273" s="1"/>
  <c r="CV2" i="289"/>
  <c r="CV2" i="285"/>
  <c r="CV75" i="273"/>
  <c r="CV76" i="273" s="1"/>
  <c r="CV12" i="289" s="1"/>
  <c r="CV42" i="288"/>
  <c r="CV2" i="286"/>
  <c r="CV90" i="273"/>
  <c r="CV91" i="273" s="1"/>
  <c r="CV111" i="273"/>
  <c r="CV112" i="273" s="1"/>
  <c r="CV11" i="285" s="1"/>
  <c r="CV12" i="285" s="1"/>
  <c r="CV122" i="273"/>
  <c r="CV123" i="273" s="1"/>
  <c r="CV18" i="288"/>
  <c r="CV2" i="275"/>
  <c r="CV2" i="265"/>
  <c r="CV96" i="273"/>
  <c r="CV97" i="273" s="1"/>
  <c r="CV152" i="273"/>
  <c r="CV153" i="273" s="1"/>
  <c r="CU100" i="273"/>
  <c r="CV101" i="273" s="1"/>
  <c r="CV59" i="273" s="1"/>
  <c r="CU15" i="286"/>
  <c r="CU20" i="282"/>
  <c r="CW24" i="273"/>
  <c r="CW25" i="273" s="1"/>
  <c r="CW2" i="304" s="1"/>
  <c r="CW151" i="273"/>
  <c r="CY5" i="289"/>
  <c r="CY5" i="280"/>
  <c r="CZ10" i="273"/>
  <c r="CY5" i="265"/>
  <c r="CY5" i="282"/>
  <c r="CY5" i="288"/>
  <c r="CY5" i="275"/>
  <c r="CY13" i="273"/>
  <c r="CY14" i="273" s="1"/>
  <c r="CY5" i="285"/>
  <c r="CY5" i="286"/>
  <c r="CR10" i="265"/>
  <c r="CU38" i="273"/>
  <c r="CV39" i="273" s="1"/>
  <c r="CV41" i="273" s="1"/>
  <c r="CU144" i="273"/>
  <c r="CU48" i="278"/>
  <c r="CU156" i="273"/>
  <c r="CU69" i="278"/>
  <c r="CU127" i="280"/>
  <c r="CU129" i="280" s="1"/>
  <c r="CU153" i="280"/>
  <c r="CU154" i="280" s="1"/>
  <c r="CU156" i="280" s="1"/>
  <c r="CT83" i="278"/>
  <c r="CU12" i="278"/>
  <c r="CU134" i="273"/>
  <c r="CU135" i="273" s="1"/>
  <c r="CU138" i="273" s="1"/>
  <c r="CU56" i="288"/>
  <c r="CU20" i="278"/>
  <c r="CU145" i="273"/>
  <c r="CU146" i="273" s="1"/>
  <c r="CU45" i="280" s="1"/>
  <c r="CU139" i="273"/>
  <c r="CU140" i="273" s="1"/>
  <c r="CU19" i="278" s="1"/>
  <c r="CU155" i="273"/>
  <c r="CU41" i="278"/>
  <c r="CU33" i="278"/>
  <c r="CX37" i="273"/>
  <c r="CX37" i="288"/>
  <c r="CX56" i="273"/>
  <c r="CX19" i="273"/>
  <c r="CX20" i="273" s="1"/>
  <c r="CX12" i="288"/>
  <c r="CX47" i="273"/>
  <c r="CX48" i="273" s="1"/>
  <c r="CR27" i="278"/>
  <c r="CS83" i="278"/>
  <c r="CS25" i="278"/>
  <c r="CO53" i="278"/>
  <c r="CO9" i="265"/>
  <c r="CO62" i="278"/>
  <c r="CO49" i="278"/>
  <c r="CP34" i="278"/>
  <c r="CS74" i="278"/>
  <c r="CR75" i="278"/>
  <c r="CS43" i="278"/>
  <c r="CM54" i="278"/>
  <c r="AB30" i="265"/>
  <c r="AB63" i="278"/>
  <c r="CT21" i="278"/>
  <c r="CN50" i="278"/>
  <c r="CQ32" i="278"/>
  <c r="CN42" i="282"/>
  <c r="AD82" i="278"/>
  <c r="AC69" i="265"/>
  <c r="CS26" i="278"/>
  <c r="CS3" i="289"/>
  <c r="CV80" i="278"/>
  <c r="CS71" i="278"/>
  <c r="CV59" i="278"/>
  <c r="CS50" i="288"/>
  <c r="CS51" i="288" s="1"/>
  <c r="CS54" i="288" s="1"/>
  <c r="CS57" i="288" s="1"/>
  <c r="CS64" i="288" s="1"/>
  <c r="CT157" i="273"/>
  <c r="CS3" i="282"/>
  <c r="CS3" i="286"/>
  <c r="CS3" i="280"/>
  <c r="CS3" i="275"/>
  <c r="CS3" i="285"/>
  <c r="CS3" i="265"/>
  <c r="CS3" i="288"/>
  <c r="CS50" i="273"/>
  <c r="CT59" i="265"/>
  <c r="CT66" i="273"/>
  <c r="CT67" i="273" s="1"/>
  <c r="CT3" i="304" s="1"/>
  <c r="CU60" i="273"/>
  <c r="CV61" i="288"/>
  <c r="CV38" i="288"/>
  <c r="CV43" i="286"/>
  <c r="CV13" i="288"/>
  <c r="BE30" i="282"/>
  <c r="BE31" i="282" s="1"/>
  <c r="BF28" i="282" s="1"/>
  <c r="BE43" i="282"/>
  <c r="CZ5" i="304" l="1"/>
  <c r="CZ5" i="278"/>
  <c r="CZ5" i="273"/>
  <c r="CV73" i="282"/>
  <c r="CV15" i="275"/>
  <c r="CV57" i="273"/>
  <c r="CV60" i="273" s="1"/>
  <c r="CV112" i="280"/>
  <c r="CV98" i="280"/>
  <c r="CV88" i="280"/>
  <c r="CS59" i="280"/>
  <c r="CS89" i="280"/>
  <c r="CV13" i="289"/>
  <c r="CV20" i="289" s="1"/>
  <c r="CW22" i="289" s="1"/>
  <c r="CX22" i="289" s="1"/>
  <c r="CV51" i="280"/>
  <c r="CV52" i="280" s="1"/>
  <c r="CV46" i="280"/>
  <c r="CV47" i="280" s="1"/>
  <c r="CV50" i="280" s="1"/>
  <c r="CT56" i="280"/>
  <c r="CT89" i="280" s="1"/>
  <c r="DG5" i="291"/>
  <c r="CT3" i="273"/>
  <c r="CT3" i="278"/>
  <c r="CW2" i="278"/>
  <c r="CW2" i="273"/>
  <c r="CU4" i="273"/>
  <c r="CU4" i="278"/>
  <c r="CT60" i="265"/>
  <c r="CO11" i="265"/>
  <c r="CO42" i="282" s="1"/>
  <c r="CU23" i="285"/>
  <c r="CV20" i="285" s="1"/>
  <c r="CV18" i="285"/>
  <c r="CV55" i="288"/>
  <c r="CV79" i="273"/>
  <c r="CW80" i="273" s="1"/>
  <c r="CW58" i="273" s="1"/>
  <c r="CV26" i="282"/>
  <c r="CV20" i="286"/>
  <c r="CV84" i="282"/>
  <c r="CV32" i="286"/>
  <c r="CV185" i="280"/>
  <c r="CV54" i="280"/>
  <c r="CV20" i="275"/>
  <c r="CW17" i="275" s="1"/>
  <c r="CU11" i="278"/>
  <c r="CU13" i="278" s="1"/>
  <c r="CT59" i="280"/>
  <c r="CV52" i="273"/>
  <c r="CV42" i="273"/>
  <c r="CV4" i="304" s="1"/>
  <c r="CU4" i="285"/>
  <c r="CU4" i="288"/>
  <c r="CU4" i="275"/>
  <c r="CU4" i="289"/>
  <c r="CU4" i="286"/>
  <c r="CU4" i="282"/>
  <c r="CU4" i="280"/>
  <c r="CU4" i="265"/>
  <c r="CU42" i="278"/>
  <c r="DJ4" i="291"/>
  <c r="CW42" i="288"/>
  <c r="CW75" i="273"/>
  <c r="CW76" i="273" s="1"/>
  <c r="CW80" i="278" s="1"/>
  <c r="CW2" i="280"/>
  <c r="CW2" i="286"/>
  <c r="CW96" i="273"/>
  <c r="CW97" i="273" s="1"/>
  <c r="CW122" i="273"/>
  <c r="CW123" i="273" s="1"/>
  <c r="CW90" i="273"/>
  <c r="CW91" i="273" s="1"/>
  <c r="CW2" i="288"/>
  <c r="CW152" i="273"/>
  <c r="CW153" i="273" s="1"/>
  <c r="CW111" i="273"/>
  <c r="CW112" i="273" s="1"/>
  <c r="CW11" i="285" s="1"/>
  <c r="CW12" i="285" s="1"/>
  <c r="CW32" i="273"/>
  <c r="CW33" i="273" s="1"/>
  <c r="CW2" i="285"/>
  <c r="CW2" i="282"/>
  <c r="CW127" i="273"/>
  <c r="CW128" i="273" s="1"/>
  <c r="CW21" i="289" s="1"/>
  <c r="CW18" i="288"/>
  <c r="CW2" i="289"/>
  <c r="CW2" i="275"/>
  <c r="CW2" i="265"/>
  <c r="CV155" i="273"/>
  <c r="CV145" i="273"/>
  <c r="CV146" i="273" s="1"/>
  <c r="CV45" i="280" s="1"/>
  <c r="CV134" i="273"/>
  <c r="CV135" i="273" s="1"/>
  <c r="CV138" i="273" s="1"/>
  <c r="CV12" i="278"/>
  <c r="CV33" i="278"/>
  <c r="CV56" i="288"/>
  <c r="CV41" i="278"/>
  <c r="CV20" i="278"/>
  <c r="CV139" i="273"/>
  <c r="CV140" i="273" s="1"/>
  <c r="CV19" i="278" s="1"/>
  <c r="CX51" i="273"/>
  <c r="CV15" i="286"/>
  <c r="CV20" i="282"/>
  <c r="CV100" i="273"/>
  <c r="CW101" i="273" s="1"/>
  <c r="CW59" i="273" s="1"/>
  <c r="CU132" i="280"/>
  <c r="CU55" i="280"/>
  <c r="CZ5" i="265"/>
  <c r="CZ5" i="285"/>
  <c r="CZ5" i="288"/>
  <c r="CZ5" i="282"/>
  <c r="CZ5" i="280"/>
  <c r="CZ5" i="275"/>
  <c r="DA10" i="273"/>
  <c r="CZ5" i="289"/>
  <c r="CZ13" i="273"/>
  <c r="CZ14" i="273" s="1"/>
  <c r="CZ5" i="286"/>
  <c r="CV17" i="280"/>
  <c r="CV79" i="280"/>
  <c r="CV76" i="288"/>
  <c r="CV77" i="288" s="1"/>
  <c r="CV79" i="288" s="1"/>
  <c r="CX151" i="273"/>
  <c r="CX24" i="273"/>
  <c r="CX25" i="273" s="1"/>
  <c r="CX2" i="304" s="1"/>
  <c r="CY12" i="288"/>
  <c r="CY19" i="273"/>
  <c r="CY20" i="273" s="1"/>
  <c r="CY37" i="273"/>
  <c r="CY56" i="273"/>
  <c r="CY47" i="273"/>
  <c r="CY48" i="273" s="1"/>
  <c r="CY37" i="288"/>
  <c r="CV156" i="273"/>
  <c r="CV48" i="278"/>
  <c r="CV69" i="278"/>
  <c r="CV127" i="280"/>
  <c r="CV129" i="280" s="1"/>
  <c r="CV153" i="280"/>
  <c r="CV154" i="280" s="1"/>
  <c r="CV156" i="280" s="1"/>
  <c r="CV13" i="285"/>
  <c r="CV13" i="265" s="1"/>
  <c r="CV22" i="285"/>
  <c r="CV144" i="273"/>
  <c r="CV38" i="273"/>
  <c r="CW39" i="273" s="1"/>
  <c r="CW41" i="273" s="1"/>
  <c r="CP9" i="265"/>
  <c r="CP62" i="278"/>
  <c r="CP53" i="278"/>
  <c r="CP49" i="278"/>
  <c r="CU21" i="278"/>
  <c r="CN54" i="278"/>
  <c r="CS10" i="265"/>
  <c r="CO50" i="278"/>
  <c r="CS75" i="278"/>
  <c r="AD73" i="278"/>
  <c r="CT26" i="278"/>
  <c r="CO14" i="265"/>
  <c r="AB64" i="278"/>
  <c r="CR32" i="278"/>
  <c r="CT25" i="278"/>
  <c r="CQ34" i="278"/>
  <c r="CS27" i="278"/>
  <c r="CT3" i="289"/>
  <c r="CT71" i="278"/>
  <c r="CU157" i="273"/>
  <c r="CT50" i="288"/>
  <c r="CT51" i="288" s="1"/>
  <c r="CT54" i="288" s="1"/>
  <c r="CT57" i="288" s="1"/>
  <c r="CT64" i="288" s="1"/>
  <c r="CW185" i="280"/>
  <c r="CW57" i="273"/>
  <c r="CU59" i="265"/>
  <c r="BF19" i="282"/>
  <c r="BF21" i="282" s="1"/>
  <c r="CU66" i="273"/>
  <c r="CU67" i="273" s="1"/>
  <c r="CU3" i="304" s="1"/>
  <c r="CT3" i="285"/>
  <c r="CT3" i="288"/>
  <c r="CT3" i="286"/>
  <c r="CT3" i="275"/>
  <c r="CT3" i="280"/>
  <c r="CT3" i="282"/>
  <c r="CT3" i="265"/>
  <c r="CT50" i="273"/>
  <c r="DA5" i="304" l="1"/>
  <c r="DA5" i="278"/>
  <c r="DA5" i="273"/>
  <c r="CW88" i="280"/>
  <c r="CW98" i="280"/>
  <c r="CW18" i="285"/>
  <c r="CW32" i="286"/>
  <c r="CW46" i="280"/>
  <c r="CW47" i="280" s="1"/>
  <c r="CW50" i="280" s="1"/>
  <c r="CW51" i="280"/>
  <c r="CW52" i="280" s="1"/>
  <c r="CU56" i="280"/>
  <c r="CW13" i="288"/>
  <c r="CW55" i="288"/>
  <c r="CW61" i="288"/>
  <c r="CW26" i="282"/>
  <c r="CW54" i="280"/>
  <c r="CW12" i="289"/>
  <c r="CW13" i="289" s="1"/>
  <c r="CW20" i="289" s="1"/>
  <c r="CX2" i="273"/>
  <c r="CX2" i="278"/>
  <c r="CV4" i="278"/>
  <c r="CV4" i="273"/>
  <c r="DH5" i="291"/>
  <c r="CU3" i="278"/>
  <c r="CU3" i="273"/>
  <c r="CU60" i="265"/>
  <c r="CP11" i="265"/>
  <c r="CW79" i="273"/>
  <c r="CX80" i="273" s="1"/>
  <c r="CX58" i="273" s="1"/>
  <c r="CW84" i="282"/>
  <c r="CW43" i="286"/>
  <c r="CW73" i="282"/>
  <c r="CW20" i="286"/>
  <c r="CW15" i="275"/>
  <c r="CW20" i="275" s="1"/>
  <c r="CX17" i="275" s="1"/>
  <c r="CW38" i="288"/>
  <c r="CW112" i="280"/>
  <c r="CW59" i="278"/>
  <c r="CV11" i="278"/>
  <c r="CV42" i="278"/>
  <c r="CW48" i="278"/>
  <c r="CW69" i="278"/>
  <c r="CW153" i="280"/>
  <c r="CW154" i="280" s="1"/>
  <c r="CW156" i="280" s="1"/>
  <c r="CW127" i="280"/>
  <c r="CW129" i="280" s="1"/>
  <c r="CW156" i="273"/>
  <c r="CV4" i="280"/>
  <c r="CV4" i="282"/>
  <c r="CV4" i="288"/>
  <c r="CV4" i="286"/>
  <c r="CV4" i="289"/>
  <c r="CV4" i="265"/>
  <c r="CV4" i="275"/>
  <c r="CV4" i="285"/>
  <c r="CY51" i="273"/>
  <c r="CV132" i="280"/>
  <c r="CV55" i="280"/>
  <c r="CY151" i="273"/>
  <c r="CY24" i="273"/>
  <c r="CY25" i="273" s="1"/>
  <c r="CY2" i="304" s="1"/>
  <c r="CZ12" i="288"/>
  <c r="CZ37" i="273"/>
  <c r="CZ37" i="288"/>
  <c r="CZ56" i="273"/>
  <c r="CZ47" i="273"/>
  <c r="CZ48" i="273" s="1"/>
  <c r="CZ19" i="273"/>
  <c r="CZ20" i="273" s="1"/>
  <c r="DK4" i="291"/>
  <c r="CX18" i="288"/>
  <c r="CX32" i="273"/>
  <c r="CX33" i="273" s="1"/>
  <c r="CX111" i="273"/>
  <c r="CX112" i="273" s="1"/>
  <c r="CX11" i="285" s="1"/>
  <c r="CX12" i="285" s="1"/>
  <c r="CX2" i="286"/>
  <c r="CX96" i="273"/>
  <c r="CX97" i="273" s="1"/>
  <c r="CX2" i="275"/>
  <c r="CX2" i="288"/>
  <c r="CX2" i="265"/>
  <c r="CX152" i="273"/>
  <c r="CX153" i="273" s="1"/>
  <c r="CX122" i="273"/>
  <c r="CX123" i="273" s="1"/>
  <c r="CX90" i="273"/>
  <c r="CX91" i="273" s="1"/>
  <c r="CX75" i="273"/>
  <c r="CX2" i="280"/>
  <c r="CX2" i="289"/>
  <c r="CX127" i="273"/>
  <c r="CX128" i="273" s="1"/>
  <c r="CX21" i="289" s="1"/>
  <c r="CY22" i="289" s="1"/>
  <c r="CY40" i="278" s="1"/>
  <c r="CX2" i="285"/>
  <c r="CX42" i="288"/>
  <c r="CX2" i="282"/>
  <c r="CW20" i="282"/>
  <c r="CW100" i="273"/>
  <c r="CX101" i="273" s="1"/>
  <c r="CX59" i="273" s="1"/>
  <c r="CW15" i="286"/>
  <c r="CU70" i="278"/>
  <c r="CU71" i="278" s="1"/>
  <c r="CU74" i="278"/>
  <c r="CU83" i="278"/>
  <c r="CU43" i="278"/>
  <c r="DA5" i="265"/>
  <c r="DA5" i="289"/>
  <c r="DA5" i="275"/>
  <c r="DA5" i="280"/>
  <c r="DA5" i="282"/>
  <c r="DA13" i="273"/>
  <c r="DA14" i="273" s="1"/>
  <c r="DA5" i="286"/>
  <c r="DB10" i="273"/>
  <c r="DA5" i="288"/>
  <c r="DA5" i="285"/>
  <c r="CV23" i="285"/>
  <c r="CV59" i="265" s="1"/>
  <c r="CW42" i="273"/>
  <c r="CW4" i="304" s="1"/>
  <c r="CW52" i="273"/>
  <c r="CW144" i="273"/>
  <c r="CW38" i="273"/>
  <c r="CX39" i="273" s="1"/>
  <c r="CX41" i="273" s="1"/>
  <c r="CW17" i="280"/>
  <c r="CW76" i="288"/>
  <c r="CW77" i="288" s="1"/>
  <c r="CW79" i="288" s="1"/>
  <c r="CW79" i="280"/>
  <c r="CW13" i="285"/>
  <c r="CW13" i="265" s="1"/>
  <c r="CW22" i="285"/>
  <c r="CW12" i="278"/>
  <c r="CW145" i="273"/>
  <c r="CW146" i="273" s="1"/>
  <c r="CW45" i="280" s="1"/>
  <c r="CW134" i="273"/>
  <c r="CW135" i="273" s="1"/>
  <c r="CW138" i="273" s="1"/>
  <c r="CW155" i="273"/>
  <c r="CW20" i="278"/>
  <c r="CW139" i="273"/>
  <c r="CW140" i="273" s="1"/>
  <c r="CW19" i="278" s="1"/>
  <c r="CW33" i="278"/>
  <c r="CW41" i="278"/>
  <c r="CW56" i="288"/>
  <c r="CQ9" i="265"/>
  <c r="CQ62" i="278"/>
  <c r="CQ53" i="278"/>
  <c r="CQ49" i="278"/>
  <c r="AB64" i="265"/>
  <c r="AC61" i="278"/>
  <c r="CT75" i="278"/>
  <c r="CT27" i="278"/>
  <c r="CU26" i="278"/>
  <c r="CP50" i="278"/>
  <c r="CU25" i="278"/>
  <c r="CO54" i="278"/>
  <c r="CS32" i="278"/>
  <c r="CR34" i="278"/>
  <c r="AD76" i="278"/>
  <c r="CP14" i="265"/>
  <c r="CP42" i="282"/>
  <c r="CV13" i="278"/>
  <c r="CV21" i="278"/>
  <c r="CU3" i="289"/>
  <c r="CX40" i="278"/>
  <c r="CW40" i="278"/>
  <c r="CU50" i="288"/>
  <c r="CU51" i="288" s="1"/>
  <c r="CU54" i="288" s="1"/>
  <c r="CU57" i="288" s="1"/>
  <c r="CU64" i="288" s="1"/>
  <c r="CV157" i="273"/>
  <c r="CW60" i="273"/>
  <c r="CV66" i="273"/>
  <c r="CV67" i="273" s="1"/>
  <c r="CV3" i="304" s="1"/>
  <c r="CU50" i="273"/>
  <c r="CU3" i="280"/>
  <c r="CU3" i="288"/>
  <c r="CU3" i="265"/>
  <c r="CU3" i="286"/>
  <c r="CU3" i="275"/>
  <c r="CU3" i="282"/>
  <c r="CU3" i="285"/>
  <c r="BF43" i="282"/>
  <c r="BF30" i="282"/>
  <c r="BF31" i="282" s="1"/>
  <c r="BG28" i="282" s="1"/>
  <c r="DB5" i="304" l="1"/>
  <c r="DB5" i="278"/>
  <c r="DB5" i="273"/>
  <c r="CU59" i="280"/>
  <c r="CU89" i="280"/>
  <c r="CX98" i="280"/>
  <c r="CX88" i="280"/>
  <c r="CX51" i="280"/>
  <c r="CX52" i="280" s="1"/>
  <c r="CX46" i="280"/>
  <c r="CX47" i="280" s="1"/>
  <c r="CX50" i="280" s="1"/>
  <c r="CV56" i="280"/>
  <c r="CW4" i="273"/>
  <c r="CW4" i="278"/>
  <c r="CY2" i="278"/>
  <c r="CY2" i="273"/>
  <c r="DI5" i="291"/>
  <c r="CV3" i="273"/>
  <c r="CV3" i="278"/>
  <c r="CQ11" i="265"/>
  <c r="CQ42" i="282" s="1"/>
  <c r="CV60" i="265"/>
  <c r="CW20" i="285"/>
  <c r="CW23" i="285" s="1"/>
  <c r="CW11" i="278"/>
  <c r="CW13" i="278" s="1"/>
  <c r="CX17" i="280"/>
  <c r="CX79" i="280"/>
  <c r="CX76" i="288"/>
  <c r="CX77" i="288" s="1"/>
  <c r="CX79" i="288" s="1"/>
  <c r="CX13" i="285"/>
  <c r="CX13" i="265" s="1"/>
  <c r="CX22" i="285"/>
  <c r="CX20" i="282"/>
  <c r="CX15" i="286"/>
  <c r="CX100" i="273"/>
  <c r="CY101" i="273" s="1"/>
  <c r="CY59" i="273" s="1"/>
  <c r="CX38" i="273"/>
  <c r="CY39" i="273" s="1"/>
  <c r="CY41" i="273" s="1"/>
  <c r="CX144" i="273"/>
  <c r="CX156" i="273"/>
  <c r="CX127" i="280"/>
  <c r="CX129" i="280" s="1"/>
  <c r="CX48" i="278"/>
  <c r="CX153" i="280"/>
  <c r="CX154" i="280" s="1"/>
  <c r="CX156" i="280" s="1"/>
  <c r="CX69" i="278"/>
  <c r="DL4" i="291"/>
  <c r="CY127" i="273"/>
  <c r="CY128" i="273" s="1"/>
  <c r="CY21" i="289" s="1"/>
  <c r="CZ22" i="289" s="1"/>
  <c r="CZ40" i="278" s="1"/>
  <c r="CY2" i="280"/>
  <c r="CY111" i="273"/>
  <c r="CY112" i="273" s="1"/>
  <c r="CY11" i="285" s="1"/>
  <c r="CY12" i="285" s="1"/>
  <c r="CY2" i="275"/>
  <c r="CY2" i="289"/>
  <c r="CY2" i="285"/>
  <c r="CY32" i="273"/>
  <c r="CY33" i="273" s="1"/>
  <c r="CY42" i="288"/>
  <c r="CY152" i="273"/>
  <c r="CY153" i="273" s="1"/>
  <c r="CY96" i="273"/>
  <c r="CY97" i="273" s="1"/>
  <c r="CY75" i="273"/>
  <c r="CY76" i="273" s="1"/>
  <c r="CY2" i="265"/>
  <c r="CY2" i="288"/>
  <c r="CY2" i="286"/>
  <c r="CY18" i="288"/>
  <c r="CY122" i="273"/>
  <c r="CY123" i="273" s="1"/>
  <c r="CY90" i="273"/>
  <c r="CY91" i="273" s="1"/>
  <c r="CY2" i="282"/>
  <c r="CV43" i="278"/>
  <c r="CV83" i="278"/>
  <c r="CV74" i="278"/>
  <c r="CV70" i="278"/>
  <c r="CV71" i="278" s="1"/>
  <c r="CX52" i="273"/>
  <c r="CX42" i="273"/>
  <c r="CX4" i="304" s="1"/>
  <c r="DB5" i="280"/>
  <c r="DB13" i="273"/>
  <c r="DB14" i="273" s="1"/>
  <c r="DB5" i="265"/>
  <c r="DB5" i="289"/>
  <c r="DB5" i="282"/>
  <c r="DB5" i="288"/>
  <c r="DB5" i="275"/>
  <c r="DB5" i="286"/>
  <c r="DB5" i="285"/>
  <c r="DC10" i="273"/>
  <c r="CX76" i="273"/>
  <c r="CZ151" i="273"/>
  <c r="CZ24" i="273"/>
  <c r="CZ25" i="273" s="1"/>
  <c r="CZ2" i="304" s="1"/>
  <c r="CZ51" i="273"/>
  <c r="CW132" i="280"/>
  <c r="CW55" i="280"/>
  <c r="CW4" i="285"/>
  <c r="CW4" i="282"/>
  <c r="CW4" i="286"/>
  <c r="CW4" i="275"/>
  <c r="CW4" i="288"/>
  <c r="CW4" i="280"/>
  <c r="CW4" i="289"/>
  <c r="CW4" i="265"/>
  <c r="DA12" i="288"/>
  <c r="DA37" i="288"/>
  <c r="DA47" i="273"/>
  <c r="DA48" i="273" s="1"/>
  <c r="DA37" i="273"/>
  <c r="DA56" i="273"/>
  <c r="DA19" i="273"/>
  <c r="DA20" i="273" s="1"/>
  <c r="CU10" i="265"/>
  <c r="CX155" i="273"/>
  <c r="CX33" i="278"/>
  <c r="CX56" i="288"/>
  <c r="CX145" i="273"/>
  <c r="CX146" i="273" s="1"/>
  <c r="CX45" i="280" s="1"/>
  <c r="CX12" i="278"/>
  <c r="CX134" i="273"/>
  <c r="CX135" i="273" s="1"/>
  <c r="CX138" i="273" s="1"/>
  <c r="CX41" i="278"/>
  <c r="CX20" i="278"/>
  <c r="CX139" i="273"/>
  <c r="CX140" i="273" s="1"/>
  <c r="CX19" i="278" s="1"/>
  <c r="CU75" i="278"/>
  <c r="AC52" i="278"/>
  <c r="CV26" i="278"/>
  <c r="CR62" i="278"/>
  <c r="CR9" i="265"/>
  <c r="CR49" i="278"/>
  <c r="CR53" i="278"/>
  <c r="CP54" i="278"/>
  <c r="CV25" i="278"/>
  <c r="CS34" i="278"/>
  <c r="CQ50" i="278"/>
  <c r="CW21" i="278"/>
  <c r="CT32" i="278"/>
  <c r="CW42" i="278"/>
  <c r="CW74" i="278" s="1"/>
  <c r="AD77" i="278"/>
  <c r="AD84" i="278"/>
  <c r="CQ14" i="265"/>
  <c r="CU27" i="278"/>
  <c r="CV3" i="289"/>
  <c r="CV50" i="288"/>
  <c r="CV51" i="288" s="1"/>
  <c r="CV54" i="288" s="1"/>
  <c r="CV57" i="288" s="1"/>
  <c r="CV64" i="288" s="1"/>
  <c r="CW157" i="273"/>
  <c r="BG19" i="282"/>
  <c r="BG21" i="282" s="1"/>
  <c r="CV3" i="288"/>
  <c r="CV3" i="282"/>
  <c r="CV50" i="273"/>
  <c r="CV3" i="265"/>
  <c r="CV3" i="286"/>
  <c r="CV3" i="275"/>
  <c r="CV3" i="285"/>
  <c r="CV3" i="280"/>
  <c r="CW66" i="273"/>
  <c r="CW67" i="273" s="1"/>
  <c r="CW3" i="304" s="1"/>
  <c r="CV59" i="280" l="1"/>
  <c r="CV89" i="280"/>
  <c r="DC5" i="304"/>
  <c r="DC5" i="278"/>
  <c r="DC5" i="273"/>
  <c r="CY98" i="280"/>
  <c r="CY88" i="280"/>
  <c r="CY46" i="280"/>
  <c r="CY47" i="280" s="1"/>
  <c r="CY50" i="280" s="1"/>
  <c r="CY51" i="280"/>
  <c r="CY52" i="280" s="1"/>
  <c r="CW56" i="280"/>
  <c r="CW89" i="280" s="1"/>
  <c r="CZ2" i="273"/>
  <c r="CZ2" i="278"/>
  <c r="DJ5" i="291"/>
  <c r="CW3" i="278"/>
  <c r="CW3" i="273"/>
  <c r="CX4" i="278"/>
  <c r="CX4" i="273"/>
  <c r="CX20" i="285"/>
  <c r="CW59" i="265"/>
  <c r="CR11" i="265"/>
  <c r="CR14" i="265" s="1"/>
  <c r="CW70" i="278"/>
  <c r="CW71" i="278" s="1"/>
  <c r="CX11" i="278"/>
  <c r="CX13" i="278" s="1"/>
  <c r="DA151" i="273"/>
  <c r="DA24" i="273"/>
  <c r="DA25" i="273" s="1"/>
  <c r="DA2" i="304" s="1"/>
  <c r="CX59" i="278"/>
  <c r="CX185" i="280"/>
  <c r="CX79" i="273"/>
  <c r="CY80" i="273" s="1"/>
  <c r="CY58" i="273" s="1"/>
  <c r="CX38" i="288"/>
  <c r="CX54" i="280"/>
  <c r="CX43" i="286"/>
  <c r="CX112" i="280"/>
  <c r="CX84" i="282"/>
  <c r="CX20" i="286"/>
  <c r="CX57" i="273"/>
  <c r="CX60" i="273" s="1"/>
  <c r="CX66" i="273" s="1"/>
  <c r="CX67" i="273" s="1"/>
  <c r="CX3" i="304" s="1"/>
  <c r="CX80" i="278"/>
  <c r="CX73" i="282"/>
  <c r="CX13" i="288"/>
  <c r="CX26" i="282"/>
  <c r="CX12" i="289"/>
  <c r="CX13" i="289" s="1"/>
  <c r="CX20" i="289" s="1"/>
  <c r="CX55" i="288"/>
  <c r="CX18" i="285"/>
  <c r="CX15" i="275"/>
  <c r="CX20" i="275" s="1"/>
  <c r="CY17" i="275" s="1"/>
  <c r="CX61" i="288"/>
  <c r="CX32" i="286"/>
  <c r="CY17" i="280"/>
  <c r="CY79" i="280"/>
  <c r="CY76" i="288"/>
  <c r="CY77" i="288" s="1"/>
  <c r="CY79" i="288" s="1"/>
  <c r="CY56" i="288"/>
  <c r="CY41" i="278"/>
  <c r="CY155" i="273"/>
  <c r="CY33" i="278"/>
  <c r="CY12" i="278"/>
  <c r="CY134" i="273"/>
  <c r="CY135" i="273" s="1"/>
  <c r="CY138" i="273" s="1"/>
  <c r="CY145" i="273"/>
  <c r="CY146" i="273" s="1"/>
  <c r="CY45" i="280" s="1"/>
  <c r="CY20" i="278"/>
  <c r="CY139" i="273"/>
  <c r="CY140" i="273" s="1"/>
  <c r="CY19" i="278" s="1"/>
  <c r="CY73" i="282"/>
  <c r="CY38" i="288"/>
  <c r="CY55" i="288"/>
  <c r="CY32" i="286"/>
  <c r="CY43" i="286"/>
  <c r="CY26" i="282"/>
  <c r="CY61" i="288"/>
  <c r="CY20" i="286"/>
  <c r="CY18" i="285"/>
  <c r="CY13" i="288"/>
  <c r="CY79" i="273"/>
  <c r="CZ80" i="273" s="1"/>
  <c r="CZ58" i="273" s="1"/>
  <c r="CY112" i="280"/>
  <c r="CY54" i="280"/>
  <c r="CY15" i="275"/>
  <c r="CY80" i="278"/>
  <c r="CY59" i="278"/>
  <c r="CY185" i="280"/>
  <c r="CY57" i="273"/>
  <c r="CY12" i="289"/>
  <c r="CY13" i="289" s="1"/>
  <c r="CY20" i="289" s="1"/>
  <c r="CY84" i="282"/>
  <c r="CX42" i="278"/>
  <c r="CX43" i="278" s="1"/>
  <c r="DC5" i="286"/>
  <c r="DC5" i="265"/>
  <c r="DC5" i="288"/>
  <c r="DD10" i="273"/>
  <c r="DC5" i="280"/>
  <c r="DC5" i="285"/>
  <c r="DC5" i="282"/>
  <c r="DC5" i="289"/>
  <c r="DC5" i="275"/>
  <c r="DC13" i="273"/>
  <c r="DC14" i="273" s="1"/>
  <c r="CY48" i="278"/>
  <c r="CY153" i="280"/>
  <c r="CY154" i="280" s="1"/>
  <c r="CY156" i="280" s="1"/>
  <c r="CY69" i="278"/>
  <c r="CY127" i="280"/>
  <c r="CY129" i="280" s="1"/>
  <c r="CY156" i="273"/>
  <c r="CY42" i="273"/>
  <c r="CY4" i="304" s="1"/>
  <c r="CY52" i="273"/>
  <c r="CW83" i="278"/>
  <c r="CY20" i="282"/>
  <c r="CY15" i="286"/>
  <c r="CY100" i="273"/>
  <c r="CZ101" i="273" s="1"/>
  <c r="CZ59" i="273" s="1"/>
  <c r="DA51" i="273"/>
  <c r="CV10" i="265"/>
  <c r="CY144" i="273"/>
  <c r="CY38" i="273"/>
  <c r="CZ39" i="273" s="1"/>
  <c r="CZ41" i="273" s="1"/>
  <c r="CW43" i="278"/>
  <c r="CW10" i="265" s="1"/>
  <c r="DB37" i="288"/>
  <c r="DB12" i="288"/>
  <c r="DB37" i="273"/>
  <c r="DB19" i="273"/>
  <c r="DB20" i="273" s="1"/>
  <c r="DB56" i="273"/>
  <c r="DB47" i="273"/>
  <c r="DB48" i="273" s="1"/>
  <c r="DM4" i="291"/>
  <c r="CZ127" i="273"/>
  <c r="CZ128" i="273" s="1"/>
  <c r="CZ21" i="289" s="1"/>
  <c r="CZ2" i="282"/>
  <c r="CZ18" i="288"/>
  <c r="CZ2" i="280"/>
  <c r="CZ2" i="289"/>
  <c r="CZ2" i="275"/>
  <c r="CZ2" i="286"/>
  <c r="CZ122" i="273"/>
  <c r="CZ123" i="273" s="1"/>
  <c r="CZ111" i="273"/>
  <c r="CZ112" i="273" s="1"/>
  <c r="CZ11" i="285" s="1"/>
  <c r="CZ12" i="285" s="1"/>
  <c r="CZ96" i="273"/>
  <c r="CZ97" i="273" s="1"/>
  <c r="CZ90" i="273"/>
  <c r="CZ91" i="273" s="1"/>
  <c r="CZ152" i="273"/>
  <c r="CZ153" i="273" s="1"/>
  <c r="CZ32" i="273"/>
  <c r="CZ33" i="273" s="1"/>
  <c r="CZ2" i="265"/>
  <c r="CZ75" i="273"/>
  <c r="CZ76" i="273" s="1"/>
  <c r="CZ42" i="288"/>
  <c r="CZ2" i="285"/>
  <c r="CZ2" i="288"/>
  <c r="CY22" i="285"/>
  <c r="CY13" i="285"/>
  <c r="CY13" i="265" s="1"/>
  <c r="CX4" i="280"/>
  <c r="CX4" i="288"/>
  <c r="CX4" i="289"/>
  <c r="CX4" i="285"/>
  <c r="CX4" i="286"/>
  <c r="CX4" i="265"/>
  <c r="CX4" i="282"/>
  <c r="CX4" i="275"/>
  <c r="CX132" i="280"/>
  <c r="CX55" i="280"/>
  <c r="AD85" i="278"/>
  <c r="CT34" i="278"/>
  <c r="CS62" i="278"/>
  <c r="CS53" i="278"/>
  <c r="CS49" i="278"/>
  <c r="CS9" i="265"/>
  <c r="AD31" i="265"/>
  <c r="CW25" i="278"/>
  <c r="CV27" i="278"/>
  <c r="CU32" i="278"/>
  <c r="CW26" i="278"/>
  <c r="AC55" i="278"/>
  <c r="CV75" i="278"/>
  <c r="CQ54" i="278"/>
  <c r="CR50" i="278"/>
  <c r="CX21" i="278"/>
  <c r="CW3" i="289"/>
  <c r="CW50" i="288"/>
  <c r="CW51" i="288" s="1"/>
  <c r="CW54" i="288" s="1"/>
  <c r="CW57" i="288" s="1"/>
  <c r="CW64" i="288" s="1"/>
  <c r="CX157" i="273"/>
  <c r="CW3" i="285"/>
  <c r="CW3" i="288"/>
  <c r="CW3" i="282"/>
  <c r="CW50" i="273"/>
  <c r="CW3" i="286"/>
  <c r="CW3" i="275"/>
  <c r="CW3" i="265"/>
  <c r="CW3" i="280"/>
  <c r="BG43" i="282"/>
  <c r="BG30" i="282"/>
  <c r="BG31" i="282" s="1"/>
  <c r="BH28" i="282" s="1"/>
  <c r="CR42" i="282" l="1"/>
  <c r="CZ98" i="280"/>
  <c r="CZ88" i="280"/>
  <c r="DD5" i="304"/>
  <c r="DD5" i="278"/>
  <c r="DD5" i="273"/>
  <c r="CX23" i="285"/>
  <c r="CY20" i="285" s="1"/>
  <c r="CY23" i="285" s="1"/>
  <c r="CZ20" i="285" s="1"/>
  <c r="CZ51" i="280"/>
  <c r="CZ52" i="280" s="1"/>
  <c r="CZ46" i="280"/>
  <c r="CZ47" i="280" s="1"/>
  <c r="CZ50" i="280" s="1"/>
  <c r="CW59" i="280"/>
  <c r="CX59" i="265"/>
  <c r="DK5" i="291"/>
  <c r="CX3" i="273"/>
  <c r="CX3" i="278"/>
  <c r="DA2" i="278"/>
  <c r="DA2" i="273"/>
  <c r="CY4" i="273"/>
  <c r="CY4" i="278"/>
  <c r="CX60" i="265"/>
  <c r="CW60" i="265"/>
  <c r="CS11" i="265"/>
  <c r="CS14" i="265" s="1"/>
  <c r="CY60" i="273"/>
  <c r="CY66" i="273" s="1"/>
  <c r="CY67" i="273" s="1"/>
  <c r="CY3" i="304" s="1"/>
  <c r="CX70" i="278"/>
  <c r="CX71" i="278" s="1"/>
  <c r="CX56" i="280"/>
  <c r="CX89" i="280" s="1"/>
  <c r="CY11" i="278"/>
  <c r="CZ38" i="273"/>
  <c r="DA39" i="273" s="1"/>
  <c r="DA41" i="273" s="1"/>
  <c r="CZ144" i="273"/>
  <c r="CZ52" i="273"/>
  <c r="CZ42" i="273"/>
  <c r="CZ4" i="304" s="1"/>
  <c r="DE10" i="273"/>
  <c r="DD5" i="289"/>
  <c r="DD5" i="275"/>
  <c r="DD5" i="285"/>
  <c r="DD5" i="280"/>
  <c r="DD13" i="273"/>
  <c r="DD14" i="273" s="1"/>
  <c r="DD5" i="282"/>
  <c r="DD5" i="286"/>
  <c r="DD5" i="265"/>
  <c r="DD5" i="288"/>
  <c r="CZ153" i="280"/>
  <c r="CZ154" i="280" s="1"/>
  <c r="CZ156" i="280" s="1"/>
  <c r="CZ156" i="273"/>
  <c r="CZ48" i="278"/>
  <c r="CZ127" i="280"/>
  <c r="CZ129" i="280" s="1"/>
  <c r="CZ69" i="278"/>
  <c r="DB51" i="273"/>
  <c r="DC12" i="288"/>
  <c r="DC47" i="273"/>
  <c r="DC48" i="273" s="1"/>
  <c r="DC37" i="273"/>
  <c r="DC37" i="288"/>
  <c r="DC56" i="273"/>
  <c r="DC19" i="273"/>
  <c r="DC20" i="273" s="1"/>
  <c r="CZ100" i="273"/>
  <c r="DA101" i="273" s="1"/>
  <c r="DA59" i="273" s="1"/>
  <c r="CZ20" i="282"/>
  <c r="CZ15" i="286"/>
  <c r="CY42" i="278"/>
  <c r="CZ56" i="288"/>
  <c r="CZ12" i="278"/>
  <c r="CZ134" i="273"/>
  <c r="CZ135" i="273" s="1"/>
  <c r="CZ138" i="273" s="1"/>
  <c r="CZ33" i="278"/>
  <c r="CZ20" i="278"/>
  <c r="CZ41" i="278"/>
  <c r="CZ139" i="273"/>
  <c r="CZ140" i="273" s="1"/>
  <c r="CZ145" i="273"/>
  <c r="CZ146" i="273" s="1"/>
  <c r="CZ45" i="280" s="1"/>
  <c r="CZ155" i="273"/>
  <c r="DB24" i="273"/>
  <c r="DB25" i="273" s="1"/>
  <c r="DB2" i="304" s="1"/>
  <c r="DB151" i="273"/>
  <c r="CY4" i="285"/>
  <c r="CY4" i="288"/>
  <c r="CY4" i="265"/>
  <c r="CY4" i="286"/>
  <c r="CY4" i="280"/>
  <c r="CY4" i="275"/>
  <c r="CY4" i="282"/>
  <c r="CY4" i="289"/>
  <c r="DN4" i="291"/>
  <c r="DA90" i="273"/>
  <c r="DA91" i="273" s="1"/>
  <c r="DA2" i="265"/>
  <c r="DA2" i="288"/>
  <c r="DA2" i="285"/>
  <c r="DA2" i="280"/>
  <c r="DA2" i="286"/>
  <c r="DA122" i="273"/>
  <c r="DA123" i="273" s="1"/>
  <c r="DA111" i="273"/>
  <c r="DA112" i="273" s="1"/>
  <c r="DA11" i="285" s="1"/>
  <c r="DA12" i="285" s="1"/>
  <c r="DA18" i="288"/>
  <c r="DA32" i="273"/>
  <c r="DA33" i="273" s="1"/>
  <c r="DA42" i="288"/>
  <c r="DA75" i="273"/>
  <c r="DA76" i="273" s="1"/>
  <c r="DA2" i="282"/>
  <c r="DA127" i="273"/>
  <c r="DA128" i="273" s="1"/>
  <c r="DA21" i="289" s="1"/>
  <c r="DA152" i="273"/>
  <c r="DA153" i="273" s="1"/>
  <c r="DA2" i="275"/>
  <c r="DA2" i="289"/>
  <c r="DA96" i="273"/>
  <c r="DA97" i="273" s="1"/>
  <c r="CZ22" i="285"/>
  <c r="CZ13" i="285"/>
  <c r="CZ13" i="265" s="1"/>
  <c r="CZ17" i="280"/>
  <c r="CZ76" i="288"/>
  <c r="CZ77" i="288" s="1"/>
  <c r="CZ79" i="288" s="1"/>
  <c r="CZ79" i="280"/>
  <c r="CY132" i="280"/>
  <c r="CY55" i="280"/>
  <c r="CY20" i="275"/>
  <c r="CZ17" i="275" s="1"/>
  <c r="CZ80" i="278"/>
  <c r="CZ15" i="275"/>
  <c r="CZ61" i="288"/>
  <c r="CZ79" i="273"/>
  <c r="DA80" i="273" s="1"/>
  <c r="DA58" i="273" s="1"/>
  <c r="CZ12" i="289"/>
  <c r="CZ13" i="289" s="1"/>
  <c r="CZ20" i="289" s="1"/>
  <c r="DA22" i="289" s="1"/>
  <c r="DA40" i="278" s="1"/>
  <c r="CZ54" i="280"/>
  <c r="CZ26" i="282"/>
  <c r="CZ32" i="286"/>
  <c r="CZ59" i="278"/>
  <c r="CZ43" i="286"/>
  <c r="CZ57" i="273"/>
  <c r="CZ60" i="273" s="1"/>
  <c r="CZ112" i="280"/>
  <c r="CZ185" i="280"/>
  <c r="CZ55" i="288"/>
  <c r="CZ84" i="282"/>
  <c r="CZ13" i="288"/>
  <c r="CZ20" i="286"/>
  <c r="CZ38" i="288"/>
  <c r="CZ18" i="285"/>
  <c r="CZ73" i="282"/>
  <c r="CX83" i="278"/>
  <c r="CX74" i="278"/>
  <c r="CX25" i="278"/>
  <c r="CS50" i="278"/>
  <c r="CV32" i="278"/>
  <c r="AC63" i="278"/>
  <c r="AC30" i="265"/>
  <c r="CX10" i="265"/>
  <c r="CW27" i="278"/>
  <c r="CW75" i="278"/>
  <c r="CX26" i="278"/>
  <c r="CT9" i="265"/>
  <c r="CT53" i="278"/>
  <c r="CT49" i="278"/>
  <c r="CT62" i="278"/>
  <c r="CY21" i="278"/>
  <c r="CU34" i="278"/>
  <c r="CY13" i="278"/>
  <c r="CR54" i="278"/>
  <c r="CS42" i="282"/>
  <c r="AE82" i="278"/>
  <c r="AD69" i="265"/>
  <c r="CX3" i="289"/>
  <c r="CY157" i="273"/>
  <c r="CX50" i="288"/>
  <c r="CX51" i="288" s="1"/>
  <c r="CX54" i="288" s="1"/>
  <c r="CX57" i="288" s="1"/>
  <c r="CX64" i="288" s="1"/>
  <c r="BH19" i="282"/>
  <c r="BH21" i="282" s="1"/>
  <c r="CX3" i="288"/>
  <c r="CX50" i="273"/>
  <c r="CX3" i="280"/>
  <c r="CX3" i="282"/>
  <c r="CX3" i="285"/>
  <c r="CX3" i="286"/>
  <c r="CX3" i="275"/>
  <c r="CX3" i="265"/>
  <c r="CZ19" i="278"/>
  <c r="CY59" i="265"/>
  <c r="DA88" i="280" l="1"/>
  <c r="DA98" i="280"/>
  <c r="DE5" i="304"/>
  <c r="DE5" i="278"/>
  <c r="DE5" i="273"/>
  <c r="DA46" i="280"/>
  <c r="DA47" i="280" s="1"/>
  <c r="DA50" i="280" s="1"/>
  <c r="DA51" i="280"/>
  <c r="DA52" i="280" s="1"/>
  <c r="CY56" i="280"/>
  <c r="CY89" i="280" s="1"/>
  <c r="CX59" i="280"/>
  <c r="CZ23" i="285"/>
  <c r="DA20" i="285" s="1"/>
  <c r="DA23" i="285" s="1"/>
  <c r="DL5" i="291"/>
  <c r="CY3" i="278"/>
  <c r="CY3" i="273"/>
  <c r="DB2" i="273"/>
  <c r="DB2" i="278"/>
  <c r="CZ4" i="278"/>
  <c r="CZ4" i="273"/>
  <c r="CT11" i="265"/>
  <c r="CT42" i="282" s="1"/>
  <c r="CY60" i="265"/>
  <c r="DB22" i="289"/>
  <c r="DB40" i="278" s="1"/>
  <c r="CZ20" i="275"/>
  <c r="DA17" i="275" s="1"/>
  <c r="CZ11" i="278"/>
  <c r="CZ13" i="278" s="1"/>
  <c r="DA22" i="285"/>
  <c r="DA13" i="285"/>
  <c r="DA13" i="265" s="1"/>
  <c r="DA69" i="278"/>
  <c r="DA127" i="280"/>
  <c r="DA129" i="280" s="1"/>
  <c r="DA153" i="280"/>
  <c r="DA154" i="280" s="1"/>
  <c r="DA156" i="280" s="1"/>
  <c r="DA48" i="278"/>
  <c r="DA156" i="273"/>
  <c r="DA17" i="280"/>
  <c r="DA79" i="280"/>
  <c r="DA76" i="288"/>
  <c r="DA77" i="288" s="1"/>
  <c r="DA79" i="288" s="1"/>
  <c r="DA15" i="286"/>
  <c r="DA100" i="273"/>
  <c r="DB101" i="273" s="1"/>
  <c r="DB59" i="273" s="1"/>
  <c r="DA20" i="282"/>
  <c r="CZ4" i="285"/>
  <c r="CZ4" i="288"/>
  <c r="CZ4" i="265"/>
  <c r="CZ4" i="275"/>
  <c r="CZ4" i="282"/>
  <c r="CZ4" i="286"/>
  <c r="CZ4" i="289"/>
  <c r="CZ4" i="280"/>
  <c r="CY74" i="278"/>
  <c r="CY43" i="278"/>
  <c r="CY83" i="278"/>
  <c r="CY70" i="278"/>
  <c r="CY71" i="278" s="1"/>
  <c r="DC51" i="273"/>
  <c r="DE5" i="289"/>
  <c r="DE5" i="286"/>
  <c r="DF10" i="273"/>
  <c r="DE5" i="280"/>
  <c r="DE5" i="285"/>
  <c r="DE5" i="282"/>
  <c r="DE5" i="275"/>
  <c r="DE5" i="288"/>
  <c r="DE13" i="273"/>
  <c r="DE14" i="273" s="1"/>
  <c r="DE5" i="265"/>
  <c r="DA73" i="282"/>
  <c r="DA13" i="288"/>
  <c r="DA79" i="273"/>
  <c r="DB80" i="273" s="1"/>
  <c r="DB58" i="273" s="1"/>
  <c r="DA26" i="282"/>
  <c r="DA15" i="275"/>
  <c r="DA20" i="275" s="1"/>
  <c r="DB17" i="275" s="1"/>
  <c r="DA185" i="280"/>
  <c r="DA84" i="282"/>
  <c r="DA61" i="288"/>
  <c r="DA57" i="273"/>
  <c r="DA32" i="286"/>
  <c r="DA20" i="286"/>
  <c r="DA38" i="288"/>
  <c r="DA55" i="288"/>
  <c r="DA43" i="286"/>
  <c r="DA18" i="285"/>
  <c r="DA112" i="280"/>
  <c r="DA80" i="278"/>
  <c r="DA54" i="280"/>
  <c r="DA12" i="289"/>
  <c r="DA13" i="289" s="1"/>
  <c r="DA20" i="289" s="1"/>
  <c r="DA59" i="278"/>
  <c r="CZ42" i="278"/>
  <c r="DA42" i="273"/>
  <c r="DA4" i="304" s="1"/>
  <c r="DA52" i="273"/>
  <c r="DD37" i="288"/>
  <c r="DD19" i="273"/>
  <c r="DD20" i="273" s="1"/>
  <c r="DD56" i="273"/>
  <c r="DD47" i="273"/>
  <c r="DD48" i="273" s="1"/>
  <c r="DD37" i="273"/>
  <c r="DD12" i="288"/>
  <c r="DO4" i="291"/>
  <c r="DB152" i="273"/>
  <c r="DB153" i="273" s="1"/>
  <c r="DB32" i="273"/>
  <c r="DB33" i="273" s="1"/>
  <c r="DB42" i="288"/>
  <c r="DB18" i="288"/>
  <c r="DB96" i="273"/>
  <c r="DB97" i="273" s="1"/>
  <c r="DB2" i="280"/>
  <c r="DB122" i="273"/>
  <c r="DB123" i="273" s="1"/>
  <c r="DB2" i="282"/>
  <c r="DB2" i="265"/>
  <c r="DB2" i="288"/>
  <c r="DB127" i="273"/>
  <c r="DB128" i="273" s="1"/>
  <c r="DB21" i="289" s="1"/>
  <c r="DB2" i="289"/>
  <c r="DB90" i="273"/>
  <c r="DB91" i="273" s="1"/>
  <c r="DB75" i="273"/>
  <c r="DB76" i="273" s="1"/>
  <c r="DB59" i="278" s="1"/>
  <c r="DB2" i="285"/>
  <c r="DB2" i="286"/>
  <c r="DB2" i="275"/>
  <c r="DB111" i="273"/>
  <c r="DB112" i="273" s="1"/>
  <c r="DB11" i="285" s="1"/>
  <c r="DB12" i="285" s="1"/>
  <c r="DA155" i="273"/>
  <c r="DA33" i="278"/>
  <c r="DA41" i="278"/>
  <c r="DA12" i="278"/>
  <c r="DA139" i="273"/>
  <c r="DA140" i="273" s="1"/>
  <c r="DA19" i="278" s="1"/>
  <c r="DA134" i="273"/>
  <c r="DA135" i="273" s="1"/>
  <c r="DA138" i="273" s="1"/>
  <c r="DA56" i="288"/>
  <c r="DA20" i="278"/>
  <c r="DA145" i="273"/>
  <c r="DA146" i="273" s="1"/>
  <c r="DA45" i="280" s="1"/>
  <c r="DA144" i="273"/>
  <c r="DA38" i="273"/>
  <c r="DB39" i="273" s="1"/>
  <c r="DB41" i="273" s="1"/>
  <c r="CZ132" i="280"/>
  <c r="CZ55" i="280"/>
  <c r="DC151" i="273"/>
  <c r="DC24" i="273"/>
  <c r="DC25" i="273" s="1"/>
  <c r="DC2" i="304" s="1"/>
  <c r="CT50" i="278"/>
  <c r="CX75" i="278"/>
  <c r="CW32" i="278"/>
  <c r="AE73" i="278"/>
  <c r="CY25" i="278"/>
  <c r="CT14" i="265"/>
  <c r="DA42" i="278"/>
  <c r="CV34" i="278"/>
  <c r="CU62" i="278"/>
  <c r="CU53" i="278"/>
  <c r="CU49" i="278"/>
  <c r="CU9" i="265"/>
  <c r="CS54" i="278"/>
  <c r="CY26" i="278"/>
  <c r="AC64" i="278"/>
  <c r="CZ21" i="278"/>
  <c r="CX27" i="278"/>
  <c r="DA43" i="278"/>
  <c r="CY3" i="289"/>
  <c r="CY50" i="288"/>
  <c r="CY51" i="288" s="1"/>
  <c r="CY54" i="288" s="1"/>
  <c r="CY57" i="288" s="1"/>
  <c r="CY64" i="288" s="1"/>
  <c r="CZ157" i="273"/>
  <c r="CY3" i="275"/>
  <c r="CY3" i="280"/>
  <c r="CY3" i="286"/>
  <c r="CY3" i="282"/>
  <c r="CY50" i="273"/>
  <c r="CY3" i="285"/>
  <c r="CY3" i="265"/>
  <c r="CY3" i="288"/>
  <c r="CZ59" i="265"/>
  <c r="CZ66" i="273"/>
  <c r="CZ67" i="273" s="1"/>
  <c r="CZ3" i="304" s="1"/>
  <c r="DA60" i="273"/>
  <c r="BH30" i="282"/>
  <c r="BH31" i="282" s="1"/>
  <c r="BI28" i="282" s="1"/>
  <c r="BH43" i="282"/>
  <c r="DB43" i="286" l="1"/>
  <c r="DB20" i="286"/>
  <c r="DB98" i="280"/>
  <c r="DB88" i="280"/>
  <c r="DF5" i="304"/>
  <c r="DF5" i="278"/>
  <c r="DF5" i="273"/>
  <c r="DB79" i="273"/>
  <c r="DC80" i="273" s="1"/>
  <c r="DC58" i="273" s="1"/>
  <c r="DB38" i="288"/>
  <c r="DB112" i="280"/>
  <c r="DB51" i="280"/>
  <c r="DB52" i="280" s="1"/>
  <c r="DB46" i="280"/>
  <c r="DB47" i="280" s="1"/>
  <c r="DB50" i="280" s="1"/>
  <c r="CZ56" i="280"/>
  <c r="CZ89" i="280" s="1"/>
  <c r="CY59" i="280"/>
  <c r="DB57" i="273"/>
  <c r="DB73" i="282"/>
  <c r="DB54" i="280"/>
  <c r="DM5" i="291"/>
  <c r="CZ3" i="273"/>
  <c r="CZ3" i="278"/>
  <c r="DB12" i="289"/>
  <c r="DB13" i="289" s="1"/>
  <c r="DB20" i="289" s="1"/>
  <c r="DC2" i="278"/>
  <c r="DC2" i="273"/>
  <c r="DA4" i="273"/>
  <c r="DA4" i="278"/>
  <c r="CU11" i="265"/>
  <c r="CU14" i="265" s="1"/>
  <c r="CZ60" i="265"/>
  <c r="DB18" i="285"/>
  <c r="DB15" i="275"/>
  <c r="DB20" i="275" s="1"/>
  <c r="DC17" i="275" s="1"/>
  <c r="DB84" i="282"/>
  <c r="DB26" i="282"/>
  <c r="DB13" i="288"/>
  <c r="DB55" i="288"/>
  <c r="DB61" i="288"/>
  <c r="DB185" i="280"/>
  <c r="DB80" i="278"/>
  <c r="DC22" i="289"/>
  <c r="DC40" i="278" s="1"/>
  <c r="DB32" i="286"/>
  <c r="DA74" i="278"/>
  <c r="DA83" i="278"/>
  <c r="DA11" i="278"/>
  <c r="DA70" i="278"/>
  <c r="DD151" i="273"/>
  <c r="DD24" i="273"/>
  <c r="DD25" i="273" s="1"/>
  <c r="DD2" i="304" s="1"/>
  <c r="DB38" i="273"/>
  <c r="DC39" i="273" s="1"/>
  <c r="DC41" i="273" s="1"/>
  <c r="DB144" i="273"/>
  <c r="DB156" i="273"/>
  <c r="DB153" i="280"/>
  <c r="DB154" i="280" s="1"/>
  <c r="DB156" i="280" s="1"/>
  <c r="DB48" i="278"/>
  <c r="DB69" i="278"/>
  <c r="DB127" i="280"/>
  <c r="DB129" i="280" s="1"/>
  <c r="DA132" i="280"/>
  <c r="DA55" i="280"/>
  <c r="DB42" i="273"/>
  <c r="DB4" i="304" s="1"/>
  <c r="DB52" i="273"/>
  <c r="DB15" i="286"/>
  <c r="DB20" i="282"/>
  <c r="DB100" i="273"/>
  <c r="DC101" i="273" s="1"/>
  <c r="DC59" i="273" s="1"/>
  <c r="DB17" i="280"/>
  <c r="DB76" i="288"/>
  <c r="DB77" i="288" s="1"/>
  <c r="DB79" i="288" s="1"/>
  <c r="DB79" i="280"/>
  <c r="DA4" i="289"/>
  <c r="DA4" i="288"/>
  <c r="DA4" i="265"/>
  <c r="DA4" i="282"/>
  <c r="DA4" i="275"/>
  <c r="DA4" i="286"/>
  <c r="DA4" i="280"/>
  <c r="DA4" i="285"/>
  <c r="DE56" i="273"/>
  <c r="DE12" i="288"/>
  <c r="DE37" i="273"/>
  <c r="DE47" i="273"/>
  <c r="DE48" i="273" s="1"/>
  <c r="DE37" i="288"/>
  <c r="DE19" i="273"/>
  <c r="DE20" i="273" s="1"/>
  <c r="CY10" i="265"/>
  <c r="DG10" i="273"/>
  <c r="DF5" i="265"/>
  <c r="DF5" i="286"/>
  <c r="DF5" i="289"/>
  <c r="DF5" i="275"/>
  <c r="DF5" i="282"/>
  <c r="DF5" i="285"/>
  <c r="DF5" i="288"/>
  <c r="DF5" i="280"/>
  <c r="DF13" i="273"/>
  <c r="DF14" i="273" s="1"/>
  <c r="CZ43" i="278"/>
  <c r="CZ83" i="278"/>
  <c r="CZ74" i="278"/>
  <c r="CZ70" i="278"/>
  <c r="CZ71" i="278" s="1"/>
  <c r="DB22" i="285"/>
  <c r="DB13" i="285"/>
  <c r="DB13" i="265" s="1"/>
  <c r="DB41" i="278"/>
  <c r="DB145" i="273"/>
  <c r="DB146" i="273" s="1"/>
  <c r="DB45" i="280" s="1"/>
  <c r="DB33" i="278"/>
  <c r="DB20" i="278"/>
  <c r="DB139" i="273"/>
  <c r="DB140" i="273" s="1"/>
  <c r="DB19" i="278" s="1"/>
  <c r="DB134" i="273"/>
  <c r="DB135" i="273" s="1"/>
  <c r="DB138" i="273" s="1"/>
  <c r="DB56" i="288"/>
  <c r="DB12" i="278"/>
  <c r="DB155" i="273"/>
  <c r="DD51" i="273"/>
  <c r="DP4" i="291"/>
  <c r="DC122" i="273"/>
  <c r="DC123" i="273" s="1"/>
  <c r="DC2" i="265"/>
  <c r="DC127" i="273"/>
  <c r="DC128" i="273" s="1"/>
  <c r="DC21" i="289" s="1"/>
  <c r="DD22" i="289" s="1"/>
  <c r="DD40" i="278" s="1"/>
  <c r="DC42" i="288"/>
  <c r="DC2" i="289"/>
  <c r="DC90" i="273"/>
  <c r="DC91" i="273" s="1"/>
  <c r="DC96" i="273"/>
  <c r="DC97" i="273" s="1"/>
  <c r="DC2" i="275"/>
  <c r="DC75" i="273"/>
  <c r="DC76" i="273" s="1"/>
  <c r="DC2" i="280"/>
  <c r="DC152" i="273"/>
  <c r="DC153" i="273" s="1"/>
  <c r="DC2" i="288"/>
  <c r="DC2" i="285"/>
  <c r="DC18" i="288"/>
  <c r="DC111" i="273"/>
  <c r="DC112" i="273" s="1"/>
  <c r="DC11" i="285" s="1"/>
  <c r="DC12" i="285" s="1"/>
  <c r="DC2" i="282"/>
  <c r="DC2" i="286"/>
  <c r="DC32" i="273"/>
  <c r="DC33" i="273" s="1"/>
  <c r="CZ26" i="278"/>
  <c r="CV9" i="265"/>
  <c r="CV49" i="278"/>
  <c r="CV53" i="278"/>
  <c r="CV62" i="278"/>
  <c r="AE76" i="278"/>
  <c r="AC64" i="265"/>
  <c r="AD61" i="278"/>
  <c r="CU50" i="278"/>
  <c r="CW34" i="278"/>
  <c r="CY75" i="278"/>
  <c r="DA10" i="265"/>
  <c r="CX32" i="278"/>
  <c r="DA13" i="278"/>
  <c r="DA21" i="278"/>
  <c r="CZ25" i="278"/>
  <c r="CY27" i="278"/>
  <c r="CT54" i="278"/>
  <c r="CZ3" i="289"/>
  <c r="CZ50" i="288"/>
  <c r="CZ51" i="288" s="1"/>
  <c r="CZ54" i="288" s="1"/>
  <c r="CZ57" i="288" s="1"/>
  <c r="CZ64" i="288" s="1"/>
  <c r="DA157" i="273"/>
  <c r="CZ3" i="275"/>
  <c r="CZ3" i="280"/>
  <c r="CZ3" i="288"/>
  <c r="CZ50" i="273"/>
  <c r="CZ3" i="285"/>
  <c r="CZ3" i="265"/>
  <c r="CZ3" i="286"/>
  <c r="CZ3" i="282"/>
  <c r="BI19" i="282"/>
  <c r="BI21" i="282" s="1"/>
  <c r="DA66" i="273"/>
  <c r="DA67" i="273" s="1"/>
  <c r="DA3" i="304" s="1"/>
  <c r="DB60" i="273"/>
  <c r="DA59" i="265"/>
  <c r="DB20" i="285"/>
  <c r="CU42" i="282" l="1"/>
  <c r="DG5" i="304"/>
  <c r="DG5" i="278"/>
  <c r="DG5" i="273"/>
  <c r="DC98" i="280"/>
  <c r="DC88" i="280"/>
  <c r="DC46" i="280"/>
  <c r="DC47" i="280" s="1"/>
  <c r="DC50" i="280" s="1"/>
  <c r="DC51" i="280"/>
  <c r="DC52" i="280" s="1"/>
  <c r="DA56" i="280"/>
  <c r="DA89" i="280" s="1"/>
  <c r="CZ59" i="280"/>
  <c r="DN5" i="291"/>
  <c r="DA3" i="278"/>
  <c r="DA3" i="273"/>
  <c r="DB4" i="278"/>
  <c r="DB4" i="273"/>
  <c r="DD2" i="273"/>
  <c r="DD2" i="278"/>
  <c r="DA60" i="265"/>
  <c r="CV11" i="265"/>
  <c r="CV42" i="282" s="1"/>
  <c r="DB23" i="285"/>
  <c r="DC20" i="285" s="1"/>
  <c r="DB11" i="278"/>
  <c r="DB13" i="278" s="1"/>
  <c r="DC153" i="280"/>
  <c r="DC154" i="280" s="1"/>
  <c r="DC156" i="280" s="1"/>
  <c r="DC48" i="278"/>
  <c r="DC69" i="278"/>
  <c r="DC127" i="280"/>
  <c r="DC129" i="280" s="1"/>
  <c r="DC156" i="273"/>
  <c r="DE151" i="273"/>
  <c r="DE24" i="273"/>
  <c r="DE25" i="273" s="1"/>
  <c r="DE2" i="304" s="1"/>
  <c r="DB4" i="280"/>
  <c r="DB4" i="282"/>
  <c r="DB4" i="285"/>
  <c r="DB4" i="275"/>
  <c r="DB4" i="289"/>
  <c r="DB4" i="265"/>
  <c r="DB4" i="288"/>
  <c r="DB4" i="286"/>
  <c r="DC144" i="273"/>
  <c r="DC38" i="273"/>
  <c r="DD39" i="273" s="1"/>
  <c r="DD41" i="273" s="1"/>
  <c r="DB42" i="278"/>
  <c r="DF12" i="288"/>
  <c r="DF47" i="273"/>
  <c r="DF48" i="273" s="1"/>
  <c r="DF37" i="273"/>
  <c r="DF19" i="273"/>
  <c r="DF20" i="273" s="1"/>
  <c r="DF37" i="288"/>
  <c r="DF56" i="273"/>
  <c r="DC42" i="273"/>
  <c r="DC4" i="304" s="1"/>
  <c r="DC52" i="273"/>
  <c r="DE51" i="273"/>
  <c r="DQ4" i="291"/>
  <c r="DD2" i="275"/>
  <c r="DD96" i="273"/>
  <c r="DD97" i="273" s="1"/>
  <c r="DD2" i="282"/>
  <c r="DD2" i="265"/>
  <c r="DD75" i="273"/>
  <c r="DD76" i="273" s="1"/>
  <c r="DD2" i="285"/>
  <c r="DD2" i="280"/>
  <c r="DD127" i="273"/>
  <c r="DD128" i="273" s="1"/>
  <c r="DD21" i="289" s="1"/>
  <c r="DD2" i="286"/>
  <c r="DD2" i="289"/>
  <c r="DD122" i="273"/>
  <c r="DD123" i="273" s="1"/>
  <c r="DD42" i="288"/>
  <c r="DD90" i="273"/>
  <c r="DD91" i="273" s="1"/>
  <c r="DD152" i="273"/>
  <c r="DD153" i="273" s="1"/>
  <c r="DD111" i="273"/>
  <c r="DD112" i="273" s="1"/>
  <c r="DD11" i="285" s="1"/>
  <c r="DD12" i="285" s="1"/>
  <c r="DD2" i="288"/>
  <c r="DD18" i="288"/>
  <c r="DD32" i="273"/>
  <c r="DD33" i="273" s="1"/>
  <c r="DC80" i="278"/>
  <c r="DC55" i="288"/>
  <c r="DC38" i="288"/>
  <c r="DC84" i="282"/>
  <c r="DC12" i="289"/>
  <c r="DC13" i="289" s="1"/>
  <c r="DC20" i="289" s="1"/>
  <c r="DC73" i="282"/>
  <c r="DC61" i="288"/>
  <c r="DC13" i="288"/>
  <c r="DC15" i="275"/>
  <c r="DC20" i="275" s="1"/>
  <c r="DD17" i="275" s="1"/>
  <c r="DC20" i="286"/>
  <c r="DC18" i="285"/>
  <c r="DC43" i="286"/>
  <c r="DC54" i="280"/>
  <c r="DC57" i="273"/>
  <c r="DC60" i="273" s="1"/>
  <c r="DC59" i="278"/>
  <c r="DC185" i="280"/>
  <c r="DC32" i="286"/>
  <c r="DC112" i="280"/>
  <c r="DC26" i="282"/>
  <c r="DC79" i="273"/>
  <c r="DD80" i="273" s="1"/>
  <c r="DD58" i="273" s="1"/>
  <c r="DB132" i="280"/>
  <c r="DB55" i="280"/>
  <c r="DC22" i="285"/>
  <c r="DC13" i="285"/>
  <c r="DC13" i="265" s="1"/>
  <c r="CZ10" i="265"/>
  <c r="DC33" i="278"/>
  <c r="DC41" i="278"/>
  <c r="DC139" i="273"/>
  <c r="DC140" i="273" s="1"/>
  <c r="DC19" i="278" s="1"/>
  <c r="DC56" i="288"/>
  <c r="DC12" i="278"/>
  <c r="DC145" i="273"/>
  <c r="DC146" i="273" s="1"/>
  <c r="DC45" i="280" s="1"/>
  <c r="DC20" i="278"/>
  <c r="DC134" i="273"/>
  <c r="DC135" i="273" s="1"/>
  <c r="DC138" i="273" s="1"/>
  <c r="DC155" i="273"/>
  <c r="DC17" i="280"/>
  <c r="DC76" i="288"/>
  <c r="DC77" i="288" s="1"/>
  <c r="DC79" i="288" s="1"/>
  <c r="DC79" i="280"/>
  <c r="DG5" i="265"/>
  <c r="DG5" i="285"/>
  <c r="DG5" i="288"/>
  <c r="DG5" i="280"/>
  <c r="DG5" i="289"/>
  <c r="DH10" i="273"/>
  <c r="DG5" i="286"/>
  <c r="DG13" i="273"/>
  <c r="DG14" i="273" s="1"/>
  <c r="DG5" i="282"/>
  <c r="DG5" i="275"/>
  <c r="DC100" i="273"/>
  <c r="DD101" i="273" s="1"/>
  <c r="DD59" i="273" s="1"/>
  <c r="DC20" i="282"/>
  <c r="DC15" i="286"/>
  <c r="AD52" i="278"/>
  <c r="DB21" i="278"/>
  <c r="DA26" i="278"/>
  <c r="CV50" i="278"/>
  <c r="DA25" i="278"/>
  <c r="CZ75" i="278"/>
  <c r="CY32" i="278"/>
  <c r="CX34" i="278"/>
  <c r="CW62" i="278"/>
  <c r="CW53" i="278"/>
  <c r="CW9" i="265"/>
  <c r="CW49" i="278"/>
  <c r="AE77" i="278"/>
  <c r="AE84" i="278"/>
  <c r="CZ27" i="278"/>
  <c r="CU54" i="278"/>
  <c r="DA3" i="289"/>
  <c r="DA71" i="278"/>
  <c r="DA50" i="288"/>
  <c r="DA51" i="288" s="1"/>
  <c r="DA54" i="288" s="1"/>
  <c r="DA57" i="288" s="1"/>
  <c r="DA64" i="288" s="1"/>
  <c r="DB157" i="273"/>
  <c r="DB59" i="265"/>
  <c r="DB66" i="273"/>
  <c r="DB67" i="273" s="1"/>
  <c r="DB3" i="304" s="1"/>
  <c r="DA3" i="285"/>
  <c r="DA3" i="288"/>
  <c r="DA3" i="286"/>
  <c r="DA3" i="282"/>
  <c r="DA50" i="273"/>
  <c r="DA3" i="280"/>
  <c r="DA3" i="265"/>
  <c r="DA3" i="275"/>
  <c r="BI43" i="282"/>
  <c r="BI30" i="282"/>
  <c r="BI31" i="282" s="1"/>
  <c r="BJ28" i="282" s="1"/>
  <c r="DH5" i="304" l="1"/>
  <c r="DH5" i="278"/>
  <c r="DH5" i="273"/>
  <c r="DD98" i="280"/>
  <c r="DD88" i="280"/>
  <c r="CV14" i="265"/>
  <c r="DD51" i="280"/>
  <c r="DD52" i="280" s="1"/>
  <c r="DD46" i="280"/>
  <c r="DD47" i="280" s="1"/>
  <c r="DD50" i="280" s="1"/>
  <c r="DB56" i="280"/>
  <c r="DB89" i="280" s="1"/>
  <c r="DA59" i="280"/>
  <c r="DC4" i="273"/>
  <c r="DC4" i="278"/>
  <c r="DE2" i="278"/>
  <c r="DE2" i="273"/>
  <c r="DO5" i="291"/>
  <c r="DB3" i="273"/>
  <c r="DB3" i="278"/>
  <c r="CW11" i="265"/>
  <c r="CW42" i="282" s="1"/>
  <c r="DB60" i="265"/>
  <c r="DC23" i="285"/>
  <c r="DD20" i="285" s="1"/>
  <c r="DC11" i="278"/>
  <c r="DC13" i="278" s="1"/>
  <c r="DD38" i="273"/>
  <c r="DE39" i="273" s="1"/>
  <c r="DE41" i="273" s="1"/>
  <c r="DD144" i="273"/>
  <c r="DC4" i="285"/>
  <c r="DC4" i="286"/>
  <c r="DC4" i="288"/>
  <c r="DC4" i="282"/>
  <c r="DC4" i="275"/>
  <c r="DC4" i="280"/>
  <c r="DC4" i="289"/>
  <c r="DC4" i="265"/>
  <c r="DB74" i="278"/>
  <c r="DB70" i="278"/>
  <c r="DB71" i="278" s="1"/>
  <c r="DB43" i="278"/>
  <c r="DB83" i="278"/>
  <c r="DD52" i="273"/>
  <c r="DD42" i="273"/>
  <c r="DD4" i="304" s="1"/>
  <c r="DC132" i="280"/>
  <c r="DC55" i="280"/>
  <c r="DH13" i="273"/>
  <c r="DH14" i="273" s="1"/>
  <c r="DH5" i="275"/>
  <c r="DI10" i="273"/>
  <c r="DH5" i="282"/>
  <c r="DH5" i="265"/>
  <c r="DH5" i="289"/>
  <c r="DH5" i="286"/>
  <c r="DH5" i="280"/>
  <c r="DH5" i="285"/>
  <c r="DH5" i="288"/>
  <c r="DD13" i="285"/>
  <c r="DD13" i="265" s="1"/>
  <c r="DD22" i="285"/>
  <c r="DD33" i="278"/>
  <c r="DD41" i="278"/>
  <c r="DD139" i="273"/>
  <c r="DD140" i="273" s="1"/>
  <c r="DD19" i="278" s="1"/>
  <c r="DD56" i="288"/>
  <c r="DD12" i="278"/>
  <c r="DD145" i="273"/>
  <c r="DD146" i="273" s="1"/>
  <c r="DD45" i="280" s="1"/>
  <c r="DD20" i="278"/>
  <c r="DD134" i="273"/>
  <c r="DD135" i="273" s="1"/>
  <c r="DD138" i="273" s="1"/>
  <c r="DD155" i="273"/>
  <c r="DC42" i="278"/>
  <c r="DD156" i="273"/>
  <c r="DD153" i="280"/>
  <c r="DD154" i="280" s="1"/>
  <c r="DD156" i="280" s="1"/>
  <c r="DD48" i="278"/>
  <c r="DD69" i="278"/>
  <c r="DD127" i="280"/>
  <c r="DD129" i="280" s="1"/>
  <c r="DF24" i="273"/>
  <c r="DF25" i="273" s="1"/>
  <c r="DF2" i="304" s="1"/>
  <c r="DF151" i="273"/>
  <c r="DD15" i="286"/>
  <c r="DD100" i="273"/>
  <c r="DE101" i="273" s="1"/>
  <c r="DE59" i="273" s="1"/>
  <c r="DD20" i="282"/>
  <c r="DF51" i="273"/>
  <c r="DG37" i="288"/>
  <c r="DG47" i="273"/>
  <c r="DG48" i="273" s="1"/>
  <c r="DG37" i="273"/>
  <c r="DG56" i="273"/>
  <c r="DG12" i="288"/>
  <c r="DG19" i="273"/>
  <c r="DG20" i="273" s="1"/>
  <c r="DD17" i="280"/>
  <c r="DD76" i="288"/>
  <c r="DD77" i="288" s="1"/>
  <c r="DD79" i="288" s="1"/>
  <c r="DD79" i="280"/>
  <c r="DD59" i="278"/>
  <c r="DD26" i="282"/>
  <c r="DD79" i="273"/>
  <c r="DE80" i="273" s="1"/>
  <c r="DE58" i="273" s="1"/>
  <c r="DD32" i="286"/>
  <c r="DD55" i="288"/>
  <c r="DD73" i="282"/>
  <c r="DD15" i="275"/>
  <c r="DD20" i="275" s="1"/>
  <c r="DE17" i="275" s="1"/>
  <c r="DD185" i="280"/>
  <c r="DD43" i="286"/>
  <c r="DD61" i="288"/>
  <c r="DD57" i="273"/>
  <c r="DD60" i="273" s="1"/>
  <c r="DD112" i="280"/>
  <c r="DD84" i="282"/>
  <c r="DD80" i="278"/>
  <c r="DD13" i="288"/>
  <c r="DD54" i="280"/>
  <c r="DD38" i="288"/>
  <c r="DD12" i="289"/>
  <c r="DD13" i="289" s="1"/>
  <c r="DD20" i="289" s="1"/>
  <c r="DE22" i="289" s="1"/>
  <c r="DD20" i="286"/>
  <c r="DD18" i="285"/>
  <c r="DR4" i="291"/>
  <c r="DE42" i="288"/>
  <c r="DE90" i="273"/>
  <c r="DE91" i="273" s="1"/>
  <c r="DE111" i="273"/>
  <c r="DE112" i="273" s="1"/>
  <c r="DE11" i="285" s="1"/>
  <c r="DE12" i="285" s="1"/>
  <c r="DE2" i="288"/>
  <c r="DE75" i="273"/>
  <c r="DE76" i="273" s="1"/>
  <c r="DE32" i="273"/>
  <c r="DE33" i="273" s="1"/>
  <c r="DE18" i="288"/>
  <c r="DE127" i="273"/>
  <c r="DE128" i="273" s="1"/>
  <c r="DE21" i="289" s="1"/>
  <c r="DE96" i="273"/>
  <c r="DE97" i="273" s="1"/>
  <c r="DE2" i="275"/>
  <c r="DE2" i="289"/>
  <c r="DE2" i="265"/>
  <c r="DE2" i="280"/>
  <c r="DE2" i="282"/>
  <c r="DE2" i="285"/>
  <c r="DE2" i="286"/>
  <c r="DE152" i="273"/>
  <c r="DE153" i="273" s="1"/>
  <c r="DE122" i="273"/>
  <c r="DE123" i="273" s="1"/>
  <c r="AE85" i="278"/>
  <c r="CX9" i="265"/>
  <c r="CX62" i="278"/>
  <c r="CX53" i="278"/>
  <c r="CX49" i="278"/>
  <c r="CV54" i="278"/>
  <c r="AE31" i="265"/>
  <c r="CW50" i="278"/>
  <c r="DC21" i="278"/>
  <c r="DA75" i="278"/>
  <c r="DB25" i="278"/>
  <c r="DA27" i="278"/>
  <c r="DB26" i="278"/>
  <c r="CZ32" i="278"/>
  <c r="AD55" i="278"/>
  <c r="CY34" i="278"/>
  <c r="DB3" i="289"/>
  <c r="DB50" i="288"/>
  <c r="DB51" i="288" s="1"/>
  <c r="DB54" i="288" s="1"/>
  <c r="DB57" i="288" s="1"/>
  <c r="DB64" i="288" s="1"/>
  <c r="DC157" i="273"/>
  <c r="BJ19" i="282"/>
  <c r="BJ21" i="282" s="1"/>
  <c r="DC66" i="273"/>
  <c r="DC67" i="273" s="1"/>
  <c r="DC3" i="304" s="1"/>
  <c r="DB3" i="285"/>
  <c r="DB50" i="273"/>
  <c r="DB3" i="275"/>
  <c r="DB3" i="265"/>
  <c r="DB3" i="286"/>
  <c r="DB3" i="280"/>
  <c r="DB3" i="288"/>
  <c r="DB3" i="282"/>
  <c r="DE88" i="280" l="1"/>
  <c r="DE98" i="280"/>
  <c r="DI5" i="304"/>
  <c r="DI5" i="278"/>
  <c r="DI5" i="273"/>
  <c r="DC59" i="265"/>
  <c r="CW14" i="265"/>
  <c r="DE46" i="280"/>
  <c r="DE47" i="280" s="1"/>
  <c r="DE50" i="280" s="1"/>
  <c r="DE51" i="280"/>
  <c r="DE52" i="280" s="1"/>
  <c r="DC56" i="280"/>
  <c r="DC89" i="280" s="1"/>
  <c r="DB59" i="280"/>
  <c r="DD23" i="285"/>
  <c r="DE20" i="285" s="1"/>
  <c r="DP5" i="291"/>
  <c r="DC3" i="278"/>
  <c r="DC3" i="273"/>
  <c r="DF2" i="273"/>
  <c r="DF2" i="278"/>
  <c r="DD4" i="278"/>
  <c r="DD4" i="273"/>
  <c r="DC60" i="265"/>
  <c r="CX11" i="265"/>
  <c r="DF22" i="289"/>
  <c r="DF40" i="278" s="1"/>
  <c r="DD11" i="278"/>
  <c r="DG51" i="273"/>
  <c r="DE33" i="278"/>
  <c r="DE41" i="278"/>
  <c r="DE12" i="278"/>
  <c r="DE139" i="273"/>
  <c r="DE140" i="273" s="1"/>
  <c r="DE155" i="273"/>
  <c r="DE56" i="288"/>
  <c r="DE145" i="273"/>
  <c r="DE146" i="273" s="1"/>
  <c r="DE45" i="280" s="1"/>
  <c r="DE20" i="278"/>
  <c r="DE134" i="273"/>
  <c r="DE135" i="273" s="1"/>
  <c r="DE138" i="273" s="1"/>
  <c r="DD132" i="280"/>
  <c r="DD55" i="280"/>
  <c r="DE20" i="282"/>
  <c r="DE15" i="286"/>
  <c r="DE100" i="273"/>
  <c r="DF101" i="273" s="1"/>
  <c r="DF59" i="273" s="1"/>
  <c r="DD4" i="288"/>
  <c r="DD4" i="275"/>
  <c r="DD4" i="280"/>
  <c r="DD4" i="282"/>
  <c r="DD4" i="265"/>
  <c r="DD4" i="289"/>
  <c r="DD4" i="286"/>
  <c r="DD4" i="285"/>
  <c r="DS4" i="291"/>
  <c r="DF2" i="265"/>
  <c r="DF18" i="288"/>
  <c r="DF2" i="288"/>
  <c r="DF127" i="273"/>
  <c r="DF128" i="273" s="1"/>
  <c r="DF21" i="289" s="1"/>
  <c r="DF2" i="286"/>
  <c r="DF96" i="273"/>
  <c r="DF97" i="273" s="1"/>
  <c r="DF2" i="289"/>
  <c r="DF2" i="280"/>
  <c r="DF75" i="273"/>
  <c r="DF76" i="273" s="1"/>
  <c r="DF42" i="288"/>
  <c r="DF2" i="285"/>
  <c r="DF152" i="273"/>
  <c r="DF153" i="273" s="1"/>
  <c r="DF111" i="273"/>
  <c r="DF112" i="273" s="1"/>
  <c r="DF11" i="285" s="1"/>
  <c r="DF12" i="285" s="1"/>
  <c r="DF2" i="282"/>
  <c r="DF90" i="273"/>
  <c r="DF91" i="273" s="1"/>
  <c r="DF32" i="273"/>
  <c r="DF33" i="273" s="1"/>
  <c r="DF2" i="275"/>
  <c r="DF122" i="273"/>
  <c r="DF123" i="273" s="1"/>
  <c r="DE144" i="273"/>
  <c r="DE38" i="273"/>
  <c r="DF39" i="273" s="1"/>
  <c r="DF41" i="273" s="1"/>
  <c r="DG24" i="273"/>
  <c r="DG25" i="273" s="1"/>
  <c r="DG2" i="304" s="1"/>
  <c r="DG151" i="273"/>
  <c r="DE13" i="285"/>
  <c r="DE13" i="265" s="1"/>
  <c r="DE22" i="285"/>
  <c r="DI5" i="280"/>
  <c r="DI5" i="282"/>
  <c r="DI5" i="285"/>
  <c r="DI5" i="275"/>
  <c r="DI5" i="288"/>
  <c r="DI5" i="289"/>
  <c r="DI13" i="273"/>
  <c r="DI14" i="273" s="1"/>
  <c r="DJ10" i="273"/>
  <c r="DI5" i="286"/>
  <c r="DI5" i="265"/>
  <c r="DB10" i="265"/>
  <c r="DE52" i="273"/>
  <c r="DE42" i="273"/>
  <c r="DE4" i="304" s="1"/>
  <c r="DE153" i="280"/>
  <c r="DE154" i="280" s="1"/>
  <c r="DE156" i="280" s="1"/>
  <c r="DE156" i="273"/>
  <c r="DE127" i="280"/>
  <c r="DE129" i="280" s="1"/>
  <c r="DE48" i="278"/>
  <c r="DE69" i="278"/>
  <c r="DE185" i="280"/>
  <c r="DE73" i="282"/>
  <c r="DE84" i="282"/>
  <c r="DE61" i="288"/>
  <c r="DE55" i="288"/>
  <c r="DE13" i="288"/>
  <c r="DE12" i="289"/>
  <c r="DE13" i="289" s="1"/>
  <c r="DE20" i="289" s="1"/>
  <c r="DE26" i="282"/>
  <c r="DE20" i="286"/>
  <c r="DE18" i="285"/>
  <c r="DE80" i="278"/>
  <c r="DE15" i="275"/>
  <c r="DE20" i="275" s="1"/>
  <c r="DF17" i="275" s="1"/>
  <c r="DE112" i="280"/>
  <c r="DE54" i="280"/>
  <c r="DE38" i="288"/>
  <c r="DE43" i="286"/>
  <c r="DE59" i="278"/>
  <c r="DE32" i="286"/>
  <c r="DE57" i="273"/>
  <c r="DE60" i="273" s="1"/>
  <c r="DE79" i="273"/>
  <c r="DF80" i="273" s="1"/>
  <c r="DF58" i="273" s="1"/>
  <c r="DE17" i="280"/>
  <c r="DE79" i="280"/>
  <c r="DE76" i="288"/>
  <c r="DE77" i="288" s="1"/>
  <c r="DE79" i="288" s="1"/>
  <c r="DC43" i="278"/>
  <c r="DC83" i="278"/>
  <c r="DC74" i="278"/>
  <c r="DC70" i="278"/>
  <c r="DC71" i="278" s="1"/>
  <c r="DD42" i="278"/>
  <c r="DH47" i="273"/>
  <c r="DH48" i="273" s="1"/>
  <c r="DH37" i="288"/>
  <c r="DH19" i="273"/>
  <c r="DH20" i="273" s="1"/>
  <c r="DH37" i="273"/>
  <c r="DH12" i="288"/>
  <c r="DH56" i="273"/>
  <c r="DC25" i="278"/>
  <c r="DB75" i="278"/>
  <c r="CX50" i="278"/>
  <c r="AD63" i="278"/>
  <c r="AD30" i="265"/>
  <c r="DB27" i="278"/>
  <c r="DC26" i="278"/>
  <c r="CZ34" i="278"/>
  <c r="CW54" i="278"/>
  <c r="CX42" i="282"/>
  <c r="CX14" i="265"/>
  <c r="DD13" i="278"/>
  <c r="DD21" i="278"/>
  <c r="CY9" i="265"/>
  <c r="CY62" i="278"/>
  <c r="CY53" i="278"/>
  <c r="CY49" i="278"/>
  <c r="DA32" i="278"/>
  <c r="AF82" i="278"/>
  <c r="AE69" i="265"/>
  <c r="DC3" i="289"/>
  <c r="DE40" i="278"/>
  <c r="DC50" i="288"/>
  <c r="DC51" i="288" s="1"/>
  <c r="DC54" i="288" s="1"/>
  <c r="DC57" i="288" s="1"/>
  <c r="DC64" i="288" s="1"/>
  <c r="DD157" i="273"/>
  <c r="DD59" i="265"/>
  <c r="DD66" i="273"/>
  <c r="DD67" i="273" s="1"/>
  <c r="DD3" i="304" s="1"/>
  <c r="BJ30" i="282"/>
  <c r="BJ31" i="282" s="1"/>
  <c r="BK28" i="282" s="1"/>
  <c r="BJ43" i="282"/>
  <c r="DC3" i="285"/>
  <c r="DC3" i="288"/>
  <c r="DC3" i="282"/>
  <c r="DC50" i="273"/>
  <c r="DC3" i="275"/>
  <c r="DC3" i="280"/>
  <c r="DC3" i="286"/>
  <c r="DC3" i="265"/>
  <c r="DJ5" i="304" l="1"/>
  <c r="DJ5" i="278"/>
  <c r="DJ5" i="273"/>
  <c r="DF98" i="280"/>
  <c r="DF88" i="280"/>
  <c r="DF51" i="280"/>
  <c r="DF52" i="280" s="1"/>
  <c r="DF46" i="280"/>
  <c r="DF47" i="280" s="1"/>
  <c r="DF50" i="280" s="1"/>
  <c r="DD56" i="280"/>
  <c r="DD89" i="280" s="1"/>
  <c r="DC59" i="280"/>
  <c r="DQ5" i="291"/>
  <c r="DD3" i="273"/>
  <c r="DD3" i="278"/>
  <c r="DE4" i="273"/>
  <c r="DE4" i="278"/>
  <c r="DG2" i="278"/>
  <c r="DG2" i="273"/>
  <c r="DD60" i="265"/>
  <c r="CY11" i="265"/>
  <c r="CY42" i="282" s="1"/>
  <c r="DG22" i="289"/>
  <c r="DG40" i="278" s="1"/>
  <c r="DE23" i="285"/>
  <c r="DF20" i="285" s="1"/>
  <c r="DE11" i="278"/>
  <c r="DH51" i="273"/>
  <c r="DT4" i="291"/>
  <c r="DG2" i="282"/>
  <c r="DG96" i="273"/>
  <c r="DG97" i="273" s="1"/>
  <c r="DG2" i="265"/>
  <c r="DG42" i="288"/>
  <c r="DG75" i="273"/>
  <c r="DG76" i="273" s="1"/>
  <c r="DG122" i="273"/>
  <c r="DG123" i="273" s="1"/>
  <c r="DG2" i="285"/>
  <c r="DG90" i="273"/>
  <c r="DG91" i="273" s="1"/>
  <c r="DG18" i="288"/>
  <c r="DG2" i="288"/>
  <c r="DG2" i="280"/>
  <c r="DG127" i="273"/>
  <c r="DG128" i="273" s="1"/>
  <c r="DG21" i="289" s="1"/>
  <c r="DH22" i="289" s="1"/>
  <c r="DH40" i="278" s="1"/>
  <c r="DG2" i="286"/>
  <c r="DG2" i="275"/>
  <c r="DG2" i="289"/>
  <c r="DG152" i="273"/>
  <c r="DG153" i="273" s="1"/>
  <c r="DG111" i="273"/>
  <c r="DG112" i="273" s="1"/>
  <c r="DG11" i="285" s="1"/>
  <c r="DG12" i="285" s="1"/>
  <c r="DG32" i="273"/>
  <c r="DG33" i="273" s="1"/>
  <c r="DE132" i="280"/>
  <c r="DE55" i="280"/>
  <c r="DF42" i="273"/>
  <c r="DF4" i="304" s="1"/>
  <c r="DF52" i="273"/>
  <c r="DF13" i="285"/>
  <c r="DF13" i="265" s="1"/>
  <c r="DF22" i="285"/>
  <c r="DE19" i="278"/>
  <c r="DE21" i="278" s="1"/>
  <c r="DD74" i="278"/>
  <c r="DD83" i="278"/>
  <c r="DD70" i="278"/>
  <c r="DD71" i="278" s="1"/>
  <c r="DD43" i="278"/>
  <c r="DF153" i="280"/>
  <c r="DF154" i="280" s="1"/>
  <c r="DF156" i="280" s="1"/>
  <c r="DF156" i="273"/>
  <c r="DF48" i="278"/>
  <c r="DF69" i="278"/>
  <c r="DF127" i="280"/>
  <c r="DF129" i="280" s="1"/>
  <c r="DF139" i="273"/>
  <c r="DF140" i="273" s="1"/>
  <c r="DF145" i="273"/>
  <c r="DF146" i="273" s="1"/>
  <c r="DF45" i="280" s="1"/>
  <c r="DF12" i="278"/>
  <c r="DF20" i="278"/>
  <c r="DF56" i="288"/>
  <c r="DF41" i="278"/>
  <c r="DF33" i="278"/>
  <c r="DF134" i="273"/>
  <c r="DF135" i="273" s="1"/>
  <c r="DF155" i="273"/>
  <c r="DF15" i="286"/>
  <c r="DF20" i="282"/>
  <c r="DF100" i="273"/>
  <c r="DG101" i="273" s="1"/>
  <c r="DG59" i="273" s="1"/>
  <c r="DE4" i="275"/>
  <c r="DE4" i="286"/>
  <c r="DE4" i="265"/>
  <c r="DE4" i="288"/>
  <c r="DE4" i="285"/>
  <c r="DE4" i="280"/>
  <c r="DE4" i="282"/>
  <c r="DE4" i="289"/>
  <c r="DJ5" i="265"/>
  <c r="DK10" i="273"/>
  <c r="DJ5" i="285"/>
  <c r="DJ5" i="289"/>
  <c r="DJ5" i="275"/>
  <c r="DJ5" i="282"/>
  <c r="DJ5" i="286"/>
  <c r="DJ13" i="273"/>
  <c r="DJ14" i="273" s="1"/>
  <c r="DJ5" i="280"/>
  <c r="DJ5" i="288"/>
  <c r="DF17" i="280"/>
  <c r="DF76" i="288"/>
  <c r="DF77" i="288" s="1"/>
  <c r="DF79" i="288" s="1"/>
  <c r="DF79" i="280"/>
  <c r="DI47" i="273"/>
  <c r="DI48" i="273" s="1"/>
  <c r="DI37" i="288"/>
  <c r="DI56" i="273"/>
  <c r="DI19" i="273"/>
  <c r="DI20" i="273" s="1"/>
  <c r="DI37" i="273"/>
  <c r="DI12" i="288"/>
  <c r="DF80" i="278"/>
  <c r="DF20" i="286"/>
  <c r="DF15" i="275"/>
  <c r="DF20" i="275" s="1"/>
  <c r="DG17" i="275" s="1"/>
  <c r="DF13" i="288"/>
  <c r="DF84" i="282"/>
  <c r="DF32" i="286"/>
  <c r="DF12" i="289"/>
  <c r="DF13" i="289" s="1"/>
  <c r="DF20" i="289" s="1"/>
  <c r="DF79" i="273"/>
  <c r="DG80" i="273" s="1"/>
  <c r="DG58" i="273" s="1"/>
  <c r="DF73" i="282"/>
  <c r="DF112" i="280"/>
  <c r="DF26" i="282"/>
  <c r="DF38" i="288"/>
  <c r="DF18" i="285"/>
  <c r="DF61" i="288"/>
  <c r="DF185" i="280"/>
  <c r="DF57" i="273"/>
  <c r="DF60" i="273" s="1"/>
  <c r="DF54" i="280"/>
  <c r="DF59" i="278"/>
  <c r="DF55" i="288"/>
  <c r="DF43" i="286"/>
  <c r="DH24" i="273"/>
  <c r="DH25" i="273" s="1"/>
  <c r="DH2" i="304" s="1"/>
  <c r="DH151" i="273"/>
  <c r="DC10" i="265"/>
  <c r="DF144" i="273"/>
  <c r="DF38" i="273"/>
  <c r="DG39" i="273" s="1"/>
  <c r="DG41" i="273" s="1"/>
  <c r="AF73" i="278"/>
  <c r="AD64" i="278"/>
  <c r="DE13" i="278"/>
  <c r="DC75" i="278"/>
  <c r="DD26" i="278"/>
  <c r="CZ49" i="278"/>
  <c r="CZ53" i="278"/>
  <c r="CZ9" i="265"/>
  <c r="CZ62" i="278"/>
  <c r="DA34" i="278"/>
  <c r="CX54" i="278"/>
  <c r="CY50" i="278"/>
  <c r="DD25" i="278"/>
  <c r="DE42" i="278"/>
  <c r="DE83" i="278" s="1"/>
  <c r="DB32" i="278"/>
  <c r="CY14" i="265"/>
  <c r="DC27" i="278"/>
  <c r="DD3" i="289"/>
  <c r="DE157" i="273"/>
  <c r="DD50" i="288"/>
  <c r="DD51" i="288" s="1"/>
  <c r="DD54" i="288" s="1"/>
  <c r="DD57" i="288" s="1"/>
  <c r="DD64" i="288" s="1"/>
  <c r="DF138" i="273"/>
  <c r="BK19" i="282"/>
  <c r="BK21" i="282" s="1"/>
  <c r="DD3" i="280"/>
  <c r="DD3" i="282"/>
  <c r="DD3" i="275"/>
  <c r="DD3" i="288"/>
  <c r="DD3" i="286"/>
  <c r="DD50" i="273"/>
  <c r="DD3" i="265"/>
  <c r="DD3" i="285"/>
  <c r="DE66" i="273"/>
  <c r="DE67" i="273" s="1"/>
  <c r="DE3" i="304" s="1"/>
  <c r="DE59" i="265" l="1"/>
  <c r="DK5" i="304"/>
  <c r="DK5" i="278"/>
  <c r="DK5" i="273"/>
  <c r="DG98" i="280"/>
  <c r="DG88" i="280"/>
  <c r="DG46" i="280"/>
  <c r="DG47" i="280" s="1"/>
  <c r="DG50" i="280" s="1"/>
  <c r="DG51" i="280"/>
  <c r="DG52" i="280" s="1"/>
  <c r="DE56" i="280"/>
  <c r="DE89" i="280" s="1"/>
  <c r="DD59" i="280"/>
  <c r="DE70" i="278"/>
  <c r="DR5" i="291"/>
  <c r="DE3" i="278"/>
  <c r="DE3" i="273"/>
  <c r="DH2" i="273"/>
  <c r="DH2" i="278"/>
  <c r="DF4" i="278"/>
  <c r="DF4" i="273"/>
  <c r="DE60" i="265"/>
  <c r="CZ11" i="265"/>
  <c r="CZ14" i="265" s="1"/>
  <c r="DF23" i="285"/>
  <c r="DF59" i="265" s="1"/>
  <c r="DE74" i="278"/>
  <c r="DF42" i="278"/>
  <c r="DF43" i="278" s="1"/>
  <c r="DF11" i="278"/>
  <c r="DF13" i="278" s="1"/>
  <c r="DF19" i="278"/>
  <c r="DI24" i="273"/>
  <c r="DI25" i="273" s="1"/>
  <c r="DI2" i="304" s="1"/>
  <c r="DI151" i="273"/>
  <c r="DD10" i="265"/>
  <c r="DU4" i="291"/>
  <c r="DH127" i="273"/>
  <c r="DH128" i="273" s="1"/>
  <c r="DH21" i="289" s="1"/>
  <c r="DH75" i="273"/>
  <c r="DH76" i="273" s="1"/>
  <c r="DH2" i="286"/>
  <c r="DH2" i="289"/>
  <c r="DH2" i="285"/>
  <c r="DH152" i="273"/>
  <c r="DH153" i="273" s="1"/>
  <c r="DH2" i="275"/>
  <c r="DH90" i="273"/>
  <c r="DH91" i="273" s="1"/>
  <c r="DH122" i="273"/>
  <c r="DH123" i="273" s="1"/>
  <c r="DH18" i="288"/>
  <c r="DH42" i="288"/>
  <c r="DH2" i="282"/>
  <c r="DH111" i="273"/>
  <c r="DH112" i="273" s="1"/>
  <c r="DH11" i="285" s="1"/>
  <c r="DH12" i="285" s="1"/>
  <c r="DH2" i="280"/>
  <c r="DH2" i="288"/>
  <c r="DH96" i="273"/>
  <c r="DH97" i="273" s="1"/>
  <c r="DH32" i="273"/>
  <c r="DH33" i="273" s="1"/>
  <c r="DH2" i="265"/>
  <c r="DF4" i="289"/>
  <c r="DF4" i="285"/>
  <c r="DF4" i="286"/>
  <c r="DF4" i="265"/>
  <c r="DF4" i="280"/>
  <c r="DF4" i="288"/>
  <c r="DF4" i="282"/>
  <c r="DF4" i="275"/>
  <c r="DG20" i="282"/>
  <c r="DG15" i="286"/>
  <c r="DG100" i="273"/>
  <c r="DH101" i="273" s="1"/>
  <c r="DH59" i="273" s="1"/>
  <c r="DL10" i="273"/>
  <c r="DK5" i="265"/>
  <c r="DK5" i="289"/>
  <c r="DK5" i="282"/>
  <c r="DK5" i="288"/>
  <c r="DK5" i="285"/>
  <c r="DK13" i="273"/>
  <c r="DK14" i="273" s="1"/>
  <c r="DK5" i="275"/>
  <c r="DK5" i="286"/>
  <c r="DK5" i="280"/>
  <c r="DG17" i="280"/>
  <c r="DG79" i="280"/>
  <c r="DG76" i="288"/>
  <c r="DG77" i="288" s="1"/>
  <c r="DG79" i="288" s="1"/>
  <c r="DI51" i="273"/>
  <c r="DJ19" i="273"/>
  <c r="DJ20" i="273" s="1"/>
  <c r="DJ37" i="288"/>
  <c r="DJ37" i="273"/>
  <c r="DJ12" i="288"/>
  <c r="DJ56" i="273"/>
  <c r="DJ47" i="273"/>
  <c r="DJ48" i="273" s="1"/>
  <c r="DF55" i="280"/>
  <c r="DF132" i="280"/>
  <c r="DG54" i="280"/>
  <c r="DG84" i="282"/>
  <c r="DG61" i="288"/>
  <c r="DG20" i="286"/>
  <c r="DG15" i="275"/>
  <c r="DG20" i="275" s="1"/>
  <c r="DH17" i="275" s="1"/>
  <c r="DG112" i="280"/>
  <c r="DG59" i="278"/>
  <c r="DG13" i="288"/>
  <c r="DG80" i="278"/>
  <c r="DG18" i="285"/>
  <c r="DG79" i="273"/>
  <c r="DH80" i="273" s="1"/>
  <c r="DH58" i="273" s="1"/>
  <c r="DG12" i="289"/>
  <c r="DG13" i="289" s="1"/>
  <c r="DG20" i="289" s="1"/>
  <c r="DG26" i="282"/>
  <c r="DG55" i="288"/>
  <c r="DG43" i="286"/>
  <c r="DG73" i="282"/>
  <c r="DG38" i="288"/>
  <c r="DG185" i="280"/>
  <c r="DG32" i="286"/>
  <c r="DG57" i="273"/>
  <c r="DG60" i="273" s="1"/>
  <c r="DE43" i="278"/>
  <c r="DE10" i="265" s="1"/>
  <c r="DG52" i="273"/>
  <c r="DG42" i="273"/>
  <c r="DG4" i="304" s="1"/>
  <c r="DG38" i="273"/>
  <c r="DH39" i="273" s="1"/>
  <c r="DH41" i="273" s="1"/>
  <c r="DG144" i="273"/>
  <c r="DG20" i="278"/>
  <c r="DG33" i="278"/>
  <c r="DG139" i="273"/>
  <c r="DG140" i="273" s="1"/>
  <c r="DG41" i="278"/>
  <c r="DG56" i="288"/>
  <c r="DG12" i="278"/>
  <c r="DG155" i="273"/>
  <c r="DG134" i="273"/>
  <c r="DG135" i="273" s="1"/>
  <c r="DG138" i="273" s="1"/>
  <c r="DG145" i="273"/>
  <c r="DG146" i="273" s="1"/>
  <c r="DG45" i="280" s="1"/>
  <c r="DG22" i="285"/>
  <c r="DG13" i="285"/>
  <c r="DG13" i="265" s="1"/>
  <c r="DG156" i="273"/>
  <c r="DG69" i="278"/>
  <c r="DG127" i="280"/>
  <c r="DG129" i="280" s="1"/>
  <c r="DG153" i="280"/>
  <c r="DG154" i="280" s="1"/>
  <c r="DG156" i="280" s="1"/>
  <c r="DG48" i="278"/>
  <c r="DD27" i="278"/>
  <c r="CZ42" i="282"/>
  <c r="DF21" i="278"/>
  <c r="DE25" i="278"/>
  <c r="DE26" i="278"/>
  <c r="CY54" i="278"/>
  <c r="CZ50" i="278"/>
  <c r="DC32" i="278"/>
  <c r="AD64" i="265"/>
  <c r="AE61" i="278"/>
  <c r="DD75" i="278"/>
  <c r="DB34" i="278"/>
  <c r="AF76" i="278"/>
  <c r="DA53" i="278"/>
  <c r="DA49" i="278"/>
  <c r="DA9" i="265"/>
  <c r="DA62" i="278"/>
  <c r="DE3" i="289"/>
  <c r="DE71" i="278"/>
  <c r="DE50" i="288"/>
  <c r="DE51" i="288" s="1"/>
  <c r="DE54" i="288" s="1"/>
  <c r="DE57" i="288" s="1"/>
  <c r="DE64" i="288" s="1"/>
  <c r="DF157" i="273"/>
  <c r="DE3" i="282"/>
  <c r="DE50" i="273"/>
  <c r="DE3" i="265"/>
  <c r="DE3" i="285"/>
  <c r="DE3" i="275"/>
  <c r="DE3" i="288"/>
  <c r="DE3" i="280"/>
  <c r="DE3" i="286"/>
  <c r="DG20" i="285"/>
  <c r="BK30" i="282"/>
  <c r="BK31" i="282" s="1"/>
  <c r="BL28" i="282" s="1"/>
  <c r="BK43" i="282"/>
  <c r="DF66" i="273"/>
  <c r="DF67" i="273" s="1"/>
  <c r="DF3" i="304" s="1"/>
  <c r="DL5" i="304" l="1"/>
  <c r="DL5" i="278"/>
  <c r="DL5" i="273"/>
  <c r="DH98" i="280"/>
  <c r="DH88" i="280"/>
  <c r="DH51" i="280"/>
  <c r="DH52" i="280" s="1"/>
  <c r="DH46" i="280"/>
  <c r="DH47" i="280" s="1"/>
  <c r="DH50" i="280" s="1"/>
  <c r="DF56" i="280"/>
  <c r="DF89" i="280" s="1"/>
  <c r="DE59" i="280"/>
  <c r="DS5" i="291"/>
  <c r="DF3" i="273"/>
  <c r="DF3" i="278"/>
  <c r="DG4" i="273"/>
  <c r="DG4" i="278"/>
  <c r="DI2" i="278"/>
  <c r="DI2" i="273"/>
  <c r="DF60" i="265"/>
  <c r="DA11" i="265"/>
  <c r="DA14" i="265" s="1"/>
  <c r="DG23" i="285"/>
  <c r="DH20" i="285" s="1"/>
  <c r="DF70" i="278"/>
  <c r="DF71" i="278" s="1"/>
  <c r="DF83" i="278"/>
  <c r="DF74" i="278"/>
  <c r="DG19" i="278"/>
  <c r="DG21" i="278" s="1"/>
  <c r="DG11" i="278"/>
  <c r="DG13" i="278" s="1"/>
  <c r="DH48" i="278"/>
  <c r="DH127" i="280"/>
  <c r="DH129" i="280" s="1"/>
  <c r="DH69" i="278"/>
  <c r="DH153" i="280"/>
  <c r="DH154" i="280" s="1"/>
  <c r="DH156" i="280" s="1"/>
  <c r="DH156" i="273"/>
  <c r="DJ24" i="273"/>
  <c r="DJ25" i="273" s="1"/>
  <c r="DJ2" i="304" s="1"/>
  <c r="DJ151" i="273"/>
  <c r="DH22" i="285"/>
  <c r="DH13" i="285"/>
  <c r="DH13" i="265" s="1"/>
  <c r="DH52" i="273"/>
  <c r="DH42" i="273"/>
  <c r="DH4" i="304" s="1"/>
  <c r="DK19" i="273"/>
  <c r="DK20" i="273" s="1"/>
  <c r="DK47" i="273"/>
  <c r="DK48" i="273" s="1"/>
  <c r="DK56" i="273"/>
  <c r="DK37" i="288"/>
  <c r="DK37" i="273"/>
  <c r="DK12" i="288"/>
  <c r="DL5" i="286"/>
  <c r="DL13" i="273"/>
  <c r="DL14" i="273" s="1"/>
  <c r="DL5" i="288"/>
  <c r="DL5" i="282"/>
  <c r="DL5" i="289"/>
  <c r="DL5" i="265"/>
  <c r="DL5" i="275"/>
  <c r="DM10" i="273"/>
  <c r="DL5" i="280"/>
  <c r="DL5" i="285"/>
  <c r="DG132" i="280"/>
  <c r="DG55" i="280"/>
  <c r="DG4" i="282"/>
  <c r="DG4" i="286"/>
  <c r="DG4" i="285"/>
  <c r="DG4" i="280"/>
  <c r="DG4" i="288"/>
  <c r="DG4" i="275"/>
  <c r="DG4" i="265"/>
  <c r="DG4" i="289"/>
  <c r="DH144" i="273"/>
  <c r="DH38" i="273"/>
  <c r="DI39" i="273" s="1"/>
  <c r="DI41" i="273" s="1"/>
  <c r="DV4" i="291"/>
  <c r="DI2" i="285"/>
  <c r="DI152" i="273"/>
  <c r="DI153" i="273" s="1"/>
  <c r="DI127" i="273"/>
  <c r="DI128" i="273" s="1"/>
  <c r="DI21" i="289" s="1"/>
  <c r="DI111" i="273"/>
  <c r="DI112" i="273" s="1"/>
  <c r="DI11" i="285" s="1"/>
  <c r="DI12" i="285" s="1"/>
  <c r="DI75" i="273"/>
  <c r="DI76" i="273" s="1"/>
  <c r="DI2" i="289"/>
  <c r="DI90" i="273"/>
  <c r="DI91" i="273" s="1"/>
  <c r="DI2" i="275"/>
  <c r="DI18" i="288"/>
  <c r="DI122" i="273"/>
  <c r="DI123" i="273" s="1"/>
  <c r="DI2" i="280"/>
  <c r="DI42" i="288"/>
  <c r="DI2" i="288"/>
  <c r="DI96" i="273"/>
  <c r="DI97" i="273" s="1"/>
  <c r="DI2" i="286"/>
  <c r="DI2" i="282"/>
  <c r="DI32" i="273"/>
  <c r="DI33" i="273" s="1"/>
  <c r="DI2" i="265"/>
  <c r="DJ51" i="273"/>
  <c r="DH155" i="273"/>
  <c r="DH139" i="273"/>
  <c r="DH140" i="273" s="1"/>
  <c r="DH33" i="278"/>
  <c r="DH20" i="278"/>
  <c r="DH41" i="278"/>
  <c r="DH12" i="278"/>
  <c r="DH134" i="273"/>
  <c r="DH135" i="273" s="1"/>
  <c r="DH138" i="273" s="1"/>
  <c r="DH56" i="288"/>
  <c r="DH145" i="273"/>
  <c r="DH146" i="273" s="1"/>
  <c r="DH45" i="280" s="1"/>
  <c r="DG42" i="278"/>
  <c r="DH17" i="280"/>
  <c r="DH76" i="288"/>
  <c r="DH77" i="288" s="1"/>
  <c r="DH79" i="288" s="1"/>
  <c r="DH79" i="280"/>
  <c r="DH12" i="289"/>
  <c r="DH13" i="289" s="1"/>
  <c r="DH20" i="289" s="1"/>
  <c r="DI22" i="289" s="1"/>
  <c r="DH13" i="288"/>
  <c r="DH57" i="273"/>
  <c r="DH60" i="273" s="1"/>
  <c r="DH18" i="285"/>
  <c r="DH80" i="278"/>
  <c r="DH185" i="280"/>
  <c r="DH43" i="286"/>
  <c r="DH112" i="280"/>
  <c r="DH55" i="288"/>
  <c r="DH84" i="282"/>
  <c r="DH54" i="280"/>
  <c r="DH32" i="286"/>
  <c r="DH59" i="278"/>
  <c r="DH38" i="288"/>
  <c r="DH15" i="275"/>
  <c r="DH20" i="275" s="1"/>
  <c r="DI17" i="275" s="1"/>
  <c r="DH26" i="282"/>
  <c r="DH20" i="286"/>
  <c r="DH73" i="282"/>
  <c r="DH79" i="273"/>
  <c r="DI80" i="273" s="1"/>
  <c r="DI58" i="273" s="1"/>
  <c r="DH61" i="288"/>
  <c r="DH15" i="286"/>
  <c r="DH20" i="282"/>
  <c r="DH100" i="273"/>
  <c r="DI101" i="273" s="1"/>
  <c r="DI59" i="273" s="1"/>
  <c r="DC34" i="278"/>
  <c r="DF25" i="278"/>
  <c r="DB62" i="278"/>
  <c r="DB53" i="278"/>
  <c r="DB49" i="278"/>
  <c r="DB9" i="265"/>
  <c r="DF10" i="265"/>
  <c r="DE27" i="278"/>
  <c r="AF77" i="278"/>
  <c r="AF84" i="278"/>
  <c r="CZ54" i="278"/>
  <c r="DF26" i="278"/>
  <c r="DE75" i="278"/>
  <c r="AE52" i="278"/>
  <c r="DA50" i="278"/>
  <c r="DD32" i="278"/>
  <c r="DF3" i="289"/>
  <c r="DI40" i="278"/>
  <c r="DG157" i="273"/>
  <c r="DF50" i="288"/>
  <c r="DF51" i="288" s="1"/>
  <c r="DF54" i="288" s="1"/>
  <c r="DF57" i="288" s="1"/>
  <c r="DF64" i="288" s="1"/>
  <c r="DG66" i="273"/>
  <c r="DG67" i="273" s="1"/>
  <c r="DG3" i="304" s="1"/>
  <c r="BL19" i="282"/>
  <c r="BL21" i="282" s="1"/>
  <c r="DF3" i="265"/>
  <c r="DF50" i="273"/>
  <c r="DF3" i="285"/>
  <c r="DF3" i="288"/>
  <c r="DF3" i="282"/>
  <c r="DF3" i="286"/>
  <c r="DF3" i="275"/>
  <c r="DF3" i="280"/>
  <c r="DG59" i="265"/>
  <c r="DA42" i="282" l="1"/>
  <c r="DI88" i="280"/>
  <c r="DI98" i="280"/>
  <c r="DM5" i="304"/>
  <c r="DM5" i="278"/>
  <c r="DM5" i="273"/>
  <c r="DI46" i="280"/>
  <c r="DI47" i="280" s="1"/>
  <c r="DI50" i="280" s="1"/>
  <c r="DI51" i="280"/>
  <c r="DI52" i="280" s="1"/>
  <c r="DG56" i="280"/>
  <c r="DG89" i="280" s="1"/>
  <c r="DF59" i="280"/>
  <c r="DH23" i="285"/>
  <c r="DT5" i="291"/>
  <c r="DG3" i="278"/>
  <c r="DG3" i="273"/>
  <c r="DH4" i="278"/>
  <c r="DH4" i="273"/>
  <c r="DJ2" i="273"/>
  <c r="DJ2" i="278"/>
  <c r="DG60" i="265"/>
  <c r="DB11" i="265"/>
  <c r="DB42" i="282" s="1"/>
  <c r="DJ22" i="289"/>
  <c r="DJ40" i="278" s="1"/>
  <c r="DH11" i="278"/>
  <c r="DH13" i="278" s="1"/>
  <c r="DH19" i="278"/>
  <c r="DH21" i="278" s="1"/>
  <c r="DK151" i="273"/>
  <c r="DK24" i="273"/>
  <c r="DK25" i="273" s="1"/>
  <c r="DK2" i="304" s="1"/>
  <c r="DI17" i="280"/>
  <c r="DI79" i="280"/>
  <c r="DI76" i="288"/>
  <c r="DI77" i="288" s="1"/>
  <c r="DI79" i="288" s="1"/>
  <c r="DN10" i="273"/>
  <c r="DM5" i="286"/>
  <c r="DM5" i="282"/>
  <c r="DM5" i="275"/>
  <c r="DM13" i="273"/>
  <c r="DM14" i="273" s="1"/>
  <c r="DM5" i="288"/>
  <c r="DM5" i="289"/>
  <c r="DM5" i="285"/>
  <c r="DM5" i="265"/>
  <c r="DM5" i="280"/>
  <c r="DL37" i="273"/>
  <c r="DL56" i="273"/>
  <c r="DL19" i="273"/>
  <c r="DL20" i="273" s="1"/>
  <c r="DL47" i="273"/>
  <c r="DL48" i="273" s="1"/>
  <c r="DL12" i="288"/>
  <c r="DL37" i="288"/>
  <c r="DH4" i="286"/>
  <c r="DH4" i="289"/>
  <c r="DH4" i="265"/>
  <c r="DH4" i="288"/>
  <c r="DH4" i="285"/>
  <c r="DH4" i="275"/>
  <c r="DH4" i="280"/>
  <c r="DH4" i="282"/>
  <c r="DH42" i="278"/>
  <c r="DI38" i="273"/>
  <c r="DJ39" i="273" s="1"/>
  <c r="DJ41" i="273" s="1"/>
  <c r="DI144" i="273"/>
  <c r="DI69" i="278"/>
  <c r="DI156" i="273"/>
  <c r="DI127" i="280"/>
  <c r="DI129" i="280" s="1"/>
  <c r="DI48" i="278"/>
  <c r="DI153" i="280"/>
  <c r="DI154" i="280" s="1"/>
  <c r="DI156" i="280" s="1"/>
  <c r="DH132" i="280"/>
  <c r="DH55" i="280"/>
  <c r="DI20" i="282"/>
  <c r="DI100" i="273"/>
  <c r="DJ101" i="273" s="1"/>
  <c r="DJ59" i="273" s="1"/>
  <c r="DI15" i="286"/>
  <c r="DG70" i="278"/>
  <c r="DG71" i="278" s="1"/>
  <c r="DG43" i="278"/>
  <c r="DG83" i="278"/>
  <c r="DG74" i="278"/>
  <c r="DI134" i="273"/>
  <c r="DI135" i="273" s="1"/>
  <c r="DI138" i="273" s="1"/>
  <c r="DI41" i="278"/>
  <c r="DI42" i="278" s="1"/>
  <c r="DI145" i="273"/>
  <c r="DI146" i="273" s="1"/>
  <c r="DI45" i="280" s="1"/>
  <c r="DI20" i="278"/>
  <c r="DI155" i="273"/>
  <c r="DI139" i="273"/>
  <c r="DI140" i="273" s="1"/>
  <c r="DI33" i="278"/>
  <c r="DI56" i="288"/>
  <c r="DI12" i="278"/>
  <c r="DI80" i="278"/>
  <c r="DI112" i="280"/>
  <c r="DI57" i="273"/>
  <c r="DI12" i="289"/>
  <c r="DI13" i="289" s="1"/>
  <c r="DI20" i="289" s="1"/>
  <c r="DI185" i="280"/>
  <c r="DI61" i="288"/>
  <c r="DI54" i="280"/>
  <c r="DI26" i="282"/>
  <c r="DI43" i="286"/>
  <c r="DI59" i="278"/>
  <c r="DI13" i="288"/>
  <c r="DI15" i="275"/>
  <c r="DI20" i="275" s="1"/>
  <c r="DJ17" i="275" s="1"/>
  <c r="DI18" i="285"/>
  <c r="DI84" i="282"/>
  <c r="DI73" i="282"/>
  <c r="DI38" i="288"/>
  <c r="DI55" i="288"/>
  <c r="DI20" i="286"/>
  <c r="DI32" i="286"/>
  <c r="DI79" i="273"/>
  <c r="DJ80" i="273" s="1"/>
  <c r="DJ58" i="273" s="1"/>
  <c r="DW4" i="291"/>
  <c r="DJ2" i="286"/>
  <c r="DJ75" i="273"/>
  <c r="DJ76" i="273" s="1"/>
  <c r="DJ96" i="273"/>
  <c r="DJ97" i="273" s="1"/>
  <c r="DJ111" i="273"/>
  <c r="DJ112" i="273" s="1"/>
  <c r="DJ11" i="285" s="1"/>
  <c r="DJ12" i="285" s="1"/>
  <c r="DJ90" i="273"/>
  <c r="DJ91" i="273" s="1"/>
  <c r="DJ122" i="273"/>
  <c r="DJ123" i="273" s="1"/>
  <c r="DJ2" i="288"/>
  <c r="DJ152" i="273"/>
  <c r="DJ153" i="273" s="1"/>
  <c r="DJ18" i="288"/>
  <c r="DJ32" i="273"/>
  <c r="DJ33" i="273" s="1"/>
  <c r="DJ2" i="275"/>
  <c r="DJ2" i="265"/>
  <c r="DJ127" i="273"/>
  <c r="DJ128" i="273" s="1"/>
  <c r="DJ21" i="289" s="1"/>
  <c r="DJ2" i="282"/>
  <c r="DJ2" i="285"/>
  <c r="DJ2" i="289"/>
  <c r="DJ42" i="288"/>
  <c r="DJ2" i="280"/>
  <c r="DI13" i="285"/>
  <c r="DI13" i="265" s="1"/>
  <c r="DI22" i="285"/>
  <c r="DI42" i="273"/>
  <c r="DI4" i="304" s="1"/>
  <c r="DI52" i="273"/>
  <c r="DK51" i="273"/>
  <c r="DF75" i="278"/>
  <c r="DA54" i="278"/>
  <c r="AF31" i="265"/>
  <c r="DB50" i="278"/>
  <c r="AE55" i="278"/>
  <c r="DG26" i="278"/>
  <c r="DE32" i="278"/>
  <c r="DG25" i="278"/>
  <c r="DF27" i="278"/>
  <c r="DD34" i="278"/>
  <c r="AF85" i="278"/>
  <c r="DB14" i="265"/>
  <c r="DC62" i="278"/>
  <c r="DC53" i="278"/>
  <c r="DC9" i="265"/>
  <c r="DC49" i="278"/>
  <c r="DG3" i="289"/>
  <c r="DG50" i="288"/>
  <c r="DG51" i="288" s="1"/>
  <c r="DG54" i="288" s="1"/>
  <c r="DG57" i="288" s="1"/>
  <c r="DG64" i="288" s="1"/>
  <c r="DH157" i="273"/>
  <c r="DH59" i="265"/>
  <c r="DI20" i="285"/>
  <c r="BL43" i="282"/>
  <c r="BL30" i="282"/>
  <c r="BL31" i="282" s="1"/>
  <c r="BM28" i="282" s="1"/>
  <c r="DI60" i="273"/>
  <c r="DH66" i="273"/>
  <c r="DH67" i="273" s="1"/>
  <c r="DH3" i="304" s="1"/>
  <c r="DG3" i="288"/>
  <c r="DG3" i="280"/>
  <c r="DG3" i="265"/>
  <c r="DG3" i="275"/>
  <c r="DG3" i="285"/>
  <c r="DG3" i="286"/>
  <c r="DG50" i="273"/>
  <c r="DG3" i="282"/>
  <c r="DJ98" i="280" l="1"/>
  <c r="DJ88" i="280"/>
  <c r="DN5" i="304"/>
  <c r="DN5" i="278"/>
  <c r="DN5" i="273"/>
  <c r="DJ51" i="280"/>
  <c r="DJ52" i="280" s="1"/>
  <c r="DJ46" i="280"/>
  <c r="DJ47" i="280" s="1"/>
  <c r="DJ50" i="280" s="1"/>
  <c r="DH56" i="280"/>
  <c r="DH89" i="280" s="1"/>
  <c r="DG59" i="280"/>
  <c r="DK2" i="278"/>
  <c r="DK2" i="273"/>
  <c r="DU5" i="291"/>
  <c r="DH3" i="273"/>
  <c r="DH3" i="278"/>
  <c r="DI4" i="273"/>
  <c r="DI4" i="278"/>
  <c r="DC11" i="265"/>
  <c r="DC14" i="265" s="1"/>
  <c r="DH60" i="265"/>
  <c r="DK22" i="289"/>
  <c r="DK40" i="278" s="1"/>
  <c r="DI19" i="278"/>
  <c r="DI21" i="278" s="1"/>
  <c r="DI11" i="278"/>
  <c r="DI13" i="278" s="1"/>
  <c r="DJ17" i="280"/>
  <c r="DJ79" i="280"/>
  <c r="DJ76" i="288"/>
  <c r="DJ77" i="288" s="1"/>
  <c r="DJ79" i="288" s="1"/>
  <c r="DJ20" i="282"/>
  <c r="DJ100" i="273"/>
  <c r="DK101" i="273" s="1"/>
  <c r="DK59" i="273" s="1"/>
  <c r="DJ15" i="286"/>
  <c r="DI132" i="280"/>
  <c r="DI55" i="280"/>
  <c r="DM47" i="273"/>
  <c r="DM48" i="273" s="1"/>
  <c r="DM19" i="273"/>
  <c r="DM20" i="273" s="1"/>
  <c r="DM37" i="288"/>
  <c r="DM37" i="273"/>
  <c r="DM56" i="273"/>
  <c r="DM12" i="288"/>
  <c r="DX4" i="291"/>
  <c r="DK2" i="282"/>
  <c r="DK32" i="273"/>
  <c r="DK33" i="273" s="1"/>
  <c r="DK2" i="285"/>
  <c r="DK2" i="265"/>
  <c r="DK96" i="273"/>
  <c r="DK97" i="273" s="1"/>
  <c r="DK122" i="273"/>
  <c r="DK123" i="273" s="1"/>
  <c r="DK90" i="273"/>
  <c r="DK91" i="273" s="1"/>
  <c r="DK42" i="288"/>
  <c r="DK2" i="288"/>
  <c r="DK2" i="280"/>
  <c r="DK2" i="275"/>
  <c r="DK2" i="286"/>
  <c r="DK127" i="273"/>
  <c r="DK128" i="273" s="1"/>
  <c r="DK21" i="289" s="1"/>
  <c r="DL22" i="289" s="1"/>
  <c r="DL40" i="278" s="1"/>
  <c r="DK152" i="273"/>
  <c r="DK153" i="273" s="1"/>
  <c r="DK111" i="273"/>
  <c r="DK112" i="273" s="1"/>
  <c r="DK11" i="285" s="1"/>
  <c r="DK12" i="285" s="1"/>
  <c r="DK2" i="289"/>
  <c r="DK18" i="288"/>
  <c r="DK75" i="273"/>
  <c r="DK76" i="273" s="1"/>
  <c r="DG10" i="265"/>
  <c r="DJ144" i="273"/>
  <c r="DJ38" i="273"/>
  <c r="DK39" i="273" s="1"/>
  <c r="DK41" i="273" s="1"/>
  <c r="DI4" i="280"/>
  <c r="DI4" i="282"/>
  <c r="DI4" i="265"/>
  <c r="DI4" i="286"/>
  <c r="DI4" i="288"/>
  <c r="DI4" i="285"/>
  <c r="DI4" i="289"/>
  <c r="DI4" i="275"/>
  <c r="DI70" i="278"/>
  <c r="DJ22" i="285"/>
  <c r="DJ13" i="285"/>
  <c r="DJ13" i="265" s="1"/>
  <c r="DI23" i="285"/>
  <c r="DI59" i="265" s="1"/>
  <c r="DI83" i="278"/>
  <c r="DJ127" i="280"/>
  <c r="DJ129" i="280" s="1"/>
  <c r="DJ48" i="278"/>
  <c r="DJ69" i="278"/>
  <c r="DJ153" i="280"/>
  <c r="DJ154" i="280" s="1"/>
  <c r="DJ156" i="280" s="1"/>
  <c r="DJ156" i="273"/>
  <c r="DJ139" i="273"/>
  <c r="DJ140" i="273" s="1"/>
  <c r="DJ20" i="278"/>
  <c r="DJ145" i="273"/>
  <c r="DJ146" i="273" s="1"/>
  <c r="DJ45" i="280" s="1"/>
  <c r="DJ155" i="273"/>
  <c r="DJ33" i="278"/>
  <c r="DJ12" i="278"/>
  <c r="DJ56" i="288"/>
  <c r="DJ41" i="278"/>
  <c r="DJ134" i="273"/>
  <c r="DJ135" i="273" s="1"/>
  <c r="DJ138" i="273" s="1"/>
  <c r="DI74" i="278"/>
  <c r="DJ80" i="278"/>
  <c r="DJ73" i="282"/>
  <c r="DJ12" i="289"/>
  <c r="DJ13" i="289" s="1"/>
  <c r="DJ20" i="289" s="1"/>
  <c r="DJ55" i="288"/>
  <c r="DJ15" i="275"/>
  <c r="DJ20" i="275" s="1"/>
  <c r="DK17" i="275" s="1"/>
  <c r="DJ61" i="288"/>
  <c r="DJ84" i="282"/>
  <c r="DJ185" i="280"/>
  <c r="DJ20" i="286"/>
  <c r="DJ57" i="273"/>
  <c r="DJ60" i="273" s="1"/>
  <c r="DJ112" i="280"/>
  <c r="DJ26" i="282"/>
  <c r="DJ13" i="288"/>
  <c r="DJ54" i="280"/>
  <c r="DJ38" i="288"/>
  <c r="DJ18" i="285"/>
  <c r="DJ79" i="273"/>
  <c r="DK80" i="273" s="1"/>
  <c r="DK58" i="273" s="1"/>
  <c r="DJ59" i="278"/>
  <c r="DJ43" i="286"/>
  <c r="DJ32" i="286"/>
  <c r="DJ42" i="273"/>
  <c r="DJ4" i="304" s="1"/>
  <c r="DJ52" i="273"/>
  <c r="DL51" i="273"/>
  <c r="DO10" i="273"/>
  <c r="DN5" i="289"/>
  <c r="DN5" i="275"/>
  <c r="DN5" i="265"/>
  <c r="DN5" i="280"/>
  <c r="DN13" i="273"/>
  <c r="DN14" i="273" s="1"/>
  <c r="DN5" i="286"/>
  <c r="DN5" i="282"/>
  <c r="DN5" i="288"/>
  <c r="DN5" i="285"/>
  <c r="DI43" i="278"/>
  <c r="DI10" i="265" s="1"/>
  <c r="DH43" i="278"/>
  <c r="DH83" i="278"/>
  <c r="DH74" i="278"/>
  <c r="DH70" i="278"/>
  <c r="DH71" i="278" s="1"/>
  <c r="DL151" i="273"/>
  <c r="DL24" i="273"/>
  <c r="DL25" i="273" s="1"/>
  <c r="DL2" i="304" s="1"/>
  <c r="DG75" i="278"/>
  <c r="DC50" i="278"/>
  <c r="AG82" i="278"/>
  <c r="AF69" i="265"/>
  <c r="DG27" i="278"/>
  <c r="DC42" i="282"/>
  <c r="AE30" i="265"/>
  <c r="AE63" i="278"/>
  <c r="DD9" i="265"/>
  <c r="DD62" i="278"/>
  <c r="DD49" i="278"/>
  <c r="DD53" i="278"/>
  <c r="DE34" i="278"/>
  <c r="DB54" i="278"/>
  <c r="DH26" i="278"/>
  <c r="DF32" i="278"/>
  <c r="DH25" i="278"/>
  <c r="DH3" i="289"/>
  <c r="DH50" i="288"/>
  <c r="DH51" i="288" s="1"/>
  <c r="DH54" i="288" s="1"/>
  <c r="DH57" i="288" s="1"/>
  <c r="DH64" i="288" s="1"/>
  <c r="DI157" i="273"/>
  <c r="DH3" i="285"/>
  <c r="DH3" i="280"/>
  <c r="DH3" i="265"/>
  <c r="DH3" i="282"/>
  <c r="DH50" i="273"/>
  <c r="DH3" i="286"/>
  <c r="DH3" i="288"/>
  <c r="DH3" i="275"/>
  <c r="DI66" i="273"/>
  <c r="DI67" i="273" s="1"/>
  <c r="DI3" i="304" s="1"/>
  <c r="BM19" i="282"/>
  <c r="BM21" i="282" s="1"/>
  <c r="DJ20" i="285"/>
  <c r="DK98" i="280" l="1"/>
  <c r="DK88" i="280"/>
  <c r="DO5" i="304"/>
  <c r="DO5" i="278"/>
  <c r="DO5" i="273"/>
  <c r="DK46" i="280"/>
  <c r="DK47" i="280" s="1"/>
  <c r="DK50" i="280" s="1"/>
  <c r="DK51" i="280"/>
  <c r="DK52" i="280" s="1"/>
  <c r="DI56" i="280"/>
  <c r="DI89" i="280" s="1"/>
  <c r="DH59" i="280"/>
  <c r="DV5" i="291"/>
  <c r="DI3" i="278"/>
  <c r="DI3" i="273"/>
  <c r="DL2" i="273"/>
  <c r="DL2" i="278"/>
  <c r="DJ4" i="278"/>
  <c r="DJ4" i="273"/>
  <c r="DD11" i="265"/>
  <c r="DI60" i="265"/>
  <c r="DJ23" i="285"/>
  <c r="DJ19" i="278"/>
  <c r="DJ11" i="278"/>
  <c r="DY4" i="291"/>
  <c r="DL127" i="273"/>
  <c r="DL128" i="273" s="1"/>
  <c r="DL21" i="289" s="1"/>
  <c r="DL122" i="273"/>
  <c r="DL123" i="273" s="1"/>
  <c r="DL96" i="273"/>
  <c r="DL97" i="273" s="1"/>
  <c r="DL2" i="286"/>
  <c r="DL2" i="285"/>
  <c r="DL2" i="289"/>
  <c r="DL152" i="273"/>
  <c r="DL153" i="273" s="1"/>
  <c r="DL2" i="282"/>
  <c r="DL2" i="288"/>
  <c r="DL75" i="273"/>
  <c r="DL76" i="273" s="1"/>
  <c r="DL42" i="288"/>
  <c r="DL2" i="275"/>
  <c r="DL90" i="273"/>
  <c r="DL91" i="273" s="1"/>
  <c r="DL2" i="265"/>
  <c r="DL18" i="288"/>
  <c r="DL111" i="273"/>
  <c r="DL112" i="273" s="1"/>
  <c r="DL11" i="285" s="1"/>
  <c r="DL12" i="285" s="1"/>
  <c r="DL32" i="273"/>
  <c r="DL33" i="273" s="1"/>
  <c r="DL2" i="280"/>
  <c r="DM151" i="273"/>
  <c r="DM24" i="273"/>
  <c r="DM25" i="273" s="1"/>
  <c r="DM2" i="304" s="1"/>
  <c r="DJ4" i="288"/>
  <c r="DJ4" i="265"/>
  <c r="DJ4" i="289"/>
  <c r="DJ4" i="282"/>
  <c r="DJ4" i="286"/>
  <c r="DJ4" i="275"/>
  <c r="DJ4" i="285"/>
  <c r="DJ4" i="280"/>
  <c r="DK26" i="282"/>
  <c r="DK20" i="286"/>
  <c r="DK73" i="282"/>
  <c r="DK54" i="280"/>
  <c r="DK32" i="286"/>
  <c r="DK15" i="275"/>
  <c r="DK20" i="275" s="1"/>
  <c r="DL17" i="275" s="1"/>
  <c r="DK38" i="288"/>
  <c r="DK59" i="278"/>
  <c r="DK57" i="273"/>
  <c r="DK60" i="273" s="1"/>
  <c r="DK84" i="282"/>
  <c r="DK12" i="289"/>
  <c r="DK13" i="289" s="1"/>
  <c r="DK20" i="289" s="1"/>
  <c r="DK55" i="288"/>
  <c r="DK43" i="286"/>
  <c r="DK13" i="288"/>
  <c r="DK79" i="273"/>
  <c r="DL80" i="273" s="1"/>
  <c r="DL58" i="273" s="1"/>
  <c r="DK112" i="280"/>
  <c r="DK80" i="278"/>
  <c r="DK185" i="280"/>
  <c r="DK18" i="285"/>
  <c r="DK61" i="288"/>
  <c r="DJ55" i="280"/>
  <c r="DJ132" i="280"/>
  <c r="DK22" i="285"/>
  <c r="DK13" i="285"/>
  <c r="DK13" i="265" s="1"/>
  <c r="DK144" i="273"/>
  <c r="DK38" i="273"/>
  <c r="DL39" i="273" s="1"/>
  <c r="DL41" i="273" s="1"/>
  <c r="DM51" i="273"/>
  <c r="DO5" i="265"/>
  <c r="DO13" i="273"/>
  <c r="DO14" i="273" s="1"/>
  <c r="DO5" i="280"/>
  <c r="DP10" i="273"/>
  <c r="DO5" i="285"/>
  <c r="DO5" i="286"/>
  <c r="DO5" i="275"/>
  <c r="DO5" i="289"/>
  <c r="DO5" i="288"/>
  <c r="DO5" i="282"/>
  <c r="DK52" i="273"/>
  <c r="DK42" i="273"/>
  <c r="DK4" i="304" s="1"/>
  <c r="DK69" i="278"/>
  <c r="DK156" i="273"/>
  <c r="DK127" i="280"/>
  <c r="DK129" i="280" s="1"/>
  <c r="DK153" i="280"/>
  <c r="DK154" i="280" s="1"/>
  <c r="DK156" i="280" s="1"/>
  <c r="DK48" i="278"/>
  <c r="DH10" i="265"/>
  <c r="DK100" i="273"/>
  <c r="DL101" i="273" s="1"/>
  <c r="DL59" i="273" s="1"/>
  <c r="DK20" i="282"/>
  <c r="DK15" i="286"/>
  <c r="DK155" i="273"/>
  <c r="DK41" i="278"/>
  <c r="DK134" i="273"/>
  <c r="DK135" i="273" s="1"/>
  <c r="DK12" i="278"/>
  <c r="DK139" i="273"/>
  <c r="DK140" i="273" s="1"/>
  <c r="DK33" i="278"/>
  <c r="DK145" i="273"/>
  <c r="DK146" i="273" s="1"/>
  <c r="DK45" i="280" s="1"/>
  <c r="DK56" i="288"/>
  <c r="DK20" i="278"/>
  <c r="DN12" i="288"/>
  <c r="DN19" i="273"/>
  <c r="DN20" i="273" s="1"/>
  <c r="DN37" i="273"/>
  <c r="DN47" i="273"/>
  <c r="DN48" i="273" s="1"/>
  <c r="DN37" i="288"/>
  <c r="DN56" i="273"/>
  <c r="DJ42" i="278"/>
  <c r="DK17" i="280"/>
  <c r="DK79" i="280"/>
  <c r="DK76" i="288"/>
  <c r="DK77" i="288" s="1"/>
  <c r="DK79" i="288" s="1"/>
  <c r="DI25" i="278"/>
  <c r="DE62" i="278"/>
  <c r="DE53" i="278"/>
  <c r="DE49" i="278"/>
  <c r="DE9" i="265"/>
  <c r="DJ13" i="278"/>
  <c r="DC54" i="278"/>
  <c r="DD50" i="278"/>
  <c r="DG32" i="278"/>
  <c r="DH27" i="278"/>
  <c r="DD42" i="282"/>
  <c r="DD14" i="265"/>
  <c r="DI26" i="278"/>
  <c r="DF34" i="278"/>
  <c r="AE64" i="278"/>
  <c r="AG73" i="278"/>
  <c r="DJ21" i="278"/>
  <c r="DH75" i="278"/>
  <c r="DI3" i="289"/>
  <c r="DI71" i="278"/>
  <c r="DJ157" i="273"/>
  <c r="DI50" i="288"/>
  <c r="DI51" i="288" s="1"/>
  <c r="DI54" i="288" s="1"/>
  <c r="DI57" i="288" s="1"/>
  <c r="DI64" i="288" s="1"/>
  <c r="DJ66" i="273"/>
  <c r="DJ67" i="273" s="1"/>
  <c r="DJ3" i="304" s="1"/>
  <c r="BM30" i="282"/>
  <c r="BM31" i="282" s="1"/>
  <c r="BN28" i="282" s="1"/>
  <c r="BM43" i="282"/>
  <c r="DI3" i="275"/>
  <c r="DI3" i="282"/>
  <c r="DI3" i="286"/>
  <c r="DI3" i="280"/>
  <c r="DI3" i="265"/>
  <c r="DI3" i="285"/>
  <c r="DI50" i="273"/>
  <c r="DI3" i="288"/>
  <c r="DK138" i="273"/>
  <c r="DJ59" i="265"/>
  <c r="DK20" i="285"/>
  <c r="DL98" i="280" l="1"/>
  <c r="DL88" i="280"/>
  <c r="DP5" i="304"/>
  <c r="DP5" i="278"/>
  <c r="DP5" i="273"/>
  <c r="DL51" i="280"/>
  <c r="DL52" i="280" s="1"/>
  <c r="DL46" i="280"/>
  <c r="DL47" i="280" s="1"/>
  <c r="DL50" i="280" s="1"/>
  <c r="DJ56" i="280"/>
  <c r="DJ89" i="280" s="1"/>
  <c r="DI59" i="280"/>
  <c r="DK4" i="273"/>
  <c r="DK4" i="278"/>
  <c r="DW5" i="291"/>
  <c r="DJ3" i="273"/>
  <c r="DJ3" i="278"/>
  <c r="DM2" i="278"/>
  <c r="DM2" i="273"/>
  <c r="DJ60" i="265"/>
  <c r="DE11" i="265"/>
  <c r="DE14" i="265" s="1"/>
  <c r="DK23" i="285"/>
  <c r="DL20" i="285" s="1"/>
  <c r="DK19" i="278"/>
  <c r="DK21" i="278" s="1"/>
  <c r="DK11" i="278"/>
  <c r="DN24" i="273"/>
  <c r="DN25" i="273" s="1"/>
  <c r="DN2" i="304" s="1"/>
  <c r="DN151" i="273"/>
  <c r="DQ10" i="273"/>
  <c r="DP13" i="273"/>
  <c r="DP14" i="273" s="1"/>
  <c r="DP5" i="282"/>
  <c r="DP5" i="265"/>
  <c r="DP5" i="286"/>
  <c r="DP5" i="288"/>
  <c r="DP5" i="275"/>
  <c r="DP5" i="280"/>
  <c r="DP5" i="289"/>
  <c r="DP5" i="285"/>
  <c r="DL17" i="280"/>
  <c r="DL79" i="280"/>
  <c r="DL76" i="288"/>
  <c r="DL77" i="288" s="1"/>
  <c r="DL79" i="288" s="1"/>
  <c r="DK42" i="278"/>
  <c r="DL13" i="288"/>
  <c r="DL57" i="273"/>
  <c r="DL60" i="273" s="1"/>
  <c r="DL59" i="278"/>
  <c r="DL18" i="285"/>
  <c r="DL84" i="282"/>
  <c r="DL43" i="286"/>
  <c r="DL73" i="282"/>
  <c r="DL38" i="288"/>
  <c r="DL55" i="288"/>
  <c r="DL20" i="286"/>
  <c r="DL32" i="286"/>
  <c r="DL79" i="273"/>
  <c r="DM80" i="273" s="1"/>
  <c r="DM58" i="273" s="1"/>
  <c r="DL80" i="278"/>
  <c r="DL185" i="280"/>
  <c r="DL15" i="275"/>
  <c r="DL20" i="275" s="1"/>
  <c r="DM17" i="275" s="1"/>
  <c r="DL12" i="289"/>
  <c r="DL13" i="289" s="1"/>
  <c r="DL20" i="289" s="1"/>
  <c r="DM22" i="289" s="1"/>
  <c r="DL54" i="280"/>
  <c r="DL112" i="280"/>
  <c r="DL61" i="288"/>
  <c r="DL26" i="282"/>
  <c r="DK132" i="280"/>
  <c r="DK55" i="280"/>
  <c r="DO37" i="273"/>
  <c r="DO47" i="273"/>
  <c r="DO48" i="273" s="1"/>
  <c r="DO12" i="288"/>
  <c r="DO37" i="288"/>
  <c r="DO19" i="273"/>
  <c r="DO20" i="273" s="1"/>
  <c r="DO56" i="273"/>
  <c r="DL100" i="273"/>
  <c r="DM101" i="273" s="1"/>
  <c r="DM59" i="273" s="1"/>
  <c r="DL15" i="286"/>
  <c r="DL20" i="282"/>
  <c r="DL13" i="285"/>
  <c r="DL13" i="265" s="1"/>
  <c r="DL22" i="285"/>
  <c r="DJ43" i="278"/>
  <c r="DJ83" i="278"/>
  <c r="DJ74" i="278"/>
  <c r="DJ70" i="278"/>
  <c r="DJ71" i="278" s="1"/>
  <c r="DZ4" i="291"/>
  <c r="DM2" i="289"/>
  <c r="DM75" i="273"/>
  <c r="DM18" i="288"/>
  <c r="DM32" i="273"/>
  <c r="DM33" i="273" s="1"/>
  <c r="DM2" i="265"/>
  <c r="DM96" i="273"/>
  <c r="DM97" i="273" s="1"/>
  <c r="DM111" i="273"/>
  <c r="DM112" i="273" s="1"/>
  <c r="DM11" i="285" s="1"/>
  <c r="DM12" i="285" s="1"/>
  <c r="DM2" i="280"/>
  <c r="DM90" i="273"/>
  <c r="DM91" i="273" s="1"/>
  <c r="DM2" i="288"/>
  <c r="DM152" i="273"/>
  <c r="DM153" i="273" s="1"/>
  <c r="DM2" i="275"/>
  <c r="DM122" i="273"/>
  <c r="DM123" i="273" s="1"/>
  <c r="DM127" i="273"/>
  <c r="DM128" i="273" s="1"/>
  <c r="DM21" i="289" s="1"/>
  <c r="DM2" i="285"/>
  <c r="DM42" i="288"/>
  <c r="DM2" i="282"/>
  <c r="DM2" i="286"/>
  <c r="DL48" i="278"/>
  <c r="DL156" i="273"/>
  <c r="DL69" i="278"/>
  <c r="DL127" i="280"/>
  <c r="DL129" i="280" s="1"/>
  <c r="DL153" i="280"/>
  <c r="DL154" i="280" s="1"/>
  <c r="DL156" i="280" s="1"/>
  <c r="DM76" i="273"/>
  <c r="DM12" i="289" s="1"/>
  <c r="DM13" i="289" s="1"/>
  <c r="DM20" i="289" s="1"/>
  <c r="DK4" i="280"/>
  <c r="DK4" i="285"/>
  <c r="DK4" i="286"/>
  <c r="DK4" i="282"/>
  <c r="DK4" i="275"/>
  <c r="DK4" i="288"/>
  <c r="DK4" i="289"/>
  <c r="DK4" i="265"/>
  <c r="DL139" i="273"/>
  <c r="DL140" i="273" s="1"/>
  <c r="DL12" i="278"/>
  <c r="DL145" i="273"/>
  <c r="DL146" i="273" s="1"/>
  <c r="DL45" i="280" s="1"/>
  <c r="DL56" i="288"/>
  <c r="DL134" i="273"/>
  <c r="DL135" i="273" s="1"/>
  <c r="DL138" i="273" s="1"/>
  <c r="DL41" i="278"/>
  <c r="DL33" i="278"/>
  <c r="DL20" i="278"/>
  <c r="DL155" i="273"/>
  <c r="DN51" i="273"/>
  <c r="DL52" i="273"/>
  <c r="DL42" i="273"/>
  <c r="DL4" i="304" s="1"/>
  <c r="DL38" i="273"/>
  <c r="DM39" i="273" s="1"/>
  <c r="DM41" i="273" s="1"/>
  <c r="DL144" i="273"/>
  <c r="AG76" i="278"/>
  <c r="DJ25" i="278"/>
  <c r="DG34" i="278"/>
  <c r="AE64" i="265"/>
  <c r="AF61" i="278"/>
  <c r="DE50" i="278"/>
  <c r="DF9" i="265"/>
  <c r="DF62" i="278"/>
  <c r="DF53" i="278"/>
  <c r="DF49" i="278"/>
  <c r="DD54" i="278"/>
  <c r="DI75" i="278"/>
  <c r="DH32" i="278"/>
  <c r="DK13" i="278"/>
  <c r="DJ26" i="278"/>
  <c r="DI27" i="278"/>
  <c r="DJ3" i="289"/>
  <c r="DM40" i="278"/>
  <c r="DK157" i="273"/>
  <c r="DJ50" i="288"/>
  <c r="DJ51" i="288" s="1"/>
  <c r="DJ54" i="288" s="1"/>
  <c r="DJ57" i="288" s="1"/>
  <c r="DJ64" i="288" s="1"/>
  <c r="DM185" i="280"/>
  <c r="DM79" i="273"/>
  <c r="DN80" i="273" s="1"/>
  <c r="DN58" i="273" s="1"/>
  <c r="DM55" i="288"/>
  <c r="DM32" i="286"/>
  <c r="DK59" i="265"/>
  <c r="BN19" i="282"/>
  <c r="BN21" i="282" s="1"/>
  <c r="DJ3" i="280"/>
  <c r="DJ3" i="282"/>
  <c r="DJ3" i="288"/>
  <c r="DJ50" i="273"/>
  <c r="DJ3" i="286"/>
  <c r="DJ3" i="275"/>
  <c r="DJ3" i="285"/>
  <c r="DJ3" i="265"/>
  <c r="DK66" i="273"/>
  <c r="DK67" i="273" s="1"/>
  <c r="DK3" i="304" s="1"/>
  <c r="DM88" i="280" l="1"/>
  <c r="DM98" i="280"/>
  <c r="DQ5" i="304"/>
  <c r="DQ5" i="278"/>
  <c r="DQ5" i="273"/>
  <c r="DE42" i="282"/>
  <c r="DM46" i="280"/>
  <c r="DM47" i="280" s="1"/>
  <c r="DM50" i="280" s="1"/>
  <c r="DM51" i="280"/>
  <c r="DM52" i="280" s="1"/>
  <c r="DK56" i="280"/>
  <c r="DK89" i="280" s="1"/>
  <c r="DJ59" i="280"/>
  <c r="DM15" i="275"/>
  <c r="DM20" i="275" s="1"/>
  <c r="DN17" i="275" s="1"/>
  <c r="DM18" i="285"/>
  <c r="DM20" i="286"/>
  <c r="DM38" i="288"/>
  <c r="DM59" i="278"/>
  <c r="DX5" i="291"/>
  <c r="DK3" i="278"/>
  <c r="DK3" i="273"/>
  <c r="DL4" i="278"/>
  <c r="DL4" i="273"/>
  <c r="DN2" i="273"/>
  <c r="DN2" i="278"/>
  <c r="DK60" i="265"/>
  <c r="DM57" i="273"/>
  <c r="DM60" i="273" s="1"/>
  <c r="DM84" i="282"/>
  <c r="DM13" i="288"/>
  <c r="DM73" i="282"/>
  <c r="DM61" i="288"/>
  <c r="DM43" i="286"/>
  <c r="DM26" i="282"/>
  <c r="DM112" i="280"/>
  <c r="DM80" i="278"/>
  <c r="DF11" i="265"/>
  <c r="DF14" i="265" s="1"/>
  <c r="DM54" i="280"/>
  <c r="DL23" i="285"/>
  <c r="DL59" i="265" s="1"/>
  <c r="DL11" i="278"/>
  <c r="DL19" i="278"/>
  <c r="DL21" i="278" s="1"/>
  <c r="DL132" i="280"/>
  <c r="DL55" i="280"/>
  <c r="DO51" i="273"/>
  <c r="DN22" i="289"/>
  <c r="DN40" i="278" s="1"/>
  <c r="DK43" i="278"/>
  <c r="DK70" i="278"/>
  <c r="DK71" i="278" s="1"/>
  <c r="DK83" i="278"/>
  <c r="DK74" i="278"/>
  <c r="DQ5" i="289"/>
  <c r="DQ5" i="265"/>
  <c r="DQ13" i="273"/>
  <c r="DQ14" i="273" s="1"/>
  <c r="DQ5" i="282"/>
  <c r="DQ5" i="286"/>
  <c r="DR10" i="273"/>
  <c r="DQ5" i="280"/>
  <c r="DQ5" i="288"/>
  <c r="DQ5" i="275"/>
  <c r="DQ5" i="285"/>
  <c r="DM22" i="285"/>
  <c r="DM13" i="285"/>
  <c r="DM13" i="265" s="1"/>
  <c r="DM17" i="280"/>
  <c r="DM79" i="280"/>
  <c r="DM76" i="288"/>
  <c r="DM77" i="288" s="1"/>
  <c r="DM79" i="288" s="1"/>
  <c r="DM155" i="273"/>
  <c r="DM12" i="278"/>
  <c r="DM33" i="278"/>
  <c r="DM139" i="273"/>
  <c r="DM140" i="273" s="1"/>
  <c r="DM145" i="273"/>
  <c r="DM146" i="273" s="1"/>
  <c r="DM45" i="280" s="1"/>
  <c r="DM134" i="273"/>
  <c r="DM135" i="273" s="1"/>
  <c r="DM138" i="273" s="1"/>
  <c r="DM56" i="288"/>
  <c r="DM20" i="278"/>
  <c r="DM41" i="278"/>
  <c r="DM42" i="278" s="1"/>
  <c r="EA4" i="291"/>
  <c r="DN18" i="288"/>
  <c r="DN2" i="286"/>
  <c r="DN2" i="275"/>
  <c r="DN42" i="288"/>
  <c r="DN2" i="282"/>
  <c r="DN111" i="273"/>
  <c r="DN112" i="273" s="1"/>
  <c r="DN11" i="285" s="1"/>
  <c r="DN12" i="285" s="1"/>
  <c r="DN2" i="280"/>
  <c r="DN90" i="273"/>
  <c r="DN91" i="273" s="1"/>
  <c r="DN122" i="273"/>
  <c r="DN123" i="273" s="1"/>
  <c r="DN96" i="273"/>
  <c r="DN97" i="273" s="1"/>
  <c r="DN152" i="273"/>
  <c r="DN153" i="273" s="1"/>
  <c r="DN32" i="273"/>
  <c r="DN33" i="273" s="1"/>
  <c r="DN2" i="285"/>
  <c r="DN127" i="273"/>
  <c r="DN128" i="273" s="1"/>
  <c r="DN21" i="289" s="1"/>
  <c r="DN75" i="273"/>
  <c r="DN2" i="265"/>
  <c r="DN2" i="288"/>
  <c r="DN2" i="289"/>
  <c r="DM69" i="278"/>
  <c r="DM156" i="273"/>
  <c r="DM127" i="280"/>
  <c r="DM129" i="280" s="1"/>
  <c r="DM48" i="278"/>
  <c r="DM153" i="280"/>
  <c r="DM154" i="280" s="1"/>
  <c r="DM156" i="280" s="1"/>
  <c r="DM38" i="273"/>
  <c r="DN39" i="273" s="1"/>
  <c r="DN41" i="273" s="1"/>
  <c r="DM144" i="273"/>
  <c r="DM42" i="273"/>
  <c r="DM4" i="304" s="1"/>
  <c r="DM52" i="273"/>
  <c r="DL42" i="278"/>
  <c r="DJ10" i="265"/>
  <c r="DO24" i="273"/>
  <c r="DO25" i="273" s="1"/>
  <c r="DO2" i="304" s="1"/>
  <c r="DO151" i="273"/>
  <c r="DL4" i="288"/>
  <c r="DL4" i="275"/>
  <c r="DL4" i="280"/>
  <c r="DL4" i="265"/>
  <c r="DL4" i="285"/>
  <c r="DL4" i="282"/>
  <c r="DL4" i="289"/>
  <c r="DL4" i="286"/>
  <c r="DM15" i="286"/>
  <c r="DM100" i="273"/>
  <c r="DN101" i="273" s="1"/>
  <c r="DN59" i="273" s="1"/>
  <c r="DM20" i="282"/>
  <c r="DP37" i="273"/>
  <c r="DP12" i="288"/>
  <c r="DP37" i="288"/>
  <c r="DP47" i="273"/>
  <c r="DP48" i="273" s="1"/>
  <c r="DP56" i="273"/>
  <c r="DP19" i="273"/>
  <c r="DP20" i="273" s="1"/>
  <c r="DE54" i="278"/>
  <c r="DK25" i="278"/>
  <c r="AF52" i="278"/>
  <c r="DG49" i="278"/>
  <c r="DG9" i="265"/>
  <c r="DG62" i="278"/>
  <c r="DG53" i="278"/>
  <c r="DF50" i="278"/>
  <c r="DL13" i="278"/>
  <c r="DH34" i="278"/>
  <c r="DJ27" i="278"/>
  <c r="DI32" i="278"/>
  <c r="AG77" i="278"/>
  <c r="AG84" i="278"/>
  <c r="DJ75" i="278"/>
  <c r="DF42" i="282"/>
  <c r="DK26" i="278"/>
  <c r="DK3" i="289"/>
  <c r="DK50" i="288"/>
  <c r="DK51" i="288" s="1"/>
  <c r="DK54" i="288" s="1"/>
  <c r="DK57" i="288" s="1"/>
  <c r="DK64" i="288" s="1"/>
  <c r="DL157" i="273"/>
  <c r="DK3" i="286"/>
  <c r="DK3" i="275"/>
  <c r="DK3" i="265"/>
  <c r="DK3" i="285"/>
  <c r="DK3" i="282"/>
  <c r="DK50" i="273"/>
  <c r="DK3" i="280"/>
  <c r="DK3" i="288"/>
  <c r="DL66" i="273"/>
  <c r="DL67" i="273" s="1"/>
  <c r="DL3" i="304" s="1"/>
  <c r="BN30" i="282"/>
  <c r="BN31" i="282" s="1"/>
  <c r="BO28" i="282" s="1"/>
  <c r="BN43" i="282"/>
  <c r="DN98" i="280" l="1"/>
  <c r="DN88" i="280"/>
  <c r="DR5" i="304"/>
  <c r="DR5" i="278"/>
  <c r="DR5" i="273"/>
  <c r="DN51" i="280"/>
  <c r="DN52" i="280" s="1"/>
  <c r="DN46" i="280"/>
  <c r="DN47" i="280" s="1"/>
  <c r="DN50" i="280" s="1"/>
  <c r="DL56" i="280"/>
  <c r="DL89" i="280" s="1"/>
  <c r="DK59" i="280"/>
  <c r="DM20" i="285"/>
  <c r="DO2" i="278"/>
  <c r="DO2" i="273"/>
  <c r="DM4" i="273"/>
  <c r="DM4" i="278"/>
  <c r="DY5" i="291"/>
  <c r="DL3" i="273"/>
  <c r="DL3" i="278"/>
  <c r="DG11" i="265"/>
  <c r="DG42" i="282" s="1"/>
  <c r="DL60" i="265"/>
  <c r="DM23" i="285"/>
  <c r="DM59" i="265" s="1"/>
  <c r="DM43" i="278"/>
  <c r="DM10" i="265" s="1"/>
  <c r="DO22" i="289"/>
  <c r="DO40" i="278" s="1"/>
  <c r="DM74" i="278"/>
  <c r="DM83" i="278"/>
  <c r="DM11" i="278"/>
  <c r="DM19" i="278"/>
  <c r="DM4" i="286"/>
  <c r="DM4" i="289"/>
  <c r="DM4" i="265"/>
  <c r="DM4" i="280"/>
  <c r="DM4" i="285"/>
  <c r="DM4" i="282"/>
  <c r="DM4" i="288"/>
  <c r="DM4" i="275"/>
  <c r="DN156" i="273"/>
  <c r="DN127" i="280"/>
  <c r="DN129" i="280" s="1"/>
  <c r="DN48" i="278"/>
  <c r="DN69" i="278"/>
  <c r="DN153" i="280"/>
  <c r="DN154" i="280" s="1"/>
  <c r="DN156" i="280" s="1"/>
  <c r="DP51" i="273"/>
  <c r="DN38" i="273"/>
  <c r="DO39" i="273" s="1"/>
  <c r="DO41" i="273" s="1"/>
  <c r="DN144" i="273"/>
  <c r="DN12" i="278"/>
  <c r="DN41" i="278"/>
  <c r="DN134" i="273"/>
  <c r="DN135" i="273" s="1"/>
  <c r="DN138" i="273" s="1"/>
  <c r="DN33" i="278"/>
  <c r="DN139" i="273"/>
  <c r="DN140" i="273" s="1"/>
  <c r="DN20" i="278"/>
  <c r="DN56" i="288"/>
  <c r="DN145" i="273"/>
  <c r="DN146" i="273" s="1"/>
  <c r="DN45" i="280" s="1"/>
  <c r="DN155" i="273"/>
  <c r="EB4" i="291"/>
  <c r="DO90" i="273"/>
  <c r="DO91" i="273" s="1"/>
  <c r="DO42" i="288"/>
  <c r="DO75" i="273"/>
  <c r="DO111" i="273"/>
  <c r="DO112" i="273" s="1"/>
  <c r="DO11" i="285" s="1"/>
  <c r="DO12" i="285" s="1"/>
  <c r="DO2" i="288"/>
  <c r="DO2" i="286"/>
  <c r="DO127" i="273"/>
  <c r="DO128" i="273" s="1"/>
  <c r="DO21" i="289" s="1"/>
  <c r="DO2" i="289"/>
  <c r="DO32" i="273"/>
  <c r="DO33" i="273" s="1"/>
  <c r="DO152" i="273"/>
  <c r="DO153" i="273" s="1"/>
  <c r="DO2" i="265"/>
  <c r="DO18" i="288"/>
  <c r="DO2" i="280"/>
  <c r="DO2" i="285"/>
  <c r="DO2" i="275"/>
  <c r="DO2" i="282"/>
  <c r="DO96" i="273"/>
  <c r="DO97" i="273" s="1"/>
  <c r="DO122" i="273"/>
  <c r="DO123" i="273" s="1"/>
  <c r="DN42" i="273"/>
  <c r="DN4" i="304" s="1"/>
  <c r="DN52" i="273"/>
  <c r="DN17" i="280"/>
  <c r="DN79" i="280"/>
  <c r="DN76" i="288"/>
  <c r="DN77" i="288" s="1"/>
  <c r="DN79" i="288" s="1"/>
  <c r="DR5" i="286"/>
  <c r="DR5" i="265"/>
  <c r="DR13" i="273"/>
  <c r="DR14" i="273" s="1"/>
  <c r="DR5" i="288"/>
  <c r="DR5" i="285"/>
  <c r="DR5" i="282"/>
  <c r="DR5" i="275"/>
  <c r="DR5" i="289"/>
  <c r="DS10" i="273"/>
  <c r="DR5" i="280"/>
  <c r="DN76" i="273"/>
  <c r="DO76" i="273"/>
  <c r="DN100" i="273"/>
  <c r="DO101" i="273" s="1"/>
  <c r="DO59" i="273" s="1"/>
  <c r="DN15" i="286"/>
  <c r="DN20" i="282"/>
  <c r="DK10" i="265"/>
  <c r="DP24" i="273"/>
  <c r="DP25" i="273" s="1"/>
  <c r="DP2" i="304" s="1"/>
  <c r="DP151" i="273"/>
  <c r="DM55" i="280"/>
  <c r="DM132" i="280"/>
  <c r="DL43" i="278"/>
  <c r="DL83" i="278"/>
  <c r="DL74" i="278"/>
  <c r="DL70" i="278"/>
  <c r="DN22" i="285"/>
  <c r="DN13" i="285"/>
  <c r="DN13" i="265" s="1"/>
  <c r="DQ12" i="288"/>
  <c r="DQ19" i="273"/>
  <c r="DQ20" i="273" s="1"/>
  <c r="DQ37" i="273"/>
  <c r="DQ56" i="273"/>
  <c r="DQ37" i="288"/>
  <c r="DQ47" i="273"/>
  <c r="DQ48" i="273" s="1"/>
  <c r="DK75" i="278"/>
  <c r="AF55" i="278"/>
  <c r="AG85" i="278"/>
  <c r="DH49" i="278"/>
  <c r="DH53" i="278"/>
  <c r="DH9" i="265"/>
  <c r="DH62" i="278"/>
  <c r="DL26" i="278"/>
  <c r="DM21" i="278"/>
  <c r="DM70" i="278"/>
  <c r="DK27" i="278"/>
  <c r="DM13" i="278"/>
  <c r="AG31" i="265"/>
  <c r="DL25" i="278"/>
  <c r="DG14" i="265"/>
  <c r="DI34" i="278"/>
  <c r="DF54" i="278"/>
  <c r="DG50" i="278"/>
  <c r="DJ32" i="278"/>
  <c r="DL3" i="289"/>
  <c r="DM157" i="273"/>
  <c r="DL50" i="288"/>
  <c r="DL51" i="288" s="1"/>
  <c r="DL54" i="288" s="1"/>
  <c r="DL57" i="288" s="1"/>
  <c r="DL64" i="288" s="1"/>
  <c r="DL3" i="265"/>
  <c r="DL3" i="286"/>
  <c r="DL3" i="288"/>
  <c r="DL3" i="275"/>
  <c r="DL50" i="273"/>
  <c r="DL3" i="282"/>
  <c r="DL3" i="280"/>
  <c r="DL3" i="285"/>
  <c r="DN20" i="285"/>
  <c r="DM66" i="273"/>
  <c r="DM67" i="273" s="1"/>
  <c r="DM3" i="304" s="1"/>
  <c r="BO19" i="282"/>
  <c r="BO21" i="282" s="1"/>
  <c r="DS5" i="304" l="1"/>
  <c r="DS5" i="278"/>
  <c r="DS5" i="273"/>
  <c r="DO98" i="280"/>
  <c r="DO88" i="280"/>
  <c r="DP22" i="289"/>
  <c r="DP40" i="278" s="1"/>
  <c r="DO46" i="280"/>
  <c r="DO47" i="280" s="1"/>
  <c r="DO50" i="280" s="1"/>
  <c r="DO51" i="280"/>
  <c r="DO52" i="280" s="1"/>
  <c r="DM56" i="280"/>
  <c r="DM89" i="280" s="1"/>
  <c r="DL59" i="280"/>
  <c r="DP2" i="273"/>
  <c r="DP2" i="278"/>
  <c r="DZ5" i="291"/>
  <c r="DM3" i="278"/>
  <c r="DM3" i="273"/>
  <c r="DN4" i="278"/>
  <c r="DN4" i="273"/>
  <c r="DM60" i="265"/>
  <c r="DH11" i="265"/>
  <c r="DN11" i="278"/>
  <c r="DN19" i="278"/>
  <c r="DR12" i="288"/>
  <c r="DR37" i="273"/>
  <c r="DR47" i="273"/>
  <c r="DR48" i="273" s="1"/>
  <c r="DR37" i="288"/>
  <c r="DR56" i="273"/>
  <c r="DR19" i="273"/>
  <c r="DR20" i="273" s="1"/>
  <c r="DO17" i="280"/>
  <c r="DO79" i="280"/>
  <c r="DO76" i="288"/>
  <c r="DO77" i="288" s="1"/>
  <c r="DO79" i="288" s="1"/>
  <c r="DO153" i="280"/>
  <c r="DO154" i="280" s="1"/>
  <c r="DO156" i="280" s="1"/>
  <c r="DO69" i="278"/>
  <c r="DO127" i="280"/>
  <c r="DO129" i="280" s="1"/>
  <c r="DO156" i="273"/>
  <c r="DO48" i="278"/>
  <c r="DO22" i="285"/>
  <c r="DO13" i="285"/>
  <c r="DO13" i="265" s="1"/>
  <c r="DO52" i="273"/>
  <c r="DO42" i="273"/>
  <c r="DO4" i="304" s="1"/>
  <c r="DL10" i="265"/>
  <c r="DO56" i="288"/>
  <c r="DO20" i="278"/>
  <c r="DO134" i="273"/>
  <c r="DO135" i="273" s="1"/>
  <c r="DO138" i="273" s="1"/>
  <c r="DO145" i="273"/>
  <c r="DO146" i="273" s="1"/>
  <c r="DO45" i="280" s="1"/>
  <c r="DO41" i="278"/>
  <c r="DO155" i="273"/>
  <c r="DO12" i="278"/>
  <c r="DO33" i="278"/>
  <c r="DO139" i="273"/>
  <c r="DO140" i="273" s="1"/>
  <c r="DO19" i="278" s="1"/>
  <c r="DO38" i="273"/>
  <c r="DP39" i="273" s="1"/>
  <c r="DP41" i="273" s="1"/>
  <c r="DO144" i="273"/>
  <c r="DQ24" i="273"/>
  <c r="DQ25" i="273" s="1"/>
  <c r="DQ2" i="304" s="1"/>
  <c r="DQ151" i="273"/>
  <c r="DS5" i="288"/>
  <c r="DS5" i="286"/>
  <c r="DS5" i="285"/>
  <c r="DS5" i="282"/>
  <c r="DT10" i="273"/>
  <c r="DS5" i="289"/>
  <c r="DS5" i="265"/>
  <c r="DS5" i="280"/>
  <c r="DS5" i="275"/>
  <c r="DS13" i="273"/>
  <c r="DS14" i="273" s="1"/>
  <c r="DO20" i="282"/>
  <c r="DO100" i="273"/>
  <c r="DP101" i="273" s="1"/>
  <c r="DP59" i="273" s="1"/>
  <c r="DO15" i="286"/>
  <c r="DN4" i="286"/>
  <c r="DN4" i="282"/>
  <c r="DN4" i="275"/>
  <c r="DN4" i="280"/>
  <c r="DN4" i="288"/>
  <c r="DN4" i="285"/>
  <c r="DN4" i="289"/>
  <c r="DN4" i="265"/>
  <c r="DO55" i="288"/>
  <c r="DO20" i="286"/>
  <c r="DO32" i="286"/>
  <c r="DO15" i="275"/>
  <c r="DO57" i="273"/>
  <c r="DO61" i="288"/>
  <c r="DO80" i="278"/>
  <c r="DO84" i="282"/>
  <c r="DO43" i="286"/>
  <c r="DO12" i="289"/>
  <c r="DO13" i="288"/>
  <c r="DO79" i="273"/>
  <c r="DP80" i="273" s="1"/>
  <c r="DP58" i="273" s="1"/>
  <c r="DO59" i="278"/>
  <c r="DO73" i="282"/>
  <c r="DO38" i="288"/>
  <c r="DO185" i="280"/>
  <c r="DO18" i="285"/>
  <c r="DO54" i="280"/>
  <c r="DO112" i="280"/>
  <c r="DO26" i="282"/>
  <c r="DN80" i="278"/>
  <c r="DN13" i="288"/>
  <c r="DN57" i="273"/>
  <c r="DN60" i="273" s="1"/>
  <c r="DN112" i="280"/>
  <c r="DN12" i="289"/>
  <c r="DN13" i="289" s="1"/>
  <c r="DN20" i="289" s="1"/>
  <c r="DN54" i="280"/>
  <c r="DN185" i="280"/>
  <c r="DN18" i="285"/>
  <c r="DN23" i="285" s="1"/>
  <c r="DN59" i="278"/>
  <c r="DN84" i="282"/>
  <c r="DN38" i="288"/>
  <c r="DN73" i="282"/>
  <c r="DN32" i="286"/>
  <c r="DN55" i="288"/>
  <c r="DN15" i="275"/>
  <c r="DN20" i="275" s="1"/>
  <c r="DO17" i="275" s="1"/>
  <c r="DN20" i="286"/>
  <c r="DN26" i="282"/>
  <c r="DN79" i="273"/>
  <c r="DO80" i="273" s="1"/>
  <c r="DO58" i="273" s="1"/>
  <c r="DN61" i="288"/>
  <c r="DN43" i="286"/>
  <c r="DN42" i="278"/>
  <c r="DQ51" i="273"/>
  <c r="DL71" i="278"/>
  <c r="EC4" i="291"/>
  <c r="DP32" i="273"/>
  <c r="DP33" i="273" s="1"/>
  <c r="DP122" i="273"/>
  <c r="DP123" i="273" s="1"/>
  <c r="DP2" i="265"/>
  <c r="DP152" i="273"/>
  <c r="DP153" i="273" s="1"/>
  <c r="DP42" i="288"/>
  <c r="DP96" i="273"/>
  <c r="DP97" i="273" s="1"/>
  <c r="DP127" i="273"/>
  <c r="DP128" i="273" s="1"/>
  <c r="DP21" i="289" s="1"/>
  <c r="DP2" i="289"/>
  <c r="DP2" i="285"/>
  <c r="DP18" i="288"/>
  <c r="DP75" i="273"/>
  <c r="DP76" i="273" s="1"/>
  <c r="DP2" i="275"/>
  <c r="DP2" i="280"/>
  <c r="DP111" i="273"/>
  <c r="DP112" i="273" s="1"/>
  <c r="DP11" i="285" s="1"/>
  <c r="DP12" i="285" s="1"/>
  <c r="DP2" i="286"/>
  <c r="DP2" i="282"/>
  <c r="DP90" i="273"/>
  <c r="DP91" i="273" s="1"/>
  <c r="DP2" i="288"/>
  <c r="DN132" i="280"/>
  <c r="DN55" i="280"/>
  <c r="DK32" i="278"/>
  <c r="DH42" i="282"/>
  <c r="DH14" i="265"/>
  <c r="DG54" i="278"/>
  <c r="DN21" i="278"/>
  <c r="DH50" i="278"/>
  <c r="DN13" i="278"/>
  <c r="DL27" i="278"/>
  <c r="AF30" i="265"/>
  <c r="AF63" i="278"/>
  <c r="DM26" i="278"/>
  <c r="DI49" i="278"/>
  <c r="DI53" i="278"/>
  <c r="DI9" i="265"/>
  <c r="DI62" i="278"/>
  <c r="AH82" i="278"/>
  <c r="AG69" i="265"/>
  <c r="DJ34" i="278"/>
  <c r="DM25" i="278"/>
  <c r="DM3" i="289"/>
  <c r="DM71" i="278"/>
  <c r="DM50" i="288"/>
  <c r="DM51" i="288" s="1"/>
  <c r="DM54" i="288" s="1"/>
  <c r="DM57" i="288" s="1"/>
  <c r="DM64" i="288" s="1"/>
  <c r="DN157" i="273"/>
  <c r="BO30" i="282"/>
  <c r="BO31" i="282" s="1"/>
  <c r="BP28" i="282" s="1"/>
  <c r="BO43" i="282"/>
  <c r="DM3" i="286"/>
  <c r="DM50" i="273"/>
  <c r="DM3" i="265"/>
  <c r="DM3" i="285"/>
  <c r="DM3" i="282"/>
  <c r="DM3" i="288"/>
  <c r="DM3" i="275"/>
  <c r="DM3" i="280"/>
  <c r="DP98" i="280" l="1"/>
  <c r="DP88" i="280"/>
  <c r="DT5" i="304"/>
  <c r="DT5" i="278"/>
  <c r="DT5" i="273"/>
  <c r="DP51" i="280"/>
  <c r="DP52" i="280" s="1"/>
  <c r="DP46" i="280"/>
  <c r="DP47" i="280" s="1"/>
  <c r="DP50" i="280" s="1"/>
  <c r="DN56" i="280"/>
  <c r="DN89" i="280" s="1"/>
  <c r="DM59" i="280"/>
  <c r="DQ2" i="278"/>
  <c r="DQ2" i="273"/>
  <c r="DO4" i="273"/>
  <c r="DO4" i="278"/>
  <c r="DI11" i="265"/>
  <c r="DI14" i="265" s="1"/>
  <c r="DO60" i="273"/>
  <c r="DN66" i="273"/>
  <c r="DN67" i="273" s="1"/>
  <c r="DN3" i="304" s="1"/>
  <c r="DO20" i="285"/>
  <c r="DO23" i="285" s="1"/>
  <c r="DP20" i="285" s="1"/>
  <c r="DN59" i="265"/>
  <c r="DO11" i="278"/>
  <c r="DP22" i="285"/>
  <c r="DP13" i="285"/>
  <c r="DP13" i="265" s="1"/>
  <c r="DO55" i="280"/>
  <c r="DO132" i="280"/>
  <c r="DP12" i="278"/>
  <c r="DP33" i="278"/>
  <c r="DP134" i="273"/>
  <c r="DP135" i="273" s="1"/>
  <c r="DP138" i="273" s="1"/>
  <c r="DP56" i="288"/>
  <c r="DP20" i="278"/>
  <c r="DP139" i="273"/>
  <c r="DP140" i="273" s="1"/>
  <c r="DP19" i="278" s="1"/>
  <c r="DP155" i="273"/>
  <c r="DP145" i="273"/>
  <c r="DP146" i="273" s="1"/>
  <c r="DP45" i="280" s="1"/>
  <c r="DP41" i="278"/>
  <c r="DL75" i="278"/>
  <c r="DR51" i="273"/>
  <c r="DO4" i="285"/>
  <c r="DO4" i="282"/>
  <c r="DO4" i="286"/>
  <c r="DO4" i="288"/>
  <c r="DO4" i="289"/>
  <c r="DO4" i="265"/>
  <c r="DO4" i="275"/>
  <c r="DO4" i="280"/>
  <c r="DP48" i="278"/>
  <c r="DP69" i="278"/>
  <c r="DP127" i="280"/>
  <c r="DP129" i="280" s="1"/>
  <c r="DP153" i="280"/>
  <c r="DP154" i="280" s="1"/>
  <c r="DP156" i="280" s="1"/>
  <c r="DP156" i="273"/>
  <c r="DO42" i="278"/>
  <c r="DP20" i="282"/>
  <c r="DP15" i="286"/>
  <c r="DP100" i="273"/>
  <c r="DQ101" i="273" s="1"/>
  <c r="DQ59" i="273" s="1"/>
  <c r="DP13" i="288"/>
  <c r="DP57" i="273"/>
  <c r="DP60" i="273" s="1"/>
  <c r="DP26" i="282"/>
  <c r="DP185" i="280"/>
  <c r="DP18" i="285"/>
  <c r="DP80" i="278"/>
  <c r="DP54" i="280"/>
  <c r="DP112" i="280"/>
  <c r="DP84" i="282"/>
  <c r="DP43" i="286"/>
  <c r="DP12" i="289"/>
  <c r="DP59" i="278"/>
  <c r="DP73" i="282"/>
  <c r="DP38" i="288"/>
  <c r="DP55" i="288"/>
  <c r="DP20" i="286"/>
  <c r="DP32" i="286"/>
  <c r="DP79" i="273"/>
  <c r="DQ80" i="273" s="1"/>
  <c r="DQ58" i="273" s="1"/>
  <c r="DP15" i="275"/>
  <c r="DP61" i="288"/>
  <c r="DO20" i="275"/>
  <c r="DP17" i="275" s="1"/>
  <c r="DT5" i="288"/>
  <c r="DT5" i="285"/>
  <c r="DU10" i="273"/>
  <c r="DT5" i="282"/>
  <c r="DT13" i="273"/>
  <c r="DT14" i="273" s="1"/>
  <c r="DT5" i="280"/>
  <c r="DT5" i="286"/>
  <c r="DT5" i="265"/>
  <c r="DT5" i="289"/>
  <c r="DT5" i="275"/>
  <c r="ED4" i="291"/>
  <c r="DQ42" i="288"/>
  <c r="DQ32" i="273"/>
  <c r="DQ33" i="273" s="1"/>
  <c r="DQ111" i="273"/>
  <c r="DQ112" i="273" s="1"/>
  <c r="DQ11" i="285" s="1"/>
  <c r="DQ12" i="285" s="1"/>
  <c r="DQ96" i="273"/>
  <c r="DQ97" i="273" s="1"/>
  <c r="DQ2" i="285"/>
  <c r="DQ2" i="265"/>
  <c r="DQ90" i="273"/>
  <c r="DQ91" i="273" s="1"/>
  <c r="DQ2" i="275"/>
  <c r="DQ152" i="273"/>
  <c r="DQ153" i="273" s="1"/>
  <c r="DQ75" i="273"/>
  <c r="DQ76" i="273" s="1"/>
  <c r="DQ2" i="286"/>
  <c r="DQ2" i="288"/>
  <c r="DQ2" i="282"/>
  <c r="DQ18" i="288"/>
  <c r="DQ127" i="273"/>
  <c r="DQ128" i="273" s="1"/>
  <c r="DQ21" i="289" s="1"/>
  <c r="DQ2" i="280"/>
  <c r="DQ122" i="273"/>
  <c r="DQ123" i="273" s="1"/>
  <c r="DQ2" i="289"/>
  <c r="DP17" i="280"/>
  <c r="DP79" i="280"/>
  <c r="DP76" i="288"/>
  <c r="DP77" i="288" s="1"/>
  <c r="DP79" i="288" s="1"/>
  <c r="DP144" i="273"/>
  <c r="DP38" i="273"/>
  <c r="DQ39" i="273" s="1"/>
  <c r="DQ41" i="273" s="1"/>
  <c r="DN43" i="278"/>
  <c r="DN83" i="278"/>
  <c r="DN74" i="278"/>
  <c r="DN70" i="278"/>
  <c r="DN71" i="278" s="1"/>
  <c r="DO13" i="289"/>
  <c r="DO20" i="289" s="1"/>
  <c r="DS19" i="273"/>
  <c r="DS20" i="273" s="1"/>
  <c r="DS56" i="273"/>
  <c r="DS47" i="273"/>
  <c r="DS48" i="273" s="1"/>
  <c r="DS37" i="273"/>
  <c r="DS37" i="288"/>
  <c r="DS12" i="288"/>
  <c r="DP52" i="273"/>
  <c r="DP42" i="273"/>
  <c r="DP4" i="304" s="1"/>
  <c r="DR24" i="273"/>
  <c r="DR25" i="273" s="1"/>
  <c r="DR2" i="304" s="1"/>
  <c r="DR151" i="273"/>
  <c r="DL32" i="278"/>
  <c r="AH73" i="278"/>
  <c r="DO21" i="278"/>
  <c r="DO13" i="278"/>
  <c r="DM75" i="278"/>
  <c r="DM27" i="278"/>
  <c r="DN25" i="278"/>
  <c r="DJ9" i="265"/>
  <c r="DJ62" i="278"/>
  <c r="DJ53" i="278"/>
  <c r="DJ49" i="278"/>
  <c r="AF64" i="278"/>
  <c r="DH54" i="278"/>
  <c r="DK34" i="278"/>
  <c r="DI50" i="278"/>
  <c r="DN26" i="278"/>
  <c r="DN50" i="288"/>
  <c r="DN51" i="288" s="1"/>
  <c r="DN54" i="288" s="1"/>
  <c r="DN57" i="288" s="1"/>
  <c r="DN64" i="288" s="1"/>
  <c r="DO157" i="273"/>
  <c r="DO66" i="273"/>
  <c r="DO67" i="273" s="1"/>
  <c r="DO3" i="304" s="1"/>
  <c r="BP19" i="282"/>
  <c r="BP21" i="282" s="1"/>
  <c r="DN3" i="286"/>
  <c r="DN3" i="285"/>
  <c r="DO59" i="265"/>
  <c r="DN3" i="280" l="1"/>
  <c r="DN3" i="288"/>
  <c r="DN3" i="289"/>
  <c r="DI42" i="282"/>
  <c r="DQ88" i="280"/>
  <c r="DQ98" i="280"/>
  <c r="DU5" i="304"/>
  <c r="DU5" i="278"/>
  <c r="DU5" i="273"/>
  <c r="DN3" i="265"/>
  <c r="DN3" i="282"/>
  <c r="DN50" i="273"/>
  <c r="DN3" i="275"/>
  <c r="DQ46" i="280"/>
  <c r="DQ47" i="280" s="1"/>
  <c r="DQ50" i="280" s="1"/>
  <c r="DQ51" i="280"/>
  <c r="DQ52" i="280" s="1"/>
  <c r="DO56" i="280"/>
  <c r="DO89" i="280" s="1"/>
  <c r="DN59" i="280"/>
  <c r="DR2" i="273"/>
  <c r="DR2" i="278"/>
  <c r="EB5" i="291"/>
  <c r="DO3" i="278"/>
  <c r="DO3" i="273"/>
  <c r="DP4" i="278"/>
  <c r="DP4" i="273"/>
  <c r="EA5" i="291"/>
  <c r="DN3" i="273"/>
  <c r="DN3" i="278"/>
  <c r="DN60" i="265"/>
  <c r="DO60" i="265"/>
  <c r="DJ11" i="265"/>
  <c r="DJ14" i="265" s="1"/>
  <c r="DP23" i="285"/>
  <c r="DQ20" i="285" s="1"/>
  <c r="DP11" i="278"/>
  <c r="DQ17" i="280"/>
  <c r="DQ79" i="280"/>
  <c r="DQ76" i="288"/>
  <c r="DQ77" i="288" s="1"/>
  <c r="DQ79" i="288" s="1"/>
  <c r="DQ42" i="273"/>
  <c r="DQ4" i="304" s="1"/>
  <c r="DQ52" i="273"/>
  <c r="DQ156" i="273"/>
  <c r="DQ48" i="278"/>
  <c r="DQ69" i="278"/>
  <c r="DQ127" i="280"/>
  <c r="DQ129" i="280" s="1"/>
  <c r="DQ153" i="280"/>
  <c r="DQ154" i="280" s="1"/>
  <c r="DQ156" i="280" s="1"/>
  <c r="DQ144" i="273"/>
  <c r="DQ38" i="273"/>
  <c r="DR39" i="273" s="1"/>
  <c r="DR41" i="273" s="1"/>
  <c r="DT19" i="273"/>
  <c r="DT20" i="273" s="1"/>
  <c r="DT12" i="288"/>
  <c r="DT37" i="288"/>
  <c r="DT56" i="273"/>
  <c r="DT37" i="273"/>
  <c r="DT47" i="273"/>
  <c r="DT48" i="273" s="1"/>
  <c r="DO43" i="278"/>
  <c r="DO83" i="278"/>
  <c r="DO70" i="278"/>
  <c r="DO71" i="278" s="1"/>
  <c r="DO74" i="278"/>
  <c r="EE4" i="291"/>
  <c r="DR2" i="288"/>
  <c r="DR122" i="273"/>
  <c r="DR123" i="273" s="1"/>
  <c r="DR152" i="273"/>
  <c r="DR153" i="273" s="1"/>
  <c r="DR2" i="280"/>
  <c r="DR96" i="273"/>
  <c r="DR97" i="273" s="1"/>
  <c r="DR75" i="273"/>
  <c r="DR76" i="273" s="1"/>
  <c r="DR42" i="288"/>
  <c r="DR2" i="282"/>
  <c r="DR90" i="273"/>
  <c r="DR91" i="273" s="1"/>
  <c r="DR2" i="275"/>
  <c r="DR2" i="286"/>
  <c r="DR111" i="273"/>
  <c r="DR112" i="273" s="1"/>
  <c r="DR11" i="285" s="1"/>
  <c r="DR12" i="285" s="1"/>
  <c r="DR18" i="288"/>
  <c r="DR127" i="273"/>
  <c r="DR128" i="273" s="1"/>
  <c r="DR21" i="289" s="1"/>
  <c r="DR32" i="273"/>
  <c r="DR33" i="273" s="1"/>
  <c r="DR2" i="289"/>
  <c r="DR2" i="265"/>
  <c r="DR2" i="285"/>
  <c r="DS24" i="273"/>
  <c r="DS25" i="273" s="1"/>
  <c r="DS2" i="304" s="1"/>
  <c r="DS151" i="273"/>
  <c r="DP4" i="282"/>
  <c r="DP4" i="280"/>
  <c r="DP4" i="288"/>
  <c r="DP4" i="286"/>
  <c r="DP4" i="289"/>
  <c r="DP4" i="285"/>
  <c r="DP4" i="275"/>
  <c r="DP4" i="265"/>
  <c r="DQ15" i="286"/>
  <c r="DQ20" i="282"/>
  <c r="DQ100" i="273"/>
  <c r="DR101" i="273" s="1"/>
  <c r="DR59" i="273" s="1"/>
  <c r="DP20" i="275"/>
  <c r="DQ17" i="275" s="1"/>
  <c r="DP13" i="289"/>
  <c r="DP20" i="289" s="1"/>
  <c r="DQ22" i="289" s="1"/>
  <c r="DR22" i="289" s="1"/>
  <c r="DQ43" i="286"/>
  <c r="DQ18" i="285"/>
  <c r="DQ112" i="280"/>
  <c r="DQ79" i="273"/>
  <c r="DR80" i="273" s="1"/>
  <c r="DR58" i="273" s="1"/>
  <c r="DQ185" i="280"/>
  <c r="DQ84" i="282"/>
  <c r="DQ55" i="288"/>
  <c r="DQ38" i="288"/>
  <c r="DQ80" i="278"/>
  <c r="DQ32" i="286"/>
  <c r="DQ20" i="286"/>
  <c r="DQ54" i="280"/>
  <c r="DQ12" i="289"/>
  <c r="DQ57" i="273"/>
  <c r="DQ60" i="273" s="1"/>
  <c r="DQ15" i="275"/>
  <c r="DQ20" i="275" s="1"/>
  <c r="DR17" i="275" s="1"/>
  <c r="DQ73" i="282"/>
  <c r="DQ26" i="282"/>
  <c r="DQ59" i="278"/>
  <c r="DQ61" i="288"/>
  <c r="DQ13" i="288"/>
  <c r="DU5" i="280"/>
  <c r="DU5" i="286"/>
  <c r="DU5" i="288"/>
  <c r="DU13" i="273"/>
  <c r="DU14" i="273" s="1"/>
  <c r="DU5" i="265"/>
  <c r="DU5" i="282"/>
  <c r="DU5" i="275"/>
  <c r="DV10" i="273"/>
  <c r="DU5" i="289"/>
  <c r="DU5" i="285"/>
  <c r="DP132" i="280"/>
  <c r="DP55" i="280"/>
  <c r="DS51" i="273"/>
  <c r="DQ13" i="285"/>
  <c r="DQ13" i="265" s="1"/>
  <c r="DQ22" i="285"/>
  <c r="DN10" i="265"/>
  <c r="DQ155" i="273"/>
  <c r="DQ41" i="278"/>
  <c r="DQ20" i="278"/>
  <c r="DQ134" i="273"/>
  <c r="DQ135" i="273" s="1"/>
  <c r="DQ138" i="273" s="1"/>
  <c r="DQ33" i="278"/>
  <c r="DQ145" i="273"/>
  <c r="DQ146" i="273" s="1"/>
  <c r="DQ45" i="280" s="1"/>
  <c r="DQ12" i="278"/>
  <c r="DQ139" i="273"/>
  <c r="DQ140" i="273" s="1"/>
  <c r="DQ19" i="278" s="1"/>
  <c r="DQ56" i="288"/>
  <c r="DP42" i="278"/>
  <c r="DI54" i="278"/>
  <c r="AG61" i="278"/>
  <c r="AF64" i="265"/>
  <c r="DJ50" i="278"/>
  <c r="DN27" i="278"/>
  <c r="DO26" i="278"/>
  <c r="DN75" i="278"/>
  <c r="DM32" i="278"/>
  <c r="DP13" i="278"/>
  <c r="AH76" i="278"/>
  <c r="DP21" i="278"/>
  <c r="DK9" i="265"/>
  <c r="DK62" i="278"/>
  <c r="DK53" i="278"/>
  <c r="DK49" i="278"/>
  <c r="DJ42" i="282"/>
  <c r="DO25" i="278"/>
  <c r="DL34" i="278"/>
  <c r="DO3" i="289"/>
  <c r="DP157" i="273"/>
  <c r="DO50" i="288"/>
  <c r="DO51" i="288" s="1"/>
  <c r="DO54" i="288" s="1"/>
  <c r="DO57" i="288" s="1"/>
  <c r="DO64" i="288" s="1"/>
  <c r="DP59" i="265"/>
  <c r="BP43" i="282"/>
  <c r="BP30" i="282"/>
  <c r="BP31" i="282" s="1"/>
  <c r="BQ28" i="282" s="1"/>
  <c r="DO3" i="285"/>
  <c r="DO3" i="280"/>
  <c r="DO3" i="265"/>
  <c r="DO3" i="288"/>
  <c r="DO3" i="286"/>
  <c r="DO50" i="273"/>
  <c r="DO3" i="275"/>
  <c r="DO3" i="282"/>
  <c r="DP66" i="273"/>
  <c r="DP67" i="273" s="1"/>
  <c r="DP3" i="304" s="1"/>
  <c r="DV5" i="304" l="1"/>
  <c r="DV5" i="278"/>
  <c r="DV5" i="273"/>
  <c r="DR98" i="280"/>
  <c r="DR88" i="280"/>
  <c r="DR51" i="280"/>
  <c r="DR52" i="280" s="1"/>
  <c r="DR46" i="280"/>
  <c r="DR47" i="280" s="1"/>
  <c r="DR50" i="280" s="1"/>
  <c r="DP56" i="280"/>
  <c r="DP89" i="280" s="1"/>
  <c r="DO59" i="280"/>
  <c r="DQ40" i="278"/>
  <c r="EC5" i="291"/>
  <c r="DP3" i="273"/>
  <c r="DP3" i="278"/>
  <c r="DS2" i="278"/>
  <c r="DS2" i="273"/>
  <c r="DQ4" i="273"/>
  <c r="DQ4" i="278"/>
  <c r="DK11" i="265"/>
  <c r="DK14" i="265" s="1"/>
  <c r="DP60" i="265"/>
  <c r="DS22" i="289"/>
  <c r="DS40" i="278" s="1"/>
  <c r="DR40" i="278"/>
  <c r="DQ13" i="289"/>
  <c r="DQ20" i="289" s="1"/>
  <c r="DQ11" i="278"/>
  <c r="DQ13" i="278" s="1"/>
  <c r="DV5" i="286"/>
  <c r="DV5" i="265"/>
  <c r="DV5" i="288"/>
  <c r="DV13" i="273"/>
  <c r="DV14" i="273" s="1"/>
  <c r="DV5" i="282"/>
  <c r="DV5" i="280"/>
  <c r="DW10" i="273"/>
  <c r="DV5" i="275"/>
  <c r="DV5" i="289"/>
  <c r="DV5" i="285"/>
  <c r="DT151" i="273"/>
  <c r="DT24" i="273"/>
  <c r="DT25" i="273" s="1"/>
  <c r="DT2" i="304" s="1"/>
  <c r="EF4" i="291"/>
  <c r="DS111" i="273"/>
  <c r="DS112" i="273" s="1"/>
  <c r="DS11" i="285" s="1"/>
  <c r="DS12" i="285" s="1"/>
  <c r="DS2" i="286"/>
  <c r="DS32" i="273"/>
  <c r="DS33" i="273" s="1"/>
  <c r="DS152" i="273"/>
  <c r="DS153" i="273" s="1"/>
  <c r="DS75" i="273"/>
  <c r="DS76" i="273" s="1"/>
  <c r="DS18" i="288"/>
  <c r="DS2" i="280"/>
  <c r="DS127" i="273"/>
  <c r="DS128" i="273" s="1"/>
  <c r="DS21" i="289" s="1"/>
  <c r="DT22" i="289" s="1"/>
  <c r="DT40" i="278" s="1"/>
  <c r="DS42" i="288"/>
  <c r="DS2" i="289"/>
  <c r="DS2" i="265"/>
  <c r="DS2" i="282"/>
  <c r="DS2" i="288"/>
  <c r="DS96" i="273"/>
  <c r="DS97" i="273" s="1"/>
  <c r="DS2" i="285"/>
  <c r="DS2" i="275"/>
  <c r="DS122" i="273"/>
  <c r="DS123" i="273" s="1"/>
  <c r="DS90" i="273"/>
  <c r="DS91" i="273" s="1"/>
  <c r="DR20" i="282"/>
  <c r="DR15" i="286"/>
  <c r="DR100" i="273"/>
  <c r="DS101" i="273" s="1"/>
  <c r="DS59" i="273" s="1"/>
  <c r="DO10" i="265"/>
  <c r="DR42" i="273"/>
  <c r="DR4" i="304" s="1"/>
  <c r="DR52" i="273"/>
  <c r="DQ4" i="265"/>
  <c r="DQ4" i="285"/>
  <c r="DQ4" i="286"/>
  <c r="DQ4" i="288"/>
  <c r="DQ4" i="289"/>
  <c r="DQ4" i="280"/>
  <c r="DQ4" i="275"/>
  <c r="DQ4" i="282"/>
  <c r="DQ23" i="285"/>
  <c r="DR20" i="285" s="1"/>
  <c r="DR69" i="278"/>
  <c r="DR127" i="280"/>
  <c r="DR129" i="280" s="1"/>
  <c r="DR153" i="280"/>
  <c r="DR154" i="280" s="1"/>
  <c r="DR156" i="280" s="1"/>
  <c r="DR156" i="273"/>
  <c r="DR48" i="278"/>
  <c r="DP43" i="278"/>
  <c r="DP83" i="278"/>
  <c r="DP70" i="278"/>
  <c r="DP74" i="278"/>
  <c r="DR38" i="273"/>
  <c r="DS39" i="273" s="1"/>
  <c r="DS41" i="273" s="1"/>
  <c r="DR144" i="273"/>
  <c r="DR17" i="280"/>
  <c r="DR79" i="280"/>
  <c r="DR76" i="288"/>
  <c r="DR77" i="288" s="1"/>
  <c r="DR79" i="288" s="1"/>
  <c r="DT51" i="273"/>
  <c r="DU37" i="288"/>
  <c r="DU37" i="273"/>
  <c r="DU12" i="288"/>
  <c r="DU47" i="273"/>
  <c r="DU48" i="273" s="1"/>
  <c r="DU56" i="273"/>
  <c r="DU19" i="273"/>
  <c r="DU20" i="273" s="1"/>
  <c r="DQ132" i="280"/>
  <c r="DQ55" i="280"/>
  <c r="DR73" i="282"/>
  <c r="DR38" i="288"/>
  <c r="DR20" i="286"/>
  <c r="DR32" i="286"/>
  <c r="DR112" i="280"/>
  <c r="DR57" i="273"/>
  <c r="DR60" i="273" s="1"/>
  <c r="DR55" i="288"/>
  <c r="DR79" i="273"/>
  <c r="DS80" i="273" s="1"/>
  <c r="DS58" i="273" s="1"/>
  <c r="DR54" i="280"/>
  <c r="DR61" i="288"/>
  <c r="DR59" i="278"/>
  <c r="DR185" i="280"/>
  <c r="DR15" i="275"/>
  <c r="DR20" i="275" s="1"/>
  <c r="DS17" i="275" s="1"/>
  <c r="DR84" i="282"/>
  <c r="DR80" i="278"/>
  <c r="DR13" i="288"/>
  <c r="DR12" i="289"/>
  <c r="DR26" i="282"/>
  <c r="DR43" i="286"/>
  <c r="DR18" i="285"/>
  <c r="DR13" i="285"/>
  <c r="DR13" i="265" s="1"/>
  <c r="DR22" i="285"/>
  <c r="DR155" i="273"/>
  <c r="DR41" i="278"/>
  <c r="DR20" i="278"/>
  <c r="DR56" i="288"/>
  <c r="DR134" i="273"/>
  <c r="DR135" i="273" s="1"/>
  <c r="DR138" i="273" s="1"/>
  <c r="DR145" i="273"/>
  <c r="DR146" i="273" s="1"/>
  <c r="DR45" i="280" s="1"/>
  <c r="DR139" i="273"/>
  <c r="DR140" i="273" s="1"/>
  <c r="DR33" i="278"/>
  <c r="DR12" i="278"/>
  <c r="DQ21" i="278"/>
  <c r="DP25" i="278"/>
  <c r="DL49" i="278"/>
  <c r="DL62" i="278"/>
  <c r="DL53" i="278"/>
  <c r="DL9" i="265"/>
  <c r="DK42" i="282"/>
  <c r="DM34" i="278"/>
  <c r="DJ54" i="278"/>
  <c r="DO75" i="278"/>
  <c r="DO27" i="278"/>
  <c r="DP26" i="278"/>
  <c r="AG52" i="278"/>
  <c r="AH77" i="278"/>
  <c r="AH84" i="278"/>
  <c r="DQ42" i="278"/>
  <c r="DK50" i="278"/>
  <c r="DN32" i="278"/>
  <c r="DP3" i="289"/>
  <c r="DP50" i="288"/>
  <c r="DP51" i="288" s="1"/>
  <c r="DP54" i="288" s="1"/>
  <c r="DP57" i="288" s="1"/>
  <c r="DP64" i="288" s="1"/>
  <c r="DQ157" i="273"/>
  <c r="DQ66" i="273"/>
  <c r="DQ67" i="273" s="1"/>
  <c r="DQ3" i="304" s="1"/>
  <c r="BQ19" i="282"/>
  <c r="BQ21" i="282" s="1"/>
  <c r="DQ59" i="265"/>
  <c r="DP3" i="275"/>
  <c r="DP3" i="288"/>
  <c r="DP3" i="280"/>
  <c r="DP3" i="286"/>
  <c r="DP3" i="282"/>
  <c r="DP3" i="285"/>
  <c r="DP50" i="273"/>
  <c r="DP3" i="265"/>
  <c r="DR13" i="289" l="1"/>
  <c r="DR20" i="289" s="1"/>
  <c r="DW5" i="304"/>
  <c r="DW5" i="278"/>
  <c r="DW5" i="273"/>
  <c r="DS98" i="280"/>
  <c r="DS88" i="280"/>
  <c r="DS46" i="280"/>
  <c r="DS47" i="280" s="1"/>
  <c r="DS50" i="280" s="1"/>
  <c r="DS51" i="280"/>
  <c r="DS52" i="280" s="1"/>
  <c r="DQ56" i="280"/>
  <c r="DQ89" i="280" s="1"/>
  <c r="DP59" i="280"/>
  <c r="ED5" i="291"/>
  <c r="DQ3" i="278"/>
  <c r="DQ3" i="273"/>
  <c r="DR4" i="278"/>
  <c r="DR4" i="273"/>
  <c r="DT2" i="273"/>
  <c r="DT2" i="278"/>
  <c r="DL11" i="265"/>
  <c r="DQ60" i="265"/>
  <c r="DR42" i="278"/>
  <c r="DR74" i="278" s="1"/>
  <c r="DQ83" i="278"/>
  <c r="DR23" i="285"/>
  <c r="DR59" i="265" s="1"/>
  <c r="DR11" i="278"/>
  <c r="DU51" i="273"/>
  <c r="DS12" i="289"/>
  <c r="DS13" i="289" s="1"/>
  <c r="DS20" i="289" s="1"/>
  <c r="DS54" i="280"/>
  <c r="DS112" i="280"/>
  <c r="DS55" i="288"/>
  <c r="DS59" i="278"/>
  <c r="DS84" i="282"/>
  <c r="DS32" i="286"/>
  <c r="DS79" i="273"/>
  <c r="DT80" i="273" s="1"/>
  <c r="DT58" i="273" s="1"/>
  <c r="DS38" i="288"/>
  <c r="DS57" i="273"/>
  <c r="DS185" i="280"/>
  <c r="DS20" i="286"/>
  <c r="DS15" i="275"/>
  <c r="DS20" i="275" s="1"/>
  <c r="DT17" i="275" s="1"/>
  <c r="DS73" i="282"/>
  <c r="DS26" i="282"/>
  <c r="DS61" i="288"/>
  <c r="DS13" i="288"/>
  <c r="DS43" i="286"/>
  <c r="DS18" i="285"/>
  <c r="DS80" i="278"/>
  <c r="DS100" i="273"/>
  <c r="DT101" i="273" s="1"/>
  <c r="DT59" i="273" s="1"/>
  <c r="DS20" i="282"/>
  <c r="DS15" i="286"/>
  <c r="DS127" i="280"/>
  <c r="DS129" i="280" s="1"/>
  <c r="DS153" i="280"/>
  <c r="DS154" i="280" s="1"/>
  <c r="DS156" i="280" s="1"/>
  <c r="DS156" i="273"/>
  <c r="DS48" i="278"/>
  <c r="DS69" i="278"/>
  <c r="DV19" i="273"/>
  <c r="DV20" i="273" s="1"/>
  <c r="DV56" i="273"/>
  <c r="DV37" i="288"/>
  <c r="DV37" i="273"/>
  <c r="DV12" i="288"/>
  <c r="DV47" i="273"/>
  <c r="DV48" i="273" s="1"/>
  <c r="DS52" i="273"/>
  <c r="DS42" i="273"/>
  <c r="DS4" i="304" s="1"/>
  <c r="DR4" i="289"/>
  <c r="DR4" i="286"/>
  <c r="DR4" i="282"/>
  <c r="DR4" i="288"/>
  <c r="DR4" i="280"/>
  <c r="DR4" i="285"/>
  <c r="DR4" i="275"/>
  <c r="DR4" i="265"/>
  <c r="DS17" i="280"/>
  <c r="DS79" i="280"/>
  <c r="DS76" i="288"/>
  <c r="DS77" i="288" s="1"/>
  <c r="DS79" i="288" s="1"/>
  <c r="DS144" i="273"/>
  <c r="DS38" i="273"/>
  <c r="DT39" i="273" s="1"/>
  <c r="DT41" i="273" s="1"/>
  <c r="DQ70" i="278"/>
  <c r="DR132" i="280"/>
  <c r="DR55" i="280"/>
  <c r="DR19" i="278"/>
  <c r="DR21" i="278" s="1"/>
  <c r="DP71" i="278"/>
  <c r="DS22" i="285"/>
  <c r="DS13" i="285"/>
  <c r="DS13" i="265" s="1"/>
  <c r="DS20" i="278"/>
  <c r="DS134" i="273"/>
  <c r="DS135" i="273" s="1"/>
  <c r="DS138" i="273" s="1"/>
  <c r="DS155" i="273"/>
  <c r="DS139" i="273"/>
  <c r="DS140" i="273" s="1"/>
  <c r="DS41" i="278"/>
  <c r="DS56" i="288"/>
  <c r="DS12" i="278"/>
  <c r="DS33" i="278"/>
  <c r="DS145" i="273"/>
  <c r="DS146" i="273" s="1"/>
  <c r="DS45" i="280" s="1"/>
  <c r="DU151" i="273"/>
  <c r="DU24" i="273"/>
  <c r="DU25" i="273" s="1"/>
  <c r="DU2" i="304" s="1"/>
  <c r="DP10" i="265"/>
  <c r="EG4" i="291"/>
  <c r="DT42" i="288"/>
  <c r="DT2" i="288"/>
  <c r="DT2" i="280"/>
  <c r="DT122" i="273"/>
  <c r="DT123" i="273" s="1"/>
  <c r="DT127" i="273"/>
  <c r="DT128" i="273" s="1"/>
  <c r="DT21" i="289" s="1"/>
  <c r="DT90" i="273"/>
  <c r="DT91" i="273" s="1"/>
  <c r="DT2" i="275"/>
  <c r="DT2" i="286"/>
  <c r="DT2" i="282"/>
  <c r="DT2" i="285"/>
  <c r="DT96" i="273"/>
  <c r="DT97" i="273" s="1"/>
  <c r="DT2" i="289"/>
  <c r="DT111" i="273"/>
  <c r="DT112" i="273" s="1"/>
  <c r="DT11" i="285" s="1"/>
  <c r="DT12" i="285" s="1"/>
  <c r="DT18" i="288"/>
  <c r="DT32" i="273"/>
  <c r="DT33" i="273" s="1"/>
  <c r="DT2" i="265"/>
  <c r="DT152" i="273"/>
  <c r="DT153" i="273" s="1"/>
  <c r="DT75" i="273"/>
  <c r="DT76" i="273" s="1"/>
  <c r="DT80" i="278" s="1"/>
  <c r="DW5" i="288"/>
  <c r="DX10" i="273"/>
  <c r="DW13" i="273"/>
  <c r="DW14" i="273" s="1"/>
  <c r="DW5" i="285"/>
  <c r="DW5" i="280"/>
  <c r="DW5" i="286"/>
  <c r="DW5" i="282"/>
  <c r="DW5" i="265"/>
  <c r="DW5" i="275"/>
  <c r="DW5" i="289"/>
  <c r="DN34" i="278"/>
  <c r="DQ74" i="278"/>
  <c r="AH85" i="278"/>
  <c r="DM53" i="278"/>
  <c r="DM49" i="278"/>
  <c r="DM9" i="265"/>
  <c r="DM62" i="278"/>
  <c r="DQ43" i="278"/>
  <c r="DR43" i="278"/>
  <c r="DO32" i="278"/>
  <c r="DL50" i="278"/>
  <c r="AH31" i="265"/>
  <c r="DQ25" i="278"/>
  <c r="DR83" i="278"/>
  <c r="AG55" i="278"/>
  <c r="DP27" i="278"/>
  <c r="DR70" i="278"/>
  <c r="DR13" i="278"/>
  <c r="DK54" i="278"/>
  <c r="DL42" i="282"/>
  <c r="DL14" i="265"/>
  <c r="DQ26" i="278"/>
  <c r="DQ3" i="289"/>
  <c r="DR157" i="273"/>
  <c r="DQ50" i="288"/>
  <c r="DQ51" i="288" s="1"/>
  <c r="DQ54" i="288" s="1"/>
  <c r="DQ57" i="288" s="1"/>
  <c r="DQ64" i="288" s="1"/>
  <c r="DT18" i="285"/>
  <c r="DR66" i="273"/>
  <c r="DR67" i="273" s="1"/>
  <c r="DR3" i="304" s="1"/>
  <c r="DS60" i="273"/>
  <c r="DS20" i="285"/>
  <c r="BQ30" i="282"/>
  <c r="BQ31" i="282" s="1"/>
  <c r="BR28" i="282" s="1"/>
  <c r="BQ43" i="282"/>
  <c r="DQ50" i="273"/>
  <c r="DQ3" i="285"/>
  <c r="DQ3" i="286"/>
  <c r="DQ3" i="265"/>
  <c r="DQ3" i="288"/>
  <c r="DQ3" i="282"/>
  <c r="DQ3" i="275"/>
  <c r="DQ3" i="280"/>
  <c r="DX5" i="304" l="1"/>
  <c r="DX5" i="278"/>
  <c r="DX5" i="273"/>
  <c r="DT98" i="280"/>
  <c r="DT88" i="280"/>
  <c r="DT51" i="280"/>
  <c r="DT52" i="280" s="1"/>
  <c r="DT46" i="280"/>
  <c r="DT47" i="280" s="1"/>
  <c r="DT50" i="280" s="1"/>
  <c r="DR56" i="280"/>
  <c r="DR89" i="280" s="1"/>
  <c r="DQ59" i="280"/>
  <c r="EE5" i="291"/>
  <c r="DR3" i="273"/>
  <c r="DR3" i="278"/>
  <c r="DS4" i="273"/>
  <c r="DS4" i="278"/>
  <c r="DU2" i="278"/>
  <c r="DU2" i="273"/>
  <c r="DM11" i="265"/>
  <c r="DM42" i="282" s="1"/>
  <c r="DR60" i="265"/>
  <c r="DT43" i="286"/>
  <c r="DT15" i="275"/>
  <c r="DT20" i="275" s="1"/>
  <c r="DU17" i="275" s="1"/>
  <c r="DT20" i="286"/>
  <c r="DT59" i="278"/>
  <c r="DT55" i="288"/>
  <c r="DT26" i="282"/>
  <c r="DT84" i="282"/>
  <c r="DT112" i="280"/>
  <c r="DT12" i="289"/>
  <c r="DT13" i="289" s="1"/>
  <c r="DT20" i="289" s="1"/>
  <c r="DU22" i="289" s="1"/>
  <c r="DT32" i="286"/>
  <c r="DT73" i="282"/>
  <c r="DT13" i="288"/>
  <c r="DT79" i="273"/>
  <c r="DU80" i="273" s="1"/>
  <c r="DU58" i="273" s="1"/>
  <c r="DT38" i="288"/>
  <c r="DT57" i="273"/>
  <c r="DT60" i="273" s="1"/>
  <c r="DT61" i="288"/>
  <c r="DT185" i="280"/>
  <c r="DT54" i="280"/>
  <c r="DQ71" i="278"/>
  <c r="DQ75" i="278" s="1"/>
  <c r="DS11" i="278"/>
  <c r="DS19" i="278"/>
  <c r="DP75" i="278"/>
  <c r="DV51" i="273"/>
  <c r="DX13" i="273"/>
  <c r="DX14" i="273" s="1"/>
  <c r="DX5" i="275"/>
  <c r="DX5" i="286"/>
  <c r="DX5" i="280"/>
  <c r="DX5" i="288"/>
  <c r="DX5" i="265"/>
  <c r="DX5" i="282"/>
  <c r="DX5" i="289"/>
  <c r="DX5" i="285"/>
  <c r="DY10" i="273"/>
  <c r="DT38" i="273"/>
  <c r="DU39" i="273" s="1"/>
  <c r="DU41" i="273" s="1"/>
  <c r="DT144" i="273"/>
  <c r="DS42" i="278"/>
  <c r="DT100" i="273"/>
  <c r="DU101" i="273" s="1"/>
  <c r="DU59" i="273" s="1"/>
  <c r="DT20" i="282"/>
  <c r="DT15" i="286"/>
  <c r="DS132" i="280"/>
  <c r="DS55" i="280"/>
  <c r="DT13" i="285"/>
  <c r="DT13" i="265" s="1"/>
  <c r="DT22" i="285"/>
  <c r="EH4" i="291"/>
  <c r="DU122" i="273"/>
  <c r="DU123" i="273" s="1"/>
  <c r="DU90" i="273"/>
  <c r="DU91" i="273" s="1"/>
  <c r="DU2" i="286"/>
  <c r="DU42" i="288"/>
  <c r="DU2" i="288"/>
  <c r="DU2" i="282"/>
  <c r="DU2" i="280"/>
  <c r="DU111" i="273"/>
  <c r="DU112" i="273" s="1"/>
  <c r="DU11" i="285" s="1"/>
  <c r="DU12" i="285" s="1"/>
  <c r="DU75" i="273"/>
  <c r="DU76" i="273" s="1"/>
  <c r="DU12" i="289" s="1"/>
  <c r="DU18" i="288"/>
  <c r="DU32" i="273"/>
  <c r="DU33" i="273" s="1"/>
  <c r="DU2" i="265"/>
  <c r="DU127" i="273"/>
  <c r="DU128" i="273" s="1"/>
  <c r="DU21" i="289" s="1"/>
  <c r="DU2" i="275"/>
  <c r="DU96" i="273"/>
  <c r="DU97" i="273" s="1"/>
  <c r="DU2" i="289"/>
  <c r="DU152" i="273"/>
  <c r="DU153" i="273" s="1"/>
  <c r="DU2" i="285"/>
  <c r="DT17" i="280"/>
  <c r="DT76" i="288"/>
  <c r="DT77" i="288" s="1"/>
  <c r="DT79" i="288" s="1"/>
  <c r="DT79" i="280"/>
  <c r="DW47" i="273"/>
  <c r="DW48" i="273" s="1"/>
  <c r="DW37" i="273"/>
  <c r="DW19" i="273"/>
  <c r="DW20" i="273" s="1"/>
  <c r="DW12" i="288"/>
  <c r="DW37" i="288"/>
  <c r="DW56" i="273"/>
  <c r="DT56" i="288"/>
  <c r="DT20" i="278"/>
  <c r="DT33" i="278"/>
  <c r="DT139" i="273"/>
  <c r="DT140" i="273" s="1"/>
  <c r="DT134" i="273"/>
  <c r="DT135" i="273" s="1"/>
  <c r="DT138" i="273" s="1"/>
  <c r="DT145" i="273"/>
  <c r="DT146" i="273" s="1"/>
  <c r="DT45" i="280" s="1"/>
  <c r="DT155" i="273"/>
  <c r="DT41" i="278"/>
  <c r="DT12" i="278"/>
  <c r="DV24" i="273"/>
  <c r="DV25" i="273" s="1"/>
  <c r="DV2" i="304" s="1"/>
  <c r="DV151" i="273"/>
  <c r="DS23" i="285"/>
  <c r="DT20" i="285" s="1"/>
  <c r="DT69" i="278"/>
  <c r="DT48" i="278"/>
  <c r="DT127" i="280"/>
  <c r="DT129" i="280" s="1"/>
  <c r="DT153" i="280"/>
  <c r="DT154" i="280" s="1"/>
  <c r="DT156" i="280" s="1"/>
  <c r="DT156" i="273"/>
  <c r="DT52" i="273"/>
  <c r="DT42" i="273"/>
  <c r="DT4" i="304" s="1"/>
  <c r="DS4" i="282"/>
  <c r="DS4" i="265"/>
  <c r="DS4" i="289"/>
  <c r="DS4" i="275"/>
  <c r="DS4" i="280"/>
  <c r="DS4" i="285"/>
  <c r="DS4" i="288"/>
  <c r="DS4" i="286"/>
  <c r="DP32" i="278"/>
  <c r="DL54" i="278"/>
  <c r="DM50" i="278"/>
  <c r="AG63" i="278"/>
  <c r="AG30" i="265"/>
  <c r="DO34" i="278"/>
  <c r="DN9" i="265"/>
  <c r="DN62" i="278"/>
  <c r="DN53" i="278"/>
  <c r="DN49" i="278"/>
  <c r="DS21" i="278"/>
  <c r="DS13" i="278"/>
  <c r="DR25" i="278"/>
  <c r="DQ27" i="278"/>
  <c r="DR10" i="265"/>
  <c r="AI82" i="278"/>
  <c r="AH69" i="265"/>
  <c r="DQ10" i="265"/>
  <c r="DR26" i="278"/>
  <c r="DR3" i="289"/>
  <c r="DR71" i="278"/>
  <c r="DR50" i="288"/>
  <c r="DR51" i="288" s="1"/>
  <c r="DR54" i="288" s="1"/>
  <c r="DR57" i="288" s="1"/>
  <c r="DR64" i="288" s="1"/>
  <c r="DS157" i="273"/>
  <c r="DU13" i="288"/>
  <c r="DU43" i="286"/>
  <c r="BR19" i="282"/>
  <c r="BR21" i="282" s="1"/>
  <c r="DR3" i="265"/>
  <c r="DR3" i="280"/>
  <c r="DR3" i="285"/>
  <c r="DR3" i="286"/>
  <c r="DR3" i="275"/>
  <c r="DR3" i="288"/>
  <c r="DR50" i="273"/>
  <c r="DR3" i="282"/>
  <c r="DS66" i="273"/>
  <c r="DS67" i="273" s="1"/>
  <c r="DS3" i="304" s="1"/>
  <c r="DS59" i="265" l="1"/>
  <c r="DS60" i="265" s="1"/>
  <c r="DU57" i="273"/>
  <c r="DU20" i="286"/>
  <c r="DU59" i="278"/>
  <c r="DU80" i="278"/>
  <c r="DM14" i="265"/>
  <c r="DU88" i="280"/>
  <c r="DU98" i="280"/>
  <c r="DY5" i="304"/>
  <c r="DY5" i="278"/>
  <c r="DY5" i="273"/>
  <c r="DU46" i="280"/>
  <c r="DU47" i="280" s="1"/>
  <c r="DU50" i="280" s="1"/>
  <c r="DU51" i="280"/>
  <c r="DU52" i="280" s="1"/>
  <c r="DS56" i="280"/>
  <c r="DS89" i="280" s="1"/>
  <c r="DR59" i="280"/>
  <c r="DU55" i="288"/>
  <c r="DU73" i="282"/>
  <c r="DU84" i="282"/>
  <c r="DU185" i="280"/>
  <c r="DU32" i="286"/>
  <c r="DU79" i="273"/>
  <c r="DV80" i="273" s="1"/>
  <c r="DV58" i="273" s="1"/>
  <c r="DU61" i="288"/>
  <c r="DU15" i="275"/>
  <c r="DU20" i="275" s="1"/>
  <c r="DV17" i="275" s="1"/>
  <c r="DU38" i="288"/>
  <c r="DU18" i="285"/>
  <c r="DU26" i="282"/>
  <c r="DU112" i="280"/>
  <c r="DU54" i="280"/>
  <c r="DT4" i="278"/>
  <c r="DT4" i="273"/>
  <c r="EF5" i="291"/>
  <c r="DS3" i="278"/>
  <c r="DS3" i="273"/>
  <c r="DV2" i="273"/>
  <c r="DV2" i="278"/>
  <c r="DN11" i="265"/>
  <c r="DN42" i="282" s="1"/>
  <c r="DU13" i="289"/>
  <c r="DU20" i="289" s="1"/>
  <c r="DV22" i="289"/>
  <c r="DV40" i="278" s="1"/>
  <c r="DT11" i="278"/>
  <c r="DT19" i="278"/>
  <c r="DT42" i="278"/>
  <c r="DU38" i="273"/>
  <c r="DV39" i="273" s="1"/>
  <c r="DV41" i="273" s="1"/>
  <c r="DU144" i="273"/>
  <c r="DT132" i="280"/>
  <c r="DT55" i="280"/>
  <c r="DU52" i="273"/>
  <c r="DU42" i="273"/>
  <c r="DU4" i="304" s="1"/>
  <c r="DU153" i="280"/>
  <c r="DU154" i="280" s="1"/>
  <c r="DU156" i="280" s="1"/>
  <c r="DU156" i="273"/>
  <c r="DU48" i="278"/>
  <c r="DU69" i="278"/>
  <c r="DU127" i="280"/>
  <c r="DU129" i="280" s="1"/>
  <c r="DY5" i="265"/>
  <c r="DY5" i="285"/>
  <c r="DY5" i="275"/>
  <c r="DZ10" i="273"/>
  <c r="DY5" i="280"/>
  <c r="DY5" i="286"/>
  <c r="DY5" i="288"/>
  <c r="DY5" i="282"/>
  <c r="DY13" i="273"/>
  <c r="DY14" i="273" s="1"/>
  <c r="DY5" i="289"/>
  <c r="DS43" i="278"/>
  <c r="DS83" i="278"/>
  <c r="DS74" i="278"/>
  <c r="DS70" i="278"/>
  <c r="DS71" i="278" s="1"/>
  <c r="DW24" i="273"/>
  <c r="DW25" i="273" s="1"/>
  <c r="DW2" i="304" s="1"/>
  <c r="DW151" i="273"/>
  <c r="DU22" i="285"/>
  <c r="DU13" i="285"/>
  <c r="DU13" i="265" s="1"/>
  <c r="DU20" i="282"/>
  <c r="DU100" i="273"/>
  <c r="DV101" i="273" s="1"/>
  <c r="DV59" i="273" s="1"/>
  <c r="DU15" i="286"/>
  <c r="DU12" i="278"/>
  <c r="DU139" i="273"/>
  <c r="DU140" i="273" s="1"/>
  <c r="DU145" i="273"/>
  <c r="DU146" i="273" s="1"/>
  <c r="DU45" i="280" s="1"/>
  <c r="DU20" i="278"/>
  <c r="DU56" i="288"/>
  <c r="DU41" i="278"/>
  <c r="DU155" i="273"/>
  <c r="DU33" i="278"/>
  <c r="DU134" i="273"/>
  <c r="DU135" i="273" s="1"/>
  <c r="DU138" i="273" s="1"/>
  <c r="DU17" i="280"/>
  <c r="DU79" i="280"/>
  <c r="DU76" i="288"/>
  <c r="DU77" i="288" s="1"/>
  <c r="DU79" i="288" s="1"/>
  <c r="DT4" i="282"/>
  <c r="DT4" i="286"/>
  <c r="DT4" i="265"/>
  <c r="DT4" i="288"/>
  <c r="DT4" i="285"/>
  <c r="DT4" i="289"/>
  <c r="DT4" i="280"/>
  <c r="DT4" i="275"/>
  <c r="DW51" i="273"/>
  <c r="DT23" i="285"/>
  <c r="DU20" i="285" s="1"/>
  <c r="EI4" i="291"/>
  <c r="DV32" i="273"/>
  <c r="DV33" i="273" s="1"/>
  <c r="DV122" i="273"/>
  <c r="DV123" i="273" s="1"/>
  <c r="DV2" i="265"/>
  <c r="DV152" i="273"/>
  <c r="DV153" i="273" s="1"/>
  <c r="DV2" i="285"/>
  <c r="DV18" i="288"/>
  <c r="DV127" i="273"/>
  <c r="DV128" i="273" s="1"/>
  <c r="DV21" i="289" s="1"/>
  <c r="DV2" i="280"/>
  <c r="DV2" i="275"/>
  <c r="DV111" i="273"/>
  <c r="DV112" i="273" s="1"/>
  <c r="DV11" i="285" s="1"/>
  <c r="DV12" i="285" s="1"/>
  <c r="DV2" i="289"/>
  <c r="DV75" i="273"/>
  <c r="DV76" i="273" s="1"/>
  <c r="DV2" i="282"/>
  <c r="DV42" i="288"/>
  <c r="DV96" i="273"/>
  <c r="DV97" i="273" s="1"/>
  <c r="DV90" i="273"/>
  <c r="DV91" i="273" s="1"/>
  <c r="DV2" i="288"/>
  <c r="DV2" i="286"/>
  <c r="DX19" i="273"/>
  <c r="DX20" i="273" s="1"/>
  <c r="DX37" i="273"/>
  <c r="DX37" i="288"/>
  <c r="DX56" i="273"/>
  <c r="DX47" i="273"/>
  <c r="DX48" i="273" s="1"/>
  <c r="DX12" i="288"/>
  <c r="DS26" i="278"/>
  <c r="DT21" i="278"/>
  <c r="DT13" i="278"/>
  <c r="DQ32" i="278"/>
  <c r="DN50" i="278"/>
  <c r="AG64" i="278"/>
  <c r="DO9" i="265"/>
  <c r="DO62" i="278"/>
  <c r="DO53" i="278"/>
  <c r="DO49" i="278"/>
  <c r="DR27" i="278"/>
  <c r="DN14" i="265"/>
  <c r="AI73" i="278"/>
  <c r="DR75" i="278"/>
  <c r="DS25" i="278"/>
  <c r="DM54" i="278"/>
  <c r="DP34" i="278"/>
  <c r="DS3" i="289"/>
  <c r="DU40" i="278"/>
  <c r="DT157" i="273"/>
  <c r="DS50" i="288"/>
  <c r="DS51" i="288" s="1"/>
  <c r="DS54" i="288" s="1"/>
  <c r="DS57" i="288" s="1"/>
  <c r="DS64" i="288" s="1"/>
  <c r="DS3" i="286"/>
  <c r="DS3" i="275"/>
  <c r="DS3" i="288"/>
  <c r="DS3" i="285"/>
  <c r="DS3" i="282"/>
  <c r="DS50" i="273"/>
  <c r="DS3" i="265"/>
  <c r="DS3" i="280"/>
  <c r="DT66" i="273"/>
  <c r="DT67" i="273" s="1"/>
  <c r="DT3" i="304" s="1"/>
  <c r="DU60" i="273"/>
  <c r="BR43" i="282"/>
  <c r="BR30" i="282"/>
  <c r="BR31" i="282" s="1"/>
  <c r="BS28" i="282" s="1"/>
  <c r="DV98" i="280" l="1"/>
  <c r="DV88" i="280"/>
  <c r="DZ5" i="304"/>
  <c r="DZ5" i="278"/>
  <c r="DZ5" i="273"/>
  <c r="DT59" i="265"/>
  <c r="DT60" i="265" s="1"/>
  <c r="DV51" i="280"/>
  <c r="DV52" i="280" s="1"/>
  <c r="DV46" i="280"/>
  <c r="DV47" i="280" s="1"/>
  <c r="DV50" i="280" s="1"/>
  <c r="DU23" i="285"/>
  <c r="DU59" i="265" s="1"/>
  <c r="DT56" i="280"/>
  <c r="DT89" i="280" s="1"/>
  <c r="DS59" i="280"/>
  <c r="EG5" i="291"/>
  <c r="DT3" i="273"/>
  <c r="DT3" i="278"/>
  <c r="DW2" i="278"/>
  <c r="DW2" i="273"/>
  <c r="DU4" i="273"/>
  <c r="DU4" i="278"/>
  <c r="DO11" i="265"/>
  <c r="DO14" i="265" s="1"/>
  <c r="DW22" i="289"/>
  <c r="DW40" i="278" s="1"/>
  <c r="DU11" i="278"/>
  <c r="DU19" i="278"/>
  <c r="DV17" i="280"/>
  <c r="DV79" i="280"/>
  <c r="DV76" i="288"/>
  <c r="DV77" i="288" s="1"/>
  <c r="DV79" i="288" s="1"/>
  <c r="DV38" i="273"/>
  <c r="DW39" i="273" s="1"/>
  <c r="DW41" i="273" s="1"/>
  <c r="DV144" i="273"/>
  <c r="DV42" i="273"/>
  <c r="DV4" i="304" s="1"/>
  <c r="DV52" i="273"/>
  <c r="DS10" i="265"/>
  <c r="DZ5" i="288"/>
  <c r="DZ5" i="282"/>
  <c r="DZ5" i="265"/>
  <c r="DZ5" i="280"/>
  <c r="EA10" i="273"/>
  <c r="DZ5" i="275"/>
  <c r="DZ5" i="289"/>
  <c r="DZ13" i="273"/>
  <c r="DZ14" i="273" s="1"/>
  <c r="DZ5" i="286"/>
  <c r="DZ5" i="285"/>
  <c r="DV80" i="278"/>
  <c r="DV54" i="280"/>
  <c r="DV112" i="280"/>
  <c r="DV73" i="282"/>
  <c r="DV12" i="289"/>
  <c r="DV13" i="289" s="1"/>
  <c r="DV20" i="289" s="1"/>
  <c r="DV59" i="278"/>
  <c r="DV84" i="282"/>
  <c r="DV55" i="288"/>
  <c r="DV26" i="282"/>
  <c r="DV13" i="288"/>
  <c r="DV38" i="288"/>
  <c r="DV32" i="286"/>
  <c r="DV15" i="275"/>
  <c r="DV20" i="275" s="1"/>
  <c r="DW17" i="275" s="1"/>
  <c r="DV20" i="286"/>
  <c r="DV185" i="280"/>
  <c r="DV79" i="273"/>
  <c r="DW80" i="273" s="1"/>
  <c r="DW58" i="273" s="1"/>
  <c r="DV61" i="288"/>
  <c r="DV57" i="273"/>
  <c r="DV43" i="286"/>
  <c r="DV18" i="285"/>
  <c r="EJ4" i="291"/>
  <c r="DW2" i="286"/>
  <c r="DW96" i="273"/>
  <c r="DW97" i="273" s="1"/>
  <c r="DW2" i="275"/>
  <c r="DW90" i="273"/>
  <c r="DW91" i="273" s="1"/>
  <c r="DW122" i="273"/>
  <c r="DW123" i="273" s="1"/>
  <c r="DW42" i="288"/>
  <c r="DW152" i="273"/>
  <c r="DW153" i="273" s="1"/>
  <c r="DW2" i="282"/>
  <c r="DW2" i="280"/>
  <c r="DW2" i="289"/>
  <c r="DW18" i="288"/>
  <c r="DW2" i="288"/>
  <c r="DW32" i="273"/>
  <c r="DW33" i="273" s="1"/>
  <c r="DW75" i="273"/>
  <c r="DW76" i="273" s="1"/>
  <c r="DW54" i="280" s="1"/>
  <c r="DW2" i="265"/>
  <c r="DW2" i="285"/>
  <c r="DW127" i="273"/>
  <c r="DW128" i="273" s="1"/>
  <c r="DW21" i="289" s="1"/>
  <c r="DW111" i="273"/>
  <c r="DW112" i="273" s="1"/>
  <c r="DW11" i="285" s="1"/>
  <c r="DW12" i="285" s="1"/>
  <c r="DY19" i="273"/>
  <c r="DY20" i="273" s="1"/>
  <c r="DY12" i="288"/>
  <c r="DY56" i="273"/>
  <c r="DY37" i="288"/>
  <c r="DY47" i="273"/>
  <c r="DY48" i="273" s="1"/>
  <c r="DY37" i="273"/>
  <c r="DT83" i="278"/>
  <c r="DT74" i="278"/>
  <c r="DT70" i="278"/>
  <c r="DT71" i="278" s="1"/>
  <c r="DT43" i="278"/>
  <c r="DX151" i="273"/>
  <c r="DX24" i="273"/>
  <c r="DX25" i="273" s="1"/>
  <c r="DX2" i="304" s="1"/>
  <c r="DU4" i="288"/>
  <c r="DU4" i="289"/>
  <c r="DU4" i="265"/>
  <c r="DU4" i="280"/>
  <c r="DU4" i="282"/>
  <c r="DU4" i="275"/>
  <c r="DU4" i="286"/>
  <c r="DU4" i="285"/>
  <c r="DX51" i="273"/>
  <c r="DV13" i="285"/>
  <c r="DV13" i="265" s="1"/>
  <c r="DV22" i="285"/>
  <c r="DV153" i="280"/>
  <c r="DV154" i="280" s="1"/>
  <c r="DV156" i="280" s="1"/>
  <c r="DV156" i="273"/>
  <c r="DV48" i="278"/>
  <c r="DV127" i="280"/>
  <c r="DV129" i="280" s="1"/>
  <c r="DV69" i="278"/>
  <c r="DV33" i="278"/>
  <c r="DV20" i="278"/>
  <c r="DV41" i="278"/>
  <c r="DV155" i="273"/>
  <c r="DV12" i="278"/>
  <c r="DV145" i="273"/>
  <c r="DV146" i="273" s="1"/>
  <c r="DV45" i="280" s="1"/>
  <c r="DV56" i="288"/>
  <c r="DV139" i="273"/>
  <c r="DV140" i="273" s="1"/>
  <c r="DV134" i="273"/>
  <c r="DV135" i="273" s="1"/>
  <c r="DV138" i="273" s="1"/>
  <c r="DV15" i="286"/>
  <c r="DV100" i="273"/>
  <c r="DW101" i="273" s="1"/>
  <c r="DW59" i="273" s="1"/>
  <c r="DV20" i="282"/>
  <c r="DU132" i="280"/>
  <c r="DU55" i="280"/>
  <c r="DQ34" i="278"/>
  <c r="DP53" i="278"/>
  <c r="DP62" i="278"/>
  <c r="DP49" i="278"/>
  <c r="DP9" i="265"/>
  <c r="AI76" i="278"/>
  <c r="DT25" i="278"/>
  <c r="DU13" i="278"/>
  <c r="DR32" i="278"/>
  <c r="AG64" i="265"/>
  <c r="AH61" i="278"/>
  <c r="DT26" i="278"/>
  <c r="DU21" i="278"/>
  <c r="DS75" i="278"/>
  <c r="DU42" i="278"/>
  <c r="DS27" i="278"/>
  <c r="DO50" i="278"/>
  <c r="DN54" i="278"/>
  <c r="DT3" i="289"/>
  <c r="DT50" i="288"/>
  <c r="DT51" i="288" s="1"/>
  <c r="DT54" i="288" s="1"/>
  <c r="DT57" i="288" s="1"/>
  <c r="DT64" i="288" s="1"/>
  <c r="DU157" i="273"/>
  <c r="BS19" i="282"/>
  <c r="BS21" i="282" s="1"/>
  <c r="DV20" i="285"/>
  <c r="DV60" i="273"/>
  <c r="DU66" i="273"/>
  <c r="DU67" i="273" s="1"/>
  <c r="DU3" i="304" s="1"/>
  <c r="DT3" i="280"/>
  <c r="DT50" i="273"/>
  <c r="DT3" i="288"/>
  <c r="DT3" i="275"/>
  <c r="DT3" i="285"/>
  <c r="DT3" i="265"/>
  <c r="DT3" i="286"/>
  <c r="DT3" i="282"/>
  <c r="DW79" i="273" l="1"/>
  <c r="DX80" i="273" s="1"/>
  <c r="DX58" i="273" s="1"/>
  <c r="DW98" i="280"/>
  <c r="DW88" i="280"/>
  <c r="EA5" i="304"/>
  <c r="EA5" i="278"/>
  <c r="EA5" i="273"/>
  <c r="DW13" i="288"/>
  <c r="DW20" i="286"/>
  <c r="DW57" i="273"/>
  <c r="DW60" i="273" s="1"/>
  <c r="DW185" i="280"/>
  <c r="DW12" i="289"/>
  <c r="DO42" i="282"/>
  <c r="DW46" i="280"/>
  <c r="DW47" i="280" s="1"/>
  <c r="DW50" i="280" s="1"/>
  <c r="DW51" i="280"/>
  <c r="DW52" i="280" s="1"/>
  <c r="DU56" i="280"/>
  <c r="DU89" i="280" s="1"/>
  <c r="DT59" i="280"/>
  <c r="DW15" i="275"/>
  <c r="DW20" i="275" s="1"/>
  <c r="DX17" i="275" s="1"/>
  <c r="DW61" i="288"/>
  <c r="DW38" i="288"/>
  <c r="DW84" i="282"/>
  <c r="DW73" i="282"/>
  <c r="EH5" i="291"/>
  <c r="DU3" i="278"/>
  <c r="DU3" i="273"/>
  <c r="DV4" i="278"/>
  <c r="DV4" i="273"/>
  <c r="DX2" i="273"/>
  <c r="DX2" i="278"/>
  <c r="DU60" i="265"/>
  <c r="DP11" i="265"/>
  <c r="DW43" i="286"/>
  <c r="DW26" i="282"/>
  <c r="DW32" i="286"/>
  <c r="DW18" i="285"/>
  <c r="DW55" i="288"/>
  <c r="DW112" i="280"/>
  <c r="DW80" i="278"/>
  <c r="DX22" i="289"/>
  <c r="DX40" i="278" s="1"/>
  <c r="DW13" i="289"/>
  <c r="DW20" i="289" s="1"/>
  <c r="DW59" i="278"/>
  <c r="DV19" i="278"/>
  <c r="DV21" i="278" s="1"/>
  <c r="DV11" i="278"/>
  <c r="DT10" i="265"/>
  <c r="DW153" i="280"/>
  <c r="DW154" i="280" s="1"/>
  <c r="DW156" i="280" s="1"/>
  <c r="DW127" i="280"/>
  <c r="DW129" i="280" s="1"/>
  <c r="DW69" i="278"/>
  <c r="DW156" i="273"/>
  <c r="DW48" i="278"/>
  <c r="DV42" i="278"/>
  <c r="DZ37" i="273"/>
  <c r="DZ19" i="273"/>
  <c r="DZ20" i="273" s="1"/>
  <c r="DZ47" i="273"/>
  <c r="DZ48" i="273" s="1"/>
  <c r="DZ37" i="288"/>
  <c r="DZ12" i="288"/>
  <c r="DZ56" i="273"/>
  <c r="DY24" i="273"/>
  <c r="DY25" i="273" s="1"/>
  <c r="DY2" i="304" s="1"/>
  <c r="DY151" i="273"/>
  <c r="DW38" i="273"/>
  <c r="DX39" i="273" s="1"/>
  <c r="DX41" i="273" s="1"/>
  <c r="DW144" i="273"/>
  <c r="DW17" i="280"/>
  <c r="DW76" i="288"/>
  <c r="DW77" i="288" s="1"/>
  <c r="DW79" i="288" s="1"/>
  <c r="DW79" i="280"/>
  <c r="DU74" i="278"/>
  <c r="DV132" i="280"/>
  <c r="DV55" i="280"/>
  <c r="DW13" i="285"/>
  <c r="DW13" i="265" s="1"/>
  <c r="DW22" i="285"/>
  <c r="DW20" i="282"/>
  <c r="DW15" i="286"/>
  <c r="DW100" i="273"/>
  <c r="DX101" i="273" s="1"/>
  <c r="DX59" i="273" s="1"/>
  <c r="EA5" i="275"/>
  <c r="EA5" i="288"/>
  <c r="EA5" i="280"/>
  <c r="EA5" i="285"/>
  <c r="EB10" i="273"/>
  <c r="EA5" i="286"/>
  <c r="EA13" i="273"/>
  <c r="EA14" i="273" s="1"/>
  <c r="EA5" i="289"/>
  <c r="EA5" i="282"/>
  <c r="EA5" i="265"/>
  <c r="DV23" i="285"/>
  <c r="DV59" i="265" s="1"/>
  <c r="DU43" i="278"/>
  <c r="DU10" i="265" s="1"/>
  <c r="DW33" i="278"/>
  <c r="DW139" i="273"/>
  <c r="DW140" i="273" s="1"/>
  <c r="DW145" i="273"/>
  <c r="DW146" i="273" s="1"/>
  <c r="DW45" i="280" s="1"/>
  <c r="DW134" i="273"/>
  <c r="DW135" i="273" s="1"/>
  <c r="DW138" i="273" s="1"/>
  <c r="DW12" i="278"/>
  <c r="DW56" i="288"/>
  <c r="DW155" i="273"/>
  <c r="DW41" i="278"/>
  <c r="DW20" i="278"/>
  <c r="DV4" i="289"/>
  <c r="DV4" i="288"/>
  <c r="DV4" i="280"/>
  <c r="DV4" i="286"/>
  <c r="DV4" i="265"/>
  <c r="DV4" i="282"/>
  <c r="DV4" i="285"/>
  <c r="DV4" i="275"/>
  <c r="DW52" i="273"/>
  <c r="DW42" i="273"/>
  <c r="DW4" i="304" s="1"/>
  <c r="EK4" i="291"/>
  <c r="DX32" i="273"/>
  <c r="DX33" i="273" s="1"/>
  <c r="DX122" i="273"/>
  <c r="DX123" i="273" s="1"/>
  <c r="DX152" i="273"/>
  <c r="DX153" i="273" s="1"/>
  <c r="DX42" i="288"/>
  <c r="DX96" i="273"/>
  <c r="DX97" i="273" s="1"/>
  <c r="DX2" i="280"/>
  <c r="DX2" i="265"/>
  <c r="DX75" i="273"/>
  <c r="DX2" i="285"/>
  <c r="DX90" i="273"/>
  <c r="DX91" i="273" s="1"/>
  <c r="DX18" i="288"/>
  <c r="DX2" i="286"/>
  <c r="DX2" i="288"/>
  <c r="DX2" i="282"/>
  <c r="DX2" i="275"/>
  <c r="DX111" i="273"/>
  <c r="DX112" i="273" s="1"/>
  <c r="DX11" i="285" s="1"/>
  <c r="DX12" i="285" s="1"/>
  <c r="DX127" i="273"/>
  <c r="DX128" i="273" s="1"/>
  <c r="DX21" i="289" s="1"/>
  <c r="DX2" i="289"/>
  <c r="DY51" i="273"/>
  <c r="DT75" i="278"/>
  <c r="DP50" i="278"/>
  <c r="AH52" i="278"/>
  <c r="DT27" i="278"/>
  <c r="DS32" i="278"/>
  <c r="DV13" i="278"/>
  <c r="DU70" i="278"/>
  <c r="DU71" i="278" s="1"/>
  <c r="AI77" i="278"/>
  <c r="AI84" i="278"/>
  <c r="DU25" i="278"/>
  <c r="DU83" i="278"/>
  <c r="DR34" i="278"/>
  <c r="DO54" i="278"/>
  <c r="DU26" i="278"/>
  <c r="DP14" i="265"/>
  <c r="DP42" i="282"/>
  <c r="DQ53" i="278"/>
  <c r="DQ49" i="278"/>
  <c r="DQ62" i="278"/>
  <c r="DQ9" i="265"/>
  <c r="DU3" i="289"/>
  <c r="DV157" i="273"/>
  <c r="DU50" i="288"/>
  <c r="DU51" i="288" s="1"/>
  <c r="DU54" i="288" s="1"/>
  <c r="DU57" i="288" s="1"/>
  <c r="DU64" i="288" s="1"/>
  <c r="DV66" i="273"/>
  <c r="DV67" i="273" s="1"/>
  <c r="DV3" i="304" s="1"/>
  <c r="DU3" i="265"/>
  <c r="DU3" i="286"/>
  <c r="DU3" i="275"/>
  <c r="DU50" i="273"/>
  <c r="DU3" i="288"/>
  <c r="DU3" i="285"/>
  <c r="DU3" i="282"/>
  <c r="DU3" i="280"/>
  <c r="BS30" i="282"/>
  <c r="BS31" i="282" s="1"/>
  <c r="BT28" i="282" s="1"/>
  <c r="BS43" i="282"/>
  <c r="EB5" i="304" l="1"/>
  <c r="EB5" i="278"/>
  <c r="EB5" i="273"/>
  <c r="DX98" i="280"/>
  <c r="DX88" i="280"/>
  <c r="DW20" i="285"/>
  <c r="DW23" i="285" s="1"/>
  <c r="DX20" i="285" s="1"/>
  <c r="DX51" i="280"/>
  <c r="DX52" i="280" s="1"/>
  <c r="DX46" i="280"/>
  <c r="DX47" i="280" s="1"/>
  <c r="DX50" i="280" s="1"/>
  <c r="DV56" i="280"/>
  <c r="DV89" i="280" s="1"/>
  <c r="DU59" i="280"/>
  <c r="EI5" i="291"/>
  <c r="DV3" i="273"/>
  <c r="DV3" i="278"/>
  <c r="DW4" i="273"/>
  <c r="DW4" i="278"/>
  <c r="DY2" i="278"/>
  <c r="DY2" i="273"/>
  <c r="DQ11" i="265"/>
  <c r="DQ42" i="282" s="1"/>
  <c r="DV60" i="265"/>
  <c r="DW19" i="278"/>
  <c r="DW11" i="278"/>
  <c r="DX76" i="273"/>
  <c r="DW42" i="278"/>
  <c r="DZ51" i="273"/>
  <c r="DW4" i="288"/>
  <c r="DW4" i="285"/>
  <c r="DW4" i="282"/>
  <c r="DW4" i="289"/>
  <c r="DW4" i="286"/>
  <c r="DW4" i="265"/>
  <c r="DW4" i="280"/>
  <c r="DW4" i="275"/>
  <c r="DZ151" i="273"/>
  <c r="DZ24" i="273"/>
  <c r="DZ25" i="273" s="1"/>
  <c r="DZ2" i="304" s="1"/>
  <c r="DX38" i="273"/>
  <c r="DY39" i="273" s="1"/>
  <c r="DY41" i="273" s="1"/>
  <c r="DX144" i="273"/>
  <c r="DX33" i="278"/>
  <c r="DX56" i="288"/>
  <c r="DX155" i="273"/>
  <c r="DX20" i="278"/>
  <c r="DX12" i="278"/>
  <c r="DX134" i="273"/>
  <c r="DX135" i="273" s="1"/>
  <c r="DX138" i="273" s="1"/>
  <c r="DX139" i="273"/>
  <c r="DX140" i="273" s="1"/>
  <c r="DX41" i="278"/>
  <c r="DX145" i="273"/>
  <c r="DX146" i="273" s="1"/>
  <c r="DX45" i="280" s="1"/>
  <c r="DX52" i="273"/>
  <c r="DX42" i="273"/>
  <c r="DX4" i="304" s="1"/>
  <c r="DW55" i="280"/>
  <c r="DW132" i="280"/>
  <c r="DV43" i="278"/>
  <c r="DV83" i="278"/>
  <c r="DV70" i="278"/>
  <c r="DV71" i="278" s="1"/>
  <c r="DV74" i="278"/>
  <c r="EL4" i="291"/>
  <c r="DY90" i="273"/>
  <c r="DY91" i="273" s="1"/>
  <c r="DY2" i="265"/>
  <c r="DY127" i="273"/>
  <c r="DY128" i="273" s="1"/>
  <c r="DY21" i="289" s="1"/>
  <c r="DY2" i="288"/>
  <c r="DY2" i="285"/>
  <c r="DY32" i="273"/>
  <c r="DY33" i="273" s="1"/>
  <c r="DY2" i="289"/>
  <c r="DY2" i="282"/>
  <c r="DY18" i="288"/>
  <c r="DY122" i="273"/>
  <c r="DY123" i="273" s="1"/>
  <c r="DY2" i="286"/>
  <c r="DY2" i="275"/>
  <c r="DY42" i="288"/>
  <c r="DY96" i="273"/>
  <c r="DY97" i="273" s="1"/>
  <c r="DY2" i="280"/>
  <c r="DY111" i="273"/>
  <c r="DY112" i="273" s="1"/>
  <c r="DY11" i="285" s="1"/>
  <c r="DY12" i="285" s="1"/>
  <c r="DY152" i="273"/>
  <c r="DY153" i="273" s="1"/>
  <c r="DY75" i="273"/>
  <c r="DY76" i="273" s="1"/>
  <c r="EB5" i="282"/>
  <c r="EB13" i="273"/>
  <c r="EB14" i="273" s="1"/>
  <c r="EB5" i="280"/>
  <c r="EB5" i="286"/>
  <c r="EB5" i="285"/>
  <c r="EB5" i="275"/>
  <c r="EB5" i="265"/>
  <c r="EB5" i="289"/>
  <c r="EC10" i="273"/>
  <c r="EB5" i="288"/>
  <c r="DX13" i="285"/>
  <c r="DX13" i="265" s="1"/>
  <c r="DX22" i="285"/>
  <c r="DX20" i="282"/>
  <c r="DX100" i="273"/>
  <c r="DY101" i="273" s="1"/>
  <c r="DY59" i="273" s="1"/>
  <c r="DX15" i="286"/>
  <c r="DX127" i="280"/>
  <c r="DX129" i="280" s="1"/>
  <c r="DX156" i="273"/>
  <c r="DX153" i="280"/>
  <c r="DX154" i="280" s="1"/>
  <c r="DX156" i="280" s="1"/>
  <c r="DX48" i="278"/>
  <c r="DX69" i="278"/>
  <c r="EA56" i="273"/>
  <c r="EA47" i="273"/>
  <c r="EA48" i="273" s="1"/>
  <c r="EA37" i="273"/>
  <c r="EA37" i="288"/>
  <c r="EA12" i="288"/>
  <c r="EA19" i="273"/>
  <c r="EA20" i="273" s="1"/>
  <c r="DX17" i="280"/>
  <c r="DX79" i="280"/>
  <c r="DX76" i="288"/>
  <c r="DX77" i="288" s="1"/>
  <c r="DX79" i="288" s="1"/>
  <c r="DU27" i="278"/>
  <c r="DV25" i="278"/>
  <c r="DW13" i="278"/>
  <c r="DU75" i="278"/>
  <c r="DQ50" i="278"/>
  <c r="AI85" i="278"/>
  <c r="DS34" i="278"/>
  <c r="DP54" i="278"/>
  <c r="DW21" i="278"/>
  <c r="AI31" i="265"/>
  <c r="DT32" i="278"/>
  <c r="DR9" i="265"/>
  <c r="DR62" i="278"/>
  <c r="DR53" i="278"/>
  <c r="DR49" i="278"/>
  <c r="AH55" i="278"/>
  <c r="DV26" i="278"/>
  <c r="DV3" i="289"/>
  <c r="DW157" i="273"/>
  <c r="DV50" i="288"/>
  <c r="DV51" i="288" s="1"/>
  <c r="DV54" i="288" s="1"/>
  <c r="DV57" i="288" s="1"/>
  <c r="DV64" i="288" s="1"/>
  <c r="DW59" i="265"/>
  <c r="DW66" i="273"/>
  <c r="DW67" i="273" s="1"/>
  <c r="DW3" i="304" s="1"/>
  <c r="BT19" i="282"/>
  <c r="BT21" i="282" s="1"/>
  <c r="DV3" i="285"/>
  <c r="DV3" i="280"/>
  <c r="DV3" i="265"/>
  <c r="DV3" i="275"/>
  <c r="DV50" i="273"/>
  <c r="DV3" i="282"/>
  <c r="DV3" i="288"/>
  <c r="DV3" i="286"/>
  <c r="DY88" i="280" l="1"/>
  <c r="DY98" i="280"/>
  <c r="EC5" i="304"/>
  <c r="EC5" i="278"/>
  <c r="EC5" i="273"/>
  <c r="DQ14" i="265"/>
  <c r="DY46" i="280"/>
  <c r="DY47" i="280" s="1"/>
  <c r="DY50" i="280" s="1"/>
  <c r="DY51" i="280"/>
  <c r="DY52" i="280" s="1"/>
  <c r="DW56" i="280"/>
  <c r="DW89" i="280" s="1"/>
  <c r="DV59" i="280"/>
  <c r="DZ2" i="273"/>
  <c r="DZ2" i="278"/>
  <c r="EJ5" i="291"/>
  <c r="DW3" i="278"/>
  <c r="DW3" i="273"/>
  <c r="DX4" i="278"/>
  <c r="DX4" i="273"/>
  <c r="DW60" i="265"/>
  <c r="DR11" i="265"/>
  <c r="DR14" i="265" s="1"/>
  <c r="DX11" i="278"/>
  <c r="DX19" i="278"/>
  <c r="DY15" i="275"/>
  <c r="DY61" i="288"/>
  <c r="DY43" i="286"/>
  <c r="DY84" i="282"/>
  <c r="DY20" i="286"/>
  <c r="DY80" i="278"/>
  <c r="DY32" i="286"/>
  <c r="DY79" i="273"/>
  <c r="DZ80" i="273" s="1"/>
  <c r="DZ58" i="273" s="1"/>
  <c r="DY18" i="285"/>
  <c r="DY73" i="282"/>
  <c r="DY12" i="289"/>
  <c r="DY54" i="280"/>
  <c r="DY112" i="280"/>
  <c r="DY57" i="273"/>
  <c r="DY59" i="278"/>
  <c r="DY185" i="280"/>
  <c r="DY55" i="288"/>
  <c r="DY38" i="288"/>
  <c r="DY26" i="282"/>
  <c r="DY13" i="288"/>
  <c r="DV10" i="265"/>
  <c r="EA24" i="273"/>
  <c r="EA25" i="273" s="1"/>
  <c r="EA2" i="304" s="1"/>
  <c r="EA151" i="273"/>
  <c r="EB37" i="288"/>
  <c r="EB56" i="273"/>
  <c r="EB19" i="273"/>
  <c r="EB20" i="273" s="1"/>
  <c r="EB47" i="273"/>
  <c r="EB48" i="273" s="1"/>
  <c r="EB37" i="273"/>
  <c r="EB12" i="288"/>
  <c r="EM4" i="291"/>
  <c r="DZ96" i="273"/>
  <c r="DZ97" i="273" s="1"/>
  <c r="DZ75" i="273"/>
  <c r="DZ76" i="273" s="1"/>
  <c r="DZ111" i="273"/>
  <c r="DZ112" i="273" s="1"/>
  <c r="DZ11" i="285" s="1"/>
  <c r="DZ12" i="285" s="1"/>
  <c r="DZ2" i="275"/>
  <c r="DZ2" i="285"/>
  <c r="DZ152" i="273"/>
  <c r="DZ153" i="273" s="1"/>
  <c r="DZ42" i="288"/>
  <c r="DZ2" i="280"/>
  <c r="DZ2" i="282"/>
  <c r="DZ122" i="273"/>
  <c r="DZ123" i="273" s="1"/>
  <c r="DZ90" i="273"/>
  <c r="DZ91" i="273" s="1"/>
  <c r="DZ32" i="273"/>
  <c r="DZ33" i="273" s="1"/>
  <c r="DZ127" i="273"/>
  <c r="DZ128" i="273" s="1"/>
  <c r="DZ21" i="289" s="1"/>
  <c r="DZ18" i="288"/>
  <c r="DZ2" i="289"/>
  <c r="DZ2" i="286"/>
  <c r="DZ2" i="265"/>
  <c r="DZ2" i="288"/>
  <c r="EC5" i="280"/>
  <c r="EC5" i="265"/>
  <c r="EC5" i="275"/>
  <c r="EC5" i="286"/>
  <c r="EC5" i="288"/>
  <c r="ED10" i="273"/>
  <c r="EC13" i="273"/>
  <c r="EC14" i="273" s="1"/>
  <c r="EC5" i="285"/>
  <c r="EC5" i="289"/>
  <c r="EC5" i="282"/>
  <c r="DY139" i="273"/>
  <c r="DY140" i="273" s="1"/>
  <c r="DY155" i="273"/>
  <c r="DY56" i="288"/>
  <c r="DY41" i="278"/>
  <c r="DY33" i="278"/>
  <c r="DY20" i="278"/>
  <c r="DY145" i="273"/>
  <c r="DY146" i="273" s="1"/>
  <c r="DY45" i="280" s="1"/>
  <c r="DY12" i="278"/>
  <c r="DY134" i="273"/>
  <c r="DY135" i="273" s="1"/>
  <c r="DY138" i="273" s="1"/>
  <c r="DY20" i="282"/>
  <c r="DY15" i="286"/>
  <c r="DY100" i="273"/>
  <c r="DZ101" i="273" s="1"/>
  <c r="DZ59" i="273" s="1"/>
  <c r="DY13" i="285"/>
  <c r="DY13" i="265" s="1"/>
  <c r="DY22" i="285"/>
  <c r="DX55" i="280"/>
  <c r="DX132" i="280"/>
  <c r="DX12" i="289"/>
  <c r="DX13" i="289" s="1"/>
  <c r="DX20" i="289" s="1"/>
  <c r="DY22" i="289" s="1"/>
  <c r="DZ22" i="289" s="1"/>
  <c r="EA22" i="289" s="1"/>
  <c r="EA40" i="278" s="1"/>
  <c r="DX185" i="280"/>
  <c r="DX79" i="273"/>
  <c r="DY80" i="273" s="1"/>
  <c r="DY58" i="273" s="1"/>
  <c r="DX18" i="285"/>
  <c r="DX23" i="285" s="1"/>
  <c r="DX112" i="280"/>
  <c r="DX84" i="282"/>
  <c r="DX54" i="280"/>
  <c r="DX61" i="288"/>
  <c r="DX32" i="286"/>
  <c r="DX59" i="278"/>
  <c r="DX20" i="286"/>
  <c r="DX15" i="275"/>
  <c r="DX20" i="275" s="1"/>
  <c r="DY17" i="275" s="1"/>
  <c r="DX73" i="282"/>
  <c r="DX26" i="282"/>
  <c r="DX55" i="288"/>
  <c r="DX38" i="288"/>
  <c r="DX13" i="288"/>
  <c r="DX43" i="286"/>
  <c r="DX80" i="278"/>
  <c r="DX57" i="273"/>
  <c r="DX60" i="273" s="1"/>
  <c r="DX66" i="273" s="1"/>
  <c r="DX67" i="273" s="1"/>
  <c r="DX3" i="304" s="1"/>
  <c r="DY144" i="273"/>
  <c r="DY38" i="273"/>
  <c r="DZ39" i="273" s="1"/>
  <c r="DZ41" i="273" s="1"/>
  <c r="DX4" i="265"/>
  <c r="DX4" i="275"/>
  <c r="DX4" i="288"/>
  <c r="DX4" i="285"/>
  <c r="DX4" i="289"/>
  <c r="DX4" i="286"/>
  <c r="DX4" i="282"/>
  <c r="DX4" i="280"/>
  <c r="EA51" i="273"/>
  <c r="DY52" i="273"/>
  <c r="DY42" i="273"/>
  <c r="DY4" i="304" s="1"/>
  <c r="DY17" i="280"/>
  <c r="DY79" i="280"/>
  <c r="DY76" i="288"/>
  <c r="DY77" i="288" s="1"/>
  <c r="DY79" i="288" s="1"/>
  <c r="DW70" i="278"/>
  <c r="DW71" i="278" s="1"/>
  <c r="DW74" i="278"/>
  <c r="DW83" i="278"/>
  <c r="DW43" i="278"/>
  <c r="DY48" i="278"/>
  <c r="DY156" i="273"/>
  <c r="DY69" i="278"/>
  <c r="DY127" i="280"/>
  <c r="DY129" i="280" s="1"/>
  <c r="DY153" i="280"/>
  <c r="DY154" i="280" s="1"/>
  <c r="DY156" i="280" s="1"/>
  <c r="DX42" i="278"/>
  <c r="DR50" i="278"/>
  <c r="AH30" i="265"/>
  <c r="AH63" i="278"/>
  <c r="DT34" i="278"/>
  <c r="DS9" i="265"/>
  <c r="DS49" i="278"/>
  <c r="DS62" i="278"/>
  <c r="DS53" i="278"/>
  <c r="DW25" i="278"/>
  <c r="DX21" i="278"/>
  <c r="AJ82" i="278"/>
  <c r="AI69" i="265"/>
  <c r="DV27" i="278"/>
  <c r="DX13" i="278"/>
  <c r="DV75" i="278"/>
  <c r="DU32" i="278"/>
  <c r="DW26" i="278"/>
  <c r="DQ54" i="278"/>
  <c r="DW3" i="289"/>
  <c r="DY40" i="278"/>
  <c r="DW50" i="288"/>
  <c r="DW51" i="288" s="1"/>
  <c r="DW54" i="288" s="1"/>
  <c r="DW57" i="288" s="1"/>
  <c r="DW64" i="288" s="1"/>
  <c r="DX157" i="273"/>
  <c r="BT43" i="282"/>
  <c r="BT30" i="282"/>
  <c r="BT31" i="282" s="1"/>
  <c r="BU28" i="282" s="1"/>
  <c r="DW3" i="282"/>
  <c r="DW3" i="288"/>
  <c r="DW3" i="280"/>
  <c r="DW3" i="265"/>
  <c r="DW3" i="286"/>
  <c r="DW50" i="273"/>
  <c r="DW3" i="275"/>
  <c r="DW3" i="285"/>
  <c r="DR42" i="282" l="1"/>
  <c r="ED5" i="304"/>
  <c r="ED5" i="278"/>
  <c r="ED5" i="273"/>
  <c r="DZ98" i="280"/>
  <c r="DZ88" i="280"/>
  <c r="DZ51" i="280"/>
  <c r="DZ52" i="280" s="1"/>
  <c r="DZ46" i="280"/>
  <c r="DZ47" i="280" s="1"/>
  <c r="DZ50" i="280" s="1"/>
  <c r="DW59" i="280"/>
  <c r="DY4" i="273"/>
  <c r="DY4" i="278"/>
  <c r="EK5" i="291"/>
  <c r="DX3" i="273"/>
  <c r="DX3" i="278"/>
  <c r="EA2" i="278"/>
  <c r="EA2" i="273"/>
  <c r="DS11" i="265"/>
  <c r="DS42" i="282" s="1"/>
  <c r="DX59" i="265"/>
  <c r="DY20" i="285"/>
  <c r="DY23" i="285" s="1"/>
  <c r="DY59" i="265" s="1"/>
  <c r="DY60" i="273"/>
  <c r="DY66" i="273" s="1"/>
  <c r="DY67" i="273" s="1"/>
  <c r="DY3" i="304" s="1"/>
  <c r="DZ40" i="278"/>
  <c r="DY19" i="278"/>
  <c r="DY21" i="278" s="1"/>
  <c r="DY11" i="278"/>
  <c r="DY13" i="278" s="1"/>
  <c r="DY132" i="280"/>
  <c r="DY55" i="280"/>
  <c r="ED5" i="280"/>
  <c r="ED5" i="265"/>
  <c r="ED5" i="286"/>
  <c r="ED5" i="275"/>
  <c r="ED5" i="289"/>
  <c r="ED5" i="282"/>
  <c r="ED13" i="273"/>
  <c r="ED14" i="273" s="1"/>
  <c r="ED5" i="288"/>
  <c r="ED5" i="285"/>
  <c r="EE10" i="273"/>
  <c r="DZ22" i="285"/>
  <c r="DZ13" i="285"/>
  <c r="DZ13" i="265" s="1"/>
  <c r="EB24" i="273"/>
  <c r="EB25" i="273" s="1"/>
  <c r="EB2" i="304" s="1"/>
  <c r="EB151" i="273"/>
  <c r="DY13" i="289"/>
  <c r="DY20" i="289" s="1"/>
  <c r="DZ26" i="282"/>
  <c r="DZ20" i="286"/>
  <c r="DZ61" i="288"/>
  <c r="DZ80" i="278"/>
  <c r="DZ54" i="280"/>
  <c r="DZ32" i="286"/>
  <c r="DZ79" i="273"/>
  <c r="EA80" i="273" s="1"/>
  <c r="EA58" i="273" s="1"/>
  <c r="DZ12" i="289"/>
  <c r="DZ13" i="289" s="1"/>
  <c r="DZ20" i="289" s="1"/>
  <c r="DZ59" i="278"/>
  <c r="DZ15" i="275"/>
  <c r="DZ84" i="282"/>
  <c r="DZ73" i="282"/>
  <c r="DZ38" i="288"/>
  <c r="DZ55" i="288"/>
  <c r="DZ43" i="286"/>
  <c r="DZ13" i="288"/>
  <c r="DZ57" i="273"/>
  <c r="DZ185" i="280"/>
  <c r="DZ18" i="285"/>
  <c r="DZ112" i="280"/>
  <c r="DY20" i="275"/>
  <c r="DZ17" i="275" s="1"/>
  <c r="DX56" i="280"/>
  <c r="DX89" i="280" s="1"/>
  <c r="DZ56" i="288"/>
  <c r="DZ33" i="278"/>
  <c r="DZ20" i="278"/>
  <c r="DZ41" i="278"/>
  <c r="DZ155" i="273"/>
  <c r="DZ145" i="273"/>
  <c r="DZ146" i="273" s="1"/>
  <c r="DZ45" i="280" s="1"/>
  <c r="DZ134" i="273"/>
  <c r="DZ135" i="273" s="1"/>
  <c r="DZ138" i="273" s="1"/>
  <c r="DZ12" i="278"/>
  <c r="DZ139" i="273"/>
  <c r="DZ140" i="273" s="1"/>
  <c r="DZ17" i="280"/>
  <c r="DZ79" i="280"/>
  <c r="DZ76" i="288"/>
  <c r="DZ77" i="288" s="1"/>
  <c r="DZ79" i="288" s="1"/>
  <c r="DZ52" i="273"/>
  <c r="DZ42" i="273"/>
  <c r="DZ4" i="304" s="1"/>
  <c r="EN4" i="291"/>
  <c r="EA18" i="288"/>
  <c r="EA122" i="273"/>
  <c r="EA123" i="273" s="1"/>
  <c r="EA2" i="265"/>
  <c r="EA2" i="286"/>
  <c r="EA2" i="282"/>
  <c r="EA42" i="288"/>
  <c r="EA2" i="285"/>
  <c r="EA111" i="273"/>
  <c r="EA112" i="273" s="1"/>
  <c r="EA11" i="285" s="1"/>
  <c r="EA12" i="285" s="1"/>
  <c r="EA96" i="273"/>
  <c r="EA97" i="273" s="1"/>
  <c r="EA90" i="273"/>
  <c r="EA91" i="273" s="1"/>
  <c r="EA2" i="288"/>
  <c r="EA127" i="273"/>
  <c r="EA128" i="273" s="1"/>
  <c r="EA21" i="289" s="1"/>
  <c r="EB22" i="289" s="1"/>
  <c r="EB40" i="278" s="1"/>
  <c r="EA152" i="273"/>
  <c r="EA153" i="273" s="1"/>
  <c r="EA75" i="273"/>
  <c r="EA76" i="273" s="1"/>
  <c r="EA80" i="278" s="1"/>
  <c r="EA2" i="275"/>
  <c r="EA2" i="289"/>
  <c r="EA32" i="273"/>
  <c r="EA33" i="273" s="1"/>
  <c r="EA2" i="280"/>
  <c r="EB51" i="273"/>
  <c r="DX74" i="278"/>
  <c r="DX83" i="278"/>
  <c r="DX43" i="278"/>
  <c r="DX70" i="278"/>
  <c r="DW10" i="265"/>
  <c r="DY4" i="285"/>
  <c r="DY4" i="265"/>
  <c r="DY4" i="280"/>
  <c r="DY4" i="275"/>
  <c r="DY4" i="286"/>
  <c r="DY4" i="282"/>
  <c r="DY4" i="288"/>
  <c r="DY4" i="289"/>
  <c r="DZ144" i="273"/>
  <c r="DZ38" i="273"/>
  <c r="EA39" i="273" s="1"/>
  <c r="EA41" i="273" s="1"/>
  <c r="DZ127" i="280"/>
  <c r="DZ129" i="280" s="1"/>
  <c r="DZ153" i="280"/>
  <c r="DZ154" i="280" s="1"/>
  <c r="DZ156" i="280" s="1"/>
  <c r="DZ156" i="273"/>
  <c r="DZ69" i="278"/>
  <c r="DZ48" i="278"/>
  <c r="EC37" i="288"/>
  <c r="EC37" i="273"/>
  <c r="EC12" i="288"/>
  <c r="EC47" i="273"/>
  <c r="EC48" i="273" s="1"/>
  <c r="EC56" i="273"/>
  <c r="EC19" i="273"/>
  <c r="EC20" i="273" s="1"/>
  <c r="DZ15" i="286"/>
  <c r="DZ100" i="273"/>
  <c r="EA101" i="273" s="1"/>
  <c r="EA59" i="273" s="1"/>
  <c r="DZ20" i="282"/>
  <c r="DV32" i="278"/>
  <c r="DX26" i="278"/>
  <c r="DT53" i="278"/>
  <c r="DT9" i="265"/>
  <c r="DT62" i="278"/>
  <c r="DT49" i="278"/>
  <c r="DY42" i="278"/>
  <c r="DY70" i="278" s="1"/>
  <c r="DW27" i="278"/>
  <c r="AH64" i="278"/>
  <c r="DW75" i="278"/>
  <c r="DU34" i="278"/>
  <c r="AJ73" i="278"/>
  <c r="DS50" i="278"/>
  <c r="DX25" i="278"/>
  <c r="DR54" i="278"/>
  <c r="DX3" i="289"/>
  <c r="DY157" i="273"/>
  <c r="DX50" i="288"/>
  <c r="DX51" i="288" s="1"/>
  <c r="DX54" i="288" s="1"/>
  <c r="DX57" i="288" s="1"/>
  <c r="DX64" i="288" s="1"/>
  <c r="EA61" i="288"/>
  <c r="DX3" i="286"/>
  <c r="DX3" i="280"/>
  <c r="DX3" i="265"/>
  <c r="DX3" i="288"/>
  <c r="DX3" i="282"/>
  <c r="DX3" i="275"/>
  <c r="DX3" i="285"/>
  <c r="DX50" i="273"/>
  <c r="BU19" i="282"/>
  <c r="BU21" i="282" s="1"/>
  <c r="DS14" i="265" l="1"/>
  <c r="EA98" i="280"/>
  <c r="EA88" i="280"/>
  <c r="EE5" i="304"/>
  <c r="EE5" i="278"/>
  <c r="EE5" i="273"/>
  <c r="EA46" i="280"/>
  <c r="EA47" i="280" s="1"/>
  <c r="EA50" i="280" s="1"/>
  <c r="EA51" i="280"/>
  <c r="EA52" i="280" s="1"/>
  <c r="DX59" i="280"/>
  <c r="EA54" i="280"/>
  <c r="DZ4" i="278"/>
  <c r="DZ4" i="273"/>
  <c r="EB2" i="273"/>
  <c r="EB2" i="278"/>
  <c r="EL5" i="291"/>
  <c r="DY3" i="278"/>
  <c r="DY3" i="273"/>
  <c r="DT11" i="265"/>
  <c r="DT14" i="265" s="1"/>
  <c r="DY60" i="265"/>
  <c r="DX60" i="265"/>
  <c r="DZ20" i="285"/>
  <c r="EA43" i="286"/>
  <c r="EA13" i="288"/>
  <c r="EA79" i="273"/>
  <c r="EB80" i="273" s="1"/>
  <c r="EB58" i="273" s="1"/>
  <c r="EA84" i="282"/>
  <c r="EA18" i="285"/>
  <c r="EA55" i="288"/>
  <c r="DZ42" i="278"/>
  <c r="DZ43" i="278" s="1"/>
  <c r="DZ10" i="265" s="1"/>
  <c r="DZ23" i="285"/>
  <c r="DZ59" i="265" s="1"/>
  <c r="DZ60" i="273"/>
  <c r="DZ66" i="273" s="1"/>
  <c r="DZ67" i="273" s="1"/>
  <c r="DZ3" i="304" s="1"/>
  <c r="DY74" i="278"/>
  <c r="DZ83" i="278"/>
  <c r="DX71" i="278"/>
  <c r="DX75" i="278" s="1"/>
  <c r="EA26" i="282"/>
  <c r="EA185" i="280"/>
  <c r="EA38" i="288"/>
  <c r="EA112" i="280"/>
  <c r="EA15" i="275"/>
  <c r="EA32" i="286"/>
  <c r="EA73" i="282"/>
  <c r="EA59" i="278"/>
  <c r="DZ19" i="278"/>
  <c r="DZ11" i="278"/>
  <c r="EA13" i="285"/>
  <c r="EA13" i="265" s="1"/>
  <c r="EA22" i="285"/>
  <c r="DX10" i="265"/>
  <c r="EA17" i="280"/>
  <c r="EA79" i="280"/>
  <c r="EA76" i="288"/>
  <c r="EA77" i="288" s="1"/>
  <c r="EA79" i="288" s="1"/>
  <c r="EO4" i="291"/>
  <c r="EB127" i="273"/>
  <c r="EB128" i="273" s="1"/>
  <c r="EB21" i="289" s="1"/>
  <c r="EB32" i="273"/>
  <c r="EB33" i="273" s="1"/>
  <c r="EB2" i="286"/>
  <c r="EB42" i="288"/>
  <c r="EB2" i="289"/>
  <c r="EB2" i="265"/>
  <c r="EB2" i="282"/>
  <c r="EB96" i="273"/>
  <c r="EB97" i="273" s="1"/>
  <c r="EB2" i="285"/>
  <c r="EB18" i="288"/>
  <c r="EB122" i="273"/>
  <c r="EB123" i="273" s="1"/>
  <c r="EB2" i="280"/>
  <c r="EB152" i="273"/>
  <c r="EB153" i="273" s="1"/>
  <c r="EB75" i="273"/>
  <c r="EB76" i="273" s="1"/>
  <c r="EB80" i="278" s="1"/>
  <c r="EB2" i="275"/>
  <c r="EB2" i="288"/>
  <c r="EB111" i="273"/>
  <c r="EB112" i="273" s="1"/>
  <c r="EB11" i="285" s="1"/>
  <c r="EB12" i="285" s="1"/>
  <c r="EB90" i="273"/>
  <c r="EB91" i="273" s="1"/>
  <c r="DY56" i="280"/>
  <c r="DY89" i="280" s="1"/>
  <c r="EA153" i="280"/>
  <c r="EA154" i="280" s="1"/>
  <c r="EA156" i="280" s="1"/>
  <c r="EA156" i="273"/>
  <c r="EA48" i="278"/>
  <c r="EA127" i="280"/>
  <c r="EA129" i="280" s="1"/>
  <c r="EA69" i="278"/>
  <c r="DZ4" i="289"/>
  <c r="DZ4" i="265"/>
  <c r="DZ4" i="285"/>
  <c r="DZ4" i="275"/>
  <c r="DZ4" i="282"/>
  <c r="DZ4" i="288"/>
  <c r="DZ4" i="286"/>
  <c r="DZ4" i="280"/>
  <c r="EA57" i="273"/>
  <c r="EA20" i="286"/>
  <c r="EC151" i="273"/>
  <c r="EC24" i="273"/>
  <c r="EC25" i="273" s="1"/>
  <c r="EC2" i="304" s="1"/>
  <c r="EE5" i="282"/>
  <c r="EE5" i="275"/>
  <c r="EE5" i="289"/>
  <c r="EE5" i="285"/>
  <c r="EE5" i="286"/>
  <c r="EF10" i="273"/>
  <c r="EE5" i="265"/>
  <c r="EE13" i="273"/>
  <c r="EE14" i="273" s="1"/>
  <c r="EE5" i="280"/>
  <c r="EE5" i="288"/>
  <c r="EA42" i="273"/>
  <c r="EA4" i="304" s="1"/>
  <c r="EA52" i="273"/>
  <c r="ED56" i="273"/>
  <c r="ED47" i="273"/>
  <c r="ED48" i="273" s="1"/>
  <c r="ED37" i="273"/>
  <c r="ED19" i="273"/>
  <c r="ED20" i="273" s="1"/>
  <c r="ED37" i="288"/>
  <c r="ED12" i="288"/>
  <c r="EA12" i="289"/>
  <c r="EA13" i="289" s="1"/>
  <c r="EA20" i="289" s="1"/>
  <c r="EA20" i="282"/>
  <c r="EA100" i="273"/>
  <c r="EB101" i="273" s="1"/>
  <c r="EB59" i="273" s="1"/>
  <c r="EA15" i="286"/>
  <c r="DZ20" i="275"/>
  <c r="EA17" i="275" s="1"/>
  <c r="EC51" i="273"/>
  <c r="DZ132" i="280"/>
  <c r="DZ55" i="280"/>
  <c r="EA144" i="273"/>
  <c r="EA38" i="273"/>
  <c r="EB39" i="273" s="1"/>
  <c r="EB41" i="273" s="1"/>
  <c r="EA56" i="288"/>
  <c r="EA20" i="278"/>
  <c r="EA134" i="273"/>
  <c r="EA135" i="273" s="1"/>
  <c r="EA138" i="273" s="1"/>
  <c r="EA139" i="273"/>
  <c r="EA140" i="273" s="1"/>
  <c r="EA33" i="278"/>
  <c r="EA145" i="273"/>
  <c r="EA146" i="273" s="1"/>
  <c r="EA45" i="280" s="1"/>
  <c r="EA12" i="278"/>
  <c r="EA41" i="278"/>
  <c r="EA155" i="273"/>
  <c r="DZ13" i="278"/>
  <c r="DU9" i="265"/>
  <c r="DU62" i="278"/>
  <c r="DU53" i="278"/>
  <c r="DU49" i="278"/>
  <c r="DY26" i="278"/>
  <c r="DX27" i="278"/>
  <c r="DT50" i="278"/>
  <c r="DY71" i="278"/>
  <c r="DS54" i="278"/>
  <c r="DY83" i="278"/>
  <c r="DT42" i="282"/>
  <c r="DV34" i="278"/>
  <c r="DZ21" i="278"/>
  <c r="DY43" i="278"/>
  <c r="AJ76" i="278"/>
  <c r="AH64" i="265"/>
  <c r="AI61" i="278"/>
  <c r="DW32" i="278"/>
  <c r="DY25" i="278"/>
  <c r="DY3" i="289"/>
  <c r="EB12" i="289"/>
  <c r="DY50" i="288"/>
  <c r="DY51" i="288" s="1"/>
  <c r="DY54" i="288" s="1"/>
  <c r="DY57" i="288" s="1"/>
  <c r="DY64" i="288" s="1"/>
  <c r="DZ157" i="273"/>
  <c r="BU30" i="282"/>
  <c r="BU31" i="282" s="1"/>
  <c r="BV28" i="282" s="1"/>
  <c r="BU43" i="282"/>
  <c r="EB112" i="280"/>
  <c r="EB84" i="282"/>
  <c r="EB26" i="282"/>
  <c r="EB55" i="288"/>
  <c r="DY3" i="286"/>
  <c r="DY3" i="280"/>
  <c r="DY3" i="285"/>
  <c r="DY3" i="275"/>
  <c r="DY3" i="288"/>
  <c r="DY50" i="273"/>
  <c r="DY3" i="282"/>
  <c r="DY3" i="265"/>
  <c r="EB98" i="280" l="1"/>
  <c r="EB88" i="280"/>
  <c r="EF5" i="304"/>
  <c r="EF5" i="278"/>
  <c r="EF5" i="273"/>
  <c r="EB18" i="285"/>
  <c r="EB15" i="275"/>
  <c r="EB43" i="286"/>
  <c r="EB20" i="286"/>
  <c r="EB59" i="278"/>
  <c r="EA20" i="275"/>
  <c r="EB17" i="275" s="1"/>
  <c r="EB51" i="280"/>
  <c r="EB52" i="280" s="1"/>
  <c r="EB46" i="280"/>
  <c r="EB47" i="280" s="1"/>
  <c r="EB50" i="280" s="1"/>
  <c r="DY59" i="280"/>
  <c r="EA20" i="285"/>
  <c r="EA23" i="285" s="1"/>
  <c r="EC2" i="278"/>
  <c r="EC2" i="273"/>
  <c r="EM5" i="291"/>
  <c r="DZ3" i="273"/>
  <c r="DZ3" i="278"/>
  <c r="EA4" i="273"/>
  <c r="EA4" i="278"/>
  <c r="DU11" i="265"/>
  <c r="DU42" i="282" s="1"/>
  <c r="DZ60" i="265"/>
  <c r="DZ56" i="280"/>
  <c r="DZ89" i="280" s="1"/>
  <c r="EB13" i="288"/>
  <c r="EB73" i="282"/>
  <c r="EB32" i="286"/>
  <c r="EB57" i="273"/>
  <c r="EB38" i="288"/>
  <c r="EB79" i="273"/>
  <c r="EC80" i="273" s="1"/>
  <c r="EC58" i="273" s="1"/>
  <c r="EB61" i="288"/>
  <c r="EB185" i="280"/>
  <c r="EB54" i="280"/>
  <c r="DZ70" i="278"/>
  <c r="DZ71" i="278" s="1"/>
  <c r="DZ74" i="278"/>
  <c r="EA60" i="273"/>
  <c r="EB60" i="273" s="1"/>
  <c r="EA11" i="278"/>
  <c r="EA19" i="278"/>
  <c r="EA21" i="278" s="1"/>
  <c r="EB42" i="273"/>
  <c r="EB4" i="304" s="1"/>
  <c r="EB52" i="273"/>
  <c r="EF5" i="265"/>
  <c r="EF5" i="289"/>
  <c r="EF5" i="275"/>
  <c r="EF5" i="280"/>
  <c r="EF5" i="286"/>
  <c r="EF5" i="282"/>
  <c r="EG10" i="273"/>
  <c r="EF13" i="273"/>
  <c r="EF14" i="273" s="1"/>
  <c r="EF5" i="288"/>
  <c r="EF5" i="285"/>
  <c r="EB13" i="285"/>
  <c r="EB13" i="265" s="1"/>
  <c r="EB22" i="285"/>
  <c r="EA4" i="286"/>
  <c r="EA4" i="282"/>
  <c r="EA4" i="275"/>
  <c r="EA4" i="280"/>
  <c r="EA4" i="289"/>
  <c r="EA4" i="288"/>
  <c r="EA4" i="265"/>
  <c r="EA4" i="285"/>
  <c r="EA132" i="280"/>
  <c r="EA55" i="280"/>
  <c r="EB144" i="273"/>
  <c r="EB38" i="273"/>
  <c r="EC39" i="273" s="1"/>
  <c r="EC41" i="273" s="1"/>
  <c r="EP4" i="291"/>
  <c r="EC32" i="273"/>
  <c r="EC33" i="273" s="1"/>
  <c r="EC2" i="288"/>
  <c r="EC2" i="265"/>
  <c r="EC122" i="273"/>
  <c r="EC123" i="273" s="1"/>
  <c r="EC2" i="285"/>
  <c r="EC42" i="288"/>
  <c r="EC111" i="273"/>
  <c r="EC112" i="273" s="1"/>
  <c r="EC11" i="285" s="1"/>
  <c r="EC12" i="285" s="1"/>
  <c r="EC152" i="273"/>
  <c r="EC153" i="273" s="1"/>
  <c r="EC2" i="286"/>
  <c r="EC2" i="289"/>
  <c r="EC2" i="280"/>
  <c r="EC2" i="275"/>
  <c r="EC18" i="288"/>
  <c r="EC75" i="273"/>
  <c r="EC76" i="273" s="1"/>
  <c r="EC96" i="273"/>
  <c r="EC97" i="273" s="1"/>
  <c r="EC127" i="273"/>
  <c r="EC128" i="273" s="1"/>
  <c r="EC21" i="289" s="1"/>
  <c r="EC90" i="273"/>
  <c r="EC91" i="273" s="1"/>
  <c r="EC2" i="282"/>
  <c r="EB12" i="278"/>
  <c r="EB134" i="273"/>
  <c r="EB135" i="273" s="1"/>
  <c r="EB138" i="273" s="1"/>
  <c r="EB56" i="288"/>
  <c r="EB20" i="278"/>
  <c r="EB33" i="278"/>
  <c r="EB145" i="273"/>
  <c r="EB146" i="273" s="1"/>
  <c r="EB45" i="280" s="1"/>
  <c r="EB155" i="273"/>
  <c r="EB41" i="278"/>
  <c r="EB139" i="273"/>
  <c r="EB140" i="273" s="1"/>
  <c r="EA42" i="278"/>
  <c r="ED24" i="273"/>
  <c r="ED25" i="273" s="1"/>
  <c r="ED2" i="304" s="1"/>
  <c r="ED151" i="273"/>
  <c r="EB48" i="278"/>
  <c r="EB127" i="280"/>
  <c r="EB129" i="280" s="1"/>
  <c r="EB69" i="278"/>
  <c r="EB153" i="280"/>
  <c r="EB154" i="280" s="1"/>
  <c r="EB156" i="280" s="1"/>
  <c r="EB156" i="273"/>
  <c r="EB13" i="289"/>
  <c r="EB20" i="289" s="1"/>
  <c r="EC22" i="289" s="1"/>
  <c r="EE12" i="288"/>
  <c r="EE19" i="273"/>
  <c r="EE20" i="273" s="1"/>
  <c r="EE37" i="273"/>
  <c r="EE56" i="273"/>
  <c r="EE37" i="288"/>
  <c r="EE47" i="273"/>
  <c r="EE48" i="273" s="1"/>
  <c r="ED51" i="273"/>
  <c r="EB15" i="286"/>
  <c r="EB20" i="282"/>
  <c r="EB100" i="273"/>
  <c r="EC101" i="273" s="1"/>
  <c r="EC59" i="273" s="1"/>
  <c r="EB17" i="280"/>
  <c r="EB79" i="280"/>
  <c r="EB76" i="288"/>
  <c r="EB77" i="288" s="1"/>
  <c r="EB79" i="288" s="1"/>
  <c r="DZ26" i="278"/>
  <c r="DU50" i="278"/>
  <c r="DW34" i="278"/>
  <c r="AI52" i="278"/>
  <c r="DV53" i="278"/>
  <c r="DV49" i="278"/>
  <c r="DV62" i="278"/>
  <c r="DV9" i="265"/>
  <c r="DX32" i="278"/>
  <c r="EA13" i="278"/>
  <c r="DT54" i="278"/>
  <c r="AJ77" i="278"/>
  <c r="AJ84" i="278"/>
  <c r="DY27" i="278"/>
  <c r="DY75" i="278"/>
  <c r="DY10" i="265"/>
  <c r="DZ25" i="278"/>
  <c r="DZ3" i="289"/>
  <c r="EA157" i="273"/>
  <c r="DZ50" i="288"/>
  <c r="DZ51" i="288" s="1"/>
  <c r="DZ54" i="288" s="1"/>
  <c r="DZ57" i="288" s="1"/>
  <c r="DZ64" i="288" s="1"/>
  <c r="EA66" i="273"/>
  <c r="EA67" i="273" s="1"/>
  <c r="EA3" i="304" s="1"/>
  <c r="DZ3" i="275"/>
  <c r="DZ50" i="273"/>
  <c r="DZ3" i="288"/>
  <c r="DZ3" i="282"/>
  <c r="DZ3" i="286"/>
  <c r="DZ3" i="280"/>
  <c r="DZ3" i="285"/>
  <c r="DZ3" i="265"/>
  <c r="BV19" i="282"/>
  <c r="BV21" i="282" s="1"/>
  <c r="DU14" i="265" l="1"/>
  <c r="EC88" i="280"/>
  <c r="EC98" i="280"/>
  <c r="EG5" i="304"/>
  <c r="EG5" i="278"/>
  <c r="EG5" i="273"/>
  <c r="EB20" i="275"/>
  <c r="EC17" i="275" s="1"/>
  <c r="EC46" i="280"/>
  <c r="EC47" i="280" s="1"/>
  <c r="EC50" i="280" s="1"/>
  <c r="EC51" i="280"/>
  <c r="EC52" i="280" s="1"/>
  <c r="EA56" i="280"/>
  <c r="EA89" i="280" s="1"/>
  <c r="DZ59" i="280"/>
  <c r="EB20" i="285"/>
  <c r="EB23" i="285" s="1"/>
  <c r="EA59" i="265"/>
  <c r="EN5" i="291"/>
  <c r="EA3" i="278"/>
  <c r="EA3" i="273"/>
  <c r="ED2" i="273"/>
  <c r="ED2" i="278"/>
  <c r="EB4" i="278"/>
  <c r="EB4" i="273"/>
  <c r="EA60" i="265"/>
  <c r="DV11" i="265"/>
  <c r="ED22" i="289"/>
  <c r="EB11" i="278"/>
  <c r="EB19" i="278"/>
  <c r="EQ4" i="291"/>
  <c r="ED2" i="286"/>
  <c r="ED90" i="273"/>
  <c r="ED91" i="273" s="1"/>
  <c r="ED2" i="280"/>
  <c r="ED2" i="275"/>
  <c r="ED2" i="288"/>
  <c r="ED111" i="273"/>
  <c r="ED112" i="273" s="1"/>
  <c r="ED11" i="285" s="1"/>
  <c r="ED12" i="285" s="1"/>
  <c r="ED2" i="285"/>
  <c r="ED2" i="289"/>
  <c r="ED42" i="288"/>
  <c r="ED122" i="273"/>
  <c r="ED123" i="273" s="1"/>
  <c r="ED32" i="273"/>
  <c r="ED33" i="273" s="1"/>
  <c r="ED152" i="273"/>
  <c r="ED153" i="273" s="1"/>
  <c r="ED2" i="265"/>
  <c r="ED75" i="273"/>
  <c r="ED76" i="273" s="1"/>
  <c r="ED18" i="288"/>
  <c r="ED127" i="273"/>
  <c r="ED128" i="273" s="1"/>
  <c r="ED21" i="289" s="1"/>
  <c r="ED2" i="282"/>
  <c r="ED96" i="273"/>
  <c r="ED97" i="273" s="1"/>
  <c r="EC153" i="280"/>
  <c r="EC154" i="280" s="1"/>
  <c r="EC156" i="280" s="1"/>
  <c r="EC156" i="273"/>
  <c r="EC48" i="278"/>
  <c r="EC69" i="278"/>
  <c r="EC127" i="280"/>
  <c r="EC129" i="280" s="1"/>
  <c r="EC38" i="273"/>
  <c r="ED39" i="273" s="1"/>
  <c r="ED41" i="273" s="1"/>
  <c r="EC144" i="273"/>
  <c r="EA43" i="278"/>
  <c r="EA70" i="278"/>
  <c r="EA83" i="278"/>
  <c r="EA74" i="278"/>
  <c r="EC33" i="278"/>
  <c r="EC56" i="288"/>
  <c r="EC145" i="273"/>
  <c r="EC146" i="273" s="1"/>
  <c r="EC45" i="280" s="1"/>
  <c r="EC20" i="278"/>
  <c r="EC134" i="273"/>
  <c r="EC135" i="273" s="1"/>
  <c r="EC138" i="273" s="1"/>
  <c r="EC155" i="273"/>
  <c r="EC41" i="278"/>
  <c r="EC12" i="278"/>
  <c r="EC139" i="273"/>
  <c r="EC140" i="273" s="1"/>
  <c r="EC13" i="285"/>
  <c r="EC13" i="265" s="1"/>
  <c r="EC22" i="285"/>
  <c r="EC112" i="280"/>
  <c r="EC61" i="288"/>
  <c r="EC73" i="282"/>
  <c r="EC54" i="280"/>
  <c r="EC26" i="282"/>
  <c r="EC20" i="286"/>
  <c r="EC18" i="285"/>
  <c r="EC80" i="278"/>
  <c r="EC59" i="278"/>
  <c r="EC32" i="286"/>
  <c r="EC15" i="275"/>
  <c r="EC57" i="273"/>
  <c r="EC60" i="273" s="1"/>
  <c r="EC38" i="288"/>
  <c r="EC185" i="280"/>
  <c r="EC12" i="289"/>
  <c r="EC13" i="289" s="1"/>
  <c r="EC20" i="289" s="1"/>
  <c r="EC84" i="282"/>
  <c r="EC55" i="288"/>
  <c r="EC43" i="286"/>
  <c r="EC13" i="288"/>
  <c r="EC79" i="273"/>
  <c r="ED80" i="273" s="1"/>
  <c r="ED58" i="273" s="1"/>
  <c r="EB4" i="280"/>
  <c r="EB4" i="288"/>
  <c r="EB4" i="289"/>
  <c r="EB4" i="265"/>
  <c r="EB4" i="286"/>
  <c r="EB4" i="285"/>
  <c r="EB4" i="282"/>
  <c r="EB4" i="275"/>
  <c r="EG5" i="265"/>
  <c r="EG5" i="289"/>
  <c r="EG5" i="280"/>
  <c r="EG13" i="273"/>
  <c r="EG14" i="273" s="1"/>
  <c r="EG5" i="282"/>
  <c r="EG5" i="285"/>
  <c r="EG5" i="275"/>
  <c r="EG5" i="288"/>
  <c r="EH10" i="273"/>
  <c r="EG5" i="286"/>
  <c r="EE51" i="273"/>
  <c r="EC52" i="273"/>
  <c r="EC42" i="273"/>
  <c r="EC4" i="304" s="1"/>
  <c r="EC17" i="280"/>
  <c r="EC76" i="288"/>
  <c r="EC77" i="288" s="1"/>
  <c r="EC79" i="288" s="1"/>
  <c r="EC79" i="280"/>
  <c r="EB132" i="280"/>
  <c r="EB55" i="280"/>
  <c r="EB42" i="278"/>
  <c r="EE24" i="273"/>
  <c r="EE25" i="273" s="1"/>
  <c r="EE2" i="304" s="1"/>
  <c r="EE151" i="273"/>
  <c r="EC100" i="273"/>
  <c r="ED101" i="273" s="1"/>
  <c r="ED59" i="273" s="1"/>
  <c r="EC15" i="286"/>
  <c r="EC20" i="282"/>
  <c r="EF47" i="273"/>
  <c r="EF48" i="273" s="1"/>
  <c r="EF37" i="273"/>
  <c r="EF12" i="288"/>
  <c r="EF19" i="273"/>
  <c r="EF20" i="273" s="1"/>
  <c r="EF56" i="273"/>
  <c r="EF37" i="288"/>
  <c r="EA26" i="278"/>
  <c r="DV42" i="282"/>
  <c r="DV14" i="265"/>
  <c r="AI55" i="278"/>
  <c r="DZ75" i="278"/>
  <c r="AJ85" i="278"/>
  <c r="EB13" i="278"/>
  <c r="DX34" i="278"/>
  <c r="DV50" i="278"/>
  <c r="DW62" i="278"/>
  <c r="DW53" i="278"/>
  <c r="DW49" i="278"/>
  <c r="DW9" i="265"/>
  <c r="AJ31" i="265"/>
  <c r="DZ27" i="278"/>
  <c r="DY32" i="278"/>
  <c r="DU54" i="278"/>
  <c r="EA25" i="278"/>
  <c r="EB21" i="278"/>
  <c r="EA3" i="289"/>
  <c r="ED40" i="278"/>
  <c r="EC40" i="278"/>
  <c r="EA71" i="278"/>
  <c r="EB157" i="273"/>
  <c r="EA50" i="288"/>
  <c r="EA51" i="288" s="1"/>
  <c r="EA54" i="288" s="1"/>
  <c r="EA57" i="288" s="1"/>
  <c r="EA64" i="288" s="1"/>
  <c r="BV43" i="282"/>
  <c r="BV30" i="282"/>
  <c r="BV31" i="282" s="1"/>
  <c r="BW28" i="282" s="1"/>
  <c r="EB66" i="273"/>
  <c r="EB67" i="273" s="1"/>
  <c r="EB3" i="304" s="1"/>
  <c r="EA3" i="288"/>
  <c r="EA50" i="273"/>
  <c r="EA3" i="265"/>
  <c r="EA3" i="275"/>
  <c r="EA3" i="285"/>
  <c r="EA3" i="282"/>
  <c r="EA3" i="286"/>
  <c r="EA3" i="280"/>
  <c r="EC20" i="285" l="1"/>
  <c r="EB59" i="265"/>
  <c r="ED98" i="280"/>
  <c r="ED88" i="280"/>
  <c r="EH5" i="304"/>
  <c r="EH5" i="278"/>
  <c r="EH5" i="273"/>
  <c r="EC20" i="275"/>
  <c r="ED17" i="275" s="1"/>
  <c r="ED51" i="280"/>
  <c r="ED52" i="280" s="1"/>
  <c r="ED46" i="280"/>
  <c r="ED47" i="280" s="1"/>
  <c r="ED50" i="280" s="1"/>
  <c r="EB56" i="280"/>
  <c r="EB89" i="280" s="1"/>
  <c r="EA59" i="280"/>
  <c r="EE2" i="278"/>
  <c r="EE2" i="273"/>
  <c r="EO5" i="291"/>
  <c r="EB3" i="273"/>
  <c r="EB3" i="278"/>
  <c r="EC4" i="273"/>
  <c r="EC4" i="278"/>
  <c r="DW11" i="265"/>
  <c r="DW14" i="265" s="1"/>
  <c r="EB60" i="265"/>
  <c r="EE22" i="289"/>
  <c r="EE40" i="278" s="1"/>
  <c r="EC23" i="285"/>
  <c r="ED20" i="285" s="1"/>
  <c r="EC11" i="278"/>
  <c r="EC19" i="278"/>
  <c r="EB43" i="278"/>
  <c r="EB83" i="278"/>
  <c r="EB70" i="278"/>
  <c r="EB71" i="278" s="1"/>
  <c r="EB74" i="278"/>
  <c r="EF51" i="273"/>
  <c r="EG37" i="288"/>
  <c r="EG56" i="273"/>
  <c r="EG12" i="288"/>
  <c r="EG19" i="273"/>
  <c r="EG20" i="273" s="1"/>
  <c r="EG47" i="273"/>
  <c r="EG48" i="273" s="1"/>
  <c r="EG37" i="273"/>
  <c r="EC13" i="278"/>
  <c r="ED20" i="282"/>
  <c r="ED15" i="286"/>
  <c r="ED100" i="273"/>
  <c r="EE101" i="273" s="1"/>
  <c r="EE59" i="273" s="1"/>
  <c r="ED84" i="282"/>
  <c r="ED55" i="288"/>
  <c r="ED54" i="280"/>
  <c r="ED38" i="288"/>
  <c r="ED32" i="286"/>
  <c r="ED59" i="278"/>
  <c r="ED20" i="286"/>
  <c r="ED15" i="275"/>
  <c r="ED20" i="275" s="1"/>
  <c r="EE17" i="275" s="1"/>
  <c r="ED79" i="273"/>
  <c r="EE80" i="273" s="1"/>
  <c r="EE58" i="273" s="1"/>
  <c r="ED80" i="278"/>
  <c r="ED26" i="282"/>
  <c r="ED12" i="289"/>
  <c r="ED13" i="289" s="1"/>
  <c r="ED20" i="289" s="1"/>
  <c r="ED61" i="288"/>
  <c r="ED13" i="288"/>
  <c r="ED18" i="285"/>
  <c r="ED73" i="282"/>
  <c r="ED43" i="286"/>
  <c r="ED185" i="280"/>
  <c r="ED57" i="273"/>
  <c r="ED60" i="273" s="1"/>
  <c r="ED112" i="280"/>
  <c r="ED13" i="285"/>
  <c r="ED13" i="265" s="1"/>
  <c r="ED22" i="285"/>
  <c r="EI10" i="273"/>
  <c r="EH5" i="275"/>
  <c r="EH5" i="282"/>
  <c r="EH5" i="288"/>
  <c r="EH5" i="285"/>
  <c r="EH5" i="286"/>
  <c r="EH13" i="273"/>
  <c r="EH14" i="273" s="1"/>
  <c r="EH5" i="289"/>
  <c r="EH5" i="280"/>
  <c r="EH5" i="265"/>
  <c r="EA10" i="265"/>
  <c r="ED153" i="280"/>
  <c r="ED154" i="280" s="1"/>
  <c r="ED156" i="280" s="1"/>
  <c r="ED156" i="273"/>
  <c r="ED69" i="278"/>
  <c r="ED48" i="278"/>
  <c r="ED127" i="280"/>
  <c r="ED129" i="280" s="1"/>
  <c r="EC132" i="280"/>
  <c r="EC55" i="280"/>
  <c r="EC21" i="278"/>
  <c r="ED134" i="273"/>
  <c r="ED135" i="273" s="1"/>
  <c r="ED138" i="273" s="1"/>
  <c r="ED20" i="278"/>
  <c r="ED56" i="288"/>
  <c r="ED33" i="278"/>
  <c r="ED41" i="278"/>
  <c r="ED139" i="273"/>
  <c r="ED140" i="273" s="1"/>
  <c r="ED145" i="273"/>
  <c r="ED146" i="273" s="1"/>
  <c r="ED45" i="280" s="1"/>
  <c r="ED155" i="273"/>
  <c r="ED12" i="278"/>
  <c r="ED38" i="273"/>
  <c r="EE39" i="273" s="1"/>
  <c r="EE41" i="273" s="1"/>
  <c r="ED144" i="273"/>
  <c r="EF24" i="273"/>
  <c r="EF25" i="273" s="1"/>
  <c r="EF2" i="304" s="1"/>
  <c r="EF151" i="273"/>
  <c r="ER4" i="291"/>
  <c r="EE152" i="273"/>
  <c r="EE153" i="273" s="1"/>
  <c r="EE2" i="282"/>
  <c r="EE127" i="273"/>
  <c r="EE128" i="273" s="1"/>
  <c r="EE21" i="289" s="1"/>
  <c r="EF22" i="289" s="1"/>
  <c r="EF40" i="278" s="1"/>
  <c r="EE18" i="288"/>
  <c r="EE2" i="275"/>
  <c r="EE2" i="265"/>
  <c r="EE42" i="288"/>
  <c r="EE2" i="289"/>
  <c r="EE32" i="273"/>
  <c r="EE33" i="273" s="1"/>
  <c r="EE111" i="273"/>
  <c r="EE112" i="273" s="1"/>
  <c r="EE11" i="285" s="1"/>
  <c r="EE12" i="285" s="1"/>
  <c r="EE75" i="273"/>
  <c r="EE2" i="285"/>
  <c r="EE90" i="273"/>
  <c r="EE91" i="273" s="1"/>
  <c r="EE2" i="286"/>
  <c r="EE2" i="280"/>
  <c r="EE2" i="288"/>
  <c r="EE96" i="273"/>
  <c r="EE97" i="273" s="1"/>
  <c r="EE122" i="273"/>
  <c r="EE123" i="273" s="1"/>
  <c r="EC4" i="280"/>
  <c r="EC4" i="282"/>
  <c r="EC4" i="286"/>
  <c r="EC4" i="275"/>
  <c r="EC4" i="288"/>
  <c r="EC4" i="265"/>
  <c r="EC4" i="289"/>
  <c r="EC4" i="285"/>
  <c r="ED17" i="280"/>
  <c r="ED79" i="280"/>
  <c r="ED76" i="288"/>
  <c r="ED77" i="288" s="1"/>
  <c r="ED79" i="288" s="1"/>
  <c r="ED42" i="273"/>
  <c r="ED4" i="304" s="1"/>
  <c r="ED52" i="273"/>
  <c r="EB26" i="278"/>
  <c r="EC42" i="278"/>
  <c r="EC43" i="278" s="1"/>
  <c r="DV54" i="278"/>
  <c r="AK82" i="278"/>
  <c r="AJ69" i="265"/>
  <c r="EA27" i="278"/>
  <c r="DW42" i="282"/>
  <c r="DW50" i="278"/>
  <c r="EA75" i="278"/>
  <c r="DX62" i="278"/>
  <c r="DX49" i="278"/>
  <c r="DX53" i="278"/>
  <c r="DX9" i="265"/>
  <c r="DY34" i="278"/>
  <c r="DZ32" i="278"/>
  <c r="EB25" i="278"/>
  <c r="AI63" i="278"/>
  <c r="AI30" i="265"/>
  <c r="EB3" i="289"/>
  <c r="EC157" i="273"/>
  <c r="EB50" i="288"/>
  <c r="EB51" i="288" s="1"/>
  <c r="EB54" i="288" s="1"/>
  <c r="EB57" i="288" s="1"/>
  <c r="EB64" i="288" s="1"/>
  <c r="EB3" i="275"/>
  <c r="EB50" i="273"/>
  <c r="EB3" i="285"/>
  <c r="EB3" i="280"/>
  <c r="EB3" i="288"/>
  <c r="EB3" i="282"/>
  <c r="EB3" i="265"/>
  <c r="EB3" i="286"/>
  <c r="EC66" i="273"/>
  <c r="EC67" i="273" s="1"/>
  <c r="EC3" i="304" s="1"/>
  <c r="BW19" i="282"/>
  <c r="BW21" i="282" s="1"/>
  <c r="EE98" i="280" l="1"/>
  <c r="EE88" i="280"/>
  <c r="EI5" i="304"/>
  <c r="EI5" i="278"/>
  <c r="EI5" i="273"/>
  <c r="EC59" i="265"/>
  <c r="EC60" i="265" s="1"/>
  <c r="EE46" i="280"/>
  <c r="EE47" i="280" s="1"/>
  <c r="EE50" i="280" s="1"/>
  <c r="EE51" i="280"/>
  <c r="EE52" i="280" s="1"/>
  <c r="EC56" i="280"/>
  <c r="EC89" i="280" s="1"/>
  <c r="EB59" i="280"/>
  <c r="EP5" i="291"/>
  <c r="EC3" i="278"/>
  <c r="EC3" i="273"/>
  <c r="ED4" i="278"/>
  <c r="ED4" i="273"/>
  <c r="EF2" i="273"/>
  <c r="EF2" i="278"/>
  <c r="DX11" i="265"/>
  <c r="DX42" i="282" s="1"/>
  <c r="ED23" i="285"/>
  <c r="ED59" i="265" s="1"/>
  <c r="EC83" i="278"/>
  <c r="EC70" i="278"/>
  <c r="EC71" i="278" s="1"/>
  <c r="ED42" i="278"/>
  <c r="ED70" i="278" s="1"/>
  <c r="ED71" i="278" s="1"/>
  <c r="ED19" i="278"/>
  <c r="ED11" i="278"/>
  <c r="EE13" i="285"/>
  <c r="EE13" i="265" s="1"/>
  <c r="EE22" i="285"/>
  <c r="EI5" i="282"/>
  <c r="EI5" i="289"/>
  <c r="EI5" i="288"/>
  <c r="EI5" i="286"/>
  <c r="EI5" i="275"/>
  <c r="EI5" i="280"/>
  <c r="EI5" i="285"/>
  <c r="EJ10" i="273"/>
  <c r="EI5" i="265"/>
  <c r="EI13" i="273"/>
  <c r="EI14" i="273" s="1"/>
  <c r="ED4" i="280"/>
  <c r="ED4" i="275"/>
  <c r="ED4" i="282"/>
  <c r="ED4" i="288"/>
  <c r="ED4" i="289"/>
  <c r="ED4" i="285"/>
  <c r="ED4" i="286"/>
  <c r="ED4" i="265"/>
  <c r="EE33" i="278"/>
  <c r="EE145" i="273"/>
  <c r="EE146" i="273" s="1"/>
  <c r="EE45" i="280" s="1"/>
  <c r="EE20" i="278"/>
  <c r="EE12" i="278"/>
  <c r="EE56" i="288"/>
  <c r="EE139" i="273"/>
  <c r="EE140" i="273" s="1"/>
  <c r="EE41" i="278"/>
  <c r="EE134" i="273"/>
  <c r="EE135" i="273" s="1"/>
  <c r="EE138" i="273" s="1"/>
  <c r="EE155" i="273"/>
  <c r="EE38" i="273"/>
  <c r="EF39" i="273" s="1"/>
  <c r="EF41" i="273" s="1"/>
  <c r="EE144" i="273"/>
  <c r="EE52" i="273"/>
  <c r="EE42" i="273"/>
  <c r="EE4" i="304" s="1"/>
  <c r="ED21" i="278"/>
  <c r="EB10" i="265"/>
  <c r="ED13" i="278"/>
  <c r="EH37" i="288"/>
  <c r="EH12" i="288"/>
  <c r="EH56" i="273"/>
  <c r="EH47" i="273"/>
  <c r="EH48" i="273" s="1"/>
  <c r="EH37" i="273"/>
  <c r="EH19" i="273"/>
  <c r="EH20" i="273" s="1"/>
  <c r="EE17" i="280"/>
  <c r="EE79" i="280"/>
  <c r="EE76" i="288"/>
  <c r="EE77" i="288" s="1"/>
  <c r="EE79" i="288" s="1"/>
  <c r="EE48" i="278"/>
  <c r="EE153" i="280"/>
  <c r="EE154" i="280" s="1"/>
  <c r="EE156" i="280" s="1"/>
  <c r="EE156" i="273"/>
  <c r="EE69" i="278"/>
  <c r="EE127" i="280"/>
  <c r="EE129" i="280" s="1"/>
  <c r="EC26" i="278"/>
  <c r="EG151" i="273"/>
  <c r="EG24" i="273"/>
  <c r="EG25" i="273" s="1"/>
  <c r="EG2" i="304" s="1"/>
  <c r="EE100" i="273"/>
  <c r="EF101" i="273" s="1"/>
  <c r="EF59" i="273" s="1"/>
  <c r="EE15" i="286"/>
  <c r="EE20" i="282"/>
  <c r="EC25" i="278"/>
  <c r="EE76" i="273"/>
  <c r="ES4" i="291"/>
  <c r="EF2" i="288"/>
  <c r="EF2" i="286"/>
  <c r="EF2" i="280"/>
  <c r="EF122" i="273"/>
  <c r="EF123" i="273" s="1"/>
  <c r="EF90" i="273"/>
  <c r="EF91" i="273" s="1"/>
  <c r="EF42" i="288"/>
  <c r="EF152" i="273"/>
  <c r="EF153" i="273" s="1"/>
  <c r="EF111" i="273"/>
  <c r="EF112" i="273" s="1"/>
  <c r="EF11" i="285" s="1"/>
  <c r="EF12" i="285" s="1"/>
  <c r="EF127" i="273"/>
  <c r="EF128" i="273" s="1"/>
  <c r="EF21" i="289" s="1"/>
  <c r="EF18" i="288"/>
  <c r="EF32" i="273"/>
  <c r="EF33" i="273" s="1"/>
  <c r="EF2" i="275"/>
  <c r="EF2" i="289"/>
  <c r="EF2" i="265"/>
  <c r="EF75" i="273"/>
  <c r="EF76" i="273" s="1"/>
  <c r="EF2" i="282"/>
  <c r="EF2" i="285"/>
  <c r="EF96" i="273"/>
  <c r="EF97" i="273" s="1"/>
  <c r="ED55" i="280"/>
  <c r="ED132" i="280"/>
  <c r="EG51" i="273"/>
  <c r="EC10" i="265"/>
  <c r="AI64" i="278"/>
  <c r="AK73" i="278"/>
  <c r="DY53" i="278"/>
  <c r="DY62" i="278"/>
  <c r="DY9" i="265"/>
  <c r="DY49" i="278"/>
  <c r="EB75" i="278"/>
  <c r="EB27" i="278"/>
  <c r="DX14" i="265"/>
  <c r="DW54" i="278"/>
  <c r="DZ34" i="278"/>
  <c r="EA32" i="278"/>
  <c r="EC74" i="278"/>
  <c r="DX50" i="278"/>
  <c r="EC3" i="289"/>
  <c r="EC50" i="288"/>
  <c r="EC51" i="288" s="1"/>
  <c r="EC54" i="288" s="1"/>
  <c r="EC57" i="288" s="1"/>
  <c r="EC64" i="288" s="1"/>
  <c r="ED157" i="273"/>
  <c r="EC3" i="286"/>
  <c r="EC3" i="288"/>
  <c r="EC3" i="265"/>
  <c r="EC3" i="285"/>
  <c r="EC3" i="282"/>
  <c r="EC50" i="273"/>
  <c r="EC3" i="275"/>
  <c r="EC3" i="280"/>
  <c r="BW30" i="282"/>
  <c r="BW31" i="282" s="1"/>
  <c r="BX28" i="282" s="1"/>
  <c r="BW43" i="282"/>
  <c r="ED66" i="273"/>
  <c r="ED67" i="273" s="1"/>
  <c r="ED3" i="304" s="1"/>
  <c r="EE20" i="285"/>
  <c r="EJ5" i="304" l="1"/>
  <c r="EJ5" i="278"/>
  <c r="EJ5" i="273"/>
  <c r="EF98" i="280"/>
  <c r="EF88" i="280"/>
  <c r="EF51" i="280"/>
  <c r="EF52" i="280" s="1"/>
  <c r="EF46" i="280"/>
  <c r="EF47" i="280" s="1"/>
  <c r="EF50" i="280" s="1"/>
  <c r="ED56" i="280"/>
  <c r="ED89" i="280" s="1"/>
  <c r="EC59" i="280"/>
  <c r="EQ5" i="291"/>
  <c r="ED3" i="273"/>
  <c r="ED3" i="278"/>
  <c r="EG2" i="278"/>
  <c r="EG2" i="273"/>
  <c r="EE4" i="273"/>
  <c r="EE4" i="278"/>
  <c r="ED60" i="265"/>
  <c r="DY11" i="265"/>
  <c r="ED74" i="278"/>
  <c r="ED83" i="278"/>
  <c r="ED43" i="278"/>
  <c r="EE11" i="278"/>
  <c r="EF112" i="280"/>
  <c r="EF26" i="282"/>
  <c r="EF185" i="280"/>
  <c r="EF73" i="282"/>
  <c r="EF38" i="288"/>
  <c r="EF84" i="282"/>
  <c r="EF13" i="288"/>
  <c r="EF54" i="280"/>
  <c r="EF55" i="288"/>
  <c r="EF20" i="286"/>
  <c r="EF59" i="278"/>
  <c r="EF32" i="286"/>
  <c r="EF79" i="273"/>
  <c r="EG80" i="273" s="1"/>
  <c r="EG58" i="273" s="1"/>
  <c r="EF57" i="273"/>
  <c r="EF18" i="285"/>
  <c r="EF15" i="275"/>
  <c r="EF61" i="288"/>
  <c r="EF80" i="278"/>
  <c r="EF43" i="286"/>
  <c r="EF12" i="289"/>
  <c r="EE19" i="278"/>
  <c r="EC27" i="278"/>
  <c r="EH151" i="273"/>
  <c r="EH24" i="273"/>
  <c r="EH25" i="273" s="1"/>
  <c r="EH2" i="304" s="1"/>
  <c r="EF22" i="285"/>
  <c r="EF13" i="285"/>
  <c r="EF13" i="265" s="1"/>
  <c r="EF69" i="278"/>
  <c r="EF153" i="280"/>
  <c r="EF154" i="280" s="1"/>
  <c r="EF156" i="280" s="1"/>
  <c r="EF156" i="273"/>
  <c r="EF48" i="278"/>
  <c r="EF127" i="280"/>
  <c r="EF129" i="280" s="1"/>
  <c r="EH51" i="273"/>
  <c r="EE42" i="278"/>
  <c r="EE55" i="280"/>
  <c r="EE132" i="280"/>
  <c r="ET4" i="291"/>
  <c r="EG90" i="273"/>
  <c r="EG91" i="273" s="1"/>
  <c r="EG2" i="285"/>
  <c r="EG96" i="273"/>
  <c r="EG97" i="273" s="1"/>
  <c r="EG2" i="288"/>
  <c r="EG2" i="280"/>
  <c r="EG111" i="273"/>
  <c r="EG112" i="273" s="1"/>
  <c r="EG11" i="285" s="1"/>
  <c r="EG12" i="285" s="1"/>
  <c r="EG2" i="275"/>
  <c r="EG2" i="286"/>
  <c r="EG152" i="273"/>
  <c r="EG153" i="273" s="1"/>
  <c r="EG2" i="282"/>
  <c r="EG127" i="273"/>
  <c r="EG128" i="273" s="1"/>
  <c r="EG21" i="289" s="1"/>
  <c r="EG122" i="273"/>
  <c r="EG123" i="273" s="1"/>
  <c r="EG18" i="288"/>
  <c r="EG2" i="265"/>
  <c r="EG2" i="289"/>
  <c r="EG42" i="288"/>
  <c r="EG32" i="273"/>
  <c r="EG33" i="273" s="1"/>
  <c r="EG75" i="273"/>
  <c r="EG76" i="273" s="1"/>
  <c r="ED26" i="278"/>
  <c r="EF15" i="286"/>
  <c r="EF100" i="273"/>
  <c r="EG101" i="273" s="1"/>
  <c r="EG59" i="273" s="1"/>
  <c r="EF20" i="282"/>
  <c r="EE4" i="265"/>
  <c r="EE4" i="285"/>
  <c r="EE4" i="280"/>
  <c r="EE4" i="288"/>
  <c r="EE4" i="286"/>
  <c r="EE4" i="275"/>
  <c r="EE4" i="282"/>
  <c r="EE4" i="289"/>
  <c r="EI12" i="288"/>
  <c r="EI37" i="288"/>
  <c r="EI47" i="273"/>
  <c r="EI48" i="273" s="1"/>
  <c r="EI19" i="273"/>
  <c r="EI20" i="273" s="1"/>
  <c r="EI37" i="273"/>
  <c r="EI56" i="273"/>
  <c r="EF42" i="273"/>
  <c r="EF4" i="304" s="1"/>
  <c r="EF52" i="273"/>
  <c r="EF17" i="280"/>
  <c r="EF79" i="280"/>
  <c r="EF76" i="288"/>
  <c r="EF77" i="288" s="1"/>
  <c r="EF79" i="288" s="1"/>
  <c r="EE13" i="288"/>
  <c r="EE43" i="286"/>
  <c r="EE15" i="275"/>
  <c r="EE20" i="275" s="1"/>
  <c r="EF17" i="275" s="1"/>
  <c r="EE18" i="285"/>
  <c r="EE23" i="285" s="1"/>
  <c r="EE79" i="273"/>
  <c r="EF80" i="273" s="1"/>
  <c r="EF58" i="273" s="1"/>
  <c r="EE12" i="289"/>
  <c r="EE13" i="289" s="1"/>
  <c r="EE20" i="289" s="1"/>
  <c r="EE26" i="282"/>
  <c r="EE61" i="288"/>
  <c r="EE112" i="280"/>
  <c r="EE54" i="280"/>
  <c r="EE32" i="286"/>
  <c r="EE20" i="286"/>
  <c r="EE59" i="278"/>
  <c r="EE185" i="280"/>
  <c r="EE57" i="273"/>
  <c r="EE60" i="273" s="1"/>
  <c r="EE38" i="288"/>
  <c r="EE55" i="288"/>
  <c r="EE80" i="278"/>
  <c r="EE73" i="282"/>
  <c r="EE84" i="282"/>
  <c r="EE13" i="278"/>
  <c r="ED25" i="278"/>
  <c r="EF41" i="278"/>
  <c r="EF145" i="273"/>
  <c r="EF146" i="273" s="1"/>
  <c r="EF45" i="280" s="1"/>
  <c r="EF139" i="273"/>
  <c r="EF140" i="273" s="1"/>
  <c r="EF19" i="278" s="1"/>
  <c r="EF33" i="278"/>
  <c r="EF12" i="278"/>
  <c r="EF134" i="273"/>
  <c r="EF135" i="273" s="1"/>
  <c r="EF138" i="273" s="1"/>
  <c r="EF20" i="278"/>
  <c r="EF56" i="288"/>
  <c r="EF155" i="273"/>
  <c r="EF144" i="273"/>
  <c r="EF38" i="273"/>
  <c r="EG39" i="273" s="1"/>
  <c r="EG41" i="273" s="1"/>
  <c r="EE21" i="278"/>
  <c r="EJ5" i="280"/>
  <c r="EJ5" i="282"/>
  <c r="EJ13" i="273"/>
  <c r="EJ14" i="273" s="1"/>
  <c r="EJ5" i="288"/>
  <c r="EJ5" i="275"/>
  <c r="EJ5" i="286"/>
  <c r="EJ5" i="289"/>
  <c r="EJ5" i="285"/>
  <c r="EK10" i="273"/>
  <c r="EJ5" i="265"/>
  <c r="DX54" i="278"/>
  <c r="DY42" i="282"/>
  <c r="DY14" i="265"/>
  <c r="AK76" i="278"/>
  <c r="EC75" i="278"/>
  <c r="EA34" i="278"/>
  <c r="ED75" i="278"/>
  <c r="AI64" i="265"/>
  <c r="AJ61" i="278"/>
  <c r="DZ9" i="265"/>
  <c r="DZ53" i="278"/>
  <c r="DZ49" i="278"/>
  <c r="DZ62" i="278"/>
  <c r="EB32" i="278"/>
  <c r="DY50" i="278"/>
  <c r="ED3" i="289"/>
  <c r="EE157" i="273"/>
  <c r="ED50" i="288"/>
  <c r="ED51" i="288" s="1"/>
  <c r="ED54" i="288" s="1"/>
  <c r="ED57" i="288" s="1"/>
  <c r="ED64" i="288" s="1"/>
  <c r="ED3" i="280"/>
  <c r="ED3" i="288"/>
  <c r="ED3" i="282"/>
  <c r="ED3" i="265"/>
  <c r="ED3" i="275"/>
  <c r="ED3" i="285"/>
  <c r="ED3" i="286"/>
  <c r="ED50" i="273"/>
  <c r="EE66" i="273"/>
  <c r="EE67" i="273" s="1"/>
  <c r="EE3" i="304" s="1"/>
  <c r="BX19" i="282"/>
  <c r="BX21" i="282" s="1"/>
  <c r="EK5" i="304" l="1"/>
  <c r="EK5" i="278"/>
  <c r="EK5" i="273"/>
  <c r="EG88" i="280"/>
  <c r="EG98" i="280"/>
  <c r="EG46" i="280"/>
  <c r="EG47" i="280" s="1"/>
  <c r="EG50" i="280" s="1"/>
  <c r="EG51" i="280"/>
  <c r="EG52" i="280" s="1"/>
  <c r="ED59" i="280"/>
  <c r="EF4" i="278"/>
  <c r="EF4" i="273"/>
  <c r="ER5" i="291"/>
  <c r="EE3" i="278"/>
  <c r="EE3" i="273"/>
  <c r="EH2" i="273"/>
  <c r="EH2" i="278"/>
  <c r="DZ11" i="265"/>
  <c r="EE56" i="280"/>
  <c r="EE89" i="280" s="1"/>
  <c r="ED10" i="265"/>
  <c r="EF60" i="273"/>
  <c r="EF13" i="289"/>
  <c r="EF20" i="289" s="1"/>
  <c r="EG22" i="289" s="1"/>
  <c r="EG40" i="278" s="1"/>
  <c r="EF20" i="285"/>
  <c r="EF23" i="285" s="1"/>
  <c r="EF59" i="265" s="1"/>
  <c r="EE59" i="265"/>
  <c r="EF11" i="278"/>
  <c r="EE26" i="278"/>
  <c r="EF4" i="282"/>
  <c r="EF4" i="265"/>
  <c r="EF4" i="286"/>
  <c r="EF4" i="288"/>
  <c r="EF4" i="285"/>
  <c r="EF4" i="289"/>
  <c r="EF4" i="280"/>
  <c r="EF4" i="275"/>
  <c r="EG79" i="273"/>
  <c r="EH80" i="273" s="1"/>
  <c r="EH58" i="273" s="1"/>
  <c r="EG61" i="288"/>
  <c r="EG73" i="282"/>
  <c r="EG26" i="282"/>
  <c r="EG20" i="286"/>
  <c r="EG80" i="278"/>
  <c r="EG32" i="286"/>
  <c r="EG15" i="275"/>
  <c r="EG43" i="286"/>
  <c r="EG12" i="289"/>
  <c r="EG185" i="280"/>
  <c r="EG57" i="273"/>
  <c r="EG112" i="280"/>
  <c r="EG55" i="288"/>
  <c r="EG54" i="280"/>
  <c r="EG84" i="282"/>
  <c r="EG13" i="288"/>
  <c r="EG59" i="278"/>
  <c r="EG38" i="288"/>
  <c r="EG18" i="285"/>
  <c r="EE83" i="278"/>
  <c r="EE70" i="278"/>
  <c r="EE43" i="278"/>
  <c r="EE74" i="278"/>
  <c r="EG42" i="273"/>
  <c r="EG4" i="304" s="1"/>
  <c r="EG52" i="273"/>
  <c r="EG17" i="280"/>
  <c r="EG79" i="280"/>
  <c r="EG76" i="288"/>
  <c r="EG77" i="288" s="1"/>
  <c r="EG79" i="288" s="1"/>
  <c r="EG20" i="278"/>
  <c r="EG41" i="278"/>
  <c r="EG134" i="273"/>
  <c r="EG135" i="273" s="1"/>
  <c r="EG138" i="273" s="1"/>
  <c r="EG139" i="273"/>
  <c r="EG140" i="273" s="1"/>
  <c r="EG33" i="278"/>
  <c r="EG145" i="273"/>
  <c r="EG146" i="273" s="1"/>
  <c r="EG45" i="280" s="1"/>
  <c r="EG12" i="278"/>
  <c r="EG56" i="288"/>
  <c r="EG155" i="273"/>
  <c r="EK5" i="288"/>
  <c r="EK13" i="273"/>
  <c r="EK14" i="273" s="1"/>
  <c r="EK5" i="282"/>
  <c r="EK5" i="280"/>
  <c r="EK5" i="275"/>
  <c r="EK5" i="285"/>
  <c r="EK5" i="286"/>
  <c r="EK5" i="289"/>
  <c r="EK5" i="265"/>
  <c r="EL10" i="273"/>
  <c r="EF42" i="278"/>
  <c r="EI151" i="273"/>
  <c r="EI24" i="273"/>
  <c r="EI25" i="273" s="1"/>
  <c r="EI2" i="304" s="1"/>
  <c r="EG144" i="273"/>
  <c r="EG38" i="273"/>
  <c r="EH39" i="273" s="1"/>
  <c r="EH41" i="273" s="1"/>
  <c r="EU4" i="291"/>
  <c r="EH42" i="288"/>
  <c r="EH2" i="288"/>
  <c r="EH2" i="275"/>
  <c r="EH96" i="273"/>
  <c r="EH97" i="273" s="1"/>
  <c r="EH75" i="273"/>
  <c r="EH76" i="273" s="1"/>
  <c r="EH2" i="282"/>
  <c r="EH2" i="286"/>
  <c r="EH122" i="273"/>
  <c r="EH123" i="273" s="1"/>
  <c r="EH152" i="273"/>
  <c r="EH153" i="273" s="1"/>
  <c r="EH2" i="285"/>
  <c r="EH127" i="273"/>
  <c r="EH128" i="273" s="1"/>
  <c r="EH21" i="289" s="1"/>
  <c r="EH90" i="273"/>
  <c r="EH91" i="273" s="1"/>
  <c r="EH111" i="273"/>
  <c r="EH112" i="273" s="1"/>
  <c r="EH11" i="285" s="1"/>
  <c r="EH12" i="285" s="1"/>
  <c r="EH2" i="289"/>
  <c r="EH2" i="265"/>
  <c r="EH18" i="288"/>
  <c r="EH32" i="273"/>
  <c r="EH33" i="273" s="1"/>
  <c r="EH2" i="280"/>
  <c r="EF13" i="278"/>
  <c r="EJ37" i="273"/>
  <c r="EJ47" i="273"/>
  <c r="EJ48" i="273" s="1"/>
  <c r="EJ56" i="273"/>
  <c r="EJ12" i="288"/>
  <c r="EJ37" i="288"/>
  <c r="EJ19" i="273"/>
  <c r="EJ20" i="273" s="1"/>
  <c r="ED27" i="278"/>
  <c r="EI51" i="273"/>
  <c r="EG48" i="278"/>
  <c r="EG69" i="278"/>
  <c r="EG127" i="280"/>
  <c r="EG129" i="280" s="1"/>
  <c r="EG153" i="280"/>
  <c r="EG154" i="280" s="1"/>
  <c r="EG156" i="280" s="1"/>
  <c r="EG156" i="273"/>
  <c r="EG20" i="282"/>
  <c r="EG15" i="286"/>
  <c r="EG100" i="273"/>
  <c r="EH101" i="273" s="1"/>
  <c r="EH59" i="273" s="1"/>
  <c r="EF132" i="280"/>
  <c r="EF55" i="280"/>
  <c r="EE25" i="278"/>
  <c r="EF21" i="278"/>
  <c r="EC32" i="278"/>
  <c r="EF20" i="275"/>
  <c r="EG17" i="275" s="1"/>
  <c r="EG13" i="285"/>
  <c r="EG13" i="265" s="1"/>
  <c r="EG22" i="285"/>
  <c r="EB34" i="278"/>
  <c r="AK77" i="278"/>
  <c r="AK84" i="278"/>
  <c r="DZ50" i="278"/>
  <c r="AJ52" i="278"/>
  <c r="DY54" i="278"/>
  <c r="DZ42" i="282"/>
  <c r="DZ14" i="265"/>
  <c r="EA49" i="278"/>
  <c r="EA9" i="265"/>
  <c r="EA62" i="278"/>
  <c r="EA53" i="278"/>
  <c r="EE3" i="289"/>
  <c r="EF157" i="273"/>
  <c r="EE50" i="288"/>
  <c r="EE51" i="288" s="1"/>
  <c r="EE54" i="288" s="1"/>
  <c r="EE57" i="288" s="1"/>
  <c r="EE64" i="288" s="1"/>
  <c r="BX30" i="282"/>
  <c r="BX31" i="282" s="1"/>
  <c r="BY28" i="282" s="1"/>
  <c r="BX43" i="282"/>
  <c r="EF66" i="273"/>
  <c r="EF67" i="273" s="1"/>
  <c r="EF3" i="304" s="1"/>
  <c r="EE3" i="265"/>
  <c r="EE3" i="285"/>
  <c r="EE3" i="275"/>
  <c r="EE3" i="282"/>
  <c r="EE3" i="280"/>
  <c r="EE3" i="286"/>
  <c r="EE50" i="273"/>
  <c r="EE3" i="288"/>
  <c r="EH98" i="280" l="1"/>
  <c r="EH88" i="280"/>
  <c r="EL5" i="304"/>
  <c r="EL5" i="278"/>
  <c r="EL5" i="273"/>
  <c r="EG20" i="285"/>
  <c r="EH51" i="280"/>
  <c r="EH52" i="280" s="1"/>
  <c r="EH46" i="280"/>
  <c r="EH47" i="280" s="1"/>
  <c r="EH50" i="280" s="1"/>
  <c r="EE59" i="280"/>
  <c r="ES5" i="291"/>
  <c r="EF3" i="273"/>
  <c r="EF3" i="278"/>
  <c r="EI2" i="278"/>
  <c r="EI2" i="273"/>
  <c r="EG4" i="273"/>
  <c r="EG4" i="278"/>
  <c r="EE60" i="265"/>
  <c r="EA11" i="265"/>
  <c r="EF60" i="265"/>
  <c r="EG13" i="289"/>
  <c r="EG20" i="289" s="1"/>
  <c r="EH22" i="289"/>
  <c r="EH40" i="278" s="1"/>
  <c r="EG60" i="273"/>
  <c r="EF56" i="280"/>
  <c r="EF89" i="280" s="1"/>
  <c r="EG23" i="285"/>
  <c r="EH20" i="285" s="1"/>
  <c r="EG11" i="278"/>
  <c r="EG19" i="278"/>
  <c r="EH17" i="280"/>
  <c r="EH79" i="280"/>
  <c r="EH76" i="288"/>
  <c r="EH77" i="288" s="1"/>
  <c r="EH79" i="288" s="1"/>
  <c r="EF74" i="278"/>
  <c r="EF70" i="278"/>
  <c r="EF83" i="278"/>
  <c r="EF43" i="278"/>
  <c r="EG13" i="278"/>
  <c r="EJ51" i="273"/>
  <c r="EL5" i="282"/>
  <c r="EL5" i="288"/>
  <c r="EL5" i="265"/>
  <c r="EL5" i="286"/>
  <c r="EL5" i="275"/>
  <c r="EL13" i="273"/>
  <c r="EL14" i="273" s="1"/>
  <c r="EL5" i="280"/>
  <c r="EM10" i="273"/>
  <c r="EL5" i="289"/>
  <c r="EL5" i="285"/>
  <c r="EE71" i="278"/>
  <c r="EC34" i="278"/>
  <c r="ED32" i="278"/>
  <c r="EH22" i="285"/>
  <c r="EH13" i="285"/>
  <c r="EH13" i="265" s="1"/>
  <c r="EH42" i="273"/>
  <c r="EH4" i="304" s="1"/>
  <c r="EH52" i="273"/>
  <c r="EG4" i="288"/>
  <c r="EG4" i="286"/>
  <c r="EG4" i="282"/>
  <c r="EG4" i="289"/>
  <c r="EG4" i="265"/>
  <c r="EG4" i="280"/>
  <c r="EG4" i="285"/>
  <c r="EG4" i="275"/>
  <c r="EF26" i="278"/>
  <c r="EF25" i="278"/>
  <c r="EH100" i="273"/>
  <c r="EI101" i="273" s="1"/>
  <c r="EI59" i="273" s="1"/>
  <c r="EH20" i="282"/>
  <c r="EH15" i="286"/>
  <c r="EK37" i="273"/>
  <c r="EK37" i="288"/>
  <c r="EK12" i="288"/>
  <c r="EK19" i="273"/>
  <c r="EK20" i="273" s="1"/>
  <c r="EK47" i="273"/>
  <c r="EK48" i="273" s="1"/>
  <c r="EK56" i="273"/>
  <c r="EH48" i="278"/>
  <c r="EH153" i="280"/>
  <c r="EH154" i="280" s="1"/>
  <c r="EH156" i="280" s="1"/>
  <c r="EH69" i="278"/>
  <c r="EH127" i="280"/>
  <c r="EH129" i="280" s="1"/>
  <c r="EH156" i="273"/>
  <c r="EE27" i="278"/>
  <c r="EJ24" i="273"/>
  <c r="EJ25" i="273" s="1"/>
  <c r="EJ2" i="304" s="1"/>
  <c r="EJ151" i="273"/>
  <c r="EH112" i="280"/>
  <c r="EH61" i="288"/>
  <c r="EH26" i="282"/>
  <c r="EH20" i="286"/>
  <c r="EH73" i="282"/>
  <c r="EH43" i="286"/>
  <c r="EH18" i="285"/>
  <c r="EH13" i="288"/>
  <c r="EH57" i="273"/>
  <c r="EH59" i="278"/>
  <c r="EH185" i="280"/>
  <c r="EH84" i="282"/>
  <c r="EH80" i="278"/>
  <c r="EH54" i="280"/>
  <c r="EH55" i="288"/>
  <c r="EH38" i="288"/>
  <c r="EH32" i="286"/>
  <c r="EH12" i="289"/>
  <c r="EH15" i="275"/>
  <c r="EH79" i="273"/>
  <c r="EI80" i="273" s="1"/>
  <c r="EI58" i="273" s="1"/>
  <c r="EV4" i="291"/>
  <c r="EI152" i="273"/>
  <c r="EI153" i="273" s="1"/>
  <c r="EI2" i="285"/>
  <c r="EI2" i="282"/>
  <c r="EI18" i="288"/>
  <c r="EI2" i="288"/>
  <c r="EI127" i="273"/>
  <c r="EI128" i="273" s="1"/>
  <c r="EI21" i="289" s="1"/>
  <c r="EI32" i="273"/>
  <c r="EI33" i="273" s="1"/>
  <c r="EI111" i="273"/>
  <c r="EI112" i="273" s="1"/>
  <c r="EI11" i="285" s="1"/>
  <c r="EI12" i="285" s="1"/>
  <c r="EI2" i="265"/>
  <c r="EI75" i="273"/>
  <c r="EI76" i="273" s="1"/>
  <c r="EI42" i="288"/>
  <c r="EI2" i="289"/>
  <c r="EI96" i="273"/>
  <c r="EI97" i="273" s="1"/>
  <c r="EI2" i="286"/>
  <c r="EI90" i="273"/>
  <c r="EI91" i="273" s="1"/>
  <c r="EI2" i="280"/>
  <c r="EI2" i="275"/>
  <c r="EI122" i="273"/>
  <c r="EI123" i="273" s="1"/>
  <c r="EG42" i="278"/>
  <c r="EE10" i="265"/>
  <c r="EG20" i="275"/>
  <c r="EH17" i="275" s="1"/>
  <c r="EG132" i="280"/>
  <c r="EG55" i="280"/>
  <c r="EH144" i="273"/>
  <c r="EH38" i="273"/>
  <c r="EI39" i="273" s="1"/>
  <c r="EI41" i="273" s="1"/>
  <c r="EH33" i="278"/>
  <c r="EH155" i="273"/>
  <c r="EH56" i="288"/>
  <c r="EH12" i="278"/>
  <c r="EH20" i="278"/>
  <c r="EH134" i="273"/>
  <c r="EH135" i="273" s="1"/>
  <c r="EH138" i="273" s="1"/>
  <c r="EH139" i="273"/>
  <c r="EH140" i="273" s="1"/>
  <c r="EH41" i="278"/>
  <c r="EH145" i="273"/>
  <c r="EH146" i="273" s="1"/>
  <c r="EH45" i="280" s="1"/>
  <c r="EG21" i="278"/>
  <c r="DZ54" i="278"/>
  <c r="EB53" i="278"/>
  <c r="EB9" i="265"/>
  <c r="EB62" i="278"/>
  <c r="EB49" i="278"/>
  <c r="EA42" i="282"/>
  <c r="EA14" i="265"/>
  <c r="EA50" i="278"/>
  <c r="AK85" i="278"/>
  <c r="AJ55" i="278"/>
  <c r="AK31" i="265"/>
  <c r="EF3" i="289"/>
  <c r="EG157" i="273"/>
  <c r="EF50" i="288"/>
  <c r="EF51" i="288" s="1"/>
  <c r="EF54" i="288" s="1"/>
  <c r="EF57" i="288" s="1"/>
  <c r="EF64" i="288" s="1"/>
  <c r="EG66" i="273"/>
  <c r="EG67" i="273" s="1"/>
  <c r="EG3" i="304" s="1"/>
  <c r="EG59" i="265"/>
  <c r="EF50" i="273"/>
  <c r="EF3" i="275"/>
  <c r="EF3" i="286"/>
  <c r="EF3" i="288"/>
  <c r="EF3" i="285"/>
  <c r="EF3" i="280"/>
  <c r="EF3" i="282"/>
  <c r="EF3" i="265"/>
  <c r="BY19" i="282"/>
  <c r="BY21" i="282" s="1"/>
  <c r="EI98" i="280" l="1"/>
  <c r="EI88" i="280"/>
  <c r="EM5" i="304"/>
  <c r="EM5" i="278"/>
  <c r="EM5" i="273"/>
  <c r="EI46" i="280"/>
  <c r="EI47" i="280" s="1"/>
  <c r="EI50" i="280" s="1"/>
  <c r="EI51" i="280"/>
  <c r="EI52" i="280" s="1"/>
  <c r="EG56" i="280"/>
  <c r="EG89" i="280" s="1"/>
  <c r="EF59" i="280"/>
  <c r="EH4" i="278"/>
  <c r="EH4" i="273"/>
  <c r="ET5" i="291"/>
  <c r="EG3" i="278"/>
  <c r="EG3" i="273"/>
  <c r="EJ2" i="273"/>
  <c r="EJ2" i="278"/>
  <c r="EG60" i="265"/>
  <c r="EB11" i="265"/>
  <c r="EH60" i="273"/>
  <c r="EH66" i="273" s="1"/>
  <c r="EH67" i="273" s="1"/>
  <c r="EH3" i="304" s="1"/>
  <c r="EH13" i="289"/>
  <c r="EH20" i="289" s="1"/>
  <c r="EI22" i="289"/>
  <c r="EI40" i="278" s="1"/>
  <c r="EH19" i="278"/>
  <c r="EH11" i="278"/>
  <c r="EC62" i="278"/>
  <c r="EC9" i="265"/>
  <c r="EC53" i="278"/>
  <c r="EC49" i="278"/>
  <c r="EI156" i="273"/>
  <c r="EI127" i="280"/>
  <c r="EI129" i="280" s="1"/>
  <c r="EI48" i="278"/>
  <c r="EI69" i="278"/>
  <c r="EI153" i="280"/>
  <c r="EI154" i="280" s="1"/>
  <c r="EI156" i="280" s="1"/>
  <c r="EE32" i="278"/>
  <c r="EE75" i="278"/>
  <c r="EG26" i="278"/>
  <c r="EI13" i="285"/>
  <c r="EI13" i="265" s="1"/>
  <c r="EI22" i="285"/>
  <c r="EK51" i="273"/>
  <c r="EF27" i="278"/>
  <c r="EH4" i="285"/>
  <c r="EH4" i="280"/>
  <c r="EH4" i="289"/>
  <c r="EH4" i="282"/>
  <c r="EH4" i="275"/>
  <c r="EH4" i="288"/>
  <c r="EH4" i="286"/>
  <c r="EH4" i="265"/>
  <c r="EW4" i="291"/>
  <c r="EJ2" i="289"/>
  <c r="EJ2" i="288"/>
  <c r="EJ2" i="286"/>
  <c r="EJ2" i="275"/>
  <c r="EJ75" i="273"/>
  <c r="EJ76" i="273" s="1"/>
  <c r="EJ122" i="273"/>
  <c r="EJ123" i="273" s="1"/>
  <c r="EJ90" i="273"/>
  <c r="EJ91" i="273" s="1"/>
  <c r="EJ111" i="273"/>
  <c r="EJ112" i="273" s="1"/>
  <c r="EJ11" i="285" s="1"/>
  <c r="EJ12" i="285" s="1"/>
  <c r="EJ96" i="273"/>
  <c r="EJ97" i="273" s="1"/>
  <c r="EJ152" i="273"/>
  <c r="EJ153" i="273" s="1"/>
  <c r="EJ127" i="273"/>
  <c r="EJ128" i="273" s="1"/>
  <c r="EJ21" i="289" s="1"/>
  <c r="EJ18" i="288"/>
  <c r="EJ32" i="273"/>
  <c r="EJ33" i="273" s="1"/>
  <c r="EJ2" i="265"/>
  <c r="EJ2" i="280"/>
  <c r="EJ42" i="288"/>
  <c r="EJ2" i="282"/>
  <c r="EJ2" i="285"/>
  <c r="EG70" i="278"/>
  <c r="EG74" i="278"/>
  <c r="EG83" i="278"/>
  <c r="EG43" i="278"/>
  <c r="EI56" i="288"/>
  <c r="EI41" i="278"/>
  <c r="EI139" i="273"/>
  <c r="EI140" i="273" s="1"/>
  <c r="EI155" i="273"/>
  <c r="EI20" i="278"/>
  <c r="EI33" i="278"/>
  <c r="EI134" i="273"/>
  <c r="EI135" i="273" s="1"/>
  <c r="EI138" i="273" s="1"/>
  <c r="EI12" i="278"/>
  <c r="EI145" i="273"/>
  <c r="EI146" i="273" s="1"/>
  <c r="EI45" i="280" s="1"/>
  <c r="EI38" i="273"/>
  <c r="EJ39" i="273" s="1"/>
  <c r="EJ41" i="273" s="1"/>
  <c r="EI144" i="273"/>
  <c r="EK151" i="273"/>
  <c r="EK24" i="273"/>
  <c r="EK25" i="273" s="1"/>
  <c r="EK2" i="304" s="1"/>
  <c r="EG25" i="278"/>
  <c r="EI54" i="280"/>
  <c r="EI73" i="282"/>
  <c r="EI38" i="288"/>
  <c r="EI80" i="278"/>
  <c r="EI59" i="278"/>
  <c r="EI55" i="288"/>
  <c r="EI43" i="286"/>
  <c r="EI12" i="289"/>
  <c r="EI13" i="289" s="1"/>
  <c r="EI20" i="289" s="1"/>
  <c r="EI13" i="288"/>
  <c r="EI79" i="273"/>
  <c r="EJ80" i="273" s="1"/>
  <c r="EJ58" i="273" s="1"/>
  <c r="EI18" i="285"/>
  <c r="EI61" i="288"/>
  <c r="EI15" i="275"/>
  <c r="EI26" i="282"/>
  <c r="EI20" i="286"/>
  <c r="EI32" i="286"/>
  <c r="EI112" i="280"/>
  <c r="EI185" i="280"/>
  <c r="EI57" i="273"/>
  <c r="EI84" i="282"/>
  <c r="EH42" i="278"/>
  <c r="EI42" i="273"/>
  <c r="EI4" i="304" s="1"/>
  <c r="EI52" i="273"/>
  <c r="EH20" i="275"/>
  <c r="EI17" i="275" s="1"/>
  <c r="EF10" i="265"/>
  <c r="EH13" i="278"/>
  <c r="EI17" i="280"/>
  <c r="EI76" i="288"/>
  <c r="EI77" i="288" s="1"/>
  <c r="EI79" i="288" s="1"/>
  <c r="EI79" i="280"/>
  <c r="EH132" i="280"/>
  <c r="EH55" i="280"/>
  <c r="EN10" i="273"/>
  <c r="EM5" i="265"/>
  <c r="EM5" i="282"/>
  <c r="EM5" i="275"/>
  <c r="EM13" i="273"/>
  <c r="EM14" i="273" s="1"/>
  <c r="EM5" i="288"/>
  <c r="EM5" i="289"/>
  <c r="EM5" i="286"/>
  <c r="EM5" i="285"/>
  <c r="EM5" i="280"/>
  <c r="ED34" i="278"/>
  <c r="EF71" i="278"/>
  <c r="EI15" i="286"/>
  <c r="EI20" i="282"/>
  <c r="EI100" i="273"/>
  <c r="EJ101" i="273" s="1"/>
  <c r="EJ59" i="273" s="1"/>
  <c r="EL37" i="273"/>
  <c r="EL12" i="288"/>
  <c r="EL19" i="273"/>
  <c r="EL20" i="273" s="1"/>
  <c r="EL37" i="288"/>
  <c r="EL56" i="273"/>
  <c r="EL47" i="273"/>
  <c r="EL48" i="273" s="1"/>
  <c r="EH23" i="285"/>
  <c r="EH59" i="265" s="1"/>
  <c r="EH21" i="278"/>
  <c r="EA54" i="278"/>
  <c r="AJ63" i="278"/>
  <c r="AJ30" i="265"/>
  <c r="EB50" i="278"/>
  <c r="AL82" i="278"/>
  <c r="AK69" i="265"/>
  <c r="EB42" i="282"/>
  <c r="EB14" i="265"/>
  <c r="EG3" i="289"/>
  <c r="EH157" i="273"/>
  <c r="EG50" i="288"/>
  <c r="EG51" i="288" s="1"/>
  <c r="EG54" i="288" s="1"/>
  <c r="EG57" i="288" s="1"/>
  <c r="EG64" i="288" s="1"/>
  <c r="EG3" i="286"/>
  <c r="EG3" i="285"/>
  <c r="EG50" i="273"/>
  <c r="EG3" i="280"/>
  <c r="EG3" i="282"/>
  <c r="EG3" i="288"/>
  <c r="EG3" i="265"/>
  <c r="EG3" i="275"/>
  <c r="BY30" i="282"/>
  <c r="BY31" i="282" s="1"/>
  <c r="BZ28" i="282" s="1"/>
  <c r="BY43" i="282"/>
  <c r="EI60" i="273" l="1"/>
  <c r="EI66" i="273" s="1"/>
  <c r="EI67" i="273" s="1"/>
  <c r="EI3" i="304" s="1"/>
  <c r="EN5" i="304"/>
  <c r="EN5" i="278"/>
  <c r="EN5" i="273"/>
  <c r="EJ98" i="280"/>
  <c r="EJ88" i="280"/>
  <c r="EJ51" i="280"/>
  <c r="EJ52" i="280" s="1"/>
  <c r="EJ46" i="280"/>
  <c r="EJ47" i="280" s="1"/>
  <c r="EJ50" i="280" s="1"/>
  <c r="EH56" i="280"/>
  <c r="EH89" i="280" s="1"/>
  <c r="EG59" i="280"/>
  <c r="EU5" i="291"/>
  <c r="EH3" i="273"/>
  <c r="EH3" i="278"/>
  <c r="EK2" i="278"/>
  <c r="EK2" i="273"/>
  <c r="EI4" i="273"/>
  <c r="EI4" i="278"/>
  <c r="EH60" i="265"/>
  <c r="EC11" i="265"/>
  <c r="EI20" i="285"/>
  <c r="EI23" i="285" s="1"/>
  <c r="EJ20" i="285" s="1"/>
  <c r="EJ22" i="289"/>
  <c r="EJ40" i="278" s="1"/>
  <c r="EI11" i="278"/>
  <c r="EI19" i="278"/>
  <c r="EG10" i="265"/>
  <c r="ED49" i="278"/>
  <c r="ED53" i="278"/>
  <c r="ED9" i="265"/>
  <c r="ED62" i="278"/>
  <c r="EJ100" i="273"/>
  <c r="EK101" i="273" s="1"/>
  <c r="EK59" i="273" s="1"/>
  <c r="EJ15" i="286"/>
  <c r="EJ20" i="282"/>
  <c r="EE34" i="278"/>
  <c r="EC42" i="282"/>
  <c r="EL24" i="273"/>
  <c r="EL25" i="273" s="1"/>
  <c r="EL2" i="304" s="1"/>
  <c r="EL151" i="273"/>
  <c r="EI13" i="278"/>
  <c r="EI4" i="265"/>
  <c r="EI4" i="286"/>
  <c r="EI4" i="285"/>
  <c r="EI4" i="288"/>
  <c r="EI4" i="289"/>
  <c r="EI4" i="280"/>
  <c r="EI4" i="275"/>
  <c r="EI4" i="282"/>
  <c r="EG27" i="278"/>
  <c r="EJ17" i="280"/>
  <c r="EJ76" i="288"/>
  <c r="EJ77" i="288" s="1"/>
  <c r="EJ79" i="288" s="1"/>
  <c r="EJ79" i="280"/>
  <c r="EH26" i="278"/>
  <c r="EX4" i="291"/>
  <c r="EK2" i="275"/>
  <c r="EK2" i="285"/>
  <c r="EK2" i="288"/>
  <c r="EK2" i="282"/>
  <c r="EK152" i="273"/>
  <c r="EK153" i="273" s="1"/>
  <c r="EK111" i="273"/>
  <c r="EK112" i="273" s="1"/>
  <c r="EK11" i="285" s="1"/>
  <c r="EK12" i="285" s="1"/>
  <c r="EK2" i="280"/>
  <c r="EK90" i="273"/>
  <c r="EK91" i="273" s="1"/>
  <c r="EK18" i="288"/>
  <c r="EK75" i="273"/>
  <c r="EK76" i="273" s="1"/>
  <c r="EK127" i="273"/>
  <c r="EK128" i="273" s="1"/>
  <c r="EK21" i="289" s="1"/>
  <c r="EK2" i="286"/>
  <c r="EK32" i="273"/>
  <c r="EK33" i="273" s="1"/>
  <c r="EK2" i="265"/>
  <c r="EK2" i="289"/>
  <c r="EK96" i="273"/>
  <c r="EK97" i="273" s="1"/>
  <c r="EK122" i="273"/>
  <c r="EK123" i="273" s="1"/>
  <c r="EK42" i="288"/>
  <c r="EI21" i="278"/>
  <c r="EG71" i="278"/>
  <c r="EJ144" i="273"/>
  <c r="EJ38" i="273"/>
  <c r="EK39" i="273" s="1"/>
  <c r="EK41" i="273" s="1"/>
  <c r="EJ12" i="289"/>
  <c r="EJ13" i="289" s="1"/>
  <c r="EJ20" i="289" s="1"/>
  <c r="EK22" i="289" s="1"/>
  <c r="EL22" i="289" s="1"/>
  <c r="EL40" i="278" s="1"/>
  <c r="EJ54" i="280"/>
  <c r="EJ185" i="280"/>
  <c r="EJ18" i="285"/>
  <c r="EJ59" i="278"/>
  <c r="EJ112" i="280"/>
  <c r="EJ26" i="282"/>
  <c r="EJ84" i="282"/>
  <c r="EJ73" i="282"/>
  <c r="EJ32" i="286"/>
  <c r="EJ57" i="273"/>
  <c r="EJ60" i="273" s="1"/>
  <c r="EJ61" i="288"/>
  <c r="EJ15" i="275"/>
  <c r="EJ38" i="288"/>
  <c r="EJ20" i="286"/>
  <c r="EJ80" i="278"/>
  <c r="EJ79" i="273"/>
  <c r="EK80" i="273" s="1"/>
  <c r="EK58" i="273" s="1"/>
  <c r="EJ13" i="288"/>
  <c r="EJ55" i="288"/>
  <c r="EJ43" i="286"/>
  <c r="EN5" i="282"/>
  <c r="EN5" i="289"/>
  <c r="EN5" i="288"/>
  <c r="EN5" i="285"/>
  <c r="EO10" i="273"/>
  <c r="EN5" i="275"/>
  <c r="EN5" i="286"/>
  <c r="EN5" i="280"/>
  <c r="EN13" i="273"/>
  <c r="EN14" i="273" s="1"/>
  <c r="EN5" i="265"/>
  <c r="EH25" i="278"/>
  <c r="EH70" i="278"/>
  <c r="EH83" i="278"/>
  <c r="EH74" i="278"/>
  <c r="EH43" i="278"/>
  <c r="EI20" i="275"/>
  <c r="EJ17" i="275" s="1"/>
  <c r="EL51" i="273"/>
  <c r="EI55" i="280"/>
  <c r="EI132" i="280"/>
  <c r="EM37" i="288"/>
  <c r="EM19" i="273"/>
  <c r="EM20" i="273" s="1"/>
  <c r="EM37" i="273"/>
  <c r="EM12" i="288"/>
  <c r="EM56" i="273"/>
  <c r="EM47" i="273"/>
  <c r="EM48" i="273" s="1"/>
  <c r="EF75" i="278"/>
  <c r="EJ42" i="273"/>
  <c r="EJ4" i="304" s="1"/>
  <c r="EJ52" i="273"/>
  <c r="EI42" i="278"/>
  <c r="EJ156" i="273"/>
  <c r="EJ48" i="278"/>
  <c r="EJ69" i="278"/>
  <c r="EJ127" i="280"/>
  <c r="EJ129" i="280" s="1"/>
  <c r="EJ153" i="280"/>
  <c r="EJ154" i="280" s="1"/>
  <c r="EJ156" i="280" s="1"/>
  <c r="EF32" i="278"/>
  <c r="EJ22" i="285"/>
  <c r="EJ13" i="285"/>
  <c r="EJ13" i="265" s="1"/>
  <c r="EJ20" i="278"/>
  <c r="EJ139" i="273"/>
  <c r="EJ140" i="273" s="1"/>
  <c r="EJ155" i="273"/>
  <c r="EJ145" i="273"/>
  <c r="EJ146" i="273" s="1"/>
  <c r="EJ45" i="280" s="1"/>
  <c r="EJ33" i="278"/>
  <c r="EJ134" i="273"/>
  <c r="EJ135" i="273" s="1"/>
  <c r="EJ138" i="273" s="1"/>
  <c r="EJ56" i="288"/>
  <c r="EJ12" i="278"/>
  <c r="EJ41" i="278"/>
  <c r="EC50" i="278"/>
  <c r="AJ64" i="278"/>
  <c r="EB54" i="278"/>
  <c r="AL73" i="278"/>
  <c r="EH3" i="289"/>
  <c r="EH50" i="288"/>
  <c r="EH51" i="288" s="1"/>
  <c r="EH54" i="288" s="1"/>
  <c r="EH57" i="288" s="1"/>
  <c r="EH64" i="288" s="1"/>
  <c r="EI157" i="273"/>
  <c r="BZ19" i="282"/>
  <c r="BZ21" i="282" s="1"/>
  <c r="EH3" i="285"/>
  <c r="EH3" i="280"/>
  <c r="EH3" i="265"/>
  <c r="EH50" i="273"/>
  <c r="EH3" i="286"/>
  <c r="EH3" i="288"/>
  <c r="EH3" i="275"/>
  <c r="EH3" i="282"/>
  <c r="EI59" i="265"/>
  <c r="EO5" i="304" l="1"/>
  <c r="EO5" i="278"/>
  <c r="EO5" i="273"/>
  <c r="EK98" i="280"/>
  <c r="EK88" i="280"/>
  <c r="EK46" i="280"/>
  <c r="EK47" i="280" s="1"/>
  <c r="EK50" i="280" s="1"/>
  <c r="EK51" i="280"/>
  <c r="EK52" i="280" s="1"/>
  <c r="EI56" i="280"/>
  <c r="EI89" i="280" s="1"/>
  <c r="EH59" i="280"/>
  <c r="EJ4" i="278"/>
  <c r="EJ4" i="273"/>
  <c r="EC14" i="265"/>
  <c r="EV5" i="291"/>
  <c r="EI3" i="278"/>
  <c r="EI3" i="273"/>
  <c r="EL2" i="273"/>
  <c r="EL2" i="278"/>
  <c r="EI60" i="265"/>
  <c r="ED11" i="265"/>
  <c r="ED14" i="265" s="1"/>
  <c r="EJ23" i="285"/>
  <c r="EJ59" i="265" s="1"/>
  <c r="EK40" i="278"/>
  <c r="EJ11" i="278"/>
  <c r="EJ19" i="278"/>
  <c r="EK22" i="285"/>
  <c r="EK13" i="285"/>
  <c r="EK13" i="265" s="1"/>
  <c r="EJ42" i="278"/>
  <c r="EJ21" i="278"/>
  <c r="EM51" i="273"/>
  <c r="EO13" i="273"/>
  <c r="EO14" i="273" s="1"/>
  <c r="EP10" i="273"/>
  <c r="EO5" i="265"/>
  <c r="EO5" i="285"/>
  <c r="EO5" i="288"/>
  <c r="EO5" i="286"/>
  <c r="EO5" i="289"/>
  <c r="EO5" i="280"/>
  <c r="EO5" i="282"/>
  <c r="EO5" i="275"/>
  <c r="EI26" i="278"/>
  <c r="EK48" i="278"/>
  <c r="EK127" i="280"/>
  <c r="EK129" i="280" s="1"/>
  <c r="EK153" i="280"/>
  <c r="EK154" i="280" s="1"/>
  <c r="EK156" i="280" s="1"/>
  <c r="EK69" i="278"/>
  <c r="EK156" i="273"/>
  <c r="EE9" i="265"/>
  <c r="EE49" i="278"/>
  <c r="EE62" i="278"/>
  <c r="EE53" i="278"/>
  <c r="ED50" i="278"/>
  <c r="EK144" i="273"/>
  <c r="EK38" i="273"/>
  <c r="EL39" i="273" s="1"/>
  <c r="EL41" i="273" s="1"/>
  <c r="EJ13" i="278"/>
  <c r="EH27" i="278"/>
  <c r="EI25" i="278"/>
  <c r="EC54" i="278"/>
  <c r="EF34" i="278"/>
  <c r="EI43" i="278"/>
  <c r="EI83" i="278"/>
  <c r="EI74" i="278"/>
  <c r="EI70" i="278"/>
  <c r="EH10" i="265"/>
  <c r="EN47" i="273"/>
  <c r="EN48" i="273" s="1"/>
  <c r="EN56" i="273"/>
  <c r="EN37" i="288"/>
  <c r="EN12" i="288"/>
  <c r="EN19" i="273"/>
  <c r="EN20" i="273" s="1"/>
  <c r="EN37" i="273"/>
  <c r="EK52" i="273"/>
  <c r="EK42" i="273"/>
  <c r="EK4" i="304" s="1"/>
  <c r="EK17" i="280"/>
  <c r="EK76" i="288"/>
  <c r="EK77" i="288" s="1"/>
  <c r="EK79" i="288" s="1"/>
  <c r="EK79" i="280"/>
  <c r="EK185" i="280"/>
  <c r="EK79" i="273"/>
  <c r="EL80" i="273" s="1"/>
  <c r="EL58" i="273" s="1"/>
  <c r="EK32" i="286"/>
  <c r="EK26" i="282"/>
  <c r="EK43" i="286"/>
  <c r="EK112" i="280"/>
  <c r="EK84" i="282"/>
  <c r="EK59" i="278"/>
  <c r="EK15" i="275"/>
  <c r="EK61" i="288"/>
  <c r="EK54" i="280"/>
  <c r="EK20" i="286"/>
  <c r="EK57" i="273"/>
  <c r="EK60" i="273" s="1"/>
  <c r="EK73" i="282"/>
  <c r="EK80" i="278"/>
  <c r="EK18" i="285"/>
  <c r="EK13" i="288"/>
  <c r="EK55" i="288"/>
  <c r="EK12" i="289"/>
  <c r="EK13" i="289" s="1"/>
  <c r="EK20" i="289" s="1"/>
  <c r="EK38" i="288"/>
  <c r="EM24" i="273"/>
  <c r="EM25" i="273" s="1"/>
  <c r="EM2" i="304" s="1"/>
  <c r="EM151" i="273"/>
  <c r="EK33" i="278"/>
  <c r="EK20" i="278"/>
  <c r="EK41" i="278"/>
  <c r="EK42" i="278" s="1"/>
  <c r="EK74" i="278" s="1"/>
  <c r="EK12" i="278"/>
  <c r="EK145" i="273"/>
  <c r="EK146" i="273" s="1"/>
  <c r="EK45" i="280" s="1"/>
  <c r="EK56" i="288"/>
  <c r="EK134" i="273"/>
  <c r="EK135" i="273" s="1"/>
  <c r="EK138" i="273" s="1"/>
  <c r="EK139" i="273"/>
  <c r="EK140" i="273" s="1"/>
  <c r="EK155" i="273"/>
  <c r="EG32" i="278"/>
  <c r="EY4" i="291"/>
  <c r="EL2" i="265"/>
  <c r="EL18" i="288"/>
  <c r="EL90" i="273"/>
  <c r="EL91" i="273" s="1"/>
  <c r="EL96" i="273"/>
  <c r="EL97" i="273" s="1"/>
  <c r="EL2" i="285"/>
  <c r="EL2" i="275"/>
  <c r="EL2" i="288"/>
  <c r="EL2" i="280"/>
  <c r="EL2" i="282"/>
  <c r="EL42" i="288"/>
  <c r="EL75" i="273"/>
  <c r="EL76" i="273" s="1"/>
  <c r="EL127" i="273"/>
  <c r="EL128" i="273" s="1"/>
  <c r="EL21" i="289" s="1"/>
  <c r="EM22" i="289" s="1"/>
  <c r="EM40" i="278" s="1"/>
  <c r="EL122" i="273"/>
  <c r="EL123" i="273" s="1"/>
  <c r="EL2" i="289"/>
  <c r="EL152" i="273"/>
  <c r="EL153" i="273" s="1"/>
  <c r="EL32" i="273"/>
  <c r="EL33" i="273" s="1"/>
  <c r="EL111" i="273"/>
  <c r="EL112" i="273" s="1"/>
  <c r="EL11" i="285" s="1"/>
  <c r="EL12" i="285" s="1"/>
  <c r="EL2" i="286"/>
  <c r="EJ4" i="285"/>
  <c r="EJ4" i="286"/>
  <c r="EJ4" i="280"/>
  <c r="EJ4" i="265"/>
  <c r="EJ4" i="288"/>
  <c r="EJ4" i="282"/>
  <c r="EJ4" i="275"/>
  <c r="EJ4" i="289"/>
  <c r="EG75" i="278"/>
  <c r="EK15" i="286"/>
  <c r="EK100" i="273"/>
  <c r="EL101" i="273" s="1"/>
  <c r="EL59" i="273" s="1"/>
  <c r="EK20" i="282"/>
  <c r="EJ55" i="280"/>
  <c r="EJ132" i="280"/>
  <c r="EH71" i="278"/>
  <c r="EJ20" i="275"/>
  <c r="EK17" i="275" s="1"/>
  <c r="AL76" i="278"/>
  <c r="AJ64" i="265"/>
  <c r="AK61" i="278"/>
  <c r="EI3" i="289"/>
  <c r="EJ157" i="273"/>
  <c r="EI50" i="288"/>
  <c r="EI51" i="288" s="1"/>
  <c r="EI54" i="288" s="1"/>
  <c r="EI57" i="288" s="1"/>
  <c r="EI64" i="288" s="1"/>
  <c r="EJ66" i="273"/>
  <c r="EJ67" i="273" s="1"/>
  <c r="EJ3" i="304" s="1"/>
  <c r="EK20" i="285"/>
  <c r="BZ43" i="282"/>
  <c r="BZ30" i="282"/>
  <c r="BZ31" i="282" s="1"/>
  <c r="CA28" i="282" s="1"/>
  <c r="EI3" i="286"/>
  <c r="EI3" i="280"/>
  <c r="EI3" i="265"/>
  <c r="EI3" i="288"/>
  <c r="EI3" i="285"/>
  <c r="EI50" i="273"/>
  <c r="EI3" i="282"/>
  <c r="EI3" i="275"/>
  <c r="EL98" i="280" l="1"/>
  <c r="EL88" i="280"/>
  <c r="EP5" i="304"/>
  <c r="EP5" i="278"/>
  <c r="EP5" i="273"/>
  <c r="ED42" i="282"/>
  <c r="EL51" i="280"/>
  <c r="EL52" i="280" s="1"/>
  <c r="EL46" i="280"/>
  <c r="EL47" i="280" s="1"/>
  <c r="EL50" i="280" s="1"/>
  <c r="EJ56" i="280"/>
  <c r="EJ89" i="280" s="1"/>
  <c r="EI59" i="280"/>
  <c r="EM2" i="278"/>
  <c r="EM2" i="273"/>
  <c r="EK4" i="273"/>
  <c r="EK4" i="278"/>
  <c r="EW5" i="291"/>
  <c r="EJ3" i="273"/>
  <c r="EJ3" i="278"/>
  <c r="EE11" i="265"/>
  <c r="EE14" i="265" s="1"/>
  <c r="EJ60" i="265"/>
  <c r="EK23" i="285"/>
  <c r="EK59" i="265" s="1"/>
  <c r="EK43" i="278"/>
  <c r="EK10" i="265" s="1"/>
  <c r="EK70" i="278"/>
  <c r="EK83" i="278"/>
  <c r="EK11" i="278"/>
  <c r="EK19" i="278"/>
  <c r="EN151" i="273"/>
  <c r="EN24" i="273"/>
  <c r="EN25" i="273" s="1"/>
  <c r="EN2" i="304" s="1"/>
  <c r="EG34" i="278"/>
  <c r="EK20" i="275"/>
  <c r="EL17" i="275" s="1"/>
  <c r="EI27" i="278"/>
  <c r="EP5" i="289"/>
  <c r="EP13" i="273"/>
  <c r="EP14" i="273" s="1"/>
  <c r="EP5" i="275"/>
  <c r="EP5" i="265"/>
  <c r="EP5" i="282"/>
  <c r="EP5" i="280"/>
  <c r="EP5" i="288"/>
  <c r="EP5" i="285"/>
  <c r="EQ10" i="273"/>
  <c r="EP5" i="286"/>
  <c r="EJ70" i="278"/>
  <c r="EJ43" i="278"/>
  <c r="EJ83" i="278"/>
  <c r="EJ74" i="278"/>
  <c r="EK21" i="278"/>
  <c r="EI10" i="265"/>
  <c r="EH32" i="278"/>
  <c r="ED54" i="278"/>
  <c r="EO56" i="273"/>
  <c r="EO37" i="273"/>
  <c r="EO37" i="288"/>
  <c r="EO12" i="288"/>
  <c r="EO47" i="273"/>
  <c r="EO48" i="273" s="1"/>
  <c r="EO19" i="273"/>
  <c r="EO20" i="273" s="1"/>
  <c r="EL17" i="280"/>
  <c r="EL79" i="280"/>
  <c r="EL76" i="288"/>
  <c r="EL77" i="288" s="1"/>
  <c r="EL79" i="288" s="1"/>
  <c r="EL12" i="289"/>
  <c r="EL13" i="289" s="1"/>
  <c r="EL20" i="289" s="1"/>
  <c r="EL43" i="286"/>
  <c r="EL84" i="282"/>
  <c r="EL59" i="278"/>
  <c r="EL57" i="273"/>
  <c r="EL60" i="273" s="1"/>
  <c r="EL38" i="288"/>
  <c r="EL55" i="288"/>
  <c r="EL20" i="286"/>
  <c r="EL32" i="286"/>
  <c r="EL79" i="273"/>
  <c r="EM80" i="273" s="1"/>
  <c r="EM58" i="273" s="1"/>
  <c r="EL185" i="280"/>
  <c r="EL15" i="275"/>
  <c r="EL20" i="275" s="1"/>
  <c r="EM17" i="275" s="1"/>
  <c r="EL18" i="285"/>
  <c r="EL112" i="280"/>
  <c r="EL26" i="282"/>
  <c r="EL61" i="288"/>
  <c r="EL54" i="280"/>
  <c r="EL73" i="282"/>
  <c r="EL13" i="288"/>
  <c r="EL80" i="278"/>
  <c r="EL12" i="278"/>
  <c r="EL134" i="273"/>
  <c r="EL135" i="273" s="1"/>
  <c r="EL138" i="273" s="1"/>
  <c r="EL155" i="273"/>
  <c r="EL139" i="273"/>
  <c r="EL140" i="273" s="1"/>
  <c r="EL56" i="288"/>
  <c r="EL33" i="278"/>
  <c r="EL20" i="278"/>
  <c r="EL145" i="273"/>
  <c r="EL146" i="273" s="1"/>
  <c r="EL45" i="280" s="1"/>
  <c r="EL41" i="278"/>
  <c r="EK132" i="280"/>
  <c r="EK55" i="280"/>
  <c r="EL22" i="285"/>
  <c r="EL13" i="285"/>
  <c r="EL13" i="265" s="1"/>
  <c r="EN51" i="273"/>
  <c r="EF62" i="278"/>
  <c r="EF49" i="278"/>
  <c r="EF9" i="265"/>
  <c r="EF53" i="278"/>
  <c r="EL144" i="273"/>
  <c r="EL38" i="273"/>
  <c r="EM39" i="273" s="1"/>
  <c r="EM41" i="273" s="1"/>
  <c r="EL100" i="273"/>
  <c r="EM101" i="273" s="1"/>
  <c r="EM59" i="273" s="1"/>
  <c r="EL15" i="286"/>
  <c r="EL20" i="282"/>
  <c r="EZ4" i="291"/>
  <c r="EM2" i="280"/>
  <c r="EM111" i="273"/>
  <c r="EM112" i="273" s="1"/>
  <c r="EM11" i="285" s="1"/>
  <c r="EM12" i="285" s="1"/>
  <c r="EM127" i="273"/>
  <c r="EM128" i="273" s="1"/>
  <c r="EM21" i="289" s="1"/>
  <c r="EN22" i="289" s="1"/>
  <c r="EN40" i="278" s="1"/>
  <c r="EM152" i="273"/>
  <c r="EM153" i="273" s="1"/>
  <c r="EM75" i="273"/>
  <c r="EM76" i="273" s="1"/>
  <c r="EM2" i="289"/>
  <c r="EM96" i="273"/>
  <c r="EM97" i="273" s="1"/>
  <c r="EM32" i="273"/>
  <c r="EM33" i="273" s="1"/>
  <c r="EM90" i="273"/>
  <c r="EM91" i="273" s="1"/>
  <c r="EM2" i="265"/>
  <c r="EM2" i="275"/>
  <c r="EM2" i="286"/>
  <c r="EM2" i="288"/>
  <c r="EM2" i="285"/>
  <c r="EM2" i="282"/>
  <c r="EM18" i="288"/>
  <c r="EM122" i="273"/>
  <c r="EM123" i="273" s="1"/>
  <c r="EM42" i="288"/>
  <c r="EK4" i="265"/>
  <c r="EK4" i="282"/>
  <c r="EK4" i="275"/>
  <c r="EK4" i="285"/>
  <c r="EK4" i="286"/>
  <c r="EK4" i="289"/>
  <c r="EK4" i="280"/>
  <c r="EK4" i="288"/>
  <c r="EJ25" i="278"/>
  <c r="EK13" i="278"/>
  <c r="EL153" i="280"/>
  <c r="EL154" i="280" s="1"/>
  <c r="EL156" i="280" s="1"/>
  <c r="EL156" i="273"/>
  <c r="EL48" i="278"/>
  <c r="EL69" i="278"/>
  <c r="EL127" i="280"/>
  <c r="EL129" i="280" s="1"/>
  <c r="EE50" i="278"/>
  <c r="EH75" i="278"/>
  <c r="EI71" i="278"/>
  <c r="EL42" i="273"/>
  <c r="EL4" i="304" s="1"/>
  <c r="EL52" i="273"/>
  <c r="EE42" i="282"/>
  <c r="EJ26" i="278"/>
  <c r="AK52" i="278"/>
  <c r="EK71" i="278"/>
  <c r="AL77" i="278"/>
  <c r="AL84" i="278"/>
  <c r="EJ3" i="289"/>
  <c r="EJ50" i="288"/>
  <c r="EJ51" i="288" s="1"/>
  <c r="EJ54" i="288" s="1"/>
  <c r="EJ57" i="288" s="1"/>
  <c r="EJ64" i="288" s="1"/>
  <c r="EK157" i="273"/>
  <c r="EK66" i="273"/>
  <c r="EK67" i="273" s="1"/>
  <c r="EK3" i="304" s="1"/>
  <c r="CA19" i="282"/>
  <c r="CA21" i="282" s="1"/>
  <c r="EL20" i="285"/>
  <c r="EJ50" i="273"/>
  <c r="EJ3" i="288"/>
  <c r="EJ3" i="285"/>
  <c r="EJ3" i="282"/>
  <c r="EJ3" i="275"/>
  <c r="EJ3" i="280"/>
  <c r="EJ3" i="286"/>
  <c r="EJ3" i="265"/>
  <c r="EM98" i="280" l="1"/>
  <c r="EM88" i="280"/>
  <c r="EQ5" i="304"/>
  <c r="EQ5" i="278"/>
  <c r="EQ5" i="273"/>
  <c r="EM46" i="280"/>
  <c r="EM47" i="280" s="1"/>
  <c r="EM50" i="280" s="1"/>
  <c r="EM51" i="280"/>
  <c r="EM52" i="280" s="1"/>
  <c r="EK56" i="280"/>
  <c r="EK89" i="280" s="1"/>
  <c r="EJ59" i="280"/>
  <c r="EX5" i="291"/>
  <c r="EK3" i="278"/>
  <c r="EK3" i="273"/>
  <c r="EL4" i="278"/>
  <c r="EL4" i="273"/>
  <c r="EN2" i="273"/>
  <c r="EN2" i="278"/>
  <c r="EK60" i="265"/>
  <c r="EF11" i="265"/>
  <c r="EL23" i="285"/>
  <c r="EM20" i="285" s="1"/>
  <c r="EL11" i="278"/>
  <c r="EL19" i="278"/>
  <c r="EG9" i="265"/>
  <c r="EG53" i="278"/>
  <c r="EG49" i="278"/>
  <c r="EG62" i="278"/>
  <c r="EK25" i="278"/>
  <c r="EQ5" i="280"/>
  <c r="EQ5" i="289"/>
  <c r="EQ13" i="273"/>
  <c r="EQ14" i="273" s="1"/>
  <c r="EQ5" i="285"/>
  <c r="EQ5" i="275"/>
  <c r="ER10" i="273"/>
  <c r="EQ5" i="288"/>
  <c r="EQ5" i="286"/>
  <c r="EQ5" i="282"/>
  <c r="EQ5" i="265"/>
  <c r="EM22" i="285"/>
  <c r="EM13" i="285"/>
  <c r="EM13" i="265" s="1"/>
  <c r="EK26" i="278"/>
  <c r="FA4" i="291"/>
  <c r="EN75" i="273"/>
  <c r="EN76" i="273" s="1"/>
  <c r="EN80" i="278" s="1"/>
  <c r="EN2" i="286"/>
  <c r="EN2" i="285"/>
  <c r="EN42" i="288"/>
  <c r="EN2" i="288"/>
  <c r="EN32" i="273"/>
  <c r="EN33" i="273" s="1"/>
  <c r="EN2" i="282"/>
  <c r="EN96" i="273"/>
  <c r="EN97" i="273" s="1"/>
  <c r="EN122" i="273"/>
  <c r="EN123" i="273" s="1"/>
  <c r="EN90" i="273"/>
  <c r="EN91" i="273" s="1"/>
  <c r="EN2" i="275"/>
  <c r="EN18" i="288"/>
  <c r="EN111" i="273"/>
  <c r="EN112" i="273" s="1"/>
  <c r="EN11" i="285" s="1"/>
  <c r="EN12" i="285" s="1"/>
  <c r="EN2" i="280"/>
  <c r="EN2" i="289"/>
  <c r="EN127" i="273"/>
  <c r="EN128" i="273" s="1"/>
  <c r="EN21" i="289" s="1"/>
  <c r="EN2" i="265"/>
  <c r="EN152" i="273"/>
  <c r="EN153" i="273" s="1"/>
  <c r="EE54" i="278"/>
  <c r="EL132" i="280"/>
  <c r="EL55" i="280"/>
  <c r="EJ27" i="278"/>
  <c r="EM15" i="286"/>
  <c r="EM100" i="273"/>
  <c r="EN101" i="273" s="1"/>
  <c r="EN59" i="273" s="1"/>
  <c r="EM20" i="282"/>
  <c r="EF14" i="265"/>
  <c r="EF42" i="282"/>
  <c r="EP12" i="288"/>
  <c r="EP47" i="273"/>
  <c r="EP48" i="273" s="1"/>
  <c r="EP37" i="288"/>
  <c r="EP19" i="273"/>
  <c r="EP20" i="273" s="1"/>
  <c r="EP56" i="273"/>
  <c r="EP37" i="273"/>
  <c r="EM17" i="280"/>
  <c r="EM79" i="280"/>
  <c r="EM76" i="288"/>
  <c r="EM77" i="288" s="1"/>
  <c r="EM79" i="288" s="1"/>
  <c r="EL4" i="282"/>
  <c r="EL4" i="286"/>
  <c r="EL4" i="275"/>
  <c r="EL4" i="280"/>
  <c r="EL4" i="288"/>
  <c r="EL4" i="289"/>
  <c r="EL4" i="265"/>
  <c r="EL4" i="285"/>
  <c r="EM38" i="273"/>
  <c r="EN39" i="273" s="1"/>
  <c r="EN41" i="273" s="1"/>
  <c r="EM144" i="273"/>
  <c r="EF50" i="278"/>
  <c r="EI75" i="278"/>
  <c r="EM41" i="278"/>
  <c r="EM134" i="273"/>
  <c r="EM135" i="273" s="1"/>
  <c r="EM139" i="273"/>
  <c r="EM140" i="273" s="1"/>
  <c r="EM12" i="278"/>
  <c r="EM56" i="288"/>
  <c r="EM20" i="278"/>
  <c r="EM33" i="278"/>
  <c r="EM155" i="273"/>
  <c r="EM145" i="273"/>
  <c r="EM146" i="273" s="1"/>
  <c r="EM45" i="280" s="1"/>
  <c r="EL42" i="278"/>
  <c r="EL13" i="278"/>
  <c r="EO24" i="273"/>
  <c r="EO25" i="273" s="1"/>
  <c r="EO2" i="304" s="1"/>
  <c r="EO151" i="273"/>
  <c r="EH34" i="278"/>
  <c r="EJ10" i="265"/>
  <c r="EI32" i="278"/>
  <c r="EM127" i="280"/>
  <c r="EM129" i="280" s="1"/>
  <c r="EM48" i="278"/>
  <c r="EM153" i="280"/>
  <c r="EM154" i="280" s="1"/>
  <c r="EM156" i="280" s="1"/>
  <c r="EM69" i="278"/>
  <c r="EM156" i="273"/>
  <c r="EO51" i="273"/>
  <c r="EJ71" i="278"/>
  <c r="EM42" i="273"/>
  <c r="EM4" i="304" s="1"/>
  <c r="EM52" i="273"/>
  <c r="EM80" i="278"/>
  <c r="EM79" i="273"/>
  <c r="EN80" i="273" s="1"/>
  <c r="EN58" i="273" s="1"/>
  <c r="EM73" i="282"/>
  <c r="EM18" i="285"/>
  <c r="EM12" i="289"/>
  <c r="EM13" i="289" s="1"/>
  <c r="EM20" i="289" s="1"/>
  <c r="EM84" i="282"/>
  <c r="EM55" i="288"/>
  <c r="EM26" i="282"/>
  <c r="EM43" i="286"/>
  <c r="EM38" i="288"/>
  <c r="EM32" i="286"/>
  <c r="EM59" i="278"/>
  <c r="EM20" i="286"/>
  <c r="EM57" i="273"/>
  <c r="EM60" i="273" s="1"/>
  <c r="EM54" i="280"/>
  <c r="EM185" i="280"/>
  <c r="EM15" i="275"/>
  <c r="EM20" i="275" s="1"/>
  <c r="EN17" i="275" s="1"/>
  <c r="EM112" i="280"/>
  <c r="EM61" i="288"/>
  <c r="EM13" i="288"/>
  <c r="EL21" i="278"/>
  <c r="AL85" i="278"/>
  <c r="EK75" i="278"/>
  <c r="AK55" i="278"/>
  <c r="AL31" i="265"/>
  <c r="EK3" i="289"/>
  <c r="EL157" i="273"/>
  <c r="EK50" i="288"/>
  <c r="EK51" i="288" s="1"/>
  <c r="EK54" i="288" s="1"/>
  <c r="EK57" i="288" s="1"/>
  <c r="EK64" i="288" s="1"/>
  <c r="EN13" i="288"/>
  <c r="CA30" i="282"/>
  <c r="CA31" i="282" s="1"/>
  <c r="CB28" i="282" s="1"/>
  <c r="CA43" i="282"/>
  <c r="EK3" i="285"/>
  <c r="EK3" i="288"/>
  <c r="EK3" i="265"/>
  <c r="EK3" i="280"/>
  <c r="EK3" i="286"/>
  <c r="EK3" i="282"/>
  <c r="EK3" i="275"/>
  <c r="EK50" i="273"/>
  <c r="EM138" i="273"/>
  <c r="EL66" i="273"/>
  <c r="EL67" i="273" s="1"/>
  <c r="EL3" i="304" s="1"/>
  <c r="EN15" i="275" l="1"/>
  <c r="ER5" i="304"/>
  <c r="ER5" i="278"/>
  <c r="ER5" i="273"/>
  <c r="EN98" i="280"/>
  <c r="EN88" i="280"/>
  <c r="EN51" i="280"/>
  <c r="EN52" i="280" s="1"/>
  <c r="EN46" i="280"/>
  <c r="EN47" i="280" s="1"/>
  <c r="EN50" i="280" s="1"/>
  <c r="EN26" i="282"/>
  <c r="EN112" i="280"/>
  <c r="EL56" i="280"/>
  <c r="EL89" i="280" s="1"/>
  <c r="EK59" i="280"/>
  <c r="EL59" i="265"/>
  <c r="EL60" i="265" s="1"/>
  <c r="EN79" i="273"/>
  <c r="EO80" i="273" s="1"/>
  <c r="EO58" i="273" s="1"/>
  <c r="EN20" i="286"/>
  <c r="EN43" i="286"/>
  <c r="EN55" i="288"/>
  <c r="EN59" i="278"/>
  <c r="EY5" i="291"/>
  <c r="EL3" i="273"/>
  <c r="EL3" i="278"/>
  <c r="EM4" i="273"/>
  <c r="EM4" i="278"/>
  <c r="EO2" i="278"/>
  <c r="EO2" i="273"/>
  <c r="EG11" i="265"/>
  <c r="EG14" i="265" s="1"/>
  <c r="EN18" i="285"/>
  <c r="EN84" i="282"/>
  <c r="EN38" i="288"/>
  <c r="EN57" i="273"/>
  <c r="EN60" i="273" s="1"/>
  <c r="EN61" i="288"/>
  <c r="EN32" i="286"/>
  <c r="EN73" i="282"/>
  <c r="EN185" i="280"/>
  <c r="EN12" i="289"/>
  <c r="EN13" i="289" s="1"/>
  <c r="EN20" i="289" s="1"/>
  <c r="EO22" i="289" s="1"/>
  <c r="EN54" i="280"/>
  <c r="EM23" i="285"/>
  <c r="EM59" i="265" s="1"/>
  <c r="EM19" i="278"/>
  <c r="EM11" i="278"/>
  <c r="EM42" i="278"/>
  <c r="EG50" i="278"/>
  <c r="EH9" i="265"/>
  <c r="EH62" i="278"/>
  <c r="EH49" i="278"/>
  <c r="EH53" i="278"/>
  <c r="EP51" i="273"/>
  <c r="EJ32" i="278"/>
  <c r="EN20" i="278"/>
  <c r="EN134" i="273"/>
  <c r="EN135" i="273" s="1"/>
  <c r="EN138" i="273" s="1"/>
  <c r="EN145" i="273"/>
  <c r="EN146" i="273" s="1"/>
  <c r="EN45" i="280" s="1"/>
  <c r="EN56" i="288"/>
  <c r="EN139" i="273"/>
  <c r="EN140" i="273" s="1"/>
  <c r="EN155" i="273"/>
  <c r="EN33" i="278"/>
  <c r="EN12" i="278"/>
  <c r="EN41" i="278"/>
  <c r="EM4" i="265"/>
  <c r="EM4" i="289"/>
  <c r="EM4" i="282"/>
  <c r="EM4" i="275"/>
  <c r="EM4" i="285"/>
  <c r="EM4" i="286"/>
  <c r="EM4" i="280"/>
  <c r="EM4" i="288"/>
  <c r="EQ19" i="273"/>
  <c r="EQ20" i="273" s="1"/>
  <c r="EQ56" i="273"/>
  <c r="EQ37" i="288"/>
  <c r="EQ37" i="273"/>
  <c r="EQ12" i="288"/>
  <c r="EQ47" i="273"/>
  <c r="EQ48" i="273" s="1"/>
  <c r="EN20" i="275"/>
  <c r="EO17" i="275" s="1"/>
  <c r="EL26" i="278"/>
  <c r="EJ75" i="278"/>
  <c r="EM55" i="280"/>
  <c r="EM132" i="280"/>
  <c r="FB4" i="291"/>
  <c r="EO127" i="273"/>
  <c r="EO128" i="273" s="1"/>
  <c r="EO21" i="289" s="1"/>
  <c r="EO96" i="273"/>
  <c r="EO97" i="273" s="1"/>
  <c r="EO2" i="280"/>
  <c r="EO42" i="288"/>
  <c r="EO2" i="289"/>
  <c r="EO2" i="286"/>
  <c r="EO90" i="273"/>
  <c r="EO91" i="273" s="1"/>
  <c r="EO2" i="288"/>
  <c r="EO18" i="288"/>
  <c r="EO2" i="282"/>
  <c r="EO32" i="273"/>
  <c r="EO33" i="273" s="1"/>
  <c r="EO2" i="285"/>
  <c r="EO2" i="275"/>
  <c r="EO2" i="265"/>
  <c r="EO122" i="273"/>
  <c r="EO123" i="273" s="1"/>
  <c r="EO152" i="273"/>
  <c r="EO153" i="273" s="1"/>
  <c r="EO111" i="273"/>
  <c r="EO112" i="273" s="1"/>
  <c r="EO11" i="285" s="1"/>
  <c r="EO12" i="285" s="1"/>
  <c r="EO75" i="273"/>
  <c r="EO76" i="273" s="1"/>
  <c r="EM21" i="278"/>
  <c r="EN13" i="285"/>
  <c r="EN13" i="265" s="1"/>
  <c r="EN22" i="285"/>
  <c r="EG42" i="282"/>
  <c r="EI34" i="278"/>
  <c r="EF54" i="278"/>
  <c r="EN38" i="273"/>
  <c r="EO39" i="273" s="1"/>
  <c r="EO41" i="273" s="1"/>
  <c r="EN144" i="273"/>
  <c r="EN17" i="280"/>
  <c r="EN79" i="280"/>
  <c r="EN76" i="288"/>
  <c r="EN77" i="288" s="1"/>
  <c r="EN79" i="288" s="1"/>
  <c r="EL25" i="278"/>
  <c r="EM13" i="278"/>
  <c r="EL43" i="278"/>
  <c r="EL74" i="278"/>
  <c r="EL70" i="278"/>
  <c r="EL83" i="278"/>
  <c r="EN42" i="273"/>
  <c r="EN4" i="304" s="1"/>
  <c r="EN52" i="273"/>
  <c r="EN127" i="280"/>
  <c r="EN129" i="280" s="1"/>
  <c r="EN153" i="280"/>
  <c r="EN154" i="280" s="1"/>
  <c r="EN156" i="280" s="1"/>
  <c r="EN156" i="273"/>
  <c r="EN48" i="278"/>
  <c r="EN69" i="278"/>
  <c r="EN15" i="286"/>
  <c r="EN20" i="282"/>
  <c r="EN100" i="273"/>
  <c r="EO101" i="273" s="1"/>
  <c r="EO59" i="273" s="1"/>
  <c r="ER5" i="288"/>
  <c r="ER5" i="282"/>
  <c r="ES10" i="273"/>
  <c r="ER5" i="280"/>
  <c r="ER5" i="285"/>
  <c r="ER13" i="273"/>
  <c r="ER14" i="273" s="1"/>
  <c r="ER5" i="275"/>
  <c r="ER5" i="289"/>
  <c r="ER5" i="265"/>
  <c r="ER5" i="286"/>
  <c r="EK27" i="278"/>
  <c r="EP24" i="273"/>
  <c r="EP25" i="273" s="1"/>
  <c r="EP2" i="304" s="1"/>
  <c r="EP151" i="273"/>
  <c r="AK63" i="278"/>
  <c r="AK30" i="265"/>
  <c r="AL69" i="265"/>
  <c r="AM82" i="278"/>
  <c r="EL3" i="289"/>
  <c r="EM157" i="273"/>
  <c r="EL50" i="288"/>
  <c r="EL51" i="288" s="1"/>
  <c r="EL54" i="288" s="1"/>
  <c r="EL57" i="288" s="1"/>
  <c r="EL64" i="288" s="1"/>
  <c r="EL3" i="288"/>
  <c r="EL3" i="280"/>
  <c r="EL3" i="275"/>
  <c r="EL50" i="273"/>
  <c r="EL3" i="286"/>
  <c r="EL3" i="282"/>
  <c r="EL3" i="265"/>
  <c r="EL3" i="285"/>
  <c r="EM66" i="273"/>
  <c r="EM67" i="273" s="1"/>
  <c r="EM3" i="304" s="1"/>
  <c r="CB19" i="282"/>
  <c r="CB21" i="282" s="1"/>
  <c r="EO98" i="280" l="1"/>
  <c r="EO88" i="280"/>
  <c r="ES5" i="304"/>
  <c r="ES5" i="278"/>
  <c r="ES5" i="273"/>
  <c r="EP22" i="289"/>
  <c r="EO46" i="280"/>
  <c r="EO47" i="280" s="1"/>
  <c r="EO50" i="280" s="1"/>
  <c r="EO51" i="280"/>
  <c r="EO52" i="280" s="1"/>
  <c r="EM56" i="280"/>
  <c r="EM89" i="280" s="1"/>
  <c r="EL59" i="280"/>
  <c r="EZ5" i="291"/>
  <c r="EM3" i="278"/>
  <c r="EM3" i="273"/>
  <c r="EN4" i="278"/>
  <c r="EN4" i="273"/>
  <c r="EP2" i="273"/>
  <c r="EP2" i="278"/>
  <c r="EH11" i="265"/>
  <c r="EH14" i="265" s="1"/>
  <c r="EM60" i="265"/>
  <c r="EN20" i="285"/>
  <c r="EN23" i="285" s="1"/>
  <c r="EO20" i="285" s="1"/>
  <c r="EN19" i="278"/>
  <c r="EN11" i="278"/>
  <c r="EL27" i="278"/>
  <c r="EG54" i="278"/>
  <c r="EI53" i="278"/>
  <c r="EI49" i="278"/>
  <c r="EI9" i="265"/>
  <c r="EI62" i="278"/>
  <c r="EO22" i="285"/>
  <c r="EO13" i="285"/>
  <c r="EO13" i="265" s="1"/>
  <c r="EL71" i="278"/>
  <c r="EO41" i="278"/>
  <c r="EO56" i="288"/>
  <c r="EO155" i="273"/>
  <c r="EO139" i="273"/>
  <c r="EO140" i="273" s="1"/>
  <c r="EO12" i="278"/>
  <c r="EO33" i="278"/>
  <c r="EO145" i="273"/>
  <c r="EO146" i="273" s="1"/>
  <c r="EO45" i="280" s="1"/>
  <c r="EO20" i="278"/>
  <c r="EO134" i="273"/>
  <c r="EO135" i="273" s="1"/>
  <c r="EO138" i="273" s="1"/>
  <c r="EQ151" i="273"/>
  <c r="EQ24" i="273"/>
  <c r="EQ25" i="273" s="1"/>
  <c r="EQ2" i="304" s="1"/>
  <c r="EM43" i="278"/>
  <c r="EM83" i="278"/>
  <c r="EM74" i="278"/>
  <c r="EM70" i="278"/>
  <c r="ES5" i="289"/>
  <c r="ES5" i="288"/>
  <c r="ES5" i="280"/>
  <c r="ET10" i="273"/>
  <c r="ES5" i="265"/>
  <c r="ES5" i="286"/>
  <c r="ES5" i="282"/>
  <c r="ES5" i="275"/>
  <c r="ES5" i="285"/>
  <c r="ES13" i="273"/>
  <c r="ES14" i="273" s="1"/>
  <c r="EO48" i="278"/>
  <c r="EO156" i="273"/>
  <c r="EO127" i="280"/>
  <c r="EO129" i="280" s="1"/>
  <c r="EO69" i="278"/>
  <c r="EO153" i="280"/>
  <c r="EO154" i="280" s="1"/>
  <c r="EO156" i="280" s="1"/>
  <c r="EO38" i="273"/>
  <c r="EP39" i="273" s="1"/>
  <c r="EP41" i="273" s="1"/>
  <c r="EO144" i="273"/>
  <c r="EJ34" i="278"/>
  <c r="EL10" i="265"/>
  <c r="EO17" i="280"/>
  <c r="EO79" i="280"/>
  <c r="EO76" i="288"/>
  <c r="EO77" i="288" s="1"/>
  <c r="EO79" i="288" s="1"/>
  <c r="EN132" i="280"/>
  <c r="EN55" i="280"/>
  <c r="EO52" i="273"/>
  <c r="EO42" i="273"/>
  <c r="EO4" i="304" s="1"/>
  <c r="EO100" i="273"/>
  <c r="EP101" i="273" s="1"/>
  <c r="EP59" i="273" s="1"/>
  <c r="EO15" i="286"/>
  <c r="EO20" i="282"/>
  <c r="EQ51" i="273"/>
  <c r="EH50" i="278"/>
  <c r="EO12" i="289"/>
  <c r="EO13" i="289" s="1"/>
  <c r="EO20" i="289" s="1"/>
  <c r="EO61" i="288"/>
  <c r="EO13" i="288"/>
  <c r="EO57" i="273"/>
  <c r="EO60" i="273" s="1"/>
  <c r="EO54" i="280"/>
  <c r="EO43" i="286"/>
  <c r="EO18" i="285"/>
  <c r="EO55" i="288"/>
  <c r="EO32" i="286"/>
  <c r="EO59" i="278"/>
  <c r="EO79" i="273"/>
  <c r="EP80" i="273" s="1"/>
  <c r="EP58" i="273" s="1"/>
  <c r="EO73" i="282"/>
  <c r="EO38" i="288"/>
  <c r="EO26" i="282"/>
  <c r="EO84" i="282"/>
  <c r="EO20" i="286"/>
  <c r="EO112" i="280"/>
  <c r="EO185" i="280"/>
  <c r="EO15" i="275"/>
  <c r="EO20" i="275" s="1"/>
  <c r="EP17" i="275" s="1"/>
  <c r="EO80" i="278"/>
  <c r="FC4" i="291"/>
  <c r="EP75" i="273"/>
  <c r="EP76" i="273" s="1"/>
  <c r="EP42" i="288"/>
  <c r="EP127" i="273"/>
  <c r="EP128" i="273" s="1"/>
  <c r="EP21" i="289" s="1"/>
  <c r="EQ22" i="289" s="1"/>
  <c r="EQ40" i="278" s="1"/>
  <c r="EP2" i="285"/>
  <c r="EP96" i="273"/>
  <c r="EP97" i="273" s="1"/>
  <c r="EP122" i="273"/>
  <c r="EP123" i="273" s="1"/>
  <c r="EP2" i="265"/>
  <c r="EP2" i="289"/>
  <c r="EP90" i="273"/>
  <c r="EP91" i="273" s="1"/>
  <c r="EP2" i="275"/>
  <c r="EP111" i="273"/>
  <c r="EP112" i="273" s="1"/>
  <c r="EP11" i="285" s="1"/>
  <c r="EP12" i="285" s="1"/>
  <c r="EP2" i="288"/>
  <c r="EP32" i="273"/>
  <c r="EP33" i="273" s="1"/>
  <c r="EP152" i="273"/>
  <c r="EP153" i="273" s="1"/>
  <c r="EP18" i="288"/>
  <c r="EP2" i="282"/>
  <c r="EP2" i="286"/>
  <c r="EP2" i="280"/>
  <c r="EM25" i="278"/>
  <c r="EN42" i="278"/>
  <c r="EN21" i="278"/>
  <c r="EK32" i="278"/>
  <c r="ER19" i="273"/>
  <c r="ER20" i="273" s="1"/>
  <c r="ER56" i="273"/>
  <c r="ER37" i="273"/>
  <c r="ER47" i="273"/>
  <c r="ER48" i="273" s="1"/>
  <c r="ER12" i="288"/>
  <c r="ER37" i="288"/>
  <c r="EN4" i="288"/>
  <c r="EN4" i="282"/>
  <c r="EN4" i="286"/>
  <c r="EN4" i="275"/>
  <c r="EN4" i="265"/>
  <c r="EN4" i="285"/>
  <c r="EN4" i="289"/>
  <c r="EN4" i="280"/>
  <c r="EM26" i="278"/>
  <c r="EN13" i="278"/>
  <c r="EH42" i="282"/>
  <c r="AM73" i="278"/>
  <c r="AK64" i="278"/>
  <c r="EM3" i="289"/>
  <c r="EP40" i="278"/>
  <c r="EO40" i="278"/>
  <c r="EM50" i="288"/>
  <c r="EM51" i="288" s="1"/>
  <c r="EM54" i="288" s="1"/>
  <c r="EM57" i="288" s="1"/>
  <c r="EM64" i="288" s="1"/>
  <c r="EN157" i="273"/>
  <c r="EN59" i="265"/>
  <c r="CB30" i="282"/>
  <c r="CB31" i="282" s="1"/>
  <c r="CC28" i="282" s="1"/>
  <c r="CB43" i="282"/>
  <c r="EN66" i="273"/>
  <c r="EN67" i="273" s="1"/>
  <c r="EN3" i="304" s="1"/>
  <c r="EM3" i="286"/>
  <c r="EM3" i="282"/>
  <c r="EM3" i="280"/>
  <c r="EM50" i="273"/>
  <c r="EM3" i="275"/>
  <c r="EM3" i="265"/>
  <c r="EM3" i="285"/>
  <c r="EM3" i="288"/>
  <c r="EP98" i="280" l="1"/>
  <c r="EP88" i="280"/>
  <c r="ET5" i="304"/>
  <c r="ET5" i="278"/>
  <c r="ET5" i="273"/>
  <c r="EP51" i="280"/>
  <c r="EP52" i="280" s="1"/>
  <c r="EP46" i="280"/>
  <c r="EP47" i="280" s="1"/>
  <c r="EP50" i="280" s="1"/>
  <c r="EN56" i="280"/>
  <c r="EN89" i="280" s="1"/>
  <c r="EM59" i="280"/>
  <c r="EO4" i="273"/>
  <c r="EO4" i="278"/>
  <c r="EQ2" i="278"/>
  <c r="EQ2" i="273"/>
  <c r="FA5" i="291"/>
  <c r="EN3" i="273"/>
  <c r="EN3" i="278"/>
  <c r="EI11" i="265"/>
  <c r="EI14" i="265" s="1"/>
  <c r="EN60" i="265"/>
  <c r="EO11" i="278"/>
  <c r="EO19" i="278"/>
  <c r="EP20" i="282"/>
  <c r="EP100" i="273"/>
  <c r="EQ101" i="273" s="1"/>
  <c r="EQ59" i="273" s="1"/>
  <c r="EP15" i="286"/>
  <c r="EO23" i="285"/>
  <c r="EO59" i="265" s="1"/>
  <c r="EN25" i="278"/>
  <c r="ER51" i="273"/>
  <c r="EP26" i="282"/>
  <c r="EP61" i="288"/>
  <c r="EP43" i="286"/>
  <c r="EP32" i="286"/>
  <c r="EP20" i="286"/>
  <c r="EP15" i="275"/>
  <c r="EP20" i="275" s="1"/>
  <c r="EQ17" i="275" s="1"/>
  <c r="EP79" i="273"/>
  <c r="EQ80" i="273" s="1"/>
  <c r="EQ58" i="273" s="1"/>
  <c r="EP185" i="280"/>
  <c r="EP84" i="282"/>
  <c r="EP112" i="280"/>
  <c r="EP38" i="288"/>
  <c r="EP80" i="278"/>
  <c r="EP54" i="280"/>
  <c r="EP55" i="288"/>
  <c r="EP18" i="285"/>
  <c r="EP12" i="289"/>
  <c r="EP13" i="289" s="1"/>
  <c r="EP20" i="289" s="1"/>
  <c r="EP59" i="278"/>
  <c r="EP13" i="288"/>
  <c r="EP57" i="273"/>
  <c r="EP60" i="273" s="1"/>
  <c r="EP73" i="282"/>
  <c r="EN26" i="278"/>
  <c r="ES12" i="288"/>
  <c r="ES37" i="288"/>
  <c r="ES19" i="273"/>
  <c r="ES20" i="273" s="1"/>
  <c r="ES47" i="273"/>
  <c r="ES48" i="273" s="1"/>
  <c r="ES37" i="273"/>
  <c r="ES56" i="273"/>
  <c r="EN83" i="278"/>
  <c r="EN70" i="278"/>
  <c r="EN43" i="278"/>
  <c r="EN74" i="278"/>
  <c r="EP153" i="280"/>
  <c r="EP154" i="280" s="1"/>
  <c r="EP156" i="280" s="1"/>
  <c r="EP156" i="273"/>
  <c r="EP48" i="278"/>
  <c r="EP69" i="278"/>
  <c r="EP127" i="280"/>
  <c r="EP129" i="280" s="1"/>
  <c r="EP52" i="273"/>
  <c r="EP42" i="273"/>
  <c r="EP4" i="304" s="1"/>
  <c r="EM10" i="265"/>
  <c r="EO13" i="278"/>
  <c r="EL32" i="278"/>
  <c r="EP38" i="273"/>
  <c r="EQ39" i="273" s="1"/>
  <c r="EQ41" i="273" s="1"/>
  <c r="EP144" i="273"/>
  <c r="ER151" i="273"/>
  <c r="ER24" i="273"/>
  <c r="ER25" i="273" s="1"/>
  <c r="ER2" i="304" s="1"/>
  <c r="EM27" i="278"/>
  <c r="EP17" i="280"/>
  <c r="EP79" i="280"/>
  <c r="EP76" i="288"/>
  <c r="EP77" i="288" s="1"/>
  <c r="EP79" i="288" s="1"/>
  <c r="FD4" i="291"/>
  <c r="EQ127" i="273"/>
  <c r="EQ128" i="273" s="1"/>
  <c r="EQ21" i="289" s="1"/>
  <c r="ER22" i="289" s="1"/>
  <c r="ER40" i="278" s="1"/>
  <c r="EQ111" i="273"/>
  <c r="EQ112" i="273" s="1"/>
  <c r="EQ11" i="285" s="1"/>
  <c r="EQ12" i="285" s="1"/>
  <c r="EQ2" i="265"/>
  <c r="EQ152" i="273"/>
  <c r="EQ153" i="273" s="1"/>
  <c r="EQ2" i="285"/>
  <c r="EQ2" i="275"/>
  <c r="EQ2" i="282"/>
  <c r="EQ32" i="273"/>
  <c r="EQ33" i="273" s="1"/>
  <c r="EQ2" i="289"/>
  <c r="EQ75" i="273"/>
  <c r="EQ76" i="273" s="1"/>
  <c r="EQ54" i="280" s="1"/>
  <c r="EQ96" i="273"/>
  <c r="EQ97" i="273" s="1"/>
  <c r="EQ42" i="288"/>
  <c r="EQ2" i="280"/>
  <c r="EQ90" i="273"/>
  <c r="EQ91" i="273" s="1"/>
  <c r="EQ2" i="288"/>
  <c r="EQ2" i="286"/>
  <c r="EQ122" i="273"/>
  <c r="EQ123" i="273" s="1"/>
  <c r="EQ18" i="288"/>
  <c r="EI42" i="282"/>
  <c r="EJ62" i="278"/>
  <c r="EJ49" i="278"/>
  <c r="EJ9" i="265"/>
  <c r="EJ53" i="278"/>
  <c r="EP13" i="285"/>
  <c r="EP13" i="265" s="1"/>
  <c r="EP22" i="285"/>
  <c r="EP145" i="273"/>
  <c r="EP146" i="273" s="1"/>
  <c r="EP45" i="280" s="1"/>
  <c r="EP155" i="273"/>
  <c r="EP139" i="273"/>
  <c r="EP140" i="273" s="1"/>
  <c r="EP41" i="278"/>
  <c r="EP20" i="278"/>
  <c r="EP33" i="278"/>
  <c r="EP12" i="278"/>
  <c r="EP134" i="273"/>
  <c r="EP135" i="273" s="1"/>
  <c r="EP138" i="273" s="1"/>
  <c r="EP56" i="288"/>
  <c r="EO132" i="280"/>
  <c r="EO55" i="280"/>
  <c r="EI50" i="278"/>
  <c r="EH54" i="278"/>
  <c r="EK34" i="278"/>
  <c r="EO4" i="280"/>
  <c r="EO4" i="282"/>
  <c r="EO4" i="288"/>
  <c r="EO4" i="289"/>
  <c r="EO4" i="285"/>
  <c r="EO4" i="275"/>
  <c r="EO4" i="265"/>
  <c r="EO4" i="286"/>
  <c r="ET5" i="286"/>
  <c r="ET13" i="273"/>
  <c r="ET14" i="273" s="1"/>
  <c r="ET5" i="275"/>
  <c r="ET5" i="280"/>
  <c r="EU10" i="273"/>
  <c r="ET5" i="289"/>
  <c r="ET5" i="288"/>
  <c r="ET5" i="265"/>
  <c r="ET5" i="282"/>
  <c r="ET5" i="285"/>
  <c r="EM71" i="278"/>
  <c r="EO21" i="278"/>
  <c r="EL75" i="278"/>
  <c r="EO42" i="278"/>
  <c r="EO70" i="278" s="1"/>
  <c r="AK64" i="265"/>
  <c r="AL61" i="278"/>
  <c r="AM76" i="278"/>
  <c r="EN3" i="289"/>
  <c r="EO157" i="273"/>
  <c r="EN50" i="288"/>
  <c r="EN51" i="288" s="1"/>
  <c r="EN54" i="288" s="1"/>
  <c r="EN57" i="288" s="1"/>
  <c r="EN64" i="288" s="1"/>
  <c r="EO66" i="273"/>
  <c r="EO67" i="273" s="1"/>
  <c r="EO3" i="304" s="1"/>
  <c r="EQ18" i="285"/>
  <c r="EN3" i="265"/>
  <c r="EN3" i="280"/>
  <c r="EN3" i="288"/>
  <c r="EN3" i="285"/>
  <c r="EN3" i="275"/>
  <c r="EN50" i="273"/>
  <c r="EN3" i="282"/>
  <c r="EN3" i="286"/>
  <c r="CC19" i="282"/>
  <c r="CC21" i="282" s="1"/>
  <c r="EU5" i="304" l="1"/>
  <c r="EU5" i="278"/>
  <c r="EU5" i="273"/>
  <c r="EQ98" i="280"/>
  <c r="EQ88" i="280"/>
  <c r="EQ46" i="280"/>
  <c r="EQ47" i="280" s="1"/>
  <c r="EQ50" i="280" s="1"/>
  <c r="EQ51" i="280"/>
  <c r="EQ52" i="280" s="1"/>
  <c r="EO56" i="280"/>
  <c r="EO89" i="280" s="1"/>
  <c r="EN59" i="280"/>
  <c r="FB5" i="291"/>
  <c r="EO3" i="278"/>
  <c r="EO3" i="273"/>
  <c r="ER2" i="273"/>
  <c r="ER2" i="278"/>
  <c r="EP4" i="278"/>
  <c r="EP4" i="273"/>
  <c r="EO60" i="265"/>
  <c r="EJ11" i="265"/>
  <c r="EQ38" i="288"/>
  <c r="EQ57" i="273"/>
  <c r="EQ60" i="273" s="1"/>
  <c r="EQ79" i="273"/>
  <c r="ER80" i="273" s="1"/>
  <c r="ER58" i="273" s="1"/>
  <c r="EQ20" i="286"/>
  <c r="EQ55" i="288"/>
  <c r="EQ112" i="280"/>
  <c r="EQ59" i="278"/>
  <c r="EQ43" i="286"/>
  <c r="EQ84" i="282"/>
  <c r="EQ73" i="282"/>
  <c r="EQ13" i="288"/>
  <c r="EQ15" i="275"/>
  <c r="EQ20" i="275" s="1"/>
  <c r="ER17" i="275" s="1"/>
  <c r="EQ32" i="286"/>
  <c r="EQ185" i="280"/>
  <c r="EQ12" i="289"/>
  <c r="EQ13" i="289" s="1"/>
  <c r="EQ20" i="289" s="1"/>
  <c r="EO43" i="278"/>
  <c r="EO10" i="265" s="1"/>
  <c r="EO74" i="278"/>
  <c r="EO83" i="278"/>
  <c r="EQ80" i="278"/>
  <c r="EP42" i="278"/>
  <c r="EP83" i="278" s="1"/>
  <c r="EQ61" i="288"/>
  <c r="EQ26" i="282"/>
  <c r="EP19" i="278"/>
  <c r="EP11" i="278"/>
  <c r="EI54" i="278"/>
  <c r="EJ42" i="282"/>
  <c r="EQ22" i="285"/>
  <c r="EQ13" i="285"/>
  <c r="EQ13" i="265" s="1"/>
  <c r="FE4" i="291"/>
  <c r="ER75" i="273"/>
  <c r="ER76" i="273" s="1"/>
  <c r="ER80" i="278" s="1"/>
  <c r="ER18" i="288"/>
  <c r="ER2" i="286"/>
  <c r="ER42" i="288"/>
  <c r="ER111" i="273"/>
  <c r="ER112" i="273" s="1"/>
  <c r="ER11" i="285" s="1"/>
  <c r="ER12" i="285" s="1"/>
  <c r="ER2" i="282"/>
  <c r="ER90" i="273"/>
  <c r="ER91" i="273" s="1"/>
  <c r="ER2" i="280"/>
  <c r="ER127" i="273"/>
  <c r="ER128" i="273" s="1"/>
  <c r="ER21" i="289" s="1"/>
  <c r="ER2" i="288"/>
  <c r="ER2" i="289"/>
  <c r="ER2" i="275"/>
  <c r="ER32" i="273"/>
  <c r="ER33" i="273" s="1"/>
  <c r="ER2" i="265"/>
  <c r="ER122" i="273"/>
  <c r="ER123" i="273" s="1"/>
  <c r="ER96" i="273"/>
  <c r="ER97" i="273" s="1"/>
  <c r="ER2" i="285"/>
  <c r="ER152" i="273"/>
  <c r="ER153" i="273" s="1"/>
  <c r="EO25" i="278"/>
  <c r="EQ33" i="278"/>
  <c r="EQ56" i="288"/>
  <c r="EQ145" i="273"/>
  <c r="EQ146" i="273" s="1"/>
  <c r="EQ45" i="280" s="1"/>
  <c r="EQ20" i="278"/>
  <c r="EQ134" i="273"/>
  <c r="EQ135" i="273" s="1"/>
  <c r="EQ138" i="273" s="1"/>
  <c r="EQ41" i="278"/>
  <c r="EQ155" i="273"/>
  <c r="EQ12" i="278"/>
  <c r="EQ139" i="273"/>
  <c r="EQ140" i="273" s="1"/>
  <c r="EU13" i="273"/>
  <c r="EU14" i="273" s="1"/>
  <c r="EU5" i="286"/>
  <c r="EU5" i="288"/>
  <c r="EU5" i="275"/>
  <c r="EU5" i="280"/>
  <c r="EU5" i="285"/>
  <c r="EV10" i="273"/>
  <c r="EU5" i="289"/>
  <c r="EU5" i="265"/>
  <c r="EU5" i="282"/>
  <c r="EJ50" i="278"/>
  <c r="ES51" i="273"/>
  <c r="EP21" i="278"/>
  <c r="EM75" i="278"/>
  <c r="EQ38" i="273"/>
  <c r="ER39" i="273" s="1"/>
  <c r="ER41" i="273" s="1"/>
  <c r="EQ144" i="273"/>
  <c r="ES151" i="273"/>
  <c r="ES24" i="273"/>
  <c r="ES25" i="273" s="1"/>
  <c r="ES2" i="304" s="1"/>
  <c r="EO26" i="278"/>
  <c r="EQ100" i="273"/>
  <c r="ER101" i="273" s="1"/>
  <c r="ER59" i="273" s="1"/>
  <c r="EQ20" i="282"/>
  <c r="EQ15" i="286"/>
  <c r="EQ42" i="273"/>
  <c r="EQ4" i="304" s="1"/>
  <c r="EQ52" i="273"/>
  <c r="EP4" i="265"/>
  <c r="EP4" i="285"/>
  <c r="EP4" i="275"/>
  <c r="EP4" i="288"/>
  <c r="EP4" i="289"/>
  <c r="EP4" i="286"/>
  <c r="EP4" i="280"/>
  <c r="EP4" i="282"/>
  <c r="EN10" i="265"/>
  <c r="EK49" i="278"/>
  <c r="EK9" i="265"/>
  <c r="EK53" i="278"/>
  <c r="EK62" i="278"/>
  <c r="EN71" i="278"/>
  <c r="EP20" i="285"/>
  <c r="EP23" i="285" s="1"/>
  <c r="EQ20" i="285" s="1"/>
  <c r="ET12" i="288"/>
  <c r="ET37" i="273"/>
  <c r="ET56" i="273"/>
  <c r="ET47" i="273"/>
  <c r="ET48" i="273" s="1"/>
  <c r="ET37" i="288"/>
  <c r="ET19" i="273"/>
  <c r="ET20" i="273" s="1"/>
  <c r="EP13" i="278"/>
  <c r="EL34" i="278"/>
  <c r="EP132" i="280"/>
  <c r="EP55" i="280"/>
  <c r="EQ17" i="280"/>
  <c r="EQ79" i="280"/>
  <c r="EQ76" i="288"/>
  <c r="EQ77" i="288" s="1"/>
  <c r="EQ79" i="288" s="1"/>
  <c r="EQ153" i="280"/>
  <c r="EQ154" i="280" s="1"/>
  <c r="EQ156" i="280" s="1"/>
  <c r="EQ127" i="280"/>
  <c r="EQ129" i="280" s="1"/>
  <c r="EQ48" i="278"/>
  <c r="EQ69" i="278"/>
  <c r="EQ156" i="273"/>
  <c r="EM32" i="278"/>
  <c r="EN27" i="278"/>
  <c r="AL52" i="278"/>
  <c r="AM77" i="278"/>
  <c r="AM84" i="278"/>
  <c r="EO71" i="278"/>
  <c r="EO3" i="289"/>
  <c r="EP157" i="273"/>
  <c r="EO50" i="288"/>
  <c r="EO51" i="288" s="1"/>
  <c r="EO54" i="288" s="1"/>
  <c r="EO57" i="288" s="1"/>
  <c r="EO64" i="288" s="1"/>
  <c r="CC30" i="282"/>
  <c r="CC31" i="282" s="1"/>
  <c r="CD28" i="282" s="1"/>
  <c r="CC43" i="282"/>
  <c r="ER38" i="288"/>
  <c r="EP66" i="273"/>
  <c r="EP67" i="273" s="1"/>
  <c r="EP3" i="304" s="1"/>
  <c r="EO3" i="280"/>
  <c r="EO3" i="286"/>
  <c r="EO3" i="265"/>
  <c r="EO50" i="273"/>
  <c r="EO3" i="282"/>
  <c r="EO3" i="275"/>
  <c r="EO3" i="288"/>
  <c r="EO3" i="285"/>
  <c r="EV5" i="304" l="1"/>
  <c r="EV5" i="278"/>
  <c r="EV5" i="273"/>
  <c r="ER98" i="280"/>
  <c r="ER88" i="280"/>
  <c r="ER51" i="280"/>
  <c r="ER52" i="280" s="1"/>
  <c r="ER46" i="280"/>
  <c r="ER47" i="280" s="1"/>
  <c r="ER50" i="280" s="1"/>
  <c r="EP56" i="280"/>
  <c r="EP89" i="280" s="1"/>
  <c r="EO59" i="280"/>
  <c r="EP43" i="278"/>
  <c r="FC5" i="291"/>
  <c r="EP3" i="273"/>
  <c r="EP3" i="278"/>
  <c r="EQ4" i="273"/>
  <c r="EQ4" i="278"/>
  <c r="EJ14" i="265"/>
  <c r="ES2" i="278"/>
  <c r="ES2" i="273"/>
  <c r="EK11" i="265"/>
  <c r="EK14" i="265" s="1"/>
  <c r="EQ23" i="285"/>
  <c r="EQ59" i="265" s="1"/>
  <c r="EP59" i="265"/>
  <c r="ER13" i="288"/>
  <c r="EP70" i="278"/>
  <c r="EP71" i="278" s="1"/>
  <c r="EP75" i="278" s="1"/>
  <c r="ER79" i="273"/>
  <c r="ES80" i="273" s="1"/>
  <c r="ES58" i="273" s="1"/>
  <c r="ER15" i="275"/>
  <c r="ER20" i="275" s="1"/>
  <c r="ES17" i="275" s="1"/>
  <c r="ER32" i="286"/>
  <c r="ER55" i="288"/>
  <c r="ER20" i="286"/>
  <c r="ER61" i="288"/>
  <c r="ER84" i="282"/>
  <c r="ER59" i="278"/>
  <c r="ER73" i="282"/>
  <c r="ER112" i="280"/>
  <c r="ER54" i="280"/>
  <c r="ER26" i="282"/>
  <c r="ER12" i="289"/>
  <c r="ER13" i="289" s="1"/>
  <c r="ER20" i="289" s="1"/>
  <c r="ES22" i="289" s="1"/>
  <c r="EP74" i="278"/>
  <c r="ER57" i="273"/>
  <c r="ER185" i="280"/>
  <c r="ER18" i="285"/>
  <c r="ER43" i="286"/>
  <c r="EQ11" i="278"/>
  <c r="EQ19" i="278"/>
  <c r="EM34" i="278"/>
  <c r="EP26" i="278"/>
  <c r="ER17" i="280"/>
  <c r="ER79" i="280"/>
  <c r="ER76" i="288"/>
  <c r="ER77" i="288" s="1"/>
  <c r="ER79" i="288" s="1"/>
  <c r="ET51" i="273"/>
  <c r="FF4" i="291"/>
  <c r="ES111" i="273"/>
  <c r="ES112" i="273" s="1"/>
  <c r="ES11" i="285" s="1"/>
  <c r="ES12" i="285" s="1"/>
  <c r="ES2" i="265"/>
  <c r="ES32" i="273"/>
  <c r="ES33" i="273" s="1"/>
  <c r="ES152" i="273"/>
  <c r="ES153" i="273" s="1"/>
  <c r="ES75" i="273"/>
  <c r="ES76" i="273" s="1"/>
  <c r="ES96" i="273"/>
  <c r="ES97" i="273" s="1"/>
  <c r="ES2" i="286"/>
  <c r="ES90" i="273"/>
  <c r="ES91" i="273" s="1"/>
  <c r="ES2" i="288"/>
  <c r="ES2" i="289"/>
  <c r="ES2" i="275"/>
  <c r="ES2" i="285"/>
  <c r="ES2" i="280"/>
  <c r="ES2" i="282"/>
  <c r="ES127" i="273"/>
  <c r="ES128" i="273" s="1"/>
  <c r="ES21" i="289" s="1"/>
  <c r="ES122" i="273"/>
  <c r="ES123" i="273" s="1"/>
  <c r="ES18" i="288"/>
  <c r="ES42" i="288"/>
  <c r="EU56" i="273"/>
  <c r="EU12" i="288"/>
  <c r="EU37" i="273"/>
  <c r="EU47" i="273"/>
  <c r="EU48" i="273" s="1"/>
  <c r="EU19" i="273"/>
  <c r="EU20" i="273" s="1"/>
  <c r="EU37" i="288"/>
  <c r="ER100" i="273"/>
  <c r="ES101" i="273" s="1"/>
  <c r="ES59" i="273" s="1"/>
  <c r="ER20" i="282"/>
  <c r="ER15" i="286"/>
  <c r="EV5" i="288"/>
  <c r="EV5" i="280"/>
  <c r="EV5" i="286"/>
  <c r="EW10" i="273"/>
  <c r="EV5" i="289"/>
  <c r="EV5" i="282"/>
  <c r="EV5" i="285"/>
  <c r="EV13" i="273"/>
  <c r="EV14" i="273" s="1"/>
  <c r="EV5" i="275"/>
  <c r="EV5" i="265"/>
  <c r="ER38" i="273"/>
  <c r="ES39" i="273" s="1"/>
  <c r="ES41" i="273" s="1"/>
  <c r="ER144" i="273"/>
  <c r="EQ21" i="278"/>
  <c r="EK50" i="278"/>
  <c r="EQ4" i="289"/>
  <c r="EQ4" i="286"/>
  <c r="EQ4" i="288"/>
  <c r="EQ4" i="265"/>
  <c r="EQ4" i="280"/>
  <c r="EQ4" i="282"/>
  <c r="EQ4" i="285"/>
  <c r="EQ4" i="275"/>
  <c r="EQ13" i="278"/>
  <c r="ER41" i="278"/>
  <c r="ER134" i="273"/>
  <c r="ER135" i="273" s="1"/>
  <c r="ER138" i="273" s="1"/>
  <c r="ER12" i="278"/>
  <c r="ER139" i="273"/>
  <c r="ER140" i="273" s="1"/>
  <c r="ER20" i="278"/>
  <c r="ER145" i="273"/>
  <c r="ER146" i="273" s="1"/>
  <c r="ER45" i="280" s="1"/>
  <c r="ER33" i="278"/>
  <c r="ER155" i="273"/>
  <c r="ER56" i="288"/>
  <c r="EQ55" i="280"/>
  <c r="EQ132" i="280"/>
  <c r="EL9" i="265"/>
  <c r="EL49" i="278"/>
  <c r="EL62" i="278"/>
  <c r="EL53" i="278"/>
  <c r="ER52" i="273"/>
  <c r="ER42" i="273"/>
  <c r="ER4" i="304" s="1"/>
  <c r="EJ54" i="278"/>
  <c r="EO27" i="278"/>
  <c r="ER22" i="285"/>
  <c r="ER13" i="285"/>
  <c r="ER13" i="265" s="1"/>
  <c r="EN32" i="278"/>
  <c r="EQ42" i="278"/>
  <c r="ER127" i="280"/>
  <c r="ER129" i="280" s="1"/>
  <c r="ER48" i="278"/>
  <c r="ER153" i="280"/>
  <c r="ER154" i="280" s="1"/>
  <c r="ER156" i="280" s="1"/>
  <c r="ER69" i="278"/>
  <c r="ER156" i="273"/>
  <c r="ET151" i="273"/>
  <c r="ET24" i="273"/>
  <c r="ET25" i="273" s="1"/>
  <c r="ET2" i="304" s="1"/>
  <c r="EP25" i="278"/>
  <c r="EN75" i="278"/>
  <c r="AM85" i="278"/>
  <c r="EP10" i="265"/>
  <c r="AM31" i="265"/>
  <c r="EO75" i="278"/>
  <c r="AL55" i="278"/>
  <c r="EP3" i="289"/>
  <c r="EP50" i="288"/>
  <c r="EP51" i="288" s="1"/>
  <c r="EP54" i="288" s="1"/>
  <c r="EP57" i="288" s="1"/>
  <c r="EP64" i="288" s="1"/>
  <c r="EQ157" i="273"/>
  <c r="ER20" i="285"/>
  <c r="EP3" i="265"/>
  <c r="EP3" i="286"/>
  <c r="EP50" i="273"/>
  <c r="EP3" i="280"/>
  <c r="EP3" i="285"/>
  <c r="EP3" i="282"/>
  <c r="EP3" i="288"/>
  <c r="EP3" i="275"/>
  <c r="EQ66" i="273"/>
  <c r="EQ67" i="273" s="1"/>
  <c r="EQ3" i="304" s="1"/>
  <c r="ER60" i="273"/>
  <c r="CD19" i="282"/>
  <c r="CD21" i="282" s="1"/>
  <c r="ES98" i="280" l="1"/>
  <c r="ES88" i="280"/>
  <c r="EW5" i="304"/>
  <c r="EW5" i="278"/>
  <c r="EW5" i="273"/>
  <c r="ES46" i="280"/>
  <c r="ES47" i="280" s="1"/>
  <c r="ES50" i="280" s="1"/>
  <c r="ES51" i="280"/>
  <c r="ES52" i="280" s="1"/>
  <c r="EQ56" i="280"/>
  <c r="EP59" i="280"/>
  <c r="FD5" i="291"/>
  <c r="EQ3" i="278"/>
  <c r="EQ3" i="273"/>
  <c r="ER4" i="278"/>
  <c r="ER4" i="273"/>
  <c r="ET22" i="289"/>
  <c r="ET2" i="273"/>
  <c r="ET2" i="278"/>
  <c r="EQ60" i="265"/>
  <c r="EK42" i="282"/>
  <c r="EP60" i="265"/>
  <c r="EL11" i="265"/>
  <c r="EL42" i="282" s="1"/>
  <c r="ER19" i="278"/>
  <c r="ER11" i="278"/>
  <c r="EQ26" i="278"/>
  <c r="EN34" i="278"/>
  <c r="EQ25" i="278"/>
  <c r="ES33" i="278"/>
  <c r="ES145" i="273"/>
  <c r="ES146" i="273" s="1"/>
  <c r="ES45" i="280" s="1"/>
  <c r="ES12" i="278"/>
  <c r="ES56" i="288"/>
  <c r="ES155" i="273"/>
  <c r="ES139" i="273"/>
  <c r="ES140" i="273" s="1"/>
  <c r="ES41" i="278"/>
  <c r="ES20" i="278"/>
  <c r="ES134" i="273"/>
  <c r="ES135" i="273" s="1"/>
  <c r="ES138" i="273" s="1"/>
  <c r="EM53" i="278"/>
  <c r="EM49" i="278"/>
  <c r="EM9" i="265"/>
  <c r="EM62" i="278"/>
  <c r="EU51" i="273"/>
  <c r="ES52" i="273"/>
  <c r="ES42" i="273"/>
  <c r="ES4" i="304" s="1"/>
  <c r="ER55" i="280"/>
  <c r="ER132" i="280"/>
  <c r="EO32" i="278"/>
  <c r="EL50" i="278"/>
  <c r="ER21" i="278"/>
  <c r="ES54" i="280"/>
  <c r="ES79" i="273"/>
  <c r="ET80" i="273" s="1"/>
  <c r="ET58" i="273" s="1"/>
  <c r="ES61" i="288"/>
  <c r="ES59" i="278"/>
  <c r="ES26" i="282"/>
  <c r="ES20" i="286"/>
  <c r="ES13" i="288"/>
  <c r="ES32" i="286"/>
  <c r="ES15" i="275"/>
  <c r="ES20" i="275" s="1"/>
  <c r="ET17" i="275" s="1"/>
  <c r="ES185" i="280"/>
  <c r="ES57" i="273"/>
  <c r="ES60" i="273" s="1"/>
  <c r="ES84" i="282"/>
  <c r="ES12" i="289"/>
  <c r="ES13" i="289" s="1"/>
  <c r="ES20" i="289" s="1"/>
  <c r="ES43" i="286"/>
  <c r="ES112" i="280"/>
  <c r="ES55" i="288"/>
  <c r="ES73" i="282"/>
  <c r="ES80" i="278"/>
  <c r="ES38" i="288"/>
  <c r="ES18" i="285"/>
  <c r="ES13" i="285"/>
  <c r="ES13" i="265" s="1"/>
  <c r="ES22" i="285"/>
  <c r="EP27" i="278"/>
  <c r="EQ70" i="278"/>
  <c r="EQ43" i="278"/>
  <c r="EQ83" i="278"/>
  <c r="EQ74" i="278"/>
  <c r="EL14" i="265"/>
  <c r="EW5" i="275"/>
  <c r="EW5" i="282"/>
  <c r="EW5" i="288"/>
  <c r="EW5" i="285"/>
  <c r="EW13" i="273"/>
  <c r="EW14" i="273" s="1"/>
  <c r="EW5" i="286"/>
  <c r="EW5" i="280"/>
  <c r="EW5" i="289"/>
  <c r="EW5" i="265"/>
  <c r="EX10" i="273"/>
  <c r="ES153" i="280"/>
  <c r="ES154" i="280" s="1"/>
  <c r="ES156" i="280" s="1"/>
  <c r="ES156" i="273"/>
  <c r="ES69" i="278"/>
  <c r="ES127" i="280"/>
  <c r="ES129" i="280" s="1"/>
  <c r="ES48" i="278"/>
  <c r="ER42" i="278"/>
  <c r="FG4" i="291"/>
  <c r="ET18" i="288"/>
  <c r="ET75" i="273"/>
  <c r="ET76" i="273" s="1"/>
  <c r="ET2" i="280"/>
  <c r="ET2" i="282"/>
  <c r="ET2" i="286"/>
  <c r="ET111" i="273"/>
  <c r="ET112" i="273" s="1"/>
  <c r="ET11" i="285" s="1"/>
  <c r="ET12" i="285" s="1"/>
  <c r="ET2" i="285"/>
  <c r="ET42" i="288"/>
  <c r="ET2" i="289"/>
  <c r="ET2" i="265"/>
  <c r="ET2" i="288"/>
  <c r="ET96" i="273"/>
  <c r="ET97" i="273" s="1"/>
  <c r="ET127" i="273"/>
  <c r="ET128" i="273" s="1"/>
  <c r="ET21" i="289" s="1"/>
  <c r="EU22" i="289" s="1"/>
  <c r="EU40" i="278" s="1"/>
  <c r="ET90" i="273"/>
  <c r="ET91" i="273" s="1"/>
  <c r="ET2" i="275"/>
  <c r="ET32" i="273"/>
  <c r="ET33" i="273" s="1"/>
  <c r="ET122" i="273"/>
  <c r="ET123" i="273" s="1"/>
  <c r="ET152" i="273"/>
  <c r="ET153" i="273" s="1"/>
  <c r="ER13" i="278"/>
  <c r="EV19" i="273"/>
  <c r="EV20" i="273" s="1"/>
  <c r="EV12" i="288"/>
  <c r="EV37" i="288"/>
  <c r="EV47" i="273"/>
  <c r="EV48" i="273" s="1"/>
  <c r="EV37" i="273"/>
  <c r="EV56" i="273"/>
  <c r="ES17" i="280"/>
  <c r="ES79" i="280"/>
  <c r="ES76" i="288"/>
  <c r="ES77" i="288" s="1"/>
  <c r="ES79" i="288" s="1"/>
  <c r="ES38" i="273"/>
  <c r="ET39" i="273" s="1"/>
  <c r="ET41" i="273" s="1"/>
  <c r="ES144" i="273"/>
  <c r="ER23" i="285"/>
  <c r="ER59" i="265" s="1"/>
  <c r="ER4" i="265"/>
  <c r="ER4" i="288"/>
  <c r="ER4" i="280"/>
  <c r="ER4" i="275"/>
  <c r="ER4" i="285"/>
  <c r="ER4" i="286"/>
  <c r="ER4" i="282"/>
  <c r="ER4" i="289"/>
  <c r="EK54" i="278"/>
  <c r="EU24" i="273"/>
  <c r="EU25" i="273" s="1"/>
  <c r="EU2" i="304" s="1"/>
  <c r="EU151" i="273"/>
  <c r="ES15" i="286"/>
  <c r="ES100" i="273"/>
  <c r="ET101" i="273" s="1"/>
  <c r="ET59" i="273" s="1"/>
  <c r="ES20" i="282"/>
  <c r="AL30" i="265"/>
  <c r="AL63" i="278"/>
  <c r="AN82" i="278"/>
  <c r="AM69" i="265"/>
  <c r="EQ3" i="289"/>
  <c r="ET40" i="278"/>
  <c r="ES40" i="278"/>
  <c r="EQ50" i="288"/>
  <c r="EQ51" i="288" s="1"/>
  <c r="EQ54" i="288" s="1"/>
  <c r="EQ57" i="288" s="1"/>
  <c r="EQ64" i="288" s="1"/>
  <c r="ER157" i="273"/>
  <c r="EQ3" i="265"/>
  <c r="EQ50" i="273"/>
  <c r="EQ3" i="285"/>
  <c r="EQ3" i="286"/>
  <c r="EQ3" i="275"/>
  <c r="EQ3" i="288"/>
  <c r="EQ3" i="282"/>
  <c r="EQ3" i="280"/>
  <c r="CD30" i="282"/>
  <c r="CD31" i="282" s="1"/>
  <c r="CE28" i="282" s="1"/>
  <c r="CD43" i="282"/>
  <c r="ER66" i="273"/>
  <c r="ER67" i="273" s="1"/>
  <c r="ER3" i="304" s="1"/>
  <c r="EQ59" i="280" l="1"/>
  <c r="EQ89" i="280"/>
  <c r="ET98" i="280"/>
  <c r="ET88" i="280"/>
  <c r="EX5" i="304"/>
  <c r="EX5" i="278"/>
  <c r="EX5" i="273"/>
  <c r="ET51" i="280"/>
  <c r="ET52" i="280" s="1"/>
  <c r="ET46" i="280"/>
  <c r="ET47" i="280" s="1"/>
  <c r="ET50" i="280" s="1"/>
  <c r="ER56" i="280"/>
  <c r="ER89" i="280" s="1"/>
  <c r="EU2" i="278"/>
  <c r="EU2" i="273"/>
  <c r="ES4" i="273"/>
  <c r="ES4" i="278"/>
  <c r="FE5" i="291"/>
  <c r="ER3" i="273"/>
  <c r="ER3" i="278"/>
  <c r="ER60" i="265"/>
  <c r="EM11" i="265"/>
  <c r="EM14" i="265" s="1"/>
  <c r="ES20" i="285"/>
  <c r="ES23" i="285" s="1"/>
  <c r="ES19" i="278"/>
  <c r="ES11" i="278"/>
  <c r="ET17" i="280"/>
  <c r="ET79" i="280"/>
  <c r="ET76" i="288"/>
  <c r="ET77" i="288" s="1"/>
  <c r="ET79" i="288" s="1"/>
  <c r="ES55" i="280"/>
  <c r="ES132" i="280"/>
  <c r="EP32" i="278"/>
  <c r="ER26" i="278"/>
  <c r="ES4" i="288"/>
  <c r="ES4" i="265"/>
  <c r="ES4" i="289"/>
  <c r="ES4" i="280"/>
  <c r="ES4" i="286"/>
  <c r="ES4" i="282"/>
  <c r="ES4" i="275"/>
  <c r="ES4" i="285"/>
  <c r="EV51" i="273"/>
  <c r="ET38" i="273"/>
  <c r="EU39" i="273" s="1"/>
  <c r="EU41" i="273" s="1"/>
  <c r="ET144" i="273"/>
  <c r="ET54" i="280"/>
  <c r="ET185" i="280"/>
  <c r="ET57" i="273"/>
  <c r="ET60" i="273" s="1"/>
  <c r="ET79" i="273"/>
  <c r="EU80" i="273" s="1"/>
  <c r="EU58" i="273" s="1"/>
  <c r="ET59" i="278"/>
  <c r="ET112" i="280"/>
  <c r="ET84" i="282"/>
  <c r="ET80" i="278"/>
  <c r="ET73" i="282"/>
  <c r="ET32" i="286"/>
  <c r="ET12" i="289"/>
  <c r="ET13" i="289" s="1"/>
  <c r="ET20" i="289" s="1"/>
  <c r="ET61" i="288"/>
  <c r="ET15" i="275"/>
  <c r="ET20" i="275" s="1"/>
  <c r="EU17" i="275" s="1"/>
  <c r="ET13" i="288"/>
  <c r="ET43" i="286"/>
  <c r="ET20" i="286"/>
  <c r="ET55" i="288"/>
  <c r="ET26" i="282"/>
  <c r="ET38" i="288"/>
  <c r="ET18" i="285"/>
  <c r="ES21" i="278"/>
  <c r="FH4" i="291"/>
  <c r="EU127" i="273"/>
  <c r="EU128" i="273" s="1"/>
  <c r="EU21" i="289" s="1"/>
  <c r="EV22" i="289" s="1"/>
  <c r="EV40" i="278" s="1"/>
  <c r="EU122" i="273"/>
  <c r="EU123" i="273" s="1"/>
  <c r="EU18" i="288"/>
  <c r="EU2" i="289"/>
  <c r="EU42" i="288"/>
  <c r="EU32" i="273"/>
  <c r="EU33" i="273" s="1"/>
  <c r="EU90" i="273"/>
  <c r="EU91" i="273" s="1"/>
  <c r="EU111" i="273"/>
  <c r="EU112" i="273" s="1"/>
  <c r="EU11" i="285" s="1"/>
  <c r="EU12" i="285" s="1"/>
  <c r="EU2" i="265"/>
  <c r="EU152" i="273"/>
  <c r="EU153" i="273" s="1"/>
  <c r="EU75" i="273"/>
  <c r="EU76" i="273" s="1"/>
  <c r="EU80" i="278" s="1"/>
  <c r="EU2" i="285"/>
  <c r="EU96" i="273"/>
  <c r="EU97" i="273" s="1"/>
  <c r="EU2" i="275"/>
  <c r="EU2" i="280"/>
  <c r="EU2" i="282"/>
  <c r="EU2" i="288"/>
  <c r="EU2" i="286"/>
  <c r="ET42" i="273"/>
  <c r="ET4" i="304" s="1"/>
  <c r="ET52" i="273"/>
  <c r="ET100" i="273"/>
  <c r="EU101" i="273" s="1"/>
  <c r="EU59" i="273" s="1"/>
  <c r="ET20" i="282"/>
  <c r="ET15" i="286"/>
  <c r="ET13" i="285"/>
  <c r="ET13" i="265" s="1"/>
  <c r="ET22" i="285"/>
  <c r="EW56" i="273"/>
  <c r="EW12" i="288"/>
  <c r="EW47" i="273"/>
  <c r="EW48" i="273" s="1"/>
  <c r="EW37" i="273"/>
  <c r="EW19" i="273"/>
  <c r="EW20" i="273" s="1"/>
  <c r="EW37" i="288"/>
  <c r="EL54" i="278"/>
  <c r="EQ27" i="278"/>
  <c r="EV24" i="273"/>
  <c r="EV25" i="273" s="1"/>
  <c r="EV2" i="304" s="1"/>
  <c r="EV151" i="273"/>
  <c r="EX5" i="265"/>
  <c r="EX5" i="280"/>
  <c r="EY10" i="273"/>
  <c r="EX5" i="286"/>
  <c r="EX5" i="282"/>
  <c r="EX5" i="289"/>
  <c r="EX5" i="275"/>
  <c r="EX5" i="285"/>
  <c r="EX13" i="273"/>
  <c r="EX14" i="273" s="1"/>
  <c r="EX5" i="288"/>
  <c r="EO34" i="278"/>
  <c r="EN9" i="265"/>
  <c r="EN53" i="278"/>
  <c r="EN62" i="278"/>
  <c r="EN49" i="278"/>
  <c r="ET127" i="280"/>
  <c r="ET129" i="280" s="1"/>
  <c r="ET153" i="280"/>
  <c r="ET154" i="280" s="1"/>
  <c r="ET156" i="280" s="1"/>
  <c r="ET69" i="278"/>
  <c r="ET156" i="273"/>
  <c r="ET48" i="278"/>
  <c r="ET20" i="278"/>
  <c r="ET134" i="273"/>
  <c r="ET135" i="273" s="1"/>
  <c r="ET41" i="278"/>
  <c r="ET155" i="273"/>
  <c r="ET139" i="273"/>
  <c r="ET140" i="273" s="1"/>
  <c r="ET12" i="278"/>
  <c r="ET145" i="273"/>
  <c r="ET146" i="273" s="1"/>
  <c r="ET45" i="280" s="1"/>
  <c r="ET33" i="278"/>
  <c r="ET56" i="288"/>
  <c r="EQ10" i="265"/>
  <c r="ES13" i="278"/>
  <c r="ER25" i="278"/>
  <c r="ER43" i="278"/>
  <c r="ER83" i="278"/>
  <c r="ER74" i="278"/>
  <c r="ER70" i="278"/>
  <c r="EQ71" i="278"/>
  <c r="EM50" i="278"/>
  <c r="AL64" i="278"/>
  <c r="ES42" i="278"/>
  <c r="AN73" i="278"/>
  <c r="ER3" i="289"/>
  <c r="ES157" i="273"/>
  <c r="ER50" i="288"/>
  <c r="ER51" i="288" s="1"/>
  <c r="ER54" i="288" s="1"/>
  <c r="ER57" i="288" s="1"/>
  <c r="ER64" i="288" s="1"/>
  <c r="ES66" i="273"/>
  <c r="ES67" i="273" s="1"/>
  <c r="ES3" i="304" s="1"/>
  <c r="CE19" i="282"/>
  <c r="CE21" i="282" s="1"/>
  <c r="ET138" i="273"/>
  <c r="ER50" i="273"/>
  <c r="ER3" i="275"/>
  <c r="ER3" i="285"/>
  <c r="ER3" i="288"/>
  <c r="ER3" i="265"/>
  <c r="ER3" i="286"/>
  <c r="ER3" i="282"/>
  <c r="ER3" i="280"/>
  <c r="EM42" i="282" l="1"/>
  <c r="EY5" i="304"/>
  <c r="EY5" i="278"/>
  <c r="EY5" i="273"/>
  <c r="EU98" i="280"/>
  <c r="EU88" i="280"/>
  <c r="EU32" i="286"/>
  <c r="EU46" i="280"/>
  <c r="EU47" i="280" s="1"/>
  <c r="EU50" i="280" s="1"/>
  <c r="EU51" i="280"/>
  <c r="EU52" i="280" s="1"/>
  <c r="ES56" i="280"/>
  <c r="ES89" i="280" s="1"/>
  <c r="ER59" i="280"/>
  <c r="FF5" i="291"/>
  <c r="ES3" i="278"/>
  <c r="ES3" i="273"/>
  <c r="EV2" i="273"/>
  <c r="EV2" i="278"/>
  <c r="ET4" i="278"/>
  <c r="ET4" i="273"/>
  <c r="ES59" i="265"/>
  <c r="ET20" i="285"/>
  <c r="ET23" i="285" s="1"/>
  <c r="EN11" i="265"/>
  <c r="EN14" i="265" s="1"/>
  <c r="EU20" i="286"/>
  <c r="ES83" i="278"/>
  <c r="ES74" i="278"/>
  <c r="ES70" i="278"/>
  <c r="ES71" i="278" s="1"/>
  <c r="ET19" i="278"/>
  <c r="ET11" i="278"/>
  <c r="EN50" i="278"/>
  <c r="EU38" i="288"/>
  <c r="EU55" i="288"/>
  <c r="ET42" i="278"/>
  <c r="ET83" i="278" s="1"/>
  <c r="EU48" i="278"/>
  <c r="EU156" i="273"/>
  <c r="EU69" i="278"/>
  <c r="EU153" i="280"/>
  <c r="EU154" i="280" s="1"/>
  <c r="EU156" i="280" s="1"/>
  <c r="EU127" i="280"/>
  <c r="EU129" i="280" s="1"/>
  <c r="EU84" i="282"/>
  <c r="EU112" i="280"/>
  <c r="EU59" i="278"/>
  <c r="EM54" i="278"/>
  <c r="ET21" i="278"/>
  <c r="EU17" i="280"/>
  <c r="EU79" i="280"/>
  <c r="EU76" i="288"/>
  <c r="EU77" i="288" s="1"/>
  <c r="EU79" i="288" s="1"/>
  <c r="EU18" i="285"/>
  <c r="EU185" i="280"/>
  <c r="EU54" i="280"/>
  <c r="EQ75" i="278"/>
  <c r="ER27" i="278"/>
  <c r="EW24" i="273"/>
  <c r="EW25" i="273" s="1"/>
  <c r="EW2" i="304" s="1"/>
  <c r="EW151" i="273"/>
  <c r="EU22" i="285"/>
  <c r="EU13" i="285"/>
  <c r="EU13" i="265" s="1"/>
  <c r="EX12" i="288"/>
  <c r="EX47" i="273"/>
  <c r="EX48" i="273" s="1"/>
  <c r="EX19" i="273"/>
  <c r="EX20" i="273" s="1"/>
  <c r="EX37" i="273"/>
  <c r="EX37" i="288"/>
  <c r="EX56" i="273"/>
  <c r="EU13" i="288"/>
  <c r="EU15" i="275"/>
  <c r="EU20" i="275" s="1"/>
  <c r="EV17" i="275" s="1"/>
  <c r="EU20" i="282"/>
  <c r="EU15" i="286"/>
  <c r="EU100" i="273"/>
  <c r="EV101" i="273" s="1"/>
  <c r="EV59" i="273" s="1"/>
  <c r="EU42" i="273"/>
  <c r="EU4" i="304" s="1"/>
  <c r="EU52" i="273"/>
  <c r="EU43" i="286"/>
  <c r="EU61" i="288"/>
  <c r="ER71" i="278"/>
  <c r="ES25" i="278"/>
  <c r="ET13" i="278"/>
  <c r="FI4" i="291"/>
  <c r="EV2" i="285"/>
  <c r="EV96" i="273"/>
  <c r="EV97" i="273" s="1"/>
  <c r="EV2" i="282"/>
  <c r="EV2" i="275"/>
  <c r="EV111" i="273"/>
  <c r="EV112" i="273" s="1"/>
  <c r="EV11" i="285" s="1"/>
  <c r="EV12" i="285" s="1"/>
  <c r="EV90" i="273"/>
  <c r="EV91" i="273" s="1"/>
  <c r="EV2" i="280"/>
  <c r="EV2" i="286"/>
  <c r="EV122" i="273"/>
  <c r="EV123" i="273" s="1"/>
  <c r="EV152" i="273"/>
  <c r="EV153" i="273" s="1"/>
  <c r="EV75" i="273"/>
  <c r="EV76" i="273" s="1"/>
  <c r="EV32" i="273"/>
  <c r="EV33" i="273" s="1"/>
  <c r="EV42" i="288"/>
  <c r="EV2" i="265"/>
  <c r="EV18" i="288"/>
  <c r="EV2" i="289"/>
  <c r="EV127" i="273"/>
  <c r="EV128" i="273" s="1"/>
  <c r="EV21" i="289" s="1"/>
  <c r="EV2" i="288"/>
  <c r="EW51" i="273"/>
  <c r="EU144" i="273"/>
  <c r="EU38" i="273"/>
  <c r="EV39" i="273" s="1"/>
  <c r="EV41" i="273" s="1"/>
  <c r="ES26" i="278"/>
  <c r="EP34" i="278"/>
  <c r="ER10" i="265"/>
  <c r="EU26" i="282"/>
  <c r="EU12" i="289"/>
  <c r="EU13" i="289" s="1"/>
  <c r="EU20" i="289" s="1"/>
  <c r="EO49" i="278"/>
  <c r="EO53" i="278"/>
  <c r="EO9" i="265"/>
  <c r="EO62" i="278"/>
  <c r="EY13" i="273"/>
  <c r="EY14" i="273" s="1"/>
  <c r="EY5" i="285"/>
  <c r="EY5" i="286"/>
  <c r="EY5" i="288"/>
  <c r="EZ10" i="273"/>
  <c r="EY5" i="282"/>
  <c r="EY5" i="265"/>
  <c r="EY5" i="289"/>
  <c r="EY5" i="280"/>
  <c r="EY5" i="275"/>
  <c r="EQ32" i="278"/>
  <c r="ET4" i="285"/>
  <c r="ET4" i="280"/>
  <c r="ET4" i="288"/>
  <c r="ET4" i="265"/>
  <c r="ET4" i="286"/>
  <c r="ET4" i="275"/>
  <c r="ET4" i="289"/>
  <c r="ET4" i="282"/>
  <c r="EU134" i="273"/>
  <c r="EU135" i="273" s="1"/>
  <c r="EU138" i="273" s="1"/>
  <c r="EU33" i="278"/>
  <c r="EU145" i="273"/>
  <c r="EU146" i="273" s="1"/>
  <c r="EU45" i="280" s="1"/>
  <c r="EU12" i="278"/>
  <c r="EU139" i="273"/>
  <c r="EU140" i="273" s="1"/>
  <c r="EU56" i="288"/>
  <c r="EU155" i="273"/>
  <c r="EU41" i="278"/>
  <c r="EU20" i="278"/>
  <c r="EU73" i="282"/>
  <c r="EU79" i="273"/>
  <c r="EV80" i="273" s="1"/>
  <c r="EV58" i="273" s="1"/>
  <c r="EU57" i="273"/>
  <c r="EU60" i="273" s="1"/>
  <c r="ES43" i="278"/>
  <c r="ES10" i="265" s="1"/>
  <c r="ET132" i="280"/>
  <c r="ET55" i="280"/>
  <c r="AN76" i="278"/>
  <c r="AL64" i="265"/>
  <c r="AM61" i="278"/>
  <c r="ES3" i="289"/>
  <c r="ES50" i="288"/>
  <c r="ES51" i="288" s="1"/>
  <c r="ES54" i="288" s="1"/>
  <c r="ES57" i="288" s="1"/>
  <c r="ES64" i="288" s="1"/>
  <c r="ET157" i="273"/>
  <c r="ES3" i="286"/>
  <c r="ES3" i="265"/>
  <c r="ES50" i="273"/>
  <c r="ES3" i="282"/>
  <c r="ES3" i="288"/>
  <c r="ES3" i="275"/>
  <c r="ES3" i="280"/>
  <c r="ES3" i="285"/>
  <c r="CE30" i="282"/>
  <c r="CE31" i="282" s="1"/>
  <c r="CF28" i="282" s="1"/>
  <c r="CE43" i="282"/>
  <c r="ET66" i="273"/>
  <c r="ET67" i="273" s="1"/>
  <c r="ET3" i="304" s="1"/>
  <c r="EN42" i="282" l="1"/>
  <c r="EZ5" i="304"/>
  <c r="EZ5" i="278"/>
  <c r="EZ5" i="273"/>
  <c r="EV98" i="280"/>
  <c r="EV88" i="280"/>
  <c r="EV51" i="280"/>
  <c r="EV52" i="280" s="1"/>
  <c r="EV46" i="280"/>
  <c r="EV47" i="280" s="1"/>
  <c r="EV50" i="280" s="1"/>
  <c r="ET56" i="280"/>
  <c r="ET89" i="280" s="1"/>
  <c r="ES59" i="280"/>
  <c r="ET43" i="278"/>
  <c r="ET10" i="265" s="1"/>
  <c r="EU20" i="285"/>
  <c r="ET59" i="265"/>
  <c r="EU4" i="273"/>
  <c r="EU4" i="278"/>
  <c r="FG5" i="291"/>
  <c r="ET3" i="273"/>
  <c r="ET3" i="278"/>
  <c r="EW2" i="278"/>
  <c r="EW2" i="273"/>
  <c r="ET60" i="265"/>
  <c r="EO11" i="265"/>
  <c r="ES60" i="265"/>
  <c r="EU23" i="285"/>
  <c r="EU59" i="265" s="1"/>
  <c r="ET70" i="278"/>
  <c r="ET71" i="278" s="1"/>
  <c r="ET74" i="278"/>
  <c r="EV59" i="278"/>
  <c r="EV38" i="288"/>
  <c r="EV32" i="286"/>
  <c r="EV18" i="285"/>
  <c r="EV55" i="288"/>
  <c r="EV15" i="275"/>
  <c r="EV20" i="275" s="1"/>
  <c r="EW17" i="275" s="1"/>
  <c r="EV20" i="286"/>
  <c r="EV80" i="278"/>
  <c r="EV185" i="280"/>
  <c r="EV79" i="273"/>
  <c r="EW80" i="273" s="1"/>
  <c r="EW58" i="273" s="1"/>
  <c r="EV12" i="289"/>
  <c r="EV13" i="289" s="1"/>
  <c r="EV20" i="289" s="1"/>
  <c r="EV112" i="280"/>
  <c r="EV84" i="282"/>
  <c r="EV61" i="288"/>
  <c r="EV13" i="288"/>
  <c r="EV43" i="286"/>
  <c r="EV54" i="280"/>
  <c r="EV57" i="273"/>
  <c r="EV60" i="273" s="1"/>
  <c r="EV73" i="282"/>
  <c r="EV26" i="282"/>
  <c r="EU11" i="278"/>
  <c r="EU19" i="278"/>
  <c r="EO50" i="278"/>
  <c r="EV17" i="280"/>
  <c r="EV79" i="280"/>
  <c r="EV76" i="288"/>
  <c r="EV77" i="288" s="1"/>
  <c r="EV79" i="288" s="1"/>
  <c r="EV155" i="273"/>
  <c r="EV33" i="278"/>
  <c r="EV12" i="278"/>
  <c r="EV139" i="273"/>
  <c r="EV140" i="273" s="1"/>
  <c r="EV134" i="273"/>
  <c r="EV135" i="273" s="1"/>
  <c r="EV138" i="273" s="1"/>
  <c r="EV56" i="288"/>
  <c r="EV145" i="273"/>
  <c r="EV146" i="273" s="1"/>
  <c r="EV41" i="278"/>
  <c r="EV20" i="278"/>
  <c r="EX151" i="273"/>
  <c r="EX24" i="273"/>
  <c r="EX25" i="273" s="1"/>
  <c r="EX2" i="304" s="1"/>
  <c r="EV48" i="278"/>
  <c r="EV69" i="278"/>
  <c r="EV127" i="280"/>
  <c r="EV129" i="280" s="1"/>
  <c r="EV153" i="280"/>
  <c r="EV154" i="280" s="1"/>
  <c r="EV156" i="280" s="1"/>
  <c r="EV156" i="273"/>
  <c r="EV52" i="273"/>
  <c r="EV42" i="273"/>
  <c r="EV4" i="304" s="1"/>
  <c r="EX51" i="273"/>
  <c r="EU132" i="280"/>
  <c r="EU55" i="280"/>
  <c r="EZ13" i="273"/>
  <c r="EZ14" i="273" s="1"/>
  <c r="EZ5" i="288"/>
  <c r="EZ5" i="282"/>
  <c r="EZ5" i="286"/>
  <c r="EZ5" i="275"/>
  <c r="EZ5" i="265"/>
  <c r="EZ5" i="280"/>
  <c r="EZ5" i="285"/>
  <c r="EZ5" i="289"/>
  <c r="FA10" i="273"/>
  <c r="ER75" i="278"/>
  <c r="EU21" i="278"/>
  <c r="EU42" i="278"/>
  <c r="ET26" i="278"/>
  <c r="EN54" i="278"/>
  <c r="EY37" i="273"/>
  <c r="EY47" i="273"/>
  <c r="EY48" i="273" s="1"/>
  <c r="EY37" i="288"/>
  <c r="EY56" i="273"/>
  <c r="EY12" i="288"/>
  <c r="EY19" i="273"/>
  <c r="EY20" i="273" s="1"/>
  <c r="ER32" i="278"/>
  <c r="EV38" i="273"/>
  <c r="EW39" i="273" s="1"/>
  <c r="EW41" i="273" s="1"/>
  <c r="EV144" i="273"/>
  <c r="EV20" i="282"/>
  <c r="EV100" i="273"/>
  <c r="EW101" i="273" s="1"/>
  <c r="EW59" i="273" s="1"/>
  <c r="EV15" i="286"/>
  <c r="ET25" i="278"/>
  <c r="EO14" i="265"/>
  <c r="EV13" i="285"/>
  <c r="EV13" i="265" s="1"/>
  <c r="EV22" i="285"/>
  <c r="EU4" i="288"/>
  <c r="EU4" i="280"/>
  <c r="EU4" i="265"/>
  <c r="EU4" i="286"/>
  <c r="EU4" i="285"/>
  <c r="EU4" i="289"/>
  <c r="EU4" i="282"/>
  <c r="EU4" i="275"/>
  <c r="EU13" i="278"/>
  <c r="EQ34" i="278"/>
  <c r="EP9" i="265"/>
  <c r="EP49" i="278"/>
  <c r="EP62" i="278"/>
  <c r="EP53" i="278"/>
  <c r="ES27" i="278"/>
  <c r="FJ4" i="291"/>
  <c r="EW152" i="273"/>
  <c r="EW153" i="273" s="1"/>
  <c r="EW75" i="273"/>
  <c r="EW76" i="273" s="1"/>
  <c r="EW12" i="289" s="1"/>
  <c r="EW2" i="289"/>
  <c r="EW2" i="285"/>
  <c r="EW18" i="288"/>
  <c r="EW2" i="265"/>
  <c r="EW2" i="282"/>
  <c r="EW2" i="280"/>
  <c r="EW96" i="273"/>
  <c r="EW97" i="273" s="1"/>
  <c r="EW111" i="273"/>
  <c r="EW112" i="273" s="1"/>
  <c r="EW11" i="285" s="1"/>
  <c r="EW12" i="285" s="1"/>
  <c r="EW122" i="273"/>
  <c r="EW123" i="273" s="1"/>
  <c r="EW90" i="273"/>
  <c r="EW91" i="273" s="1"/>
  <c r="EW32" i="273"/>
  <c r="EW33" i="273" s="1"/>
  <c r="EW2" i="286"/>
  <c r="EW127" i="273"/>
  <c r="EW128" i="273" s="1"/>
  <c r="EW21" i="289" s="1"/>
  <c r="EW42" i="288"/>
  <c r="EW2" i="288"/>
  <c r="EW2" i="275"/>
  <c r="AM52" i="278"/>
  <c r="AN77" i="278"/>
  <c r="AN84" i="278"/>
  <c r="ES75" i="278"/>
  <c r="ET3" i="289"/>
  <c r="EW22" i="289"/>
  <c r="EU157" i="273"/>
  <c r="ET50" i="288"/>
  <c r="ET51" i="288" s="1"/>
  <c r="ET54" i="288" s="1"/>
  <c r="ET57" i="288" s="1"/>
  <c r="ET64" i="288" s="1"/>
  <c r="ET3" i="275"/>
  <c r="ET3" i="282"/>
  <c r="ET3" i="265"/>
  <c r="ET50" i="273"/>
  <c r="ET3" i="288"/>
  <c r="ET3" i="280"/>
  <c r="ET3" i="285"/>
  <c r="ET3" i="286"/>
  <c r="CF19" i="282"/>
  <c r="CF21" i="282" s="1"/>
  <c r="EU66" i="273"/>
  <c r="EU67" i="273" s="1"/>
  <c r="EU3" i="304" s="1"/>
  <c r="EW98" i="280" l="1"/>
  <c r="EW88" i="280"/>
  <c r="FA5" i="304"/>
  <c r="FA5" i="278"/>
  <c r="FA5" i="273"/>
  <c r="EW46" i="280"/>
  <c r="EW47" i="280" s="1"/>
  <c r="EW50" i="280" s="1"/>
  <c r="EW51" i="280"/>
  <c r="EW52" i="280" s="1"/>
  <c r="EV11" i="278"/>
  <c r="EV45" i="280"/>
  <c r="EU56" i="280"/>
  <c r="EU89" i="280" s="1"/>
  <c r="ET59" i="280"/>
  <c r="FH5" i="291"/>
  <c r="EU3" i="278"/>
  <c r="EU3" i="273"/>
  <c r="EX2" i="273"/>
  <c r="EX2" i="278"/>
  <c r="EV4" i="278"/>
  <c r="EV4" i="273"/>
  <c r="EU60" i="265"/>
  <c r="EW26" i="282"/>
  <c r="EV20" i="285"/>
  <c r="EO42" i="282"/>
  <c r="EP11" i="265"/>
  <c r="EP42" i="282" s="1"/>
  <c r="EW80" i="278"/>
  <c r="EW43" i="286"/>
  <c r="EW84" i="282"/>
  <c r="EW57" i="273"/>
  <c r="EW60" i="273" s="1"/>
  <c r="EW32" i="286"/>
  <c r="EW38" i="288"/>
  <c r="EW18" i="285"/>
  <c r="EW20" i="286"/>
  <c r="EW15" i="275"/>
  <c r="EW20" i="275" s="1"/>
  <c r="EX17" i="275" s="1"/>
  <c r="EW79" i="273"/>
  <c r="EX80" i="273" s="1"/>
  <c r="EX58" i="273" s="1"/>
  <c r="EW61" i="288"/>
  <c r="EW73" i="282"/>
  <c r="EW55" i="288"/>
  <c r="EW13" i="288"/>
  <c r="EW112" i="280"/>
  <c r="EV23" i="285"/>
  <c r="EW20" i="285" s="1"/>
  <c r="EW54" i="280"/>
  <c r="EX22" i="289"/>
  <c r="EX40" i="278" s="1"/>
  <c r="EW13" i="289"/>
  <c r="EW20" i="289" s="1"/>
  <c r="EW185" i="280"/>
  <c r="EW20" i="278"/>
  <c r="EW139" i="273"/>
  <c r="EW140" i="273" s="1"/>
  <c r="EW56" i="288"/>
  <c r="EW134" i="273"/>
  <c r="EW135" i="273" s="1"/>
  <c r="EW138" i="273" s="1"/>
  <c r="EW145" i="273"/>
  <c r="EW146" i="273" s="1"/>
  <c r="EW45" i="280" s="1"/>
  <c r="EW41" i="278"/>
  <c r="EW155" i="273"/>
  <c r="EW12" i="278"/>
  <c r="EW33" i="278"/>
  <c r="FA5" i="280"/>
  <c r="FA5" i="288"/>
  <c r="FA5" i="265"/>
  <c r="FA5" i="289"/>
  <c r="FA5" i="285"/>
  <c r="FA5" i="286"/>
  <c r="FA5" i="275"/>
  <c r="FB10" i="273"/>
  <c r="FA5" i="282"/>
  <c r="FA13" i="273"/>
  <c r="FA14" i="273" s="1"/>
  <c r="EV4" i="275"/>
  <c r="EV4" i="265"/>
  <c r="EV4" i="288"/>
  <c r="EV4" i="286"/>
  <c r="EV4" i="289"/>
  <c r="EV4" i="282"/>
  <c r="EV4" i="280"/>
  <c r="EV4" i="285"/>
  <c r="EY24" i="273"/>
  <c r="EY25" i="273" s="1"/>
  <c r="EY2" i="304" s="1"/>
  <c r="EY151" i="273"/>
  <c r="EW127" i="280"/>
  <c r="EW129" i="280" s="1"/>
  <c r="EW153" i="280"/>
  <c r="EW154" i="280" s="1"/>
  <c r="EW156" i="280" s="1"/>
  <c r="EW69" i="278"/>
  <c r="EW48" i="278"/>
  <c r="EW156" i="273"/>
  <c r="EP50" i="278"/>
  <c r="EU83" i="278"/>
  <c r="EU43" i="278"/>
  <c r="EU74" i="278"/>
  <c r="EU70" i="278"/>
  <c r="EV21" i="278"/>
  <c r="EV42" i="278"/>
  <c r="FK4" i="291"/>
  <c r="EX127" i="273"/>
  <c r="EX128" i="273" s="1"/>
  <c r="EX21" i="289" s="1"/>
  <c r="EX90" i="273"/>
  <c r="EX91" i="273" s="1"/>
  <c r="EX96" i="273"/>
  <c r="EX97" i="273" s="1"/>
  <c r="EX2" i="289"/>
  <c r="EX111" i="273"/>
  <c r="EX112" i="273" s="1"/>
  <c r="EX11" i="285" s="1"/>
  <c r="EX12" i="285" s="1"/>
  <c r="EX122" i="273"/>
  <c r="EX123" i="273" s="1"/>
  <c r="EX2" i="282"/>
  <c r="EX32" i="273"/>
  <c r="EX33" i="273" s="1"/>
  <c r="EX152" i="273"/>
  <c r="EX153" i="273" s="1"/>
  <c r="EX2" i="285"/>
  <c r="EX75" i="273"/>
  <c r="EX76" i="273" s="1"/>
  <c r="EX2" i="265"/>
  <c r="EX18" i="288"/>
  <c r="EX2" i="288"/>
  <c r="EX2" i="286"/>
  <c r="EX2" i="280"/>
  <c r="EX2" i="275"/>
  <c r="EX42" i="288"/>
  <c r="EV19" i="278"/>
  <c r="EW38" i="273"/>
  <c r="EX39" i="273" s="1"/>
  <c r="EX41" i="273" s="1"/>
  <c r="EW144" i="273"/>
  <c r="EY51" i="273"/>
  <c r="EZ19" i="273"/>
  <c r="EZ20" i="273" s="1"/>
  <c r="EZ56" i="273"/>
  <c r="EZ47" i="273"/>
  <c r="EZ48" i="273" s="1"/>
  <c r="EZ37" i="273"/>
  <c r="EZ12" i="288"/>
  <c r="EZ37" i="288"/>
  <c r="EV13" i="278"/>
  <c r="EW20" i="282"/>
  <c r="EW100" i="273"/>
  <c r="EX101" i="273" s="1"/>
  <c r="EX59" i="273" s="1"/>
  <c r="EW15" i="286"/>
  <c r="ES32" i="278"/>
  <c r="EQ9" i="265"/>
  <c r="EQ62" i="278"/>
  <c r="EQ53" i="278"/>
  <c r="EQ49" i="278"/>
  <c r="EW42" i="273"/>
  <c r="EW4" i="304" s="1"/>
  <c r="EW52" i="273"/>
  <c r="EU26" i="278"/>
  <c r="EV132" i="280"/>
  <c r="EV55" i="280"/>
  <c r="EW17" i="280"/>
  <c r="EW79" i="280"/>
  <c r="EW76" i="288"/>
  <c r="EW77" i="288" s="1"/>
  <c r="EW79" i="288" s="1"/>
  <c r="EW22" i="285"/>
  <c r="EW13" i="285"/>
  <c r="EW13" i="265" s="1"/>
  <c r="ET27" i="278"/>
  <c r="EW59" i="278"/>
  <c r="EU25" i="278"/>
  <c r="ER34" i="278"/>
  <c r="EO54" i="278"/>
  <c r="ET75" i="278"/>
  <c r="AN85" i="278"/>
  <c r="AN31" i="265"/>
  <c r="AM55" i="278"/>
  <c r="EU3" i="289"/>
  <c r="EW40" i="278"/>
  <c r="EU50" i="288"/>
  <c r="EU51" i="288" s="1"/>
  <c r="EU54" i="288" s="1"/>
  <c r="EU57" i="288" s="1"/>
  <c r="EU64" i="288" s="1"/>
  <c r="EV157" i="273"/>
  <c r="EV66" i="273"/>
  <c r="EV67" i="273" s="1"/>
  <c r="EV3" i="304" s="1"/>
  <c r="EW11" i="278"/>
  <c r="EU3" i="286"/>
  <c r="EU3" i="275"/>
  <c r="EU50" i="273"/>
  <c r="EU3" i="282"/>
  <c r="EU3" i="265"/>
  <c r="EU3" i="280"/>
  <c r="EU3" i="285"/>
  <c r="EU3" i="288"/>
  <c r="CF43" i="282"/>
  <c r="CF30" i="282"/>
  <c r="CF31" i="282" s="1"/>
  <c r="CG28" i="282" s="1"/>
  <c r="FB5" i="304" l="1"/>
  <c r="FB5" i="278"/>
  <c r="FB5" i="273"/>
  <c r="EX98" i="280"/>
  <c r="EX88" i="280"/>
  <c r="EV59" i="265"/>
  <c r="EX51" i="280"/>
  <c r="EX52" i="280" s="1"/>
  <c r="EX46" i="280"/>
  <c r="EX47" i="280" s="1"/>
  <c r="EX50" i="280" s="1"/>
  <c r="EV56" i="280"/>
  <c r="EV89" i="280" s="1"/>
  <c r="EU59" i="280"/>
  <c r="EP14" i="265"/>
  <c r="FI5" i="291"/>
  <c r="EV3" i="273"/>
  <c r="EV3" i="278"/>
  <c r="EW4" i="273"/>
  <c r="EW4" i="278"/>
  <c r="EY2" i="278"/>
  <c r="EY2" i="273"/>
  <c r="EV60" i="265"/>
  <c r="EQ11" i="265"/>
  <c r="EY22" i="289"/>
  <c r="EY40" i="278" s="1"/>
  <c r="EW23" i="285"/>
  <c r="EW59" i="265" s="1"/>
  <c r="EW19" i="278"/>
  <c r="EX52" i="273"/>
  <c r="EX42" i="273"/>
  <c r="EX4" i="304" s="1"/>
  <c r="FA47" i="273"/>
  <c r="FA48" i="273" s="1"/>
  <c r="FA12" i="288"/>
  <c r="FA19" i="273"/>
  <c r="FA20" i="273" s="1"/>
  <c r="FA37" i="273"/>
  <c r="FA56" i="273"/>
  <c r="FA37" i="288"/>
  <c r="ES34" i="278"/>
  <c r="EX17" i="280"/>
  <c r="EX79" i="280"/>
  <c r="EX76" i="288"/>
  <c r="EX77" i="288" s="1"/>
  <c r="EX79" i="288" s="1"/>
  <c r="EV43" i="278"/>
  <c r="EV83" i="278"/>
  <c r="EV74" i="278"/>
  <c r="EV70" i="278"/>
  <c r="EX38" i="273"/>
  <c r="EY39" i="273" s="1"/>
  <c r="EY41" i="273" s="1"/>
  <c r="EX144" i="273"/>
  <c r="ER9" i="265"/>
  <c r="ER53" i="278"/>
  <c r="ER62" i="278"/>
  <c r="ER49" i="278"/>
  <c r="EW4" i="265"/>
  <c r="EW4" i="275"/>
  <c r="EW4" i="280"/>
  <c r="EW4" i="288"/>
  <c r="EW4" i="286"/>
  <c r="EW4" i="282"/>
  <c r="EW4" i="285"/>
  <c r="EW4" i="289"/>
  <c r="EZ51" i="273"/>
  <c r="EX22" i="285"/>
  <c r="EX13" i="285"/>
  <c r="EX13" i="265" s="1"/>
  <c r="EU10" i="265"/>
  <c r="EW132" i="280"/>
  <c r="EW55" i="280"/>
  <c r="FB5" i="275"/>
  <c r="FB5" i="282"/>
  <c r="FB13" i="273"/>
  <c r="FB14" i="273" s="1"/>
  <c r="FB5" i="286"/>
  <c r="FB5" i="265"/>
  <c r="FB5" i="280"/>
  <c r="FC10" i="273"/>
  <c r="FB5" i="285"/>
  <c r="FB5" i="288"/>
  <c r="FB5" i="289"/>
  <c r="EU71" i="278"/>
  <c r="EU27" i="278"/>
  <c r="EQ50" i="278"/>
  <c r="EQ42" i="282"/>
  <c r="EZ151" i="273"/>
  <c r="EZ24" i="273"/>
  <c r="EZ25" i="273" s="1"/>
  <c r="EZ2" i="304" s="1"/>
  <c r="EX57" i="273"/>
  <c r="EX60" i="273" s="1"/>
  <c r="EX43" i="286"/>
  <c r="EX13" i="288"/>
  <c r="EX54" i="280"/>
  <c r="EX185" i="280"/>
  <c r="EX38" i="288"/>
  <c r="EX59" i="278"/>
  <c r="EX112" i="280"/>
  <c r="EX26" i="282"/>
  <c r="EX61" i="288"/>
  <c r="EX20" i="286"/>
  <c r="EX80" i="278"/>
  <c r="EX73" i="282"/>
  <c r="EX32" i="286"/>
  <c r="EX12" i="289"/>
  <c r="EX13" i="289" s="1"/>
  <c r="EX20" i="289" s="1"/>
  <c r="EX15" i="275"/>
  <c r="EX20" i="275" s="1"/>
  <c r="EY17" i="275" s="1"/>
  <c r="EX55" i="288"/>
  <c r="EX84" i="282"/>
  <c r="EX79" i="273"/>
  <c r="EY80" i="273" s="1"/>
  <c r="EY58" i="273" s="1"/>
  <c r="EX18" i="285"/>
  <c r="EX12" i="278"/>
  <c r="EX134" i="273"/>
  <c r="EX135" i="273" s="1"/>
  <c r="EX138" i="273" s="1"/>
  <c r="EX41" i="278"/>
  <c r="EX145" i="273"/>
  <c r="EX146" i="273" s="1"/>
  <c r="EX45" i="280" s="1"/>
  <c r="EX155" i="273"/>
  <c r="EX139" i="273"/>
  <c r="EX140" i="273" s="1"/>
  <c r="EX56" i="288"/>
  <c r="EX33" i="278"/>
  <c r="EX20" i="278"/>
  <c r="EP54" i="278"/>
  <c r="FL4" i="291"/>
  <c r="EY2" i="286"/>
  <c r="EY96" i="273"/>
  <c r="EY97" i="273" s="1"/>
  <c r="EY127" i="273"/>
  <c r="EY128" i="273" s="1"/>
  <c r="EY21" i="289" s="1"/>
  <c r="EY2" i="285"/>
  <c r="EY90" i="273"/>
  <c r="EY91" i="273" s="1"/>
  <c r="EY2" i="289"/>
  <c r="EY152" i="273"/>
  <c r="EY153" i="273" s="1"/>
  <c r="EY111" i="273"/>
  <c r="EY112" i="273" s="1"/>
  <c r="EY11" i="285" s="1"/>
  <c r="EY12" i="285" s="1"/>
  <c r="EY18" i="288"/>
  <c r="EY122" i="273"/>
  <c r="EY123" i="273" s="1"/>
  <c r="EY75" i="273"/>
  <c r="EY76" i="273" s="1"/>
  <c r="EY32" i="273"/>
  <c r="EY33" i="273" s="1"/>
  <c r="EY2" i="282"/>
  <c r="EY42" i="288"/>
  <c r="EY2" i="280"/>
  <c r="EY2" i="265"/>
  <c r="EY2" i="288"/>
  <c r="EY2" i="275"/>
  <c r="EV25" i="278"/>
  <c r="EW21" i="278"/>
  <c r="ET32" i="278"/>
  <c r="EX156" i="273"/>
  <c r="EX127" i="280"/>
  <c r="EX129" i="280" s="1"/>
  <c r="EX153" i="280"/>
  <c r="EX154" i="280" s="1"/>
  <c r="EX156" i="280" s="1"/>
  <c r="EX48" i="278"/>
  <c r="EX69" i="278"/>
  <c r="EX20" i="282"/>
  <c r="EX100" i="273"/>
  <c r="EY101" i="273" s="1"/>
  <c r="EY59" i="273" s="1"/>
  <c r="EX15" i="286"/>
  <c r="EV26" i="278"/>
  <c r="EW13" i="278"/>
  <c r="AM30" i="265"/>
  <c r="AM63" i="278"/>
  <c r="EX42" i="278"/>
  <c r="EX74" i="278" s="1"/>
  <c r="AO82" i="278"/>
  <c r="AN69" i="265"/>
  <c r="EW42" i="278"/>
  <c r="EV3" i="289"/>
  <c r="EW157" i="273"/>
  <c r="EV50" i="288"/>
  <c r="EV51" i="288" s="1"/>
  <c r="EV54" i="288" s="1"/>
  <c r="EV57" i="288" s="1"/>
  <c r="EV64" i="288" s="1"/>
  <c r="EX20" i="285"/>
  <c r="EW66" i="273"/>
  <c r="EW67" i="273" s="1"/>
  <c r="EW3" i="304" s="1"/>
  <c r="CG19" i="282"/>
  <c r="CG21" i="282" s="1"/>
  <c r="EV3" i="280"/>
  <c r="EV3" i="265"/>
  <c r="EV3" i="286"/>
  <c r="EV3" i="275"/>
  <c r="EV3" i="285"/>
  <c r="EV50" i="273"/>
  <c r="EV3" i="288"/>
  <c r="EV3" i="282"/>
  <c r="EY98" i="280" l="1"/>
  <c r="EY88" i="280"/>
  <c r="FC5" i="304"/>
  <c r="FC5" i="278"/>
  <c r="FC5" i="273"/>
  <c r="EY46" i="280"/>
  <c r="EY47" i="280" s="1"/>
  <c r="EY50" i="280" s="1"/>
  <c r="EY51" i="280"/>
  <c r="EY52" i="280" s="1"/>
  <c r="EW56" i="280"/>
  <c r="EW89" i="280" s="1"/>
  <c r="EV59" i="280"/>
  <c r="EZ2" i="273"/>
  <c r="EZ2" i="278"/>
  <c r="EX4" i="278"/>
  <c r="EX4" i="273"/>
  <c r="FJ5" i="291"/>
  <c r="EW3" i="278"/>
  <c r="EW3" i="273"/>
  <c r="EQ14" i="265"/>
  <c r="ER11" i="265"/>
  <c r="ER42" i="282" s="1"/>
  <c r="EW60" i="265"/>
  <c r="EZ22" i="289"/>
  <c r="EZ40" i="278" s="1"/>
  <c r="EX23" i="285"/>
  <c r="EX59" i="265" s="1"/>
  <c r="EX70" i="278"/>
  <c r="EX19" i="278"/>
  <c r="EX11" i="278"/>
  <c r="FA24" i="273"/>
  <c r="FA25" i="273" s="1"/>
  <c r="FA2" i="304" s="1"/>
  <c r="FA151" i="273"/>
  <c r="EW26" i="278"/>
  <c r="EY127" i="280"/>
  <c r="EY129" i="280" s="1"/>
  <c r="EY69" i="278"/>
  <c r="EY48" i="278"/>
  <c r="EY153" i="280"/>
  <c r="EY154" i="280" s="1"/>
  <c r="EY156" i="280" s="1"/>
  <c r="EY156" i="273"/>
  <c r="ET34" i="278"/>
  <c r="FC5" i="285"/>
  <c r="FC5" i="265"/>
  <c r="FC13" i="273"/>
  <c r="FC14" i="273" s="1"/>
  <c r="FC5" i="289"/>
  <c r="FD10" i="273"/>
  <c r="FC5" i="288"/>
  <c r="FC5" i="275"/>
  <c r="FC5" i="286"/>
  <c r="FC5" i="282"/>
  <c r="FC5" i="280"/>
  <c r="FM4" i="291"/>
  <c r="EZ42" i="288"/>
  <c r="EZ2" i="285"/>
  <c r="EZ90" i="273"/>
  <c r="EZ91" i="273" s="1"/>
  <c r="EZ2" i="265"/>
  <c r="EZ122" i="273"/>
  <c r="EZ123" i="273" s="1"/>
  <c r="EZ152" i="273"/>
  <c r="EZ153" i="273" s="1"/>
  <c r="EZ2" i="288"/>
  <c r="EZ2" i="282"/>
  <c r="EZ111" i="273"/>
  <c r="EZ112" i="273" s="1"/>
  <c r="EZ11" i="285" s="1"/>
  <c r="EZ12" i="285" s="1"/>
  <c r="EZ127" i="273"/>
  <c r="EZ128" i="273" s="1"/>
  <c r="EZ21" i="289" s="1"/>
  <c r="EZ75" i="273"/>
  <c r="EZ76" i="273" s="1"/>
  <c r="EZ80" i="278" s="1"/>
  <c r="EZ2" i="289"/>
  <c r="EZ32" i="273"/>
  <c r="EZ33" i="273" s="1"/>
  <c r="EZ18" i="288"/>
  <c r="EZ2" i="286"/>
  <c r="EZ2" i="275"/>
  <c r="EZ96" i="273"/>
  <c r="EZ97" i="273" s="1"/>
  <c r="EZ2" i="280"/>
  <c r="EU75" i="278"/>
  <c r="EY42" i="273"/>
  <c r="EY4" i="304" s="1"/>
  <c r="EY52" i="273"/>
  <c r="FA51" i="273"/>
  <c r="EW43" i="278"/>
  <c r="EW10" i="265" s="1"/>
  <c r="EW25" i="278"/>
  <c r="EY38" i="273"/>
  <c r="EZ39" i="273" s="1"/>
  <c r="EZ41" i="273" s="1"/>
  <c r="EY144" i="273"/>
  <c r="EV71" i="278"/>
  <c r="EX4" i="265"/>
  <c r="EX4" i="275"/>
  <c r="EX4" i="289"/>
  <c r="EX4" i="280"/>
  <c r="EX4" i="282"/>
  <c r="EX4" i="286"/>
  <c r="EX4" i="288"/>
  <c r="EX4" i="285"/>
  <c r="EU32" i="278"/>
  <c r="EW74" i="278"/>
  <c r="EW70" i="278"/>
  <c r="EW71" i="278" s="1"/>
  <c r="EV27" i="278"/>
  <c r="EY185" i="280"/>
  <c r="EY20" i="286"/>
  <c r="EY38" i="288"/>
  <c r="EY54" i="280"/>
  <c r="EY112" i="280"/>
  <c r="EY73" i="282"/>
  <c r="EY55" i="288"/>
  <c r="EY59" i="278"/>
  <c r="EY26" i="282"/>
  <c r="EY61" i="288"/>
  <c r="EY13" i="288"/>
  <c r="EY43" i="286"/>
  <c r="EY80" i="278"/>
  <c r="EY18" i="285"/>
  <c r="EY79" i="273"/>
  <c r="EZ80" i="273" s="1"/>
  <c r="EZ58" i="273" s="1"/>
  <c r="EY15" i="275"/>
  <c r="EY20" i="275" s="1"/>
  <c r="EZ17" i="275" s="1"/>
  <c r="EY12" i="289"/>
  <c r="EY13" i="289" s="1"/>
  <c r="EY20" i="289" s="1"/>
  <c r="EY84" i="282"/>
  <c r="EY32" i="286"/>
  <c r="EY57" i="273"/>
  <c r="EY60" i="273" s="1"/>
  <c r="EY20" i="282"/>
  <c r="EY100" i="273"/>
  <c r="EZ101" i="273" s="1"/>
  <c r="EZ59" i="273" s="1"/>
  <c r="EY15" i="286"/>
  <c r="FB19" i="273"/>
  <c r="FB20" i="273" s="1"/>
  <c r="FB37" i="273"/>
  <c r="FB37" i="288"/>
  <c r="FB47" i="273"/>
  <c r="FB48" i="273" s="1"/>
  <c r="FB12" i="288"/>
  <c r="FB56" i="273"/>
  <c r="ER50" i="278"/>
  <c r="ES53" i="278"/>
  <c r="ES62" i="278"/>
  <c r="ES9" i="265"/>
  <c r="ES49" i="278"/>
  <c r="EW83" i="278"/>
  <c r="EX132" i="280"/>
  <c r="EX55" i="280"/>
  <c r="EY17" i="280"/>
  <c r="EY79" i="280"/>
  <c r="EY76" i="288"/>
  <c r="EY77" i="288" s="1"/>
  <c r="EY79" i="288" s="1"/>
  <c r="EX21" i="278"/>
  <c r="EX13" i="278"/>
  <c r="EV10" i="265"/>
  <c r="EY139" i="273"/>
  <c r="EY140" i="273" s="1"/>
  <c r="EY155" i="273"/>
  <c r="EY56" i="288"/>
  <c r="EY41" i="278"/>
  <c r="EY12" i="278"/>
  <c r="EY20" i="278"/>
  <c r="EY134" i="273"/>
  <c r="EY135" i="273" s="1"/>
  <c r="EY138" i="273" s="1"/>
  <c r="EY33" i="278"/>
  <c r="EY145" i="273"/>
  <c r="EY146" i="273" s="1"/>
  <c r="EY45" i="280" s="1"/>
  <c r="EY13" i="285"/>
  <c r="EY13" i="265" s="1"/>
  <c r="EY22" i="285"/>
  <c r="EQ54" i="278"/>
  <c r="ER14" i="265"/>
  <c r="EX43" i="278"/>
  <c r="EX71" i="278"/>
  <c r="EX83" i="278"/>
  <c r="AM64" i="278"/>
  <c r="AO73" i="278"/>
  <c r="EW3" i="289"/>
  <c r="EW50" i="288"/>
  <c r="EW51" i="288" s="1"/>
  <c r="EW54" i="288" s="1"/>
  <c r="EW57" i="288" s="1"/>
  <c r="EW64" i="288" s="1"/>
  <c r="EX157" i="273"/>
  <c r="CG30" i="282"/>
  <c r="CG31" i="282" s="1"/>
  <c r="CH28" i="282" s="1"/>
  <c r="CG43" i="282"/>
  <c r="EW50" i="273"/>
  <c r="EW3" i="288"/>
  <c r="EW3" i="275"/>
  <c r="EW3" i="286"/>
  <c r="EW3" i="280"/>
  <c r="EW3" i="282"/>
  <c r="EW3" i="265"/>
  <c r="EW3" i="285"/>
  <c r="EX66" i="273"/>
  <c r="EX67" i="273" s="1"/>
  <c r="EX3" i="304" s="1"/>
  <c r="FD5" i="304" l="1"/>
  <c r="FD5" i="278"/>
  <c r="FD5" i="273"/>
  <c r="EZ98" i="280"/>
  <c r="EZ88" i="280"/>
  <c r="EZ38" i="288"/>
  <c r="EZ51" i="280"/>
  <c r="EZ52" i="280" s="1"/>
  <c r="EZ46" i="280"/>
  <c r="EZ47" i="280" s="1"/>
  <c r="EZ50" i="280" s="1"/>
  <c r="EX56" i="280"/>
  <c r="EX89" i="280" s="1"/>
  <c r="EW59" i="280"/>
  <c r="EY20" i="285"/>
  <c r="EZ55" i="288"/>
  <c r="FK5" i="291"/>
  <c r="EX3" i="273"/>
  <c r="EX3" i="278"/>
  <c r="FA2" i="278"/>
  <c r="FA2" i="273"/>
  <c r="EY4" i="273"/>
  <c r="EY4" i="278"/>
  <c r="ES11" i="265"/>
  <c r="ES14" i="265" s="1"/>
  <c r="EX60" i="265"/>
  <c r="EZ57" i="273"/>
  <c r="EZ60" i="273" s="1"/>
  <c r="EZ18" i="285"/>
  <c r="EZ59" i="278"/>
  <c r="EZ79" i="273"/>
  <c r="FA80" i="273" s="1"/>
  <c r="FA58" i="273" s="1"/>
  <c r="EZ43" i="286"/>
  <c r="EZ15" i="275"/>
  <c r="EZ185" i="280"/>
  <c r="EZ12" i="289"/>
  <c r="EZ13" i="289" s="1"/>
  <c r="EZ20" i="289" s="1"/>
  <c r="FA22" i="289" s="1"/>
  <c r="EZ61" i="288"/>
  <c r="EZ13" i="288"/>
  <c r="EZ20" i="286"/>
  <c r="EZ84" i="282"/>
  <c r="EZ73" i="282"/>
  <c r="EZ26" i="282"/>
  <c r="EZ32" i="286"/>
  <c r="EZ112" i="280"/>
  <c r="EZ54" i="280"/>
  <c r="EY23" i="285"/>
  <c r="EY59" i="265" s="1"/>
  <c r="EY11" i="278"/>
  <c r="EY19" i="278"/>
  <c r="EV75" i="278"/>
  <c r="EZ22" i="285"/>
  <c r="EZ13" i="285"/>
  <c r="EZ13" i="265" s="1"/>
  <c r="EV32" i="278"/>
  <c r="EY21" i="278"/>
  <c r="EX25" i="278"/>
  <c r="ER54" i="278"/>
  <c r="FD5" i="286"/>
  <c r="FD5" i="275"/>
  <c r="FD5" i="265"/>
  <c r="FD5" i="280"/>
  <c r="FD5" i="282"/>
  <c r="FD5" i="285"/>
  <c r="FD5" i="288"/>
  <c r="FD5" i="289"/>
  <c r="FD13" i="273"/>
  <c r="FD14" i="273" s="1"/>
  <c r="FE10" i="273"/>
  <c r="ET49" i="278"/>
  <c r="ET62" i="278"/>
  <c r="ET9" i="265"/>
  <c r="ET53" i="278"/>
  <c r="FB24" i="273"/>
  <c r="FB25" i="273" s="1"/>
  <c r="FB2" i="304" s="1"/>
  <c r="FB151" i="273"/>
  <c r="EY13" i="278"/>
  <c r="EY4" i="288"/>
  <c r="EY4" i="286"/>
  <c r="EY4" i="282"/>
  <c r="EY4" i="280"/>
  <c r="EY4" i="275"/>
  <c r="EY4" i="289"/>
  <c r="EY4" i="265"/>
  <c r="EY4" i="285"/>
  <c r="FN4" i="291"/>
  <c r="FA2" i="265"/>
  <c r="FA111" i="273"/>
  <c r="FA112" i="273" s="1"/>
  <c r="FA11" i="285" s="1"/>
  <c r="FA12" i="285" s="1"/>
  <c r="FA75" i="273"/>
  <c r="FA76" i="273" s="1"/>
  <c r="FA2" i="285"/>
  <c r="FA2" i="280"/>
  <c r="FA18" i="288"/>
  <c r="FA127" i="273"/>
  <c r="FA128" i="273" s="1"/>
  <c r="FA21" i="289" s="1"/>
  <c r="FA96" i="273"/>
  <c r="FA97" i="273" s="1"/>
  <c r="FA32" i="273"/>
  <c r="FA33" i="273" s="1"/>
  <c r="FA2" i="289"/>
  <c r="FA90" i="273"/>
  <c r="FA91" i="273" s="1"/>
  <c r="FA122" i="273"/>
  <c r="FA123" i="273" s="1"/>
  <c r="FA2" i="282"/>
  <c r="FA2" i="288"/>
  <c r="FA42" i="288"/>
  <c r="FA2" i="286"/>
  <c r="FA152" i="273"/>
  <c r="FA153" i="273" s="1"/>
  <c r="FA2" i="275"/>
  <c r="EY42" i="278"/>
  <c r="ES50" i="278"/>
  <c r="EZ52" i="273"/>
  <c r="EZ42" i="273"/>
  <c r="EZ4" i="304" s="1"/>
  <c r="EZ153" i="280"/>
  <c r="EZ154" i="280" s="1"/>
  <c r="EZ156" i="280" s="1"/>
  <c r="EZ69" i="278"/>
  <c r="EZ48" i="278"/>
  <c r="EZ127" i="280"/>
  <c r="EZ129" i="280" s="1"/>
  <c r="EZ156" i="273"/>
  <c r="EZ15" i="286"/>
  <c r="EZ100" i="273"/>
  <c r="FA101" i="273" s="1"/>
  <c r="FA59" i="273" s="1"/>
  <c r="EZ20" i="282"/>
  <c r="EZ20" i="275"/>
  <c r="FA17" i="275" s="1"/>
  <c r="EX26" i="278"/>
  <c r="FB51" i="273"/>
  <c r="EU34" i="278"/>
  <c r="EZ144" i="273"/>
  <c r="EZ38" i="273"/>
  <c r="FA39" i="273" s="1"/>
  <c r="FA41" i="273" s="1"/>
  <c r="EZ17" i="280"/>
  <c r="EZ76" i="288"/>
  <c r="EZ77" i="288" s="1"/>
  <c r="EZ79" i="288" s="1"/>
  <c r="EZ79" i="280"/>
  <c r="FC12" i="288"/>
  <c r="FC37" i="273"/>
  <c r="FC19" i="273"/>
  <c r="FC20" i="273" s="1"/>
  <c r="FC47" i="273"/>
  <c r="FC48" i="273" s="1"/>
  <c r="FC37" i="288"/>
  <c r="FC56" i="273"/>
  <c r="EW27" i="278"/>
  <c r="EZ20" i="278"/>
  <c r="EZ33" i="278"/>
  <c r="EZ145" i="273"/>
  <c r="EZ146" i="273" s="1"/>
  <c r="EZ45" i="280" s="1"/>
  <c r="EZ139" i="273"/>
  <c r="EZ140" i="273" s="1"/>
  <c r="EZ56" i="288"/>
  <c r="EZ41" i="278"/>
  <c r="EZ12" i="278"/>
  <c r="EZ155" i="273"/>
  <c r="EZ134" i="273"/>
  <c r="EZ135" i="273" s="1"/>
  <c r="EZ138" i="273" s="1"/>
  <c r="EY132" i="280"/>
  <c r="EY55" i="280"/>
  <c r="AO76" i="278"/>
  <c r="EW75" i="278"/>
  <c r="EX75" i="278"/>
  <c r="AM64" i="265"/>
  <c r="AN61" i="278"/>
  <c r="EX10" i="265"/>
  <c r="EX3" i="289"/>
  <c r="EY157" i="273"/>
  <c r="EX50" i="288"/>
  <c r="EX51" i="288" s="1"/>
  <c r="EX54" i="288" s="1"/>
  <c r="EX57" i="288" s="1"/>
  <c r="EX64" i="288" s="1"/>
  <c r="EY66" i="273"/>
  <c r="EY67" i="273" s="1"/>
  <c r="EY3" i="304" s="1"/>
  <c r="CH19" i="282"/>
  <c r="CH21" i="282" s="1"/>
  <c r="EX3" i="285"/>
  <c r="EX50" i="273"/>
  <c r="EX3" i="286"/>
  <c r="EX3" i="280"/>
  <c r="EX3" i="282"/>
  <c r="EX3" i="275"/>
  <c r="EX3" i="265"/>
  <c r="EX3" i="288"/>
  <c r="FA98" i="280" l="1"/>
  <c r="FA88" i="280"/>
  <c r="FE5" i="304"/>
  <c r="FE5" i="278"/>
  <c r="FE5" i="273"/>
  <c r="FA46" i="280"/>
  <c r="FA47" i="280" s="1"/>
  <c r="FA50" i="280" s="1"/>
  <c r="FA51" i="280"/>
  <c r="FA52" i="280" s="1"/>
  <c r="EY56" i="280"/>
  <c r="EY89" i="280" s="1"/>
  <c r="EX59" i="280"/>
  <c r="FL5" i="291"/>
  <c r="EY3" i="278"/>
  <c r="EY3" i="273"/>
  <c r="EZ4" i="278"/>
  <c r="EZ4" i="273"/>
  <c r="FB2" i="273"/>
  <c r="FB2" i="278"/>
  <c r="ES42" i="282"/>
  <c r="ET11" i="265"/>
  <c r="ET14" i="265" s="1"/>
  <c r="EY60" i="265"/>
  <c r="EZ20" i="285"/>
  <c r="EZ23" i="285" s="1"/>
  <c r="FA20" i="285" s="1"/>
  <c r="FB22" i="289"/>
  <c r="FB40" i="278" s="1"/>
  <c r="EZ19" i="278"/>
  <c r="EZ11" i="278"/>
  <c r="FA100" i="273"/>
  <c r="FB101" i="273" s="1"/>
  <c r="FB59" i="273" s="1"/>
  <c r="FA20" i="282"/>
  <c r="FA15" i="286"/>
  <c r="FC51" i="273"/>
  <c r="FA185" i="280"/>
  <c r="FA57" i="273"/>
  <c r="FA60" i="273" s="1"/>
  <c r="FA13" i="288"/>
  <c r="FA112" i="280"/>
  <c r="FA84" i="282"/>
  <c r="FA61" i="288"/>
  <c r="FA20" i="286"/>
  <c r="FA32" i="286"/>
  <c r="FA80" i="278"/>
  <c r="FA54" i="280"/>
  <c r="FA43" i="286"/>
  <c r="FA18" i="285"/>
  <c r="FA12" i="289"/>
  <c r="FA13" i="289" s="1"/>
  <c r="FA20" i="289" s="1"/>
  <c r="FA59" i="278"/>
  <c r="FA15" i="275"/>
  <c r="FA20" i="275" s="1"/>
  <c r="FB17" i="275" s="1"/>
  <c r="FA73" i="282"/>
  <c r="FA55" i="288"/>
  <c r="FA79" i="273"/>
  <c r="FB80" i="273" s="1"/>
  <c r="FB58" i="273" s="1"/>
  <c r="FA26" i="282"/>
  <c r="FA38" i="288"/>
  <c r="FC151" i="273"/>
  <c r="FC24" i="273"/>
  <c r="FC25" i="273" s="1"/>
  <c r="FC2" i="304" s="1"/>
  <c r="FA48" i="278"/>
  <c r="FA69" i="278"/>
  <c r="FA127" i="280"/>
  <c r="FA129" i="280" s="1"/>
  <c r="FA153" i="280"/>
  <c r="FA154" i="280" s="1"/>
  <c r="FA156" i="280" s="1"/>
  <c r="FA156" i="273"/>
  <c r="FA144" i="273"/>
  <c r="FA38" i="273"/>
  <c r="FB39" i="273" s="1"/>
  <c r="FB41" i="273" s="1"/>
  <c r="FA22" i="285"/>
  <c r="FA13" i="285"/>
  <c r="FA13" i="265" s="1"/>
  <c r="ET50" i="278"/>
  <c r="FA42" i="273"/>
  <c r="FA4" i="304" s="1"/>
  <c r="FA52" i="273"/>
  <c r="EU9" i="265"/>
  <c r="EU62" i="278"/>
  <c r="EU53" i="278"/>
  <c r="EU49" i="278"/>
  <c r="EZ4" i="285"/>
  <c r="EZ4" i="265"/>
  <c r="EZ4" i="280"/>
  <c r="EZ4" i="275"/>
  <c r="EZ4" i="282"/>
  <c r="EZ4" i="289"/>
  <c r="EZ4" i="288"/>
  <c r="EZ4" i="286"/>
  <c r="EY25" i="278"/>
  <c r="FE5" i="289"/>
  <c r="FE5" i="288"/>
  <c r="FE5" i="275"/>
  <c r="FE5" i="265"/>
  <c r="FE5" i="286"/>
  <c r="FF10" i="273"/>
  <c r="FE5" i="280"/>
  <c r="FE5" i="285"/>
  <c r="FE5" i="282"/>
  <c r="FE13" i="273"/>
  <c r="FE14" i="273" s="1"/>
  <c r="EX27" i="278"/>
  <c r="EZ21" i="278"/>
  <c r="FA20" i="278"/>
  <c r="FA155" i="273"/>
  <c r="FA134" i="273"/>
  <c r="FA135" i="273" s="1"/>
  <c r="FA138" i="273" s="1"/>
  <c r="FA56" i="288"/>
  <c r="FA33" i="278"/>
  <c r="FA145" i="273"/>
  <c r="FA146" i="273" s="1"/>
  <c r="FA45" i="280" s="1"/>
  <c r="FA12" i="278"/>
  <c r="FA41" i="278"/>
  <c r="FA139" i="273"/>
  <c r="FA140" i="273" s="1"/>
  <c r="FD37" i="288"/>
  <c r="FD37" i="273"/>
  <c r="FD12" i="288"/>
  <c r="FD56" i="273"/>
  <c r="FD19" i="273"/>
  <c r="FD20" i="273" s="1"/>
  <c r="FD47" i="273"/>
  <c r="FD48" i="273" s="1"/>
  <c r="FO4" i="291"/>
  <c r="FB2" i="289"/>
  <c r="FB2" i="280"/>
  <c r="FB2" i="286"/>
  <c r="FB122" i="273"/>
  <c r="FB123" i="273" s="1"/>
  <c r="FB111" i="273"/>
  <c r="FB112" i="273" s="1"/>
  <c r="FB11" i="285" s="1"/>
  <c r="FB12" i="285" s="1"/>
  <c r="FB96" i="273"/>
  <c r="FB97" i="273" s="1"/>
  <c r="FB42" i="288"/>
  <c r="FB18" i="288"/>
  <c r="FB2" i="265"/>
  <c r="FB152" i="273"/>
  <c r="FB153" i="273" s="1"/>
  <c r="FB2" i="275"/>
  <c r="FB90" i="273"/>
  <c r="FB91" i="273" s="1"/>
  <c r="FB75" i="273"/>
  <c r="FB76" i="273" s="1"/>
  <c r="FB12" i="289" s="1"/>
  <c r="FB2" i="288"/>
  <c r="FB2" i="285"/>
  <c r="FB2" i="282"/>
  <c r="FB127" i="273"/>
  <c r="FB128" i="273" s="1"/>
  <c r="FB21" i="289" s="1"/>
  <c r="FC22" i="289" s="1"/>
  <c r="FC40" i="278" s="1"/>
  <c r="FB32" i="273"/>
  <c r="FB33" i="273" s="1"/>
  <c r="EY26" i="278"/>
  <c r="EZ13" i="278"/>
  <c r="EW32" i="278"/>
  <c r="ES54" i="278"/>
  <c r="ET42" i="282"/>
  <c r="EZ42" i="278"/>
  <c r="EZ132" i="280"/>
  <c r="EZ55" i="280"/>
  <c r="EY83" i="278"/>
  <c r="EY74" i="278"/>
  <c r="EY43" i="278"/>
  <c r="EY70" i="278"/>
  <c r="FA17" i="280"/>
  <c r="FA79" i="280"/>
  <c r="FA76" i="288"/>
  <c r="FA77" i="288" s="1"/>
  <c r="FA79" i="288" s="1"/>
  <c r="EV34" i="278"/>
  <c r="AN52" i="278"/>
  <c r="AO77" i="278"/>
  <c r="AO84" i="278"/>
  <c r="EY3" i="289"/>
  <c r="FA40" i="278"/>
  <c r="EY50" i="288"/>
  <c r="EY51" i="288" s="1"/>
  <c r="EY54" i="288" s="1"/>
  <c r="EY57" i="288" s="1"/>
  <c r="EY64" i="288" s="1"/>
  <c r="EZ157" i="273"/>
  <c r="CH43" i="282"/>
  <c r="CH30" i="282"/>
  <c r="CH31" i="282" s="1"/>
  <c r="CI28" i="282" s="1"/>
  <c r="EZ66" i="273"/>
  <c r="EZ67" i="273" s="1"/>
  <c r="EZ3" i="304" s="1"/>
  <c r="EY3" i="280"/>
  <c r="EY3" i="288"/>
  <c r="EY3" i="275"/>
  <c r="EY3" i="285"/>
  <c r="EY3" i="286"/>
  <c r="EY3" i="282"/>
  <c r="EY50" i="273"/>
  <c r="EY3" i="265"/>
  <c r="FB98" i="280" l="1"/>
  <c r="FB88" i="280"/>
  <c r="FF5" i="304"/>
  <c r="FF5" i="278"/>
  <c r="FF5" i="273"/>
  <c r="FB51" i="280"/>
  <c r="FB52" i="280" s="1"/>
  <c r="FB46" i="280"/>
  <c r="FB47" i="280" s="1"/>
  <c r="FB50" i="280" s="1"/>
  <c r="EZ56" i="280"/>
  <c r="EZ89" i="280" s="1"/>
  <c r="EY59" i="280"/>
  <c r="EZ59" i="265"/>
  <c r="FC2" i="278"/>
  <c r="FC2" i="273"/>
  <c r="FM5" i="291"/>
  <c r="EZ3" i="273"/>
  <c r="EZ3" i="278"/>
  <c r="FA4" i="273"/>
  <c r="FA4" i="278"/>
  <c r="FA23" i="285"/>
  <c r="FB20" i="285" s="1"/>
  <c r="EU11" i="265"/>
  <c r="EU14" i="265" s="1"/>
  <c r="EZ60" i="265"/>
  <c r="FB20" i="286"/>
  <c r="FB13" i="289"/>
  <c r="FB20" i="289" s="1"/>
  <c r="FB80" i="278"/>
  <c r="FB57" i="273"/>
  <c r="FA19" i="278"/>
  <c r="FA11" i="278"/>
  <c r="FA21" i="278"/>
  <c r="FB18" i="285"/>
  <c r="FB43" i="286"/>
  <c r="FB100" i="273"/>
  <c r="FC101" i="273" s="1"/>
  <c r="FC59" i="273" s="1"/>
  <c r="FB15" i="286"/>
  <c r="FB20" i="282"/>
  <c r="FB56" i="288"/>
  <c r="FB33" i="278"/>
  <c r="FB12" i="278"/>
  <c r="FB155" i="273"/>
  <c r="FB20" i="278"/>
  <c r="FB41" i="278"/>
  <c r="FB139" i="273"/>
  <c r="FB140" i="273" s="1"/>
  <c r="FB145" i="273"/>
  <c r="FB146" i="273" s="1"/>
  <c r="FB45" i="280" s="1"/>
  <c r="FB134" i="273"/>
  <c r="FB135" i="273" s="1"/>
  <c r="FB138" i="273" s="1"/>
  <c r="FP4" i="291"/>
  <c r="FC32" i="273"/>
  <c r="FC33" i="273" s="1"/>
  <c r="FC2" i="282"/>
  <c r="FC2" i="286"/>
  <c r="FC90" i="273"/>
  <c r="FC91" i="273" s="1"/>
  <c r="FC2" i="289"/>
  <c r="FC152" i="273"/>
  <c r="FC153" i="273" s="1"/>
  <c r="FC2" i="265"/>
  <c r="FC2" i="285"/>
  <c r="FC96" i="273"/>
  <c r="FC97" i="273" s="1"/>
  <c r="FC122" i="273"/>
  <c r="FC123" i="273" s="1"/>
  <c r="FC2" i="280"/>
  <c r="FC75" i="273"/>
  <c r="FC76" i="273" s="1"/>
  <c r="FC127" i="273"/>
  <c r="FC128" i="273" s="1"/>
  <c r="FC21" i="289" s="1"/>
  <c r="FD22" i="289" s="1"/>
  <c r="FD40" i="278" s="1"/>
  <c r="FC2" i="275"/>
  <c r="FC2" i="288"/>
  <c r="FC18" i="288"/>
  <c r="FC42" i="288"/>
  <c r="FC111" i="273"/>
  <c r="FC112" i="273" s="1"/>
  <c r="FC11" i="285" s="1"/>
  <c r="FC12" i="285" s="1"/>
  <c r="FB13" i="285"/>
  <c r="FB13" i="265" s="1"/>
  <c r="FB22" i="285"/>
  <c r="FD51" i="273"/>
  <c r="FA13" i="278"/>
  <c r="EZ26" i="278"/>
  <c r="FB52" i="273"/>
  <c r="FB42" i="273"/>
  <c r="FB4" i="304" s="1"/>
  <c r="FB13" i="288"/>
  <c r="FB55" i="288"/>
  <c r="FB84" i="282"/>
  <c r="FB54" i="280"/>
  <c r="EV62" i="278"/>
  <c r="EV49" i="278"/>
  <c r="EV53" i="278"/>
  <c r="EV9" i="265"/>
  <c r="FB38" i="273"/>
  <c r="FC39" i="273" s="1"/>
  <c r="FC41" i="273" s="1"/>
  <c r="FB144" i="273"/>
  <c r="FB17" i="280"/>
  <c r="FB76" i="288"/>
  <c r="FB77" i="288" s="1"/>
  <c r="FB79" i="288" s="1"/>
  <c r="FB79" i="280"/>
  <c r="FD151" i="273"/>
  <c r="FD24" i="273"/>
  <c r="FD25" i="273" s="1"/>
  <c r="FD2" i="304" s="1"/>
  <c r="EX32" i="278"/>
  <c r="FF5" i="280"/>
  <c r="FF5" i="275"/>
  <c r="FF13" i="273"/>
  <c r="FF14" i="273" s="1"/>
  <c r="FG10" i="273"/>
  <c r="FF5" i="282"/>
  <c r="FF5" i="265"/>
  <c r="FF5" i="285"/>
  <c r="FF5" i="289"/>
  <c r="FF5" i="288"/>
  <c r="FF5" i="286"/>
  <c r="EY27" i="278"/>
  <c r="FB112" i="280"/>
  <c r="FB69" i="278"/>
  <c r="FB153" i="280"/>
  <c r="FB154" i="280" s="1"/>
  <c r="FB156" i="280" s="1"/>
  <c r="FB127" i="280"/>
  <c r="FB129" i="280" s="1"/>
  <c r="FB48" i="278"/>
  <c r="FB156" i="273"/>
  <c r="FB59" i="278"/>
  <c r="FB15" i="275"/>
  <c r="FB20" i="275" s="1"/>
  <c r="FC17" i="275" s="1"/>
  <c r="FB185" i="280"/>
  <c r="EW34" i="278"/>
  <c r="FA4" i="282"/>
  <c r="FA4" i="265"/>
  <c r="FA4" i="285"/>
  <c r="FA4" i="286"/>
  <c r="FA4" i="280"/>
  <c r="FA4" i="289"/>
  <c r="FA4" i="275"/>
  <c r="FA4" i="288"/>
  <c r="FB38" i="288"/>
  <c r="FB73" i="282"/>
  <c r="FB32" i="286"/>
  <c r="FB61" i="288"/>
  <c r="EZ83" i="278"/>
  <c r="EZ43" i="278"/>
  <c r="EZ74" i="278"/>
  <c r="EZ70" i="278"/>
  <c r="FA55" i="280"/>
  <c r="FA132" i="280"/>
  <c r="EY10" i="265"/>
  <c r="FB26" i="282"/>
  <c r="FB79" i="273"/>
  <c r="FC80" i="273" s="1"/>
  <c r="FC58" i="273" s="1"/>
  <c r="EY71" i="278"/>
  <c r="EZ25" i="278"/>
  <c r="FE19" i="273"/>
  <c r="FE20" i="273" s="1"/>
  <c r="FE56" i="273"/>
  <c r="FE12" i="288"/>
  <c r="FE37" i="273"/>
  <c r="FE47" i="273"/>
  <c r="FE48" i="273" s="1"/>
  <c r="FE37" i="288"/>
  <c r="EU50" i="278"/>
  <c r="ET54" i="278"/>
  <c r="AN55" i="278"/>
  <c r="FA42" i="278"/>
  <c r="FB42" i="278"/>
  <c r="FB74" i="278" s="1"/>
  <c r="AO85" i="278"/>
  <c r="AO31" i="265"/>
  <c r="EZ3" i="289"/>
  <c r="FB70" i="278"/>
  <c r="FA157" i="273"/>
  <c r="EZ50" i="288"/>
  <c r="EZ51" i="288" s="1"/>
  <c r="EZ54" i="288" s="1"/>
  <c r="EZ57" i="288" s="1"/>
  <c r="EZ64" i="288" s="1"/>
  <c r="FB60" i="273"/>
  <c r="FA66" i="273"/>
  <c r="FA67" i="273" s="1"/>
  <c r="FA3" i="304" s="1"/>
  <c r="CI19" i="282"/>
  <c r="CI21" i="282" s="1"/>
  <c r="FA59" i="265"/>
  <c r="EZ3" i="280"/>
  <c r="EZ50" i="273"/>
  <c r="EZ3" i="288"/>
  <c r="EZ3" i="275"/>
  <c r="EZ3" i="285"/>
  <c r="EZ3" i="282"/>
  <c r="EZ3" i="286"/>
  <c r="EZ3" i="265"/>
  <c r="EU42" i="282" l="1"/>
  <c r="FG5" i="304"/>
  <c r="FG5" i="278"/>
  <c r="FG5" i="273"/>
  <c r="FC98" i="280"/>
  <c r="FC88" i="280"/>
  <c r="FC46" i="280"/>
  <c r="FC47" i="280" s="1"/>
  <c r="FC50" i="280" s="1"/>
  <c r="FC51" i="280"/>
  <c r="FC52" i="280" s="1"/>
  <c r="FA56" i="280"/>
  <c r="FA89" i="280" s="1"/>
  <c r="EZ59" i="280"/>
  <c r="FD2" i="273"/>
  <c r="FD2" i="278"/>
  <c r="FN5" i="291"/>
  <c r="FA3" i="278"/>
  <c r="FA3" i="273"/>
  <c r="FB4" i="278"/>
  <c r="FB4" i="273"/>
  <c r="FA60" i="265"/>
  <c r="EV11" i="265"/>
  <c r="EV14" i="265" s="1"/>
  <c r="FB23" i="285"/>
  <c r="FB59" i="265" s="1"/>
  <c r="FC112" i="280"/>
  <c r="FC185" i="280"/>
  <c r="FC13" i="288"/>
  <c r="FA74" i="278"/>
  <c r="FA43" i="278"/>
  <c r="FA10" i="265" s="1"/>
  <c r="FB19" i="278"/>
  <c r="FB11" i="278"/>
  <c r="FC17" i="280"/>
  <c r="FC76" i="288"/>
  <c r="FC77" i="288" s="1"/>
  <c r="FC79" i="288" s="1"/>
  <c r="FC79" i="280"/>
  <c r="FE51" i="273"/>
  <c r="EY75" i="278"/>
  <c r="EY32" i="278"/>
  <c r="FA25" i="278"/>
  <c r="FC41" i="278"/>
  <c r="FC56" i="288"/>
  <c r="FC33" i="278"/>
  <c r="FC155" i="273"/>
  <c r="FC12" i="278"/>
  <c r="FC134" i="273"/>
  <c r="FC135" i="273" s="1"/>
  <c r="FC138" i="273" s="1"/>
  <c r="FC20" i="278"/>
  <c r="FC145" i="273"/>
  <c r="FC146" i="273" s="1"/>
  <c r="FC45" i="280" s="1"/>
  <c r="FC139" i="273"/>
  <c r="FC140" i="273" s="1"/>
  <c r="FQ4" i="291"/>
  <c r="FD2" i="280"/>
  <c r="FD152" i="273"/>
  <c r="FD153" i="273" s="1"/>
  <c r="FD75" i="273"/>
  <c r="FD76" i="273" s="1"/>
  <c r="FD96" i="273"/>
  <c r="FD97" i="273" s="1"/>
  <c r="FD2" i="285"/>
  <c r="FD122" i="273"/>
  <c r="FD123" i="273" s="1"/>
  <c r="FD2" i="275"/>
  <c r="FD42" i="288"/>
  <c r="FD90" i="273"/>
  <c r="FD91" i="273" s="1"/>
  <c r="FD32" i="273"/>
  <c r="FD33" i="273" s="1"/>
  <c r="FD2" i="288"/>
  <c r="FD127" i="273"/>
  <c r="FD128" i="273" s="1"/>
  <c r="FD21" i="289" s="1"/>
  <c r="FD2" i="286"/>
  <c r="FD18" i="288"/>
  <c r="FD111" i="273"/>
  <c r="FD112" i="273" s="1"/>
  <c r="FD11" i="285" s="1"/>
  <c r="FD12" i="285" s="1"/>
  <c r="FD2" i="265"/>
  <c r="FD2" i="289"/>
  <c r="FD2" i="282"/>
  <c r="FB4" i="265"/>
  <c r="FB4" i="282"/>
  <c r="FB4" i="280"/>
  <c r="FB4" i="275"/>
  <c r="FB4" i="285"/>
  <c r="FB4" i="289"/>
  <c r="FB4" i="288"/>
  <c r="FB4" i="286"/>
  <c r="FC144" i="273"/>
  <c r="FC38" i="273"/>
  <c r="FD39" i="273" s="1"/>
  <c r="FD41" i="273" s="1"/>
  <c r="FB13" i="278"/>
  <c r="FA26" i="278"/>
  <c r="EX34" i="278"/>
  <c r="FC79" i="273"/>
  <c r="FD80" i="273" s="1"/>
  <c r="FD58" i="273" s="1"/>
  <c r="FC15" i="275"/>
  <c r="FC20" i="275" s="1"/>
  <c r="FD17" i="275" s="1"/>
  <c r="FC59" i="278"/>
  <c r="FB43" i="278"/>
  <c r="FB10" i="265" s="1"/>
  <c r="EZ10" i="265"/>
  <c r="FG5" i="275"/>
  <c r="FH10" i="273"/>
  <c r="FG5" i="282"/>
  <c r="FG5" i="265"/>
  <c r="FG5" i="285"/>
  <c r="FG5" i="289"/>
  <c r="FG5" i="288"/>
  <c r="FG5" i="286"/>
  <c r="FG5" i="280"/>
  <c r="FG13" i="273"/>
  <c r="FG14" i="273" s="1"/>
  <c r="EV50" i="278"/>
  <c r="FC84" i="282"/>
  <c r="FC61" i="288"/>
  <c r="FC73" i="282"/>
  <c r="FC57" i="273"/>
  <c r="FC60" i="273" s="1"/>
  <c r="FC54" i="280"/>
  <c r="FF37" i="273"/>
  <c r="FF12" i="288"/>
  <c r="FF37" i="288"/>
  <c r="FF56" i="273"/>
  <c r="FF19" i="273"/>
  <c r="FF20" i="273" s="1"/>
  <c r="FF47" i="273"/>
  <c r="FF48" i="273" s="1"/>
  <c r="FC156" i="273"/>
  <c r="FC127" i="280"/>
  <c r="FC129" i="280" s="1"/>
  <c r="FC48" i="278"/>
  <c r="FC153" i="280"/>
  <c r="FC154" i="280" s="1"/>
  <c r="FC156" i="280" s="1"/>
  <c r="FC69" i="278"/>
  <c r="FB21" i="278"/>
  <c r="FC43" i="286"/>
  <c r="FC20" i="286"/>
  <c r="FC12" i="289"/>
  <c r="FC13" i="289" s="1"/>
  <c r="FC20" i="289" s="1"/>
  <c r="FE24" i="273"/>
  <c r="FE25" i="273" s="1"/>
  <c r="FE2" i="304" s="1"/>
  <c r="FE151" i="273"/>
  <c r="FB132" i="280"/>
  <c r="FB55" i="280"/>
  <c r="EZ71" i="278"/>
  <c r="FC32" i="286"/>
  <c r="FC38" i="288"/>
  <c r="FC80" i="278"/>
  <c r="EZ27" i="278"/>
  <c r="FC13" i="285"/>
  <c r="FC13" i="265" s="1"/>
  <c r="FC22" i="285"/>
  <c r="FC42" i="273"/>
  <c r="FC4" i="304" s="1"/>
  <c r="FC52" i="273"/>
  <c r="FC18" i="285"/>
  <c r="FC55" i="288"/>
  <c r="FC26" i="282"/>
  <c r="EU54" i="278"/>
  <c r="EW49" i="278"/>
  <c r="EW53" i="278"/>
  <c r="EW62" i="278"/>
  <c r="EW9" i="265"/>
  <c r="FC100" i="273"/>
  <c r="FD101" i="273" s="1"/>
  <c r="FD59" i="273" s="1"/>
  <c r="FC20" i="282"/>
  <c r="FC15" i="286"/>
  <c r="AN63" i="278"/>
  <c r="AN30" i="265"/>
  <c r="FB71" i="278"/>
  <c r="AP82" i="278"/>
  <c r="AO69" i="265"/>
  <c r="FA70" i="278"/>
  <c r="FB83" i="278"/>
  <c r="FA83" i="278"/>
  <c r="FA3" i="289"/>
  <c r="FB157" i="273"/>
  <c r="FA50" i="288"/>
  <c r="FA51" i="288" s="1"/>
  <c r="FA54" i="288" s="1"/>
  <c r="FA57" i="288" s="1"/>
  <c r="FA64" i="288" s="1"/>
  <c r="CI30" i="282"/>
  <c r="CI31" i="282" s="1"/>
  <c r="CJ28" i="282" s="1"/>
  <c r="CI43" i="282"/>
  <c r="FB66" i="273"/>
  <c r="FB67" i="273" s="1"/>
  <c r="FB3" i="304" s="1"/>
  <c r="FA3" i="275"/>
  <c r="FA3" i="265"/>
  <c r="FA3" i="285"/>
  <c r="FA3" i="280"/>
  <c r="FA3" i="286"/>
  <c r="FA50" i="273"/>
  <c r="FA3" i="282"/>
  <c r="FA3" i="288"/>
  <c r="FH5" i="304" l="1"/>
  <c r="FH5" i="278"/>
  <c r="FH5" i="273"/>
  <c r="FD98" i="280"/>
  <c r="FD88" i="280"/>
  <c r="EV42" i="282"/>
  <c r="FD51" i="280"/>
  <c r="FD52" i="280" s="1"/>
  <c r="FD46" i="280"/>
  <c r="FD47" i="280" s="1"/>
  <c r="FD50" i="280" s="1"/>
  <c r="FB56" i="280"/>
  <c r="FB89" i="280" s="1"/>
  <c r="FA59" i="280"/>
  <c r="FC20" i="285"/>
  <c r="FC23" i="285" s="1"/>
  <c r="FO5" i="291"/>
  <c r="FB3" i="273"/>
  <c r="FB3" i="278"/>
  <c r="FE2" i="278"/>
  <c r="FE2" i="273"/>
  <c r="FC4" i="273"/>
  <c r="FC4" i="278"/>
  <c r="EW11" i="265"/>
  <c r="EW14" i="265" s="1"/>
  <c r="FB60" i="265"/>
  <c r="FC19" i="278"/>
  <c r="FC11" i="278"/>
  <c r="EZ32" i="278"/>
  <c r="EV54" i="278"/>
  <c r="FD12" i="289"/>
  <c r="FD13" i="289" s="1"/>
  <c r="FD20" i="289" s="1"/>
  <c r="FE22" i="289" s="1"/>
  <c r="FD79" i="273"/>
  <c r="FE80" i="273" s="1"/>
  <c r="FE58" i="273" s="1"/>
  <c r="FD73" i="282"/>
  <c r="FD38" i="288"/>
  <c r="FD32" i="286"/>
  <c r="FD15" i="275"/>
  <c r="FD20" i="275" s="1"/>
  <c r="FE17" i="275" s="1"/>
  <c r="FD54" i="280"/>
  <c r="FD185" i="280"/>
  <c r="FD13" i="288"/>
  <c r="FD55" i="288"/>
  <c r="FD59" i="278"/>
  <c r="FD80" i="278"/>
  <c r="FD112" i="280"/>
  <c r="FD61" i="288"/>
  <c r="FD57" i="273"/>
  <c r="FD60" i="273" s="1"/>
  <c r="FD26" i="282"/>
  <c r="FD20" i="286"/>
  <c r="FD84" i="282"/>
  <c r="FD43" i="286"/>
  <c r="FD18" i="285"/>
  <c r="FR4" i="291"/>
  <c r="FE122" i="273"/>
  <c r="FE123" i="273" s="1"/>
  <c r="FE152" i="273"/>
  <c r="FE153" i="273" s="1"/>
  <c r="FE42" i="288"/>
  <c r="FE111" i="273"/>
  <c r="FE112" i="273" s="1"/>
  <c r="FE11" i="285" s="1"/>
  <c r="FE12" i="285" s="1"/>
  <c r="FE18" i="288"/>
  <c r="FE96" i="273"/>
  <c r="FE97" i="273" s="1"/>
  <c r="FE2" i="280"/>
  <c r="FE2" i="285"/>
  <c r="FE32" i="273"/>
  <c r="FE33" i="273" s="1"/>
  <c r="FE2" i="275"/>
  <c r="FE2" i="288"/>
  <c r="FE127" i="273"/>
  <c r="FE128" i="273" s="1"/>
  <c r="FE21" i="289" s="1"/>
  <c r="FE2" i="265"/>
  <c r="FE75" i="273"/>
  <c r="FE76" i="273" s="1"/>
  <c r="FE2" i="289"/>
  <c r="FE2" i="286"/>
  <c r="FE2" i="282"/>
  <c r="FE90" i="273"/>
  <c r="FE91" i="273" s="1"/>
  <c r="FG56" i="273"/>
  <c r="FG47" i="273"/>
  <c r="FG48" i="273" s="1"/>
  <c r="FG37" i="288"/>
  <c r="FG37" i="273"/>
  <c r="FG19" i="273"/>
  <c r="FG20" i="273" s="1"/>
  <c r="FG12" i="288"/>
  <c r="FB25" i="278"/>
  <c r="FD38" i="273"/>
  <c r="FE39" i="273" s="1"/>
  <c r="FE41" i="273" s="1"/>
  <c r="FD144" i="273"/>
  <c r="FD69" i="278"/>
  <c r="FD127" i="280"/>
  <c r="FD129" i="280" s="1"/>
  <c r="FD153" i="280"/>
  <c r="FD154" i="280" s="1"/>
  <c r="FD156" i="280" s="1"/>
  <c r="FD156" i="273"/>
  <c r="FD48" i="278"/>
  <c r="FC13" i="278"/>
  <c r="FC55" i="280"/>
  <c r="FC132" i="280"/>
  <c r="FD52" i="273"/>
  <c r="FD42" i="273"/>
  <c r="FD4" i="304" s="1"/>
  <c r="FD20" i="282"/>
  <c r="FD100" i="273"/>
  <c r="FE101" i="273" s="1"/>
  <c r="FE59" i="273" s="1"/>
  <c r="FD15" i="286"/>
  <c r="EY34" i="278"/>
  <c r="FD155" i="273"/>
  <c r="FD12" i="278"/>
  <c r="FD56" i="288"/>
  <c r="FD134" i="273"/>
  <c r="FD135" i="273" s="1"/>
  <c r="FD138" i="273" s="1"/>
  <c r="FD145" i="273"/>
  <c r="FD146" i="273" s="1"/>
  <c r="FD45" i="280" s="1"/>
  <c r="FD41" i="278"/>
  <c r="FD20" i="278"/>
  <c r="FD139" i="273"/>
  <c r="FD140" i="273" s="1"/>
  <c r="FD33" i="278"/>
  <c r="FC4" i="275"/>
  <c r="FC4" i="282"/>
  <c r="FC4" i="265"/>
  <c r="FC4" i="280"/>
  <c r="FC4" i="285"/>
  <c r="FC4" i="289"/>
  <c r="FC4" i="288"/>
  <c r="FC4" i="286"/>
  <c r="FF51" i="273"/>
  <c r="FH13" i="273"/>
  <c r="FH14" i="273" s="1"/>
  <c r="FH5" i="285"/>
  <c r="FH5" i="280"/>
  <c r="FH5" i="286"/>
  <c r="FH5" i="282"/>
  <c r="FI10" i="273"/>
  <c r="FH5" i="265"/>
  <c r="FH5" i="288"/>
  <c r="FH5" i="275"/>
  <c r="FH5" i="289"/>
  <c r="FD22" i="285"/>
  <c r="FD13" i="285"/>
  <c r="FD13" i="265" s="1"/>
  <c r="EW50" i="278"/>
  <c r="EZ75" i="278"/>
  <c r="FF151" i="273"/>
  <c r="FF24" i="273"/>
  <c r="FF25" i="273" s="1"/>
  <c r="FF2" i="304" s="1"/>
  <c r="EX49" i="278"/>
  <c r="EX53" i="278"/>
  <c r="EX62" i="278"/>
  <c r="EX9" i="265"/>
  <c r="FD17" i="280"/>
  <c r="FD76" i="288"/>
  <c r="FD77" i="288" s="1"/>
  <c r="FD79" i="288" s="1"/>
  <c r="FD79" i="280"/>
  <c r="FC42" i="278"/>
  <c r="FC21" i="278"/>
  <c r="FB26" i="278"/>
  <c r="FA27" i="278"/>
  <c r="FA71" i="278"/>
  <c r="AN64" i="278"/>
  <c r="AP73" i="278"/>
  <c r="FB75" i="278"/>
  <c r="FB3" i="289"/>
  <c r="FC157" i="273"/>
  <c r="FB50" i="288"/>
  <c r="FB51" i="288" s="1"/>
  <c r="FB54" i="288" s="1"/>
  <c r="FB57" i="288" s="1"/>
  <c r="FB64" i="288" s="1"/>
  <c r="FB3" i="288"/>
  <c r="FB3" i="285"/>
  <c r="FB3" i="280"/>
  <c r="FB3" i="286"/>
  <c r="FB3" i="265"/>
  <c r="FB3" i="282"/>
  <c r="FB3" i="275"/>
  <c r="FB50" i="273"/>
  <c r="CJ19" i="282"/>
  <c r="CJ21" i="282" s="1"/>
  <c r="FC66" i="273"/>
  <c r="FC67" i="273" s="1"/>
  <c r="FC3" i="304" s="1"/>
  <c r="FD20" i="285" l="1"/>
  <c r="FC59" i="265"/>
  <c r="FI5" i="304"/>
  <c r="FI5" i="278"/>
  <c r="FI5" i="273"/>
  <c r="FE98" i="280"/>
  <c r="FE88" i="280"/>
  <c r="EW42" i="282"/>
  <c r="FE46" i="280"/>
  <c r="FE47" i="280" s="1"/>
  <c r="FE50" i="280" s="1"/>
  <c r="FE51" i="280"/>
  <c r="FE52" i="280" s="1"/>
  <c r="FC56" i="280"/>
  <c r="FC89" i="280" s="1"/>
  <c r="FB59" i="280"/>
  <c r="FP5" i="291"/>
  <c r="FC3" i="278"/>
  <c r="FC3" i="273"/>
  <c r="FF2" i="273"/>
  <c r="FF2" i="278"/>
  <c r="FD4" i="278"/>
  <c r="FD4" i="273"/>
  <c r="FC60" i="265"/>
  <c r="EX11" i="265"/>
  <c r="FF22" i="289"/>
  <c r="FD23" i="285"/>
  <c r="FD59" i="265" s="1"/>
  <c r="FD19" i="278"/>
  <c r="FD11" i="278"/>
  <c r="FD13" i="278"/>
  <c r="EX42" i="282"/>
  <c r="FG51" i="273"/>
  <c r="FE12" i="289"/>
  <c r="FE13" i="289" s="1"/>
  <c r="FE20" i="289" s="1"/>
  <c r="FE54" i="280"/>
  <c r="FE185" i="280"/>
  <c r="FE79" i="273"/>
  <c r="FF80" i="273" s="1"/>
  <c r="FF58" i="273" s="1"/>
  <c r="FE73" i="282"/>
  <c r="FE59" i="278"/>
  <c r="FE112" i="280"/>
  <c r="FE84" i="282"/>
  <c r="FE55" i="288"/>
  <c r="FE38" i="288"/>
  <c r="FE43" i="286"/>
  <c r="FE32" i="286"/>
  <c r="FE20" i="286"/>
  <c r="FE80" i="278"/>
  <c r="FE57" i="273"/>
  <c r="FE15" i="275"/>
  <c r="FE20" i="275" s="1"/>
  <c r="FF17" i="275" s="1"/>
  <c r="FE26" i="282"/>
  <c r="FE61" i="288"/>
  <c r="FE13" i="288"/>
  <c r="FE18" i="285"/>
  <c r="FE41" i="278"/>
  <c r="FE139" i="273"/>
  <c r="FE140" i="273" s="1"/>
  <c r="FE155" i="273"/>
  <c r="FE12" i="278"/>
  <c r="FE20" i="278"/>
  <c r="FE33" i="278"/>
  <c r="FE56" i="288"/>
  <c r="FE145" i="273"/>
  <c r="FE146" i="273" s="1"/>
  <c r="FE45" i="280" s="1"/>
  <c r="FE134" i="273"/>
  <c r="FE135" i="273" s="1"/>
  <c r="FE138" i="273" s="1"/>
  <c r="EW54" i="278"/>
  <c r="FH37" i="273"/>
  <c r="FH37" i="288"/>
  <c r="FH56" i="273"/>
  <c r="FH12" i="288"/>
  <c r="FH19" i="273"/>
  <c r="FH20" i="273" s="1"/>
  <c r="FH47" i="273"/>
  <c r="FH48" i="273" s="1"/>
  <c r="FD21" i="278"/>
  <c r="EY53" i="278"/>
  <c r="EY62" i="278"/>
  <c r="EY9" i="265"/>
  <c r="EY49" i="278"/>
  <c r="FE42" i="273"/>
  <c r="FE4" i="304" s="1"/>
  <c r="FE52" i="273"/>
  <c r="EZ34" i="278"/>
  <c r="FC26" i="278"/>
  <c r="FD42" i="278"/>
  <c r="FC25" i="278"/>
  <c r="FB27" i="278"/>
  <c r="FE15" i="286"/>
  <c r="FE20" i="282"/>
  <c r="FE100" i="273"/>
  <c r="FF101" i="273" s="1"/>
  <c r="FF59" i="273" s="1"/>
  <c r="FC83" i="278"/>
  <c r="FC74" i="278"/>
  <c r="FC43" i="278"/>
  <c r="FC70" i="278"/>
  <c r="FI5" i="286"/>
  <c r="FJ10" i="273"/>
  <c r="FI13" i="273"/>
  <c r="FI14" i="273" s="1"/>
  <c r="FI5" i="288"/>
  <c r="FI5" i="282"/>
  <c r="FI5" i="275"/>
  <c r="FI5" i="289"/>
  <c r="FI5" i="265"/>
  <c r="FI5" i="280"/>
  <c r="FI5" i="285"/>
  <c r="FE22" i="285"/>
  <c r="FE13" i="285"/>
  <c r="FE13" i="265" s="1"/>
  <c r="FD55" i="280"/>
  <c r="FD132" i="280"/>
  <c r="EX50" i="278"/>
  <c r="FE17" i="280"/>
  <c r="FE76" i="288"/>
  <c r="FE77" i="288" s="1"/>
  <c r="FE79" i="288" s="1"/>
  <c r="FE79" i="280"/>
  <c r="FA32" i="278"/>
  <c r="FS4" i="291"/>
  <c r="FF152" i="273"/>
  <c r="FF153" i="273" s="1"/>
  <c r="FF32" i="273"/>
  <c r="FF33" i="273" s="1"/>
  <c r="FF127" i="273"/>
  <c r="FF128" i="273" s="1"/>
  <c r="FF21" i="289" s="1"/>
  <c r="FG22" i="289" s="1"/>
  <c r="FG40" i="278" s="1"/>
  <c r="FF96" i="273"/>
  <c r="FF97" i="273" s="1"/>
  <c r="FF75" i="273"/>
  <c r="FF76" i="273" s="1"/>
  <c r="FF2" i="289"/>
  <c r="FF42" i="288"/>
  <c r="FF2" i="288"/>
  <c r="FF90" i="273"/>
  <c r="FF91" i="273" s="1"/>
  <c r="FF122" i="273"/>
  <c r="FF123" i="273" s="1"/>
  <c r="FF2" i="282"/>
  <c r="FF111" i="273"/>
  <c r="FF112" i="273" s="1"/>
  <c r="FF11" i="285" s="1"/>
  <c r="FF12" i="285" s="1"/>
  <c r="FF2" i="286"/>
  <c r="FF18" i="288"/>
  <c r="FF2" i="285"/>
  <c r="FF2" i="265"/>
  <c r="FF2" i="275"/>
  <c r="FF2" i="280"/>
  <c r="FD4" i="289"/>
  <c r="FD4" i="280"/>
  <c r="FD4" i="275"/>
  <c r="FD4" i="265"/>
  <c r="FD4" i="288"/>
  <c r="FD4" i="282"/>
  <c r="FD4" i="285"/>
  <c r="FD4" i="286"/>
  <c r="FG151" i="273"/>
  <c r="FG24" i="273"/>
  <c r="FG25" i="273" s="1"/>
  <c r="FG2" i="304" s="1"/>
  <c r="FE144" i="273"/>
  <c r="FE38" i="273"/>
  <c r="FF39" i="273" s="1"/>
  <c r="FF41" i="273" s="1"/>
  <c r="FE153" i="280"/>
  <c r="FE154" i="280" s="1"/>
  <c r="FE156" i="280" s="1"/>
  <c r="FE127" i="280"/>
  <c r="FE129" i="280" s="1"/>
  <c r="FE48" i="278"/>
  <c r="FE69" i="278"/>
  <c r="FE156" i="273"/>
  <c r="AP76" i="278"/>
  <c r="AN64" i="265"/>
  <c r="AO61" i="278"/>
  <c r="FA75" i="278"/>
  <c r="FC3" i="289"/>
  <c r="FF40" i="278"/>
  <c r="FE40" i="278"/>
  <c r="FC50" i="288"/>
  <c r="FC51" i="288" s="1"/>
  <c r="FC54" i="288" s="1"/>
  <c r="FC57" i="288" s="1"/>
  <c r="FC64" i="288" s="1"/>
  <c r="FD157" i="273"/>
  <c r="FD66" i="273"/>
  <c r="FD67" i="273" s="1"/>
  <c r="FD3" i="304" s="1"/>
  <c r="FE60" i="273"/>
  <c r="CJ30" i="282"/>
  <c r="CJ31" i="282" s="1"/>
  <c r="CK28" i="282" s="1"/>
  <c r="CJ43" i="282"/>
  <c r="FC3" i="285"/>
  <c r="FC50" i="273"/>
  <c r="FC3" i="288"/>
  <c r="FC3" i="275"/>
  <c r="FC3" i="280"/>
  <c r="FC3" i="265"/>
  <c r="FC3" i="286"/>
  <c r="FC3" i="282"/>
  <c r="FF98" i="280" l="1"/>
  <c r="FF88" i="280"/>
  <c r="FJ5" i="304"/>
  <c r="FJ5" i="278"/>
  <c r="FJ5" i="273"/>
  <c r="FF51" i="280"/>
  <c r="FF52" i="280" s="1"/>
  <c r="FF46" i="280"/>
  <c r="FF47" i="280" s="1"/>
  <c r="FF50" i="280" s="1"/>
  <c r="FD56" i="280"/>
  <c r="FD89" i="280" s="1"/>
  <c r="FC59" i="280"/>
  <c r="FQ5" i="291"/>
  <c r="FD3" i="273"/>
  <c r="FD3" i="278"/>
  <c r="FE4" i="273"/>
  <c r="FE4" i="278"/>
  <c r="FG2" i="278"/>
  <c r="FG2" i="273"/>
  <c r="EY11" i="265"/>
  <c r="EY14" i="265" s="1"/>
  <c r="EX14" i="265"/>
  <c r="FD60" i="265"/>
  <c r="FE20" i="285"/>
  <c r="FE23" i="285" s="1"/>
  <c r="FE19" i="278"/>
  <c r="FE11" i="278"/>
  <c r="FD26" i="278"/>
  <c r="FF20" i="282"/>
  <c r="FF15" i="286"/>
  <c r="FF100" i="273"/>
  <c r="FG101" i="273" s="1"/>
  <c r="FG59" i="273" s="1"/>
  <c r="FF144" i="273"/>
  <c r="FF38" i="273"/>
  <c r="FG39" i="273" s="1"/>
  <c r="FG41" i="273" s="1"/>
  <c r="FC27" i="278"/>
  <c r="FE4" i="285"/>
  <c r="FE4" i="289"/>
  <c r="FE4" i="286"/>
  <c r="FE4" i="282"/>
  <c r="FE4" i="288"/>
  <c r="FE4" i="275"/>
  <c r="FE4" i="265"/>
  <c r="FE4" i="280"/>
  <c r="FH51" i="273"/>
  <c r="FT4" i="291"/>
  <c r="FG2" i="286"/>
  <c r="FG96" i="273"/>
  <c r="FG97" i="273" s="1"/>
  <c r="FG75" i="273"/>
  <c r="FG76" i="273" s="1"/>
  <c r="FG90" i="273"/>
  <c r="FG91" i="273" s="1"/>
  <c r="FG152" i="273"/>
  <c r="FG153" i="273" s="1"/>
  <c r="FG122" i="273"/>
  <c r="FG123" i="273" s="1"/>
  <c r="FG2" i="288"/>
  <c r="FG127" i="273"/>
  <c r="FG128" i="273" s="1"/>
  <c r="FG21" i="289" s="1"/>
  <c r="FH22" i="289" s="1"/>
  <c r="FH40" i="278" s="1"/>
  <c r="FG18" i="288"/>
  <c r="FG42" i="288"/>
  <c r="FG2" i="289"/>
  <c r="FG32" i="273"/>
  <c r="FG33" i="273" s="1"/>
  <c r="FG111" i="273"/>
  <c r="FG112" i="273" s="1"/>
  <c r="FG11" i="285" s="1"/>
  <c r="FG12" i="285" s="1"/>
  <c r="FG2" i="265"/>
  <c r="FG2" i="280"/>
  <c r="FG2" i="285"/>
  <c r="FG2" i="275"/>
  <c r="FG2" i="282"/>
  <c r="FF153" i="280"/>
  <c r="FF154" i="280" s="1"/>
  <c r="FF156" i="280" s="1"/>
  <c r="FF48" i="278"/>
  <c r="FF156" i="273"/>
  <c r="FF69" i="278"/>
  <c r="FF127" i="280"/>
  <c r="FF129" i="280" s="1"/>
  <c r="EX54" i="278"/>
  <c r="FI12" i="288"/>
  <c r="FI19" i="273"/>
  <c r="FI20" i="273" s="1"/>
  <c r="FI37" i="273"/>
  <c r="FI37" i="288"/>
  <c r="FI56" i="273"/>
  <c r="FI47" i="273"/>
  <c r="FI48" i="273" s="1"/>
  <c r="FD43" i="278"/>
  <c r="FD70" i="278"/>
  <c r="FD83" i="278"/>
  <c r="FD74" i="278"/>
  <c r="FH151" i="273"/>
  <c r="FH24" i="273"/>
  <c r="FH25" i="273" s="1"/>
  <c r="FH2" i="304" s="1"/>
  <c r="FF52" i="273"/>
  <c r="FF42" i="273"/>
  <c r="FF4" i="304" s="1"/>
  <c r="FJ5" i="289"/>
  <c r="FJ5" i="275"/>
  <c r="FJ5" i="288"/>
  <c r="FJ5" i="265"/>
  <c r="FJ5" i="286"/>
  <c r="FK10" i="273"/>
  <c r="FJ5" i="285"/>
  <c r="FJ5" i="280"/>
  <c r="FJ5" i="282"/>
  <c r="FJ13" i="273"/>
  <c r="FJ14" i="273" s="1"/>
  <c r="EY50" i="278"/>
  <c r="FD25" i="278"/>
  <c r="FF13" i="285"/>
  <c r="FF13" i="265" s="1"/>
  <c r="FF22" i="285"/>
  <c r="FC71" i="278"/>
  <c r="FE21" i="278"/>
  <c r="FE132" i="280"/>
  <c r="FE55" i="280"/>
  <c r="FF84" i="282"/>
  <c r="FF38" i="288"/>
  <c r="FF59" i="278"/>
  <c r="FF32" i="286"/>
  <c r="FF20" i="286"/>
  <c r="FF15" i="275"/>
  <c r="FF20" i="275" s="1"/>
  <c r="FG17" i="275" s="1"/>
  <c r="FF55" i="288"/>
  <c r="FF43" i="286"/>
  <c r="FF26" i="282"/>
  <c r="FF79" i="273"/>
  <c r="FG80" i="273" s="1"/>
  <c r="FG58" i="273" s="1"/>
  <c r="FF13" i="288"/>
  <c r="FF57" i="273"/>
  <c r="FF60" i="273" s="1"/>
  <c r="FF54" i="280"/>
  <c r="FF18" i="285"/>
  <c r="FF185" i="280"/>
  <c r="FF61" i="288"/>
  <c r="FF80" i="278"/>
  <c r="FF12" i="289"/>
  <c r="FF13" i="289" s="1"/>
  <c r="FF20" i="289" s="1"/>
  <c r="FF112" i="280"/>
  <c r="FF73" i="282"/>
  <c r="FA34" i="278"/>
  <c r="FB32" i="278"/>
  <c r="FE13" i="278"/>
  <c r="FF17" i="280"/>
  <c r="FF79" i="280"/>
  <c r="FF76" i="288"/>
  <c r="FF77" i="288" s="1"/>
  <c r="FF79" i="288" s="1"/>
  <c r="FF33" i="278"/>
  <c r="FF139" i="273"/>
  <c r="FF140" i="273" s="1"/>
  <c r="FF155" i="273"/>
  <c r="FF12" i="278"/>
  <c r="FF134" i="273"/>
  <c r="FF135" i="273" s="1"/>
  <c r="FF138" i="273" s="1"/>
  <c r="FF41" i="278"/>
  <c r="FF145" i="273"/>
  <c r="FF146" i="273" s="1"/>
  <c r="FF45" i="280" s="1"/>
  <c r="FF56" i="288"/>
  <c r="FF20" i="278"/>
  <c r="FC10" i="265"/>
  <c r="EZ49" i="278"/>
  <c r="EZ9" i="265"/>
  <c r="EZ53" i="278"/>
  <c r="EZ62" i="278"/>
  <c r="FE42" i="278"/>
  <c r="AP77" i="278"/>
  <c r="AP84" i="278"/>
  <c r="FF42" i="278"/>
  <c r="FF74" i="278" s="1"/>
  <c r="AO52" i="278"/>
  <c r="FD3" i="289"/>
  <c r="FE74" i="278"/>
  <c r="FD50" i="288"/>
  <c r="FD51" i="288" s="1"/>
  <c r="FD54" i="288" s="1"/>
  <c r="FD57" i="288" s="1"/>
  <c r="FD64" i="288" s="1"/>
  <c r="FE157" i="273"/>
  <c r="CK19" i="282"/>
  <c r="CK21" i="282" s="1"/>
  <c r="FE66" i="273"/>
  <c r="FE67" i="273" s="1"/>
  <c r="FE3" i="304" s="1"/>
  <c r="FE59" i="265"/>
  <c r="FF20" i="285"/>
  <c r="FD3" i="275"/>
  <c r="FD50" i="273"/>
  <c r="FD3" i="288"/>
  <c r="FD3" i="280"/>
  <c r="FD3" i="286"/>
  <c r="FD3" i="285"/>
  <c r="FD3" i="265"/>
  <c r="FD3" i="282"/>
  <c r="EY42" i="282" l="1"/>
  <c r="FK5" i="304"/>
  <c r="FK5" i="278"/>
  <c r="FK5" i="273"/>
  <c r="FG98" i="280"/>
  <c r="FG88" i="280"/>
  <c r="FG46" i="280"/>
  <c r="FG47" i="280" s="1"/>
  <c r="FG50" i="280" s="1"/>
  <c r="FG51" i="280"/>
  <c r="FG52" i="280" s="1"/>
  <c r="FE56" i="280"/>
  <c r="FE89" i="280" s="1"/>
  <c r="FD59" i="280"/>
  <c r="FF4" i="278"/>
  <c r="FF4" i="273"/>
  <c r="FH2" i="273"/>
  <c r="FH2" i="278"/>
  <c r="FR5" i="291"/>
  <c r="FE3" i="278"/>
  <c r="FE3" i="273"/>
  <c r="FE60" i="265"/>
  <c r="EZ11" i="265"/>
  <c r="EZ14" i="265" s="1"/>
  <c r="FF83" i="278"/>
  <c r="FF70" i="278"/>
  <c r="FF23" i="285"/>
  <c r="FF59" i="265" s="1"/>
  <c r="FF71" i="278"/>
  <c r="FF75" i="278" s="1"/>
  <c r="FF11" i="278"/>
  <c r="FF19" i="278"/>
  <c r="FB34" i="278"/>
  <c r="FE43" i="278"/>
  <c r="FE10" i="265" s="1"/>
  <c r="FF21" i="278"/>
  <c r="FD71" i="278"/>
  <c r="FA62" i="278"/>
  <c r="FA9" i="265"/>
  <c r="FA53" i="278"/>
  <c r="FA49" i="278"/>
  <c r="FE26" i="278"/>
  <c r="FD27" i="278"/>
  <c r="FK5" i="286"/>
  <c r="FK5" i="282"/>
  <c r="FK5" i="265"/>
  <c r="FK5" i="289"/>
  <c r="FK5" i="285"/>
  <c r="FL10" i="273"/>
  <c r="FK5" i="288"/>
  <c r="FK5" i="275"/>
  <c r="FK5" i="280"/>
  <c r="FK13" i="273"/>
  <c r="FK14" i="273" s="1"/>
  <c r="FF4" i="275"/>
  <c r="FF4" i="289"/>
  <c r="FF4" i="282"/>
  <c r="FF4" i="280"/>
  <c r="FF4" i="286"/>
  <c r="FF4" i="288"/>
  <c r="FF4" i="265"/>
  <c r="FF4" i="285"/>
  <c r="FD10" i="265"/>
  <c r="FG79" i="273"/>
  <c r="FH80" i="273" s="1"/>
  <c r="FH58" i="273" s="1"/>
  <c r="FG38" i="288"/>
  <c r="FG55" i="288"/>
  <c r="FG20" i="286"/>
  <c r="FG32" i="286"/>
  <c r="FG18" i="285"/>
  <c r="FG12" i="289"/>
  <c r="FG13" i="289" s="1"/>
  <c r="FG20" i="289" s="1"/>
  <c r="FG15" i="275"/>
  <c r="FG20" i="275" s="1"/>
  <c r="FH17" i="275" s="1"/>
  <c r="FG73" i="282"/>
  <c r="FG43" i="286"/>
  <c r="FG61" i="288"/>
  <c r="FG26" i="282"/>
  <c r="FG54" i="280"/>
  <c r="FG185" i="280"/>
  <c r="FG57" i="273"/>
  <c r="FG60" i="273" s="1"/>
  <c r="FG13" i="288"/>
  <c r="FG59" i="278"/>
  <c r="FG112" i="280"/>
  <c r="FG84" i="282"/>
  <c r="FG80" i="278"/>
  <c r="FC75" i="278"/>
  <c r="FI51" i="273"/>
  <c r="FF55" i="280"/>
  <c r="FF132" i="280"/>
  <c r="FG155" i="273"/>
  <c r="FG12" i="278"/>
  <c r="FG20" i="278"/>
  <c r="FG41" i="278"/>
  <c r="FG134" i="273"/>
  <c r="FG135" i="273" s="1"/>
  <c r="FG138" i="273" s="1"/>
  <c r="FG33" i="278"/>
  <c r="FG145" i="273"/>
  <c r="FG146" i="273" s="1"/>
  <c r="FG45" i="280" s="1"/>
  <c r="FG56" i="288"/>
  <c r="FG139" i="273"/>
  <c r="FG140" i="273" s="1"/>
  <c r="EY54" i="278"/>
  <c r="FU4" i="291"/>
  <c r="FH2" i="265"/>
  <c r="FH2" i="285"/>
  <c r="FH122" i="273"/>
  <c r="FH123" i="273" s="1"/>
  <c r="FH2" i="286"/>
  <c r="FH152" i="273"/>
  <c r="FH153" i="273" s="1"/>
  <c r="FH2" i="275"/>
  <c r="FH96" i="273"/>
  <c r="FH97" i="273" s="1"/>
  <c r="FH75" i="273"/>
  <c r="FH76" i="273" s="1"/>
  <c r="FH127" i="273"/>
  <c r="FH128" i="273" s="1"/>
  <c r="FH21" i="289" s="1"/>
  <c r="FH42" i="288"/>
  <c r="FH2" i="288"/>
  <c r="FH2" i="280"/>
  <c r="FH2" i="289"/>
  <c r="FH90" i="273"/>
  <c r="FH91" i="273" s="1"/>
  <c r="FH32" i="273"/>
  <c r="FH33" i="273" s="1"/>
  <c r="FH111" i="273"/>
  <c r="FH112" i="273" s="1"/>
  <c r="FH11" i="285" s="1"/>
  <c r="FH12" i="285" s="1"/>
  <c r="FH18" i="288"/>
  <c r="FH2" i="282"/>
  <c r="FC32" i="278"/>
  <c r="FF43" i="278"/>
  <c r="FF10" i="265" s="1"/>
  <c r="EZ50" i="278"/>
  <c r="FG42" i="273"/>
  <c r="FG4" i="304" s="1"/>
  <c r="FG52" i="273"/>
  <c r="FG15" i="286"/>
  <c r="FG20" i="282"/>
  <c r="FG100" i="273"/>
  <c r="FH101" i="273" s="1"/>
  <c r="FH59" i="273" s="1"/>
  <c r="FE70" i="278"/>
  <c r="FE71" i="278" s="1"/>
  <c r="FF13" i="278"/>
  <c r="FE25" i="278"/>
  <c r="FJ56" i="273"/>
  <c r="FJ12" i="288"/>
  <c r="FJ37" i="273"/>
  <c r="FJ19" i="273"/>
  <c r="FJ20" i="273" s="1"/>
  <c r="FJ37" i="288"/>
  <c r="FJ47" i="273"/>
  <c r="FJ48" i="273" s="1"/>
  <c r="FG13" i="285"/>
  <c r="FG13" i="265" s="1"/>
  <c r="FG22" i="285"/>
  <c r="FG17" i="280"/>
  <c r="FG79" i="280"/>
  <c r="FG76" i="288"/>
  <c r="FG77" i="288" s="1"/>
  <c r="FG79" i="288" s="1"/>
  <c r="FE83" i="278"/>
  <c r="FI151" i="273"/>
  <c r="FI24" i="273"/>
  <c r="FI25" i="273" s="1"/>
  <c r="FI2" i="304" s="1"/>
  <c r="FG38" i="273"/>
  <c r="FH39" i="273" s="1"/>
  <c r="FH41" i="273" s="1"/>
  <c r="FG144" i="273"/>
  <c r="FG156" i="273"/>
  <c r="FG48" i="278"/>
  <c r="FG69" i="278"/>
  <c r="FG127" i="280"/>
  <c r="FG129" i="280" s="1"/>
  <c r="FG153" i="280"/>
  <c r="FG154" i="280" s="1"/>
  <c r="FG156" i="280" s="1"/>
  <c r="AP85" i="278"/>
  <c r="AP31" i="265"/>
  <c r="AO55" i="278"/>
  <c r="FE3" i="289"/>
  <c r="FE50" i="288"/>
  <c r="FE51" i="288" s="1"/>
  <c r="FE54" i="288" s="1"/>
  <c r="FE57" i="288" s="1"/>
  <c r="FE64" i="288" s="1"/>
  <c r="FF157" i="273"/>
  <c r="FE3" i="282"/>
  <c r="FE50" i="273"/>
  <c r="FE3" i="280"/>
  <c r="FE3" i="288"/>
  <c r="FE3" i="286"/>
  <c r="FE3" i="265"/>
  <c r="FE3" i="275"/>
  <c r="FE3" i="285"/>
  <c r="CK43" i="282"/>
  <c r="CK30" i="282"/>
  <c r="CK31" i="282" s="1"/>
  <c r="CL28" i="282" s="1"/>
  <c r="FF66" i="273"/>
  <c r="FF67" i="273" s="1"/>
  <c r="FF3" i="304" s="1"/>
  <c r="EZ42" i="282" l="1"/>
  <c r="FH98" i="280"/>
  <c r="FH88" i="280"/>
  <c r="FL5" i="304"/>
  <c r="FL5" i="278"/>
  <c r="FL5" i="273"/>
  <c r="FG20" i="285"/>
  <c r="FH51" i="280"/>
  <c r="FH52" i="280" s="1"/>
  <c r="FH46" i="280"/>
  <c r="FH47" i="280" s="1"/>
  <c r="FH50" i="280" s="1"/>
  <c r="FF56" i="280"/>
  <c r="FF89" i="280" s="1"/>
  <c r="FE59" i="280"/>
  <c r="FS5" i="291"/>
  <c r="FF3" i="273"/>
  <c r="FF3" i="278"/>
  <c r="FI2" i="278"/>
  <c r="FI2" i="273"/>
  <c r="FG4" i="273"/>
  <c r="FG4" i="278"/>
  <c r="FA11" i="265"/>
  <c r="FF60" i="265"/>
  <c r="FG23" i="285"/>
  <c r="FH20" i="285" s="1"/>
  <c r="FG11" i="278"/>
  <c r="FG19" i="278"/>
  <c r="EZ54" i="278"/>
  <c r="FG132" i="280"/>
  <c r="FG55" i="280"/>
  <c r="FJ151" i="273"/>
  <c r="FJ24" i="273"/>
  <c r="FJ25" i="273" s="1"/>
  <c r="FJ2" i="304" s="1"/>
  <c r="FA42" i="282"/>
  <c r="FH134" i="273"/>
  <c r="FH135" i="273" s="1"/>
  <c r="FH138" i="273" s="1"/>
  <c r="FH33" i="278"/>
  <c r="FH20" i="278"/>
  <c r="FH155" i="273"/>
  <c r="FH139" i="273"/>
  <c r="FH140" i="273" s="1"/>
  <c r="FH41" i="278"/>
  <c r="FH145" i="273"/>
  <c r="FH146" i="273" s="1"/>
  <c r="FH45" i="280" s="1"/>
  <c r="FH12" i="278"/>
  <c r="FH56" i="288"/>
  <c r="FH153" i="280"/>
  <c r="FH154" i="280" s="1"/>
  <c r="FH156" i="280" s="1"/>
  <c r="FH156" i="273"/>
  <c r="FH127" i="280"/>
  <c r="FH129" i="280" s="1"/>
  <c r="FH48" i="278"/>
  <c r="FH69" i="278"/>
  <c r="FB62" i="278"/>
  <c r="FB53" i="278"/>
  <c r="FB49" i="278"/>
  <c r="FB9" i="265"/>
  <c r="FC34" i="278"/>
  <c r="FG42" i="278"/>
  <c r="FL5" i="286"/>
  <c r="FM10" i="273"/>
  <c r="FL5" i="275"/>
  <c r="FL13" i="273"/>
  <c r="FL14" i="273" s="1"/>
  <c r="FL5" i="288"/>
  <c r="FL5" i="265"/>
  <c r="FL5" i="289"/>
  <c r="FL5" i="280"/>
  <c r="FL5" i="285"/>
  <c r="FL5" i="282"/>
  <c r="FG21" i="278"/>
  <c r="FD32" i="278"/>
  <c r="FD75" i="278"/>
  <c r="FE27" i="278"/>
  <c r="FH17" i="280"/>
  <c r="FH79" i="280"/>
  <c r="FH76" i="288"/>
  <c r="FH77" i="288" s="1"/>
  <c r="FH79" i="288" s="1"/>
  <c r="FG13" i="278"/>
  <c r="FH15" i="286"/>
  <c r="FH100" i="273"/>
  <c r="FI101" i="273" s="1"/>
  <c r="FI59" i="273" s="1"/>
  <c r="FH20" i="282"/>
  <c r="FH52" i="273"/>
  <c r="FH42" i="273"/>
  <c r="FH4" i="304" s="1"/>
  <c r="FG4" i="265"/>
  <c r="FG4" i="286"/>
  <c r="FG4" i="288"/>
  <c r="FG4" i="275"/>
  <c r="FG4" i="285"/>
  <c r="FG4" i="289"/>
  <c r="FG4" i="280"/>
  <c r="FG4" i="282"/>
  <c r="FH22" i="285"/>
  <c r="FH13" i="285"/>
  <c r="FH13" i="265" s="1"/>
  <c r="FK56" i="273"/>
  <c r="FK47" i="273"/>
  <c r="FK48" i="273" s="1"/>
  <c r="FK12" i="288"/>
  <c r="FK19" i="273"/>
  <c r="FK20" i="273" s="1"/>
  <c r="FK37" i="273"/>
  <c r="FK37" i="288"/>
  <c r="FF26" i="278"/>
  <c r="FF25" i="278"/>
  <c r="FV4" i="291"/>
  <c r="FI2" i="282"/>
  <c r="FI2" i="275"/>
  <c r="FI2" i="289"/>
  <c r="FI75" i="273"/>
  <c r="FI76" i="273" s="1"/>
  <c r="FI2" i="265"/>
  <c r="FI2" i="286"/>
  <c r="FI2" i="285"/>
  <c r="FI18" i="288"/>
  <c r="FI122" i="273"/>
  <c r="FI123" i="273" s="1"/>
  <c r="FI152" i="273"/>
  <c r="FI153" i="273" s="1"/>
  <c r="FI2" i="280"/>
  <c r="FI42" i="288"/>
  <c r="FI90" i="273"/>
  <c r="FI91" i="273" s="1"/>
  <c r="FI127" i="273"/>
  <c r="FI128" i="273" s="1"/>
  <c r="FI21" i="289" s="1"/>
  <c r="FI2" i="288"/>
  <c r="FI111" i="273"/>
  <c r="FI112" i="273" s="1"/>
  <c r="FI11" i="285" s="1"/>
  <c r="FI12" i="285" s="1"/>
  <c r="FI96" i="273"/>
  <c r="FI97" i="273" s="1"/>
  <c r="FI32" i="273"/>
  <c r="FI33" i="273" s="1"/>
  <c r="FJ51" i="273"/>
  <c r="FH144" i="273"/>
  <c r="FH38" i="273"/>
  <c r="FI39" i="273" s="1"/>
  <c r="FI41" i="273" s="1"/>
  <c r="FH84" i="282"/>
  <c r="FH20" i="286"/>
  <c r="FH32" i="286"/>
  <c r="FH79" i="273"/>
  <c r="FI80" i="273" s="1"/>
  <c r="FI58" i="273" s="1"/>
  <c r="FH112" i="280"/>
  <c r="FH80" i="278"/>
  <c r="FH15" i="275"/>
  <c r="FH20" i="275" s="1"/>
  <c r="FI17" i="275" s="1"/>
  <c r="FH26" i="282"/>
  <c r="FH59" i="278"/>
  <c r="FH12" i="289"/>
  <c r="FH13" i="289" s="1"/>
  <c r="FH20" i="289" s="1"/>
  <c r="FH73" i="282"/>
  <c r="FH38" i="288"/>
  <c r="FH13" i="288"/>
  <c r="FH55" i="288"/>
  <c r="FH43" i="286"/>
  <c r="FH61" i="288"/>
  <c r="FH57" i="273"/>
  <c r="FH60" i="273" s="1"/>
  <c r="FH54" i="280"/>
  <c r="FH185" i="280"/>
  <c r="FH18" i="285"/>
  <c r="FA50" i="278"/>
  <c r="FE75" i="278"/>
  <c r="AP69" i="265"/>
  <c r="AQ82" i="278"/>
  <c r="AO30" i="265"/>
  <c r="AO63" i="278"/>
  <c r="FF3" i="289"/>
  <c r="FI22" i="289"/>
  <c r="FG157" i="273"/>
  <c r="FF50" i="288"/>
  <c r="FF51" i="288" s="1"/>
  <c r="FF54" i="288" s="1"/>
  <c r="FF57" i="288" s="1"/>
  <c r="FF64" i="288" s="1"/>
  <c r="FF3" i="285"/>
  <c r="FF3" i="282"/>
  <c r="FF50" i="273"/>
  <c r="FF3" i="280"/>
  <c r="FF3" i="275"/>
  <c r="FF3" i="286"/>
  <c r="FF3" i="265"/>
  <c r="FF3" i="288"/>
  <c r="FG66" i="273"/>
  <c r="FG67" i="273" s="1"/>
  <c r="FG3" i="304" s="1"/>
  <c r="CL19" i="282"/>
  <c r="CL21" i="282" s="1"/>
  <c r="FG59" i="265"/>
  <c r="FM5" i="304" l="1"/>
  <c r="FM5" i="278"/>
  <c r="FM5" i="273"/>
  <c r="FI98" i="280"/>
  <c r="FI88" i="280"/>
  <c r="FI46" i="280"/>
  <c r="FI47" i="280" s="1"/>
  <c r="FI50" i="280" s="1"/>
  <c r="FI51" i="280"/>
  <c r="FI52" i="280" s="1"/>
  <c r="FG56" i="280"/>
  <c r="FG89" i="280" s="1"/>
  <c r="FF59" i="280"/>
  <c r="FH4" i="278"/>
  <c r="FH4" i="273"/>
  <c r="FT5" i="291"/>
  <c r="FG3" i="278"/>
  <c r="FG3" i="273"/>
  <c r="FA14" i="265"/>
  <c r="FJ2" i="273"/>
  <c r="FJ2" i="278"/>
  <c r="FG60" i="265"/>
  <c r="FB11" i="265"/>
  <c r="FB14" i="265" s="1"/>
  <c r="FJ22" i="289"/>
  <c r="FJ40" i="278" s="1"/>
  <c r="FH19" i="278"/>
  <c r="FH11" i="278"/>
  <c r="FH23" i="285"/>
  <c r="FI20" i="285" s="1"/>
  <c r="FI13" i="285"/>
  <c r="FI13" i="265" s="1"/>
  <c r="FI22" i="285"/>
  <c r="FM5" i="289"/>
  <c r="FM5" i="286"/>
  <c r="FM5" i="280"/>
  <c r="FM13" i="273"/>
  <c r="FM14" i="273" s="1"/>
  <c r="FM5" i="275"/>
  <c r="FN10" i="273"/>
  <c r="FM5" i="265"/>
  <c r="FM5" i="288"/>
  <c r="FM5" i="285"/>
  <c r="FM5" i="282"/>
  <c r="FB50" i="278"/>
  <c r="FG25" i="278"/>
  <c r="FI52" i="273"/>
  <c r="FI42" i="273"/>
  <c r="FI4" i="304" s="1"/>
  <c r="FK24" i="273"/>
  <c r="FK25" i="273" s="1"/>
  <c r="FK2" i="304" s="1"/>
  <c r="FK151" i="273"/>
  <c r="FD34" i="278"/>
  <c r="FH13" i="278"/>
  <c r="FH21" i="278"/>
  <c r="FI20" i="282"/>
  <c r="FI15" i="286"/>
  <c r="FI100" i="273"/>
  <c r="FJ101" i="273" s="1"/>
  <c r="FJ59" i="273" s="1"/>
  <c r="FH4" i="285"/>
  <c r="FH4" i="288"/>
  <c r="FH4" i="286"/>
  <c r="FH4" i="289"/>
  <c r="FH4" i="282"/>
  <c r="FH4" i="275"/>
  <c r="FH4" i="280"/>
  <c r="FH4" i="265"/>
  <c r="FG83" i="278"/>
  <c r="FG74" i="278"/>
  <c r="FG70" i="278"/>
  <c r="FG43" i="278"/>
  <c r="FA54" i="278"/>
  <c r="FF27" i="278"/>
  <c r="FK51" i="273"/>
  <c r="FG26" i="278"/>
  <c r="FH42" i="278"/>
  <c r="FW4" i="291"/>
  <c r="FJ18" i="288"/>
  <c r="FJ111" i="273"/>
  <c r="FJ112" i="273" s="1"/>
  <c r="FJ11" i="285" s="1"/>
  <c r="FJ12" i="285" s="1"/>
  <c r="FJ2" i="286"/>
  <c r="FJ152" i="273"/>
  <c r="FJ153" i="273" s="1"/>
  <c r="FJ32" i="273"/>
  <c r="FJ33" i="273" s="1"/>
  <c r="FJ75" i="273"/>
  <c r="FJ76" i="273" s="1"/>
  <c r="FJ2" i="285"/>
  <c r="FJ2" i="288"/>
  <c r="FJ2" i="265"/>
  <c r="FJ90" i="273"/>
  <c r="FJ91" i="273" s="1"/>
  <c r="FJ127" i="273"/>
  <c r="FJ128" i="273" s="1"/>
  <c r="FJ21" i="289" s="1"/>
  <c r="FK22" i="289" s="1"/>
  <c r="FK40" i="278" s="1"/>
  <c r="FJ42" i="288"/>
  <c r="FJ2" i="275"/>
  <c r="FJ2" i="289"/>
  <c r="FJ96" i="273"/>
  <c r="FJ97" i="273" s="1"/>
  <c r="FJ2" i="280"/>
  <c r="FJ122" i="273"/>
  <c r="FJ123" i="273" s="1"/>
  <c r="FJ2" i="282"/>
  <c r="FI17" i="280"/>
  <c r="FI76" i="288"/>
  <c r="FI77" i="288" s="1"/>
  <c r="FI79" i="288" s="1"/>
  <c r="FI79" i="280"/>
  <c r="FE32" i="278"/>
  <c r="FC49" i="278"/>
  <c r="FC9" i="265"/>
  <c r="FC53" i="278"/>
  <c r="FC62" i="278"/>
  <c r="FI56" i="288"/>
  <c r="FI139" i="273"/>
  <c r="FI140" i="273" s="1"/>
  <c r="FI155" i="273"/>
  <c r="FI41" i="278"/>
  <c r="FI20" i="278"/>
  <c r="FI134" i="273"/>
  <c r="FI135" i="273" s="1"/>
  <c r="FI138" i="273" s="1"/>
  <c r="FI33" i="278"/>
  <c r="FI145" i="273"/>
  <c r="FI146" i="273" s="1"/>
  <c r="FI45" i="280" s="1"/>
  <c r="FI12" i="278"/>
  <c r="FB42" i="282"/>
  <c r="FI38" i="273"/>
  <c r="FJ39" i="273" s="1"/>
  <c r="FJ41" i="273" s="1"/>
  <c r="FI144" i="273"/>
  <c r="FI156" i="273"/>
  <c r="FI48" i="278"/>
  <c r="FI69" i="278"/>
  <c r="FI127" i="280"/>
  <c r="FI129" i="280" s="1"/>
  <c r="FI153" i="280"/>
  <c r="FI154" i="280" s="1"/>
  <c r="FI156" i="280" s="1"/>
  <c r="FI73" i="282"/>
  <c r="FI84" i="282"/>
  <c r="FI61" i="288"/>
  <c r="FI13" i="288"/>
  <c r="FI57" i="273"/>
  <c r="FI60" i="273" s="1"/>
  <c r="FI43" i="286"/>
  <c r="FI18" i="285"/>
  <c r="FI80" i="278"/>
  <c r="FI185" i="280"/>
  <c r="FI79" i="273"/>
  <c r="FJ80" i="273" s="1"/>
  <c r="FJ58" i="273" s="1"/>
  <c r="FI38" i="288"/>
  <c r="FI15" i="275"/>
  <c r="FI20" i="275" s="1"/>
  <c r="FJ17" i="275" s="1"/>
  <c r="FI112" i="280"/>
  <c r="FI26" i="282"/>
  <c r="FI54" i="280"/>
  <c r="FI55" i="288"/>
  <c r="FI12" i="289"/>
  <c r="FI13" i="289" s="1"/>
  <c r="FI20" i="289" s="1"/>
  <c r="FI59" i="278"/>
  <c r="FI32" i="286"/>
  <c r="FI20" i="286"/>
  <c r="FL37" i="273"/>
  <c r="FL12" i="288"/>
  <c r="FL19" i="273"/>
  <c r="FL20" i="273" s="1"/>
  <c r="FL56" i="273"/>
  <c r="FL37" i="288"/>
  <c r="FL47" i="273"/>
  <c r="FL48" i="273" s="1"/>
  <c r="FH132" i="280"/>
  <c r="FH55" i="280"/>
  <c r="AQ73" i="278"/>
  <c r="AO64" i="278"/>
  <c r="FG3" i="289"/>
  <c r="FI40" i="278"/>
  <c r="FH157" i="273"/>
  <c r="FG50" i="288"/>
  <c r="FG51" i="288" s="1"/>
  <c r="FG54" i="288" s="1"/>
  <c r="FG57" i="288" s="1"/>
  <c r="FG64" i="288" s="1"/>
  <c r="CL30" i="282"/>
  <c r="CL31" i="282" s="1"/>
  <c r="CM28" i="282" s="1"/>
  <c r="CL43" i="282"/>
  <c r="FH66" i="273"/>
  <c r="FH67" i="273" s="1"/>
  <c r="FH3" i="304" s="1"/>
  <c r="FG3" i="286"/>
  <c r="FG3" i="275"/>
  <c r="FG3" i="285"/>
  <c r="FG3" i="282"/>
  <c r="FG3" i="280"/>
  <c r="FG50" i="273"/>
  <c r="FG3" i="265"/>
  <c r="FG3" i="288"/>
  <c r="FJ98" i="280" l="1"/>
  <c r="FJ88" i="280"/>
  <c r="FN5" i="304"/>
  <c r="FN5" i="278"/>
  <c r="FN5" i="273"/>
  <c r="FJ51" i="280"/>
  <c r="FJ52" i="280" s="1"/>
  <c r="FJ46" i="280"/>
  <c r="FJ47" i="280" s="1"/>
  <c r="FJ50" i="280" s="1"/>
  <c r="FH56" i="280"/>
  <c r="FH89" i="280" s="1"/>
  <c r="FG59" i="280"/>
  <c r="FH59" i="265"/>
  <c r="FU5" i="291"/>
  <c r="FH3" i="273"/>
  <c r="FH3" i="278"/>
  <c r="FI4" i="273"/>
  <c r="FI4" i="278"/>
  <c r="FK2" i="278"/>
  <c r="FK2" i="273"/>
  <c r="FH60" i="265"/>
  <c r="FC11" i="265"/>
  <c r="FC42" i="282" s="1"/>
  <c r="FI23" i="285"/>
  <c r="FI19" i="278"/>
  <c r="FI11" i="278"/>
  <c r="FJ59" i="278"/>
  <c r="FJ26" i="282"/>
  <c r="FJ43" i="286"/>
  <c r="FJ18" i="285"/>
  <c r="FJ13" i="288"/>
  <c r="FJ57" i="273"/>
  <c r="FJ80" i="278"/>
  <c r="FJ112" i="280"/>
  <c r="FJ12" i="289"/>
  <c r="FJ13" i="289" s="1"/>
  <c r="FJ20" i="289" s="1"/>
  <c r="FJ185" i="280"/>
  <c r="FJ55" i="288"/>
  <c r="FJ79" i="273"/>
  <c r="FK80" i="273" s="1"/>
  <c r="FK58" i="273" s="1"/>
  <c r="FJ84" i="282"/>
  <c r="FJ32" i="286"/>
  <c r="FJ54" i="280"/>
  <c r="FJ38" i="288"/>
  <c r="FJ15" i="275"/>
  <c r="FJ20" i="275" s="1"/>
  <c r="FK17" i="275" s="1"/>
  <c r="FJ61" i="288"/>
  <c r="FJ20" i="286"/>
  <c r="FJ73" i="282"/>
  <c r="FH74" i="278"/>
  <c r="FH70" i="278"/>
  <c r="FH83" i="278"/>
  <c r="FH43" i="278"/>
  <c r="FG27" i="278"/>
  <c r="FN5" i="289"/>
  <c r="FO10" i="273"/>
  <c r="FN5" i="280"/>
  <c r="FN5" i="282"/>
  <c r="FN5" i="288"/>
  <c r="FN5" i="286"/>
  <c r="FN13" i="273"/>
  <c r="FN14" i="273" s="1"/>
  <c r="FN5" i="265"/>
  <c r="FN5" i="285"/>
  <c r="FN5" i="275"/>
  <c r="FJ144" i="273"/>
  <c r="FJ38" i="273"/>
  <c r="FK39" i="273" s="1"/>
  <c r="FK41" i="273" s="1"/>
  <c r="FI21" i="278"/>
  <c r="FC14" i="265"/>
  <c r="FJ17" i="280"/>
  <c r="FJ76" i="288"/>
  <c r="FJ77" i="288" s="1"/>
  <c r="FJ79" i="288" s="1"/>
  <c r="FJ79" i="280"/>
  <c r="FJ153" i="280"/>
  <c r="FJ154" i="280" s="1"/>
  <c r="FJ156" i="280" s="1"/>
  <c r="FJ156" i="273"/>
  <c r="FJ48" i="278"/>
  <c r="FJ127" i="280"/>
  <c r="FJ129" i="280" s="1"/>
  <c r="FJ69" i="278"/>
  <c r="FG10" i="265"/>
  <c r="FD62" i="278"/>
  <c r="FD49" i="278"/>
  <c r="FD53" i="278"/>
  <c r="FD9" i="265"/>
  <c r="FB54" i="278"/>
  <c r="FL51" i="273"/>
  <c r="FJ42" i="273"/>
  <c r="FJ4" i="304" s="1"/>
  <c r="FJ52" i="273"/>
  <c r="FC50" i="278"/>
  <c r="FJ20" i="282"/>
  <c r="FJ100" i="273"/>
  <c r="FK101" i="273" s="1"/>
  <c r="FK59" i="273" s="1"/>
  <c r="FJ15" i="286"/>
  <c r="FG71" i="278"/>
  <c r="FM56" i="273"/>
  <c r="FM37" i="288"/>
  <c r="FM47" i="273"/>
  <c r="FM48" i="273" s="1"/>
  <c r="FM19" i="273"/>
  <c r="FM20" i="273" s="1"/>
  <c r="FM12" i="288"/>
  <c r="FM37" i="273"/>
  <c r="FJ145" i="273"/>
  <c r="FJ146" i="273" s="1"/>
  <c r="FJ45" i="280" s="1"/>
  <c r="FJ41" i="278"/>
  <c r="FJ20" i="278"/>
  <c r="FJ139" i="273"/>
  <c r="FJ140" i="273" s="1"/>
  <c r="FJ56" i="288"/>
  <c r="FJ12" i="278"/>
  <c r="FJ33" i="278"/>
  <c r="FJ134" i="273"/>
  <c r="FJ135" i="273" s="1"/>
  <c r="FJ138" i="273" s="1"/>
  <c r="FJ155" i="273"/>
  <c r="FJ22" i="285"/>
  <c r="FJ13" i="285"/>
  <c r="FJ13" i="265" s="1"/>
  <c r="FX4" i="291"/>
  <c r="FK127" i="273"/>
  <c r="FK128" i="273" s="1"/>
  <c r="FK21" i="289" s="1"/>
  <c r="FL22" i="289" s="1"/>
  <c r="FL40" i="278" s="1"/>
  <c r="FK111" i="273"/>
  <c r="FK112" i="273" s="1"/>
  <c r="FK11" i="285" s="1"/>
  <c r="FK12" i="285" s="1"/>
  <c r="FK2" i="265"/>
  <c r="FK2" i="285"/>
  <c r="FK2" i="288"/>
  <c r="FK42" i="288"/>
  <c r="FK2" i="289"/>
  <c r="FK152" i="273"/>
  <c r="FK153" i="273" s="1"/>
  <c r="FK75" i="273"/>
  <c r="FK76" i="273" s="1"/>
  <c r="FK80" i="278" s="1"/>
  <c r="FK96" i="273"/>
  <c r="FK97" i="273" s="1"/>
  <c r="FK2" i="280"/>
  <c r="FK2" i="275"/>
  <c r="FK32" i="273"/>
  <c r="FK33" i="273" s="1"/>
  <c r="FK2" i="282"/>
  <c r="FK2" i="286"/>
  <c r="FK90" i="273"/>
  <c r="FK91" i="273" s="1"/>
  <c r="FK122" i="273"/>
  <c r="FK123" i="273" s="1"/>
  <c r="FK18" i="288"/>
  <c r="FE34" i="278"/>
  <c r="FI4" i="275"/>
  <c r="FI4" i="282"/>
  <c r="FI4" i="286"/>
  <c r="FI4" i="288"/>
  <c r="FI4" i="265"/>
  <c r="FI4" i="289"/>
  <c r="FI4" i="285"/>
  <c r="FI4" i="280"/>
  <c r="FH25" i="278"/>
  <c r="FL151" i="273"/>
  <c r="FL24" i="273"/>
  <c r="FL25" i="273" s="1"/>
  <c r="FL2" i="304" s="1"/>
  <c r="FI132" i="280"/>
  <c r="FI55" i="280"/>
  <c r="FI13" i="278"/>
  <c r="FF32" i="278"/>
  <c r="FH26" i="278"/>
  <c r="AO64" i="265"/>
  <c r="AP61" i="278"/>
  <c r="AQ76" i="278"/>
  <c r="FI42" i="278"/>
  <c r="FI74" i="278" s="1"/>
  <c r="FH3" i="289"/>
  <c r="FI157" i="273"/>
  <c r="FH50" i="288"/>
  <c r="FH51" i="288" s="1"/>
  <c r="FH54" i="288" s="1"/>
  <c r="FH57" i="288" s="1"/>
  <c r="FH64" i="288" s="1"/>
  <c r="FJ60" i="273"/>
  <c r="FI66" i="273"/>
  <c r="FI67" i="273" s="1"/>
  <c r="FI3" i="304" s="1"/>
  <c r="CM19" i="282"/>
  <c r="CM21" i="282" s="1"/>
  <c r="FH3" i="285"/>
  <c r="FH3" i="288"/>
  <c r="FH50" i="273"/>
  <c r="FH3" i="282"/>
  <c r="FH3" i="275"/>
  <c r="FH3" i="280"/>
  <c r="FH3" i="286"/>
  <c r="FH3" i="265"/>
  <c r="FI59" i="265"/>
  <c r="FJ20" i="285"/>
  <c r="FK98" i="280" l="1"/>
  <c r="FK88" i="280"/>
  <c r="FO5" i="304"/>
  <c r="FO5" i="278"/>
  <c r="FO5" i="273"/>
  <c r="FK46" i="280"/>
  <c r="FK47" i="280" s="1"/>
  <c r="FK50" i="280" s="1"/>
  <c r="FK51" i="280"/>
  <c r="FK52" i="280" s="1"/>
  <c r="FI56" i="280"/>
  <c r="FI89" i="280" s="1"/>
  <c r="FH59" i="280"/>
  <c r="FV5" i="291"/>
  <c r="FI3" i="278"/>
  <c r="FI3" i="273"/>
  <c r="FL2" i="273"/>
  <c r="FL2" i="278"/>
  <c r="FJ4" i="278"/>
  <c r="FJ4" i="273"/>
  <c r="FI60" i="265"/>
  <c r="FD11" i="265"/>
  <c r="FI70" i="278"/>
  <c r="FI43" i="278"/>
  <c r="FK55" i="288"/>
  <c r="FK73" i="282"/>
  <c r="FK185" i="280"/>
  <c r="FK112" i="280"/>
  <c r="FK20" i="286"/>
  <c r="FK57" i="273"/>
  <c r="FK61" i="288"/>
  <c r="FK15" i="275"/>
  <c r="FK20" i="275" s="1"/>
  <c r="FL17" i="275" s="1"/>
  <c r="FK59" i="278"/>
  <c r="FK84" i="282"/>
  <c r="FK43" i="286"/>
  <c r="FK54" i="280"/>
  <c r="FK32" i="286"/>
  <c r="FK18" i="285"/>
  <c r="FK38" i="288"/>
  <c r="FK12" i="289"/>
  <c r="FK13" i="289" s="1"/>
  <c r="FK20" i="289" s="1"/>
  <c r="FK79" i="273"/>
  <c r="FL80" i="273" s="1"/>
  <c r="FL58" i="273" s="1"/>
  <c r="FK13" i="288"/>
  <c r="FK26" i="282"/>
  <c r="FJ19" i="278"/>
  <c r="FJ11" i="278"/>
  <c r="FK153" i="280"/>
  <c r="FK154" i="280" s="1"/>
  <c r="FK156" i="280" s="1"/>
  <c r="FK69" i="278"/>
  <c r="FK48" i="278"/>
  <c r="FK127" i="280"/>
  <c r="FK129" i="280" s="1"/>
  <c r="FK156" i="273"/>
  <c r="FJ21" i="278"/>
  <c r="FI26" i="278"/>
  <c r="FY4" i="291"/>
  <c r="FL90" i="273"/>
  <c r="FL91" i="273" s="1"/>
  <c r="FL18" i="288"/>
  <c r="FL111" i="273"/>
  <c r="FL112" i="273" s="1"/>
  <c r="FL11" i="285" s="1"/>
  <c r="FL12" i="285" s="1"/>
  <c r="FL2" i="280"/>
  <c r="FL127" i="273"/>
  <c r="FL128" i="273" s="1"/>
  <c r="FL21" i="289" s="1"/>
  <c r="FL2" i="275"/>
  <c r="FL32" i="273"/>
  <c r="FL33" i="273" s="1"/>
  <c r="FL2" i="288"/>
  <c r="FL2" i="289"/>
  <c r="FL2" i="282"/>
  <c r="FL2" i="265"/>
  <c r="FL152" i="273"/>
  <c r="FL153" i="273" s="1"/>
  <c r="FL122" i="273"/>
  <c r="FL123" i="273" s="1"/>
  <c r="FL96" i="273"/>
  <c r="FL97" i="273" s="1"/>
  <c r="FL2" i="285"/>
  <c r="FL42" i="288"/>
  <c r="FL2" i="286"/>
  <c r="FL75" i="273"/>
  <c r="FL76" i="273" s="1"/>
  <c r="FE49" i="278"/>
  <c r="FE53" i="278"/>
  <c r="FE9" i="265"/>
  <c r="FE62" i="278"/>
  <c r="FK144" i="273"/>
  <c r="FK38" i="273"/>
  <c r="FL39" i="273" s="1"/>
  <c r="FL41" i="273" s="1"/>
  <c r="FG75" i="278"/>
  <c r="FJ4" i="286"/>
  <c r="FJ4" i="285"/>
  <c r="FJ4" i="282"/>
  <c r="FJ4" i="289"/>
  <c r="FJ4" i="275"/>
  <c r="FJ4" i="280"/>
  <c r="FJ4" i="288"/>
  <c r="FJ4" i="265"/>
  <c r="FD50" i="278"/>
  <c r="FK42" i="273"/>
  <c r="FK4" i="304" s="1"/>
  <c r="FK52" i="273"/>
  <c r="FG32" i="278"/>
  <c r="FC54" i="278"/>
  <c r="FJ42" i="278"/>
  <c r="FJ83" i="278" s="1"/>
  <c r="FH10" i="265"/>
  <c r="FD42" i="282"/>
  <c r="FD14" i="265"/>
  <c r="FK17" i="280"/>
  <c r="FK76" i="288"/>
  <c r="FK77" i="288" s="1"/>
  <c r="FK79" i="288" s="1"/>
  <c r="FK79" i="280"/>
  <c r="FJ23" i="285"/>
  <c r="FJ59" i="265" s="1"/>
  <c r="FF34" i="278"/>
  <c r="FH27" i="278"/>
  <c r="FK134" i="273"/>
  <c r="FK135" i="273" s="1"/>
  <c r="FK138" i="273" s="1"/>
  <c r="FK41" i="278"/>
  <c r="FK155" i="273"/>
  <c r="FK12" i="278"/>
  <c r="FK139" i="273"/>
  <c r="FK140" i="273" s="1"/>
  <c r="FK33" i="278"/>
  <c r="FK20" i="278"/>
  <c r="FK56" i="288"/>
  <c r="FK145" i="273"/>
  <c r="FK146" i="273" s="1"/>
  <c r="FK45" i="280" s="1"/>
  <c r="FH71" i="278"/>
  <c r="FM151" i="273"/>
  <c r="FM24" i="273"/>
  <c r="FM25" i="273" s="1"/>
  <c r="FM2" i="304" s="1"/>
  <c r="FO13" i="273"/>
  <c r="FO14" i="273" s="1"/>
  <c r="FO5" i="285"/>
  <c r="FO5" i="280"/>
  <c r="FO5" i="275"/>
  <c r="FO5" i="286"/>
  <c r="FP10" i="273"/>
  <c r="FO5" i="282"/>
  <c r="FO5" i="265"/>
  <c r="FO5" i="288"/>
  <c r="FO5" i="289"/>
  <c r="FK22" i="285"/>
  <c r="FK13" i="285"/>
  <c r="FK13" i="265" s="1"/>
  <c r="FJ13" i="278"/>
  <c r="FI25" i="278"/>
  <c r="FK15" i="286"/>
  <c r="FK20" i="282"/>
  <c r="FK100" i="273"/>
  <c r="FL101" i="273" s="1"/>
  <c r="FL59" i="273" s="1"/>
  <c r="FM51" i="273"/>
  <c r="FJ132" i="280"/>
  <c r="FJ55" i="280"/>
  <c r="FN19" i="273"/>
  <c r="FN20" i="273" s="1"/>
  <c r="FN12" i="288"/>
  <c r="FN37" i="273"/>
  <c r="FN47" i="273"/>
  <c r="FN48" i="273" s="1"/>
  <c r="FN37" i="288"/>
  <c r="FN56" i="273"/>
  <c r="AP52" i="278"/>
  <c r="FI71" i="278"/>
  <c r="AQ77" i="278"/>
  <c r="AQ84" i="278"/>
  <c r="FI10" i="265"/>
  <c r="FI83" i="278"/>
  <c r="FI3" i="289"/>
  <c r="FJ157" i="273"/>
  <c r="FI50" i="288"/>
  <c r="FI51" i="288" s="1"/>
  <c r="FI54" i="288" s="1"/>
  <c r="FI57" i="288" s="1"/>
  <c r="FI64" i="288" s="1"/>
  <c r="FI50" i="273"/>
  <c r="FI3" i="275"/>
  <c r="FI3" i="288"/>
  <c r="FI3" i="286"/>
  <c r="FI3" i="265"/>
  <c r="FI3" i="282"/>
  <c r="FI3" i="285"/>
  <c r="FI3" i="280"/>
  <c r="CM30" i="282"/>
  <c r="CM31" i="282" s="1"/>
  <c r="CN28" i="282" s="1"/>
  <c r="CM43" i="282"/>
  <c r="FJ66" i="273"/>
  <c r="FJ67" i="273" s="1"/>
  <c r="FJ3" i="304" s="1"/>
  <c r="FK60" i="273"/>
  <c r="FL98" i="280" l="1"/>
  <c r="FL88" i="280"/>
  <c r="FP5" i="304"/>
  <c r="FP5" i="278"/>
  <c r="FP5" i="273"/>
  <c r="FL51" i="280"/>
  <c r="FL52" i="280" s="1"/>
  <c r="FL46" i="280"/>
  <c r="FL47" i="280" s="1"/>
  <c r="FL50" i="280" s="1"/>
  <c r="FJ56" i="280"/>
  <c r="FJ89" i="280" s="1"/>
  <c r="FI59" i="280"/>
  <c r="FW5" i="291"/>
  <c r="FJ3" i="273"/>
  <c r="FJ3" i="278"/>
  <c r="FM2" i="278"/>
  <c r="FM2" i="273"/>
  <c r="FK4" i="273"/>
  <c r="FK4" i="278"/>
  <c r="FE11" i="265"/>
  <c r="FJ60" i="265"/>
  <c r="FK19" i="278"/>
  <c r="FK11" i="278"/>
  <c r="FN51" i="273"/>
  <c r="FH75" i="278"/>
  <c r="FE42" i="282"/>
  <c r="FL38" i="273"/>
  <c r="FM39" i="273" s="1"/>
  <c r="FM41" i="273" s="1"/>
  <c r="FL144" i="273"/>
  <c r="FK55" i="280"/>
  <c r="FK132" i="280"/>
  <c r="FK42" i="278"/>
  <c r="FL134" i="273"/>
  <c r="FL135" i="273" s="1"/>
  <c r="FL138" i="273" s="1"/>
  <c r="FL20" i="278"/>
  <c r="FL145" i="273"/>
  <c r="FL146" i="273" s="1"/>
  <c r="FL45" i="280" s="1"/>
  <c r="FL139" i="273"/>
  <c r="FL140" i="273" s="1"/>
  <c r="FL41" i="278"/>
  <c r="FL12" i="278"/>
  <c r="FL33" i="278"/>
  <c r="FL56" i="288"/>
  <c r="FL155" i="273"/>
  <c r="FK13" i="278"/>
  <c r="FD54" i="278"/>
  <c r="FE50" i="278"/>
  <c r="FL17" i="280"/>
  <c r="FL79" i="280"/>
  <c r="FL76" i="288"/>
  <c r="FL77" i="288" s="1"/>
  <c r="FL79" i="288" s="1"/>
  <c r="FJ74" i="278"/>
  <c r="FJ70" i="278"/>
  <c r="FN151" i="273"/>
  <c r="FN24" i="273"/>
  <c r="FN25" i="273" s="1"/>
  <c r="FN2" i="304" s="1"/>
  <c r="FG34" i="278"/>
  <c r="FL127" i="280"/>
  <c r="FL129" i="280" s="1"/>
  <c r="FL153" i="280"/>
  <c r="FL154" i="280" s="1"/>
  <c r="FL156" i="280" s="1"/>
  <c r="FL156" i="273"/>
  <c r="FL48" i="278"/>
  <c r="FL69" i="278"/>
  <c r="FK20" i="285"/>
  <c r="FK23" i="285" s="1"/>
  <c r="FK59" i="265" s="1"/>
  <c r="FI27" i="278"/>
  <c r="FO37" i="288"/>
  <c r="FO56" i="273"/>
  <c r="FO19" i="273"/>
  <c r="FO20" i="273" s="1"/>
  <c r="FO37" i="273"/>
  <c r="FO47" i="273"/>
  <c r="FO48" i="273" s="1"/>
  <c r="FO12" i="288"/>
  <c r="FK21" i="278"/>
  <c r="FH32" i="278"/>
  <c r="FJ43" i="278"/>
  <c r="FJ10" i="265" s="1"/>
  <c r="FK4" i="280"/>
  <c r="FK4" i="275"/>
  <c r="FK4" i="288"/>
  <c r="FK4" i="282"/>
  <c r="FK4" i="265"/>
  <c r="FK4" i="285"/>
  <c r="FK4" i="286"/>
  <c r="FK4" i="289"/>
  <c r="FL52" i="273"/>
  <c r="FL42" i="273"/>
  <c r="FL4" i="304" s="1"/>
  <c r="FL43" i="286"/>
  <c r="FL79" i="273"/>
  <c r="FM80" i="273" s="1"/>
  <c r="FM58" i="273" s="1"/>
  <c r="FL80" i="278"/>
  <c r="FL185" i="280"/>
  <c r="FL57" i="273"/>
  <c r="FL12" i="289"/>
  <c r="FL13" i="289" s="1"/>
  <c r="FL20" i="289" s="1"/>
  <c r="FM22" i="289" s="1"/>
  <c r="FL112" i="280"/>
  <c r="FL84" i="282"/>
  <c r="FL54" i="280"/>
  <c r="FL73" i="282"/>
  <c r="FL32" i="286"/>
  <c r="FL55" i="288"/>
  <c r="FL59" i="278"/>
  <c r="FL61" i="288"/>
  <c r="FL15" i="275"/>
  <c r="FL20" i="275" s="1"/>
  <c r="FM17" i="275" s="1"/>
  <c r="FL20" i="286"/>
  <c r="FL38" i="288"/>
  <c r="FL26" i="282"/>
  <c r="FL13" i="288"/>
  <c r="FL18" i="285"/>
  <c r="FL13" i="285"/>
  <c r="FL13" i="265" s="1"/>
  <c r="FL22" i="285"/>
  <c r="FJ26" i="278"/>
  <c r="FL20" i="282"/>
  <c r="FL15" i="286"/>
  <c r="FL100" i="273"/>
  <c r="FM101" i="273" s="1"/>
  <c r="FM59" i="273" s="1"/>
  <c r="FJ25" i="278"/>
  <c r="FQ10" i="273"/>
  <c r="FP5" i="275"/>
  <c r="FP13" i="273"/>
  <c r="FP14" i="273" s="1"/>
  <c r="FP5" i="282"/>
  <c r="FP5" i="289"/>
  <c r="FP5" i="265"/>
  <c r="FP5" i="288"/>
  <c r="FP5" i="285"/>
  <c r="FP5" i="280"/>
  <c r="FP5" i="286"/>
  <c r="FZ4" i="291"/>
  <c r="FM2" i="275"/>
  <c r="FM2" i="286"/>
  <c r="FM18" i="288"/>
  <c r="FM42" i="288"/>
  <c r="FM32" i="273"/>
  <c r="FM33" i="273" s="1"/>
  <c r="FM96" i="273"/>
  <c r="FM97" i="273" s="1"/>
  <c r="FM111" i="273"/>
  <c r="FM112" i="273" s="1"/>
  <c r="FM11" i="285" s="1"/>
  <c r="FM12" i="285" s="1"/>
  <c r="FM2" i="265"/>
  <c r="FM127" i="273"/>
  <c r="FM128" i="273" s="1"/>
  <c r="FM21" i="289" s="1"/>
  <c r="FM2" i="282"/>
  <c r="FM2" i="288"/>
  <c r="FM152" i="273"/>
  <c r="FM153" i="273" s="1"/>
  <c r="FM75" i="273"/>
  <c r="FM76" i="273" s="1"/>
  <c r="FM122" i="273"/>
  <c r="FM123" i="273" s="1"/>
  <c r="FM2" i="289"/>
  <c r="FM90" i="273"/>
  <c r="FM91" i="273" s="1"/>
  <c r="FM2" i="285"/>
  <c r="FM2" i="280"/>
  <c r="FF53" i="278"/>
  <c r="FF9" i="265"/>
  <c r="FF49" i="278"/>
  <c r="FF62" i="278"/>
  <c r="AQ85" i="278"/>
  <c r="AP55" i="278"/>
  <c r="AQ31" i="265"/>
  <c r="FI75" i="278"/>
  <c r="FJ3" i="289"/>
  <c r="FK157" i="273"/>
  <c r="FJ50" i="288"/>
  <c r="FJ51" i="288" s="1"/>
  <c r="FJ54" i="288" s="1"/>
  <c r="FJ57" i="288" s="1"/>
  <c r="FJ64" i="288" s="1"/>
  <c r="FJ50" i="273"/>
  <c r="FJ3" i="265"/>
  <c r="FJ3" i="288"/>
  <c r="FJ3" i="280"/>
  <c r="FJ3" i="275"/>
  <c r="FJ3" i="285"/>
  <c r="FJ3" i="286"/>
  <c r="FJ3" i="282"/>
  <c r="CN19" i="282"/>
  <c r="CN21" i="282" s="1"/>
  <c r="FL20" i="285"/>
  <c r="FK66" i="273"/>
  <c r="FK67" i="273" s="1"/>
  <c r="FK3" i="304" s="1"/>
  <c r="FL60" i="273"/>
  <c r="FM98" i="280" l="1"/>
  <c r="FM88" i="280"/>
  <c r="FQ5" i="304"/>
  <c r="FQ5" i="278"/>
  <c r="FQ5" i="273"/>
  <c r="FM46" i="280"/>
  <c r="FM47" i="280" s="1"/>
  <c r="FM50" i="280" s="1"/>
  <c r="FM51" i="280"/>
  <c r="FM52" i="280" s="1"/>
  <c r="FK56" i="280"/>
  <c r="FK89" i="280" s="1"/>
  <c r="FJ59" i="280"/>
  <c r="FN2" i="273"/>
  <c r="FN2" i="278"/>
  <c r="FX5" i="291"/>
  <c r="FK3" i="278"/>
  <c r="FK3" i="273"/>
  <c r="FL4" i="278"/>
  <c r="FL4" i="273"/>
  <c r="FF11" i="265"/>
  <c r="FE14" i="265"/>
  <c r="FK60" i="265"/>
  <c r="FL23" i="285"/>
  <c r="FN22" i="289"/>
  <c r="FN40" i="278" s="1"/>
  <c r="FM40" i="278"/>
  <c r="FL19" i="278"/>
  <c r="FL11" i="278"/>
  <c r="FK26" i="278"/>
  <c r="FM20" i="282"/>
  <c r="FM15" i="286"/>
  <c r="FM100" i="273"/>
  <c r="FN101" i="273" s="1"/>
  <c r="FN59" i="273" s="1"/>
  <c r="FQ5" i="275"/>
  <c r="FQ5" i="282"/>
  <c r="FQ5" i="265"/>
  <c r="FQ5" i="280"/>
  <c r="FQ5" i="289"/>
  <c r="FQ5" i="288"/>
  <c r="FR10" i="273"/>
  <c r="FQ5" i="286"/>
  <c r="FQ13" i="273"/>
  <c r="FQ14" i="273" s="1"/>
  <c r="FQ5" i="285"/>
  <c r="GA4" i="291"/>
  <c r="FN18" i="288"/>
  <c r="FN111" i="273"/>
  <c r="FN112" i="273" s="1"/>
  <c r="FN11" i="285" s="1"/>
  <c r="FN12" i="285" s="1"/>
  <c r="FN2" i="286"/>
  <c r="FN32" i="273"/>
  <c r="FN33" i="273" s="1"/>
  <c r="FN2" i="282"/>
  <c r="FN2" i="265"/>
  <c r="FN96" i="273"/>
  <c r="FN97" i="273" s="1"/>
  <c r="FN122" i="273"/>
  <c r="FN123" i="273" s="1"/>
  <c r="FN152" i="273"/>
  <c r="FN153" i="273" s="1"/>
  <c r="FN2" i="275"/>
  <c r="FN2" i="280"/>
  <c r="FN90" i="273"/>
  <c r="FN91" i="273" s="1"/>
  <c r="FN127" i="273"/>
  <c r="FN128" i="273" s="1"/>
  <c r="FN21" i="289" s="1"/>
  <c r="FN75" i="273"/>
  <c r="FN76" i="273" s="1"/>
  <c r="FN2" i="288"/>
  <c r="FN2" i="289"/>
  <c r="FN2" i="285"/>
  <c r="FN42" i="288"/>
  <c r="FK70" i="278"/>
  <c r="FK74" i="278"/>
  <c r="FK43" i="278"/>
  <c r="FK83" i="278"/>
  <c r="FG53" i="278"/>
  <c r="FG49" i="278"/>
  <c r="FG9" i="265"/>
  <c r="FG62" i="278"/>
  <c r="FJ27" i="278"/>
  <c r="FO51" i="273"/>
  <c r="FE54" i="278"/>
  <c r="FL13" i="278"/>
  <c r="FF50" i="278"/>
  <c r="FM17" i="280"/>
  <c r="FM76" i="288"/>
  <c r="FM77" i="288" s="1"/>
  <c r="FM79" i="288" s="1"/>
  <c r="FM79" i="280"/>
  <c r="FJ71" i="278"/>
  <c r="FL42" i="278"/>
  <c r="FI32" i="278"/>
  <c r="FF42" i="282"/>
  <c r="FO151" i="273"/>
  <c r="FO24" i="273"/>
  <c r="FO25" i="273" s="1"/>
  <c r="FO2" i="304" s="1"/>
  <c r="FM13" i="285"/>
  <c r="FM13" i="265" s="1"/>
  <c r="FM22" i="285"/>
  <c r="FK25" i="278"/>
  <c r="FM42" i="273"/>
  <c r="FM4" i="304" s="1"/>
  <c r="FM52" i="273"/>
  <c r="FM12" i="289"/>
  <c r="FM13" i="289" s="1"/>
  <c r="FM20" i="289" s="1"/>
  <c r="FM79" i="273"/>
  <c r="FN80" i="273" s="1"/>
  <c r="FN58" i="273" s="1"/>
  <c r="FM73" i="282"/>
  <c r="FM26" i="282"/>
  <c r="FM55" i="288"/>
  <c r="FM57" i="273"/>
  <c r="FM60" i="273" s="1"/>
  <c r="FM38" i="288"/>
  <c r="FM13" i="288"/>
  <c r="FM80" i="278"/>
  <c r="FM43" i="286"/>
  <c r="FM18" i="285"/>
  <c r="FM20" i="286"/>
  <c r="FM185" i="280"/>
  <c r="FM15" i="275"/>
  <c r="FM20" i="275" s="1"/>
  <c r="FN17" i="275" s="1"/>
  <c r="FM112" i="280"/>
  <c r="FM84" i="282"/>
  <c r="FM54" i="280"/>
  <c r="FM61" i="288"/>
  <c r="FM32" i="286"/>
  <c r="FM59" i="278"/>
  <c r="FM33" i="278"/>
  <c r="FM12" i="278"/>
  <c r="FM145" i="273"/>
  <c r="FM146" i="273" s="1"/>
  <c r="FM45" i="280" s="1"/>
  <c r="FM139" i="273"/>
  <c r="FM140" i="273" s="1"/>
  <c r="FM56" i="288"/>
  <c r="FM134" i="273"/>
  <c r="FM135" i="273" s="1"/>
  <c r="FM138" i="273" s="1"/>
  <c r="FM41" i="278"/>
  <c r="FM155" i="273"/>
  <c r="FM20" i="278"/>
  <c r="FH34" i="278"/>
  <c r="FL132" i="280"/>
  <c r="FL55" i="280"/>
  <c r="FL21" i="278"/>
  <c r="FM127" i="280"/>
  <c r="FM129" i="280" s="1"/>
  <c r="FM156" i="273"/>
  <c r="FM48" i="278"/>
  <c r="FM69" i="278"/>
  <c r="FM153" i="280"/>
  <c r="FM154" i="280" s="1"/>
  <c r="FM156" i="280" s="1"/>
  <c r="FM38" i="273"/>
  <c r="FN39" i="273" s="1"/>
  <c r="FN41" i="273" s="1"/>
  <c r="FM144" i="273"/>
  <c r="FP12" i="288"/>
  <c r="FP19" i="273"/>
  <c r="FP20" i="273" s="1"/>
  <c r="FP37" i="273"/>
  <c r="FP37" i="288"/>
  <c r="FP56" i="273"/>
  <c r="FP47" i="273"/>
  <c r="FP48" i="273" s="1"/>
  <c r="FL4" i="275"/>
  <c r="FL4" i="286"/>
  <c r="FL4" i="282"/>
  <c r="FL4" i="288"/>
  <c r="FL4" i="265"/>
  <c r="FL4" i="280"/>
  <c r="FL4" i="289"/>
  <c r="FL4" i="285"/>
  <c r="AP30" i="265"/>
  <c r="AP63" i="278"/>
  <c r="AR82" i="278"/>
  <c r="AQ69" i="265"/>
  <c r="FM42" i="278"/>
  <c r="FK3" i="289"/>
  <c r="FL157" i="273"/>
  <c r="FK50" i="288"/>
  <c r="FK51" i="288" s="1"/>
  <c r="FK54" i="288" s="1"/>
  <c r="FK57" i="288" s="1"/>
  <c r="FK64" i="288" s="1"/>
  <c r="FL66" i="273"/>
  <c r="FL67" i="273" s="1"/>
  <c r="FL3" i="304" s="1"/>
  <c r="FK50" i="273"/>
  <c r="FK3" i="288"/>
  <c r="FK3" i="286"/>
  <c r="FK3" i="282"/>
  <c r="FK3" i="280"/>
  <c r="FK3" i="265"/>
  <c r="FK3" i="275"/>
  <c r="FK3" i="285"/>
  <c r="FL59" i="265"/>
  <c r="FM20" i="285"/>
  <c r="FM23" i="285" s="1"/>
  <c r="CN43" i="282"/>
  <c r="CN30" i="282"/>
  <c r="CN31" i="282" s="1"/>
  <c r="CO28" i="282" s="1"/>
  <c r="FN98" i="280" l="1"/>
  <c r="FN88" i="280"/>
  <c r="FR5" i="304"/>
  <c r="FR5" i="278"/>
  <c r="FR5" i="273"/>
  <c r="FN51" i="280"/>
  <c r="FN52" i="280" s="1"/>
  <c r="FN46" i="280"/>
  <c r="FN47" i="280" s="1"/>
  <c r="FN50" i="280" s="1"/>
  <c r="FL56" i="280"/>
  <c r="FL89" i="280" s="1"/>
  <c r="FK59" i="280"/>
  <c r="FY5" i="291"/>
  <c r="FL3" i="273"/>
  <c r="FL3" i="278"/>
  <c r="FM4" i="273"/>
  <c r="FM4" i="278"/>
  <c r="FO2" i="278"/>
  <c r="FO2" i="273"/>
  <c r="FF14" i="265"/>
  <c r="FL60" i="265"/>
  <c r="FG11" i="265"/>
  <c r="FG14" i="265" s="1"/>
  <c r="FO22" i="289"/>
  <c r="FO40" i="278" s="1"/>
  <c r="FM43" i="278"/>
  <c r="FM10" i="265" s="1"/>
  <c r="FM11" i="278"/>
  <c r="FM19" i="278"/>
  <c r="FJ32" i="278"/>
  <c r="FP151" i="273"/>
  <c r="FP24" i="273"/>
  <c r="FP25" i="273" s="1"/>
  <c r="FP2" i="304" s="1"/>
  <c r="FM132" i="280"/>
  <c r="FM55" i="280"/>
  <c r="FL43" i="278"/>
  <c r="FL83" i="278"/>
  <c r="FL70" i="278"/>
  <c r="FL74" i="278"/>
  <c r="FF54" i="278"/>
  <c r="FN41" i="278"/>
  <c r="FN139" i="273"/>
  <c r="FN140" i="273" s="1"/>
  <c r="FN12" i="278"/>
  <c r="FN145" i="273"/>
  <c r="FN146" i="273" s="1"/>
  <c r="FN45" i="280" s="1"/>
  <c r="FN20" i="278"/>
  <c r="FN134" i="273"/>
  <c r="FN135" i="273" s="1"/>
  <c r="FN138" i="273" s="1"/>
  <c r="FN56" i="288"/>
  <c r="FN33" i="278"/>
  <c r="FN155" i="273"/>
  <c r="FN12" i="289"/>
  <c r="FN13" i="289" s="1"/>
  <c r="FN20" i="289" s="1"/>
  <c r="FN55" i="288"/>
  <c r="FN38" i="288"/>
  <c r="FN13" i="288"/>
  <c r="FN43" i="286"/>
  <c r="FN18" i="285"/>
  <c r="FN15" i="275"/>
  <c r="FN20" i="275" s="1"/>
  <c r="FO17" i="275" s="1"/>
  <c r="FN57" i="273"/>
  <c r="FN60" i="273" s="1"/>
  <c r="FN112" i="280"/>
  <c r="FN79" i="273"/>
  <c r="FO80" i="273" s="1"/>
  <c r="FO58" i="273" s="1"/>
  <c r="FN185" i="280"/>
  <c r="FN73" i="282"/>
  <c r="FN32" i="286"/>
  <c r="FN54" i="280"/>
  <c r="FN80" i="278"/>
  <c r="FN84" i="282"/>
  <c r="FN59" i="278"/>
  <c r="FN26" i="282"/>
  <c r="FN61" i="288"/>
  <c r="FN20" i="286"/>
  <c r="FL25" i="278"/>
  <c r="FK71" i="278"/>
  <c r="FN20" i="282"/>
  <c r="FN15" i="286"/>
  <c r="FN100" i="273"/>
  <c r="FO101" i="273" s="1"/>
  <c r="FO59" i="273" s="1"/>
  <c r="FR5" i="282"/>
  <c r="FS10" i="273"/>
  <c r="FR13" i="273"/>
  <c r="FR14" i="273" s="1"/>
  <c r="FR5" i="280"/>
  <c r="FR5" i="275"/>
  <c r="FR5" i="265"/>
  <c r="FR5" i="286"/>
  <c r="FR5" i="288"/>
  <c r="FR5" i="289"/>
  <c r="FR5" i="285"/>
  <c r="FM70" i="278"/>
  <c r="FL26" i="278"/>
  <c r="GB4" i="291"/>
  <c r="FO96" i="273"/>
  <c r="FO97" i="273" s="1"/>
  <c r="FO2" i="286"/>
  <c r="FO2" i="265"/>
  <c r="FO152" i="273"/>
  <c r="FO153" i="273" s="1"/>
  <c r="FO122" i="273"/>
  <c r="FO123" i="273" s="1"/>
  <c r="FO90" i="273"/>
  <c r="FO91" i="273" s="1"/>
  <c r="FO42" i="288"/>
  <c r="FO2" i="282"/>
  <c r="FO111" i="273"/>
  <c r="FO112" i="273" s="1"/>
  <c r="FO11" i="285" s="1"/>
  <c r="FO12" i="285" s="1"/>
  <c r="FO2" i="275"/>
  <c r="FO18" i="288"/>
  <c r="FO75" i="273"/>
  <c r="FO76" i="273" s="1"/>
  <c r="FO127" i="273"/>
  <c r="FO128" i="273" s="1"/>
  <c r="FO21" i="289" s="1"/>
  <c r="FP22" i="289" s="1"/>
  <c r="FP40" i="278" s="1"/>
  <c r="FO2" i="280"/>
  <c r="FO32" i="273"/>
  <c r="FO33" i="273" s="1"/>
  <c r="FO2" i="285"/>
  <c r="FO2" i="289"/>
  <c r="FO2" i="288"/>
  <c r="FJ75" i="278"/>
  <c r="FM21" i="278"/>
  <c r="FM83" i="278"/>
  <c r="FN42" i="273"/>
  <c r="FN4" i="304" s="1"/>
  <c r="FN52" i="273"/>
  <c r="FG50" i="278"/>
  <c r="FN38" i="273"/>
  <c r="FO39" i="273" s="1"/>
  <c r="FO41" i="273" s="1"/>
  <c r="FN144" i="273"/>
  <c r="FQ37" i="288"/>
  <c r="FQ37" i="273"/>
  <c r="FQ47" i="273"/>
  <c r="FQ48" i="273" s="1"/>
  <c r="FQ19" i="273"/>
  <c r="FQ20" i="273" s="1"/>
  <c r="FQ56" i="273"/>
  <c r="FQ12" i="288"/>
  <c r="FP51" i="273"/>
  <c r="FN153" i="280"/>
  <c r="FN154" i="280" s="1"/>
  <c r="FN156" i="280" s="1"/>
  <c r="FN156" i="273"/>
  <c r="FN48" i="278"/>
  <c r="FN69" i="278"/>
  <c r="FN127" i="280"/>
  <c r="FN129" i="280" s="1"/>
  <c r="FM4" i="280"/>
  <c r="FM4" i="288"/>
  <c r="FM4" i="286"/>
  <c r="FM4" i="289"/>
  <c r="FM4" i="282"/>
  <c r="FM4" i="285"/>
  <c r="FM4" i="275"/>
  <c r="FM4" i="265"/>
  <c r="FI34" i="278"/>
  <c r="FK10" i="265"/>
  <c r="FH9" i="265"/>
  <c r="FH62" i="278"/>
  <c r="FH49" i="278"/>
  <c r="FH53" i="278"/>
  <c r="FM13" i="278"/>
  <c r="FK27" i="278"/>
  <c r="FN17" i="280"/>
  <c r="FN79" i="280"/>
  <c r="FN76" i="288"/>
  <c r="FN77" i="288" s="1"/>
  <c r="FN79" i="288" s="1"/>
  <c r="FN22" i="285"/>
  <c r="FN13" i="285"/>
  <c r="FN13" i="265" s="1"/>
  <c r="FM71" i="278"/>
  <c r="AR73" i="278"/>
  <c r="AP64" i="278"/>
  <c r="FM74" i="278"/>
  <c r="FL3" i="289"/>
  <c r="FM157" i="273"/>
  <c r="FL50" i="288"/>
  <c r="FL51" i="288" s="1"/>
  <c r="FL54" i="288" s="1"/>
  <c r="FL57" i="288" s="1"/>
  <c r="FL64" i="288" s="1"/>
  <c r="CO19" i="282"/>
  <c r="CO21" i="282" s="1"/>
  <c r="FM59" i="265"/>
  <c r="FN20" i="285"/>
  <c r="FL3" i="280"/>
  <c r="FL3" i="285"/>
  <c r="FL3" i="275"/>
  <c r="FL50" i="273"/>
  <c r="FL3" i="288"/>
  <c r="FL3" i="286"/>
  <c r="FL3" i="265"/>
  <c r="FL3" i="282"/>
  <c r="FM66" i="273"/>
  <c r="FM67" i="273" s="1"/>
  <c r="FM3" i="304" s="1"/>
  <c r="FO98" i="280" l="1"/>
  <c r="FO88" i="280"/>
  <c r="FS5" i="304"/>
  <c r="FS5" i="278"/>
  <c r="FS5" i="273"/>
  <c r="FO46" i="280"/>
  <c r="FO47" i="280" s="1"/>
  <c r="FO50" i="280" s="1"/>
  <c r="FO51" i="280"/>
  <c r="FO52" i="280" s="1"/>
  <c r="FM56" i="280"/>
  <c r="FM89" i="280" s="1"/>
  <c r="FL59" i="280"/>
  <c r="FZ5" i="291"/>
  <c r="FM3" i="278"/>
  <c r="FM3" i="273"/>
  <c r="FN4" i="278"/>
  <c r="FN4" i="273"/>
  <c r="FG42" i="282"/>
  <c r="FP2" i="273"/>
  <c r="FP2" i="278"/>
  <c r="FH11" i="265"/>
  <c r="FH14" i="265" s="1"/>
  <c r="FM60" i="265"/>
  <c r="FN11" i="278"/>
  <c r="FN19" i="278"/>
  <c r="FM26" i="278"/>
  <c r="FN23" i="285"/>
  <c r="FN59" i="265" s="1"/>
  <c r="FO42" i="273"/>
  <c r="FO4" i="304" s="1"/>
  <c r="FO52" i="273"/>
  <c r="FO33" i="278"/>
  <c r="FO56" i="288"/>
  <c r="FO134" i="273"/>
  <c r="FO135" i="273" s="1"/>
  <c r="FO145" i="273"/>
  <c r="FO146" i="273" s="1"/>
  <c r="FO45" i="280" s="1"/>
  <c r="FO12" i="278"/>
  <c r="FO41" i="278"/>
  <c r="FO139" i="273"/>
  <c r="FO140" i="273" s="1"/>
  <c r="FO19" i="278" s="1"/>
  <c r="FO155" i="273"/>
  <c r="FO20" i="278"/>
  <c r="FS5" i="280"/>
  <c r="FS5" i="285"/>
  <c r="FS5" i="282"/>
  <c r="FS5" i="288"/>
  <c r="FT10" i="273"/>
  <c r="FS5" i="275"/>
  <c r="FS5" i="286"/>
  <c r="FS5" i="289"/>
  <c r="FS5" i="265"/>
  <c r="FS13" i="273"/>
  <c r="FS14" i="273" s="1"/>
  <c r="FL27" i="278"/>
  <c r="FO100" i="273"/>
  <c r="FP101" i="273" s="1"/>
  <c r="FP59" i="273" s="1"/>
  <c r="FO15" i="286"/>
  <c r="FO20" i="282"/>
  <c r="FN21" i="278"/>
  <c r="FL71" i="278"/>
  <c r="FK32" i="278"/>
  <c r="FH42" i="282"/>
  <c r="FN132" i="280"/>
  <c r="FN55" i="280"/>
  <c r="FG54" i="278"/>
  <c r="FO55" i="288"/>
  <c r="FO43" i="286"/>
  <c r="FO13" i="288"/>
  <c r="FO15" i="275"/>
  <c r="FO20" i="275" s="1"/>
  <c r="FP17" i="275" s="1"/>
  <c r="FO20" i="286"/>
  <c r="FO80" i="278"/>
  <c r="FO185" i="280"/>
  <c r="FO18" i="285"/>
  <c r="FO79" i="273"/>
  <c r="FP80" i="273" s="1"/>
  <c r="FP58" i="273" s="1"/>
  <c r="FO12" i="289"/>
  <c r="FO13" i="289" s="1"/>
  <c r="FO20" i="289" s="1"/>
  <c r="FO112" i="280"/>
  <c r="FO73" i="282"/>
  <c r="FO57" i="273"/>
  <c r="FO60" i="273" s="1"/>
  <c r="FO26" i="282"/>
  <c r="FO61" i="288"/>
  <c r="FO84" i="282"/>
  <c r="FO59" i="278"/>
  <c r="FO38" i="288"/>
  <c r="FO32" i="286"/>
  <c r="FO54" i="280"/>
  <c r="FO17" i="280"/>
  <c r="FO79" i="280"/>
  <c r="FO76" i="288"/>
  <c r="FO77" i="288" s="1"/>
  <c r="FO79" i="288" s="1"/>
  <c r="FJ34" i="278"/>
  <c r="FH50" i="278"/>
  <c r="FQ24" i="273"/>
  <c r="FQ25" i="273" s="1"/>
  <c r="FQ2" i="304" s="1"/>
  <c r="FQ151" i="273"/>
  <c r="FN13" i="278"/>
  <c r="FL10" i="265"/>
  <c r="FO144" i="273"/>
  <c r="FO38" i="273"/>
  <c r="FP39" i="273" s="1"/>
  <c r="FP41" i="273" s="1"/>
  <c r="FM25" i="278"/>
  <c r="FQ51" i="273"/>
  <c r="FN4" i="289"/>
  <c r="FN4" i="285"/>
  <c r="FN4" i="280"/>
  <c r="FN4" i="286"/>
  <c r="FN4" i="288"/>
  <c r="FN4" i="275"/>
  <c r="FN4" i="265"/>
  <c r="FN4" i="282"/>
  <c r="FO156" i="273"/>
  <c r="FO127" i="280"/>
  <c r="FO129" i="280" s="1"/>
  <c r="FO48" i="278"/>
  <c r="FO153" i="280"/>
  <c r="FO154" i="280" s="1"/>
  <c r="FO156" i="280" s="1"/>
  <c r="FO69" i="278"/>
  <c r="FI49" i="278"/>
  <c r="FI9" i="265"/>
  <c r="FI62" i="278"/>
  <c r="FI53" i="278"/>
  <c r="FO13" i="285"/>
  <c r="FO13" i="265" s="1"/>
  <c r="FO22" i="285"/>
  <c r="FK75" i="278"/>
  <c r="FN42" i="278"/>
  <c r="GC4" i="291"/>
  <c r="FP127" i="273"/>
  <c r="FP128" i="273" s="1"/>
  <c r="FP21" i="289" s="1"/>
  <c r="FP122" i="273"/>
  <c r="FP123" i="273" s="1"/>
  <c r="FP90" i="273"/>
  <c r="FP91" i="273" s="1"/>
  <c r="FP2" i="280"/>
  <c r="FP2" i="282"/>
  <c r="FP2" i="286"/>
  <c r="FP2" i="289"/>
  <c r="FP152" i="273"/>
  <c r="FP153" i="273" s="1"/>
  <c r="FP111" i="273"/>
  <c r="FP112" i="273" s="1"/>
  <c r="FP11" i="285" s="1"/>
  <c r="FP12" i="285" s="1"/>
  <c r="FP2" i="285"/>
  <c r="FP18" i="288"/>
  <c r="FP32" i="273"/>
  <c r="FP33" i="273" s="1"/>
  <c r="FP75" i="273"/>
  <c r="FP76" i="273" s="1"/>
  <c r="FP59" i="278" s="1"/>
  <c r="FP2" i="265"/>
  <c r="FP42" i="288"/>
  <c r="FP2" i="288"/>
  <c r="FP2" i="275"/>
  <c r="FP96" i="273"/>
  <c r="FP97" i="273" s="1"/>
  <c r="FR47" i="273"/>
  <c r="FR48" i="273" s="1"/>
  <c r="FR56" i="273"/>
  <c r="FR37" i="288"/>
  <c r="FR12" i="288"/>
  <c r="FR19" i="273"/>
  <c r="FR20" i="273" s="1"/>
  <c r="FR37" i="273"/>
  <c r="AP64" i="265"/>
  <c r="AQ61" i="278"/>
  <c r="FM75" i="278"/>
  <c r="AR76" i="278"/>
  <c r="FM3" i="289"/>
  <c r="FM50" i="288"/>
  <c r="FM51" i="288" s="1"/>
  <c r="FM54" i="288" s="1"/>
  <c r="FM57" i="288" s="1"/>
  <c r="FM64" i="288" s="1"/>
  <c r="FN157" i="273"/>
  <c r="FM3" i="280"/>
  <c r="FM3" i="265"/>
  <c r="FM3" i="286"/>
  <c r="FM3" i="282"/>
  <c r="FM3" i="275"/>
  <c r="FM50" i="273"/>
  <c r="FM3" i="288"/>
  <c r="FM3" i="285"/>
  <c r="CO30" i="282"/>
  <c r="CO31" i="282" s="1"/>
  <c r="CP28" i="282" s="1"/>
  <c r="CO43" i="282"/>
  <c r="FN66" i="273"/>
  <c r="FN67" i="273" s="1"/>
  <c r="FN3" i="304" s="1"/>
  <c r="FO138" i="273"/>
  <c r="FP98" i="280" l="1"/>
  <c r="FP88" i="280"/>
  <c r="FT5" i="304"/>
  <c r="FT5" i="278"/>
  <c r="FT5" i="273"/>
  <c r="FP51" i="280"/>
  <c r="FP52" i="280" s="1"/>
  <c r="FP46" i="280"/>
  <c r="FP47" i="280" s="1"/>
  <c r="FP50" i="280" s="1"/>
  <c r="FN56" i="280"/>
  <c r="FN89" i="280" s="1"/>
  <c r="FM59" i="280"/>
  <c r="GA5" i="291"/>
  <c r="FN3" i="273"/>
  <c r="FN3" i="278"/>
  <c r="FQ2" i="278"/>
  <c r="FQ2" i="273"/>
  <c r="FO4" i="273"/>
  <c r="FO4" i="278"/>
  <c r="FP61" i="288"/>
  <c r="FN60" i="265"/>
  <c r="FI11" i="265"/>
  <c r="FP20" i="286"/>
  <c r="FP12" i="289"/>
  <c r="FP57" i="273"/>
  <c r="FP18" i="285"/>
  <c r="FP38" i="288"/>
  <c r="FP80" i="278"/>
  <c r="FP79" i="273"/>
  <c r="FQ80" i="273" s="1"/>
  <c r="FQ58" i="273" s="1"/>
  <c r="FP13" i="288"/>
  <c r="FP54" i="280"/>
  <c r="FP13" i="289"/>
  <c r="FP20" i="289" s="1"/>
  <c r="FQ22" i="289" s="1"/>
  <c r="FP15" i="275"/>
  <c r="FP20" i="275" s="1"/>
  <c r="FQ17" i="275" s="1"/>
  <c r="FP26" i="282"/>
  <c r="FP32" i="286"/>
  <c r="FP112" i="280"/>
  <c r="FP185" i="280"/>
  <c r="FP55" i="288"/>
  <c r="FP73" i="282"/>
  <c r="FP43" i="286"/>
  <c r="FP84" i="282"/>
  <c r="FO11" i="278"/>
  <c r="FP100" i="273"/>
  <c r="FQ101" i="273" s="1"/>
  <c r="FQ59" i="273" s="1"/>
  <c r="FP15" i="286"/>
  <c r="FP20" i="282"/>
  <c r="FN25" i="278"/>
  <c r="FN26" i="278"/>
  <c r="FO13" i="278"/>
  <c r="FP38" i="273"/>
  <c r="FQ39" i="273" s="1"/>
  <c r="FQ41" i="273" s="1"/>
  <c r="FP144" i="273"/>
  <c r="FR24" i="273"/>
  <c r="FR25" i="273" s="1"/>
  <c r="FR2" i="304" s="1"/>
  <c r="FR151" i="273"/>
  <c r="FP17" i="280"/>
  <c r="FP76" i="288"/>
  <c r="FP77" i="288" s="1"/>
  <c r="FP79" i="288" s="1"/>
  <c r="FP79" i="280"/>
  <c r="FP13" i="285"/>
  <c r="FP13" i="265" s="1"/>
  <c r="FP22" i="285"/>
  <c r="FO132" i="280"/>
  <c r="FO55" i="280"/>
  <c r="FM27" i="278"/>
  <c r="GD4" i="291"/>
  <c r="FQ75" i="273"/>
  <c r="FQ76" i="273" s="1"/>
  <c r="FQ12" i="289" s="1"/>
  <c r="FQ13" i="289" s="1"/>
  <c r="FQ20" i="289" s="1"/>
  <c r="FQ18" i="288"/>
  <c r="FQ32" i="273"/>
  <c r="FQ33" i="273" s="1"/>
  <c r="FQ122" i="273"/>
  <c r="FQ123" i="273" s="1"/>
  <c r="FQ2" i="286"/>
  <c r="FQ2" i="285"/>
  <c r="FQ2" i="280"/>
  <c r="FQ127" i="273"/>
  <c r="FQ128" i="273" s="1"/>
  <c r="FQ21" i="289" s="1"/>
  <c r="FQ2" i="288"/>
  <c r="FQ2" i="265"/>
  <c r="FQ111" i="273"/>
  <c r="FQ112" i="273" s="1"/>
  <c r="FQ11" i="285" s="1"/>
  <c r="FQ12" i="285" s="1"/>
  <c r="FQ2" i="289"/>
  <c r="FQ152" i="273"/>
  <c r="FQ153" i="273" s="1"/>
  <c r="FQ96" i="273"/>
  <c r="FQ97" i="273" s="1"/>
  <c r="FQ90" i="273"/>
  <c r="FQ91" i="273" s="1"/>
  <c r="FQ42" i="288"/>
  <c r="FQ2" i="275"/>
  <c r="FQ2" i="282"/>
  <c r="FP127" i="280"/>
  <c r="FP129" i="280" s="1"/>
  <c r="FP153" i="280"/>
  <c r="FP154" i="280" s="1"/>
  <c r="FP156" i="280" s="1"/>
  <c r="FP156" i="273"/>
  <c r="FP48" i="278"/>
  <c r="FP69" i="278"/>
  <c r="FP42" i="273"/>
  <c r="FP4" i="304" s="1"/>
  <c r="FP52" i="273"/>
  <c r="FS37" i="288"/>
  <c r="FS56" i="273"/>
  <c r="FS37" i="273"/>
  <c r="FS19" i="273"/>
  <c r="FS20" i="273" s="1"/>
  <c r="FS47" i="273"/>
  <c r="FS48" i="273" s="1"/>
  <c r="FS12" i="288"/>
  <c r="FN74" i="278"/>
  <c r="FN70" i="278"/>
  <c r="FN43" i="278"/>
  <c r="FN83" i="278"/>
  <c r="FH54" i="278"/>
  <c r="FK34" i="278"/>
  <c r="FO21" i="278"/>
  <c r="FT5" i="285"/>
  <c r="FT5" i="275"/>
  <c r="FT5" i="265"/>
  <c r="FT5" i="289"/>
  <c r="FT5" i="286"/>
  <c r="FT5" i="280"/>
  <c r="FT5" i="288"/>
  <c r="FT13" i="273"/>
  <c r="FT14" i="273" s="1"/>
  <c r="FU10" i="273"/>
  <c r="FT5" i="282"/>
  <c r="FO20" i="285"/>
  <c r="FO23" i="285" s="1"/>
  <c r="FP20" i="285" s="1"/>
  <c r="FR51" i="273"/>
  <c r="FI42" i="282"/>
  <c r="FL32" i="278"/>
  <c r="FO42" i="278"/>
  <c r="FP41" i="278"/>
  <c r="FP139" i="273"/>
  <c r="FP140" i="273" s="1"/>
  <c r="FP19" i="278" s="1"/>
  <c r="FP20" i="278"/>
  <c r="FP155" i="273"/>
  <c r="FP145" i="273"/>
  <c r="FP146" i="273" s="1"/>
  <c r="FP45" i="280" s="1"/>
  <c r="FP33" i="278"/>
  <c r="FP56" i="288"/>
  <c r="FP134" i="273"/>
  <c r="FP135" i="273" s="1"/>
  <c r="FP138" i="273" s="1"/>
  <c r="FP12" i="278"/>
  <c r="FI50" i="278"/>
  <c r="FJ9" i="265"/>
  <c r="FJ49" i="278"/>
  <c r="FJ62" i="278"/>
  <c r="FJ53" i="278"/>
  <c r="FL75" i="278"/>
  <c r="FO4" i="285"/>
  <c r="FO4" i="280"/>
  <c r="FO4" i="282"/>
  <c r="FO4" i="275"/>
  <c r="FO4" i="289"/>
  <c r="FO4" i="286"/>
  <c r="FO4" i="288"/>
  <c r="FO4" i="265"/>
  <c r="AR77" i="278"/>
  <c r="AR84" i="278"/>
  <c r="AQ52" i="278"/>
  <c r="FN3" i="289"/>
  <c r="FN50" i="288"/>
  <c r="FN51" i="288" s="1"/>
  <c r="FN54" i="288" s="1"/>
  <c r="FN57" i="288" s="1"/>
  <c r="FN64" i="288" s="1"/>
  <c r="FO157" i="273"/>
  <c r="FN3" i="288"/>
  <c r="FN3" i="285"/>
  <c r="FN3" i="265"/>
  <c r="FN50" i="273"/>
  <c r="FN3" i="280"/>
  <c r="FN3" i="282"/>
  <c r="FN3" i="275"/>
  <c r="FN3" i="286"/>
  <c r="FQ26" i="282"/>
  <c r="FO66" i="273"/>
  <c r="FO67" i="273" s="1"/>
  <c r="FO3" i="304" s="1"/>
  <c r="FP60" i="273"/>
  <c r="CP19" i="282"/>
  <c r="CP21" i="282" s="1"/>
  <c r="FQ98" i="280" l="1"/>
  <c r="FQ88" i="280"/>
  <c r="FU5" i="304"/>
  <c r="FU5" i="278"/>
  <c r="FU5" i="273"/>
  <c r="FQ46" i="280"/>
  <c r="FQ47" i="280" s="1"/>
  <c r="FQ50" i="280" s="1"/>
  <c r="FQ51" i="280"/>
  <c r="FQ52" i="280" s="1"/>
  <c r="FO56" i="280"/>
  <c r="FO89" i="280" s="1"/>
  <c r="FN59" i="280"/>
  <c r="GB5" i="291"/>
  <c r="FO3" i="278"/>
  <c r="FO3" i="273"/>
  <c r="FQ73" i="282"/>
  <c r="FI14" i="265"/>
  <c r="FP4" i="278"/>
  <c r="FP4" i="273"/>
  <c r="FR2" i="273"/>
  <c r="FR2" i="278"/>
  <c r="FJ11" i="265"/>
  <c r="FJ14" i="265" s="1"/>
  <c r="FR22" i="289"/>
  <c r="FQ61" i="288"/>
  <c r="FQ84" i="282"/>
  <c r="FQ54" i="280"/>
  <c r="FQ43" i="286"/>
  <c r="FQ57" i="273"/>
  <c r="FQ60" i="273" s="1"/>
  <c r="FQ13" i="288"/>
  <c r="FQ185" i="280"/>
  <c r="FQ80" i="278"/>
  <c r="FQ20" i="286"/>
  <c r="FQ79" i="273"/>
  <c r="FR80" i="273" s="1"/>
  <c r="FR58" i="273" s="1"/>
  <c r="FQ38" i="288"/>
  <c r="FQ15" i="275"/>
  <c r="FQ20" i="275" s="1"/>
  <c r="FR17" i="275" s="1"/>
  <c r="FQ32" i="286"/>
  <c r="FQ18" i="285"/>
  <c r="FQ55" i="288"/>
  <c r="FQ112" i="280"/>
  <c r="FQ59" i="278"/>
  <c r="FP23" i="285"/>
  <c r="FQ20" i="285" s="1"/>
  <c r="FO59" i="265"/>
  <c r="FP11" i="278"/>
  <c r="FM32" i="278"/>
  <c r="FP21" i="278"/>
  <c r="FN10" i="265"/>
  <c r="FP55" i="280"/>
  <c r="FP132" i="280"/>
  <c r="FQ153" i="280"/>
  <c r="FQ154" i="280" s="1"/>
  <c r="FQ156" i="280" s="1"/>
  <c r="FQ127" i="280"/>
  <c r="FQ129" i="280" s="1"/>
  <c r="FQ48" i="278"/>
  <c r="FQ69" i="278"/>
  <c r="FQ156" i="273"/>
  <c r="FI54" i="278"/>
  <c r="GE4" i="291"/>
  <c r="FR2" i="285"/>
  <c r="FR127" i="273"/>
  <c r="FR128" i="273" s="1"/>
  <c r="FR21" i="289" s="1"/>
  <c r="FS22" i="289" s="1"/>
  <c r="FS40" i="278" s="1"/>
  <c r="FR75" i="273"/>
  <c r="FR76" i="273" s="1"/>
  <c r="FR42" i="288"/>
  <c r="FR122" i="273"/>
  <c r="FR123" i="273" s="1"/>
  <c r="FR2" i="289"/>
  <c r="FR2" i="280"/>
  <c r="FR96" i="273"/>
  <c r="FR97" i="273" s="1"/>
  <c r="FR32" i="273"/>
  <c r="FR33" i="273" s="1"/>
  <c r="FR90" i="273"/>
  <c r="FR91" i="273" s="1"/>
  <c r="FR2" i="286"/>
  <c r="FR2" i="288"/>
  <c r="FR2" i="275"/>
  <c r="FR111" i="273"/>
  <c r="FR112" i="273" s="1"/>
  <c r="FR11" i="285" s="1"/>
  <c r="FR12" i="285" s="1"/>
  <c r="FR152" i="273"/>
  <c r="FR153" i="273" s="1"/>
  <c r="FR2" i="282"/>
  <c r="FR2" i="265"/>
  <c r="FR18" i="288"/>
  <c r="FN27" i="278"/>
  <c r="FP13" i="278"/>
  <c r="FP42" i="278"/>
  <c r="FO26" i="278"/>
  <c r="FN71" i="278"/>
  <c r="FQ22" i="285"/>
  <c r="FQ13" i="285"/>
  <c r="FQ13" i="265" s="1"/>
  <c r="FQ17" i="280"/>
  <c r="FQ79" i="280"/>
  <c r="FQ76" i="288"/>
  <c r="FQ77" i="288" s="1"/>
  <c r="FQ79" i="288" s="1"/>
  <c r="FO74" i="278"/>
  <c r="FO70" i="278"/>
  <c r="FO43" i="278"/>
  <c r="FO83" i="278"/>
  <c r="FP4" i="285"/>
  <c r="FP4" i="289"/>
  <c r="FP4" i="286"/>
  <c r="FP4" i="282"/>
  <c r="FP4" i="275"/>
  <c r="FP4" i="280"/>
  <c r="FP4" i="265"/>
  <c r="FP4" i="288"/>
  <c r="FQ144" i="273"/>
  <c r="FQ38" i="273"/>
  <c r="FR39" i="273" s="1"/>
  <c r="FR41" i="273" s="1"/>
  <c r="FQ52" i="273"/>
  <c r="FQ42" i="273"/>
  <c r="FQ4" i="304" s="1"/>
  <c r="FQ155" i="273"/>
  <c r="FQ41" i="278"/>
  <c r="FQ12" i="278"/>
  <c r="FQ33" i="278"/>
  <c r="FQ139" i="273"/>
  <c r="FQ140" i="273" s="1"/>
  <c r="FQ134" i="273"/>
  <c r="FQ135" i="273" s="1"/>
  <c r="FQ138" i="273" s="1"/>
  <c r="FQ145" i="273"/>
  <c r="FQ146" i="273" s="1"/>
  <c r="FQ45" i="280" s="1"/>
  <c r="FQ20" i="278"/>
  <c r="FQ56" i="288"/>
  <c r="FK62" i="278"/>
  <c r="FK53" i="278"/>
  <c r="FK49" i="278"/>
  <c r="FK9" i="265"/>
  <c r="FQ15" i="286"/>
  <c r="FQ100" i="273"/>
  <c r="FR101" i="273" s="1"/>
  <c r="FR59" i="273" s="1"/>
  <c r="FQ20" i="282"/>
  <c r="FU5" i="265"/>
  <c r="FU5" i="285"/>
  <c r="FV10" i="273"/>
  <c r="FU5" i="275"/>
  <c r="FU5" i="286"/>
  <c r="FU5" i="289"/>
  <c r="FU13" i="273"/>
  <c r="FU14" i="273" s="1"/>
  <c r="FU5" i="282"/>
  <c r="FU5" i="280"/>
  <c r="FU5" i="288"/>
  <c r="FS51" i="273"/>
  <c r="FO25" i="278"/>
  <c r="FJ50" i="278"/>
  <c r="FL34" i="278"/>
  <c r="FT37" i="288"/>
  <c r="FT47" i="273"/>
  <c r="FT48" i="273" s="1"/>
  <c r="FT37" i="273"/>
  <c r="FT12" i="288"/>
  <c r="FT19" i="273"/>
  <c r="FT20" i="273" s="1"/>
  <c r="FT56" i="273"/>
  <c r="FS151" i="273"/>
  <c r="FS24" i="273"/>
  <c r="FS25" i="273" s="1"/>
  <c r="FS2" i="304" s="1"/>
  <c r="AQ55" i="278"/>
  <c r="AR85" i="278"/>
  <c r="AR31" i="265"/>
  <c r="FO3" i="289"/>
  <c r="FR40" i="278"/>
  <c r="FQ40" i="278"/>
  <c r="FO50" i="288"/>
  <c r="FO51" i="288" s="1"/>
  <c r="FO54" i="288" s="1"/>
  <c r="FO57" i="288" s="1"/>
  <c r="FO64" i="288" s="1"/>
  <c r="FP157" i="273"/>
  <c r="FO3" i="265"/>
  <c r="FO3" i="288"/>
  <c r="FO3" i="282"/>
  <c r="FO50" i="273"/>
  <c r="FO3" i="286"/>
  <c r="FO3" i="275"/>
  <c r="FO3" i="285"/>
  <c r="FO3" i="280"/>
  <c r="FP59" i="265"/>
  <c r="CP30" i="282"/>
  <c r="CP31" i="282" s="1"/>
  <c r="CQ28" i="282" s="1"/>
  <c r="CP43" i="282"/>
  <c r="FP66" i="273"/>
  <c r="FP67" i="273" s="1"/>
  <c r="FP3" i="304" s="1"/>
  <c r="FQ19" i="278"/>
  <c r="FV5" i="304" l="1"/>
  <c r="FV5" i="278"/>
  <c r="FV5" i="273"/>
  <c r="FR98" i="280"/>
  <c r="FR88" i="280"/>
  <c r="FR51" i="280"/>
  <c r="FR52" i="280" s="1"/>
  <c r="FR46" i="280"/>
  <c r="FR47" i="280" s="1"/>
  <c r="FR50" i="280" s="1"/>
  <c r="FP56" i="280"/>
  <c r="FP89" i="280" s="1"/>
  <c r="FO59" i="280"/>
  <c r="GC5" i="291"/>
  <c r="FP3" i="273"/>
  <c r="FP3" i="278"/>
  <c r="FS2" i="278"/>
  <c r="FS2" i="273"/>
  <c r="FQ4" i="273"/>
  <c r="FQ4" i="278"/>
  <c r="FJ42" i="282"/>
  <c r="FP60" i="265"/>
  <c r="FO60" i="265"/>
  <c r="FK11" i="265"/>
  <c r="FK14" i="265" s="1"/>
  <c r="FQ23" i="285"/>
  <c r="FR20" i="285" s="1"/>
  <c r="FQ11" i="278"/>
  <c r="FN75" i="278"/>
  <c r="FU37" i="288"/>
  <c r="FU19" i="273"/>
  <c r="FU20" i="273" s="1"/>
  <c r="FU56" i="273"/>
  <c r="FU12" i="288"/>
  <c r="FU37" i="273"/>
  <c r="FU47" i="273"/>
  <c r="FU48" i="273" s="1"/>
  <c r="FO27" i="278"/>
  <c r="FR15" i="286"/>
  <c r="FR100" i="273"/>
  <c r="FS101" i="273" s="1"/>
  <c r="FS59" i="273" s="1"/>
  <c r="FR20" i="282"/>
  <c r="FR43" i="286"/>
  <c r="FR18" i="285"/>
  <c r="FR38" i="288"/>
  <c r="FR57" i="273"/>
  <c r="FR60" i="273" s="1"/>
  <c r="FR84" i="282"/>
  <c r="FR13" i="288"/>
  <c r="FR54" i="280"/>
  <c r="FR73" i="282"/>
  <c r="FR32" i="286"/>
  <c r="FR79" i="273"/>
  <c r="FS80" i="273" s="1"/>
  <c r="FS58" i="273" s="1"/>
  <c r="FR59" i="278"/>
  <c r="FR61" i="288"/>
  <c r="FR15" i="275"/>
  <c r="FR20" i="275" s="1"/>
  <c r="FS17" i="275" s="1"/>
  <c r="FR80" i="278"/>
  <c r="FR112" i="280"/>
  <c r="FR20" i="286"/>
  <c r="FR12" i="289"/>
  <c r="FR13" i="289" s="1"/>
  <c r="FR20" i="289" s="1"/>
  <c r="FR185" i="280"/>
  <c r="FR26" i="282"/>
  <c r="FR55" i="288"/>
  <c r="FN32" i="278"/>
  <c r="FT51" i="273"/>
  <c r="FQ21" i="278"/>
  <c r="FQ4" i="285"/>
  <c r="FQ4" i="286"/>
  <c r="FQ4" i="288"/>
  <c r="FQ4" i="265"/>
  <c r="FQ4" i="289"/>
  <c r="FQ4" i="275"/>
  <c r="FQ4" i="280"/>
  <c r="FQ4" i="282"/>
  <c r="FP74" i="278"/>
  <c r="FP70" i="278"/>
  <c r="FP83" i="278"/>
  <c r="FP43" i="278"/>
  <c r="FP26" i="278"/>
  <c r="FQ13" i="278"/>
  <c r="FO10" i="265"/>
  <c r="FR69" i="278"/>
  <c r="FR127" i="280"/>
  <c r="FR129" i="280" s="1"/>
  <c r="FR153" i="280"/>
  <c r="FR154" i="280" s="1"/>
  <c r="FR156" i="280" s="1"/>
  <c r="FR156" i="273"/>
  <c r="FR48" i="278"/>
  <c r="FR144" i="273"/>
  <c r="FR38" i="273"/>
  <c r="FS39" i="273" s="1"/>
  <c r="FS41" i="273" s="1"/>
  <c r="FQ132" i="280"/>
  <c r="FQ55" i="280"/>
  <c r="FT24" i="273"/>
  <c r="FT25" i="273" s="1"/>
  <c r="FT2" i="304" s="1"/>
  <c r="FT151" i="273"/>
  <c r="GF4" i="291"/>
  <c r="FS111" i="273"/>
  <c r="FS112" i="273" s="1"/>
  <c r="FS11" i="285" s="1"/>
  <c r="FS12" i="285" s="1"/>
  <c r="FS2" i="286"/>
  <c r="FS75" i="273"/>
  <c r="FS76" i="273" s="1"/>
  <c r="FS18" i="288"/>
  <c r="FS2" i="282"/>
  <c r="FS127" i="273"/>
  <c r="FS128" i="273" s="1"/>
  <c r="FS21" i="289" s="1"/>
  <c r="FT22" i="289" s="1"/>
  <c r="FT40" i="278" s="1"/>
  <c r="FS2" i="280"/>
  <c r="FS32" i="273"/>
  <c r="FS33" i="273" s="1"/>
  <c r="FS2" i="265"/>
  <c r="FS2" i="285"/>
  <c r="FS2" i="289"/>
  <c r="FS96" i="273"/>
  <c r="FS97" i="273" s="1"/>
  <c r="FS2" i="275"/>
  <c r="FS152" i="273"/>
  <c r="FS153" i="273" s="1"/>
  <c r="FS2" i="288"/>
  <c r="FS42" i="288"/>
  <c r="FS122" i="273"/>
  <c r="FS123" i="273" s="1"/>
  <c r="FS90" i="273"/>
  <c r="FS91" i="273" s="1"/>
  <c r="FL62" i="278"/>
  <c r="FL49" i="278"/>
  <c r="FL9" i="265"/>
  <c r="FL53" i="278"/>
  <c r="FV5" i="282"/>
  <c r="FV5" i="275"/>
  <c r="FV5" i="288"/>
  <c r="FW10" i="273"/>
  <c r="FV5" i="289"/>
  <c r="FV13" i="273"/>
  <c r="FV14" i="273" s="1"/>
  <c r="FV5" i="285"/>
  <c r="FV5" i="280"/>
  <c r="FV5" i="265"/>
  <c r="FV5" i="286"/>
  <c r="FK42" i="282"/>
  <c r="FR52" i="273"/>
  <c r="FR42" i="273"/>
  <c r="FR4" i="304" s="1"/>
  <c r="FO71" i="278"/>
  <c r="FP25" i="278"/>
  <c r="FR22" i="285"/>
  <c r="FR13" i="285"/>
  <c r="FR13" i="265" s="1"/>
  <c r="FR155" i="273"/>
  <c r="FR145" i="273"/>
  <c r="FR146" i="273" s="1"/>
  <c r="FR45" i="280" s="1"/>
  <c r="FR56" i="288"/>
  <c r="FR33" i="278"/>
  <c r="FR12" i="278"/>
  <c r="FR134" i="273"/>
  <c r="FR135" i="273" s="1"/>
  <c r="FR138" i="273" s="1"/>
  <c r="FR139" i="273"/>
  <c r="FR140" i="273" s="1"/>
  <c r="FR19" i="278" s="1"/>
  <c r="FR41" i="278"/>
  <c r="FR42" i="278" s="1"/>
  <c r="FR20" i="278"/>
  <c r="FM34" i="278"/>
  <c r="FR17" i="280"/>
  <c r="FR79" i="280"/>
  <c r="FR76" i="288"/>
  <c r="FR77" i="288" s="1"/>
  <c r="FR79" i="288" s="1"/>
  <c r="FK50" i="278"/>
  <c r="FJ54" i="278"/>
  <c r="FQ42" i="278"/>
  <c r="AQ63" i="278"/>
  <c r="AQ30" i="265"/>
  <c r="AS82" i="278"/>
  <c r="AR69" i="265"/>
  <c r="FP3" i="289"/>
  <c r="FP50" i="288"/>
  <c r="FP51" i="288" s="1"/>
  <c r="FP54" i="288" s="1"/>
  <c r="FP57" i="288" s="1"/>
  <c r="FP64" i="288" s="1"/>
  <c r="FQ157" i="273"/>
  <c r="FP3" i="282"/>
  <c r="FP3" i="275"/>
  <c r="FP3" i="285"/>
  <c r="FP3" i="265"/>
  <c r="FP3" i="288"/>
  <c r="FP3" i="286"/>
  <c r="FP3" i="280"/>
  <c r="FP50" i="273"/>
  <c r="CQ19" i="282"/>
  <c r="CQ21" i="282" s="1"/>
  <c r="FQ66" i="273"/>
  <c r="FQ67" i="273" s="1"/>
  <c r="FQ3" i="304" s="1"/>
  <c r="FW5" i="304" l="1"/>
  <c r="FW5" i="278"/>
  <c r="FW5" i="273"/>
  <c r="FS98" i="280"/>
  <c r="FS88" i="280"/>
  <c r="FQ59" i="265"/>
  <c r="FS46" i="280"/>
  <c r="FS47" i="280" s="1"/>
  <c r="FS50" i="280" s="1"/>
  <c r="FS51" i="280"/>
  <c r="FS52" i="280" s="1"/>
  <c r="FQ56" i="280"/>
  <c r="FQ89" i="280" s="1"/>
  <c r="FP59" i="280"/>
  <c r="FR4" i="278"/>
  <c r="FR4" i="273"/>
  <c r="FT2" i="273"/>
  <c r="FT2" i="278"/>
  <c r="GD5" i="291"/>
  <c r="FQ3" i="278"/>
  <c r="FQ3" i="273"/>
  <c r="FL11" i="265"/>
  <c r="FL14" i="265" s="1"/>
  <c r="FQ60" i="265"/>
  <c r="FR23" i="285"/>
  <c r="FR59" i="265" s="1"/>
  <c r="FQ43" i="278"/>
  <c r="FQ10" i="265" s="1"/>
  <c r="FQ70" i="278"/>
  <c r="FQ71" i="278" s="1"/>
  <c r="FQ83" i="278"/>
  <c r="FQ74" i="278"/>
  <c r="FR11" i="278"/>
  <c r="FO75" i="278"/>
  <c r="FS100" i="273"/>
  <c r="FT101" i="273" s="1"/>
  <c r="FT59" i="273" s="1"/>
  <c r="FS15" i="286"/>
  <c r="FS20" i="282"/>
  <c r="FS15" i="275"/>
  <c r="FS20" i="275" s="1"/>
  <c r="FT17" i="275" s="1"/>
  <c r="FS84" i="282"/>
  <c r="FS26" i="282"/>
  <c r="FS55" i="288"/>
  <c r="FS38" i="288"/>
  <c r="FS32" i="286"/>
  <c r="FS20" i="286"/>
  <c r="FS73" i="282"/>
  <c r="FS54" i="280"/>
  <c r="FS185" i="280"/>
  <c r="FS57" i="273"/>
  <c r="FS18" i="285"/>
  <c r="FS59" i="278"/>
  <c r="FS112" i="280"/>
  <c r="FS79" i="273"/>
  <c r="FT80" i="273" s="1"/>
  <c r="FT58" i="273" s="1"/>
  <c r="FS43" i="286"/>
  <c r="FS80" i="278"/>
  <c r="FS12" i="289"/>
  <c r="FS13" i="289" s="1"/>
  <c r="FS20" i="289" s="1"/>
  <c r="FS61" i="288"/>
  <c r="FS13" i="288"/>
  <c r="FP71" i="278"/>
  <c r="FM9" i="265"/>
  <c r="FM53" i="278"/>
  <c r="FM49" i="278"/>
  <c r="FM62" i="278"/>
  <c r="FR4" i="275"/>
  <c r="FR4" i="265"/>
  <c r="FR4" i="289"/>
  <c r="FR4" i="280"/>
  <c r="FR4" i="286"/>
  <c r="FR4" i="282"/>
  <c r="FR4" i="285"/>
  <c r="FR4" i="288"/>
  <c r="FS17" i="280"/>
  <c r="FS79" i="280"/>
  <c r="FS76" i="288"/>
  <c r="FS77" i="288" s="1"/>
  <c r="FS79" i="288" s="1"/>
  <c r="FS42" i="273"/>
  <c r="FS4" i="304" s="1"/>
  <c r="FS52" i="273"/>
  <c r="FU151" i="273"/>
  <c r="FU24" i="273"/>
  <c r="FU25" i="273" s="1"/>
  <c r="FU2" i="304" s="1"/>
  <c r="FR43" i="278"/>
  <c r="FR10" i="265" s="1"/>
  <c r="FR21" i="278"/>
  <c r="FS38" i="273"/>
  <c r="FT39" i="273" s="1"/>
  <c r="FT41" i="273" s="1"/>
  <c r="FS144" i="273"/>
  <c r="FS13" i="285"/>
  <c r="FS13" i="265" s="1"/>
  <c r="FS22" i="285"/>
  <c r="FR70" i="278"/>
  <c r="FR71" i="278" s="1"/>
  <c r="FQ25" i="278"/>
  <c r="FN34" i="278"/>
  <c r="FO32" i="278"/>
  <c r="FQ26" i="278"/>
  <c r="FR83" i="278"/>
  <c r="FK54" i="278"/>
  <c r="FV37" i="288"/>
  <c r="FV47" i="273"/>
  <c r="FV48" i="273" s="1"/>
  <c r="FV12" i="288"/>
  <c r="FV37" i="273"/>
  <c r="FV56" i="273"/>
  <c r="FV19" i="273"/>
  <c r="FV20" i="273" s="1"/>
  <c r="FS48" i="278"/>
  <c r="FS69" i="278"/>
  <c r="FS153" i="280"/>
  <c r="FS154" i="280" s="1"/>
  <c r="FS156" i="280" s="1"/>
  <c r="FS127" i="280"/>
  <c r="FS129" i="280" s="1"/>
  <c r="FS156" i="273"/>
  <c r="FL50" i="278"/>
  <c r="FU51" i="273"/>
  <c r="FR13" i="278"/>
  <c r="FP27" i="278"/>
  <c r="FW13" i="273"/>
  <c r="FW14" i="273" s="1"/>
  <c r="FW5" i="285"/>
  <c r="FW5" i="289"/>
  <c r="FW5" i="275"/>
  <c r="FW5" i="288"/>
  <c r="FW5" i="265"/>
  <c r="FW5" i="282"/>
  <c r="FW5" i="280"/>
  <c r="FX10" i="273"/>
  <c r="FW5" i="286"/>
  <c r="FS12" i="278"/>
  <c r="FS41" i="278"/>
  <c r="FS56" i="288"/>
  <c r="FS139" i="273"/>
  <c r="FS140" i="273" s="1"/>
  <c r="FS19" i="278" s="1"/>
  <c r="FS134" i="273"/>
  <c r="FS135" i="273" s="1"/>
  <c r="FS138" i="273" s="1"/>
  <c r="FS20" i="278"/>
  <c r="FS155" i="273"/>
  <c r="FS33" i="278"/>
  <c r="FS145" i="273"/>
  <c r="FS146" i="273" s="1"/>
  <c r="FS45" i="280" s="1"/>
  <c r="GG4" i="291"/>
  <c r="FT96" i="273"/>
  <c r="FT97" i="273" s="1"/>
  <c r="FT75" i="273"/>
  <c r="FT90" i="273"/>
  <c r="FT91" i="273" s="1"/>
  <c r="FT42" i="288"/>
  <c r="FT2" i="275"/>
  <c r="FT2" i="285"/>
  <c r="FT2" i="280"/>
  <c r="FT2" i="288"/>
  <c r="FT152" i="273"/>
  <c r="FT153" i="273" s="1"/>
  <c r="FT2" i="282"/>
  <c r="FT2" i="265"/>
  <c r="FT127" i="273"/>
  <c r="FT128" i="273" s="1"/>
  <c r="FT21" i="289" s="1"/>
  <c r="FT111" i="273"/>
  <c r="FT112" i="273" s="1"/>
  <c r="FT11" i="285" s="1"/>
  <c r="FT12" i="285" s="1"/>
  <c r="FT18" i="288"/>
  <c r="FT2" i="289"/>
  <c r="FT32" i="273"/>
  <c r="FT33" i="273" s="1"/>
  <c r="FT2" i="286"/>
  <c r="FT122" i="273"/>
  <c r="FT123" i="273" s="1"/>
  <c r="FR55" i="280"/>
  <c r="FR132" i="280"/>
  <c r="FP10" i="265"/>
  <c r="AS73" i="278"/>
  <c r="AQ64" i="278"/>
  <c r="FR74" i="278"/>
  <c r="FQ3" i="289"/>
  <c r="FR157" i="273"/>
  <c r="FQ50" i="288"/>
  <c r="FQ51" i="288" s="1"/>
  <c r="FQ54" i="288" s="1"/>
  <c r="FQ57" i="288" s="1"/>
  <c r="FQ64" i="288" s="1"/>
  <c r="FQ3" i="265"/>
  <c r="FQ3" i="275"/>
  <c r="FQ3" i="282"/>
  <c r="FQ3" i="280"/>
  <c r="FQ3" i="286"/>
  <c r="FQ3" i="288"/>
  <c r="FQ3" i="285"/>
  <c r="FQ50" i="273"/>
  <c r="FR66" i="273"/>
  <c r="FR67" i="273" s="1"/>
  <c r="FR3" i="304" s="1"/>
  <c r="FS60" i="273"/>
  <c r="CQ43" i="282"/>
  <c r="CQ30" i="282"/>
  <c r="CQ31" i="282" s="1"/>
  <c r="CR28" i="282" s="1"/>
  <c r="FX5" i="304" l="1"/>
  <c r="FX5" i="278"/>
  <c r="FX5" i="273"/>
  <c r="FT98" i="280"/>
  <c r="FT88" i="280"/>
  <c r="FT51" i="280"/>
  <c r="FT52" i="280" s="1"/>
  <c r="FT46" i="280"/>
  <c r="FT47" i="280" s="1"/>
  <c r="FT50" i="280" s="1"/>
  <c r="FQ59" i="280"/>
  <c r="FR56" i="280"/>
  <c r="FR89" i="280" s="1"/>
  <c r="FS20" i="285"/>
  <c r="FS23" i="285" s="1"/>
  <c r="FS4" i="273"/>
  <c r="FS4" i="278"/>
  <c r="GE5" i="291"/>
  <c r="FR3" i="273"/>
  <c r="FR3" i="278"/>
  <c r="FL42" i="282"/>
  <c r="FU2" i="278"/>
  <c r="FU2" i="273"/>
  <c r="FR60" i="265"/>
  <c r="FM11" i="265"/>
  <c r="FM42" i="282" s="1"/>
  <c r="FS11" i="278"/>
  <c r="FT15" i="286"/>
  <c r="FT100" i="273"/>
  <c r="FU101" i="273" s="1"/>
  <c r="FU59" i="273" s="1"/>
  <c r="FT20" i="282"/>
  <c r="FN62" i="278"/>
  <c r="FN53" i="278"/>
  <c r="FN49" i="278"/>
  <c r="FN9" i="265"/>
  <c r="FT76" i="273"/>
  <c r="FT144" i="273"/>
  <c r="FT38" i="273"/>
  <c r="FU39" i="273" s="1"/>
  <c r="FU41" i="273" s="1"/>
  <c r="FT127" i="280"/>
  <c r="FT129" i="280" s="1"/>
  <c r="FT153" i="280"/>
  <c r="FT154" i="280" s="1"/>
  <c r="FT156" i="280" s="1"/>
  <c r="FT48" i="278"/>
  <c r="FT156" i="273"/>
  <c r="FT69" i="278"/>
  <c r="FT33" i="278"/>
  <c r="FT20" i="278"/>
  <c r="FT134" i="273"/>
  <c r="FT135" i="273" s="1"/>
  <c r="FT138" i="273" s="1"/>
  <c r="FT155" i="273"/>
  <c r="FT41" i="278"/>
  <c r="FT145" i="273"/>
  <c r="FT146" i="273" s="1"/>
  <c r="FT45" i="280" s="1"/>
  <c r="FT139" i="273"/>
  <c r="FT140" i="273" s="1"/>
  <c r="FT56" i="288"/>
  <c r="FT12" i="278"/>
  <c r="FW37" i="288"/>
  <c r="FW37" i="273"/>
  <c r="FW56" i="273"/>
  <c r="FW47" i="273"/>
  <c r="FW48" i="273" s="1"/>
  <c r="FW12" i="288"/>
  <c r="FW19" i="273"/>
  <c r="FW20" i="273" s="1"/>
  <c r="FL54" i="278"/>
  <c r="FR26" i="278"/>
  <c r="FT52" i="273"/>
  <c r="FT42" i="273"/>
  <c r="FT4" i="304" s="1"/>
  <c r="FP32" i="278"/>
  <c r="FV24" i="273"/>
  <c r="FV25" i="273" s="1"/>
  <c r="FV2" i="304" s="1"/>
  <c r="FV151" i="273"/>
  <c r="FQ27" i="278"/>
  <c r="FP75" i="278"/>
  <c r="FS42" i="278"/>
  <c r="GH4" i="291"/>
  <c r="FU2" i="265"/>
  <c r="FU122" i="273"/>
  <c r="FU123" i="273" s="1"/>
  <c r="FU152" i="273"/>
  <c r="FU153" i="273" s="1"/>
  <c r="FU96" i="273"/>
  <c r="FU97" i="273" s="1"/>
  <c r="FU42" i="288"/>
  <c r="FU90" i="273"/>
  <c r="FU91" i="273" s="1"/>
  <c r="FU2" i="285"/>
  <c r="FU127" i="273"/>
  <c r="FU128" i="273" s="1"/>
  <c r="FU21" i="289" s="1"/>
  <c r="FU2" i="280"/>
  <c r="FU2" i="288"/>
  <c r="FU2" i="289"/>
  <c r="FU2" i="275"/>
  <c r="FU2" i="286"/>
  <c r="FU111" i="273"/>
  <c r="FU112" i="273" s="1"/>
  <c r="FU11" i="285" s="1"/>
  <c r="FU12" i="285" s="1"/>
  <c r="FU2" i="282"/>
  <c r="FU75" i="273"/>
  <c r="FU76" i="273" s="1"/>
  <c r="FU18" i="288"/>
  <c r="FU32" i="273"/>
  <c r="FU33" i="273" s="1"/>
  <c r="FS21" i="278"/>
  <c r="FS13" i="278"/>
  <c r="FS132" i="280"/>
  <c r="FS55" i="280"/>
  <c r="FT13" i="285"/>
  <c r="FT13" i="265" s="1"/>
  <c r="FT22" i="285"/>
  <c r="FR25" i="278"/>
  <c r="FO34" i="278"/>
  <c r="FT17" i="280"/>
  <c r="FT79" i="280"/>
  <c r="FT76" i="288"/>
  <c r="FT77" i="288" s="1"/>
  <c r="FT79" i="288" s="1"/>
  <c r="FX5" i="289"/>
  <c r="FX5" i="285"/>
  <c r="FX5" i="265"/>
  <c r="FX5" i="275"/>
  <c r="FX5" i="280"/>
  <c r="FX5" i="286"/>
  <c r="FY10" i="273"/>
  <c r="FX13" i="273"/>
  <c r="FX14" i="273" s="1"/>
  <c r="FX5" i="288"/>
  <c r="FX5" i="282"/>
  <c r="FV51" i="273"/>
  <c r="FS4" i="285"/>
  <c r="FS4" i="286"/>
  <c r="FS4" i="280"/>
  <c r="FS4" i="288"/>
  <c r="FS4" i="282"/>
  <c r="FS4" i="275"/>
  <c r="FS4" i="265"/>
  <c r="FS4" i="289"/>
  <c r="FM50" i="278"/>
  <c r="FQ75" i="278"/>
  <c r="FR75" i="278"/>
  <c r="AS76" i="278"/>
  <c r="AQ64" i="265"/>
  <c r="AR61" i="278"/>
  <c r="FR3" i="289"/>
  <c r="FR50" i="288"/>
  <c r="FR51" i="288" s="1"/>
  <c r="FR54" i="288" s="1"/>
  <c r="FR57" i="288" s="1"/>
  <c r="FR64" i="288" s="1"/>
  <c r="FS157" i="273"/>
  <c r="CR19" i="282"/>
  <c r="CR21" i="282" s="1"/>
  <c r="FT19" i="278"/>
  <c r="FS66" i="273"/>
  <c r="FS67" i="273" s="1"/>
  <c r="FS3" i="304" s="1"/>
  <c r="FR3" i="286"/>
  <c r="FR3" i="282"/>
  <c r="FR50" i="273"/>
  <c r="FR3" i="275"/>
  <c r="FR3" i="288"/>
  <c r="FR3" i="265"/>
  <c r="FR3" i="280"/>
  <c r="FR3" i="285"/>
  <c r="FY5" i="304" l="1"/>
  <c r="FY5" i="278"/>
  <c r="FY5" i="273"/>
  <c r="FU98" i="280"/>
  <c r="FU88" i="280"/>
  <c r="FT20" i="285"/>
  <c r="FS59" i="265"/>
  <c r="FS60" i="265" s="1"/>
  <c r="FU46" i="280"/>
  <c r="FU47" i="280" s="1"/>
  <c r="FU50" i="280" s="1"/>
  <c r="FU51" i="280"/>
  <c r="FU52" i="280" s="1"/>
  <c r="FS56" i="280"/>
  <c r="FS89" i="280" s="1"/>
  <c r="FR59" i="280"/>
  <c r="FV2" i="273"/>
  <c r="FV2" i="278"/>
  <c r="FT4" i="278"/>
  <c r="FT4" i="273"/>
  <c r="GF5" i="291"/>
  <c r="FS3" i="278"/>
  <c r="FS3" i="273"/>
  <c r="FM14" i="265"/>
  <c r="FN11" i="265"/>
  <c r="FU79" i="273"/>
  <c r="FV80" i="273" s="1"/>
  <c r="FV58" i="273" s="1"/>
  <c r="FU38" i="288"/>
  <c r="FU84" i="282"/>
  <c r="FU55" i="288"/>
  <c r="FU43" i="286"/>
  <c r="FU185" i="280"/>
  <c r="FU13" i="288"/>
  <c r="FU15" i="275"/>
  <c r="FU18" i="285"/>
  <c r="FU80" i="278"/>
  <c r="FU54" i="280"/>
  <c r="FU12" i="289"/>
  <c r="FU59" i="278"/>
  <c r="FU112" i="280"/>
  <c r="FU26" i="282"/>
  <c r="FU73" i="282"/>
  <c r="FU20" i="286"/>
  <c r="FU32" i="286"/>
  <c r="FU61" i="288"/>
  <c r="FU57" i="273"/>
  <c r="FT11" i="278"/>
  <c r="FU17" i="280"/>
  <c r="FU76" i="288"/>
  <c r="FU77" i="288" s="1"/>
  <c r="FU79" i="288" s="1"/>
  <c r="FU79" i="280"/>
  <c r="FT21" i="278"/>
  <c r="FQ32" i="278"/>
  <c r="FU22" i="285"/>
  <c r="FU13" i="285"/>
  <c r="FU13" i="265" s="1"/>
  <c r="FT13" i="278"/>
  <c r="FO9" i="265"/>
  <c r="FO62" i="278"/>
  <c r="FO49" i="278"/>
  <c r="FO53" i="278"/>
  <c r="FS25" i="278"/>
  <c r="FU100" i="273"/>
  <c r="FV101" i="273" s="1"/>
  <c r="FV59" i="273" s="1"/>
  <c r="FU15" i="286"/>
  <c r="FU20" i="282"/>
  <c r="GI4" i="291"/>
  <c r="FV42" i="288"/>
  <c r="FV2" i="285"/>
  <c r="FV127" i="273"/>
  <c r="FV128" i="273" s="1"/>
  <c r="FV21" i="289" s="1"/>
  <c r="FV96" i="273"/>
  <c r="FV97" i="273" s="1"/>
  <c r="FV75" i="273"/>
  <c r="FV76" i="273" s="1"/>
  <c r="FV2" i="289"/>
  <c r="FV2" i="288"/>
  <c r="FV2" i="280"/>
  <c r="FV2" i="275"/>
  <c r="FV2" i="286"/>
  <c r="FV2" i="282"/>
  <c r="FV122" i="273"/>
  <c r="FV123" i="273" s="1"/>
  <c r="FV90" i="273"/>
  <c r="FV91" i="273" s="1"/>
  <c r="FV111" i="273"/>
  <c r="FV112" i="273" s="1"/>
  <c r="FV11" i="285" s="1"/>
  <c r="FV12" i="285" s="1"/>
  <c r="FV2" i="265"/>
  <c r="FV152" i="273"/>
  <c r="FV153" i="273" s="1"/>
  <c r="FV18" i="288"/>
  <c r="FV32" i="273"/>
  <c r="FV33" i="273" s="1"/>
  <c r="FM54" i="278"/>
  <c r="FX37" i="273"/>
  <c r="FX47" i="273"/>
  <c r="FX48" i="273" s="1"/>
  <c r="FX37" i="288"/>
  <c r="FX12" i="288"/>
  <c r="FX19" i="273"/>
  <c r="FX20" i="273" s="1"/>
  <c r="FX56" i="273"/>
  <c r="FS83" i="278"/>
  <c r="FS74" i="278"/>
  <c r="FS43" i="278"/>
  <c r="FS70" i="278"/>
  <c r="FW24" i="273"/>
  <c r="FW25" i="273" s="1"/>
  <c r="FW2" i="304" s="1"/>
  <c r="FW151" i="273"/>
  <c r="FU42" i="273"/>
  <c r="FU4" i="304" s="1"/>
  <c r="FU52" i="273"/>
  <c r="FY5" i="265"/>
  <c r="FY5" i="282"/>
  <c r="FY5" i="289"/>
  <c r="FY5" i="288"/>
  <c r="FZ10" i="273"/>
  <c r="FY5" i="286"/>
  <c r="FY5" i="275"/>
  <c r="FY5" i="285"/>
  <c r="FY13" i="273"/>
  <c r="FY14" i="273" s="1"/>
  <c r="FY5" i="280"/>
  <c r="FR27" i="278"/>
  <c r="FS26" i="278"/>
  <c r="FP34" i="278"/>
  <c r="FT112" i="280"/>
  <c r="FT26" i="282"/>
  <c r="FT13" i="288"/>
  <c r="FT61" i="288"/>
  <c r="FT32" i="286"/>
  <c r="FT54" i="280"/>
  <c r="FT20" i="286"/>
  <c r="FT15" i="275"/>
  <c r="FT20" i="275" s="1"/>
  <c r="FU17" i="275" s="1"/>
  <c r="FT73" i="282"/>
  <c r="FT84" i="282"/>
  <c r="FT55" i="288"/>
  <c r="FT38" i="288"/>
  <c r="FT43" i="286"/>
  <c r="FT185" i="280"/>
  <c r="FT80" i="278"/>
  <c r="FT12" i="289"/>
  <c r="FT13" i="289" s="1"/>
  <c r="FT20" i="289" s="1"/>
  <c r="FU22" i="289" s="1"/>
  <c r="FT59" i="278"/>
  <c r="FT18" i="285"/>
  <c r="FT23" i="285" s="1"/>
  <c r="FT57" i="273"/>
  <c r="FT60" i="273" s="1"/>
  <c r="FT66" i="273" s="1"/>
  <c r="FT67" i="273" s="1"/>
  <c r="FT3" i="304" s="1"/>
  <c r="FT79" i="273"/>
  <c r="FU80" i="273" s="1"/>
  <c r="FU58" i="273" s="1"/>
  <c r="FU38" i="273"/>
  <c r="FV39" i="273" s="1"/>
  <c r="FV41" i="273" s="1"/>
  <c r="FU144" i="273"/>
  <c r="FU139" i="273"/>
  <c r="FU140" i="273" s="1"/>
  <c r="FU19" i="278" s="1"/>
  <c r="FU134" i="273"/>
  <c r="FU135" i="273" s="1"/>
  <c r="FU138" i="273" s="1"/>
  <c r="FU33" i="278"/>
  <c r="FU145" i="273"/>
  <c r="FU146" i="273" s="1"/>
  <c r="FU45" i="280" s="1"/>
  <c r="FU56" i="288"/>
  <c r="FU20" i="278"/>
  <c r="FU12" i="278"/>
  <c r="FU155" i="273"/>
  <c r="FU41" i="278"/>
  <c r="FT4" i="285"/>
  <c r="FT4" i="282"/>
  <c r="FT4" i="289"/>
  <c r="FT4" i="286"/>
  <c r="FT4" i="265"/>
  <c r="FT4" i="275"/>
  <c r="FT4" i="280"/>
  <c r="FT4" i="288"/>
  <c r="FW51" i="273"/>
  <c r="FT42" i="278"/>
  <c r="FN14" i="265"/>
  <c r="FU48" i="278"/>
  <c r="FU127" i="280"/>
  <c r="FU129" i="280" s="1"/>
  <c r="FU156" i="273"/>
  <c r="FU69" i="278"/>
  <c r="FU153" i="280"/>
  <c r="FU154" i="280" s="1"/>
  <c r="FU156" i="280" s="1"/>
  <c r="FT132" i="280"/>
  <c r="FT55" i="280"/>
  <c r="FN50" i="278"/>
  <c r="AR52" i="278"/>
  <c r="AS77" i="278"/>
  <c r="AS84" i="278"/>
  <c r="FS3" i="289"/>
  <c r="FS50" i="288"/>
  <c r="FS51" i="288" s="1"/>
  <c r="FS54" i="288" s="1"/>
  <c r="FS57" i="288" s="1"/>
  <c r="FS64" i="288" s="1"/>
  <c r="FT157" i="273"/>
  <c r="FS3" i="280"/>
  <c r="FS3" i="282"/>
  <c r="FS50" i="273"/>
  <c r="FS3" i="288"/>
  <c r="FS3" i="275"/>
  <c r="FS3" i="285"/>
  <c r="FS3" i="286"/>
  <c r="FS3" i="265"/>
  <c r="CR43" i="282"/>
  <c r="CR30" i="282"/>
  <c r="CR31" i="282" s="1"/>
  <c r="CS28" i="282" s="1"/>
  <c r="FZ5" i="304" l="1"/>
  <c r="FZ5" i="278"/>
  <c r="FZ5" i="273"/>
  <c r="FV98" i="280"/>
  <c r="FV88" i="280"/>
  <c r="FV51" i="280"/>
  <c r="FV52" i="280" s="1"/>
  <c r="FV46" i="280"/>
  <c r="FV47" i="280" s="1"/>
  <c r="FV50" i="280" s="1"/>
  <c r="FT56" i="280"/>
  <c r="FT89" i="280" s="1"/>
  <c r="FS59" i="280"/>
  <c r="FU4" i="273"/>
  <c r="FU4" i="278"/>
  <c r="FW2" i="278"/>
  <c r="FW2" i="273"/>
  <c r="FN42" i="282"/>
  <c r="GG5" i="291"/>
  <c r="FT3" i="273"/>
  <c r="FT3" i="278"/>
  <c r="FO11" i="265"/>
  <c r="FU60" i="273"/>
  <c r="FU66" i="273" s="1"/>
  <c r="FU67" i="273" s="1"/>
  <c r="FU3" i="304" s="1"/>
  <c r="FU20" i="275"/>
  <c r="FV17" i="275" s="1"/>
  <c r="FU20" i="285"/>
  <c r="FU23" i="285" s="1"/>
  <c r="FU59" i="265" s="1"/>
  <c r="FT59" i="265"/>
  <c r="FU11" i="278"/>
  <c r="FS71" i="278"/>
  <c r="FV48" i="278"/>
  <c r="FV69" i="278"/>
  <c r="FV156" i="273"/>
  <c r="FV127" i="280"/>
  <c r="FV129" i="280" s="1"/>
  <c r="FV153" i="280"/>
  <c r="FV154" i="280" s="1"/>
  <c r="FV156" i="280" s="1"/>
  <c r="FN54" i="278"/>
  <c r="FV22" i="289"/>
  <c r="FV40" i="278" s="1"/>
  <c r="FU40" i="278"/>
  <c r="FY56" i="273"/>
  <c r="FY37" i="288"/>
  <c r="FY19" i="273"/>
  <c r="FY20" i="273" s="1"/>
  <c r="FY37" i="273"/>
  <c r="FY12" i="288"/>
  <c r="FY47" i="273"/>
  <c r="FY48" i="273" s="1"/>
  <c r="FS10" i="265"/>
  <c r="FX51" i="273"/>
  <c r="FP9" i="265"/>
  <c r="FP62" i="278"/>
  <c r="FP49" i="278"/>
  <c r="FP53" i="278"/>
  <c r="FV13" i="285"/>
  <c r="FV13" i="265" s="1"/>
  <c r="FV22" i="285"/>
  <c r="FO50" i="278"/>
  <c r="GJ4" i="291"/>
  <c r="FW90" i="273"/>
  <c r="FW91" i="273" s="1"/>
  <c r="FW96" i="273"/>
  <c r="FW97" i="273" s="1"/>
  <c r="FW122" i="273"/>
  <c r="FW123" i="273" s="1"/>
  <c r="FW2" i="282"/>
  <c r="FW42" i="288"/>
  <c r="FW2" i="286"/>
  <c r="FW2" i="285"/>
  <c r="FW111" i="273"/>
  <c r="FW112" i="273" s="1"/>
  <c r="FW11" i="285" s="1"/>
  <c r="FW12" i="285" s="1"/>
  <c r="FW18" i="288"/>
  <c r="FW75" i="273"/>
  <c r="FW76" i="273" s="1"/>
  <c r="FW2" i="280"/>
  <c r="FW32" i="273"/>
  <c r="FW33" i="273" s="1"/>
  <c r="FW127" i="273"/>
  <c r="FW128" i="273" s="1"/>
  <c r="FW21" i="289" s="1"/>
  <c r="FW2" i="288"/>
  <c r="FW2" i="289"/>
  <c r="FW2" i="265"/>
  <c r="FW152" i="273"/>
  <c r="FW153" i="273" s="1"/>
  <c r="FW2" i="275"/>
  <c r="FV20" i="282"/>
  <c r="FV100" i="273"/>
  <c r="FW101" i="273" s="1"/>
  <c r="FW59" i="273" s="1"/>
  <c r="FV15" i="286"/>
  <c r="FQ34" i="278"/>
  <c r="FU13" i="289"/>
  <c r="FU20" i="289" s="1"/>
  <c r="FU132" i="280"/>
  <c r="FU55" i="280"/>
  <c r="FT70" i="278"/>
  <c r="FT43" i="278"/>
  <c r="FT74" i="278"/>
  <c r="FT83" i="278"/>
  <c r="FU13" i="278"/>
  <c r="FV42" i="273"/>
  <c r="FV4" i="304" s="1"/>
  <c r="FV52" i="273"/>
  <c r="FV17" i="280"/>
  <c r="FV79" i="280"/>
  <c r="FV76" i="288"/>
  <c r="FV77" i="288" s="1"/>
  <c r="FV79" i="288" s="1"/>
  <c r="FV12" i="289"/>
  <c r="FV43" i="286"/>
  <c r="FV79" i="273"/>
  <c r="FW80" i="273" s="1"/>
  <c r="FW58" i="273" s="1"/>
  <c r="FV38" i="288"/>
  <c r="FV112" i="280"/>
  <c r="FV57" i="273"/>
  <c r="FV185" i="280"/>
  <c r="FV26" i="282"/>
  <c r="FV73" i="282"/>
  <c r="FV32" i="286"/>
  <c r="FV54" i="280"/>
  <c r="FV61" i="288"/>
  <c r="FV15" i="275"/>
  <c r="FV20" i="275" s="1"/>
  <c r="FW17" i="275" s="1"/>
  <c r="FV20" i="286"/>
  <c r="FV18" i="285"/>
  <c r="FV59" i="278"/>
  <c r="FV55" i="288"/>
  <c r="FV84" i="282"/>
  <c r="FV13" i="288"/>
  <c r="FV80" i="278"/>
  <c r="FO42" i="282"/>
  <c r="FO14" i="265"/>
  <c r="FU21" i="278"/>
  <c r="FR32" i="278"/>
  <c r="FU4" i="289"/>
  <c r="FU4" i="275"/>
  <c r="FU4" i="288"/>
  <c r="FU4" i="265"/>
  <c r="FU4" i="285"/>
  <c r="FU4" i="280"/>
  <c r="FU4" i="286"/>
  <c r="FU4" i="282"/>
  <c r="FV144" i="273"/>
  <c r="FV38" i="273"/>
  <c r="FW39" i="273" s="1"/>
  <c r="FW41" i="273" s="1"/>
  <c r="FV134" i="273"/>
  <c r="FV135" i="273" s="1"/>
  <c r="FV41" i="278"/>
  <c r="FV139" i="273"/>
  <c r="FV140" i="273" s="1"/>
  <c r="FV19" i="278" s="1"/>
  <c r="FV20" i="278"/>
  <c r="FV145" i="273"/>
  <c r="FV146" i="273" s="1"/>
  <c r="FV45" i="280" s="1"/>
  <c r="FV56" i="288"/>
  <c r="FV12" i="278"/>
  <c r="FV155" i="273"/>
  <c r="FV33" i="278"/>
  <c r="FT26" i="278"/>
  <c r="FZ13" i="273"/>
  <c r="FZ14" i="273" s="1"/>
  <c r="FZ5" i="282"/>
  <c r="FZ5" i="275"/>
  <c r="FZ5" i="280"/>
  <c r="FZ5" i="285"/>
  <c r="GA10" i="273"/>
  <c r="FZ5" i="265"/>
  <c r="FZ5" i="286"/>
  <c r="FZ5" i="289"/>
  <c r="FZ5" i="288"/>
  <c r="FX151" i="273"/>
  <c r="FX24" i="273"/>
  <c r="FX25" i="273" s="1"/>
  <c r="FX2" i="304" s="1"/>
  <c r="FS27" i="278"/>
  <c r="FT25" i="278"/>
  <c r="AR55" i="278"/>
  <c r="AS85" i="278"/>
  <c r="AS31" i="265"/>
  <c r="FT3" i="289"/>
  <c r="FU157" i="273"/>
  <c r="FT50" i="288"/>
  <c r="FT51" i="288" s="1"/>
  <c r="FT54" i="288" s="1"/>
  <c r="FT57" i="288" s="1"/>
  <c r="FT64" i="288" s="1"/>
  <c r="CS19" i="282"/>
  <c r="CS21" i="282" s="1"/>
  <c r="FV20" i="285"/>
  <c r="FT3" i="285"/>
  <c r="FT3" i="265"/>
  <c r="FT3" i="282"/>
  <c r="FT3" i="288"/>
  <c r="FT3" i="280"/>
  <c r="FT3" i="286"/>
  <c r="FT50" i="273"/>
  <c r="FT3" i="275"/>
  <c r="GA5" i="304" l="1"/>
  <c r="GA5" i="278"/>
  <c r="GA5" i="273"/>
  <c r="FW98" i="280"/>
  <c r="FW88" i="280"/>
  <c r="FW22" i="289"/>
  <c r="FW40" i="278" s="1"/>
  <c r="FW46" i="280"/>
  <c r="FW47" i="280" s="1"/>
  <c r="FW50" i="280" s="1"/>
  <c r="FW51" i="280"/>
  <c r="FW52" i="280" s="1"/>
  <c r="FU56" i="280"/>
  <c r="FU89" i="280" s="1"/>
  <c r="FT59" i="280"/>
  <c r="FX2" i="273"/>
  <c r="FX2" i="278"/>
  <c r="FV4" i="278"/>
  <c r="FV4" i="273"/>
  <c r="GH5" i="291"/>
  <c r="FU3" i="278"/>
  <c r="FU3" i="273"/>
  <c r="FU60" i="265"/>
  <c r="FT60" i="265"/>
  <c r="FP11" i="265"/>
  <c r="FP14" i="265" s="1"/>
  <c r="FV23" i="285"/>
  <c r="FV59" i="265" s="1"/>
  <c r="FV60" i="273"/>
  <c r="FV66" i="273" s="1"/>
  <c r="FV67" i="273" s="1"/>
  <c r="FV3" i="304" s="1"/>
  <c r="FV13" i="289"/>
  <c r="FV20" i="289" s="1"/>
  <c r="FV11" i="278"/>
  <c r="FV138" i="273"/>
  <c r="FV21" i="278"/>
  <c r="FU42" i="278"/>
  <c r="FU25" i="278"/>
  <c r="FW13" i="285"/>
  <c r="FW13" i="265" s="1"/>
  <c r="FW22" i="285"/>
  <c r="FW20" i="278"/>
  <c r="FW134" i="273"/>
  <c r="FW135" i="273" s="1"/>
  <c r="FW139" i="273"/>
  <c r="FW33" i="278"/>
  <c r="FW41" i="278"/>
  <c r="FW145" i="273"/>
  <c r="FW146" i="273" s="1"/>
  <c r="FW45" i="280" s="1"/>
  <c r="FW56" i="288"/>
  <c r="FW12" i="278"/>
  <c r="FW155" i="273"/>
  <c r="FV42" i="278"/>
  <c r="FW69" i="278"/>
  <c r="FW153" i="280"/>
  <c r="FW154" i="280" s="1"/>
  <c r="FW156" i="280" s="1"/>
  <c r="FW156" i="273"/>
  <c r="FW48" i="278"/>
  <c r="FW127" i="280"/>
  <c r="FW129" i="280" s="1"/>
  <c r="GK4" i="291"/>
  <c r="FX96" i="273"/>
  <c r="FX97" i="273" s="1"/>
  <c r="FX127" i="273"/>
  <c r="FX128" i="273" s="1"/>
  <c r="FX21" i="289" s="1"/>
  <c r="FX2" i="288"/>
  <c r="FX75" i="273"/>
  <c r="FX76" i="273" s="1"/>
  <c r="FX80" i="278" s="1"/>
  <c r="FX122" i="273"/>
  <c r="FX123" i="273" s="1"/>
  <c r="FX2" i="286"/>
  <c r="FX32" i="273"/>
  <c r="FX33" i="273" s="1"/>
  <c r="FX2" i="289"/>
  <c r="FX42" i="288"/>
  <c r="FX152" i="273"/>
  <c r="FX153" i="273" s="1"/>
  <c r="FX90" i="273"/>
  <c r="FX91" i="273" s="1"/>
  <c r="FX2" i="282"/>
  <c r="FX2" i="275"/>
  <c r="FX18" i="288"/>
  <c r="FX111" i="273"/>
  <c r="FX112" i="273" s="1"/>
  <c r="FX11" i="285" s="1"/>
  <c r="FX12" i="285" s="1"/>
  <c r="FX2" i="280"/>
  <c r="FX2" i="265"/>
  <c r="FX2" i="285"/>
  <c r="GA5" i="275"/>
  <c r="GA5" i="289"/>
  <c r="GA5" i="282"/>
  <c r="GA13" i="273"/>
  <c r="GA14" i="273" s="1"/>
  <c r="GA5" i="285"/>
  <c r="GA5" i="265"/>
  <c r="GA5" i="280"/>
  <c r="GA5" i="286"/>
  <c r="GB10" i="273"/>
  <c r="GA5" i="288"/>
  <c r="FR34" i="278"/>
  <c r="FW20" i="282"/>
  <c r="FW15" i="286"/>
  <c r="FW100" i="273"/>
  <c r="FX101" i="273" s="1"/>
  <c r="FX59" i="273" s="1"/>
  <c r="FY51" i="273"/>
  <c r="FS75" i="278"/>
  <c r="FQ9" i="265"/>
  <c r="FQ53" i="278"/>
  <c r="FQ49" i="278"/>
  <c r="FQ62" i="278"/>
  <c r="FP50" i="278"/>
  <c r="FW52" i="273"/>
  <c r="FW42" i="273"/>
  <c r="FW4" i="304" s="1"/>
  <c r="FU26" i="278"/>
  <c r="FT10" i="265"/>
  <c r="FX22" i="289"/>
  <c r="FX40" i="278" s="1"/>
  <c r="FZ12" i="288"/>
  <c r="FZ37" i="273"/>
  <c r="FZ19" i="273"/>
  <c r="FZ20" i="273" s="1"/>
  <c r="FZ56" i="273"/>
  <c r="FZ37" i="288"/>
  <c r="FZ47" i="273"/>
  <c r="FZ48" i="273" s="1"/>
  <c r="FW140" i="273"/>
  <c r="FW19" i="278" s="1"/>
  <c r="FV13" i="278"/>
  <c r="FT71" i="278"/>
  <c r="FW38" i="273"/>
  <c r="FX39" i="273" s="1"/>
  <c r="FX41" i="273" s="1"/>
  <c r="FW144" i="273"/>
  <c r="FP42" i="282"/>
  <c r="FY24" i="273"/>
  <c r="FY25" i="273" s="1"/>
  <c r="FY2" i="304" s="1"/>
  <c r="FY151" i="273"/>
  <c r="FV132" i="280"/>
  <c r="FV55" i="280"/>
  <c r="FW17" i="280"/>
  <c r="FW79" i="280"/>
  <c r="FW76" i="288"/>
  <c r="FW77" i="288" s="1"/>
  <c r="FW79" i="288" s="1"/>
  <c r="FT27" i="278"/>
  <c r="FO54" i="278"/>
  <c r="FS32" i="278"/>
  <c r="FV4" i="285"/>
  <c r="FV4" i="286"/>
  <c r="FV4" i="265"/>
  <c r="FV4" i="289"/>
  <c r="FV4" i="280"/>
  <c r="FV4" i="288"/>
  <c r="FV4" i="275"/>
  <c r="FV4" i="282"/>
  <c r="FW12" i="289"/>
  <c r="FW13" i="289" s="1"/>
  <c r="FW20" i="289" s="1"/>
  <c r="FW112" i="280"/>
  <c r="FW84" i="282"/>
  <c r="FW185" i="280"/>
  <c r="FW54" i="280"/>
  <c r="FW73" i="282"/>
  <c r="FW13" i="288"/>
  <c r="FW57" i="273"/>
  <c r="FW59" i="278"/>
  <c r="FW61" i="288"/>
  <c r="FW18" i="285"/>
  <c r="FW55" i="288"/>
  <c r="FW80" i="278"/>
  <c r="FW43" i="286"/>
  <c r="FW26" i="282"/>
  <c r="FW20" i="286"/>
  <c r="FW15" i="275"/>
  <c r="FW20" i="275" s="1"/>
  <c r="FX17" i="275" s="1"/>
  <c r="FW38" i="288"/>
  <c r="FW32" i="286"/>
  <c r="FW79" i="273"/>
  <c r="FX80" i="273" s="1"/>
  <c r="FX58" i="273" s="1"/>
  <c r="AT82" i="278"/>
  <c r="AS69" i="265"/>
  <c r="AR63" i="278"/>
  <c r="AR30" i="265"/>
  <c r="FU3" i="289"/>
  <c r="FX12" i="289"/>
  <c r="FX59" i="278"/>
  <c r="FV157" i="273"/>
  <c r="FU50" i="288"/>
  <c r="FU51" i="288" s="1"/>
  <c r="FU54" i="288" s="1"/>
  <c r="FU57" i="288" s="1"/>
  <c r="FU64" i="288" s="1"/>
  <c r="FX112" i="280"/>
  <c r="FX20" i="286"/>
  <c r="FX26" i="282"/>
  <c r="FX43" i="286"/>
  <c r="FX84" i="282"/>
  <c r="FX15" i="275"/>
  <c r="FX55" i="288"/>
  <c r="FX18" i="285"/>
  <c r="FU3" i="282"/>
  <c r="FU3" i="265"/>
  <c r="FU3" i="286"/>
  <c r="FU3" i="285"/>
  <c r="FU3" i="288"/>
  <c r="FU3" i="280"/>
  <c r="FU3" i="275"/>
  <c r="FU50" i="273"/>
  <c r="CS30" i="282"/>
  <c r="CS31" i="282" s="1"/>
  <c r="CT28" i="282" s="1"/>
  <c r="CS43" i="282"/>
  <c r="FW20" i="285" l="1"/>
  <c r="FW23" i="285" s="1"/>
  <c r="FX20" i="285" s="1"/>
  <c r="GB5" i="304"/>
  <c r="GB5" i="278"/>
  <c r="GB5" i="273"/>
  <c r="FX98" i="280"/>
  <c r="FX88" i="280"/>
  <c r="FX51" i="280"/>
  <c r="FX52" i="280" s="1"/>
  <c r="FX46" i="280"/>
  <c r="FX47" i="280" s="1"/>
  <c r="FX50" i="280" s="1"/>
  <c r="FV56" i="280"/>
  <c r="FV89" i="280" s="1"/>
  <c r="FU59" i="280"/>
  <c r="FX13" i="288"/>
  <c r="FX73" i="282"/>
  <c r="FX32" i="286"/>
  <c r="FX57" i="273"/>
  <c r="FX38" i="288"/>
  <c r="FX79" i="273"/>
  <c r="FY80" i="273" s="1"/>
  <c r="FY58" i="273" s="1"/>
  <c r="FX61" i="288"/>
  <c r="FX185" i="280"/>
  <c r="FX54" i="280"/>
  <c r="FY2" i="278"/>
  <c r="FY2" i="273"/>
  <c r="GI5" i="291"/>
  <c r="FV3" i="273"/>
  <c r="FV3" i="278"/>
  <c r="FW4" i="273"/>
  <c r="FW4" i="278"/>
  <c r="FV60" i="265"/>
  <c r="FQ11" i="265"/>
  <c r="FQ14" i="265" s="1"/>
  <c r="FW60" i="273"/>
  <c r="FW42" i="278"/>
  <c r="FW83" i="278" s="1"/>
  <c r="FW138" i="273"/>
  <c r="FW11" i="278"/>
  <c r="FR62" i="278"/>
  <c r="FR53" i="278"/>
  <c r="FR9" i="265"/>
  <c r="FR49" i="278"/>
  <c r="GL4" i="291"/>
  <c r="FY2" i="289"/>
  <c r="FY32" i="273"/>
  <c r="FY33" i="273" s="1"/>
  <c r="FY111" i="273"/>
  <c r="FY112" i="273" s="1"/>
  <c r="FY11" i="285" s="1"/>
  <c r="FY12" i="285" s="1"/>
  <c r="FY2" i="282"/>
  <c r="FY2" i="265"/>
  <c r="FY75" i="273"/>
  <c r="FY76" i="273" s="1"/>
  <c r="FY80" i="278" s="1"/>
  <c r="FY122" i="273"/>
  <c r="FY123" i="273" s="1"/>
  <c r="FY42" i="288"/>
  <c r="FY96" i="273"/>
  <c r="FY97" i="273" s="1"/>
  <c r="FY2" i="285"/>
  <c r="FY2" i="275"/>
  <c r="FY90" i="273"/>
  <c r="FY91" i="273" s="1"/>
  <c r="FY2" i="280"/>
  <c r="FY2" i="288"/>
  <c r="FY127" i="273"/>
  <c r="FY128" i="273" s="1"/>
  <c r="FY21" i="289" s="1"/>
  <c r="FY152" i="273"/>
  <c r="FY153" i="273" s="1"/>
  <c r="FY2" i="286"/>
  <c r="FY18" i="288"/>
  <c r="FV25" i="278"/>
  <c r="FP54" i="278"/>
  <c r="FX22" i="285"/>
  <c r="FX13" i="285"/>
  <c r="FX13" i="265" s="1"/>
  <c r="FV74" i="278"/>
  <c r="FV43" i="278"/>
  <c r="FV83" i="278"/>
  <c r="FV70" i="278"/>
  <c r="FU74" i="278"/>
  <c r="FU83" i="278"/>
  <c r="FU70" i="278"/>
  <c r="FU43" i="278"/>
  <c r="FT32" i="278"/>
  <c r="GB5" i="282"/>
  <c r="GB13" i="273"/>
  <c r="GB14" i="273" s="1"/>
  <c r="GB5" i="289"/>
  <c r="GB5" i="288"/>
  <c r="GB5" i="285"/>
  <c r="GB5" i="265"/>
  <c r="GC10" i="273"/>
  <c r="GB5" i="280"/>
  <c r="GB5" i="275"/>
  <c r="GB5" i="286"/>
  <c r="FX38" i="273"/>
  <c r="FY39" i="273" s="1"/>
  <c r="FY41" i="273" s="1"/>
  <c r="FX144" i="273"/>
  <c r="FX41" i="278"/>
  <c r="FX145" i="273"/>
  <c r="FX146" i="273" s="1"/>
  <c r="FX45" i="280" s="1"/>
  <c r="FX134" i="273"/>
  <c r="FX135" i="273" s="1"/>
  <c r="FX139" i="273"/>
  <c r="FX140" i="273" s="1"/>
  <c r="FX19" i="278" s="1"/>
  <c r="FX20" i="278"/>
  <c r="FX56" i="288"/>
  <c r="FX155" i="273"/>
  <c r="FX33" i="278"/>
  <c r="FX12" i="278"/>
  <c r="FZ51" i="273"/>
  <c r="FW21" i="278"/>
  <c r="FV26" i="278"/>
  <c r="GA37" i="273"/>
  <c r="GA47" i="273"/>
  <c r="GA48" i="273" s="1"/>
  <c r="GA19" i="273"/>
  <c r="GA20" i="273" s="1"/>
  <c r="GA56" i="273"/>
  <c r="GA12" i="288"/>
  <c r="GA37" i="288"/>
  <c r="FX13" i="289"/>
  <c r="FX20" i="289" s="1"/>
  <c r="FY22" i="289" s="1"/>
  <c r="FQ50" i="278"/>
  <c r="FX17" i="280"/>
  <c r="FX76" i="288"/>
  <c r="FX77" i="288" s="1"/>
  <c r="FX79" i="288" s="1"/>
  <c r="FX79" i="280"/>
  <c r="FW132" i="280"/>
  <c r="FW55" i="280"/>
  <c r="FW13" i="278"/>
  <c r="FX42" i="273"/>
  <c r="FX4" i="304" s="1"/>
  <c r="FX52" i="273"/>
  <c r="FX100" i="273"/>
  <c r="FY101" i="273" s="1"/>
  <c r="FY59" i="273" s="1"/>
  <c r="FX20" i="282"/>
  <c r="FX15" i="286"/>
  <c r="FW43" i="278"/>
  <c r="FX20" i="275"/>
  <c r="FY17" i="275" s="1"/>
  <c r="FS34" i="278"/>
  <c r="FT75" i="278"/>
  <c r="FZ151" i="273"/>
  <c r="FZ24" i="273"/>
  <c r="FZ25" i="273" s="1"/>
  <c r="FZ2" i="304" s="1"/>
  <c r="FW4" i="280"/>
  <c r="FW4" i="288"/>
  <c r="FW4" i="282"/>
  <c r="FW4" i="265"/>
  <c r="FW4" i="275"/>
  <c r="FW4" i="289"/>
  <c r="FW4" i="286"/>
  <c r="FW4" i="285"/>
  <c r="FX48" i="278"/>
  <c r="FX69" i="278"/>
  <c r="FX127" i="280"/>
  <c r="FX129" i="280" s="1"/>
  <c r="FX153" i="280"/>
  <c r="FX154" i="280" s="1"/>
  <c r="FX156" i="280" s="1"/>
  <c r="FX156" i="273"/>
  <c r="FU27" i="278"/>
  <c r="AT73" i="278"/>
  <c r="AR64" i="278"/>
  <c r="FV3" i="289"/>
  <c r="FV50" i="288"/>
  <c r="FV51" i="288" s="1"/>
  <c r="FV54" i="288" s="1"/>
  <c r="FV57" i="288" s="1"/>
  <c r="FV64" i="288" s="1"/>
  <c r="FW157" i="273"/>
  <c r="FW59" i="265"/>
  <c r="FV3" i="265"/>
  <c r="FV3" i="282"/>
  <c r="FV3" i="285"/>
  <c r="FV3" i="288"/>
  <c r="FV3" i="280"/>
  <c r="FV3" i="286"/>
  <c r="FV50" i="273"/>
  <c r="FV3" i="275"/>
  <c r="FW66" i="273"/>
  <c r="FW67" i="273" s="1"/>
  <c r="FW3" i="304" s="1"/>
  <c r="CT19" i="282"/>
  <c r="CT21" i="282" s="1"/>
  <c r="GC5" i="304" l="1"/>
  <c r="GC5" i="278"/>
  <c r="GC5" i="273"/>
  <c r="FY98" i="280"/>
  <c r="FY88" i="280"/>
  <c r="FQ42" i="282"/>
  <c r="FY46" i="280"/>
  <c r="FY47" i="280" s="1"/>
  <c r="FY50" i="280" s="1"/>
  <c r="FY51" i="280"/>
  <c r="FY52" i="280" s="1"/>
  <c r="FW56" i="280"/>
  <c r="FW89" i="280" s="1"/>
  <c r="FV59" i="280"/>
  <c r="FX60" i="273"/>
  <c r="FX66" i="273" s="1"/>
  <c r="FX67" i="273" s="1"/>
  <c r="FX3" i="304" s="1"/>
  <c r="FZ2" i="273"/>
  <c r="FZ2" i="278"/>
  <c r="FX4" i="278"/>
  <c r="FX4" i="273"/>
  <c r="GJ5" i="291"/>
  <c r="FW3" i="278"/>
  <c r="FW3" i="273"/>
  <c r="FW60" i="265"/>
  <c r="FR11" i="265"/>
  <c r="FX23" i="285"/>
  <c r="FX59" i="265" s="1"/>
  <c r="FY13" i="288"/>
  <c r="FY112" i="280"/>
  <c r="FZ22" i="289"/>
  <c r="FW74" i="278"/>
  <c r="FW70" i="278"/>
  <c r="FY84" i="282"/>
  <c r="FY185" i="280"/>
  <c r="FY15" i="275"/>
  <c r="FY20" i="275" s="1"/>
  <c r="FZ17" i="275" s="1"/>
  <c r="FY20" i="286"/>
  <c r="FY57" i="273"/>
  <c r="FY60" i="273" s="1"/>
  <c r="FY32" i="286"/>
  <c r="FY26" i="282"/>
  <c r="FY59" i="278"/>
  <c r="FY79" i="273"/>
  <c r="FZ80" i="273" s="1"/>
  <c r="FZ58" i="273" s="1"/>
  <c r="FY54" i="280"/>
  <c r="FY73" i="282"/>
  <c r="FY43" i="286"/>
  <c r="FY12" i="289"/>
  <c r="FY13" i="289" s="1"/>
  <c r="FY20" i="289" s="1"/>
  <c r="FY38" i="288"/>
  <c r="FY55" i="288"/>
  <c r="FY18" i="285"/>
  <c r="FY61" i="288"/>
  <c r="FX11" i="278"/>
  <c r="FX138" i="273"/>
  <c r="FV10" i="265"/>
  <c r="FY42" i="273"/>
  <c r="FY4" i="304" s="1"/>
  <c r="FY52" i="273"/>
  <c r="FU10" i="265"/>
  <c r="FV27" i="278"/>
  <c r="FX55" i="280"/>
  <c r="FX132" i="280"/>
  <c r="FW10" i="265"/>
  <c r="FW25" i="278"/>
  <c r="FU71" i="278"/>
  <c r="FY13" i="285"/>
  <c r="FY13" i="265" s="1"/>
  <c r="FY22" i="285"/>
  <c r="FR14" i="265"/>
  <c r="FR42" i="282"/>
  <c r="FW26" i="278"/>
  <c r="FX21" i="278"/>
  <c r="FY127" i="280"/>
  <c r="FY129" i="280" s="1"/>
  <c r="FY153" i="280"/>
  <c r="FY154" i="280" s="1"/>
  <c r="FY156" i="280" s="1"/>
  <c r="FY69" i="278"/>
  <c r="FY156" i="273"/>
  <c r="FY48" i="278"/>
  <c r="FY41" i="278"/>
  <c r="FY145" i="273"/>
  <c r="FY146" i="273" s="1"/>
  <c r="FY45" i="280" s="1"/>
  <c r="FY155" i="273"/>
  <c r="FY12" i="278"/>
  <c r="FY33" i="278"/>
  <c r="FY134" i="273"/>
  <c r="FY135" i="273" s="1"/>
  <c r="FY139" i="273"/>
  <c r="FY140" i="273" s="1"/>
  <c r="FY19" i="278" s="1"/>
  <c r="FY56" i="288"/>
  <c r="FY20" i="278"/>
  <c r="FY38" i="273"/>
  <c r="FZ39" i="273" s="1"/>
  <c r="FZ41" i="273" s="1"/>
  <c r="FY144" i="273"/>
  <c r="FX4" i="286"/>
  <c r="FX4" i="275"/>
  <c r="FX4" i="265"/>
  <c r="FX4" i="288"/>
  <c r="FX4" i="285"/>
  <c r="FX4" i="282"/>
  <c r="FX4" i="289"/>
  <c r="FX4" i="280"/>
  <c r="FU32" i="278"/>
  <c r="FS49" i="278"/>
  <c r="FS62" i="278"/>
  <c r="FS53" i="278"/>
  <c r="FS9" i="265"/>
  <c r="GB56" i="273"/>
  <c r="GB37" i="288"/>
  <c r="GB37" i="273"/>
  <c r="GB47" i="273"/>
  <c r="GB48" i="273" s="1"/>
  <c r="GB12" i="288"/>
  <c r="GB19" i="273"/>
  <c r="GB20" i="273" s="1"/>
  <c r="FQ54" i="278"/>
  <c r="GC5" i="289"/>
  <c r="GC13" i="273"/>
  <c r="GC14" i="273" s="1"/>
  <c r="GC5" i="288"/>
  <c r="GC5" i="275"/>
  <c r="GD10" i="273"/>
  <c r="GC5" i="286"/>
  <c r="GC5" i="280"/>
  <c r="GC5" i="282"/>
  <c r="GC5" i="285"/>
  <c r="GC5" i="265"/>
  <c r="FY17" i="280"/>
  <c r="FY79" i="280"/>
  <c r="FY76" i="288"/>
  <c r="FY77" i="288" s="1"/>
  <c r="FY79" i="288" s="1"/>
  <c r="GM4" i="291"/>
  <c r="FZ75" i="273"/>
  <c r="FZ76" i="273" s="1"/>
  <c r="FZ80" i="278" s="1"/>
  <c r="FZ2" i="282"/>
  <c r="FZ2" i="285"/>
  <c r="FZ152" i="273"/>
  <c r="FZ153" i="273" s="1"/>
  <c r="FZ96" i="273"/>
  <c r="FZ97" i="273" s="1"/>
  <c r="FZ42" i="288"/>
  <c r="FZ2" i="280"/>
  <c r="FZ111" i="273"/>
  <c r="FZ112" i="273" s="1"/>
  <c r="FZ11" i="285" s="1"/>
  <c r="FZ12" i="285" s="1"/>
  <c r="FZ32" i="273"/>
  <c r="FZ33" i="273" s="1"/>
  <c r="FZ2" i="288"/>
  <c r="FZ2" i="286"/>
  <c r="FZ127" i="273"/>
  <c r="FZ128" i="273" s="1"/>
  <c r="FZ21" i="289" s="1"/>
  <c r="GA22" i="289" s="1"/>
  <c r="GA40" i="278" s="1"/>
  <c r="FZ122" i="273"/>
  <c r="FZ123" i="273" s="1"/>
  <c r="FZ90" i="273"/>
  <c r="FZ91" i="273" s="1"/>
  <c r="FZ2" i="275"/>
  <c r="FZ2" i="289"/>
  <c r="FZ2" i="265"/>
  <c r="FZ18" i="288"/>
  <c r="GA151" i="273"/>
  <c r="GA24" i="273"/>
  <c r="GA25" i="273" s="1"/>
  <c r="GA2" i="304" s="1"/>
  <c r="FV71" i="278"/>
  <c r="FY100" i="273"/>
  <c r="FZ101" i="273" s="1"/>
  <c r="FZ59" i="273" s="1"/>
  <c r="FY15" i="286"/>
  <c r="FY20" i="282"/>
  <c r="FW71" i="278"/>
  <c r="GA51" i="273"/>
  <c r="FX13" i="278"/>
  <c r="FX42" i="278"/>
  <c r="FT34" i="278"/>
  <c r="FR50" i="278"/>
  <c r="AR64" i="265"/>
  <c r="AS61" i="278"/>
  <c r="AT76" i="278"/>
  <c r="FW3" i="289"/>
  <c r="FZ40" i="278"/>
  <c r="FY40" i="278"/>
  <c r="FW50" i="288"/>
  <c r="FW51" i="288" s="1"/>
  <c r="FW54" i="288" s="1"/>
  <c r="FW57" i="288" s="1"/>
  <c r="FW64" i="288" s="1"/>
  <c r="FX157" i="273"/>
  <c r="CT43" i="282"/>
  <c r="CT30" i="282"/>
  <c r="CT31" i="282" s="1"/>
  <c r="CU28" i="282" s="1"/>
  <c r="FW3" i="280"/>
  <c r="FW3" i="285"/>
  <c r="FW50" i="273"/>
  <c r="FW3" i="282"/>
  <c r="FW3" i="286"/>
  <c r="FW3" i="275"/>
  <c r="FW3" i="288"/>
  <c r="FW3" i="265"/>
  <c r="FZ98" i="280" l="1"/>
  <c r="FZ88" i="280"/>
  <c r="GD5" i="304"/>
  <c r="GD5" i="278"/>
  <c r="GD5" i="273"/>
  <c r="FY20" i="285"/>
  <c r="FZ51" i="280"/>
  <c r="FZ52" i="280" s="1"/>
  <c r="FZ46" i="280"/>
  <c r="FZ47" i="280" s="1"/>
  <c r="FZ50" i="280" s="1"/>
  <c r="FX56" i="280"/>
  <c r="FX89" i="280" s="1"/>
  <c r="FW59" i="280"/>
  <c r="GA2" i="278"/>
  <c r="GA2" i="273"/>
  <c r="GK5" i="291"/>
  <c r="FX3" i="273"/>
  <c r="FX3" i="278"/>
  <c r="FY4" i="273"/>
  <c r="FY4" i="278"/>
  <c r="FS11" i="265"/>
  <c r="FS14" i="265" s="1"/>
  <c r="FX60" i="265"/>
  <c r="FZ73" i="282"/>
  <c r="FZ185" i="280"/>
  <c r="FZ79" i="273"/>
  <c r="GA80" i="273" s="1"/>
  <c r="GA58" i="273" s="1"/>
  <c r="FZ112" i="280"/>
  <c r="FZ57" i="273"/>
  <c r="FZ60" i="273" s="1"/>
  <c r="FZ18" i="285"/>
  <c r="FZ13" i="288"/>
  <c r="FZ43" i="286"/>
  <c r="FZ38" i="288"/>
  <c r="FZ55" i="288"/>
  <c r="FZ59" i="278"/>
  <c r="FZ84" i="282"/>
  <c r="FZ15" i="275"/>
  <c r="FZ54" i="280"/>
  <c r="FY23" i="285"/>
  <c r="FZ20" i="285" s="1"/>
  <c r="FZ20" i="286"/>
  <c r="FZ32" i="286"/>
  <c r="FZ12" i="289"/>
  <c r="FZ13" i="289" s="1"/>
  <c r="FZ20" i="289" s="1"/>
  <c r="FZ61" i="288"/>
  <c r="FZ26" i="282"/>
  <c r="FY138" i="273"/>
  <c r="FY11" i="278"/>
  <c r="FT49" i="278"/>
  <c r="FT53" i="278"/>
  <c r="FT9" i="265"/>
  <c r="FT62" i="278"/>
  <c r="FS42" i="282"/>
  <c r="FY4" i="289"/>
  <c r="FY4" i="265"/>
  <c r="FY4" i="285"/>
  <c r="FY4" i="286"/>
  <c r="FY4" i="280"/>
  <c r="FY4" i="288"/>
  <c r="FY4" i="275"/>
  <c r="FY4" i="282"/>
  <c r="FZ41" i="278"/>
  <c r="FZ139" i="273"/>
  <c r="FZ140" i="273" s="1"/>
  <c r="FZ33" i="278"/>
  <c r="FZ56" i="288"/>
  <c r="FZ12" i="278"/>
  <c r="FZ134" i="273"/>
  <c r="FZ135" i="273" s="1"/>
  <c r="FZ20" i="278"/>
  <c r="FZ145" i="273"/>
  <c r="FZ146" i="273" s="1"/>
  <c r="FZ45" i="280" s="1"/>
  <c r="FZ155" i="273"/>
  <c r="FY13" i="278"/>
  <c r="FY132" i="280"/>
  <c r="FY55" i="280"/>
  <c r="GD13" i="273"/>
  <c r="GD14" i="273" s="1"/>
  <c r="GD5" i="282"/>
  <c r="GD5" i="285"/>
  <c r="GD5" i="288"/>
  <c r="GD5" i="286"/>
  <c r="GD5" i="265"/>
  <c r="GD5" i="289"/>
  <c r="GD5" i="275"/>
  <c r="GE10" i="273"/>
  <c r="GD5" i="280"/>
  <c r="FX74" i="278"/>
  <c r="FX70" i="278"/>
  <c r="FX83" i="278"/>
  <c r="FX43" i="278"/>
  <c r="FZ156" i="273"/>
  <c r="FZ48" i="278"/>
  <c r="FZ127" i="280"/>
  <c r="FZ129" i="280" s="1"/>
  <c r="FZ153" i="280"/>
  <c r="FZ154" i="280" s="1"/>
  <c r="FZ156" i="280" s="1"/>
  <c r="FZ69" i="278"/>
  <c r="GB151" i="273"/>
  <c r="GB24" i="273"/>
  <c r="GB25" i="273" s="1"/>
  <c r="GB2" i="304" s="1"/>
  <c r="GN4" i="291"/>
  <c r="GA96" i="273"/>
  <c r="GA97" i="273" s="1"/>
  <c r="GA122" i="273"/>
  <c r="GA123" i="273" s="1"/>
  <c r="GA75" i="273"/>
  <c r="GA76" i="273" s="1"/>
  <c r="GA80" i="278" s="1"/>
  <c r="GA152" i="273"/>
  <c r="GA153" i="273" s="1"/>
  <c r="GA90" i="273"/>
  <c r="GA91" i="273" s="1"/>
  <c r="GA18" i="288"/>
  <c r="GA42" i="288"/>
  <c r="GA2" i="282"/>
  <c r="GA2" i="286"/>
  <c r="GA111" i="273"/>
  <c r="GA112" i="273" s="1"/>
  <c r="GA11" i="285" s="1"/>
  <c r="GA12" i="285" s="1"/>
  <c r="GA2" i="275"/>
  <c r="GA2" i="280"/>
  <c r="GA2" i="288"/>
  <c r="GA32" i="273"/>
  <c r="GA33" i="273" s="1"/>
  <c r="GA2" i="285"/>
  <c r="GA127" i="273"/>
  <c r="GA128" i="273" s="1"/>
  <c r="GA21" i="289" s="1"/>
  <c r="GB22" i="289" s="1"/>
  <c r="GB40" i="278" s="1"/>
  <c r="GA2" i="289"/>
  <c r="GA2" i="265"/>
  <c r="FZ42" i="273"/>
  <c r="FZ4" i="304" s="1"/>
  <c r="FZ52" i="273"/>
  <c r="FX26" i="278"/>
  <c r="FZ17" i="280"/>
  <c r="FZ79" i="280"/>
  <c r="FZ76" i="288"/>
  <c r="FZ77" i="288" s="1"/>
  <c r="FZ79" i="288" s="1"/>
  <c r="FX25" i="278"/>
  <c r="GB51" i="273"/>
  <c r="FS50" i="278"/>
  <c r="FY21" i="278"/>
  <c r="FU75" i="278"/>
  <c r="FV32" i="278"/>
  <c r="FW75" i="278"/>
  <c r="FV75" i="278"/>
  <c r="FZ144" i="273"/>
  <c r="FZ38" i="273"/>
  <c r="GA39" i="273" s="1"/>
  <c r="GA41" i="273" s="1"/>
  <c r="GC37" i="273"/>
  <c r="GC47" i="273"/>
  <c r="GC48" i="273" s="1"/>
  <c r="GC19" i="273"/>
  <c r="GC20" i="273" s="1"/>
  <c r="GC56" i="273"/>
  <c r="GC12" i="288"/>
  <c r="GC37" i="288"/>
  <c r="FZ20" i="275"/>
  <c r="GA17" i="275" s="1"/>
  <c r="FR54" i="278"/>
  <c r="FZ20" i="282"/>
  <c r="FZ100" i="273"/>
  <c r="GA101" i="273" s="1"/>
  <c r="GA59" i="273" s="1"/>
  <c r="FZ15" i="286"/>
  <c r="FZ13" i="285"/>
  <c r="FZ13" i="265" s="1"/>
  <c r="FZ22" i="285"/>
  <c r="FU34" i="278"/>
  <c r="FW27" i="278"/>
  <c r="FY42" i="278"/>
  <c r="FY83" i="278" s="1"/>
  <c r="FZ42" i="278"/>
  <c r="FZ43" i="278" s="1"/>
  <c r="AT77" i="278"/>
  <c r="AT84" i="278"/>
  <c r="AS52" i="278"/>
  <c r="FX3" i="289"/>
  <c r="GA59" i="278"/>
  <c r="FY157" i="273"/>
  <c r="FX50" i="288"/>
  <c r="FX51" i="288" s="1"/>
  <c r="FX54" i="288" s="1"/>
  <c r="FX57" i="288" s="1"/>
  <c r="FX64" i="288" s="1"/>
  <c r="CU19" i="282"/>
  <c r="CU21" i="282" s="1"/>
  <c r="FY59" i="265"/>
  <c r="GA55" i="288"/>
  <c r="GA84" i="282"/>
  <c r="GA38" i="288"/>
  <c r="GA43" i="286"/>
  <c r="FY66" i="273"/>
  <c r="FY67" i="273" s="1"/>
  <c r="FY3" i="304" s="1"/>
  <c r="FX3" i="282"/>
  <c r="FX3" i="275"/>
  <c r="FX3" i="280"/>
  <c r="FX3" i="286"/>
  <c r="FX3" i="265"/>
  <c r="FX50" i="273"/>
  <c r="FX3" i="285"/>
  <c r="FX3" i="288"/>
  <c r="GA73" i="282" l="1"/>
  <c r="GA18" i="285"/>
  <c r="GA57" i="273"/>
  <c r="GA60" i="273" s="1"/>
  <c r="GA185" i="280"/>
  <c r="GA12" i="289"/>
  <c r="GA13" i="289" s="1"/>
  <c r="GA20" i="289" s="1"/>
  <c r="GA98" i="280"/>
  <c r="GA88" i="280"/>
  <c r="GE5" i="304"/>
  <c r="GE5" i="278"/>
  <c r="GE5" i="273"/>
  <c r="GA46" i="280"/>
  <c r="GA47" i="280" s="1"/>
  <c r="GA50" i="280" s="1"/>
  <c r="GA51" i="280"/>
  <c r="GA52" i="280" s="1"/>
  <c r="FY56" i="280"/>
  <c r="FY89" i="280" s="1"/>
  <c r="FX59" i="280"/>
  <c r="GA15" i="275"/>
  <c r="GA20" i="275" s="1"/>
  <c r="GB17" i="275" s="1"/>
  <c r="GA61" i="288"/>
  <c r="GA20" i="286"/>
  <c r="GA26" i="282"/>
  <c r="GA13" i="288"/>
  <c r="GA79" i="273"/>
  <c r="GB80" i="273" s="1"/>
  <c r="GB58" i="273" s="1"/>
  <c r="GA32" i="286"/>
  <c r="GA112" i="280"/>
  <c r="GA54" i="280"/>
  <c r="GL5" i="291"/>
  <c r="FY3" i="278"/>
  <c r="FY3" i="273"/>
  <c r="FZ4" i="278"/>
  <c r="FZ4" i="273"/>
  <c r="GB2" i="273"/>
  <c r="GB2" i="278"/>
  <c r="FY60" i="265"/>
  <c r="FT11" i="265"/>
  <c r="FZ23" i="285"/>
  <c r="GA20" i="285" s="1"/>
  <c r="FY74" i="278"/>
  <c r="FY43" i="278"/>
  <c r="FY10" i="265" s="1"/>
  <c r="FZ74" i="278"/>
  <c r="FZ11" i="278"/>
  <c r="FZ138" i="273"/>
  <c r="FT42" i="282"/>
  <c r="GE5" i="289"/>
  <c r="GF10" i="273"/>
  <c r="GE5" i="282"/>
  <c r="GE5" i="265"/>
  <c r="GE5" i="285"/>
  <c r="GE5" i="286"/>
  <c r="GE5" i="288"/>
  <c r="GE13" i="273"/>
  <c r="GE14" i="273" s="1"/>
  <c r="GE5" i="280"/>
  <c r="GE5" i="275"/>
  <c r="FZ132" i="280"/>
  <c r="FZ55" i="280"/>
  <c r="GC151" i="273"/>
  <c r="GC24" i="273"/>
  <c r="GC25" i="273" s="1"/>
  <c r="GC2" i="304" s="1"/>
  <c r="FS54" i="278"/>
  <c r="GA144" i="273"/>
  <c r="GA38" i="273"/>
  <c r="GB39" i="273" s="1"/>
  <c r="GB41" i="273" s="1"/>
  <c r="GA12" i="278"/>
  <c r="GA139" i="273"/>
  <c r="GA140" i="273" s="1"/>
  <c r="GA155" i="273"/>
  <c r="GA145" i="273"/>
  <c r="GA146" i="273" s="1"/>
  <c r="GA45" i="280" s="1"/>
  <c r="GA56" i="288"/>
  <c r="GA41" i="278"/>
  <c r="GA20" i="278"/>
  <c r="GA134" i="273"/>
  <c r="GA135" i="273" s="1"/>
  <c r="GA33" i="278"/>
  <c r="FT50" i="278"/>
  <c r="GA17" i="280"/>
  <c r="GA79" i="280"/>
  <c r="GA76" i="288"/>
  <c r="GA77" i="288" s="1"/>
  <c r="GA79" i="288" s="1"/>
  <c r="FZ19" i="278"/>
  <c r="FW32" i="278"/>
  <c r="GC51" i="273"/>
  <c r="GA20" i="282"/>
  <c r="GA100" i="273"/>
  <c r="GB101" i="273" s="1"/>
  <c r="GB59" i="273" s="1"/>
  <c r="GA15" i="286"/>
  <c r="FX10" i="265"/>
  <c r="FZ21" i="278"/>
  <c r="FY25" i="278"/>
  <c r="FU9" i="265"/>
  <c r="FU62" i="278"/>
  <c r="FU49" i="278"/>
  <c r="FU53" i="278"/>
  <c r="FV34" i="278"/>
  <c r="GA127" i="280"/>
  <c r="GA129" i="280" s="1"/>
  <c r="GA156" i="273"/>
  <c r="GA48" i="278"/>
  <c r="GA69" i="278"/>
  <c r="GA153" i="280"/>
  <c r="GA154" i="280" s="1"/>
  <c r="GA156" i="280" s="1"/>
  <c r="GO4" i="291"/>
  <c r="GB122" i="273"/>
  <c r="GB123" i="273" s="1"/>
  <c r="GB90" i="273"/>
  <c r="GB91" i="273" s="1"/>
  <c r="GB127" i="273"/>
  <c r="GB128" i="273" s="1"/>
  <c r="GB21" i="289" s="1"/>
  <c r="GB152" i="273"/>
  <c r="GB153" i="273" s="1"/>
  <c r="GB111" i="273"/>
  <c r="GB112" i="273" s="1"/>
  <c r="GB11" i="285" s="1"/>
  <c r="GB12" i="285" s="1"/>
  <c r="GB2" i="289"/>
  <c r="GB18" i="288"/>
  <c r="GB32" i="273"/>
  <c r="GB33" i="273" s="1"/>
  <c r="GB2" i="285"/>
  <c r="GB2" i="275"/>
  <c r="GB2" i="265"/>
  <c r="GB42" i="288"/>
  <c r="GB96" i="273"/>
  <c r="GB97" i="273" s="1"/>
  <c r="GB75" i="273"/>
  <c r="GB76" i="273" s="1"/>
  <c r="GB2" i="280"/>
  <c r="GB2" i="282"/>
  <c r="GB2" i="288"/>
  <c r="GB2" i="286"/>
  <c r="GD19" i="273"/>
  <c r="GD20" i="273" s="1"/>
  <c r="GD56" i="273"/>
  <c r="GD37" i="288"/>
  <c r="GD12" i="288"/>
  <c r="GD37" i="273"/>
  <c r="GD47" i="273"/>
  <c r="GD48" i="273" s="1"/>
  <c r="GA52" i="273"/>
  <c r="GA42" i="273"/>
  <c r="GA4" i="304" s="1"/>
  <c r="FZ4" i="280"/>
  <c r="FZ4" i="265"/>
  <c r="FZ4" i="286"/>
  <c r="FZ4" i="289"/>
  <c r="FZ4" i="282"/>
  <c r="FZ4" i="275"/>
  <c r="FZ4" i="288"/>
  <c r="FZ4" i="285"/>
  <c r="FX71" i="278"/>
  <c r="FZ13" i="278"/>
  <c r="FX27" i="278"/>
  <c r="GA13" i="285"/>
  <c r="GA13" i="265" s="1"/>
  <c r="GA22" i="285"/>
  <c r="FY26" i="278"/>
  <c r="AT85" i="278"/>
  <c r="FZ83" i="278"/>
  <c r="FZ10" i="265"/>
  <c r="AS55" i="278"/>
  <c r="AT31" i="265"/>
  <c r="FZ70" i="278"/>
  <c r="FY70" i="278"/>
  <c r="FY3" i="289"/>
  <c r="FZ157" i="273"/>
  <c r="FY50" i="288"/>
  <c r="FY51" i="288" s="1"/>
  <c r="FY54" i="288" s="1"/>
  <c r="FY57" i="288" s="1"/>
  <c r="FY64" i="288" s="1"/>
  <c r="FY3" i="265"/>
  <c r="FY3" i="285"/>
  <c r="FY3" i="286"/>
  <c r="FY3" i="288"/>
  <c r="FY50" i="273"/>
  <c r="FY3" i="282"/>
  <c r="FY3" i="280"/>
  <c r="FY3" i="275"/>
  <c r="FZ66" i="273"/>
  <c r="FZ67" i="273" s="1"/>
  <c r="FZ3" i="304" s="1"/>
  <c r="CU43" i="282"/>
  <c r="CU30" i="282"/>
  <c r="CU31" i="282" s="1"/>
  <c r="CV28" i="282" s="1"/>
  <c r="FZ59" i="265"/>
  <c r="GB98" i="280" l="1"/>
  <c r="GB88" i="280"/>
  <c r="GF5" i="304"/>
  <c r="GF5" i="278"/>
  <c r="GF5" i="273"/>
  <c r="GB51" i="280"/>
  <c r="GB52" i="280" s="1"/>
  <c r="GB46" i="280"/>
  <c r="GB47" i="280" s="1"/>
  <c r="GB50" i="280" s="1"/>
  <c r="FY59" i="280"/>
  <c r="FZ56" i="280"/>
  <c r="FZ89" i="280" s="1"/>
  <c r="GM5" i="291"/>
  <c r="FZ3" i="273"/>
  <c r="FZ3" i="278"/>
  <c r="GA4" i="273"/>
  <c r="GA4" i="278"/>
  <c r="GC2" i="278"/>
  <c r="GC2" i="273"/>
  <c r="FT14" i="265"/>
  <c r="FZ60" i="265"/>
  <c r="FU11" i="265"/>
  <c r="FU42" i="282" s="1"/>
  <c r="GA23" i="285"/>
  <c r="GA59" i="265" s="1"/>
  <c r="GA11" i="278"/>
  <c r="GA19" i="278"/>
  <c r="GA138" i="273"/>
  <c r="GA132" i="280"/>
  <c r="GA55" i="280"/>
  <c r="FX75" i="278"/>
  <c r="GB38" i="273"/>
  <c r="GC39" i="273" s="1"/>
  <c r="GC41" i="273" s="1"/>
  <c r="GB144" i="273"/>
  <c r="GB15" i="286"/>
  <c r="GB100" i="273"/>
  <c r="GC101" i="273" s="1"/>
  <c r="GC59" i="273" s="1"/>
  <c r="GB20" i="282"/>
  <c r="FY27" i="278"/>
  <c r="GB17" i="280"/>
  <c r="GB79" i="280"/>
  <c r="GB76" i="288"/>
  <c r="GB77" i="288" s="1"/>
  <c r="GB79" i="288" s="1"/>
  <c r="FV49" i="278"/>
  <c r="FV53" i="278"/>
  <c r="FV62" i="278"/>
  <c r="FV9" i="265"/>
  <c r="FZ26" i="278"/>
  <c r="FT54" i="278"/>
  <c r="GP4" i="291"/>
  <c r="GC96" i="273"/>
  <c r="GC97" i="273" s="1"/>
  <c r="GC2" i="282"/>
  <c r="GC2" i="285"/>
  <c r="GC18" i="288"/>
  <c r="GC75" i="273"/>
  <c r="GC76" i="273" s="1"/>
  <c r="GC127" i="273"/>
  <c r="GC128" i="273" s="1"/>
  <c r="GC21" i="289" s="1"/>
  <c r="GC90" i="273"/>
  <c r="GC91" i="273" s="1"/>
  <c r="GC2" i="289"/>
  <c r="GC2" i="288"/>
  <c r="GC2" i="280"/>
  <c r="GC122" i="273"/>
  <c r="GC123" i="273" s="1"/>
  <c r="GC42" i="288"/>
  <c r="GC2" i="286"/>
  <c r="GC2" i="275"/>
  <c r="GC152" i="273"/>
  <c r="GC153" i="273" s="1"/>
  <c r="GC32" i="273"/>
  <c r="GC33" i="273" s="1"/>
  <c r="GC111" i="273"/>
  <c r="GC112" i="273" s="1"/>
  <c r="GC11" i="285" s="1"/>
  <c r="GC12" i="285" s="1"/>
  <c r="GC2" i="265"/>
  <c r="GB61" i="288"/>
  <c r="GB13" i="288"/>
  <c r="GB84" i="282"/>
  <c r="GB43" i="286"/>
  <c r="GB18" i="285"/>
  <c r="GB185" i="280"/>
  <c r="GB57" i="273"/>
  <c r="GB60" i="273" s="1"/>
  <c r="GB73" i="282"/>
  <c r="GB80" i="278"/>
  <c r="GB112" i="280"/>
  <c r="GB79" i="273"/>
  <c r="GC80" i="273" s="1"/>
  <c r="GC58" i="273" s="1"/>
  <c r="GB12" i="289"/>
  <c r="GB13" i="289" s="1"/>
  <c r="GB20" i="289" s="1"/>
  <c r="GC22" i="289" s="1"/>
  <c r="GD22" i="289" s="1"/>
  <c r="GB54" i="280"/>
  <c r="GB26" i="282"/>
  <c r="GB55" i="288"/>
  <c r="GB59" i="278"/>
  <c r="GB38" i="288"/>
  <c r="GB32" i="286"/>
  <c r="GB20" i="286"/>
  <c r="GB15" i="275"/>
  <c r="GB20" i="275" s="1"/>
  <c r="GC17" i="275" s="1"/>
  <c r="GA13" i="278"/>
  <c r="GD51" i="273"/>
  <c r="GB20" i="278"/>
  <c r="GB145" i="273"/>
  <c r="GB146" i="273" s="1"/>
  <c r="GB45" i="280" s="1"/>
  <c r="GB41" i="278"/>
  <c r="GB56" i="288"/>
  <c r="GB139" i="273"/>
  <c r="GB140" i="273" s="1"/>
  <c r="GB12" i="278"/>
  <c r="GB33" i="278"/>
  <c r="GB134" i="273"/>
  <c r="GB135" i="273" s="1"/>
  <c r="GB155" i="273"/>
  <c r="FW34" i="278"/>
  <c r="GB42" i="273"/>
  <c r="GB4" i="304" s="1"/>
  <c r="GB52" i="273"/>
  <c r="FX32" i="278"/>
  <c r="GD151" i="273"/>
  <c r="GD24" i="273"/>
  <c r="GD25" i="273" s="1"/>
  <c r="GD2" i="304" s="1"/>
  <c r="GB13" i="285"/>
  <c r="GB13" i="265" s="1"/>
  <c r="GB22" i="285"/>
  <c r="FU50" i="278"/>
  <c r="GA21" i="278"/>
  <c r="GA4" i="285"/>
  <c r="GA4" i="286"/>
  <c r="GA4" i="288"/>
  <c r="GA4" i="280"/>
  <c r="GA4" i="289"/>
  <c r="GA4" i="275"/>
  <c r="GA4" i="282"/>
  <c r="GA4" i="265"/>
  <c r="GB127" i="280"/>
  <c r="GB129" i="280" s="1"/>
  <c r="GB153" i="280"/>
  <c r="GB154" i="280" s="1"/>
  <c r="GB156" i="280" s="1"/>
  <c r="GB48" i="278"/>
  <c r="GB69" i="278"/>
  <c r="GB156" i="273"/>
  <c r="GA42" i="278"/>
  <c r="FZ25" i="278"/>
  <c r="FU14" i="265"/>
  <c r="GE56" i="273"/>
  <c r="GE37" i="288"/>
  <c r="GE47" i="273"/>
  <c r="GE48" i="273" s="1"/>
  <c r="GE12" i="288"/>
  <c r="GE19" i="273"/>
  <c r="GE20" i="273" s="1"/>
  <c r="GE37" i="273"/>
  <c r="GF5" i="282"/>
  <c r="GF5" i="285"/>
  <c r="GF5" i="280"/>
  <c r="GF5" i="265"/>
  <c r="GG10" i="273"/>
  <c r="GF5" i="288"/>
  <c r="GF13" i="273"/>
  <c r="GF14" i="273" s="1"/>
  <c r="GF5" i="289"/>
  <c r="GF5" i="286"/>
  <c r="GF5" i="275"/>
  <c r="AU82" i="278"/>
  <c r="AT69" i="265"/>
  <c r="FY71" i="278"/>
  <c r="FZ71" i="278"/>
  <c r="AS63" i="278"/>
  <c r="AS30" i="265"/>
  <c r="FZ3" i="289"/>
  <c r="GD40" i="278"/>
  <c r="FZ50" i="288"/>
  <c r="FZ51" i="288" s="1"/>
  <c r="FZ54" i="288" s="1"/>
  <c r="FZ57" i="288" s="1"/>
  <c r="FZ64" i="288" s="1"/>
  <c r="GA157" i="273"/>
  <c r="FZ3" i="280"/>
  <c r="FZ3" i="286"/>
  <c r="FZ50" i="273"/>
  <c r="FZ3" i="275"/>
  <c r="FZ3" i="285"/>
  <c r="FZ3" i="265"/>
  <c r="FZ3" i="282"/>
  <c r="FZ3" i="288"/>
  <c r="GB20" i="285"/>
  <c r="CV19" i="282"/>
  <c r="CV21" i="282" s="1"/>
  <c r="GA66" i="273"/>
  <c r="GA67" i="273" s="1"/>
  <c r="GA3" i="304" s="1"/>
  <c r="GG5" i="304" l="1"/>
  <c r="GG5" i="278"/>
  <c r="GG5" i="273"/>
  <c r="GC98" i="280"/>
  <c r="GC88" i="280"/>
  <c r="GC46" i="280"/>
  <c r="GC47" i="280" s="1"/>
  <c r="GC50" i="280" s="1"/>
  <c r="GC51" i="280"/>
  <c r="GC52" i="280" s="1"/>
  <c r="FZ59" i="280"/>
  <c r="GA56" i="280"/>
  <c r="GA89" i="280" s="1"/>
  <c r="GN5" i="291"/>
  <c r="GA3" i="278"/>
  <c r="GA3" i="273"/>
  <c r="GD2" i="273"/>
  <c r="GD2" i="278"/>
  <c r="GB4" i="278"/>
  <c r="GB4" i="273"/>
  <c r="GA60" i="265"/>
  <c r="FV11" i="265"/>
  <c r="GC40" i="278"/>
  <c r="GB138" i="273"/>
  <c r="GB19" i="278"/>
  <c r="GB11" i="278"/>
  <c r="GA25" i="278"/>
  <c r="GF47" i="273"/>
  <c r="GF48" i="273" s="1"/>
  <c r="GF19" i="273"/>
  <c r="GF20" i="273" s="1"/>
  <c r="GF37" i="288"/>
  <c r="GF56" i="273"/>
  <c r="GF37" i="273"/>
  <c r="GF12" i="288"/>
  <c r="FU54" i="278"/>
  <c r="GB4" i="265"/>
  <c r="GB4" i="289"/>
  <c r="GB4" i="280"/>
  <c r="GB4" i="285"/>
  <c r="GB4" i="282"/>
  <c r="GB4" i="286"/>
  <c r="GB4" i="288"/>
  <c r="GB4" i="275"/>
  <c r="GB132" i="280"/>
  <c r="GB55" i="280"/>
  <c r="FW62" i="278"/>
  <c r="FW9" i="265"/>
  <c r="FW49" i="278"/>
  <c r="FW53" i="278"/>
  <c r="GB42" i="278"/>
  <c r="GC100" i="273"/>
  <c r="GD101" i="273" s="1"/>
  <c r="GD59" i="273" s="1"/>
  <c r="GC20" i="282"/>
  <c r="GC15" i="286"/>
  <c r="GC145" i="273"/>
  <c r="GC146" i="273" s="1"/>
  <c r="GC12" i="278"/>
  <c r="GC155" i="273"/>
  <c r="GC139" i="273"/>
  <c r="GC140" i="273" s="1"/>
  <c r="GC41" i="278"/>
  <c r="GC134" i="273"/>
  <c r="GC135" i="273" s="1"/>
  <c r="GC33" i="278"/>
  <c r="GC56" i="288"/>
  <c r="GC20" i="278"/>
  <c r="GB23" i="285"/>
  <c r="GB59" i="265" s="1"/>
  <c r="GH10" i="273"/>
  <c r="GG5" i="282"/>
  <c r="GG5" i="275"/>
  <c r="GG13" i="273"/>
  <c r="GG14" i="273" s="1"/>
  <c r="GG5" i="265"/>
  <c r="GG5" i="286"/>
  <c r="GG5" i="289"/>
  <c r="GG5" i="288"/>
  <c r="GG5" i="285"/>
  <c r="GG5" i="280"/>
  <c r="GE24" i="273"/>
  <c r="GE25" i="273" s="1"/>
  <c r="GE2" i="304" s="1"/>
  <c r="GE151" i="273"/>
  <c r="FZ27" i="278"/>
  <c r="FV50" i="278"/>
  <c r="GQ4" i="291"/>
  <c r="GD122" i="273"/>
  <c r="GD123" i="273" s="1"/>
  <c r="GD111" i="273"/>
  <c r="GD112" i="273" s="1"/>
  <c r="GD11" i="285" s="1"/>
  <c r="GD12" i="285" s="1"/>
  <c r="GD2" i="275"/>
  <c r="GD152" i="273"/>
  <c r="GD153" i="273" s="1"/>
  <c r="GD32" i="273"/>
  <c r="GD33" i="273" s="1"/>
  <c r="GD2" i="280"/>
  <c r="GD75" i="273"/>
  <c r="GD76" i="273" s="1"/>
  <c r="GD80" i="278" s="1"/>
  <c r="GD2" i="265"/>
  <c r="GD96" i="273"/>
  <c r="GD97" i="273" s="1"/>
  <c r="GD2" i="285"/>
  <c r="GD2" i="286"/>
  <c r="GD42" i="288"/>
  <c r="GD90" i="273"/>
  <c r="GD91" i="273" s="1"/>
  <c r="GD18" i="288"/>
  <c r="GD2" i="288"/>
  <c r="GD2" i="282"/>
  <c r="GD127" i="273"/>
  <c r="GD128" i="273" s="1"/>
  <c r="GD21" i="289" s="1"/>
  <c r="GE22" i="289" s="1"/>
  <c r="GE40" i="278" s="1"/>
  <c r="GD2" i="289"/>
  <c r="GB21" i="278"/>
  <c r="GC12" i="289"/>
  <c r="GC13" i="289" s="1"/>
  <c r="GC20" i="289" s="1"/>
  <c r="GC54" i="280"/>
  <c r="GC84" i="282"/>
  <c r="GC20" i="286"/>
  <c r="GC79" i="273"/>
  <c r="GD80" i="273" s="1"/>
  <c r="GD58" i="273" s="1"/>
  <c r="GC26" i="282"/>
  <c r="GC55" i="288"/>
  <c r="GC80" i="278"/>
  <c r="GC61" i="288"/>
  <c r="GC59" i="278"/>
  <c r="GC32" i="286"/>
  <c r="GC15" i="275"/>
  <c r="GC20" i="275" s="1"/>
  <c r="GD17" i="275" s="1"/>
  <c r="GC185" i="280"/>
  <c r="GC57" i="273"/>
  <c r="GC60" i="273" s="1"/>
  <c r="GC112" i="280"/>
  <c r="GC73" i="282"/>
  <c r="GC43" i="286"/>
  <c r="GC13" i="288"/>
  <c r="GC38" i="288"/>
  <c r="GC18" i="285"/>
  <c r="GE51" i="273"/>
  <c r="GA83" i="278"/>
  <c r="GA74" i="278"/>
  <c r="GA43" i="278"/>
  <c r="GA70" i="278"/>
  <c r="GC17" i="280"/>
  <c r="GC76" i="288"/>
  <c r="GC77" i="288" s="1"/>
  <c r="GC79" i="288" s="1"/>
  <c r="GC79" i="280"/>
  <c r="GC52" i="273"/>
  <c r="GC42" i="273"/>
  <c r="GC4" i="304" s="1"/>
  <c r="GA26" i="278"/>
  <c r="GC13" i="285"/>
  <c r="GC13" i="265" s="1"/>
  <c r="GC22" i="285"/>
  <c r="GC48" i="278"/>
  <c r="GC69" i="278"/>
  <c r="GC127" i="280"/>
  <c r="GC129" i="280" s="1"/>
  <c r="GC153" i="280"/>
  <c r="GC154" i="280" s="1"/>
  <c r="GC156" i="280" s="1"/>
  <c r="GC156" i="273"/>
  <c r="FX34" i="278"/>
  <c r="GB13" i="278"/>
  <c r="GC38" i="273"/>
  <c r="GD39" i="273" s="1"/>
  <c r="GD41" i="273" s="1"/>
  <c r="GC144" i="273"/>
  <c r="FV14" i="265"/>
  <c r="FV42" i="282"/>
  <c r="FY32" i="278"/>
  <c r="FY75" i="278"/>
  <c r="AU73" i="278"/>
  <c r="FZ75" i="278"/>
  <c r="GC42" i="278"/>
  <c r="GC43" i="278" s="1"/>
  <c r="AS64" i="278"/>
  <c r="GA3" i="289"/>
  <c r="GD12" i="289"/>
  <c r="GA50" i="288"/>
  <c r="GA51" i="288" s="1"/>
  <c r="GA54" i="288" s="1"/>
  <c r="GA57" i="288" s="1"/>
  <c r="GA64" i="288" s="1"/>
  <c r="GB157" i="273"/>
  <c r="GA3" i="285"/>
  <c r="GA3" i="288"/>
  <c r="GA3" i="280"/>
  <c r="GA3" i="282"/>
  <c r="GA3" i="275"/>
  <c r="GA3" i="265"/>
  <c r="GA3" i="286"/>
  <c r="GA50" i="273"/>
  <c r="CV30" i="282"/>
  <c r="CV31" i="282" s="1"/>
  <c r="CW28" i="282" s="1"/>
  <c r="CV43" i="282"/>
  <c r="GB66" i="273"/>
  <c r="GB67" i="273" s="1"/>
  <c r="GB3" i="304" s="1"/>
  <c r="GD79" i="273"/>
  <c r="GE80" i="273" s="1"/>
  <c r="GE58" i="273" s="1"/>
  <c r="GD98" i="280" l="1"/>
  <c r="GD88" i="280"/>
  <c r="GH5" i="304"/>
  <c r="GH5" i="278"/>
  <c r="GH5" i="273"/>
  <c r="GC11" i="278"/>
  <c r="GC45" i="280"/>
  <c r="GD51" i="280"/>
  <c r="GD52" i="280" s="1"/>
  <c r="GD46" i="280"/>
  <c r="GD47" i="280" s="1"/>
  <c r="GD50" i="280" s="1"/>
  <c r="GB56" i="280"/>
  <c r="GB89" i="280" s="1"/>
  <c r="GA59" i="280"/>
  <c r="GO5" i="291"/>
  <c r="GB3" i="273"/>
  <c r="GB3" i="278"/>
  <c r="GE2" i="278"/>
  <c r="GE2" i="273"/>
  <c r="GC4" i="273"/>
  <c r="GC4" i="278"/>
  <c r="GD13" i="289"/>
  <c r="GD20" i="289" s="1"/>
  <c r="GB60" i="265"/>
  <c r="FW11" i="265"/>
  <c r="FW42" i="282" s="1"/>
  <c r="GD61" i="288"/>
  <c r="GD55" i="288"/>
  <c r="GD185" i="280"/>
  <c r="GC20" i="285"/>
  <c r="GC23" i="285" s="1"/>
  <c r="GD20" i="285" s="1"/>
  <c r="GD57" i="273"/>
  <c r="GD15" i="275"/>
  <c r="GD20" i="275" s="1"/>
  <c r="GE17" i="275" s="1"/>
  <c r="GD13" i="288"/>
  <c r="GD38" i="288"/>
  <c r="GD59" i="278"/>
  <c r="GD43" i="286"/>
  <c r="GD73" i="282"/>
  <c r="GD32" i="286"/>
  <c r="GD18" i="285"/>
  <c r="GD84" i="282"/>
  <c r="GD20" i="286"/>
  <c r="GD26" i="282"/>
  <c r="GD112" i="280"/>
  <c r="GD54" i="280"/>
  <c r="GC138" i="273"/>
  <c r="GC19" i="278"/>
  <c r="GD13" i="285"/>
  <c r="GD13" i="265" s="1"/>
  <c r="GD22" i="285"/>
  <c r="FY34" i="278"/>
  <c r="GA10" i="265"/>
  <c r="GD17" i="280"/>
  <c r="GD79" i="280"/>
  <c r="GD76" i="288"/>
  <c r="GD77" i="288" s="1"/>
  <c r="GD79" i="288" s="1"/>
  <c r="GG47" i="273"/>
  <c r="GG48" i="273" s="1"/>
  <c r="GG12" i="288"/>
  <c r="GG56" i="273"/>
  <c r="GG37" i="288"/>
  <c r="GG19" i="273"/>
  <c r="GG20" i="273" s="1"/>
  <c r="GG37" i="273"/>
  <c r="GR4" i="291"/>
  <c r="GE32" i="273"/>
  <c r="GE33" i="273" s="1"/>
  <c r="GE111" i="273"/>
  <c r="GE112" i="273" s="1"/>
  <c r="GE11" i="285" s="1"/>
  <c r="GE12" i="285" s="1"/>
  <c r="GE2" i="265"/>
  <c r="GE75" i="273"/>
  <c r="GE76" i="273" s="1"/>
  <c r="GE2" i="286"/>
  <c r="GE2" i="280"/>
  <c r="GE2" i="288"/>
  <c r="GE96" i="273"/>
  <c r="GE97" i="273" s="1"/>
  <c r="GE122" i="273"/>
  <c r="GE123" i="273" s="1"/>
  <c r="GE2" i="282"/>
  <c r="GE127" i="273"/>
  <c r="GE128" i="273" s="1"/>
  <c r="GE21" i="289" s="1"/>
  <c r="GF22" i="289" s="1"/>
  <c r="GF40" i="278" s="1"/>
  <c r="GE90" i="273"/>
  <c r="GE91" i="273" s="1"/>
  <c r="GE42" i="288"/>
  <c r="GE2" i="289"/>
  <c r="GE152" i="273"/>
  <c r="GE153" i="273" s="1"/>
  <c r="GE2" i="275"/>
  <c r="GE2" i="285"/>
  <c r="GE18" i="288"/>
  <c r="GC4" i="280"/>
  <c r="GC4" i="265"/>
  <c r="GC4" i="285"/>
  <c r="GC4" i="288"/>
  <c r="GC4" i="289"/>
  <c r="GC4" i="286"/>
  <c r="GC4" i="275"/>
  <c r="GC4" i="282"/>
  <c r="GD15" i="286"/>
  <c r="GD100" i="273"/>
  <c r="GE101" i="273" s="1"/>
  <c r="GE59" i="273" s="1"/>
  <c r="GD20" i="282"/>
  <c r="GB43" i="278"/>
  <c r="GB83" i="278"/>
  <c r="GB74" i="278"/>
  <c r="GB70" i="278"/>
  <c r="GC132" i="280"/>
  <c r="GC55" i="280"/>
  <c r="GB26" i="278"/>
  <c r="GD144" i="273"/>
  <c r="GD38" i="273"/>
  <c r="GE39" i="273" s="1"/>
  <c r="GE41" i="273" s="1"/>
  <c r="FV54" i="278"/>
  <c r="GH5" i="265"/>
  <c r="GH5" i="282"/>
  <c r="GH5" i="275"/>
  <c r="GH5" i="289"/>
  <c r="GH5" i="286"/>
  <c r="GI10" i="273"/>
  <c r="GH5" i="285"/>
  <c r="GH5" i="280"/>
  <c r="GH13" i="273"/>
  <c r="GH14" i="273" s="1"/>
  <c r="GH5" i="288"/>
  <c r="FX62" i="278"/>
  <c r="FX49" i="278"/>
  <c r="FX53" i="278"/>
  <c r="FX9" i="265"/>
  <c r="GC74" i="278"/>
  <c r="GD42" i="273"/>
  <c r="GD4" i="304" s="1"/>
  <c r="GD52" i="273"/>
  <c r="GD69" i="278"/>
  <c r="GD48" i="278"/>
  <c r="GD127" i="280"/>
  <c r="GD129" i="280" s="1"/>
  <c r="GD153" i="280"/>
  <c r="GD154" i="280" s="1"/>
  <c r="GD156" i="280" s="1"/>
  <c r="GD156" i="273"/>
  <c r="FZ32" i="278"/>
  <c r="GF24" i="273"/>
  <c r="GF25" i="273" s="1"/>
  <c r="GF2" i="304" s="1"/>
  <c r="GF151" i="273"/>
  <c r="GC13" i="278"/>
  <c r="FW50" i="278"/>
  <c r="GF51" i="273"/>
  <c r="GA71" i="278"/>
  <c r="GA27" i="278"/>
  <c r="GC70" i="278"/>
  <c r="GC71" i="278" s="1"/>
  <c r="GB25" i="278"/>
  <c r="GD155" i="273"/>
  <c r="GD12" i="278"/>
  <c r="GD134" i="273"/>
  <c r="GD135" i="273" s="1"/>
  <c r="GD139" i="273"/>
  <c r="GD140" i="273" s="1"/>
  <c r="GD56" i="288"/>
  <c r="GD33" i="278"/>
  <c r="GD41" i="278"/>
  <c r="GD20" i="278"/>
  <c r="GD145" i="273"/>
  <c r="GD146" i="273" s="1"/>
  <c r="GD45" i="280" s="1"/>
  <c r="GC21" i="278"/>
  <c r="FW14" i="265"/>
  <c r="GC10" i="265"/>
  <c r="AS64" i="265"/>
  <c r="AT61" i="278"/>
  <c r="GC83" i="278"/>
  <c r="AU76" i="278"/>
  <c r="GB3" i="289"/>
  <c r="GB50" i="288"/>
  <c r="GB51" i="288" s="1"/>
  <c r="GB54" i="288" s="1"/>
  <c r="GB57" i="288" s="1"/>
  <c r="GB64" i="288" s="1"/>
  <c r="GC157" i="273"/>
  <c r="GC66" i="273"/>
  <c r="GC67" i="273" s="1"/>
  <c r="GC3" i="304" s="1"/>
  <c r="GD60" i="273"/>
  <c r="CW19" i="282"/>
  <c r="CW21" i="282" s="1"/>
  <c r="GB3" i="285"/>
  <c r="GB3" i="265"/>
  <c r="GB3" i="286"/>
  <c r="GB3" i="282"/>
  <c r="GB3" i="280"/>
  <c r="GB3" i="275"/>
  <c r="GB50" i="273"/>
  <c r="GB3" i="288"/>
  <c r="GC59" i="265" l="1"/>
  <c r="GI5" i="304"/>
  <c r="GI5" i="278"/>
  <c r="GI5" i="273"/>
  <c r="GE98" i="280"/>
  <c r="GE88" i="280"/>
  <c r="GE46" i="280"/>
  <c r="GE47" i="280" s="1"/>
  <c r="GE50" i="280" s="1"/>
  <c r="GE51" i="280"/>
  <c r="GE52" i="280" s="1"/>
  <c r="GC56" i="280"/>
  <c r="GC89" i="280" s="1"/>
  <c r="GB59" i="280"/>
  <c r="GP5" i="291"/>
  <c r="GC3" i="278"/>
  <c r="GC3" i="273"/>
  <c r="GF2" i="273"/>
  <c r="GF2" i="278"/>
  <c r="GD4" i="278"/>
  <c r="GD4" i="273"/>
  <c r="FX11" i="265"/>
  <c r="FX42" i="282" s="1"/>
  <c r="GC60" i="265"/>
  <c r="GD23" i="285"/>
  <c r="GD59" i="265" s="1"/>
  <c r="GD138" i="273"/>
  <c r="GD19" i="278"/>
  <c r="GD21" i="278"/>
  <c r="GD11" i="278"/>
  <c r="GD42" i="278"/>
  <c r="FX14" i="265"/>
  <c r="GE156" i="273"/>
  <c r="GE48" i="278"/>
  <c r="GE153" i="280"/>
  <c r="GE154" i="280" s="1"/>
  <c r="GE156" i="280" s="1"/>
  <c r="GE69" i="278"/>
  <c r="GE127" i="280"/>
  <c r="GE129" i="280" s="1"/>
  <c r="GE13" i="285"/>
  <c r="GE13" i="265" s="1"/>
  <c r="GE22" i="285"/>
  <c r="GG51" i="273"/>
  <c r="GH37" i="273"/>
  <c r="GH47" i="273"/>
  <c r="GH48" i="273" s="1"/>
  <c r="GH56" i="273"/>
  <c r="GH19" i="273"/>
  <c r="GH20" i="273" s="1"/>
  <c r="GH37" i="288"/>
  <c r="GH12" i="288"/>
  <c r="FY62" i="278"/>
  <c r="FY53" i="278"/>
  <c r="FY49" i="278"/>
  <c r="FY9" i="265"/>
  <c r="FW54" i="278"/>
  <c r="GE144" i="273"/>
  <c r="GE38" i="273"/>
  <c r="GF39" i="273" s="1"/>
  <c r="GF41" i="273" s="1"/>
  <c r="GE17" i="280"/>
  <c r="GE76" i="288"/>
  <c r="GE77" i="288" s="1"/>
  <c r="GE79" i="288" s="1"/>
  <c r="GE79" i="280"/>
  <c r="FZ34" i="278"/>
  <c r="GA32" i="278"/>
  <c r="GD132" i="280"/>
  <c r="GD55" i="280"/>
  <c r="GI5" i="282"/>
  <c r="GI5" i="288"/>
  <c r="GI5" i="275"/>
  <c r="GI5" i="289"/>
  <c r="GJ10" i="273"/>
  <c r="GI5" i="286"/>
  <c r="GI5" i="280"/>
  <c r="GI5" i="285"/>
  <c r="GI13" i="273"/>
  <c r="GI14" i="273" s="1"/>
  <c r="GI5" i="265"/>
  <c r="GB71" i="278"/>
  <c r="GE139" i="273"/>
  <c r="GE140" i="273" s="1"/>
  <c r="GE134" i="273"/>
  <c r="GE135" i="273" s="1"/>
  <c r="GE155" i="273"/>
  <c r="GE56" i="288"/>
  <c r="GE33" i="278"/>
  <c r="GE145" i="273"/>
  <c r="GE146" i="273" s="1"/>
  <c r="GE45" i="280" s="1"/>
  <c r="GE41" i="278"/>
  <c r="GE20" i="278"/>
  <c r="GE12" i="278"/>
  <c r="GC25" i="278"/>
  <c r="FX50" i="278"/>
  <c r="GE15" i="286"/>
  <c r="GE100" i="273"/>
  <c r="GF101" i="273" s="1"/>
  <c r="GF59" i="273" s="1"/>
  <c r="GE20" i="282"/>
  <c r="GE42" i="273"/>
  <c r="GE4" i="304" s="1"/>
  <c r="GE52" i="273"/>
  <c r="GG24" i="273"/>
  <c r="GG25" i="273" s="1"/>
  <c r="GG2" i="304" s="1"/>
  <c r="GG151" i="273"/>
  <c r="GD4" i="265"/>
  <c r="GD4" i="282"/>
  <c r="GD4" i="275"/>
  <c r="GD4" i="285"/>
  <c r="GD4" i="289"/>
  <c r="GD4" i="288"/>
  <c r="GD4" i="280"/>
  <c r="GD4" i="286"/>
  <c r="GB27" i="278"/>
  <c r="GC26" i="278"/>
  <c r="GD13" i="278"/>
  <c r="GA75" i="278"/>
  <c r="GS4" i="291"/>
  <c r="GF2" i="275"/>
  <c r="GF122" i="273"/>
  <c r="GF123" i="273" s="1"/>
  <c r="GF42" i="288"/>
  <c r="GF152" i="273"/>
  <c r="GF153" i="273" s="1"/>
  <c r="GF90" i="273"/>
  <c r="GF91" i="273" s="1"/>
  <c r="GF75" i="273"/>
  <c r="GF76" i="273" s="1"/>
  <c r="GF111" i="273"/>
  <c r="GF112" i="273" s="1"/>
  <c r="GF11" i="285" s="1"/>
  <c r="GF12" i="285" s="1"/>
  <c r="GF2" i="280"/>
  <c r="GF32" i="273"/>
  <c r="GF33" i="273" s="1"/>
  <c r="GF2" i="286"/>
  <c r="GF2" i="288"/>
  <c r="GF127" i="273"/>
  <c r="GF128" i="273" s="1"/>
  <c r="GF21" i="289" s="1"/>
  <c r="GF2" i="265"/>
  <c r="GF18" i="288"/>
  <c r="GF2" i="289"/>
  <c r="GF96" i="273"/>
  <c r="GF97" i="273" s="1"/>
  <c r="GF2" i="282"/>
  <c r="GF2" i="285"/>
  <c r="GB10" i="265"/>
  <c r="GE54" i="280"/>
  <c r="GE112" i="280"/>
  <c r="GE79" i="273"/>
  <c r="GF80" i="273" s="1"/>
  <c r="GF58" i="273" s="1"/>
  <c r="GE84" i="282"/>
  <c r="GE80" i="278"/>
  <c r="GE59" i="278"/>
  <c r="GE73" i="282"/>
  <c r="GE26" i="282"/>
  <c r="GE12" i="289"/>
  <c r="GE13" i="289" s="1"/>
  <c r="GE20" i="289" s="1"/>
  <c r="GE55" i="288"/>
  <c r="GE38" i="288"/>
  <c r="GE20" i="286"/>
  <c r="GE13" i="288"/>
  <c r="GE185" i="280"/>
  <c r="GE32" i="286"/>
  <c r="GE15" i="275"/>
  <c r="GE20" i="275" s="1"/>
  <c r="GF17" i="275" s="1"/>
  <c r="GE18" i="285"/>
  <c r="GE57" i="273"/>
  <c r="GE60" i="273" s="1"/>
  <c r="GE43" i="286"/>
  <c r="GE61" i="288"/>
  <c r="AU77" i="278"/>
  <c r="AU84" i="278"/>
  <c r="GC75" i="278"/>
  <c r="AT52" i="278"/>
  <c r="GC3" i="289"/>
  <c r="GC50" i="288"/>
  <c r="GC51" i="288" s="1"/>
  <c r="GC54" i="288" s="1"/>
  <c r="GC57" i="288" s="1"/>
  <c r="GC64" i="288" s="1"/>
  <c r="GD157" i="273"/>
  <c r="GD66" i="273"/>
  <c r="GD67" i="273" s="1"/>
  <c r="GD3" i="304" s="1"/>
  <c r="CW30" i="282"/>
  <c r="CW31" i="282" s="1"/>
  <c r="CX28" i="282" s="1"/>
  <c r="CW43" i="282"/>
  <c r="GC3" i="285"/>
  <c r="GC3" i="286"/>
  <c r="GC3" i="280"/>
  <c r="GC3" i="282"/>
  <c r="GC3" i="288"/>
  <c r="GC3" i="275"/>
  <c r="GC3" i="265"/>
  <c r="GC50" i="273"/>
  <c r="GE20" i="285"/>
  <c r="GJ5" i="304" l="1"/>
  <c r="GJ5" i="278"/>
  <c r="GJ5" i="273"/>
  <c r="GF98" i="280"/>
  <c r="GF88" i="280"/>
  <c r="GF51" i="280"/>
  <c r="GF52" i="280" s="1"/>
  <c r="GF46" i="280"/>
  <c r="GF47" i="280" s="1"/>
  <c r="GF50" i="280" s="1"/>
  <c r="GD56" i="280"/>
  <c r="GD89" i="280" s="1"/>
  <c r="GC59" i="280"/>
  <c r="GQ5" i="291"/>
  <c r="GD3" i="273"/>
  <c r="GD3" i="278"/>
  <c r="GG2" i="278"/>
  <c r="GG2" i="273"/>
  <c r="GE4" i="273"/>
  <c r="GE4" i="278"/>
  <c r="GD60" i="265"/>
  <c r="FY11" i="265"/>
  <c r="GE23" i="285"/>
  <c r="GE59" i="265" s="1"/>
  <c r="GE138" i="273"/>
  <c r="GE11" i="278"/>
  <c r="GE19" i="278"/>
  <c r="GC27" i="278"/>
  <c r="GB32" i="278"/>
  <c r="GE4" i="280"/>
  <c r="GE4" i="286"/>
  <c r="GE4" i="265"/>
  <c r="GE4" i="282"/>
  <c r="GE4" i="285"/>
  <c r="GE4" i="288"/>
  <c r="GE4" i="289"/>
  <c r="GE4" i="275"/>
  <c r="FZ49" i="278"/>
  <c r="FZ53" i="278"/>
  <c r="FZ62" i="278"/>
  <c r="FZ9" i="265"/>
  <c r="GH51" i="273"/>
  <c r="GF22" i="285"/>
  <c r="GF13" i="285"/>
  <c r="GF13" i="265" s="1"/>
  <c r="GE13" i="278"/>
  <c r="GF56" i="288"/>
  <c r="GF139" i="273"/>
  <c r="GF140" i="273" s="1"/>
  <c r="GF33" i="278"/>
  <c r="GF155" i="273"/>
  <c r="GF12" i="278"/>
  <c r="GF145" i="273"/>
  <c r="GF146" i="273" s="1"/>
  <c r="GF45" i="280" s="1"/>
  <c r="GF134" i="273"/>
  <c r="GF135" i="273" s="1"/>
  <c r="GF20" i="278"/>
  <c r="GF41" i="278"/>
  <c r="FY50" i="278"/>
  <c r="GE21" i="278"/>
  <c r="GB75" i="278"/>
  <c r="GF52" i="273"/>
  <c r="GF42" i="273"/>
  <c r="GF4" i="304" s="1"/>
  <c r="GF17" i="280"/>
  <c r="GF79" i="280"/>
  <c r="GF76" i="288"/>
  <c r="GF77" i="288" s="1"/>
  <c r="GF79" i="288" s="1"/>
  <c r="GF54" i="280"/>
  <c r="GF43" i="286"/>
  <c r="GF18" i="285"/>
  <c r="GF26" i="282"/>
  <c r="GF32" i="286"/>
  <c r="GF12" i="289"/>
  <c r="GF13" i="289" s="1"/>
  <c r="GF20" i="289" s="1"/>
  <c r="GG22" i="289" s="1"/>
  <c r="GG40" i="278" s="1"/>
  <c r="GF59" i="278"/>
  <c r="GF185" i="280"/>
  <c r="GF57" i="273"/>
  <c r="GF60" i="273" s="1"/>
  <c r="GF38" i="288"/>
  <c r="GF112" i="280"/>
  <c r="GF79" i="273"/>
  <c r="GG80" i="273" s="1"/>
  <c r="GG58" i="273" s="1"/>
  <c r="GF20" i="286"/>
  <c r="GF15" i="275"/>
  <c r="GF20" i="275" s="1"/>
  <c r="GG17" i="275" s="1"/>
  <c r="GF13" i="288"/>
  <c r="GF73" i="282"/>
  <c r="GF55" i="288"/>
  <c r="GF84" i="282"/>
  <c r="GF61" i="288"/>
  <c r="GF80" i="278"/>
  <c r="GE42" i="278"/>
  <c r="GJ5" i="265"/>
  <c r="F11" i="273"/>
  <c r="GJ5" i="289"/>
  <c r="GJ5" i="288"/>
  <c r="GJ13" i="273"/>
  <c r="GJ14" i="273" s="1"/>
  <c r="GJ5" i="282"/>
  <c r="GJ5" i="285"/>
  <c r="GJ5" i="280"/>
  <c r="GJ5" i="275"/>
  <c r="GJ5" i="286"/>
  <c r="GT4" i="291"/>
  <c r="GG2" i="280"/>
  <c r="GG122" i="273"/>
  <c r="GG123" i="273" s="1"/>
  <c r="GG2" i="285"/>
  <c r="GG42" i="288"/>
  <c r="GG2" i="282"/>
  <c r="GG111" i="273"/>
  <c r="GG112" i="273" s="1"/>
  <c r="GG11" i="285" s="1"/>
  <c r="GG12" i="285" s="1"/>
  <c r="GG18" i="288"/>
  <c r="GG2" i="275"/>
  <c r="GG127" i="273"/>
  <c r="GG128" i="273" s="1"/>
  <c r="GG21" i="289" s="1"/>
  <c r="GG152" i="273"/>
  <c r="GG153" i="273" s="1"/>
  <c r="GG75" i="273"/>
  <c r="GG76" i="273" s="1"/>
  <c r="GG2" i="286"/>
  <c r="GG90" i="273"/>
  <c r="GG91" i="273" s="1"/>
  <c r="GG2" i="289"/>
  <c r="GG96" i="273"/>
  <c r="GG97" i="273" s="1"/>
  <c r="GG32" i="273"/>
  <c r="GG33" i="273" s="1"/>
  <c r="GG2" i="288"/>
  <c r="GG2" i="265"/>
  <c r="FY14" i="265"/>
  <c r="FY42" i="282"/>
  <c r="GF144" i="273"/>
  <c r="GF38" i="273"/>
  <c r="GG39" i="273" s="1"/>
  <c r="GG41" i="273" s="1"/>
  <c r="GF20" i="282"/>
  <c r="GF15" i="286"/>
  <c r="GF100" i="273"/>
  <c r="GG101" i="273" s="1"/>
  <c r="GG59" i="273" s="1"/>
  <c r="GA34" i="278"/>
  <c r="GD70" i="278"/>
  <c r="GD83" i="278"/>
  <c r="GD43" i="278"/>
  <c r="GD74" i="278"/>
  <c r="GD26" i="278"/>
  <c r="GF153" i="280"/>
  <c r="GF154" i="280" s="1"/>
  <c r="GF156" i="280" s="1"/>
  <c r="GF156" i="273"/>
  <c r="GF127" i="280"/>
  <c r="GF129" i="280" s="1"/>
  <c r="GF69" i="278"/>
  <c r="GF48" i="278"/>
  <c r="GD25" i="278"/>
  <c r="FX54" i="278"/>
  <c r="GI19" i="273"/>
  <c r="GI20" i="273" s="1"/>
  <c r="GI37" i="273"/>
  <c r="GI12" i="288"/>
  <c r="GI56" i="273"/>
  <c r="GI47" i="273"/>
  <c r="GI48" i="273" s="1"/>
  <c r="GI37" i="288"/>
  <c r="GH151" i="273"/>
  <c r="GH24" i="273"/>
  <c r="GH25" i="273" s="1"/>
  <c r="GH2" i="304" s="1"/>
  <c r="GE55" i="280"/>
  <c r="GE132" i="280"/>
  <c r="AT55" i="278"/>
  <c r="AU85" i="278"/>
  <c r="AU31" i="265"/>
  <c r="GD3" i="289"/>
  <c r="GD50" i="288"/>
  <c r="GD51" i="288" s="1"/>
  <c r="GD54" i="288" s="1"/>
  <c r="GD57" i="288" s="1"/>
  <c r="GD64" i="288" s="1"/>
  <c r="GE157" i="273"/>
  <c r="CX19" i="282"/>
  <c r="CX21" i="282" s="1"/>
  <c r="GF20" i="285"/>
  <c r="GD3" i="265"/>
  <c r="GD50" i="273"/>
  <c r="GD3" i="282"/>
  <c r="GD3" i="280"/>
  <c r="GD3" i="288"/>
  <c r="GD3" i="275"/>
  <c r="GD3" i="285"/>
  <c r="GD3" i="286"/>
  <c r="GE66" i="273"/>
  <c r="GE67" i="273" s="1"/>
  <c r="GE3" i="304" s="1"/>
  <c r="GG98" i="280" l="1"/>
  <c r="GG88" i="280"/>
  <c r="GG46" i="280"/>
  <c r="GG47" i="280" s="1"/>
  <c r="GG50" i="280" s="1"/>
  <c r="GG51" i="280"/>
  <c r="GG52" i="280" s="1"/>
  <c r="GE56" i="280"/>
  <c r="GE89" i="280" s="1"/>
  <c r="GD59" i="280"/>
  <c r="GR5" i="291"/>
  <c r="GE3" i="278"/>
  <c r="GE3" i="273"/>
  <c r="GH2" i="273"/>
  <c r="GH2" i="278"/>
  <c r="GF4" i="278"/>
  <c r="GF4" i="273"/>
  <c r="GE60" i="265"/>
  <c r="FZ11" i="265"/>
  <c r="FZ14" i="265" s="1"/>
  <c r="GF138" i="273"/>
  <c r="GF11" i="278"/>
  <c r="GF19" i="278"/>
  <c r="GU4" i="291"/>
  <c r="GH122" i="273"/>
  <c r="GH123" i="273" s="1"/>
  <c r="GH96" i="273"/>
  <c r="GH97" i="273" s="1"/>
  <c r="GH2" i="288"/>
  <c r="GH2" i="275"/>
  <c r="GH152" i="273"/>
  <c r="GH153" i="273" s="1"/>
  <c r="GH32" i="273"/>
  <c r="GH33" i="273" s="1"/>
  <c r="GH18" i="288"/>
  <c r="GH2" i="265"/>
  <c r="GH2" i="286"/>
  <c r="GH111" i="273"/>
  <c r="GH112" i="273" s="1"/>
  <c r="GH11" i="285" s="1"/>
  <c r="GH12" i="285" s="1"/>
  <c r="GH127" i="273"/>
  <c r="GH128" i="273" s="1"/>
  <c r="GH21" i="289" s="1"/>
  <c r="GH42" i="288"/>
  <c r="GH2" i="285"/>
  <c r="GH2" i="282"/>
  <c r="GH90" i="273"/>
  <c r="GH91" i="273" s="1"/>
  <c r="GH75" i="273"/>
  <c r="GH76" i="273" s="1"/>
  <c r="GH2" i="289"/>
  <c r="GH2" i="280"/>
  <c r="GG80" i="278"/>
  <c r="GG15" i="275"/>
  <c r="GG20" i="275" s="1"/>
  <c r="GH17" i="275" s="1"/>
  <c r="GG61" i="288"/>
  <c r="GG112" i="280"/>
  <c r="GG20" i="286"/>
  <c r="GG12" i="289"/>
  <c r="GG13" i="289" s="1"/>
  <c r="GG20" i="289" s="1"/>
  <c r="GG84" i="282"/>
  <c r="GG43" i="286"/>
  <c r="GG54" i="280"/>
  <c r="GG13" i="288"/>
  <c r="GG79" i="273"/>
  <c r="GH80" i="273" s="1"/>
  <c r="GH58" i="273" s="1"/>
  <c r="GG185" i="280"/>
  <c r="GG18" i="285"/>
  <c r="GG57" i="273"/>
  <c r="GG60" i="273" s="1"/>
  <c r="GG73" i="282"/>
  <c r="GG59" i="278"/>
  <c r="GG55" i="288"/>
  <c r="GG26" i="282"/>
  <c r="GG32" i="286"/>
  <c r="GG38" i="288"/>
  <c r="GF13" i="278"/>
  <c r="GG20" i="282"/>
  <c r="GG100" i="273"/>
  <c r="GH101" i="273" s="1"/>
  <c r="GH59" i="273" s="1"/>
  <c r="GG15" i="286"/>
  <c r="GI51" i="273"/>
  <c r="GD27" i="278"/>
  <c r="GG156" i="273"/>
  <c r="GG127" i="280"/>
  <c r="GG129" i="280" s="1"/>
  <c r="GG48" i="278"/>
  <c r="GG153" i="280"/>
  <c r="GG154" i="280" s="1"/>
  <c r="GG156" i="280" s="1"/>
  <c r="GG69" i="278"/>
  <c r="GG17" i="280"/>
  <c r="GG79" i="280"/>
  <c r="GG76" i="288"/>
  <c r="GG77" i="288" s="1"/>
  <c r="GG79" i="288" s="1"/>
  <c r="GE26" i="278"/>
  <c r="GD10" i="265"/>
  <c r="GE25" i="278"/>
  <c r="FZ50" i="278"/>
  <c r="GG38" i="273"/>
  <c r="GH39" i="273" s="1"/>
  <c r="GH41" i="273" s="1"/>
  <c r="GG144" i="273"/>
  <c r="GH22" i="289"/>
  <c r="GH40" i="278" s="1"/>
  <c r="FY54" i="278"/>
  <c r="FZ42" i="282"/>
  <c r="GA62" i="278"/>
  <c r="GA49" i="278"/>
  <c r="GA9" i="265"/>
  <c r="GA53" i="278"/>
  <c r="GF55" i="280"/>
  <c r="GF132" i="280"/>
  <c r="GD71" i="278"/>
  <c r="GG52" i="273"/>
  <c r="GG42" i="273"/>
  <c r="GG4" i="304" s="1"/>
  <c r="GG145" i="273"/>
  <c r="GG146" i="273" s="1"/>
  <c r="GG45" i="280" s="1"/>
  <c r="GG56" i="288"/>
  <c r="GG12" i="278"/>
  <c r="GG20" i="278"/>
  <c r="GG155" i="273"/>
  <c r="GG33" i="278"/>
  <c r="GG139" i="273"/>
  <c r="GG140" i="273" s="1"/>
  <c r="GG41" i="278"/>
  <c r="GG134" i="273"/>
  <c r="GG135" i="273" s="1"/>
  <c r="GJ47" i="273"/>
  <c r="GJ48" i="273" s="1"/>
  <c r="GJ12" i="288"/>
  <c r="GJ37" i="288"/>
  <c r="GJ19" i="273"/>
  <c r="GJ20" i="273" s="1"/>
  <c r="GJ37" i="273"/>
  <c r="GJ56" i="273"/>
  <c r="H14" i="273"/>
  <c r="GE43" i="278"/>
  <c r="GE83" i="278"/>
  <c r="GE74" i="278"/>
  <c r="GE70" i="278"/>
  <c r="GF4" i="289"/>
  <c r="GF4" i="280"/>
  <c r="GF4" i="275"/>
  <c r="GF4" i="288"/>
  <c r="GF4" i="286"/>
  <c r="GF4" i="265"/>
  <c r="GF4" i="285"/>
  <c r="GF4" i="282"/>
  <c r="GF42" i="278"/>
  <c r="GB34" i="278"/>
  <c r="GF23" i="285"/>
  <c r="GG20" i="285" s="1"/>
  <c r="GI151" i="273"/>
  <c r="GI24" i="273"/>
  <c r="GI25" i="273" s="1"/>
  <c r="GI2" i="304" s="1"/>
  <c r="GG13" i="285"/>
  <c r="GG13" i="265" s="1"/>
  <c r="GG22" i="285"/>
  <c r="GF21" i="278"/>
  <c r="GC32" i="278"/>
  <c r="AV82" i="278"/>
  <c r="AU69" i="265"/>
  <c r="AT63" i="278"/>
  <c r="AT30" i="265"/>
  <c r="GE3" i="289"/>
  <c r="GF157" i="273"/>
  <c r="GE50" i="288"/>
  <c r="GE51" i="288" s="1"/>
  <c r="GE54" i="288" s="1"/>
  <c r="GE57" i="288" s="1"/>
  <c r="GE64" i="288" s="1"/>
  <c r="GF66" i="273"/>
  <c r="GF67" i="273" s="1"/>
  <c r="GF3" i="304" s="1"/>
  <c r="GE50" i="273"/>
  <c r="GE3" i="282"/>
  <c r="GE3" i="286"/>
  <c r="GE3" i="288"/>
  <c r="GE3" i="285"/>
  <c r="GE3" i="280"/>
  <c r="GE3" i="275"/>
  <c r="GE3" i="265"/>
  <c r="CX43" i="282"/>
  <c r="CX30" i="282"/>
  <c r="CX31" i="282" s="1"/>
  <c r="CY28" i="282" s="1"/>
  <c r="GH98" i="280" l="1"/>
  <c r="GH88" i="280"/>
  <c r="GH51" i="280"/>
  <c r="GH52" i="280" s="1"/>
  <c r="GH46" i="280"/>
  <c r="GH47" i="280" s="1"/>
  <c r="GH50" i="280" s="1"/>
  <c r="GF56" i="280"/>
  <c r="GF89" i="280" s="1"/>
  <c r="GE59" i="280"/>
  <c r="GS5" i="291"/>
  <c r="GF3" i="273"/>
  <c r="GF3" i="278"/>
  <c r="GG4" i="273"/>
  <c r="GG4" i="278"/>
  <c r="GI2" i="278"/>
  <c r="GI2" i="273"/>
  <c r="GA11" i="265"/>
  <c r="GA42" i="282" s="1"/>
  <c r="GF59" i="265"/>
  <c r="GG23" i="285"/>
  <c r="GH20" i="285" s="1"/>
  <c r="GG42" i="278"/>
  <c r="GG74" i="278" s="1"/>
  <c r="GG19" i="278"/>
  <c r="GG138" i="273"/>
  <c r="GG11" i="278"/>
  <c r="FZ54" i="278"/>
  <c r="GB62" i="278"/>
  <c r="GB9" i="265"/>
  <c r="GB49" i="278"/>
  <c r="GB53" i="278"/>
  <c r="GG13" i="278"/>
  <c r="GF26" i="278"/>
  <c r="GE10" i="265"/>
  <c r="GJ51" i="273"/>
  <c r="GH38" i="273"/>
  <c r="GI39" i="273" s="1"/>
  <c r="GI41" i="273" s="1"/>
  <c r="GH144" i="273"/>
  <c r="GF70" i="278"/>
  <c r="GF83" i="278"/>
  <c r="GF74" i="278"/>
  <c r="GF43" i="278"/>
  <c r="GH156" i="273"/>
  <c r="GH127" i="280"/>
  <c r="GH129" i="280" s="1"/>
  <c r="GH153" i="280"/>
  <c r="GH154" i="280" s="1"/>
  <c r="GH156" i="280" s="1"/>
  <c r="GH48" i="278"/>
  <c r="GH69" i="278"/>
  <c r="GG21" i="278"/>
  <c r="H47" i="273"/>
  <c r="H37" i="288"/>
  <c r="H19" i="273"/>
  <c r="H12" i="288"/>
  <c r="H37" i="273"/>
  <c r="H56" i="273"/>
  <c r="GG4" i="286"/>
  <c r="GG4" i="285"/>
  <c r="GG4" i="288"/>
  <c r="GG4" i="275"/>
  <c r="GG4" i="282"/>
  <c r="GG4" i="265"/>
  <c r="GG4" i="289"/>
  <c r="GG4" i="280"/>
  <c r="GA14" i="265"/>
  <c r="GI22" i="289"/>
  <c r="GI40" i="278" s="1"/>
  <c r="GC34" i="278"/>
  <c r="GH17" i="280"/>
  <c r="GH79" i="280"/>
  <c r="GH76" i="288"/>
  <c r="GH77" i="288" s="1"/>
  <c r="GH79" i="288" s="1"/>
  <c r="GV4" i="291"/>
  <c r="GI75" i="273"/>
  <c r="GI76" i="273" s="1"/>
  <c r="GI2" i="288"/>
  <c r="GI2" i="280"/>
  <c r="GI127" i="273"/>
  <c r="GI128" i="273" s="1"/>
  <c r="GI21" i="289" s="1"/>
  <c r="GI111" i="273"/>
  <c r="GI112" i="273" s="1"/>
  <c r="GI11" i="285" s="1"/>
  <c r="GI12" i="285" s="1"/>
  <c r="GI96" i="273"/>
  <c r="GI97" i="273" s="1"/>
  <c r="GI2" i="286"/>
  <c r="GI90" i="273"/>
  <c r="GI91" i="273" s="1"/>
  <c r="GI2" i="289"/>
  <c r="GI152" i="273"/>
  <c r="GI153" i="273" s="1"/>
  <c r="GI122" i="273"/>
  <c r="GI123" i="273" s="1"/>
  <c r="GI42" i="288"/>
  <c r="GI2" i="275"/>
  <c r="GI32" i="273"/>
  <c r="GI33" i="273" s="1"/>
  <c r="GI18" i="288"/>
  <c r="GI2" i="282"/>
  <c r="GI2" i="285"/>
  <c r="GI2" i="265"/>
  <c r="GA50" i="278"/>
  <c r="GH42" i="273"/>
  <c r="GH4" i="304" s="1"/>
  <c r="GH52" i="273"/>
  <c r="GG132" i="280"/>
  <c r="GG55" i="280"/>
  <c r="GH22" i="285"/>
  <c r="GH13" i="285"/>
  <c r="GH13" i="265" s="1"/>
  <c r="GD75" i="278"/>
  <c r="GF25" i="278"/>
  <c r="GH80" i="278"/>
  <c r="GH185" i="280"/>
  <c r="GH26" i="282"/>
  <c r="GH79" i="273"/>
  <c r="GI80" i="273" s="1"/>
  <c r="GI58" i="273" s="1"/>
  <c r="GH57" i="273"/>
  <c r="GH60" i="273" s="1"/>
  <c r="GH12" i="289"/>
  <c r="GH13" i="289" s="1"/>
  <c r="GH20" i="289" s="1"/>
  <c r="GH73" i="282"/>
  <c r="GH32" i="286"/>
  <c r="GH61" i="288"/>
  <c r="GH15" i="275"/>
  <c r="GH20" i="275" s="1"/>
  <c r="GI17" i="275" s="1"/>
  <c r="GH20" i="286"/>
  <c r="GH55" i="288"/>
  <c r="GH112" i="280"/>
  <c r="GH84" i="282"/>
  <c r="GH13" i="288"/>
  <c r="GH43" i="286"/>
  <c r="GH38" i="288"/>
  <c r="GH18" i="285"/>
  <c r="GH54" i="280"/>
  <c r="GH59" i="278"/>
  <c r="GE27" i="278"/>
  <c r="GE71" i="278"/>
  <c r="GJ151" i="273"/>
  <c r="GJ24" i="273"/>
  <c r="GJ25" i="273" s="1"/>
  <c r="GJ2" i="304" s="1"/>
  <c r="GD32" i="278"/>
  <c r="GH20" i="282"/>
  <c r="GH15" i="286"/>
  <c r="GH100" i="273"/>
  <c r="GI101" i="273" s="1"/>
  <c r="GI59" i="273" s="1"/>
  <c r="GH20" i="278"/>
  <c r="GH155" i="273"/>
  <c r="GH33" i="278"/>
  <c r="GH134" i="273"/>
  <c r="GH135" i="273" s="1"/>
  <c r="GH12" i="278"/>
  <c r="GH41" i="278"/>
  <c r="GH139" i="273"/>
  <c r="GH140" i="273" s="1"/>
  <c r="GH145" i="273"/>
  <c r="GH146" i="273" s="1"/>
  <c r="GH45" i="280" s="1"/>
  <c r="GH56" i="288"/>
  <c r="AV73" i="278"/>
  <c r="AT64" i="278"/>
  <c r="GF3" i="289"/>
  <c r="GG157" i="273"/>
  <c r="GF50" i="288"/>
  <c r="GF51" i="288" s="1"/>
  <c r="GF54" i="288" s="1"/>
  <c r="GF57" i="288" s="1"/>
  <c r="GF64" i="288" s="1"/>
  <c r="GG59" i="265"/>
  <c r="GF3" i="286"/>
  <c r="GF3" i="280"/>
  <c r="GF3" i="288"/>
  <c r="GF3" i="285"/>
  <c r="GF50" i="273"/>
  <c r="GF3" i="282"/>
  <c r="GF3" i="275"/>
  <c r="GF3" i="265"/>
  <c r="CY19" i="282"/>
  <c r="CY21" i="282" s="1"/>
  <c r="GG66" i="273"/>
  <c r="GG67" i="273" s="1"/>
  <c r="GG3" i="304" s="1"/>
  <c r="GI98" i="280" l="1"/>
  <c r="GI88" i="280"/>
  <c r="GI46" i="280"/>
  <c r="GI47" i="280" s="1"/>
  <c r="GI50" i="280" s="1"/>
  <c r="GI51" i="280"/>
  <c r="GI52" i="280" s="1"/>
  <c r="GG56" i="280"/>
  <c r="GG89" i="280" s="1"/>
  <c r="GF59" i="280"/>
  <c r="GT5" i="291"/>
  <c r="GG3" i="278"/>
  <c r="GG3" i="273"/>
  <c r="GH4" i="278"/>
  <c r="GH4" i="273"/>
  <c r="GJ2" i="273"/>
  <c r="GJ2" i="278"/>
  <c r="GG60" i="265"/>
  <c r="GB11" i="265"/>
  <c r="GB14" i="265" s="1"/>
  <c r="GF60" i="265"/>
  <c r="GG43" i="278"/>
  <c r="GG83" i="278"/>
  <c r="GG70" i="278"/>
  <c r="GJ22" i="289"/>
  <c r="GJ40" i="278" s="1"/>
  <c r="GH23" i="285"/>
  <c r="GI20" i="285" s="1"/>
  <c r="GH19" i="278"/>
  <c r="GH138" i="273"/>
  <c r="GH21" i="278"/>
  <c r="GI100" i="273"/>
  <c r="GJ101" i="273" s="1"/>
  <c r="GJ59" i="273" s="1"/>
  <c r="GI20" i="282"/>
  <c r="GI15" i="286"/>
  <c r="GF27" i="278"/>
  <c r="GH4" i="288"/>
  <c r="GH4" i="285"/>
  <c r="GH4" i="286"/>
  <c r="GH4" i="265"/>
  <c r="GH4" i="289"/>
  <c r="GH4" i="280"/>
  <c r="GH4" i="282"/>
  <c r="GH4" i="275"/>
  <c r="GI38" i="273"/>
  <c r="GJ39" i="273" s="1"/>
  <c r="GJ41" i="273" s="1"/>
  <c r="GI144" i="273"/>
  <c r="GE32" i="278"/>
  <c r="GA54" i="278"/>
  <c r="GF10" i="265"/>
  <c r="GH42" i="278"/>
  <c r="GI139" i="273"/>
  <c r="GI140" i="273" s="1"/>
  <c r="GI20" i="278"/>
  <c r="GI155" i="273"/>
  <c r="GI41" i="278"/>
  <c r="GI145" i="273"/>
  <c r="GI146" i="273" s="1"/>
  <c r="GI45" i="280" s="1"/>
  <c r="GI12" i="278"/>
  <c r="GI33" i="278"/>
  <c r="GI56" i="288"/>
  <c r="GI134" i="273"/>
  <c r="GI135" i="273" s="1"/>
  <c r="GB50" i="278"/>
  <c r="GH11" i="278"/>
  <c r="GH13" i="278"/>
  <c r="GI17" i="280"/>
  <c r="GI79" i="280"/>
  <c r="GI76" i="288"/>
  <c r="GI77" i="288" s="1"/>
  <c r="GI79" i="288" s="1"/>
  <c r="GI22" i="285"/>
  <c r="GI13" i="285"/>
  <c r="GI13" i="265" s="1"/>
  <c r="GG26" i="278"/>
  <c r="GB42" i="282"/>
  <c r="GE75" i="278"/>
  <c r="GI59" i="278"/>
  <c r="GI61" i="288"/>
  <c r="GI32" i="286"/>
  <c r="GI80" i="278"/>
  <c r="GI20" i="286"/>
  <c r="GI57" i="273"/>
  <c r="GI73" i="282"/>
  <c r="GI12" i="289"/>
  <c r="GI13" i="289" s="1"/>
  <c r="GI20" i="289" s="1"/>
  <c r="GI84" i="282"/>
  <c r="GI55" i="288"/>
  <c r="GI26" i="282"/>
  <c r="GI38" i="288"/>
  <c r="GI13" i="288"/>
  <c r="GI112" i="280"/>
  <c r="GI43" i="286"/>
  <c r="GI18" i="285"/>
  <c r="GI54" i="280"/>
  <c r="GI185" i="280"/>
  <c r="GI79" i="273"/>
  <c r="GJ80" i="273" s="1"/>
  <c r="GI15" i="275"/>
  <c r="GI20" i="275" s="1"/>
  <c r="GJ17" i="275" s="1"/>
  <c r="GG25" i="278"/>
  <c r="GD34" i="278"/>
  <c r="GC9" i="265"/>
  <c r="GC62" i="278"/>
  <c r="GC53" i="278"/>
  <c r="GC49" i="278"/>
  <c r="GF71" i="278"/>
  <c r="GH132" i="280"/>
  <c r="GH55" i="280"/>
  <c r="GW4" i="291"/>
  <c r="GJ111" i="273"/>
  <c r="GJ112" i="273" s="1"/>
  <c r="GJ2" i="275"/>
  <c r="GJ2" i="286"/>
  <c r="GJ42" i="288"/>
  <c r="GJ75" i="273"/>
  <c r="GJ76" i="273" s="1"/>
  <c r="H76" i="273" s="1"/>
  <c r="GJ2" i="280"/>
  <c r="GJ152" i="273"/>
  <c r="GJ153" i="273" s="1"/>
  <c r="GJ96" i="273"/>
  <c r="GJ97" i="273" s="1"/>
  <c r="GJ2" i="265"/>
  <c r="GJ2" i="285"/>
  <c r="GJ127" i="273"/>
  <c r="GJ128" i="273" s="1"/>
  <c r="GJ21" i="289" s="1"/>
  <c r="GJ32" i="273"/>
  <c r="GJ33" i="273" s="1"/>
  <c r="GJ18" i="288"/>
  <c r="GJ2" i="282"/>
  <c r="GJ2" i="289"/>
  <c r="GJ122" i="273"/>
  <c r="GJ123" i="273" s="1"/>
  <c r="GJ90" i="273"/>
  <c r="GJ91" i="273" s="1"/>
  <c r="GJ2" i="288"/>
  <c r="GI156" i="273"/>
  <c r="GI127" i="280"/>
  <c r="GI129" i="280" s="1"/>
  <c r="GI69" i="278"/>
  <c r="GI153" i="280"/>
  <c r="GI154" i="280" s="1"/>
  <c r="GI156" i="280" s="1"/>
  <c r="GI48" i="278"/>
  <c r="GI52" i="273"/>
  <c r="GI42" i="273"/>
  <c r="GI4" i="304" s="1"/>
  <c r="AT64" i="265"/>
  <c r="AU61" i="278"/>
  <c r="AV76" i="278"/>
  <c r="GG3" i="289"/>
  <c r="GG50" i="288"/>
  <c r="GG51" i="288" s="1"/>
  <c r="GG54" i="288" s="1"/>
  <c r="GG57" i="288" s="1"/>
  <c r="GG64" i="288" s="1"/>
  <c r="GH157" i="273"/>
  <c r="GI60" i="273"/>
  <c r="GH66" i="273"/>
  <c r="GH67" i="273" s="1"/>
  <c r="GH3" i="304" s="1"/>
  <c r="GG3" i="275"/>
  <c r="GG3" i="265"/>
  <c r="GG3" i="288"/>
  <c r="GG3" i="286"/>
  <c r="GG3" i="280"/>
  <c r="GG3" i="282"/>
  <c r="GG3" i="285"/>
  <c r="GG50" i="273"/>
  <c r="BC53" i="273" s="1"/>
  <c r="BP2" i="291" s="1"/>
  <c r="M53" i="273"/>
  <c r="Z2" i="291" s="1"/>
  <c r="O53" i="273"/>
  <c r="AB2" i="291" s="1"/>
  <c r="Q53" i="273"/>
  <c r="AD2" i="291" s="1"/>
  <c r="N53" i="273"/>
  <c r="AA2" i="291" s="1"/>
  <c r="P53" i="273"/>
  <c r="AC2" i="291" s="1"/>
  <c r="S53" i="273"/>
  <c r="AF2" i="291" s="1"/>
  <c r="R53" i="273"/>
  <c r="AE2" i="291" s="1"/>
  <c r="U53" i="273"/>
  <c r="AH2" i="291" s="1"/>
  <c r="T53" i="273"/>
  <c r="AG2" i="291" s="1"/>
  <c r="W53" i="273"/>
  <c r="AJ2" i="291" s="1"/>
  <c r="V53" i="273"/>
  <c r="AI2" i="291" s="1"/>
  <c r="X53" i="273"/>
  <c r="AK2" i="291" s="1"/>
  <c r="Y53" i="273"/>
  <c r="AL2" i="291" s="1"/>
  <c r="Z53" i="273"/>
  <c r="AM2" i="291" s="1"/>
  <c r="AA53" i="273"/>
  <c r="AN2" i="291" s="1"/>
  <c r="AB53" i="273"/>
  <c r="AO2" i="291" s="1"/>
  <c r="AC53" i="273"/>
  <c r="AP2" i="291" s="1"/>
  <c r="AD53" i="273"/>
  <c r="AQ2" i="291" s="1"/>
  <c r="AE53" i="273"/>
  <c r="AR2" i="291" s="1"/>
  <c r="AF53" i="273"/>
  <c r="AS2" i="291" s="1"/>
  <c r="AH53" i="273"/>
  <c r="AU2" i="291" s="1"/>
  <c r="AG53" i="273"/>
  <c r="AT2" i="291" s="1"/>
  <c r="AK53" i="273"/>
  <c r="AX2" i="291" s="1"/>
  <c r="AJ53" i="273"/>
  <c r="AW2" i="291" s="1"/>
  <c r="AI53" i="273"/>
  <c r="AV2" i="291" s="1"/>
  <c r="AL53" i="273"/>
  <c r="AY2" i="291" s="1"/>
  <c r="AO53" i="273"/>
  <c r="BB2" i="291" s="1"/>
  <c r="AN53" i="273"/>
  <c r="BA2" i="291" s="1"/>
  <c r="AP53" i="273"/>
  <c r="BC2" i="291" s="1"/>
  <c r="AM53" i="273"/>
  <c r="AZ2" i="291" s="1"/>
  <c r="AQ53" i="273"/>
  <c r="BD2" i="291" s="1"/>
  <c r="AR53" i="273"/>
  <c r="BE2" i="291" s="1"/>
  <c r="AS53" i="273"/>
  <c r="BF2" i="291" s="1"/>
  <c r="AU53" i="273"/>
  <c r="BH2" i="291" s="1"/>
  <c r="AT53" i="273"/>
  <c r="BG2" i="291" s="1"/>
  <c r="AV53" i="273"/>
  <c r="BI2" i="291" s="1"/>
  <c r="AW53" i="273"/>
  <c r="BJ2" i="291" s="1"/>
  <c r="AX53" i="273"/>
  <c r="BK2" i="291" s="1"/>
  <c r="AY53" i="273"/>
  <c r="BL2" i="291" s="1"/>
  <c r="AZ53" i="273"/>
  <c r="BM2" i="291" s="1"/>
  <c r="BA53" i="273"/>
  <c r="BN2" i="291" s="1"/>
  <c r="BB53" i="273"/>
  <c r="BO2" i="291" s="1"/>
  <c r="CY43" i="282"/>
  <c r="CY30" i="282"/>
  <c r="CY31" i="282" s="1"/>
  <c r="CZ28" i="282" s="1"/>
  <c r="GH59" i="265"/>
  <c r="GJ98" i="280" l="1"/>
  <c r="GJ88" i="280"/>
  <c r="GJ51" i="280"/>
  <c r="GJ52" i="280" s="1"/>
  <c r="GJ46" i="280"/>
  <c r="GJ47" i="280" s="1"/>
  <c r="GJ50" i="280" s="1"/>
  <c r="GH56" i="280"/>
  <c r="GH89" i="280" s="1"/>
  <c r="GG59" i="280"/>
  <c r="GU5" i="291"/>
  <c r="GH3" i="273"/>
  <c r="GH3" i="278"/>
  <c r="GI4" i="273"/>
  <c r="GI4" i="278"/>
  <c r="GC11" i="265"/>
  <c r="GC14" i="265" s="1"/>
  <c r="GH60" i="265"/>
  <c r="GG71" i="278"/>
  <c r="GG10" i="265"/>
  <c r="GI23" i="285"/>
  <c r="GJ20" i="285" s="1"/>
  <c r="GI138" i="273"/>
  <c r="GI11" i="278"/>
  <c r="H32" i="286"/>
  <c r="H20" i="286"/>
  <c r="H79" i="273"/>
  <c r="H73" i="282"/>
  <c r="H38" i="288"/>
  <c r="H15" i="275"/>
  <c r="H54" i="280"/>
  <c r="H59" i="278"/>
  <c r="H80" i="278"/>
  <c r="H185" i="280"/>
  <c r="H57" i="273"/>
  <c r="H13" i="288"/>
  <c r="H12" i="289"/>
  <c r="H26" i="282"/>
  <c r="H112" i="280"/>
  <c r="H55" i="288"/>
  <c r="H43" i="286"/>
  <c r="H61" i="288"/>
  <c r="H18" i="285"/>
  <c r="H84" i="282"/>
  <c r="GI19" i="278"/>
  <c r="S3" i="277"/>
  <c r="H91" i="273"/>
  <c r="GJ100" i="273"/>
  <c r="GJ20" i="282"/>
  <c r="GJ15" i="286"/>
  <c r="J75" i="277"/>
  <c r="K69" i="277"/>
  <c r="N71" i="277"/>
  <c r="N64" i="277"/>
  <c r="R71" i="277"/>
  <c r="P71" i="277"/>
  <c r="T59" i="277"/>
  <c r="T60" i="277" s="1"/>
  <c r="Y71" i="277"/>
  <c r="AC71" i="277"/>
  <c r="AG59" i="277"/>
  <c r="AG60" i="277" s="1"/>
  <c r="AJ71" i="277"/>
  <c r="AO59" i="277"/>
  <c r="AO60" i="277" s="1"/>
  <c r="AS71" i="277"/>
  <c r="AX59" i="277"/>
  <c r="AX60" i="277" s="1"/>
  <c r="BA71" i="277"/>
  <c r="L71" i="277"/>
  <c r="AL71" i="277"/>
  <c r="L64" i="277"/>
  <c r="K73" i="277"/>
  <c r="K63" i="277"/>
  <c r="N59" i="277"/>
  <c r="N60" i="277" s="1"/>
  <c r="Q59" i="277"/>
  <c r="Q60" i="277" s="1"/>
  <c r="S69" i="277"/>
  <c r="V71" i="277"/>
  <c r="Z71" i="277"/>
  <c r="AD59" i="277"/>
  <c r="AD60" i="277" s="1"/>
  <c r="AI59" i="277"/>
  <c r="AI60" i="277" s="1"/>
  <c r="AJ59" i="277"/>
  <c r="AJ60" i="277" s="1"/>
  <c r="AP59" i="277"/>
  <c r="AP60" i="277" s="1"/>
  <c r="AT59" i="277"/>
  <c r="AT60" i="277" s="1"/>
  <c r="AV59" i="277"/>
  <c r="AV60" i="277" s="1"/>
  <c r="BC59" i="277"/>
  <c r="BC60" i="277" s="1"/>
  <c r="J71" i="277"/>
  <c r="AG71" i="277"/>
  <c r="K64" i="277"/>
  <c r="K72" i="277"/>
  <c r="R64" i="277"/>
  <c r="O64" i="277"/>
  <c r="Q71" i="277"/>
  <c r="S64" i="277"/>
  <c r="V59" i="277"/>
  <c r="V60" i="277" s="1"/>
  <c r="AA59" i="277"/>
  <c r="AA60" i="277" s="1"/>
  <c r="AD71" i="277"/>
  <c r="AH59" i="277"/>
  <c r="AH60" i="277" s="1"/>
  <c r="AM59" i="277"/>
  <c r="AM60" i="277" s="1"/>
  <c r="AP71" i="277"/>
  <c r="AT71" i="277"/>
  <c r="AX71" i="277"/>
  <c r="BC71" i="277"/>
  <c r="U59" i="277"/>
  <c r="U60" i="277" s="1"/>
  <c r="AW71" i="277"/>
  <c r="L59" i="277"/>
  <c r="L60" i="277" s="1"/>
  <c r="K75" i="277"/>
  <c r="N69" i="277"/>
  <c r="O59" i="277"/>
  <c r="O60" i="277" s="1"/>
  <c r="P69" i="277"/>
  <c r="S59" i="277"/>
  <c r="S60" i="277" s="1"/>
  <c r="W59" i="277"/>
  <c r="W60" i="277" s="1"/>
  <c r="AA71" i="277"/>
  <c r="AE59" i="277"/>
  <c r="AE60" i="277" s="1"/>
  <c r="AH71" i="277"/>
  <c r="AM71" i="277"/>
  <c r="AS59" i="277"/>
  <c r="AS60" i="277" s="1"/>
  <c r="AW59" i="277"/>
  <c r="AW60" i="277" s="1"/>
  <c r="AY59" i="277"/>
  <c r="AY60" i="277" s="1"/>
  <c r="BD71" i="277"/>
  <c r="M71" i="277"/>
  <c r="AC59" i="277"/>
  <c r="AC60" i="277" s="1"/>
  <c r="BA59" i="277"/>
  <c r="BA60" i="277" s="1"/>
  <c r="L69" i="277"/>
  <c r="J70" i="277"/>
  <c r="J73" i="277"/>
  <c r="M69" i="277"/>
  <c r="O69" i="277"/>
  <c r="R59" i="277"/>
  <c r="R60" i="277" s="1"/>
  <c r="S71" i="277"/>
  <c r="W71" i="277"/>
  <c r="Z59" i="277"/>
  <c r="Z60" i="277" s="1"/>
  <c r="AF71" i="277"/>
  <c r="AI71" i="277"/>
  <c r="AL59" i="277"/>
  <c r="AL60" i="277" s="1"/>
  <c r="AQ59" i="277"/>
  <c r="AQ60" i="277" s="1"/>
  <c r="AU59" i="277"/>
  <c r="AU60" i="277" s="1"/>
  <c r="AY71" i="277"/>
  <c r="BB59" i="277"/>
  <c r="BB60" i="277" s="1"/>
  <c r="Q64" i="277"/>
  <c r="AR71" i="277"/>
  <c r="J74" i="277"/>
  <c r="J64" i="277"/>
  <c r="J69" i="277"/>
  <c r="K59" i="277"/>
  <c r="K60" i="277" s="1"/>
  <c r="O71" i="277"/>
  <c r="P64" i="277"/>
  <c r="T71" i="277"/>
  <c r="X71" i="277"/>
  <c r="AB71" i="277"/>
  <c r="AE71" i="277"/>
  <c r="AK71" i="277"/>
  <c r="AN59" i="277"/>
  <c r="AN60" i="277" s="1"/>
  <c r="AR59" i="277"/>
  <c r="AR60" i="277" s="1"/>
  <c r="AU71" i="277"/>
  <c r="AZ59" i="277"/>
  <c r="AZ60" i="277" s="1"/>
  <c r="BB71" i="277"/>
  <c r="R69" i="277"/>
  <c r="AO71" i="277"/>
  <c r="J63" i="277"/>
  <c r="J59" i="277"/>
  <c r="J60" i="277" s="1"/>
  <c r="K71" i="277"/>
  <c r="M64" i="277"/>
  <c r="Q69" i="277"/>
  <c r="P59" i="277"/>
  <c r="P60" i="277" s="1"/>
  <c r="U71" i="277"/>
  <c r="Y59" i="277"/>
  <c r="Y60" i="277" s="1"/>
  <c r="AB59" i="277"/>
  <c r="AB60" i="277" s="1"/>
  <c r="AF59" i="277"/>
  <c r="AF60" i="277" s="1"/>
  <c r="AK59" i="277"/>
  <c r="AK60" i="277" s="1"/>
  <c r="AN71" i="277"/>
  <c r="AQ71" i="277"/>
  <c r="AV71" i="277"/>
  <c r="AZ71" i="277"/>
  <c r="J72" i="277"/>
  <c r="X59" i="277"/>
  <c r="X60" i="277" s="1"/>
  <c r="GJ52" i="273"/>
  <c r="GJ42" i="273"/>
  <c r="GJ4" i="304" s="1"/>
  <c r="P3" i="277"/>
  <c r="GJ17" i="280"/>
  <c r="GJ79" i="280"/>
  <c r="GJ76" i="288"/>
  <c r="GJ77" i="288" s="1"/>
  <c r="GJ79" i="288" s="1"/>
  <c r="H123" i="273"/>
  <c r="GJ12" i="278"/>
  <c r="GJ134" i="273"/>
  <c r="GJ135" i="273" s="1"/>
  <c r="GJ138" i="273" s="1"/>
  <c r="GJ155" i="273"/>
  <c r="GJ33" i="278"/>
  <c r="GJ145" i="273"/>
  <c r="GJ146" i="273" s="1"/>
  <c r="H97" i="273"/>
  <c r="GJ139" i="273"/>
  <c r="GJ140" i="273" s="1"/>
  <c r="GJ19" i="278" s="1"/>
  <c r="GJ56" i="288"/>
  <c r="GJ20" i="278"/>
  <c r="GJ41" i="278"/>
  <c r="GJ11" i="285"/>
  <c r="GJ12" i="285" s="1"/>
  <c r="H112" i="273"/>
  <c r="H11" i="285" s="1"/>
  <c r="GC50" i="278"/>
  <c r="GG27" i="278"/>
  <c r="GI13" i="278"/>
  <c r="N3" i="277"/>
  <c r="GH25" i="278"/>
  <c r="GH26" i="278"/>
  <c r="V3" i="277"/>
  <c r="Q3" i="277"/>
  <c r="GJ69" i="278"/>
  <c r="GJ153" i="280"/>
  <c r="GJ154" i="280" s="1"/>
  <c r="GJ156" i="280" s="1"/>
  <c r="GJ156" i="273"/>
  <c r="GJ48" i="278"/>
  <c r="GJ127" i="280"/>
  <c r="GJ129" i="280" s="1"/>
  <c r="H80" i="273"/>
  <c r="H58" i="273" s="1"/>
  <c r="GJ58" i="273"/>
  <c r="GI42" i="278"/>
  <c r="O3" i="277"/>
  <c r="GI132" i="280"/>
  <c r="GI55" i="280"/>
  <c r="GF32" i="278"/>
  <c r="T3" i="277"/>
  <c r="M3" i="277"/>
  <c r="GJ144" i="273"/>
  <c r="GJ38" i="273"/>
  <c r="GJ20" i="286"/>
  <c r="GJ15" i="275"/>
  <c r="GJ20" i="275" s="1"/>
  <c r="GJ79" i="273"/>
  <c r="GJ57" i="273"/>
  <c r="GJ84" i="282"/>
  <c r="GJ32" i="286"/>
  <c r="GJ185" i="280"/>
  <c r="GJ38" i="288"/>
  <c r="GJ18" i="285"/>
  <c r="GJ112" i="280"/>
  <c r="GJ61" i="288"/>
  <c r="GJ13" i="288"/>
  <c r="GJ43" i="286"/>
  <c r="GJ73" i="282"/>
  <c r="GJ80" i="278"/>
  <c r="GJ12" i="289"/>
  <c r="GJ13" i="289" s="1"/>
  <c r="GJ20" i="289" s="1"/>
  <c r="GJ54" i="280"/>
  <c r="GJ26" i="282"/>
  <c r="GJ55" i="288"/>
  <c r="GJ59" i="278"/>
  <c r="GC42" i="282"/>
  <c r="GB54" i="278"/>
  <c r="GI21" i="278"/>
  <c r="U3" i="277"/>
  <c r="GE34" i="278"/>
  <c r="R3" i="277"/>
  <c r="GI4" i="289"/>
  <c r="GI4" i="285"/>
  <c r="GI4" i="280"/>
  <c r="GI4" i="275"/>
  <c r="GI4" i="288"/>
  <c r="GI4" i="282"/>
  <c r="GI4" i="265"/>
  <c r="GI4" i="286"/>
  <c r="GF75" i="278"/>
  <c r="GD9" i="265"/>
  <c r="GD62" i="278"/>
  <c r="GD53" i="278"/>
  <c r="GD49" i="278"/>
  <c r="GH74" i="278"/>
  <c r="GH43" i="278"/>
  <c r="GH70" i="278"/>
  <c r="GH83" i="278"/>
  <c r="AV77" i="278"/>
  <c r="AV84" i="278"/>
  <c r="AU52" i="278"/>
  <c r="AV3" i="277"/>
  <c r="AN3" i="277"/>
  <c r="AF3" i="277"/>
  <c r="X3" i="277"/>
  <c r="AT3" i="277"/>
  <c r="AO3" i="277"/>
  <c r="AE3" i="277"/>
  <c r="BB3" i="277"/>
  <c r="AU3" i="277"/>
  <c r="AL3" i="277"/>
  <c r="AD3" i="277"/>
  <c r="W3" i="277"/>
  <c r="BA3" i="277"/>
  <c r="AS3" i="277"/>
  <c r="AI3" i="277"/>
  <c r="AC3" i="277"/>
  <c r="GH3" i="289"/>
  <c r="AZ3" i="277"/>
  <c r="AR3" i="277"/>
  <c r="AJ3" i="277"/>
  <c r="AB3" i="277"/>
  <c r="BC3" i="277"/>
  <c r="AY3" i="277"/>
  <c r="AQ3" i="277"/>
  <c r="AK3" i="277"/>
  <c r="AA3" i="277"/>
  <c r="AX3" i="277"/>
  <c r="AM3" i="277"/>
  <c r="AG3" i="277"/>
  <c r="Z3" i="277"/>
  <c r="AW3" i="277"/>
  <c r="AP3" i="277"/>
  <c r="AH3" i="277"/>
  <c r="Y3" i="277"/>
  <c r="GH50" i="288"/>
  <c r="GH51" i="288" s="1"/>
  <c r="GH54" i="288" s="1"/>
  <c r="GH57" i="288" s="1"/>
  <c r="GH64" i="288" s="1"/>
  <c r="GI157" i="273"/>
  <c r="GI66" i="273"/>
  <c r="GI67" i="273" s="1"/>
  <c r="GI3" i="304" s="1"/>
  <c r="GI59" i="265"/>
  <c r="CZ19" i="282"/>
  <c r="CZ21" i="282" s="1"/>
  <c r="GH3" i="288"/>
  <c r="GH50" i="273"/>
  <c r="GH3" i="285"/>
  <c r="GH3" i="286"/>
  <c r="GH3" i="275"/>
  <c r="GH3" i="280"/>
  <c r="GH3" i="265"/>
  <c r="GH3" i="282"/>
  <c r="H98" i="280" l="1"/>
  <c r="H88" i="280"/>
  <c r="GJ11" i="278"/>
  <c r="GJ45" i="280"/>
  <c r="H51" i="280"/>
  <c r="H46" i="280"/>
  <c r="GI56" i="280"/>
  <c r="GI89" i="280" s="1"/>
  <c r="GH59" i="280"/>
  <c r="GV5" i="291"/>
  <c r="GI3" i="278"/>
  <c r="GI3" i="273"/>
  <c r="GJ4" i="278"/>
  <c r="GJ4" i="273"/>
  <c r="GI60" i="265"/>
  <c r="GD11" i="265"/>
  <c r="GD14" i="265" s="1"/>
  <c r="J65" i="277"/>
  <c r="J67" i="277" s="1"/>
  <c r="J81" i="277" s="1"/>
  <c r="GJ60" i="273"/>
  <c r="GJ66" i="273" s="1"/>
  <c r="GJ67" i="273" s="1"/>
  <c r="GJ3" i="304" s="1"/>
  <c r="GG75" i="278"/>
  <c r="GH10" i="265"/>
  <c r="GH27" i="278"/>
  <c r="GI43" i="278"/>
  <c r="GI83" i="278"/>
  <c r="GI74" i="278"/>
  <c r="GI70" i="278"/>
  <c r="GD50" i="278"/>
  <c r="GF34" i="278"/>
  <c r="GJ13" i="285"/>
  <c r="GJ22" i="285"/>
  <c r="GJ23" i="285" s="1"/>
  <c r="GJ59" i="265" s="1"/>
  <c r="H12" i="285"/>
  <c r="H22" i="285" s="1"/>
  <c r="H15" i="286"/>
  <c r="H100" i="273"/>
  <c r="H20" i="282"/>
  <c r="GI26" i="278"/>
  <c r="GJ42" i="278"/>
  <c r="H42" i="278" s="1"/>
  <c r="GJ4" i="289"/>
  <c r="GJ4" i="285"/>
  <c r="GJ4" i="282"/>
  <c r="GJ4" i="286"/>
  <c r="GJ4" i="280"/>
  <c r="GJ4" i="275"/>
  <c r="GJ4" i="265"/>
  <c r="GJ4" i="288"/>
  <c r="K65" i="277"/>
  <c r="K67" i="277" s="1"/>
  <c r="K81" i="277" s="1"/>
  <c r="GJ55" i="280"/>
  <c r="GJ132" i="280"/>
  <c r="GI25" i="278"/>
  <c r="GJ21" i="278"/>
  <c r="H21" i="278" s="1"/>
  <c r="GJ13" i="278"/>
  <c r="GE49" i="278"/>
  <c r="GE9" i="265"/>
  <c r="GE62" i="278"/>
  <c r="GE53" i="278"/>
  <c r="H56" i="288"/>
  <c r="H41" i="278"/>
  <c r="H20" i="278"/>
  <c r="H139" i="273"/>
  <c r="H134" i="273"/>
  <c r="H33" i="278"/>
  <c r="H145" i="273"/>
  <c r="H155" i="273"/>
  <c r="H12" i="278"/>
  <c r="GG32" i="278"/>
  <c r="H17" i="280"/>
  <c r="H76" i="288"/>
  <c r="H79" i="280"/>
  <c r="J76" i="277"/>
  <c r="J82" i="277" s="1"/>
  <c r="GC54" i="278"/>
  <c r="GH71" i="278"/>
  <c r="AV31" i="265"/>
  <c r="AU55" i="278"/>
  <c r="AV85" i="278"/>
  <c r="GI3" i="289"/>
  <c r="GJ157" i="273"/>
  <c r="GJ50" i="288" s="1"/>
  <c r="GJ51" i="288" s="1"/>
  <c r="GJ54" i="288" s="1"/>
  <c r="GJ57" i="288" s="1"/>
  <c r="GJ64" i="288" s="1"/>
  <c r="GI50" i="288"/>
  <c r="GI51" i="288" s="1"/>
  <c r="GI54" i="288" s="1"/>
  <c r="GI57" i="288" s="1"/>
  <c r="GI64" i="288" s="1"/>
  <c r="GI3" i="282"/>
  <c r="GI50" i="273"/>
  <c r="GI3" i="275"/>
  <c r="GI3" i="285"/>
  <c r="GI3" i="286"/>
  <c r="GI3" i="288"/>
  <c r="GI3" i="265"/>
  <c r="GI3" i="280"/>
  <c r="CZ30" i="282"/>
  <c r="CZ31" i="282" s="1"/>
  <c r="DA28" i="282" s="1"/>
  <c r="CZ43" i="282"/>
  <c r="M59" i="277"/>
  <c r="M60" i="277" s="1"/>
  <c r="GJ3" i="275"/>
  <c r="GD42" i="282" l="1"/>
  <c r="GJ3" i="280"/>
  <c r="GJ56" i="280"/>
  <c r="GJ89" i="280" s="1"/>
  <c r="F90" i="280" s="1"/>
  <c r="F93" i="280" s="1"/>
  <c r="GI59" i="280"/>
  <c r="GW5" i="291"/>
  <c r="GJ3" i="273"/>
  <c r="GJ3" i="278"/>
  <c r="S31" i="277"/>
  <c r="GJ3" i="288"/>
  <c r="GJ50" i="273"/>
  <c r="L53" i="273" s="1"/>
  <c r="Y2" i="291" s="1"/>
  <c r="GJ3" i="265"/>
  <c r="GJ3" i="285"/>
  <c r="GJ3" i="286"/>
  <c r="GJ3" i="282"/>
  <c r="GJ3" i="289"/>
  <c r="GJ60" i="265"/>
  <c r="BD59" i="277"/>
  <c r="BD60" i="277" s="1"/>
  <c r="GH75" i="278"/>
  <c r="H13" i="285"/>
  <c r="H13" i="265" s="1"/>
  <c r="GJ13" i="265"/>
  <c r="GG34" i="278"/>
  <c r="GE50" i="278"/>
  <c r="H26" i="278"/>
  <c r="GI10" i="265"/>
  <c r="GF9" i="265"/>
  <c r="GF62" i="278"/>
  <c r="GF49" i="278"/>
  <c r="GF53" i="278"/>
  <c r="GJ25" i="278"/>
  <c r="GH32" i="278"/>
  <c r="J84" i="277"/>
  <c r="J83" i="277"/>
  <c r="N9" i="277"/>
  <c r="M30" i="277"/>
  <c r="M10" i="277"/>
  <c r="N31" i="277"/>
  <c r="O13" i="277"/>
  <c r="Q30" i="277"/>
  <c r="Q31" i="277"/>
  <c r="R40" i="277"/>
  <c r="R39" i="277"/>
  <c r="T10" i="277"/>
  <c r="V10" i="277"/>
  <c r="V39" i="277"/>
  <c r="X39" i="277"/>
  <c r="Y39" i="277"/>
  <c r="AA13" i="277"/>
  <c r="AD40" i="277"/>
  <c r="AC40" i="277"/>
  <c r="AE39" i="277"/>
  <c r="AF17" i="277"/>
  <c r="AI39" i="277"/>
  <c r="AK17" i="277"/>
  <c r="AJ10" i="277"/>
  <c r="AJ17" i="277"/>
  <c r="AN9" i="277"/>
  <c r="AN39" i="277"/>
  <c r="AP10" i="277"/>
  <c r="AQ9" i="277"/>
  <c r="AR17" i="277"/>
  <c r="AU9" i="277"/>
  <c r="AT9" i="277"/>
  <c r="AV9" i="277"/>
  <c r="AW17" i="277"/>
  <c r="AY13" i="277"/>
  <c r="AZ10" i="277"/>
  <c r="BA10" i="277"/>
  <c r="BD39" i="277"/>
  <c r="BD30" i="277"/>
  <c r="BD51" i="277"/>
  <c r="K17" i="277"/>
  <c r="S10" i="277"/>
  <c r="Z13" i="277"/>
  <c r="AL40" i="277"/>
  <c r="AU10" i="277"/>
  <c r="BD48" i="277"/>
  <c r="J10" i="277"/>
  <c r="L9" i="277"/>
  <c r="K10" i="277"/>
  <c r="J30" i="277"/>
  <c r="N30" i="277"/>
  <c r="O10" i="277"/>
  <c r="Q13" i="277"/>
  <c r="Q39" i="277"/>
  <c r="R9" i="277"/>
  <c r="S39" i="277"/>
  <c r="T39" i="277"/>
  <c r="W17" i="277"/>
  <c r="W39" i="277"/>
  <c r="Y40" i="277"/>
  <c r="AA39" i="277"/>
  <c r="Z10" i="277"/>
  <c r="AC39" i="277"/>
  <c r="AB10" i="277"/>
  <c r="AE9" i="277"/>
  <c r="AE40" i="277"/>
  <c r="AI10" i="277"/>
  <c r="AH17" i="277"/>
  <c r="AL17" i="277"/>
  <c r="AJ9" i="277"/>
  <c r="AN40" i="277"/>
  <c r="AM10" i="277"/>
  <c r="AP40" i="277"/>
  <c r="AP17" i="277"/>
  <c r="AS17" i="277"/>
  <c r="AU39" i="277"/>
  <c r="AV40" i="277"/>
  <c r="AU13" i="277"/>
  <c r="AW9" i="277"/>
  <c r="AY40" i="277"/>
  <c r="AZ17" i="277"/>
  <c r="BD43" i="277"/>
  <c r="BD10" i="277"/>
  <c r="BD21" i="277"/>
  <c r="BD35" i="277"/>
  <c r="L39" i="277"/>
  <c r="U13" i="277"/>
  <c r="AB39" i="277"/>
  <c r="AK10" i="277"/>
  <c r="AR10" i="277"/>
  <c r="BB10" i="277"/>
  <c r="K31" i="277"/>
  <c r="M17" i="277"/>
  <c r="L13" i="277"/>
  <c r="N39" i="277"/>
  <c r="N13" i="277"/>
  <c r="O40" i="277"/>
  <c r="P13" i="277"/>
  <c r="Q40" i="277"/>
  <c r="R17" i="277"/>
  <c r="S40" i="277"/>
  <c r="U39" i="277"/>
  <c r="X17" i="277"/>
  <c r="W10" i="277"/>
  <c r="X13" i="277"/>
  <c r="Z17" i="277"/>
  <c r="Z40" i="277"/>
  <c r="AB40" i="277"/>
  <c r="AD9" i="277"/>
  <c r="AF9" i="277"/>
  <c r="AG39" i="277"/>
  <c r="AI9" i="277"/>
  <c r="AK9" i="277"/>
  <c r="AK11" i="277" s="1"/>
  <c r="AL10" i="277"/>
  <c r="AJ13" i="277"/>
  <c r="AN13" i="277"/>
  <c r="AO13" i="277"/>
  <c r="AP9" i="277"/>
  <c r="AP11" i="277" s="1"/>
  <c r="AQ40" i="277"/>
  <c r="AR40" i="277"/>
  <c r="AT10" i="277"/>
  <c r="AX17" i="277"/>
  <c r="AU17" i="277"/>
  <c r="AX10" i="277"/>
  <c r="AY10" i="277"/>
  <c r="AZ39" i="277"/>
  <c r="BA9" i="277"/>
  <c r="BA11" i="277" s="1"/>
  <c r="BB17" i="277"/>
  <c r="BD31" i="277"/>
  <c r="BD40" i="277"/>
  <c r="Q10" i="277"/>
  <c r="Y17" i="277"/>
  <c r="AI17" i="277"/>
  <c r="AR13" i="277"/>
  <c r="BD32" i="277"/>
  <c r="L31" i="277"/>
  <c r="J31" i="277"/>
  <c r="M9" i="277"/>
  <c r="L17" i="277"/>
  <c r="J9" i="277"/>
  <c r="N10" i="277"/>
  <c r="O31" i="277"/>
  <c r="P9" i="277"/>
  <c r="P10" i="277"/>
  <c r="S17" i="277"/>
  <c r="R10" i="277"/>
  <c r="U40" i="277"/>
  <c r="V17" i="277"/>
  <c r="W40" i="277"/>
  <c r="AB17" i="277"/>
  <c r="AA40" i="277"/>
  <c r="AA10" i="277"/>
  <c r="AC17" i="277"/>
  <c r="AD13" i="277"/>
  <c r="AF39" i="277"/>
  <c r="AG9" i="277"/>
  <c r="AI40" i="277"/>
  <c r="AI13" i="277"/>
  <c r="AL39" i="277"/>
  <c r="AJ40" i="277"/>
  <c r="AN17" i="277"/>
  <c r="AO39" i="277"/>
  <c r="AP39" i="277"/>
  <c r="AP13" i="277"/>
  <c r="AS13" i="277"/>
  <c r="AT13" i="277"/>
  <c r="AV13" i="277"/>
  <c r="AW13" i="277"/>
  <c r="AX13" i="277"/>
  <c r="AY39" i="277"/>
  <c r="AZ40" i="277"/>
  <c r="BA39" i="277"/>
  <c r="BB40" i="277"/>
  <c r="BC39" i="277"/>
  <c r="BD16" i="277"/>
  <c r="P39" i="277"/>
  <c r="X40" i="277"/>
  <c r="AG13" i="277"/>
  <c r="AQ39" i="277"/>
  <c r="BD13" i="277"/>
  <c r="J13" i="277"/>
  <c r="K40" i="277"/>
  <c r="J40" i="277"/>
  <c r="M13" i="277"/>
  <c r="O39" i="277"/>
  <c r="O17" i="277"/>
  <c r="P40" i="277"/>
  <c r="Q9" i="277"/>
  <c r="R31" i="277"/>
  <c r="S13" i="277"/>
  <c r="U9" i="277"/>
  <c r="V9" i="277"/>
  <c r="W9" i="277"/>
  <c r="Y13" i="277"/>
  <c r="Z39" i="277"/>
  <c r="AC13" i="277"/>
  <c r="AC9" i="277"/>
  <c r="AD17" i="277"/>
  <c r="AF13" i="277"/>
  <c r="AG10" i="277"/>
  <c r="AK40" i="277"/>
  <c r="AH9" i="277"/>
  <c r="AK39" i="277"/>
  <c r="AL13" i="277"/>
  <c r="AM13" i="277"/>
  <c r="AO40" i="277"/>
  <c r="AQ17" i="277"/>
  <c r="AR39" i="277"/>
  <c r="AR9" i="277"/>
  <c r="AT17" i="277"/>
  <c r="AV17" i="277"/>
  <c r="AW10" i="277"/>
  <c r="AX39" i="277"/>
  <c r="AY9" i="277"/>
  <c r="AZ13" i="277"/>
  <c r="BC40" i="277"/>
  <c r="BB39" i="277"/>
  <c r="BD36" i="277"/>
  <c r="M39" i="277"/>
  <c r="S9" i="277"/>
  <c r="S11" i="277" s="1"/>
  <c r="S14" i="277" s="1"/>
  <c r="AB9" i="277"/>
  <c r="AN10" i="277"/>
  <c r="AX40" i="277"/>
  <c r="BD24" i="277"/>
  <c r="J39" i="277"/>
  <c r="K39" i="277"/>
  <c r="L40" i="277"/>
  <c r="N17" i="277"/>
  <c r="K30" i="277"/>
  <c r="O9" i="277"/>
  <c r="O11" i="277" s="1"/>
  <c r="Q17" i="277"/>
  <c r="P30" i="277"/>
  <c r="R13" i="277"/>
  <c r="T9" i="277"/>
  <c r="T11" i="277" s="1"/>
  <c r="U17" i="277"/>
  <c r="X10" i="277"/>
  <c r="V13" i="277"/>
  <c r="Y10" i="277"/>
  <c r="AA17" i="277"/>
  <c r="AA9" i="277"/>
  <c r="AA11" i="277" s="1"/>
  <c r="AD39" i="277"/>
  <c r="AD10" i="277"/>
  <c r="AF10" i="277"/>
  <c r="AG17" i="277"/>
  <c r="AH39" i="277"/>
  <c r="AH13" i="277"/>
  <c r="AL9" i="277"/>
  <c r="AJ39" i="277"/>
  <c r="AM40" i="277"/>
  <c r="AO17" i="277"/>
  <c r="AQ13" i="277"/>
  <c r="AS10" i="277"/>
  <c r="AS40" i="277"/>
  <c r="AT39" i="277"/>
  <c r="AV10" i="277"/>
  <c r="AW39" i="277"/>
  <c r="AX9" i="277"/>
  <c r="BC17" i="277"/>
  <c r="BD9" i="277"/>
  <c r="BD11" i="277" s="1"/>
  <c r="BA17" i="277"/>
  <c r="BD18" i="277"/>
  <c r="BB13" i="277"/>
  <c r="K13" i="277"/>
  <c r="T17" i="277"/>
  <c r="AE13" i="277"/>
  <c r="AM17" i="277"/>
  <c r="AV39" i="277"/>
  <c r="M40" i="277"/>
  <c r="M31" i="277"/>
  <c r="J17" i="277"/>
  <c r="N40" i="277"/>
  <c r="K9" i="277"/>
  <c r="P31" i="277"/>
  <c r="P17" i="277"/>
  <c r="T40" i="277"/>
  <c r="R30" i="277"/>
  <c r="T13" i="277"/>
  <c r="U10" i="277"/>
  <c r="V40" i="277"/>
  <c r="X9" i="277"/>
  <c r="X11" i="277" s="1"/>
  <c r="Y9" i="277"/>
  <c r="Z9" i="277"/>
  <c r="Z11" i="277" s="1"/>
  <c r="AB13" i="277"/>
  <c r="AC10" i="277"/>
  <c r="AE10" i="277"/>
  <c r="AE17" i="277"/>
  <c r="AG40" i="277"/>
  <c r="AH10" i="277"/>
  <c r="AH40" i="277"/>
  <c r="AK13" i="277"/>
  <c r="AM39" i="277"/>
  <c r="AM9" i="277"/>
  <c r="AO9" i="277"/>
  <c r="AQ10" i="277"/>
  <c r="AS39" i="277"/>
  <c r="AS9" i="277"/>
  <c r="AS11" i="277" s="1"/>
  <c r="AT40" i="277"/>
  <c r="AU40" i="277"/>
  <c r="AW40" i="277"/>
  <c r="BD44" i="277"/>
  <c r="AZ9" i="277"/>
  <c r="BA40" i="277"/>
  <c r="BA13" i="277"/>
  <c r="BD45" i="277"/>
  <c r="BD17" i="277"/>
  <c r="O30" i="277"/>
  <c r="W13" i="277"/>
  <c r="AF40" i="277"/>
  <c r="AO10" i="277"/>
  <c r="AY17" i="277"/>
  <c r="GD54" i="278"/>
  <c r="GJ26" i="278"/>
  <c r="H83" i="278"/>
  <c r="H74" i="278"/>
  <c r="H70" i="278"/>
  <c r="GI71" i="278"/>
  <c r="L3" i="277"/>
  <c r="GE11" i="265"/>
  <c r="BB9" i="277"/>
  <c r="BB11" i="277" s="1"/>
  <c r="GI27" i="278"/>
  <c r="GJ74" i="278"/>
  <c r="GJ43" i="278"/>
  <c r="H43" i="278" s="1"/>
  <c r="GJ70" i="278"/>
  <c r="GJ83" i="278"/>
  <c r="AU30" i="265"/>
  <c r="AU63" i="278"/>
  <c r="AV69" i="265"/>
  <c r="AW82" i="278"/>
  <c r="L30" i="277"/>
  <c r="DA19" i="282"/>
  <c r="DA21" i="282" s="1"/>
  <c r="AS14" i="277" l="1"/>
  <c r="Z14" i="277"/>
  <c r="O14" i="277"/>
  <c r="GJ59" i="280"/>
  <c r="BC13" i="277"/>
  <c r="H13" i="277" s="1"/>
  <c r="T69" i="277"/>
  <c r="GF11" i="265"/>
  <c r="GF42" i="282" s="1"/>
  <c r="H23" i="269"/>
  <c r="K23" i="269" s="1"/>
  <c r="J23" i="269" s="1"/>
  <c r="BB14" i="277"/>
  <c r="AZ11" i="277"/>
  <c r="AZ14" i="277" s="1"/>
  <c r="BD14" i="277"/>
  <c r="BD19" i="277" s="1"/>
  <c r="BD22" i="277" s="1"/>
  <c r="BD25" i="277" s="1"/>
  <c r="AX11" i="277"/>
  <c r="AX14" i="277" s="1"/>
  <c r="AL11" i="277"/>
  <c r="AL14" i="277" s="1"/>
  <c r="AR11" i="277"/>
  <c r="AR14" i="277" s="1"/>
  <c r="Y11" i="277"/>
  <c r="Y14" i="277" s="1"/>
  <c r="AY11" i="277"/>
  <c r="AY14" i="277" s="1"/>
  <c r="V11" i="277"/>
  <c r="Q11" i="277"/>
  <c r="Q14" i="277" s="1"/>
  <c r="J11" i="277"/>
  <c r="J14" i="277" s="1"/>
  <c r="M11" i="277"/>
  <c r="M14" i="277" s="1"/>
  <c r="AI11" i="277"/>
  <c r="AI14" i="277" s="1"/>
  <c r="X14" i="277"/>
  <c r="K11" i="277"/>
  <c r="K14" i="277" s="1"/>
  <c r="AA14" i="277"/>
  <c r="V14" i="277"/>
  <c r="AT11" i="277"/>
  <c r="AT14" i="277" s="1"/>
  <c r="H10" i="265"/>
  <c r="U11" i="277"/>
  <c r="U14" i="277" s="1"/>
  <c r="H40" i="277"/>
  <c r="P11" i="277"/>
  <c r="P14" i="277" s="1"/>
  <c r="BA14" i="277"/>
  <c r="AW11" i="277"/>
  <c r="AW14" i="277" s="1"/>
  <c r="R11" i="277"/>
  <c r="R14" i="277" s="1"/>
  <c r="BD33" i="277"/>
  <c r="BD37" i="277" s="1"/>
  <c r="BD41" i="277" s="1"/>
  <c r="BD46" i="277" s="1"/>
  <c r="BD49" i="277" s="1"/>
  <c r="BD52" i="277" s="1"/>
  <c r="AU11" i="277"/>
  <c r="AU14" i="277" s="1"/>
  <c r="GH34" i="278"/>
  <c r="GG62" i="278"/>
  <c r="GG9" i="265"/>
  <c r="GG53" i="278"/>
  <c r="GG49" i="278"/>
  <c r="H17" i="277"/>
  <c r="AP14" i="277"/>
  <c r="AF11" i="277"/>
  <c r="AF14" i="277" s="1"/>
  <c r="AJ11" i="277"/>
  <c r="AJ14" i="277" s="1"/>
  <c r="AO11" i="277"/>
  <c r="AO14" i="277" s="1"/>
  <c r="AB11" i="277"/>
  <c r="AB14" i="277" s="1"/>
  <c r="AC11" i="277"/>
  <c r="AC14" i="277" s="1"/>
  <c r="AD11" i="277"/>
  <c r="AD14" i="277" s="1"/>
  <c r="AQ11" i="277"/>
  <c r="AQ14" i="277" s="1"/>
  <c r="GJ27" i="278"/>
  <c r="GI75" i="278"/>
  <c r="AM11" i="277"/>
  <c r="AM14" i="277" s="1"/>
  <c r="AG11" i="277"/>
  <c r="AG14" i="277" s="1"/>
  <c r="N11" i="277"/>
  <c r="N14" i="277" s="1"/>
  <c r="GF50" i="278"/>
  <c r="GE14" i="265"/>
  <c r="GE42" i="282"/>
  <c r="GJ71" i="278"/>
  <c r="T14" i="277"/>
  <c r="AH11" i="277"/>
  <c r="AH14" i="277" s="1"/>
  <c r="AN11" i="277"/>
  <c r="AN14" i="277" s="1"/>
  <c r="GI32" i="278"/>
  <c r="GJ10" i="265"/>
  <c r="H39" i="277"/>
  <c r="W11" i="277"/>
  <c r="W14" i="277" s="1"/>
  <c r="AK14" i="277"/>
  <c r="AE11" i="277"/>
  <c r="AE14" i="277" s="1"/>
  <c r="AV11" i="277"/>
  <c r="AV14" i="277" s="1"/>
  <c r="GE54" i="278"/>
  <c r="AU64" i="278"/>
  <c r="AW73" i="278"/>
  <c r="DA30" i="282"/>
  <c r="DA31" i="282" s="1"/>
  <c r="DB28" i="282" s="1"/>
  <c r="DA43" i="282"/>
  <c r="L23" i="269" l="1"/>
  <c r="L10" i="277"/>
  <c r="L11" i="277" s="1"/>
  <c r="L14" i="277" s="1"/>
  <c r="H20" i="269"/>
  <c r="K20" i="269" s="1"/>
  <c r="L20" i="269" s="1"/>
  <c r="GF14" i="265"/>
  <c r="GG11" i="265"/>
  <c r="GG42" i="282" s="1"/>
  <c r="BC10" i="277"/>
  <c r="H10" i="277" s="1"/>
  <c r="GJ32" i="278"/>
  <c r="GJ75" i="278"/>
  <c r="GH53" i="278"/>
  <c r="GH49" i="278"/>
  <c r="GH62" i="278"/>
  <c r="GH9" i="265"/>
  <c r="GI34" i="278"/>
  <c r="GG50" i="278"/>
  <c r="H27" i="278"/>
  <c r="GF54" i="278"/>
  <c r="GG14" i="265"/>
  <c r="AU64" i="265"/>
  <c r="AV61" i="278"/>
  <c r="AW76" i="278"/>
  <c r="DB19" i="282"/>
  <c r="DB21" i="282" s="1"/>
  <c r="J20" i="269" l="1"/>
  <c r="GH11" i="265"/>
  <c r="GH14" i="265" s="1"/>
  <c r="GH50" i="278"/>
  <c r="H32" i="278"/>
  <c r="GG54" i="278"/>
  <c r="GI9" i="265"/>
  <c r="GI62" i="278"/>
  <c r="GI53" i="278"/>
  <c r="GI49" i="278"/>
  <c r="GJ34" i="278"/>
  <c r="GH42" i="282"/>
  <c r="AV52" i="278"/>
  <c r="AW77" i="278"/>
  <c r="AW84" i="278"/>
  <c r="DB30" i="282"/>
  <c r="DB31" i="282" s="1"/>
  <c r="DC28" i="282" s="1"/>
  <c r="DB43" i="282"/>
  <c r="H34" i="278" l="1"/>
  <c r="H62" i="278" s="1"/>
  <c r="GI11" i="265"/>
  <c r="GJ53" i="278"/>
  <c r="GJ9" i="265"/>
  <c r="GJ62" i="278"/>
  <c r="GJ49" i="278"/>
  <c r="GI50" i="278"/>
  <c r="GH54" i="278"/>
  <c r="AW31" i="265"/>
  <c r="AW85" i="278"/>
  <c r="AV55" i="278"/>
  <c r="DC19" i="282"/>
  <c r="DC21" i="282" s="1"/>
  <c r="H9" i="265" l="1"/>
  <c r="H19" i="269" s="1"/>
  <c r="K19" i="269" s="1"/>
  <c r="L19" i="269" s="1"/>
  <c r="H53" i="278"/>
  <c r="H49" i="278"/>
  <c r="GJ11" i="265"/>
  <c r="BC9" i="277"/>
  <c r="BC11" i="277" s="1"/>
  <c r="GJ42" i="282"/>
  <c r="GI54" i="278"/>
  <c r="GJ50" i="278"/>
  <c r="GI14" i="265"/>
  <c r="GI42" i="282"/>
  <c r="H11" i="265"/>
  <c r="AV30" i="265"/>
  <c r="AV63" i="278"/>
  <c r="AX82" i="278"/>
  <c r="AW69" i="265"/>
  <c r="DC43" i="282"/>
  <c r="DC30" i="282"/>
  <c r="DC31" i="282" s="1"/>
  <c r="DD28" i="282" s="1"/>
  <c r="J19" i="269" l="1"/>
  <c r="S30" i="277"/>
  <c r="GJ14" i="265"/>
  <c r="H9" i="277"/>
  <c r="H14" i="265"/>
  <c r="H42" i="282"/>
  <c r="H21" i="269"/>
  <c r="K21" i="269" s="1"/>
  <c r="H11" i="277"/>
  <c r="BC14" i="277"/>
  <c r="H14" i="277" s="1"/>
  <c r="GJ54" i="278"/>
  <c r="AX73" i="278"/>
  <c r="AV64" i="278"/>
  <c r="DD19" i="282"/>
  <c r="DD21" i="282" s="1"/>
  <c r="H24" i="269" l="1"/>
  <c r="K24" i="269" s="1"/>
  <c r="L24" i="269" s="1"/>
  <c r="J21" i="269"/>
  <c r="L21" i="269"/>
  <c r="AV64" i="265"/>
  <c r="AW61" i="278"/>
  <c r="AX76" i="278"/>
  <c r="DD43" i="282"/>
  <c r="DD30" i="282"/>
  <c r="DD31" i="282" s="1"/>
  <c r="DE28" i="282" s="1"/>
  <c r="J24" i="269" l="1"/>
  <c r="T64" i="277"/>
  <c r="AX77" i="278"/>
  <c r="AX84" i="278"/>
  <c r="AW52" i="278"/>
  <c r="DE19" i="282"/>
  <c r="DE21" i="282" s="1"/>
  <c r="AW55" i="278" l="1"/>
  <c r="AX85" i="278"/>
  <c r="AX31" i="265"/>
  <c r="DE30" i="282"/>
  <c r="DE31" i="282" s="1"/>
  <c r="DF28" i="282" s="1"/>
  <c r="DE43" i="282"/>
  <c r="AY82" i="278" l="1"/>
  <c r="AX69" i="265"/>
  <c r="AW63" i="278"/>
  <c r="AW30" i="265"/>
  <c r="DF19" i="282"/>
  <c r="DF21" i="282" s="1"/>
  <c r="AW64" i="278" l="1"/>
  <c r="AY73" i="278"/>
  <c r="DF43" i="282"/>
  <c r="DF30" i="282"/>
  <c r="DF31" i="282" s="1"/>
  <c r="DG28" i="282" s="1"/>
  <c r="AY76" i="278" l="1"/>
  <c r="AW64" i="265"/>
  <c r="AX61" i="278"/>
  <c r="DG19" i="282"/>
  <c r="DG21" i="282" s="1"/>
  <c r="AX52" i="278" l="1"/>
  <c r="AY77" i="278"/>
  <c r="AY84" i="278"/>
  <c r="DG30" i="282"/>
  <c r="DG31" i="282" s="1"/>
  <c r="DH28" i="282" s="1"/>
  <c r="DG43" i="282"/>
  <c r="AY85" i="278" l="1"/>
  <c r="AY31" i="265"/>
  <c r="AX55" i="278"/>
  <c r="DH19" i="282"/>
  <c r="DH21" i="282" s="1"/>
  <c r="AX63" i="278" l="1"/>
  <c r="AX30" i="265"/>
  <c r="AZ82" i="278"/>
  <c r="AY69" i="265"/>
  <c r="DH30" i="282"/>
  <c r="DH31" i="282" s="1"/>
  <c r="DI28" i="282" s="1"/>
  <c r="DH43" i="282"/>
  <c r="AZ73" i="278" l="1"/>
  <c r="AX64" i="278"/>
  <c r="DI19" i="282"/>
  <c r="DI21" i="282" s="1"/>
  <c r="AX64" i="265" l="1"/>
  <c r="AY61" i="278"/>
  <c r="AZ76" i="278"/>
  <c r="DI30" i="282"/>
  <c r="DI31" i="282" s="1"/>
  <c r="DJ28" i="282" s="1"/>
  <c r="DI43" i="282"/>
  <c r="AY52" i="278" l="1"/>
  <c r="AZ77" i="278"/>
  <c r="AZ84" i="278"/>
  <c r="DJ19" i="282"/>
  <c r="DJ21" i="282" s="1"/>
  <c r="AZ31" i="265" l="1"/>
  <c r="AY55" i="278"/>
  <c r="AZ85" i="278"/>
  <c r="DJ30" i="282"/>
  <c r="DJ31" i="282" s="1"/>
  <c r="DK28" i="282" s="1"/>
  <c r="DJ43" i="282"/>
  <c r="BA82" i="278" l="1"/>
  <c r="AZ69" i="265"/>
  <c r="AY63" i="278"/>
  <c r="AY30" i="265"/>
  <c r="DK19" i="282"/>
  <c r="DK21" i="282" s="1"/>
  <c r="U69" i="277" l="1"/>
  <c r="BA73" i="278"/>
  <c r="AY64" i="278"/>
  <c r="DK43" i="282"/>
  <c r="DK30" i="282"/>
  <c r="DK31" i="282" s="1"/>
  <c r="DL28" i="282" s="1"/>
  <c r="AY64" i="265" l="1"/>
  <c r="AZ61" i="278"/>
  <c r="BA76" i="278"/>
  <c r="DL19" i="282"/>
  <c r="DL21" i="282" s="1"/>
  <c r="BA77" i="278" l="1"/>
  <c r="BA84" i="278"/>
  <c r="AZ52" i="278"/>
  <c r="DL43" i="282"/>
  <c r="DL30" i="282"/>
  <c r="DL31" i="282" s="1"/>
  <c r="DM28" i="282" s="1"/>
  <c r="BA85" i="278" l="1"/>
  <c r="AZ55" i="278"/>
  <c r="BA31" i="265"/>
  <c r="DM19" i="282"/>
  <c r="DM21" i="282" s="1"/>
  <c r="AZ30" i="265" l="1"/>
  <c r="AZ63" i="278"/>
  <c r="BA69" i="265"/>
  <c r="BB82" i="278"/>
  <c r="DM30" i="282"/>
  <c r="DM31" i="282" s="1"/>
  <c r="DN28" i="282" s="1"/>
  <c r="DM43" i="282"/>
  <c r="BB73" i="278" l="1"/>
  <c r="AZ64" i="278"/>
  <c r="DN19" i="282"/>
  <c r="DN21" i="282" s="1"/>
  <c r="AZ64" i="265" l="1"/>
  <c r="BA61" i="278"/>
  <c r="BB76" i="278"/>
  <c r="DN30" i="282"/>
  <c r="DN31" i="282" s="1"/>
  <c r="DO28" i="282" s="1"/>
  <c r="DN43" i="282"/>
  <c r="U64" i="277" l="1"/>
  <c r="BB77" i="278"/>
  <c r="BB84" i="278"/>
  <c r="BA52" i="278"/>
  <c r="DO19" i="282"/>
  <c r="DO21" i="282" s="1"/>
  <c r="BA55" i="278" l="1"/>
  <c r="BB85" i="278"/>
  <c r="BB31" i="265"/>
  <c r="DO30" i="282"/>
  <c r="DO31" i="282" s="1"/>
  <c r="DP28" i="282" s="1"/>
  <c r="DO43" i="282"/>
  <c r="BB69" i="265" l="1"/>
  <c r="BC82" i="278"/>
  <c r="BA63" i="278"/>
  <c r="BA30" i="265"/>
  <c r="DP19" i="282"/>
  <c r="DP21" i="282" s="1"/>
  <c r="BC73" i="278" l="1"/>
  <c r="BA64" i="278"/>
  <c r="DP30" i="282"/>
  <c r="DP31" i="282" s="1"/>
  <c r="DQ28" i="282" s="1"/>
  <c r="DP43" i="282"/>
  <c r="BA64" i="265" l="1"/>
  <c r="BB61" i="278"/>
  <c r="BC76" i="278"/>
  <c r="DQ19" i="282"/>
  <c r="DQ21" i="282" s="1"/>
  <c r="BB52" i="278" l="1"/>
  <c r="BC77" i="278"/>
  <c r="BC84" i="278"/>
  <c r="DQ30" i="282"/>
  <c r="DQ31" i="282" s="1"/>
  <c r="DR28" i="282" s="1"/>
  <c r="DQ43" i="282"/>
  <c r="BC31" i="265" l="1"/>
  <c r="BB55" i="278"/>
  <c r="BC85" i="278"/>
  <c r="DR19" i="282"/>
  <c r="DR21" i="282" s="1"/>
  <c r="BD82" i="278" l="1"/>
  <c r="BC69" i="265"/>
  <c r="BB30" i="265"/>
  <c r="BB63" i="278"/>
  <c r="DR43" i="282"/>
  <c r="DR30" i="282"/>
  <c r="DR31" i="282" s="1"/>
  <c r="DS28" i="282" s="1"/>
  <c r="BB64" i="278" l="1"/>
  <c r="BD73" i="278"/>
  <c r="DS19" i="282"/>
  <c r="DS21" i="282" s="1"/>
  <c r="BD76" i="278" l="1"/>
  <c r="BB64" i="265"/>
  <c r="BC61" i="278"/>
  <c r="DS43" i="282"/>
  <c r="DS30" i="282"/>
  <c r="DS31" i="282" s="1"/>
  <c r="DT28" i="282" s="1"/>
  <c r="BC52" i="278" l="1"/>
  <c r="BD77" i="278"/>
  <c r="BD84" i="278"/>
  <c r="DT19" i="282"/>
  <c r="DT21" i="282" s="1"/>
  <c r="BD85" i="278" l="1"/>
  <c r="BD31" i="265"/>
  <c r="BC55" i="278"/>
  <c r="DT30" i="282"/>
  <c r="DT31" i="282" s="1"/>
  <c r="DU28" i="282" s="1"/>
  <c r="DT43" i="282"/>
  <c r="BC30" i="265" l="1"/>
  <c r="BC63" i="278"/>
  <c r="BE82" i="278"/>
  <c r="BD69" i="265"/>
  <c r="DU19" i="282"/>
  <c r="DU21" i="282" s="1"/>
  <c r="V69" i="277" l="1"/>
  <c r="BC64" i="278"/>
  <c r="BE73" i="278"/>
  <c r="DU30" i="282"/>
  <c r="DU31" i="282" s="1"/>
  <c r="DV28" i="282" s="1"/>
  <c r="DU43" i="282"/>
  <c r="BE76" i="278" l="1"/>
  <c r="BC64" i="265"/>
  <c r="BD61" i="278"/>
  <c r="DV19" i="282"/>
  <c r="DV21" i="282" s="1"/>
  <c r="BD52" i="278" l="1"/>
  <c r="BE77" i="278"/>
  <c r="BE84" i="278"/>
  <c r="DV30" i="282"/>
  <c r="DV31" i="282" s="1"/>
  <c r="DW28" i="282" s="1"/>
  <c r="DV43" i="282"/>
  <c r="BE85" i="278" l="1"/>
  <c r="BE31" i="265"/>
  <c r="BD55" i="278"/>
  <c r="DW19" i="282"/>
  <c r="DW21" i="282" s="1"/>
  <c r="BD63" i="278" l="1"/>
  <c r="BD30" i="265"/>
  <c r="BF82" i="278"/>
  <c r="BE69" i="265"/>
  <c r="DW43" i="282"/>
  <c r="DW30" i="282"/>
  <c r="DW31" i="282" s="1"/>
  <c r="DX28" i="282" s="1"/>
  <c r="BF73" i="278" l="1"/>
  <c r="BD64" i="278"/>
  <c r="DX19" i="282"/>
  <c r="DX21" i="282" s="1"/>
  <c r="BD64" i="265" l="1"/>
  <c r="BE61" i="278"/>
  <c r="BF76" i="278"/>
  <c r="DX30" i="282"/>
  <c r="DX31" i="282" s="1"/>
  <c r="DY28" i="282" s="1"/>
  <c r="DX43" i="282"/>
  <c r="V64" i="277" l="1"/>
  <c r="BF77" i="278"/>
  <c r="BF84" i="278"/>
  <c r="BE52" i="278"/>
  <c r="DY19" i="282"/>
  <c r="DY21" i="282" s="1"/>
  <c r="BF85" i="278" l="1"/>
  <c r="BE55" i="278"/>
  <c r="BF31" i="265"/>
  <c r="DY43" i="282"/>
  <c r="DY30" i="282"/>
  <c r="DY31" i="282" s="1"/>
  <c r="DZ28" i="282" s="1"/>
  <c r="BE30" i="265" l="1"/>
  <c r="BE63" i="278"/>
  <c r="BG82" i="278"/>
  <c r="BF69" i="265"/>
  <c r="DZ19" i="282"/>
  <c r="DZ21" i="282" s="1"/>
  <c r="BG73" i="278" l="1"/>
  <c r="BE64" i="278"/>
  <c r="DZ30" i="282"/>
  <c r="DZ31" i="282" s="1"/>
  <c r="EA28" i="282" s="1"/>
  <c r="DZ43" i="282"/>
  <c r="BE64" i="265" l="1"/>
  <c r="BF61" i="278"/>
  <c r="BG76" i="278"/>
  <c r="EA19" i="282"/>
  <c r="EA21" i="282" s="1"/>
  <c r="BF52" i="278" l="1"/>
  <c r="BG77" i="278"/>
  <c r="BG84" i="278"/>
  <c r="EA30" i="282"/>
  <c r="EA31" i="282" s="1"/>
  <c r="EB28" i="282" s="1"/>
  <c r="EA43" i="282"/>
  <c r="BG31" i="265" l="1"/>
  <c r="BF55" i="278"/>
  <c r="BG85" i="278"/>
  <c r="EB19" i="282"/>
  <c r="EB21" i="282" s="1"/>
  <c r="BH82" i="278" l="1"/>
  <c r="BG69" i="265"/>
  <c r="BF63" i="278"/>
  <c r="BF30" i="265"/>
  <c r="EB43" i="282"/>
  <c r="EB30" i="282"/>
  <c r="EB31" i="282" s="1"/>
  <c r="EC28" i="282" s="1"/>
  <c r="BF64" i="278" l="1"/>
  <c r="BH73" i="278"/>
  <c r="EC19" i="282"/>
  <c r="EC21" i="282" s="1"/>
  <c r="BH76" i="278" l="1"/>
  <c r="BF64" i="265"/>
  <c r="BG61" i="278"/>
  <c r="EC30" i="282"/>
  <c r="EC31" i="282" s="1"/>
  <c r="ED28" i="282" s="1"/>
  <c r="EC43" i="282"/>
  <c r="BH77" i="278" l="1"/>
  <c r="BH84" i="278"/>
  <c r="BG52" i="278"/>
  <c r="ED19" i="282"/>
  <c r="ED21" i="282" s="1"/>
  <c r="BG55" i="278" l="1"/>
  <c r="BH85" i="278"/>
  <c r="BH31" i="265"/>
  <c r="ED30" i="282"/>
  <c r="ED31" i="282" s="1"/>
  <c r="EE28" i="282" s="1"/>
  <c r="ED43" i="282"/>
  <c r="BI82" i="278" l="1"/>
  <c r="BH69" i="265"/>
  <c r="BG63" i="278"/>
  <c r="BG30" i="265"/>
  <c r="EE19" i="282"/>
  <c r="EE21" i="282" s="1"/>
  <c r="W69" i="277" l="1"/>
  <c r="BI73" i="278"/>
  <c r="BG64" i="278"/>
  <c r="EE43" i="282"/>
  <c r="EE30" i="282"/>
  <c r="EE31" i="282" s="1"/>
  <c r="EF28" i="282" s="1"/>
  <c r="BG64" i="265" l="1"/>
  <c r="BH61" i="278"/>
  <c r="BI76" i="278"/>
  <c r="EF19" i="282"/>
  <c r="EF21" i="282" s="1"/>
  <c r="BH52" i="278" l="1"/>
  <c r="BI77" i="278"/>
  <c r="BI84" i="278"/>
  <c r="EF43" i="282"/>
  <c r="EF30" i="282"/>
  <c r="EF31" i="282" s="1"/>
  <c r="EG28" i="282" s="1"/>
  <c r="BH55" i="278" l="1"/>
  <c r="BI85" i="278"/>
  <c r="BI31" i="265"/>
  <c r="EG19" i="282"/>
  <c r="EG21" i="282" s="1"/>
  <c r="BJ82" i="278" l="1"/>
  <c r="BI69" i="265"/>
  <c r="BH30" i="265"/>
  <c r="BH63" i="278"/>
  <c r="EG43" i="282"/>
  <c r="EG30" i="282"/>
  <c r="EG31" i="282" s="1"/>
  <c r="EH28" i="282" s="1"/>
  <c r="BH64" i="278" l="1"/>
  <c r="BJ73" i="278"/>
  <c r="EH19" i="282"/>
  <c r="EH21" i="282" s="1"/>
  <c r="BJ76" i="278" l="1"/>
  <c r="BI61" i="278"/>
  <c r="BH64" i="265"/>
  <c r="EH30" i="282"/>
  <c r="EH31" i="282" s="1"/>
  <c r="EI28" i="282" s="1"/>
  <c r="EH43" i="282"/>
  <c r="W64" i="277" l="1"/>
  <c r="BI52" i="278"/>
  <c r="BJ77" i="278"/>
  <c r="BJ84" i="278"/>
  <c r="EI19" i="282"/>
  <c r="EI21" i="282" s="1"/>
  <c r="BJ85" i="278" l="1"/>
  <c r="BJ31" i="265"/>
  <c r="BI55" i="278"/>
  <c r="EI43" i="282"/>
  <c r="EI30" i="282"/>
  <c r="EI31" i="282" s="1"/>
  <c r="EJ28" i="282" s="1"/>
  <c r="BI30" i="265" l="1"/>
  <c r="BI63" i="278"/>
  <c r="BK82" i="278"/>
  <c r="BJ69" i="265"/>
  <c r="EJ19" i="282"/>
  <c r="EJ21" i="282" s="1"/>
  <c r="BK73" i="278" l="1"/>
  <c r="BI64" i="278"/>
  <c r="EJ30" i="282"/>
  <c r="EJ31" i="282" s="1"/>
  <c r="EK28" i="282" s="1"/>
  <c r="EJ43" i="282"/>
  <c r="BI64" i="265" l="1"/>
  <c r="BJ61" i="278"/>
  <c r="BK76" i="278"/>
  <c r="EK19" i="282"/>
  <c r="EK21" i="282" s="1"/>
  <c r="BK77" i="278" l="1"/>
  <c r="BK84" i="278"/>
  <c r="BJ52" i="278"/>
  <c r="EK43" i="282"/>
  <c r="EK30" i="282"/>
  <c r="EK31" i="282" s="1"/>
  <c r="EL28" i="282" s="1"/>
  <c r="BK85" i="278" l="1"/>
  <c r="BJ55" i="278"/>
  <c r="BK31" i="265"/>
  <c r="EL19" i="282"/>
  <c r="EL21" i="282" s="1"/>
  <c r="BJ63" i="278" l="1"/>
  <c r="BJ30" i="265"/>
  <c r="BL82" i="278"/>
  <c r="BK69" i="265"/>
  <c r="EL30" i="282"/>
  <c r="EL31" i="282" s="1"/>
  <c r="EM28" i="282" s="1"/>
  <c r="EL43" i="282"/>
  <c r="BL73" i="278" l="1"/>
  <c r="BJ64" i="278"/>
  <c r="EM19" i="282"/>
  <c r="EM21" i="282" s="1"/>
  <c r="BJ64" i="265" l="1"/>
  <c r="BK61" i="278"/>
  <c r="BL76" i="278"/>
  <c r="EM30" i="282"/>
  <c r="EM31" i="282" s="1"/>
  <c r="EN28" i="282" s="1"/>
  <c r="EM43" i="282"/>
  <c r="BK52" i="278" l="1"/>
  <c r="BL77" i="278"/>
  <c r="BL84" i="278"/>
  <c r="EN19" i="282"/>
  <c r="EN21" i="282" s="1"/>
  <c r="BL31" i="265" l="1"/>
  <c r="BL85" i="278"/>
  <c r="BK55" i="278"/>
  <c r="EN30" i="282"/>
  <c r="EN31" i="282" s="1"/>
  <c r="EO28" i="282" s="1"/>
  <c r="EN43" i="282"/>
  <c r="BM82" i="278" l="1"/>
  <c r="BL69" i="265"/>
  <c r="BK63" i="278"/>
  <c r="BK30" i="265"/>
  <c r="EO19" i="282"/>
  <c r="EO21" i="282" s="1"/>
  <c r="X69" i="277" l="1"/>
  <c r="BK64" i="278"/>
  <c r="BM73" i="278"/>
  <c r="EO30" i="282"/>
  <c r="EO31" i="282" s="1"/>
  <c r="EP28" i="282" s="1"/>
  <c r="EO43" i="282"/>
  <c r="BM76" i="278" l="1"/>
  <c r="BK64" i="265"/>
  <c r="BL61" i="278"/>
  <c r="EP19" i="282"/>
  <c r="EP21" i="282" s="1"/>
  <c r="BM77" i="278" l="1"/>
  <c r="BM84" i="278"/>
  <c r="BL52" i="278"/>
  <c r="EP43" i="282"/>
  <c r="EP30" i="282"/>
  <c r="EP31" i="282" s="1"/>
  <c r="EQ28" i="282" s="1"/>
  <c r="BM85" i="278" l="1"/>
  <c r="BL55" i="278"/>
  <c r="BM31" i="265"/>
  <c r="EQ19" i="282"/>
  <c r="EQ21" i="282" s="1"/>
  <c r="BL30" i="265" l="1"/>
  <c r="BL63" i="278"/>
  <c r="BN82" i="278"/>
  <c r="BM69" i="265"/>
  <c r="EQ30" i="282"/>
  <c r="EQ31" i="282" s="1"/>
  <c r="ER28" i="282" s="1"/>
  <c r="EQ43" i="282"/>
  <c r="BN73" i="278" l="1"/>
  <c r="BL64" i="278"/>
  <c r="ER19" i="282"/>
  <c r="ER21" i="282" s="1"/>
  <c r="BL64" i="265" l="1"/>
  <c r="BM61" i="278"/>
  <c r="BN76" i="278"/>
  <c r="ER30" i="282"/>
  <c r="ER31" i="282" s="1"/>
  <c r="ES28" i="282" s="1"/>
  <c r="ER43" i="282"/>
  <c r="X64" i="277" l="1"/>
  <c r="BN77" i="278"/>
  <c r="BN84" i="278"/>
  <c r="BM52" i="278"/>
  <c r="ES19" i="282"/>
  <c r="ES21" i="282" s="1"/>
  <c r="BN85" i="278" l="1"/>
  <c r="BM55" i="278"/>
  <c r="BN31" i="265"/>
  <c r="ES43" i="282"/>
  <c r="ES30" i="282"/>
  <c r="ES31" i="282" s="1"/>
  <c r="ET28" i="282" s="1"/>
  <c r="BM63" i="278" l="1"/>
  <c r="BM30" i="265"/>
  <c r="BO82" i="278"/>
  <c r="BN69" i="265"/>
  <c r="ET19" i="282"/>
  <c r="ET21" i="282" s="1"/>
  <c r="BO73" i="278" l="1"/>
  <c r="BM64" i="278"/>
  <c r="ET30" i="282"/>
  <c r="ET31" i="282" s="1"/>
  <c r="EU28" i="282" s="1"/>
  <c r="ET43" i="282"/>
  <c r="BM64" i="265" l="1"/>
  <c r="BN61" i="278"/>
  <c r="BO76" i="278"/>
  <c r="EU19" i="282"/>
  <c r="EU21" i="282" s="1"/>
  <c r="BO77" i="278" l="1"/>
  <c r="BO84" i="278"/>
  <c r="BN52" i="278"/>
  <c r="EU30" i="282"/>
  <c r="EU31" i="282" s="1"/>
  <c r="EV28" i="282" s="1"/>
  <c r="EU43" i="282"/>
  <c r="BN55" i="278" l="1"/>
  <c r="BO85" i="278"/>
  <c r="BO31" i="265"/>
  <c r="EV19" i="282"/>
  <c r="EV21" i="282" s="1"/>
  <c r="BP82" i="278" l="1"/>
  <c r="BO69" i="265"/>
  <c r="BN63" i="278"/>
  <c r="BN30" i="265"/>
  <c r="EV30" i="282"/>
  <c r="EV31" i="282" s="1"/>
  <c r="EW28" i="282" s="1"/>
  <c r="EV43" i="282"/>
  <c r="BP73" i="278" l="1"/>
  <c r="BN64" i="278"/>
  <c r="EW19" i="282"/>
  <c r="EW21" i="282" s="1"/>
  <c r="BN64" i="265" l="1"/>
  <c r="BO61" i="278"/>
  <c r="BP76" i="278"/>
  <c r="EW43" i="282"/>
  <c r="EW30" i="282"/>
  <c r="EW31" i="282" s="1"/>
  <c r="EX28" i="282" s="1"/>
  <c r="BP77" i="278" l="1"/>
  <c r="BP84" i="278"/>
  <c r="BO52" i="278"/>
  <c r="EX19" i="282"/>
  <c r="EX21" i="282" s="1"/>
  <c r="BO55" i="278" l="1"/>
  <c r="BP85" i="278"/>
  <c r="BP31" i="265"/>
  <c r="EX30" i="282"/>
  <c r="EX31" i="282" s="1"/>
  <c r="EY28" i="282" s="1"/>
  <c r="EX43" i="282"/>
  <c r="BQ82" i="278" l="1"/>
  <c r="BP69" i="265"/>
  <c r="BO63" i="278"/>
  <c r="BO30" i="265"/>
  <c r="EY19" i="282"/>
  <c r="EY21" i="282" s="1"/>
  <c r="Y69" i="277" l="1"/>
  <c r="BO64" i="278"/>
  <c r="BQ73" i="278"/>
  <c r="EY30" i="282"/>
  <c r="EY31" i="282" s="1"/>
  <c r="EZ28" i="282" s="1"/>
  <c r="EY43" i="282"/>
  <c r="BQ76" i="278" l="1"/>
  <c r="BP61" i="278"/>
  <c r="BO64" i="265"/>
  <c r="EZ19" i="282"/>
  <c r="EZ21" i="282" s="1"/>
  <c r="BP52" i="278" l="1"/>
  <c r="BQ77" i="278"/>
  <c r="BQ84" i="278"/>
  <c r="EZ30" i="282"/>
  <c r="EZ31" i="282" s="1"/>
  <c r="FA28" i="282" s="1"/>
  <c r="EZ43" i="282"/>
  <c r="BQ85" i="278" l="1"/>
  <c r="BP55" i="278"/>
  <c r="BQ31" i="265"/>
  <c r="FA19" i="282"/>
  <c r="FA21" i="282" s="1"/>
  <c r="BP30" i="265" l="1"/>
  <c r="BP63" i="278"/>
  <c r="BR82" i="278"/>
  <c r="BQ69" i="265"/>
  <c r="FA43" i="282"/>
  <c r="FA30" i="282"/>
  <c r="FA31" i="282" s="1"/>
  <c r="FB28" i="282" s="1"/>
  <c r="BP64" i="278" l="1"/>
  <c r="BR73" i="278"/>
  <c r="FB19" i="282"/>
  <c r="FB21" i="282" s="1"/>
  <c r="BR76" i="278" l="1"/>
  <c r="BP64" i="265"/>
  <c r="BQ61" i="278"/>
  <c r="FB43" i="282"/>
  <c r="FB30" i="282"/>
  <c r="FB31" i="282" s="1"/>
  <c r="FC28" i="282" s="1"/>
  <c r="Y64" i="277" l="1"/>
  <c r="BQ52" i="278"/>
  <c r="BR77" i="278"/>
  <c r="BR84" i="278"/>
  <c r="FC19" i="282"/>
  <c r="FC21" i="282" s="1"/>
  <c r="BR85" i="278" l="1"/>
  <c r="BR31" i="265"/>
  <c r="BQ55" i="278"/>
  <c r="FC43" i="282"/>
  <c r="FC30" i="282"/>
  <c r="FC31" i="282" s="1"/>
  <c r="FD28" i="282" s="1"/>
  <c r="BQ63" i="278" l="1"/>
  <c r="BQ30" i="265"/>
  <c r="BS82" i="278"/>
  <c r="BR69" i="265"/>
  <c r="FD19" i="282"/>
  <c r="FD21" i="282" s="1"/>
  <c r="BS73" i="278" l="1"/>
  <c r="BQ64" i="278"/>
  <c r="FD43" i="282"/>
  <c r="FD30" i="282"/>
  <c r="FD31" i="282" s="1"/>
  <c r="FE28" i="282" s="1"/>
  <c r="BQ64" i="265" l="1"/>
  <c r="BR61" i="278"/>
  <c r="BS76" i="278"/>
  <c r="FE19" i="282"/>
  <c r="FE21" i="282" s="1"/>
  <c r="BR52" i="278" l="1"/>
  <c r="BS77" i="278"/>
  <c r="BS84" i="278"/>
  <c r="FE30" i="282"/>
  <c r="FE31" i="282" s="1"/>
  <c r="FF28" i="282" s="1"/>
  <c r="FE43" i="282"/>
  <c r="BS31" i="265" l="1"/>
  <c r="BS85" i="278"/>
  <c r="BR55" i="278"/>
  <c r="FF19" i="282"/>
  <c r="FF21" i="282" s="1"/>
  <c r="BR30" i="265" l="1"/>
  <c r="BR63" i="278"/>
  <c r="BT82" i="278"/>
  <c r="BS69" i="265"/>
  <c r="FF30" i="282"/>
  <c r="FF31" i="282" s="1"/>
  <c r="FG28" i="282" s="1"/>
  <c r="FF43" i="282"/>
  <c r="BR64" i="278" l="1"/>
  <c r="BT73" i="278"/>
  <c r="FG19" i="282"/>
  <c r="FG21" i="282" s="1"/>
  <c r="BT76" i="278" l="1"/>
  <c r="BR64" i="265"/>
  <c r="BS61" i="278"/>
  <c r="FG30" i="282"/>
  <c r="FG31" i="282" s="1"/>
  <c r="FH28" i="282" s="1"/>
  <c r="FG43" i="282"/>
  <c r="BT77" i="278" l="1"/>
  <c r="BT84" i="278"/>
  <c r="BS52" i="278"/>
  <c r="FH19" i="282"/>
  <c r="FH21" i="282" s="1"/>
  <c r="BS55" i="278" l="1"/>
  <c r="BT85" i="278"/>
  <c r="BT31" i="265"/>
  <c r="FH43" i="282"/>
  <c r="FH30" i="282"/>
  <c r="FH31" i="282" s="1"/>
  <c r="FI28" i="282" s="1"/>
  <c r="BU82" i="278" l="1"/>
  <c r="BT69" i="265"/>
  <c r="BS63" i="278"/>
  <c r="BS30" i="265"/>
  <c r="FI19" i="282"/>
  <c r="FI21" i="282" s="1"/>
  <c r="Z69" i="277" l="1"/>
  <c r="BS64" i="278"/>
  <c r="BU73" i="278"/>
  <c r="FI43" i="282"/>
  <c r="FI30" i="282"/>
  <c r="FI31" i="282" s="1"/>
  <c r="FJ28" i="282" s="1"/>
  <c r="BU76" i="278" l="1"/>
  <c r="BS64" i="265"/>
  <c r="BT61" i="278"/>
  <c r="FJ19" i="282"/>
  <c r="FJ21" i="282" s="1"/>
  <c r="BU77" i="278" l="1"/>
  <c r="BU84" i="278"/>
  <c r="BT52" i="278"/>
  <c r="FJ30" i="282"/>
  <c r="FJ31" i="282" s="1"/>
  <c r="FK28" i="282" s="1"/>
  <c r="FJ43" i="282"/>
  <c r="BU85" i="278" l="1"/>
  <c r="BT55" i="278"/>
  <c r="BU31" i="265"/>
  <c r="FK19" i="282"/>
  <c r="FK21" i="282" s="1"/>
  <c r="BT30" i="265" l="1"/>
  <c r="BT63" i="278"/>
  <c r="BV82" i="278"/>
  <c r="BU69" i="265"/>
  <c r="FK43" i="282"/>
  <c r="FK30" i="282"/>
  <c r="FK31" i="282" s="1"/>
  <c r="FL28" i="282" s="1"/>
  <c r="BV73" i="278" l="1"/>
  <c r="BT64" i="278"/>
  <c r="FL19" i="282"/>
  <c r="FL21" i="282" s="1"/>
  <c r="BT64" i="265" l="1"/>
  <c r="BU61" i="278"/>
  <c r="BV76" i="278"/>
  <c r="FL43" i="282"/>
  <c r="FL30" i="282"/>
  <c r="FL31" i="282" s="1"/>
  <c r="FM28" i="282" s="1"/>
  <c r="Z64" i="277" l="1"/>
  <c r="BV77" i="278"/>
  <c r="BV84" i="278"/>
  <c r="BU52" i="278"/>
  <c r="FM19" i="282"/>
  <c r="FM21" i="282" s="1"/>
  <c r="BU55" i="278" l="1"/>
  <c r="BV85" i="278"/>
  <c r="BV31" i="265"/>
  <c r="FM30" i="282"/>
  <c r="FM31" i="282" s="1"/>
  <c r="FN28" i="282" s="1"/>
  <c r="FM43" i="282"/>
  <c r="BV69" i="265" l="1"/>
  <c r="BW82" i="278"/>
  <c r="BU63" i="278"/>
  <c r="BU30" i="265"/>
  <c r="FN19" i="282"/>
  <c r="FN21" i="282" s="1"/>
  <c r="BU64" i="278" l="1"/>
  <c r="BW73" i="278"/>
  <c r="FN30" i="282"/>
  <c r="FN31" i="282" s="1"/>
  <c r="FO28" i="282" s="1"/>
  <c r="FN43" i="282"/>
  <c r="BW76" i="278" l="1"/>
  <c r="BU64" i="265"/>
  <c r="BV61" i="278"/>
  <c r="FO19" i="282"/>
  <c r="FO21" i="282" s="1"/>
  <c r="BW77" i="278" l="1"/>
  <c r="BW84" i="278"/>
  <c r="BV52" i="278"/>
  <c r="FO30" i="282"/>
  <c r="FO31" i="282" s="1"/>
  <c r="FP28" i="282" s="1"/>
  <c r="FO43" i="282"/>
  <c r="BV55" i="278" l="1"/>
  <c r="BW85" i="278"/>
  <c r="BW31" i="265"/>
  <c r="FP19" i="282"/>
  <c r="FP21" i="282" s="1"/>
  <c r="BX82" i="278" l="1"/>
  <c r="BW69" i="265"/>
  <c r="BV30" i="265"/>
  <c r="BV63" i="278"/>
  <c r="FP43" i="282"/>
  <c r="FP30" i="282"/>
  <c r="FP31" i="282" s="1"/>
  <c r="FQ28" i="282" s="1"/>
  <c r="BV64" i="278" l="1"/>
  <c r="BX73" i="278"/>
  <c r="FQ19" i="282"/>
  <c r="FQ21" i="282" s="1"/>
  <c r="BX76" i="278" l="1"/>
  <c r="BV64" i="265"/>
  <c r="BW61" i="278"/>
  <c r="FQ30" i="282"/>
  <c r="FQ31" i="282" s="1"/>
  <c r="FR28" i="282" s="1"/>
  <c r="FQ43" i="282"/>
  <c r="BX77" i="278" l="1"/>
  <c r="BX84" i="278"/>
  <c r="BW52" i="278"/>
  <c r="FR19" i="282"/>
  <c r="FR21" i="282" s="1"/>
  <c r="BX85" i="278" l="1"/>
  <c r="BW55" i="278"/>
  <c r="BX31" i="265"/>
  <c r="FR43" i="282"/>
  <c r="FR30" i="282"/>
  <c r="FR31" i="282" s="1"/>
  <c r="FS28" i="282" s="1"/>
  <c r="BW63" i="278" l="1"/>
  <c r="BW30" i="265"/>
  <c r="BX69" i="265"/>
  <c r="BY82" i="278"/>
  <c r="FS19" i="282"/>
  <c r="FS21" i="282" s="1"/>
  <c r="AA69" i="277" l="1"/>
  <c r="BY73" i="278"/>
  <c r="BW64" i="278"/>
  <c r="FS43" i="282"/>
  <c r="FS30" i="282"/>
  <c r="FS31" i="282" s="1"/>
  <c r="FT28" i="282" s="1"/>
  <c r="BW64" i="265" l="1"/>
  <c r="BX61" i="278"/>
  <c r="BY76" i="278"/>
  <c r="FT19" i="282"/>
  <c r="FT21" i="282" s="1"/>
  <c r="BY77" i="278" l="1"/>
  <c r="BY84" i="278"/>
  <c r="BX52" i="278"/>
  <c r="FT43" i="282"/>
  <c r="FT30" i="282"/>
  <c r="FT31" i="282" s="1"/>
  <c r="FU28" i="282" s="1"/>
  <c r="BY85" i="278" l="1"/>
  <c r="BX55" i="278"/>
  <c r="BY31" i="265"/>
  <c r="FU19" i="282"/>
  <c r="FU21" i="282" s="1"/>
  <c r="BX63" i="278" l="1"/>
  <c r="BX30" i="265"/>
  <c r="BY69" i="265"/>
  <c r="BZ82" i="278"/>
  <c r="FU30" i="282"/>
  <c r="FU31" i="282" s="1"/>
  <c r="FV28" i="282" s="1"/>
  <c r="FU43" i="282"/>
  <c r="Z30" i="277" l="1"/>
  <c r="BZ73" i="278"/>
  <c r="BX64" i="278"/>
  <c r="FV19" i="282"/>
  <c r="FV21" i="282" s="1"/>
  <c r="BX64" i="265" l="1"/>
  <c r="BY61" i="278"/>
  <c r="BZ76" i="278"/>
  <c r="FV30" i="282"/>
  <c r="FV31" i="282" s="1"/>
  <c r="FW28" i="282" s="1"/>
  <c r="FV43" i="282"/>
  <c r="AA64" i="277" l="1"/>
  <c r="BZ77" i="278"/>
  <c r="BZ84" i="278"/>
  <c r="BY52" i="278"/>
  <c r="FW19" i="282"/>
  <c r="FW21" i="282" s="1"/>
  <c r="BY55" i="278" l="1"/>
  <c r="BZ85" i="278"/>
  <c r="BZ31" i="265"/>
  <c r="FW43" i="282"/>
  <c r="FW30" i="282"/>
  <c r="FW31" i="282" s="1"/>
  <c r="FX28" i="282" s="1"/>
  <c r="BZ69" i="265" l="1"/>
  <c r="CA82" i="278"/>
  <c r="BY30" i="265"/>
  <c r="BY63" i="278"/>
  <c r="FX19" i="282"/>
  <c r="FX21" i="282" s="1"/>
  <c r="BY64" i="278" l="1"/>
  <c r="CA73" i="278"/>
  <c r="FX30" i="282"/>
  <c r="FX31" i="282" s="1"/>
  <c r="FY28" i="282" s="1"/>
  <c r="FX43" i="282"/>
  <c r="CA76" i="278" l="1"/>
  <c r="BY64" i="265"/>
  <c r="BZ61" i="278"/>
  <c r="FY19" i="282"/>
  <c r="FY21" i="282" s="1"/>
  <c r="BZ52" i="278" l="1"/>
  <c r="CA77" i="278"/>
  <c r="CA84" i="278"/>
  <c r="FY43" i="282"/>
  <c r="FY30" i="282"/>
  <c r="FY31" i="282" s="1"/>
  <c r="FZ28" i="282" s="1"/>
  <c r="BZ55" i="278" l="1"/>
  <c r="CA85" i="278"/>
  <c r="CA31" i="265"/>
  <c r="FZ19" i="282"/>
  <c r="FZ21" i="282" s="1"/>
  <c r="CB82" i="278" l="1"/>
  <c r="CA69" i="265"/>
  <c r="BZ63" i="278"/>
  <c r="BZ30" i="265"/>
  <c r="FZ30" i="282"/>
  <c r="FZ31" i="282" s="1"/>
  <c r="GA28" i="282" s="1"/>
  <c r="FZ43" i="282"/>
  <c r="CB73" i="278" l="1"/>
  <c r="BZ64" i="278"/>
  <c r="GA19" i="282"/>
  <c r="GA21" i="282" s="1"/>
  <c r="BZ64" i="265" l="1"/>
  <c r="CA61" i="278"/>
  <c r="CB76" i="278"/>
  <c r="GA43" i="282"/>
  <c r="GA30" i="282"/>
  <c r="GA31" i="282" s="1"/>
  <c r="GB28" i="282" s="1"/>
  <c r="CB77" i="278" l="1"/>
  <c r="CB84" i="278"/>
  <c r="CA52" i="278"/>
  <c r="GB19" i="282"/>
  <c r="GB21" i="282" s="1"/>
  <c r="CA55" i="278" l="1"/>
  <c r="CB85" i="278"/>
  <c r="CB31" i="265"/>
  <c r="GB43" i="282"/>
  <c r="GB30" i="282"/>
  <c r="GB31" i="282" s="1"/>
  <c r="GC28" i="282" s="1"/>
  <c r="CB69" i="265" l="1"/>
  <c r="CC82" i="278"/>
  <c r="CA63" i="278"/>
  <c r="CA30" i="265"/>
  <c r="GC19" i="282"/>
  <c r="GC21" i="282" s="1"/>
  <c r="AB69" i="277" l="1"/>
  <c r="CA64" i="278"/>
  <c r="CC73" i="278"/>
  <c r="GC30" i="282"/>
  <c r="GC31" i="282" s="1"/>
  <c r="GD28" i="282" s="1"/>
  <c r="GC43" i="282"/>
  <c r="CC76" i="278" l="1"/>
  <c r="CB61" i="278"/>
  <c r="CA64" i="265"/>
  <c r="GD19" i="282"/>
  <c r="GD21" i="282" s="1"/>
  <c r="CB52" i="278" l="1"/>
  <c r="CC77" i="278"/>
  <c r="CC84" i="278"/>
  <c r="GD43" i="282"/>
  <c r="GD30" i="282"/>
  <c r="GD31" i="282" s="1"/>
  <c r="GE28" i="282" s="1"/>
  <c r="CC85" i="278" l="1"/>
  <c r="CC31" i="265"/>
  <c r="CB55" i="278"/>
  <c r="GE19" i="282"/>
  <c r="GE21" i="282" s="1"/>
  <c r="CB30" i="265" l="1"/>
  <c r="CB63" i="278"/>
  <c r="CC69" i="265"/>
  <c r="CD82" i="278"/>
  <c r="GE43" i="282"/>
  <c r="GE30" i="282"/>
  <c r="GE31" i="282" s="1"/>
  <c r="GF28" i="282" s="1"/>
  <c r="CD73" i="278" l="1"/>
  <c r="CB64" i="278"/>
  <c r="GF19" i="282"/>
  <c r="GF21" i="282" s="1"/>
  <c r="CB64" i="265" l="1"/>
  <c r="CC61" i="278"/>
  <c r="CD76" i="278"/>
  <c r="GF30" i="282"/>
  <c r="GF31" i="282" s="1"/>
  <c r="GG28" i="282" s="1"/>
  <c r="GF43" i="282"/>
  <c r="AB64" i="277" l="1"/>
  <c r="CD77" i="278"/>
  <c r="CD84" i="278"/>
  <c r="CC52" i="278"/>
  <c r="GG19" i="282"/>
  <c r="GG21" i="282" s="1"/>
  <c r="CD85" i="278" l="1"/>
  <c r="CC55" i="278"/>
  <c r="CD31" i="265"/>
  <c r="GG30" i="282"/>
  <c r="GG31" i="282" s="1"/>
  <c r="GH28" i="282" s="1"/>
  <c r="GG43" i="282"/>
  <c r="CC63" i="278" l="1"/>
  <c r="CC30" i="265"/>
  <c r="CD69" i="265"/>
  <c r="CE82" i="278"/>
  <c r="GH19" i="282"/>
  <c r="GH21" i="282" s="1"/>
  <c r="CC64" i="278" l="1"/>
  <c r="CE73" i="278"/>
  <c r="GH30" i="282"/>
  <c r="GH31" i="282" s="1"/>
  <c r="GI28" i="282" s="1"/>
  <c r="GH43" i="282"/>
  <c r="CE76" i="278" l="1"/>
  <c r="CD61" i="278"/>
  <c r="CC64" i="265"/>
  <c r="GI19" i="282"/>
  <c r="GI21" i="282" s="1"/>
  <c r="CE77" i="278" l="1"/>
  <c r="CE84" i="278"/>
  <c r="CD52" i="278"/>
  <c r="GI43" i="282"/>
  <c r="GI30" i="282"/>
  <c r="GI31" i="282" s="1"/>
  <c r="GJ28" i="282" s="1"/>
  <c r="CD55" i="278" l="1"/>
  <c r="CE85" i="278"/>
  <c r="CE31" i="265"/>
  <c r="GJ19" i="282"/>
  <c r="GJ21" i="282" s="1"/>
  <c r="CF82" i="278" l="1"/>
  <c r="CE69" i="265"/>
  <c r="CD30" i="265"/>
  <c r="CD63" i="278"/>
  <c r="GJ43" i="282"/>
  <c r="GJ30" i="282"/>
  <c r="GJ31" i="282" s="1"/>
  <c r="H21" i="282"/>
  <c r="CD64" i="278" l="1"/>
  <c r="CF73" i="278"/>
  <c r="H30" i="282"/>
  <c r="H43" i="282"/>
  <c r="CF76" i="278" l="1"/>
  <c r="CD64" i="265"/>
  <c r="CE61" i="278"/>
  <c r="J48" i="277"/>
  <c r="CF77" i="278" l="1"/>
  <c r="CF84" i="278"/>
  <c r="CE52" i="278"/>
  <c r="CJ18" i="280"/>
  <c r="CJ49" i="280" s="1"/>
  <c r="EN18" i="280"/>
  <c r="EN49" i="280" s="1"/>
  <c r="CN18" i="280"/>
  <c r="CN49" i="280" s="1"/>
  <c r="CO18" i="280"/>
  <c r="CO49" i="280" s="1"/>
  <c r="CQ18" i="280"/>
  <c r="CQ49" i="280" s="1"/>
  <c r="CS18" i="280"/>
  <c r="CS49" i="280" s="1"/>
  <c r="CU18" i="280"/>
  <c r="CU49" i="280" s="1"/>
  <c r="CW18" i="280"/>
  <c r="CW49" i="280" s="1"/>
  <c r="CX18" i="280"/>
  <c r="CX49" i="280" s="1"/>
  <c r="CY18" i="280"/>
  <c r="CY49" i="280" s="1"/>
  <c r="DA18" i="280"/>
  <c r="DA49" i="280" s="1"/>
  <c r="DC18" i="280"/>
  <c r="DC49" i="280" s="1"/>
  <c r="DF18" i="280"/>
  <c r="DF49" i="280" s="1"/>
  <c r="DJ18" i="280"/>
  <c r="DJ49" i="280" s="1"/>
  <c r="DM18" i="280"/>
  <c r="DM49" i="280" s="1"/>
  <c r="DP18" i="280"/>
  <c r="DP49" i="280" s="1"/>
  <c r="DS18" i="280"/>
  <c r="DS49" i="280" s="1"/>
  <c r="DU18" i="280"/>
  <c r="DU49" i="280" s="1"/>
  <c r="DW18" i="280"/>
  <c r="DW49" i="280" s="1"/>
  <c r="DZ18" i="280"/>
  <c r="DZ49" i="280" s="1"/>
  <c r="EB18" i="280"/>
  <c r="EB49" i="280" s="1"/>
  <c r="EC18" i="280"/>
  <c r="EC49" i="280" s="1"/>
  <c r="ED18" i="280"/>
  <c r="ED49" i="280" s="1"/>
  <c r="EE18" i="280"/>
  <c r="EE49" i="280" s="1"/>
  <c r="EF18" i="280"/>
  <c r="EF49" i="280" s="1"/>
  <c r="EG18" i="280"/>
  <c r="EG49" i="280" s="1"/>
  <c r="EH18" i="280"/>
  <c r="EH49" i="280" s="1"/>
  <c r="EI18" i="280"/>
  <c r="EI49" i="280" s="1"/>
  <c r="EJ18" i="280"/>
  <c r="EJ49" i="280" s="1"/>
  <c r="EK18" i="280"/>
  <c r="EK49" i="280" s="1"/>
  <c r="EL18" i="280"/>
  <c r="EL49" i="280" s="1"/>
  <c r="EM18" i="280"/>
  <c r="EM49" i="280" s="1"/>
  <c r="EO18" i="280"/>
  <c r="EO49" i="280" s="1"/>
  <c r="EP18" i="280"/>
  <c r="EP49" i="280" s="1"/>
  <c r="EQ18" i="280"/>
  <c r="EQ49" i="280" s="1"/>
  <c r="ER18" i="280"/>
  <c r="ER49" i="280" s="1"/>
  <c r="ES18" i="280"/>
  <c r="ES49" i="280" s="1"/>
  <c r="ET18" i="280"/>
  <c r="ET49" i="280" s="1"/>
  <c r="EU18" i="280"/>
  <c r="EU49" i="280" s="1"/>
  <c r="EV18" i="280"/>
  <c r="EV49" i="280" s="1"/>
  <c r="EW18" i="280"/>
  <c r="EW49" i="280" s="1"/>
  <c r="EX18" i="280"/>
  <c r="EX49" i="280" s="1"/>
  <c r="EY18" i="280"/>
  <c r="EY49" i="280" s="1"/>
  <c r="EZ18" i="280"/>
  <c r="EZ49" i="280" s="1"/>
  <c r="FA18" i="280"/>
  <c r="FA49" i="280" s="1"/>
  <c r="FB18" i="280"/>
  <c r="FB49" i="280" s="1"/>
  <c r="FC18" i="280"/>
  <c r="FC49" i="280" s="1"/>
  <c r="FD18" i="280"/>
  <c r="FD49" i="280" s="1"/>
  <c r="FE18" i="280"/>
  <c r="FE49" i="280" s="1"/>
  <c r="FF18" i="280"/>
  <c r="FF49" i="280" s="1"/>
  <c r="FG18" i="280"/>
  <c r="FG49" i="280" s="1"/>
  <c r="FH18" i="280"/>
  <c r="FH49" i="280" s="1"/>
  <c r="FI18" i="280"/>
  <c r="FI49" i="280" s="1"/>
  <c r="FJ18" i="280"/>
  <c r="FJ49" i="280" s="1"/>
  <c r="FK18" i="280"/>
  <c r="FK49" i="280" s="1"/>
  <c r="FL18" i="280"/>
  <c r="FL49" i="280" s="1"/>
  <c r="FM18" i="280"/>
  <c r="FM49" i="280" s="1"/>
  <c r="FN18" i="280"/>
  <c r="FN49" i="280" s="1"/>
  <c r="FO18" i="280"/>
  <c r="FO49" i="280" s="1"/>
  <c r="FP18" i="280"/>
  <c r="FP49" i="280" s="1"/>
  <c r="FQ18" i="280"/>
  <c r="FQ49" i="280" s="1"/>
  <c r="FR18" i="280"/>
  <c r="FR49" i="280" s="1"/>
  <c r="FS18" i="280"/>
  <c r="FS49" i="280" s="1"/>
  <c r="FT18" i="280"/>
  <c r="FT49" i="280" s="1"/>
  <c r="FU18" i="280"/>
  <c r="FU49" i="280" s="1"/>
  <c r="FV18" i="280"/>
  <c r="FV49" i="280" s="1"/>
  <c r="FW18" i="280"/>
  <c r="FW49" i="280" s="1"/>
  <c r="FX18" i="280"/>
  <c r="FX49" i="280" s="1"/>
  <c r="FY18" i="280"/>
  <c r="FY49" i="280" s="1"/>
  <c r="FZ18" i="280"/>
  <c r="FZ49" i="280" s="1"/>
  <c r="GA18" i="280"/>
  <c r="GA49" i="280" s="1"/>
  <c r="GB18" i="280"/>
  <c r="GB49" i="280" s="1"/>
  <c r="GC18" i="280"/>
  <c r="GC49" i="280" s="1"/>
  <c r="GD18" i="280"/>
  <c r="GD49" i="280" s="1"/>
  <c r="GE18" i="280"/>
  <c r="GE49" i="280" s="1"/>
  <c r="GF18" i="280"/>
  <c r="GF49" i="280" s="1"/>
  <c r="GG18" i="280"/>
  <c r="GG49" i="280" s="1"/>
  <c r="GH18" i="280"/>
  <c r="GH49" i="280" s="1"/>
  <c r="GI18" i="280"/>
  <c r="GI49" i="280" s="1"/>
  <c r="GJ18" i="280"/>
  <c r="GJ49" i="280" s="1"/>
  <c r="AT18" i="280"/>
  <c r="AT49" i="280" s="1"/>
  <c r="AT52" i="280" s="1"/>
  <c r="AS18" i="280"/>
  <c r="AS49" i="280" s="1"/>
  <c r="AS52" i="280" s="1"/>
  <c r="AR18" i="280"/>
  <c r="AR49" i="280" s="1"/>
  <c r="AR52" i="280" s="1"/>
  <c r="AQ18" i="280"/>
  <c r="AQ49" i="280" s="1"/>
  <c r="AQ52" i="280" s="1"/>
  <c r="AP18" i="280"/>
  <c r="AP49" i="280" s="1"/>
  <c r="AP52" i="280" s="1"/>
  <c r="AO18" i="280"/>
  <c r="AO49" i="280" s="1"/>
  <c r="AO52" i="280" s="1"/>
  <c r="AN18" i="280"/>
  <c r="AN49" i="280" s="1"/>
  <c r="AN52" i="280" s="1"/>
  <c r="AM18" i="280"/>
  <c r="AM49" i="280" s="1"/>
  <c r="AM52" i="280" s="1"/>
  <c r="AL18" i="280"/>
  <c r="AL49" i="280" s="1"/>
  <c r="AL52" i="280" s="1"/>
  <c r="AK18" i="280"/>
  <c r="AK49" i="280" s="1"/>
  <c r="AK52" i="280" s="1"/>
  <c r="AJ18" i="280"/>
  <c r="AJ49" i="280" s="1"/>
  <c r="AJ52" i="280" s="1"/>
  <c r="AI18" i="280"/>
  <c r="AI49" i="280" s="1"/>
  <c r="AI52" i="280" s="1"/>
  <c r="AH18" i="280"/>
  <c r="AH49" i="280" s="1"/>
  <c r="AH52" i="280" s="1"/>
  <c r="AG18" i="280"/>
  <c r="AG49" i="280" s="1"/>
  <c r="AG52" i="280" s="1"/>
  <c r="AF18" i="280"/>
  <c r="AF49" i="280" s="1"/>
  <c r="AF52" i="280" s="1"/>
  <c r="AE18" i="280"/>
  <c r="AE49" i="280" s="1"/>
  <c r="AE52" i="280" s="1"/>
  <c r="AD18" i="280"/>
  <c r="AD49" i="280" s="1"/>
  <c r="AD52" i="280" s="1"/>
  <c r="AC18" i="280"/>
  <c r="AC49" i="280" s="1"/>
  <c r="AC52" i="280" s="1"/>
  <c r="AB18" i="280"/>
  <c r="AB49" i="280" s="1"/>
  <c r="AB52" i="280" s="1"/>
  <c r="AA18" i="280"/>
  <c r="AA49" i="280" s="1"/>
  <c r="AA52" i="280" s="1"/>
  <c r="Z18" i="280"/>
  <c r="Z49" i="280" s="1"/>
  <c r="Z52" i="280" s="1"/>
  <c r="Y18" i="280"/>
  <c r="Y49" i="280" s="1"/>
  <c r="Y52" i="280" s="1"/>
  <c r="X18" i="280"/>
  <c r="X49" i="280" s="1"/>
  <c r="X52" i="280" s="1"/>
  <c r="W18" i="280"/>
  <c r="W49" i="280" s="1"/>
  <c r="W52" i="280" s="1"/>
  <c r="V18" i="280"/>
  <c r="V49" i="280" s="1"/>
  <c r="V52" i="280" s="1"/>
  <c r="U18" i="280"/>
  <c r="U49" i="280" s="1"/>
  <c r="U52" i="280" s="1"/>
  <c r="T18" i="280"/>
  <c r="T49" i="280" s="1"/>
  <c r="T52" i="280" s="1"/>
  <c r="S18" i="280"/>
  <c r="S49" i="280" s="1"/>
  <c r="S52" i="280" s="1"/>
  <c r="R18" i="280"/>
  <c r="R49" i="280" s="1"/>
  <c r="R52" i="280" s="1"/>
  <c r="Q18" i="280"/>
  <c r="Q49" i="280" s="1"/>
  <c r="Q52" i="280" s="1"/>
  <c r="P18" i="280"/>
  <c r="P49" i="280" s="1"/>
  <c r="P52" i="280" s="1"/>
  <c r="L18" i="280"/>
  <c r="L49" i="280" s="1"/>
  <c r="O18" i="280"/>
  <c r="O49" i="280" s="1"/>
  <c r="O52" i="280" s="1"/>
  <c r="N18" i="280"/>
  <c r="N49" i="280" s="1"/>
  <c r="N52" i="280" s="1"/>
  <c r="M18" i="280"/>
  <c r="M49" i="280" s="1"/>
  <c r="M52" i="280" s="1"/>
  <c r="EA18" i="280"/>
  <c r="EA49" i="280" s="1"/>
  <c r="DY18" i="280"/>
  <c r="DY49" i="280" s="1"/>
  <c r="DX18" i="280"/>
  <c r="DX49" i="280" s="1"/>
  <c r="DV18" i="280"/>
  <c r="DV49" i="280" s="1"/>
  <c r="DT18" i="280"/>
  <c r="DT49" i="280" s="1"/>
  <c r="DR18" i="280"/>
  <c r="DR49" i="280" s="1"/>
  <c r="DQ18" i="280"/>
  <c r="DQ49" i="280" s="1"/>
  <c r="DO18" i="280"/>
  <c r="DO49" i="280" s="1"/>
  <c r="DN18" i="280"/>
  <c r="DN49" i="280" s="1"/>
  <c r="DL18" i="280"/>
  <c r="DL49" i="280" s="1"/>
  <c r="DK18" i="280"/>
  <c r="DK49" i="280" s="1"/>
  <c r="DI18" i="280"/>
  <c r="DI49" i="280" s="1"/>
  <c r="DH18" i="280"/>
  <c r="DH49" i="280" s="1"/>
  <c r="DG18" i="280"/>
  <c r="DG49" i="280" s="1"/>
  <c r="DE18" i="280"/>
  <c r="DE49" i="280" s="1"/>
  <c r="CL18" i="280"/>
  <c r="CL49" i="280" s="1"/>
  <c r="CH18" i="280"/>
  <c r="CH49" i="280" s="1"/>
  <c r="DD18" i="280"/>
  <c r="DD49" i="280" s="1"/>
  <c r="DB18" i="280"/>
  <c r="DB49" i="280" s="1"/>
  <c r="CZ18" i="280"/>
  <c r="CZ49" i="280" s="1"/>
  <c r="CV18" i="280"/>
  <c r="CV49" i="280" s="1"/>
  <c r="CT18" i="280"/>
  <c r="CT49" i="280" s="1"/>
  <c r="CR18" i="280"/>
  <c r="CR49" i="280" s="1"/>
  <c r="CP18" i="280"/>
  <c r="CP49" i="280" s="1"/>
  <c r="CM18" i="280"/>
  <c r="CM49" i="280" s="1"/>
  <c r="CK18" i="280"/>
  <c r="CK49" i="280" s="1"/>
  <c r="CI18" i="280"/>
  <c r="CI49" i="280" s="1"/>
  <c r="CF18" i="280"/>
  <c r="CF49" i="280" s="1"/>
  <c r="CB18" i="280"/>
  <c r="CB49" i="280" s="1"/>
  <c r="BZ18" i="280"/>
  <c r="BZ49" i="280" s="1"/>
  <c r="BX18" i="280"/>
  <c r="BX49" i="280" s="1"/>
  <c r="BV18" i="280"/>
  <c r="BV49" i="280" s="1"/>
  <c r="CG18" i="280"/>
  <c r="CG49" i="280" s="1"/>
  <c r="CE18" i="280"/>
  <c r="CE49" i="280" s="1"/>
  <c r="CD18" i="280"/>
  <c r="CD49" i="280" s="1"/>
  <c r="CC18" i="280"/>
  <c r="CC49" i="280" s="1"/>
  <c r="CA18" i="280"/>
  <c r="CA49" i="280" s="1"/>
  <c r="BY18" i="280"/>
  <c r="BY49" i="280" s="1"/>
  <c r="BW18" i="280"/>
  <c r="BW49" i="280" s="1"/>
  <c r="BU18" i="280"/>
  <c r="BU49" i="280" s="1"/>
  <c r="BS18" i="280"/>
  <c r="BS49" i="280" s="1"/>
  <c r="BR18" i="280"/>
  <c r="BR49" i="280" s="1"/>
  <c r="BM18" i="280"/>
  <c r="BM49" i="280" s="1"/>
  <c r="BK18" i="280"/>
  <c r="BK49" i="280" s="1"/>
  <c r="BT18" i="280"/>
  <c r="BT49" i="280" s="1"/>
  <c r="BQ18" i="280"/>
  <c r="BQ49" i="280" s="1"/>
  <c r="BP18" i="280"/>
  <c r="BP49" i="280" s="1"/>
  <c r="BO18" i="280"/>
  <c r="BO49" i="280" s="1"/>
  <c r="BN18" i="280"/>
  <c r="BN49" i="280" s="1"/>
  <c r="BL18" i="280"/>
  <c r="BL49" i="280" s="1"/>
  <c r="BJ18" i="280"/>
  <c r="BJ49" i="280" s="1"/>
  <c r="BH18" i="280"/>
  <c r="BH49" i="280" s="1"/>
  <c r="BG18" i="280"/>
  <c r="BG49" i="280" s="1"/>
  <c r="BB18" i="280"/>
  <c r="BB49" i="280" s="1"/>
  <c r="BI18" i="280"/>
  <c r="BI49" i="280" s="1"/>
  <c r="BF18" i="280"/>
  <c r="BF49" i="280" s="1"/>
  <c r="BD18" i="280"/>
  <c r="BD49" i="280" s="1"/>
  <c r="BC18" i="280"/>
  <c r="BC49" i="280" s="1"/>
  <c r="BA18" i="280"/>
  <c r="BA49" i="280" s="1"/>
  <c r="BE18" i="280"/>
  <c r="BE49" i="280" s="1"/>
  <c r="AY18" i="280"/>
  <c r="AY49" i="280" s="1"/>
  <c r="AY52" i="280" s="1"/>
  <c r="AZ18" i="280"/>
  <c r="AZ49" i="280" s="1"/>
  <c r="AZ52" i="280" s="1"/>
  <c r="AX18" i="280"/>
  <c r="AX49" i="280" s="1"/>
  <c r="AX52" i="280" s="1"/>
  <c r="AW18" i="280"/>
  <c r="AW49" i="280" s="1"/>
  <c r="AW52" i="280" s="1"/>
  <c r="AV18" i="280"/>
  <c r="AV49" i="280" s="1"/>
  <c r="AV52" i="280" s="1"/>
  <c r="AU18" i="280"/>
  <c r="AU49" i="280" s="1"/>
  <c r="AU52" i="280" s="1"/>
  <c r="K18" i="280"/>
  <c r="CE55" i="278" l="1"/>
  <c r="CF85" i="278"/>
  <c r="CF31" i="265"/>
  <c r="O58" i="280"/>
  <c r="O83" i="280"/>
  <c r="P58" i="280"/>
  <c r="P83" i="280"/>
  <c r="R58" i="280"/>
  <c r="R83" i="280"/>
  <c r="T58" i="280"/>
  <c r="T83" i="280"/>
  <c r="V58" i="280"/>
  <c r="V83" i="280"/>
  <c r="X58" i="280"/>
  <c r="X83" i="280"/>
  <c r="Z58" i="280"/>
  <c r="Z83" i="280"/>
  <c r="AB58" i="280"/>
  <c r="AB83" i="280"/>
  <c r="AD58" i="280"/>
  <c r="AD83" i="280"/>
  <c r="AF58" i="280"/>
  <c r="AF83" i="280"/>
  <c r="AH58" i="280"/>
  <c r="AH83" i="280"/>
  <c r="AJ58" i="280"/>
  <c r="AJ83" i="280"/>
  <c r="AL58" i="280"/>
  <c r="AL83" i="280"/>
  <c r="AN58" i="280"/>
  <c r="AN83" i="280"/>
  <c r="AP58" i="280"/>
  <c r="AP83" i="280"/>
  <c r="AR58" i="280"/>
  <c r="AR83" i="280"/>
  <c r="AV58" i="280"/>
  <c r="AV83" i="280"/>
  <c r="AX58" i="280"/>
  <c r="AX83" i="280"/>
  <c r="AY58" i="280"/>
  <c r="AY83" i="280"/>
  <c r="BA58" i="280"/>
  <c r="BA83" i="280"/>
  <c r="BD58" i="280"/>
  <c r="BD83" i="280"/>
  <c r="BI58" i="280"/>
  <c r="BI83" i="280"/>
  <c r="BG58" i="280"/>
  <c r="BG83" i="280"/>
  <c r="BJ58" i="280"/>
  <c r="BJ83" i="280"/>
  <c r="BN58" i="280"/>
  <c r="BN83" i="280"/>
  <c r="BP58" i="280"/>
  <c r="BP83" i="280"/>
  <c r="BT58" i="280"/>
  <c r="BT83" i="280"/>
  <c r="BM58" i="280"/>
  <c r="BM83" i="280"/>
  <c r="BS58" i="280"/>
  <c r="BS83" i="280"/>
  <c r="BW58" i="280"/>
  <c r="BW83" i="280"/>
  <c r="CA58" i="280"/>
  <c r="CA83" i="280"/>
  <c r="CD58" i="280"/>
  <c r="CD83" i="280"/>
  <c r="CG58" i="280"/>
  <c r="CG83" i="280"/>
  <c r="BX58" i="280"/>
  <c r="BX83" i="280"/>
  <c r="CB58" i="280"/>
  <c r="CB83" i="280"/>
  <c r="CI58" i="280"/>
  <c r="CI83" i="280"/>
  <c r="CM58" i="280"/>
  <c r="CM83" i="280"/>
  <c r="CR58" i="280"/>
  <c r="CR83" i="280"/>
  <c r="CV58" i="280"/>
  <c r="CV83" i="280"/>
  <c r="DB58" i="280"/>
  <c r="DB83" i="280"/>
  <c r="CH58" i="280"/>
  <c r="CH83" i="280"/>
  <c r="DE58" i="280"/>
  <c r="DE83" i="280"/>
  <c r="DH58" i="280"/>
  <c r="DH83" i="280"/>
  <c r="DK58" i="280"/>
  <c r="DK83" i="280"/>
  <c r="DN58" i="280"/>
  <c r="DN83" i="280"/>
  <c r="DQ58" i="280"/>
  <c r="DQ83" i="280"/>
  <c r="DT58" i="280"/>
  <c r="DT83" i="280"/>
  <c r="DX58" i="280"/>
  <c r="DX83" i="280"/>
  <c r="EA58" i="280"/>
  <c r="EA83" i="280"/>
  <c r="N58" i="280"/>
  <c r="N83" i="280"/>
  <c r="L58" i="280"/>
  <c r="L83" i="280"/>
  <c r="Q58" i="280"/>
  <c r="Q83" i="280"/>
  <c r="S58" i="280"/>
  <c r="S83" i="280"/>
  <c r="U58" i="280"/>
  <c r="U83" i="280"/>
  <c r="W58" i="280"/>
  <c r="W83" i="280"/>
  <c r="Y58" i="280"/>
  <c r="Y83" i="280"/>
  <c r="AA58" i="280"/>
  <c r="AA83" i="280"/>
  <c r="AC58" i="280"/>
  <c r="AC83" i="280"/>
  <c r="AE58" i="280"/>
  <c r="AE83" i="280"/>
  <c r="AG58" i="280"/>
  <c r="AG83" i="280"/>
  <c r="AI58" i="280"/>
  <c r="AI83" i="280"/>
  <c r="AK58" i="280"/>
  <c r="AK83" i="280"/>
  <c r="AM58" i="280"/>
  <c r="AM83" i="280"/>
  <c r="AO58" i="280"/>
  <c r="AO83" i="280"/>
  <c r="AQ58" i="280"/>
  <c r="AQ83" i="280"/>
  <c r="AS58" i="280"/>
  <c r="AS83" i="280"/>
  <c r="GJ58" i="280"/>
  <c r="GJ83" i="280"/>
  <c r="GH58" i="280"/>
  <c r="GH83" i="280"/>
  <c r="GF58" i="280"/>
  <c r="GF83" i="280"/>
  <c r="GD58" i="280"/>
  <c r="GD83" i="280"/>
  <c r="GB58" i="280"/>
  <c r="GB83" i="280"/>
  <c r="FZ58" i="280"/>
  <c r="FZ83" i="280"/>
  <c r="FX58" i="280"/>
  <c r="FX83" i="280"/>
  <c r="FV58" i="280"/>
  <c r="FV83" i="280"/>
  <c r="FT58" i="280"/>
  <c r="FT83" i="280"/>
  <c r="FR58" i="280"/>
  <c r="FR83" i="280"/>
  <c r="FP58" i="280"/>
  <c r="FP83" i="280"/>
  <c r="FN58" i="280"/>
  <c r="FN83" i="280"/>
  <c r="FL58" i="280"/>
  <c r="FL83" i="280"/>
  <c r="FJ58" i="280"/>
  <c r="FJ83" i="280"/>
  <c r="FH58" i="280"/>
  <c r="FH83" i="280"/>
  <c r="FF58" i="280"/>
  <c r="FF83" i="280"/>
  <c r="FD58" i="280"/>
  <c r="FD83" i="280"/>
  <c r="FB58" i="280"/>
  <c r="FB83" i="280"/>
  <c r="EZ58" i="280"/>
  <c r="EZ83" i="280"/>
  <c r="EX58" i="280"/>
  <c r="EX83" i="280"/>
  <c r="EV58" i="280"/>
  <c r="EV83" i="280"/>
  <c r="ET58" i="280"/>
  <c r="ET83" i="280"/>
  <c r="ER58" i="280"/>
  <c r="ER83" i="280"/>
  <c r="EP58" i="280"/>
  <c r="EP83" i="280"/>
  <c r="EM58" i="280"/>
  <c r="EM83" i="280"/>
  <c r="EK58" i="280"/>
  <c r="EK83" i="280"/>
  <c r="EI58" i="280"/>
  <c r="EI83" i="280"/>
  <c r="EG58" i="280"/>
  <c r="EG83" i="280"/>
  <c r="EE58" i="280"/>
  <c r="EE83" i="280"/>
  <c r="EC58" i="280"/>
  <c r="EC83" i="280"/>
  <c r="DZ58" i="280"/>
  <c r="DZ83" i="280"/>
  <c r="DU58" i="280"/>
  <c r="DU83" i="280"/>
  <c r="DP58" i="280"/>
  <c r="DP83" i="280"/>
  <c r="DJ58" i="280"/>
  <c r="DJ83" i="280"/>
  <c r="DC58" i="280"/>
  <c r="DC83" i="280"/>
  <c r="CY58" i="280"/>
  <c r="CY83" i="280"/>
  <c r="CW58" i="280"/>
  <c r="CW83" i="280"/>
  <c r="CS58" i="280"/>
  <c r="CS83" i="280"/>
  <c r="CO58" i="280"/>
  <c r="CO83" i="280"/>
  <c r="EN58" i="280"/>
  <c r="EN83" i="280"/>
  <c r="AU58" i="280"/>
  <c r="AU83" i="280"/>
  <c r="AW58" i="280"/>
  <c r="AW83" i="280"/>
  <c r="AZ58" i="280"/>
  <c r="AZ83" i="280"/>
  <c r="BE58" i="280"/>
  <c r="BE83" i="280"/>
  <c r="BC58" i="280"/>
  <c r="BC83" i="280"/>
  <c r="BF58" i="280"/>
  <c r="BF83" i="280"/>
  <c r="BB58" i="280"/>
  <c r="BB83" i="280"/>
  <c r="BH58" i="280"/>
  <c r="BH83" i="280"/>
  <c r="BL58" i="280"/>
  <c r="BL83" i="280"/>
  <c r="BO58" i="280"/>
  <c r="BO83" i="280"/>
  <c r="BQ58" i="280"/>
  <c r="BQ83" i="280"/>
  <c r="BK58" i="280"/>
  <c r="BK83" i="280"/>
  <c r="BR58" i="280"/>
  <c r="BR83" i="280"/>
  <c r="BU58" i="280"/>
  <c r="BU83" i="280"/>
  <c r="BY58" i="280"/>
  <c r="BY83" i="280"/>
  <c r="CC58" i="280"/>
  <c r="CC83" i="280"/>
  <c r="CE58" i="280"/>
  <c r="CE83" i="280"/>
  <c r="BV58" i="280"/>
  <c r="BV83" i="280"/>
  <c r="BZ58" i="280"/>
  <c r="BZ83" i="280"/>
  <c r="CF58" i="280"/>
  <c r="CF83" i="280"/>
  <c r="CK58" i="280"/>
  <c r="CK83" i="280"/>
  <c r="CP58" i="280"/>
  <c r="CP83" i="280"/>
  <c r="CT58" i="280"/>
  <c r="CT83" i="280"/>
  <c r="CZ58" i="280"/>
  <c r="CZ83" i="280"/>
  <c r="DD58" i="280"/>
  <c r="DD83" i="280"/>
  <c r="CL58" i="280"/>
  <c r="CL83" i="280"/>
  <c r="DG58" i="280"/>
  <c r="DG83" i="280"/>
  <c r="DI58" i="280"/>
  <c r="DI83" i="280"/>
  <c r="DL58" i="280"/>
  <c r="DL83" i="280"/>
  <c r="DO58" i="280"/>
  <c r="DO83" i="280"/>
  <c r="DR58" i="280"/>
  <c r="DR83" i="280"/>
  <c r="DV58" i="280"/>
  <c r="DV83" i="280"/>
  <c r="DY58" i="280"/>
  <c r="DY83" i="280"/>
  <c r="M58" i="280"/>
  <c r="M83" i="280"/>
  <c r="AT58" i="280"/>
  <c r="AT83" i="280"/>
  <c r="GI58" i="280"/>
  <c r="GI83" i="280"/>
  <c r="GG58" i="280"/>
  <c r="GG83" i="280"/>
  <c r="GE58" i="280"/>
  <c r="GE83" i="280"/>
  <c r="GC58" i="280"/>
  <c r="GC83" i="280"/>
  <c r="GA58" i="280"/>
  <c r="GA83" i="280"/>
  <c r="FY58" i="280"/>
  <c r="FY83" i="280"/>
  <c r="FW58" i="280"/>
  <c r="FW83" i="280"/>
  <c r="FU58" i="280"/>
  <c r="FU83" i="280"/>
  <c r="FS58" i="280"/>
  <c r="FS83" i="280"/>
  <c r="FQ58" i="280"/>
  <c r="FQ83" i="280"/>
  <c r="FO58" i="280"/>
  <c r="FO83" i="280"/>
  <c r="FM58" i="280"/>
  <c r="FM83" i="280"/>
  <c r="FK58" i="280"/>
  <c r="FK83" i="280"/>
  <c r="FI58" i="280"/>
  <c r="FI83" i="280"/>
  <c r="FG58" i="280"/>
  <c r="FG83" i="280"/>
  <c r="FE58" i="280"/>
  <c r="FE83" i="280"/>
  <c r="FC58" i="280"/>
  <c r="FC83" i="280"/>
  <c r="FA58" i="280"/>
  <c r="FA83" i="280"/>
  <c r="EY58" i="280"/>
  <c r="EY83" i="280"/>
  <c r="EW58" i="280"/>
  <c r="EW83" i="280"/>
  <c r="EU58" i="280"/>
  <c r="EU83" i="280"/>
  <c r="ES58" i="280"/>
  <c r="ES83" i="280"/>
  <c r="EQ58" i="280"/>
  <c r="EQ83" i="280"/>
  <c r="EO58" i="280"/>
  <c r="EO83" i="280"/>
  <c r="EL58" i="280"/>
  <c r="EL83" i="280"/>
  <c r="EJ58" i="280"/>
  <c r="EJ83" i="280"/>
  <c r="EH58" i="280"/>
  <c r="EH83" i="280"/>
  <c r="EF58" i="280"/>
  <c r="EF83" i="280"/>
  <c r="ED58" i="280"/>
  <c r="ED83" i="280"/>
  <c r="EB58" i="280"/>
  <c r="EB83" i="280"/>
  <c r="DW58" i="280"/>
  <c r="DW83" i="280"/>
  <c r="DS58" i="280"/>
  <c r="DS83" i="280"/>
  <c r="DM58" i="280"/>
  <c r="DM83" i="280"/>
  <c r="DF58" i="280"/>
  <c r="DF83" i="280"/>
  <c r="DA58" i="280"/>
  <c r="DA83" i="280"/>
  <c r="CX58" i="280"/>
  <c r="CX83" i="280"/>
  <c r="CU58" i="280"/>
  <c r="CU83" i="280"/>
  <c r="CQ58" i="280"/>
  <c r="CQ83" i="280"/>
  <c r="CN58" i="280"/>
  <c r="CN83" i="280"/>
  <c r="CJ58" i="280"/>
  <c r="CJ83" i="280"/>
  <c r="H18" i="280"/>
  <c r="H49" i="280" s="1"/>
  <c r="K49" i="280"/>
  <c r="K83" i="280" s="1"/>
  <c r="CF69" i="265" l="1"/>
  <c r="CG82" i="278"/>
  <c r="CE63" i="278"/>
  <c r="CE30" i="265"/>
  <c r="H52" i="280"/>
  <c r="K58" i="280"/>
  <c r="F60" i="280" l="1"/>
  <c r="AC69" i="277"/>
  <c r="CE64" i="278"/>
  <c r="CG73" i="278"/>
  <c r="H58" i="280"/>
  <c r="H83" i="280"/>
  <c r="F70" i="280" l="1"/>
  <c r="F71" i="280" s="1" a="1"/>
  <c r="F71" i="280" s="1"/>
  <c r="F92" i="280" s="1"/>
  <c r="F94" i="280" s="1"/>
  <c r="F96" i="280" s="1"/>
  <c r="CG76" i="278"/>
  <c r="CE64" i="265"/>
  <c r="CF61" i="278"/>
  <c r="J99" i="280" l="1"/>
  <c r="F11" i="286"/>
  <c r="F12" i="286" s="1"/>
  <c r="F76" i="280"/>
  <c r="F111" i="280"/>
  <c r="L117" i="280" s="1"/>
  <c r="CF52" i="278"/>
  <c r="CG77" i="278"/>
  <c r="CG84" i="278"/>
  <c r="J104" i="280" l="1"/>
  <c r="J105" i="280" s="1"/>
  <c r="M80" i="280"/>
  <c r="M102" i="280" s="1"/>
  <c r="Q80" i="280"/>
  <c r="Q102" i="280" s="1"/>
  <c r="U80" i="280"/>
  <c r="U102" i="280" s="1"/>
  <c r="Y80" i="280"/>
  <c r="Y102" i="280" s="1"/>
  <c r="AC80" i="280"/>
  <c r="AC102" i="280" s="1"/>
  <c r="AG80" i="280"/>
  <c r="AG102" i="280" s="1"/>
  <c r="AK80" i="280"/>
  <c r="AK102" i="280" s="1"/>
  <c r="AO80" i="280"/>
  <c r="AO102" i="280" s="1"/>
  <c r="AS80" i="280"/>
  <c r="AS102" i="280" s="1"/>
  <c r="AW80" i="280"/>
  <c r="AW102" i="280" s="1"/>
  <c r="BA80" i="280"/>
  <c r="BA102" i="280" s="1"/>
  <c r="BE80" i="280"/>
  <c r="BE102" i="280" s="1"/>
  <c r="BI80" i="280"/>
  <c r="BI102" i="280" s="1"/>
  <c r="BM80" i="280"/>
  <c r="BM102" i="280" s="1"/>
  <c r="BQ80" i="280"/>
  <c r="BQ102" i="280" s="1"/>
  <c r="BU80" i="280"/>
  <c r="BU102" i="280" s="1"/>
  <c r="BY80" i="280"/>
  <c r="BY102" i="280" s="1"/>
  <c r="CC80" i="280"/>
  <c r="CC102" i="280" s="1"/>
  <c r="CG80" i="280"/>
  <c r="CG102" i="280" s="1"/>
  <c r="CK80" i="280"/>
  <c r="CK102" i="280" s="1"/>
  <c r="CO80" i="280"/>
  <c r="CO102" i="280" s="1"/>
  <c r="CS80" i="280"/>
  <c r="CS102" i="280" s="1"/>
  <c r="CW80" i="280"/>
  <c r="CW102" i="280" s="1"/>
  <c r="DA80" i="280"/>
  <c r="DA102" i="280" s="1"/>
  <c r="DE80" i="280"/>
  <c r="DE102" i="280" s="1"/>
  <c r="DI80" i="280"/>
  <c r="DI102" i="280" s="1"/>
  <c r="DM80" i="280"/>
  <c r="DM102" i="280" s="1"/>
  <c r="DQ80" i="280"/>
  <c r="DQ102" i="280" s="1"/>
  <c r="DU80" i="280"/>
  <c r="DU102" i="280" s="1"/>
  <c r="DY80" i="280"/>
  <c r="DY102" i="280" s="1"/>
  <c r="EC80" i="280"/>
  <c r="EC102" i="280" s="1"/>
  <c r="EG80" i="280"/>
  <c r="EG102" i="280" s="1"/>
  <c r="EK80" i="280"/>
  <c r="EK102" i="280" s="1"/>
  <c r="EO80" i="280"/>
  <c r="EO102" i="280" s="1"/>
  <c r="ES80" i="280"/>
  <c r="ES102" i="280" s="1"/>
  <c r="EW80" i="280"/>
  <c r="EW102" i="280" s="1"/>
  <c r="FA80" i="280"/>
  <c r="FA102" i="280" s="1"/>
  <c r="FE80" i="280"/>
  <c r="FE102" i="280" s="1"/>
  <c r="FI80" i="280"/>
  <c r="FI102" i="280" s="1"/>
  <c r="FM80" i="280"/>
  <c r="FM102" i="280" s="1"/>
  <c r="FQ80" i="280"/>
  <c r="FQ102" i="280" s="1"/>
  <c r="FU80" i="280"/>
  <c r="FU102" i="280" s="1"/>
  <c r="FY80" i="280"/>
  <c r="FY102" i="280" s="1"/>
  <c r="GC80" i="280"/>
  <c r="GC102" i="280" s="1"/>
  <c r="GG80" i="280"/>
  <c r="GG102" i="280" s="1"/>
  <c r="J80" i="280"/>
  <c r="R80" i="280"/>
  <c r="R102" i="280" s="1"/>
  <c r="Z80" i="280"/>
  <c r="Z102" i="280" s="1"/>
  <c r="AH80" i="280"/>
  <c r="AH102" i="280" s="1"/>
  <c r="AP80" i="280"/>
  <c r="AP102" i="280" s="1"/>
  <c r="AX80" i="280"/>
  <c r="AX102" i="280" s="1"/>
  <c r="BF80" i="280"/>
  <c r="BF102" i="280" s="1"/>
  <c r="BN80" i="280"/>
  <c r="BN102" i="280" s="1"/>
  <c r="BV80" i="280"/>
  <c r="BV102" i="280" s="1"/>
  <c r="CD80" i="280"/>
  <c r="CD102" i="280" s="1"/>
  <c r="CL80" i="280"/>
  <c r="CL102" i="280" s="1"/>
  <c r="CT80" i="280"/>
  <c r="CT102" i="280" s="1"/>
  <c r="DB80" i="280"/>
  <c r="DB102" i="280" s="1"/>
  <c r="DJ80" i="280"/>
  <c r="DJ102" i="280" s="1"/>
  <c r="DR80" i="280"/>
  <c r="DR102" i="280" s="1"/>
  <c r="DZ80" i="280"/>
  <c r="DZ102" i="280" s="1"/>
  <c r="EH80" i="280"/>
  <c r="EH102" i="280" s="1"/>
  <c r="EP80" i="280"/>
  <c r="EP102" i="280" s="1"/>
  <c r="EX80" i="280"/>
  <c r="EX102" i="280" s="1"/>
  <c r="FF80" i="280"/>
  <c r="FF102" i="280" s="1"/>
  <c r="FN80" i="280"/>
  <c r="FN102" i="280" s="1"/>
  <c r="FV80" i="280"/>
  <c r="FV102" i="280" s="1"/>
  <c r="GD80" i="280"/>
  <c r="GD102" i="280" s="1"/>
  <c r="L80" i="280"/>
  <c r="L102" i="280" s="1"/>
  <c r="T80" i="280"/>
  <c r="T102" i="280" s="1"/>
  <c r="AB80" i="280"/>
  <c r="AB102" i="280" s="1"/>
  <c r="AJ80" i="280"/>
  <c r="AJ102" i="280" s="1"/>
  <c r="AR80" i="280"/>
  <c r="AR102" i="280" s="1"/>
  <c r="AZ80" i="280"/>
  <c r="AZ102" i="280" s="1"/>
  <c r="BH80" i="280"/>
  <c r="BH102" i="280" s="1"/>
  <c r="BP80" i="280"/>
  <c r="BP102" i="280" s="1"/>
  <c r="BX80" i="280"/>
  <c r="BX102" i="280" s="1"/>
  <c r="CF80" i="280"/>
  <c r="CF102" i="280" s="1"/>
  <c r="CN80" i="280"/>
  <c r="CN102" i="280" s="1"/>
  <c r="CV80" i="280"/>
  <c r="CV102" i="280" s="1"/>
  <c r="DD80" i="280"/>
  <c r="DD102" i="280" s="1"/>
  <c r="DL80" i="280"/>
  <c r="DL102" i="280" s="1"/>
  <c r="DT80" i="280"/>
  <c r="DT102" i="280" s="1"/>
  <c r="EB80" i="280"/>
  <c r="EB102" i="280" s="1"/>
  <c r="EJ80" i="280"/>
  <c r="EJ102" i="280" s="1"/>
  <c r="ER80" i="280"/>
  <c r="ER102" i="280" s="1"/>
  <c r="EZ80" i="280"/>
  <c r="EZ102" i="280" s="1"/>
  <c r="FH80" i="280"/>
  <c r="FH102" i="280" s="1"/>
  <c r="FP80" i="280"/>
  <c r="FP102" i="280" s="1"/>
  <c r="FX80" i="280"/>
  <c r="FX102" i="280" s="1"/>
  <c r="GF80" i="280"/>
  <c r="GF102" i="280" s="1"/>
  <c r="K80" i="280"/>
  <c r="K102" i="280" s="1"/>
  <c r="O80" i="280"/>
  <c r="O102" i="280" s="1"/>
  <c r="S80" i="280"/>
  <c r="S102" i="280" s="1"/>
  <c r="W80" i="280"/>
  <c r="W102" i="280" s="1"/>
  <c r="AA80" i="280"/>
  <c r="AA102" i="280" s="1"/>
  <c r="AE80" i="280"/>
  <c r="AE102" i="280" s="1"/>
  <c r="AI80" i="280"/>
  <c r="AI102" i="280" s="1"/>
  <c r="AM80" i="280"/>
  <c r="AM102" i="280" s="1"/>
  <c r="AQ80" i="280"/>
  <c r="AQ102" i="280" s="1"/>
  <c r="AU80" i="280"/>
  <c r="AU102" i="280" s="1"/>
  <c r="AY80" i="280"/>
  <c r="AY102" i="280" s="1"/>
  <c r="BC80" i="280"/>
  <c r="BC102" i="280" s="1"/>
  <c r="BG80" i="280"/>
  <c r="BG102" i="280" s="1"/>
  <c r="BK80" i="280"/>
  <c r="BK102" i="280" s="1"/>
  <c r="BO80" i="280"/>
  <c r="BO102" i="280" s="1"/>
  <c r="BS80" i="280"/>
  <c r="BS102" i="280" s="1"/>
  <c r="BW80" i="280"/>
  <c r="BW102" i="280" s="1"/>
  <c r="CA80" i="280"/>
  <c r="CA102" i="280" s="1"/>
  <c r="CE80" i="280"/>
  <c r="CE102" i="280" s="1"/>
  <c r="CI80" i="280"/>
  <c r="CI102" i="280" s="1"/>
  <c r="CM80" i="280"/>
  <c r="CM102" i="280" s="1"/>
  <c r="CQ80" i="280"/>
  <c r="CQ102" i="280" s="1"/>
  <c r="CU80" i="280"/>
  <c r="CU102" i="280" s="1"/>
  <c r="CY80" i="280"/>
  <c r="CY102" i="280" s="1"/>
  <c r="DC80" i="280"/>
  <c r="DC102" i="280" s="1"/>
  <c r="DG80" i="280"/>
  <c r="DG102" i="280" s="1"/>
  <c r="DK80" i="280"/>
  <c r="DK102" i="280" s="1"/>
  <c r="DO80" i="280"/>
  <c r="DO102" i="280" s="1"/>
  <c r="DS80" i="280"/>
  <c r="DS102" i="280" s="1"/>
  <c r="DW80" i="280"/>
  <c r="DW102" i="280" s="1"/>
  <c r="EA80" i="280"/>
  <c r="EA102" i="280" s="1"/>
  <c r="EE80" i="280"/>
  <c r="EE102" i="280" s="1"/>
  <c r="EI80" i="280"/>
  <c r="EI102" i="280" s="1"/>
  <c r="EM80" i="280"/>
  <c r="EM102" i="280" s="1"/>
  <c r="EQ80" i="280"/>
  <c r="EQ102" i="280" s="1"/>
  <c r="EU80" i="280"/>
  <c r="EU102" i="280" s="1"/>
  <c r="EY80" i="280"/>
  <c r="EY102" i="280" s="1"/>
  <c r="FC80" i="280"/>
  <c r="FC102" i="280" s="1"/>
  <c r="FG80" i="280"/>
  <c r="FG102" i="280" s="1"/>
  <c r="FK80" i="280"/>
  <c r="FK102" i="280" s="1"/>
  <c r="FO80" i="280"/>
  <c r="FO102" i="280" s="1"/>
  <c r="FS80" i="280"/>
  <c r="FS102" i="280" s="1"/>
  <c r="FW80" i="280"/>
  <c r="FW102" i="280" s="1"/>
  <c r="GA80" i="280"/>
  <c r="GA102" i="280" s="1"/>
  <c r="GE80" i="280"/>
  <c r="GE102" i="280" s="1"/>
  <c r="GI80" i="280"/>
  <c r="GI102" i="280" s="1"/>
  <c r="N80" i="280"/>
  <c r="N102" i="280" s="1"/>
  <c r="V80" i="280"/>
  <c r="V102" i="280" s="1"/>
  <c r="AD80" i="280"/>
  <c r="AD102" i="280" s="1"/>
  <c r="AL80" i="280"/>
  <c r="AL102" i="280" s="1"/>
  <c r="AT80" i="280"/>
  <c r="AT102" i="280" s="1"/>
  <c r="BB80" i="280"/>
  <c r="BB102" i="280" s="1"/>
  <c r="BJ80" i="280"/>
  <c r="BJ102" i="280" s="1"/>
  <c r="BR80" i="280"/>
  <c r="BR102" i="280" s="1"/>
  <c r="BZ80" i="280"/>
  <c r="BZ102" i="280" s="1"/>
  <c r="CH80" i="280"/>
  <c r="CH102" i="280" s="1"/>
  <c r="CP80" i="280"/>
  <c r="CP102" i="280" s="1"/>
  <c r="CX80" i="280"/>
  <c r="CX102" i="280" s="1"/>
  <c r="DF80" i="280"/>
  <c r="DF102" i="280" s="1"/>
  <c r="DN80" i="280"/>
  <c r="DN102" i="280" s="1"/>
  <c r="DV80" i="280"/>
  <c r="DV102" i="280" s="1"/>
  <c r="ED80" i="280"/>
  <c r="ED102" i="280" s="1"/>
  <c r="EL80" i="280"/>
  <c r="EL102" i="280" s="1"/>
  <c r="ET80" i="280"/>
  <c r="ET102" i="280" s="1"/>
  <c r="FB80" i="280"/>
  <c r="FB102" i="280" s="1"/>
  <c r="FJ80" i="280"/>
  <c r="FJ102" i="280" s="1"/>
  <c r="FR80" i="280"/>
  <c r="FR102" i="280" s="1"/>
  <c r="FZ80" i="280"/>
  <c r="FZ102" i="280" s="1"/>
  <c r="GH80" i="280"/>
  <c r="GH102" i="280" s="1"/>
  <c r="P80" i="280"/>
  <c r="P102" i="280" s="1"/>
  <c r="X80" i="280"/>
  <c r="X102" i="280" s="1"/>
  <c r="AF80" i="280"/>
  <c r="AF102" i="280" s="1"/>
  <c r="AN80" i="280"/>
  <c r="AN102" i="280" s="1"/>
  <c r="AV80" i="280"/>
  <c r="AV102" i="280" s="1"/>
  <c r="BD80" i="280"/>
  <c r="BD102" i="280" s="1"/>
  <c r="BL80" i="280"/>
  <c r="BL102" i="280" s="1"/>
  <c r="BT80" i="280"/>
  <c r="BT102" i="280" s="1"/>
  <c r="CB80" i="280"/>
  <c r="CB102" i="280" s="1"/>
  <c r="CJ80" i="280"/>
  <c r="CJ102" i="280" s="1"/>
  <c r="CR80" i="280"/>
  <c r="CR102" i="280" s="1"/>
  <c r="CZ80" i="280"/>
  <c r="CZ102" i="280" s="1"/>
  <c r="DH80" i="280"/>
  <c r="DH102" i="280" s="1"/>
  <c r="DP80" i="280"/>
  <c r="DP102" i="280" s="1"/>
  <c r="DX80" i="280"/>
  <c r="DX102" i="280" s="1"/>
  <c r="EF80" i="280"/>
  <c r="EF102" i="280" s="1"/>
  <c r="EN80" i="280"/>
  <c r="EN102" i="280" s="1"/>
  <c r="EV80" i="280"/>
  <c r="EV102" i="280" s="1"/>
  <c r="FD80" i="280"/>
  <c r="FD102" i="280" s="1"/>
  <c r="FL80" i="280"/>
  <c r="FL102" i="280" s="1"/>
  <c r="FT80" i="280"/>
  <c r="FT102" i="280" s="1"/>
  <c r="GB80" i="280"/>
  <c r="GB102" i="280" s="1"/>
  <c r="GJ80" i="280"/>
  <c r="GJ102" i="280" s="1"/>
  <c r="M114" i="280"/>
  <c r="M131" i="280" s="1"/>
  <c r="L70" i="265"/>
  <c r="F25" i="288"/>
  <c r="F27" i="288" s="1"/>
  <c r="F19" i="286"/>
  <c r="L25" i="286" s="1"/>
  <c r="F11" i="288"/>
  <c r="CG85" i="278"/>
  <c r="CG31" i="265"/>
  <c r="CF55" i="278"/>
  <c r="M133" i="280" l="1"/>
  <c r="M35" i="282" s="1"/>
  <c r="M38" i="282" s="1"/>
  <c r="M44" i="282" s="1"/>
  <c r="M45" i="282" s="1"/>
  <c r="M47" i="282" s="1"/>
  <c r="M48" i="282" s="1"/>
  <c r="F36" i="288"/>
  <c r="F59" i="288"/>
  <c r="H80" i="280"/>
  <c r="H102" i="280" s="1"/>
  <c r="J102" i="280"/>
  <c r="L74" i="265"/>
  <c r="K74" i="277" s="1"/>
  <c r="M22" i="286"/>
  <c r="M14" i="286" s="1"/>
  <c r="M16" i="286" s="1"/>
  <c r="K70" i="277"/>
  <c r="CF63" i="278"/>
  <c r="CF30" i="265"/>
  <c r="CH82" i="278"/>
  <c r="CG69" i="265"/>
  <c r="M71" i="288" l="1"/>
  <c r="M97" i="280"/>
  <c r="M99" i="280" s="1"/>
  <c r="M104" i="280" s="1"/>
  <c r="K76" i="277"/>
  <c r="K82" i="277" s="1"/>
  <c r="K84" i="277" s="1"/>
  <c r="M84" i="280"/>
  <c r="M85" i="280" s="1"/>
  <c r="M103" i="280" s="1"/>
  <c r="M134" i="280"/>
  <c r="M50" i="282"/>
  <c r="M51" i="282" s="1"/>
  <c r="M76" i="282" s="1"/>
  <c r="L76" i="265"/>
  <c r="L82" i="265" s="1"/>
  <c r="L84" i="265" s="1"/>
  <c r="M15" i="288"/>
  <c r="M17" i="286"/>
  <c r="M49" i="265" s="1"/>
  <c r="M24" i="286"/>
  <c r="M25" i="286" s="1"/>
  <c r="M31" i="288"/>
  <c r="J106" i="280"/>
  <c r="J36" i="265" s="1"/>
  <c r="J70" i="288"/>
  <c r="J72" i="288" s="1"/>
  <c r="J75" i="288" s="1"/>
  <c r="J116" i="280"/>
  <c r="J117" i="280" s="1"/>
  <c r="CH73" i="278"/>
  <c r="CF64" i="278"/>
  <c r="M53" i="282"/>
  <c r="M55" i="282" s="1"/>
  <c r="M57" i="282"/>
  <c r="J37" i="265" l="1"/>
  <c r="L83" i="265"/>
  <c r="M105" i="280"/>
  <c r="M106" i="280" s="1"/>
  <c r="M36" i="265" s="1"/>
  <c r="K83" i="277"/>
  <c r="M35" i="265"/>
  <c r="M16" i="265"/>
  <c r="M19" i="265" s="1"/>
  <c r="M67" i="282" s="1"/>
  <c r="J70" i="265"/>
  <c r="K114" i="280"/>
  <c r="K131" i="280" s="1"/>
  <c r="N22" i="286"/>
  <c r="N14" i="286" s="1"/>
  <c r="N16" i="286" s="1"/>
  <c r="M74" i="265"/>
  <c r="CG61" i="278"/>
  <c r="CF64" i="265"/>
  <c r="CH76" i="278"/>
  <c r="M77" i="282"/>
  <c r="M78" i="282" s="1"/>
  <c r="N75" i="282" s="1"/>
  <c r="M58" i="282"/>
  <c r="M59" i="282" s="1"/>
  <c r="M62" i="282" s="1"/>
  <c r="M63" i="282" s="1"/>
  <c r="J42" i="265" l="1"/>
  <c r="M116" i="280"/>
  <c r="M117" i="280" s="1"/>
  <c r="N114" i="280" s="1"/>
  <c r="N131" i="280" s="1"/>
  <c r="M70" i="288"/>
  <c r="M72" i="288" s="1"/>
  <c r="M75" i="288" s="1"/>
  <c r="M11" i="282"/>
  <c r="M12" i="282" s="1"/>
  <c r="M13" i="282" s="1"/>
  <c r="M21" i="265" s="1"/>
  <c r="K133" i="280"/>
  <c r="K97" i="280" s="1"/>
  <c r="K99" i="280" s="1"/>
  <c r="M70" i="265"/>
  <c r="K35" i="282"/>
  <c r="N24" i="286"/>
  <c r="N25" i="286" s="1"/>
  <c r="N31" i="288"/>
  <c r="N15" i="288"/>
  <c r="N17" i="286"/>
  <c r="N49" i="265" s="1"/>
  <c r="AC64" i="277"/>
  <c r="CH77" i="278"/>
  <c r="CH84" i="278"/>
  <c r="CG52" i="278"/>
  <c r="N54" i="282"/>
  <c r="M88" i="282"/>
  <c r="M66" i="282"/>
  <c r="M64" i="282"/>
  <c r="M32" i="265" s="1"/>
  <c r="J141" i="280" l="1"/>
  <c r="J142" i="280" s="1"/>
  <c r="K84" i="280"/>
  <c r="K85" i="280" s="1"/>
  <c r="K103" i="280" s="1"/>
  <c r="M87" i="282"/>
  <c r="M89" i="282" s="1"/>
  <c r="K104" i="280"/>
  <c r="K105" i="280" s="1"/>
  <c r="K116" i="280" s="1"/>
  <c r="K117" i="280" s="1"/>
  <c r="K134" i="280"/>
  <c r="K16" i="265" s="1"/>
  <c r="K71" i="288"/>
  <c r="N133" i="280"/>
  <c r="N97" i="280" s="1"/>
  <c r="N99" i="280" s="1"/>
  <c r="N104" i="280" s="1"/>
  <c r="N74" i="265"/>
  <c r="O22" i="286"/>
  <c r="O14" i="286" s="1"/>
  <c r="O16" i="286" s="1"/>
  <c r="CG55" i="278"/>
  <c r="CH85" i="278"/>
  <c r="CH31" i="265"/>
  <c r="M33" i="265"/>
  <c r="M22" i="265"/>
  <c r="K70" i="288" l="1"/>
  <c r="K72" i="288" s="1"/>
  <c r="K75" i="288" s="1"/>
  <c r="J144" i="280"/>
  <c r="J145" i="280" s="1"/>
  <c r="J147" i="280"/>
  <c r="J148" i="280" s="1"/>
  <c r="K106" i="280"/>
  <c r="K36" i="265" s="1"/>
  <c r="K35" i="265"/>
  <c r="N84" i="280"/>
  <c r="N85" i="280" s="1"/>
  <c r="N103" i="280" s="1"/>
  <c r="N105" i="280" s="1"/>
  <c r="N134" i="280"/>
  <c r="N71" i="288"/>
  <c r="N35" i="282"/>
  <c r="O17" i="286"/>
  <c r="O49" i="265" s="1"/>
  <c r="O31" i="288"/>
  <c r="O24" i="286"/>
  <c r="O25" i="286" s="1"/>
  <c r="O15" i="288"/>
  <c r="L114" i="280"/>
  <c r="L131" i="280" s="1"/>
  <c r="K70" i="265"/>
  <c r="CI82" i="278"/>
  <c r="CH69" i="265"/>
  <c r="CG63" i="278"/>
  <c r="CG30" i="265"/>
  <c r="M53" i="286"/>
  <c r="M54" i="286" s="1"/>
  <c r="M60" i="286" s="1"/>
  <c r="M35" i="286"/>
  <c r="M73" i="265"/>
  <c r="N86" i="282"/>
  <c r="M11" i="280"/>
  <c r="M13" i="280" s="1"/>
  <c r="M74" i="288"/>
  <c r="M77" i="288" s="1"/>
  <c r="M79" i="288" s="1"/>
  <c r="M37" i="265"/>
  <c r="J44" i="265" l="1"/>
  <c r="J188" i="280"/>
  <c r="J162" i="280"/>
  <c r="J164" i="280" s="1"/>
  <c r="J173" i="280"/>
  <c r="L133" i="280"/>
  <c r="L97" i="280" s="1"/>
  <c r="L99" i="280" s="1"/>
  <c r="N16" i="265"/>
  <c r="N35" i="265"/>
  <c r="N70" i="288"/>
  <c r="N72" i="288" s="1"/>
  <c r="N75" i="288" s="1"/>
  <c r="N106" i="280"/>
  <c r="N36" i="265" s="1"/>
  <c r="N116" i="280"/>
  <c r="N117" i="280" s="1"/>
  <c r="O74" i="265"/>
  <c r="P22" i="286"/>
  <c r="P14" i="286" s="1"/>
  <c r="P16" i="286" s="1"/>
  <c r="M42" i="265"/>
  <c r="CG64" i="278"/>
  <c r="CI73" i="278"/>
  <c r="J174" i="280" l="1"/>
  <c r="J175" i="280" s="1"/>
  <c r="J178" i="280" s="1"/>
  <c r="J180" i="280" s="1"/>
  <c r="J169" i="280"/>
  <c r="J170" i="280" s="1"/>
  <c r="J189" i="280" s="1"/>
  <c r="J165" i="280"/>
  <c r="J45" i="265" s="1"/>
  <c r="L84" i="280"/>
  <c r="L85" i="280" s="1"/>
  <c r="L103" i="280" s="1"/>
  <c r="L104" i="280"/>
  <c r="L134" i="280"/>
  <c r="L35" i="282"/>
  <c r="L71" i="288"/>
  <c r="N70" i="265"/>
  <c r="O114" i="280"/>
  <c r="O131" i="280" s="1"/>
  <c r="P17" i="286"/>
  <c r="P49" i="265" s="1"/>
  <c r="P31" i="288"/>
  <c r="P24" i="286"/>
  <c r="P25" i="286" s="1"/>
  <c r="P15" i="288"/>
  <c r="M141" i="280"/>
  <c r="M142" i="280" s="1"/>
  <c r="M144" i="280" s="1"/>
  <c r="M145" i="280" s="1"/>
  <c r="CI76" i="278"/>
  <c r="CG64" i="265"/>
  <c r="CH61" i="278"/>
  <c r="J190" i="280" l="1"/>
  <c r="J191" i="280" s="1"/>
  <c r="J72" i="265" s="1"/>
  <c r="J181" i="280"/>
  <c r="J46" i="265" s="1"/>
  <c r="J47" i="265" s="1"/>
  <c r="L105" i="280"/>
  <c r="L106" i="280" s="1"/>
  <c r="L36" i="265" s="1"/>
  <c r="L35" i="265"/>
  <c r="L16" i="265"/>
  <c r="J16" i="277" s="1"/>
  <c r="O133" i="280"/>
  <c r="O97" i="280" s="1"/>
  <c r="O99" i="280" s="1"/>
  <c r="M147" i="280"/>
  <c r="M148" i="280" s="1"/>
  <c r="M188" i="280" s="1"/>
  <c r="Q22" i="286"/>
  <c r="Q14" i="286" s="1"/>
  <c r="Q16" i="286" s="1"/>
  <c r="P74" i="265"/>
  <c r="L74" i="277" s="1"/>
  <c r="CH52" i="278"/>
  <c r="CI77" i="278"/>
  <c r="CI84" i="278"/>
  <c r="M173" i="280"/>
  <c r="M162" i="280"/>
  <c r="M164" i="280" s="1"/>
  <c r="K187" i="280" l="1"/>
  <c r="K157" i="280" s="1"/>
  <c r="K158" i="280" s="1"/>
  <c r="J50" i="265"/>
  <c r="J46" i="286" s="1"/>
  <c r="J35" i="277"/>
  <c r="J36" i="277"/>
  <c r="L116" i="280"/>
  <c r="L70" i="288"/>
  <c r="L72" i="288" s="1"/>
  <c r="L75" i="288" s="1"/>
  <c r="M44" i="265"/>
  <c r="O104" i="280"/>
  <c r="K179" i="280"/>
  <c r="O84" i="280"/>
  <c r="O85" i="280" s="1"/>
  <c r="O103" i="280" s="1"/>
  <c r="O71" i="288"/>
  <c r="O35" i="282"/>
  <c r="O134" i="280"/>
  <c r="Q17" i="286"/>
  <c r="Q49" i="265" s="1"/>
  <c r="Q24" i="286"/>
  <c r="Q25" i="286" s="1"/>
  <c r="Q31" i="288"/>
  <c r="Q15" i="288"/>
  <c r="CI85" i="278"/>
  <c r="CI31" i="265"/>
  <c r="CH55" i="278"/>
  <c r="K36" i="282"/>
  <c r="K38" i="282" s="1"/>
  <c r="K163" i="280"/>
  <c r="K159" i="280"/>
  <c r="K168" i="280"/>
  <c r="M174" i="280"/>
  <c r="M175" i="280" s="1"/>
  <c r="M178" i="280" s="1"/>
  <c r="M180" i="280" s="1"/>
  <c r="M165" i="280"/>
  <c r="M45" i="265" s="1"/>
  <c r="M169" i="280"/>
  <c r="M170" i="280" s="1"/>
  <c r="M189" i="280" s="1"/>
  <c r="J57" i="286" l="1"/>
  <c r="J58" i="286" s="1"/>
  <c r="J61" i="286" s="1"/>
  <c r="J62" i="286" s="1"/>
  <c r="J63" i="286" s="1"/>
  <c r="O105" i="280"/>
  <c r="O116" i="280" s="1"/>
  <c r="O117" i="280" s="1"/>
  <c r="O16" i="265"/>
  <c r="O35" i="265"/>
  <c r="R22" i="286"/>
  <c r="R14" i="286" s="1"/>
  <c r="R16" i="286" s="1"/>
  <c r="Q74" i="265"/>
  <c r="CH63" i="278"/>
  <c r="CH30" i="265"/>
  <c r="CJ82" i="278"/>
  <c r="CI69" i="265"/>
  <c r="M190" i="280"/>
  <c r="M191" i="280" s="1"/>
  <c r="M181" i="280"/>
  <c r="M46" i="265" s="1"/>
  <c r="J47" i="286"/>
  <c r="J48" i="286" s="1"/>
  <c r="J30" i="288"/>
  <c r="J32" i="288" s="1"/>
  <c r="K44" i="282"/>
  <c r="K45" i="282" s="1"/>
  <c r="K18" i="265"/>
  <c r="J36" i="286" l="1"/>
  <c r="J37" i="286" s="1"/>
  <c r="J14" i="288"/>
  <c r="O106" i="280"/>
  <c r="O36" i="265" s="1"/>
  <c r="O70" i="288"/>
  <c r="O72" i="288" s="1"/>
  <c r="O75" i="288" s="1"/>
  <c r="O70" i="265"/>
  <c r="P114" i="280"/>
  <c r="P131" i="280" s="1"/>
  <c r="R31" i="288"/>
  <c r="R15" i="288"/>
  <c r="R17" i="286"/>
  <c r="R49" i="265" s="1"/>
  <c r="R24" i="286"/>
  <c r="R25" i="286" s="1"/>
  <c r="M47" i="265"/>
  <c r="J16" i="288"/>
  <c r="CJ73" i="278"/>
  <c r="CH64" i="278"/>
  <c r="J63" i="265"/>
  <c r="K45" i="286"/>
  <c r="K50" i="282"/>
  <c r="K51" i="282" s="1"/>
  <c r="K47" i="282"/>
  <c r="K48" i="282" s="1"/>
  <c r="J24" i="265"/>
  <c r="J52" i="265"/>
  <c r="M72" i="265"/>
  <c r="N187" i="280"/>
  <c r="K19" i="265"/>
  <c r="J39" i="288"/>
  <c r="J60" i="288"/>
  <c r="J62" i="288" s="1"/>
  <c r="K34" i="286"/>
  <c r="J75" i="265"/>
  <c r="P133" i="280" l="1"/>
  <c r="P97" i="280" s="1"/>
  <c r="P99" i="280" s="1"/>
  <c r="R74" i="265"/>
  <c r="S22" i="286"/>
  <c r="S14" i="286" s="1"/>
  <c r="S16" i="286" s="1"/>
  <c r="J65" i="265"/>
  <c r="J76" i="265"/>
  <c r="M50" i="265"/>
  <c r="J19" i="288"/>
  <c r="CI61" i="278"/>
  <c r="CH64" i="265"/>
  <c r="CJ76" i="278"/>
  <c r="J65" i="288"/>
  <c r="K67" i="282"/>
  <c r="K11" i="282"/>
  <c r="K12" i="282" s="1"/>
  <c r="J53" i="265"/>
  <c r="J25" i="265"/>
  <c r="K53" i="282"/>
  <c r="K55" i="282" s="1"/>
  <c r="K57" i="282"/>
  <c r="N179" i="280"/>
  <c r="N157" i="280"/>
  <c r="N158" i="280" s="1"/>
  <c r="K52" i="286"/>
  <c r="K76" i="282"/>
  <c r="K140" i="280"/>
  <c r="K56" i="286"/>
  <c r="P104" i="280" l="1"/>
  <c r="P84" i="280"/>
  <c r="P85" i="280" s="1"/>
  <c r="P103" i="280" s="1"/>
  <c r="P134" i="280"/>
  <c r="P71" i="288"/>
  <c r="P35" i="282"/>
  <c r="S31" i="288"/>
  <c r="S17" i="286"/>
  <c r="S49" i="265" s="1"/>
  <c r="S24" i="286"/>
  <c r="S25" i="286" s="1"/>
  <c r="S15" i="288"/>
  <c r="M46" i="286"/>
  <c r="M57" i="286"/>
  <c r="M58" i="286" s="1"/>
  <c r="M61" i="286" s="1"/>
  <c r="M62" i="286" s="1"/>
  <c r="J82" i="265"/>
  <c r="J67" i="265"/>
  <c r="CJ77" i="278"/>
  <c r="CJ84" i="278"/>
  <c r="CI52" i="278"/>
  <c r="N36" i="282"/>
  <c r="N38" i="282" s="1"/>
  <c r="N44" i="282" s="1"/>
  <c r="N45" i="282" s="1"/>
  <c r="N159" i="280"/>
  <c r="N18" i="265" s="1"/>
  <c r="N163" i="280"/>
  <c r="N168" i="280"/>
  <c r="K13" i="282"/>
  <c r="K87" i="282"/>
  <c r="K58" i="282"/>
  <c r="K59" i="282" s="1"/>
  <c r="K77" i="282"/>
  <c r="K78" i="282" s="1"/>
  <c r="L75" i="282" s="1"/>
  <c r="L54" i="282" s="1"/>
  <c r="P105" i="280" l="1"/>
  <c r="P70" i="288" s="1"/>
  <c r="P72" i="288" s="1"/>
  <c r="P75" i="288" s="1"/>
  <c r="P16" i="265"/>
  <c r="K16" i="277" s="1"/>
  <c r="P35" i="265"/>
  <c r="P106" i="280"/>
  <c r="P36" i="265" s="1"/>
  <c r="P116" i="280"/>
  <c r="P117" i="280" s="1"/>
  <c r="T22" i="286"/>
  <c r="T14" i="286" s="1"/>
  <c r="T16" i="286" s="1"/>
  <c r="S74" i="265"/>
  <c r="M30" i="288"/>
  <c r="M32" i="288" s="1"/>
  <c r="M36" i="286"/>
  <c r="M37" i="286" s="1"/>
  <c r="M63" i="286"/>
  <c r="M47" i="286"/>
  <c r="M48" i="286" s="1"/>
  <c r="M14" i="288"/>
  <c r="J81" i="265"/>
  <c r="CI55" i="278"/>
  <c r="CJ85" i="278"/>
  <c r="CJ31" i="265"/>
  <c r="K62" i="282"/>
  <c r="K63" i="282" s="1"/>
  <c r="N19" i="265"/>
  <c r="K21" i="265"/>
  <c r="N47" i="282"/>
  <c r="N48" i="282" s="1"/>
  <c r="N50" i="282"/>
  <c r="N51" i="282" s="1"/>
  <c r="N76" i="282" s="1"/>
  <c r="K36" i="277" l="1"/>
  <c r="P70" i="265"/>
  <c r="L70" i="277" s="1"/>
  <c r="Q114" i="280"/>
  <c r="Q131" i="280" s="1"/>
  <c r="T15" i="288"/>
  <c r="T31" i="288"/>
  <c r="T17" i="286"/>
  <c r="T49" i="265" s="1"/>
  <c r="T24" i="286"/>
  <c r="T25" i="286" s="1"/>
  <c r="M16" i="288"/>
  <c r="M60" i="288"/>
  <c r="M62" i="288" s="1"/>
  <c r="M65" i="288" s="1"/>
  <c r="M39" i="288"/>
  <c r="M40" i="288" s="1"/>
  <c r="M43" i="288" s="1"/>
  <c r="J84" i="265"/>
  <c r="J83" i="265"/>
  <c r="N45" i="286"/>
  <c r="M63" i="265"/>
  <c r="N34" i="286"/>
  <c r="N52" i="286" s="1"/>
  <c r="M75" i="265"/>
  <c r="M52" i="265"/>
  <c r="M24" i="265"/>
  <c r="CK82" i="278"/>
  <c r="CJ69" i="265"/>
  <c r="CI63" i="278"/>
  <c r="CI30" i="265"/>
  <c r="K22" i="265"/>
  <c r="N53" i="282"/>
  <c r="N55" i="282" s="1"/>
  <c r="N57" i="282"/>
  <c r="K88" i="282"/>
  <c r="K89" i="282" s="1"/>
  <c r="K66" i="282"/>
  <c r="K64" i="282"/>
  <c r="N67" i="282"/>
  <c r="N11" i="282"/>
  <c r="N12" i="282" s="1"/>
  <c r="L48" i="277" l="1"/>
  <c r="Q133" i="280"/>
  <c r="Q97" i="280" s="1"/>
  <c r="Q99" i="280" s="1"/>
  <c r="Q104" i="280" s="1"/>
  <c r="U22" i="286"/>
  <c r="U14" i="286" s="1"/>
  <c r="U16" i="286" s="1"/>
  <c r="T74" i="265"/>
  <c r="M74" i="277" s="1"/>
  <c r="M19" i="288"/>
  <c r="M53" i="265"/>
  <c r="N56" i="286"/>
  <c r="N140" i="280"/>
  <c r="AD69" i="277"/>
  <c r="M25" i="265"/>
  <c r="M76" i="265"/>
  <c r="M65" i="265"/>
  <c r="CI64" i="278"/>
  <c r="CK73" i="278"/>
  <c r="N87" i="282"/>
  <c r="N13" i="282"/>
  <c r="N21" i="265" s="1"/>
  <c r="K73" i="265"/>
  <c r="L86" i="282"/>
  <c r="N58" i="282"/>
  <c r="N59" i="282" s="1"/>
  <c r="N62" i="282" s="1"/>
  <c r="N63" i="282" s="1"/>
  <c r="N77" i="282"/>
  <c r="N78" i="282" s="1"/>
  <c r="O75" i="282" s="1"/>
  <c r="K53" i="286"/>
  <c r="K54" i="286" s="1"/>
  <c r="K60" i="286" s="1"/>
  <c r="K35" i="286"/>
  <c r="K32" i="265"/>
  <c r="Q84" i="280" l="1"/>
  <c r="Q85" i="280" s="1"/>
  <c r="Q103" i="280" s="1"/>
  <c r="Q105" i="280" s="1"/>
  <c r="Q134" i="280"/>
  <c r="Q71" i="288"/>
  <c r="Q35" i="282"/>
  <c r="U17" i="286"/>
  <c r="U49" i="265" s="1"/>
  <c r="U31" i="288"/>
  <c r="U24" i="286"/>
  <c r="U25" i="286" s="1"/>
  <c r="U15" i="288"/>
  <c r="M67" i="265"/>
  <c r="M82" i="265"/>
  <c r="CK76" i="278"/>
  <c r="CJ61" i="278"/>
  <c r="CI64" i="265"/>
  <c r="N88" i="282"/>
  <c r="N89" i="282" s="1"/>
  <c r="N64" i="282"/>
  <c r="N32" i="265" s="1"/>
  <c r="N66" i="282"/>
  <c r="N22" i="265"/>
  <c r="O54" i="282"/>
  <c r="K33" i="265"/>
  <c r="Q35" i="265" l="1"/>
  <c r="Q16" i="265"/>
  <c r="Q106" i="280"/>
  <c r="Q36" i="265" s="1"/>
  <c r="Q116" i="280"/>
  <c r="Q117" i="280" s="1"/>
  <c r="Q70" i="288"/>
  <c r="Q72" i="288" s="1"/>
  <c r="Q75" i="288" s="1"/>
  <c r="V22" i="286"/>
  <c r="V14" i="286" s="1"/>
  <c r="V16" i="286" s="1"/>
  <c r="U74" i="265"/>
  <c r="M81" i="265"/>
  <c r="CJ52" i="278"/>
  <c r="CK77" i="278"/>
  <c r="CK84" i="278"/>
  <c r="N73" i="265"/>
  <c r="O86" i="282"/>
  <c r="N35" i="286"/>
  <c r="N53" i="286"/>
  <c r="N54" i="286" s="1"/>
  <c r="N60" i="286" s="1"/>
  <c r="N33" i="265"/>
  <c r="K11" i="280"/>
  <c r="K13" i="280" s="1"/>
  <c r="K74" i="288"/>
  <c r="K37" i="265"/>
  <c r="Q70" i="265" l="1"/>
  <c r="R114" i="280"/>
  <c r="R131" i="280" s="1"/>
  <c r="V31" i="288"/>
  <c r="V17" i="286"/>
  <c r="V49" i="265" s="1"/>
  <c r="V24" i="286"/>
  <c r="V25" i="286" s="1"/>
  <c r="V15" i="288"/>
  <c r="M84" i="265"/>
  <c r="M83" i="265"/>
  <c r="CK31" i="265"/>
  <c r="CJ55" i="278"/>
  <c r="CK85" i="278"/>
  <c r="K42" i="265"/>
  <c r="N11" i="280"/>
  <c r="N13" i="280" s="1"/>
  <c r="N37" i="265"/>
  <c r="N74" i="288"/>
  <c r="N77" i="288" s="1"/>
  <c r="N79" i="288" s="1"/>
  <c r="R133" i="280" l="1"/>
  <c r="R97" i="280" s="1"/>
  <c r="R99" i="280" s="1"/>
  <c r="R104" i="280" s="1"/>
  <c r="W22" i="286"/>
  <c r="W14" i="286" s="1"/>
  <c r="W16" i="286" s="1"/>
  <c r="V74" i="265"/>
  <c r="N42" i="265"/>
  <c r="CK69" i="265"/>
  <c r="CL82" i="278"/>
  <c r="CJ63" i="278"/>
  <c r="CJ30" i="265"/>
  <c r="K141" i="280"/>
  <c r="K142" i="280" s="1"/>
  <c r="R84" i="280" l="1"/>
  <c r="R85" i="280" s="1"/>
  <c r="R103" i="280" s="1"/>
  <c r="R105" i="280" s="1"/>
  <c r="R71" i="288"/>
  <c r="R134" i="280"/>
  <c r="R35" i="282"/>
  <c r="W15" i="288"/>
  <c r="W17" i="286"/>
  <c r="W49" i="265" s="1"/>
  <c r="W31" i="288"/>
  <c r="W24" i="286"/>
  <c r="W25" i="286" s="1"/>
  <c r="N141" i="280"/>
  <c r="N142" i="280" s="1"/>
  <c r="N144" i="280" s="1"/>
  <c r="N145" i="280" s="1"/>
  <c r="CJ64" i="278"/>
  <c r="CL73" i="278"/>
  <c r="K144" i="280"/>
  <c r="K145" i="280" s="1"/>
  <c r="K147" i="280"/>
  <c r="K148" i="280" s="1"/>
  <c r="R35" i="265" l="1"/>
  <c r="R16" i="265"/>
  <c r="R106" i="280"/>
  <c r="R36" i="265" s="1"/>
  <c r="R116" i="280"/>
  <c r="R117" i="280" s="1"/>
  <c r="R70" i="288"/>
  <c r="R72" i="288" s="1"/>
  <c r="R75" i="288" s="1"/>
  <c r="X22" i="286"/>
  <c r="X14" i="286" s="1"/>
  <c r="X16" i="286" s="1"/>
  <c r="W74" i="265"/>
  <c r="N147" i="280"/>
  <c r="N148" i="280" s="1"/>
  <c r="N44" i="265" s="1"/>
  <c r="CL76" i="278"/>
  <c r="CJ64" i="265"/>
  <c r="CK61" i="278"/>
  <c r="N173" i="280"/>
  <c r="N162" i="280"/>
  <c r="N164" i="280" s="1"/>
  <c r="K44" i="265"/>
  <c r="K188" i="280"/>
  <c r="K173" i="280"/>
  <c r="K162" i="280"/>
  <c r="K164" i="280" s="1"/>
  <c r="S114" i="280" l="1"/>
  <c r="S131" i="280" s="1"/>
  <c r="R70" i="265"/>
  <c r="N188" i="280"/>
  <c r="X15" i="288"/>
  <c r="X17" i="286"/>
  <c r="X49" i="265" s="1"/>
  <c r="X31" i="288"/>
  <c r="X24" i="286"/>
  <c r="X25" i="286" s="1"/>
  <c r="AD64" i="277"/>
  <c r="CK52" i="278"/>
  <c r="CL77" i="278"/>
  <c r="CL84" i="278"/>
  <c r="K174" i="280"/>
  <c r="K175" i="280" s="1"/>
  <c r="K178" i="280" s="1"/>
  <c r="K180" i="280" s="1"/>
  <c r="K169" i="280"/>
  <c r="K170" i="280" s="1"/>
  <c r="K165" i="280"/>
  <c r="N174" i="280"/>
  <c r="N175" i="280" s="1"/>
  <c r="N178" i="280" s="1"/>
  <c r="N180" i="280" s="1"/>
  <c r="N169" i="280"/>
  <c r="N170" i="280" s="1"/>
  <c r="N189" i="280" s="1"/>
  <c r="N165" i="280"/>
  <c r="N45" i="265" s="1"/>
  <c r="S133" i="280" l="1"/>
  <c r="S97" i="280" s="1"/>
  <c r="S99" i="280" s="1"/>
  <c r="S104" i="280" s="1"/>
  <c r="X74" i="265"/>
  <c r="N74" i="277" s="1"/>
  <c r="Y22" i="286"/>
  <c r="Y14" i="286" s="1"/>
  <c r="Y16" i="286" s="1"/>
  <c r="CL85" i="278"/>
  <c r="CL31" i="265"/>
  <c r="CK55" i="278"/>
  <c r="N190" i="280"/>
  <c r="N191" i="280" s="1"/>
  <c r="N181" i="280"/>
  <c r="N46" i="265" s="1"/>
  <c r="K189" i="280"/>
  <c r="K190" i="280"/>
  <c r="K181" i="280"/>
  <c r="K45" i="265"/>
  <c r="S84" i="280" l="1"/>
  <c r="S85" i="280" s="1"/>
  <c r="S103" i="280" s="1"/>
  <c r="S105" i="280" s="1"/>
  <c r="S35" i="282"/>
  <c r="S71" i="288"/>
  <c r="S134" i="280"/>
  <c r="Y24" i="286"/>
  <c r="Y25" i="286" s="1"/>
  <c r="Y15" i="288"/>
  <c r="Y17" i="286"/>
  <c r="Y49" i="265" s="1"/>
  <c r="Y31" i="288"/>
  <c r="CK63" i="278"/>
  <c r="CK30" i="265"/>
  <c r="CM82" i="278"/>
  <c r="CL69" i="265"/>
  <c r="K191" i="280"/>
  <c r="K46" i="265"/>
  <c r="N47" i="265"/>
  <c r="N72" i="265"/>
  <c r="O187" i="280"/>
  <c r="S70" i="288" l="1"/>
  <c r="S72" i="288" s="1"/>
  <c r="S75" i="288" s="1"/>
  <c r="S116" i="280"/>
  <c r="S117" i="280" s="1"/>
  <c r="S106" i="280"/>
  <c r="S36" i="265" s="1"/>
  <c r="S16" i="265"/>
  <c r="S35" i="265"/>
  <c r="Z22" i="286"/>
  <c r="Z14" i="286" s="1"/>
  <c r="Z16" i="286" s="1"/>
  <c r="Y74" i="265"/>
  <c r="K47" i="265"/>
  <c r="N50" i="265"/>
  <c r="CM73" i="278"/>
  <c r="CK64" i="278"/>
  <c r="K72" i="265"/>
  <c r="L187" i="280"/>
  <c r="O179" i="280"/>
  <c r="O157" i="280"/>
  <c r="O158" i="280" s="1"/>
  <c r="N57" i="286" l="1"/>
  <c r="N58" i="286" s="1"/>
  <c r="N61" i="286" s="1"/>
  <c r="N62" i="286" s="1"/>
  <c r="N36" i="286" s="1"/>
  <c r="N37" i="286" s="1"/>
  <c r="K50" i="265"/>
  <c r="K57" i="286" s="1"/>
  <c r="K58" i="286" s="1"/>
  <c r="K61" i="286" s="1"/>
  <c r="K62" i="286" s="1"/>
  <c r="N46" i="286"/>
  <c r="T114" i="280"/>
  <c r="T131" i="280" s="1"/>
  <c r="S70" i="265"/>
  <c r="Z15" i="288"/>
  <c r="Z17" i="286"/>
  <c r="Z49" i="265" s="1"/>
  <c r="Z31" i="288"/>
  <c r="Z24" i="286"/>
  <c r="Z25" i="286" s="1"/>
  <c r="CL61" i="278"/>
  <c r="CK64" i="265"/>
  <c r="CM76" i="278"/>
  <c r="O163" i="280"/>
  <c r="O36" i="282"/>
  <c r="O38" i="282" s="1"/>
  <c r="O44" i="282" s="1"/>
  <c r="O45" i="282" s="1"/>
  <c r="O168" i="280"/>
  <c r="O159" i="280"/>
  <c r="O18" i="265" s="1"/>
  <c r="L179" i="280"/>
  <c r="L157" i="280"/>
  <c r="L158" i="280" s="1"/>
  <c r="N47" i="286"/>
  <c r="N48" i="286" s="1"/>
  <c r="N14" i="288"/>
  <c r="N30" i="288" l="1"/>
  <c r="N32" i="288" s="1"/>
  <c r="N60" i="288" s="1"/>
  <c r="N62" i="288" s="1"/>
  <c r="N65" i="288" s="1"/>
  <c r="N63" i="286"/>
  <c r="N24" i="265" s="1"/>
  <c r="K46" i="286"/>
  <c r="T133" i="280"/>
  <c r="T97" i="280" s="1"/>
  <c r="T99" i="280" s="1"/>
  <c r="T104" i="280" s="1"/>
  <c r="AA22" i="286"/>
  <c r="AA14" i="286" s="1"/>
  <c r="AA16" i="286" s="1"/>
  <c r="Z74" i="265"/>
  <c r="N16" i="288"/>
  <c r="CM77" i="278"/>
  <c r="CM84" i="278"/>
  <c r="CL52" i="278"/>
  <c r="N63" i="265"/>
  <c r="O45" i="286"/>
  <c r="N39" i="288"/>
  <c r="N40" i="288" s="1"/>
  <c r="N43" i="288" s="1"/>
  <c r="N52" i="265"/>
  <c r="N75" i="265"/>
  <c r="O34" i="286"/>
  <c r="K36" i="286"/>
  <c r="K37" i="286" s="1"/>
  <c r="K47" i="286"/>
  <c r="K48" i="286" s="1"/>
  <c r="K30" i="288"/>
  <c r="K32" i="288" s="1"/>
  <c r="K14" i="288"/>
  <c r="K63" i="286"/>
  <c r="L159" i="280"/>
  <c r="L36" i="282"/>
  <c r="L38" i="282" s="1"/>
  <c r="L163" i="280"/>
  <c r="L168" i="280"/>
  <c r="O19" i="265"/>
  <c r="O47" i="282"/>
  <c r="O48" i="282" s="1"/>
  <c r="O50" i="282"/>
  <c r="O51" i="282" s="1"/>
  <c r="O76" i="282" s="1"/>
  <c r="T71" i="288" l="1"/>
  <c r="T35" i="282"/>
  <c r="T84" i="280"/>
  <c r="T85" i="280" s="1"/>
  <c r="T103" i="280" s="1"/>
  <c r="T105" i="280" s="1"/>
  <c r="T134" i="280"/>
  <c r="AA24" i="286"/>
  <c r="AA25" i="286" s="1"/>
  <c r="AA31" i="288"/>
  <c r="AA15" i="288"/>
  <c r="AA17" i="286"/>
  <c r="AA49" i="265" s="1"/>
  <c r="N76" i="265"/>
  <c r="N65" i="265"/>
  <c r="K16" i="288"/>
  <c r="N19" i="288"/>
  <c r="CL55" i="278"/>
  <c r="CM85" i="278"/>
  <c r="CM31" i="265"/>
  <c r="O53" i="282"/>
  <c r="O55" i="282" s="1"/>
  <c r="O57" i="282"/>
  <c r="O67" i="282"/>
  <c r="O11" i="282"/>
  <c r="O12" i="282" s="1"/>
  <c r="K63" i="265"/>
  <c r="L45" i="286"/>
  <c r="L18" i="265"/>
  <c r="K52" i="265"/>
  <c r="K24" i="265"/>
  <c r="K60" i="288"/>
  <c r="K62" i="288" s="1"/>
  <c r="K39" i="288"/>
  <c r="K40" i="288" s="1"/>
  <c r="K75" i="265"/>
  <c r="L34" i="286"/>
  <c r="L52" i="286" s="1"/>
  <c r="N25" i="265"/>
  <c r="O140" i="280"/>
  <c r="O56" i="286"/>
  <c r="L44" i="282"/>
  <c r="L45" i="282" s="1"/>
  <c r="O52" i="286"/>
  <c r="N53" i="265"/>
  <c r="T70" i="288" l="1"/>
  <c r="T72" i="288" s="1"/>
  <c r="T75" i="288" s="1"/>
  <c r="T106" i="280"/>
  <c r="T36" i="265" s="1"/>
  <c r="T116" i="280"/>
  <c r="T117" i="280" s="1"/>
  <c r="T16" i="265"/>
  <c r="L16" i="277" s="1"/>
  <c r="T35" i="265"/>
  <c r="AA74" i="265"/>
  <c r="AB22" i="286"/>
  <c r="AB14" i="286" s="1"/>
  <c r="AB16" i="286" s="1"/>
  <c r="K76" i="265"/>
  <c r="K65" i="265"/>
  <c r="N67" i="265"/>
  <c r="N82" i="265"/>
  <c r="K19" i="288"/>
  <c r="CN82" i="278"/>
  <c r="CM69" i="265"/>
  <c r="CL30" i="265"/>
  <c r="CL63" i="278"/>
  <c r="L47" i="282"/>
  <c r="L48" i="282" s="1"/>
  <c r="L50" i="282"/>
  <c r="L51" i="282" s="1"/>
  <c r="K65" i="288"/>
  <c r="K25" i="265"/>
  <c r="L19" i="265"/>
  <c r="J18" i="277"/>
  <c r="K43" i="288"/>
  <c r="K53" i="265"/>
  <c r="L140" i="280"/>
  <c r="L56" i="286"/>
  <c r="O87" i="282"/>
  <c r="O13" i="282"/>
  <c r="O21" i="265" s="1"/>
  <c r="O58" i="282"/>
  <c r="O59" i="282" s="1"/>
  <c r="O62" i="282" s="1"/>
  <c r="O63" i="282" s="1"/>
  <c r="O77" i="282"/>
  <c r="O78" i="282" s="1"/>
  <c r="P75" i="282" s="1"/>
  <c r="T70" i="265" l="1"/>
  <c r="M70" i="277" s="1"/>
  <c r="U114" i="280"/>
  <c r="U131" i="280" s="1"/>
  <c r="AB31" i="288"/>
  <c r="AB24" i="286"/>
  <c r="AB25" i="286" s="1"/>
  <c r="AB15" i="288"/>
  <c r="AB17" i="286"/>
  <c r="AB49" i="265" s="1"/>
  <c r="N81" i="265"/>
  <c r="K67" i="265"/>
  <c r="K82" i="265"/>
  <c r="CL64" i="278"/>
  <c r="CN73" i="278"/>
  <c r="O66" i="282"/>
  <c r="O88" i="282"/>
  <c r="O89" i="282" s="1"/>
  <c r="O64" i="282"/>
  <c r="O32" i="265" s="1"/>
  <c r="P54" i="282"/>
  <c r="O22" i="265"/>
  <c r="L67" i="282"/>
  <c r="L11" i="282"/>
  <c r="L12" i="282" s="1"/>
  <c r="L53" i="282"/>
  <c r="L55" i="282" s="1"/>
  <c r="L57" i="282"/>
  <c r="J19" i="277"/>
  <c r="L76" i="282"/>
  <c r="U133" i="280" l="1"/>
  <c r="U97" i="280" s="1"/>
  <c r="U99" i="280" s="1"/>
  <c r="U104" i="280" s="1"/>
  <c r="AB74" i="265"/>
  <c r="O74" i="277" s="1"/>
  <c r="AC22" i="286"/>
  <c r="AC14" i="286" s="1"/>
  <c r="AC16" i="286" s="1"/>
  <c r="K81" i="265"/>
  <c r="N83" i="265"/>
  <c r="N84" i="265"/>
  <c r="CN76" i="278"/>
  <c r="CL64" i="265"/>
  <c r="CM61" i="278"/>
  <c r="L87" i="282"/>
  <c r="L13" i="282"/>
  <c r="O73" i="265"/>
  <c r="P86" i="282"/>
  <c r="L58" i="282"/>
  <c r="L59" i="282" s="1"/>
  <c r="L77" i="282"/>
  <c r="O53" i="286"/>
  <c r="O54" i="286" s="1"/>
  <c r="O60" i="286" s="1"/>
  <c r="O35" i="286"/>
  <c r="O33" i="265"/>
  <c r="U134" i="280" l="1"/>
  <c r="U35" i="282"/>
  <c r="U84" i="280"/>
  <c r="U85" i="280" s="1"/>
  <c r="U103" i="280" s="1"/>
  <c r="U105" i="280" s="1"/>
  <c r="U71" i="288"/>
  <c r="AC15" i="288"/>
  <c r="AC31" i="288"/>
  <c r="AC24" i="286"/>
  <c r="AC25" i="286" s="1"/>
  <c r="AC17" i="286"/>
  <c r="AC49" i="265" s="1"/>
  <c r="K83" i="265"/>
  <c r="K84" i="265"/>
  <c r="CM52" i="278"/>
  <c r="CN77" i="278"/>
  <c r="CN84" i="278"/>
  <c r="L62" i="282"/>
  <c r="L63" i="282" s="1"/>
  <c r="O11" i="280"/>
  <c r="O13" i="280" s="1"/>
  <c r="O74" i="288"/>
  <c r="O77" i="288" s="1"/>
  <c r="O79" i="288" s="1"/>
  <c r="O37" i="265"/>
  <c r="L21" i="265"/>
  <c r="U106" i="280" l="1"/>
  <c r="U36" i="265" s="1"/>
  <c r="U116" i="280"/>
  <c r="U117" i="280" s="1"/>
  <c r="U70" i="288"/>
  <c r="U72" i="288" s="1"/>
  <c r="U75" i="288" s="1"/>
  <c r="U16" i="265"/>
  <c r="U35" i="265"/>
  <c r="AC74" i="265"/>
  <c r="AD22" i="286"/>
  <c r="AD14" i="286" s="1"/>
  <c r="AD16" i="286" s="1"/>
  <c r="O42" i="265"/>
  <c r="CN85" i="278"/>
  <c r="CN31" i="265"/>
  <c r="CM55" i="278"/>
  <c r="O141" i="280"/>
  <c r="O142" i="280" s="1"/>
  <c r="J21" i="277"/>
  <c r="L22" i="265"/>
  <c r="L66" i="282"/>
  <c r="L88" i="282"/>
  <c r="L64" i="282"/>
  <c r="V114" i="280" l="1"/>
  <c r="V131" i="280" s="1"/>
  <c r="U70" i="265"/>
  <c r="AD15" i="288"/>
  <c r="AD17" i="286"/>
  <c r="AD49" i="265" s="1"/>
  <c r="AD31" i="288"/>
  <c r="AD24" i="286"/>
  <c r="AD25" i="286" s="1"/>
  <c r="CM63" i="278"/>
  <c r="CM30" i="265"/>
  <c r="CN69" i="265"/>
  <c r="CO82" i="278"/>
  <c r="J22" i="277"/>
  <c r="L32" i="265"/>
  <c r="L53" i="286"/>
  <c r="L54" i="286" s="1"/>
  <c r="L60" i="286" s="1"/>
  <c r="L35" i="286"/>
  <c r="O147" i="280"/>
  <c r="O148" i="280" s="1"/>
  <c r="O144" i="280"/>
  <c r="O145" i="280" s="1"/>
  <c r="V133" i="280" l="1"/>
  <c r="V97" i="280" s="1"/>
  <c r="V99" i="280" s="1"/>
  <c r="V104" i="280" s="1"/>
  <c r="AD74" i="265"/>
  <c r="AE22" i="286"/>
  <c r="AE14" i="286" s="1"/>
  <c r="AE16" i="286" s="1"/>
  <c r="AE69" i="277"/>
  <c r="CO73" i="278"/>
  <c r="CM64" i="278"/>
  <c r="O188" i="280"/>
  <c r="O44" i="265"/>
  <c r="O173" i="280"/>
  <c r="O162" i="280"/>
  <c r="O164" i="280" s="1"/>
  <c r="L33" i="265"/>
  <c r="J32" i="277"/>
  <c r="V84" i="280" l="1"/>
  <c r="V85" i="280" s="1"/>
  <c r="V103" i="280" s="1"/>
  <c r="V105" i="280" s="1"/>
  <c r="V35" i="282"/>
  <c r="V71" i="288"/>
  <c r="V134" i="280"/>
  <c r="AE17" i="286"/>
  <c r="AE49" i="265" s="1"/>
  <c r="AE15" i="288"/>
  <c r="AE31" i="288"/>
  <c r="AE24" i="286"/>
  <c r="AE25" i="286" s="1"/>
  <c r="CN61" i="278"/>
  <c r="CM64" i="265"/>
  <c r="CO76" i="278"/>
  <c r="J33" i="277"/>
  <c r="O169" i="280"/>
  <c r="O170" i="280" s="1"/>
  <c r="O189" i="280" s="1"/>
  <c r="O174" i="280"/>
  <c r="O175" i="280" s="1"/>
  <c r="O178" i="280" s="1"/>
  <c r="O180" i="280" s="1"/>
  <c r="O165" i="280"/>
  <c r="O45" i="265" s="1"/>
  <c r="L11" i="280"/>
  <c r="L13" i="280" s="1"/>
  <c r="L74" i="288"/>
  <c r="L37" i="265"/>
  <c r="V116" i="280" l="1"/>
  <c r="V117" i="280" s="1"/>
  <c r="V70" i="288"/>
  <c r="V72" i="288" s="1"/>
  <c r="V75" i="288" s="1"/>
  <c r="V106" i="280"/>
  <c r="V36" i="265" s="1"/>
  <c r="V16" i="265"/>
  <c r="V35" i="265"/>
  <c r="AE74" i="265"/>
  <c r="AF22" i="286"/>
  <c r="AF14" i="286" s="1"/>
  <c r="AF16" i="286" s="1"/>
  <c r="CO77" i="278"/>
  <c r="CO84" i="278"/>
  <c r="CN52" i="278"/>
  <c r="O190" i="280"/>
  <c r="O191" i="280" s="1"/>
  <c r="O181" i="280"/>
  <c r="O46" i="265" s="1"/>
  <c r="L42" i="265"/>
  <c r="J37" i="277"/>
  <c r="W114" i="280" l="1"/>
  <c r="W131" i="280" s="1"/>
  <c r="V70" i="265"/>
  <c r="AF31" i="288"/>
  <c r="AF17" i="286"/>
  <c r="AF49" i="265" s="1"/>
  <c r="AF15" i="288"/>
  <c r="AF24" i="286"/>
  <c r="AF25" i="286" s="1"/>
  <c r="CO85" i="278"/>
  <c r="CN55" i="278"/>
  <c r="CO31" i="265"/>
  <c r="J41" i="277"/>
  <c r="L141" i="280"/>
  <c r="L142" i="280" s="1"/>
  <c r="O47" i="265"/>
  <c r="O72" i="265"/>
  <c r="P187" i="280"/>
  <c r="W133" i="280" l="1"/>
  <c r="W97" i="280" s="1"/>
  <c r="W99" i="280" s="1"/>
  <c r="W104" i="280" s="1"/>
  <c r="AG22" i="286"/>
  <c r="AG14" i="286" s="1"/>
  <c r="AG16" i="286" s="1"/>
  <c r="AF74" i="265"/>
  <c r="P74" i="277" s="1"/>
  <c r="O50" i="265"/>
  <c r="CN63" i="278"/>
  <c r="CN30" i="265"/>
  <c r="CP82" i="278"/>
  <c r="CO69" i="265"/>
  <c r="P157" i="280"/>
  <c r="P158" i="280" s="1"/>
  <c r="P179" i="280"/>
  <c r="L144" i="280"/>
  <c r="L145" i="280" s="1"/>
  <c r="L147" i="280"/>
  <c r="L148" i="280" s="1"/>
  <c r="W84" i="280" l="1"/>
  <c r="W85" i="280" s="1"/>
  <c r="W103" i="280" s="1"/>
  <c r="W105" i="280" s="1"/>
  <c r="W134" i="280"/>
  <c r="W71" i="288"/>
  <c r="W35" i="282"/>
  <c r="AG24" i="286"/>
  <c r="AG25" i="286" s="1"/>
  <c r="AG31" i="288"/>
  <c r="AG17" i="286"/>
  <c r="AG49" i="265" s="1"/>
  <c r="AG15" i="288"/>
  <c r="O57" i="286"/>
  <c r="O58" i="286" s="1"/>
  <c r="O61" i="286" s="1"/>
  <c r="O62" i="286" s="1"/>
  <c r="O36" i="286" s="1"/>
  <c r="O37" i="286" s="1"/>
  <c r="O46" i="286"/>
  <c r="CP73" i="278"/>
  <c r="CN64" i="278"/>
  <c r="L162" i="280"/>
  <c r="L164" i="280" s="1"/>
  <c r="L173" i="280"/>
  <c r="P159" i="280"/>
  <c r="P36" i="282"/>
  <c r="P38" i="282" s="1"/>
  <c r="P168" i="280"/>
  <c r="P163" i="280"/>
  <c r="L188" i="280"/>
  <c r="L44" i="265"/>
  <c r="W116" i="280" l="1"/>
  <c r="W117" i="280" s="1"/>
  <c r="W70" i="288"/>
  <c r="W72" i="288" s="1"/>
  <c r="W75" i="288" s="1"/>
  <c r="W106" i="280"/>
  <c r="W36" i="265" s="1"/>
  <c r="W16" i="265"/>
  <c r="W35" i="265"/>
  <c r="O14" i="288"/>
  <c r="O30" i="288"/>
  <c r="O32" i="288" s="1"/>
  <c r="O60" i="288" s="1"/>
  <c r="O62" i="288" s="1"/>
  <c r="O65" i="288" s="1"/>
  <c r="O47" i="286"/>
  <c r="O48" i="286" s="1"/>
  <c r="P45" i="286" s="1"/>
  <c r="O63" i="286"/>
  <c r="O24" i="265" s="1"/>
  <c r="AH22" i="286"/>
  <c r="AH14" i="286" s="1"/>
  <c r="AH16" i="286" s="1"/>
  <c r="AG74" i="265"/>
  <c r="O16" i="288"/>
  <c r="CO61" i="278"/>
  <c r="CN64" i="265"/>
  <c r="CP76" i="278"/>
  <c r="O63" i="265"/>
  <c r="O39" i="288"/>
  <c r="O40" i="288" s="1"/>
  <c r="O43" i="288" s="1"/>
  <c r="O75" i="265"/>
  <c r="P34" i="286"/>
  <c r="J43" i="277"/>
  <c r="P18" i="265"/>
  <c r="P44" i="282"/>
  <c r="P45" i="282" s="1"/>
  <c r="L169" i="280"/>
  <c r="L170" i="280" s="1"/>
  <c r="L174" i="280"/>
  <c r="L175" i="280" s="1"/>
  <c r="L178" i="280" s="1"/>
  <c r="L180" i="280" s="1"/>
  <c r="L165" i="280"/>
  <c r="X114" i="280" l="1"/>
  <c r="X131" i="280" s="1"/>
  <c r="W70" i="265"/>
  <c r="O52" i="265"/>
  <c r="AH24" i="286"/>
  <c r="AH25" i="286" s="1"/>
  <c r="AH31" i="288"/>
  <c r="AH17" i="286"/>
  <c r="AH49" i="265" s="1"/>
  <c r="AH15" i="288"/>
  <c r="O76" i="265"/>
  <c r="O65" i="265"/>
  <c r="AE64" i="277"/>
  <c r="O19" i="288"/>
  <c r="CP77" i="278"/>
  <c r="CP84" i="278"/>
  <c r="CO52" i="278"/>
  <c r="L190" i="280"/>
  <c r="L181" i="280"/>
  <c r="O25" i="265"/>
  <c r="P56" i="286"/>
  <c r="P140" i="280"/>
  <c r="L45" i="265"/>
  <c r="L189" i="280"/>
  <c r="P47" i="282"/>
  <c r="P48" i="282" s="1"/>
  <c r="P50" i="282"/>
  <c r="P51" i="282" s="1"/>
  <c r="P19" i="265"/>
  <c r="K18" i="277"/>
  <c r="P52" i="286"/>
  <c r="O53" i="265" l="1"/>
  <c r="X133" i="280"/>
  <c r="X97" i="280" s="1"/>
  <c r="X99" i="280" s="1"/>
  <c r="X104" i="280" s="1"/>
  <c r="AH74" i="265"/>
  <c r="AI22" i="286"/>
  <c r="AI14" i="286" s="1"/>
  <c r="AI16" i="286" s="1"/>
  <c r="O67" i="265"/>
  <c r="O82" i="265"/>
  <c r="CO55" i="278"/>
  <c r="CP85" i="278"/>
  <c r="CP31" i="265"/>
  <c r="K19" i="277"/>
  <c r="P76" i="282"/>
  <c r="L46" i="265"/>
  <c r="P11" i="282"/>
  <c r="P12" i="282" s="1"/>
  <c r="P67" i="282"/>
  <c r="P53" i="282"/>
  <c r="P55" i="282" s="1"/>
  <c r="P57" i="282"/>
  <c r="J45" i="277"/>
  <c r="X71" i="288" l="1"/>
  <c r="X35" i="282"/>
  <c r="X84" i="280"/>
  <c r="X85" i="280" s="1"/>
  <c r="X103" i="280" s="1"/>
  <c r="X105" i="280" s="1"/>
  <c r="X134" i="280"/>
  <c r="AI31" i="288"/>
  <c r="AI24" i="286"/>
  <c r="AI25" i="286" s="1"/>
  <c r="AI17" i="286"/>
  <c r="AI49" i="265" s="1"/>
  <c r="AI15" i="288"/>
  <c r="J44" i="277"/>
  <c r="J46" i="277" s="1"/>
  <c r="O81" i="265"/>
  <c r="CQ82" i="278"/>
  <c r="CP69" i="265"/>
  <c r="CO30" i="265"/>
  <c r="CO63" i="278"/>
  <c r="L47" i="265"/>
  <c r="P58" i="282"/>
  <c r="P59" i="282" s="1"/>
  <c r="P77" i="282"/>
  <c r="P78" i="282" s="1"/>
  <c r="Q75" i="282" s="1"/>
  <c r="P87" i="282"/>
  <c r="P13" i="282"/>
  <c r="X116" i="280" l="1"/>
  <c r="X117" i="280" s="1"/>
  <c r="X70" i="288"/>
  <c r="X72" i="288" s="1"/>
  <c r="X75" i="288" s="1"/>
  <c r="X106" i="280"/>
  <c r="X36" i="265" s="1"/>
  <c r="X16" i="265"/>
  <c r="X35" i="265"/>
  <c r="AJ22" i="286"/>
  <c r="AJ14" i="286" s="1"/>
  <c r="AJ16" i="286" s="1"/>
  <c r="AI74" i="265"/>
  <c r="L50" i="265"/>
  <c r="O83" i="265"/>
  <c r="O84" i="265"/>
  <c r="CQ73" i="278"/>
  <c r="CO64" i="278"/>
  <c r="J49" i="277"/>
  <c r="Q54" i="282"/>
  <c r="P21" i="265"/>
  <c r="P62" i="282"/>
  <c r="P63" i="282" s="1"/>
  <c r="X70" i="265" l="1"/>
  <c r="N70" i="277" s="1"/>
  <c r="Y114" i="280"/>
  <c r="Y131" i="280" s="1"/>
  <c r="AJ24" i="286"/>
  <c r="AJ25" i="286" s="1"/>
  <c r="AJ15" i="288"/>
  <c r="AJ17" i="286"/>
  <c r="AJ49" i="265" s="1"/>
  <c r="AJ31" i="288"/>
  <c r="L57" i="286"/>
  <c r="L58" i="286" s="1"/>
  <c r="L61" i="286" s="1"/>
  <c r="L62" i="286" s="1"/>
  <c r="L36" i="286" s="1"/>
  <c r="L46" i="286"/>
  <c r="CP61" i="278"/>
  <c r="CO64" i="265"/>
  <c r="CQ76" i="278"/>
  <c r="P66" i="282"/>
  <c r="P64" i="282"/>
  <c r="P88" i="282"/>
  <c r="P89" i="282" s="1"/>
  <c r="K21" i="277"/>
  <c r="P22" i="265"/>
  <c r="Y133" i="280" l="1"/>
  <c r="Y97" i="280" s="1"/>
  <c r="Y99" i="280" s="1"/>
  <c r="Y104" i="280" s="1"/>
  <c r="AJ74" i="265"/>
  <c r="Q74" i="277" s="1"/>
  <c r="AK22" i="286"/>
  <c r="AK14" i="286" s="1"/>
  <c r="AK16" i="286" s="1"/>
  <c r="L47" i="286"/>
  <c r="L63" i="286"/>
  <c r="L24" i="265" s="1"/>
  <c r="L30" i="288"/>
  <c r="L32" i="288" s="1"/>
  <c r="L60" i="288" s="1"/>
  <c r="L62" i="288" s="1"/>
  <c r="L14" i="288"/>
  <c r="CP52" i="278"/>
  <c r="CQ77" i="278"/>
  <c r="CQ84" i="278"/>
  <c r="P35" i="286"/>
  <c r="P53" i="286"/>
  <c r="P54" i="286" s="1"/>
  <c r="P60" i="286" s="1"/>
  <c r="P32" i="265"/>
  <c r="K22" i="277"/>
  <c r="P73" i="265"/>
  <c r="Q86" i="282"/>
  <c r="L52" i="265"/>
  <c r="L39" i="288"/>
  <c r="L40" i="288" s="1"/>
  <c r="Y35" i="282" l="1"/>
  <c r="Y134" i="280"/>
  <c r="Y84" i="280"/>
  <c r="Y85" i="280" s="1"/>
  <c r="Y103" i="280" s="1"/>
  <c r="Y105" i="280" s="1"/>
  <c r="Y71" i="288"/>
  <c r="AK17" i="286"/>
  <c r="AK49" i="265" s="1"/>
  <c r="AK15" i="288"/>
  <c r="AK31" i="288"/>
  <c r="AK24" i="286"/>
  <c r="AK25" i="286" s="1"/>
  <c r="L16" i="288"/>
  <c r="L73" i="277"/>
  <c r="CQ85" i="278"/>
  <c r="CQ31" i="265"/>
  <c r="CP55" i="278"/>
  <c r="L65" i="288"/>
  <c r="J24" i="277"/>
  <c r="L25" i="265"/>
  <c r="P33" i="265"/>
  <c r="K32" i="277"/>
  <c r="L43" i="288"/>
  <c r="J51" i="277"/>
  <c r="L53" i="265"/>
  <c r="Y116" i="280" l="1"/>
  <c r="Y117" i="280" s="1"/>
  <c r="Y70" i="288"/>
  <c r="Y72" i="288" s="1"/>
  <c r="Y75" i="288" s="1"/>
  <c r="Y106" i="280"/>
  <c r="Y36" i="265" s="1"/>
  <c r="Y16" i="265"/>
  <c r="Y35" i="265"/>
  <c r="AK74" i="265"/>
  <c r="AL22" i="286"/>
  <c r="AL14" i="286" s="1"/>
  <c r="AL16" i="286" s="1"/>
  <c r="L19" i="288"/>
  <c r="CP30" i="265"/>
  <c r="CP63" i="278"/>
  <c r="CR82" i="278"/>
  <c r="CQ69" i="265"/>
  <c r="J52" i="277"/>
  <c r="P11" i="280"/>
  <c r="P13" i="280" s="1"/>
  <c r="P37" i="265"/>
  <c r="P74" i="288"/>
  <c r="P77" i="288" s="1"/>
  <c r="P79" i="288" s="1"/>
  <c r="K33" i="277"/>
  <c r="J25" i="277"/>
  <c r="Y70" i="265" l="1"/>
  <c r="Z114" i="280"/>
  <c r="Z131" i="280" s="1"/>
  <c r="AL15" i="288"/>
  <c r="AL17" i="286"/>
  <c r="AL49" i="265" s="1"/>
  <c r="AL31" i="288"/>
  <c r="AL24" i="286"/>
  <c r="AL25" i="286" s="1"/>
  <c r="CR73" i="278"/>
  <c r="CP64" i="278"/>
  <c r="P42" i="265"/>
  <c r="Z133" i="280" l="1"/>
  <c r="Z97" i="280" s="1"/>
  <c r="Z99" i="280" s="1"/>
  <c r="Z104" i="280" s="1"/>
  <c r="AL74" i="265"/>
  <c r="AM22" i="286"/>
  <c r="AM14" i="286" s="1"/>
  <c r="AM16" i="286" s="1"/>
  <c r="CQ61" i="278"/>
  <c r="CP64" i="265"/>
  <c r="CR76" i="278"/>
  <c r="P141" i="280"/>
  <c r="P142" i="280" s="1"/>
  <c r="Z71" i="288" l="1"/>
  <c r="Z134" i="280"/>
  <c r="Z84" i="280"/>
  <c r="Z85" i="280" s="1"/>
  <c r="Z103" i="280" s="1"/>
  <c r="Z105" i="280" s="1"/>
  <c r="Z35" i="282"/>
  <c r="AM24" i="286"/>
  <c r="AM25" i="286" s="1"/>
  <c r="AM31" i="288"/>
  <c r="AM17" i="286"/>
  <c r="AM49" i="265" s="1"/>
  <c r="AM15" i="288"/>
  <c r="CR77" i="278"/>
  <c r="CR84" i="278"/>
  <c r="CQ52" i="278"/>
  <c r="P144" i="280"/>
  <c r="P145" i="280" s="1"/>
  <c r="P147" i="280"/>
  <c r="P148" i="280" s="1"/>
  <c r="Z70" i="288" l="1"/>
  <c r="Z72" i="288" s="1"/>
  <c r="Z75" i="288" s="1"/>
  <c r="Z116" i="280"/>
  <c r="Z117" i="280" s="1"/>
  <c r="Z106" i="280"/>
  <c r="Z36" i="265" s="1"/>
  <c r="Z35" i="265"/>
  <c r="Z16" i="265"/>
  <c r="AN22" i="286"/>
  <c r="AN14" i="286" s="1"/>
  <c r="AN16" i="286" s="1"/>
  <c r="AM74" i="265"/>
  <c r="CR85" i="278"/>
  <c r="CQ55" i="278"/>
  <c r="CR31" i="265"/>
  <c r="P162" i="280"/>
  <c r="P164" i="280" s="1"/>
  <c r="P173" i="280"/>
  <c r="P188" i="280"/>
  <c r="P44" i="265"/>
  <c r="Z70" i="265" l="1"/>
  <c r="AA114" i="280"/>
  <c r="AA131" i="280" s="1"/>
  <c r="AN24" i="286"/>
  <c r="AN25" i="286" s="1"/>
  <c r="AN15" i="288"/>
  <c r="AN17" i="286"/>
  <c r="AN49" i="265" s="1"/>
  <c r="AN31" i="288"/>
  <c r="CQ30" i="265"/>
  <c r="CQ63" i="278"/>
  <c r="CS82" i="278"/>
  <c r="CR69" i="265"/>
  <c r="K43" i="277"/>
  <c r="P165" i="280"/>
  <c r="P169" i="280"/>
  <c r="P170" i="280" s="1"/>
  <c r="P174" i="280"/>
  <c r="P175" i="280" s="1"/>
  <c r="P178" i="280" s="1"/>
  <c r="P180" i="280" s="1"/>
  <c r="AA133" i="280" l="1"/>
  <c r="AA97" i="280" s="1"/>
  <c r="AA99" i="280" s="1"/>
  <c r="AA104" i="280" s="1"/>
  <c r="AO22" i="286"/>
  <c r="AO14" i="286" s="1"/>
  <c r="AO16" i="286" s="1"/>
  <c r="AN74" i="265"/>
  <c r="R74" i="277" s="1"/>
  <c r="AF69" i="277"/>
  <c r="CS73" i="278"/>
  <c r="CQ64" i="278"/>
  <c r="P190" i="280"/>
  <c r="P181" i="280"/>
  <c r="P45" i="265"/>
  <c r="P189" i="280"/>
  <c r="AA134" i="280" l="1"/>
  <c r="AA35" i="282"/>
  <c r="AA84" i="280"/>
  <c r="AA85" i="280" s="1"/>
  <c r="AA103" i="280" s="1"/>
  <c r="AA105" i="280" s="1"/>
  <c r="AA71" i="288"/>
  <c r="AO24" i="286"/>
  <c r="AO25" i="286" s="1"/>
  <c r="AO15" i="288"/>
  <c r="AO31" i="288"/>
  <c r="AO17" i="286"/>
  <c r="AO49" i="265" s="1"/>
  <c r="CQ64" i="265"/>
  <c r="CR61" i="278"/>
  <c r="CS76" i="278"/>
  <c r="P191" i="280"/>
  <c r="Q187" i="280" s="1"/>
  <c r="P46" i="265"/>
  <c r="AA106" i="280" l="1"/>
  <c r="AA36" i="265" s="1"/>
  <c r="AA116" i="280"/>
  <c r="AA117" i="280" s="1"/>
  <c r="AA70" i="288"/>
  <c r="AA72" i="288" s="1"/>
  <c r="AA75" i="288" s="1"/>
  <c r="AA16" i="265"/>
  <c r="AA35" i="265"/>
  <c r="AP22" i="286"/>
  <c r="AP14" i="286" s="1"/>
  <c r="AP16" i="286" s="1"/>
  <c r="AO74" i="265"/>
  <c r="P47" i="265"/>
  <c r="CS77" i="278"/>
  <c r="CS84" i="278"/>
  <c r="CR52" i="278"/>
  <c r="P72" i="265"/>
  <c r="Q179" i="280"/>
  <c r="Q157" i="280"/>
  <c r="Q158" i="280" s="1"/>
  <c r="AB114" i="280" l="1"/>
  <c r="AB131" i="280" s="1"/>
  <c r="AA70" i="265"/>
  <c r="AP31" i="288"/>
  <c r="AP24" i="286"/>
  <c r="AP25" i="286" s="1"/>
  <c r="AP15" i="288"/>
  <c r="AP17" i="286"/>
  <c r="AP49" i="265" s="1"/>
  <c r="L72" i="277"/>
  <c r="P50" i="265"/>
  <c r="CS85" i="278"/>
  <c r="CR55" i="278"/>
  <c r="CS31" i="265"/>
  <c r="Q163" i="280"/>
  <c r="Q36" i="282"/>
  <c r="Q38" i="282" s="1"/>
  <c r="Q168" i="280"/>
  <c r="Q159" i="280"/>
  <c r="P57" i="286" l="1"/>
  <c r="P58" i="286" s="1"/>
  <c r="P61" i="286" s="1"/>
  <c r="P62" i="286" s="1"/>
  <c r="P36" i="286" s="1"/>
  <c r="P37" i="286" s="1"/>
  <c r="AB133" i="280"/>
  <c r="AB97" i="280" s="1"/>
  <c r="AB99" i="280" s="1"/>
  <c r="AB104" i="280" s="1"/>
  <c r="AQ22" i="286"/>
  <c r="AQ14" i="286" s="1"/>
  <c r="AQ16" i="286" s="1"/>
  <c r="AP74" i="265"/>
  <c r="P46" i="286"/>
  <c r="CR63" i="278"/>
  <c r="CR30" i="265"/>
  <c r="CT82" i="278"/>
  <c r="CS69" i="265"/>
  <c r="Q18" i="265"/>
  <c r="Q44" i="282"/>
  <c r="Q45" i="282" s="1"/>
  <c r="P30" i="288" l="1"/>
  <c r="P32" i="288" s="1"/>
  <c r="P60" i="288" s="1"/>
  <c r="P62" i="288" s="1"/>
  <c r="P63" i="286"/>
  <c r="P24" i="265" s="1"/>
  <c r="P14" i="288"/>
  <c r="P16" i="288" s="1"/>
  <c r="P19" i="288" s="1"/>
  <c r="P47" i="286"/>
  <c r="P48" i="286" s="1"/>
  <c r="Q45" i="286" s="1"/>
  <c r="AB134" i="280"/>
  <c r="AB35" i="282"/>
  <c r="AB84" i="280"/>
  <c r="AB85" i="280" s="1"/>
  <c r="AB103" i="280" s="1"/>
  <c r="AB105" i="280" s="1"/>
  <c r="AB71" i="288"/>
  <c r="AQ24" i="286"/>
  <c r="AQ25" i="286" s="1"/>
  <c r="AQ31" i="288"/>
  <c r="AQ17" i="286"/>
  <c r="AQ49" i="265" s="1"/>
  <c r="AQ15" i="288"/>
  <c r="AE30" i="277"/>
  <c r="CT73" i="278"/>
  <c r="CR64" i="278"/>
  <c r="P75" i="265"/>
  <c r="Q34" i="286"/>
  <c r="P52" i="265"/>
  <c r="Q50" i="282"/>
  <c r="Q51" i="282" s="1"/>
  <c r="Q47" i="282"/>
  <c r="Q48" i="282" s="1"/>
  <c r="Q19" i="265"/>
  <c r="P39" i="288" l="1"/>
  <c r="P40" i="288" s="1"/>
  <c r="P63" i="265"/>
  <c r="P65" i="265" s="1"/>
  <c r="AB70" i="288"/>
  <c r="AB72" i="288" s="1"/>
  <c r="AB75" i="288" s="1"/>
  <c r="AB106" i="280"/>
  <c r="AB36" i="265" s="1"/>
  <c r="AB116" i="280"/>
  <c r="AB117" i="280" s="1"/>
  <c r="AB16" i="265"/>
  <c r="AB35" i="265"/>
  <c r="AQ74" i="265"/>
  <c r="AR22" i="286"/>
  <c r="AR14" i="286" s="1"/>
  <c r="AR16" i="286" s="1"/>
  <c r="CS61" i="278"/>
  <c r="CR64" i="265"/>
  <c r="CT76" i="278"/>
  <c r="Q67" i="282"/>
  <c r="Q11" i="282"/>
  <c r="Q12" i="282" s="1"/>
  <c r="Q76" i="282"/>
  <c r="K24" i="277"/>
  <c r="P25" i="265"/>
  <c r="P65" i="288"/>
  <c r="Q52" i="286"/>
  <c r="Q140" i="280"/>
  <c r="Q56" i="286"/>
  <c r="Q57" i="282"/>
  <c r="Q53" i="282"/>
  <c r="Q55" i="282" s="1"/>
  <c r="K51" i="277"/>
  <c r="P53" i="265"/>
  <c r="P43" i="288"/>
  <c r="L75" i="277"/>
  <c r="L76" i="277" s="1"/>
  <c r="L82" i="277" s="1"/>
  <c r="P76" i="265"/>
  <c r="L63" i="277" l="1"/>
  <c r="L65" i="277" s="1"/>
  <c r="L67" i="277" s="1"/>
  <c r="L81" i="277" s="1"/>
  <c r="AC114" i="280"/>
  <c r="AC131" i="280" s="1"/>
  <c r="AB70" i="265"/>
  <c r="O70" i="277" s="1"/>
  <c r="AR15" i="288"/>
  <c r="AR17" i="286"/>
  <c r="AR49" i="265" s="1"/>
  <c r="AR31" i="288"/>
  <c r="AR24" i="286"/>
  <c r="AR25" i="286" s="1"/>
  <c r="P67" i="265"/>
  <c r="AF64" i="277"/>
  <c r="P82" i="265"/>
  <c r="CT77" i="278"/>
  <c r="CT84" i="278"/>
  <c r="CS52" i="278"/>
  <c r="Q77" i="282"/>
  <c r="Q78" i="282" s="1"/>
  <c r="R75" i="282" s="1"/>
  <c r="Q58" i="282"/>
  <c r="Q59" i="282" s="1"/>
  <c r="K25" i="277"/>
  <c r="Q87" i="282"/>
  <c r="Q13" i="282"/>
  <c r="L84" i="277"/>
  <c r="L83" i="277"/>
  <c r="AC133" i="280" l="1"/>
  <c r="AC97" i="280" s="1"/>
  <c r="AC99" i="280" s="1"/>
  <c r="AC104" i="280" s="1"/>
  <c r="AS22" i="286"/>
  <c r="AS14" i="286" s="1"/>
  <c r="AS16" i="286" s="1"/>
  <c r="AR74" i="265"/>
  <c r="S74" i="277" s="1"/>
  <c r="P81" i="265"/>
  <c r="CS55" i="278"/>
  <c r="CT85" i="278"/>
  <c r="CT31" i="265"/>
  <c r="R54" i="282"/>
  <c r="Q21" i="265"/>
  <c r="Q62" i="282"/>
  <c r="Q63" i="282" s="1"/>
  <c r="AC134" i="280" l="1"/>
  <c r="AC35" i="282"/>
  <c r="AC84" i="280"/>
  <c r="AC85" i="280" s="1"/>
  <c r="AC103" i="280" s="1"/>
  <c r="AC105" i="280" s="1"/>
  <c r="AC71" i="288"/>
  <c r="AS31" i="288"/>
  <c r="AS17" i="286"/>
  <c r="AS49" i="265" s="1"/>
  <c r="AS15" i="288"/>
  <c r="AS24" i="286"/>
  <c r="AS25" i="286" s="1"/>
  <c r="P84" i="265"/>
  <c r="P83" i="265"/>
  <c r="CT69" i="265"/>
  <c r="CU82" i="278"/>
  <c r="CS63" i="278"/>
  <c r="CS30" i="265"/>
  <c r="Q22" i="265"/>
  <c r="Q88" i="282"/>
  <c r="Q89" i="282" s="1"/>
  <c r="Q66" i="282"/>
  <c r="Q64" i="282"/>
  <c r="AC116" i="280" l="1"/>
  <c r="AC117" i="280" s="1"/>
  <c r="AC106" i="280"/>
  <c r="AC36" i="265" s="1"/>
  <c r="AC70" i="288"/>
  <c r="AC72" i="288" s="1"/>
  <c r="AC75" i="288" s="1"/>
  <c r="AC35" i="265"/>
  <c r="AC16" i="265"/>
  <c r="AS74" i="265"/>
  <c r="AT22" i="286"/>
  <c r="AT14" i="286" s="1"/>
  <c r="AT16" i="286" s="1"/>
  <c r="CU73" i="278"/>
  <c r="CS64" i="278"/>
  <c r="Q32" i="265"/>
  <c r="Q73" i="265"/>
  <c r="R86" i="282"/>
  <c r="Q53" i="286"/>
  <c r="Q54" i="286" s="1"/>
  <c r="Q60" i="286" s="1"/>
  <c r="Q35" i="286"/>
  <c r="AC70" i="265" l="1"/>
  <c r="AD114" i="280"/>
  <c r="AD131" i="280" s="1"/>
  <c r="AT15" i="288"/>
  <c r="AT24" i="286"/>
  <c r="AT25" i="286" s="1"/>
  <c r="AT31" i="288"/>
  <c r="AT17" i="286"/>
  <c r="AT49" i="265" s="1"/>
  <c r="CS64" i="265"/>
  <c r="CT61" i="278"/>
  <c r="CU76" i="278"/>
  <c r="Q33" i="265"/>
  <c r="AD133" i="280" l="1"/>
  <c r="AD97" i="280" s="1"/>
  <c r="AD99" i="280" s="1"/>
  <c r="AD104" i="280" s="1"/>
  <c r="AU22" i="286"/>
  <c r="AU14" i="286" s="1"/>
  <c r="AU16" i="286" s="1"/>
  <c r="AT74" i="265"/>
  <c r="CT52" i="278"/>
  <c r="CU77" i="278"/>
  <c r="CU84" i="278"/>
  <c r="Q11" i="280"/>
  <c r="Q13" i="280" s="1"/>
  <c r="Q37" i="265"/>
  <c r="Q74" i="288"/>
  <c r="Q77" i="288" s="1"/>
  <c r="Q79" i="288" s="1"/>
  <c r="AD134" i="280" l="1"/>
  <c r="AD35" i="282"/>
  <c r="AD84" i="280"/>
  <c r="AD85" i="280" s="1"/>
  <c r="AD103" i="280" s="1"/>
  <c r="AD105" i="280" s="1"/>
  <c r="AD71" i="288"/>
  <c r="AU17" i="286"/>
  <c r="AU49" i="265" s="1"/>
  <c r="AU15" i="288"/>
  <c r="AU24" i="286"/>
  <c r="AU25" i="286" s="1"/>
  <c r="AU31" i="288"/>
  <c r="CU85" i="278"/>
  <c r="CU31" i="265"/>
  <c r="CT55" i="278"/>
  <c r="Q42" i="265"/>
  <c r="AD116" i="280" l="1"/>
  <c r="AD117" i="280" s="1"/>
  <c r="AD70" i="288"/>
  <c r="AD72" i="288" s="1"/>
  <c r="AD75" i="288" s="1"/>
  <c r="AD106" i="280"/>
  <c r="AD36" i="265" s="1"/>
  <c r="AD16" i="265"/>
  <c r="AD35" i="265"/>
  <c r="AV22" i="286"/>
  <c r="AV14" i="286" s="1"/>
  <c r="AV16" i="286" s="1"/>
  <c r="AU74" i="265"/>
  <c r="CT63" i="278"/>
  <c r="CT30" i="265"/>
  <c r="CV82" i="278"/>
  <c r="CU69" i="265"/>
  <c r="Q141" i="280"/>
  <c r="Q142" i="280" s="1"/>
  <c r="AD70" i="265" l="1"/>
  <c r="AE114" i="280"/>
  <c r="AE131" i="280" s="1"/>
  <c r="AV24" i="286"/>
  <c r="AV25" i="286" s="1"/>
  <c r="AV31" i="288"/>
  <c r="AV17" i="286"/>
  <c r="AV49" i="265" s="1"/>
  <c r="AV15" i="288"/>
  <c r="CT64" i="278"/>
  <c r="CV73" i="278"/>
  <c r="Q147" i="280"/>
  <c r="Q148" i="280" s="1"/>
  <c r="Q144" i="280"/>
  <c r="Q145" i="280" s="1"/>
  <c r="AE133" i="280" l="1"/>
  <c r="AE97" i="280" s="1"/>
  <c r="AE99" i="280" s="1"/>
  <c r="AE104" i="280" s="1"/>
  <c r="AV74" i="265"/>
  <c r="T74" i="277" s="1"/>
  <c r="AW22" i="286"/>
  <c r="AW14" i="286" s="1"/>
  <c r="AW16" i="286" s="1"/>
  <c r="CV76" i="278"/>
  <c r="CT64" i="265"/>
  <c r="CU61" i="278"/>
  <c r="Q162" i="280"/>
  <c r="Q164" i="280" s="1"/>
  <c r="Q173" i="280"/>
  <c r="Q44" i="265"/>
  <c r="Q188" i="280"/>
  <c r="AE84" i="280" l="1"/>
  <c r="AE85" i="280" s="1"/>
  <c r="AE103" i="280" s="1"/>
  <c r="AE105" i="280" s="1"/>
  <c r="AE35" i="282"/>
  <c r="AE71" i="288"/>
  <c r="AE134" i="280"/>
  <c r="AW17" i="286"/>
  <c r="AW49" i="265" s="1"/>
  <c r="AW31" i="288"/>
  <c r="AW24" i="286"/>
  <c r="AW25" i="286" s="1"/>
  <c r="AW15" i="288"/>
  <c r="CU52" i="278"/>
  <c r="CV77" i="278"/>
  <c r="CV84" i="278"/>
  <c r="Q174" i="280"/>
  <c r="Q175" i="280" s="1"/>
  <c r="Q178" i="280" s="1"/>
  <c r="Q180" i="280" s="1"/>
  <c r="Q169" i="280"/>
  <c r="Q170" i="280" s="1"/>
  <c r="Q165" i="280"/>
  <c r="AE70" i="288" l="1"/>
  <c r="AE72" i="288" s="1"/>
  <c r="AE75" i="288" s="1"/>
  <c r="AE106" i="280"/>
  <c r="AE36" i="265" s="1"/>
  <c r="AE116" i="280"/>
  <c r="AE117" i="280" s="1"/>
  <c r="AE16" i="265"/>
  <c r="AE35" i="265"/>
  <c r="AX22" i="286"/>
  <c r="AX14" i="286" s="1"/>
  <c r="AX16" i="286" s="1"/>
  <c r="AW74" i="265"/>
  <c r="CV31" i="265"/>
  <c r="CV85" i="278"/>
  <c r="CU55" i="278"/>
  <c r="Q190" i="280"/>
  <c r="Q181" i="280"/>
  <c r="Q189" i="280"/>
  <c r="Q45" i="265"/>
  <c r="AF114" i="280" l="1"/>
  <c r="AF131" i="280" s="1"/>
  <c r="AE70" i="265"/>
  <c r="AX24" i="286"/>
  <c r="AX25" i="286" s="1"/>
  <c r="AX15" i="288"/>
  <c r="AX17" i="286"/>
  <c r="AX49" i="265" s="1"/>
  <c r="AX31" i="288"/>
  <c r="CU30" i="265"/>
  <c r="CU63" i="278"/>
  <c r="CV69" i="265"/>
  <c r="CW82" i="278"/>
  <c r="Q191" i="280"/>
  <c r="Q72" i="265" s="1"/>
  <c r="Q46" i="265"/>
  <c r="AF133" i="280" l="1"/>
  <c r="AF97" i="280" s="1"/>
  <c r="AF99" i="280" s="1"/>
  <c r="AF104" i="280" s="1"/>
  <c r="AX74" i="265"/>
  <c r="AY22" i="286"/>
  <c r="AY14" i="286" s="1"/>
  <c r="AY16" i="286" s="1"/>
  <c r="AG69" i="277"/>
  <c r="R187" i="280"/>
  <c r="R157" i="280" s="1"/>
  <c r="R158" i="280" s="1"/>
  <c r="CU64" i="278"/>
  <c r="CW73" i="278"/>
  <c r="Q47" i="265"/>
  <c r="R179" i="280" l="1"/>
  <c r="AF134" i="280"/>
  <c r="AF35" i="282"/>
  <c r="AF84" i="280"/>
  <c r="AF85" i="280" s="1"/>
  <c r="AF103" i="280" s="1"/>
  <c r="AF105" i="280" s="1"/>
  <c r="AF71" i="288"/>
  <c r="AY24" i="286"/>
  <c r="AY25" i="286" s="1"/>
  <c r="AY31" i="288"/>
  <c r="AY17" i="286"/>
  <c r="AY49" i="265" s="1"/>
  <c r="AY15" i="288"/>
  <c r="CW76" i="278"/>
  <c r="CV61" i="278"/>
  <c r="CU64" i="265"/>
  <c r="R159" i="280"/>
  <c r="R36" i="282"/>
  <c r="R38" i="282" s="1"/>
  <c r="R163" i="280"/>
  <c r="R168" i="280"/>
  <c r="Q50" i="265"/>
  <c r="AF116" i="280" l="1"/>
  <c r="AF117" i="280" s="1"/>
  <c r="AF70" i="288"/>
  <c r="AF72" i="288" s="1"/>
  <c r="AF75" i="288" s="1"/>
  <c r="AF106" i="280"/>
  <c r="AF36" i="265" s="1"/>
  <c r="AF35" i="265"/>
  <c r="AF16" i="265"/>
  <c r="AZ22" i="286"/>
  <c r="AZ14" i="286" s="1"/>
  <c r="AZ16" i="286" s="1"/>
  <c r="AY74" i="265"/>
  <c r="CV52" i="278"/>
  <c r="CW77" i="278"/>
  <c r="CW84" i="278"/>
  <c r="Q57" i="286"/>
  <c r="Q58" i="286" s="1"/>
  <c r="Q61" i="286" s="1"/>
  <c r="Q62" i="286" s="1"/>
  <c r="Q46" i="286"/>
  <c r="R44" i="282"/>
  <c r="R45" i="282" s="1"/>
  <c r="R18" i="265"/>
  <c r="AG114" i="280" l="1"/>
  <c r="AG131" i="280" s="1"/>
  <c r="AF70" i="265"/>
  <c r="P70" i="277" s="1"/>
  <c r="AZ15" i="288"/>
  <c r="AZ17" i="286"/>
  <c r="AZ49" i="265" s="1"/>
  <c r="AZ31" i="288"/>
  <c r="AZ24" i="286"/>
  <c r="AZ25" i="286" s="1"/>
  <c r="CW31" i="265"/>
  <c r="CW85" i="278"/>
  <c r="CV55" i="278"/>
  <c r="R19" i="265"/>
  <c r="R47" i="282"/>
  <c r="R48" i="282" s="1"/>
  <c r="R50" i="282"/>
  <c r="R51" i="282" s="1"/>
  <c r="Q36" i="286"/>
  <c r="Q37" i="286" s="1"/>
  <c r="Q47" i="286"/>
  <c r="Q48" i="286" s="1"/>
  <c r="Q63" i="286"/>
  <c r="Q30" i="288"/>
  <c r="Q32" i="288" s="1"/>
  <c r="Q14" i="288"/>
  <c r="AG133" i="280" l="1"/>
  <c r="AG97" i="280" s="1"/>
  <c r="AG99" i="280" s="1"/>
  <c r="AG104" i="280" s="1"/>
  <c r="BA22" i="286"/>
  <c r="BA14" i="286" s="1"/>
  <c r="BA16" i="286" s="1"/>
  <c r="AZ74" i="265"/>
  <c r="U74" i="277" s="1"/>
  <c r="Q16" i="288"/>
  <c r="CV30" i="265"/>
  <c r="CV63" i="278"/>
  <c r="CX82" i="278"/>
  <c r="CW69" i="265"/>
  <c r="Q63" i="265"/>
  <c r="R45" i="286"/>
  <c r="Q24" i="265"/>
  <c r="Q52" i="265"/>
  <c r="Q75" i="265"/>
  <c r="R34" i="286"/>
  <c r="R76" i="282"/>
  <c r="Q39" i="288"/>
  <c r="Q40" i="288" s="1"/>
  <c r="Q60" i="288"/>
  <c r="Q62" i="288" s="1"/>
  <c r="R53" i="282"/>
  <c r="R55" i="282" s="1"/>
  <c r="R57" i="282"/>
  <c r="R67" i="282"/>
  <c r="R11" i="282"/>
  <c r="R12" i="282" s="1"/>
  <c r="AG71" i="288" l="1"/>
  <c r="AG35" i="282"/>
  <c r="AG84" i="280"/>
  <c r="AG85" i="280" s="1"/>
  <c r="AG103" i="280" s="1"/>
  <c r="AG105" i="280" s="1"/>
  <c r="AG134" i="280"/>
  <c r="BA15" i="288"/>
  <c r="BA17" i="286"/>
  <c r="BA49" i="265" s="1"/>
  <c r="BA31" i="288"/>
  <c r="BA24" i="286"/>
  <c r="BA25" i="286" s="1"/>
  <c r="Q19" i="288"/>
  <c r="Q76" i="265"/>
  <c r="Q65" i="265"/>
  <c r="CX73" i="278"/>
  <c r="CV64" i="278"/>
  <c r="Q65" i="288"/>
  <c r="R52" i="286"/>
  <c r="R87" i="282"/>
  <c r="R13" i="282"/>
  <c r="Q43" i="288"/>
  <c r="Q53" i="265"/>
  <c r="R56" i="286"/>
  <c r="R140" i="280"/>
  <c r="R58" i="282"/>
  <c r="R59" i="282" s="1"/>
  <c r="R77" i="282"/>
  <c r="R78" i="282" s="1"/>
  <c r="S75" i="282" s="1"/>
  <c r="Q25" i="265"/>
  <c r="AG70" i="288" l="1"/>
  <c r="AG72" i="288" s="1"/>
  <c r="AG75" i="288" s="1"/>
  <c r="AG116" i="280"/>
  <c r="AG117" i="280" s="1"/>
  <c r="AG106" i="280"/>
  <c r="AG36" i="265" s="1"/>
  <c r="AG35" i="265"/>
  <c r="AG16" i="265"/>
  <c r="BB22" i="286"/>
  <c r="BB14" i="286" s="1"/>
  <c r="BB16" i="286" s="1"/>
  <c r="BA74" i="265"/>
  <c r="Q67" i="265"/>
  <c r="Q82" i="265"/>
  <c r="CV64" i="265"/>
  <c r="CW61" i="278"/>
  <c r="CX76" i="278"/>
  <c r="R62" i="282"/>
  <c r="R63" i="282" s="1"/>
  <c r="S54" i="282"/>
  <c r="R21" i="265"/>
  <c r="AH114" i="280" l="1"/>
  <c r="AH131" i="280" s="1"/>
  <c r="AG70" i="265"/>
  <c r="BB24" i="286"/>
  <c r="BB25" i="286" s="1"/>
  <c r="BB31" i="288"/>
  <c r="BB17" i="286"/>
  <c r="BB49" i="265" s="1"/>
  <c r="BB15" i="288"/>
  <c r="AG64" i="277"/>
  <c r="Q81" i="265"/>
  <c r="CW52" i="278"/>
  <c r="CX77" i="278"/>
  <c r="CX84" i="278"/>
  <c r="R22" i="265"/>
  <c r="R88" i="282"/>
  <c r="R89" i="282" s="1"/>
  <c r="R66" i="282"/>
  <c r="R64" i="282"/>
  <c r="AH133" i="280" l="1"/>
  <c r="AH97" i="280" s="1"/>
  <c r="AH99" i="280" s="1"/>
  <c r="AH104" i="280" s="1"/>
  <c r="BB74" i="265"/>
  <c r="BC22" i="286"/>
  <c r="BC14" i="286" s="1"/>
  <c r="BC16" i="286" s="1"/>
  <c r="Q83" i="265"/>
  <c r="Q84" i="265"/>
  <c r="CX85" i="278"/>
  <c r="CW55" i="278"/>
  <c r="CX31" i="265"/>
  <c r="R35" i="286"/>
  <c r="R53" i="286"/>
  <c r="R54" i="286" s="1"/>
  <c r="R60" i="286" s="1"/>
  <c r="R32" i="265"/>
  <c r="R73" i="265"/>
  <c r="S86" i="282"/>
  <c r="AH84" i="280" l="1"/>
  <c r="AH85" i="280" s="1"/>
  <c r="AH103" i="280" s="1"/>
  <c r="AH105" i="280" s="1"/>
  <c r="AH71" i="288"/>
  <c r="AH134" i="280"/>
  <c r="AH35" i="282"/>
  <c r="BC15" i="288"/>
  <c r="BC24" i="286"/>
  <c r="BC25" i="286" s="1"/>
  <c r="BC31" i="288"/>
  <c r="BC17" i="286"/>
  <c r="BC49" i="265" s="1"/>
  <c r="CW63" i="278"/>
  <c r="CW30" i="265"/>
  <c r="CY82" i="278"/>
  <c r="CX69" i="265"/>
  <c r="R33" i="265"/>
  <c r="AH16" i="265" l="1"/>
  <c r="AH35" i="265"/>
  <c r="AH116" i="280"/>
  <c r="AH117" i="280" s="1"/>
  <c r="AH70" i="288"/>
  <c r="AH72" i="288" s="1"/>
  <c r="AH75" i="288" s="1"/>
  <c r="AH106" i="280"/>
  <c r="AH36" i="265" s="1"/>
  <c r="BD22" i="286"/>
  <c r="BD14" i="286" s="1"/>
  <c r="BD16" i="286" s="1"/>
  <c r="BC74" i="265"/>
  <c r="CY73" i="278"/>
  <c r="CW64" i="278"/>
  <c r="R11" i="280"/>
  <c r="R13" i="280" s="1"/>
  <c r="R37" i="265"/>
  <c r="R74" i="288"/>
  <c r="R77" i="288" s="1"/>
  <c r="R79" i="288" s="1"/>
  <c r="AI114" i="280" l="1"/>
  <c r="AI131" i="280" s="1"/>
  <c r="AH70" i="265"/>
  <c r="BD17" i="286"/>
  <c r="BD49" i="265" s="1"/>
  <c r="BD15" i="288"/>
  <c r="BD31" i="288"/>
  <c r="BD24" i="286"/>
  <c r="BD25" i="286" s="1"/>
  <c r="R42" i="265"/>
  <c r="CX61" i="278"/>
  <c r="CW64" i="265"/>
  <c r="CY76" i="278"/>
  <c r="R141" i="280" l="1"/>
  <c r="R142" i="280" s="1"/>
  <c r="R144" i="280" s="1"/>
  <c r="R145" i="280" s="1"/>
  <c r="AI133" i="280"/>
  <c r="AI97" i="280" s="1"/>
  <c r="AI99" i="280" s="1"/>
  <c r="AI104" i="280" s="1"/>
  <c r="BD74" i="265"/>
  <c r="V74" i="277" s="1"/>
  <c r="BE22" i="286"/>
  <c r="BE14" i="286" s="1"/>
  <c r="BE16" i="286" s="1"/>
  <c r="CY77" i="278"/>
  <c r="CY84" i="278"/>
  <c r="CX52" i="278"/>
  <c r="R147" i="280" l="1"/>
  <c r="R148" i="280" s="1"/>
  <c r="R188" i="280" s="1"/>
  <c r="AI134" i="280"/>
  <c r="AI35" i="282"/>
  <c r="AI84" i="280"/>
  <c r="AI85" i="280" s="1"/>
  <c r="AI103" i="280" s="1"/>
  <c r="AI105" i="280" s="1"/>
  <c r="AI71" i="288"/>
  <c r="BE24" i="286"/>
  <c r="BE25" i="286" s="1"/>
  <c r="BE15" i="288"/>
  <c r="BE17" i="286"/>
  <c r="BE49" i="265" s="1"/>
  <c r="BE31" i="288"/>
  <c r="CX55" i="278"/>
  <c r="CY85" i="278"/>
  <c r="CY31" i="265"/>
  <c r="R162" i="280"/>
  <c r="R164" i="280" s="1"/>
  <c r="R173" i="280"/>
  <c r="R44" i="265"/>
  <c r="AI106" i="280" l="1"/>
  <c r="AI36" i="265" s="1"/>
  <c r="AI116" i="280"/>
  <c r="AI117" i="280" s="1"/>
  <c r="AI70" i="288"/>
  <c r="AI72" i="288" s="1"/>
  <c r="AI75" i="288" s="1"/>
  <c r="AI35" i="265"/>
  <c r="AI16" i="265"/>
  <c r="BE74" i="265"/>
  <c r="BF22" i="286"/>
  <c r="BF14" i="286" s="1"/>
  <c r="BF16" i="286" s="1"/>
  <c r="CZ82" i="278"/>
  <c r="CY69" i="265"/>
  <c r="CX63" i="278"/>
  <c r="CX30" i="265"/>
  <c r="R169" i="280"/>
  <c r="R170" i="280" s="1"/>
  <c r="R189" i="280" s="1"/>
  <c r="R174" i="280"/>
  <c r="R175" i="280" s="1"/>
  <c r="R178" i="280" s="1"/>
  <c r="R180" i="280" s="1"/>
  <c r="R165" i="280"/>
  <c r="R45" i="265" s="1"/>
  <c r="AI70" i="265" l="1"/>
  <c r="AJ114" i="280"/>
  <c r="AJ131" i="280" s="1"/>
  <c r="BF15" i="288"/>
  <c r="BF17" i="286"/>
  <c r="BF49" i="265" s="1"/>
  <c r="BF31" i="288"/>
  <c r="BF24" i="286"/>
  <c r="BF25" i="286" s="1"/>
  <c r="CX64" i="278"/>
  <c r="CZ73" i="278"/>
  <c r="R190" i="280"/>
  <c r="R191" i="280" s="1"/>
  <c r="R181" i="280"/>
  <c r="R46" i="265" s="1"/>
  <c r="AJ133" i="280" l="1"/>
  <c r="AJ97" i="280" s="1"/>
  <c r="AJ99" i="280" s="1"/>
  <c r="AJ104" i="280" s="1"/>
  <c r="BF74" i="265"/>
  <c r="BG22" i="286"/>
  <c r="BG14" i="286" s="1"/>
  <c r="BG16" i="286" s="1"/>
  <c r="R47" i="265"/>
  <c r="CZ76" i="278"/>
  <c r="CX64" i="265"/>
  <c r="CY61" i="278"/>
  <c r="R72" i="265"/>
  <c r="S187" i="280"/>
  <c r="AJ71" i="288" l="1"/>
  <c r="AJ134" i="280"/>
  <c r="AJ84" i="280"/>
  <c r="AJ85" i="280" s="1"/>
  <c r="AJ103" i="280" s="1"/>
  <c r="AJ105" i="280" s="1"/>
  <c r="AJ35" i="282"/>
  <c r="BG17" i="286"/>
  <c r="BG49" i="265" s="1"/>
  <c r="BG15" i="288"/>
  <c r="BG31" i="288"/>
  <c r="BG24" i="286"/>
  <c r="BG25" i="286" s="1"/>
  <c r="R50" i="265"/>
  <c r="CY52" i="278"/>
  <c r="CZ77" i="278"/>
  <c r="CZ84" i="278"/>
  <c r="S157" i="280"/>
  <c r="S158" i="280" s="1"/>
  <c r="S179" i="280"/>
  <c r="AJ106" i="280" l="1"/>
  <c r="AJ36" i="265" s="1"/>
  <c r="AJ116" i="280"/>
  <c r="AJ117" i="280" s="1"/>
  <c r="AJ70" i="288"/>
  <c r="AJ72" i="288" s="1"/>
  <c r="AJ75" i="288" s="1"/>
  <c r="AJ35" i="265"/>
  <c r="AJ16" i="265"/>
  <c r="BH22" i="286"/>
  <c r="BH14" i="286" s="1"/>
  <c r="BH16" i="286" s="1"/>
  <c r="BG74" i="265"/>
  <c r="R57" i="286"/>
  <c r="R58" i="286" s="1"/>
  <c r="R61" i="286" s="1"/>
  <c r="R62" i="286" s="1"/>
  <c r="R46" i="286"/>
  <c r="CZ85" i="278"/>
  <c r="CZ31" i="265"/>
  <c r="CY55" i="278"/>
  <c r="S36" i="282"/>
  <c r="S38" i="282" s="1"/>
  <c r="S44" i="282" s="1"/>
  <c r="S45" i="282" s="1"/>
  <c r="S163" i="280"/>
  <c r="S159" i="280"/>
  <c r="S18" i="265" s="1"/>
  <c r="S168" i="280"/>
  <c r="AK114" i="280" l="1"/>
  <c r="AK131" i="280" s="1"/>
  <c r="AJ70" i="265"/>
  <c r="Q70" i="277" s="1"/>
  <c r="BH24" i="286"/>
  <c r="BH25" i="286" s="1"/>
  <c r="BH31" i="288"/>
  <c r="BH17" i="286"/>
  <c r="BH49" i="265" s="1"/>
  <c r="BH15" i="288"/>
  <c r="R63" i="286"/>
  <c r="R36" i="286"/>
  <c r="R37" i="286" s="1"/>
  <c r="R14" i="288"/>
  <c r="R30" i="288"/>
  <c r="R32" i="288" s="1"/>
  <c r="R47" i="286"/>
  <c r="R48" i="286" s="1"/>
  <c r="CY63" i="278"/>
  <c r="CY30" i="265"/>
  <c r="DA82" i="278"/>
  <c r="CZ69" i="265"/>
  <c r="S19" i="265"/>
  <c r="S47" i="282"/>
  <c r="S48" i="282" s="1"/>
  <c r="S50" i="282"/>
  <c r="S51" i="282" s="1"/>
  <c r="S76" i="282" s="1"/>
  <c r="AK133" i="280" l="1"/>
  <c r="AK97" i="280" s="1"/>
  <c r="AK99" i="280" s="1"/>
  <c r="AK104" i="280" s="1"/>
  <c r="BI22" i="286"/>
  <c r="BI14" i="286" s="1"/>
  <c r="BI16" i="286" s="1"/>
  <c r="BH74" i="265"/>
  <c r="W74" i="277" s="1"/>
  <c r="R16" i="288"/>
  <c r="AH69" i="277"/>
  <c r="R60" i="288"/>
  <c r="R62" i="288" s="1"/>
  <c r="R65" i="288" s="1"/>
  <c r="R39" i="288"/>
  <c r="R40" i="288" s="1"/>
  <c r="R43" i="288" s="1"/>
  <c r="R75" i="265"/>
  <c r="S34" i="286"/>
  <c r="S52" i="286" s="1"/>
  <c r="R63" i="265"/>
  <c r="S45" i="286"/>
  <c r="R24" i="265"/>
  <c r="R52" i="265"/>
  <c r="DA73" i="278"/>
  <c r="CY64" i="278"/>
  <c r="S53" i="282"/>
  <c r="S55" i="282" s="1"/>
  <c r="S57" i="282"/>
  <c r="S67" i="282"/>
  <c r="S11" i="282"/>
  <c r="S12" i="282" s="1"/>
  <c r="AK71" i="288" l="1"/>
  <c r="AK35" i="282"/>
  <c r="AK84" i="280"/>
  <c r="AK85" i="280" s="1"/>
  <c r="AK103" i="280" s="1"/>
  <c r="AK105" i="280" s="1"/>
  <c r="AK134" i="280"/>
  <c r="BI17" i="286"/>
  <c r="BI49" i="265" s="1"/>
  <c r="BI31" i="288"/>
  <c r="BI24" i="286"/>
  <c r="BI25" i="286" s="1"/>
  <c r="BI15" i="288"/>
  <c r="R19" i="288"/>
  <c r="R25" i="265"/>
  <c r="R65" i="265"/>
  <c r="R76" i="265"/>
  <c r="R53" i="265"/>
  <c r="S140" i="280"/>
  <c r="S56" i="286"/>
  <c r="CY64" i="265"/>
  <c r="CZ61" i="278"/>
  <c r="DA76" i="278"/>
  <c r="S87" i="282"/>
  <c r="S13" i="282"/>
  <c r="S21" i="265" s="1"/>
  <c r="S77" i="282"/>
  <c r="S78" i="282" s="1"/>
  <c r="T75" i="282" s="1"/>
  <c r="S58" i="282"/>
  <c r="S59" i="282" s="1"/>
  <c r="S62" i="282" s="1"/>
  <c r="S63" i="282" s="1"/>
  <c r="AK116" i="280" l="1"/>
  <c r="AK117" i="280" s="1"/>
  <c r="AK70" i="288"/>
  <c r="AK72" i="288" s="1"/>
  <c r="AK75" i="288" s="1"/>
  <c r="AK106" i="280"/>
  <c r="AK36" i="265" s="1"/>
  <c r="AK35" i="265"/>
  <c r="AK16" i="265"/>
  <c r="BJ22" i="286"/>
  <c r="BJ14" i="286" s="1"/>
  <c r="BJ16" i="286" s="1"/>
  <c r="BI74" i="265"/>
  <c r="R82" i="265"/>
  <c r="R67" i="265"/>
  <c r="DA77" i="278"/>
  <c r="DA84" i="278"/>
  <c r="CZ52" i="278"/>
  <c r="S66" i="282"/>
  <c r="S88" i="282"/>
  <c r="S89" i="282" s="1"/>
  <c r="S64" i="282"/>
  <c r="S32" i="265" s="1"/>
  <c r="T54" i="282"/>
  <c r="S22" i="265"/>
  <c r="AK70" i="265" l="1"/>
  <c r="AL114" i="280"/>
  <c r="AL131" i="280" s="1"/>
  <c r="BJ31" i="288"/>
  <c r="BJ24" i="286"/>
  <c r="BJ25" i="286" s="1"/>
  <c r="BJ15" i="288"/>
  <c r="BJ17" i="286"/>
  <c r="BJ49" i="265" s="1"/>
  <c r="R81" i="265"/>
  <c r="DA85" i="278"/>
  <c r="CZ55" i="278"/>
  <c r="DA31" i="265"/>
  <c r="S73" i="265"/>
  <c r="T86" i="282"/>
  <c r="S35" i="286"/>
  <c r="S53" i="286"/>
  <c r="S54" i="286" s="1"/>
  <c r="S60" i="286" s="1"/>
  <c r="S33" i="265"/>
  <c r="AL133" i="280" l="1"/>
  <c r="AL97" i="280" s="1"/>
  <c r="AL99" i="280" s="1"/>
  <c r="AL104" i="280" s="1"/>
  <c r="BK22" i="286"/>
  <c r="BK14" i="286" s="1"/>
  <c r="BK16" i="286" s="1"/>
  <c r="BJ74" i="265"/>
  <c r="R84" i="265"/>
  <c r="R83" i="265"/>
  <c r="CZ30" i="265"/>
  <c r="CZ63" i="278"/>
  <c r="DB82" i="278"/>
  <c r="DA69" i="265"/>
  <c r="S11" i="280"/>
  <c r="S13" i="280" s="1"/>
  <c r="S74" i="288"/>
  <c r="S77" i="288" s="1"/>
  <c r="S79" i="288" s="1"/>
  <c r="S37" i="265"/>
  <c r="AL84" i="280" l="1"/>
  <c r="AL85" i="280" s="1"/>
  <c r="AL103" i="280" s="1"/>
  <c r="AL105" i="280" s="1"/>
  <c r="AL71" i="288"/>
  <c r="AL134" i="280"/>
  <c r="AL35" i="282"/>
  <c r="BK24" i="286"/>
  <c r="BK25" i="286" s="1"/>
  <c r="BK15" i="288"/>
  <c r="BK31" i="288"/>
  <c r="BK17" i="286"/>
  <c r="BK49" i="265" s="1"/>
  <c r="S42" i="265"/>
  <c r="DB73" i="278"/>
  <c r="CZ64" i="278"/>
  <c r="AL16" i="265" l="1"/>
  <c r="AL35" i="265"/>
  <c r="AL106" i="280"/>
  <c r="AL36" i="265" s="1"/>
  <c r="AL70" i="288"/>
  <c r="AL72" i="288" s="1"/>
  <c r="AL75" i="288" s="1"/>
  <c r="AL116" i="280"/>
  <c r="AL117" i="280" s="1"/>
  <c r="BL22" i="286"/>
  <c r="BL14" i="286" s="1"/>
  <c r="BL16" i="286" s="1"/>
  <c r="BK74" i="265"/>
  <c r="S141" i="280"/>
  <c r="S142" i="280" s="1"/>
  <c r="S147" i="280" s="1"/>
  <c r="S148" i="280" s="1"/>
  <c r="DA61" i="278"/>
  <c r="CZ64" i="265"/>
  <c r="DB76" i="278"/>
  <c r="AL70" i="265" l="1"/>
  <c r="AM114" i="280"/>
  <c r="AM131" i="280" s="1"/>
  <c r="S144" i="280"/>
  <c r="S145" i="280" s="1"/>
  <c r="S162" i="280" s="1"/>
  <c r="S164" i="280" s="1"/>
  <c r="BL17" i="286"/>
  <c r="BL49" i="265" s="1"/>
  <c r="BL31" i="288"/>
  <c r="BL24" i="286"/>
  <c r="BL25" i="286" s="1"/>
  <c r="BL15" i="288"/>
  <c r="AH64" i="277"/>
  <c r="DB77" i="278"/>
  <c r="DB84" i="278"/>
  <c r="DA52" i="278"/>
  <c r="S188" i="280"/>
  <c r="S44" i="265"/>
  <c r="AM133" i="280" l="1"/>
  <c r="AM97" i="280" s="1"/>
  <c r="AM99" i="280" s="1"/>
  <c r="AM104" i="280" s="1"/>
  <c r="S173" i="280"/>
  <c r="BL74" i="265"/>
  <c r="X74" i="277" s="1"/>
  <c r="BM22" i="286"/>
  <c r="BM14" i="286" s="1"/>
  <c r="BM16" i="286" s="1"/>
  <c r="DA55" i="278"/>
  <c r="DB85" i="278"/>
  <c r="DB31" i="265"/>
  <c r="S174" i="280"/>
  <c r="S175" i="280" s="1"/>
  <c r="S178" i="280" s="1"/>
  <c r="S180" i="280" s="1"/>
  <c r="S169" i="280"/>
  <c r="S170" i="280" s="1"/>
  <c r="S189" i="280" s="1"/>
  <c r="S165" i="280"/>
  <c r="S45" i="265" s="1"/>
  <c r="AM84" i="280" l="1"/>
  <c r="AM85" i="280" s="1"/>
  <c r="AM103" i="280" s="1"/>
  <c r="AM105" i="280" s="1"/>
  <c r="AM71" i="288"/>
  <c r="AM134" i="280"/>
  <c r="AM35" i="282"/>
  <c r="BM15" i="288"/>
  <c r="BM24" i="286"/>
  <c r="BM25" i="286" s="1"/>
  <c r="BM31" i="288"/>
  <c r="BM17" i="286"/>
  <c r="BM49" i="265" s="1"/>
  <c r="DC82" i="278"/>
  <c r="DB69" i="265"/>
  <c r="DA63" i="278"/>
  <c r="DA30" i="265"/>
  <c r="S190" i="280"/>
  <c r="S191" i="280" s="1"/>
  <c r="S181" i="280"/>
  <c r="S46" i="265" s="1"/>
  <c r="AM16" i="265" l="1"/>
  <c r="AM35" i="265"/>
  <c r="AM106" i="280"/>
  <c r="AM36" i="265" s="1"/>
  <c r="AM70" i="288"/>
  <c r="AM72" i="288" s="1"/>
  <c r="AM75" i="288" s="1"/>
  <c r="AM116" i="280"/>
  <c r="AM117" i="280" s="1"/>
  <c r="BM74" i="265"/>
  <c r="BN22" i="286"/>
  <c r="BN14" i="286" s="1"/>
  <c r="BN16" i="286" s="1"/>
  <c r="DA64" i="278"/>
  <c r="DC73" i="278"/>
  <c r="S47" i="265"/>
  <c r="S72" i="265"/>
  <c r="T187" i="280"/>
  <c r="AM70" i="265" l="1"/>
  <c r="AN114" i="280"/>
  <c r="AN131" i="280" s="1"/>
  <c r="BN24" i="286"/>
  <c r="BN25" i="286" s="1"/>
  <c r="BN15" i="288"/>
  <c r="BN31" i="288"/>
  <c r="BN17" i="286"/>
  <c r="BN49" i="265" s="1"/>
  <c r="S50" i="265"/>
  <c r="DC76" i="278"/>
  <c r="DA64" i="265"/>
  <c r="DB61" i="278"/>
  <c r="T179" i="280"/>
  <c r="T157" i="280"/>
  <c r="T158" i="280" s="1"/>
  <c r="AN133" i="280" l="1"/>
  <c r="AN97" i="280" s="1"/>
  <c r="AN99" i="280" s="1"/>
  <c r="AN104" i="280" s="1"/>
  <c r="BO22" i="286"/>
  <c r="BO14" i="286" s="1"/>
  <c r="BO16" i="286" s="1"/>
  <c r="BN74" i="265"/>
  <c r="S46" i="286"/>
  <c r="S57" i="286"/>
  <c r="S58" i="286" s="1"/>
  <c r="S61" i="286" s="1"/>
  <c r="S62" i="286" s="1"/>
  <c r="S47" i="286" s="1"/>
  <c r="DC77" i="278"/>
  <c r="DC84" i="278"/>
  <c r="DB52" i="278"/>
  <c r="T163" i="280"/>
  <c r="T36" i="282"/>
  <c r="T38" i="282" s="1"/>
  <c r="T44" i="282" s="1"/>
  <c r="T45" i="282" s="1"/>
  <c r="T159" i="280"/>
  <c r="T18" i="265" s="1"/>
  <c r="T168" i="280"/>
  <c r="S36" i="286" l="1"/>
  <c r="S37" i="286" s="1"/>
  <c r="S75" i="265" s="1"/>
  <c r="AN84" i="280"/>
  <c r="AN85" i="280" s="1"/>
  <c r="AN103" i="280" s="1"/>
  <c r="AN105" i="280" s="1"/>
  <c r="AN35" i="282"/>
  <c r="AN71" i="288"/>
  <c r="AN134" i="280"/>
  <c r="S48" i="286"/>
  <c r="S63" i="265" s="1"/>
  <c r="S63" i="286"/>
  <c r="S52" i="265" s="1"/>
  <c r="S14" i="288"/>
  <c r="S30" i="288"/>
  <c r="S32" i="288" s="1"/>
  <c r="S60" i="288" s="1"/>
  <c r="S62" i="288" s="1"/>
  <c r="S65" i="288" s="1"/>
  <c r="BO31" i="288"/>
  <c r="BO17" i="286"/>
  <c r="BO49" i="265" s="1"/>
  <c r="BO15" i="288"/>
  <c r="BO24" i="286"/>
  <c r="BO25" i="286" s="1"/>
  <c r="S16" i="288"/>
  <c r="DB55" i="278"/>
  <c r="DC85" i="278"/>
  <c r="DC31" i="265"/>
  <c r="T19" i="265"/>
  <c r="L18" i="277"/>
  <c r="T47" i="282"/>
  <c r="T48" i="282" s="1"/>
  <c r="T50" i="282"/>
  <c r="T51" i="282" s="1"/>
  <c r="T76" i="282" s="1"/>
  <c r="T34" i="286" l="1"/>
  <c r="S39" i="288"/>
  <c r="S40" i="288" s="1"/>
  <c r="S43" i="288" s="1"/>
  <c r="AN116" i="280"/>
  <c r="AN117" i="280" s="1"/>
  <c r="AN70" i="288"/>
  <c r="AN72" i="288" s="1"/>
  <c r="AN75" i="288" s="1"/>
  <c r="AN106" i="280"/>
  <c r="AN36" i="265" s="1"/>
  <c r="AN35" i="265"/>
  <c r="AN16" i="265"/>
  <c r="S24" i="265"/>
  <c r="T45" i="286"/>
  <c r="T140" i="280" s="1"/>
  <c r="BO74" i="265"/>
  <c r="BP22" i="286"/>
  <c r="BP14" i="286" s="1"/>
  <c r="BP16" i="286" s="1"/>
  <c r="S76" i="265"/>
  <c r="S65" i="265"/>
  <c r="S19" i="288"/>
  <c r="DC69" i="265"/>
  <c r="DD82" i="278"/>
  <c r="DB30" i="265"/>
  <c r="DB63" i="278"/>
  <c r="T57" i="282"/>
  <c r="T53" i="282"/>
  <c r="T55" i="282" s="1"/>
  <c r="T52" i="286"/>
  <c r="S25" i="265"/>
  <c r="L19" i="277"/>
  <c r="S53" i="265"/>
  <c r="T67" i="282"/>
  <c r="T11" i="282"/>
  <c r="T12" i="282" s="1"/>
  <c r="AO114" i="280" l="1"/>
  <c r="AO131" i="280" s="1"/>
  <c r="AN70" i="265"/>
  <c r="R70" i="277" s="1"/>
  <c r="T56" i="286"/>
  <c r="BP24" i="286"/>
  <c r="BP25" i="286" s="1"/>
  <c r="BP31" i="288"/>
  <c r="BP17" i="286"/>
  <c r="BP49" i="265" s="1"/>
  <c r="BP15" i="288"/>
  <c r="S67" i="265"/>
  <c r="S82" i="265"/>
  <c r="DB64" i="278"/>
  <c r="DD73" i="278"/>
  <c r="T13" i="282"/>
  <c r="T21" i="265" s="1"/>
  <c r="T87" i="282"/>
  <c r="T77" i="282"/>
  <c r="T78" i="282" s="1"/>
  <c r="U75" i="282" s="1"/>
  <c r="T58" i="282"/>
  <c r="T59" i="282" s="1"/>
  <c r="T62" i="282" s="1"/>
  <c r="T63" i="282" s="1"/>
  <c r="AO133" i="280" l="1"/>
  <c r="AO97" i="280" s="1"/>
  <c r="AO99" i="280" s="1"/>
  <c r="AO104" i="280" s="1"/>
  <c r="BP74" i="265"/>
  <c r="Y74" i="277" s="1"/>
  <c r="BQ22" i="286"/>
  <c r="BQ14" i="286" s="1"/>
  <c r="BQ16" i="286" s="1"/>
  <c r="S81" i="265"/>
  <c r="DD76" i="278"/>
  <c r="DC61" i="278"/>
  <c r="DB64" i="265"/>
  <c r="U54" i="282"/>
  <c r="T66" i="282"/>
  <c r="T88" i="282"/>
  <c r="T89" i="282" s="1"/>
  <c r="T64" i="282"/>
  <c r="T32" i="265" s="1"/>
  <c r="L21" i="277"/>
  <c r="T22" i="265"/>
  <c r="AO84" i="280" l="1"/>
  <c r="AO85" i="280" s="1"/>
  <c r="AO103" i="280" s="1"/>
  <c r="AO105" i="280" s="1"/>
  <c r="AO71" i="288"/>
  <c r="AO134" i="280"/>
  <c r="AO35" i="282"/>
  <c r="BQ15" i="288"/>
  <c r="BQ17" i="286"/>
  <c r="BQ49" i="265" s="1"/>
  <c r="BQ31" i="288"/>
  <c r="BQ24" i="286"/>
  <c r="BQ25" i="286" s="1"/>
  <c r="S84" i="265"/>
  <c r="S83" i="265"/>
  <c r="DC52" i="278"/>
  <c r="DD77" i="278"/>
  <c r="DD84" i="278"/>
  <c r="T73" i="265"/>
  <c r="U86" i="282"/>
  <c r="L22" i="277"/>
  <c r="T35" i="286"/>
  <c r="T53" i="286"/>
  <c r="T54" i="286" s="1"/>
  <c r="T60" i="286" s="1"/>
  <c r="T33" i="265"/>
  <c r="L32" i="277"/>
  <c r="AO35" i="265" l="1"/>
  <c r="AO16" i="265"/>
  <c r="AO116" i="280"/>
  <c r="AO117" i="280" s="1"/>
  <c r="AO70" i="288"/>
  <c r="AO72" i="288" s="1"/>
  <c r="AO75" i="288" s="1"/>
  <c r="AO106" i="280"/>
  <c r="AO36" i="265" s="1"/>
  <c r="BR22" i="286"/>
  <c r="BR14" i="286" s="1"/>
  <c r="BR16" i="286" s="1"/>
  <c r="BQ74" i="265"/>
  <c r="M73" i="277"/>
  <c r="DD31" i="265"/>
  <c r="DD85" i="278"/>
  <c r="DC55" i="278"/>
  <c r="T11" i="280"/>
  <c r="T13" i="280" s="1"/>
  <c r="T74" i="288"/>
  <c r="T77" i="288" s="1"/>
  <c r="T79" i="288" s="1"/>
  <c r="T37" i="265"/>
  <c r="L33" i="277"/>
  <c r="AP114" i="280" l="1"/>
  <c r="AP131" i="280" s="1"/>
  <c r="AO70" i="265"/>
  <c r="BR15" i="288"/>
  <c r="BR17" i="286"/>
  <c r="BR49" i="265" s="1"/>
  <c r="BR24" i="286"/>
  <c r="BR25" i="286" s="1"/>
  <c r="BR31" i="288"/>
  <c r="T42" i="265"/>
  <c r="DE82" i="278"/>
  <c r="DD69" i="265"/>
  <c r="DC30" i="265"/>
  <c r="DC63" i="278"/>
  <c r="AP133" i="280" l="1"/>
  <c r="AP97" i="280" s="1"/>
  <c r="AP99" i="280" s="1"/>
  <c r="AP104" i="280" s="1"/>
  <c r="BS22" i="286"/>
  <c r="BS14" i="286" s="1"/>
  <c r="BS16" i="286" s="1"/>
  <c r="BR74" i="265"/>
  <c r="T141" i="280"/>
  <c r="T142" i="280" s="1"/>
  <c r="T144" i="280" s="1"/>
  <c r="T145" i="280" s="1"/>
  <c r="AI69" i="277"/>
  <c r="DC64" i="278"/>
  <c r="DE73" i="278"/>
  <c r="AP71" i="288" l="1"/>
  <c r="AP134" i="280"/>
  <c r="AP84" i="280"/>
  <c r="AP85" i="280" s="1"/>
  <c r="AP103" i="280" s="1"/>
  <c r="AP105" i="280" s="1"/>
  <c r="AP35" i="282"/>
  <c r="BS31" i="288"/>
  <c r="BS24" i="286"/>
  <c r="BS25" i="286" s="1"/>
  <c r="BS15" i="288"/>
  <c r="BS17" i="286"/>
  <c r="BS49" i="265" s="1"/>
  <c r="T147" i="280"/>
  <c r="T148" i="280" s="1"/>
  <c r="T188" i="280" s="1"/>
  <c r="DE76" i="278"/>
  <c r="DD61" i="278"/>
  <c r="DC64" i="265"/>
  <c r="T173" i="280"/>
  <c r="T162" i="280"/>
  <c r="T164" i="280" s="1"/>
  <c r="AP106" i="280" l="1"/>
  <c r="AP36" i="265" s="1"/>
  <c r="AP70" i="288"/>
  <c r="AP72" i="288" s="1"/>
  <c r="AP75" i="288" s="1"/>
  <c r="AP116" i="280"/>
  <c r="AP117" i="280" s="1"/>
  <c r="AP16" i="265"/>
  <c r="AP35" i="265"/>
  <c r="BT22" i="286"/>
  <c r="BT14" i="286" s="1"/>
  <c r="BT16" i="286" s="1"/>
  <c r="BS74" i="265"/>
  <c r="T44" i="265"/>
  <c r="DD52" i="278"/>
  <c r="DE77" i="278"/>
  <c r="DE84" i="278"/>
  <c r="T174" i="280"/>
  <c r="T175" i="280" s="1"/>
  <c r="T178" i="280" s="1"/>
  <c r="T180" i="280" s="1"/>
  <c r="T169" i="280"/>
  <c r="T170" i="280" s="1"/>
  <c r="T189" i="280" s="1"/>
  <c r="T165" i="280"/>
  <c r="T45" i="265" s="1"/>
  <c r="L43" i="277" l="1"/>
  <c r="AP70" i="265"/>
  <c r="AQ114" i="280"/>
  <c r="AQ131" i="280" s="1"/>
  <c r="BT31" i="288"/>
  <c r="BT17" i="286"/>
  <c r="BT49" i="265" s="1"/>
  <c r="BT24" i="286"/>
  <c r="BT25" i="286" s="1"/>
  <c r="BT15" i="288"/>
  <c r="DE85" i="278"/>
  <c r="DE31" i="265"/>
  <c r="DD55" i="278"/>
  <c r="T190" i="280"/>
  <c r="T191" i="280" s="1"/>
  <c r="T181" i="280"/>
  <c r="T46" i="265" s="1"/>
  <c r="AQ133" i="280" l="1"/>
  <c r="AQ97" i="280" s="1"/>
  <c r="AQ99" i="280" s="1"/>
  <c r="AQ104" i="280" s="1"/>
  <c r="BU22" i="286"/>
  <c r="BU14" i="286" s="1"/>
  <c r="BU16" i="286" s="1"/>
  <c r="BT74" i="265"/>
  <c r="Z74" i="277" s="1"/>
  <c r="T47" i="265"/>
  <c r="DD30" i="265"/>
  <c r="DD63" i="278"/>
  <c r="DF82" i="278"/>
  <c r="DE69" i="265"/>
  <c r="T72" i="265"/>
  <c r="U187" i="280"/>
  <c r="AQ84" i="280" l="1"/>
  <c r="AQ85" i="280" s="1"/>
  <c r="AQ103" i="280" s="1"/>
  <c r="AQ105" i="280" s="1"/>
  <c r="AQ35" i="282"/>
  <c r="AQ71" i="288"/>
  <c r="AQ134" i="280"/>
  <c r="BU17" i="286"/>
  <c r="BU49" i="265" s="1"/>
  <c r="BU15" i="288"/>
  <c r="BU31" i="288"/>
  <c r="BU24" i="286"/>
  <c r="BU25" i="286" s="1"/>
  <c r="T50" i="265"/>
  <c r="DF73" i="278"/>
  <c r="DD64" i="278"/>
  <c r="U179" i="280"/>
  <c r="U157" i="280"/>
  <c r="U158" i="280" s="1"/>
  <c r="M72" i="277"/>
  <c r="AQ70" i="288" l="1"/>
  <c r="AQ72" i="288" s="1"/>
  <c r="AQ75" i="288" s="1"/>
  <c r="AQ106" i="280"/>
  <c r="AQ36" i="265" s="1"/>
  <c r="AQ116" i="280"/>
  <c r="AQ117" i="280" s="1"/>
  <c r="AQ35" i="265"/>
  <c r="AQ16" i="265"/>
  <c r="BU74" i="265"/>
  <c r="BV22" i="286"/>
  <c r="BV14" i="286" s="1"/>
  <c r="BV16" i="286" s="1"/>
  <c r="T46" i="286"/>
  <c r="T57" i="286"/>
  <c r="T58" i="286" s="1"/>
  <c r="T61" i="286" s="1"/>
  <c r="T62" i="286" s="1"/>
  <c r="DD64" i="265"/>
  <c r="DE61" i="278"/>
  <c r="DF76" i="278"/>
  <c r="U163" i="280"/>
  <c r="U36" i="282"/>
  <c r="U38" i="282" s="1"/>
  <c r="U44" i="282" s="1"/>
  <c r="U45" i="282" s="1"/>
  <c r="U159" i="280"/>
  <c r="U18" i="265" s="1"/>
  <c r="U168" i="280"/>
  <c r="AR114" i="280" l="1"/>
  <c r="AR131" i="280" s="1"/>
  <c r="AQ70" i="265"/>
  <c r="BV17" i="286"/>
  <c r="BV49" i="265" s="1"/>
  <c r="BV15" i="288"/>
  <c r="BV31" i="288"/>
  <c r="BV24" i="286"/>
  <c r="BV25" i="286" s="1"/>
  <c r="AI64" i="277"/>
  <c r="T47" i="286"/>
  <c r="T48" i="286" s="1"/>
  <c r="T36" i="286"/>
  <c r="T37" i="286" s="1"/>
  <c r="T14" i="288"/>
  <c r="T30" i="288"/>
  <c r="T32" i="288" s="1"/>
  <c r="T63" i="286"/>
  <c r="DF77" i="278"/>
  <c r="DF84" i="278"/>
  <c r="DE52" i="278"/>
  <c r="U19" i="265"/>
  <c r="U47" i="282"/>
  <c r="U48" i="282" s="1"/>
  <c r="U50" i="282"/>
  <c r="U51" i="282" s="1"/>
  <c r="U76" i="282" s="1"/>
  <c r="AR133" i="280" l="1"/>
  <c r="AR97" i="280" s="1"/>
  <c r="AR99" i="280" s="1"/>
  <c r="AR104" i="280" s="1"/>
  <c r="BW22" i="286"/>
  <c r="BW14" i="286" s="1"/>
  <c r="BW16" i="286" s="1"/>
  <c r="BV74" i="265"/>
  <c r="T16" i="288"/>
  <c r="T52" i="265"/>
  <c r="T24" i="265"/>
  <c r="U45" i="286"/>
  <c r="T63" i="265"/>
  <c r="T39" i="288"/>
  <c r="T40" i="288" s="1"/>
  <c r="T43" i="288" s="1"/>
  <c r="T60" i="288"/>
  <c r="T62" i="288" s="1"/>
  <c r="T65" i="288" s="1"/>
  <c r="U34" i="286"/>
  <c r="U52" i="286" s="1"/>
  <c r="T75" i="265"/>
  <c r="DE55" i="278"/>
  <c r="DF85" i="278"/>
  <c r="DF31" i="265"/>
  <c r="U57" i="282"/>
  <c r="U53" i="282"/>
  <c r="U55" i="282" s="1"/>
  <c r="U11" i="282"/>
  <c r="U12" i="282" s="1"/>
  <c r="U67" i="282"/>
  <c r="AR84" i="280" l="1"/>
  <c r="AR85" i="280" s="1"/>
  <c r="AR103" i="280" s="1"/>
  <c r="AR105" i="280" s="1"/>
  <c r="AR134" i="280"/>
  <c r="AR71" i="288"/>
  <c r="AR35" i="282"/>
  <c r="BW31" i="288"/>
  <c r="BW15" i="288"/>
  <c r="BW17" i="286"/>
  <c r="BW49" i="265" s="1"/>
  <c r="BW24" i="286"/>
  <c r="BW25" i="286" s="1"/>
  <c r="T19" i="288"/>
  <c r="T65" i="265"/>
  <c r="M63" i="277"/>
  <c r="M65" i="277" s="1"/>
  <c r="M67" i="277" s="1"/>
  <c r="M81" i="277" s="1"/>
  <c r="L24" i="277"/>
  <c r="L25" i="277" s="1"/>
  <c r="T25" i="265"/>
  <c r="M75" i="277"/>
  <c r="M76" i="277" s="1"/>
  <c r="M82" i="277" s="1"/>
  <c r="T76" i="265"/>
  <c r="U56" i="286"/>
  <c r="U140" i="280"/>
  <c r="T53" i="265"/>
  <c r="L51" i="277"/>
  <c r="DF69" i="265"/>
  <c r="DG82" i="278"/>
  <c r="DE30" i="265"/>
  <c r="DE63" i="278"/>
  <c r="U13" i="282"/>
  <c r="U21" i="265" s="1"/>
  <c r="U87" i="282"/>
  <c r="U58" i="282"/>
  <c r="U59" i="282" s="1"/>
  <c r="U62" i="282" s="1"/>
  <c r="U63" i="282" s="1"/>
  <c r="U77" i="282"/>
  <c r="U78" i="282" s="1"/>
  <c r="V75" i="282" s="1"/>
  <c r="AR116" i="280" l="1"/>
  <c r="AR117" i="280" s="1"/>
  <c r="AR106" i="280"/>
  <c r="AR36" i="265" s="1"/>
  <c r="AR70" i="288"/>
  <c r="AR72" i="288" s="1"/>
  <c r="AR75" i="288" s="1"/>
  <c r="AR16" i="265"/>
  <c r="AR35" i="265"/>
  <c r="BX22" i="286"/>
  <c r="BX14" i="286" s="1"/>
  <c r="BX16" i="286" s="1"/>
  <c r="BW74" i="265"/>
  <c r="T82" i="265"/>
  <c r="T67" i="265"/>
  <c r="M84" i="277"/>
  <c r="M83" i="277"/>
  <c r="DE64" i="278"/>
  <c r="DG73" i="278"/>
  <c r="U66" i="282"/>
  <c r="U88" i="282"/>
  <c r="U89" i="282" s="1"/>
  <c r="U64" i="282"/>
  <c r="U32" i="265" s="1"/>
  <c r="V54" i="282"/>
  <c r="U22" i="265"/>
  <c r="AS114" i="280" l="1"/>
  <c r="AS131" i="280" s="1"/>
  <c r="AR70" i="265"/>
  <c r="S70" i="277" s="1"/>
  <c r="BX24" i="286"/>
  <c r="BX25" i="286" s="1"/>
  <c r="BX15" i="288"/>
  <c r="BX17" i="286"/>
  <c r="BX49" i="265" s="1"/>
  <c r="BX31" i="288"/>
  <c r="T81" i="265"/>
  <c r="DG76" i="278"/>
  <c r="DF61" i="278"/>
  <c r="DE64" i="265"/>
  <c r="U35" i="286"/>
  <c r="U53" i="286"/>
  <c r="U54" i="286" s="1"/>
  <c r="U60" i="286" s="1"/>
  <c r="U73" i="265"/>
  <c r="V86" i="282"/>
  <c r="U33" i="265"/>
  <c r="AS133" i="280" l="1"/>
  <c r="AS97" i="280" s="1"/>
  <c r="AS99" i="280" s="1"/>
  <c r="AS104" i="280" s="1"/>
  <c r="BX74" i="265"/>
  <c r="AA74" i="277" s="1"/>
  <c r="BY22" i="286"/>
  <c r="BY14" i="286" s="1"/>
  <c r="BY16" i="286" s="1"/>
  <c r="T83" i="265"/>
  <c r="T84" i="265"/>
  <c r="DF52" i="278"/>
  <c r="DG77" i="278"/>
  <c r="DG84" i="278"/>
  <c r="U11" i="280"/>
  <c r="U13" i="280" s="1"/>
  <c r="U37" i="265"/>
  <c r="U74" i="288"/>
  <c r="U77" i="288" s="1"/>
  <c r="U79" i="288" s="1"/>
  <c r="AS71" i="288" l="1"/>
  <c r="AS35" i="282"/>
  <c r="AS84" i="280"/>
  <c r="AS85" i="280" s="1"/>
  <c r="AS103" i="280" s="1"/>
  <c r="AS105" i="280" s="1"/>
  <c r="AS134" i="280"/>
  <c r="BY31" i="288"/>
  <c r="BY17" i="286"/>
  <c r="BY49" i="265" s="1"/>
  <c r="BY24" i="286"/>
  <c r="BY25" i="286" s="1"/>
  <c r="BY15" i="288"/>
  <c r="U42" i="265"/>
  <c r="DG31" i="265"/>
  <c r="DG85" i="278"/>
  <c r="DF55" i="278"/>
  <c r="AS116" i="280" l="1"/>
  <c r="AS117" i="280" s="1"/>
  <c r="AS70" i="288"/>
  <c r="AS72" i="288" s="1"/>
  <c r="AS75" i="288" s="1"/>
  <c r="AS106" i="280"/>
  <c r="AS36" i="265" s="1"/>
  <c r="AS16" i="265"/>
  <c r="AS35" i="265"/>
  <c r="BZ22" i="286"/>
  <c r="BZ14" i="286" s="1"/>
  <c r="BZ16" i="286" s="1"/>
  <c r="BY74" i="265"/>
  <c r="U141" i="280"/>
  <c r="U142" i="280" s="1"/>
  <c r="U144" i="280" s="1"/>
  <c r="U145" i="280" s="1"/>
  <c r="DF30" i="265"/>
  <c r="DF63" i="278"/>
  <c r="DG69" i="265"/>
  <c r="DH82" i="278"/>
  <c r="AS70" i="265" l="1"/>
  <c r="AT114" i="280"/>
  <c r="AT131" i="280" s="1"/>
  <c r="U147" i="280"/>
  <c r="U148" i="280" s="1"/>
  <c r="U44" i="265" s="1"/>
  <c r="BZ17" i="286"/>
  <c r="BZ49" i="265" s="1"/>
  <c r="BZ31" i="288"/>
  <c r="BZ15" i="288"/>
  <c r="BZ24" i="286"/>
  <c r="BZ25" i="286" s="1"/>
  <c r="DH73" i="278"/>
  <c r="DF64" i="278"/>
  <c r="U173" i="280"/>
  <c r="U162" i="280"/>
  <c r="U164" i="280" s="1"/>
  <c r="AT133" i="280" l="1"/>
  <c r="AT97" i="280" s="1"/>
  <c r="AT99" i="280" s="1"/>
  <c r="AT104" i="280" s="1"/>
  <c r="U188" i="280"/>
  <c r="BZ74" i="265"/>
  <c r="CA22" i="286"/>
  <c r="CA14" i="286" s="1"/>
  <c r="CA16" i="286" s="1"/>
  <c r="DF64" i="265"/>
  <c r="DG61" i="278"/>
  <c r="DH76" i="278"/>
  <c r="U169" i="280"/>
  <c r="U170" i="280" s="1"/>
  <c r="U189" i="280" s="1"/>
  <c r="U174" i="280"/>
  <c r="U175" i="280" s="1"/>
  <c r="U178" i="280" s="1"/>
  <c r="U180" i="280" s="1"/>
  <c r="U165" i="280"/>
  <c r="U45" i="265" s="1"/>
  <c r="AT84" i="280" l="1"/>
  <c r="AT85" i="280" s="1"/>
  <c r="AT103" i="280" s="1"/>
  <c r="AT105" i="280" s="1"/>
  <c r="AT134" i="280"/>
  <c r="AT35" i="282"/>
  <c r="AT71" i="288"/>
  <c r="CA31" i="288"/>
  <c r="CA15" i="288"/>
  <c r="CA17" i="286"/>
  <c r="CA49" i="265" s="1"/>
  <c r="CA24" i="286"/>
  <c r="CA25" i="286" s="1"/>
  <c r="DG52" i="278"/>
  <c r="DH77" i="278"/>
  <c r="DH84" i="278"/>
  <c r="U190" i="280"/>
  <c r="U191" i="280" s="1"/>
  <c r="U181" i="280"/>
  <c r="U46" i="265" s="1"/>
  <c r="AT116" i="280" l="1"/>
  <c r="AT117" i="280" s="1"/>
  <c r="AT70" i="288"/>
  <c r="AT72" i="288" s="1"/>
  <c r="AT75" i="288" s="1"/>
  <c r="AT106" i="280"/>
  <c r="AT36" i="265" s="1"/>
  <c r="AT16" i="265"/>
  <c r="AT35" i="265"/>
  <c r="CA74" i="265"/>
  <c r="CB22" i="286"/>
  <c r="CB14" i="286" s="1"/>
  <c r="CB16" i="286" s="1"/>
  <c r="DH85" i="278"/>
  <c r="DH31" i="265"/>
  <c r="DG55" i="278"/>
  <c r="U72" i="265"/>
  <c r="V187" i="280"/>
  <c r="U47" i="265"/>
  <c r="AU114" i="280" l="1"/>
  <c r="AU131" i="280" s="1"/>
  <c r="AT70" i="265"/>
  <c r="CB31" i="288"/>
  <c r="CB15" i="288"/>
  <c r="CB17" i="286"/>
  <c r="CB49" i="265" s="1"/>
  <c r="CB24" i="286"/>
  <c r="CB25" i="286" s="1"/>
  <c r="U50" i="265"/>
  <c r="DG63" i="278"/>
  <c r="DG30" i="265"/>
  <c r="DH69" i="265"/>
  <c r="DI82" i="278"/>
  <c r="V179" i="280"/>
  <c r="V157" i="280"/>
  <c r="V158" i="280" s="1"/>
  <c r="U57" i="286" l="1"/>
  <c r="U58" i="286" s="1"/>
  <c r="U61" i="286" s="1"/>
  <c r="U62" i="286" s="1"/>
  <c r="U47" i="286" s="1"/>
  <c r="AU133" i="280"/>
  <c r="AU97" i="280" s="1"/>
  <c r="AU99" i="280" s="1"/>
  <c r="AU104" i="280" s="1"/>
  <c r="CC22" i="286"/>
  <c r="CC14" i="286" s="1"/>
  <c r="CC16" i="286" s="1"/>
  <c r="CB74" i="265"/>
  <c r="AB74" i="277" s="1"/>
  <c r="U46" i="286"/>
  <c r="AJ69" i="277"/>
  <c r="DI73" i="278"/>
  <c r="DG64" i="278"/>
  <c r="V163" i="280"/>
  <c r="V36" i="282"/>
  <c r="V38" i="282" s="1"/>
  <c r="V44" i="282" s="1"/>
  <c r="V45" i="282" s="1"/>
  <c r="V159" i="280"/>
  <c r="V18" i="265" s="1"/>
  <c r="V168" i="280"/>
  <c r="U36" i="286"/>
  <c r="U37" i="286" s="1"/>
  <c r="U14" i="288"/>
  <c r="U30" i="288" l="1"/>
  <c r="U32" i="288" s="1"/>
  <c r="U39" i="288" s="1"/>
  <c r="U40" i="288" s="1"/>
  <c r="U43" i="288" s="1"/>
  <c r="U63" i="286"/>
  <c r="U52" i="265" s="1"/>
  <c r="AU84" i="280"/>
  <c r="AU85" i="280" s="1"/>
  <c r="AU103" i="280" s="1"/>
  <c r="AU105" i="280" s="1"/>
  <c r="AU35" i="282"/>
  <c r="AU71" i="288"/>
  <c r="AU134" i="280"/>
  <c r="CC31" i="288"/>
  <c r="CC15" i="288"/>
  <c r="CC17" i="286"/>
  <c r="CC49" i="265" s="1"/>
  <c r="CC24" i="286"/>
  <c r="CC25" i="286" s="1"/>
  <c r="U48" i="286"/>
  <c r="V45" i="286" s="1"/>
  <c r="U16" i="288"/>
  <c r="DH61" i="278"/>
  <c r="DG64" i="265"/>
  <c r="DI76" i="278"/>
  <c r="V19" i="265"/>
  <c r="U24" i="265"/>
  <c r="V47" i="282"/>
  <c r="V48" i="282" s="1"/>
  <c r="V50" i="282"/>
  <c r="V51" i="282" s="1"/>
  <c r="V76" i="282" s="1"/>
  <c r="U60" i="288"/>
  <c r="U62" i="288" s="1"/>
  <c r="U65" i="288" s="1"/>
  <c r="U75" i="265"/>
  <c r="V34" i="286"/>
  <c r="U63" i="265" l="1"/>
  <c r="U65" i="265" s="1"/>
  <c r="AU106" i="280"/>
  <c r="AU36" i="265" s="1"/>
  <c r="AU70" i="288"/>
  <c r="AU72" i="288" s="1"/>
  <c r="AU75" i="288" s="1"/>
  <c r="AU116" i="280"/>
  <c r="AU117" i="280" s="1"/>
  <c r="AU35" i="265"/>
  <c r="AU16" i="265"/>
  <c r="CD22" i="286"/>
  <c r="CD14" i="286" s="1"/>
  <c r="CD16" i="286" s="1"/>
  <c r="CC74" i="265"/>
  <c r="U76" i="265"/>
  <c r="U19" i="288"/>
  <c r="DI77" i="278"/>
  <c r="DI84" i="278"/>
  <c r="DH52" i="278"/>
  <c r="U25" i="265"/>
  <c r="U53" i="265"/>
  <c r="V67" i="282"/>
  <c r="V11" i="282"/>
  <c r="V12" i="282" s="1"/>
  <c r="V140" i="280"/>
  <c r="V56" i="286"/>
  <c r="V52" i="286"/>
  <c r="V53" i="282"/>
  <c r="V55" i="282" s="1"/>
  <c r="V57" i="282"/>
  <c r="AU70" i="265" l="1"/>
  <c r="AV114" i="280"/>
  <c r="AV131" i="280" s="1"/>
  <c r="CD17" i="286"/>
  <c r="CD49" i="265" s="1"/>
  <c r="CD31" i="288"/>
  <c r="CD15" i="288"/>
  <c r="CD24" i="286"/>
  <c r="CD25" i="286" s="1"/>
  <c r="U67" i="265"/>
  <c r="U82" i="265"/>
  <c r="DI85" i="278"/>
  <c r="DH55" i="278"/>
  <c r="DI31" i="265"/>
  <c r="V87" i="282"/>
  <c r="V13" i="282"/>
  <c r="V21" i="265" s="1"/>
  <c r="V77" i="282"/>
  <c r="V78" i="282" s="1"/>
  <c r="W75" i="282" s="1"/>
  <c r="V58" i="282"/>
  <c r="V59" i="282" s="1"/>
  <c r="V62" i="282" s="1"/>
  <c r="V63" i="282" s="1"/>
  <c r="AV133" i="280" l="1"/>
  <c r="AV97" i="280" s="1"/>
  <c r="AV99" i="280" s="1"/>
  <c r="AV104" i="280" s="1"/>
  <c r="CD74" i="265"/>
  <c r="CE22" i="286"/>
  <c r="CE14" i="286" s="1"/>
  <c r="CE16" i="286" s="1"/>
  <c r="U81" i="265"/>
  <c r="DH63" i="278"/>
  <c r="DH30" i="265"/>
  <c r="DJ82" i="278"/>
  <c r="DI69" i="265"/>
  <c r="V66" i="282"/>
  <c r="V88" i="282"/>
  <c r="V89" i="282" s="1"/>
  <c r="V64" i="282"/>
  <c r="V32" i="265" s="1"/>
  <c r="W54" i="282"/>
  <c r="V22" i="265"/>
  <c r="AV35" i="282" l="1"/>
  <c r="AV134" i="280"/>
  <c r="AV84" i="280"/>
  <c r="AV85" i="280" s="1"/>
  <c r="AV103" i="280" s="1"/>
  <c r="AV105" i="280" s="1"/>
  <c r="AV71" i="288"/>
  <c r="CE31" i="288"/>
  <c r="CE15" i="288"/>
  <c r="CE17" i="286"/>
  <c r="CE49" i="265" s="1"/>
  <c r="CE24" i="286"/>
  <c r="CE25" i="286" s="1"/>
  <c r="U84" i="265"/>
  <c r="U83" i="265"/>
  <c r="DJ73" i="278"/>
  <c r="DH64" i="278"/>
  <c r="V73" i="265"/>
  <c r="W86" i="282"/>
  <c r="V35" i="286"/>
  <c r="V53" i="286"/>
  <c r="V54" i="286" s="1"/>
  <c r="V60" i="286" s="1"/>
  <c r="V33" i="265"/>
  <c r="AV16" i="265" l="1"/>
  <c r="AV35" i="265"/>
  <c r="AV70" i="288"/>
  <c r="AV72" i="288" s="1"/>
  <c r="AV75" i="288" s="1"/>
  <c r="AV116" i="280"/>
  <c r="AV117" i="280" s="1"/>
  <c r="AV106" i="280"/>
  <c r="AV36" i="265" s="1"/>
  <c r="CF22" i="286"/>
  <c r="CF14" i="286" s="1"/>
  <c r="CF16" i="286" s="1"/>
  <c r="CE74" i="265"/>
  <c r="DI61" i="278"/>
  <c r="DH64" i="265"/>
  <c r="DJ76" i="278"/>
  <c r="V11" i="280"/>
  <c r="V13" i="280" s="1"/>
  <c r="V37" i="265"/>
  <c r="V74" i="288"/>
  <c r="V77" i="288" s="1"/>
  <c r="V79" i="288" s="1"/>
  <c r="AV70" i="265" l="1"/>
  <c r="T70" i="277" s="1"/>
  <c r="AW114" i="280"/>
  <c r="AW131" i="280" s="1"/>
  <c r="CF24" i="286"/>
  <c r="CF25" i="286" s="1"/>
  <c r="CF15" i="288"/>
  <c r="CF31" i="288"/>
  <c r="CF17" i="286"/>
  <c r="CF49" i="265" s="1"/>
  <c r="AJ64" i="277"/>
  <c r="V42" i="265"/>
  <c r="DJ77" i="278"/>
  <c r="DJ84" i="278"/>
  <c r="DI52" i="278"/>
  <c r="AW133" i="280" l="1"/>
  <c r="AW97" i="280" s="1"/>
  <c r="AW99" i="280" s="1"/>
  <c r="AW104" i="280" s="1"/>
  <c r="CF74" i="265"/>
  <c r="AC74" i="277" s="1"/>
  <c r="CG22" i="286"/>
  <c r="CG14" i="286" s="1"/>
  <c r="CG16" i="286" s="1"/>
  <c r="V141" i="280"/>
  <c r="V142" i="280" s="1"/>
  <c r="V147" i="280" s="1"/>
  <c r="V148" i="280" s="1"/>
  <c r="DI55" i="278"/>
  <c r="DJ85" i="278"/>
  <c r="DJ31" i="265"/>
  <c r="V144" i="280" l="1"/>
  <c r="V145" i="280" s="1"/>
  <c r="V173" i="280" s="1"/>
  <c r="AW134" i="280"/>
  <c r="AW35" i="282"/>
  <c r="AW84" i="280"/>
  <c r="AW85" i="280" s="1"/>
  <c r="AW103" i="280" s="1"/>
  <c r="AW105" i="280" s="1"/>
  <c r="AW71" i="288"/>
  <c r="CG17" i="286"/>
  <c r="CG49" i="265" s="1"/>
  <c r="CG24" i="286"/>
  <c r="CG25" i="286" s="1"/>
  <c r="CG31" i="288"/>
  <c r="CG15" i="288"/>
  <c r="DK82" i="278"/>
  <c r="DJ69" i="265"/>
  <c r="DI63" i="278"/>
  <c r="DI30" i="265"/>
  <c r="V44" i="265"/>
  <c r="V188" i="280"/>
  <c r="V162" i="280" l="1"/>
  <c r="V164" i="280" s="1"/>
  <c r="V169" i="280" s="1"/>
  <c r="V170" i="280" s="1"/>
  <c r="V189" i="280" s="1"/>
  <c r="AW116" i="280"/>
  <c r="AW117" i="280" s="1"/>
  <c r="AW70" i="288"/>
  <c r="AW72" i="288" s="1"/>
  <c r="AW75" i="288" s="1"/>
  <c r="AW106" i="280"/>
  <c r="AW36" i="265" s="1"/>
  <c r="AW35" i="265"/>
  <c r="AW16" i="265"/>
  <c r="CG74" i="265"/>
  <c r="CH22" i="286"/>
  <c r="CH14" i="286" s="1"/>
  <c r="CH16" i="286" s="1"/>
  <c r="DI64" i="278"/>
  <c r="DK73" i="278"/>
  <c r="V174" i="280"/>
  <c r="V175" i="280" s="1"/>
  <c r="V178" i="280" s="1"/>
  <c r="V180" i="280" s="1"/>
  <c r="V165" i="280" l="1"/>
  <c r="V45" i="265" s="1"/>
  <c r="AW70" i="265"/>
  <c r="AX114" i="280"/>
  <c r="AX131" i="280" s="1"/>
  <c r="CH31" i="288"/>
  <c r="CH17" i="286"/>
  <c r="CH49" i="265" s="1"/>
  <c r="CH24" i="286"/>
  <c r="CH25" i="286" s="1"/>
  <c r="CH15" i="288"/>
  <c r="DK76" i="278"/>
  <c r="DJ61" i="278"/>
  <c r="DI64" i="265"/>
  <c r="V190" i="280"/>
  <c r="V191" i="280" s="1"/>
  <c r="V181" i="280"/>
  <c r="V46" i="265" s="1"/>
  <c r="AX133" i="280" l="1"/>
  <c r="AX97" i="280" s="1"/>
  <c r="AX99" i="280" s="1"/>
  <c r="AX104" i="280" s="1"/>
  <c r="CI22" i="286"/>
  <c r="CI14" i="286" s="1"/>
  <c r="CI16" i="286" s="1"/>
  <c r="CH74" i="265"/>
  <c r="V47" i="265"/>
  <c r="DK77" i="278"/>
  <c r="DK84" i="278"/>
  <c r="DJ52" i="278"/>
  <c r="V72" i="265"/>
  <c r="W187" i="280"/>
  <c r="AX134" i="280" l="1"/>
  <c r="AX84" i="280"/>
  <c r="AX85" i="280" s="1"/>
  <c r="AX103" i="280" s="1"/>
  <c r="AX105" i="280" s="1"/>
  <c r="AX71" i="288"/>
  <c r="AX35" i="282"/>
  <c r="CI24" i="286"/>
  <c r="CI25" i="286" s="1"/>
  <c r="CI31" i="288"/>
  <c r="CI15" i="288"/>
  <c r="CI17" i="286"/>
  <c r="CI49" i="265" s="1"/>
  <c r="V50" i="265"/>
  <c r="DJ55" i="278"/>
  <c r="DK85" i="278"/>
  <c r="DK31" i="265"/>
  <c r="W157" i="280"/>
  <c r="W158" i="280" s="1"/>
  <c r="W179" i="280"/>
  <c r="AX106" i="280" l="1"/>
  <c r="AX36" i="265" s="1"/>
  <c r="AX116" i="280"/>
  <c r="AX117" i="280" s="1"/>
  <c r="AX70" i="288"/>
  <c r="AX72" i="288" s="1"/>
  <c r="AX75" i="288" s="1"/>
  <c r="AX16" i="265"/>
  <c r="AX35" i="265"/>
  <c r="CI74" i="265"/>
  <c r="CJ22" i="286"/>
  <c r="CJ14" i="286" s="1"/>
  <c r="CJ16" i="286" s="1"/>
  <c r="V57" i="286"/>
  <c r="V58" i="286" s="1"/>
  <c r="V61" i="286" s="1"/>
  <c r="V62" i="286" s="1"/>
  <c r="V46" i="286"/>
  <c r="DL82" i="278"/>
  <c r="DK69" i="265"/>
  <c r="DJ30" i="265"/>
  <c r="DJ63" i="278"/>
  <c r="W36" i="282"/>
  <c r="W38" i="282" s="1"/>
  <c r="W44" i="282" s="1"/>
  <c r="W45" i="282" s="1"/>
  <c r="W159" i="280"/>
  <c r="W18" i="265" s="1"/>
  <c r="W163" i="280"/>
  <c r="W168" i="280"/>
  <c r="AX70" i="265" l="1"/>
  <c r="AY114" i="280"/>
  <c r="AY131" i="280" s="1"/>
  <c r="CJ24" i="286"/>
  <c r="CJ25" i="286" s="1"/>
  <c r="CJ17" i="286"/>
  <c r="CJ49" i="265" s="1"/>
  <c r="CJ15" i="288"/>
  <c r="CJ31" i="288"/>
  <c r="V36" i="286"/>
  <c r="V37" i="286" s="1"/>
  <c r="V63" i="286"/>
  <c r="V14" i="288"/>
  <c r="V47" i="286"/>
  <c r="V48" i="286" s="1"/>
  <c r="V30" i="288"/>
  <c r="V32" i="288" s="1"/>
  <c r="DJ64" i="278"/>
  <c r="DL73" i="278"/>
  <c r="W19" i="265"/>
  <c r="W47" i="282"/>
  <c r="W48" i="282" s="1"/>
  <c r="W50" i="282"/>
  <c r="W51" i="282" s="1"/>
  <c r="W76" i="282" s="1"/>
  <c r="AY133" i="280" l="1"/>
  <c r="AY97" i="280" s="1"/>
  <c r="AY99" i="280" s="1"/>
  <c r="AY104" i="280" s="1"/>
  <c r="CJ74" i="265"/>
  <c r="AD74" i="277" s="1"/>
  <c r="CK22" i="286"/>
  <c r="CK14" i="286" s="1"/>
  <c r="CK16" i="286" s="1"/>
  <c r="V16" i="288"/>
  <c r="W45" i="286"/>
  <c r="V63" i="265"/>
  <c r="V24" i="265"/>
  <c r="V52" i="265"/>
  <c r="V39" i="288"/>
  <c r="V40" i="288" s="1"/>
  <c r="V43" i="288" s="1"/>
  <c r="V60" i="288"/>
  <c r="V62" i="288" s="1"/>
  <c r="V65" i="288" s="1"/>
  <c r="W34" i="286"/>
  <c r="W52" i="286" s="1"/>
  <c r="V75" i="265"/>
  <c r="DL76" i="278"/>
  <c r="DK61" i="278"/>
  <c r="DJ64" i="265"/>
  <c r="W53" i="282"/>
  <c r="W55" i="282" s="1"/>
  <c r="W57" i="282"/>
  <c r="W67" i="282"/>
  <c r="W11" i="282"/>
  <c r="W12" i="282" s="1"/>
  <c r="AY84" i="280" l="1"/>
  <c r="AY85" i="280" s="1"/>
  <c r="AY103" i="280" s="1"/>
  <c r="AY105" i="280" s="1"/>
  <c r="AY35" i="282"/>
  <c r="AY71" i="288"/>
  <c r="AY134" i="280"/>
  <c r="CK15" i="288"/>
  <c r="CK24" i="286"/>
  <c r="CK25" i="286" s="1"/>
  <c r="CK31" i="288"/>
  <c r="CK17" i="286"/>
  <c r="CK49" i="265" s="1"/>
  <c r="V19" i="288"/>
  <c r="V76" i="265"/>
  <c r="V53" i="265"/>
  <c r="V65" i="265"/>
  <c r="V25" i="265"/>
  <c r="W56" i="286"/>
  <c r="W140" i="280"/>
  <c r="DL77" i="278"/>
  <c r="DL84" i="278"/>
  <c r="DK52" i="278"/>
  <c r="W77" i="282"/>
  <c r="W78" i="282" s="1"/>
  <c r="X75" i="282" s="1"/>
  <c r="W58" i="282"/>
  <c r="W59" i="282" s="1"/>
  <c r="W62" i="282" s="1"/>
  <c r="W63" i="282" s="1"/>
  <c r="W87" i="282"/>
  <c r="W13" i="282"/>
  <c r="W21" i="265" s="1"/>
  <c r="AY16" i="265" l="1"/>
  <c r="AY35" i="265"/>
  <c r="AY106" i="280"/>
  <c r="AY36" i="265" s="1"/>
  <c r="AY70" i="288"/>
  <c r="AY72" i="288" s="1"/>
  <c r="AY75" i="288" s="1"/>
  <c r="AY116" i="280"/>
  <c r="AY117" i="280" s="1"/>
  <c r="CL22" i="286"/>
  <c r="CL14" i="286" s="1"/>
  <c r="CL16" i="286" s="1"/>
  <c r="CK74" i="265"/>
  <c r="V67" i="265"/>
  <c r="V82" i="265"/>
  <c r="DK55" i="278"/>
  <c r="DL85" i="278"/>
  <c r="DL31" i="265"/>
  <c r="W22" i="265"/>
  <c r="W88" i="282"/>
  <c r="W89" i="282" s="1"/>
  <c r="W66" i="282"/>
  <c r="W64" i="282"/>
  <c r="W32" i="265" s="1"/>
  <c r="X54" i="282"/>
  <c r="AZ114" i="280" l="1"/>
  <c r="AZ131" i="280" s="1"/>
  <c r="AY70" i="265"/>
  <c r="CL31" i="288"/>
  <c r="CL24" i="286"/>
  <c r="CL25" i="286" s="1"/>
  <c r="CL17" i="286"/>
  <c r="CL49" i="265" s="1"/>
  <c r="CL15" i="288"/>
  <c r="V81" i="265"/>
  <c r="DM82" i="278"/>
  <c r="DL69" i="265"/>
  <c r="DK63" i="278"/>
  <c r="DK30" i="265"/>
  <c r="W73" i="265"/>
  <c r="X86" i="282"/>
  <c r="W33" i="265"/>
  <c r="W35" i="286"/>
  <c r="W53" i="286"/>
  <c r="W54" i="286" s="1"/>
  <c r="W60" i="286" s="1"/>
  <c r="AZ133" i="280" l="1"/>
  <c r="AZ97" i="280" s="1"/>
  <c r="AZ99" i="280" s="1"/>
  <c r="AZ104" i="280" s="1"/>
  <c r="CM22" i="286"/>
  <c r="CM14" i="286" s="1"/>
  <c r="CM16" i="286" s="1"/>
  <c r="CL74" i="265"/>
  <c r="AK69" i="277"/>
  <c r="V84" i="265"/>
  <c r="V83" i="265"/>
  <c r="DM73" i="278"/>
  <c r="DK64" i="278"/>
  <c r="W11" i="280"/>
  <c r="W13" i="280" s="1"/>
  <c r="W37" i="265"/>
  <c r="W74" i="288"/>
  <c r="W77" i="288" s="1"/>
  <c r="W79" i="288" s="1"/>
  <c r="AZ71" i="288" l="1"/>
  <c r="AZ35" i="282"/>
  <c r="AZ84" i="280"/>
  <c r="AZ85" i="280" s="1"/>
  <c r="AZ103" i="280" s="1"/>
  <c r="AZ105" i="280" s="1"/>
  <c r="AZ134" i="280"/>
  <c r="CM17" i="286"/>
  <c r="CM49" i="265" s="1"/>
  <c r="CM15" i="288"/>
  <c r="CM24" i="286"/>
  <c r="CM25" i="286" s="1"/>
  <c r="CM31" i="288"/>
  <c r="W42" i="265"/>
  <c r="DK64" i="265"/>
  <c r="DL61" i="278"/>
  <c r="DM76" i="278"/>
  <c r="AZ35" i="265" l="1"/>
  <c r="AZ16" i="265"/>
  <c r="AZ106" i="280"/>
  <c r="AZ36" i="265" s="1"/>
  <c r="AZ70" i="288"/>
  <c r="AZ72" i="288" s="1"/>
  <c r="AZ75" i="288" s="1"/>
  <c r="AZ116" i="280"/>
  <c r="AZ117" i="280" s="1"/>
  <c r="CN22" i="286"/>
  <c r="CN14" i="286" s="1"/>
  <c r="CN16" i="286" s="1"/>
  <c r="CM74" i="265"/>
  <c r="W141" i="280"/>
  <c r="W142" i="280" s="1"/>
  <c r="W144" i="280" s="1"/>
  <c r="W145" i="280" s="1"/>
  <c r="DM77" i="278"/>
  <c r="DM84" i="278"/>
  <c r="DL52" i="278"/>
  <c r="AZ70" i="265" l="1"/>
  <c r="U70" i="277" s="1"/>
  <c r="BA114" i="280"/>
  <c r="BA131" i="280" s="1"/>
  <c r="W147" i="280"/>
  <c r="W148" i="280" s="1"/>
  <c r="W44" i="265" s="1"/>
  <c r="CN31" i="288"/>
  <c r="CN24" i="286"/>
  <c r="CN25" i="286" s="1"/>
  <c r="CN15" i="288"/>
  <c r="CN17" i="286"/>
  <c r="CN49" i="265" s="1"/>
  <c r="DL55" i="278"/>
  <c r="DM85" i="278"/>
  <c r="DM31" i="265"/>
  <c r="W162" i="280"/>
  <c r="W164" i="280" s="1"/>
  <c r="W173" i="280"/>
  <c r="BA133" i="280" l="1"/>
  <c r="BA97" i="280" s="1"/>
  <c r="BA99" i="280" s="1"/>
  <c r="BA104" i="280" s="1"/>
  <c r="W188" i="280"/>
  <c r="CO22" i="286"/>
  <c r="CO14" i="286" s="1"/>
  <c r="CO16" i="286" s="1"/>
  <c r="CN74" i="265"/>
  <c r="AE74" i="277" s="1"/>
  <c r="DM69" i="265"/>
  <c r="DN82" i="278"/>
  <c r="DL30" i="265"/>
  <c r="DL63" i="278"/>
  <c r="W165" i="280"/>
  <c r="W45" i="265" s="1"/>
  <c r="W174" i="280"/>
  <c r="W175" i="280" s="1"/>
  <c r="W178" i="280" s="1"/>
  <c r="W180" i="280" s="1"/>
  <c r="W169" i="280"/>
  <c r="W170" i="280" s="1"/>
  <c r="W189" i="280" s="1"/>
  <c r="BA71" i="288" l="1"/>
  <c r="BA134" i="280"/>
  <c r="BA84" i="280"/>
  <c r="BA85" i="280" s="1"/>
  <c r="BA103" i="280" s="1"/>
  <c r="BA105" i="280" s="1"/>
  <c r="BA35" i="282"/>
  <c r="CO24" i="286"/>
  <c r="CO25" i="286" s="1"/>
  <c r="CO17" i="286"/>
  <c r="CO49" i="265" s="1"/>
  <c r="CO15" i="288"/>
  <c r="CO31" i="288"/>
  <c r="DN73" i="278"/>
  <c r="DL64" i="278"/>
  <c r="W190" i="280"/>
  <c r="W191" i="280" s="1"/>
  <c r="W181" i="280"/>
  <c r="W46" i="265" s="1"/>
  <c r="BA70" i="288" l="1"/>
  <c r="BA72" i="288" s="1"/>
  <c r="BA75" i="288" s="1"/>
  <c r="BA116" i="280"/>
  <c r="BA117" i="280" s="1"/>
  <c r="BA106" i="280"/>
  <c r="BA36" i="265" s="1"/>
  <c r="BA35" i="265"/>
  <c r="BA16" i="265"/>
  <c r="CO74" i="265"/>
  <c r="CP22" i="286"/>
  <c r="CP14" i="286" s="1"/>
  <c r="CP16" i="286" s="1"/>
  <c r="W47" i="265"/>
  <c r="DM61" i="278"/>
  <c r="DL64" i="265"/>
  <c r="DN76" i="278"/>
  <c r="W72" i="265"/>
  <c r="X187" i="280"/>
  <c r="BA70" i="265" l="1"/>
  <c r="BB114" i="280"/>
  <c r="BB131" i="280" s="1"/>
  <c r="CP31" i="288"/>
  <c r="CP17" i="286"/>
  <c r="CP49" i="265" s="1"/>
  <c r="CP24" i="286"/>
  <c r="CP25" i="286" s="1"/>
  <c r="CP15" i="288"/>
  <c r="W50" i="265"/>
  <c r="AK64" i="277"/>
  <c r="DN77" i="278"/>
  <c r="DN84" i="278"/>
  <c r="DM52" i="278"/>
  <c r="X179" i="280"/>
  <c r="X157" i="280"/>
  <c r="X158" i="280" s="1"/>
  <c r="BB133" i="280" l="1"/>
  <c r="BB97" i="280" s="1"/>
  <c r="BB99" i="280" s="1"/>
  <c r="BB104" i="280" s="1"/>
  <c r="CP74" i="265"/>
  <c r="CQ22" i="286"/>
  <c r="CQ14" i="286" s="1"/>
  <c r="CQ16" i="286" s="1"/>
  <c r="W46" i="286"/>
  <c r="W57" i="286"/>
  <c r="W58" i="286" s="1"/>
  <c r="W61" i="286" s="1"/>
  <c r="W62" i="286" s="1"/>
  <c r="DN85" i="278"/>
  <c r="DM55" i="278"/>
  <c r="DN31" i="265"/>
  <c r="X36" i="282"/>
  <c r="X38" i="282" s="1"/>
  <c r="X44" i="282" s="1"/>
  <c r="X45" i="282" s="1"/>
  <c r="X163" i="280"/>
  <c r="X159" i="280"/>
  <c r="X18" i="265" s="1"/>
  <c r="X168" i="280"/>
  <c r="BB84" i="280" l="1"/>
  <c r="BB85" i="280" s="1"/>
  <c r="BB103" i="280" s="1"/>
  <c r="BB105" i="280" s="1"/>
  <c r="BB35" i="282"/>
  <c r="BB134" i="280"/>
  <c r="BB71" i="288"/>
  <c r="CQ15" i="288"/>
  <c r="CQ17" i="286"/>
  <c r="CQ49" i="265" s="1"/>
  <c r="CQ31" i="288"/>
  <c r="CQ24" i="286"/>
  <c r="CQ25" i="286" s="1"/>
  <c r="W63" i="286"/>
  <c r="W30" i="288"/>
  <c r="W32" i="288" s="1"/>
  <c r="W36" i="286"/>
  <c r="W37" i="286" s="1"/>
  <c r="W47" i="286"/>
  <c r="W48" i="286" s="1"/>
  <c r="W14" i="288"/>
  <c r="DM30" i="265"/>
  <c r="DM63" i="278"/>
  <c r="DO82" i="278"/>
  <c r="DN69" i="265"/>
  <c r="AA31" i="277"/>
  <c r="AB31" i="277"/>
  <c r="AC31" i="277"/>
  <c r="AD31" i="277"/>
  <c r="AE31" i="277"/>
  <c r="AF31" i="277"/>
  <c r="AG31" i="277"/>
  <c r="AH31" i="277"/>
  <c r="AI31" i="277"/>
  <c r="AJ31" i="277"/>
  <c r="X19" i="265"/>
  <c r="M18" i="277"/>
  <c r="X50" i="282"/>
  <c r="X51" i="282" s="1"/>
  <c r="X76" i="282" s="1"/>
  <c r="X47" i="282"/>
  <c r="X48" i="282" s="1"/>
  <c r="BB16" i="265" l="1"/>
  <c r="BB35" i="265"/>
  <c r="BB116" i="280"/>
  <c r="BB117" i="280" s="1"/>
  <c r="BB106" i="280"/>
  <c r="BB36" i="265" s="1"/>
  <c r="BB70" i="288"/>
  <c r="BB72" i="288" s="1"/>
  <c r="BB75" i="288" s="1"/>
  <c r="CQ74" i="265"/>
  <c r="CR22" i="286"/>
  <c r="CR14" i="286" s="1"/>
  <c r="CR16" i="286" s="1"/>
  <c r="W16" i="288"/>
  <c r="X45" i="286"/>
  <c r="W63" i="265"/>
  <c r="W39" i="288"/>
  <c r="W40" i="288" s="1"/>
  <c r="W43" i="288" s="1"/>
  <c r="W60" i="288"/>
  <c r="W62" i="288" s="1"/>
  <c r="W65" i="288" s="1"/>
  <c r="X34" i="286"/>
  <c r="X52" i="286" s="1"/>
  <c r="W75" i="265"/>
  <c r="W24" i="265"/>
  <c r="W52" i="265"/>
  <c r="DO73" i="278"/>
  <c r="DM64" i="278"/>
  <c r="AA30" i="277"/>
  <c r="AB30" i="277"/>
  <c r="AC30" i="277"/>
  <c r="AD30" i="277"/>
  <c r="X57" i="282"/>
  <c r="X53" i="282"/>
  <c r="X55" i="282" s="1"/>
  <c r="X67" i="282"/>
  <c r="X11" i="282"/>
  <c r="X12" i="282" s="1"/>
  <c r="BC114" i="280" l="1"/>
  <c r="BC131" i="280" s="1"/>
  <c r="BB70" i="265"/>
  <c r="CR17" i="286"/>
  <c r="CR49" i="265" s="1"/>
  <c r="CR24" i="286"/>
  <c r="CR25" i="286" s="1"/>
  <c r="CR31" i="288"/>
  <c r="CR15" i="288"/>
  <c r="W19" i="288"/>
  <c r="W53" i="265"/>
  <c r="W76" i="265"/>
  <c r="W65" i="265"/>
  <c r="W25" i="265"/>
  <c r="X140" i="280"/>
  <c r="X56" i="286"/>
  <c r="DM64" i="265"/>
  <c r="DN61" i="278"/>
  <c r="DO76" i="278"/>
  <c r="X87" i="282"/>
  <c r="X13" i="282"/>
  <c r="X21" i="265" s="1"/>
  <c r="X77" i="282"/>
  <c r="X78" i="282" s="1"/>
  <c r="Y75" i="282" s="1"/>
  <c r="X58" i="282"/>
  <c r="X59" i="282" s="1"/>
  <c r="X62" i="282" s="1"/>
  <c r="X63" i="282" s="1"/>
  <c r="BC133" i="280" l="1"/>
  <c r="BC97" i="280" s="1"/>
  <c r="BC99" i="280" s="1"/>
  <c r="BC104" i="280" s="1"/>
  <c r="CS22" i="286"/>
  <c r="CS14" i="286" s="1"/>
  <c r="CS16" i="286" s="1"/>
  <c r="CR74" i="265"/>
  <c r="AF74" i="277" s="1"/>
  <c r="W67" i="265"/>
  <c r="W82" i="265"/>
  <c r="DN52" i="278"/>
  <c r="DO77" i="278"/>
  <c r="DO84" i="278"/>
  <c r="X66" i="282"/>
  <c r="X88" i="282"/>
  <c r="X89" i="282" s="1"/>
  <c r="X64" i="282"/>
  <c r="X32" i="265" s="1"/>
  <c r="Y54" i="282"/>
  <c r="M21" i="277"/>
  <c r="X22" i="265"/>
  <c r="BC84" i="280" l="1"/>
  <c r="BC85" i="280" s="1"/>
  <c r="BC103" i="280" s="1"/>
  <c r="BC105" i="280" s="1"/>
  <c r="BC134" i="280"/>
  <c r="BC35" i="282"/>
  <c r="BC71" i="288"/>
  <c r="CS15" i="288"/>
  <c r="CS24" i="286"/>
  <c r="CS25" i="286" s="1"/>
  <c r="CS17" i="286"/>
  <c r="CS49" i="265" s="1"/>
  <c r="CS31" i="288"/>
  <c r="W81" i="265"/>
  <c r="DO31" i="265"/>
  <c r="DO85" i="278"/>
  <c r="DN55" i="278"/>
  <c r="X35" i="286"/>
  <c r="X53" i="286"/>
  <c r="X54" i="286" s="1"/>
  <c r="X60" i="286" s="1"/>
  <c r="X73" i="265"/>
  <c r="Y86" i="282"/>
  <c r="X33" i="265"/>
  <c r="M32" i="277"/>
  <c r="BC116" i="280" l="1"/>
  <c r="BC117" i="280" s="1"/>
  <c r="BC70" i="288"/>
  <c r="BC72" i="288" s="1"/>
  <c r="BC75" i="288" s="1"/>
  <c r="BC106" i="280"/>
  <c r="BC36" i="265" s="1"/>
  <c r="BC35" i="265"/>
  <c r="BC16" i="265"/>
  <c r="CT22" i="286"/>
  <c r="CT14" i="286" s="1"/>
  <c r="CT16" i="286" s="1"/>
  <c r="CS74" i="265"/>
  <c r="N73" i="277"/>
  <c r="W83" i="265"/>
  <c r="W84" i="265"/>
  <c r="DN63" i="278"/>
  <c r="DN30" i="265"/>
  <c r="DO69" i="265"/>
  <c r="DP82" i="278"/>
  <c r="X11" i="280"/>
  <c r="X13" i="280" s="1"/>
  <c r="X74" i="288"/>
  <c r="X77" i="288" s="1"/>
  <c r="X79" i="288" s="1"/>
  <c r="X37" i="265"/>
  <c r="M33" i="277"/>
  <c r="BC70" i="265" l="1"/>
  <c r="BD114" i="280"/>
  <c r="BD131" i="280" s="1"/>
  <c r="CT17" i="286"/>
  <c r="CT49" i="265" s="1"/>
  <c r="CT24" i="286"/>
  <c r="CT25" i="286" s="1"/>
  <c r="CT31" i="288"/>
  <c r="CT15" i="288"/>
  <c r="X42" i="265"/>
  <c r="DP73" i="278"/>
  <c r="DN64" i="278"/>
  <c r="X141" i="280" l="1"/>
  <c r="X142" i="280" s="1"/>
  <c r="X147" i="280" s="1"/>
  <c r="X148" i="280" s="1"/>
  <c r="BD133" i="280"/>
  <c r="BD97" i="280" s="1"/>
  <c r="BD99" i="280" s="1"/>
  <c r="BD104" i="280" s="1"/>
  <c r="CT74" i="265"/>
  <c r="CU22" i="286"/>
  <c r="CU14" i="286" s="1"/>
  <c r="CU16" i="286" s="1"/>
  <c r="DN64" i="265"/>
  <c r="DO61" i="278"/>
  <c r="DP76" i="278"/>
  <c r="X144" i="280" l="1"/>
  <c r="X145" i="280" s="1"/>
  <c r="X162" i="280" s="1"/>
  <c r="X164" i="280" s="1"/>
  <c r="BD35" i="282"/>
  <c r="BD134" i="280"/>
  <c r="BD84" i="280"/>
  <c r="BD85" i="280" s="1"/>
  <c r="BD103" i="280" s="1"/>
  <c r="BD105" i="280" s="1"/>
  <c r="BD71" i="288"/>
  <c r="CU31" i="288"/>
  <c r="CU15" i="288"/>
  <c r="CU17" i="286"/>
  <c r="CU49" i="265" s="1"/>
  <c r="CU24" i="286"/>
  <c r="CU25" i="286" s="1"/>
  <c r="DP77" i="278"/>
  <c r="DP84" i="278"/>
  <c r="DO52" i="278"/>
  <c r="X44" i="265"/>
  <c r="X188" i="280"/>
  <c r="X173" i="280"/>
  <c r="BD116" i="280" l="1"/>
  <c r="BD117" i="280" s="1"/>
  <c r="BD70" i="288"/>
  <c r="BD72" i="288" s="1"/>
  <c r="BD75" i="288" s="1"/>
  <c r="BD106" i="280"/>
  <c r="BD36" i="265" s="1"/>
  <c r="BD16" i="265"/>
  <c r="BD35" i="265"/>
  <c r="CU74" i="265"/>
  <c r="CV22" i="286"/>
  <c r="CV14" i="286" s="1"/>
  <c r="CV16" i="286" s="1"/>
  <c r="DP85" i="278"/>
  <c r="DO55" i="278"/>
  <c r="DP31" i="265"/>
  <c r="M43" i="277"/>
  <c r="X174" i="280"/>
  <c r="X175" i="280" s="1"/>
  <c r="X178" i="280" s="1"/>
  <c r="X180" i="280" s="1"/>
  <c r="X169" i="280"/>
  <c r="X170" i="280" s="1"/>
  <c r="X189" i="280" s="1"/>
  <c r="X165" i="280"/>
  <c r="X45" i="265" s="1"/>
  <c r="BE114" i="280" l="1"/>
  <c r="BE131" i="280" s="1"/>
  <c r="BD70" i="265"/>
  <c r="V70" i="277" s="1"/>
  <c r="CV31" i="288"/>
  <c r="CV17" i="286"/>
  <c r="CV49" i="265" s="1"/>
  <c r="CV24" i="286"/>
  <c r="CV25" i="286" s="1"/>
  <c r="CV15" i="288"/>
  <c r="AK31" i="277"/>
  <c r="DO63" i="278"/>
  <c r="DO30" i="265"/>
  <c r="DP69" i="265"/>
  <c r="DQ82" i="278"/>
  <c r="X190" i="280"/>
  <c r="X191" i="280" s="1"/>
  <c r="X181" i="280"/>
  <c r="X46" i="265" s="1"/>
  <c r="BE133" i="280" l="1"/>
  <c r="BE97" i="280" s="1"/>
  <c r="BE99" i="280" s="1"/>
  <c r="BE104" i="280" s="1"/>
  <c r="CV74" i="265"/>
  <c r="AG74" i="277" s="1"/>
  <c r="CW22" i="286"/>
  <c r="CW14" i="286" s="1"/>
  <c r="CW16" i="286" s="1"/>
  <c r="X47" i="265"/>
  <c r="AL69" i="277"/>
  <c r="DQ73" i="278"/>
  <c r="DO64" i="278"/>
  <c r="X72" i="265"/>
  <c r="Y187" i="280"/>
  <c r="BE71" i="288" l="1"/>
  <c r="BE134" i="280"/>
  <c r="BE84" i="280"/>
  <c r="BE85" i="280" s="1"/>
  <c r="BE103" i="280" s="1"/>
  <c r="BE105" i="280" s="1"/>
  <c r="BE35" i="282"/>
  <c r="CW15" i="288"/>
  <c r="CW17" i="286"/>
  <c r="CW49" i="265" s="1"/>
  <c r="CW24" i="286"/>
  <c r="CW25" i="286" s="1"/>
  <c r="CW31" i="288"/>
  <c r="X50" i="265"/>
  <c r="DP61" i="278"/>
  <c r="DO64" i="265"/>
  <c r="DQ76" i="278"/>
  <c r="N72" i="277"/>
  <c r="Y179" i="280"/>
  <c r="Y157" i="280"/>
  <c r="Y158" i="280" s="1"/>
  <c r="BE106" i="280" l="1"/>
  <c r="BE36" i="265" s="1"/>
  <c r="BE70" i="288"/>
  <c r="BE72" i="288" s="1"/>
  <c r="BE75" i="288" s="1"/>
  <c r="BE116" i="280"/>
  <c r="BE117" i="280" s="1"/>
  <c r="BE16" i="265"/>
  <c r="BE35" i="265"/>
  <c r="CX22" i="286"/>
  <c r="CX14" i="286" s="1"/>
  <c r="CX16" i="286" s="1"/>
  <c r="CW74" i="265"/>
  <c r="X57" i="286"/>
  <c r="X58" i="286" s="1"/>
  <c r="X61" i="286" s="1"/>
  <c r="X62" i="286" s="1"/>
  <c r="X46" i="286"/>
  <c r="DQ77" i="278"/>
  <c r="DQ84" i="278"/>
  <c r="DP52" i="278"/>
  <c r="Y36" i="282"/>
  <c r="Y38" i="282" s="1"/>
  <c r="Y44" i="282" s="1"/>
  <c r="Y45" i="282" s="1"/>
  <c r="Y163" i="280"/>
  <c r="Y159" i="280"/>
  <c r="Y18" i="265" s="1"/>
  <c r="Y168" i="280"/>
  <c r="BF114" i="280" l="1"/>
  <c r="BF131" i="280" s="1"/>
  <c r="BE70" i="265"/>
  <c r="CX31" i="288"/>
  <c r="CX15" i="288"/>
  <c r="CX24" i="286"/>
  <c r="CX25" i="286" s="1"/>
  <c r="CX17" i="286"/>
  <c r="CX49" i="265" s="1"/>
  <c r="X47" i="286"/>
  <c r="X48" i="286" s="1"/>
  <c r="X30" i="288"/>
  <c r="X32" i="288" s="1"/>
  <c r="X14" i="288"/>
  <c r="X36" i="286"/>
  <c r="X37" i="286" s="1"/>
  <c r="X63" i="286"/>
  <c r="DP55" i="278"/>
  <c r="DQ85" i="278"/>
  <c r="DQ31" i="265"/>
  <c r="Y19" i="265"/>
  <c r="Y50" i="282"/>
  <c r="Y51" i="282" s="1"/>
  <c r="Y76" i="282" s="1"/>
  <c r="Y47" i="282"/>
  <c r="Y48" i="282" s="1"/>
  <c r="BF133" i="280" l="1"/>
  <c r="BF97" i="280" s="1"/>
  <c r="BF99" i="280" s="1"/>
  <c r="BF104" i="280" s="1"/>
  <c r="CX74" i="265"/>
  <c r="CY22" i="286"/>
  <c r="CY14" i="286" s="1"/>
  <c r="CY16" i="286" s="1"/>
  <c r="X16" i="288"/>
  <c r="Y34" i="286"/>
  <c r="Y52" i="286" s="1"/>
  <c r="X75" i="265"/>
  <c r="X39" i="288"/>
  <c r="X40" i="288" s="1"/>
  <c r="X43" i="288" s="1"/>
  <c r="X60" i="288"/>
  <c r="X62" i="288" s="1"/>
  <c r="X65" i="288" s="1"/>
  <c r="X24" i="265"/>
  <c r="X52" i="265"/>
  <c r="Y45" i="286"/>
  <c r="X63" i="265"/>
  <c r="DR82" i="278"/>
  <c r="DQ69" i="265"/>
  <c r="DP30" i="265"/>
  <c r="DP63" i="278"/>
  <c r="Y57" i="282"/>
  <c r="Y53" i="282"/>
  <c r="Y55" i="282" s="1"/>
  <c r="Y67" i="282"/>
  <c r="Y11" i="282"/>
  <c r="Y12" i="282" s="1"/>
  <c r="BF35" i="282" l="1"/>
  <c r="BF71" i="288"/>
  <c r="BF84" i="280"/>
  <c r="BF85" i="280" s="1"/>
  <c r="BF103" i="280" s="1"/>
  <c r="BF105" i="280" s="1"/>
  <c r="BF134" i="280"/>
  <c r="CY17" i="286"/>
  <c r="CY49" i="265" s="1"/>
  <c r="CY24" i="286"/>
  <c r="CY25" i="286" s="1"/>
  <c r="CY31" i="288"/>
  <c r="CY15" i="288"/>
  <c r="X19" i="288"/>
  <c r="N63" i="277"/>
  <c r="N65" i="277" s="1"/>
  <c r="N67" i="277" s="1"/>
  <c r="N81" i="277" s="1"/>
  <c r="X65" i="265"/>
  <c r="M51" i="277"/>
  <c r="X53" i="265"/>
  <c r="N75" i="277"/>
  <c r="N76" i="277" s="1"/>
  <c r="N82" i="277" s="1"/>
  <c r="X76" i="265"/>
  <c r="Y140" i="280"/>
  <c r="Y56" i="286"/>
  <c r="X25" i="265"/>
  <c r="M24" i="277"/>
  <c r="DP64" i="278"/>
  <c r="DR73" i="278"/>
  <c r="Y58" i="282"/>
  <c r="Y59" i="282" s="1"/>
  <c r="Y62" i="282" s="1"/>
  <c r="Y63" i="282" s="1"/>
  <c r="Y77" i="282"/>
  <c r="Y78" i="282" s="1"/>
  <c r="Z75" i="282" s="1"/>
  <c r="Y13" i="282"/>
  <c r="Y21" i="265" s="1"/>
  <c r="Y87" i="282"/>
  <c r="BF116" i="280" l="1"/>
  <c r="BF117" i="280" s="1"/>
  <c r="BF70" i="288"/>
  <c r="BF72" i="288" s="1"/>
  <c r="BF75" i="288" s="1"/>
  <c r="BF106" i="280"/>
  <c r="BF36" i="265" s="1"/>
  <c r="BF35" i="265"/>
  <c r="BF16" i="265"/>
  <c r="CZ22" i="286"/>
  <c r="CZ14" i="286" s="1"/>
  <c r="CZ16" i="286" s="1"/>
  <c r="CY74" i="265"/>
  <c r="N84" i="277"/>
  <c r="N83" i="277"/>
  <c r="X82" i="265"/>
  <c r="X67" i="265"/>
  <c r="DR76" i="278"/>
  <c r="DQ61" i="278"/>
  <c r="DP64" i="265"/>
  <c r="Y88" i="282"/>
  <c r="Y89" i="282" s="1"/>
  <c r="Y66" i="282"/>
  <c r="Y64" i="282"/>
  <c r="Y32" i="265" s="1"/>
  <c r="Y22" i="265"/>
  <c r="Z54" i="282"/>
  <c r="BF70" i="265" l="1"/>
  <c r="BG114" i="280"/>
  <c r="BG131" i="280" s="1"/>
  <c r="CZ31" i="288"/>
  <c r="CZ24" i="286"/>
  <c r="CZ25" i="286" s="1"/>
  <c r="CZ17" i="286"/>
  <c r="CZ49" i="265" s="1"/>
  <c r="CZ15" i="288"/>
  <c r="AL64" i="277"/>
  <c r="X81" i="265"/>
  <c r="DQ52" i="278"/>
  <c r="DR77" i="278"/>
  <c r="DR84" i="278"/>
  <c r="Y73" i="265"/>
  <c r="Z86" i="282"/>
  <c r="Y53" i="286"/>
  <c r="Y54" i="286" s="1"/>
  <c r="Y60" i="286" s="1"/>
  <c r="Y35" i="286"/>
  <c r="Y33" i="265"/>
  <c r="BG133" i="280" l="1"/>
  <c r="BG97" i="280" s="1"/>
  <c r="BG99" i="280" s="1"/>
  <c r="BG104" i="280" s="1"/>
  <c r="DA22" i="286"/>
  <c r="DA14" i="286" s="1"/>
  <c r="DA16" i="286" s="1"/>
  <c r="CZ74" i="265"/>
  <c r="AH74" i="277" s="1"/>
  <c r="X83" i="265"/>
  <c r="X84" i="265"/>
  <c r="DR31" i="265"/>
  <c r="DR85" i="278"/>
  <c r="DQ55" i="278"/>
  <c r="Y11" i="280"/>
  <c r="Y13" i="280" s="1"/>
  <c r="Y37" i="265"/>
  <c r="Y74" i="288"/>
  <c r="Y77" i="288" s="1"/>
  <c r="Y79" i="288" s="1"/>
  <c r="BG84" i="280" l="1"/>
  <c r="BG85" i="280" s="1"/>
  <c r="BG103" i="280" s="1"/>
  <c r="BG105" i="280" s="1"/>
  <c r="BG35" i="282"/>
  <c r="BG71" i="288"/>
  <c r="BG134" i="280"/>
  <c r="DA31" i="288"/>
  <c r="DA15" i="288"/>
  <c r="DA24" i="286"/>
  <c r="DA25" i="286" s="1"/>
  <c r="DA17" i="286"/>
  <c r="DA49" i="265" s="1"/>
  <c r="Y42" i="265"/>
  <c r="DS82" i="278"/>
  <c r="DR69" i="265"/>
  <c r="DQ30" i="265"/>
  <c r="DQ63" i="278"/>
  <c r="Y141" i="280" l="1"/>
  <c r="Y142" i="280" s="1"/>
  <c r="Y144" i="280" s="1"/>
  <c r="Y145" i="280" s="1"/>
  <c r="BG116" i="280"/>
  <c r="BG117" i="280" s="1"/>
  <c r="BG70" i="288"/>
  <c r="BG72" i="288" s="1"/>
  <c r="BG75" i="288" s="1"/>
  <c r="BG106" i="280"/>
  <c r="BG36" i="265" s="1"/>
  <c r="BG16" i="265"/>
  <c r="BG35" i="265"/>
  <c r="DB22" i="286"/>
  <c r="DB14" i="286" s="1"/>
  <c r="DB16" i="286" s="1"/>
  <c r="DA74" i="265"/>
  <c r="DQ64" i="278"/>
  <c r="DS73" i="278"/>
  <c r="Y147" i="280"/>
  <c r="Y148" i="280" s="1"/>
  <c r="BG70" i="265" l="1"/>
  <c r="BH114" i="280"/>
  <c r="BH131" i="280" s="1"/>
  <c r="DB24" i="286"/>
  <c r="DB25" i="286" s="1"/>
  <c r="DB17" i="286"/>
  <c r="DB49" i="265" s="1"/>
  <c r="DB31" i="288"/>
  <c r="DB15" i="288"/>
  <c r="DS76" i="278"/>
  <c r="DR61" i="278"/>
  <c r="DQ64" i="265"/>
  <c r="Y44" i="265"/>
  <c r="Y188" i="280"/>
  <c r="Y162" i="280"/>
  <c r="Y164" i="280" s="1"/>
  <c r="Y173" i="280"/>
  <c r="BH133" i="280" l="1"/>
  <c r="BH97" i="280" s="1"/>
  <c r="BH99" i="280" s="1"/>
  <c r="BH104" i="280" s="1"/>
  <c r="DC22" i="286"/>
  <c r="DC14" i="286" s="1"/>
  <c r="DC16" i="286" s="1"/>
  <c r="DB74" i="265"/>
  <c r="DR52" i="278"/>
  <c r="DS77" i="278"/>
  <c r="DS84" i="278"/>
  <c r="Y169" i="280"/>
  <c r="Y170" i="280" s="1"/>
  <c r="Y189" i="280" s="1"/>
  <c r="Y174" i="280"/>
  <c r="Y175" i="280" s="1"/>
  <c r="Y178" i="280" s="1"/>
  <c r="Y180" i="280" s="1"/>
  <c r="Y165" i="280"/>
  <c r="Y45" i="265" s="1"/>
  <c r="BH134" i="280" l="1"/>
  <c r="BH71" i="288"/>
  <c r="BH84" i="280"/>
  <c r="BH85" i="280" s="1"/>
  <c r="BH103" i="280" s="1"/>
  <c r="BH105" i="280" s="1"/>
  <c r="BH35" i="282"/>
  <c r="DC17" i="286"/>
  <c r="DC49" i="265" s="1"/>
  <c r="DC31" i="288"/>
  <c r="DC15" i="288"/>
  <c r="DC24" i="286"/>
  <c r="DC25" i="286" s="1"/>
  <c r="DS85" i="278"/>
  <c r="DS31" i="265"/>
  <c r="DR55" i="278"/>
  <c r="Y190" i="280"/>
  <c r="Y191" i="280" s="1"/>
  <c r="Y181" i="280"/>
  <c r="Y46" i="265" s="1"/>
  <c r="BH70" i="288" l="1"/>
  <c r="BH72" i="288" s="1"/>
  <c r="BH75" i="288" s="1"/>
  <c r="BH106" i="280"/>
  <c r="BH36" i="265" s="1"/>
  <c r="BH116" i="280"/>
  <c r="BH117" i="280" s="1"/>
  <c r="BH16" i="265"/>
  <c r="BH35" i="265"/>
  <c r="DD22" i="286"/>
  <c r="DD14" i="286" s="1"/>
  <c r="DD16" i="286" s="1"/>
  <c r="DC74" i="265"/>
  <c r="DR30" i="265"/>
  <c r="DR63" i="278"/>
  <c r="DS69" i="265"/>
  <c r="DT82" i="278"/>
  <c r="Y47" i="265"/>
  <c r="Y72" i="265"/>
  <c r="Z187" i="280"/>
  <c r="BI114" i="280" l="1"/>
  <c r="BI131" i="280" s="1"/>
  <c r="BH70" i="265"/>
  <c r="W70" i="277" s="1"/>
  <c r="DD17" i="286"/>
  <c r="DD49" i="265" s="1"/>
  <c r="DD31" i="288"/>
  <c r="DD15" i="288"/>
  <c r="DD24" i="286"/>
  <c r="DD25" i="286" s="1"/>
  <c r="Y50" i="265"/>
  <c r="DT73" i="278"/>
  <c r="DR64" i="278"/>
  <c r="Z179" i="280"/>
  <c r="Z157" i="280"/>
  <c r="Z158" i="280" s="1"/>
  <c r="Y46" i="286" l="1"/>
  <c r="BI133" i="280"/>
  <c r="BI97" i="280" s="1"/>
  <c r="BI99" i="280" s="1"/>
  <c r="BI104" i="280" s="1"/>
  <c r="DD74" i="265"/>
  <c r="AI74" i="277" s="1"/>
  <c r="DE22" i="286"/>
  <c r="DE14" i="286" s="1"/>
  <c r="DE16" i="286" s="1"/>
  <c r="Y57" i="286"/>
  <c r="Y58" i="286" s="1"/>
  <c r="Y61" i="286" s="1"/>
  <c r="Y62" i="286" s="1"/>
  <c r="Y36" i="286" s="1"/>
  <c r="Y37" i="286" s="1"/>
  <c r="DS61" i="278"/>
  <c r="DR64" i="265"/>
  <c r="DT76" i="278"/>
  <c r="Z36" i="282"/>
  <c r="Z38" i="282" s="1"/>
  <c r="Z44" i="282" s="1"/>
  <c r="Z45" i="282" s="1"/>
  <c r="Z163" i="280"/>
  <c r="Z168" i="280"/>
  <c r="Z159" i="280"/>
  <c r="Z18" i="265" s="1"/>
  <c r="Y63" i="286"/>
  <c r="BI71" i="288" l="1"/>
  <c r="BI35" i="282"/>
  <c r="BI84" i="280"/>
  <c r="BI85" i="280" s="1"/>
  <c r="BI103" i="280" s="1"/>
  <c r="BI105" i="280" s="1"/>
  <c r="BI134" i="280"/>
  <c r="Y30" i="288"/>
  <c r="Y32" i="288" s="1"/>
  <c r="Y39" i="288" s="1"/>
  <c r="Y40" i="288" s="1"/>
  <c r="Y43" i="288" s="1"/>
  <c r="Y47" i="286"/>
  <c r="Y48" i="286" s="1"/>
  <c r="Z45" i="286" s="1"/>
  <c r="DE24" i="286"/>
  <c r="DE25" i="286" s="1"/>
  <c r="DE31" i="288"/>
  <c r="DE15" i="288"/>
  <c r="DE17" i="286"/>
  <c r="DE49" i="265" s="1"/>
  <c r="Y14" i="288"/>
  <c r="DS52" i="278"/>
  <c r="DT77" i="278"/>
  <c r="DT84" i="278"/>
  <c r="Y24" i="265"/>
  <c r="Y52" i="265"/>
  <c r="Z19" i="265"/>
  <c r="Y75" i="265"/>
  <c r="Z34" i="286"/>
  <c r="Z47" i="282"/>
  <c r="Z48" i="282" s="1"/>
  <c r="Z50" i="282"/>
  <c r="Z51" i="282" s="1"/>
  <c r="Z76" i="282" s="1"/>
  <c r="Y63" i="265" l="1"/>
  <c r="Y65" i="265" s="1"/>
  <c r="BI116" i="280"/>
  <c r="BI117" i="280" s="1"/>
  <c r="BI70" i="288"/>
  <c r="BI72" i="288" s="1"/>
  <c r="BI75" i="288" s="1"/>
  <c r="BI106" i="280"/>
  <c r="BI36" i="265" s="1"/>
  <c r="BI35" i="265"/>
  <c r="BI16" i="265"/>
  <c r="Y60" i="288"/>
  <c r="Y62" i="288" s="1"/>
  <c r="Y65" i="288" s="1"/>
  <c r="DE74" i="265"/>
  <c r="DF22" i="286"/>
  <c r="DF14" i="286" s="1"/>
  <c r="DF16" i="286" s="1"/>
  <c r="Y16" i="288"/>
  <c r="Y19" i="288" s="1"/>
  <c r="Y76" i="265"/>
  <c r="DT85" i="278"/>
  <c r="DT31" i="265"/>
  <c r="DS55" i="278"/>
  <c r="Z53" i="282"/>
  <c r="Z55" i="282" s="1"/>
  <c r="Z57" i="282"/>
  <c r="Z52" i="286"/>
  <c r="Z67" i="282"/>
  <c r="Z11" i="282"/>
  <c r="Z12" i="282" s="1"/>
  <c r="Y25" i="265"/>
  <c r="Z56" i="286"/>
  <c r="Z140" i="280"/>
  <c r="Y53" i="265"/>
  <c r="BI70" i="265" l="1"/>
  <c r="BJ114" i="280"/>
  <c r="BJ131" i="280" s="1"/>
  <c r="DF31" i="288"/>
  <c r="DF15" i="288"/>
  <c r="DF17" i="286"/>
  <c r="DF49" i="265" s="1"/>
  <c r="DF24" i="286"/>
  <c r="DF25" i="286" s="1"/>
  <c r="Y67" i="265"/>
  <c r="Y82" i="265"/>
  <c r="DS63" i="278"/>
  <c r="DS30" i="265"/>
  <c r="DU82" i="278"/>
  <c r="DT69" i="265"/>
  <c r="Z13" i="282"/>
  <c r="Z21" i="265" s="1"/>
  <c r="Z87" i="282"/>
  <c r="Z58" i="282"/>
  <c r="Z59" i="282" s="1"/>
  <c r="Z62" i="282" s="1"/>
  <c r="Z63" i="282" s="1"/>
  <c r="Z77" i="282"/>
  <c r="Z78" i="282" s="1"/>
  <c r="AA75" i="282" s="1"/>
  <c r="BJ133" i="280" l="1"/>
  <c r="BJ97" i="280" s="1"/>
  <c r="BJ99" i="280" s="1"/>
  <c r="BJ104" i="280" s="1"/>
  <c r="DF74" i="265"/>
  <c r="DG22" i="286"/>
  <c r="DG14" i="286" s="1"/>
  <c r="DG16" i="286" s="1"/>
  <c r="AM69" i="277"/>
  <c r="Y81" i="265"/>
  <c r="DU73" i="278"/>
  <c r="DS64" i="278"/>
  <c r="Z88" i="282"/>
  <c r="Z89" i="282" s="1"/>
  <c r="Z66" i="282"/>
  <c r="Z64" i="282"/>
  <c r="Z32" i="265" s="1"/>
  <c r="Z22" i="265"/>
  <c r="AA54" i="282"/>
  <c r="BJ35" i="282" l="1"/>
  <c r="BJ134" i="280"/>
  <c r="BJ84" i="280"/>
  <c r="BJ85" i="280" s="1"/>
  <c r="BJ103" i="280" s="1"/>
  <c r="BJ105" i="280" s="1"/>
  <c r="BJ71" i="288"/>
  <c r="DG31" i="288"/>
  <c r="DG15" i="288"/>
  <c r="DG24" i="286"/>
  <c r="DG25" i="286" s="1"/>
  <c r="DG17" i="286"/>
  <c r="DG49" i="265" s="1"/>
  <c r="Y83" i="265"/>
  <c r="Y84" i="265"/>
  <c r="DS64" i="265"/>
  <c r="DT61" i="278"/>
  <c r="DU76" i="278"/>
  <c r="Z73" i="265"/>
  <c r="AA86" i="282"/>
  <c r="Z35" i="286"/>
  <c r="Z53" i="286"/>
  <c r="Z54" i="286" s="1"/>
  <c r="Z60" i="286" s="1"/>
  <c r="Z33" i="265"/>
  <c r="BJ106" i="280" l="1"/>
  <c r="BJ36" i="265" s="1"/>
  <c r="BJ116" i="280"/>
  <c r="BJ117" i="280" s="1"/>
  <c r="BJ70" i="288"/>
  <c r="BJ72" i="288" s="1"/>
  <c r="BJ75" i="288" s="1"/>
  <c r="BJ35" i="265"/>
  <c r="BJ16" i="265"/>
  <c r="DG74" i="265"/>
  <c r="DH22" i="286"/>
  <c r="DH14" i="286" s="1"/>
  <c r="DH16" i="286" s="1"/>
  <c r="DT52" i="278"/>
  <c r="DU77" i="278"/>
  <c r="DU84" i="278"/>
  <c r="Z11" i="280"/>
  <c r="Z13" i="280" s="1"/>
  <c r="Z74" i="288"/>
  <c r="Z77" i="288" s="1"/>
  <c r="Z79" i="288" s="1"/>
  <c r="Z37" i="265"/>
  <c r="BJ70" i="265" l="1"/>
  <c r="BK114" i="280"/>
  <c r="BK131" i="280" s="1"/>
  <c r="DH15" i="288"/>
  <c r="DH24" i="286"/>
  <c r="DH25" i="286" s="1"/>
  <c r="DH17" i="286"/>
  <c r="DH49" i="265" s="1"/>
  <c r="DH31" i="288"/>
  <c r="Z42" i="265"/>
  <c r="DU85" i="278"/>
  <c r="DU31" i="265"/>
  <c r="DT55" i="278"/>
  <c r="BK133" i="280" l="1"/>
  <c r="BK97" i="280" s="1"/>
  <c r="BK99" i="280" s="1"/>
  <c r="BK104" i="280" s="1"/>
  <c r="DI22" i="286"/>
  <c r="DI14" i="286" s="1"/>
  <c r="DI16" i="286" s="1"/>
  <c r="DH74" i="265"/>
  <c r="AJ74" i="277" s="1"/>
  <c r="Z141" i="280"/>
  <c r="Z142" i="280" s="1"/>
  <c r="Z144" i="280" s="1"/>
  <c r="Z145" i="280" s="1"/>
  <c r="DT30" i="265"/>
  <c r="DT63" i="278"/>
  <c r="DV82" i="278"/>
  <c r="DU69" i="265"/>
  <c r="BK84" i="280" l="1"/>
  <c r="BK85" i="280" s="1"/>
  <c r="BK103" i="280" s="1"/>
  <c r="BK105" i="280" s="1"/>
  <c r="BK35" i="282"/>
  <c r="BK71" i="288"/>
  <c r="BK134" i="280"/>
  <c r="Z147" i="280"/>
  <c r="Z148" i="280" s="1"/>
  <c r="Z188" i="280" s="1"/>
  <c r="DI17" i="286"/>
  <c r="DI49" i="265" s="1"/>
  <c r="DI24" i="286"/>
  <c r="DI25" i="286" s="1"/>
  <c r="DI31" i="288"/>
  <c r="DI15" i="288"/>
  <c r="DV73" i="278"/>
  <c r="DT64" i="278"/>
  <c r="Z173" i="280"/>
  <c r="Z162" i="280"/>
  <c r="Z164" i="280" s="1"/>
  <c r="Z44" i="265" l="1"/>
  <c r="BK70" i="288"/>
  <c r="BK72" i="288" s="1"/>
  <c r="BK75" i="288" s="1"/>
  <c r="BK106" i="280"/>
  <c r="BK36" i="265" s="1"/>
  <c r="BK116" i="280"/>
  <c r="BK117" i="280" s="1"/>
  <c r="BK16" i="265"/>
  <c r="BK35" i="265"/>
  <c r="DJ22" i="286"/>
  <c r="DJ14" i="286" s="1"/>
  <c r="DJ16" i="286" s="1"/>
  <c r="DI74" i="265"/>
  <c r="DU61" i="278"/>
  <c r="DT64" i="265"/>
  <c r="DV76" i="278"/>
  <c r="Z169" i="280"/>
  <c r="Z170" i="280" s="1"/>
  <c r="Z189" i="280" s="1"/>
  <c r="Z174" i="280"/>
  <c r="Z175" i="280" s="1"/>
  <c r="Z178" i="280" s="1"/>
  <c r="Z180" i="280" s="1"/>
  <c r="Z165" i="280"/>
  <c r="Z45" i="265" s="1"/>
  <c r="BL114" i="280" l="1"/>
  <c r="BL131" i="280" s="1"/>
  <c r="BK70" i="265"/>
  <c r="DJ17" i="286"/>
  <c r="DJ49" i="265" s="1"/>
  <c r="DJ24" i="286"/>
  <c r="DJ25" i="286" s="1"/>
  <c r="DJ15" i="288"/>
  <c r="DJ31" i="288"/>
  <c r="AM64" i="277"/>
  <c r="DV77" i="278"/>
  <c r="DV84" i="278"/>
  <c r="DU52" i="278"/>
  <c r="Z190" i="280"/>
  <c r="Z191" i="280" s="1"/>
  <c r="Z181" i="280"/>
  <c r="Z46" i="265" s="1"/>
  <c r="BL133" i="280" l="1"/>
  <c r="BL97" i="280" s="1"/>
  <c r="BL99" i="280" s="1"/>
  <c r="BL104" i="280" s="1"/>
  <c r="DJ74" i="265"/>
  <c r="DK22" i="286"/>
  <c r="DK14" i="286" s="1"/>
  <c r="DK16" i="286" s="1"/>
  <c r="Z47" i="265"/>
  <c r="DU55" i="278"/>
  <c r="DV85" i="278"/>
  <c r="DV31" i="265"/>
  <c r="Z72" i="265"/>
  <c r="AA187" i="280"/>
  <c r="BL134" i="280" l="1"/>
  <c r="BL71" i="288"/>
  <c r="BL84" i="280"/>
  <c r="BL85" i="280" s="1"/>
  <c r="BL103" i="280" s="1"/>
  <c r="BL105" i="280" s="1"/>
  <c r="BL35" i="282"/>
  <c r="DK15" i="288"/>
  <c r="DK31" i="288"/>
  <c r="DK17" i="286"/>
  <c r="DK49" i="265" s="1"/>
  <c r="DK24" i="286"/>
  <c r="DK25" i="286" s="1"/>
  <c r="Z50" i="265"/>
  <c r="DW82" i="278"/>
  <c r="DV69" i="265"/>
  <c r="DU30" i="265"/>
  <c r="DU63" i="278"/>
  <c r="AA179" i="280"/>
  <c r="AA157" i="280"/>
  <c r="AA158" i="280" s="1"/>
  <c r="BL116" i="280" l="1"/>
  <c r="BL117" i="280" s="1"/>
  <c r="BL106" i="280"/>
  <c r="BL36" i="265" s="1"/>
  <c r="BL70" i="288"/>
  <c r="BL72" i="288" s="1"/>
  <c r="BL75" i="288" s="1"/>
  <c r="BL16" i="265"/>
  <c r="BL35" i="265"/>
  <c r="DL22" i="286"/>
  <c r="DL14" i="286" s="1"/>
  <c r="DL16" i="286" s="1"/>
  <c r="DK74" i="265"/>
  <c r="Z46" i="286"/>
  <c r="Z57" i="286"/>
  <c r="Z58" i="286" s="1"/>
  <c r="Z61" i="286" s="1"/>
  <c r="Z62" i="286" s="1"/>
  <c r="DW73" i="278"/>
  <c r="DU64" i="278"/>
  <c r="AA163" i="280"/>
  <c r="AA36" i="282"/>
  <c r="AA38" i="282" s="1"/>
  <c r="AA44" i="282" s="1"/>
  <c r="AA45" i="282" s="1"/>
  <c r="AA159" i="280"/>
  <c r="AA18" i="265" s="1"/>
  <c r="AA168" i="280"/>
  <c r="BM114" i="280" l="1"/>
  <c r="BM131" i="280" s="1"/>
  <c r="BL70" i="265"/>
  <c r="X70" i="277" s="1"/>
  <c r="DL31" i="288"/>
  <c r="DL24" i="286"/>
  <c r="DL25" i="286" s="1"/>
  <c r="DL17" i="286"/>
  <c r="DL49" i="265" s="1"/>
  <c r="DL15" i="288"/>
  <c r="Z47" i="286"/>
  <c r="Z48" i="286" s="1"/>
  <c r="Z36" i="286"/>
  <c r="Z37" i="286" s="1"/>
  <c r="Z14" i="288"/>
  <c r="Z63" i="286"/>
  <c r="Z30" i="288"/>
  <c r="Z32" i="288" s="1"/>
  <c r="DU64" i="265"/>
  <c r="DV61" i="278"/>
  <c r="DW76" i="278"/>
  <c r="AA47" i="282"/>
  <c r="AA48" i="282" s="1"/>
  <c r="AA50" i="282"/>
  <c r="AA51" i="282" s="1"/>
  <c r="AA76" i="282" s="1"/>
  <c r="AA19" i="265"/>
  <c r="BM133" i="280" l="1"/>
  <c r="BM97" i="280" s="1"/>
  <c r="BM99" i="280" s="1"/>
  <c r="BM104" i="280" s="1"/>
  <c r="DM22" i="286"/>
  <c r="DM14" i="286" s="1"/>
  <c r="DM16" i="286" s="1"/>
  <c r="DL74" i="265"/>
  <c r="AK74" i="277" s="1"/>
  <c r="Z16" i="288"/>
  <c r="Z60" i="288"/>
  <c r="Z62" i="288" s="1"/>
  <c r="Z65" i="288" s="1"/>
  <c r="Z39" i="288"/>
  <c r="Z40" i="288" s="1"/>
  <c r="Z43" i="288" s="1"/>
  <c r="Z63" i="265"/>
  <c r="AA45" i="286"/>
  <c r="Z24" i="265"/>
  <c r="Z52" i="265"/>
  <c r="Z75" i="265"/>
  <c r="AA34" i="286"/>
  <c r="AA52" i="286" s="1"/>
  <c r="DV52" i="278"/>
  <c r="DW77" i="278"/>
  <c r="DW84" i="278"/>
  <c r="AA67" i="282"/>
  <c r="AA11" i="282"/>
  <c r="AA12" i="282" s="1"/>
  <c r="AA53" i="282"/>
  <c r="AA55" i="282" s="1"/>
  <c r="AA57" i="282"/>
  <c r="BM35" i="282" l="1"/>
  <c r="BM134" i="280"/>
  <c r="BM84" i="280"/>
  <c r="BM85" i="280" s="1"/>
  <c r="BM103" i="280" s="1"/>
  <c r="BM105" i="280" s="1"/>
  <c r="BM71" i="288"/>
  <c r="DM24" i="286"/>
  <c r="DM25" i="286" s="1"/>
  <c r="DM17" i="286"/>
  <c r="DM49" i="265" s="1"/>
  <c r="DM31" i="288"/>
  <c r="DM15" i="288"/>
  <c r="Z19" i="288"/>
  <c r="Z76" i="265"/>
  <c r="Z25" i="265"/>
  <c r="Z53" i="265"/>
  <c r="AA56" i="286"/>
  <c r="AA140" i="280"/>
  <c r="Z65" i="265"/>
  <c r="DW31" i="265"/>
  <c r="DW85" i="278"/>
  <c r="DV55" i="278"/>
  <c r="AA87" i="282"/>
  <c r="AA13" i="282"/>
  <c r="AA21" i="265" s="1"/>
  <c r="AA77" i="282"/>
  <c r="AA78" i="282" s="1"/>
  <c r="AB75" i="282" s="1"/>
  <c r="AA58" i="282"/>
  <c r="AA59" i="282" s="1"/>
  <c r="AA62" i="282" s="1"/>
  <c r="AA63" i="282" s="1"/>
  <c r="BM70" i="288" l="1"/>
  <c r="BM72" i="288" s="1"/>
  <c r="BM75" i="288" s="1"/>
  <c r="BM106" i="280"/>
  <c r="BM36" i="265" s="1"/>
  <c r="BM116" i="280"/>
  <c r="BM117" i="280" s="1"/>
  <c r="BM16" i="265"/>
  <c r="BM35" i="265"/>
  <c r="DM74" i="265"/>
  <c r="DN22" i="286"/>
  <c r="DN14" i="286" s="1"/>
  <c r="DN16" i="286" s="1"/>
  <c r="Z67" i="265"/>
  <c r="Z82" i="265"/>
  <c r="DV63" i="278"/>
  <c r="DV30" i="265"/>
  <c r="DW69" i="265"/>
  <c r="DX82" i="278"/>
  <c r="AA88" i="282"/>
  <c r="AA89" i="282" s="1"/>
  <c r="AA66" i="282"/>
  <c r="AA64" i="282"/>
  <c r="AA32" i="265" s="1"/>
  <c r="AB54" i="282"/>
  <c r="AA22" i="265"/>
  <c r="BN114" i="280" l="1"/>
  <c r="BN131" i="280" s="1"/>
  <c r="BM70" i="265"/>
  <c r="DN17" i="286"/>
  <c r="DN49" i="265" s="1"/>
  <c r="DN31" i="288"/>
  <c r="DN15" i="288"/>
  <c r="DN24" i="286"/>
  <c r="DN25" i="286" s="1"/>
  <c r="Z81" i="265"/>
  <c r="DX73" i="278"/>
  <c r="DV64" i="278"/>
  <c r="AA33" i="265"/>
  <c r="AA53" i="286"/>
  <c r="AA54" i="286" s="1"/>
  <c r="AA60" i="286" s="1"/>
  <c r="AA35" i="286"/>
  <c r="AA73" i="265"/>
  <c r="AB86" i="282"/>
  <c r="BN133" i="280" l="1"/>
  <c r="BN97" i="280" s="1"/>
  <c r="BN99" i="280" s="1"/>
  <c r="BN104" i="280" s="1"/>
  <c r="DN74" i="265"/>
  <c r="DO22" i="286"/>
  <c r="DO14" i="286" s="1"/>
  <c r="DO16" i="286" s="1"/>
  <c r="Z83" i="265"/>
  <c r="Z84" i="265"/>
  <c r="DW61" i="278"/>
  <c r="DV64" i="265"/>
  <c r="DX76" i="278"/>
  <c r="AA11" i="280"/>
  <c r="AA13" i="280" s="1"/>
  <c r="AA37" i="265"/>
  <c r="AA74" i="288"/>
  <c r="AA77" i="288" s="1"/>
  <c r="AA79" i="288" s="1"/>
  <c r="BN134" i="280" l="1"/>
  <c r="BN71" i="288"/>
  <c r="BN35" i="282"/>
  <c r="BN84" i="280"/>
  <c r="BN85" i="280" s="1"/>
  <c r="BN103" i="280" s="1"/>
  <c r="BN105" i="280" s="1"/>
  <c r="DO17" i="286"/>
  <c r="DO49" i="265" s="1"/>
  <c r="DO24" i="286"/>
  <c r="DO25" i="286" s="1"/>
  <c r="DO15" i="288"/>
  <c r="DO31" i="288"/>
  <c r="AA42" i="265"/>
  <c r="DW52" i="278"/>
  <c r="DX77" i="278"/>
  <c r="DX84" i="278"/>
  <c r="BN16" i="265" l="1"/>
  <c r="BN35" i="265"/>
  <c r="BN70" i="288"/>
  <c r="BN72" i="288" s="1"/>
  <c r="BN75" i="288" s="1"/>
  <c r="BN106" i="280"/>
  <c r="BN36" i="265" s="1"/>
  <c r="BN116" i="280"/>
  <c r="BN117" i="280" s="1"/>
  <c r="DP22" i="286"/>
  <c r="DP14" i="286" s="1"/>
  <c r="DP16" i="286" s="1"/>
  <c r="DO74" i="265"/>
  <c r="AA141" i="280"/>
  <c r="AA142" i="280" s="1"/>
  <c r="AA147" i="280" s="1"/>
  <c r="AA148" i="280" s="1"/>
  <c r="DX31" i="265"/>
  <c r="DX85" i="278"/>
  <c r="DW55" i="278"/>
  <c r="BN70" i="265" l="1"/>
  <c r="BO114" i="280"/>
  <c r="BO131" i="280" s="1"/>
  <c r="AA144" i="280"/>
  <c r="AA145" i="280" s="1"/>
  <c r="AA173" i="280" s="1"/>
  <c r="DP31" i="288"/>
  <c r="DP15" i="288"/>
  <c r="DP17" i="286"/>
  <c r="DP49" i="265" s="1"/>
  <c r="DP24" i="286"/>
  <c r="DP25" i="286" s="1"/>
  <c r="DX69" i="265"/>
  <c r="DY82" i="278"/>
  <c r="DW63" i="278"/>
  <c r="DW30" i="265"/>
  <c r="AA188" i="280"/>
  <c r="AA44" i="265"/>
  <c r="BO133" i="280" l="1"/>
  <c r="BO97" i="280" s="1"/>
  <c r="BO99" i="280" s="1"/>
  <c r="BO104" i="280" s="1"/>
  <c r="AA162" i="280"/>
  <c r="AA164" i="280" s="1"/>
  <c r="AA174" i="280" s="1"/>
  <c r="AA175" i="280" s="1"/>
  <c r="AA178" i="280" s="1"/>
  <c r="AA180" i="280" s="1"/>
  <c r="DQ22" i="286"/>
  <c r="DQ14" i="286" s="1"/>
  <c r="DQ16" i="286" s="1"/>
  <c r="DP74" i="265"/>
  <c r="AL74" i="277" s="1"/>
  <c r="AN69" i="277"/>
  <c r="DW64" i="278"/>
  <c r="DY73" i="278"/>
  <c r="AA169" i="280"/>
  <c r="AA170" i="280" s="1"/>
  <c r="AA189" i="280" s="1"/>
  <c r="BO84" i="280" l="1"/>
  <c r="BO85" i="280" s="1"/>
  <c r="BO103" i="280" s="1"/>
  <c r="BO105" i="280" s="1"/>
  <c r="BO71" i="288"/>
  <c r="BO134" i="280"/>
  <c r="BO35" i="282"/>
  <c r="AA165" i="280"/>
  <c r="AA45" i="265" s="1"/>
  <c r="DQ24" i="286"/>
  <c r="DQ25" i="286" s="1"/>
  <c r="DQ15" i="288"/>
  <c r="DQ17" i="286"/>
  <c r="DQ49" i="265" s="1"/>
  <c r="DQ31" i="288"/>
  <c r="DY76" i="278"/>
  <c r="DW64" i="265"/>
  <c r="DX61" i="278"/>
  <c r="AA190" i="280"/>
  <c r="AA191" i="280" s="1"/>
  <c r="AA181" i="280"/>
  <c r="AA46" i="265" s="1"/>
  <c r="BO16" i="265" l="1"/>
  <c r="BO35" i="265"/>
  <c r="BO70" i="288"/>
  <c r="BO72" i="288" s="1"/>
  <c r="BO75" i="288" s="1"/>
  <c r="BO106" i="280"/>
  <c r="BO36" i="265" s="1"/>
  <c r="BO116" i="280"/>
  <c r="BO117" i="280" s="1"/>
  <c r="DR22" i="286"/>
  <c r="DR14" i="286" s="1"/>
  <c r="DR16" i="286" s="1"/>
  <c r="DQ74" i="265"/>
  <c r="DY77" i="278"/>
  <c r="DY84" i="278"/>
  <c r="DX52" i="278"/>
  <c r="AA47" i="265"/>
  <c r="AA72" i="265"/>
  <c r="AB187" i="280"/>
  <c r="BP114" i="280" l="1"/>
  <c r="BP131" i="280" s="1"/>
  <c r="BO70" i="265"/>
  <c r="DR17" i="286"/>
  <c r="DR49" i="265" s="1"/>
  <c r="DR24" i="286"/>
  <c r="DR25" i="286" s="1"/>
  <c r="DR15" i="288"/>
  <c r="DR31" i="288"/>
  <c r="AA50" i="265"/>
  <c r="DX55" i="278"/>
  <c r="DY85" i="278"/>
  <c r="DY31" i="265"/>
  <c r="AB179" i="280"/>
  <c r="AB157" i="280"/>
  <c r="AB158" i="280" s="1"/>
  <c r="BP133" i="280" l="1"/>
  <c r="BP97" i="280" s="1"/>
  <c r="BP99" i="280" s="1"/>
  <c r="BP104" i="280" s="1"/>
  <c r="DR74" i="265"/>
  <c r="DS22" i="286"/>
  <c r="DS14" i="286" s="1"/>
  <c r="DS16" i="286" s="1"/>
  <c r="AA46" i="286"/>
  <c r="AA57" i="286"/>
  <c r="AA58" i="286" s="1"/>
  <c r="AA61" i="286" s="1"/>
  <c r="AA62" i="286" s="1"/>
  <c r="AA47" i="286" s="1"/>
  <c r="DZ82" i="278"/>
  <c r="DY69" i="265"/>
  <c r="DX30" i="265"/>
  <c r="DX63" i="278"/>
  <c r="AB36" i="282"/>
  <c r="AB38" i="282" s="1"/>
  <c r="AB44" i="282" s="1"/>
  <c r="AB45" i="282" s="1"/>
  <c r="AB163" i="280"/>
  <c r="AB159" i="280"/>
  <c r="AB18" i="265" s="1"/>
  <c r="AB168" i="280"/>
  <c r="BP71" i="288" l="1"/>
  <c r="BP84" i="280"/>
  <c r="BP85" i="280" s="1"/>
  <c r="BP103" i="280" s="1"/>
  <c r="BP105" i="280" s="1"/>
  <c r="BP35" i="282"/>
  <c r="BP134" i="280"/>
  <c r="AA48" i="286"/>
  <c r="AA63" i="265" s="1"/>
  <c r="DS15" i="288"/>
  <c r="DS31" i="288"/>
  <c r="DS17" i="286"/>
  <c r="DS49" i="265" s="1"/>
  <c r="DS24" i="286"/>
  <c r="DS25" i="286" s="1"/>
  <c r="AA30" i="288"/>
  <c r="AA32" i="288" s="1"/>
  <c r="AA60" i="288" s="1"/>
  <c r="AA62" i="288" s="1"/>
  <c r="AA65" i="288" s="1"/>
  <c r="AA36" i="286"/>
  <c r="AA37" i="286" s="1"/>
  <c r="AB34" i="286" s="1"/>
  <c r="AA14" i="288"/>
  <c r="AA63" i="286"/>
  <c r="AA24" i="265" s="1"/>
  <c r="AA16" i="288"/>
  <c r="DX64" i="278"/>
  <c r="DZ73" i="278"/>
  <c r="AB19" i="265"/>
  <c r="N18" i="277"/>
  <c r="AB50" i="282"/>
  <c r="AB51" i="282" s="1"/>
  <c r="AB76" i="282" s="1"/>
  <c r="AB47" i="282"/>
  <c r="AB48" i="282" s="1"/>
  <c r="BP16" i="265" l="1"/>
  <c r="BP35" i="265"/>
  <c r="BP106" i="280"/>
  <c r="BP36" i="265" s="1"/>
  <c r="BP70" i="288"/>
  <c r="BP72" i="288" s="1"/>
  <c r="BP75" i="288" s="1"/>
  <c r="BP116" i="280"/>
  <c r="BP117" i="280" s="1"/>
  <c r="AA75" i="265"/>
  <c r="AB45" i="286"/>
  <c r="AB56" i="286" s="1"/>
  <c r="AA39" i="288"/>
  <c r="AA40" i="288" s="1"/>
  <c r="AA43" i="288" s="1"/>
  <c r="AA52" i="265"/>
  <c r="DT22" i="286"/>
  <c r="DT14" i="286" s="1"/>
  <c r="DT16" i="286" s="1"/>
  <c r="DS74" i="265"/>
  <c r="AA76" i="265"/>
  <c r="AA65" i="265"/>
  <c r="AA19" i="288"/>
  <c r="DZ76" i="278"/>
  <c r="DX64" i="265"/>
  <c r="DY61" i="278"/>
  <c r="AB57" i="282"/>
  <c r="AB53" i="282"/>
  <c r="AB55" i="282" s="1"/>
  <c r="AB52" i="286"/>
  <c r="AB140" i="280"/>
  <c r="AA25" i="265"/>
  <c r="AB67" i="282"/>
  <c r="AB11" i="282"/>
  <c r="AB12" i="282" s="1"/>
  <c r="AA53" i="265" l="1"/>
  <c r="BP70" i="265"/>
  <c r="Y70" i="277" s="1"/>
  <c r="BQ114" i="280"/>
  <c r="BQ131" i="280" s="1"/>
  <c r="DT15" i="288"/>
  <c r="DT17" i="286"/>
  <c r="DT49" i="265" s="1"/>
  <c r="DT31" i="288"/>
  <c r="DT24" i="286"/>
  <c r="DT25" i="286" s="1"/>
  <c r="AN64" i="277"/>
  <c r="AA67" i="265"/>
  <c r="AA82" i="265"/>
  <c r="DY52" i="278"/>
  <c r="DZ77" i="278"/>
  <c r="DZ84" i="278"/>
  <c r="AB87" i="282"/>
  <c r="AB13" i="282"/>
  <c r="AB21" i="265" s="1"/>
  <c r="AB77" i="282"/>
  <c r="AB78" i="282" s="1"/>
  <c r="AC75" i="282" s="1"/>
  <c r="AB58" i="282"/>
  <c r="AB59" i="282" s="1"/>
  <c r="AB62" i="282" s="1"/>
  <c r="AB63" i="282" s="1"/>
  <c r="BQ133" i="280" l="1"/>
  <c r="BQ97" i="280" s="1"/>
  <c r="BQ99" i="280" s="1"/>
  <c r="BQ104" i="280" s="1"/>
  <c r="DT74" i="265"/>
  <c r="AM74" i="277" s="1"/>
  <c r="DU22" i="286"/>
  <c r="DU14" i="286" s="1"/>
  <c r="DU16" i="286" s="1"/>
  <c r="AA81" i="265"/>
  <c r="DZ31" i="265"/>
  <c r="DY55" i="278"/>
  <c r="DZ85" i="278"/>
  <c r="AC54" i="282"/>
  <c r="AB66" i="282"/>
  <c r="AB88" i="282"/>
  <c r="AB89" i="282" s="1"/>
  <c r="AB64" i="282"/>
  <c r="AB32" i="265" s="1"/>
  <c r="N21" i="277"/>
  <c r="AB22" i="265"/>
  <c r="BQ84" i="280" l="1"/>
  <c r="BQ85" i="280" s="1"/>
  <c r="BQ103" i="280" s="1"/>
  <c r="BQ105" i="280" s="1"/>
  <c r="BQ71" i="288"/>
  <c r="BQ35" i="282"/>
  <c r="BQ134" i="280"/>
  <c r="DU15" i="288"/>
  <c r="DU24" i="286"/>
  <c r="DU25" i="286" s="1"/>
  <c r="DU17" i="286"/>
  <c r="DU49" i="265" s="1"/>
  <c r="DU31" i="288"/>
  <c r="AA83" i="265"/>
  <c r="AA84" i="265"/>
  <c r="DZ69" i="265"/>
  <c r="EA82" i="278"/>
  <c r="DY63" i="278"/>
  <c r="DY30" i="265"/>
  <c r="AB35" i="286"/>
  <c r="AB53" i="286"/>
  <c r="AB54" i="286" s="1"/>
  <c r="AB60" i="286" s="1"/>
  <c r="AB33" i="265"/>
  <c r="N32" i="277"/>
  <c r="AB73" i="265"/>
  <c r="AC86" i="282"/>
  <c r="BQ70" i="288" l="1"/>
  <c r="BQ72" i="288" s="1"/>
  <c r="BQ75" i="288" s="1"/>
  <c r="BQ116" i="280"/>
  <c r="BQ117" i="280" s="1"/>
  <c r="BQ106" i="280"/>
  <c r="BQ36" i="265" s="1"/>
  <c r="BQ16" i="265"/>
  <c r="BQ35" i="265"/>
  <c r="DU74" i="265"/>
  <c r="DV22" i="286"/>
  <c r="DV14" i="286" s="1"/>
  <c r="DV16" i="286" s="1"/>
  <c r="O73" i="277"/>
  <c r="DY64" i="278"/>
  <c r="EA73" i="278"/>
  <c r="AB11" i="280"/>
  <c r="AB13" i="280" s="1"/>
  <c r="AB37" i="265"/>
  <c r="AB74" i="288"/>
  <c r="AB77" i="288" s="1"/>
  <c r="AB79" i="288" s="1"/>
  <c r="N33" i="277"/>
  <c r="BQ70" i="265" l="1"/>
  <c r="BR114" i="280"/>
  <c r="BR131" i="280" s="1"/>
  <c r="DV15" i="288"/>
  <c r="DV31" i="288"/>
  <c r="DV24" i="286"/>
  <c r="DV25" i="286" s="1"/>
  <c r="DV17" i="286"/>
  <c r="DV49" i="265" s="1"/>
  <c r="AB42" i="265"/>
  <c r="EA76" i="278"/>
  <c r="DZ61" i="278"/>
  <c r="DY64" i="265"/>
  <c r="BR133" i="280" l="1"/>
  <c r="BR97" i="280" s="1"/>
  <c r="BR99" i="280" s="1"/>
  <c r="BR104" i="280" s="1"/>
  <c r="DW22" i="286"/>
  <c r="DW14" i="286" s="1"/>
  <c r="DW16" i="286" s="1"/>
  <c r="DV74" i="265"/>
  <c r="AB141" i="280"/>
  <c r="AB142" i="280" s="1"/>
  <c r="AB144" i="280" s="1"/>
  <c r="AB145" i="280" s="1"/>
  <c r="DZ52" i="278"/>
  <c r="EA77" i="278"/>
  <c r="EA84" i="278"/>
  <c r="AB147" i="280" l="1"/>
  <c r="AB148" i="280" s="1"/>
  <c r="AB44" i="265" s="1"/>
  <c r="BR84" i="280"/>
  <c r="BR85" i="280" s="1"/>
  <c r="BR103" i="280" s="1"/>
  <c r="BR105" i="280" s="1"/>
  <c r="BR134" i="280"/>
  <c r="BR35" i="282"/>
  <c r="BR71" i="288"/>
  <c r="DW24" i="286"/>
  <c r="DW25" i="286" s="1"/>
  <c r="DW17" i="286"/>
  <c r="DW49" i="265" s="1"/>
  <c r="DW31" i="288"/>
  <c r="DW15" i="288"/>
  <c r="EA31" i="265"/>
  <c r="DZ55" i="278"/>
  <c r="EA85" i="278"/>
  <c r="AB173" i="280"/>
  <c r="AB162" i="280"/>
  <c r="AB164" i="280" s="1"/>
  <c r="AB188" i="280"/>
  <c r="BR106" i="280" l="1"/>
  <c r="BR36" i="265" s="1"/>
  <c r="BR116" i="280"/>
  <c r="BR117" i="280" s="1"/>
  <c r="BR70" i="288"/>
  <c r="BR72" i="288" s="1"/>
  <c r="BR75" i="288" s="1"/>
  <c r="BR16" i="265"/>
  <c r="BR35" i="265"/>
  <c r="DW74" i="265"/>
  <c r="DX22" i="286"/>
  <c r="DX14" i="286" s="1"/>
  <c r="DX16" i="286" s="1"/>
  <c r="EA69" i="265"/>
  <c r="EB82" i="278"/>
  <c r="DZ30" i="265"/>
  <c r="DZ63" i="278"/>
  <c r="N43" i="277"/>
  <c r="AB174" i="280"/>
  <c r="AB175" i="280" s="1"/>
  <c r="AB178" i="280" s="1"/>
  <c r="AB180" i="280" s="1"/>
  <c r="AB169" i="280"/>
  <c r="AB170" i="280" s="1"/>
  <c r="AB189" i="280" s="1"/>
  <c r="AB165" i="280"/>
  <c r="AB45" i="265" s="1"/>
  <c r="BR70" i="265" l="1"/>
  <c r="BS114" i="280"/>
  <c r="BS131" i="280" s="1"/>
  <c r="DX17" i="286"/>
  <c r="DX49" i="265" s="1"/>
  <c r="DX24" i="286"/>
  <c r="DX25" i="286" s="1"/>
  <c r="DX31" i="288"/>
  <c r="DX15" i="288"/>
  <c r="EB73" i="278"/>
  <c r="DZ64" i="278"/>
  <c r="AB190" i="280"/>
  <c r="AB191" i="280" s="1"/>
  <c r="AB181" i="280"/>
  <c r="AB46" i="265" s="1"/>
  <c r="BS133" i="280" l="1"/>
  <c r="BS97" i="280" s="1"/>
  <c r="BS99" i="280" s="1"/>
  <c r="BS104" i="280" s="1"/>
  <c r="DY22" i="286"/>
  <c r="DY14" i="286" s="1"/>
  <c r="DY16" i="286" s="1"/>
  <c r="DX74" i="265"/>
  <c r="AN74" i="277" s="1"/>
  <c r="DZ64" i="265"/>
  <c r="EA61" i="278"/>
  <c r="EB76" i="278"/>
  <c r="AB72" i="265"/>
  <c r="AC187" i="280"/>
  <c r="N44" i="277"/>
  <c r="AB47" i="265"/>
  <c r="BS71" i="288" l="1"/>
  <c r="BS134" i="280"/>
  <c r="BS84" i="280"/>
  <c r="BS85" i="280" s="1"/>
  <c r="BS103" i="280" s="1"/>
  <c r="BS105" i="280" s="1"/>
  <c r="BS35" i="282"/>
  <c r="DY31" i="288"/>
  <c r="DY15" i="288"/>
  <c r="DY24" i="286"/>
  <c r="DY25" i="286" s="1"/>
  <c r="DY17" i="286"/>
  <c r="DY49" i="265" s="1"/>
  <c r="AB50" i="265"/>
  <c r="EB77" i="278"/>
  <c r="EB84" i="278"/>
  <c r="EA52" i="278"/>
  <c r="AC179" i="280"/>
  <c r="AC157" i="280"/>
  <c r="AC158" i="280" s="1"/>
  <c r="O72" i="277"/>
  <c r="AB46" i="286" l="1"/>
  <c r="BS106" i="280"/>
  <c r="BS36" i="265" s="1"/>
  <c r="BS116" i="280"/>
  <c r="BS117" i="280" s="1"/>
  <c r="BS70" i="288"/>
  <c r="BS72" i="288" s="1"/>
  <c r="BS75" i="288" s="1"/>
  <c r="BS35" i="265"/>
  <c r="BS16" i="265"/>
  <c r="DZ22" i="286"/>
  <c r="DZ14" i="286" s="1"/>
  <c r="DZ16" i="286" s="1"/>
  <c r="DY74" i="265"/>
  <c r="AB57" i="286"/>
  <c r="AB58" i="286" s="1"/>
  <c r="AB61" i="286" s="1"/>
  <c r="AB62" i="286" s="1"/>
  <c r="AB47" i="286" s="1"/>
  <c r="AB48" i="286" s="1"/>
  <c r="EA55" i="278"/>
  <c r="EB85" i="278"/>
  <c r="EB31" i="265"/>
  <c r="AC36" i="282"/>
  <c r="AC38" i="282" s="1"/>
  <c r="AC44" i="282" s="1"/>
  <c r="AC45" i="282" s="1"/>
  <c r="AC163" i="280"/>
  <c r="AC159" i="280"/>
  <c r="AC18" i="265" s="1"/>
  <c r="AC168" i="280"/>
  <c r="BS70" i="265" l="1"/>
  <c r="BT114" i="280"/>
  <c r="BT131" i="280" s="1"/>
  <c r="AB36" i="286"/>
  <c r="AB37" i="286" s="1"/>
  <c r="AC34" i="286" s="1"/>
  <c r="DZ15" i="288"/>
  <c r="DZ31" i="288"/>
  <c r="DZ17" i="286"/>
  <c r="DZ49" i="265" s="1"/>
  <c r="DZ24" i="286"/>
  <c r="DZ25" i="286" s="1"/>
  <c r="AB63" i="286"/>
  <c r="AB24" i="265" s="1"/>
  <c r="AB30" i="288"/>
  <c r="AB32" i="288" s="1"/>
  <c r="AB60" i="288" s="1"/>
  <c r="AB62" i="288" s="1"/>
  <c r="AB65" i="288" s="1"/>
  <c r="AB14" i="288"/>
  <c r="EC82" i="278"/>
  <c r="EB69" i="265"/>
  <c r="EA30" i="265"/>
  <c r="EA63" i="278"/>
  <c r="AC19" i="265"/>
  <c r="AC47" i="282"/>
  <c r="AC48" i="282" s="1"/>
  <c r="AC50" i="282"/>
  <c r="AC51" i="282" s="1"/>
  <c r="AC76" i="282" s="1"/>
  <c r="AB52" i="265"/>
  <c r="AB75" i="265"/>
  <c r="AB63" i="265"/>
  <c r="AC45" i="286"/>
  <c r="AB39" i="288" l="1"/>
  <c r="AB40" i="288" s="1"/>
  <c r="AB43" i="288" s="1"/>
  <c r="BT133" i="280"/>
  <c r="BT97" i="280" s="1"/>
  <c r="BT99" i="280" s="1"/>
  <c r="BT104" i="280" s="1"/>
  <c r="EA22" i="286"/>
  <c r="EA14" i="286" s="1"/>
  <c r="EA16" i="286" s="1"/>
  <c r="DZ74" i="265"/>
  <c r="AB16" i="288"/>
  <c r="AO69" i="277"/>
  <c r="EC73" i="278"/>
  <c r="EA64" i="278"/>
  <c r="AB65" i="265"/>
  <c r="O63" i="277"/>
  <c r="O65" i="277" s="1"/>
  <c r="O67" i="277" s="1"/>
  <c r="O81" i="277" s="1"/>
  <c r="AC56" i="286"/>
  <c r="AC140" i="280"/>
  <c r="AC52" i="286"/>
  <c r="N24" i="277"/>
  <c r="AB25" i="265"/>
  <c r="AC11" i="282"/>
  <c r="AC12" i="282" s="1"/>
  <c r="AC67" i="282"/>
  <c r="O75" i="277"/>
  <c r="O76" i="277" s="1"/>
  <c r="O82" i="277" s="1"/>
  <c r="AB76" i="265"/>
  <c r="N51" i="277"/>
  <c r="AB53" i="265"/>
  <c r="AC57" i="282"/>
  <c r="AC53" i="282"/>
  <c r="AC55" i="282" s="1"/>
  <c r="BT71" i="288" l="1"/>
  <c r="BT134" i="280"/>
  <c r="BT84" i="280"/>
  <c r="BT85" i="280" s="1"/>
  <c r="BT103" i="280" s="1"/>
  <c r="BT105" i="280" s="1"/>
  <c r="BT35" i="282"/>
  <c r="EA24" i="286"/>
  <c r="EA25" i="286" s="1"/>
  <c r="EA31" i="288"/>
  <c r="EA15" i="288"/>
  <c r="EA17" i="286"/>
  <c r="EA49" i="265" s="1"/>
  <c r="AB19" i="288"/>
  <c r="AB82" i="265"/>
  <c r="AB67" i="265"/>
  <c r="EB61" i="278"/>
  <c r="EA64" i="265"/>
  <c r="EC76" i="278"/>
  <c r="AC87" i="282"/>
  <c r="AC13" i="282"/>
  <c r="AC21" i="265" s="1"/>
  <c r="AC58" i="282"/>
  <c r="AC59" i="282" s="1"/>
  <c r="AC62" i="282" s="1"/>
  <c r="AC63" i="282" s="1"/>
  <c r="AC77" i="282"/>
  <c r="AC78" i="282" s="1"/>
  <c r="AD75" i="282" s="1"/>
  <c r="O83" i="277"/>
  <c r="O84" i="277"/>
  <c r="BT116" i="280" l="1"/>
  <c r="BT117" i="280" s="1"/>
  <c r="BT106" i="280"/>
  <c r="BT36" i="265" s="1"/>
  <c r="BT70" i="288"/>
  <c r="BT72" i="288" s="1"/>
  <c r="BT75" i="288" s="1"/>
  <c r="BT16" i="265"/>
  <c r="BT35" i="265"/>
  <c r="EB22" i="286"/>
  <c r="EB14" i="286" s="1"/>
  <c r="EB16" i="286" s="1"/>
  <c r="EA74" i="265"/>
  <c r="AB81" i="265"/>
  <c r="EC77" i="278"/>
  <c r="EC84" i="278"/>
  <c r="EB52" i="278"/>
  <c r="AC88" i="282"/>
  <c r="AC89" i="282" s="1"/>
  <c r="AC66" i="282"/>
  <c r="AC64" i="282"/>
  <c r="AC32" i="265" s="1"/>
  <c r="AD54" i="282"/>
  <c r="AC22" i="265"/>
  <c r="BT70" i="265" l="1"/>
  <c r="Z70" i="277" s="1"/>
  <c r="BU114" i="280"/>
  <c r="BU131" i="280" s="1"/>
  <c r="EB31" i="288"/>
  <c r="EB17" i="286"/>
  <c r="EB49" i="265" s="1"/>
  <c r="EB24" i="286"/>
  <c r="EB25" i="286" s="1"/>
  <c r="EB15" i="288"/>
  <c r="AB84" i="265"/>
  <c r="AB83" i="265"/>
  <c r="EC85" i="278"/>
  <c r="EB55" i="278"/>
  <c r="EC31" i="265"/>
  <c r="AC35" i="286"/>
  <c r="AC53" i="286"/>
  <c r="AC54" i="286" s="1"/>
  <c r="AC60" i="286" s="1"/>
  <c r="AC73" i="265"/>
  <c r="AD86" i="282"/>
  <c r="AC33" i="265"/>
  <c r="BU133" i="280" l="1"/>
  <c r="BU97" i="280" s="1"/>
  <c r="BU99" i="280" s="1"/>
  <c r="BU104" i="280" s="1"/>
  <c r="EB74" i="265"/>
  <c r="AO74" i="277" s="1"/>
  <c r="EC22" i="286"/>
  <c r="EC14" i="286" s="1"/>
  <c r="EC16" i="286" s="1"/>
  <c r="EB63" i="278"/>
  <c r="EB30" i="265"/>
  <c r="ED82" i="278"/>
  <c r="EC69" i="265"/>
  <c r="AC11" i="280"/>
  <c r="AC13" i="280" s="1"/>
  <c r="AC37" i="265"/>
  <c r="AC74" i="288"/>
  <c r="AC77" i="288" s="1"/>
  <c r="AC79" i="288" s="1"/>
  <c r="BU71" i="288" l="1"/>
  <c r="BU134" i="280"/>
  <c r="BU84" i="280"/>
  <c r="BU85" i="280" s="1"/>
  <c r="BU103" i="280" s="1"/>
  <c r="BU105" i="280" s="1"/>
  <c r="BU35" i="282"/>
  <c r="EC31" i="288"/>
  <c r="EC15" i="288"/>
  <c r="EC24" i="286"/>
  <c r="EC25" i="286" s="1"/>
  <c r="EC17" i="286"/>
  <c r="EC49" i="265" s="1"/>
  <c r="AC42" i="265"/>
  <c r="EB64" i="278"/>
  <c r="ED73" i="278"/>
  <c r="BU106" i="280" l="1"/>
  <c r="BU36" i="265" s="1"/>
  <c r="BU70" i="288"/>
  <c r="BU72" i="288" s="1"/>
  <c r="BU75" i="288" s="1"/>
  <c r="BU116" i="280"/>
  <c r="BU117" i="280" s="1"/>
  <c r="BU16" i="265"/>
  <c r="BU35" i="265"/>
  <c r="ED22" i="286"/>
  <c r="ED14" i="286" s="1"/>
  <c r="ED16" i="286" s="1"/>
  <c r="EC74" i="265"/>
  <c r="AC141" i="280"/>
  <c r="AC142" i="280" s="1"/>
  <c r="AC147" i="280" s="1"/>
  <c r="AC148" i="280" s="1"/>
  <c r="ED76" i="278"/>
  <c r="EB64" i="265"/>
  <c r="EC61" i="278"/>
  <c r="BU70" i="265" l="1"/>
  <c r="BV114" i="280"/>
  <c r="BV131" i="280" s="1"/>
  <c r="AC144" i="280"/>
  <c r="AC145" i="280" s="1"/>
  <c r="AC162" i="280" s="1"/>
  <c r="AC164" i="280" s="1"/>
  <c r="ED15" i="288"/>
  <c r="ED17" i="286"/>
  <c r="ED49" i="265" s="1"/>
  <c r="ED24" i="286"/>
  <c r="ED25" i="286" s="1"/>
  <c r="ED31" i="288"/>
  <c r="AO64" i="277"/>
  <c r="EC52" i="278"/>
  <c r="ED77" i="278"/>
  <c r="ED84" i="278"/>
  <c r="AC188" i="280"/>
  <c r="AC44" i="265"/>
  <c r="AC173" i="280" l="1"/>
  <c r="BV133" i="280"/>
  <c r="BV97" i="280" s="1"/>
  <c r="BV99" i="280" s="1"/>
  <c r="BV104" i="280" s="1"/>
  <c r="EE22" i="286"/>
  <c r="EE14" i="286" s="1"/>
  <c r="EE16" i="286" s="1"/>
  <c r="ED74" i="265"/>
  <c r="ED31" i="265"/>
  <c r="EC55" i="278"/>
  <c r="ED85" i="278"/>
  <c r="AC169" i="280"/>
  <c r="AC170" i="280" s="1"/>
  <c r="AC189" i="280" s="1"/>
  <c r="AC174" i="280"/>
  <c r="AC165" i="280"/>
  <c r="AC45" i="265" s="1"/>
  <c r="AC175" i="280" l="1"/>
  <c r="AC178" i="280" s="1"/>
  <c r="AC180" i="280" s="1"/>
  <c r="AC181" i="280" s="1"/>
  <c r="AC46" i="265" s="1"/>
  <c r="BV84" i="280"/>
  <c r="BV85" i="280" s="1"/>
  <c r="BV103" i="280" s="1"/>
  <c r="BV105" i="280" s="1"/>
  <c r="BV35" i="282"/>
  <c r="BV71" i="288"/>
  <c r="BV134" i="280"/>
  <c r="EE31" i="288"/>
  <c r="EE17" i="286"/>
  <c r="EE49" i="265" s="1"/>
  <c r="EE24" i="286"/>
  <c r="EE25" i="286" s="1"/>
  <c r="EE15" i="288"/>
  <c r="EC30" i="265"/>
  <c r="EC63" i="278"/>
  <c r="EE82" i="278"/>
  <c r="ED69" i="265"/>
  <c r="AC190" i="280" l="1"/>
  <c r="AC191" i="280" s="1"/>
  <c r="AC72" i="265" s="1"/>
  <c r="BV106" i="280"/>
  <c r="BV36" i="265" s="1"/>
  <c r="BV116" i="280"/>
  <c r="BV117" i="280" s="1"/>
  <c r="BV70" i="288"/>
  <c r="BV72" i="288" s="1"/>
  <c r="BV75" i="288" s="1"/>
  <c r="BV16" i="265"/>
  <c r="BV35" i="265"/>
  <c r="EF22" i="286"/>
  <c r="EF14" i="286" s="1"/>
  <c r="EF16" i="286" s="1"/>
  <c r="EE74" i="265"/>
  <c r="AC47" i="265"/>
  <c r="EE73" i="278"/>
  <c r="EC64" i="278"/>
  <c r="AD187" i="280" l="1"/>
  <c r="AD179" i="280" s="1"/>
  <c r="BV70" i="265"/>
  <c r="BW114" i="280"/>
  <c r="BW131" i="280" s="1"/>
  <c r="EF31" i="288"/>
  <c r="EF15" i="288"/>
  <c r="EF24" i="286"/>
  <c r="EF25" i="286" s="1"/>
  <c r="EF17" i="286"/>
  <c r="EF49" i="265" s="1"/>
  <c r="AC50" i="265"/>
  <c r="EC64" i="265"/>
  <c r="ED61" i="278"/>
  <c r="EE76" i="278"/>
  <c r="AD157" i="280" l="1"/>
  <c r="AD158" i="280" s="1"/>
  <c r="AD36" i="282" s="1"/>
  <c r="AD38" i="282" s="1"/>
  <c r="AD44" i="282" s="1"/>
  <c r="AD45" i="282" s="1"/>
  <c r="BW133" i="280"/>
  <c r="BW97" i="280" s="1"/>
  <c r="BW99" i="280" s="1"/>
  <c r="BW104" i="280" s="1"/>
  <c r="EG22" i="286"/>
  <c r="EG14" i="286" s="1"/>
  <c r="EG16" i="286" s="1"/>
  <c r="EF74" i="265"/>
  <c r="AP74" i="277" s="1"/>
  <c r="AC46" i="286"/>
  <c r="AC57" i="286"/>
  <c r="AC58" i="286" s="1"/>
  <c r="AC61" i="286" s="1"/>
  <c r="AC62" i="286" s="1"/>
  <c r="EE77" i="278"/>
  <c r="EE84" i="278"/>
  <c r="ED52" i="278"/>
  <c r="AD163" i="280"/>
  <c r="AD168" i="280"/>
  <c r="AD159" i="280" l="1"/>
  <c r="AD18" i="265" s="1"/>
  <c r="AD19" i="265" s="1"/>
  <c r="BW134" i="280"/>
  <c r="BW35" i="282"/>
  <c r="BW84" i="280"/>
  <c r="BW85" i="280" s="1"/>
  <c r="BW103" i="280" s="1"/>
  <c r="BW105" i="280" s="1"/>
  <c r="BW71" i="288"/>
  <c r="EG31" i="288"/>
  <c r="EG15" i="288"/>
  <c r="EG24" i="286"/>
  <c r="EG25" i="286" s="1"/>
  <c r="EG17" i="286"/>
  <c r="EG49" i="265" s="1"/>
  <c r="AC47" i="286"/>
  <c r="AC48" i="286" s="1"/>
  <c r="AC63" i="286"/>
  <c r="AC14" i="288"/>
  <c r="AC36" i="286"/>
  <c r="AC37" i="286" s="1"/>
  <c r="AC30" i="288"/>
  <c r="AC32" i="288" s="1"/>
  <c r="ED55" i="278"/>
  <c r="EE85" i="278"/>
  <c r="EE31" i="265"/>
  <c r="AD47" i="282"/>
  <c r="AD48" i="282" s="1"/>
  <c r="AD50" i="282"/>
  <c r="AD51" i="282" s="1"/>
  <c r="AD76" i="282" s="1"/>
  <c r="BW106" i="280" l="1"/>
  <c r="BW36" i="265" s="1"/>
  <c r="BW70" i="288"/>
  <c r="BW72" i="288" s="1"/>
  <c r="BW75" i="288" s="1"/>
  <c r="BW116" i="280"/>
  <c r="BW117" i="280" s="1"/>
  <c r="BW16" i="265"/>
  <c r="BW35" i="265"/>
  <c r="EG74" i="265"/>
  <c r="EH22" i="286"/>
  <c r="EH14" i="286" s="1"/>
  <c r="EH16" i="286" s="1"/>
  <c r="AC16" i="288"/>
  <c r="AD34" i="286"/>
  <c r="AD52" i="286" s="1"/>
  <c r="AC75" i="265"/>
  <c r="AC52" i="265"/>
  <c r="AC24" i="265"/>
  <c r="AC60" i="288"/>
  <c r="AC62" i="288" s="1"/>
  <c r="AC65" i="288" s="1"/>
  <c r="AC39" i="288"/>
  <c r="AC40" i="288" s="1"/>
  <c r="AC43" i="288" s="1"/>
  <c r="AD45" i="286"/>
  <c r="AC63" i="265"/>
  <c r="EF82" i="278"/>
  <c r="EE69" i="265"/>
  <c r="ED63" i="278"/>
  <c r="ED30" i="265"/>
  <c r="AD53" i="282"/>
  <c r="AD55" i="282" s="1"/>
  <c r="AD57" i="282"/>
  <c r="AD67" i="282"/>
  <c r="AD11" i="282"/>
  <c r="AD12" i="282" s="1"/>
  <c r="BX114" i="280" l="1"/>
  <c r="BX131" i="280" s="1"/>
  <c r="BW70" i="265"/>
  <c r="EH15" i="288"/>
  <c r="EH17" i="286"/>
  <c r="EH49" i="265" s="1"/>
  <c r="EH24" i="286"/>
  <c r="EH25" i="286" s="1"/>
  <c r="EH31" i="288"/>
  <c r="AC19" i="288"/>
  <c r="AD140" i="280"/>
  <c r="AD56" i="286"/>
  <c r="AC65" i="265"/>
  <c r="AC25" i="265"/>
  <c r="AC76" i="265"/>
  <c r="AC53" i="265"/>
  <c r="ED64" i="278"/>
  <c r="EF73" i="278"/>
  <c r="AD87" i="282"/>
  <c r="AD13" i="282"/>
  <c r="AD21" i="265" s="1"/>
  <c r="AD58" i="282"/>
  <c r="AD59" i="282" s="1"/>
  <c r="AD62" i="282" s="1"/>
  <c r="AD63" i="282" s="1"/>
  <c r="AD77" i="282"/>
  <c r="AD78" i="282" s="1"/>
  <c r="AE75" i="282" s="1"/>
  <c r="BX133" i="280" l="1"/>
  <c r="BX97" i="280" s="1"/>
  <c r="BX99" i="280" s="1"/>
  <c r="BX104" i="280" s="1"/>
  <c r="EI22" i="286"/>
  <c r="EI14" i="286" s="1"/>
  <c r="EI16" i="286" s="1"/>
  <c r="EH74" i="265"/>
  <c r="AC82" i="265"/>
  <c r="AC67" i="265"/>
  <c r="EF76" i="278"/>
  <c r="EE61" i="278"/>
  <c r="ED64" i="265"/>
  <c r="AE54" i="282"/>
  <c r="AD22" i="265"/>
  <c r="AD66" i="282"/>
  <c r="AD88" i="282"/>
  <c r="AD89" i="282" s="1"/>
  <c r="AD64" i="282"/>
  <c r="AD32" i="265" s="1"/>
  <c r="BX71" i="288" l="1"/>
  <c r="BX35" i="282"/>
  <c r="BX84" i="280"/>
  <c r="BX85" i="280" s="1"/>
  <c r="BX103" i="280" s="1"/>
  <c r="BX105" i="280" s="1"/>
  <c r="BX134" i="280"/>
  <c r="EI31" i="288"/>
  <c r="EI15" i="288"/>
  <c r="EI24" i="286"/>
  <c r="EI25" i="286" s="1"/>
  <c r="EI17" i="286"/>
  <c r="EI49" i="265" s="1"/>
  <c r="AC81" i="265"/>
  <c r="EE52" i="278"/>
  <c r="EF77" i="278"/>
  <c r="EF84" i="278"/>
  <c r="AD73" i="265"/>
  <c r="AE86" i="282"/>
  <c r="AD33" i="265"/>
  <c r="AD35" i="286"/>
  <c r="AD53" i="286"/>
  <c r="AD54" i="286" s="1"/>
  <c r="AD60" i="286" s="1"/>
  <c r="BX106" i="280" l="1"/>
  <c r="BX36" i="265" s="1"/>
  <c r="BX116" i="280"/>
  <c r="BX117" i="280" s="1"/>
  <c r="BX70" i="288"/>
  <c r="BX72" i="288" s="1"/>
  <c r="BX75" i="288" s="1"/>
  <c r="BX35" i="265"/>
  <c r="BX16" i="265"/>
  <c r="EJ22" i="286"/>
  <c r="EJ14" i="286" s="1"/>
  <c r="EJ16" i="286" s="1"/>
  <c r="EI74" i="265"/>
  <c r="AC84" i="265"/>
  <c r="AC83" i="265"/>
  <c r="EF31" i="265"/>
  <c r="EF85" i="278"/>
  <c r="EE55" i="278"/>
  <c r="AD11" i="280"/>
  <c r="AD13" i="280" s="1"/>
  <c r="AD37" i="265"/>
  <c r="AD74" i="288"/>
  <c r="AD77" i="288" s="1"/>
  <c r="AD79" i="288" s="1"/>
  <c r="BX70" i="265" l="1"/>
  <c r="AA70" i="277" s="1"/>
  <c r="BY114" i="280"/>
  <c r="BY131" i="280" s="1"/>
  <c r="EJ31" i="288"/>
  <c r="EJ15" i="288"/>
  <c r="EJ24" i="286"/>
  <c r="EJ25" i="286" s="1"/>
  <c r="EJ17" i="286"/>
  <c r="EJ49" i="265" s="1"/>
  <c r="AD42" i="265"/>
  <c r="EG82" i="278"/>
  <c r="EF69" i="265"/>
  <c r="EE30" i="265"/>
  <c r="EE63" i="278"/>
  <c r="BY133" i="280" l="1"/>
  <c r="BY97" i="280" s="1"/>
  <c r="BY99" i="280" s="1"/>
  <c r="BY104" i="280" s="1"/>
  <c r="EJ74" i="265"/>
  <c r="AQ74" i="277" s="1"/>
  <c r="EK22" i="286"/>
  <c r="EK14" i="286" s="1"/>
  <c r="EK16" i="286" s="1"/>
  <c r="AD141" i="280"/>
  <c r="AD142" i="280" s="1"/>
  <c r="AD144" i="280" s="1"/>
  <c r="AD145" i="280" s="1"/>
  <c r="AP69" i="277"/>
  <c r="EE64" i="278"/>
  <c r="EG73" i="278"/>
  <c r="BY71" i="288" l="1"/>
  <c r="BY35" i="282"/>
  <c r="BY84" i="280"/>
  <c r="BY85" i="280" s="1"/>
  <c r="BY103" i="280" s="1"/>
  <c r="BY105" i="280" s="1"/>
  <c r="BY134" i="280"/>
  <c r="EK17" i="286"/>
  <c r="EK49" i="265" s="1"/>
  <c r="EK31" i="288"/>
  <c r="EK15" i="288"/>
  <c r="EK24" i="286"/>
  <c r="EK25" i="286" s="1"/>
  <c r="AD147" i="280"/>
  <c r="AD148" i="280" s="1"/>
  <c r="AD188" i="280" s="1"/>
  <c r="EG76" i="278"/>
  <c r="EE64" i="265"/>
  <c r="EF61" i="278"/>
  <c r="AD173" i="280"/>
  <c r="AD162" i="280"/>
  <c r="AD164" i="280" s="1"/>
  <c r="BY106" i="280" l="1"/>
  <c r="BY36" i="265" s="1"/>
  <c r="BY116" i="280"/>
  <c r="BY117" i="280" s="1"/>
  <c r="BY70" i="288"/>
  <c r="BY72" i="288" s="1"/>
  <c r="BY75" i="288" s="1"/>
  <c r="BY35" i="265"/>
  <c r="BY16" i="265"/>
  <c r="EK74" i="265"/>
  <c r="EL22" i="286"/>
  <c r="EL14" i="286" s="1"/>
  <c r="EL16" i="286" s="1"/>
  <c r="AD44" i="265"/>
  <c r="EF52" i="278"/>
  <c r="EG77" i="278"/>
  <c r="EG84" i="278"/>
  <c r="AD174" i="280"/>
  <c r="AD175" i="280" s="1"/>
  <c r="AD178" i="280" s="1"/>
  <c r="AD180" i="280" s="1"/>
  <c r="AD165" i="280"/>
  <c r="AD45" i="265" s="1"/>
  <c r="AD169" i="280"/>
  <c r="AD170" i="280" s="1"/>
  <c r="AD189" i="280" s="1"/>
  <c r="BY70" i="265" l="1"/>
  <c r="BZ114" i="280"/>
  <c r="BZ131" i="280" s="1"/>
  <c r="EL31" i="288"/>
  <c r="EL15" i="288"/>
  <c r="EL17" i="286"/>
  <c r="EL49" i="265" s="1"/>
  <c r="EL24" i="286"/>
  <c r="EL25" i="286" s="1"/>
  <c r="EG31" i="265"/>
  <c r="EG85" i="278"/>
  <c r="EF55" i="278"/>
  <c r="AD190" i="280"/>
  <c r="AD191" i="280" s="1"/>
  <c r="AD181" i="280"/>
  <c r="AD46" i="265" s="1"/>
  <c r="BZ133" i="280" l="1"/>
  <c r="BZ97" i="280" s="1"/>
  <c r="BZ99" i="280" s="1"/>
  <c r="BZ104" i="280" s="1"/>
  <c r="EL74" i="265"/>
  <c r="EM22" i="286"/>
  <c r="EM14" i="286" s="1"/>
  <c r="EM16" i="286" s="1"/>
  <c r="AD47" i="265"/>
  <c r="EF63" i="278"/>
  <c r="EF30" i="265"/>
  <c r="EH82" i="278"/>
  <c r="EG69" i="265"/>
  <c r="AD72" i="265"/>
  <c r="AE187" i="280"/>
  <c r="BZ35" i="282" l="1"/>
  <c r="BZ134" i="280"/>
  <c r="BZ84" i="280"/>
  <c r="BZ85" i="280" s="1"/>
  <c r="BZ103" i="280" s="1"/>
  <c r="BZ105" i="280" s="1"/>
  <c r="BZ71" i="288"/>
  <c r="EM24" i="286"/>
  <c r="EM25" i="286" s="1"/>
  <c r="EM15" i="288"/>
  <c r="EM31" i="288"/>
  <c r="EM17" i="286"/>
  <c r="EM49" i="265" s="1"/>
  <c r="AD50" i="265"/>
  <c r="EH73" i="278"/>
  <c r="EF64" i="278"/>
  <c r="AE179" i="280"/>
  <c r="AE157" i="280"/>
  <c r="AE158" i="280" s="1"/>
  <c r="BZ106" i="280" l="1"/>
  <c r="BZ36" i="265" s="1"/>
  <c r="BZ116" i="280"/>
  <c r="BZ117" i="280" s="1"/>
  <c r="BZ70" i="288"/>
  <c r="BZ72" i="288" s="1"/>
  <c r="BZ75" i="288" s="1"/>
  <c r="BZ16" i="265"/>
  <c r="BZ35" i="265"/>
  <c r="EM74" i="265"/>
  <c r="EN22" i="286"/>
  <c r="EN14" i="286" s="1"/>
  <c r="EN16" i="286" s="1"/>
  <c r="AD57" i="286"/>
  <c r="AD58" i="286" s="1"/>
  <c r="AD61" i="286" s="1"/>
  <c r="AD62" i="286" s="1"/>
  <c r="AD46" i="286"/>
  <c r="EG61" i="278"/>
  <c r="EF64" i="265"/>
  <c r="EH76" i="278"/>
  <c r="AE163" i="280"/>
  <c r="AE36" i="282"/>
  <c r="AE38" i="282" s="1"/>
  <c r="AE44" i="282" s="1"/>
  <c r="AE45" i="282" s="1"/>
  <c r="AE159" i="280"/>
  <c r="AE18" i="265" s="1"/>
  <c r="AE168" i="280"/>
  <c r="BZ70" i="265" l="1"/>
  <c r="CA114" i="280"/>
  <c r="CA131" i="280" s="1"/>
  <c r="EN15" i="288"/>
  <c r="EN31" i="288"/>
  <c r="EN17" i="286"/>
  <c r="EN49" i="265" s="1"/>
  <c r="EN24" i="286"/>
  <c r="EN25" i="286" s="1"/>
  <c r="AP64" i="277"/>
  <c r="AD47" i="286"/>
  <c r="AD48" i="286" s="1"/>
  <c r="AD30" i="288"/>
  <c r="AD32" i="288" s="1"/>
  <c r="AD36" i="286"/>
  <c r="AD37" i="286" s="1"/>
  <c r="AD63" i="286"/>
  <c r="AD14" i="288"/>
  <c r="EH77" i="278"/>
  <c r="EH84" i="278"/>
  <c r="EG52" i="278"/>
  <c r="AE47" i="282"/>
  <c r="AE48" i="282" s="1"/>
  <c r="AE50" i="282"/>
  <c r="AE51" i="282" s="1"/>
  <c r="AE76" i="282" s="1"/>
  <c r="AE19" i="265"/>
  <c r="CA133" i="280" l="1"/>
  <c r="CA97" i="280" s="1"/>
  <c r="CA99" i="280" s="1"/>
  <c r="CA104" i="280" s="1"/>
  <c r="EO22" i="286"/>
  <c r="EO14" i="286" s="1"/>
  <c r="EO16" i="286" s="1"/>
  <c r="EN74" i="265"/>
  <c r="AR74" i="277" s="1"/>
  <c r="AD16" i="288"/>
  <c r="AD52" i="265"/>
  <c r="AD24" i="265"/>
  <c r="AD39" i="288"/>
  <c r="AD40" i="288" s="1"/>
  <c r="AD43" i="288" s="1"/>
  <c r="AD60" i="288"/>
  <c r="AD62" i="288" s="1"/>
  <c r="AD65" i="288" s="1"/>
  <c r="AE34" i="286"/>
  <c r="AE52" i="286" s="1"/>
  <c r="AD75" i="265"/>
  <c r="AE45" i="286"/>
  <c r="AD63" i="265"/>
  <c r="EG55" i="278"/>
  <c r="EH85" i="278"/>
  <c r="EH31" i="265"/>
  <c r="AE67" i="282"/>
  <c r="AE11" i="282"/>
  <c r="AE12" i="282" s="1"/>
  <c r="AE53" i="282"/>
  <c r="AE55" i="282" s="1"/>
  <c r="AE57" i="282"/>
  <c r="CA84" i="280" l="1"/>
  <c r="CA85" i="280" s="1"/>
  <c r="CA103" i="280" s="1"/>
  <c r="CA105" i="280" s="1"/>
  <c r="CA71" i="288"/>
  <c r="CA35" i="282"/>
  <c r="CA134" i="280"/>
  <c r="EO24" i="286"/>
  <c r="EO25" i="286" s="1"/>
  <c r="EO17" i="286"/>
  <c r="EO49" i="265" s="1"/>
  <c r="EO31" i="288"/>
  <c r="EO15" i="288"/>
  <c r="AD19" i="288"/>
  <c r="AD65" i="265"/>
  <c r="AD76" i="265"/>
  <c r="AD25" i="265"/>
  <c r="AE56" i="286"/>
  <c r="AE140" i="280"/>
  <c r="AD53" i="265"/>
  <c r="EH69" i="265"/>
  <c r="EI82" i="278"/>
  <c r="EG63" i="278"/>
  <c r="EG30" i="265"/>
  <c r="AE77" i="282"/>
  <c r="AE78" i="282" s="1"/>
  <c r="AF75" i="282" s="1"/>
  <c r="AE58" i="282"/>
  <c r="AE59" i="282" s="1"/>
  <c r="AE62" i="282" s="1"/>
  <c r="AE63" i="282" s="1"/>
  <c r="AE87" i="282"/>
  <c r="AE13" i="282"/>
  <c r="AE21" i="265" s="1"/>
  <c r="CA116" i="280" l="1"/>
  <c r="CA117" i="280" s="1"/>
  <c r="CA106" i="280"/>
  <c r="CA36" i="265" s="1"/>
  <c r="CA70" i="288"/>
  <c r="CA72" i="288" s="1"/>
  <c r="CA75" i="288" s="1"/>
  <c r="CA35" i="265"/>
  <c r="CA16" i="265"/>
  <c r="EO74" i="265"/>
  <c r="EP22" i="286"/>
  <c r="EP14" i="286" s="1"/>
  <c r="EP16" i="286" s="1"/>
  <c r="AD82" i="265"/>
  <c r="AD67" i="265"/>
  <c r="EI73" i="278"/>
  <c r="EG64" i="278"/>
  <c r="AE66" i="282"/>
  <c r="AE88" i="282"/>
  <c r="AE89" i="282" s="1"/>
  <c r="AE64" i="282"/>
  <c r="AE32" i="265" s="1"/>
  <c r="AE22" i="265"/>
  <c r="AF54" i="282"/>
  <c r="CB114" i="280" l="1"/>
  <c r="CB131" i="280" s="1"/>
  <c r="CA70" i="265"/>
  <c r="EP24" i="286"/>
  <c r="EP25" i="286" s="1"/>
  <c r="EP17" i="286"/>
  <c r="EP49" i="265" s="1"/>
  <c r="EP15" i="288"/>
  <c r="EP31" i="288"/>
  <c r="AD81" i="265"/>
  <c r="EG64" i="265"/>
  <c r="EH61" i="278"/>
  <c r="EI76" i="278"/>
  <c r="AE35" i="286"/>
  <c r="AE53" i="286"/>
  <c r="AE54" i="286" s="1"/>
  <c r="AE60" i="286" s="1"/>
  <c r="AE73" i="265"/>
  <c r="AF86" i="282"/>
  <c r="AE33" i="265"/>
  <c r="CB133" i="280" l="1"/>
  <c r="CB97" i="280" s="1"/>
  <c r="CB99" i="280" s="1"/>
  <c r="CB104" i="280" s="1"/>
  <c r="EP74" i="265"/>
  <c r="EQ22" i="286"/>
  <c r="EQ14" i="286" s="1"/>
  <c r="EQ16" i="286" s="1"/>
  <c r="AD84" i="265"/>
  <c r="AD83" i="265"/>
  <c r="EI77" i="278"/>
  <c r="EI84" i="278"/>
  <c r="EH52" i="278"/>
  <c r="AE11" i="280"/>
  <c r="AE13" i="280" s="1"/>
  <c r="AE37" i="265"/>
  <c r="AE74" i="288"/>
  <c r="AE77" i="288" s="1"/>
  <c r="AE79" i="288" s="1"/>
  <c r="CB71" i="288" l="1"/>
  <c r="CB134" i="280"/>
  <c r="CB84" i="280"/>
  <c r="CB85" i="280" s="1"/>
  <c r="CB103" i="280" s="1"/>
  <c r="CB105" i="280" s="1"/>
  <c r="CB35" i="282"/>
  <c r="EQ24" i="286"/>
  <c r="EQ25" i="286" s="1"/>
  <c r="EQ17" i="286"/>
  <c r="EQ49" i="265" s="1"/>
  <c r="EQ31" i="288"/>
  <c r="EQ15" i="288"/>
  <c r="AE42" i="265"/>
  <c r="EH55" i="278"/>
  <c r="EI85" i="278"/>
  <c r="EI31" i="265"/>
  <c r="CB116" i="280" l="1"/>
  <c r="CB117" i="280" s="1"/>
  <c r="CB70" i="288"/>
  <c r="CB72" i="288" s="1"/>
  <c r="CB75" i="288" s="1"/>
  <c r="CB106" i="280"/>
  <c r="CB36" i="265" s="1"/>
  <c r="CB35" i="265"/>
  <c r="CB16" i="265"/>
  <c r="ER22" i="286"/>
  <c r="ER14" i="286" s="1"/>
  <c r="ER16" i="286" s="1"/>
  <c r="EQ74" i="265"/>
  <c r="AE141" i="280"/>
  <c r="AE142" i="280" s="1"/>
  <c r="AE147" i="280" s="1"/>
  <c r="AE148" i="280" s="1"/>
  <c r="EJ82" i="278"/>
  <c r="EI69" i="265"/>
  <c r="EH30" i="265"/>
  <c r="EH63" i="278"/>
  <c r="CC114" i="280" l="1"/>
  <c r="CC131" i="280" s="1"/>
  <c r="CB70" i="265"/>
  <c r="AB70" i="277" s="1"/>
  <c r="AE144" i="280"/>
  <c r="AE145" i="280" s="1"/>
  <c r="AE162" i="280" s="1"/>
  <c r="AE164" i="280" s="1"/>
  <c r="ER24" i="286"/>
  <c r="ER25" i="286" s="1"/>
  <c r="ER17" i="286"/>
  <c r="ER49" i="265" s="1"/>
  <c r="ER31" i="288"/>
  <c r="ER15" i="288"/>
  <c r="EH64" i="278"/>
  <c r="EJ73" i="278"/>
  <c r="AE44" i="265"/>
  <c r="AE188" i="280"/>
  <c r="CC133" i="280" l="1"/>
  <c r="CC97" i="280" s="1"/>
  <c r="CC99" i="280" s="1"/>
  <c r="CC104" i="280" s="1"/>
  <c r="AE173" i="280"/>
  <c r="ES22" i="286"/>
  <c r="ES14" i="286" s="1"/>
  <c r="ES16" i="286" s="1"/>
  <c r="ER74" i="265"/>
  <c r="AS74" i="277" s="1"/>
  <c r="EJ76" i="278"/>
  <c r="EH64" i="265"/>
  <c r="EI61" i="278"/>
  <c r="AE169" i="280"/>
  <c r="AE170" i="280" s="1"/>
  <c r="AE189" i="280" s="1"/>
  <c r="AE174" i="280"/>
  <c r="AE165" i="280"/>
  <c r="AE45" i="265" s="1"/>
  <c r="AE175" i="280" l="1"/>
  <c r="AE178" i="280" s="1"/>
  <c r="AE180" i="280" s="1"/>
  <c r="AE181" i="280" s="1"/>
  <c r="AE46" i="265" s="1"/>
  <c r="CC84" i="280"/>
  <c r="CC85" i="280" s="1"/>
  <c r="CC103" i="280" s="1"/>
  <c r="CC105" i="280" s="1"/>
  <c r="CC35" i="282"/>
  <c r="CC71" i="288"/>
  <c r="CC134" i="280"/>
  <c r="ES17" i="286"/>
  <c r="ES49" i="265" s="1"/>
  <c r="ES24" i="286"/>
  <c r="ES25" i="286" s="1"/>
  <c r="ES15" i="288"/>
  <c r="ES31" i="288"/>
  <c r="EI52" i="278"/>
  <c r="EJ77" i="278"/>
  <c r="EJ84" i="278"/>
  <c r="AE190" i="280" l="1"/>
  <c r="AE191" i="280" s="1"/>
  <c r="AF187" i="280" s="1"/>
  <c r="CC116" i="280"/>
  <c r="CC117" i="280" s="1"/>
  <c r="CC70" i="288"/>
  <c r="CC72" i="288" s="1"/>
  <c r="CC75" i="288" s="1"/>
  <c r="CC106" i="280"/>
  <c r="CC36" i="265" s="1"/>
  <c r="CC35" i="265"/>
  <c r="CC16" i="265"/>
  <c r="ET22" i="286"/>
  <c r="ET14" i="286" s="1"/>
  <c r="ET16" i="286" s="1"/>
  <c r="ES74" i="265"/>
  <c r="EJ31" i="265"/>
  <c r="EJ85" i="278"/>
  <c r="EI55" i="278"/>
  <c r="AE47" i="265"/>
  <c r="AE72" i="265" l="1"/>
  <c r="CD114" i="280"/>
  <c r="CD131" i="280" s="1"/>
  <c r="CC70" i="265"/>
  <c r="ET15" i="288"/>
  <c r="ET31" i="288"/>
  <c r="ET24" i="286"/>
  <c r="ET25" i="286" s="1"/>
  <c r="ET17" i="286"/>
  <c r="ET49" i="265" s="1"/>
  <c r="AE50" i="265"/>
  <c r="EK82" i="278"/>
  <c r="EJ69" i="265"/>
  <c r="EI63" i="278"/>
  <c r="EI30" i="265"/>
  <c r="AF179" i="280"/>
  <c r="AF157" i="280"/>
  <c r="AF158" i="280" s="1"/>
  <c r="CD133" i="280" l="1"/>
  <c r="CD97" i="280" s="1"/>
  <c r="CD99" i="280" s="1"/>
  <c r="CD104" i="280" s="1"/>
  <c r="EU22" i="286"/>
  <c r="EU14" i="286" s="1"/>
  <c r="EU16" i="286" s="1"/>
  <c r="ET74" i="265"/>
  <c r="AE57" i="286"/>
  <c r="AE58" i="286" s="1"/>
  <c r="AE61" i="286" s="1"/>
  <c r="AE62" i="286" s="1"/>
  <c r="AE63" i="286" s="1"/>
  <c r="AE46" i="286"/>
  <c r="AQ69" i="277"/>
  <c r="EI64" i="278"/>
  <c r="EK73" i="278"/>
  <c r="AF36" i="282"/>
  <c r="AF38" i="282" s="1"/>
  <c r="AF44" i="282" s="1"/>
  <c r="AF45" i="282" s="1"/>
  <c r="AF163" i="280"/>
  <c r="AF159" i="280"/>
  <c r="AF18" i="265" s="1"/>
  <c r="AF168" i="280"/>
  <c r="CD35" i="282" l="1"/>
  <c r="CD134" i="280"/>
  <c r="CD84" i="280"/>
  <c r="CD85" i="280" s="1"/>
  <c r="CD103" i="280" s="1"/>
  <c r="CD105" i="280" s="1"/>
  <c r="CD71" i="288"/>
  <c r="AE14" i="288"/>
  <c r="AE47" i="286"/>
  <c r="AE48" i="286" s="1"/>
  <c r="AF45" i="286" s="1"/>
  <c r="EU31" i="288"/>
  <c r="EU15" i="288"/>
  <c r="EU24" i="286"/>
  <c r="EU25" i="286" s="1"/>
  <c r="EU17" i="286"/>
  <c r="EU49" i="265" s="1"/>
  <c r="AE36" i="286"/>
  <c r="AE37" i="286" s="1"/>
  <c r="AF34" i="286" s="1"/>
  <c r="AE30" i="288"/>
  <c r="AE32" i="288" s="1"/>
  <c r="AE60" i="288" s="1"/>
  <c r="AE62" i="288" s="1"/>
  <c r="AE65" i="288" s="1"/>
  <c r="AE16" i="288"/>
  <c r="EK76" i="278"/>
  <c r="EI64" i="265"/>
  <c r="EJ61" i="278"/>
  <c r="AE24" i="265"/>
  <c r="AE52" i="265"/>
  <c r="AF19" i="265"/>
  <c r="O18" i="277"/>
  <c r="AF47" i="282"/>
  <c r="AF48" i="282" s="1"/>
  <c r="AF50" i="282"/>
  <c r="AF51" i="282" s="1"/>
  <c r="AF76" i="282" s="1"/>
  <c r="AE63" i="265" l="1"/>
  <c r="AE65" i="265" s="1"/>
  <c r="CD106" i="280"/>
  <c r="CD36" i="265" s="1"/>
  <c r="CD116" i="280"/>
  <c r="CD117" i="280" s="1"/>
  <c r="CD70" i="288"/>
  <c r="CD72" i="288" s="1"/>
  <c r="CD75" i="288" s="1"/>
  <c r="CD35" i="265"/>
  <c r="CD16" i="265"/>
  <c r="AE39" i="288"/>
  <c r="AE40" i="288" s="1"/>
  <c r="AE43" i="288" s="1"/>
  <c r="AE75" i="265"/>
  <c r="AE76" i="265" s="1"/>
  <c r="EV22" i="286"/>
  <c r="EV14" i="286" s="1"/>
  <c r="EV16" i="286" s="1"/>
  <c r="EU74" i="265"/>
  <c r="AE19" i="288"/>
  <c r="EJ52" i="278"/>
  <c r="EK77" i="278"/>
  <c r="EK84" i="278"/>
  <c r="AF52" i="286"/>
  <c r="AE53" i="265"/>
  <c r="AF56" i="286"/>
  <c r="AF140" i="280"/>
  <c r="AF57" i="282"/>
  <c r="AF53" i="282"/>
  <c r="AF55" i="282" s="1"/>
  <c r="AF67" i="282"/>
  <c r="AF11" i="282"/>
  <c r="AF12" i="282" s="1"/>
  <c r="AE25" i="265"/>
  <c r="CE114" i="280" l="1"/>
  <c r="CE131" i="280" s="1"/>
  <c r="CD70" i="265"/>
  <c r="EV24" i="286"/>
  <c r="EV25" i="286" s="1"/>
  <c r="EV31" i="288"/>
  <c r="EV15" i="288"/>
  <c r="EV17" i="286"/>
  <c r="EV49" i="265" s="1"/>
  <c r="AE67" i="265"/>
  <c r="AE82" i="265"/>
  <c r="EK85" i="278"/>
  <c r="EK31" i="265"/>
  <c r="EJ55" i="278"/>
  <c r="AF13" i="282"/>
  <c r="AF21" i="265" s="1"/>
  <c r="AF87" i="282"/>
  <c r="AF58" i="282"/>
  <c r="AF59" i="282" s="1"/>
  <c r="AF62" i="282" s="1"/>
  <c r="AF63" i="282" s="1"/>
  <c r="AF77" i="282"/>
  <c r="AF78" i="282" s="1"/>
  <c r="AG75" i="282" s="1"/>
  <c r="CE133" i="280" l="1"/>
  <c r="CE97" i="280" s="1"/>
  <c r="CE99" i="280" s="1"/>
  <c r="CE104" i="280" s="1"/>
  <c r="EW22" i="286"/>
  <c r="EW14" i="286" s="1"/>
  <c r="EW16" i="286" s="1"/>
  <c r="EV74" i="265"/>
  <c r="AT74" i="277" s="1"/>
  <c r="AE81" i="265"/>
  <c r="EJ30" i="265"/>
  <c r="EJ63" i="278"/>
  <c r="EL82" i="278"/>
  <c r="EK69" i="265"/>
  <c r="AF66" i="282"/>
  <c r="AF88" i="282"/>
  <c r="AF89" i="282" s="1"/>
  <c r="AF64" i="282"/>
  <c r="AF32" i="265" s="1"/>
  <c r="AG54" i="282"/>
  <c r="O21" i="277"/>
  <c r="AF22" i="265"/>
  <c r="CE84" i="280" l="1"/>
  <c r="CE85" i="280" s="1"/>
  <c r="CE103" i="280" s="1"/>
  <c r="CE105" i="280" s="1"/>
  <c r="CE134" i="280"/>
  <c r="CE35" i="282"/>
  <c r="CE71" i="288"/>
  <c r="EW24" i="286"/>
  <c r="EW25" i="286" s="1"/>
  <c r="EW17" i="286"/>
  <c r="EW49" i="265" s="1"/>
  <c r="EW31" i="288"/>
  <c r="EW15" i="288"/>
  <c r="AE83" i="265"/>
  <c r="AE84" i="265"/>
  <c r="EJ64" i="278"/>
  <c r="EL73" i="278"/>
  <c r="AF73" i="265"/>
  <c r="AG86" i="282"/>
  <c r="AF53" i="286"/>
  <c r="AF54" i="286" s="1"/>
  <c r="AF60" i="286" s="1"/>
  <c r="AF35" i="286"/>
  <c r="AF33" i="265"/>
  <c r="O32" i="277"/>
  <c r="O33" i="277" s="1"/>
  <c r="CE116" i="280" l="1"/>
  <c r="CE117" i="280" s="1"/>
  <c r="CE70" i="288"/>
  <c r="CE72" i="288" s="1"/>
  <c r="CE75" i="288" s="1"/>
  <c r="CE106" i="280"/>
  <c r="CE36" i="265" s="1"/>
  <c r="CE16" i="265"/>
  <c r="CE35" i="265"/>
  <c r="EX22" i="286"/>
  <c r="EX14" i="286" s="1"/>
  <c r="EX16" i="286" s="1"/>
  <c r="EW74" i="265"/>
  <c r="P73" i="277"/>
  <c r="EL76" i="278"/>
  <c r="EJ64" i="265"/>
  <c r="EK61" i="278"/>
  <c r="AF11" i="280"/>
  <c r="AF13" i="280" s="1"/>
  <c r="AF37" i="265"/>
  <c r="AF74" i="288"/>
  <c r="AF77" i="288" s="1"/>
  <c r="AF79" i="288" s="1"/>
  <c r="CF114" i="280" l="1"/>
  <c r="CF131" i="280" s="1"/>
  <c r="CE70" i="265"/>
  <c r="EX15" i="288"/>
  <c r="EX24" i="286"/>
  <c r="EX25" i="286" s="1"/>
  <c r="EX17" i="286"/>
  <c r="EX49" i="265" s="1"/>
  <c r="EX31" i="288"/>
  <c r="AF42" i="265"/>
  <c r="AQ64" i="277"/>
  <c r="EK52" i="278"/>
  <c r="EL77" i="278"/>
  <c r="EL84" i="278"/>
  <c r="AF141" i="280" l="1"/>
  <c r="AF142" i="280" s="1"/>
  <c r="AF144" i="280" s="1"/>
  <c r="AF145" i="280" s="1"/>
  <c r="CF133" i="280"/>
  <c r="CF97" i="280" s="1"/>
  <c r="CF99" i="280" s="1"/>
  <c r="CF104" i="280" s="1"/>
  <c r="EX74" i="265"/>
  <c r="EY22" i="286"/>
  <c r="EY14" i="286" s="1"/>
  <c r="EY16" i="286" s="1"/>
  <c r="EK55" i="278"/>
  <c r="EL85" i="278"/>
  <c r="EL31" i="265"/>
  <c r="AF147" i="280" l="1"/>
  <c r="AF148" i="280" s="1"/>
  <c r="CF71" i="288"/>
  <c r="CF134" i="280"/>
  <c r="CF84" i="280"/>
  <c r="CF85" i="280" s="1"/>
  <c r="CF103" i="280" s="1"/>
  <c r="CF105" i="280" s="1"/>
  <c r="CF35" i="282"/>
  <c r="EY24" i="286"/>
  <c r="EY25" i="286" s="1"/>
  <c r="EY17" i="286"/>
  <c r="EY49" i="265" s="1"/>
  <c r="EY31" i="288"/>
  <c r="EY15" i="288"/>
  <c r="EL69" i="265"/>
  <c r="EM82" i="278"/>
  <c r="EK63" i="278"/>
  <c r="EK30" i="265"/>
  <c r="AF44" i="265"/>
  <c r="AF188" i="280"/>
  <c r="AF162" i="280"/>
  <c r="AF164" i="280" s="1"/>
  <c r="AF173" i="280"/>
  <c r="CF116" i="280" l="1"/>
  <c r="CF117" i="280" s="1"/>
  <c r="CF70" i="288"/>
  <c r="CF72" i="288" s="1"/>
  <c r="CF75" i="288" s="1"/>
  <c r="CF106" i="280"/>
  <c r="CF36" i="265" s="1"/>
  <c r="CF35" i="265"/>
  <c r="CF16" i="265"/>
  <c r="EZ22" i="286"/>
  <c r="EZ14" i="286" s="1"/>
  <c r="EZ16" i="286" s="1"/>
  <c r="EY74" i="265"/>
  <c r="EM73" i="278"/>
  <c r="EK64" i="278"/>
  <c r="AF169" i="280"/>
  <c r="AF170" i="280" s="1"/>
  <c r="AF189" i="280" s="1"/>
  <c r="AF174" i="280"/>
  <c r="AF175" i="280" s="1"/>
  <c r="AF178" i="280" s="1"/>
  <c r="AF180" i="280" s="1"/>
  <c r="AF165" i="280"/>
  <c r="AF45" i="265" s="1"/>
  <c r="O43" i="277"/>
  <c r="CG114" i="280" l="1"/>
  <c r="CG131" i="280" s="1"/>
  <c r="CF70" i="265"/>
  <c r="AC70" i="277" s="1"/>
  <c r="EZ24" i="286"/>
  <c r="EZ25" i="286" s="1"/>
  <c r="EZ15" i="288"/>
  <c r="EZ31" i="288"/>
  <c r="EZ17" i="286"/>
  <c r="EZ49" i="265" s="1"/>
  <c r="EL61" i="278"/>
  <c r="EK64" i="265"/>
  <c r="EM76" i="278"/>
  <c r="AF181" i="280"/>
  <c r="AF46" i="265" s="1"/>
  <c r="AF190" i="280"/>
  <c r="AF191" i="280" s="1"/>
  <c r="CG133" i="280" l="1"/>
  <c r="CG97" i="280" s="1"/>
  <c r="CG99" i="280" s="1"/>
  <c r="CG104" i="280" s="1"/>
  <c r="FA22" i="286"/>
  <c r="FA14" i="286" s="1"/>
  <c r="FA16" i="286" s="1"/>
  <c r="EZ74" i="265"/>
  <c r="AU74" i="277" s="1"/>
  <c r="AF47" i="265"/>
  <c r="EM77" i="278"/>
  <c r="EM84" i="278"/>
  <c r="EL52" i="278"/>
  <c r="AF72" i="265"/>
  <c r="AG187" i="280"/>
  <c r="CG71" i="288" l="1"/>
  <c r="CG35" i="282"/>
  <c r="CG84" i="280"/>
  <c r="CG85" i="280" s="1"/>
  <c r="CG103" i="280" s="1"/>
  <c r="CG105" i="280" s="1"/>
  <c r="CG134" i="280"/>
  <c r="FA31" i="288"/>
  <c r="FA15" i="288"/>
  <c r="FA24" i="286"/>
  <c r="FA25" i="286" s="1"/>
  <c r="FA17" i="286"/>
  <c r="FA49" i="265" s="1"/>
  <c r="AF50" i="265"/>
  <c r="EL55" i="278"/>
  <c r="EM85" i="278"/>
  <c r="EM31" i="265"/>
  <c r="AG179" i="280"/>
  <c r="AG157" i="280"/>
  <c r="AG158" i="280" s="1"/>
  <c r="P72" i="277"/>
  <c r="CG106" i="280" l="1"/>
  <c r="CG36" i="265" s="1"/>
  <c r="CG116" i="280"/>
  <c r="CG117" i="280" s="1"/>
  <c r="CG70" i="288"/>
  <c r="CG72" i="288" s="1"/>
  <c r="CG75" i="288" s="1"/>
  <c r="CG16" i="265"/>
  <c r="CG35" i="265"/>
  <c r="FA74" i="265"/>
  <c r="FB22" i="286"/>
  <c r="FB14" i="286" s="1"/>
  <c r="FB16" i="286" s="1"/>
  <c r="AF57" i="286"/>
  <c r="AF58" i="286" s="1"/>
  <c r="AF61" i="286" s="1"/>
  <c r="AF62" i="286" s="1"/>
  <c r="AF46" i="286"/>
  <c r="EN82" i="278"/>
  <c r="EM69" i="265"/>
  <c r="EL30" i="265"/>
  <c r="EL63" i="278"/>
  <c r="AG36" i="282"/>
  <c r="AG38" i="282" s="1"/>
  <c r="AG44" i="282" s="1"/>
  <c r="AG45" i="282" s="1"/>
  <c r="AG163" i="280"/>
  <c r="AG168" i="280"/>
  <c r="AG159" i="280"/>
  <c r="AG18" i="265" s="1"/>
  <c r="CH114" i="280" l="1"/>
  <c r="CH131" i="280" s="1"/>
  <c r="CG70" i="265"/>
  <c r="FB31" i="288"/>
  <c r="FB17" i="286"/>
  <c r="FB49" i="265" s="1"/>
  <c r="FB24" i="286"/>
  <c r="FB25" i="286" s="1"/>
  <c r="FB15" i="288"/>
  <c r="AF36" i="286"/>
  <c r="AF37" i="286" s="1"/>
  <c r="AF63" i="286"/>
  <c r="AF14" i="288"/>
  <c r="AF47" i="286"/>
  <c r="AF48" i="286" s="1"/>
  <c r="AF30" i="288"/>
  <c r="AF32" i="288" s="1"/>
  <c r="EL64" i="278"/>
  <c r="EN73" i="278"/>
  <c r="AG47" i="282"/>
  <c r="AG48" i="282" s="1"/>
  <c r="AG50" i="282"/>
  <c r="AG51" i="282" s="1"/>
  <c r="AG76" i="282" s="1"/>
  <c r="AG19" i="265"/>
  <c r="CH133" i="280" l="1"/>
  <c r="CH97" i="280" s="1"/>
  <c r="CH99" i="280" s="1"/>
  <c r="CH104" i="280" s="1"/>
  <c r="FC22" i="286"/>
  <c r="FC14" i="286" s="1"/>
  <c r="FC16" i="286" s="1"/>
  <c r="FB74" i="265"/>
  <c r="AF16" i="288"/>
  <c r="AF63" i="265"/>
  <c r="AG45" i="286"/>
  <c r="AF24" i="265"/>
  <c r="AF52" i="265"/>
  <c r="AF60" i="288"/>
  <c r="AF62" i="288" s="1"/>
  <c r="AF65" i="288" s="1"/>
  <c r="AF39" i="288"/>
  <c r="AF40" i="288" s="1"/>
  <c r="AF43" i="288" s="1"/>
  <c r="AF75" i="265"/>
  <c r="AG34" i="286"/>
  <c r="AG52" i="286" s="1"/>
  <c r="EN76" i="278"/>
  <c r="EM61" i="278"/>
  <c r="EL64" i="265"/>
  <c r="AG67" i="282"/>
  <c r="AG11" i="282"/>
  <c r="AG12" i="282" s="1"/>
  <c r="AG53" i="282"/>
  <c r="AG55" i="282" s="1"/>
  <c r="AG57" i="282"/>
  <c r="CH134" i="280" l="1"/>
  <c r="CH71" i="288"/>
  <c r="CH84" i="280"/>
  <c r="CH85" i="280" s="1"/>
  <c r="CH103" i="280" s="1"/>
  <c r="CH105" i="280" s="1"/>
  <c r="CH35" i="282"/>
  <c r="FC31" i="288"/>
  <c r="FC17" i="286"/>
  <c r="FC49" i="265" s="1"/>
  <c r="FC15" i="288"/>
  <c r="FC24" i="286"/>
  <c r="FC25" i="286" s="1"/>
  <c r="AF19" i="288"/>
  <c r="O51" i="277"/>
  <c r="AF53" i="265"/>
  <c r="AG56" i="286"/>
  <c r="AG140" i="280"/>
  <c r="P75" i="277"/>
  <c r="P76" i="277" s="1"/>
  <c r="P82" i="277" s="1"/>
  <c r="AF76" i="265"/>
  <c r="AF25" i="265"/>
  <c r="O24" i="277"/>
  <c r="AF65" i="265"/>
  <c r="P63" i="277"/>
  <c r="P65" i="277" s="1"/>
  <c r="P67" i="277" s="1"/>
  <c r="P81" i="277" s="1"/>
  <c r="EM52" i="278"/>
  <c r="EN77" i="278"/>
  <c r="EN84" i="278"/>
  <c r="AG58" i="282"/>
  <c r="AG59" i="282" s="1"/>
  <c r="AG62" i="282" s="1"/>
  <c r="AG63" i="282" s="1"/>
  <c r="AG77" i="282"/>
  <c r="AG78" i="282" s="1"/>
  <c r="AH75" i="282" s="1"/>
  <c r="AG87" i="282"/>
  <c r="AG13" i="282"/>
  <c r="AG21" i="265" s="1"/>
  <c r="CH70" i="288" l="1"/>
  <c r="CH72" i="288" s="1"/>
  <c r="CH75" i="288" s="1"/>
  <c r="CH106" i="280"/>
  <c r="CH36" i="265" s="1"/>
  <c r="CH116" i="280"/>
  <c r="CH117" i="280" s="1"/>
  <c r="CH16" i="265"/>
  <c r="CH35" i="265"/>
  <c r="FC74" i="265"/>
  <c r="FD22" i="286"/>
  <c r="FD14" i="286" s="1"/>
  <c r="FD16" i="286" s="1"/>
  <c r="P83" i="277"/>
  <c r="P84" i="277"/>
  <c r="AF82" i="265"/>
  <c r="AF67" i="265"/>
  <c r="EN85" i="278"/>
  <c r="EN31" i="265"/>
  <c r="EM55" i="278"/>
  <c r="AG88" i="282"/>
  <c r="AG89" i="282" s="1"/>
  <c r="AG66" i="282"/>
  <c r="AG64" i="282"/>
  <c r="AG32" i="265" s="1"/>
  <c r="AG22" i="265"/>
  <c r="AH54" i="282"/>
  <c r="CH70" i="265" l="1"/>
  <c r="CI114" i="280"/>
  <c r="CI131" i="280" s="1"/>
  <c r="FD24" i="286"/>
  <c r="FD25" i="286" s="1"/>
  <c r="FD17" i="286"/>
  <c r="FD49" i="265" s="1"/>
  <c r="FD15" i="288"/>
  <c r="FD31" i="288"/>
  <c r="AF81" i="265"/>
  <c r="EM63" i="278"/>
  <c r="EM30" i="265"/>
  <c r="EN69" i="265"/>
  <c r="EO82" i="278"/>
  <c r="AG73" i="265"/>
  <c r="AH86" i="282"/>
  <c r="AG35" i="286"/>
  <c r="AG53" i="286"/>
  <c r="AG54" i="286" s="1"/>
  <c r="AG60" i="286" s="1"/>
  <c r="AG33" i="265"/>
  <c r="CI133" i="280" l="1"/>
  <c r="CI97" i="280" s="1"/>
  <c r="CI99" i="280" s="1"/>
  <c r="CI104" i="280" s="1"/>
  <c r="FD74" i="265"/>
  <c r="AV74" i="277" s="1"/>
  <c r="FE22" i="286"/>
  <c r="FE14" i="286" s="1"/>
  <c r="FE16" i="286" s="1"/>
  <c r="AR69" i="277"/>
  <c r="AF83" i="265"/>
  <c r="AF84" i="265"/>
  <c r="EO73" i="278"/>
  <c r="EM64" i="278"/>
  <c r="AG11" i="280"/>
  <c r="AG13" i="280" s="1"/>
  <c r="AG37" i="265"/>
  <c r="AG74" i="288"/>
  <c r="AG77" i="288" s="1"/>
  <c r="AG79" i="288" s="1"/>
  <c r="CI84" i="280" l="1"/>
  <c r="CI85" i="280" s="1"/>
  <c r="CI103" i="280" s="1"/>
  <c r="CI105" i="280" s="1"/>
  <c r="CI134" i="280"/>
  <c r="CI71" i="288"/>
  <c r="CI35" i="282"/>
  <c r="FE31" i="288"/>
  <c r="FE17" i="286"/>
  <c r="FE49" i="265" s="1"/>
  <c r="FE15" i="288"/>
  <c r="FE24" i="286"/>
  <c r="FE25" i="286" s="1"/>
  <c r="AG42" i="265"/>
  <c r="EM64" i="265"/>
  <c r="EN61" i="278"/>
  <c r="EO76" i="278"/>
  <c r="CI106" i="280" l="1"/>
  <c r="CI36" i="265" s="1"/>
  <c r="CI116" i="280"/>
  <c r="CI117" i="280" s="1"/>
  <c r="CI70" i="288"/>
  <c r="CI72" i="288" s="1"/>
  <c r="CI75" i="288" s="1"/>
  <c r="CI16" i="265"/>
  <c r="CI35" i="265"/>
  <c r="FF22" i="286"/>
  <c r="FF14" i="286" s="1"/>
  <c r="FF16" i="286" s="1"/>
  <c r="FE74" i="265"/>
  <c r="AG141" i="280"/>
  <c r="AG142" i="280" s="1"/>
  <c r="AG144" i="280" s="1"/>
  <c r="AG145" i="280" s="1"/>
  <c r="EO77" i="278"/>
  <c r="EO84" i="278"/>
  <c r="EN52" i="278"/>
  <c r="CI70" i="265" l="1"/>
  <c r="CJ114" i="280"/>
  <c r="CJ131" i="280" s="1"/>
  <c r="AG147" i="280"/>
  <c r="AG148" i="280" s="1"/>
  <c r="AG188" i="280" s="1"/>
  <c r="FF15" i="288"/>
  <c r="FF17" i="286"/>
  <c r="FF49" i="265" s="1"/>
  <c r="FF24" i="286"/>
  <c r="FF25" i="286" s="1"/>
  <c r="FF31" i="288"/>
  <c r="EN55" i="278"/>
  <c r="EO85" i="278"/>
  <c r="EO31" i="265"/>
  <c r="AG162" i="280"/>
  <c r="AG164" i="280" s="1"/>
  <c r="AG173" i="280"/>
  <c r="CJ133" i="280" l="1"/>
  <c r="CJ97" i="280" s="1"/>
  <c r="CJ99" i="280" s="1"/>
  <c r="CJ104" i="280" s="1"/>
  <c r="AG44" i="265"/>
  <c r="FG22" i="286"/>
  <c r="FG14" i="286" s="1"/>
  <c r="FG16" i="286" s="1"/>
  <c r="FF74" i="265"/>
  <c r="EO69" i="265"/>
  <c r="EP82" i="278"/>
  <c r="EN30" i="265"/>
  <c r="EN63" i="278"/>
  <c r="AG174" i="280"/>
  <c r="AG175" i="280" s="1"/>
  <c r="AG178" i="280" s="1"/>
  <c r="AG180" i="280" s="1"/>
  <c r="AG169" i="280"/>
  <c r="AG170" i="280" s="1"/>
  <c r="AG189" i="280" s="1"/>
  <c r="AG165" i="280"/>
  <c r="AG45" i="265" s="1"/>
  <c r="CJ84" i="280" l="1"/>
  <c r="CJ85" i="280" s="1"/>
  <c r="CJ103" i="280" s="1"/>
  <c r="CJ105" i="280" s="1"/>
  <c r="CJ134" i="280"/>
  <c r="CJ35" i="282"/>
  <c r="CJ71" i="288"/>
  <c r="FG24" i="286"/>
  <c r="FG25" i="286" s="1"/>
  <c r="FG17" i="286"/>
  <c r="FG49" i="265" s="1"/>
  <c r="FG31" i="288"/>
  <c r="FG15" i="288"/>
  <c r="EP73" i="278"/>
  <c r="EN64" i="278"/>
  <c r="AG190" i="280"/>
  <c r="AG191" i="280" s="1"/>
  <c r="AG181" i="280"/>
  <c r="AG46" i="265" s="1"/>
  <c r="CJ70" i="288" l="1"/>
  <c r="CJ72" i="288" s="1"/>
  <c r="CJ75" i="288" s="1"/>
  <c r="CJ106" i="280"/>
  <c r="CJ36" i="265" s="1"/>
  <c r="CJ116" i="280"/>
  <c r="CJ117" i="280" s="1"/>
  <c r="CJ35" i="265"/>
  <c r="CJ16" i="265"/>
  <c r="FH22" i="286"/>
  <c r="FH14" i="286" s="1"/>
  <c r="FH16" i="286" s="1"/>
  <c r="FG74" i="265"/>
  <c r="AG47" i="265"/>
  <c r="EO61" i="278"/>
  <c r="EN64" i="265"/>
  <c r="EP76" i="278"/>
  <c r="AG72" i="265"/>
  <c r="AH187" i="280"/>
  <c r="CJ70" i="265" l="1"/>
  <c r="AD70" i="277" s="1"/>
  <c r="CK114" i="280"/>
  <c r="CK131" i="280" s="1"/>
  <c r="FH24" i="286"/>
  <c r="FH25" i="286" s="1"/>
  <c r="FH15" i="288"/>
  <c r="FH31" i="288"/>
  <c r="FH17" i="286"/>
  <c r="FH49" i="265" s="1"/>
  <c r="AR64" i="277"/>
  <c r="AG50" i="265"/>
  <c r="EP77" i="278"/>
  <c r="EP84" i="278"/>
  <c r="EO52" i="278"/>
  <c r="AH179" i="280"/>
  <c r="AH157" i="280"/>
  <c r="AH158" i="280" s="1"/>
  <c r="CK133" i="280" l="1"/>
  <c r="CK97" i="280" s="1"/>
  <c r="CK99" i="280" s="1"/>
  <c r="CK104" i="280" s="1"/>
  <c r="FI22" i="286"/>
  <c r="FI14" i="286" s="1"/>
  <c r="FI16" i="286" s="1"/>
  <c r="FH74" i="265"/>
  <c r="AW74" i="277" s="1"/>
  <c r="AG57" i="286"/>
  <c r="AG58" i="286" s="1"/>
  <c r="AG61" i="286" s="1"/>
  <c r="AG62" i="286" s="1"/>
  <c r="AG46" i="286"/>
  <c r="EO55" i="278"/>
  <c r="EP85" i="278"/>
  <c r="EP31" i="265"/>
  <c r="AH163" i="280"/>
  <c r="AH36" i="282"/>
  <c r="AH38" i="282" s="1"/>
  <c r="AH44" i="282" s="1"/>
  <c r="AH45" i="282" s="1"/>
  <c r="AH159" i="280"/>
  <c r="AH18" i="265" s="1"/>
  <c r="AH168" i="280"/>
  <c r="CK134" i="280" l="1"/>
  <c r="CK35" i="282"/>
  <c r="CK84" i="280"/>
  <c r="CK85" i="280" s="1"/>
  <c r="CK103" i="280" s="1"/>
  <c r="CK105" i="280" s="1"/>
  <c r="CK71" i="288"/>
  <c r="FI31" i="288"/>
  <c r="FI15" i="288"/>
  <c r="FI24" i="286"/>
  <c r="FI25" i="286" s="1"/>
  <c r="FI17" i="286"/>
  <c r="FI49" i="265" s="1"/>
  <c r="AG36" i="286"/>
  <c r="AG37" i="286" s="1"/>
  <c r="AG30" i="288"/>
  <c r="AG32" i="288" s="1"/>
  <c r="AG47" i="286"/>
  <c r="AG48" i="286" s="1"/>
  <c r="AG63" i="286"/>
  <c r="AG14" i="288"/>
  <c r="EP69" i="265"/>
  <c r="EQ82" i="278"/>
  <c r="EO30" i="265"/>
  <c r="EO63" i="278"/>
  <c r="AH47" i="282"/>
  <c r="AH48" i="282" s="1"/>
  <c r="AH50" i="282"/>
  <c r="AH51" i="282" s="1"/>
  <c r="AH76" i="282" s="1"/>
  <c r="AH19" i="265"/>
  <c r="CK106" i="280" l="1"/>
  <c r="CK36" i="265" s="1"/>
  <c r="CK116" i="280"/>
  <c r="CK117" i="280" s="1"/>
  <c r="CK70" i="288"/>
  <c r="CK72" i="288" s="1"/>
  <c r="CK75" i="288" s="1"/>
  <c r="CK16" i="265"/>
  <c r="CK35" i="265"/>
  <c r="FJ22" i="286"/>
  <c r="FJ14" i="286" s="1"/>
  <c r="FJ16" i="286" s="1"/>
  <c r="FI74" i="265"/>
  <c r="AG16" i="288"/>
  <c r="AG24" i="265"/>
  <c r="AG52" i="265"/>
  <c r="AG39" i="288"/>
  <c r="AG40" i="288" s="1"/>
  <c r="AG43" i="288" s="1"/>
  <c r="AG60" i="288"/>
  <c r="AG62" i="288" s="1"/>
  <c r="AG65" i="288" s="1"/>
  <c r="AH45" i="286"/>
  <c r="AG63" i="265"/>
  <c r="AH34" i="286"/>
  <c r="AH52" i="286" s="1"/>
  <c r="AG75" i="265"/>
  <c r="EO64" i="278"/>
  <c r="EQ73" i="278"/>
  <c r="AH67" i="282"/>
  <c r="AH11" i="282"/>
  <c r="AH12" i="282" s="1"/>
  <c r="AH53" i="282"/>
  <c r="AH55" i="282" s="1"/>
  <c r="AH57" i="282"/>
  <c r="CK70" i="265" l="1"/>
  <c r="CL114" i="280"/>
  <c r="CL131" i="280" s="1"/>
  <c r="FJ17" i="286"/>
  <c r="FJ49" i="265" s="1"/>
  <c r="FJ31" i="288"/>
  <c r="FJ15" i="288"/>
  <c r="FJ24" i="286"/>
  <c r="FJ25" i="286" s="1"/>
  <c r="AG19" i="288"/>
  <c r="AG76" i="265"/>
  <c r="AG65" i="265"/>
  <c r="AG53" i="265"/>
  <c r="AH140" i="280"/>
  <c r="AH56" i="286"/>
  <c r="AG25" i="265"/>
  <c r="EQ76" i="278"/>
  <c r="EO64" i="265"/>
  <c r="EP61" i="278"/>
  <c r="AH87" i="282"/>
  <c r="AH13" i="282"/>
  <c r="AH21" i="265" s="1"/>
  <c r="AH58" i="282"/>
  <c r="AH59" i="282" s="1"/>
  <c r="AH62" i="282" s="1"/>
  <c r="AH63" i="282" s="1"/>
  <c r="AH77" i="282"/>
  <c r="AH78" i="282" s="1"/>
  <c r="AI75" i="282" s="1"/>
  <c r="CL133" i="280" l="1"/>
  <c r="CL97" i="280" s="1"/>
  <c r="CL99" i="280" s="1"/>
  <c r="CL104" i="280" s="1"/>
  <c r="FJ74" i="265"/>
  <c r="FK22" i="286"/>
  <c r="FK14" i="286" s="1"/>
  <c r="FK16" i="286" s="1"/>
  <c r="AG67" i="265"/>
  <c r="AG82" i="265"/>
  <c r="EP52" i="278"/>
  <c r="EQ77" i="278"/>
  <c r="EQ84" i="278"/>
  <c r="AH88" i="282"/>
  <c r="AH89" i="282" s="1"/>
  <c r="AH66" i="282"/>
  <c r="AH64" i="282"/>
  <c r="AH32" i="265" s="1"/>
  <c r="AI54" i="282"/>
  <c r="AH22" i="265"/>
  <c r="CL71" i="288" l="1"/>
  <c r="CL134" i="280"/>
  <c r="CL84" i="280"/>
  <c r="CL85" i="280" s="1"/>
  <c r="CL103" i="280" s="1"/>
  <c r="CL105" i="280" s="1"/>
  <c r="CL35" i="282"/>
  <c r="FK15" i="288"/>
  <c r="FK31" i="288"/>
  <c r="FK17" i="286"/>
  <c r="FK49" i="265" s="1"/>
  <c r="FK24" i="286"/>
  <c r="FK25" i="286" s="1"/>
  <c r="AG81" i="265"/>
  <c r="EQ31" i="265"/>
  <c r="EP55" i="278"/>
  <c r="EQ85" i="278"/>
  <c r="AH73" i="265"/>
  <c r="AI86" i="282"/>
  <c r="AH35" i="286"/>
  <c r="AH53" i="286"/>
  <c r="AH54" i="286" s="1"/>
  <c r="AH60" i="286" s="1"/>
  <c r="AH33" i="265"/>
  <c r="CL106" i="280" l="1"/>
  <c r="CL36" i="265" s="1"/>
  <c r="CL116" i="280"/>
  <c r="CL117" i="280" s="1"/>
  <c r="CL70" i="288"/>
  <c r="CL72" i="288" s="1"/>
  <c r="CL75" i="288" s="1"/>
  <c r="CL35" i="265"/>
  <c r="CL16" i="265"/>
  <c r="FK74" i="265"/>
  <c r="FL22" i="286"/>
  <c r="FL14" i="286" s="1"/>
  <c r="FL16" i="286" s="1"/>
  <c r="AG83" i="265"/>
  <c r="AG84" i="265"/>
  <c r="ER82" i="278"/>
  <c r="EQ69" i="265"/>
  <c r="EP30" i="265"/>
  <c r="EP63" i="278"/>
  <c r="AH11" i="280"/>
  <c r="AH13" i="280" s="1"/>
  <c r="AH37" i="265"/>
  <c r="AH74" i="288"/>
  <c r="AH77" i="288" s="1"/>
  <c r="AH79" i="288" s="1"/>
  <c r="CM114" i="280" l="1"/>
  <c r="CM131" i="280" s="1"/>
  <c r="CL70" i="265"/>
  <c r="FL31" i="288"/>
  <c r="FL15" i="288"/>
  <c r="FL17" i="286"/>
  <c r="FL49" i="265" s="1"/>
  <c r="FL24" i="286"/>
  <c r="FL25" i="286" s="1"/>
  <c r="AH42" i="265"/>
  <c r="ER73" i="278"/>
  <c r="EP64" i="278"/>
  <c r="AH141" i="280" l="1"/>
  <c r="AH142" i="280" s="1"/>
  <c r="AH144" i="280" s="1"/>
  <c r="AH145" i="280" s="1"/>
  <c r="CM133" i="280"/>
  <c r="CM97" i="280" s="1"/>
  <c r="CM99" i="280" s="1"/>
  <c r="CM104" i="280" s="1"/>
  <c r="FM22" i="286"/>
  <c r="FM14" i="286" s="1"/>
  <c r="FM16" i="286" s="1"/>
  <c r="FL74" i="265"/>
  <c r="AX74" i="277" s="1"/>
  <c r="EQ61" i="278"/>
  <c r="EP64" i="265"/>
  <c r="ER76" i="278"/>
  <c r="AH147" i="280" l="1"/>
  <c r="AH148" i="280" s="1"/>
  <c r="CM134" i="280"/>
  <c r="CM35" i="282"/>
  <c r="CM84" i="280"/>
  <c r="CM85" i="280" s="1"/>
  <c r="CM103" i="280" s="1"/>
  <c r="CM105" i="280" s="1"/>
  <c r="CM71" i="288"/>
  <c r="FM15" i="288"/>
  <c r="FM31" i="288"/>
  <c r="FM17" i="286"/>
  <c r="FM49" i="265" s="1"/>
  <c r="FM24" i="286"/>
  <c r="FM25" i="286" s="1"/>
  <c r="ER77" i="278"/>
  <c r="ER84" i="278"/>
  <c r="EQ52" i="278"/>
  <c r="AH173" i="280"/>
  <c r="AH162" i="280"/>
  <c r="AH164" i="280" s="1"/>
  <c r="AH188" i="280"/>
  <c r="AH44" i="265"/>
  <c r="CM106" i="280" l="1"/>
  <c r="CM36" i="265" s="1"/>
  <c r="CM116" i="280"/>
  <c r="CM117" i="280" s="1"/>
  <c r="CM70" i="288"/>
  <c r="CM72" i="288" s="1"/>
  <c r="CM75" i="288" s="1"/>
  <c r="CM16" i="265"/>
  <c r="CM35" i="265"/>
  <c r="FN22" i="286"/>
  <c r="FN14" i="286" s="1"/>
  <c r="FN16" i="286" s="1"/>
  <c r="FM74" i="265"/>
  <c r="EQ55" i="278"/>
  <c r="ER85" i="278"/>
  <c r="ER31" i="265"/>
  <c r="AH174" i="280"/>
  <c r="AH175" i="280" s="1"/>
  <c r="AH178" i="280" s="1"/>
  <c r="AH180" i="280" s="1"/>
  <c r="AH169" i="280"/>
  <c r="AH170" i="280" s="1"/>
  <c r="AH189" i="280" s="1"/>
  <c r="AH165" i="280"/>
  <c r="AH45" i="265" s="1"/>
  <c r="CM70" i="265" l="1"/>
  <c r="CN114" i="280"/>
  <c r="CN131" i="280" s="1"/>
  <c r="FN24" i="286"/>
  <c r="FN25" i="286" s="1"/>
  <c r="FN15" i="288"/>
  <c r="FN31" i="288"/>
  <c r="FN17" i="286"/>
  <c r="FN49" i="265" s="1"/>
  <c r="ES82" i="278"/>
  <c r="ER69" i="265"/>
  <c r="EQ30" i="265"/>
  <c r="EQ63" i="278"/>
  <c r="AH181" i="280"/>
  <c r="AH46" i="265" s="1"/>
  <c r="AH190" i="280"/>
  <c r="AH191" i="280" s="1"/>
  <c r="CN133" i="280" l="1"/>
  <c r="CN97" i="280" s="1"/>
  <c r="CN99" i="280" s="1"/>
  <c r="CN104" i="280" s="1"/>
  <c r="FO22" i="286"/>
  <c r="FO14" i="286" s="1"/>
  <c r="FO16" i="286" s="1"/>
  <c r="FN74" i="265"/>
  <c r="AH47" i="265"/>
  <c r="AS69" i="277"/>
  <c r="EQ64" i="278"/>
  <c r="ES73" i="278"/>
  <c r="AH72" i="265"/>
  <c r="AI187" i="280"/>
  <c r="CN134" i="280" l="1"/>
  <c r="CN35" i="282"/>
  <c r="CN84" i="280"/>
  <c r="CN85" i="280" s="1"/>
  <c r="CN103" i="280" s="1"/>
  <c r="CN105" i="280" s="1"/>
  <c r="CN71" i="288"/>
  <c r="FO17" i="286"/>
  <c r="FO49" i="265" s="1"/>
  <c r="FO31" i="288"/>
  <c r="FO24" i="286"/>
  <c r="FO25" i="286" s="1"/>
  <c r="FO15" i="288"/>
  <c r="AH50" i="265"/>
  <c r="ES76" i="278"/>
  <c r="EQ64" i="265"/>
  <c r="ER61" i="278"/>
  <c r="AI179" i="280"/>
  <c r="AI157" i="280"/>
  <c r="AI158" i="280" s="1"/>
  <c r="CN70" i="288" l="1"/>
  <c r="CN72" i="288" s="1"/>
  <c r="CN75" i="288" s="1"/>
  <c r="CN116" i="280"/>
  <c r="CN117" i="280" s="1"/>
  <c r="CN106" i="280"/>
  <c r="CN36" i="265" s="1"/>
  <c r="CN35" i="265"/>
  <c r="CN16" i="265"/>
  <c r="FP22" i="286"/>
  <c r="FP14" i="286" s="1"/>
  <c r="FP16" i="286" s="1"/>
  <c r="FO74" i="265"/>
  <c r="AH57" i="286"/>
  <c r="AH58" i="286" s="1"/>
  <c r="AH61" i="286" s="1"/>
  <c r="AH62" i="286" s="1"/>
  <c r="AH46" i="286"/>
  <c r="ER52" i="278"/>
  <c r="ES77" i="278"/>
  <c r="ES84" i="278"/>
  <c r="AI36" i="282"/>
  <c r="AI38" i="282" s="1"/>
  <c r="AI44" i="282" s="1"/>
  <c r="AI45" i="282" s="1"/>
  <c r="AI163" i="280"/>
  <c r="AI168" i="280"/>
  <c r="AI159" i="280"/>
  <c r="AI18" i="265" s="1"/>
  <c r="CN70" i="265" l="1"/>
  <c r="AE70" i="277" s="1"/>
  <c r="CO114" i="280"/>
  <c r="CO131" i="280" s="1"/>
  <c r="FP31" i="288"/>
  <c r="FP15" i="288"/>
  <c r="FP17" i="286"/>
  <c r="FP49" i="265" s="1"/>
  <c r="FP24" i="286"/>
  <c r="FP25" i="286" s="1"/>
  <c r="AH47" i="286"/>
  <c r="AH48" i="286" s="1"/>
  <c r="AH14" i="288"/>
  <c r="AH36" i="286"/>
  <c r="AH37" i="286" s="1"/>
  <c r="AH63" i="286"/>
  <c r="AH30" i="288"/>
  <c r="AH32" i="288" s="1"/>
  <c r="ES85" i="278"/>
  <c r="ES31" i="265"/>
  <c r="ER55" i="278"/>
  <c r="AI47" i="282"/>
  <c r="AI48" i="282" s="1"/>
  <c r="AI50" i="282"/>
  <c r="AI51" i="282" s="1"/>
  <c r="AI76" i="282" s="1"/>
  <c r="AI19" i="265"/>
  <c r="CO133" i="280" l="1"/>
  <c r="CO97" i="280" s="1"/>
  <c r="CO99" i="280" s="1"/>
  <c r="CO104" i="280" s="1"/>
  <c r="FP74" i="265"/>
  <c r="AY74" i="277" s="1"/>
  <c r="FQ22" i="286"/>
  <c r="FQ14" i="286" s="1"/>
  <c r="FQ16" i="286" s="1"/>
  <c r="AH16" i="288"/>
  <c r="AH52" i="265"/>
  <c r="AH24" i="265"/>
  <c r="AH39" i="288"/>
  <c r="AH40" i="288" s="1"/>
  <c r="AH43" i="288" s="1"/>
  <c r="AH60" i="288"/>
  <c r="AH62" i="288" s="1"/>
  <c r="AH65" i="288" s="1"/>
  <c r="AH75" i="265"/>
  <c r="AI34" i="286"/>
  <c r="AI52" i="286" s="1"/>
  <c r="AH63" i="265"/>
  <c r="AI45" i="286"/>
  <c r="ER30" i="265"/>
  <c r="ER63" i="278"/>
  <c r="ET82" i="278"/>
  <c r="ES69" i="265"/>
  <c r="AI53" i="282"/>
  <c r="AI55" i="282" s="1"/>
  <c r="AI57" i="282"/>
  <c r="AI67" i="282"/>
  <c r="AI11" i="282"/>
  <c r="AI12" i="282" s="1"/>
  <c r="CO71" i="288" l="1"/>
  <c r="CO134" i="280"/>
  <c r="CO84" i="280"/>
  <c r="CO85" i="280" s="1"/>
  <c r="CO103" i="280" s="1"/>
  <c r="CO105" i="280" s="1"/>
  <c r="CO35" i="282"/>
  <c r="FQ24" i="286"/>
  <c r="FQ25" i="286" s="1"/>
  <c r="FQ17" i="286"/>
  <c r="FQ49" i="265" s="1"/>
  <c r="FQ31" i="288"/>
  <c r="FQ15" i="288"/>
  <c r="AH19" i="288"/>
  <c r="AI56" i="286"/>
  <c r="AI140" i="280"/>
  <c r="AH25" i="265"/>
  <c r="AH65" i="265"/>
  <c r="AH76" i="265"/>
  <c r="AH53" i="265"/>
  <c r="ER64" i="278"/>
  <c r="ET73" i="278"/>
  <c r="AI87" i="282"/>
  <c r="AI13" i="282"/>
  <c r="AI21" i="265" s="1"/>
  <c r="AI77" i="282"/>
  <c r="AI78" i="282" s="1"/>
  <c r="AJ75" i="282" s="1"/>
  <c r="AI58" i="282"/>
  <c r="AI59" i="282" s="1"/>
  <c r="AI62" i="282" s="1"/>
  <c r="AI63" i="282" s="1"/>
  <c r="CO70" i="288" l="1"/>
  <c r="CO72" i="288" s="1"/>
  <c r="CO75" i="288" s="1"/>
  <c r="CO106" i="280"/>
  <c r="CO36" i="265" s="1"/>
  <c r="CO116" i="280"/>
  <c r="CO117" i="280" s="1"/>
  <c r="CO16" i="265"/>
  <c r="CO35" i="265"/>
  <c r="FR22" i="286"/>
  <c r="FR14" i="286" s="1"/>
  <c r="FR16" i="286" s="1"/>
  <c r="FQ74" i="265"/>
  <c r="AH82" i="265"/>
  <c r="AH67" i="265"/>
  <c r="ET76" i="278"/>
  <c r="ER64" i="265"/>
  <c r="ES61" i="278"/>
  <c r="AI88" i="282"/>
  <c r="AI89" i="282" s="1"/>
  <c r="AI66" i="282"/>
  <c r="AI64" i="282"/>
  <c r="AI32" i="265" s="1"/>
  <c r="AJ54" i="282"/>
  <c r="AI22" i="265"/>
  <c r="CP114" i="280" l="1"/>
  <c r="CP131" i="280" s="1"/>
  <c r="CO70" i="265"/>
  <c r="FR31" i="288"/>
  <c r="FR15" i="288"/>
  <c r="FR17" i="286"/>
  <c r="FR49" i="265" s="1"/>
  <c r="FR24" i="286"/>
  <c r="FR25" i="286" s="1"/>
  <c r="AS64" i="277"/>
  <c r="AH81" i="265"/>
  <c r="ET77" i="278"/>
  <c r="ET84" i="278"/>
  <c r="ES52" i="278"/>
  <c r="AI73" i="265"/>
  <c r="AJ86" i="282"/>
  <c r="AI53" i="286"/>
  <c r="AI54" i="286" s="1"/>
  <c r="AI60" i="286" s="1"/>
  <c r="AI35" i="286"/>
  <c r="AI33" i="265"/>
  <c r="CP133" i="280" l="1"/>
  <c r="CP97" i="280" s="1"/>
  <c r="CP99" i="280" s="1"/>
  <c r="CP104" i="280" s="1"/>
  <c r="FS22" i="286"/>
  <c r="FS14" i="286" s="1"/>
  <c r="FS16" i="286" s="1"/>
  <c r="FR74" i="265"/>
  <c r="AH83" i="265"/>
  <c r="AH84" i="265"/>
  <c r="ES55" i="278"/>
  <c r="ET85" i="278"/>
  <c r="ET31" i="265"/>
  <c r="AI11" i="280"/>
  <c r="AI13" i="280" s="1"/>
  <c r="AI37" i="265"/>
  <c r="AI74" i="288"/>
  <c r="AI77" i="288" s="1"/>
  <c r="AI79" i="288" s="1"/>
  <c r="CP84" i="280" l="1"/>
  <c r="CP85" i="280" s="1"/>
  <c r="CP103" i="280" s="1"/>
  <c r="CP105" i="280" s="1"/>
  <c r="CP35" i="282"/>
  <c r="CP71" i="288"/>
  <c r="CP134" i="280"/>
  <c r="FS15" i="288"/>
  <c r="FS24" i="286"/>
  <c r="FS25" i="286" s="1"/>
  <c r="FS31" i="288"/>
  <c r="FS17" i="286"/>
  <c r="FS49" i="265" s="1"/>
  <c r="AI42" i="265"/>
  <c r="EU82" i="278"/>
  <c r="ET69" i="265"/>
  <c r="ES63" i="278"/>
  <c r="ES30" i="265"/>
  <c r="CP116" i="280" l="1"/>
  <c r="CP117" i="280" s="1"/>
  <c r="CP106" i="280"/>
  <c r="CP36" i="265" s="1"/>
  <c r="CP70" i="288"/>
  <c r="CP72" i="288" s="1"/>
  <c r="CP75" i="288" s="1"/>
  <c r="CP16" i="265"/>
  <c r="CP35" i="265"/>
  <c r="FT22" i="286"/>
  <c r="FT14" i="286" s="1"/>
  <c r="FT16" i="286" s="1"/>
  <c r="FS74" i="265"/>
  <c r="AI141" i="280"/>
  <c r="AI142" i="280" s="1"/>
  <c r="AI144" i="280" s="1"/>
  <c r="AI145" i="280" s="1"/>
  <c r="ES64" i="278"/>
  <c r="EU73" i="278"/>
  <c r="CQ114" i="280" l="1"/>
  <c r="CQ131" i="280" s="1"/>
  <c r="CP70" i="265"/>
  <c r="AI147" i="280"/>
  <c r="AI148" i="280" s="1"/>
  <c r="AI188" i="280" s="1"/>
  <c r="FT24" i="286"/>
  <c r="FT25" i="286" s="1"/>
  <c r="FT17" i="286"/>
  <c r="FT49" i="265" s="1"/>
  <c r="FT15" i="288"/>
  <c r="FT31" i="288"/>
  <c r="EU76" i="278"/>
  <c r="ET61" i="278"/>
  <c r="ES64" i="265"/>
  <c r="AI173" i="280"/>
  <c r="AI162" i="280"/>
  <c r="AI164" i="280" s="1"/>
  <c r="AI44" i="265"/>
  <c r="CQ133" i="280" l="1"/>
  <c r="CQ97" i="280" s="1"/>
  <c r="CQ99" i="280" s="1"/>
  <c r="CQ104" i="280" s="1"/>
  <c r="FU22" i="286"/>
  <c r="FU14" i="286" s="1"/>
  <c r="FU16" i="286" s="1"/>
  <c r="FT74" i="265"/>
  <c r="AZ74" i="277" s="1"/>
  <c r="ET52" i="278"/>
  <c r="EU77" i="278"/>
  <c r="EU84" i="278"/>
  <c r="AI169" i="280"/>
  <c r="AI170" i="280" s="1"/>
  <c r="AI189" i="280" s="1"/>
  <c r="AI174" i="280"/>
  <c r="AI175" i="280" s="1"/>
  <c r="AI178" i="280" s="1"/>
  <c r="AI180" i="280" s="1"/>
  <c r="AI165" i="280"/>
  <c r="AI45" i="265" s="1"/>
  <c r="CQ71" i="288" l="1"/>
  <c r="CQ35" i="282"/>
  <c r="CQ84" i="280"/>
  <c r="CQ85" i="280" s="1"/>
  <c r="CQ103" i="280" s="1"/>
  <c r="CQ105" i="280" s="1"/>
  <c r="CQ134" i="280"/>
  <c r="FU24" i="286"/>
  <c r="FU25" i="286" s="1"/>
  <c r="FU17" i="286"/>
  <c r="FU49" i="265" s="1"/>
  <c r="FU31" i="288"/>
  <c r="FU15" i="288"/>
  <c r="EU85" i="278"/>
  <c r="ET55" i="278"/>
  <c r="EU31" i="265"/>
  <c r="AI190" i="280"/>
  <c r="AI191" i="280" s="1"/>
  <c r="AI181" i="280"/>
  <c r="AI46" i="265" s="1"/>
  <c r="CQ70" i="288" l="1"/>
  <c r="CQ72" i="288" s="1"/>
  <c r="CQ75" i="288" s="1"/>
  <c r="CQ116" i="280"/>
  <c r="CQ117" i="280" s="1"/>
  <c r="CQ106" i="280"/>
  <c r="CQ36" i="265" s="1"/>
  <c r="CQ35" i="265"/>
  <c r="CQ16" i="265"/>
  <c r="FV22" i="286"/>
  <c r="FV14" i="286" s="1"/>
  <c r="FV16" i="286" s="1"/>
  <c r="FU74" i="265"/>
  <c r="AI47" i="265"/>
  <c r="ET63" i="278"/>
  <c r="ET30" i="265"/>
  <c r="EU69" i="265"/>
  <c r="EV82" i="278"/>
  <c r="AI72" i="265"/>
  <c r="AJ187" i="280"/>
  <c r="CR114" i="280" l="1"/>
  <c r="CR131" i="280" s="1"/>
  <c r="CQ70" i="265"/>
  <c r="FV31" i="288"/>
  <c r="FV15" i="288"/>
  <c r="FV17" i="286"/>
  <c r="FV49" i="265" s="1"/>
  <c r="FV24" i="286"/>
  <c r="FV25" i="286" s="1"/>
  <c r="AI50" i="265"/>
  <c r="ET64" i="278"/>
  <c r="EV73" i="278"/>
  <c r="AJ179" i="280"/>
  <c r="AJ157" i="280"/>
  <c r="AJ158" i="280" s="1"/>
  <c r="CR133" i="280" l="1"/>
  <c r="CR97" i="280" s="1"/>
  <c r="CR99" i="280" s="1"/>
  <c r="CR104" i="280" s="1"/>
  <c r="FV74" i="265"/>
  <c r="FW22" i="286"/>
  <c r="FW14" i="286" s="1"/>
  <c r="FW16" i="286" s="1"/>
  <c r="AI57" i="286"/>
  <c r="AI58" i="286" s="1"/>
  <c r="AI61" i="286" s="1"/>
  <c r="AI62" i="286" s="1"/>
  <c r="AI46" i="286"/>
  <c r="EV76" i="278"/>
  <c r="ET64" i="265"/>
  <c r="EU61" i="278"/>
  <c r="AJ36" i="282"/>
  <c r="AJ38" i="282" s="1"/>
  <c r="AJ44" i="282" s="1"/>
  <c r="AJ45" i="282" s="1"/>
  <c r="AJ163" i="280"/>
  <c r="AJ159" i="280"/>
  <c r="AJ18" i="265" s="1"/>
  <c r="AJ168" i="280"/>
  <c r="CR71" i="288" l="1"/>
  <c r="CR35" i="282"/>
  <c r="CR84" i="280"/>
  <c r="CR85" i="280" s="1"/>
  <c r="CR103" i="280" s="1"/>
  <c r="CR105" i="280" s="1"/>
  <c r="CR134" i="280"/>
  <c r="FW17" i="286"/>
  <c r="FW49" i="265" s="1"/>
  <c r="FW31" i="288"/>
  <c r="FW15" i="288"/>
  <c r="FW24" i="286"/>
  <c r="FW25" i="286" s="1"/>
  <c r="AI36" i="286"/>
  <c r="AI37" i="286" s="1"/>
  <c r="AI30" i="288"/>
  <c r="AI32" i="288" s="1"/>
  <c r="AI63" i="286"/>
  <c r="AI47" i="286"/>
  <c r="AI48" i="286" s="1"/>
  <c r="AI14" i="288"/>
  <c r="EU52" i="278"/>
  <c r="EV77" i="278"/>
  <c r="EV84" i="278"/>
  <c r="AJ19" i="265"/>
  <c r="P18" i="277"/>
  <c r="AJ47" i="282"/>
  <c r="AJ48" i="282" s="1"/>
  <c r="AJ50" i="282"/>
  <c r="AJ51" i="282" s="1"/>
  <c r="AJ76" i="282" s="1"/>
  <c r="CR106" i="280" l="1"/>
  <c r="CR36" i="265" s="1"/>
  <c r="CR70" i="288"/>
  <c r="CR72" i="288" s="1"/>
  <c r="CR75" i="288" s="1"/>
  <c r="CR116" i="280"/>
  <c r="CR117" i="280" s="1"/>
  <c r="CR35" i="265"/>
  <c r="CR16" i="265"/>
  <c r="FW74" i="265"/>
  <c r="FX22" i="286"/>
  <c r="FX14" i="286" s="1"/>
  <c r="FX16" i="286" s="1"/>
  <c r="AI16" i="288"/>
  <c r="AJ45" i="286"/>
  <c r="AI63" i="265"/>
  <c r="AI60" i="288"/>
  <c r="AI62" i="288" s="1"/>
  <c r="AI65" i="288" s="1"/>
  <c r="AI39" i="288"/>
  <c r="AI40" i="288" s="1"/>
  <c r="AI43" i="288" s="1"/>
  <c r="AI52" i="265"/>
  <c r="AI24" i="265"/>
  <c r="AJ34" i="286"/>
  <c r="AJ52" i="286" s="1"/>
  <c r="AI75" i="265"/>
  <c r="EV85" i="278"/>
  <c r="EV31" i="265"/>
  <c r="EU55" i="278"/>
  <c r="AJ57" i="282"/>
  <c r="AJ53" i="282"/>
  <c r="AJ55" i="282" s="1"/>
  <c r="AJ67" i="282"/>
  <c r="AJ11" i="282"/>
  <c r="AJ12" i="282" s="1"/>
  <c r="CR70" i="265" l="1"/>
  <c r="AF70" i="277" s="1"/>
  <c r="CS114" i="280"/>
  <c r="CS131" i="280" s="1"/>
  <c r="FX31" i="288"/>
  <c r="FX15" i="288"/>
  <c r="FX17" i="286"/>
  <c r="FX49" i="265" s="1"/>
  <c r="FX24" i="286"/>
  <c r="FX25" i="286" s="1"/>
  <c r="AI19" i="288"/>
  <c r="AI53" i="265"/>
  <c r="AJ56" i="286"/>
  <c r="AJ140" i="280"/>
  <c r="AI76" i="265"/>
  <c r="AI25" i="265"/>
  <c r="AI65" i="265"/>
  <c r="EU63" i="278"/>
  <c r="EU30" i="265"/>
  <c r="EW82" i="278"/>
  <c r="EV69" i="265"/>
  <c r="AJ58" i="282"/>
  <c r="AJ59" i="282" s="1"/>
  <c r="AJ62" i="282" s="1"/>
  <c r="AJ63" i="282" s="1"/>
  <c r="AJ77" i="282"/>
  <c r="AJ78" i="282" s="1"/>
  <c r="AK75" i="282" s="1"/>
  <c r="AJ87" i="282"/>
  <c r="AJ13" i="282"/>
  <c r="AJ21" i="265" s="1"/>
  <c r="CS133" i="280" l="1"/>
  <c r="CS97" i="280" s="1"/>
  <c r="CS99" i="280" s="1"/>
  <c r="CS104" i="280" s="1"/>
  <c r="FY22" i="286"/>
  <c r="FY14" i="286" s="1"/>
  <c r="FY16" i="286" s="1"/>
  <c r="FX74" i="265"/>
  <c r="BA74" i="277" s="1"/>
  <c r="AI67" i="265"/>
  <c r="AI82" i="265"/>
  <c r="AT69" i="277"/>
  <c r="EU64" i="278"/>
  <c r="EW73" i="278"/>
  <c r="P21" i="277"/>
  <c r="AJ22" i="265"/>
  <c r="AJ88" i="282"/>
  <c r="AJ89" i="282" s="1"/>
  <c r="AJ66" i="282"/>
  <c r="AJ64" i="282"/>
  <c r="AJ32" i="265" s="1"/>
  <c r="AK54" i="282"/>
  <c r="CS35" i="282" l="1"/>
  <c r="CS134" i="280"/>
  <c r="CS84" i="280"/>
  <c r="CS85" i="280" s="1"/>
  <c r="CS103" i="280" s="1"/>
  <c r="CS105" i="280" s="1"/>
  <c r="CS71" i="288"/>
  <c r="FY31" i="288"/>
  <c r="FY15" i="288"/>
  <c r="FY24" i="286"/>
  <c r="FY25" i="286" s="1"/>
  <c r="FY17" i="286"/>
  <c r="FY49" i="265" s="1"/>
  <c r="AI81" i="265"/>
  <c r="EW76" i="278"/>
  <c r="EV61" i="278"/>
  <c r="EU64" i="265"/>
  <c r="AJ73" i="265"/>
  <c r="AK86" i="282"/>
  <c r="AJ33" i="265"/>
  <c r="P32" i="277"/>
  <c r="P33" i="277" s="1"/>
  <c r="AJ35" i="286"/>
  <c r="AJ53" i="286"/>
  <c r="AJ54" i="286" s="1"/>
  <c r="AJ60" i="286" s="1"/>
  <c r="CS116" i="280" l="1"/>
  <c r="CS117" i="280" s="1"/>
  <c r="CS70" i="288"/>
  <c r="CS72" i="288" s="1"/>
  <c r="CS75" i="288" s="1"/>
  <c r="CS106" i="280"/>
  <c r="CS36" i="265" s="1"/>
  <c r="CS16" i="265"/>
  <c r="CS35" i="265"/>
  <c r="FZ22" i="286"/>
  <c r="FZ14" i="286" s="1"/>
  <c r="FZ16" i="286" s="1"/>
  <c r="FY74" i="265"/>
  <c r="Q73" i="277"/>
  <c r="AI84" i="265"/>
  <c r="AI83" i="265"/>
  <c r="EV52" i="278"/>
  <c r="EW77" i="278"/>
  <c r="EW84" i="278"/>
  <c r="AJ11" i="280"/>
  <c r="AJ13" i="280" s="1"/>
  <c r="AJ74" i="288"/>
  <c r="AJ77" i="288" s="1"/>
  <c r="AJ79" i="288" s="1"/>
  <c r="AJ37" i="265"/>
  <c r="CT114" i="280" l="1"/>
  <c r="CT131" i="280" s="1"/>
  <c r="CS70" i="265"/>
  <c r="FZ15" i="288"/>
  <c r="FZ24" i="286"/>
  <c r="FZ25" i="286" s="1"/>
  <c r="FZ17" i="286"/>
  <c r="FZ49" i="265" s="1"/>
  <c r="FZ31" i="288"/>
  <c r="AJ42" i="265"/>
  <c r="EW85" i="278"/>
  <c r="EV55" i="278"/>
  <c r="EW31" i="265"/>
  <c r="CT133" i="280" l="1"/>
  <c r="CT97" i="280" s="1"/>
  <c r="CT99" i="280" s="1"/>
  <c r="CT104" i="280" s="1"/>
  <c r="GA22" i="286"/>
  <c r="GA14" i="286" s="1"/>
  <c r="GA16" i="286" s="1"/>
  <c r="FZ74" i="265"/>
  <c r="AJ141" i="280"/>
  <c r="AJ142" i="280" s="1"/>
  <c r="AJ144" i="280" s="1"/>
  <c r="AJ145" i="280" s="1"/>
  <c r="EV30" i="265"/>
  <c r="EV63" i="278"/>
  <c r="EW69" i="265"/>
  <c r="EX82" i="278"/>
  <c r="CT71" i="288" l="1"/>
  <c r="CT134" i="280"/>
  <c r="CT84" i="280"/>
  <c r="CT85" i="280" s="1"/>
  <c r="CT103" i="280" s="1"/>
  <c r="CT105" i="280" s="1"/>
  <c r="CT35" i="282"/>
  <c r="AJ147" i="280"/>
  <c r="AJ148" i="280" s="1"/>
  <c r="AJ44" i="265" s="1"/>
  <c r="GA31" i="288"/>
  <c r="GA17" i="286"/>
  <c r="GA49" i="265" s="1"/>
  <c r="GA15" i="288"/>
  <c r="GA24" i="286"/>
  <c r="GA25" i="286" s="1"/>
  <c r="EX73" i="278"/>
  <c r="EV64" i="278"/>
  <c r="AJ173" i="280"/>
  <c r="AJ162" i="280"/>
  <c r="AJ164" i="280" s="1"/>
  <c r="AJ188" i="280" l="1"/>
  <c r="CT70" i="288"/>
  <c r="CT72" i="288" s="1"/>
  <c r="CT75" i="288" s="1"/>
  <c r="CT116" i="280"/>
  <c r="CT117" i="280" s="1"/>
  <c r="CT106" i="280"/>
  <c r="CT36" i="265" s="1"/>
  <c r="CT35" i="265"/>
  <c r="CT16" i="265"/>
  <c r="GB22" i="286"/>
  <c r="GB14" i="286" s="1"/>
  <c r="GB16" i="286" s="1"/>
  <c r="GA74" i="265"/>
  <c r="EV64" i="265"/>
  <c r="EW61" i="278"/>
  <c r="EX76" i="278"/>
  <c r="P43" i="277"/>
  <c r="AJ174" i="280"/>
  <c r="AJ175" i="280" s="1"/>
  <c r="AJ178" i="280" s="1"/>
  <c r="AJ180" i="280" s="1"/>
  <c r="AJ169" i="280"/>
  <c r="AJ170" i="280" s="1"/>
  <c r="AJ189" i="280" s="1"/>
  <c r="AJ165" i="280"/>
  <c r="AJ45" i="265" s="1"/>
  <c r="CT70" i="265" l="1"/>
  <c r="CU114" i="280"/>
  <c r="CU131" i="280" s="1"/>
  <c r="GB31" i="288"/>
  <c r="GB15" i="288"/>
  <c r="GB24" i="286"/>
  <c r="GB25" i="286" s="1"/>
  <c r="GB17" i="286"/>
  <c r="GB49" i="265" s="1"/>
  <c r="AT64" i="277"/>
  <c r="EX77" i="278"/>
  <c r="EX84" i="278"/>
  <c r="EW52" i="278"/>
  <c r="AJ190" i="280"/>
  <c r="AJ191" i="280" s="1"/>
  <c r="AJ181" i="280"/>
  <c r="AJ46" i="265" s="1"/>
  <c r="CU133" i="280" l="1"/>
  <c r="CU97" i="280" s="1"/>
  <c r="CU99" i="280" s="1"/>
  <c r="CU104" i="280" s="1"/>
  <c r="GB74" i="265"/>
  <c r="BB74" i="277" s="1"/>
  <c r="GC22" i="286"/>
  <c r="GC14" i="286" s="1"/>
  <c r="GC16" i="286" s="1"/>
  <c r="AJ47" i="265"/>
  <c r="EW55" i="278"/>
  <c r="EX85" i="278"/>
  <c r="EX31" i="265"/>
  <c r="AJ72" i="265"/>
  <c r="AK187" i="280"/>
  <c r="CU71" i="288" l="1"/>
  <c r="CU134" i="280"/>
  <c r="CU84" i="280"/>
  <c r="CU85" i="280" s="1"/>
  <c r="CU103" i="280" s="1"/>
  <c r="CU105" i="280" s="1"/>
  <c r="CU35" i="282"/>
  <c r="GC31" i="288"/>
  <c r="GC15" i="288"/>
  <c r="GC24" i="286"/>
  <c r="GC25" i="286" s="1"/>
  <c r="GC17" i="286"/>
  <c r="GC49" i="265" s="1"/>
  <c r="AJ50" i="265"/>
  <c r="EX69" i="265"/>
  <c r="EY82" i="278"/>
  <c r="EW63" i="278"/>
  <c r="EW30" i="265"/>
  <c r="Q72" i="277"/>
  <c r="AK179" i="280"/>
  <c r="AK157" i="280"/>
  <c r="AK158" i="280" s="1"/>
  <c r="CU116" i="280" l="1"/>
  <c r="CU117" i="280" s="1"/>
  <c r="CU106" i="280"/>
  <c r="CU36" i="265" s="1"/>
  <c r="CU70" i="288"/>
  <c r="CU72" i="288" s="1"/>
  <c r="CU75" i="288" s="1"/>
  <c r="CU16" i="265"/>
  <c r="CU35" i="265"/>
  <c r="GC74" i="265"/>
  <c r="GD22" i="286"/>
  <c r="GD14" i="286" s="1"/>
  <c r="GD16" i="286" s="1"/>
  <c r="AJ57" i="286"/>
  <c r="AJ58" i="286" s="1"/>
  <c r="AJ61" i="286" s="1"/>
  <c r="AJ62" i="286" s="1"/>
  <c r="AJ46" i="286"/>
  <c r="EW64" i="278"/>
  <c r="EY73" i="278"/>
  <c r="AK36" i="282"/>
  <c r="AK38" i="282" s="1"/>
  <c r="AK44" i="282" s="1"/>
  <c r="AK45" i="282" s="1"/>
  <c r="AK163" i="280"/>
  <c r="AK159" i="280"/>
  <c r="AK18" i="265" s="1"/>
  <c r="AK168" i="280"/>
  <c r="CU70" i="265" l="1"/>
  <c r="CV114" i="280"/>
  <c r="CV131" i="280" s="1"/>
  <c r="GD17" i="286"/>
  <c r="GD49" i="265" s="1"/>
  <c r="GD15" i="288"/>
  <c r="GD31" i="288"/>
  <c r="GD24" i="286"/>
  <c r="GD25" i="286" s="1"/>
  <c r="AJ36" i="286"/>
  <c r="AJ37" i="286" s="1"/>
  <c r="AJ63" i="286"/>
  <c r="AJ14" i="288"/>
  <c r="AJ47" i="286"/>
  <c r="AJ48" i="286" s="1"/>
  <c r="AJ30" i="288"/>
  <c r="AJ32" i="288" s="1"/>
  <c r="EY76" i="278"/>
  <c r="EW64" i="265"/>
  <c r="EX61" i="278"/>
  <c r="AK19" i="265"/>
  <c r="AK47" i="282"/>
  <c r="AK48" i="282" s="1"/>
  <c r="AK50" i="282"/>
  <c r="AK51" i="282" s="1"/>
  <c r="AK76" i="282" s="1"/>
  <c r="CV133" i="280" l="1"/>
  <c r="CV97" i="280" s="1"/>
  <c r="CV99" i="280" s="1"/>
  <c r="CV104" i="280" s="1"/>
  <c r="GE22" i="286"/>
  <c r="GE14" i="286" s="1"/>
  <c r="GE16" i="286" s="1"/>
  <c r="GD74" i="265"/>
  <c r="AJ16" i="288"/>
  <c r="AJ60" i="288"/>
  <c r="AJ62" i="288" s="1"/>
  <c r="AJ65" i="288" s="1"/>
  <c r="AJ39" i="288"/>
  <c r="AJ40" i="288" s="1"/>
  <c r="AJ43" i="288" s="1"/>
  <c r="AJ75" i="265"/>
  <c r="AK34" i="286"/>
  <c r="AK52" i="286" s="1"/>
  <c r="AJ63" i="265"/>
  <c r="AK45" i="286"/>
  <c r="AJ24" i="265"/>
  <c r="AJ52" i="265"/>
  <c r="EX52" i="278"/>
  <c r="EY77" i="278"/>
  <c r="EY84" i="278"/>
  <c r="AK57" i="282"/>
  <c r="AK53" i="282"/>
  <c r="AK55" i="282" s="1"/>
  <c r="AK11" i="282"/>
  <c r="AK12" i="282" s="1"/>
  <c r="AK67" i="282"/>
  <c r="CV71" i="288" l="1"/>
  <c r="CV35" i="282"/>
  <c r="CV84" i="280"/>
  <c r="CV85" i="280" s="1"/>
  <c r="CV103" i="280" s="1"/>
  <c r="CV105" i="280" s="1"/>
  <c r="CV134" i="280"/>
  <c r="GE31" i="288"/>
  <c r="GE15" i="288"/>
  <c r="GE24" i="286"/>
  <c r="GE25" i="286" s="1"/>
  <c r="GE17" i="286"/>
  <c r="GE49" i="265" s="1"/>
  <c r="AJ19" i="288"/>
  <c r="AJ53" i="265"/>
  <c r="P51" i="277"/>
  <c r="AK140" i="280"/>
  <c r="AK56" i="286"/>
  <c r="P24" i="277"/>
  <c r="AJ25" i="265"/>
  <c r="Q63" i="277"/>
  <c r="Q65" i="277" s="1"/>
  <c r="Q67" i="277" s="1"/>
  <c r="Q81" i="277" s="1"/>
  <c r="AJ65" i="265"/>
  <c r="AJ76" i="265"/>
  <c r="Q75" i="277"/>
  <c r="Q76" i="277" s="1"/>
  <c r="Q82" i="277" s="1"/>
  <c r="EY85" i="278"/>
  <c r="EY31" i="265"/>
  <c r="EX55" i="278"/>
  <c r="AK77" i="282"/>
  <c r="AK78" i="282" s="1"/>
  <c r="AL75" i="282" s="1"/>
  <c r="AK58" i="282"/>
  <c r="AK59" i="282" s="1"/>
  <c r="AK62" i="282" s="1"/>
  <c r="AK63" i="282" s="1"/>
  <c r="AK13" i="282"/>
  <c r="AK21" i="265" s="1"/>
  <c r="AK87" i="282"/>
  <c r="CV70" i="288" l="1"/>
  <c r="CV72" i="288" s="1"/>
  <c r="CV75" i="288" s="1"/>
  <c r="CV106" i="280"/>
  <c r="CV36" i="265" s="1"/>
  <c r="CV116" i="280"/>
  <c r="CV117" i="280" s="1"/>
  <c r="CV35" i="265"/>
  <c r="CV16" i="265"/>
  <c r="GE74" i="265"/>
  <c r="GF22" i="286"/>
  <c r="GF14" i="286" s="1"/>
  <c r="GF16" i="286" s="1"/>
  <c r="Q84" i="277"/>
  <c r="Q83" i="277"/>
  <c r="AJ82" i="265"/>
  <c r="AJ67" i="265"/>
  <c r="EX30" i="265"/>
  <c r="EX63" i="278"/>
  <c r="EY69" i="265"/>
  <c r="EZ82" i="278"/>
  <c r="AK66" i="282"/>
  <c r="AK88" i="282"/>
  <c r="AK89" i="282" s="1"/>
  <c r="AK64" i="282"/>
  <c r="AK32" i="265" s="1"/>
  <c r="AK22" i="265"/>
  <c r="AL54" i="282"/>
  <c r="CW114" i="280" l="1"/>
  <c r="CW131" i="280" s="1"/>
  <c r="CV70" i="265"/>
  <c r="AG70" i="277" s="1"/>
  <c r="GF24" i="286"/>
  <c r="GF25" i="286" s="1"/>
  <c r="GF15" i="288"/>
  <c r="GF31" i="288"/>
  <c r="GF17" i="286"/>
  <c r="GF49" i="265" s="1"/>
  <c r="AJ81" i="265"/>
  <c r="EZ73" i="278"/>
  <c r="EX64" i="278"/>
  <c r="AK73" i="265"/>
  <c r="AL86" i="282"/>
  <c r="AK35" i="286"/>
  <c r="AK53" i="286"/>
  <c r="AK54" i="286" s="1"/>
  <c r="AK60" i="286" s="1"/>
  <c r="AK33" i="265"/>
  <c r="CW133" i="280" l="1"/>
  <c r="CW97" i="280" s="1"/>
  <c r="CW99" i="280" s="1"/>
  <c r="CW104" i="280" s="1"/>
  <c r="GG22" i="286"/>
  <c r="GG14" i="286" s="1"/>
  <c r="GG16" i="286" s="1"/>
  <c r="GF74" i="265"/>
  <c r="BC74" i="277" s="1"/>
  <c r="AJ84" i="265"/>
  <c r="AJ83" i="265"/>
  <c r="EY61" i="278"/>
  <c r="EX64" i="265"/>
  <c r="EZ76" i="278"/>
  <c r="AK11" i="280"/>
  <c r="AK13" i="280" s="1"/>
  <c r="AK37" i="265"/>
  <c r="AK74" i="288"/>
  <c r="AK77" i="288" s="1"/>
  <c r="AK79" i="288" s="1"/>
  <c r="CW84" i="280" l="1"/>
  <c r="CW85" i="280" s="1"/>
  <c r="CW103" i="280" s="1"/>
  <c r="CW105" i="280" s="1"/>
  <c r="CW134" i="280"/>
  <c r="CW71" i="288"/>
  <c r="CW35" i="282"/>
  <c r="GG17" i="286"/>
  <c r="GG49" i="265" s="1"/>
  <c r="GG24" i="286"/>
  <c r="GG25" i="286" s="1"/>
  <c r="GG31" i="288"/>
  <c r="GG15" i="288"/>
  <c r="AK42" i="265"/>
  <c r="EZ77" i="278"/>
  <c r="EZ84" i="278"/>
  <c r="EY52" i="278"/>
  <c r="CW70" i="288" l="1"/>
  <c r="CW72" i="288" s="1"/>
  <c r="CW75" i="288" s="1"/>
  <c r="CW116" i="280"/>
  <c r="CW117" i="280" s="1"/>
  <c r="CW106" i="280"/>
  <c r="CW36" i="265" s="1"/>
  <c r="CW35" i="265"/>
  <c r="CW16" i="265"/>
  <c r="GG74" i="265"/>
  <c r="GH22" i="286"/>
  <c r="GH14" i="286" s="1"/>
  <c r="GH16" i="286" s="1"/>
  <c r="AK141" i="280"/>
  <c r="AK142" i="280" s="1"/>
  <c r="AK147" i="280" s="1"/>
  <c r="AK148" i="280" s="1"/>
  <c r="EZ85" i="278"/>
  <c r="EY55" i="278"/>
  <c r="EZ31" i="265"/>
  <c r="AK144" i="280" l="1"/>
  <c r="AK145" i="280" s="1"/>
  <c r="AK162" i="280" s="1"/>
  <c r="AK164" i="280" s="1"/>
  <c r="CX114" i="280"/>
  <c r="CX131" i="280" s="1"/>
  <c r="CW70" i="265"/>
  <c r="GH17" i="286"/>
  <c r="GH49" i="265" s="1"/>
  <c r="GH24" i="286"/>
  <c r="GH25" i="286" s="1"/>
  <c r="GH15" i="288"/>
  <c r="GH31" i="288"/>
  <c r="EY30" i="265"/>
  <c r="EY63" i="278"/>
  <c r="FA82" i="278"/>
  <c r="EZ69" i="265"/>
  <c r="AK44" i="265"/>
  <c r="AK188" i="280"/>
  <c r="AK173" i="280" l="1"/>
  <c r="CX133" i="280"/>
  <c r="CX97" i="280" s="1"/>
  <c r="CX99" i="280" s="1"/>
  <c r="CX104" i="280" s="1"/>
  <c r="GH74" i="265"/>
  <c r="GI22" i="286"/>
  <c r="GI14" i="286" s="1"/>
  <c r="GI16" i="286" s="1"/>
  <c r="AU69" i="277"/>
  <c r="FA73" i="278"/>
  <c r="EY64" i="278"/>
  <c r="AK174" i="280"/>
  <c r="AK169" i="280"/>
  <c r="AK170" i="280" s="1"/>
  <c r="AK189" i="280" s="1"/>
  <c r="AK165" i="280"/>
  <c r="AK45" i="265" s="1"/>
  <c r="AK175" i="280" l="1"/>
  <c r="AK178" i="280" s="1"/>
  <c r="AK180" i="280" s="1"/>
  <c r="AK181" i="280" s="1"/>
  <c r="AK46" i="265" s="1"/>
  <c r="CX84" i="280"/>
  <c r="CX85" i="280" s="1"/>
  <c r="CX103" i="280" s="1"/>
  <c r="CX105" i="280" s="1"/>
  <c r="CX35" i="282"/>
  <c r="CX134" i="280"/>
  <c r="CX71" i="288"/>
  <c r="GI31" i="288"/>
  <c r="GI24" i="286"/>
  <c r="GI25" i="286" s="1"/>
  <c r="GI17" i="286"/>
  <c r="GI49" i="265" s="1"/>
  <c r="GI15" i="288"/>
  <c r="EY64" i="265"/>
  <c r="EZ61" i="278"/>
  <c r="FA76" i="278"/>
  <c r="AK190" i="280" l="1"/>
  <c r="AK191" i="280" s="1"/>
  <c r="AK72" i="265" s="1"/>
  <c r="CX35" i="265"/>
  <c r="CX16" i="265"/>
  <c r="CX70" i="288"/>
  <c r="CX72" i="288" s="1"/>
  <c r="CX75" i="288" s="1"/>
  <c r="CX116" i="280"/>
  <c r="CX117" i="280" s="1"/>
  <c r="CX106" i="280"/>
  <c r="CX36" i="265" s="1"/>
  <c r="GJ22" i="286"/>
  <c r="GJ14" i="286" s="1"/>
  <c r="GJ16" i="286" s="1"/>
  <c r="GI74" i="265"/>
  <c r="AK47" i="265"/>
  <c r="FA77" i="278"/>
  <c r="FA84" i="278"/>
  <c r="EZ52" i="278"/>
  <c r="K48" i="277"/>
  <c r="M48" i="277"/>
  <c r="N48" i="277"/>
  <c r="O48" i="277"/>
  <c r="P48" i="277"/>
  <c r="Q48" i="277"/>
  <c r="R48" i="277"/>
  <c r="S48" i="277"/>
  <c r="T48" i="277"/>
  <c r="U48" i="277"/>
  <c r="V48" i="277"/>
  <c r="W48" i="277"/>
  <c r="X48" i="277"/>
  <c r="Y48" i="277"/>
  <c r="Z48" i="277"/>
  <c r="AA48" i="277"/>
  <c r="AB48" i="277"/>
  <c r="AC48" i="277"/>
  <c r="AD48" i="277"/>
  <c r="AE48" i="277"/>
  <c r="AF48" i="277"/>
  <c r="AG48" i="277"/>
  <c r="AH48" i="277"/>
  <c r="AI48" i="277"/>
  <c r="AJ48" i="277"/>
  <c r="AK48" i="277"/>
  <c r="AL48" i="277"/>
  <c r="AM48" i="277"/>
  <c r="AN48" i="277"/>
  <c r="AO48" i="277"/>
  <c r="AP48" i="277"/>
  <c r="AQ48" i="277"/>
  <c r="AR48" i="277"/>
  <c r="AS48" i="277"/>
  <c r="AT48" i="277"/>
  <c r="AU48" i="277"/>
  <c r="AV48" i="277"/>
  <c r="AW48" i="277"/>
  <c r="AX48" i="277"/>
  <c r="AY48" i="277"/>
  <c r="AZ48" i="277"/>
  <c r="BA48" i="277"/>
  <c r="BB48" i="277"/>
  <c r="AL187" i="280"/>
  <c r="CX70" i="265" l="1"/>
  <c r="CY114" i="280"/>
  <c r="CY131" i="280" s="1"/>
  <c r="GJ24" i="286"/>
  <c r="GJ25" i="286" s="1"/>
  <c r="GJ74" i="265" s="1"/>
  <c r="BD74" i="277" s="1"/>
  <c r="GJ15" i="288"/>
  <c r="GJ31" i="288"/>
  <c r="GJ17" i="286"/>
  <c r="H16" i="286"/>
  <c r="AK50" i="265"/>
  <c r="EZ55" i="278"/>
  <c r="FA85" i="278"/>
  <c r="FA31" i="265"/>
  <c r="AL179" i="280"/>
  <c r="AL157" i="280"/>
  <c r="AL158" i="280" s="1"/>
  <c r="K35" i="277"/>
  <c r="L35" i="277"/>
  <c r="M35" i="277"/>
  <c r="N35" i="277"/>
  <c r="O35" i="277"/>
  <c r="P35" i="277"/>
  <c r="Q35" i="277"/>
  <c r="R35" i="277"/>
  <c r="S35" i="277"/>
  <c r="T35" i="277"/>
  <c r="U35" i="277"/>
  <c r="V35" i="277"/>
  <c r="W35" i="277"/>
  <c r="X35" i="277"/>
  <c r="Y35" i="277"/>
  <c r="Z35" i="277"/>
  <c r="AA35" i="277"/>
  <c r="AB35" i="277"/>
  <c r="AC35" i="277"/>
  <c r="AD35" i="277"/>
  <c r="AE35" i="277"/>
  <c r="AF35" i="277"/>
  <c r="CY133" i="280" l="1"/>
  <c r="CY97" i="280" s="1"/>
  <c r="CY99" i="280" s="1"/>
  <c r="CY104" i="280" s="1"/>
  <c r="GJ49" i="265"/>
  <c r="H17" i="286"/>
  <c r="H49" i="265" s="1"/>
  <c r="H24" i="286"/>
  <c r="H31" i="288"/>
  <c r="H15" i="288"/>
  <c r="AK57" i="286"/>
  <c r="AK58" i="286" s="1"/>
  <c r="AK61" i="286" s="1"/>
  <c r="AK62" i="286" s="1"/>
  <c r="AK46" i="286"/>
  <c r="FB82" i="278"/>
  <c r="FA69" i="265"/>
  <c r="EZ63" i="278"/>
  <c r="EZ30" i="265"/>
  <c r="K37" i="277"/>
  <c r="AL36" i="282"/>
  <c r="AL38" i="282" s="1"/>
  <c r="AL44" i="282" s="1"/>
  <c r="AL45" i="282" s="1"/>
  <c r="AL163" i="280"/>
  <c r="AL168" i="280"/>
  <c r="AL159" i="280"/>
  <c r="AL18" i="265" s="1"/>
  <c r="BC48" i="277" l="1"/>
  <c r="H48" i="277" s="1"/>
  <c r="H59" i="269"/>
  <c r="K59" i="269" s="1"/>
  <c r="J59" i="269" s="1"/>
  <c r="CY71" i="288"/>
  <c r="CY35" i="282"/>
  <c r="CY84" i="280"/>
  <c r="CY85" i="280" s="1"/>
  <c r="CY103" i="280" s="1"/>
  <c r="CY105" i="280" s="1"/>
  <c r="CY134" i="280"/>
  <c r="AK30" i="288"/>
  <c r="AK32" i="288" s="1"/>
  <c r="AK36" i="286"/>
  <c r="AK37" i="286" s="1"/>
  <c r="AK14" i="288"/>
  <c r="AK47" i="286"/>
  <c r="AK48" i="286" s="1"/>
  <c r="AK63" i="286"/>
  <c r="EZ64" i="278"/>
  <c r="FB73" i="278"/>
  <c r="AL47" i="282"/>
  <c r="AL48" i="282" s="1"/>
  <c r="AL50" i="282"/>
  <c r="AL51" i="282" s="1"/>
  <c r="AL76" i="282" s="1"/>
  <c r="AL19" i="265"/>
  <c r="K41" i="277"/>
  <c r="L59" i="269" l="1"/>
  <c r="CY35" i="265"/>
  <c r="CY16" i="265"/>
  <c r="CY70" i="288"/>
  <c r="CY72" i="288" s="1"/>
  <c r="CY75" i="288" s="1"/>
  <c r="CY116" i="280"/>
  <c r="CY117" i="280" s="1"/>
  <c r="CY106" i="280"/>
  <c r="CY36" i="265" s="1"/>
  <c r="AK16" i="288"/>
  <c r="AK24" i="265"/>
  <c r="AK52" i="265"/>
  <c r="AK60" i="288"/>
  <c r="AK62" i="288" s="1"/>
  <c r="AK65" i="288" s="1"/>
  <c r="AK39" i="288"/>
  <c r="AK40" i="288" s="1"/>
  <c r="AK43" i="288" s="1"/>
  <c r="AK63" i="265"/>
  <c r="AL45" i="286"/>
  <c r="AK75" i="265"/>
  <c r="AL34" i="286"/>
  <c r="AL52" i="286" s="1"/>
  <c r="FB76" i="278"/>
  <c r="FA61" i="278"/>
  <c r="EZ64" i="265"/>
  <c r="AL67" i="282"/>
  <c r="AL11" i="282"/>
  <c r="AL12" i="282" s="1"/>
  <c r="AL53" i="282"/>
  <c r="AL55" i="282" s="1"/>
  <c r="AL57" i="282"/>
  <c r="CZ114" i="280" l="1"/>
  <c r="CZ131" i="280" s="1"/>
  <c r="CY70" i="265"/>
  <c r="AK19" i="288"/>
  <c r="AL56" i="286"/>
  <c r="AL140" i="280"/>
  <c r="AK53" i="265"/>
  <c r="AU64" i="277"/>
  <c r="AK76" i="265"/>
  <c r="AK65" i="265"/>
  <c r="AK25" i="265"/>
  <c r="FA52" i="278"/>
  <c r="FB77" i="278"/>
  <c r="FB84" i="278"/>
  <c r="AL87" i="282"/>
  <c r="AL13" i="282"/>
  <c r="AL21" i="265" s="1"/>
  <c r="AL77" i="282"/>
  <c r="AL78" i="282" s="1"/>
  <c r="AM75" i="282" s="1"/>
  <c r="AL58" i="282"/>
  <c r="AL59" i="282" s="1"/>
  <c r="AL62" i="282" s="1"/>
  <c r="AL63" i="282" s="1"/>
  <c r="CZ133" i="280" l="1"/>
  <c r="CZ97" i="280" s="1"/>
  <c r="CZ99" i="280" s="1"/>
  <c r="CZ104" i="280" s="1"/>
  <c r="AK67" i="265"/>
  <c r="AK82" i="265"/>
  <c r="FA55" i="278"/>
  <c r="FB85" i="278"/>
  <c r="FB31" i="265"/>
  <c r="AL66" i="282"/>
  <c r="AL88" i="282"/>
  <c r="AL89" i="282" s="1"/>
  <c r="AL64" i="282"/>
  <c r="AL32" i="265" s="1"/>
  <c r="AM54" i="282"/>
  <c r="AL22" i="265"/>
  <c r="CZ71" i="288" l="1"/>
  <c r="CZ35" i="282"/>
  <c r="CZ84" i="280"/>
  <c r="CZ85" i="280" s="1"/>
  <c r="CZ103" i="280" s="1"/>
  <c r="CZ105" i="280" s="1"/>
  <c r="CZ134" i="280"/>
  <c r="AK81" i="265"/>
  <c r="FB69" i="265"/>
  <c r="FC82" i="278"/>
  <c r="FA63" i="278"/>
  <c r="FA30" i="265"/>
  <c r="AL53" i="286"/>
  <c r="AL54" i="286" s="1"/>
  <c r="AL60" i="286" s="1"/>
  <c r="AL35" i="286"/>
  <c r="AL73" i="265"/>
  <c r="AM86" i="282"/>
  <c r="AL33" i="265"/>
  <c r="CZ16" i="265" l="1"/>
  <c r="CZ35" i="265"/>
  <c r="CZ116" i="280"/>
  <c r="CZ117" i="280" s="1"/>
  <c r="CZ70" i="288"/>
  <c r="CZ72" i="288" s="1"/>
  <c r="CZ75" i="288" s="1"/>
  <c r="CZ106" i="280"/>
  <c r="CZ36" i="265" s="1"/>
  <c r="AK83" i="265"/>
  <c r="AK84" i="265"/>
  <c r="FC73" i="278"/>
  <c r="FA64" i="278"/>
  <c r="AL11" i="280"/>
  <c r="AL13" i="280" s="1"/>
  <c r="AL74" i="288"/>
  <c r="AL77" i="288" s="1"/>
  <c r="AL79" i="288" s="1"/>
  <c r="AL37" i="265"/>
  <c r="AG35" i="277" l="1"/>
  <c r="DA114" i="280"/>
  <c r="DA131" i="280" s="1"/>
  <c r="CZ70" i="265"/>
  <c r="AH70" i="277" s="1"/>
  <c r="AL42" i="265"/>
  <c r="FA64" i="265"/>
  <c r="FB61" i="278"/>
  <c r="FC76" i="278"/>
  <c r="DA133" i="280" l="1"/>
  <c r="DA97" i="280" s="1"/>
  <c r="DA99" i="280" s="1"/>
  <c r="DA104" i="280" s="1"/>
  <c r="AL141" i="280"/>
  <c r="AL142" i="280" s="1"/>
  <c r="AL147" i="280" s="1"/>
  <c r="AL148" i="280" s="1"/>
  <c r="FC77" i="278"/>
  <c r="FC84" i="278"/>
  <c r="FB52" i="278"/>
  <c r="AL144" i="280" l="1"/>
  <c r="AL145" i="280" s="1"/>
  <c r="AL173" i="280" s="1"/>
  <c r="DA84" i="280"/>
  <c r="DA85" i="280" s="1"/>
  <c r="DA103" i="280" s="1"/>
  <c r="DA105" i="280" s="1"/>
  <c r="DA35" i="282"/>
  <c r="DA71" i="288"/>
  <c r="DA134" i="280"/>
  <c r="FC85" i="278"/>
  <c r="FB55" i="278"/>
  <c r="FC31" i="265"/>
  <c r="AL188" i="280"/>
  <c r="AL44" i="265"/>
  <c r="AL162" i="280" l="1"/>
  <c r="AL164" i="280" s="1"/>
  <c r="AL169" i="280" s="1"/>
  <c r="AL170" i="280" s="1"/>
  <c r="AL189" i="280" s="1"/>
  <c r="DA106" i="280"/>
  <c r="DA36" i="265" s="1"/>
  <c r="DA70" i="288"/>
  <c r="DA72" i="288" s="1"/>
  <c r="DA75" i="288" s="1"/>
  <c r="DA116" i="280"/>
  <c r="DA117" i="280" s="1"/>
  <c r="DA16" i="265"/>
  <c r="DA35" i="265"/>
  <c r="FB30" i="265"/>
  <c r="FB63" i="278"/>
  <c r="FD82" i="278"/>
  <c r="FC69" i="265"/>
  <c r="AL174" i="280"/>
  <c r="AL175" i="280" s="1"/>
  <c r="AL178" i="280" s="1"/>
  <c r="AL180" i="280" s="1"/>
  <c r="AL165" i="280" l="1"/>
  <c r="AL45" i="265" s="1"/>
  <c r="DA70" i="265"/>
  <c r="DB114" i="280"/>
  <c r="DB131" i="280" s="1"/>
  <c r="FD73" i="278"/>
  <c r="FB64" i="278"/>
  <c r="AL190" i="280"/>
  <c r="AL191" i="280" s="1"/>
  <c r="AL181" i="280"/>
  <c r="AL46" i="265" s="1"/>
  <c r="DB133" i="280" l="1"/>
  <c r="DB97" i="280" s="1"/>
  <c r="DB99" i="280" s="1"/>
  <c r="DB104" i="280" s="1"/>
  <c r="FB64" i="265"/>
  <c r="FC61" i="278"/>
  <c r="FD76" i="278"/>
  <c r="AL47" i="265"/>
  <c r="AL72" i="265"/>
  <c r="AM187" i="280"/>
  <c r="DB134" i="280" l="1"/>
  <c r="DB35" i="282"/>
  <c r="DB84" i="280"/>
  <c r="DB85" i="280" s="1"/>
  <c r="DB103" i="280" s="1"/>
  <c r="DB105" i="280" s="1"/>
  <c r="DB71" i="288"/>
  <c r="AL50" i="265"/>
  <c r="FD77" i="278"/>
  <c r="FD84" i="278"/>
  <c r="FC52" i="278"/>
  <c r="AM157" i="280"/>
  <c r="AM158" i="280" s="1"/>
  <c r="AM179" i="280"/>
  <c r="AL57" i="286" l="1"/>
  <c r="AL58" i="286" s="1"/>
  <c r="AL61" i="286" s="1"/>
  <c r="AL62" i="286" s="1"/>
  <c r="AL36" i="286" s="1"/>
  <c r="AL37" i="286" s="1"/>
  <c r="DB106" i="280"/>
  <c r="DB36" i="265" s="1"/>
  <c r="DB116" i="280"/>
  <c r="DB117" i="280" s="1"/>
  <c r="DB70" i="288"/>
  <c r="DB72" i="288" s="1"/>
  <c r="DB75" i="288" s="1"/>
  <c r="DB16" i="265"/>
  <c r="DB35" i="265"/>
  <c r="AL46" i="286"/>
  <c r="FC55" i="278"/>
  <c r="FD85" i="278"/>
  <c r="FD31" i="265"/>
  <c r="AL63" i="286"/>
  <c r="AM163" i="280"/>
  <c r="AM36" i="282"/>
  <c r="AM38" i="282" s="1"/>
  <c r="AM44" i="282" s="1"/>
  <c r="AM45" i="282" s="1"/>
  <c r="AM168" i="280"/>
  <c r="AM159" i="280"/>
  <c r="AM18" i="265" s="1"/>
  <c r="AL14" i="288" l="1"/>
  <c r="AL47" i="286"/>
  <c r="AL30" i="288"/>
  <c r="AL32" i="288" s="1"/>
  <c r="AL39" i="288" s="1"/>
  <c r="AL40" i="288" s="1"/>
  <c r="AL43" i="288" s="1"/>
  <c r="DC114" i="280"/>
  <c r="DC131" i="280" s="1"/>
  <c r="DB70" i="265"/>
  <c r="AL48" i="286"/>
  <c r="AL63" i="265" s="1"/>
  <c r="AL16" i="288"/>
  <c r="FD69" i="265"/>
  <c r="FE82" i="278"/>
  <c r="FC30" i="265"/>
  <c r="FC63" i="278"/>
  <c r="AM19" i="265"/>
  <c r="AM47" i="282"/>
  <c r="AM48" i="282" s="1"/>
  <c r="AM50" i="282"/>
  <c r="AM51" i="282" s="1"/>
  <c r="AM76" i="282" s="1"/>
  <c r="AL60" i="288"/>
  <c r="AL62" i="288" s="1"/>
  <c r="AL65" i="288" s="1"/>
  <c r="AL75" i="265"/>
  <c r="AM34" i="286"/>
  <c r="AL24" i="265"/>
  <c r="AL52" i="265"/>
  <c r="DC133" i="280" l="1"/>
  <c r="DC97" i="280" s="1"/>
  <c r="DC99" i="280" s="1"/>
  <c r="DC104" i="280" s="1"/>
  <c r="AM45" i="286"/>
  <c r="AM56" i="286" s="1"/>
  <c r="AL76" i="265"/>
  <c r="AL65" i="265"/>
  <c r="AV69" i="277"/>
  <c r="AL19" i="288"/>
  <c r="FC64" i="278"/>
  <c r="FE73" i="278"/>
  <c r="AL25" i="265"/>
  <c r="AM52" i="286"/>
  <c r="AL53" i="265"/>
  <c r="AM53" i="282"/>
  <c r="AM55" i="282" s="1"/>
  <c r="AM57" i="282"/>
  <c r="AM67" i="282"/>
  <c r="AM11" i="282"/>
  <c r="AM12" i="282" s="1"/>
  <c r="DC84" i="280" l="1"/>
  <c r="DC85" i="280" s="1"/>
  <c r="DC103" i="280" s="1"/>
  <c r="DC105" i="280" s="1"/>
  <c r="DC35" i="282"/>
  <c r="DC134" i="280"/>
  <c r="DC71" i="288"/>
  <c r="AM140" i="280"/>
  <c r="AL67" i="265"/>
  <c r="AL82" i="265"/>
  <c r="FE76" i="278"/>
  <c r="FD61" i="278"/>
  <c r="FC64" i="265"/>
  <c r="AM87" i="282"/>
  <c r="AM13" i="282"/>
  <c r="AM21" i="265" s="1"/>
  <c r="AM58" i="282"/>
  <c r="AM59" i="282" s="1"/>
  <c r="AM62" i="282" s="1"/>
  <c r="AM63" i="282" s="1"/>
  <c r="AM77" i="282"/>
  <c r="AM78" i="282" s="1"/>
  <c r="AN75" i="282" s="1"/>
  <c r="DC35" i="265" l="1"/>
  <c r="DC16" i="265"/>
  <c r="DC70" i="288"/>
  <c r="DC72" i="288" s="1"/>
  <c r="DC75" i="288" s="1"/>
  <c r="DC106" i="280"/>
  <c r="DC36" i="265" s="1"/>
  <c r="DC116" i="280"/>
  <c r="DC117" i="280" s="1"/>
  <c r="AL81" i="265"/>
  <c r="FD52" i="278"/>
  <c r="FE77" i="278"/>
  <c r="FE84" i="278"/>
  <c r="AM88" i="282"/>
  <c r="AM89" i="282" s="1"/>
  <c r="AM66" i="282"/>
  <c r="AM64" i="282"/>
  <c r="AM32" i="265" s="1"/>
  <c r="AN54" i="282"/>
  <c r="AM22" i="265"/>
  <c r="DD114" i="280" l="1"/>
  <c r="DD131" i="280" s="1"/>
  <c r="DC70" i="265"/>
  <c r="AL84" i="265"/>
  <c r="AL83" i="265"/>
  <c r="FE31" i="265"/>
  <c r="FE85" i="278"/>
  <c r="FD55" i="278"/>
  <c r="AM73" i="265"/>
  <c r="AN86" i="282"/>
  <c r="AM53" i="286"/>
  <c r="AM54" i="286" s="1"/>
  <c r="AM60" i="286" s="1"/>
  <c r="AM35" i="286"/>
  <c r="AM33" i="265"/>
  <c r="DD133" i="280" l="1"/>
  <c r="DD97" i="280" s="1"/>
  <c r="DD99" i="280" s="1"/>
  <c r="DD104" i="280" s="1"/>
  <c r="FD30" i="265"/>
  <c r="FD63" i="278"/>
  <c r="FE69" i="265"/>
  <c r="FF82" i="278"/>
  <c r="AM11" i="280"/>
  <c r="AM13" i="280" s="1"/>
  <c r="AM37" i="265"/>
  <c r="AM74" i="288"/>
  <c r="AM77" i="288" s="1"/>
  <c r="AM79" i="288" s="1"/>
  <c r="DD84" i="280" l="1"/>
  <c r="DD85" i="280" s="1"/>
  <c r="DD103" i="280" s="1"/>
  <c r="DD105" i="280" s="1"/>
  <c r="DD134" i="280"/>
  <c r="DD71" i="288"/>
  <c r="DD35" i="282"/>
  <c r="AM42" i="265"/>
  <c r="FF73" i="278"/>
  <c r="FD64" i="278"/>
  <c r="AM141" i="280" l="1"/>
  <c r="AM142" i="280" s="1"/>
  <c r="AM144" i="280" s="1"/>
  <c r="AM145" i="280" s="1"/>
  <c r="DD106" i="280"/>
  <c r="DD36" i="265" s="1"/>
  <c r="DD116" i="280"/>
  <c r="DD117" i="280" s="1"/>
  <c r="DD70" i="288"/>
  <c r="DD72" i="288" s="1"/>
  <c r="DD75" i="288" s="1"/>
  <c r="DD35" i="265"/>
  <c r="DD16" i="265"/>
  <c r="FD64" i="265"/>
  <c r="FE61" i="278"/>
  <c r="FF76" i="278"/>
  <c r="AM147" i="280" l="1"/>
  <c r="AM148" i="280" s="1"/>
  <c r="AM44" i="265" s="1"/>
  <c r="DE114" i="280"/>
  <c r="DE131" i="280" s="1"/>
  <c r="DD70" i="265"/>
  <c r="AI70" i="277" s="1"/>
  <c r="AV64" i="277"/>
  <c r="FF77" i="278"/>
  <c r="FF84" i="278"/>
  <c r="FE52" i="278"/>
  <c r="AM162" i="280"/>
  <c r="AM164" i="280" s="1"/>
  <c r="AM173" i="280"/>
  <c r="AM188" i="280" l="1"/>
  <c r="DE133" i="280"/>
  <c r="DE97" i="280" s="1"/>
  <c r="DE99" i="280" s="1"/>
  <c r="DE104" i="280" s="1"/>
  <c r="FE55" i="278"/>
  <c r="FF85" i="278"/>
  <c r="FF31" i="265"/>
  <c r="AM174" i="280"/>
  <c r="AM175" i="280" s="1"/>
  <c r="AM178" i="280" s="1"/>
  <c r="AM180" i="280" s="1"/>
  <c r="AM165" i="280"/>
  <c r="AM45" i="265" s="1"/>
  <c r="AM169" i="280"/>
  <c r="AM170" i="280" s="1"/>
  <c r="AM189" i="280" s="1"/>
  <c r="DE71" i="288" l="1"/>
  <c r="DE134" i="280"/>
  <c r="DE84" i="280"/>
  <c r="DE85" i="280" s="1"/>
  <c r="DE103" i="280" s="1"/>
  <c r="DE105" i="280" s="1"/>
  <c r="DE35" i="282"/>
  <c r="FG82" i="278"/>
  <c r="FF69" i="265"/>
  <c r="FE63" i="278"/>
  <c r="FE30" i="265"/>
  <c r="AM190" i="280"/>
  <c r="AM191" i="280" s="1"/>
  <c r="AM181" i="280"/>
  <c r="AM46" i="265" s="1"/>
  <c r="DE35" i="265" l="1"/>
  <c r="DE16" i="265"/>
  <c r="DE106" i="280"/>
  <c r="DE36" i="265" s="1"/>
  <c r="DE116" i="280"/>
  <c r="DE117" i="280" s="1"/>
  <c r="DE70" i="288"/>
  <c r="DE72" i="288" s="1"/>
  <c r="DE75" i="288" s="1"/>
  <c r="FE64" i="278"/>
  <c r="FG73" i="278"/>
  <c r="AM47" i="265"/>
  <c r="AM72" i="265"/>
  <c r="AN187" i="280"/>
  <c r="DE70" i="265" l="1"/>
  <c r="DF114" i="280"/>
  <c r="DF131" i="280" s="1"/>
  <c r="AM50" i="265"/>
  <c r="FG76" i="278"/>
  <c r="FF61" i="278"/>
  <c r="FE64" i="265"/>
  <c r="AN179" i="280"/>
  <c r="AN157" i="280"/>
  <c r="AN158" i="280" s="1"/>
  <c r="DF133" i="280" l="1"/>
  <c r="DF97" i="280" s="1"/>
  <c r="DF99" i="280" s="1"/>
  <c r="DF104" i="280" s="1"/>
  <c r="AM46" i="286"/>
  <c r="AM57" i="286"/>
  <c r="AM58" i="286" s="1"/>
  <c r="AM61" i="286" s="1"/>
  <c r="AM62" i="286" s="1"/>
  <c r="AM47" i="286" s="1"/>
  <c r="FG77" i="278"/>
  <c r="FG84" i="278"/>
  <c r="FF52" i="278"/>
  <c r="AN159" i="280"/>
  <c r="AN18" i="265" s="1"/>
  <c r="AN36" i="282"/>
  <c r="AN38" i="282" s="1"/>
  <c r="AN44" i="282" s="1"/>
  <c r="AN45" i="282" s="1"/>
  <c r="AN163" i="280"/>
  <c r="AN168" i="280"/>
  <c r="AM63" i="286" l="1"/>
  <c r="AM52" i="265" s="1"/>
  <c r="DF35" i="282"/>
  <c r="DF134" i="280"/>
  <c r="DF84" i="280"/>
  <c r="DF85" i="280" s="1"/>
  <c r="DF103" i="280" s="1"/>
  <c r="DF105" i="280" s="1"/>
  <c r="DF71" i="288"/>
  <c r="AM48" i="286"/>
  <c r="AN45" i="286" s="1"/>
  <c r="AM30" i="288"/>
  <c r="AM32" i="288" s="1"/>
  <c r="AM39" i="288" s="1"/>
  <c r="AM40" i="288" s="1"/>
  <c r="AM43" i="288" s="1"/>
  <c r="AM36" i="286"/>
  <c r="AM37" i="286" s="1"/>
  <c r="AN34" i="286" s="1"/>
  <c r="AM14" i="288"/>
  <c r="FF55" i="278"/>
  <c r="FG85" i="278"/>
  <c r="FG31" i="265"/>
  <c r="AN47" i="282"/>
  <c r="AN48" i="282" s="1"/>
  <c r="AN50" i="282"/>
  <c r="AN51" i="282" s="1"/>
  <c r="AN76" i="282" s="1"/>
  <c r="AN19" i="265"/>
  <c r="Q18" i="277"/>
  <c r="AM24" i="265"/>
  <c r="AM60" i="288" l="1"/>
  <c r="AM62" i="288" s="1"/>
  <c r="AM65" i="288" s="1"/>
  <c r="AM75" i="265"/>
  <c r="AM76" i="265" s="1"/>
  <c r="AM63" i="265"/>
  <c r="AM65" i="265" s="1"/>
  <c r="DF70" i="288"/>
  <c r="DF72" i="288" s="1"/>
  <c r="DF75" i="288" s="1"/>
  <c r="DF116" i="280"/>
  <c r="DF117" i="280" s="1"/>
  <c r="DF106" i="280"/>
  <c r="DF36" i="265" s="1"/>
  <c r="DF35" i="265"/>
  <c r="DF16" i="265"/>
  <c r="AM16" i="288"/>
  <c r="AM19" i="288" s="1"/>
  <c r="FG69" i="265"/>
  <c r="FH82" i="278"/>
  <c r="FF63" i="278"/>
  <c r="FF30" i="265"/>
  <c r="AM25" i="265"/>
  <c r="AN52" i="286"/>
  <c r="AM53" i="265"/>
  <c r="AN67" i="282"/>
  <c r="AN11" i="282"/>
  <c r="AN12" i="282" s="1"/>
  <c r="AN53" i="282"/>
  <c r="AN55" i="282" s="1"/>
  <c r="AN57" i="282"/>
  <c r="AN140" i="280"/>
  <c r="AN56" i="286"/>
  <c r="DF70" i="265" l="1"/>
  <c r="DG114" i="280"/>
  <c r="DG131" i="280" s="1"/>
  <c r="AM67" i="265"/>
  <c r="AM82" i="265"/>
  <c r="FH73" i="278"/>
  <c r="FF64" i="278"/>
  <c r="AN58" i="282"/>
  <c r="AN59" i="282" s="1"/>
  <c r="AN62" i="282" s="1"/>
  <c r="AN63" i="282" s="1"/>
  <c r="AN77" i="282"/>
  <c r="AN78" i="282" s="1"/>
  <c r="AO75" i="282" s="1"/>
  <c r="AN87" i="282"/>
  <c r="AN13" i="282"/>
  <c r="AN21" i="265" s="1"/>
  <c r="DG133" i="280" l="1"/>
  <c r="DG97" i="280" s="1"/>
  <c r="DG99" i="280" s="1"/>
  <c r="DG104" i="280" s="1"/>
  <c r="AM81" i="265"/>
  <c r="FG61" i="278"/>
  <c r="FF64" i="265"/>
  <c r="FH76" i="278"/>
  <c r="AN66" i="282"/>
  <c r="AN88" i="282"/>
  <c r="AN89" i="282" s="1"/>
  <c r="AN64" i="282"/>
  <c r="AN32" i="265" s="1"/>
  <c r="AO54" i="282"/>
  <c r="Q21" i="277"/>
  <c r="AN22" i="265"/>
  <c r="DG71" i="288" l="1"/>
  <c r="DG84" i="280"/>
  <c r="DG85" i="280" s="1"/>
  <c r="DG103" i="280" s="1"/>
  <c r="DG105" i="280" s="1"/>
  <c r="DG35" i="282"/>
  <c r="DG134" i="280"/>
  <c r="AM84" i="265"/>
  <c r="AM83" i="265"/>
  <c r="FH77" i="278"/>
  <c r="FH84" i="278"/>
  <c r="FG52" i="278"/>
  <c r="AN33" i="265"/>
  <c r="Q32" i="277"/>
  <c r="Q33" i="277" s="1"/>
  <c r="AN53" i="286"/>
  <c r="AN54" i="286" s="1"/>
  <c r="AN60" i="286" s="1"/>
  <c r="AN35" i="286"/>
  <c r="AN73" i="265"/>
  <c r="AO86" i="282"/>
  <c r="DG35" i="265" l="1"/>
  <c r="DG16" i="265"/>
  <c r="DG106" i="280"/>
  <c r="DG36" i="265" s="1"/>
  <c r="DG116" i="280"/>
  <c r="DG117" i="280" s="1"/>
  <c r="DG70" i="288"/>
  <c r="DG72" i="288" s="1"/>
  <c r="DG75" i="288" s="1"/>
  <c r="R73" i="277"/>
  <c r="FH85" i="278"/>
  <c r="FG55" i="278"/>
  <c r="FH31" i="265"/>
  <c r="AN11" i="280"/>
  <c r="AN13" i="280" s="1"/>
  <c r="AN37" i="265"/>
  <c r="AN74" i="288"/>
  <c r="AN77" i="288" s="1"/>
  <c r="AN79" i="288" s="1"/>
  <c r="DG70" i="265" l="1"/>
  <c r="DH114" i="280"/>
  <c r="DH131" i="280" s="1"/>
  <c r="AN42" i="265"/>
  <c r="FG63" i="278"/>
  <c r="FG30" i="265"/>
  <c r="FH69" i="265"/>
  <c r="FI82" i="278"/>
  <c r="DH133" i="280" l="1"/>
  <c r="DH97" i="280" s="1"/>
  <c r="DH99" i="280" s="1"/>
  <c r="DH104" i="280" s="1"/>
  <c r="AN141" i="280"/>
  <c r="AN142" i="280" s="1"/>
  <c r="AN147" i="280" s="1"/>
  <c r="AN148" i="280" s="1"/>
  <c r="AW69" i="277"/>
  <c r="FI73" i="278"/>
  <c r="FG64" i="278"/>
  <c r="AN144" i="280" l="1"/>
  <c r="AN145" i="280" s="1"/>
  <c r="DH84" i="280"/>
  <c r="DH85" i="280" s="1"/>
  <c r="DH103" i="280" s="1"/>
  <c r="DH105" i="280" s="1"/>
  <c r="DH71" i="288"/>
  <c r="DH35" i="282"/>
  <c r="DH134" i="280"/>
  <c r="FG64" i="265"/>
  <c r="FH61" i="278"/>
  <c r="FI76" i="278"/>
  <c r="AN173" i="280"/>
  <c r="AN162" i="280"/>
  <c r="AN164" i="280" s="1"/>
  <c r="AN44" i="265"/>
  <c r="AN188" i="280"/>
  <c r="DH70" i="288" l="1"/>
  <c r="DH72" i="288" s="1"/>
  <c r="DH75" i="288" s="1"/>
  <c r="DH116" i="280"/>
  <c r="DH117" i="280" s="1"/>
  <c r="DH106" i="280"/>
  <c r="DH36" i="265" s="1"/>
  <c r="DH35" i="265"/>
  <c r="DH16" i="265"/>
  <c r="FI77" i="278"/>
  <c r="FI84" i="278"/>
  <c r="FH52" i="278"/>
  <c r="AN169" i="280"/>
  <c r="AN170" i="280" s="1"/>
  <c r="AN189" i="280" s="1"/>
  <c r="AN174" i="280"/>
  <c r="AN175" i="280" s="1"/>
  <c r="AN178" i="280" s="1"/>
  <c r="AN180" i="280" s="1"/>
  <c r="AN165" i="280"/>
  <c r="AN45" i="265" s="1"/>
  <c r="Q43" i="277"/>
  <c r="DH70" i="265" l="1"/>
  <c r="AJ70" i="277" s="1"/>
  <c r="DI114" i="280"/>
  <c r="DI131" i="280" s="1"/>
  <c r="FH55" i="278"/>
  <c r="FI85" i="278"/>
  <c r="FI31" i="265"/>
  <c r="AN190" i="280"/>
  <c r="AN191" i="280" s="1"/>
  <c r="AN181" i="280"/>
  <c r="AN46" i="265" s="1"/>
  <c r="DI133" i="280" l="1"/>
  <c r="DI97" i="280" s="1"/>
  <c r="DI99" i="280" s="1"/>
  <c r="DI104" i="280" s="1"/>
  <c r="FJ82" i="278"/>
  <c r="FI69" i="265"/>
  <c r="FH30" i="265"/>
  <c r="FH63" i="278"/>
  <c r="Q44" i="277"/>
  <c r="AN47" i="265"/>
  <c r="AN72" i="265"/>
  <c r="AO187" i="280"/>
  <c r="DI71" i="288" l="1"/>
  <c r="DI134" i="280"/>
  <c r="DI84" i="280"/>
  <c r="DI85" i="280" s="1"/>
  <c r="DI103" i="280" s="1"/>
  <c r="DI105" i="280" s="1"/>
  <c r="DI35" i="282"/>
  <c r="AN50" i="265"/>
  <c r="FH64" i="278"/>
  <c r="FJ73" i="278"/>
  <c r="R72" i="277"/>
  <c r="AO179" i="280"/>
  <c r="AO157" i="280"/>
  <c r="AO158" i="280" s="1"/>
  <c r="AN57" i="286" l="1"/>
  <c r="AN58" i="286" s="1"/>
  <c r="AN61" i="286" s="1"/>
  <c r="AN62" i="286" s="1"/>
  <c r="AN36" i="286" s="1"/>
  <c r="AN37" i="286" s="1"/>
  <c r="DI106" i="280"/>
  <c r="DI36" i="265" s="1"/>
  <c r="DI70" i="288"/>
  <c r="DI72" i="288" s="1"/>
  <c r="DI75" i="288" s="1"/>
  <c r="DI116" i="280"/>
  <c r="DI117" i="280" s="1"/>
  <c r="DI16" i="265"/>
  <c r="DI35" i="265"/>
  <c r="AN46" i="286"/>
  <c r="FJ76" i="278"/>
  <c r="FI61" i="278"/>
  <c r="FH64" i="265"/>
  <c r="AN47" i="286"/>
  <c r="AN48" i="286" s="1"/>
  <c r="AO36" i="282"/>
  <c r="AO38" i="282" s="1"/>
  <c r="AO44" i="282" s="1"/>
  <c r="AO45" i="282" s="1"/>
  <c r="AO163" i="280"/>
  <c r="AO159" i="280"/>
  <c r="AO18" i="265" s="1"/>
  <c r="AO168" i="280"/>
  <c r="AN14" i="288" l="1"/>
  <c r="AN63" i="286"/>
  <c r="AN52" i="265" s="1"/>
  <c r="AN30" i="288"/>
  <c r="AN32" i="288" s="1"/>
  <c r="AN60" i="288" s="1"/>
  <c r="AN62" i="288" s="1"/>
  <c r="AN65" i="288" s="1"/>
  <c r="DJ114" i="280"/>
  <c r="DJ131" i="280" s="1"/>
  <c r="DI70" i="265"/>
  <c r="AW64" i="277"/>
  <c r="AN16" i="288"/>
  <c r="FI52" i="278"/>
  <c r="FJ77" i="278"/>
  <c r="FJ84" i="278"/>
  <c r="AO47" i="282"/>
  <c r="AO48" i="282" s="1"/>
  <c r="AO50" i="282"/>
  <c r="AO51" i="282" s="1"/>
  <c r="AO76" i="282" s="1"/>
  <c r="AO19" i="265"/>
  <c r="AN39" i="288"/>
  <c r="AN40" i="288" s="1"/>
  <c r="AN43" i="288" s="1"/>
  <c r="AN75" i="265"/>
  <c r="AO34" i="286"/>
  <c r="AN63" i="265"/>
  <c r="AO45" i="286"/>
  <c r="AN24" i="265" l="1"/>
  <c r="DJ133" i="280"/>
  <c r="DJ97" i="280" s="1"/>
  <c r="DJ99" i="280" s="1"/>
  <c r="DJ104" i="280" s="1"/>
  <c r="AN19" i="288"/>
  <c r="FJ85" i="278"/>
  <c r="FI55" i="278"/>
  <c r="FJ31" i="265"/>
  <c r="R75" i="277"/>
  <c r="R76" i="277" s="1"/>
  <c r="R82" i="277" s="1"/>
  <c r="AN76" i="265"/>
  <c r="Q51" i="277"/>
  <c r="AN53" i="265"/>
  <c r="AN65" i="265"/>
  <c r="R63" i="277"/>
  <c r="R65" i="277" s="1"/>
  <c r="R67" i="277" s="1"/>
  <c r="R81" i="277" s="1"/>
  <c r="AO56" i="286"/>
  <c r="AO140" i="280"/>
  <c r="AO52" i="286"/>
  <c r="AO67" i="282"/>
  <c r="AO11" i="282"/>
  <c r="AO12" i="282" s="1"/>
  <c r="Q24" i="277"/>
  <c r="AN25" i="265"/>
  <c r="AO57" i="282"/>
  <c r="AO53" i="282"/>
  <c r="AO55" i="282" s="1"/>
  <c r="DJ84" i="280" l="1"/>
  <c r="DJ85" i="280" s="1"/>
  <c r="DJ103" i="280" s="1"/>
  <c r="DJ105" i="280" s="1"/>
  <c r="DJ71" i="288"/>
  <c r="DJ35" i="282"/>
  <c r="DJ134" i="280"/>
  <c r="AN82" i="265"/>
  <c r="AN67" i="265"/>
  <c r="FI63" i="278"/>
  <c r="FI30" i="265"/>
  <c r="FJ69" i="265"/>
  <c r="FK82" i="278"/>
  <c r="R84" i="277"/>
  <c r="R83" i="277"/>
  <c r="AO77" i="282"/>
  <c r="AO78" i="282" s="1"/>
  <c r="AP75" i="282" s="1"/>
  <c r="AO58" i="282"/>
  <c r="AO59" i="282" s="1"/>
  <c r="AO62" i="282" s="1"/>
  <c r="AO63" i="282" s="1"/>
  <c r="AO87" i="282"/>
  <c r="AO13" i="282"/>
  <c r="AO21" i="265" s="1"/>
  <c r="DJ70" i="288" l="1"/>
  <c r="DJ72" i="288" s="1"/>
  <c r="DJ75" i="288" s="1"/>
  <c r="DJ116" i="280"/>
  <c r="DJ117" i="280" s="1"/>
  <c r="DJ106" i="280"/>
  <c r="DJ36" i="265" s="1"/>
  <c r="DJ35" i="265"/>
  <c r="DJ16" i="265"/>
  <c r="AN81" i="265"/>
  <c r="FI64" i="278"/>
  <c r="FK73" i="278"/>
  <c r="AO88" i="282"/>
  <c r="AO89" i="282" s="1"/>
  <c r="AO66" i="282"/>
  <c r="AO64" i="282"/>
  <c r="AO32" i="265" s="1"/>
  <c r="AO22" i="265"/>
  <c r="AP54" i="282"/>
  <c r="DJ70" i="265" l="1"/>
  <c r="DK114" i="280"/>
  <c r="DK131" i="280" s="1"/>
  <c r="AN83" i="265"/>
  <c r="AN84" i="265"/>
  <c r="FK76" i="278"/>
  <c r="FI64" i="265"/>
  <c r="FJ61" i="278"/>
  <c r="AO73" i="265"/>
  <c r="AP86" i="282"/>
  <c r="AO35" i="286"/>
  <c r="AO53" i="286"/>
  <c r="AO54" i="286" s="1"/>
  <c r="AO60" i="286" s="1"/>
  <c r="AO33" i="265"/>
  <c r="DK133" i="280" l="1"/>
  <c r="DK97" i="280" s="1"/>
  <c r="DK99" i="280" s="1"/>
  <c r="DK104" i="280" s="1"/>
  <c r="FK77" i="278"/>
  <c r="FK84" i="278"/>
  <c r="FJ52" i="278"/>
  <c r="AO11" i="280"/>
  <c r="AO13" i="280" s="1"/>
  <c r="AO37" i="265"/>
  <c r="AO74" i="288"/>
  <c r="AO77" i="288" s="1"/>
  <c r="AO79" i="288" s="1"/>
  <c r="DK84" i="280" l="1"/>
  <c r="DK85" i="280" s="1"/>
  <c r="DK103" i="280" s="1"/>
  <c r="DK105" i="280" s="1"/>
  <c r="DK35" i="282"/>
  <c r="DK134" i="280"/>
  <c r="DK71" i="288"/>
  <c r="AO42" i="265"/>
  <c r="FJ55" i="278"/>
  <c r="FK85" i="278"/>
  <c r="FK31" i="265"/>
  <c r="DK35" i="265" l="1"/>
  <c r="DK16" i="265"/>
  <c r="DK106" i="280"/>
  <c r="DK36" i="265" s="1"/>
  <c r="DK116" i="280"/>
  <c r="DK117" i="280" s="1"/>
  <c r="DK70" i="288"/>
  <c r="DK72" i="288" s="1"/>
  <c r="DK75" i="288" s="1"/>
  <c r="AO141" i="280"/>
  <c r="AO142" i="280" s="1"/>
  <c r="AO147" i="280" s="1"/>
  <c r="AO148" i="280" s="1"/>
  <c r="FL82" i="278"/>
  <c r="FK69" i="265"/>
  <c r="FJ30" i="265"/>
  <c r="FJ63" i="278"/>
  <c r="DK70" i="265" l="1"/>
  <c r="DL114" i="280"/>
  <c r="DL131" i="280" s="1"/>
  <c r="AO144" i="280"/>
  <c r="AO145" i="280" s="1"/>
  <c r="AO173" i="280" s="1"/>
  <c r="FL73" i="278"/>
  <c r="FJ64" i="278"/>
  <c r="AO44" i="265"/>
  <c r="AO188" i="280"/>
  <c r="DL133" i="280" l="1"/>
  <c r="DL97" i="280" s="1"/>
  <c r="DL99" i="280" s="1"/>
  <c r="DL104" i="280" s="1"/>
  <c r="AO162" i="280"/>
  <c r="AO164" i="280" s="1"/>
  <c r="AO174" i="280" s="1"/>
  <c r="AO175" i="280" s="1"/>
  <c r="AO178" i="280" s="1"/>
  <c r="AO180" i="280" s="1"/>
  <c r="FK61" i="278"/>
  <c r="FJ64" i="265"/>
  <c r="FL76" i="278"/>
  <c r="AO169" i="280" l="1"/>
  <c r="AO170" i="280" s="1"/>
  <c r="AO189" i="280" s="1"/>
  <c r="DL84" i="280"/>
  <c r="DL85" i="280" s="1"/>
  <c r="DL103" i="280" s="1"/>
  <c r="DL105" i="280" s="1"/>
  <c r="DL35" i="282"/>
  <c r="DL71" i="288"/>
  <c r="DL134" i="280"/>
  <c r="AO165" i="280"/>
  <c r="AO45" i="265" s="1"/>
  <c r="FL77" i="278"/>
  <c r="FL84" i="278"/>
  <c r="FK52" i="278"/>
  <c r="AO190" i="280"/>
  <c r="AO181" i="280"/>
  <c r="AO46" i="265" s="1"/>
  <c r="AO191" i="280" l="1"/>
  <c r="AP187" i="280" s="1"/>
  <c r="DL70" i="288"/>
  <c r="DL72" i="288" s="1"/>
  <c r="DL75" i="288" s="1"/>
  <c r="DL116" i="280"/>
  <c r="DL117" i="280" s="1"/>
  <c r="DL106" i="280"/>
  <c r="DL36" i="265" s="1"/>
  <c r="DL16" i="265"/>
  <c r="DL35" i="265"/>
  <c r="AO47" i="265"/>
  <c r="FK55" i="278"/>
  <c r="FL85" i="278"/>
  <c r="FL31" i="265"/>
  <c r="AO72" i="265" l="1"/>
  <c r="DM114" i="280"/>
  <c r="DM131" i="280" s="1"/>
  <c r="DL70" i="265"/>
  <c r="AK70" i="277" s="1"/>
  <c r="AO50" i="265"/>
  <c r="FL69" i="265"/>
  <c r="FM82" i="278"/>
  <c r="FK30" i="265"/>
  <c r="FK63" i="278"/>
  <c r="AP179" i="280"/>
  <c r="AP157" i="280"/>
  <c r="AP158" i="280" s="1"/>
  <c r="DM133" i="280" l="1"/>
  <c r="DM97" i="280" s="1"/>
  <c r="DM99" i="280" s="1"/>
  <c r="DM104" i="280" s="1"/>
  <c r="AX69" i="277"/>
  <c r="AO46" i="286"/>
  <c r="AO57" i="286"/>
  <c r="AO58" i="286" s="1"/>
  <c r="AO61" i="286" s="1"/>
  <c r="AO62" i="286" s="1"/>
  <c r="FK64" i="278"/>
  <c r="FM73" i="278"/>
  <c r="AP163" i="280"/>
  <c r="AP36" i="282"/>
  <c r="AP38" i="282" s="1"/>
  <c r="AP44" i="282" s="1"/>
  <c r="AP45" i="282" s="1"/>
  <c r="AP168" i="280"/>
  <c r="AP159" i="280"/>
  <c r="AP18" i="265" s="1"/>
  <c r="DM35" i="282" l="1"/>
  <c r="DM134" i="280"/>
  <c r="DM84" i="280"/>
  <c r="DM85" i="280" s="1"/>
  <c r="DM103" i="280" s="1"/>
  <c r="DM105" i="280" s="1"/>
  <c r="DM71" i="288"/>
  <c r="AO36" i="286"/>
  <c r="AO37" i="286" s="1"/>
  <c r="AO30" i="288"/>
  <c r="AO32" i="288" s="1"/>
  <c r="AO63" i="286"/>
  <c r="AO47" i="286"/>
  <c r="AO48" i="286" s="1"/>
  <c r="AO14" i="288"/>
  <c r="FM76" i="278"/>
  <c r="FL61" i="278"/>
  <c r="FK64" i="265"/>
  <c r="AP19" i="265"/>
  <c r="AP47" i="282"/>
  <c r="AP48" i="282" s="1"/>
  <c r="AP50" i="282"/>
  <c r="AP51" i="282" s="1"/>
  <c r="AP76" i="282" s="1"/>
  <c r="DM106" i="280" l="1"/>
  <c r="DM36" i="265" s="1"/>
  <c r="DM70" i="288"/>
  <c r="DM72" i="288" s="1"/>
  <c r="DM75" i="288" s="1"/>
  <c r="DM116" i="280"/>
  <c r="DM117" i="280" s="1"/>
  <c r="DM35" i="265"/>
  <c r="DM16" i="265"/>
  <c r="AO16" i="288"/>
  <c r="AO63" i="265"/>
  <c r="AP45" i="286"/>
  <c r="AO39" i="288"/>
  <c r="AO40" i="288" s="1"/>
  <c r="AO43" i="288" s="1"/>
  <c r="AO60" i="288"/>
  <c r="AO62" i="288" s="1"/>
  <c r="AO65" i="288" s="1"/>
  <c r="AO52" i="265"/>
  <c r="AO24" i="265"/>
  <c r="AO75" i="265"/>
  <c r="AP34" i="286"/>
  <c r="AP52" i="286" s="1"/>
  <c r="FL52" i="278"/>
  <c r="FM77" i="278"/>
  <c r="FM84" i="278"/>
  <c r="AP57" i="282"/>
  <c r="AP53" i="282"/>
  <c r="AP55" i="282" s="1"/>
  <c r="AP67" i="282"/>
  <c r="AP11" i="282"/>
  <c r="AP12" i="282" s="1"/>
  <c r="DM70" i="265" l="1"/>
  <c r="DN114" i="280"/>
  <c r="DN131" i="280" s="1"/>
  <c r="AO19" i="288"/>
  <c r="AO25" i="265"/>
  <c r="AP140" i="280"/>
  <c r="AP56" i="286"/>
  <c r="AO76" i="265"/>
  <c r="AO53" i="265"/>
  <c r="AO65" i="265"/>
  <c r="FM31" i="265"/>
  <c r="FM85" i="278"/>
  <c r="FL55" i="278"/>
  <c r="AP87" i="282"/>
  <c r="AP13" i="282"/>
  <c r="AP21" i="265" s="1"/>
  <c r="AP58" i="282"/>
  <c r="AP59" i="282" s="1"/>
  <c r="AP62" i="282" s="1"/>
  <c r="AP63" i="282" s="1"/>
  <c r="AP77" i="282"/>
  <c r="AP78" i="282" s="1"/>
  <c r="AQ75" i="282" s="1"/>
  <c r="DN133" i="280" l="1"/>
  <c r="DN97" i="280" s="1"/>
  <c r="DN99" i="280" s="1"/>
  <c r="DN104" i="280" s="1"/>
  <c r="AO67" i="265"/>
  <c r="AO82" i="265"/>
  <c r="FL63" i="278"/>
  <c r="FL30" i="265"/>
  <c r="FM69" i="265"/>
  <c r="FN82" i="278"/>
  <c r="AP88" i="282"/>
  <c r="AP89" i="282" s="1"/>
  <c r="AP66" i="282"/>
  <c r="AP64" i="282"/>
  <c r="AP32" i="265" s="1"/>
  <c r="AP22" i="265"/>
  <c r="AQ54" i="282"/>
  <c r="DN84" i="280" l="1"/>
  <c r="DN85" i="280" s="1"/>
  <c r="DN103" i="280" s="1"/>
  <c r="DN105" i="280" s="1"/>
  <c r="DN134" i="280"/>
  <c r="DN71" i="288"/>
  <c r="DN35" i="282"/>
  <c r="AO81" i="265"/>
  <c r="FL64" i="278"/>
  <c r="FN73" i="278"/>
  <c r="AP73" i="265"/>
  <c r="AQ86" i="282"/>
  <c r="AP53" i="286"/>
  <c r="AP54" i="286" s="1"/>
  <c r="AP60" i="286" s="1"/>
  <c r="AP35" i="286"/>
  <c r="AP33" i="265"/>
  <c r="DN70" i="288" l="1"/>
  <c r="DN72" i="288" s="1"/>
  <c r="DN75" i="288" s="1"/>
  <c r="DN116" i="280"/>
  <c r="DN117" i="280" s="1"/>
  <c r="DN106" i="280"/>
  <c r="DN36" i="265" s="1"/>
  <c r="DN16" i="265"/>
  <c r="DN35" i="265"/>
  <c r="AO84" i="265"/>
  <c r="AO83" i="265"/>
  <c r="FN76" i="278"/>
  <c r="FL64" i="265"/>
  <c r="FM61" i="278"/>
  <c r="AP11" i="280"/>
  <c r="AP13" i="280" s="1"/>
  <c r="AP37" i="265"/>
  <c r="AP74" i="288"/>
  <c r="AP77" i="288" s="1"/>
  <c r="AP79" i="288" s="1"/>
  <c r="DN70" i="265" l="1"/>
  <c r="DO114" i="280"/>
  <c r="DO131" i="280" s="1"/>
  <c r="AX64" i="277"/>
  <c r="AP42" i="265"/>
  <c r="FN77" i="278"/>
  <c r="FN84" i="278"/>
  <c r="FM52" i="278"/>
  <c r="DO133" i="280" l="1"/>
  <c r="DO97" i="280" s="1"/>
  <c r="DO99" i="280" s="1"/>
  <c r="DO104" i="280" s="1"/>
  <c r="AP141" i="280"/>
  <c r="AP142" i="280" s="1"/>
  <c r="AP147" i="280" s="1"/>
  <c r="AP148" i="280" s="1"/>
  <c r="FN85" i="278"/>
  <c r="FM55" i="278"/>
  <c r="FN31" i="265"/>
  <c r="AP144" i="280" l="1"/>
  <c r="AP145" i="280" s="1"/>
  <c r="AP173" i="280" s="1"/>
  <c r="DO35" i="282"/>
  <c r="DO134" i="280"/>
  <c r="DO84" i="280"/>
  <c r="DO85" i="280" s="1"/>
  <c r="DO103" i="280" s="1"/>
  <c r="DO105" i="280" s="1"/>
  <c r="DO71" i="288"/>
  <c r="FM63" i="278"/>
  <c r="FM30" i="265"/>
  <c r="FO82" i="278"/>
  <c r="FN69" i="265"/>
  <c r="AP44" i="265"/>
  <c r="AP188" i="280"/>
  <c r="AP162" i="280"/>
  <c r="AP164" i="280" s="1"/>
  <c r="DO116" i="280" l="1"/>
  <c r="DO117" i="280" s="1"/>
  <c r="DO106" i="280"/>
  <c r="DO36" i="265" s="1"/>
  <c r="DO70" i="288"/>
  <c r="DO72" i="288" s="1"/>
  <c r="DO75" i="288" s="1"/>
  <c r="DO16" i="265"/>
  <c r="DO35" i="265"/>
  <c r="FO73" i="278"/>
  <c r="FM64" i="278"/>
  <c r="AP174" i="280"/>
  <c r="AP175" i="280" s="1"/>
  <c r="AP178" i="280" s="1"/>
  <c r="AP180" i="280" s="1"/>
  <c r="AP169" i="280"/>
  <c r="AP170" i="280" s="1"/>
  <c r="AP189" i="280" s="1"/>
  <c r="AP165" i="280"/>
  <c r="AP45" i="265" s="1"/>
  <c r="DO70" i="265" l="1"/>
  <c r="DP114" i="280"/>
  <c r="DP131" i="280" s="1"/>
  <c r="FN61" i="278"/>
  <c r="FM64" i="265"/>
  <c r="FO76" i="278"/>
  <c r="AP181" i="280"/>
  <c r="AP46" i="265" s="1"/>
  <c r="AP190" i="280"/>
  <c r="AP191" i="280" s="1"/>
  <c r="DP133" i="280" l="1"/>
  <c r="DP97" i="280" s="1"/>
  <c r="DP99" i="280" s="1"/>
  <c r="DP104" i="280" s="1"/>
  <c r="FO77" i="278"/>
  <c r="FO84" i="278"/>
  <c r="FN52" i="278"/>
  <c r="AP72" i="265"/>
  <c r="AQ187" i="280"/>
  <c r="AP47" i="265"/>
  <c r="DP84" i="280" l="1"/>
  <c r="DP85" i="280" s="1"/>
  <c r="DP103" i="280" s="1"/>
  <c r="DP105" i="280" s="1"/>
  <c r="DP71" i="288"/>
  <c r="DP134" i="280"/>
  <c r="DP35" i="282"/>
  <c r="AP50" i="265"/>
  <c r="FN55" i="278"/>
  <c r="FO85" i="278"/>
  <c r="FO31" i="265"/>
  <c r="AQ179" i="280"/>
  <c r="AQ157" i="280"/>
  <c r="AQ158" i="280" s="1"/>
  <c r="AP46" i="286" l="1"/>
  <c r="DP16" i="265"/>
  <c r="DP35" i="265"/>
  <c r="DP106" i="280"/>
  <c r="DP36" i="265" s="1"/>
  <c r="DP70" i="288"/>
  <c r="DP72" i="288" s="1"/>
  <c r="DP75" i="288" s="1"/>
  <c r="DP116" i="280"/>
  <c r="DP117" i="280" s="1"/>
  <c r="AP57" i="286"/>
  <c r="AP58" i="286" s="1"/>
  <c r="AP61" i="286" s="1"/>
  <c r="AP62" i="286" s="1"/>
  <c r="AP47" i="286" s="1"/>
  <c r="AP48" i="286" s="1"/>
  <c r="FP82" i="278"/>
  <c r="FO69" i="265"/>
  <c r="FN63" i="278"/>
  <c r="FN30" i="265"/>
  <c r="AQ163" i="280"/>
  <c r="AQ36" i="282"/>
  <c r="AQ38" i="282" s="1"/>
  <c r="AQ44" i="282" s="1"/>
  <c r="AQ45" i="282" s="1"/>
  <c r="AQ168" i="280"/>
  <c r="AQ159" i="280"/>
  <c r="AQ18" i="265" s="1"/>
  <c r="DQ114" i="280" l="1"/>
  <c r="DQ131" i="280" s="1"/>
  <c r="DP70" i="265"/>
  <c r="AL70" i="277" s="1"/>
  <c r="AP30" i="288"/>
  <c r="AP32" i="288" s="1"/>
  <c r="AP60" i="288" s="1"/>
  <c r="AP62" i="288" s="1"/>
  <c r="AP65" i="288" s="1"/>
  <c r="AP63" i="286"/>
  <c r="AP24" i="265" s="1"/>
  <c r="AP14" i="288"/>
  <c r="AP36" i="286"/>
  <c r="AP37" i="286" s="1"/>
  <c r="AP75" i="265" s="1"/>
  <c r="AP16" i="288"/>
  <c r="FN64" i="278"/>
  <c r="FP73" i="278"/>
  <c r="AP63" i="265"/>
  <c r="AQ45" i="286"/>
  <c r="AQ19" i="265"/>
  <c r="AQ47" i="282"/>
  <c r="AQ48" i="282" s="1"/>
  <c r="AQ50" i="282"/>
  <c r="AQ51" i="282" s="1"/>
  <c r="AQ76" i="282" s="1"/>
  <c r="DQ133" i="280" l="1"/>
  <c r="DQ97" i="280" s="1"/>
  <c r="DQ99" i="280" s="1"/>
  <c r="DQ104" i="280" s="1"/>
  <c r="AP52" i="265"/>
  <c r="AP39" i="288"/>
  <c r="AP40" i="288" s="1"/>
  <c r="AP43" i="288" s="1"/>
  <c r="AQ34" i="286"/>
  <c r="AP76" i="265"/>
  <c r="AP65" i="265"/>
  <c r="AP19" i="288"/>
  <c r="FP76" i="278"/>
  <c r="FN64" i="265"/>
  <c r="FO61" i="278"/>
  <c r="AQ53" i="282"/>
  <c r="AQ55" i="282" s="1"/>
  <c r="AQ57" i="282"/>
  <c r="AQ67" i="282"/>
  <c r="AQ11" i="282"/>
  <c r="AQ12" i="282" s="1"/>
  <c r="AP25" i="265"/>
  <c r="AQ52" i="286"/>
  <c r="AQ56" i="286"/>
  <c r="AQ140" i="280"/>
  <c r="AP53" i="265" l="1"/>
  <c r="DQ84" i="280"/>
  <c r="DQ85" i="280" s="1"/>
  <c r="DQ103" i="280" s="1"/>
  <c r="DQ105" i="280" s="1"/>
  <c r="DQ71" i="288"/>
  <c r="DQ134" i="280"/>
  <c r="DQ35" i="282"/>
  <c r="AP67" i="265"/>
  <c r="AP82" i="265"/>
  <c r="FO52" i="278"/>
  <c r="FP77" i="278"/>
  <c r="FP84" i="278"/>
  <c r="AQ87" i="282"/>
  <c r="AQ13" i="282"/>
  <c r="AQ21" i="265" s="1"/>
  <c r="AQ77" i="282"/>
  <c r="AQ78" i="282" s="1"/>
  <c r="AR75" i="282" s="1"/>
  <c r="AQ58" i="282"/>
  <c r="AQ59" i="282" s="1"/>
  <c r="AQ62" i="282" s="1"/>
  <c r="AQ63" i="282" s="1"/>
  <c r="DQ35" i="265" l="1"/>
  <c r="DQ16" i="265"/>
  <c r="DQ116" i="280"/>
  <c r="DQ117" i="280" s="1"/>
  <c r="DQ70" i="288"/>
  <c r="DQ72" i="288" s="1"/>
  <c r="DQ75" i="288" s="1"/>
  <c r="DQ106" i="280"/>
  <c r="DQ36" i="265" s="1"/>
  <c r="AP81" i="265"/>
  <c r="FP85" i="278"/>
  <c r="FO55" i="278"/>
  <c r="FP31" i="265"/>
  <c r="AQ66" i="282"/>
  <c r="AQ88" i="282"/>
  <c r="AQ89" i="282" s="1"/>
  <c r="AQ64" i="282"/>
  <c r="AQ32" i="265" s="1"/>
  <c r="AQ22" i="265"/>
  <c r="AR54" i="282"/>
  <c r="DQ70" i="265" l="1"/>
  <c r="DR114" i="280"/>
  <c r="DR131" i="280" s="1"/>
  <c r="AP83" i="265"/>
  <c r="AP84" i="265"/>
  <c r="FO63" i="278"/>
  <c r="FO30" i="265"/>
  <c r="FP69" i="265"/>
  <c r="FQ82" i="278"/>
  <c r="AQ53" i="286"/>
  <c r="AQ54" i="286" s="1"/>
  <c r="AQ60" i="286" s="1"/>
  <c r="AQ35" i="286"/>
  <c r="AQ73" i="265"/>
  <c r="AR86" i="282"/>
  <c r="AQ33" i="265"/>
  <c r="DR133" i="280" l="1"/>
  <c r="DR97" i="280" s="1"/>
  <c r="DR99" i="280" s="1"/>
  <c r="DR104" i="280" s="1"/>
  <c r="AY69" i="277"/>
  <c r="FQ73" i="278"/>
  <c r="FO64" i="278"/>
  <c r="AQ11" i="280"/>
  <c r="AQ13" i="280" s="1"/>
  <c r="AQ37" i="265"/>
  <c r="AQ74" i="288"/>
  <c r="AQ77" i="288" s="1"/>
  <c r="AQ79" i="288" s="1"/>
  <c r="DR105" i="280" l="1"/>
  <c r="DR71" i="288"/>
  <c r="DR134" i="280"/>
  <c r="DR84" i="280"/>
  <c r="DR85" i="280" s="1"/>
  <c r="DR103" i="280" s="1"/>
  <c r="DR35" i="282"/>
  <c r="AQ42" i="265"/>
  <c r="FP61" i="278"/>
  <c r="FO64" i="265"/>
  <c r="FQ76" i="278"/>
  <c r="DR106" i="280" l="1"/>
  <c r="DR36" i="265" s="1"/>
  <c r="DR70" i="288"/>
  <c r="DR72" i="288" s="1"/>
  <c r="DR75" i="288" s="1"/>
  <c r="DR116" i="280"/>
  <c r="DR117" i="280" s="1"/>
  <c r="DR35" i="265"/>
  <c r="DR16" i="265"/>
  <c r="AQ141" i="280"/>
  <c r="AQ142" i="280" s="1"/>
  <c r="AQ147" i="280" s="1"/>
  <c r="AQ148" i="280" s="1"/>
  <c r="FQ77" i="278"/>
  <c r="FQ84" i="278"/>
  <c r="FP52" i="278"/>
  <c r="DS114" i="280" l="1"/>
  <c r="DS131" i="280" s="1"/>
  <c r="DR70" i="265"/>
  <c r="AQ144" i="280"/>
  <c r="AQ145" i="280" s="1"/>
  <c r="AQ173" i="280" s="1"/>
  <c r="FP55" i="278"/>
  <c r="FQ85" i="278"/>
  <c r="FQ31" i="265"/>
  <c r="AQ188" i="280"/>
  <c r="AQ44" i="265"/>
  <c r="DS133" i="280" l="1"/>
  <c r="DS97" i="280" s="1"/>
  <c r="DS99" i="280" s="1"/>
  <c r="DS104" i="280" s="1"/>
  <c r="AQ162" i="280"/>
  <c r="AQ164" i="280" s="1"/>
  <c r="AQ174" i="280" s="1"/>
  <c r="AQ175" i="280" s="1"/>
  <c r="AQ178" i="280" s="1"/>
  <c r="AQ180" i="280" s="1"/>
  <c r="FR82" i="278"/>
  <c r="FQ69" i="265"/>
  <c r="FP30" i="265"/>
  <c r="FP63" i="278"/>
  <c r="DS105" i="280" l="1"/>
  <c r="DS71" i="288"/>
  <c r="DS134" i="280"/>
  <c r="DS84" i="280"/>
  <c r="DS85" i="280" s="1"/>
  <c r="DS103" i="280" s="1"/>
  <c r="DS35" i="282"/>
  <c r="AQ169" i="280"/>
  <c r="AQ170" i="280" s="1"/>
  <c r="AQ189" i="280" s="1"/>
  <c r="AQ165" i="280"/>
  <c r="AQ45" i="265" s="1"/>
  <c r="FP64" i="278"/>
  <c r="FR73" i="278"/>
  <c r="AQ190" i="280"/>
  <c r="AQ181" i="280"/>
  <c r="AQ46" i="265" s="1"/>
  <c r="DS70" i="288" l="1"/>
  <c r="DS72" i="288" s="1"/>
  <c r="DS75" i="288" s="1"/>
  <c r="DS116" i="280"/>
  <c r="DS117" i="280" s="1"/>
  <c r="DS106" i="280"/>
  <c r="DS36" i="265" s="1"/>
  <c r="DS35" i="265"/>
  <c r="DS16" i="265"/>
  <c r="AQ191" i="280"/>
  <c r="AR187" i="280" s="1"/>
  <c r="FR76" i="278"/>
  <c r="FQ61" i="278"/>
  <c r="FP64" i="265"/>
  <c r="AQ47" i="265"/>
  <c r="DT114" i="280" l="1"/>
  <c r="DT131" i="280" s="1"/>
  <c r="DS70" i="265"/>
  <c r="AQ72" i="265"/>
  <c r="AY64" i="277"/>
  <c r="AQ50" i="265"/>
  <c r="FQ52" i="278"/>
  <c r="FR77" i="278"/>
  <c r="FR84" i="278"/>
  <c r="AR179" i="280"/>
  <c r="AR157" i="280"/>
  <c r="AR158" i="280" s="1"/>
  <c r="DT133" i="280" l="1"/>
  <c r="DT97" i="280" s="1"/>
  <c r="DT99" i="280" s="1"/>
  <c r="DT104" i="280" s="1"/>
  <c r="AQ46" i="286"/>
  <c r="AQ57" i="286"/>
  <c r="AQ58" i="286" s="1"/>
  <c r="AQ61" i="286" s="1"/>
  <c r="AQ62" i="286" s="1"/>
  <c r="AQ47" i="286" s="1"/>
  <c r="FQ55" i="278"/>
  <c r="FR85" i="278"/>
  <c r="FR31" i="265"/>
  <c r="AR163" i="280"/>
  <c r="AR36" i="282"/>
  <c r="AR38" i="282" s="1"/>
  <c r="AR44" i="282" s="1"/>
  <c r="AR45" i="282" s="1"/>
  <c r="AR168" i="280"/>
  <c r="AR159" i="280"/>
  <c r="AR18" i="265" s="1"/>
  <c r="AQ36" i="286" l="1"/>
  <c r="AQ37" i="286" s="1"/>
  <c r="AQ75" i="265" s="1"/>
  <c r="DT71" i="288"/>
  <c r="DT35" i="282"/>
  <c r="DT84" i="280"/>
  <c r="DT85" i="280" s="1"/>
  <c r="DT103" i="280" s="1"/>
  <c r="DT105" i="280" s="1"/>
  <c r="DT134" i="280"/>
  <c r="AQ48" i="286"/>
  <c r="AQ63" i="265" s="1"/>
  <c r="AQ14" i="288"/>
  <c r="AQ16" i="288" s="1"/>
  <c r="AQ63" i="286"/>
  <c r="AQ24" i="265" s="1"/>
  <c r="AQ30" i="288"/>
  <c r="AQ32" i="288" s="1"/>
  <c r="AQ39" i="288" s="1"/>
  <c r="AQ40" i="288" s="1"/>
  <c r="AQ43" i="288" s="1"/>
  <c r="FR69" i="265"/>
  <c r="FS82" i="278"/>
  <c r="FQ30" i="265"/>
  <c r="FQ63" i="278"/>
  <c r="AR19" i="265"/>
  <c r="R18" i="277"/>
  <c r="AR47" i="282"/>
  <c r="AR48" i="282" s="1"/>
  <c r="AR50" i="282"/>
  <c r="AR51" i="282" s="1"/>
  <c r="AR76" i="282" s="1"/>
  <c r="AR34" i="286" l="1"/>
  <c r="DT116" i="280"/>
  <c r="DT117" i="280" s="1"/>
  <c r="DT70" i="288"/>
  <c r="DT72" i="288" s="1"/>
  <c r="DT75" i="288" s="1"/>
  <c r="DT106" i="280"/>
  <c r="DT36" i="265" s="1"/>
  <c r="DT35" i="265"/>
  <c r="DT16" i="265"/>
  <c r="AR45" i="286"/>
  <c r="AR140" i="280" s="1"/>
  <c r="AQ52" i="265"/>
  <c r="AQ60" i="288"/>
  <c r="AQ62" i="288" s="1"/>
  <c r="AQ65" i="288" s="1"/>
  <c r="AQ76" i="265"/>
  <c r="AQ65" i="265"/>
  <c r="AQ19" i="288"/>
  <c r="FS73" i="278"/>
  <c r="FQ64" i="278"/>
  <c r="AR52" i="286"/>
  <c r="AQ25" i="265"/>
  <c r="AR56" i="286"/>
  <c r="AR57" i="282"/>
  <c r="AR53" i="282"/>
  <c r="AR55" i="282" s="1"/>
  <c r="AR67" i="282"/>
  <c r="AR11" i="282"/>
  <c r="AR12" i="282" s="1"/>
  <c r="AQ53" i="265"/>
  <c r="DT70" i="265" l="1"/>
  <c r="AM70" i="277" s="1"/>
  <c r="DU114" i="280"/>
  <c r="DU131" i="280" s="1"/>
  <c r="AQ67" i="265"/>
  <c r="AQ82" i="265"/>
  <c r="FQ64" i="265"/>
  <c r="FR61" i="278"/>
  <c r="FS76" i="278"/>
  <c r="AR87" i="282"/>
  <c r="AR13" i="282"/>
  <c r="AR21" i="265" s="1"/>
  <c r="AR77" i="282"/>
  <c r="AR78" i="282" s="1"/>
  <c r="AS75" i="282" s="1"/>
  <c r="AR58" i="282"/>
  <c r="AR59" i="282" s="1"/>
  <c r="AR62" i="282" s="1"/>
  <c r="AR63" i="282" s="1"/>
  <c r="DU133" i="280" l="1"/>
  <c r="DU97" i="280" s="1"/>
  <c r="DU99" i="280" s="1"/>
  <c r="DU104" i="280" s="1"/>
  <c r="AQ81" i="265"/>
  <c r="FR52" i="278"/>
  <c r="FS77" i="278"/>
  <c r="FS84" i="278"/>
  <c r="AR88" i="282"/>
  <c r="AR89" i="282" s="1"/>
  <c r="AR66" i="282"/>
  <c r="AR64" i="282"/>
  <c r="AR32" i="265" s="1"/>
  <c r="AS54" i="282"/>
  <c r="R21" i="277"/>
  <c r="AR22" i="265"/>
  <c r="DU134" i="280" l="1"/>
  <c r="DU35" i="282"/>
  <c r="DU84" i="280"/>
  <c r="DU85" i="280" s="1"/>
  <c r="DU103" i="280" s="1"/>
  <c r="DU105" i="280" s="1"/>
  <c r="DU71" i="288"/>
  <c r="AQ84" i="265"/>
  <c r="AQ83" i="265"/>
  <c r="FS85" i="278"/>
  <c r="FR55" i="278"/>
  <c r="FS31" i="265"/>
  <c r="AR73" i="265"/>
  <c r="AS86" i="282"/>
  <c r="AR35" i="286"/>
  <c r="AR53" i="286"/>
  <c r="AR54" i="286" s="1"/>
  <c r="AR60" i="286" s="1"/>
  <c r="AR33" i="265"/>
  <c r="R32" i="277"/>
  <c r="R33" i="277" s="1"/>
  <c r="DU106" i="280" l="1"/>
  <c r="DU36" i="265" s="1"/>
  <c r="DU116" i="280"/>
  <c r="DU117" i="280" s="1"/>
  <c r="DU70" i="288"/>
  <c r="DU72" i="288" s="1"/>
  <c r="DU75" i="288" s="1"/>
  <c r="DU35" i="265"/>
  <c r="DU16" i="265"/>
  <c r="S73" i="277"/>
  <c r="FR30" i="265"/>
  <c r="FR63" i="278"/>
  <c r="FS69" i="265"/>
  <c r="FT82" i="278"/>
  <c r="AR11" i="280"/>
  <c r="AR13" i="280" s="1"/>
  <c r="AR37" i="265"/>
  <c r="AR74" i="288"/>
  <c r="AR77" i="288" s="1"/>
  <c r="AR79" i="288" s="1"/>
  <c r="DV114" i="280" l="1"/>
  <c r="DV131" i="280" s="1"/>
  <c r="DU70" i="265"/>
  <c r="AR42" i="265"/>
  <c r="FR64" i="278"/>
  <c r="FT73" i="278"/>
  <c r="DV133" i="280" l="1"/>
  <c r="DV97" i="280" s="1"/>
  <c r="DV99" i="280" s="1"/>
  <c r="DV104" i="280" s="1"/>
  <c r="AR141" i="280"/>
  <c r="AR142" i="280" s="1"/>
  <c r="AR144" i="280" s="1"/>
  <c r="AR145" i="280" s="1"/>
  <c r="FT76" i="278"/>
  <c r="FS61" i="278"/>
  <c r="FR64" i="265"/>
  <c r="AR147" i="280" l="1"/>
  <c r="AR148" i="280" s="1"/>
  <c r="AR44" i="265" s="1"/>
  <c r="DV134" i="280"/>
  <c r="DV35" i="282"/>
  <c r="DV84" i="280"/>
  <c r="DV85" i="280" s="1"/>
  <c r="DV103" i="280" s="1"/>
  <c r="DV105" i="280" s="1"/>
  <c r="DV71" i="288"/>
  <c r="FS52" i="278"/>
  <c r="FT77" i="278"/>
  <c r="FT84" i="278"/>
  <c r="AR173" i="280"/>
  <c r="AR162" i="280"/>
  <c r="AR164" i="280" s="1"/>
  <c r="AR188" i="280" l="1"/>
  <c r="DV70" i="288"/>
  <c r="DV72" i="288" s="1"/>
  <c r="DV75" i="288" s="1"/>
  <c r="DV106" i="280"/>
  <c r="DV36" i="265" s="1"/>
  <c r="DV116" i="280"/>
  <c r="DV117" i="280" s="1"/>
  <c r="DV16" i="265"/>
  <c r="DV35" i="265"/>
  <c r="FT85" i="278"/>
  <c r="FT31" i="265"/>
  <c r="FS55" i="278"/>
  <c r="R43" i="277"/>
  <c r="AR174" i="280"/>
  <c r="AR175" i="280" s="1"/>
  <c r="AR178" i="280" s="1"/>
  <c r="AR180" i="280" s="1"/>
  <c r="AR165" i="280"/>
  <c r="AR45" i="265" s="1"/>
  <c r="AR169" i="280"/>
  <c r="AR170" i="280" s="1"/>
  <c r="AR189" i="280" s="1"/>
  <c r="DV70" i="265" l="1"/>
  <c r="DW114" i="280"/>
  <c r="DW131" i="280" s="1"/>
  <c r="FS30" i="265"/>
  <c r="FS63" i="278"/>
  <c r="FT69" i="265"/>
  <c r="FU82" i="278"/>
  <c r="AR190" i="280"/>
  <c r="AR191" i="280" s="1"/>
  <c r="AR181" i="280"/>
  <c r="AR46" i="265" s="1"/>
  <c r="DW133" i="280" l="1"/>
  <c r="DW97" i="280" s="1"/>
  <c r="DW99" i="280" s="1"/>
  <c r="DW104" i="280" s="1"/>
  <c r="R44" i="277"/>
  <c r="AZ69" i="277"/>
  <c r="FU73" i="278"/>
  <c r="FS64" i="278"/>
  <c r="AR72" i="265"/>
  <c r="AS187" i="280"/>
  <c r="AR47" i="265"/>
  <c r="DW84" i="280" l="1"/>
  <c r="DW85" i="280" s="1"/>
  <c r="DW103" i="280" s="1"/>
  <c r="DW105" i="280" s="1"/>
  <c r="DW134" i="280"/>
  <c r="DW71" i="288"/>
  <c r="DW35" i="282"/>
  <c r="AR50" i="265"/>
  <c r="FS64" i="265"/>
  <c r="FT61" i="278"/>
  <c r="FU76" i="278"/>
  <c r="AS179" i="280"/>
  <c r="AS157" i="280"/>
  <c r="AS158" i="280" s="1"/>
  <c r="S72" i="277"/>
  <c r="AR57" i="286" l="1"/>
  <c r="AR58" i="286" s="1"/>
  <c r="AR61" i="286" s="1"/>
  <c r="AR62" i="286" s="1"/>
  <c r="AR36" i="286" s="1"/>
  <c r="AR37" i="286" s="1"/>
  <c r="DW116" i="280"/>
  <c r="DW117" i="280" s="1"/>
  <c r="DW70" i="288"/>
  <c r="DW72" i="288" s="1"/>
  <c r="DW75" i="288" s="1"/>
  <c r="DW106" i="280"/>
  <c r="DW36" i="265" s="1"/>
  <c r="DW35" i="265"/>
  <c r="DW16" i="265"/>
  <c r="AR46" i="286"/>
  <c r="FT52" i="278"/>
  <c r="FU77" i="278"/>
  <c r="FU84" i="278"/>
  <c r="AS168" i="280"/>
  <c r="AS159" i="280"/>
  <c r="AS18" i="265" s="1"/>
  <c r="AS163" i="280"/>
  <c r="AS36" i="282"/>
  <c r="AS38" i="282" s="1"/>
  <c r="AS44" i="282" s="1"/>
  <c r="AS45" i="282" s="1"/>
  <c r="AR14" i="288" l="1"/>
  <c r="AR47" i="286"/>
  <c r="AR48" i="286" s="1"/>
  <c r="AS45" i="286" s="1"/>
  <c r="AR63" i="286"/>
  <c r="AR52" i="265" s="1"/>
  <c r="AR30" i="288"/>
  <c r="AR32" i="288" s="1"/>
  <c r="AR39" i="288" s="1"/>
  <c r="AR40" i="288" s="1"/>
  <c r="AR43" i="288" s="1"/>
  <c r="DW70" i="265"/>
  <c r="DX114" i="280"/>
  <c r="DX131" i="280" s="1"/>
  <c r="AR16" i="288"/>
  <c r="FU85" i="278"/>
  <c r="FU31" i="265"/>
  <c r="FT55" i="278"/>
  <c r="AS47" i="282"/>
  <c r="AS48" i="282" s="1"/>
  <c r="AS50" i="282"/>
  <c r="AS51" i="282" s="1"/>
  <c r="AS76" i="282" s="1"/>
  <c r="AR75" i="265"/>
  <c r="AS34" i="286"/>
  <c r="AS19" i="265"/>
  <c r="AR24" i="265" l="1"/>
  <c r="AR25" i="265" s="1"/>
  <c r="AR63" i="265"/>
  <c r="AR65" i="265" s="1"/>
  <c r="AR60" i="288"/>
  <c r="AR62" i="288" s="1"/>
  <c r="AR65" i="288" s="1"/>
  <c r="DX133" i="280"/>
  <c r="DX97" i="280" s="1"/>
  <c r="DX99" i="280" s="1"/>
  <c r="DX104" i="280" s="1"/>
  <c r="AR19" i="288"/>
  <c r="FT30" i="265"/>
  <c r="FT63" i="278"/>
  <c r="FU69" i="265"/>
  <c r="FV82" i="278"/>
  <c r="S63" i="277"/>
  <c r="S65" i="277" s="1"/>
  <c r="S67" i="277" s="1"/>
  <c r="S81" i="277" s="1"/>
  <c r="S75" i="277"/>
  <c r="S76" i="277" s="1"/>
  <c r="S82" i="277" s="1"/>
  <c r="AR76" i="265"/>
  <c r="R24" i="277"/>
  <c r="R51" i="277"/>
  <c r="AR53" i="265"/>
  <c r="AS67" i="282"/>
  <c r="AS11" i="282"/>
  <c r="AS12" i="282" s="1"/>
  <c r="AS56" i="286"/>
  <c r="AS140" i="280"/>
  <c r="AS52" i="286"/>
  <c r="AS53" i="282"/>
  <c r="AS55" i="282" s="1"/>
  <c r="AS57" i="282"/>
  <c r="DX84" i="280" l="1"/>
  <c r="DX85" i="280" s="1"/>
  <c r="DX103" i="280" s="1"/>
  <c r="DX105" i="280" s="1"/>
  <c r="DX35" i="282"/>
  <c r="DX71" i="288"/>
  <c r="DX134" i="280"/>
  <c r="AR82" i="265"/>
  <c r="AR67" i="265"/>
  <c r="FT64" i="278"/>
  <c r="FV73" i="278"/>
  <c r="AS58" i="282"/>
  <c r="AS59" i="282" s="1"/>
  <c r="AS62" i="282" s="1"/>
  <c r="AS63" i="282" s="1"/>
  <c r="AS77" i="282"/>
  <c r="AS78" i="282" s="1"/>
  <c r="AT75" i="282" s="1"/>
  <c r="AS13" i="282"/>
  <c r="AS21" i="265" s="1"/>
  <c r="AS87" i="282"/>
  <c r="S84" i="277"/>
  <c r="S83" i="277"/>
  <c r="DX106" i="280" l="1"/>
  <c r="DX36" i="265" s="1"/>
  <c r="DX116" i="280"/>
  <c r="DX117" i="280" s="1"/>
  <c r="DX70" i="288"/>
  <c r="DX72" i="288" s="1"/>
  <c r="DX75" i="288" s="1"/>
  <c r="DX16" i="265"/>
  <c r="DX35" i="265"/>
  <c r="AR81" i="265"/>
  <c r="FV76" i="278"/>
  <c r="FU61" i="278"/>
  <c r="FT64" i="265"/>
  <c r="AS66" i="282"/>
  <c r="AS88" i="282"/>
  <c r="AS89" i="282" s="1"/>
  <c r="AS64" i="282"/>
  <c r="AS32" i="265" s="1"/>
  <c r="AS22" i="265"/>
  <c r="AT54" i="282"/>
  <c r="DX70" i="265" l="1"/>
  <c r="AN70" i="277" s="1"/>
  <c r="DY114" i="280"/>
  <c r="DY131" i="280" s="1"/>
  <c r="AZ64" i="277"/>
  <c r="AR84" i="265"/>
  <c r="AR83" i="265"/>
  <c r="FU52" i="278"/>
  <c r="FV77" i="278"/>
  <c r="FV84" i="278"/>
  <c r="AS73" i="265"/>
  <c r="AT86" i="282"/>
  <c r="AS53" i="286"/>
  <c r="AS54" i="286" s="1"/>
  <c r="AS60" i="286" s="1"/>
  <c r="AS35" i="286"/>
  <c r="AS33" i="265"/>
  <c r="DY133" i="280" l="1"/>
  <c r="DY97" i="280" s="1"/>
  <c r="DY99" i="280" s="1"/>
  <c r="DY104" i="280" s="1"/>
  <c r="FU55" i="278"/>
  <c r="FV85" i="278"/>
  <c r="FV31" i="265"/>
  <c r="AS11" i="280"/>
  <c r="AS13" i="280" s="1"/>
  <c r="AS37" i="265"/>
  <c r="AS74" i="288"/>
  <c r="AS77" i="288" s="1"/>
  <c r="AS79" i="288" s="1"/>
  <c r="DY84" i="280" l="1"/>
  <c r="DY85" i="280" s="1"/>
  <c r="DY103" i="280" s="1"/>
  <c r="DY105" i="280" s="1"/>
  <c r="DY71" i="288"/>
  <c r="DY35" i="282"/>
  <c r="DY134" i="280"/>
  <c r="AS42" i="265"/>
  <c r="FW82" i="278"/>
  <c r="FV69" i="265"/>
  <c r="FU30" i="265"/>
  <c r="FU63" i="278"/>
  <c r="DY106" i="280" l="1"/>
  <c r="DY36" i="265" s="1"/>
  <c r="DY116" i="280"/>
  <c r="DY117" i="280" s="1"/>
  <c r="DY70" i="288"/>
  <c r="DY72" i="288" s="1"/>
  <c r="DY75" i="288" s="1"/>
  <c r="DY16" i="265"/>
  <c r="DY35" i="265"/>
  <c r="AS141" i="280"/>
  <c r="AS142" i="280" s="1"/>
  <c r="AS144" i="280" s="1"/>
  <c r="AS145" i="280" s="1"/>
  <c r="FU64" i="278"/>
  <c r="FW73" i="278"/>
  <c r="DZ114" i="280" l="1"/>
  <c r="DZ131" i="280" s="1"/>
  <c r="DY70" i="265"/>
  <c r="AS147" i="280"/>
  <c r="AS148" i="280" s="1"/>
  <c r="AS188" i="280" s="1"/>
  <c r="FW76" i="278"/>
  <c r="FU64" i="265"/>
  <c r="FV61" i="278"/>
  <c r="AS162" i="280"/>
  <c r="AS164" i="280" s="1"/>
  <c r="AS173" i="280"/>
  <c r="DZ133" i="280" l="1"/>
  <c r="DZ97" i="280" s="1"/>
  <c r="DZ99" i="280" s="1"/>
  <c r="DZ104" i="280" s="1"/>
  <c r="AS44" i="265"/>
  <c r="FW77" i="278"/>
  <c r="FW84" i="278"/>
  <c r="FV52" i="278"/>
  <c r="AS169" i="280"/>
  <c r="AS170" i="280" s="1"/>
  <c r="AS189" i="280" s="1"/>
  <c r="AS174" i="280"/>
  <c r="AS175" i="280" s="1"/>
  <c r="AS178" i="280" s="1"/>
  <c r="AS180" i="280" s="1"/>
  <c r="AS165" i="280"/>
  <c r="AS45" i="265" s="1"/>
  <c r="DZ71" i="288" l="1"/>
  <c r="DZ35" i="282"/>
  <c r="DZ84" i="280"/>
  <c r="DZ85" i="280" s="1"/>
  <c r="DZ103" i="280" s="1"/>
  <c r="DZ105" i="280" s="1"/>
  <c r="DZ134" i="280"/>
  <c r="FW85" i="278"/>
  <c r="FV55" i="278"/>
  <c r="FW31" i="265"/>
  <c r="AS181" i="280"/>
  <c r="AS46" i="265" s="1"/>
  <c r="AS190" i="280"/>
  <c r="AS191" i="280" s="1"/>
  <c r="DZ70" i="288" l="1"/>
  <c r="DZ72" i="288" s="1"/>
  <c r="DZ75" i="288" s="1"/>
  <c r="DZ106" i="280"/>
  <c r="DZ36" i="265" s="1"/>
  <c r="DZ116" i="280"/>
  <c r="DZ117" i="280" s="1"/>
  <c r="DZ35" i="265"/>
  <c r="DZ16" i="265"/>
  <c r="FV30" i="265"/>
  <c r="FV63" i="278"/>
  <c r="FX82" i="278"/>
  <c r="FW69" i="265"/>
  <c r="AS72" i="265"/>
  <c r="AT187" i="280"/>
  <c r="AS47" i="265"/>
  <c r="DZ70" i="265" l="1"/>
  <c r="EA114" i="280"/>
  <c r="EA131" i="280" s="1"/>
  <c r="AS50" i="265"/>
  <c r="FX73" i="278"/>
  <c r="FV64" i="278"/>
  <c r="AT179" i="280"/>
  <c r="AT157" i="280"/>
  <c r="AT158" i="280" s="1"/>
  <c r="EA133" i="280" l="1"/>
  <c r="EA97" i="280" s="1"/>
  <c r="EA99" i="280" s="1"/>
  <c r="EA104" i="280" s="1"/>
  <c r="AS57" i="286"/>
  <c r="AS58" i="286" s="1"/>
  <c r="AS61" i="286" s="1"/>
  <c r="AS62" i="286" s="1"/>
  <c r="AS14" i="288" s="1"/>
  <c r="AS46" i="286"/>
  <c r="FV64" i="265"/>
  <c r="FW61" i="278"/>
  <c r="FX76" i="278"/>
  <c r="AT163" i="280"/>
  <c r="AT36" i="282"/>
  <c r="AT38" i="282" s="1"/>
  <c r="AT44" i="282" s="1"/>
  <c r="AT45" i="282" s="1"/>
  <c r="AT159" i="280"/>
  <c r="AT18" i="265" s="1"/>
  <c r="AT168" i="280"/>
  <c r="EA35" i="282" l="1"/>
  <c r="EA134" i="280"/>
  <c r="EA84" i="280"/>
  <c r="EA85" i="280" s="1"/>
  <c r="EA103" i="280" s="1"/>
  <c r="EA105" i="280" s="1"/>
  <c r="EA71" i="288"/>
  <c r="AS36" i="286"/>
  <c r="AS37" i="286" s="1"/>
  <c r="AS75" i="265" s="1"/>
  <c r="AS30" i="288"/>
  <c r="AS32" i="288" s="1"/>
  <c r="AS39" i="288" s="1"/>
  <c r="AS40" i="288" s="1"/>
  <c r="AS43" i="288" s="1"/>
  <c r="AS63" i="286"/>
  <c r="AS24" i="265" s="1"/>
  <c r="AS47" i="286"/>
  <c r="AS48" i="286" s="1"/>
  <c r="AT45" i="286" s="1"/>
  <c r="AS16" i="288"/>
  <c r="FX77" i="278"/>
  <c r="FX84" i="278"/>
  <c r="FW52" i="278"/>
  <c r="AT47" i="282"/>
  <c r="AT48" i="282" s="1"/>
  <c r="AT50" i="282"/>
  <c r="AT51" i="282" s="1"/>
  <c r="AT76" i="282" s="1"/>
  <c r="AT19" i="265"/>
  <c r="AS63" i="265" l="1"/>
  <c r="AS65" i="265" s="1"/>
  <c r="AS52" i="265"/>
  <c r="EA106" i="280"/>
  <c r="EA36" i="265" s="1"/>
  <c r="EA116" i="280"/>
  <c r="EA117" i="280" s="1"/>
  <c r="EA70" i="288"/>
  <c r="EA72" i="288" s="1"/>
  <c r="EA75" i="288" s="1"/>
  <c r="EA16" i="265"/>
  <c r="EA35" i="265"/>
  <c r="AT34" i="286"/>
  <c r="AT52" i="286" s="1"/>
  <c r="AS60" i="288"/>
  <c r="AS62" i="288" s="1"/>
  <c r="AS65" i="288" s="1"/>
  <c r="AS76" i="265"/>
  <c r="AS19" i="288"/>
  <c r="FW55" i="278"/>
  <c r="FX85" i="278"/>
  <c r="FX31" i="265"/>
  <c r="AT67" i="282"/>
  <c r="AT11" i="282"/>
  <c r="AT12" i="282" s="1"/>
  <c r="AT53" i="282"/>
  <c r="AT55" i="282" s="1"/>
  <c r="AT57" i="282"/>
  <c r="AT56" i="286"/>
  <c r="AT140" i="280"/>
  <c r="AS25" i="265"/>
  <c r="AS53" i="265" l="1"/>
  <c r="EA70" i="265"/>
  <c r="EB114" i="280"/>
  <c r="EB131" i="280" s="1"/>
  <c r="AS67" i="265"/>
  <c r="AS82" i="265"/>
  <c r="FX69" i="265"/>
  <c r="FY82" i="278"/>
  <c r="FW63" i="278"/>
  <c r="FW30" i="265"/>
  <c r="AT87" i="282"/>
  <c r="AT13" i="282"/>
  <c r="AT21" i="265" s="1"/>
  <c r="AT58" i="282"/>
  <c r="AT59" i="282" s="1"/>
  <c r="AT62" i="282" s="1"/>
  <c r="AT63" i="282" s="1"/>
  <c r="AT77" i="282"/>
  <c r="AT78" i="282" s="1"/>
  <c r="AU75" i="282" s="1"/>
  <c r="EB133" i="280" l="1"/>
  <c r="EB97" i="280" s="1"/>
  <c r="EB99" i="280" s="1"/>
  <c r="EB104" i="280" s="1"/>
  <c r="BA69" i="277"/>
  <c r="AS81" i="265"/>
  <c r="FY73" i="278"/>
  <c r="FW64" i="278"/>
  <c r="AT88" i="282"/>
  <c r="AT89" i="282" s="1"/>
  <c r="AT66" i="282"/>
  <c r="AT64" i="282"/>
  <c r="AT32" i="265" s="1"/>
  <c r="AU54" i="282"/>
  <c r="AT22" i="265"/>
  <c r="EB84" i="280" l="1"/>
  <c r="EB85" i="280" s="1"/>
  <c r="EB103" i="280" s="1"/>
  <c r="EB105" i="280" s="1"/>
  <c r="EB35" i="282"/>
  <c r="EB71" i="288"/>
  <c r="EB134" i="280"/>
  <c r="AS83" i="265"/>
  <c r="AS84" i="265"/>
  <c r="FX61" i="278"/>
  <c r="FW64" i="265"/>
  <c r="FY76" i="278"/>
  <c r="AT73" i="265"/>
  <c r="AU86" i="282"/>
  <c r="AT35" i="286"/>
  <c r="AT53" i="286"/>
  <c r="AT54" i="286" s="1"/>
  <c r="AT60" i="286" s="1"/>
  <c r="AT33" i="265"/>
  <c r="EB116" i="280" l="1"/>
  <c r="EB117" i="280" s="1"/>
  <c r="EB70" i="288"/>
  <c r="EB72" i="288" s="1"/>
  <c r="EB75" i="288" s="1"/>
  <c r="EB106" i="280"/>
  <c r="EB36" i="265" s="1"/>
  <c r="EB16" i="265"/>
  <c r="EB35" i="265"/>
  <c r="FX52" i="278"/>
  <c r="FY77" i="278"/>
  <c r="FY84" i="278"/>
  <c r="AT11" i="280"/>
  <c r="AT13" i="280" s="1"/>
  <c r="AT37" i="265"/>
  <c r="AT74" i="288"/>
  <c r="AT77" i="288" s="1"/>
  <c r="AT79" i="288" s="1"/>
  <c r="EB70" i="265" l="1"/>
  <c r="AO70" i="277" s="1"/>
  <c r="EC114" i="280"/>
  <c r="EC131" i="280" s="1"/>
  <c r="AT42" i="265"/>
  <c r="FY31" i="265"/>
  <c r="FX55" i="278"/>
  <c r="FY85" i="278"/>
  <c r="EC133" i="280" l="1"/>
  <c r="EC97" i="280" s="1"/>
  <c r="EC99" i="280" s="1"/>
  <c r="EC104" i="280" s="1"/>
  <c r="AT141" i="280"/>
  <c r="AT142" i="280" s="1"/>
  <c r="AT144" i="280" s="1"/>
  <c r="AT145" i="280" s="1"/>
  <c r="FY69" i="265"/>
  <c r="FZ82" i="278"/>
  <c r="FX63" i="278"/>
  <c r="FX30" i="265"/>
  <c r="EC134" i="280" l="1"/>
  <c r="EC71" i="288"/>
  <c r="EC84" i="280"/>
  <c r="EC85" i="280" s="1"/>
  <c r="EC103" i="280" s="1"/>
  <c r="EC105" i="280" s="1"/>
  <c r="EC35" i="282"/>
  <c r="AT147" i="280"/>
  <c r="AT148" i="280" s="1"/>
  <c r="AT188" i="280" s="1"/>
  <c r="FX64" i="278"/>
  <c r="FZ73" i="278"/>
  <c r="AT162" i="280"/>
  <c r="AT164" i="280" s="1"/>
  <c r="AT173" i="280"/>
  <c r="AT44" i="265" l="1"/>
  <c r="EC106" i="280"/>
  <c r="EC36" i="265" s="1"/>
  <c r="EC116" i="280"/>
  <c r="EC117" i="280" s="1"/>
  <c r="EC70" i="288"/>
  <c r="EC72" i="288" s="1"/>
  <c r="EC75" i="288" s="1"/>
  <c r="EC35" i="265"/>
  <c r="EC16" i="265"/>
  <c r="FZ76" i="278"/>
  <c r="FX64" i="265"/>
  <c r="FY61" i="278"/>
  <c r="AT174" i="280"/>
  <c r="AT175" i="280" s="1"/>
  <c r="AT178" i="280" s="1"/>
  <c r="AT180" i="280" s="1"/>
  <c r="AT169" i="280"/>
  <c r="AT170" i="280" s="1"/>
  <c r="AT189" i="280" s="1"/>
  <c r="AT165" i="280"/>
  <c r="AT45" i="265" s="1"/>
  <c r="EC70" i="265" l="1"/>
  <c r="ED114" i="280"/>
  <c r="ED131" i="280" s="1"/>
  <c r="BA64" i="277"/>
  <c r="FZ77" i="278"/>
  <c r="FZ84" i="278"/>
  <c r="FY52" i="278"/>
  <c r="AT181" i="280"/>
  <c r="AT46" i="265" s="1"/>
  <c r="AT190" i="280"/>
  <c r="AT191" i="280" s="1"/>
  <c r="ED133" i="280" l="1"/>
  <c r="ED97" i="280" s="1"/>
  <c r="ED99" i="280" s="1"/>
  <c r="ED104" i="280" s="1"/>
  <c r="FY55" i="278"/>
  <c r="FZ85" i="278"/>
  <c r="FZ31" i="265"/>
  <c r="AT47" i="265"/>
  <c r="AT72" i="265"/>
  <c r="AU187" i="280"/>
  <c r="ED84" i="280" l="1"/>
  <c r="ED85" i="280" s="1"/>
  <c r="ED103" i="280" s="1"/>
  <c r="ED105" i="280" s="1"/>
  <c r="ED71" i="288"/>
  <c r="ED134" i="280"/>
  <c r="ED35" i="282"/>
  <c r="AT50" i="265"/>
  <c r="FZ69" i="265"/>
  <c r="GA82" i="278"/>
  <c r="FY63" i="278"/>
  <c r="FY30" i="265"/>
  <c r="AU179" i="280"/>
  <c r="AU157" i="280"/>
  <c r="AU158" i="280" s="1"/>
  <c r="ED35" i="265" l="1"/>
  <c r="ED16" i="265"/>
  <c r="ED106" i="280"/>
  <c r="ED36" i="265" s="1"/>
  <c r="ED70" i="288"/>
  <c r="ED72" i="288" s="1"/>
  <c r="ED75" i="288" s="1"/>
  <c r="ED116" i="280"/>
  <c r="ED117" i="280" s="1"/>
  <c r="AT57" i="286"/>
  <c r="AT58" i="286" s="1"/>
  <c r="AT61" i="286" s="1"/>
  <c r="AT62" i="286" s="1"/>
  <c r="AT47" i="286" s="1"/>
  <c r="AT46" i="286"/>
  <c r="FY64" i="278"/>
  <c r="GA73" i="278"/>
  <c r="AU159" i="280"/>
  <c r="AU18" i="265" s="1"/>
  <c r="AU163" i="280"/>
  <c r="AU168" i="280"/>
  <c r="AU36" i="282"/>
  <c r="AU38" i="282" s="1"/>
  <c r="AU44" i="282" s="1"/>
  <c r="AU45" i="282" s="1"/>
  <c r="ED70" i="265" l="1"/>
  <c r="EE114" i="280"/>
  <c r="EE131" i="280" s="1"/>
  <c r="AT36" i="286"/>
  <c r="AT37" i="286" s="1"/>
  <c r="AT75" i="265" s="1"/>
  <c r="AT63" i="286"/>
  <c r="AT52" i="265" s="1"/>
  <c r="AT30" i="288"/>
  <c r="AT32" i="288" s="1"/>
  <c r="AT39" i="288" s="1"/>
  <c r="AT40" i="288" s="1"/>
  <c r="AT43" i="288" s="1"/>
  <c r="AT48" i="286"/>
  <c r="AT63" i="265" s="1"/>
  <c r="AT14" i="288"/>
  <c r="GA76" i="278"/>
  <c r="FZ61" i="278"/>
  <c r="FY64" i="265"/>
  <c r="AU50" i="282"/>
  <c r="AU51" i="282" s="1"/>
  <c r="AU76" i="282" s="1"/>
  <c r="AU47" i="282"/>
  <c r="AU48" i="282" s="1"/>
  <c r="AU19" i="265"/>
  <c r="AT60" i="288" l="1"/>
  <c r="AT62" i="288" s="1"/>
  <c r="AT65" i="288" s="1"/>
  <c r="EE133" i="280"/>
  <c r="EE97" i="280" s="1"/>
  <c r="EE99" i="280" s="1"/>
  <c r="EE104" i="280" s="1"/>
  <c r="AU34" i="286"/>
  <c r="AU52" i="286" s="1"/>
  <c r="AT24" i="265"/>
  <c r="AT25" i="265" s="1"/>
  <c r="AU45" i="286"/>
  <c r="AU140" i="280" s="1"/>
  <c r="AT16" i="288"/>
  <c r="AT19" i="288" s="1"/>
  <c r="AT76" i="265"/>
  <c r="AT65" i="265"/>
  <c r="FZ52" i="278"/>
  <c r="GA77" i="278"/>
  <c r="GA84" i="278"/>
  <c r="AU67" i="282"/>
  <c r="AU11" i="282"/>
  <c r="AU12" i="282" s="1"/>
  <c r="AU53" i="282"/>
  <c r="AU55" i="282" s="1"/>
  <c r="AU57" i="282"/>
  <c r="AT53" i="265"/>
  <c r="EE71" i="288" l="1"/>
  <c r="EE35" i="282"/>
  <c r="EE84" i="280"/>
  <c r="EE85" i="280" s="1"/>
  <c r="EE103" i="280" s="1"/>
  <c r="EE105" i="280" s="1"/>
  <c r="EE134" i="280"/>
  <c r="AU56" i="286"/>
  <c r="AT67" i="265"/>
  <c r="AT82" i="265"/>
  <c r="GA85" i="278"/>
  <c r="GA31" i="265"/>
  <c r="FZ55" i="278"/>
  <c r="AU58" i="282"/>
  <c r="AU59" i="282" s="1"/>
  <c r="AU62" i="282" s="1"/>
  <c r="AU63" i="282" s="1"/>
  <c r="AU77" i="282"/>
  <c r="AU78" i="282" s="1"/>
  <c r="AV75" i="282" s="1"/>
  <c r="AU13" i="282"/>
  <c r="AU21" i="265" s="1"/>
  <c r="AU87" i="282"/>
  <c r="EE116" i="280" l="1"/>
  <c r="EE117" i="280" s="1"/>
  <c r="EE70" i="288"/>
  <c r="EE72" i="288" s="1"/>
  <c r="EE75" i="288" s="1"/>
  <c r="EE106" i="280"/>
  <c r="EE36" i="265" s="1"/>
  <c r="EE16" i="265"/>
  <c r="EE35" i="265"/>
  <c r="AT81" i="265"/>
  <c r="FZ63" i="278"/>
  <c r="FZ30" i="265"/>
  <c r="GB82" i="278"/>
  <c r="GA69" i="265"/>
  <c r="AU64" i="282"/>
  <c r="AU32" i="265" s="1"/>
  <c r="AU88" i="282"/>
  <c r="AU89" i="282" s="1"/>
  <c r="AU66" i="282"/>
  <c r="AV54" i="282"/>
  <c r="AU22" i="265"/>
  <c r="EF114" i="280" l="1"/>
  <c r="EF131" i="280" s="1"/>
  <c r="EE70" i="265"/>
  <c r="AT84" i="265"/>
  <c r="AT83" i="265"/>
  <c r="GB73" i="278"/>
  <c r="FZ64" i="278"/>
  <c r="AU33" i="265"/>
  <c r="AU35" i="286"/>
  <c r="AU53" i="286"/>
  <c r="AU54" i="286" s="1"/>
  <c r="AU60" i="286" s="1"/>
  <c r="AV86" i="282"/>
  <c r="AU73" i="265"/>
  <c r="EF133" i="280" l="1"/>
  <c r="EF97" i="280" s="1"/>
  <c r="EF99" i="280" s="1"/>
  <c r="EF104" i="280" s="1"/>
  <c r="GA61" i="278"/>
  <c r="FZ64" i="265"/>
  <c r="GB76" i="278"/>
  <c r="AU11" i="280"/>
  <c r="AU13" i="280" s="1"/>
  <c r="AU37" i="265"/>
  <c r="AU74" i="288"/>
  <c r="AU77" i="288" s="1"/>
  <c r="AU79" i="288" s="1"/>
  <c r="EF71" i="288" l="1"/>
  <c r="EF134" i="280"/>
  <c r="EF84" i="280"/>
  <c r="EF85" i="280" s="1"/>
  <c r="EF103" i="280" s="1"/>
  <c r="EF105" i="280" s="1"/>
  <c r="EF35" i="282"/>
  <c r="AU42" i="265"/>
  <c r="GB77" i="278"/>
  <c r="GB84" i="278"/>
  <c r="GA52" i="278"/>
  <c r="EF106" i="280" l="1"/>
  <c r="EF36" i="265" s="1"/>
  <c r="EF70" i="288"/>
  <c r="EF72" i="288" s="1"/>
  <c r="EF75" i="288" s="1"/>
  <c r="EF116" i="280"/>
  <c r="EF117" i="280" s="1"/>
  <c r="EF16" i="265"/>
  <c r="EF35" i="265"/>
  <c r="AU141" i="280"/>
  <c r="AU142" i="280" s="1"/>
  <c r="AU147" i="280" s="1"/>
  <c r="AU148" i="280" s="1"/>
  <c r="GA55" i="278"/>
  <c r="GB85" i="278"/>
  <c r="GB31" i="265"/>
  <c r="EF70" i="265" l="1"/>
  <c r="AP70" i="277" s="1"/>
  <c r="EG114" i="280"/>
  <c r="EG131" i="280" s="1"/>
  <c r="AU144" i="280"/>
  <c r="AU145" i="280" s="1"/>
  <c r="AU162" i="280" s="1"/>
  <c r="AU164" i="280" s="1"/>
  <c r="GC82" i="278"/>
  <c r="GB69" i="265"/>
  <c r="GA30" i="265"/>
  <c r="GA63" i="278"/>
  <c r="AU44" i="265"/>
  <c r="AU188" i="280"/>
  <c r="EG133" i="280" l="1"/>
  <c r="EG97" i="280" s="1"/>
  <c r="EG99" i="280" s="1"/>
  <c r="EG104" i="280" s="1"/>
  <c r="AU173" i="280"/>
  <c r="BB69" i="277"/>
  <c r="GA64" i="278"/>
  <c r="GC73" i="278"/>
  <c r="AU169" i="280"/>
  <c r="AU170" i="280" s="1"/>
  <c r="AU189" i="280" s="1"/>
  <c r="AU174" i="280"/>
  <c r="AU165" i="280"/>
  <c r="AU45" i="265" s="1"/>
  <c r="EG134" i="280" l="1"/>
  <c r="EG71" i="288"/>
  <c r="EG84" i="280"/>
  <c r="EG85" i="280" s="1"/>
  <c r="EG103" i="280" s="1"/>
  <c r="EG105" i="280" s="1"/>
  <c r="EG35" i="282"/>
  <c r="AU175" i="280"/>
  <c r="AU178" i="280" s="1"/>
  <c r="AU180" i="280" s="1"/>
  <c r="AU190" i="280" s="1"/>
  <c r="AU191" i="280" s="1"/>
  <c r="GC76" i="278"/>
  <c r="GA64" i="265"/>
  <c r="GB61" i="278"/>
  <c r="EG106" i="280" l="1"/>
  <c r="EG36" i="265" s="1"/>
  <c r="EG116" i="280"/>
  <c r="EG117" i="280" s="1"/>
  <c r="EG70" i="288"/>
  <c r="EG72" i="288" s="1"/>
  <c r="EG75" i="288" s="1"/>
  <c r="EG35" i="265"/>
  <c r="EG16" i="265"/>
  <c r="AU181" i="280"/>
  <c r="AU46" i="265" s="1"/>
  <c r="GB52" i="278"/>
  <c r="GC77" i="278"/>
  <c r="GC84" i="278"/>
  <c r="AU72" i="265"/>
  <c r="AV187" i="280"/>
  <c r="AU47" i="265" l="1"/>
  <c r="AU50" i="265" s="1"/>
  <c r="EH114" i="280"/>
  <c r="EH131" i="280" s="1"/>
  <c r="EG70" i="265"/>
  <c r="GC31" i="265"/>
  <c r="GC85" i="278"/>
  <c r="GB55" i="278"/>
  <c r="AV157" i="280"/>
  <c r="AV158" i="280" s="1"/>
  <c r="AV179" i="280"/>
  <c r="EH133" i="280" l="1"/>
  <c r="EH97" i="280" s="1"/>
  <c r="EH99" i="280" s="1"/>
  <c r="EH104" i="280" s="1"/>
  <c r="AU57" i="286"/>
  <c r="AU58" i="286" s="1"/>
  <c r="AU61" i="286" s="1"/>
  <c r="AU62" i="286" s="1"/>
  <c r="AU63" i="286" s="1"/>
  <c r="AU46" i="286"/>
  <c r="GB30" i="265"/>
  <c r="GB63" i="278"/>
  <c r="GC69" i="265"/>
  <c r="GD82" i="278"/>
  <c r="AV168" i="280"/>
  <c r="AV159" i="280"/>
  <c r="AV18" i="265" s="1"/>
  <c r="AV163" i="280"/>
  <c r="AV36" i="282"/>
  <c r="AV38" i="282" s="1"/>
  <c r="AV44" i="282" s="1"/>
  <c r="AV45" i="282" s="1"/>
  <c r="AU14" i="288" l="1"/>
  <c r="AU16" i="288" s="1"/>
  <c r="EH134" i="280"/>
  <c r="EH35" i="282"/>
  <c r="EH84" i="280"/>
  <c r="EH85" i="280" s="1"/>
  <c r="EH103" i="280" s="1"/>
  <c r="EH105" i="280" s="1"/>
  <c r="EH71" i="288"/>
  <c r="AU36" i="286"/>
  <c r="AU37" i="286" s="1"/>
  <c r="AV34" i="286" s="1"/>
  <c r="AU30" i="288"/>
  <c r="AU32" i="288" s="1"/>
  <c r="AU39" i="288" s="1"/>
  <c r="AU40" i="288" s="1"/>
  <c r="AU43" i="288" s="1"/>
  <c r="AU47" i="286"/>
  <c r="AU48" i="286" s="1"/>
  <c r="AV45" i="286" s="1"/>
  <c r="GD73" i="278"/>
  <c r="GB64" i="278"/>
  <c r="AV47" i="282"/>
  <c r="AV48" i="282" s="1"/>
  <c r="AV50" i="282"/>
  <c r="AV51" i="282" s="1"/>
  <c r="AV76" i="282" s="1"/>
  <c r="AU24" i="265"/>
  <c r="AU52" i="265"/>
  <c r="AV19" i="265"/>
  <c r="S18" i="277"/>
  <c r="AU75" i="265" l="1"/>
  <c r="AU60" i="288"/>
  <c r="AU62" i="288" s="1"/>
  <c r="AU65" i="288" s="1"/>
  <c r="EH70" i="288"/>
  <c r="EH72" i="288" s="1"/>
  <c r="EH75" i="288" s="1"/>
  <c r="EH116" i="280"/>
  <c r="EH117" i="280" s="1"/>
  <c r="EH106" i="280"/>
  <c r="EH36" i="265" s="1"/>
  <c r="EH16" i="265"/>
  <c r="EH35" i="265"/>
  <c r="AU63" i="265"/>
  <c r="AU65" i="265" s="1"/>
  <c r="AU76" i="265"/>
  <c r="AU19" i="288"/>
  <c r="GC61" i="278"/>
  <c r="GB64" i="265"/>
  <c r="GD76" i="278"/>
  <c r="AV52" i="286"/>
  <c r="AV11" i="282"/>
  <c r="AV12" i="282" s="1"/>
  <c r="AV67" i="282"/>
  <c r="AU25" i="265"/>
  <c r="AU53" i="265"/>
  <c r="AV56" i="286"/>
  <c r="AV140" i="280"/>
  <c r="AV53" i="282"/>
  <c r="AV55" i="282" s="1"/>
  <c r="AV57" i="282"/>
  <c r="EI114" i="280" l="1"/>
  <c r="EI131" i="280" s="1"/>
  <c r="EH70" i="265"/>
  <c r="BB64" i="277"/>
  <c r="AU82" i="265"/>
  <c r="AU67" i="265"/>
  <c r="GD77" i="278"/>
  <c r="GD84" i="278"/>
  <c r="GC52" i="278"/>
  <c r="AV13" i="282"/>
  <c r="AV21" i="265" s="1"/>
  <c r="AV87" i="282"/>
  <c r="AV58" i="282"/>
  <c r="AV59" i="282" s="1"/>
  <c r="AV62" i="282" s="1"/>
  <c r="AV63" i="282" s="1"/>
  <c r="AV77" i="282"/>
  <c r="AV78" i="282" s="1"/>
  <c r="AW75" i="282" s="1"/>
  <c r="EI133" i="280" l="1"/>
  <c r="EI97" i="280" s="1"/>
  <c r="EI99" i="280" s="1"/>
  <c r="EI104" i="280" s="1"/>
  <c r="AU81" i="265"/>
  <c r="GD85" i="278"/>
  <c r="GC55" i="278"/>
  <c r="GD31" i="265"/>
  <c r="AV66" i="282"/>
  <c r="AV64" i="282"/>
  <c r="AV32" i="265" s="1"/>
  <c r="AV88" i="282"/>
  <c r="AV89" i="282" s="1"/>
  <c r="S21" i="277"/>
  <c r="AV22" i="265"/>
  <c r="AW54" i="282"/>
  <c r="EI84" i="280" l="1"/>
  <c r="EI85" i="280" s="1"/>
  <c r="EI103" i="280" s="1"/>
  <c r="EI105" i="280" s="1"/>
  <c r="EI35" i="282"/>
  <c r="EI71" i="288"/>
  <c r="EI134" i="280"/>
  <c r="AU84" i="265"/>
  <c r="AU83" i="265"/>
  <c r="GC30" i="265"/>
  <c r="GC63" i="278"/>
  <c r="GD69" i="265"/>
  <c r="GE82" i="278"/>
  <c r="AV33" i="265"/>
  <c r="S32" i="277"/>
  <c r="S33" i="277" s="1"/>
  <c r="AW86" i="282"/>
  <c r="AV73" i="265"/>
  <c r="AV53" i="286"/>
  <c r="AV54" i="286" s="1"/>
  <c r="AV60" i="286" s="1"/>
  <c r="AV35" i="286"/>
  <c r="EI70" i="288" l="1"/>
  <c r="EI72" i="288" s="1"/>
  <c r="EI75" i="288" s="1"/>
  <c r="EI116" i="280"/>
  <c r="EI117" i="280" s="1"/>
  <c r="EI106" i="280"/>
  <c r="EI36" i="265" s="1"/>
  <c r="EI16" i="265"/>
  <c r="EI35" i="265"/>
  <c r="T73" i="277"/>
  <c r="GE73" i="278"/>
  <c r="GC64" i="278"/>
  <c r="AV11" i="280"/>
  <c r="AV13" i="280" s="1"/>
  <c r="AV37" i="265"/>
  <c r="AV74" i="288"/>
  <c r="AV77" i="288" s="1"/>
  <c r="AV79" i="288" s="1"/>
  <c r="EJ114" i="280" l="1"/>
  <c r="EJ131" i="280" s="1"/>
  <c r="EI70" i="265"/>
  <c r="AV42" i="265"/>
  <c r="GC64" i="265"/>
  <c r="GD61" i="278"/>
  <c r="GE76" i="278"/>
  <c r="EJ133" i="280" l="1"/>
  <c r="EJ97" i="280" s="1"/>
  <c r="EJ99" i="280" s="1"/>
  <c r="EJ104" i="280" s="1"/>
  <c r="AV141" i="280"/>
  <c r="AV142" i="280" s="1"/>
  <c r="AV147" i="280" s="1"/>
  <c r="AV148" i="280" s="1"/>
  <c r="GE77" i="278"/>
  <c r="GE84" i="278"/>
  <c r="GD52" i="278"/>
  <c r="AV144" i="280" l="1"/>
  <c r="AV145" i="280" s="1"/>
  <c r="AV173" i="280" s="1"/>
  <c r="EJ84" i="280"/>
  <c r="EJ85" i="280" s="1"/>
  <c r="EJ103" i="280" s="1"/>
  <c r="EJ105" i="280" s="1"/>
  <c r="EJ71" i="288"/>
  <c r="EJ134" i="280"/>
  <c r="EJ35" i="282"/>
  <c r="GD55" i="278"/>
  <c r="GE85" i="278"/>
  <c r="GE31" i="265"/>
  <c r="AV188" i="280"/>
  <c r="AV44" i="265"/>
  <c r="AV162" i="280" l="1"/>
  <c r="AV164" i="280" s="1"/>
  <c r="AV169" i="280" s="1"/>
  <c r="AV170" i="280" s="1"/>
  <c r="AV189" i="280" s="1"/>
  <c r="EJ16" i="265"/>
  <c r="EJ35" i="265"/>
  <c r="EJ70" i="288"/>
  <c r="EJ72" i="288" s="1"/>
  <c r="EJ75" i="288" s="1"/>
  <c r="EJ106" i="280"/>
  <c r="EJ36" i="265" s="1"/>
  <c r="EJ116" i="280"/>
  <c r="EJ117" i="280" s="1"/>
  <c r="GF82" i="278"/>
  <c r="GE69" i="265"/>
  <c r="GD30" i="265"/>
  <c r="GD63" i="278"/>
  <c r="S43" i="277"/>
  <c r="AV165" i="280" l="1"/>
  <c r="AV45" i="265" s="1"/>
  <c r="AV174" i="280"/>
  <c r="AV175" i="280" s="1"/>
  <c r="AV178" i="280" s="1"/>
  <c r="AV180" i="280" s="1"/>
  <c r="AV181" i="280" s="1"/>
  <c r="AV46" i="265" s="1"/>
  <c r="EJ70" i="265"/>
  <c r="AQ70" i="277" s="1"/>
  <c r="EK114" i="280"/>
  <c r="EK131" i="280" s="1"/>
  <c r="GD64" i="278"/>
  <c r="GF73" i="278"/>
  <c r="AV190" i="280" l="1"/>
  <c r="AV191" i="280" s="1"/>
  <c r="AV72" i="265" s="1"/>
  <c r="EK133" i="280"/>
  <c r="EK97" i="280" s="1"/>
  <c r="EK99" i="280" s="1"/>
  <c r="EK104" i="280" s="1"/>
  <c r="S44" i="277"/>
  <c r="GF76" i="278"/>
  <c r="GE61" i="278"/>
  <c r="GD64" i="265"/>
  <c r="AV47" i="265"/>
  <c r="AW187" i="280" l="1"/>
  <c r="EK84" i="280"/>
  <c r="EK85" i="280" s="1"/>
  <c r="EK103" i="280" s="1"/>
  <c r="EK105" i="280" s="1"/>
  <c r="EK134" i="280"/>
  <c r="EK71" i="288"/>
  <c r="EK35" i="282"/>
  <c r="AV50" i="265"/>
  <c r="GE52" i="278"/>
  <c r="GF77" i="278"/>
  <c r="GF84" i="278"/>
  <c r="AW179" i="280"/>
  <c r="AW157" i="280"/>
  <c r="AW158" i="280" s="1"/>
  <c r="T72" i="277"/>
  <c r="AV46" i="286" l="1"/>
  <c r="EK106" i="280"/>
  <c r="EK36" i="265" s="1"/>
  <c r="EK70" i="288"/>
  <c r="EK72" i="288" s="1"/>
  <c r="EK75" i="288" s="1"/>
  <c r="EK116" i="280"/>
  <c r="EK117" i="280" s="1"/>
  <c r="EK35" i="265"/>
  <c r="EK16" i="265"/>
  <c r="AV57" i="286"/>
  <c r="AV58" i="286" s="1"/>
  <c r="AV61" i="286" s="1"/>
  <c r="AV62" i="286" s="1"/>
  <c r="GF85" i="278"/>
  <c r="GF31" i="265"/>
  <c r="GE55" i="278"/>
  <c r="AW36" i="282"/>
  <c r="AW38" i="282" s="1"/>
  <c r="AW44" i="282" s="1"/>
  <c r="AW45" i="282" s="1"/>
  <c r="AW159" i="280"/>
  <c r="AW18" i="265" s="1"/>
  <c r="AW168" i="280"/>
  <c r="AW163" i="280"/>
  <c r="EL114" i="280" l="1"/>
  <c r="EL131" i="280" s="1"/>
  <c r="EK70" i="265"/>
  <c r="AV14" i="288"/>
  <c r="AV36" i="286"/>
  <c r="AV37" i="286" s="1"/>
  <c r="AV47" i="286"/>
  <c r="AV48" i="286" s="1"/>
  <c r="AV63" i="265" s="1"/>
  <c r="AV65" i="265" s="1"/>
  <c r="AV30" i="288"/>
  <c r="AV32" i="288" s="1"/>
  <c r="AV63" i="286"/>
  <c r="GE63" i="278"/>
  <c r="GE30" i="265"/>
  <c r="GG82" i="278"/>
  <c r="GF69" i="265"/>
  <c r="AW19" i="265"/>
  <c r="AW50" i="282"/>
  <c r="AW51" i="282" s="1"/>
  <c r="AW76" i="282" s="1"/>
  <c r="AW47" i="282"/>
  <c r="AW48" i="282" s="1"/>
  <c r="EL133" i="280" l="1"/>
  <c r="EL97" i="280" s="1"/>
  <c r="EL99" i="280" s="1"/>
  <c r="EL104" i="280" s="1"/>
  <c r="AV16" i="288"/>
  <c r="T63" i="277"/>
  <c r="T65" i="277" s="1"/>
  <c r="T67" i="277" s="1"/>
  <c r="T81" i="277" s="1"/>
  <c r="AW45" i="286"/>
  <c r="AW140" i="280" s="1"/>
  <c r="BC69" i="277"/>
  <c r="AV60" i="288"/>
  <c r="AV62" i="288" s="1"/>
  <c r="AV65" i="288" s="1"/>
  <c r="AV39" i="288"/>
  <c r="AV40" i="288" s="1"/>
  <c r="AV43" i="288" s="1"/>
  <c r="AW34" i="286"/>
  <c r="AW52" i="286" s="1"/>
  <c r="AV75" i="265"/>
  <c r="AV67" i="265"/>
  <c r="AV24" i="265"/>
  <c r="AV52" i="265"/>
  <c r="GG73" i="278"/>
  <c r="GE64" i="278"/>
  <c r="AW57" i="282"/>
  <c r="AW53" i="282"/>
  <c r="AW55" i="282" s="1"/>
  <c r="AW67" i="282"/>
  <c r="AW11" i="282"/>
  <c r="AW12" i="282" s="1"/>
  <c r="EL105" i="280" l="1"/>
  <c r="EL84" i="280"/>
  <c r="EL85" i="280" s="1"/>
  <c r="EL103" i="280" s="1"/>
  <c r="EL35" i="282"/>
  <c r="EL71" i="288"/>
  <c r="EL134" i="280"/>
  <c r="AV19" i="288"/>
  <c r="AW56" i="286"/>
  <c r="AV53" i="265"/>
  <c r="S51" i="277"/>
  <c r="AV76" i="265"/>
  <c r="T75" i="277"/>
  <c r="T76" i="277" s="1"/>
  <c r="T82" i="277" s="1"/>
  <c r="AV25" i="265"/>
  <c r="S24" i="277"/>
  <c r="AV81" i="265"/>
  <c r="GE64" i="265"/>
  <c r="GF61" i="278"/>
  <c r="GG76" i="278"/>
  <c r="AW58" i="282"/>
  <c r="AW59" i="282" s="1"/>
  <c r="AW62" i="282" s="1"/>
  <c r="AW63" i="282" s="1"/>
  <c r="AW77" i="282"/>
  <c r="AW78" i="282" s="1"/>
  <c r="AX75" i="282" s="1"/>
  <c r="AW87" i="282"/>
  <c r="AW13" i="282"/>
  <c r="AW21" i="265" s="1"/>
  <c r="EL70" i="288" l="1"/>
  <c r="EL72" i="288" s="1"/>
  <c r="EL75" i="288" s="1"/>
  <c r="EL116" i="280"/>
  <c r="EL117" i="280" s="1"/>
  <c r="EL106" i="280"/>
  <c r="EL36" i="265" s="1"/>
  <c r="EL16" i="265"/>
  <c r="EL35" i="265"/>
  <c r="T84" i="277"/>
  <c r="T83" i="277"/>
  <c r="AV82" i="265"/>
  <c r="GG77" i="278"/>
  <c r="GG84" i="278"/>
  <c r="GF52" i="278"/>
  <c r="AW22" i="265"/>
  <c r="AW64" i="282"/>
  <c r="AW32" i="265" s="1"/>
  <c r="AW66" i="282"/>
  <c r="AW88" i="282"/>
  <c r="AW89" i="282" s="1"/>
  <c r="AX54" i="282"/>
  <c r="EL70" i="265" l="1"/>
  <c r="EM114" i="280"/>
  <c r="EM131" i="280" s="1"/>
  <c r="AV84" i="265"/>
  <c r="AV83" i="265"/>
  <c r="GG85" i="278"/>
  <c r="GF55" i="278"/>
  <c r="GG31" i="265"/>
  <c r="AX86" i="282"/>
  <c r="AW73" i="265"/>
  <c r="AW33" i="265"/>
  <c r="AW53" i="286"/>
  <c r="AW54" i="286" s="1"/>
  <c r="AW60" i="286" s="1"/>
  <c r="AW35" i="286"/>
  <c r="EM133" i="280" l="1"/>
  <c r="EM97" i="280" s="1"/>
  <c r="EM99" i="280" s="1"/>
  <c r="EM104" i="280" s="1"/>
  <c r="GF30" i="265"/>
  <c r="GF63" i="278"/>
  <c r="GH82" i="278"/>
  <c r="GG69" i="265"/>
  <c r="AW11" i="280"/>
  <c r="AW13" i="280" s="1"/>
  <c r="AW37" i="265"/>
  <c r="AW74" i="288"/>
  <c r="AW77" i="288" s="1"/>
  <c r="AW79" i="288" s="1"/>
  <c r="EM84" i="280" l="1"/>
  <c r="EM85" i="280" s="1"/>
  <c r="EM103" i="280" s="1"/>
  <c r="EM105" i="280" s="1"/>
  <c r="EM35" i="282"/>
  <c r="EM134" i="280"/>
  <c r="EM71" i="288"/>
  <c r="AW42" i="265"/>
  <c r="GH73" i="278"/>
  <c r="GF64" i="278"/>
  <c r="EM35" i="265" l="1"/>
  <c r="EM16" i="265"/>
  <c r="EM106" i="280"/>
  <c r="EM36" i="265" s="1"/>
  <c r="EM116" i="280"/>
  <c r="EM117" i="280" s="1"/>
  <c r="EM70" i="288"/>
  <c r="EM72" i="288" s="1"/>
  <c r="EM75" i="288" s="1"/>
  <c r="AW141" i="280"/>
  <c r="AW142" i="280" s="1"/>
  <c r="AW144" i="280" s="1"/>
  <c r="AW145" i="280" s="1"/>
  <c r="GF64" i="265"/>
  <c r="GG61" i="278"/>
  <c r="GH76" i="278"/>
  <c r="EN114" i="280" l="1"/>
  <c r="EN131" i="280" s="1"/>
  <c r="EM70" i="265"/>
  <c r="AW147" i="280"/>
  <c r="AW148" i="280" s="1"/>
  <c r="AW44" i="265" s="1"/>
  <c r="BC64" i="277"/>
  <c r="GG52" i="278"/>
  <c r="GH77" i="278"/>
  <c r="GH84" i="278"/>
  <c r="AW173" i="280"/>
  <c r="AW162" i="280"/>
  <c r="AW164" i="280" s="1"/>
  <c r="EN133" i="280" l="1"/>
  <c r="EN97" i="280" s="1"/>
  <c r="EN99" i="280" s="1"/>
  <c r="EN104" i="280" s="1"/>
  <c r="AW188" i="280"/>
  <c r="GH85" i="278"/>
  <c r="GH31" i="265"/>
  <c r="GG55" i="278"/>
  <c r="AW165" i="280"/>
  <c r="AW45" i="265" s="1"/>
  <c r="AW169" i="280"/>
  <c r="AW170" i="280" s="1"/>
  <c r="AW189" i="280" s="1"/>
  <c r="AW174" i="280"/>
  <c r="AW175" i="280" s="1"/>
  <c r="AW178" i="280" s="1"/>
  <c r="AW180" i="280" s="1"/>
  <c r="EN71" i="288" l="1"/>
  <c r="EN134" i="280"/>
  <c r="EN84" i="280"/>
  <c r="EN85" i="280" s="1"/>
  <c r="EN103" i="280" s="1"/>
  <c r="EN105" i="280" s="1"/>
  <c r="EN35" i="282"/>
  <c r="GG30" i="265"/>
  <c r="GG63" i="278"/>
  <c r="GI82" i="278"/>
  <c r="GH69" i="265"/>
  <c r="AW181" i="280"/>
  <c r="AW46" i="265" s="1"/>
  <c r="AW190" i="280"/>
  <c r="AW191" i="280" s="1"/>
  <c r="EN70" i="288" l="1"/>
  <c r="EN72" i="288" s="1"/>
  <c r="EN75" i="288" s="1"/>
  <c r="EN116" i="280"/>
  <c r="EN117" i="280" s="1"/>
  <c r="EN106" i="280"/>
  <c r="EN36" i="265" s="1"/>
  <c r="EN35" i="265"/>
  <c r="EN16" i="265"/>
  <c r="GI73" i="278"/>
  <c r="GG64" i="278"/>
  <c r="AW47" i="265"/>
  <c r="AW72" i="265"/>
  <c r="AX187" i="280"/>
  <c r="EO114" i="280" l="1"/>
  <c r="EO131" i="280" s="1"/>
  <c r="EN70" i="265"/>
  <c r="AR70" i="277" s="1"/>
  <c r="AW50" i="265"/>
  <c r="GH61" i="278"/>
  <c r="GG64" i="265"/>
  <c r="GI76" i="278"/>
  <c r="AX157" i="280"/>
  <c r="AX158" i="280" s="1"/>
  <c r="AX179" i="280"/>
  <c r="EO133" i="280" l="1"/>
  <c r="EO97" i="280" s="1"/>
  <c r="EO99" i="280" s="1"/>
  <c r="EO104" i="280" s="1"/>
  <c r="AW57" i="286"/>
  <c r="AW58" i="286" s="1"/>
  <c r="AW61" i="286" s="1"/>
  <c r="AW62" i="286" s="1"/>
  <c r="AW63" i="286" s="1"/>
  <c r="AW46" i="286"/>
  <c r="GI77" i="278"/>
  <c r="GI84" i="278"/>
  <c r="GH52" i="278"/>
  <c r="AX168" i="280"/>
  <c r="AX163" i="280"/>
  <c r="AX36" i="282"/>
  <c r="AX38" i="282" s="1"/>
  <c r="AX44" i="282" s="1"/>
  <c r="AX45" i="282" s="1"/>
  <c r="AX159" i="280"/>
  <c r="AX18" i="265" s="1"/>
  <c r="EO84" i="280" l="1"/>
  <c r="EO85" i="280" s="1"/>
  <c r="EO103" i="280" s="1"/>
  <c r="EO105" i="280" s="1"/>
  <c r="EO134" i="280"/>
  <c r="EO71" i="288"/>
  <c r="EO35" i="282"/>
  <c r="AW30" i="288"/>
  <c r="AW32" i="288" s="1"/>
  <c r="AW60" i="288" s="1"/>
  <c r="AW62" i="288" s="1"/>
  <c r="AW65" i="288" s="1"/>
  <c r="AW47" i="286"/>
  <c r="AW48" i="286" s="1"/>
  <c r="AW36" i="286"/>
  <c r="AW37" i="286" s="1"/>
  <c r="AX34" i="286" s="1"/>
  <c r="AW14" i="288"/>
  <c r="AW16" i="288" s="1"/>
  <c r="GH55" i="278"/>
  <c r="GI85" i="278"/>
  <c r="GI31" i="265"/>
  <c r="AW24" i="265"/>
  <c r="AW52" i="265"/>
  <c r="AX47" i="282"/>
  <c r="AX48" i="282" s="1"/>
  <c r="AX50" i="282"/>
  <c r="AX51" i="282" s="1"/>
  <c r="AX76" i="282" s="1"/>
  <c r="AX19" i="265"/>
  <c r="AW39" i="288" l="1"/>
  <c r="AW40" i="288" s="1"/>
  <c r="AW43" i="288" s="1"/>
  <c r="EO70" i="288"/>
  <c r="EO72" i="288" s="1"/>
  <c r="EO75" i="288" s="1"/>
  <c r="EO116" i="280"/>
  <c r="EO117" i="280" s="1"/>
  <c r="EO106" i="280"/>
  <c r="EO36" i="265" s="1"/>
  <c r="EO16" i="265"/>
  <c r="EO35" i="265"/>
  <c r="AW75" i="265"/>
  <c r="AW76" i="265" s="1"/>
  <c r="AX45" i="286"/>
  <c r="AX140" i="280" s="1"/>
  <c r="AW63" i="265"/>
  <c r="AW65" i="265" s="1"/>
  <c r="AW19" i="288"/>
  <c r="GJ82" i="278"/>
  <c r="GI69" i="265"/>
  <c r="GH30" i="265"/>
  <c r="GH63" i="278"/>
  <c r="AX57" i="282"/>
  <c r="AX53" i="282"/>
  <c r="AX55" i="282" s="1"/>
  <c r="AW25" i="265"/>
  <c r="AX11" i="282"/>
  <c r="AX12" i="282" s="1"/>
  <c r="AX67" i="282"/>
  <c r="AW53" i="265"/>
  <c r="AX52" i="286"/>
  <c r="EP114" i="280" l="1"/>
  <c r="EP131" i="280" s="1"/>
  <c r="EO70" i="265"/>
  <c r="AX56" i="286"/>
  <c r="AW67" i="265"/>
  <c r="AW82" i="265"/>
  <c r="GH64" i="278"/>
  <c r="GJ73" i="278"/>
  <c r="AX13" i="282"/>
  <c r="AX21" i="265" s="1"/>
  <c r="AX87" i="282"/>
  <c r="AX58" i="282"/>
  <c r="AX59" i="282" s="1"/>
  <c r="AX62" i="282" s="1"/>
  <c r="AX63" i="282" s="1"/>
  <c r="AX77" i="282"/>
  <c r="AX78" i="282" s="1"/>
  <c r="AY75" i="282" s="1"/>
  <c r="EP133" i="280" l="1"/>
  <c r="EP97" i="280" s="1"/>
  <c r="EP99" i="280" s="1"/>
  <c r="EP104" i="280" s="1"/>
  <c r="AW81" i="265"/>
  <c r="GJ76" i="278"/>
  <c r="GH64" i="265"/>
  <c r="GI61" i="278"/>
  <c r="AX22" i="265"/>
  <c r="AX64" i="282"/>
  <c r="AX32" i="265" s="1"/>
  <c r="AX66" i="282"/>
  <c r="AX88" i="282"/>
  <c r="AX89" i="282" s="1"/>
  <c r="AY54" i="282"/>
  <c r="EP84" i="280" l="1"/>
  <c r="EP85" i="280" s="1"/>
  <c r="EP103" i="280" s="1"/>
  <c r="EP105" i="280" s="1"/>
  <c r="EP71" i="288"/>
  <c r="EP134" i="280"/>
  <c r="EP35" i="282"/>
  <c r="AW83" i="265"/>
  <c r="AW84" i="265"/>
  <c r="GI52" i="278"/>
  <c r="GJ77" i="278"/>
  <c r="GJ84" i="278"/>
  <c r="H76" i="278"/>
  <c r="AX73" i="265"/>
  <c r="AY86" i="282"/>
  <c r="AX53" i="286"/>
  <c r="AX54" i="286" s="1"/>
  <c r="AX60" i="286" s="1"/>
  <c r="AX35" i="286"/>
  <c r="AX33" i="265"/>
  <c r="EP16" i="265" l="1"/>
  <c r="EP35" i="265"/>
  <c r="EP106" i="280"/>
  <c r="EP36" i="265" s="1"/>
  <c r="EP70" i="288"/>
  <c r="EP72" i="288" s="1"/>
  <c r="EP75" i="288" s="1"/>
  <c r="EP116" i="280"/>
  <c r="EP117" i="280" s="1"/>
  <c r="GJ85" i="278"/>
  <c r="H84" i="278"/>
  <c r="GI55" i="278"/>
  <c r="GJ31" i="265"/>
  <c r="H77" i="278"/>
  <c r="AX11" i="280"/>
  <c r="AX13" i="280" s="1"/>
  <c r="AX74" i="288"/>
  <c r="AX77" i="288" s="1"/>
  <c r="AX79" i="288" s="1"/>
  <c r="AX37" i="265"/>
  <c r="EP70" i="265" l="1"/>
  <c r="EQ114" i="280"/>
  <c r="EQ131" i="280" s="1"/>
  <c r="AX42" i="265"/>
  <c r="GI30" i="265"/>
  <c r="GI63" i="278"/>
  <c r="T31" i="277"/>
  <c r="U31" i="277"/>
  <c r="V31" i="277"/>
  <c r="W31" i="277"/>
  <c r="X31" i="277"/>
  <c r="Y31" i="277"/>
  <c r="Z31" i="277"/>
  <c r="AL31" i="277"/>
  <c r="AM31" i="277"/>
  <c r="AN31" i="277"/>
  <c r="AO31" i="277"/>
  <c r="AP31" i="277"/>
  <c r="AQ31" i="277"/>
  <c r="AR31" i="277"/>
  <c r="AS31" i="277"/>
  <c r="AT31" i="277"/>
  <c r="AU31" i="277"/>
  <c r="AV31" i="277"/>
  <c r="AW31" i="277"/>
  <c r="AX31" i="277"/>
  <c r="AY31" i="277"/>
  <c r="AZ31" i="277"/>
  <c r="BA31" i="277"/>
  <c r="BB31" i="277"/>
  <c r="BC31" i="277"/>
  <c r="H31" i="265"/>
  <c r="GJ69" i="265"/>
  <c r="AX141" i="280" l="1"/>
  <c r="AX142" i="280" s="1"/>
  <c r="AX144" i="280" s="1"/>
  <c r="AX145" i="280" s="1"/>
  <c r="EQ133" i="280"/>
  <c r="EQ97" i="280" s="1"/>
  <c r="EQ99" i="280" s="1"/>
  <c r="EQ104" i="280" s="1"/>
  <c r="H41" i="269"/>
  <c r="K41" i="269" s="1"/>
  <c r="J41" i="269" s="1"/>
  <c r="BD69" i="277"/>
  <c r="H31" i="277"/>
  <c r="GI64" i="278"/>
  <c r="AX147" i="280" l="1"/>
  <c r="AX148" i="280" s="1"/>
  <c r="AX44" i="265" s="1"/>
  <c r="EQ35" i="282"/>
  <c r="EQ71" i="288"/>
  <c r="EQ84" i="280"/>
  <c r="EQ85" i="280" s="1"/>
  <c r="EQ103" i="280" s="1"/>
  <c r="EQ105" i="280" s="1"/>
  <c r="EQ134" i="280"/>
  <c r="L41" i="269"/>
  <c r="GJ61" i="278"/>
  <c r="GI64" i="265"/>
  <c r="AX173" i="280"/>
  <c r="AX162" i="280"/>
  <c r="AX164" i="280" s="1"/>
  <c r="AX188" i="280" l="1"/>
  <c r="EQ116" i="280"/>
  <c r="EQ117" i="280" s="1"/>
  <c r="EQ70" i="288"/>
  <c r="EQ72" i="288" s="1"/>
  <c r="EQ75" i="288" s="1"/>
  <c r="EQ106" i="280"/>
  <c r="EQ36" i="265" s="1"/>
  <c r="EQ35" i="265"/>
  <c r="EQ16" i="265"/>
  <c r="GJ52" i="278"/>
  <c r="AX174" i="280"/>
  <c r="AX175" i="280" s="1"/>
  <c r="AX178" i="280" s="1"/>
  <c r="AX180" i="280" s="1"/>
  <c r="AX165" i="280"/>
  <c r="AX45" i="265" s="1"/>
  <c r="AX169" i="280"/>
  <c r="AX170" i="280" s="1"/>
  <c r="AX189" i="280" s="1"/>
  <c r="ER114" i="280" l="1"/>
  <c r="ER131" i="280" s="1"/>
  <c r="EQ70" i="265"/>
  <c r="GJ55" i="278"/>
  <c r="AX190" i="280"/>
  <c r="AX191" i="280" s="1"/>
  <c r="AX181" i="280"/>
  <c r="AX46" i="265" s="1"/>
  <c r="ER133" i="280" l="1"/>
  <c r="ER97" i="280" s="1"/>
  <c r="ER99" i="280" s="1"/>
  <c r="ER104" i="280" s="1"/>
  <c r="GJ63" i="278"/>
  <c r="GJ30" i="265"/>
  <c r="H55" i="278"/>
  <c r="AX47" i="265"/>
  <c r="AY187" i="280"/>
  <c r="AX72" i="265"/>
  <c r="ER84" i="280" l="1"/>
  <c r="ER85" i="280" s="1"/>
  <c r="ER103" i="280" s="1"/>
  <c r="ER105" i="280" s="1"/>
  <c r="ER134" i="280"/>
  <c r="ER71" i="288"/>
  <c r="ER35" i="282"/>
  <c r="AX50" i="265"/>
  <c r="T30" i="277"/>
  <c r="U30" i="277"/>
  <c r="V30" i="277"/>
  <c r="W30" i="277"/>
  <c r="X30" i="277"/>
  <c r="Y30" i="277"/>
  <c r="AF30" i="277"/>
  <c r="AG30" i="277"/>
  <c r="AH30" i="277"/>
  <c r="AI30" i="277"/>
  <c r="AJ30" i="277"/>
  <c r="AK30" i="277"/>
  <c r="AL30" i="277"/>
  <c r="AM30" i="277"/>
  <c r="AN30" i="277"/>
  <c r="AO30" i="277"/>
  <c r="AP30" i="277"/>
  <c r="AQ30" i="277"/>
  <c r="AR30" i="277"/>
  <c r="AS30" i="277"/>
  <c r="AT30" i="277"/>
  <c r="AU30" i="277"/>
  <c r="AV30" i="277"/>
  <c r="AW30" i="277"/>
  <c r="AX30" i="277"/>
  <c r="AY30" i="277"/>
  <c r="AZ30" i="277"/>
  <c r="BA30" i="277"/>
  <c r="BB30" i="277"/>
  <c r="BC30" i="277"/>
  <c r="H63" i="278"/>
  <c r="H30" i="265"/>
  <c r="GJ64" i="278"/>
  <c r="AY157" i="280"/>
  <c r="AY158" i="280" s="1"/>
  <c r="AY179" i="280"/>
  <c r="AX57" i="286" l="1"/>
  <c r="AX58" i="286" s="1"/>
  <c r="AX61" i="286" s="1"/>
  <c r="AX62" i="286" s="1"/>
  <c r="AX30" i="288" s="1"/>
  <c r="AX32" i="288" s="1"/>
  <c r="ER106" i="280"/>
  <c r="ER36" i="265" s="1"/>
  <c r="ER116" i="280"/>
  <c r="ER117" i="280" s="1"/>
  <c r="ER70" i="288"/>
  <c r="ER72" i="288" s="1"/>
  <c r="ER75" i="288" s="1"/>
  <c r="ER16" i="265"/>
  <c r="ER35" i="265"/>
  <c r="AX46" i="286"/>
  <c r="H40" i="269"/>
  <c r="K40" i="269" s="1"/>
  <c r="J40" i="269" s="1"/>
  <c r="GJ64" i="265"/>
  <c r="H30" i="277"/>
  <c r="AX63" i="286"/>
  <c r="AY168" i="280"/>
  <c r="AY159" i="280"/>
  <c r="AY18" i="265" s="1"/>
  <c r="AY36" i="282"/>
  <c r="AY38" i="282" s="1"/>
  <c r="AY44" i="282" s="1"/>
  <c r="AY45" i="282" s="1"/>
  <c r="AY163" i="280"/>
  <c r="AX36" i="286" l="1"/>
  <c r="AX37" i="286" s="1"/>
  <c r="AY34" i="286" s="1"/>
  <c r="AX47" i="286"/>
  <c r="AX14" i="288"/>
  <c r="ES114" i="280"/>
  <c r="ES131" i="280" s="1"/>
  <c r="ER70" i="265"/>
  <c r="AS70" i="277" s="1"/>
  <c r="AX48" i="286"/>
  <c r="AX63" i="265" s="1"/>
  <c r="L40" i="269"/>
  <c r="BD64" i="277"/>
  <c r="AX16" i="288"/>
  <c r="AY19" i="265"/>
  <c r="AY47" i="282"/>
  <c r="AY48" i="282" s="1"/>
  <c r="AY50" i="282"/>
  <c r="AY51" i="282" s="1"/>
  <c r="AY76" i="282" s="1"/>
  <c r="AX60" i="288"/>
  <c r="AX62" i="288" s="1"/>
  <c r="AX65" i="288" s="1"/>
  <c r="AX39" i="288"/>
  <c r="AX40" i="288" s="1"/>
  <c r="AX43" i="288" s="1"/>
  <c r="AX75" i="265"/>
  <c r="AX24" i="265"/>
  <c r="AX52" i="265"/>
  <c r="AY45" i="286" l="1"/>
  <c r="AY140" i="280" s="1"/>
  <c r="ES133" i="280"/>
  <c r="ES97" i="280" s="1"/>
  <c r="ES99" i="280" s="1"/>
  <c r="ES104" i="280" s="1"/>
  <c r="AX65" i="265"/>
  <c r="AX76" i="265"/>
  <c r="AX19" i="288"/>
  <c r="AY52" i="286"/>
  <c r="AX25" i="265"/>
  <c r="AX53" i="265"/>
  <c r="AY57" i="282"/>
  <c r="AY53" i="282"/>
  <c r="AY55" i="282" s="1"/>
  <c r="AY67" i="282"/>
  <c r="AY11" i="282"/>
  <c r="AY12" i="282" s="1"/>
  <c r="AY56" i="286" l="1"/>
  <c r="ES84" i="280"/>
  <c r="ES85" i="280" s="1"/>
  <c r="ES103" i="280" s="1"/>
  <c r="ES105" i="280" s="1"/>
  <c r="ES35" i="282"/>
  <c r="ES71" i="288"/>
  <c r="ES134" i="280"/>
  <c r="AX82" i="265"/>
  <c r="AX67" i="265"/>
  <c r="AY13" i="282"/>
  <c r="AY21" i="265" s="1"/>
  <c r="AY87" i="282"/>
  <c r="AY58" i="282"/>
  <c r="AY59" i="282" s="1"/>
  <c r="AY62" i="282" s="1"/>
  <c r="AY63" i="282" s="1"/>
  <c r="AY77" i="282"/>
  <c r="AY78" i="282" s="1"/>
  <c r="AZ75" i="282" s="1"/>
  <c r="ES116" i="280" l="1"/>
  <c r="ES117" i="280" s="1"/>
  <c r="ES70" i="288"/>
  <c r="ES72" i="288" s="1"/>
  <c r="ES75" i="288" s="1"/>
  <c r="ES106" i="280"/>
  <c r="ES36" i="265" s="1"/>
  <c r="ES35" i="265"/>
  <c r="ES16" i="265"/>
  <c r="AX81" i="265"/>
  <c r="AY64" i="282"/>
  <c r="AY32" i="265" s="1"/>
  <c r="AY66" i="282"/>
  <c r="AY88" i="282"/>
  <c r="AY89" i="282" s="1"/>
  <c r="AY22" i="265"/>
  <c r="AZ54" i="282"/>
  <c r="ET114" i="280" l="1"/>
  <c r="ET131" i="280" s="1"/>
  <c r="ES70" i="265"/>
  <c r="AX83" i="265"/>
  <c r="AX84" i="265"/>
  <c r="AZ86" i="282"/>
  <c r="AY73" i="265"/>
  <c r="AY53" i="286"/>
  <c r="AY54" i="286" s="1"/>
  <c r="AY60" i="286" s="1"/>
  <c r="AY35" i="286"/>
  <c r="AY33" i="265"/>
  <c r="ET133" i="280" l="1"/>
  <c r="ET97" i="280" s="1"/>
  <c r="ET99" i="280" s="1"/>
  <c r="ET104" i="280" s="1"/>
  <c r="AY11" i="280"/>
  <c r="AY13" i="280" s="1"/>
  <c r="AY37" i="265"/>
  <c r="AY74" i="288"/>
  <c r="AY77" i="288" s="1"/>
  <c r="AY79" i="288" s="1"/>
  <c r="ET71" i="288" l="1"/>
  <c r="ET134" i="280"/>
  <c r="ET84" i="280"/>
  <c r="ET85" i="280" s="1"/>
  <c r="ET103" i="280" s="1"/>
  <c r="ET105" i="280" s="1"/>
  <c r="ET35" i="282"/>
  <c r="AY42" i="265"/>
  <c r="ET106" i="280" l="1"/>
  <c r="ET36" i="265" s="1"/>
  <c r="ET116" i="280"/>
  <c r="ET117" i="280" s="1"/>
  <c r="ET70" i="288"/>
  <c r="ET72" i="288" s="1"/>
  <c r="ET75" i="288" s="1"/>
  <c r="ET35" i="265"/>
  <c r="ET16" i="265"/>
  <c r="AY141" i="280"/>
  <c r="AY142" i="280" s="1"/>
  <c r="AY144" i="280" s="1"/>
  <c r="AY145" i="280" s="1"/>
  <c r="ET70" i="265" l="1"/>
  <c r="EU114" i="280"/>
  <c r="EU131" i="280" s="1"/>
  <c r="AY147" i="280"/>
  <c r="AY148" i="280" s="1"/>
  <c r="AY188" i="280" s="1"/>
  <c r="AY173" i="280"/>
  <c r="AY162" i="280"/>
  <c r="AY164" i="280" s="1"/>
  <c r="EU133" i="280" l="1"/>
  <c r="EU97" i="280" s="1"/>
  <c r="EU99" i="280" s="1"/>
  <c r="EU104" i="280" s="1"/>
  <c r="AY44" i="265"/>
  <c r="AY165" i="280"/>
  <c r="AY45" i="265" s="1"/>
  <c r="AY174" i="280"/>
  <c r="AY175" i="280" s="1"/>
  <c r="AY178" i="280" s="1"/>
  <c r="AY180" i="280" s="1"/>
  <c r="AY169" i="280"/>
  <c r="AY170" i="280" s="1"/>
  <c r="AY189" i="280" s="1"/>
  <c r="EU71" i="288" l="1"/>
  <c r="EU35" i="282"/>
  <c r="EU84" i="280"/>
  <c r="EU85" i="280" s="1"/>
  <c r="EU103" i="280" s="1"/>
  <c r="EU105" i="280" s="1"/>
  <c r="EU134" i="280"/>
  <c r="AY190" i="280"/>
  <c r="AY191" i="280" s="1"/>
  <c r="AY181" i="280"/>
  <c r="AY46" i="265" s="1"/>
  <c r="EU106" i="280" l="1"/>
  <c r="EU36" i="265" s="1"/>
  <c r="EU116" i="280"/>
  <c r="EU117" i="280" s="1"/>
  <c r="EU70" i="288"/>
  <c r="EU72" i="288" s="1"/>
  <c r="EU75" i="288" s="1"/>
  <c r="EU35" i="265"/>
  <c r="EU16" i="265"/>
  <c r="AZ187" i="280"/>
  <c r="AY72" i="265"/>
  <c r="AY47" i="265"/>
  <c r="EV114" i="280" l="1"/>
  <c r="EV131" i="280" s="1"/>
  <c r="EU70" i="265"/>
  <c r="AY50" i="265"/>
  <c r="AZ179" i="280"/>
  <c r="AZ157" i="280"/>
  <c r="AZ158" i="280" s="1"/>
  <c r="EV133" i="280" l="1"/>
  <c r="EV97" i="280" s="1"/>
  <c r="EV99" i="280" s="1"/>
  <c r="EV104" i="280" s="1"/>
  <c r="AY57" i="286"/>
  <c r="AY58" i="286" s="1"/>
  <c r="AY61" i="286" s="1"/>
  <c r="AY62" i="286" s="1"/>
  <c r="AY14" i="288" s="1"/>
  <c r="AY46" i="286"/>
  <c r="AZ168" i="280"/>
  <c r="AZ159" i="280"/>
  <c r="AZ18" i="265" s="1"/>
  <c r="AZ36" i="282"/>
  <c r="AZ38" i="282" s="1"/>
  <c r="AZ44" i="282" s="1"/>
  <c r="AZ45" i="282" s="1"/>
  <c r="AZ163" i="280"/>
  <c r="EV84" i="280" l="1"/>
  <c r="EV85" i="280" s="1"/>
  <c r="EV103" i="280" s="1"/>
  <c r="EV105" i="280" s="1"/>
  <c r="EV35" i="282"/>
  <c r="EV71" i="288"/>
  <c r="EV134" i="280"/>
  <c r="AY36" i="286"/>
  <c r="AY37" i="286" s="1"/>
  <c r="AZ34" i="286" s="1"/>
  <c r="AY47" i="286"/>
  <c r="AY48" i="286" s="1"/>
  <c r="AZ45" i="286" s="1"/>
  <c r="AY30" i="288"/>
  <c r="AY32" i="288" s="1"/>
  <c r="AY39" i="288" s="1"/>
  <c r="AY40" i="288" s="1"/>
  <c r="AY43" i="288" s="1"/>
  <c r="AY63" i="286"/>
  <c r="AY24" i="265" s="1"/>
  <c r="AY16" i="288"/>
  <c r="AZ19" i="265"/>
  <c r="T18" i="277"/>
  <c r="AZ50" i="282"/>
  <c r="AZ51" i="282" s="1"/>
  <c r="AZ76" i="282" s="1"/>
  <c r="AZ47" i="282"/>
  <c r="AZ48" i="282" s="1"/>
  <c r="AY60" i="288" l="1"/>
  <c r="AY62" i="288" s="1"/>
  <c r="AY65" i="288" s="1"/>
  <c r="EV70" i="288"/>
  <c r="EV72" i="288" s="1"/>
  <c r="EV75" i="288" s="1"/>
  <c r="EV106" i="280"/>
  <c r="EV36" i="265" s="1"/>
  <c r="EV116" i="280"/>
  <c r="EV117" i="280" s="1"/>
  <c r="EV16" i="265"/>
  <c r="EV35" i="265"/>
  <c r="AY75" i="265"/>
  <c r="AY76" i="265" s="1"/>
  <c r="AY63" i="265"/>
  <c r="AY52" i="265"/>
  <c r="AY65" i="265"/>
  <c r="AY19" i="288"/>
  <c r="AZ57" i="282"/>
  <c r="AZ53" i="282"/>
  <c r="AZ55" i="282" s="1"/>
  <c r="AY25" i="265"/>
  <c r="AZ67" i="282"/>
  <c r="AZ11" i="282"/>
  <c r="AZ12" i="282" s="1"/>
  <c r="AZ56" i="286"/>
  <c r="AZ140" i="280"/>
  <c r="AZ52" i="286"/>
  <c r="AY53" i="265" l="1"/>
  <c r="EW114" i="280"/>
  <c r="EW131" i="280" s="1"/>
  <c r="EV70" i="265"/>
  <c r="AT70" i="277" s="1"/>
  <c r="AY82" i="265"/>
  <c r="AY67" i="265"/>
  <c r="AZ87" i="282"/>
  <c r="AZ13" i="282"/>
  <c r="AZ21" i="265" s="1"/>
  <c r="AZ77" i="282"/>
  <c r="AZ78" i="282" s="1"/>
  <c r="BA75" i="282" s="1"/>
  <c r="AZ58" i="282"/>
  <c r="AZ59" i="282" s="1"/>
  <c r="AZ62" i="282" s="1"/>
  <c r="AZ63" i="282" s="1"/>
  <c r="EW133" i="280" l="1"/>
  <c r="EW97" i="280" s="1"/>
  <c r="EW99" i="280" s="1"/>
  <c r="EW104" i="280" s="1"/>
  <c r="AY81" i="265"/>
  <c r="AZ66" i="282"/>
  <c r="AZ88" i="282"/>
  <c r="AZ89" i="282" s="1"/>
  <c r="AZ64" i="282"/>
  <c r="AZ32" i="265" s="1"/>
  <c r="T21" i="277"/>
  <c r="AZ22" i="265"/>
  <c r="BA54" i="282"/>
  <c r="EW134" i="280" l="1"/>
  <c r="EW71" i="288"/>
  <c r="EW84" i="280"/>
  <c r="EW85" i="280" s="1"/>
  <c r="EW103" i="280" s="1"/>
  <c r="EW105" i="280" s="1"/>
  <c r="EW35" i="282"/>
  <c r="AY83" i="265"/>
  <c r="AY84" i="265"/>
  <c r="BA86" i="282"/>
  <c r="AZ73" i="265"/>
  <c r="AZ35" i="286"/>
  <c r="AZ53" i="286"/>
  <c r="AZ54" i="286" s="1"/>
  <c r="AZ60" i="286" s="1"/>
  <c r="AZ33" i="265"/>
  <c r="T32" i="277"/>
  <c r="T33" i="277" s="1"/>
  <c r="EW106" i="280" l="1"/>
  <c r="EW36" i="265" s="1"/>
  <c r="EW70" i="288"/>
  <c r="EW72" i="288" s="1"/>
  <c r="EW75" i="288" s="1"/>
  <c r="EW116" i="280"/>
  <c r="EW117" i="280" s="1"/>
  <c r="EW16" i="265"/>
  <c r="EW35" i="265"/>
  <c r="U73" i="277"/>
  <c r="AZ11" i="280"/>
  <c r="AZ13" i="280" s="1"/>
  <c r="AZ74" i="288"/>
  <c r="AZ77" i="288" s="1"/>
  <c r="AZ79" i="288" s="1"/>
  <c r="AZ37" i="265"/>
  <c r="EW70" i="265" l="1"/>
  <c r="EX114" i="280"/>
  <c r="EX131" i="280" s="1"/>
  <c r="AZ42" i="265"/>
  <c r="F80" i="288"/>
  <c r="H11" i="269" s="1"/>
  <c r="F81" i="288"/>
  <c r="H12" i="269" s="1"/>
  <c r="EX133" i="280" l="1"/>
  <c r="EX97" i="280" s="1"/>
  <c r="EX99" i="280" s="1"/>
  <c r="EX104" i="280" s="1"/>
  <c r="AZ141" i="280"/>
  <c r="AZ142" i="280" s="1"/>
  <c r="AZ144" i="280" s="1"/>
  <c r="AZ145" i="280" s="1"/>
  <c r="K12" i="269"/>
  <c r="J12" i="269" s="1"/>
  <c r="Q3" i="291"/>
  <c r="Q4" i="291" s="1"/>
  <c r="K11" i="269"/>
  <c r="J11" i="269" s="1"/>
  <c r="P3" i="291"/>
  <c r="P4" i="291" s="1"/>
  <c r="EX84" i="280" l="1"/>
  <c r="EX85" i="280" s="1"/>
  <c r="EX103" i="280" s="1"/>
  <c r="EX105" i="280" s="1"/>
  <c r="EX71" i="288"/>
  <c r="EX134" i="280"/>
  <c r="EX35" i="282"/>
  <c r="AZ147" i="280"/>
  <c r="AZ148" i="280" s="1"/>
  <c r="AZ44" i="265" s="1"/>
  <c r="L12" i="269"/>
  <c r="L11" i="269"/>
  <c r="AZ173" i="280"/>
  <c r="AZ162" i="280"/>
  <c r="AZ164" i="280" s="1"/>
  <c r="EX16" i="265" l="1"/>
  <c r="EX35" i="265"/>
  <c r="EX70" i="288"/>
  <c r="EX72" i="288" s="1"/>
  <c r="EX75" i="288" s="1"/>
  <c r="EX116" i="280"/>
  <c r="EX117" i="280" s="1"/>
  <c r="EX106" i="280"/>
  <c r="EX36" i="265" s="1"/>
  <c r="AZ188" i="280"/>
  <c r="AZ165" i="280"/>
  <c r="AZ45" i="265" s="1"/>
  <c r="AZ174" i="280"/>
  <c r="AZ175" i="280" s="1"/>
  <c r="AZ178" i="280" s="1"/>
  <c r="AZ180" i="280" s="1"/>
  <c r="AZ169" i="280"/>
  <c r="AZ170" i="280" s="1"/>
  <c r="AZ189" i="280" s="1"/>
  <c r="T43" i="277"/>
  <c r="EX70" i="265" l="1"/>
  <c r="EY114" i="280"/>
  <c r="EY131" i="280" s="1"/>
  <c r="AZ181" i="280"/>
  <c r="AZ46" i="265" s="1"/>
  <c r="AZ190" i="280"/>
  <c r="AZ191" i="280" s="1"/>
  <c r="EY133" i="280" l="1"/>
  <c r="EY97" i="280" s="1"/>
  <c r="EY99" i="280" s="1"/>
  <c r="EY104" i="280" s="1"/>
  <c r="AZ72" i="265"/>
  <c r="BA187" i="280"/>
  <c r="T44" i="277"/>
  <c r="AZ47" i="265"/>
  <c r="EY134" i="280" l="1"/>
  <c r="EY35" i="282"/>
  <c r="EY84" i="280"/>
  <c r="EY85" i="280" s="1"/>
  <c r="EY103" i="280" s="1"/>
  <c r="EY105" i="280" s="1"/>
  <c r="EY71" i="288"/>
  <c r="AZ50" i="265"/>
  <c r="BA179" i="280"/>
  <c r="BA157" i="280"/>
  <c r="BA158" i="280" s="1"/>
  <c r="U72" i="277"/>
  <c r="AZ57" i="286" l="1"/>
  <c r="AZ58" i="286" s="1"/>
  <c r="AZ61" i="286" s="1"/>
  <c r="AZ62" i="286" s="1"/>
  <c r="AZ36" i="286" s="1"/>
  <c r="AZ37" i="286" s="1"/>
  <c r="EY70" i="288"/>
  <c r="EY72" i="288" s="1"/>
  <c r="EY75" i="288" s="1"/>
  <c r="EY116" i="280"/>
  <c r="EY117" i="280" s="1"/>
  <c r="EY106" i="280"/>
  <c r="EY36" i="265" s="1"/>
  <c r="EY35" i="265"/>
  <c r="EY16" i="265"/>
  <c r="AZ46" i="286"/>
  <c r="BA159" i="280"/>
  <c r="BA18" i="265" s="1"/>
  <c r="BA168" i="280"/>
  <c r="BA163" i="280"/>
  <c r="BA36" i="282"/>
  <c r="BA38" i="282" s="1"/>
  <c r="BA44" i="282" s="1"/>
  <c r="BA45" i="282" s="1"/>
  <c r="AZ14" i="288" l="1"/>
  <c r="AZ47" i="286"/>
  <c r="AZ48" i="286" s="1"/>
  <c r="AZ30" i="288"/>
  <c r="AZ32" i="288" s="1"/>
  <c r="AZ60" i="288" s="1"/>
  <c r="AZ62" i="288" s="1"/>
  <c r="AZ65" i="288" s="1"/>
  <c r="AZ63" i="286"/>
  <c r="AZ24" i="265" s="1"/>
  <c r="EZ114" i="280"/>
  <c r="EZ131" i="280" s="1"/>
  <c r="EY70" i="265"/>
  <c r="AZ16" i="288"/>
  <c r="AZ52" i="265"/>
  <c r="AZ75" i="265"/>
  <c r="BA34" i="286"/>
  <c r="BA19" i="265"/>
  <c r="BA47" i="282"/>
  <c r="BA48" i="282" s="1"/>
  <c r="BA50" i="282"/>
  <c r="BA51" i="282" s="1"/>
  <c r="BA76" i="282" s="1"/>
  <c r="BA45" i="286" l="1"/>
  <c r="BA56" i="286" s="1"/>
  <c r="AZ63" i="265"/>
  <c r="AZ39" i="288"/>
  <c r="AZ40" i="288" s="1"/>
  <c r="AZ43" i="288" s="1"/>
  <c r="EZ133" i="280"/>
  <c r="EZ97" i="280" s="1"/>
  <c r="EZ99" i="280" s="1"/>
  <c r="EZ104" i="280" s="1"/>
  <c r="AZ19" i="288"/>
  <c r="AZ65" i="265"/>
  <c r="U63" i="277"/>
  <c r="U65" i="277" s="1"/>
  <c r="U67" i="277" s="1"/>
  <c r="U81" i="277" s="1"/>
  <c r="BA67" i="282"/>
  <c r="BA11" i="282"/>
  <c r="BA12" i="282" s="1"/>
  <c r="BA52" i="286"/>
  <c r="T24" i="277"/>
  <c r="AZ25" i="265"/>
  <c r="BA53" i="282"/>
  <c r="BA55" i="282" s="1"/>
  <c r="BA57" i="282"/>
  <c r="BA140" i="280"/>
  <c r="U75" i="277"/>
  <c r="U76" i="277" s="1"/>
  <c r="U82" i="277" s="1"/>
  <c r="AZ76" i="265"/>
  <c r="T51" i="277"/>
  <c r="AZ53" i="265"/>
  <c r="EZ134" i="280" l="1"/>
  <c r="EZ35" i="282"/>
  <c r="EZ84" i="280"/>
  <c r="EZ85" i="280" s="1"/>
  <c r="EZ103" i="280" s="1"/>
  <c r="EZ105" i="280" s="1"/>
  <c r="EZ71" i="288"/>
  <c r="AZ82" i="265"/>
  <c r="AZ67" i="265"/>
  <c r="BA13" i="282"/>
  <c r="BA21" i="265" s="1"/>
  <c r="BA87" i="282"/>
  <c r="BA77" i="282"/>
  <c r="BA78" i="282" s="1"/>
  <c r="BB75" i="282" s="1"/>
  <c r="BA58" i="282"/>
  <c r="BA59" i="282" s="1"/>
  <c r="BA62" i="282" s="1"/>
  <c r="BA63" i="282" s="1"/>
  <c r="U83" i="277"/>
  <c r="U84" i="277"/>
  <c r="EZ116" i="280" l="1"/>
  <c r="EZ117" i="280" s="1"/>
  <c r="EZ106" i="280"/>
  <c r="EZ36" i="265" s="1"/>
  <c r="EZ70" i="288"/>
  <c r="EZ72" i="288" s="1"/>
  <c r="EZ75" i="288" s="1"/>
  <c r="EZ35" i="265"/>
  <c r="EZ16" i="265"/>
  <c r="AZ81" i="265"/>
  <c r="BA66" i="282"/>
  <c r="BA64" i="282"/>
  <c r="BA32" i="265" s="1"/>
  <c r="BA88" i="282"/>
  <c r="BA89" i="282" s="1"/>
  <c r="BB54" i="282"/>
  <c r="BA22" i="265"/>
  <c r="FA114" i="280" l="1"/>
  <c r="FA131" i="280" s="1"/>
  <c r="EZ70" i="265"/>
  <c r="AU70" i="277" s="1"/>
  <c r="AZ84" i="265"/>
  <c r="AZ83" i="265"/>
  <c r="BB86" i="282"/>
  <c r="BA73" i="265"/>
  <c r="BA53" i="286"/>
  <c r="BA54" i="286" s="1"/>
  <c r="BA60" i="286" s="1"/>
  <c r="BA35" i="286"/>
  <c r="BA33" i="265"/>
  <c r="FA133" i="280" l="1"/>
  <c r="FA97" i="280" s="1"/>
  <c r="FA99" i="280" s="1"/>
  <c r="FA104" i="280" s="1"/>
  <c r="BA11" i="280"/>
  <c r="BA13" i="280" s="1"/>
  <c r="BA74" i="288"/>
  <c r="BA37" i="265"/>
  <c r="FA84" i="280" l="1"/>
  <c r="FA85" i="280" s="1"/>
  <c r="FA103" i="280" s="1"/>
  <c r="FA105" i="280" s="1"/>
  <c r="FA134" i="280"/>
  <c r="FA71" i="288"/>
  <c r="FA35" i="282"/>
  <c r="BA42" i="265"/>
  <c r="FA70" i="288" l="1"/>
  <c r="FA72" i="288" s="1"/>
  <c r="FA75" i="288" s="1"/>
  <c r="FA106" i="280"/>
  <c r="FA36" i="265" s="1"/>
  <c r="FA116" i="280"/>
  <c r="FA117" i="280" s="1"/>
  <c r="FA16" i="265"/>
  <c r="FA35" i="265"/>
  <c r="BA141" i="280"/>
  <c r="BA142" i="280" s="1"/>
  <c r="BA144" i="280" s="1"/>
  <c r="BA145" i="280" s="1"/>
  <c r="FB114" i="280" l="1"/>
  <c r="FB131" i="280" s="1"/>
  <c r="FA70" i="265"/>
  <c r="BA147" i="280"/>
  <c r="BA148" i="280" s="1"/>
  <c r="BA44" i="265" s="1"/>
  <c r="BA173" i="280"/>
  <c r="BA162" i="280"/>
  <c r="BA164" i="280" s="1"/>
  <c r="FB133" i="280" l="1"/>
  <c r="FB97" i="280" s="1"/>
  <c r="FB99" i="280" s="1"/>
  <c r="FB104" i="280" s="1"/>
  <c r="BA188" i="280"/>
  <c r="BA165" i="280"/>
  <c r="BA45" i="265" s="1"/>
  <c r="BA169" i="280"/>
  <c r="BA170" i="280" s="1"/>
  <c r="BA189" i="280" s="1"/>
  <c r="BA174" i="280"/>
  <c r="BA175" i="280" s="1"/>
  <c r="BA178" i="280" s="1"/>
  <c r="BA180" i="280" s="1"/>
  <c r="FB71" i="288" l="1"/>
  <c r="FB35" i="282"/>
  <c r="FB84" i="280"/>
  <c r="FB85" i="280" s="1"/>
  <c r="FB103" i="280" s="1"/>
  <c r="FB105" i="280" s="1"/>
  <c r="FB134" i="280"/>
  <c r="BA181" i="280"/>
  <c r="BA46" i="265" s="1"/>
  <c r="BA190" i="280"/>
  <c r="BA191" i="280" s="1"/>
  <c r="FB106" i="280" l="1"/>
  <c r="FB36" i="265" s="1"/>
  <c r="FB116" i="280"/>
  <c r="FB117" i="280" s="1"/>
  <c r="FB70" i="288"/>
  <c r="FB72" i="288" s="1"/>
  <c r="FB75" i="288" s="1"/>
  <c r="FB35" i="265"/>
  <c r="FB16" i="265"/>
  <c r="BB187" i="280"/>
  <c r="BA72" i="265"/>
  <c r="BA47" i="265"/>
  <c r="FC114" i="280" l="1"/>
  <c r="FC131" i="280" s="1"/>
  <c r="FB70" i="265"/>
  <c r="BA50" i="265"/>
  <c r="BB157" i="280"/>
  <c r="BB158" i="280" s="1"/>
  <c r="BB179" i="280"/>
  <c r="BA57" i="286" l="1"/>
  <c r="BA58" i="286" s="1"/>
  <c r="BA61" i="286" s="1"/>
  <c r="BA62" i="286" s="1"/>
  <c r="BA63" i="286" s="1"/>
  <c r="FC133" i="280"/>
  <c r="FC97" i="280" s="1"/>
  <c r="FC99" i="280" s="1"/>
  <c r="FC104" i="280" s="1"/>
  <c r="BA46" i="286"/>
  <c r="BB36" i="282"/>
  <c r="BB38" i="282" s="1"/>
  <c r="BB44" i="282" s="1"/>
  <c r="BB45" i="282" s="1"/>
  <c r="BB159" i="280"/>
  <c r="BB18" i="265" s="1"/>
  <c r="BB168" i="280"/>
  <c r="BB163" i="280"/>
  <c r="BA30" i="288"/>
  <c r="BA32" i="288" s="1"/>
  <c r="BA48" i="286" l="1"/>
  <c r="BA47" i="286"/>
  <c r="BA14" i="288"/>
  <c r="BA36" i="286"/>
  <c r="BA37" i="286" s="1"/>
  <c r="BB34" i="286" s="1"/>
  <c r="FC84" i="280"/>
  <c r="FC85" i="280" s="1"/>
  <c r="FC103" i="280" s="1"/>
  <c r="FC105" i="280" s="1"/>
  <c r="FC134" i="280"/>
  <c r="FC71" i="288"/>
  <c r="FC35" i="282"/>
  <c r="BA16" i="288"/>
  <c r="BA24" i="265"/>
  <c r="BA52" i="265"/>
  <c r="BA63" i="265"/>
  <c r="BB45" i="286"/>
  <c r="BA75" i="265"/>
  <c r="BB19" i="265"/>
  <c r="BA39" i="288"/>
  <c r="BA40" i="288" s="1"/>
  <c r="BA43" i="288" s="1"/>
  <c r="BA60" i="288"/>
  <c r="BA62" i="288" s="1"/>
  <c r="BA65" i="288" s="1"/>
  <c r="BB50" i="282"/>
  <c r="BB51" i="282" s="1"/>
  <c r="BB76" i="282" s="1"/>
  <c r="BB47" i="282"/>
  <c r="BB48" i="282" s="1"/>
  <c r="FC116" i="280" l="1"/>
  <c r="FC117" i="280" s="1"/>
  <c r="FC106" i="280"/>
  <c r="FC36" i="265" s="1"/>
  <c r="FC70" i="288"/>
  <c r="FC72" i="288" s="1"/>
  <c r="FC75" i="288" s="1"/>
  <c r="FC16" i="265"/>
  <c r="FC35" i="265"/>
  <c r="BA76" i="265"/>
  <c r="BA65" i="265"/>
  <c r="BA19" i="288"/>
  <c r="BB52" i="286"/>
  <c r="BB56" i="286"/>
  <c r="BB140" i="280"/>
  <c r="BA53" i="265"/>
  <c r="BB57" i="282"/>
  <c r="BB53" i="282"/>
  <c r="BB55" i="282" s="1"/>
  <c r="BB11" i="282"/>
  <c r="BB12" i="282" s="1"/>
  <c r="BB67" i="282"/>
  <c r="BA25" i="265"/>
  <c r="FC70" i="265" l="1"/>
  <c r="FD114" i="280"/>
  <c r="FD131" i="280" s="1"/>
  <c r="BA67" i="265"/>
  <c r="BA82" i="265"/>
  <c r="BB58" i="282"/>
  <c r="BB59" i="282" s="1"/>
  <c r="BB62" i="282" s="1"/>
  <c r="BB63" i="282" s="1"/>
  <c r="BB77" i="282"/>
  <c r="BB78" i="282" s="1"/>
  <c r="BC75" i="282" s="1"/>
  <c r="BB13" i="282"/>
  <c r="BB21" i="265" s="1"/>
  <c r="BB87" i="282"/>
  <c r="FD133" i="280" l="1"/>
  <c r="FD97" i="280" s="1"/>
  <c r="FD99" i="280" s="1"/>
  <c r="FD104" i="280" s="1"/>
  <c r="BA81" i="265"/>
  <c r="BC54" i="282"/>
  <c r="BB64" i="282"/>
  <c r="BB32" i="265" s="1"/>
  <c r="BB88" i="282"/>
  <c r="BB89" i="282" s="1"/>
  <c r="BB66" i="282"/>
  <c r="BB22" i="265"/>
  <c r="FD71" i="288" l="1"/>
  <c r="FD134" i="280"/>
  <c r="FD84" i="280"/>
  <c r="FD85" i="280" s="1"/>
  <c r="FD103" i="280" s="1"/>
  <c r="FD105" i="280" s="1"/>
  <c r="FD35" i="282"/>
  <c r="BA84" i="265"/>
  <c r="BA83" i="265"/>
  <c r="BB73" i="265"/>
  <c r="BC86" i="282"/>
  <c r="BB35" i="286"/>
  <c r="BB53" i="286"/>
  <c r="BB54" i="286" s="1"/>
  <c r="BB60" i="286" s="1"/>
  <c r="BB33" i="265"/>
  <c r="FD70" i="288" l="1"/>
  <c r="FD72" i="288" s="1"/>
  <c r="FD75" i="288" s="1"/>
  <c r="FD116" i="280"/>
  <c r="FD117" i="280" s="1"/>
  <c r="FD106" i="280"/>
  <c r="FD36" i="265" s="1"/>
  <c r="FD16" i="265"/>
  <c r="FD35" i="265"/>
  <c r="BB11" i="280"/>
  <c r="BB13" i="280" s="1"/>
  <c r="BB37" i="265"/>
  <c r="BB74" i="288"/>
  <c r="FD70" i="265" l="1"/>
  <c r="AV70" i="277" s="1"/>
  <c r="FE114" i="280"/>
  <c r="FE131" i="280" s="1"/>
  <c r="BB42" i="265"/>
  <c r="FE133" i="280" l="1"/>
  <c r="FE97" i="280" s="1"/>
  <c r="FE99" i="280" s="1"/>
  <c r="FE104" i="280" s="1"/>
  <c r="BB141" i="280"/>
  <c r="BB142" i="280" s="1"/>
  <c r="BB147" i="280" s="1"/>
  <c r="BB148" i="280" s="1"/>
  <c r="FE134" i="280" l="1"/>
  <c r="FE35" i="282"/>
  <c r="FE84" i="280"/>
  <c r="FE85" i="280" s="1"/>
  <c r="FE103" i="280" s="1"/>
  <c r="FE105" i="280" s="1"/>
  <c r="FE71" i="288"/>
  <c r="BB144" i="280"/>
  <c r="BB145" i="280" s="1"/>
  <c r="BB162" i="280" s="1"/>
  <c r="BB164" i="280" s="1"/>
  <c r="BB44" i="265"/>
  <c r="BB188" i="280"/>
  <c r="FE116" i="280" l="1"/>
  <c r="FE117" i="280" s="1"/>
  <c r="FE70" i="288"/>
  <c r="FE72" i="288" s="1"/>
  <c r="FE75" i="288" s="1"/>
  <c r="FE106" i="280"/>
  <c r="FE36" i="265" s="1"/>
  <c r="FE35" i="265"/>
  <c r="FE16" i="265"/>
  <c r="BB173" i="280"/>
  <c r="BB174" i="280"/>
  <c r="BB169" i="280"/>
  <c r="BB170" i="280" s="1"/>
  <c r="BB189" i="280" s="1"/>
  <c r="BB165" i="280"/>
  <c r="BB45" i="265" s="1"/>
  <c r="FE70" i="265" l="1"/>
  <c r="FF114" i="280"/>
  <c r="FF131" i="280" s="1"/>
  <c r="BB175" i="280"/>
  <c r="BB178" i="280" s="1"/>
  <c r="BB180" i="280" s="1"/>
  <c r="BB181" i="280" s="1"/>
  <c r="BB46" i="265" s="1"/>
  <c r="FF133" i="280" l="1"/>
  <c r="FF97" i="280" s="1"/>
  <c r="FF99" i="280" s="1"/>
  <c r="FF104" i="280" s="1"/>
  <c r="BB190" i="280"/>
  <c r="BB191" i="280" s="1"/>
  <c r="BC187" i="280" s="1"/>
  <c r="BB47" i="265"/>
  <c r="FF134" i="280" l="1"/>
  <c r="FF35" i="282"/>
  <c r="FF84" i="280"/>
  <c r="FF85" i="280" s="1"/>
  <c r="FF103" i="280" s="1"/>
  <c r="FF105" i="280" s="1"/>
  <c r="FF71" i="288"/>
  <c r="BB72" i="265"/>
  <c r="BB50" i="265"/>
  <c r="BC157" i="280"/>
  <c r="BC158" i="280" s="1"/>
  <c r="BC179" i="280"/>
  <c r="BB46" i="286" l="1"/>
  <c r="FF106" i="280"/>
  <c r="FF36" i="265" s="1"/>
  <c r="FF116" i="280"/>
  <c r="FF117" i="280" s="1"/>
  <c r="FF70" i="288"/>
  <c r="FF72" i="288" s="1"/>
  <c r="FF75" i="288" s="1"/>
  <c r="FF16" i="265"/>
  <c r="FF35" i="265"/>
  <c r="BB57" i="286"/>
  <c r="BB58" i="286" s="1"/>
  <c r="BB61" i="286" s="1"/>
  <c r="BB62" i="286" s="1"/>
  <c r="BB30" i="288" s="1"/>
  <c r="BB32" i="288" s="1"/>
  <c r="BC159" i="280"/>
  <c r="BC18" i="265" s="1"/>
  <c r="BC36" i="282"/>
  <c r="BC38" i="282" s="1"/>
  <c r="BC44" i="282" s="1"/>
  <c r="BC45" i="282" s="1"/>
  <c r="BC168" i="280"/>
  <c r="BC163" i="280"/>
  <c r="FF70" i="265" l="1"/>
  <c r="FG114" i="280"/>
  <c r="FG131" i="280" s="1"/>
  <c r="BB14" i="288"/>
  <c r="BB16" i="288" s="1"/>
  <c r="BB63" i="286"/>
  <c r="BB24" i="265" s="1"/>
  <c r="BB47" i="286"/>
  <c r="BB48" i="286" s="1"/>
  <c r="BB63" i="265" s="1"/>
  <c r="BB36" i="286"/>
  <c r="BB37" i="286" s="1"/>
  <c r="BC34" i="286" s="1"/>
  <c r="BC47" i="282"/>
  <c r="BC48" i="282" s="1"/>
  <c r="BC50" i="282"/>
  <c r="BC51" i="282" s="1"/>
  <c r="BC76" i="282" s="1"/>
  <c r="BB39" i="288"/>
  <c r="BB40" i="288" s="1"/>
  <c r="BB43" i="288" s="1"/>
  <c r="BB60" i="288"/>
  <c r="BB62" i="288" s="1"/>
  <c r="BB65" i="288" s="1"/>
  <c r="BC19" i="265"/>
  <c r="FG133" i="280" l="1"/>
  <c r="FG97" i="280" s="1"/>
  <c r="FG99" i="280" s="1"/>
  <c r="FG104" i="280" s="1"/>
  <c r="BC45" i="286"/>
  <c r="BC56" i="286" s="1"/>
  <c r="BB75" i="265"/>
  <c r="BB76" i="265" s="1"/>
  <c r="BB52" i="265"/>
  <c r="BB53" i="265" s="1"/>
  <c r="BB65" i="265"/>
  <c r="BB19" i="288"/>
  <c r="BC67" i="282"/>
  <c r="BC11" i="282"/>
  <c r="BC12" i="282" s="1"/>
  <c r="BC52" i="286"/>
  <c r="BB25" i="265"/>
  <c r="BC57" i="282"/>
  <c r="BC53" i="282"/>
  <c r="BC55" i="282" s="1"/>
  <c r="FG71" i="288" l="1"/>
  <c r="FG35" i="282"/>
  <c r="FG84" i="280"/>
  <c r="FG85" i="280" s="1"/>
  <c r="FG103" i="280" s="1"/>
  <c r="FG105" i="280" s="1"/>
  <c r="FG134" i="280"/>
  <c r="BC140" i="280"/>
  <c r="BB67" i="265"/>
  <c r="BB82" i="265"/>
  <c r="BC77" i="282"/>
  <c r="BC78" i="282" s="1"/>
  <c r="BD75" i="282" s="1"/>
  <c r="BC58" i="282"/>
  <c r="BC59" i="282" s="1"/>
  <c r="BC62" i="282" s="1"/>
  <c r="BC63" i="282" s="1"/>
  <c r="BC13" i="282"/>
  <c r="BC21" i="265" s="1"/>
  <c r="BC87" i="282"/>
  <c r="FG116" i="280" l="1"/>
  <c r="FG117" i="280" s="1"/>
  <c r="FG70" i="288"/>
  <c r="FG72" i="288" s="1"/>
  <c r="FG75" i="288" s="1"/>
  <c r="FG106" i="280"/>
  <c r="FG36" i="265" s="1"/>
  <c r="FG16" i="265"/>
  <c r="FG35" i="265"/>
  <c r="BB81" i="265"/>
  <c r="BC22" i="265"/>
  <c r="BD54" i="282"/>
  <c r="BC88" i="282"/>
  <c r="BC89" i="282" s="1"/>
  <c r="BC64" i="282"/>
  <c r="BC32" i="265" s="1"/>
  <c r="BC66" i="282"/>
  <c r="FH114" i="280" l="1"/>
  <c r="FH131" i="280" s="1"/>
  <c r="FG70" i="265"/>
  <c r="BB84" i="265"/>
  <c r="BB83" i="265"/>
  <c r="BC33" i="265"/>
  <c r="BD86" i="282"/>
  <c r="BC73" i="265"/>
  <c r="BC53" i="286"/>
  <c r="BC54" i="286" s="1"/>
  <c r="BC60" i="286" s="1"/>
  <c r="BC35" i="286"/>
  <c r="FH133" i="280" l="1"/>
  <c r="FH97" i="280" s="1"/>
  <c r="FH99" i="280" s="1"/>
  <c r="FH104" i="280" s="1"/>
  <c r="BC11" i="280"/>
  <c r="BC13" i="280" s="1"/>
  <c r="BC37" i="265"/>
  <c r="BC74" i="288"/>
  <c r="FH71" i="288" l="1"/>
  <c r="FH134" i="280"/>
  <c r="FH84" i="280"/>
  <c r="FH85" i="280" s="1"/>
  <c r="FH103" i="280" s="1"/>
  <c r="FH105" i="280" s="1"/>
  <c r="FH35" i="282"/>
  <c r="BC42" i="265"/>
  <c r="FH70" i="288" l="1"/>
  <c r="FH72" i="288" s="1"/>
  <c r="FH75" i="288" s="1"/>
  <c r="FH116" i="280"/>
  <c r="FH117" i="280" s="1"/>
  <c r="FH106" i="280"/>
  <c r="FH36" i="265" s="1"/>
  <c r="FH35" i="265"/>
  <c r="FH16" i="265"/>
  <c r="BC141" i="280"/>
  <c r="BC142" i="280" s="1"/>
  <c r="BC147" i="280" s="1"/>
  <c r="BC148" i="280" s="1"/>
  <c r="FI114" i="280" l="1"/>
  <c r="FI131" i="280" s="1"/>
  <c r="FH70" i="265"/>
  <c r="AW70" i="277" s="1"/>
  <c r="BC144" i="280"/>
  <c r="BC145" i="280" s="1"/>
  <c r="BC162" i="280" s="1"/>
  <c r="BC164" i="280" s="1"/>
  <c r="BC44" i="265"/>
  <c r="BC188" i="280"/>
  <c r="FI133" i="280" l="1"/>
  <c r="FI97" i="280" s="1"/>
  <c r="FI99" i="280" s="1"/>
  <c r="FI104" i="280" s="1"/>
  <c r="BC173" i="280"/>
  <c r="BC165" i="280"/>
  <c r="BC45" i="265" s="1"/>
  <c r="BC174" i="280"/>
  <c r="BC169" i="280"/>
  <c r="BC170" i="280" s="1"/>
  <c r="BC189" i="280" s="1"/>
  <c r="BC175" i="280" l="1"/>
  <c r="BC178" i="280" s="1"/>
  <c r="BC180" i="280" s="1"/>
  <c r="BC181" i="280" s="1"/>
  <c r="BC46" i="265" s="1"/>
  <c r="FI84" i="280"/>
  <c r="FI85" i="280" s="1"/>
  <c r="FI103" i="280" s="1"/>
  <c r="FI105" i="280" s="1"/>
  <c r="FI35" i="282"/>
  <c r="FI134" i="280"/>
  <c r="FI71" i="288"/>
  <c r="BC190" i="280" l="1"/>
  <c r="BC191" i="280" s="1"/>
  <c r="BC72" i="265" s="1"/>
  <c r="FI16" i="265"/>
  <c r="FI35" i="265"/>
  <c r="FI116" i="280"/>
  <c r="FI117" i="280" s="1"/>
  <c r="FI70" i="288"/>
  <c r="FI72" i="288" s="1"/>
  <c r="FI75" i="288" s="1"/>
  <c r="FI106" i="280"/>
  <c r="FI36" i="265" s="1"/>
  <c r="BC47" i="265"/>
  <c r="BD187" i="280" l="1"/>
  <c r="BD179" i="280" s="1"/>
  <c r="FI70" i="265"/>
  <c r="FJ114" i="280"/>
  <c r="FJ131" i="280" s="1"/>
  <c r="BC50" i="265"/>
  <c r="BD157" i="280" l="1"/>
  <c r="BD158" i="280" s="1"/>
  <c r="BD168" i="280" s="1"/>
  <c r="FJ133" i="280"/>
  <c r="FJ97" i="280" s="1"/>
  <c r="FJ99" i="280" s="1"/>
  <c r="FJ104" i="280" s="1"/>
  <c r="BC57" i="286"/>
  <c r="BC58" i="286" s="1"/>
  <c r="BC61" i="286" s="1"/>
  <c r="BC62" i="286" s="1"/>
  <c r="BC46" i="286"/>
  <c r="BD163" i="280"/>
  <c r="BD159" i="280" l="1"/>
  <c r="BD18" i="265" s="1"/>
  <c r="BD19" i="265" s="1"/>
  <c r="BD36" i="282"/>
  <c r="BD38" i="282" s="1"/>
  <c r="BD44" i="282" s="1"/>
  <c r="BD45" i="282" s="1"/>
  <c r="BD47" i="282" s="1"/>
  <c r="BD48" i="282" s="1"/>
  <c r="FJ84" i="280"/>
  <c r="FJ85" i="280" s="1"/>
  <c r="FJ103" i="280" s="1"/>
  <c r="FJ105" i="280" s="1"/>
  <c r="FJ134" i="280"/>
  <c r="FJ71" i="288"/>
  <c r="FJ35" i="282"/>
  <c r="BC14" i="288"/>
  <c r="BC36" i="286"/>
  <c r="BC37" i="286" s="1"/>
  <c r="BC30" i="288"/>
  <c r="BC32" i="288" s="1"/>
  <c r="BC47" i="286"/>
  <c r="BC48" i="286" s="1"/>
  <c r="BC63" i="286"/>
  <c r="U18" i="277"/>
  <c r="BD50" i="282"/>
  <c r="BD51" i="282" s="1"/>
  <c r="BD76" i="282" s="1"/>
  <c r="FJ70" i="288" l="1"/>
  <c r="FJ72" i="288" s="1"/>
  <c r="FJ75" i="288" s="1"/>
  <c r="FJ106" i="280"/>
  <c r="FJ36" i="265" s="1"/>
  <c r="FJ116" i="280"/>
  <c r="FJ117" i="280" s="1"/>
  <c r="FJ35" i="265"/>
  <c r="FJ16" i="265"/>
  <c r="BC16" i="288"/>
  <c r="BD45" i="286"/>
  <c r="BC63" i="265"/>
  <c r="BC75" i="265"/>
  <c r="BD34" i="286"/>
  <c r="BD52" i="286" s="1"/>
  <c r="BC52" i="265"/>
  <c r="BC24" i="265"/>
  <c r="BC60" i="288"/>
  <c r="BC62" i="288" s="1"/>
  <c r="BC65" i="288" s="1"/>
  <c r="BC39" i="288"/>
  <c r="BC40" i="288" s="1"/>
  <c r="BC43" i="288" s="1"/>
  <c r="BD57" i="282"/>
  <c r="BD53" i="282"/>
  <c r="BD55" i="282" s="1"/>
  <c r="BD67" i="282"/>
  <c r="BD11" i="282"/>
  <c r="BD12" i="282" s="1"/>
  <c r="FK114" i="280" l="1"/>
  <c r="FK131" i="280" s="1"/>
  <c r="FJ70" i="265"/>
  <c r="BC19" i="288"/>
  <c r="BC25" i="265"/>
  <c r="BC65" i="265"/>
  <c r="BC53" i="265"/>
  <c r="BC76" i="265"/>
  <c r="BD140" i="280"/>
  <c r="BD56" i="286"/>
  <c r="BD87" i="282"/>
  <c r="BD13" i="282"/>
  <c r="BD21" i="265" s="1"/>
  <c r="BD77" i="282"/>
  <c r="BD78" i="282" s="1"/>
  <c r="BE75" i="282" s="1"/>
  <c r="BD58" i="282"/>
  <c r="BD59" i="282" s="1"/>
  <c r="BD62" i="282" s="1"/>
  <c r="BD63" i="282" s="1"/>
  <c r="FK133" i="280" l="1"/>
  <c r="FK97" i="280" s="1"/>
  <c r="FK99" i="280" s="1"/>
  <c r="FK104" i="280" s="1"/>
  <c r="BC82" i="265"/>
  <c r="BC67" i="265"/>
  <c r="BD64" i="282"/>
  <c r="BD32" i="265" s="1"/>
  <c r="BD88" i="282"/>
  <c r="BD89" i="282" s="1"/>
  <c r="BD66" i="282"/>
  <c r="BE54" i="282"/>
  <c r="U21" i="277"/>
  <c r="BD22" i="265"/>
  <c r="FK71" i="288" l="1"/>
  <c r="FK35" i="282"/>
  <c r="FK84" i="280"/>
  <c r="FK85" i="280" s="1"/>
  <c r="FK103" i="280" s="1"/>
  <c r="FK105" i="280" s="1"/>
  <c r="FK134" i="280"/>
  <c r="BC81" i="265"/>
  <c r="BE86" i="282"/>
  <c r="BD73" i="265"/>
  <c r="BD35" i="286"/>
  <c r="BD53" i="286"/>
  <c r="BD54" i="286" s="1"/>
  <c r="BD60" i="286" s="1"/>
  <c r="BD33" i="265"/>
  <c r="U32" i="277"/>
  <c r="U33" i="277" s="1"/>
  <c r="FK116" i="280" l="1"/>
  <c r="FK117" i="280" s="1"/>
  <c r="FK70" i="288"/>
  <c r="FK72" i="288" s="1"/>
  <c r="FK75" i="288" s="1"/>
  <c r="FK106" i="280"/>
  <c r="FK36" i="265" s="1"/>
  <c r="FK16" i="265"/>
  <c r="FK35" i="265"/>
  <c r="V73" i="277"/>
  <c r="BC84" i="265"/>
  <c r="BC83" i="265"/>
  <c r="BD11" i="280"/>
  <c r="BD13" i="280" s="1"/>
  <c r="BD37" i="265"/>
  <c r="BD74" i="288"/>
  <c r="FL114" i="280" l="1"/>
  <c r="FL131" i="280" s="1"/>
  <c r="FK70" i="265"/>
  <c r="BD42" i="265"/>
  <c r="FL133" i="280" l="1"/>
  <c r="FL97" i="280" s="1"/>
  <c r="FL99" i="280" s="1"/>
  <c r="FL104" i="280" s="1"/>
  <c r="BD141" i="280"/>
  <c r="BD142" i="280" s="1"/>
  <c r="BD147" i="280" s="1"/>
  <c r="BD148" i="280" s="1"/>
  <c r="FL84" i="280" l="1"/>
  <c r="FL85" i="280" s="1"/>
  <c r="FL103" i="280" s="1"/>
  <c r="FL105" i="280" s="1"/>
  <c r="FL35" i="282"/>
  <c r="FL71" i="288"/>
  <c r="FL134" i="280"/>
  <c r="BD144" i="280"/>
  <c r="BD145" i="280" s="1"/>
  <c r="BD162" i="280" s="1"/>
  <c r="BD164" i="280" s="1"/>
  <c r="BD188" i="280"/>
  <c r="BD44" i="265"/>
  <c r="BD173" i="280" l="1"/>
  <c r="FL70" i="288"/>
  <c r="FL72" i="288" s="1"/>
  <c r="FL75" i="288" s="1"/>
  <c r="FL116" i="280"/>
  <c r="FL117" i="280" s="1"/>
  <c r="FL106" i="280"/>
  <c r="FL36" i="265" s="1"/>
  <c r="FL16" i="265"/>
  <c r="FL35" i="265"/>
  <c r="U43" i="277"/>
  <c r="BD174" i="280"/>
  <c r="BD165" i="280"/>
  <c r="BD45" i="265" s="1"/>
  <c r="BD169" i="280"/>
  <c r="BD170" i="280" s="1"/>
  <c r="BD189" i="280" s="1"/>
  <c r="BD175" i="280" l="1"/>
  <c r="BD178" i="280" s="1"/>
  <c r="BD180" i="280" s="1"/>
  <c r="BD181" i="280" s="1"/>
  <c r="BD46" i="265" s="1"/>
  <c r="FL70" i="265"/>
  <c r="AX70" i="277" s="1"/>
  <c r="FM114" i="280"/>
  <c r="FM131" i="280" s="1"/>
  <c r="BD190" i="280" l="1"/>
  <c r="BD191" i="280" s="1"/>
  <c r="BE187" i="280" s="1"/>
  <c r="FM133" i="280"/>
  <c r="FM97" i="280" s="1"/>
  <c r="FM99" i="280" s="1"/>
  <c r="FM104" i="280" s="1"/>
  <c r="U44" i="277"/>
  <c r="BD47" i="265"/>
  <c r="BD72" i="265"/>
  <c r="FM84" i="280" l="1"/>
  <c r="FM85" i="280" s="1"/>
  <c r="FM103" i="280" s="1"/>
  <c r="FM105" i="280" s="1"/>
  <c r="FM35" i="282"/>
  <c r="FM71" i="288"/>
  <c r="FM134" i="280"/>
  <c r="BD50" i="265"/>
  <c r="BE157" i="280"/>
  <c r="BE158" i="280" s="1"/>
  <c r="BE179" i="280"/>
  <c r="V72" i="277"/>
  <c r="BD57" i="286" l="1"/>
  <c r="BD58" i="286" s="1"/>
  <c r="BD61" i="286" s="1"/>
  <c r="BD62" i="286" s="1"/>
  <c r="BD63" i="286" s="1"/>
  <c r="FM116" i="280"/>
  <c r="FM117" i="280" s="1"/>
  <c r="FM70" i="288"/>
  <c r="FM72" i="288" s="1"/>
  <c r="FM75" i="288" s="1"/>
  <c r="FM106" i="280"/>
  <c r="FM36" i="265" s="1"/>
  <c r="FM16" i="265"/>
  <c r="FM35" i="265"/>
  <c r="BD46" i="286"/>
  <c r="BE168" i="280"/>
  <c r="BE36" i="282"/>
  <c r="BE38" i="282" s="1"/>
  <c r="BE44" i="282" s="1"/>
  <c r="BE45" i="282" s="1"/>
  <c r="BE159" i="280"/>
  <c r="BE18" i="265" s="1"/>
  <c r="BE163" i="280"/>
  <c r="BD14" i="288" l="1"/>
  <c r="BD16" i="288" s="1"/>
  <c r="BD47" i="286"/>
  <c r="BD30" i="288"/>
  <c r="BD32" i="288" s="1"/>
  <c r="BD60" i="288" s="1"/>
  <c r="BD62" i="288" s="1"/>
  <c r="BD65" i="288" s="1"/>
  <c r="BD48" i="286"/>
  <c r="BE45" i="286" s="1"/>
  <c r="BD36" i="286"/>
  <c r="BD37" i="286" s="1"/>
  <c r="BE34" i="286" s="1"/>
  <c r="FN114" i="280"/>
  <c r="FN131" i="280" s="1"/>
  <c r="FM70" i="265"/>
  <c r="BD63" i="265"/>
  <c r="BD24" i="265"/>
  <c r="BD52" i="265"/>
  <c r="BE50" i="282"/>
  <c r="BE51" i="282" s="1"/>
  <c r="BE76" i="282" s="1"/>
  <c r="BE47" i="282"/>
  <c r="BE48" i="282" s="1"/>
  <c r="BD39" i="288"/>
  <c r="BD40" i="288" s="1"/>
  <c r="BD43" i="288" s="1"/>
  <c r="BE19" i="265"/>
  <c r="BD75" i="265" l="1"/>
  <c r="FN133" i="280"/>
  <c r="FN97" i="280" s="1"/>
  <c r="FN99" i="280" s="1"/>
  <c r="FN104" i="280" s="1"/>
  <c r="BD19" i="288"/>
  <c r="BE67" i="282"/>
  <c r="BE11" i="282"/>
  <c r="BE12" i="282" s="1"/>
  <c r="BE57" i="282"/>
  <c r="BE53" i="282"/>
  <c r="BE55" i="282" s="1"/>
  <c r="V75" i="277"/>
  <c r="V76" i="277" s="1"/>
  <c r="V82" i="277" s="1"/>
  <c r="BD76" i="265"/>
  <c r="U51" i="277"/>
  <c r="BD53" i="265"/>
  <c r="V63" i="277"/>
  <c r="V65" i="277" s="1"/>
  <c r="V67" i="277" s="1"/>
  <c r="V81" i="277" s="1"/>
  <c r="BD65" i="265"/>
  <c r="BE52" i="286"/>
  <c r="U24" i="277"/>
  <c r="BD25" i="265"/>
  <c r="BE56" i="286"/>
  <c r="BE140" i="280"/>
  <c r="FN71" i="288" l="1"/>
  <c r="FN35" i="282"/>
  <c r="FN84" i="280"/>
  <c r="FN85" i="280" s="1"/>
  <c r="FN103" i="280" s="1"/>
  <c r="FN105" i="280" s="1"/>
  <c r="FN134" i="280"/>
  <c r="BD67" i="265"/>
  <c r="BD82" i="265"/>
  <c r="V84" i="277"/>
  <c r="V83" i="277"/>
  <c r="BE58" i="282"/>
  <c r="BE59" i="282" s="1"/>
  <c r="BE62" i="282" s="1"/>
  <c r="BE63" i="282" s="1"/>
  <c r="BE77" i="282"/>
  <c r="BE78" i="282" s="1"/>
  <c r="BF75" i="282" s="1"/>
  <c r="BE13" i="282"/>
  <c r="BE21" i="265" s="1"/>
  <c r="BE87" i="282"/>
  <c r="FN106" i="280" l="1"/>
  <c r="FN36" i="265" s="1"/>
  <c r="FN70" i="288"/>
  <c r="FN72" i="288" s="1"/>
  <c r="FN75" i="288" s="1"/>
  <c r="FN116" i="280"/>
  <c r="FN117" i="280" s="1"/>
  <c r="FN35" i="265"/>
  <c r="FN16" i="265"/>
  <c r="BD81" i="265"/>
  <c r="BE88" i="282"/>
  <c r="BE89" i="282" s="1"/>
  <c r="BE64" i="282"/>
  <c r="BE32" i="265" s="1"/>
  <c r="BE66" i="282"/>
  <c r="BE22" i="265"/>
  <c r="BF54" i="282"/>
  <c r="FN70" i="265" l="1"/>
  <c r="FO114" i="280"/>
  <c r="FO131" i="280" s="1"/>
  <c r="BD84" i="265"/>
  <c r="BD83" i="265"/>
  <c r="BE33" i="265"/>
  <c r="BF86" i="282"/>
  <c r="BE73" i="265"/>
  <c r="BE35" i="286"/>
  <c r="BE53" i="286"/>
  <c r="BE54" i="286" s="1"/>
  <c r="BE60" i="286" s="1"/>
  <c r="FO133" i="280" l="1"/>
  <c r="FO97" i="280" s="1"/>
  <c r="FO99" i="280" s="1"/>
  <c r="FO104" i="280" s="1"/>
  <c r="BE11" i="280"/>
  <c r="BE13" i="280" s="1"/>
  <c r="BE37" i="265"/>
  <c r="BE74" i="288"/>
  <c r="FO134" i="280" l="1"/>
  <c r="FO35" i="282"/>
  <c r="FO84" i="280"/>
  <c r="FO85" i="280" s="1"/>
  <c r="FO103" i="280" s="1"/>
  <c r="FO105" i="280" s="1"/>
  <c r="FO71" i="288"/>
  <c r="BE42" i="265"/>
  <c r="FO116" i="280" l="1"/>
  <c r="FO117" i="280" s="1"/>
  <c r="FO70" i="288"/>
  <c r="FO72" i="288" s="1"/>
  <c r="FO75" i="288" s="1"/>
  <c r="FO106" i="280"/>
  <c r="FO36" i="265" s="1"/>
  <c r="FO16" i="265"/>
  <c r="FO35" i="265"/>
  <c r="BE141" i="280"/>
  <c r="BE142" i="280" s="1"/>
  <c r="BE147" i="280" s="1"/>
  <c r="BE148" i="280" s="1"/>
  <c r="FP114" i="280" l="1"/>
  <c r="FP131" i="280" s="1"/>
  <c r="FO70" i="265"/>
  <c r="BE144" i="280"/>
  <c r="BE145" i="280" s="1"/>
  <c r="BE162" i="280" s="1"/>
  <c r="BE164" i="280" s="1"/>
  <c r="BE44" i="265"/>
  <c r="BE188" i="280"/>
  <c r="FP133" i="280" l="1"/>
  <c r="FP97" i="280" s="1"/>
  <c r="FP99" i="280" s="1"/>
  <c r="FP104" i="280" s="1"/>
  <c r="BE173" i="280"/>
  <c r="BE165" i="280"/>
  <c r="BE45" i="265" s="1"/>
  <c r="BE174" i="280"/>
  <c r="BE169" i="280"/>
  <c r="BE170" i="280" s="1"/>
  <c r="BE189" i="280" s="1"/>
  <c r="BE175" i="280" l="1"/>
  <c r="BE178" i="280" s="1"/>
  <c r="BE180" i="280" s="1"/>
  <c r="BE181" i="280" s="1"/>
  <c r="BE46" i="265" s="1"/>
  <c r="FP71" i="288"/>
  <c r="FP35" i="282"/>
  <c r="FP84" i="280"/>
  <c r="FP85" i="280" s="1"/>
  <c r="FP103" i="280" s="1"/>
  <c r="FP105" i="280" s="1"/>
  <c r="FP134" i="280"/>
  <c r="BE190" i="280" l="1"/>
  <c r="BE191" i="280" s="1"/>
  <c r="BF187" i="280" s="1"/>
  <c r="FP116" i="280"/>
  <c r="FP117" i="280" s="1"/>
  <c r="FP70" i="288"/>
  <c r="FP72" i="288" s="1"/>
  <c r="FP75" i="288" s="1"/>
  <c r="FP106" i="280"/>
  <c r="FP36" i="265" s="1"/>
  <c r="FP35" i="265"/>
  <c r="FP16" i="265"/>
  <c r="BE47" i="265"/>
  <c r="BE72" i="265" l="1"/>
  <c r="FP70" i="265"/>
  <c r="AY70" i="277" s="1"/>
  <c r="FQ114" i="280"/>
  <c r="FQ131" i="280" s="1"/>
  <c r="BE50" i="265"/>
  <c r="BF179" i="280"/>
  <c r="BF157" i="280"/>
  <c r="BF158" i="280" s="1"/>
  <c r="FQ133" i="280" l="1"/>
  <c r="FQ97" i="280" s="1"/>
  <c r="FQ99" i="280" s="1"/>
  <c r="FQ104" i="280" s="1"/>
  <c r="BE57" i="286"/>
  <c r="BE58" i="286" s="1"/>
  <c r="BE61" i="286" s="1"/>
  <c r="BE62" i="286" s="1"/>
  <c r="BE63" i="286" s="1"/>
  <c r="BE46" i="286"/>
  <c r="BF163" i="280"/>
  <c r="BF168" i="280"/>
  <c r="BF36" i="282"/>
  <c r="BF38" i="282" s="1"/>
  <c r="BF44" i="282" s="1"/>
  <c r="BF45" i="282" s="1"/>
  <c r="BF159" i="280"/>
  <c r="BF18" i="265" s="1"/>
  <c r="BE14" i="288" l="1"/>
  <c r="BE16" i="288" s="1"/>
  <c r="FQ84" i="280"/>
  <c r="FQ85" i="280" s="1"/>
  <c r="FQ103" i="280" s="1"/>
  <c r="FQ105" i="280" s="1"/>
  <c r="FQ71" i="288"/>
  <c r="FQ35" i="282"/>
  <c r="FQ134" i="280"/>
  <c r="BE30" i="288"/>
  <c r="BE32" i="288" s="1"/>
  <c r="BE39" i="288" s="1"/>
  <c r="BE40" i="288" s="1"/>
  <c r="BE43" i="288" s="1"/>
  <c r="BE47" i="286"/>
  <c r="BE48" i="286" s="1"/>
  <c r="BE63" i="265" s="1"/>
  <c r="BE36" i="286"/>
  <c r="BE37" i="286" s="1"/>
  <c r="BE75" i="265" s="1"/>
  <c r="BF45" i="286"/>
  <c r="BF19" i="265"/>
  <c r="BE24" i="265"/>
  <c r="BE52" i="265"/>
  <c r="BF50" i="282"/>
  <c r="BF51" i="282" s="1"/>
  <c r="BF76" i="282" s="1"/>
  <c r="BF47" i="282"/>
  <c r="BF48" i="282" s="1"/>
  <c r="FQ106" i="280" l="1"/>
  <c r="FQ36" i="265" s="1"/>
  <c r="FQ70" i="288"/>
  <c r="FQ72" i="288" s="1"/>
  <c r="FQ75" i="288" s="1"/>
  <c r="FQ116" i="280"/>
  <c r="FQ117" i="280" s="1"/>
  <c r="FQ16" i="265"/>
  <c r="FQ35" i="265"/>
  <c r="BE60" i="288"/>
  <c r="BE62" i="288" s="1"/>
  <c r="BE65" i="288" s="1"/>
  <c r="BF34" i="286"/>
  <c r="BF52" i="286" s="1"/>
  <c r="BE65" i="265"/>
  <c r="BE76" i="265"/>
  <c r="BE19" i="288"/>
  <c r="BE25" i="265"/>
  <c r="BF57" i="282"/>
  <c r="BF53" i="282"/>
  <c r="BF55" i="282" s="1"/>
  <c r="BE53" i="265"/>
  <c r="BF67" i="282"/>
  <c r="BF11" i="282"/>
  <c r="BF12" i="282" s="1"/>
  <c r="BF56" i="286"/>
  <c r="BF140" i="280"/>
  <c r="FR114" i="280" l="1"/>
  <c r="FR131" i="280" s="1"/>
  <c r="FQ70" i="265"/>
  <c r="BE82" i="265"/>
  <c r="BE67" i="265"/>
  <c r="BF87" i="282"/>
  <c r="BF13" i="282"/>
  <c r="BF21" i="265" s="1"/>
  <c r="BF58" i="282"/>
  <c r="BF59" i="282" s="1"/>
  <c r="BF62" i="282" s="1"/>
  <c r="BF63" i="282" s="1"/>
  <c r="BF77" i="282"/>
  <c r="BF78" i="282" s="1"/>
  <c r="BG75" i="282" s="1"/>
  <c r="FR133" i="280" l="1"/>
  <c r="FR97" i="280" s="1"/>
  <c r="FR99" i="280" s="1"/>
  <c r="FR104" i="280" s="1"/>
  <c r="BE81" i="265"/>
  <c r="BG54" i="282"/>
  <c r="BF66" i="282"/>
  <c r="BF64" i="282"/>
  <c r="BF32" i="265" s="1"/>
  <c r="BF88" i="282"/>
  <c r="BF89" i="282" s="1"/>
  <c r="BF22" i="265"/>
  <c r="FR71" i="288" l="1"/>
  <c r="FR35" i="282"/>
  <c r="FR84" i="280"/>
  <c r="FR85" i="280" s="1"/>
  <c r="FR103" i="280" s="1"/>
  <c r="FR105" i="280" s="1"/>
  <c r="FR134" i="280"/>
  <c r="BE83" i="265"/>
  <c r="BE84" i="265"/>
  <c r="BF33" i="265"/>
  <c r="BF35" i="286"/>
  <c r="BF53" i="286"/>
  <c r="BF54" i="286" s="1"/>
  <c r="BF60" i="286" s="1"/>
  <c r="BG86" i="282"/>
  <c r="BF73" i="265"/>
  <c r="FR70" i="288" l="1"/>
  <c r="FR72" i="288" s="1"/>
  <c r="FR75" i="288" s="1"/>
  <c r="FR116" i="280"/>
  <c r="FR117" i="280" s="1"/>
  <c r="FR106" i="280"/>
  <c r="FR36" i="265" s="1"/>
  <c r="FR35" i="265"/>
  <c r="FR16" i="265"/>
  <c r="BF11" i="280"/>
  <c r="BF13" i="280" s="1"/>
  <c r="BF74" i="288"/>
  <c r="BF37" i="265"/>
  <c r="FR70" i="265" l="1"/>
  <c r="FS114" i="280"/>
  <c r="FS131" i="280" s="1"/>
  <c r="BF42" i="265"/>
  <c r="FS133" i="280" l="1"/>
  <c r="FS97" i="280" s="1"/>
  <c r="FS99" i="280" s="1"/>
  <c r="FS104" i="280" s="1"/>
  <c r="BF141" i="280"/>
  <c r="BF142" i="280" s="1"/>
  <c r="BF147" i="280" s="1"/>
  <c r="BF148" i="280" s="1"/>
  <c r="FS84" i="280" l="1"/>
  <c r="FS85" i="280" s="1"/>
  <c r="FS103" i="280" s="1"/>
  <c r="FS105" i="280" s="1"/>
  <c r="FS134" i="280"/>
  <c r="FS71" i="288"/>
  <c r="FS35" i="282"/>
  <c r="BF144" i="280"/>
  <c r="BF145" i="280" s="1"/>
  <c r="BF162" i="280" s="1"/>
  <c r="BF164" i="280" s="1"/>
  <c r="BF44" i="265"/>
  <c r="BF188" i="280"/>
  <c r="FS106" i="280" l="1"/>
  <c r="FS36" i="265" s="1"/>
  <c r="FS116" i="280"/>
  <c r="FS117" i="280" s="1"/>
  <c r="FS70" i="288"/>
  <c r="FS72" i="288" s="1"/>
  <c r="FS75" i="288" s="1"/>
  <c r="FS35" i="265"/>
  <c r="FS16" i="265"/>
  <c r="BF173" i="280"/>
  <c r="BF165" i="280"/>
  <c r="BF45" i="265" s="1"/>
  <c r="BF169" i="280"/>
  <c r="BF170" i="280" s="1"/>
  <c r="BF189" i="280" s="1"/>
  <c r="BF174" i="280"/>
  <c r="FT114" i="280" l="1"/>
  <c r="FT131" i="280" s="1"/>
  <c r="FS70" i="265"/>
  <c r="BF175" i="280"/>
  <c r="BF178" i="280" s="1"/>
  <c r="BF180" i="280" s="1"/>
  <c r="BF190" i="280" s="1"/>
  <c r="BF191" i="280" s="1"/>
  <c r="FT133" i="280" l="1"/>
  <c r="FT97" i="280" s="1"/>
  <c r="FT99" i="280" s="1"/>
  <c r="FT104" i="280" s="1"/>
  <c r="BF181" i="280"/>
  <c r="BF46" i="265" s="1"/>
  <c r="BF72" i="265"/>
  <c r="BG187" i="280"/>
  <c r="BF47" i="265" l="1"/>
  <c r="BF50" i="265" s="1"/>
  <c r="FT35" i="282"/>
  <c r="FT134" i="280"/>
  <c r="FT84" i="280"/>
  <c r="FT85" i="280" s="1"/>
  <c r="FT103" i="280" s="1"/>
  <c r="FT105" i="280" s="1"/>
  <c r="FT71" i="288"/>
  <c r="BG157" i="280"/>
  <c r="BG158" i="280" s="1"/>
  <c r="BG179" i="280"/>
  <c r="BF57" i="286" l="1"/>
  <c r="BF58" i="286" s="1"/>
  <c r="BF61" i="286" s="1"/>
  <c r="BF62" i="286" s="1"/>
  <c r="BF63" i="286" s="1"/>
  <c r="FT70" i="288"/>
  <c r="FT72" i="288" s="1"/>
  <c r="FT75" i="288" s="1"/>
  <c r="FT116" i="280"/>
  <c r="FT117" i="280" s="1"/>
  <c r="FT106" i="280"/>
  <c r="FT36" i="265" s="1"/>
  <c r="FT16" i="265"/>
  <c r="FT35" i="265"/>
  <c r="BF46" i="286"/>
  <c r="BG159" i="280"/>
  <c r="BG18" i="265" s="1"/>
  <c r="BG163" i="280"/>
  <c r="BG168" i="280"/>
  <c r="BG36" i="282"/>
  <c r="BG38" i="282" s="1"/>
  <c r="BG44" i="282" s="1"/>
  <c r="BG45" i="282" s="1"/>
  <c r="BF47" i="286" l="1"/>
  <c r="BF14" i="288"/>
  <c r="BF36" i="286"/>
  <c r="BF37" i="286" s="1"/>
  <c r="BF30" i="288"/>
  <c r="BF32" i="288" s="1"/>
  <c r="FU114" i="280"/>
  <c r="FU131" i="280" s="1"/>
  <c r="FT70" i="265"/>
  <c r="AZ70" i="277" s="1"/>
  <c r="BF48" i="286"/>
  <c r="BG45" i="286" s="1"/>
  <c r="BF16" i="288"/>
  <c r="BG19" i="265"/>
  <c r="BF75" i="265"/>
  <c r="BG34" i="286"/>
  <c r="BF60" i="288"/>
  <c r="BF62" i="288" s="1"/>
  <c r="BF65" i="288" s="1"/>
  <c r="BF39" i="288"/>
  <c r="BF40" i="288" s="1"/>
  <c r="BF43" i="288" s="1"/>
  <c r="BG50" i="282"/>
  <c r="BG51" i="282" s="1"/>
  <c r="BG76" i="282" s="1"/>
  <c r="BG47" i="282"/>
  <c r="BG48" i="282" s="1"/>
  <c r="BF24" i="265"/>
  <c r="BF52" i="265"/>
  <c r="FU133" i="280" l="1"/>
  <c r="FU97" i="280" s="1"/>
  <c r="FU99" i="280" s="1"/>
  <c r="FU104" i="280" s="1"/>
  <c r="BF63" i="265"/>
  <c r="BF76" i="265"/>
  <c r="BF65" i="265"/>
  <c r="BF19" i="288"/>
  <c r="BF53" i="265"/>
  <c r="BG57" i="282"/>
  <c r="BG53" i="282"/>
  <c r="BG55" i="282" s="1"/>
  <c r="BG52" i="286"/>
  <c r="BF25" i="265"/>
  <c r="BG11" i="282"/>
  <c r="BG12" i="282" s="1"/>
  <c r="BG67" i="282"/>
  <c r="BG56" i="286"/>
  <c r="BG140" i="280"/>
  <c r="FU71" i="288" l="1"/>
  <c r="FU35" i="282"/>
  <c r="FU84" i="280"/>
  <c r="FU85" i="280" s="1"/>
  <c r="FU103" i="280" s="1"/>
  <c r="FU105" i="280" s="1"/>
  <c r="FU134" i="280"/>
  <c r="BF67" i="265"/>
  <c r="BF82" i="265"/>
  <c r="BG87" i="282"/>
  <c r="BG13" i="282"/>
  <c r="BG21" i="265" s="1"/>
  <c r="BG58" i="282"/>
  <c r="BG59" i="282" s="1"/>
  <c r="BG62" i="282" s="1"/>
  <c r="BG63" i="282" s="1"/>
  <c r="BG77" i="282"/>
  <c r="BG78" i="282" s="1"/>
  <c r="BH75" i="282" s="1"/>
  <c r="FU116" i="280" l="1"/>
  <c r="FU117" i="280" s="1"/>
  <c r="FU106" i="280"/>
  <c r="FU36" i="265" s="1"/>
  <c r="FU70" i="288"/>
  <c r="FU72" i="288" s="1"/>
  <c r="FU75" i="288" s="1"/>
  <c r="FU35" i="265"/>
  <c r="FU16" i="265"/>
  <c r="BF81" i="265"/>
  <c r="BH54" i="282"/>
  <c r="BG66" i="282"/>
  <c r="BG64" i="282"/>
  <c r="BG32" i="265" s="1"/>
  <c r="BG88" i="282"/>
  <c r="BG89" i="282" s="1"/>
  <c r="BG22" i="265"/>
  <c r="FU70" i="265" l="1"/>
  <c r="FV114" i="280"/>
  <c r="FV131" i="280" s="1"/>
  <c r="BF84" i="265"/>
  <c r="BF83" i="265"/>
  <c r="BG33" i="265"/>
  <c r="BG73" i="265"/>
  <c r="BH86" i="282"/>
  <c r="BG35" i="286"/>
  <c r="BG53" i="286"/>
  <c r="BG54" i="286" s="1"/>
  <c r="BG60" i="286" s="1"/>
  <c r="FV133" i="280" l="1"/>
  <c r="FV97" i="280" s="1"/>
  <c r="FV99" i="280" s="1"/>
  <c r="FV104" i="280" s="1"/>
  <c r="BG11" i="280"/>
  <c r="BG13" i="280" s="1"/>
  <c r="BG37" i="265"/>
  <c r="BG74" i="288"/>
  <c r="FV71" i="288" l="1"/>
  <c r="FV35" i="282"/>
  <c r="FV84" i="280"/>
  <c r="FV85" i="280" s="1"/>
  <c r="FV103" i="280" s="1"/>
  <c r="FV105" i="280" s="1"/>
  <c r="FV134" i="280"/>
  <c r="BG42" i="265"/>
  <c r="FV116" i="280" l="1"/>
  <c r="FV117" i="280" s="1"/>
  <c r="FV70" i="288"/>
  <c r="FV72" i="288" s="1"/>
  <c r="FV75" i="288" s="1"/>
  <c r="FV106" i="280"/>
  <c r="FV36" i="265" s="1"/>
  <c r="FV35" i="265"/>
  <c r="FV16" i="265"/>
  <c r="BG141" i="280"/>
  <c r="BG142" i="280" s="1"/>
  <c r="BG144" i="280" s="1"/>
  <c r="BG145" i="280" s="1"/>
  <c r="FV70" i="265" l="1"/>
  <c r="FW114" i="280"/>
  <c r="FW131" i="280" s="1"/>
  <c r="BG147" i="280"/>
  <c r="BG148" i="280" s="1"/>
  <c r="BG188" i="280" s="1"/>
  <c r="BG173" i="280"/>
  <c r="BG162" i="280"/>
  <c r="BG164" i="280" s="1"/>
  <c r="FW133" i="280" l="1"/>
  <c r="FW97" i="280" s="1"/>
  <c r="FW99" i="280" s="1"/>
  <c r="FW104" i="280" s="1"/>
  <c r="BG44" i="265"/>
  <c r="BG169" i="280"/>
  <c r="BG170" i="280" s="1"/>
  <c r="BG189" i="280" s="1"/>
  <c r="BG174" i="280"/>
  <c r="BG175" i="280" s="1"/>
  <c r="BG178" i="280" s="1"/>
  <c r="BG180" i="280" s="1"/>
  <c r="BG165" i="280"/>
  <c r="BG45" i="265" s="1"/>
  <c r="FW84" i="280" l="1"/>
  <c r="FW85" i="280" s="1"/>
  <c r="FW103" i="280" s="1"/>
  <c r="FW105" i="280" s="1"/>
  <c r="FW134" i="280"/>
  <c r="FW35" i="282"/>
  <c r="FW71" i="288"/>
  <c r="BG190" i="280"/>
  <c r="BG191" i="280" s="1"/>
  <c r="BG181" i="280"/>
  <c r="BG46" i="265" s="1"/>
  <c r="FW70" i="288" l="1"/>
  <c r="FW72" i="288" s="1"/>
  <c r="FW75" i="288" s="1"/>
  <c r="FW106" i="280"/>
  <c r="FW36" i="265" s="1"/>
  <c r="FW116" i="280"/>
  <c r="FW117" i="280" s="1"/>
  <c r="FW16" i="265"/>
  <c r="FW35" i="265"/>
  <c r="BG47" i="265"/>
  <c r="BG72" i="265"/>
  <c r="BH187" i="280"/>
  <c r="FX114" i="280" l="1"/>
  <c r="FX131" i="280" s="1"/>
  <c r="FW70" i="265"/>
  <c r="BG50" i="265"/>
  <c r="BH179" i="280"/>
  <c r="BH157" i="280"/>
  <c r="BH158" i="280" s="1"/>
  <c r="FX133" i="280" l="1"/>
  <c r="FX97" i="280" s="1"/>
  <c r="FX99" i="280" s="1"/>
  <c r="FX104" i="280" s="1"/>
  <c r="BG46" i="286"/>
  <c r="BG57" i="286"/>
  <c r="BG58" i="286" s="1"/>
  <c r="BG61" i="286" s="1"/>
  <c r="BG62" i="286" s="1"/>
  <c r="BH168" i="280"/>
  <c r="BH36" i="282"/>
  <c r="BH38" i="282" s="1"/>
  <c r="BH44" i="282" s="1"/>
  <c r="BH45" i="282" s="1"/>
  <c r="BH159" i="280"/>
  <c r="BH18" i="265" s="1"/>
  <c r="BH163" i="280"/>
  <c r="FX84" i="280" l="1"/>
  <c r="FX85" i="280" s="1"/>
  <c r="FX103" i="280" s="1"/>
  <c r="FX105" i="280" s="1"/>
  <c r="FX71" i="288"/>
  <c r="FX134" i="280"/>
  <c r="FX35" i="282"/>
  <c r="BG36" i="286"/>
  <c r="BG37" i="286" s="1"/>
  <c r="BG14" i="288"/>
  <c r="BG30" i="288"/>
  <c r="BG32" i="288" s="1"/>
  <c r="BG63" i="286"/>
  <c r="BG47" i="286"/>
  <c r="BG48" i="286" s="1"/>
  <c r="BH47" i="282"/>
  <c r="BH48" i="282" s="1"/>
  <c r="BH50" i="282"/>
  <c r="BH51" i="282" s="1"/>
  <c r="BH76" i="282" s="1"/>
  <c r="BH19" i="265"/>
  <c r="V18" i="277"/>
  <c r="FX35" i="265" l="1"/>
  <c r="FX16" i="265"/>
  <c r="FX116" i="280"/>
  <c r="FX117" i="280" s="1"/>
  <c r="FX106" i="280"/>
  <c r="FX36" i="265" s="1"/>
  <c r="FX70" i="288"/>
  <c r="FX72" i="288" s="1"/>
  <c r="FX75" i="288" s="1"/>
  <c r="BG16" i="288"/>
  <c r="BG24" i="265"/>
  <c r="BG52" i="265"/>
  <c r="BH45" i="286"/>
  <c r="BG63" i="265"/>
  <c r="BG60" i="288"/>
  <c r="BG62" i="288" s="1"/>
  <c r="BG65" i="288" s="1"/>
  <c r="BG39" i="288"/>
  <c r="BG40" i="288" s="1"/>
  <c r="BG43" i="288" s="1"/>
  <c r="BG75" i="265"/>
  <c r="BH34" i="286"/>
  <c r="BH52" i="286" s="1"/>
  <c r="BH11" i="282"/>
  <c r="BH12" i="282" s="1"/>
  <c r="BH67" i="282"/>
  <c r="BH57" i="282"/>
  <c r="BH53" i="282"/>
  <c r="BH55" i="282" s="1"/>
  <c r="FX70" i="265" l="1"/>
  <c r="BA70" i="277" s="1"/>
  <c r="FY114" i="280"/>
  <c r="FY131" i="280" s="1"/>
  <c r="BG19" i="288"/>
  <c r="BG65" i="265"/>
  <c r="BG53" i="265"/>
  <c r="BG76" i="265"/>
  <c r="BH56" i="286"/>
  <c r="BH140" i="280"/>
  <c r="BG25" i="265"/>
  <c r="BH58" i="282"/>
  <c r="BH59" i="282" s="1"/>
  <c r="BH62" i="282" s="1"/>
  <c r="BH63" i="282" s="1"/>
  <c r="BH77" i="282"/>
  <c r="BH78" i="282" s="1"/>
  <c r="BI75" i="282" s="1"/>
  <c r="BH13" i="282"/>
  <c r="BH21" i="265" s="1"/>
  <c r="BH87" i="282"/>
  <c r="FY133" i="280" l="1"/>
  <c r="FY97" i="280" s="1"/>
  <c r="FY99" i="280" s="1"/>
  <c r="FY104" i="280" s="1"/>
  <c r="BG82" i="265"/>
  <c r="BG67" i="265"/>
  <c r="V21" i="277"/>
  <c r="BH22" i="265"/>
  <c r="BI54" i="282"/>
  <c r="BH64" i="282"/>
  <c r="BH32" i="265" s="1"/>
  <c r="BH66" i="282"/>
  <c r="BH88" i="282"/>
  <c r="BH89" i="282" s="1"/>
  <c r="FY71" i="288" l="1"/>
  <c r="FY134" i="280"/>
  <c r="FY84" i="280"/>
  <c r="FY85" i="280" s="1"/>
  <c r="FY103" i="280" s="1"/>
  <c r="FY105" i="280" s="1"/>
  <c r="FY35" i="282"/>
  <c r="BG81" i="265"/>
  <c r="BI86" i="282"/>
  <c r="BH73" i="265"/>
  <c r="BH33" i="265"/>
  <c r="V32" i="277"/>
  <c r="V33" i="277" s="1"/>
  <c r="BH53" i="286"/>
  <c r="BH54" i="286" s="1"/>
  <c r="BH60" i="286" s="1"/>
  <c r="BH35" i="286"/>
  <c r="FY106" i="280" l="1"/>
  <c r="FY36" i="265" s="1"/>
  <c r="FY116" i="280"/>
  <c r="FY117" i="280" s="1"/>
  <c r="FY70" i="288"/>
  <c r="FY72" i="288" s="1"/>
  <c r="FY75" i="288" s="1"/>
  <c r="FY16" i="265"/>
  <c r="FY35" i="265"/>
  <c r="W73" i="277"/>
  <c r="BG84" i="265"/>
  <c r="BG83" i="265"/>
  <c r="BH11" i="280"/>
  <c r="BH13" i="280" s="1"/>
  <c r="BH37" i="265"/>
  <c r="BH74" i="288"/>
  <c r="FY70" i="265" l="1"/>
  <c r="FZ114" i="280"/>
  <c r="FZ131" i="280" s="1"/>
  <c r="BH42" i="265"/>
  <c r="FZ133" i="280" l="1"/>
  <c r="FZ97" i="280" s="1"/>
  <c r="FZ99" i="280" s="1"/>
  <c r="FZ104" i="280" s="1"/>
  <c r="BH141" i="280"/>
  <c r="BH142" i="280" s="1"/>
  <c r="BH144" i="280" s="1"/>
  <c r="BH145" i="280" s="1"/>
  <c r="FZ84" i="280" l="1"/>
  <c r="FZ85" i="280" s="1"/>
  <c r="FZ103" i="280" s="1"/>
  <c r="FZ105" i="280" s="1"/>
  <c r="FZ134" i="280"/>
  <c r="FZ71" i="288"/>
  <c r="FZ35" i="282"/>
  <c r="BH147" i="280"/>
  <c r="BH148" i="280" s="1"/>
  <c r="BH44" i="265" s="1"/>
  <c r="BH162" i="280"/>
  <c r="BH164" i="280" s="1"/>
  <c r="BH173" i="280"/>
  <c r="FZ106" i="280" l="1"/>
  <c r="FZ36" i="265" s="1"/>
  <c r="FZ70" i="288"/>
  <c r="FZ72" i="288" s="1"/>
  <c r="FZ75" i="288" s="1"/>
  <c r="FZ116" i="280"/>
  <c r="FZ117" i="280" s="1"/>
  <c r="FZ35" i="265"/>
  <c r="FZ16" i="265"/>
  <c r="BH188" i="280"/>
  <c r="BH169" i="280"/>
  <c r="BH170" i="280" s="1"/>
  <c r="BH189" i="280" s="1"/>
  <c r="BH165" i="280"/>
  <c r="BH45" i="265" s="1"/>
  <c r="BH174" i="280"/>
  <c r="BH175" i="280" s="1"/>
  <c r="BH178" i="280" s="1"/>
  <c r="BH180" i="280" s="1"/>
  <c r="V43" i="277"/>
  <c r="GA114" i="280" l="1"/>
  <c r="GA131" i="280" s="1"/>
  <c r="FZ70" i="265"/>
  <c r="BH181" i="280"/>
  <c r="BH46" i="265" s="1"/>
  <c r="BH190" i="280"/>
  <c r="BH191" i="280" s="1"/>
  <c r="GA133" i="280" l="1"/>
  <c r="GA97" i="280" s="1"/>
  <c r="GA99" i="280" s="1"/>
  <c r="GA104" i="280" s="1"/>
  <c r="BH47" i="265"/>
  <c r="BI187" i="280"/>
  <c r="BH72" i="265"/>
  <c r="GA84" i="280" l="1"/>
  <c r="GA85" i="280" s="1"/>
  <c r="GA103" i="280" s="1"/>
  <c r="GA105" i="280" s="1"/>
  <c r="GA134" i="280"/>
  <c r="GA35" i="282"/>
  <c r="GA71" i="288"/>
  <c r="BH50" i="265"/>
  <c r="W72" i="277"/>
  <c r="BI179" i="280"/>
  <c r="BI157" i="280"/>
  <c r="BI158" i="280" s="1"/>
  <c r="GA70" i="288" l="1"/>
  <c r="GA72" i="288" s="1"/>
  <c r="GA75" i="288" s="1"/>
  <c r="GA116" i="280"/>
  <c r="GA117" i="280" s="1"/>
  <c r="GA106" i="280"/>
  <c r="GA36" i="265" s="1"/>
  <c r="GA35" i="265"/>
  <c r="GA16" i="265"/>
  <c r="BH46" i="286"/>
  <c r="BH57" i="286"/>
  <c r="BH58" i="286" s="1"/>
  <c r="BH61" i="286" s="1"/>
  <c r="BH62" i="286" s="1"/>
  <c r="BI168" i="280"/>
  <c r="BI163" i="280"/>
  <c r="BI159" i="280"/>
  <c r="BI18" i="265" s="1"/>
  <c r="BI36" i="282"/>
  <c r="BI38" i="282" s="1"/>
  <c r="BI44" i="282" s="1"/>
  <c r="BI45" i="282" s="1"/>
  <c r="GB114" i="280" l="1"/>
  <c r="GB131" i="280" s="1"/>
  <c r="GA70" i="265"/>
  <c r="BH30" i="288"/>
  <c r="BH32" i="288" s="1"/>
  <c r="BH63" i="286"/>
  <c r="BH47" i="286"/>
  <c r="BH48" i="286" s="1"/>
  <c r="BH36" i="286"/>
  <c r="BH37" i="286" s="1"/>
  <c r="BH14" i="288"/>
  <c r="BI50" i="282"/>
  <c r="BI51" i="282" s="1"/>
  <c r="BI76" i="282" s="1"/>
  <c r="BI47" i="282"/>
  <c r="BI48" i="282" s="1"/>
  <c r="BI19" i="265"/>
  <c r="GB133" i="280" l="1"/>
  <c r="GB97" i="280" s="1"/>
  <c r="GB99" i="280" s="1"/>
  <c r="GB104" i="280" s="1"/>
  <c r="BH16" i="288"/>
  <c r="BH75" i="265"/>
  <c r="BI34" i="286"/>
  <c r="BI52" i="286" s="1"/>
  <c r="BH52" i="265"/>
  <c r="BH24" i="265"/>
  <c r="BI45" i="286"/>
  <c r="BH63" i="265"/>
  <c r="BH39" i="288"/>
  <c r="BH40" i="288" s="1"/>
  <c r="BH43" i="288" s="1"/>
  <c r="BH60" i="288"/>
  <c r="BH62" i="288" s="1"/>
  <c r="BH65" i="288" s="1"/>
  <c r="BI67" i="282"/>
  <c r="BI11" i="282"/>
  <c r="BI12" i="282" s="1"/>
  <c r="BI57" i="282"/>
  <c r="BI53" i="282"/>
  <c r="BI55" i="282" s="1"/>
  <c r="GB71" i="288" l="1"/>
  <c r="GB134" i="280"/>
  <c r="GB84" i="280"/>
  <c r="GB85" i="280" s="1"/>
  <c r="GB103" i="280" s="1"/>
  <c r="GB105" i="280" s="1"/>
  <c r="GB35" i="282"/>
  <c r="BH19" i="288"/>
  <c r="W63" i="277"/>
  <c r="W65" i="277" s="1"/>
  <c r="W67" i="277" s="1"/>
  <c r="W81" i="277" s="1"/>
  <c r="BH65" i="265"/>
  <c r="BH25" i="265"/>
  <c r="V24" i="277"/>
  <c r="BI140" i="280"/>
  <c r="BI56" i="286"/>
  <c r="BH53" i="265"/>
  <c r="V51" i="277"/>
  <c r="BH76" i="265"/>
  <c r="W75" i="277"/>
  <c r="W76" i="277" s="1"/>
  <c r="W82" i="277" s="1"/>
  <c r="BI13" i="282"/>
  <c r="BI21" i="265" s="1"/>
  <c r="BI87" i="282"/>
  <c r="BI58" i="282"/>
  <c r="BI59" i="282" s="1"/>
  <c r="BI62" i="282" s="1"/>
  <c r="BI63" i="282" s="1"/>
  <c r="BI77" i="282"/>
  <c r="BI78" i="282" s="1"/>
  <c r="BJ75" i="282" s="1"/>
  <c r="GB116" i="280" l="1"/>
  <c r="GB117" i="280" s="1"/>
  <c r="GB70" i="288"/>
  <c r="GB72" i="288" s="1"/>
  <c r="GB75" i="288" s="1"/>
  <c r="GB106" i="280"/>
  <c r="GB36" i="265" s="1"/>
  <c r="GB16" i="265"/>
  <c r="GB35" i="265"/>
  <c r="W84" i="277"/>
  <c r="W83" i="277"/>
  <c r="BH82" i="265"/>
  <c r="BH67" i="265"/>
  <c r="BI88" i="282"/>
  <c r="BI89" i="282" s="1"/>
  <c r="BI64" i="282"/>
  <c r="BI32" i="265" s="1"/>
  <c r="BI66" i="282"/>
  <c r="BJ54" i="282"/>
  <c r="BI22" i="265"/>
  <c r="GC114" i="280" l="1"/>
  <c r="GC131" i="280" s="1"/>
  <c r="GB70" i="265"/>
  <c r="BB70" i="277" s="1"/>
  <c r="BH81" i="265"/>
  <c r="BI33" i="265"/>
  <c r="BJ86" i="282"/>
  <c r="BI73" i="265"/>
  <c r="BI35" i="286"/>
  <c r="BI53" i="286"/>
  <c r="BI54" i="286" s="1"/>
  <c r="BI60" i="286" s="1"/>
  <c r="GC133" i="280" l="1"/>
  <c r="GC97" i="280" s="1"/>
  <c r="GC99" i="280" s="1"/>
  <c r="GC104" i="280" s="1"/>
  <c r="BH83" i="265"/>
  <c r="BH84" i="265"/>
  <c r="BI11" i="280"/>
  <c r="BI13" i="280" s="1"/>
  <c r="BI74" i="288"/>
  <c r="BI37" i="265"/>
  <c r="GC71" i="288" l="1"/>
  <c r="GC134" i="280"/>
  <c r="GC84" i="280"/>
  <c r="GC85" i="280" s="1"/>
  <c r="GC103" i="280" s="1"/>
  <c r="GC105" i="280" s="1"/>
  <c r="GC35" i="282"/>
  <c r="BI42" i="265"/>
  <c r="BI141" i="280" l="1"/>
  <c r="BI142" i="280" s="1"/>
  <c r="BI147" i="280" s="1"/>
  <c r="BI148" i="280" s="1"/>
  <c r="GC116" i="280"/>
  <c r="GC117" i="280" s="1"/>
  <c r="GC70" i="288"/>
  <c r="GC72" i="288" s="1"/>
  <c r="GC75" i="288" s="1"/>
  <c r="GC106" i="280"/>
  <c r="GC36" i="265" s="1"/>
  <c r="GC16" i="265"/>
  <c r="GC35" i="265"/>
  <c r="BI144" i="280"/>
  <c r="BI145" i="280" s="1"/>
  <c r="GC70" i="265" l="1"/>
  <c r="GD114" i="280"/>
  <c r="GD131" i="280" s="1"/>
  <c r="BI44" i="265"/>
  <c r="BI188" i="280"/>
  <c r="BI173" i="280"/>
  <c r="BI162" i="280"/>
  <c r="BI164" i="280" s="1"/>
  <c r="GD133" i="280" l="1"/>
  <c r="GD97" i="280" s="1"/>
  <c r="GD99" i="280" s="1"/>
  <c r="GD104" i="280" s="1"/>
  <c r="BI165" i="280"/>
  <c r="BI45" i="265" s="1"/>
  <c r="BI169" i="280"/>
  <c r="BI170" i="280" s="1"/>
  <c r="BI189" i="280" s="1"/>
  <c r="BI174" i="280"/>
  <c r="BI175" i="280" s="1"/>
  <c r="BI178" i="280" s="1"/>
  <c r="BI180" i="280" s="1"/>
  <c r="GD71" i="288" l="1"/>
  <c r="GD35" i="282"/>
  <c r="GD84" i="280"/>
  <c r="GD85" i="280" s="1"/>
  <c r="GD103" i="280" s="1"/>
  <c r="GD105" i="280" s="1"/>
  <c r="GD134" i="280"/>
  <c r="BI181" i="280"/>
  <c r="BI46" i="265" s="1"/>
  <c r="BI190" i="280"/>
  <c r="BI191" i="280" s="1"/>
  <c r="GD106" i="280" l="1"/>
  <c r="GD36" i="265" s="1"/>
  <c r="GD70" i="288"/>
  <c r="GD72" i="288" s="1"/>
  <c r="GD75" i="288" s="1"/>
  <c r="GD116" i="280"/>
  <c r="GD117" i="280" s="1"/>
  <c r="GD35" i="265"/>
  <c r="GD16" i="265"/>
  <c r="BJ187" i="280"/>
  <c r="BI72" i="265"/>
  <c r="BI47" i="265"/>
  <c r="GE114" i="280" l="1"/>
  <c r="GE131" i="280" s="1"/>
  <c r="GD70" i="265"/>
  <c r="BI50" i="265"/>
  <c r="BJ157" i="280"/>
  <c r="BJ158" i="280" s="1"/>
  <c r="BJ179" i="280"/>
  <c r="GE133" i="280" l="1"/>
  <c r="GE97" i="280" s="1"/>
  <c r="GE99" i="280" s="1"/>
  <c r="GE104" i="280" s="1"/>
  <c r="BI46" i="286"/>
  <c r="BI57" i="286"/>
  <c r="BI58" i="286" s="1"/>
  <c r="BI61" i="286" s="1"/>
  <c r="BI62" i="286" s="1"/>
  <c r="BI63" i="286" s="1"/>
  <c r="BJ36" i="282"/>
  <c r="BJ38" i="282" s="1"/>
  <c r="BJ44" i="282" s="1"/>
  <c r="BJ45" i="282" s="1"/>
  <c r="BJ168" i="280"/>
  <c r="BJ159" i="280"/>
  <c r="BJ18" i="265" s="1"/>
  <c r="BJ163" i="280"/>
  <c r="GE84" i="280" l="1"/>
  <c r="GE85" i="280" s="1"/>
  <c r="GE103" i="280" s="1"/>
  <c r="GE105" i="280" s="1"/>
  <c r="GE134" i="280"/>
  <c r="GE71" i="288"/>
  <c r="GE35" i="282"/>
  <c r="BI36" i="286"/>
  <c r="BI37" i="286" s="1"/>
  <c r="BI75" i="265" s="1"/>
  <c r="BI14" i="288"/>
  <c r="BI47" i="286"/>
  <c r="BI48" i="286" s="1"/>
  <c r="BJ45" i="286" s="1"/>
  <c r="BI30" i="288"/>
  <c r="BI32" i="288" s="1"/>
  <c r="BI60" i="288" s="1"/>
  <c r="BI62" i="288" s="1"/>
  <c r="BI65" i="288" s="1"/>
  <c r="BI24" i="265"/>
  <c r="BI52" i="265"/>
  <c r="BJ19" i="265"/>
  <c r="BJ50" i="282"/>
  <c r="BJ51" i="282" s="1"/>
  <c r="BJ76" i="282" s="1"/>
  <c r="BJ47" i="282"/>
  <c r="BJ48" i="282" s="1"/>
  <c r="GE116" i="280" l="1"/>
  <c r="GE117" i="280" s="1"/>
  <c r="GE70" i="288"/>
  <c r="GE72" i="288" s="1"/>
  <c r="GE75" i="288" s="1"/>
  <c r="GE106" i="280"/>
  <c r="GE36" i="265" s="1"/>
  <c r="GE16" i="265"/>
  <c r="GE35" i="265"/>
  <c r="BJ34" i="286"/>
  <c r="BI63" i="265"/>
  <c r="BI39" i="288"/>
  <c r="BI40" i="288" s="1"/>
  <c r="BI43" i="288" s="1"/>
  <c r="BI16" i="288"/>
  <c r="BI76" i="265"/>
  <c r="BI65" i="265"/>
  <c r="BJ53" i="282"/>
  <c r="BJ55" i="282" s="1"/>
  <c r="BJ57" i="282"/>
  <c r="BJ11" i="282"/>
  <c r="BJ12" i="282" s="1"/>
  <c r="BJ67" i="282"/>
  <c r="BJ52" i="286"/>
  <c r="BI53" i="265"/>
  <c r="BJ56" i="286"/>
  <c r="BJ140" i="280"/>
  <c r="BI25" i="265"/>
  <c r="GF114" i="280" l="1"/>
  <c r="GF131" i="280" s="1"/>
  <c r="GE70" i="265"/>
  <c r="BI19" i="288"/>
  <c r="BI67" i="265"/>
  <c r="BI82" i="265"/>
  <c r="BJ13" i="282"/>
  <c r="BJ21" i="265" s="1"/>
  <c r="BJ87" i="282"/>
  <c r="BJ77" i="282"/>
  <c r="BJ78" i="282" s="1"/>
  <c r="BK75" i="282" s="1"/>
  <c r="BJ58" i="282"/>
  <c r="BJ59" i="282" s="1"/>
  <c r="BJ62" i="282" s="1"/>
  <c r="BJ63" i="282" s="1"/>
  <c r="GF133" i="280" l="1"/>
  <c r="GF97" i="280" s="1"/>
  <c r="GF99" i="280" s="1"/>
  <c r="GF104" i="280" s="1"/>
  <c r="BI81" i="265"/>
  <c r="BJ64" i="282"/>
  <c r="BJ32" i="265" s="1"/>
  <c r="BJ88" i="282"/>
  <c r="BJ89" i="282" s="1"/>
  <c r="BJ66" i="282"/>
  <c r="BK54" i="282"/>
  <c r="BJ22" i="265"/>
  <c r="GF84" i="280" l="1"/>
  <c r="GF85" i="280" s="1"/>
  <c r="GF103" i="280" s="1"/>
  <c r="GF105" i="280" s="1"/>
  <c r="GF134" i="280"/>
  <c r="GF71" i="288"/>
  <c r="GF35" i="282"/>
  <c r="BI83" i="265"/>
  <c r="BI84" i="265"/>
  <c r="BJ53" i="286"/>
  <c r="BJ54" i="286" s="1"/>
  <c r="BJ60" i="286" s="1"/>
  <c r="BJ35" i="286"/>
  <c r="BJ73" i="265"/>
  <c r="BK86" i="282"/>
  <c r="BJ33" i="265"/>
  <c r="GF70" i="288" l="1"/>
  <c r="GF72" i="288" s="1"/>
  <c r="GF75" i="288" s="1"/>
  <c r="GF106" i="280"/>
  <c r="GF36" i="265" s="1"/>
  <c r="GF116" i="280"/>
  <c r="GF117" i="280" s="1"/>
  <c r="GF16" i="265"/>
  <c r="GF35" i="265"/>
  <c r="BJ11" i="280"/>
  <c r="BJ13" i="280" s="1"/>
  <c r="BJ37" i="265"/>
  <c r="BJ74" i="288"/>
  <c r="GG114" i="280" l="1"/>
  <c r="GG131" i="280" s="1"/>
  <c r="GF70" i="265"/>
  <c r="BC70" i="277" s="1"/>
  <c r="BJ42" i="265"/>
  <c r="GG133" i="280" l="1"/>
  <c r="GG97" i="280" s="1"/>
  <c r="GG99" i="280" s="1"/>
  <c r="GG104" i="280" s="1"/>
  <c r="BJ141" i="280"/>
  <c r="BJ142" i="280" s="1"/>
  <c r="BJ144" i="280" s="1"/>
  <c r="BJ145" i="280" s="1"/>
  <c r="GG84" i="280" l="1"/>
  <c r="GG85" i="280" s="1"/>
  <c r="GG103" i="280" s="1"/>
  <c r="GG105" i="280" s="1"/>
  <c r="GG71" i="288"/>
  <c r="GG35" i="282"/>
  <c r="GG134" i="280"/>
  <c r="BJ147" i="280"/>
  <c r="BJ148" i="280" s="1"/>
  <c r="BJ44" i="265" s="1"/>
  <c r="BJ162" i="280"/>
  <c r="BJ164" i="280" s="1"/>
  <c r="BJ173" i="280"/>
  <c r="GG106" i="280" l="1"/>
  <c r="GG36" i="265" s="1"/>
  <c r="GG116" i="280"/>
  <c r="GG117" i="280" s="1"/>
  <c r="GG70" i="288"/>
  <c r="GG72" i="288" s="1"/>
  <c r="GG75" i="288" s="1"/>
  <c r="GG35" i="265"/>
  <c r="GG16" i="265"/>
  <c r="BJ188" i="280"/>
  <c r="BJ174" i="280"/>
  <c r="BJ175" i="280" s="1"/>
  <c r="BJ178" i="280" s="1"/>
  <c r="BJ180" i="280" s="1"/>
  <c r="BJ165" i="280"/>
  <c r="BJ45" i="265" s="1"/>
  <c r="BJ169" i="280"/>
  <c r="BJ170" i="280" s="1"/>
  <c r="BJ189" i="280" s="1"/>
  <c r="GH114" i="280" l="1"/>
  <c r="GH131" i="280" s="1"/>
  <c r="GG70" i="265"/>
  <c r="BJ181" i="280"/>
  <c r="BJ46" i="265" s="1"/>
  <c r="BJ190" i="280"/>
  <c r="BJ191" i="280" s="1"/>
  <c r="GH133" i="280" l="1"/>
  <c r="GH97" i="280" s="1"/>
  <c r="GH99" i="280" s="1"/>
  <c r="GH104" i="280" s="1"/>
  <c r="BJ72" i="265"/>
  <c r="BK187" i="280"/>
  <c r="BJ47" i="265"/>
  <c r="GH35" i="282" l="1"/>
  <c r="GH134" i="280"/>
  <c r="GH84" i="280"/>
  <c r="GH85" i="280" s="1"/>
  <c r="GH103" i="280" s="1"/>
  <c r="GH105" i="280" s="1"/>
  <c r="GH71" i="288"/>
  <c r="BJ50" i="265"/>
  <c r="BK157" i="280"/>
  <c r="BK158" i="280" s="1"/>
  <c r="BK179" i="280"/>
  <c r="BJ46" i="286" l="1"/>
  <c r="GH116" i="280"/>
  <c r="GH117" i="280" s="1"/>
  <c r="GH106" i="280"/>
  <c r="GH36" i="265" s="1"/>
  <c r="GH70" i="288"/>
  <c r="GH72" i="288" s="1"/>
  <c r="GH75" i="288" s="1"/>
  <c r="GH16" i="265"/>
  <c r="GH35" i="265"/>
  <c r="BJ57" i="286"/>
  <c r="BJ58" i="286" s="1"/>
  <c r="BJ61" i="286" s="1"/>
  <c r="BJ62" i="286" s="1"/>
  <c r="BJ36" i="286" s="1"/>
  <c r="BJ37" i="286" s="1"/>
  <c r="M16" i="277"/>
  <c r="N16" i="277"/>
  <c r="N19" i="277" s="1"/>
  <c r="N22" i="277" s="1"/>
  <c r="N25" i="277" s="1"/>
  <c r="O16" i="277"/>
  <c r="O19" i="277" s="1"/>
  <c r="O22" i="277" s="1"/>
  <c r="O25" i="277" s="1"/>
  <c r="P16" i="277"/>
  <c r="P19" i="277" s="1"/>
  <c r="P22" i="277" s="1"/>
  <c r="P25" i="277" s="1"/>
  <c r="Q16" i="277"/>
  <c r="Q19" i="277" s="1"/>
  <c r="Q22" i="277" s="1"/>
  <c r="Q25" i="277" s="1"/>
  <c r="R16" i="277"/>
  <c r="R19" i="277" s="1"/>
  <c r="R22" i="277" s="1"/>
  <c r="R25" i="277" s="1"/>
  <c r="S16" i="277"/>
  <c r="S19" i="277" s="1"/>
  <c r="S22" i="277" s="1"/>
  <c r="S25" i="277" s="1"/>
  <c r="T16" i="277"/>
  <c r="T19" i="277" s="1"/>
  <c r="T22" i="277" s="1"/>
  <c r="T25" i="277" s="1"/>
  <c r="U16" i="277"/>
  <c r="U19" i="277" s="1"/>
  <c r="U22" i="277" s="1"/>
  <c r="U25" i="277" s="1"/>
  <c r="V16" i="277"/>
  <c r="V19" i="277" s="1"/>
  <c r="V22" i="277" s="1"/>
  <c r="V25" i="277" s="1"/>
  <c r="W16" i="277"/>
  <c r="X16" i="277"/>
  <c r="Y16" i="277"/>
  <c r="Z16" i="277"/>
  <c r="AA16" i="277"/>
  <c r="AB16" i="277"/>
  <c r="AC16" i="277"/>
  <c r="AD16" i="277"/>
  <c r="AE16" i="277"/>
  <c r="AF16" i="277"/>
  <c r="AG16" i="277"/>
  <c r="AH16" i="277"/>
  <c r="AI16" i="277"/>
  <c r="AJ16" i="277"/>
  <c r="AK16" i="277"/>
  <c r="AL16" i="277"/>
  <c r="AM16" i="277"/>
  <c r="AN16" i="277"/>
  <c r="AO16" i="277"/>
  <c r="AP16" i="277"/>
  <c r="AQ16" i="277"/>
  <c r="AR16" i="277"/>
  <c r="AS16" i="277"/>
  <c r="AT16" i="277"/>
  <c r="AU16" i="277"/>
  <c r="AV16" i="277"/>
  <c r="AW16" i="277"/>
  <c r="AX16" i="277"/>
  <c r="AY16" i="277"/>
  <c r="AZ16" i="277"/>
  <c r="BA16" i="277"/>
  <c r="BB16" i="277"/>
  <c r="AH35" i="277"/>
  <c r="AI35" i="277"/>
  <c r="AJ35" i="277"/>
  <c r="AK35" i="277"/>
  <c r="AL35" i="277"/>
  <c r="AM35" i="277"/>
  <c r="AN35" i="277"/>
  <c r="AO35" i="277"/>
  <c r="AP35" i="277"/>
  <c r="AQ35" i="277"/>
  <c r="AR35" i="277"/>
  <c r="AS35" i="277"/>
  <c r="AT35" i="277"/>
  <c r="AU35" i="277"/>
  <c r="AV35" i="277"/>
  <c r="AW35" i="277"/>
  <c r="AX35" i="277"/>
  <c r="AY35" i="277"/>
  <c r="AZ35" i="277"/>
  <c r="BA35" i="277"/>
  <c r="BB35" i="277"/>
  <c r="BK159" i="280"/>
  <c r="BK18" i="265" s="1"/>
  <c r="BK163" i="280"/>
  <c r="BK36" i="282"/>
  <c r="BK38" i="282" s="1"/>
  <c r="BK44" i="282" s="1"/>
  <c r="BK45" i="282" s="1"/>
  <c r="BK168" i="280"/>
  <c r="BJ14" i="288"/>
  <c r="BJ47" i="286"/>
  <c r="BJ48" i="286" s="1"/>
  <c r="BJ63" i="286" l="1"/>
  <c r="BJ24" i="265" s="1"/>
  <c r="BJ30" i="288"/>
  <c r="BJ32" i="288" s="1"/>
  <c r="BJ39" i="288" s="1"/>
  <c r="BJ40" i="288" s="1"/>
  <c r="BJ43" i="288" s="1"/>
  <c r="GI114" i="280"/>
  <c r="GI131" i="280" s="1"/>
  <c r="GH70" i="265"/>
  <c r="BJ16" i="288"/>
  <c r="M19" i="277"/>
  <c r="M22" i="277" s="1"/>
  <c r="M25" i="277" s="1"/>
  <c r="BK45" i="286"/>
  <c r="BJ63" i="265"/>
  <c r="BJ52" i="265"/>
  <c r="BK19" i="265"/>
  <c r="BK34" i="286"/>
  <c r="BJ75" i="265"/>
  <c r="BK47" i="282"/>
  <c r="BK48" i="282" s="1"/>
  <c r="BK50" i="282"/>
  <c r="BK51" i="282" s="1"/>
  <c r="BK76" i="282" s="1"/>
  <c r="BJ60" i="288" l="1"/>
  <c r="BJ62" i="288" s="1"/>
  <c r="BJ65" i="288" s="1"/>
  <c r="GI133" i="280"/>
  <c r="GI97" i="280" s="1"/>
  <c r="GI99" i="280" s="1"/>
  <c r="GI104" i="280" s="1"/>
  <c r="BJ65" i="265"/>
  <c r="BJ76" i="265"/>
  <c r="BJ19" i="288"/>
  <c r="L36" i="277"/>
  <c r="M36" i="277"/>
  <c r="M37" i="277" s="1"/>
  <c r="M41" i="277" s="1"/>
  <c r="N36" i="277"/>
  <c r="N37" i="277" s="1"/>
  <c r="N41" i="277" s="1"/>
  <c r="O36" i="277"/>
  <c r="O37" i="277" s="1"/>
  <c r="O41" i="277" s="1"/>
  <c r="P36" i="277"/>
  <c r="P37" i="277" s="1"/>
  <c r="P41" i="277" s="1"/>
  <c r="Q36" i="277"/>
  <c r="Q37" i="277" s="1"/>
  <c r="Q41" i="277" s="1"/>
  <c r="R36" i="277"/>
  <c r="R37" i="277" s="1"/>
  <c r="R41" i="277" s="1"/>
  <c r="S36" i="277"/>
  <c r="S37" i="277" s="1"/>
  <c r="S41" i="277" s="1"/>
  <c r="T36" i="277"/>
  <c r="T37" i="277" s="1"/>
  <c r="T41" i="277" s="1"/>
  <c r="U36" i="277"/>
  <c r="U37" i="277" s="1"/>
  <c r="U41" i="277" s="1"/>
  <c r="V36" i="277"/>
  <c r="V37" i="277" s="1"/>
  <c r="V41" i="277" s="1"/>
  <c r="W36" i="277"/>
  <c r="X36" i="277"/>
  <c r="Y36" i="277"/>
  <c r="Z36" i="277"/>
  <c r="AA36" i="277"/>
  <c r="AB36" i="277"/>
  <c r="AC36" i="277"/>
  <c r="AD36" i="277"/>
  <c r="AE36" i="277"/>
  <c r="AF36" i="277"/>
  <c r="AG36" i="277"/>
  <c r="AH36" i="277"/>
  <c r="AI36" i="277"/>
  <c r="AJ36" i="277"/>
  <c r="AK36" i="277"/>
  <c r="AL36" i="277"/>
  <c r="AM36" i="277"/>
  <c r="AN36" i="277"/>
  <c r="AO36" i="277"/>
  <c r="AP36" i="277"/>
  <c r="AQ36" i="277"/>
  <c r="AR36" i="277"/>
  <c r="AS36" i="277"/>
  <c r="AT36" i="277"/>
  <c r="AU36" i="277"/>
  <c r="AV36" i="277"/>
  <c r="AW36" i="277"/>
  <c r="AX36" i="277"/>
  <c r="AY36" i="277"/>
  <c r="AZ36" i="277"/>
  <c r="BA36" i="277"/>
  <c r="BB36" i="277"/>
  <c r="BK57" i="282"/>
  <c r="BK53" i="282"/>
  <c r="BK55" i="282" s="1"/>
  <c r="BJ25" i="265"/>
  <c r="BK52" i="286"/>
  <c r="BK67" i="282"/>
  <c r="BK11" i="282"/>
  <c r="BK12" i="282" s="1"/>
  <c r="BJ53" i="265"/>
  <c r="BK140" i="280"/>
  <c r="BK56" i="286"/>
  <c r="GI71" i="288" l="1"/>
  <c r="GI134" i="280"/>
  <c r="GI84" i="280"/>
  <c r="GI85" i="280" s="1"/>
  <c r="GI35" i="282"/>
  <c r="BJ82" i="265"/>
  <c r="BJ67" i="265"/>
  <c r="L37" i="277"/>
  <c r="L41" i="277" s="1"/>
  <c r="BK13" i="282"/>
  <c r="BK21" i="265" s="1"/>
  <c r="BK87" i="282"/>
  <c r="BK58" i="282"/>
  <c r="BK59" i="282" s="1"/>
  <c r="BK62" i="282" s="1"/>
  <c r="BK63" i="282" s="1"/>
  <c r="BK77" i="282"/>
  <c r="BK78" i="282" s="1"/>
  <c r="BL75" i="282" s="1"/>
  <c r="GI103" i="280" l="1"/>
  <c r="GI105" i="280" s="1"/>
  <c r="GI16" i="265"/>
  <c r="GI35" i="265"/>
  <c r="BJ81" i="265"/>
  <c r="BK88" i="282"/>
  <c r="BK89" i="282" s="1"/>
  <c r="BK64" i="282"/>
  <c r="BK32" i="265" s="1"/>
  <c r="BK66" i="282"/>
  <c r="BL54" i="282"/>
  <c r="BK22" i="265"/>
  <c r="GI116" i="280" l="1"/>
  <c r="GI117" i="280" s="1"/>
  <c r="GI106" i="280"/>
  <c r="GI70" i="288"/>
  <c r="GI72" i="288" s="1"/>
  <c r="BJ84" i="265"/>
  <c r="BJ83" i="265"/>
  <c r="BK53" i="286"/>
  <c r="BK54" i="286" s="1"/>
  <c r="BK60" i="286" s="1"/>
  <c r="BK35" i="286"/>
  <c r="BL86" i="282"/>
  <c r="BK73" i="265"/>
  <c r="BK33" i="265"/>
  <c r="GI75" i="288" l="1"/>
  <c r="GJ114" i="280"/>
  <c r="GJ131" i="280" s="1"/>
  <c r="GI70" i="265"/>
  <c r="GI36" i="265"/>
  <c r="BK11" i="280"/>
  <c r="BK13" i="280" s="1"/>
  <c r="BK37" i="265"/>
  <c r="BK74" i="288"/>
  <c r="GJ133" i="280" l="1"/>
  <c r="GJ97" i="280" s="1"/>
  <c r="GJ99" i="280" s="1"/>
  <c r="BK42" i="265"/>
  <c r="GJ104" i="280" l="1"/>
  <c r="H99" i="280"/>
  <c r="H104" i="280" s="1"/>
  <c r="GJ84" i="280"/>
  <c r="GJ85" i="280" s="1"/>
  <c r="GJ71" i="288"/>
  <c r="GJ35" i="282"/>
  <c r="GJ134" i="280"/>
  <c r="H133" i="280"/>
  <c r="H97" i="280" s="1"/>
  <c r="BK141" i="280"/>
  <c r="BK142" i="280" s="1"/>
  <c r="BK147" i="280" s="1"/>
  <c r="BK148" i="280" s="1"/>
  <c r="GJ16" i="265" l="1"/>
  <c r="BC16" i="277" s="1"/>
  <c r="H16" i="277" s="1"/>
  <c r="GJ35" i="265"/>
  <c r="H134" i="280"/>
  <c r="H84" i="280"/>
  <c r="H71" i="288"/>
  <c r="H35" i="282"/>
  <c r="GJ103" i="280"/>
  <c r="GJ105" i="280" s="1"/>
  <c r="H85" i="280"/>
  <c r="H103" i="280" s="1"/>
  <c r="BK144" i="280"/>
  <c r="BK145" i="280" s="1"/>
  <c r="BK173" i="280" s="1"/>
  <c r="BK44" i="265"/>
  <c r="BK188" i="280"/>
  <c r="BC35" i="277" l="1"/>
  <c r="H35" i="277" s="1"/>
  <c r="GJ116" i="280"/>
  <c r="GJ117" i="280" s="1"/>
  <c r="GJ70" i="265" s="1"/>
  <c r="BD70" i="277" s="1"/>
  <c r="GJ106" i="280"/>
  <c r="GJ70" i="288"/>
  <c r="GJ72" i="288" s="1"/>
  <c r="H105" i="280"/>
  <c r="H35" i="265"/>
  <c r="H16" i="265"/>
  <c r="H26" i="269" s="1"/>
  <c r="K26" i="269" s="1"/>
  <c r="BK162" i="280"/>
  <c r="BK164" i="280" s="1"/>
  <c r="BK165" i="280" s="1"/>
  <c r="BK45" i="265" s="1"/>
  <c r="H45" i="269" l="1"/>
  <c r="K45" i="269" s="1"/>
  <c r="L45" i="269" s="1"/>
  <c r="J26" i="269"/>
  <c r="L26" i="269"/>
  <c r="GJ75" i="288"/>
  <c r="H72" i="288"/>
  <c r="H75" i="288" s="1"/>
  <c r="H70" i="288"/>
  <c r="H116" i="280"/>
  <c r="GJ36" i="265"/>
  <c r="H106" i="280"/>
  <c r="H36" i="265" s="1"/>
  <c r="BK174" i="280"/>
  <c r="BK175" i="280" s="1"/>
  <c r="BK178" i="280" s="1"/>
  <c r="BK180" i="280" s="1"/>
  <c r="BK181" i="280" s="1"/>
  <c r="BK46" i="265" s="1"/>
  <c r="BK169" i="280"/>
  <c r="BK170" i="280" s="1"/>
  <c r="BK189" i="280" s="1"/>
  <c r="J45" i="269" l="1"/>
  <c r="BC36" i="277"/>
  <c r="H36" i="277" s="1"/>
  <c r="H46" i="269"/>
  <c r="K46" i="269" s="1"/>
  <c r="J46" i="269" s="1"/>
  <c r="BK190" i="280"/>
  <c r="BK191" i="280" s="1"/>
  <c r="BK72" i="265" s="1"/>
  <c r="BK47" i="265"/>
  <c r="L46" i="269" l="1"/>
  <c r="BL187" i="280"/>
  <c r="BL179" i="280" s="1"/>
  <c r="BK50" i="265"/>
  <c r="BL157" i="280" l="1"/>
  <c r="BL158" i="280" s="1"/>
  <c r="BL159" i="280" s="1"/>
  <c r="BL18" i="265" s="1"/>
  <c r="BK57" i="286"/>
  <c r="BK58" i="286" s="1"/>
  <c r="BK61" i="286" s="1"/>
  <c r="BK62" i="286" s="1"/>
  <c r="BK46" i="286"/>
  <c r="BL36" i="282" l="1"/>
  <c r="BL38" i="282" s="1"/>
  <c r="BL44" i="282" s="1"/>
  <c r="BL45" i="282" s="1"/>
  <c r="BL47" i="282" s="1"/>
  <c r="BL48" i="282" s="1"/>
  <c r="BL163" i="280"/>
  <c r="BL168" i="280"/>
  <c r="BK47" i="286"/>
  <c r="BK48" i="286" s="1"/>
  <c r="BK14" i="288"/>
  <c r="BK30" i="288"/>
  <c r="BK32" i="288" s="1"/>
  <c r="BK36" i="286"/>
  <c r="BK37" i="286" s="1"/>
  <c r="BK63" i="286"/>
  <c r="BL19" i="265"/>
  <c r="W18" i="277"/>
  <c r="W19" i="277" s="1"/>
  <c r="BL50" i="282" l="1"/>
  <c r="BL51" i="282" s="1"/>
  <c r="BL76" i="282" s="1"/>
  <c r="BK16" i="288"/>
  <c r="BK75" i="265"/>
  <c r="BL34" i="286"/>
  <c r="BL52" i="286" s="1"/>
  <c r="BK24" i="265"/>
  <c r="BK52" i="265"/>
  <c r="BK60" i="288"/>
  <c r="BK62" i="288" s="1"/>
  <c r="BK65" i="288" s="1"/>
  <c r="BK39" i="288"/>
  <c r="BK40" i="288" s="1"/>
  <c r="BK43" i="288" s="1"/>
  <c r="BK63" i="265"/>
  <c r="BL45" i="286"/>
  <c r="BL57" i="282"/>
  <c r="BL53" i="282"/>
  <c r="BL55" i="282" s="1"/>
  <c r="BL67" i="282"/>
  <c r="BL11" i="282"/>
  <c r="BL12" i="282" s="1"/>
  <c r="BK19" i="288" l="1"/>
  <c r="BL56" i="286"/>
  <c r="BL140" i="280"/>
  <c r="BK53" i="265"/>
  <c r="BK65" i="265"/>
  <c r="BK25" i="265"/>
  <c r="BK76" i="265"/>
  <c r="BL13" i="282"/>
  <c r="BL21" i="265" s="1"/>
  <c r="BL87" i="282"/>
  <c r="BL58" i="282"/>
  <c r="BL59" i="282" s="1"/>
  <c r="BL62" i="282" s="1"/>
  <c r="BL63" i="282" s="1"/>
  <c r="BL77" i="282"/>
  <c r="BL78" i="282" s="1"/>
  <c r="BM75" i="282" s="1"/>
  <c r="BK82" i="265" l="1"/>
  <c r="BK67" i="265"/>
  <c r="BM54" i="282"/>
  <c r="BL64" i="282"/>
  <c r="BL32" i="265" s="1"/>
  <c r="BL66" i="282"/>
  <c r="BL88" i="282"/>
  <c r="BL89" i="282" s="1"/>
  <c r="W21" i="277"/>
  <c r="W22" i="277" s="1"/>
  <c r="BL22" i="265"/>
  <c r="BK81" i="265" l="1"/>
  <c r="BL35" i="286"/>
  <c r="BL53" i="286"/>
  <c r="BL54" i="286" s="1"/>
  <c r="BL60" i="286" s="1"/>
  <c r="BL33" i="265"/>
  <c r="W32" i="277"/>
  <c r="W33" i="277" s="1"/>
  <c r="W37" i="277" s="1"/>
  <c r="W41" i="277" s="1"/>
  <c r="BL73" i="265"/>
  <c r="BM86" i="282"/>
  <c r="X73" i="277" l="1"/>
  <c r="BK84" i="265"/>
  <c r="BK83" i="265"/>
  <c r="BL11" i="280"/>
  <c r="BL13" i="280" s="1"/>
  <c r="BL74" i="288"/>
  <c r="BL37" i="265"/>
  <c r="BL42" i="265" l="1"/>
  <c r="BL141" i="280" l="1"/>
  <c r="BL142" i="280" s="1"/>
  <c r="BL144" i="280" s="1"/>
  <c r="BL145" i="280" s="1"/>
  <c r="BL147" i="280" l="1"/>
  <c r="BL148" i="280" s="1"/>
  <c r="BL44" i="265" s="1"/>
  <c r="BL162" i="280"/>
  <c r="BL164" i="280" s="1"/>
  <c r="BL173" i="280"/>
  <c r="BL188" i="280" l="1"/>
  <c r="BL174" i="280"/>
  <c r="BL175" i="280" s="1"/>
  <c r="BL178" i="280" s="1"/>
  <c r="BL180" i="280" s="1"/>
  <c r="BL165" i="280"/>
  <c r="BL45" i="265" s="1"/>
  <c r="BL169" i="280"/>
  <c r="BL170" i="280" s="1"/>
  <c r="BL189" i="280" s="1"/>
  <c r="W43" i="277"/>
  <c r="BL181" i="280" l="1"/>
  <c r="BL46" i="265" s="1"/>
  <c r="BL190" i="280"/>
  <c r="BL191" i="280" s="1"/>
  <c r="BL72" i="265" l="1"/>
  <c r="BM187" i="280"/>
  <c r="W44" i="277"/>
  <c r="BL47" i="265"/>
  <c r="BL50" i="265" l="1"/>
  <c r="BM179" i="280"/>
  <c r="BM157" i="280"/>
  <c r="BM158" i="280" s="1"/>
  <c r="X72" i="277"/>
  <c r="BL57" i="286" l="1"/>
  <c r="BL58" i="286" s="1"/>
  <c r="BL61" i="286" s="1"/>
  <c r="BL62" i="286" s="1"/>
  <c r="BL36" i="286" s="1"/>
  <c r="BL37" i="286" s="1"/>
  <c r="BL46" i="286"/>
  <c r="BM163" i="280"/>
  <c r="BM159" i="280"/>
  <c r="BM18" i="265" s="1"/>
  <c r="BM168" i="280"/>
  <c r="BM36" i="282"/>
  <c r="BM38" i="282" s="1"/>
  <c r="BM44" i="282" s="1"/>
  <c r="BM45" i="282" s="1"/>
  <c r="BL14" i="288" l="1"/>
  <c r="BL47" i="286"/>
  <c r="BL48" i="286" s="1"/>
  <c r="BL63" i="265" s="1"/>
  <c r="BL30" i="288"/>
  <c r="BL32" i="288" s="1"/>
  <c r="BL39" i="288" s="1"/>
  <c r="BL40" i="288" s="1"/>
  <c r="BL43" i="288" s="1"/>
  <c r="BL63" i="286"/>
  <c r="BL52" i="265" s="1"/>
  <c r="BL16" i="288"/>
  <c r="BM45" i="286"/>
  <c r="BM47" i="282"/>
  <c r="BM48" i="282" s="1"/>
  <c r="BM50" i="282"/>
  <c r="BM51" i="282" s="1"/>
  <c r="BM76" i="282" s="1"/>
  <c r="BM19" i="265"/>
  <c r="BL24" i="265"/>
  <c r="BM34" i="286"/>
  <c r="BL75" i="265"/>
  <c r="BL60" i="288" l="1"/>
  <c r="BL62" i="288" s="1"/>
  <c r="BL65" i="288" s="1"/>
  <c r="BL19" i="288"/>
  <c r="W51" i="277"/>
  <c r="BL53" i="265"/>
  <c r="BM52" i="286"/>
  <c r="W24" i="277"/>
  <c r="W25" i="277" s="1"/>
  <c r="BL25" i="265"/>
  <c r="BM11" i="282"/>
  <c r="BM12" i="282" s="1"/>
  <c r="BM67" i="282"/>
  <c r="BL65" i="265"/>
  <c r="X63" i="277"/>
  <c r="X65" i="277" s="1"/>
  <c r="X67" i="277" s="1"/>
  <c r="X81" i="277" s="1"/>
  <c r="X75" i="277"/>
  <c r="X76" i="277" s="1"/>
  <c r="X82" i="277" s="1"/>
  <c r="BL76" i="265"/>
  <c r="BM57" i="282"/>
  <c r="BM53" i="282"/>
  <c r="BM55" i="282" s="1"/>
  <c r="BM56" i="286"/>
  <c r="BM140" i="280"/>
  <c r="BL82" i="265" l="1"/>
  <c r="BL67" i="265"/>
  <c r="BM77" i="282"/>
  <c r="BM78" i="282" s="1"/>
  <c r="BN75" i="282" s="1"/>
  <c r="BM58" i="282"/>
  <c r="BM59" i="282" s="1"/>
  <c r="BM62" i="282" s="1"/>
  <c r="BM63" i="282" s="1"/>
  <c r="X84" i="277"/>
  <c r="X83" i="277"/>
  <c r="BM13" i="282"/>
  <c r="BM21" i="265" s="1"/>
  <c r="BM87" i="282"/>
  <c r="BL81" i="265" l="1"/>
  <c r="BM64" i="282"/>
  <c r="BM32" i="265" s="1"/>
  <c r="BM66" i="282"/>
  <c r="BM88" i="282"/>
  <c r="BM89" i="282" s="1"/>
  <c r="BM22" i="265"/>
  <c r="BN54" i="282"/>
  <c r="BL84" i="265" l="1"/>
  <c r="BL83" i="265"/>
  <c r="BN86" i="282"/>
  <c r="BM73" i="265"/>
  <c r="BM53" i="286"/>
  <c r="BM54" i="286" s="1"/>
  <c r="BM60" i="286" s="1"/>
  <c r="BM35" i="286"/>
  <c r="BM33" i="265"/>
  <c r="BM11" i="280" l="1"/>
  <c r="BM13" i="280" s="1"/>
  <c r="BM37" i="265"/>
  <c r="BM74" i="288"/>
  <c r="BM42" i="265" l="1"/>
  <c r="BM141" i="280" l="1"/>
  <c r="BM142" i="280" s="1"/>
  <c r="BM144" i="280" s="1"/>
  <c r="BM145" i="280" s="1"/>
  <c r="BM147" i="280" l="1"/>
  <c r="BM148" i="280" s="1"/>
  <c r="BM44" i="265" s="1"/>
  <c r="BM162" i="280"/>
  <c r="BM164" i="280" s="1"/>
  <c r="BM173" i="280"/>
  <c r="BM188" i="280" l="1"/>
  <c r="BM165" i="280"/>
  <c r="BM45" i="265" s="1"/>
  <c r="BM169" i="280"/>
  <c r="BM170" i="280" s="1"/>
  <c r="BM189" i="280" s="1"/>
  <c r="BM174" i="280"/>
  <c r="BM175" i="280" s="1"/>
  <c r="BM178" i="280" s="1"/>
  <c r="BM180" i="280" s="1"/>
  <c r="BM190" i="280" l="1"/>
  <c r="BM191" i="280" s="1"/>
  <c r="BM181" i="280"/>
  <c r="BM46" i="265" s="1"/>
  <c r="BM47" i="265" l="1"/>
  <c r="BM72" i="265"/>
  <c r="BN187" i="280"/>
  <c r="BM50" i="265" l="1"/>
  <c r="BN157" i="280"/>
  <c r="BN158" i="280" s="1"/>
  <c r="BN179" i="280"/>
  <c r="BM46" i="286" l="1"/>
  <c r="BM57" i="286"/>
  <c r="BM58" i="286" s="1"/>
  <c r="BM61" i="286" s="1"/>
  <c r="BM62" i="286" s="1"/>
  <c r="BM36" i="286" s="1"/>
  <c r="BM37" i="286" s="1"/>
  <c r="BN163" i="280"/>
  <c r="BN159" i="280"/>
  <c r="BN18" i="265" s="1"/>
  <c r="BN168" i="280"/>
  <c r="BN36" i="282"/>
  <c r="BN38" i="282" s="1"/>
  <c r="BN44" i="282" s="1"/>
  <c r="BN45" i="282" s="1"/>
  <c r="BM47" i="286" l="1"/>
  <c r="BM48" i="286" s="1"/>
  <c r="BN45" i="286" s="1"/>
  <c r="BM63" i="286"/>
  <c r="BM52" i="265" s="1"/>
  <c r="BM14" i="288"/>
  <c r="BM16" i="288" s="1"/>
  <c r="BM30" i="288"/>
  <c r="BM32" i="288" s="1"/>
  <c r="BM39" i="288" s="1"/>
  <c r="BM40" i="288" s="1"/>
  <c r="BM43" i="288" s="1"/>
  <c r="BN50" i="282"/>
  <c r="BN51" i="282" s="1"/>
  <c r="BN76" i="282" s="1"/>
  <c r="BN47" i="282"/>
  <c r="BN48" i="282" s="1"/>
  <c r="BM60" i="288"/>
  <c r="BM62" i="288" s="1"/>
  <c r="BM65" i="288" s="1"/>
  <c r="BN34" i="286"/>
  <c r="BM75" i="265"/>
  <c r="BN19" i="265"/>
  <c r="BM24" i="265"/>
  <c r="BM63" i="265" l="1"/>
  <c r="BM65" i="265" s="1"/>
  <c r="BM76" i="265"/>
  <c r="BM19" i="288"/>
  <c r="BN57" i="282"/>
  <c r="BN53" i="282"/>
  <c r="BN55" i="282" s="1"/>
  <c r="BM25" i="265"/>
  <c r="BM53" i="265"/>
  <c r="BN11" i="282"/>
  <c r="BN12" i="282" s="1"/>
  <c r="BN67" i="282"/>
  <c r="BN52" i="286"/>
  <c r="BN56" i="286"/>
  <c r="BN140" i="280"/>
  <c r="BM67" i="265" l="1"/>
  <c r="BM82" i="265"/>
  <c r="BN58" i="282"/>
  <c r="BN59" i="282" s="1"/>
  <c r="BN62" i="282" s="1"/>
  <c r="BN63" i="282" s="1"/>
  <c r="BN77" i="282"/>
  <c r="BN78" i="282" s="1"/>
  <c r="BO75" i="282" s="1"/>
  <c r="BN13" i="282"/>
  <c r="BN21" i="265" s="1"/>
  <c r="BN87" i="282"/>
  <c r="BM81" i="265" l="1"/>
  <c r="BN88" i="282"/>
  <c r="BN89" i="282" s="1"/>
  <c r="BN64" i="282"/>
  <c r="BN32" i="265" s="1"/>
  <c r="BN66" i="282"/>
  <c r="BN22" i="265"/>
  <c r="BO54" i="282"/>
  <c r="BM83" i="265" l="1"/>
  <c r="BM84" i="265"/>
  <c r="BN33" i="265"/>
  <c r="BN73" i="265"/>
  <c r="BO86" i="282"/>
  <c r="BN35" i="286"/>
  <c r="BN53" i="286"/>
  <c r="BN54" i="286" s="1"/>
  <c r="BN60" i="286" s="1"/>
  <c r="BN11" i="280" l="1"/>
  <c r="BN13" i="280" s="1"/>
  <c r="BN74" i="288"/>
  <c r="BN37" i="265"/>
  <c r="BN42" i="265" l="1"/>
  <c r="BN141" i="280" l="1"/>
  <c r="BN142" i="280" s="1"/>
  <c r="BN147" i="280" s="1"/>
  <c r="BN148" i="280" s="1"/>
  <c r="BN144" i="280" l="1"/>
  <c r="BN145" i="280" s="1"/>
  <c r="BN173" i="280" s="1"/>
  <c r="BN44" i="265"/>
  <c r="BN188" i="280"/>
  <c r="BN162" i="280" l="1"/>
  <c r="BN164" i="280" s="1"/>
  <c r="BN169" i="280" s="1"/>
  <c r="BN170" i="280" s="1"/>
  <c r="BN189" i="280" s="1"/>
  <c r="BN174" i="280" l="1"/>
  <c r="BN175" i="280" s="1"/>
  <c r="BN178" i="280" s="1"/>
  <c r="BN180" i="280" s="1"/>
  <c r="BN190" i="280" s="1"/>
  <c r="BN191" i="280" s="1"/>
  <c r="BN165" i="280"/>
  <c r="BN45" i="265" s="1"/>
  <c r="BN181" i="280" l="1"/>
  <c r="BN46" i="265" s="1"/>
  <c r="BN72" i="265"/>
  <c r="BO187" i="280"/>
  <c r="BN47" i="265" l="1"/>
  <c r="BO179" i="280"/>
  <c r="BO157" i="280"/>
  <c r="BO158" i="280" s="1"/>
  <c r="BN50" i="265" l="1"/>
  <c r="BO168" i="280"/>
  <c r="BO36" i="282"/>
  <c r="BO38" i="282" s="1"/>
  <c r="BO44" i="282" s="1"/>
  <c r="BO45" i="282" s="1"/>
  <c r="BO159" i="280"/>
  <c r="BO18" i="265" s="1"/>
  <c r="BO163" i="280"/>
  <c r="BN57" i="286" l="1"/>
  <c r="BN58" i="286" s="1"/>
  <c r="BN61" i="286" s="1"/>
  <c r="BN62" i="286" s="1"/>
  <c r="BN63" i="286" s="1"/>
  <c r="BN52" i="265" s="1"/>
  <c r="BN46" i="286"/>
  <c r="BO50" i="282"/>
  <c r="BO51" i="282" s="1"/>
  <c r="BO76" i="282" s="1"/>
  <c r="BO47" i="282"/>
  <c r="BO48" i="282" s="1"/>
  <c r="BO19" i="265"/>
  <c r="BN24" i="265" l="1"/>
  <c r="BN47" i="286"/>
  <c r="BN48" i="286" s="1"/>
  <c r="BN63" i="265" s="1"/>
  <c r="BN65" i="265" s="1"/>
  <c r="BN14" i="288"/>
  <c r="BN30" i="288"/>
  <c r="BN32" i="288" s="1"/>
  <c r="BN60" i="288" s="1"/>
  <c r="BN62" i="288" s="1"/>
  <c r="BN65" i="288" s="1"/>
  <c r="BN36" i="286"/>
  <c r="BN37" i="286" s="1"/>
  <c r="BN39" i="288"/>
  <c r="BN40" i="288" s="1"/>
  <c r="BN43" i="288" s="1"/>
  <c r="BN25" i="265"/>
  <c r="BO57" i="282"/>
  <c r="BO53" i="282"/>
  <c r="BO55" i="282" s="1"/>
  <c r="BN53" i="265"/>
  <c r="BO67" i="282"/>
  <c r="BO11" i="282"/>
  <c r="BO12" i="282" s="1"/>
  <c r="BO45" i="286" l="1"/>
  <c r="BN16" i="288"/>
  <c r="BN75" i="265"/>
  <c r="BO34" i="286"/>
  <c r="BO52" i="286" s="1"/>
  <c r="BN67" i="265"/>
  <c r="BO13" i="282"/>
  <c r="BO21" i="265" s="1"/>
  <c r="BO87" i="282"/>
  <c r="BO58" i="282"/>
  <c r="BO59" i="282" s="1"/>
  <c r="BO62" i="282" s="1"/>
  <c r="BO63" i="282" s="1"/>
  <c r="BO77" i="282"/>
  <c r="BO78" i="282" s="1"/>
  <c r="BP75" i="282" s="1"/>
  <c r="BO140" i="280" l="1"/>
  <c r="BO56" i="286"/>
  <c r="BN19" i="288"/>
  <c r="BN76" i="265"/>
  <c r="BN81" i="265"/>
  <c r="BO66" i="282"/>
  <c r="BO64" i="282"/>
  <c r="BO32" i="265" s="1"/>
  <c r="BO88" i="282"/>
  <c r="BO89" i="282" s="1"/>
  <c r="BP54" i="282"/>
  <c r="BO22" i="265"/>
  <c r="BN82" i="265" l="1"/>
  <c r="BN84" i="265" s="1"/>
  <c r="BO33" i="265"/>
  <c r="BP86" i="282"/>
  <c r="BO73" i="265"/>
  <c r="BO35" i="286"/>
  <c r="BO53" i="286"/>
  <c r="BO54" i="286" s="1"/>
  <c r="BO60" i="286" s="1"/>
  <c r="BN83" i="265" l="1"/>
  <c r="BO11" i="280"/>
  <c r="BO13" i="280" s="1"/>
  <c r="BO37" i="265"/>
  <c r="BO74" i="288"/>
  <c r="BO42" i="265" l="1"/>
  <c r="BO141" i="280" l="1"/>
  <c r="BO142" i="280" s="1"/>
  <c r="BO147" i="280" s="1"/>
  <c r="BO148" i="280" s="1"/>
  <c r="BO144" i="280" l="1"/>
  <c r="BO145" i="280" s="1"/>
  <c r="BO173" i="280" s="1"/>
  <c r="BO44" i="265"/>
  <c r="BO188" i="280"/>
  <c r="BO162" i="280" l="1"/>
  <c r="BO164" i="280" s="1"/>
  <c r="BO165" i="280" s="1"/>
  <c r="BO45" i="265" s="1"/>
  <c r="BO174" i="280" l="1"/>
  <c r="BO175" i="280" s="1"/>
  <c r="BO178" i="280" s="1"/>
  <c r="BO180" i="280" s="1"/>
  <c r="BO181" i="280" s="1"/>
  <c r="BO46" i="265" s="1"/>
  <c r="BO169" i="280"/>
  <c r="BO170" i="280" s="1"/>
  <c r="BO189" i="280" s="1"/>
  <c r="BO190" i="280" l="1"/>
  <c r="BO191" i="280" s="1"/>
  <c r="BO72" i="265" s="1"/>
  <c r="BO47" i="265"/>
  <c r="BP187" i="280" l="1"/>
  <c r="BP157" i="280" s="1"/>
  <c r="BP158" i="280" s="1"/>
  <c r="BO50" i="265"/>
  <c r="BP179" i="280" l="1"/>
  <c r="BO57" i="286"/>
  <c r="BO58" i="286" s="1"/>
  <c r="BO61" i="286" s="1"/>
  <c r="BO62" i="286" s="1"/>
  <c r="BO30" i="288" s="1"/>
  <c r="BO32" i="288" s="1"/>
  <c r="BO46" i="286"/>
  <c r="BP168" i="280"/>
  <c r="BP163" i="280"/>
  <c r="BP36" i="282"/>
  <c r="BP38" i="282" s="1"/>
  <c r="BP44" i="282" s="1"/>
  <c r="BP45" i="282" s="1"/>
  <c r="BP159" i="280"/>
  <c r="BP18" i="265" s="1"/>
  <c r="BO36" i="286" l="1"/>
  <c r="BO37" i="286" s="1"/>
  <c r="BP34" i="286" s="1"/>
  <c r="BO14" i="288"/>
  <c r="BO16" i="288" s="1"/>
  <c r="BO63" i="286"/>
  <c r="BO24" i="265" s="1"/>
  <c r="BO47" i="286"/>
  <c r="BO48" i="286" s="1"/>
  <c r="BO63" i="265" s="1"/>
  <c r="BO39" i="288"/>
  <c r="BO40" i="288" s="1"/>
  <c r="BO43" i="288" s="1"/>
  <c r="BO60" i="288"/>
  <c r="BO62" i="288" s="1"/>
  <c r="BO65" i="288" s="1"/>
  <c r="BP19" i="265"/>
  <c r="X18" i="277"/>
  <c r="X19" i="277" s="1"/>
  <c r="BP47" i="282"/>
  <c r="BP48" i="282" s="1"/>
  <c r="BP50" i="282"/>
  <c r="BP51" i="282" s="1"/>
  <c r="BP76" i="282" s="1"/>
  <c r="BO75" i="265" l="1"/>
  <c r="BO76" i="265" s="1"/>
  <c r="BO52" i="265"/>
  <c r="BP45" i="286"/>
  <c r="BP56" i="286" s="1"/>
  <c r="BO65" i="265"/>
  <c r="BO19" i="288"/>
  <c r="BP52" i="286"/>
  <c r="BO25" i="265"/>
  <c r="BP57" i="282"/>
  <c r="BP53" i="282"/>
  <c r="BP55" i="282" s="1"/>
  <c r="BP67" i="282"/>
  <c r="BP11" i="282"/>
  <c r="BP12" i="282" s="1"/>
  <c r="BO53" i="265" l="1"/>
  <c r="BP140" i="280"/>
  <c r="BO67" i="265"/>
  <c r="BO82" i="265"/>
  <c r="BP77" i="282"/>
  <c r="BP78" i="282" s="1"/>
  <c r="BQ75" i="282" s="1"/>
  <c r="BP58" i="282"/>
  <c r="BP59" i="282" s="1"/>
  <c r="BP62" i="282" s="1"/>
  <c r="BP63" i="282" s="1"/>
  <c r="BP13" i="282"/>
  <c r="BP21" i="265" s="1"/>
  <c r="BP87" i="282"/>
  <c r="BO81" i="265" l="1"/>
  <c r="BP66" i="282"/>
  <c r="BP64" i="282"/>
  <c r="BP32" i="265" s="1"/>
  <c r="BP88" i="282"/>
  <c r="BP89" i="282" s="1"/>
  <c r="BQ54" i="282"/>
  <c r="X21" i="277"/>
  <c r="X22" i="277" s="1"/>
  <c r="BP22" i="265"/>
  <c r="BO84" i="265" l="1"/>
  <c r="BO83" i="265"/>
  <c r="BP73" i="265"/>
  <c r="BQ86" i="282"/>
  <c r="BP53" i="286"/>
  <c r="BP54" i="286" s="1"/>
  <c r="BP60" i="286" s="1"/>
  <c r="BP35" i="286"/>
  <c r="BP33" i="265"/>
  <c r="X32" i="277"/>
  <c r="X33" i="277" s="1"/>
  <c r="X37" i="277" s="1"/>
  <c r="X41" i="277" s="1"/>
  <c r="Y73" i="277" l="1"/>
  <c r="BP11" i="280"/>
  <c r="BP13" i="280" s="1"/>
  <c r="BP37" i="265"/>
  <c r="BP74" i="288"/>
  <c r="BP42" i="265" l="1"/>
  <c r="BP141" i="280" l="1"/>
  <c r="BP142" i="280" s="1"/>
  <c r="BP144" i="280" s="1"/>
  <c r="BP145" i="280" s="1"/>
  <c r="BP147" i="280" l="1"/>
  <c r="BP148" i="280" s="1"/>
  <c r="BP44" i="265" s="1"/>
  <c r="BP162" i="280"/>
  <c r="BP164" i="280" s="1"/>
  <c r="BP173" i="280"/>
  <c r="BP188" i="280" l="1"/>
  <c r="BP165" i="280"/>
  <c r="BP45" i="265" s="1"/>
  <c r="BP169" i="280"/>
  <c r="BP170" i="280" s="1"/>
  <c r="BP189" i="280" s="1"/>
  <c r="BP174" i="280"/>
  <c r="BP175" i="280" s="1"/>
  <c r="BP178" i="280" s="1"/>
  <c r="BP180" i="280" s="1"/>
  <c r="X43" i="277"/>
  <c r="BP181" i="280" l="1"/>
  <c r="BP46" i="265" s="1"/>
  <c r="BP190" i="280"/>
  <c r="BP191" i="280" s="1"/>
  <c r="X44" i="277" l="1"/>
  <c r="BP47" i="265"/>
  <c r="BP72" i="265"/>
  <c r="BQ187" i="280"/>
  <c r="BP50" i="265" l="1"/>
  <c r="Y72" i="277"/>
  <c r="BQ179" i="280"/>
  <c r="BQ157" i="280"/>
  <c r="BQ158" i="280" s="1"/>
  <c r="BP46" i="286" l="1"/>
  <c r="BP57" i="286"/>
  <c r="BP58" i="286" s="1"/>
  <c r="BP61" i="286" s="1"/>
  <c r="BP62" i="286" s="1"/>
  <c r="BP36" i="286" s="1"/>
  <c r="BP37" i="286" s="1"/>
  <c r="BQ36" i="282"/>
  <c r="BQ38" i="282" s="1"/>
  <c r="BQ44" i="282" s="1"/>
  <c r="BQ45" i="282" s="1"/>
  <c r="BQ159" i="280"/>
  <c r="BQ18" i="265" s="1"/>
  <c r="BQ168" i="280"/>
  <c r="BQ163" i="280"/>
  <c r="BP30" i="288" l="1"/>
  <c r="BP32" i="288" s="1"/>
  <c r="BP60" i="288" s="1"/>
  <c r="BP62" i="288" s="1"/>
  <c r="BP65" i="288" s="1"/>
  <c r="BP14" i="288"/>
  <c r="BP47" i="286"/>
  <c r="BP48" i="286" s="1"/>
  <c r="BP63" i="265" s="1"/>
  <c r="BP63" i="286"/>
  <c r="BP52" i="265" s="1"/>
  <c r="BQ19" i="265"/>
  <c r="BQ50" i="282"/>
  <c r="BQ51" i="282" s="1"/>
  <c r="BQ76" i="282" s="1"/>
  <c r="BQ47" i="282"/>
  <c r="BQ48" i="282" s="1"/>
  <c r="BP24" i="265"/>
  <c r="BQ34" i="286"/>
  <c r="BP75" i="265"/>
  <c r="BQ45" i="286" l="1"/>
  <c r="BQ140" i="280" s="1"/>
  <c r="BP16" i="288"/>
  <c r="BP39" i="288"/>
  <c r="BP40" i="288" s="1"/>
  <c r="BP43" i="288" s="1"/>
  <c r="BP19" i="288"/>
  <c r="X24" i="277"/>
  <c r="X25" i="277" s="1"/>
  <c r="BP25" i="265"/>
  <c r="BQ57" i="282"/>
  <c r="BQ53" i="282"/>
  <c r="BQ55" i="282" s="1"/>
  <c r="BQ56" i="286"/>
  <c r="BQ52" i="286"/>
  <c r="X51" i="277"/>
  <c r="BP53" i="265"/>
  <c r="BP65" i="265"/>
  <c r="Y63" i="277"/>
  <c r="Y65" i="277" s="1"/>
  <c r="Y67" i="277" s="1"/>
  <c r="Y81" i="277" s="1"/>
  <c r="BQ11" i="282"/>
  <c r="BQ12" i="282" s="1"/>
  <c r="BQ67" i="282"/>
  <c r="Y75" i="277"/>
  <c r="Y76" i="277" s="1"/>
  <c r="Y82" i="277" s="1"/>
  <c r="BP76" i="265"/>
  <c r="BP82" i="265" l="1"/>
  <c r="BP67" i="265"/>
  <c r="Y84" i="277"/>
  <c r="Y83" i="277"/>
  <c r="BQ58" i="282"/>
  <c r="BQ59" i="282" s="1"/>
  <c r="BQ62" i="282" s="1"/>
  <c r="BQ63" i="282" s="1"/>
  <c r="BQ77" i="282"/>
  <c r="BQ78" i="282" s="1"/>
  <c r="BR75" i="282" s="1"/>
  <c r="BQ13" i="282"/>
  <c r="BQ21" i="265" s="1"/>
  <c r="BQ87" i="282"/>
  <c r="BP81" i="265" l="1"/>
  <c r="BR54" i="282"/>
  <c r="BQ88" i="282"/>
  <c r="BQ89" i="282" s="1"/>
  <c r="BQ64" i="282"/>
  <c r="BQ32" i="265" s="1"/>
  <c r="BQ66" i="282"/>
  <c r="BQ22" i="265"/>
  <c r="BP84" i="265" l="1"/>
  <c r="BP83" i="265"/>
  <c r="BQ33" i="265"/>
  <c r="BQ35" i="286"/>
  <c r="BQ53" i="286"/>
  <c r="BQ54" i="286" s="1"/>
  <c r="BQ60" i="286" s="1"/>
  <c r="BR86" i="282"/>
  <c r="BQ73" i="265"/>
  <c r="BQ11" i="280" l="1"/>
  <c r="BQ13" i="280" s="1"/>
  <c r="BQ74" i="288"/>
  <c r="BQ37" i="265"/>
  <c r="BQ42" i="265" l="1"/>
  <c r="BQ141" i="280" l="1"/>
  <c r="BQ142" i="280" s="1"/>
  <c r="BQ147" i="280" s="1"/>
  <c r="BQ148" i="280" s="1"/>
  <c r="BQ144" i="280" l="1"/>
  <c r="BQ145" i="280" s="1"/>
  <c r="BQ173" i="280" s="1"/>
  <c r="BQ44" i="265"/>
  <c r="BQ188" i="280"/>
  <c r="BQ162" i="280" l="1"/>
  <c r="BQ164" i="280" s="1"/>
  <c r="BQ165" i="280" s="1"/>
  <c r="BQ45" i="265" s="1"/>
  <c r="BQ174" i="280" l="1"/>
  <c r="BQ175" i="280" s="1"/>
  <c r="BQ178" i="280" s="1"/>
  <c r="BQ180" i="280" s="1"/>
  <c r="BQ190" i="280" s="1"/>
  <c r="BQ169" i="280"/>
  <c r="BQ170" i="280" s="1"/>
  <c r="BQ189" i="280" s="1"/>
  <c r="BQ191" i="280" l="1"/>
  <c r="BQ72" i="265" s="1"/>
  <c r="BQ181" i="280"/>
  <c r="BQ46" i="265" s="1"/>
  <c r="BR187" i="280" l="1"/>
  <c r="BR179" i="280" s="1"/>
  <c r="BQ47" i="265"/>
  <c r="BR157" i="280" l="1"/>
  <c r="BR158" i="280" s="1"/>
  <c r="BR36" i="282" s="1"/>
  <c r="BR38" i="282" s="1"/>
  <c r="BR44" i="282" s="1"/>
  <c r="BR45" i="282" s="1"/>
  <c r="BQ50" i="265"/>
  <c r="BR159" i="280" l="1"/>
  <c r="BR18" i="265" s="1"/>
  <c r="BR19" i="265" s="1"/>
  <c r="BR168" i="280"/>
  <c r="BR163" i="280"/>
  <c r="BQ46" i="286"/>
  <c r="BQ57" i="286"/>
  <c r="BQ58" i="286" s="1"/>
  <c r="BQ61" i="286" s="1"/>
  <c r="BQ62" i="286" s="1"/>
  <c r="BQ14" i="288" s="1"/>
  <c r="BR47" i="282"/>
  <c r="BR48" i="282" s="1"/>
  <c r="BR50" i="282"/>
  <c r="BR51" i="282" s="1"/>
  <c r="BR76" i="282" s="1"/>
  <c r="BQ16" i="288" l="1"/>
  <c r="BQ47" i="286"/>
  <c r="BQ48" i="286" s="1"/>
  <c r="BQ63" i="265" s="1"/>
  <c r="BQ63" i="286"/>
  <c r="BQ24" i="265" s="1"/>
  <c r="BQ30" i="288"/>
  <c r="BQ32" i="288" s="1"/>
  <c r="BQ60" i="288" s="1"/>
  <c r="BQ62" i="288" s="1"/>
  <c r="BQ65" i="288" s="1"/>
  <c r="BQ36" i="286"/>
  <c r="BQ37" i="286" s="1"/>
  <c r="BQ75" i="265" s="1"/>
  <c r="BR45" i="286"/>
  <c r="BR57" i="282"/>
  <c r="BR53" i="282"/>
  <c r="BR55" i="282" s="1"/>
  <c r="BR67" i="282"/>
  <c r="BR11" i="282"/>
  <c r="BR12" i="282" s="1"/>
  <c r="BQ52" i="265" l="1"/>
  <c r="BR34" i="286"/>
  <c r="BR52" i="286" s="1"/>
  <c r="BQ39" i="288"/>
  <c r="BQ40" i="288" s="1"/>
  <c r="BQ43" i="288" s="1"/>
  <c r="BQ19" i="288"/>
  <c r="BQ76" i="265"/>
  <c r="BQ25" i="265"/>
  <c r="BQ65" i="265"/>
  <c r="BR56" i="286"/>
  <c r="BR140" i="280"/>
  <c r="BR13" i="282"/>
  <c r="BR21" i="265" s="1"/>
  <c r="BR87" i="282"/>
  <c r="BR77" i="282"/>
  <c r="BR78" i="282" s="1"/>
  <c r="BS75" i="282" s="1"/>
  <c r="BR58" i="282"/>
  <c r="BR59" i="282" s="1"/>
  <c r="BR62" i="282" s="1"/>
  <c r="BR63" i="282" s="1"/>
  <c r="BQ53" i="265" l="1"/>
  <c r="BQ67" i="265"/>
  <c r="BQ82" i="265"/>
  <c r="BR64" i="282"/>
  <c r="BR32" i="265" s="1"/>
  <c r="BR88" i="282"/>
  <c r="BR89" i="282" s="1"/>
  <c r="BR66" i="282"/>
  <c r="BS54" i="282"/>
  <c r="BR22" i="265"/>
  <c r="BQ81" i="265" l="1"/>
  <c r="BR53" i="286"/>
  <c r="BR54" i="286" s="1"/>
  <c r="BR60" i="286" s="1"/>
  <c r="BR35" i="286"/>
  <c r="BR73" i="265"/>
  <c r="BS86" i="282"/>
  <c r="BR33" i="265"/>
  <c r="BQ83" i="265" l="1"/>
  <c r="BQ84" i="265"/>
  <c r="BR11" i="280"/>
  <c r="BR13" i="280" s="1"/>
  <c r="BR37" i="265"/>
  <c r="BR74" i="288"/>
  <c r="BR42" i="265" l="1"/>
  <c r="BR141" i="280" l="1"/>
  <c r="BR142" i="280" s="1"/>
  <c r="BR144" i="280" s="1"/>
  <c r="BR145" i="280" s="1"/>
  <c r="BR147" i="280" l="1"/>
  <c r="BR148" i="280" s="1"/>
  <c r="BR44" i="265" s="1"/>
  <c r="BR173" i="280"/>
  <c r="BR162" i="280"/>
  <c r="BR164" i="280" s="1"/>
  <c r="BR188" i="280" l="1"/>
  <c r="BR165" i="280"/>
  <c r="BR45" i="265" s="1"/>
  <c r="BR169" i="280"/>
  <c r="BR170" i="280" s="1"/>
  <c r="BR189" i="280" s="1"/>
  <c r="BR174" i="280"/>
  <c r="BR175" i="280" s="1"/>
  <c r="BR178" i="280" s="1"/>
  <c r="BR180" i="280" s="1"/>
  <c r="BR190" i="280" l="1"/>
  <c r="BR191" i="280" s="1"/>
  <c r="BR181" i="280"/>
  <c r="BR46" i="265" s="1"/>
  <c r="BR47" i="265" l="1"/>
  <c r="BS187" i="280"/>
  <c r="BR72" i="265"/>
  <c r="BR50" i="265" l="1"/>
  <c r="BS157" i="280"/>
  <c r="BS158" i="280" s="1"/>
  <c r="BS179" i="280"/>
  <c r="BR46" i="286" l="1"/>
  <c r="BR57" i="286"/>
  <c r="BR58" i="286" s="1"/>
  <c r="BR61" i="286" s="1"/>
  <c r="BR62" i="286" s="1"/>
  <c r="BR63" i="286" s="1"/>
  <c r="BS168" i="280"/>
  <c r="BS163" i="280"/>
  <c r="BS159" i="280"/>
  <c r="BS18" i="265" s="1"/>
  <c r="BS36" i="282"/>
  <c r="BS38" i="282" s="1"/>
  <c r="BS44" i="282" s="1"/>
  <c r="BS45" i="282" s="1"/>
  <c r="BR30" i="288" l="1"/>
  <c r="BR32" i="288" s="1"/>
  <c r="BR60" i="288" s="1"/>
  <c r="BR62" i="288" s="1"/>
  <c r="BR65" i="288" s="1"/>
  <c r="BR14" i="288"/>
  <c r="BR36" i="286"/>
  <c r="BR37" i="286" s="1"/>
  <c r="BS34" i="286" s="1"/>
  <c r="BR47" i="286"/>
  <c r="BR48" i="286" s="1"/>
  <c r="BR63" i="265" s="1"/>
  <c r="BR24" i="265"/>
  <c r="BR52" i="265"/>
  <c r="BS19" i="265"/>
  <c r="BS47" i="282"/>
  <c r="BS48" i="282" s="1"/>
  <c r="BS50" i="282"/>
  <c r="BS51" i="282" s="1"/>
  <c r="BS76" i="282" s="1"/>
  <c r="BR39" i="288" l="1"/>
  <c r="BR40" i="288" s="1"/>
  <c r="BR43" i="288" s="1"/>
  <c r="BS45" i="286"/>
  <c r="BS56" i="286" s="1"/>
  <c r="BR75" i="265"/>
  <c r="BR16" i="288"/>
  <c r="BR65" i="265"/>
  <c r="BS57" i="282"/>
  <c r="BS53" i="282"/>
  <c r="BS55" i="282" s="1"/>
  <c r="BR53" i="265"/>
  <c r="BS67" i="282"/>
  <c r="BS11" i="282"/>
  <c r="BS12" i="282" s="1"/>
  <c r="BR25" i="265"/>
  <c r="BS52" i="286"/>
  <c r="BS140" i="280" l="1"/>
  <c r="BR19" i="288"/>
  <c r="BR76" i="265"/>
  <c r="BR82" i="265" s="1"/>
  <c r="BR67" i="265"/>
  <c r="BS13" i="282"/>
  <c r="BS21" i="265" s="1"/>
  <c r="BS87" i="282"/>
  <c r="BS58" i="282"/>
  <c r="BS59" i="282" s="1"/>
  <c r="BS62" i="282" s="1"/>
  <c r="BS63" i="282" s="1"/>
  <c r="BS77" i="282"/>
  <c r="BS78" i="282" s="1"/>
  <c r="BT75" i="282" s="1"/>
  <c r="BR81" i="265" l="1"/>
  <c r="BS66" i="282"/>
  <c r="BS64" i="282"/>
  <c r="BS32" i="265" s="1"/>
  <c r="BS88" i="282"/>
  <c r="BS89" i="282" s="1"/>
  <c r="BS22" i="265"/>
  <c r="BT54" i="282"/>
  <c r="BR83" i="265" l="1"/>
  <c r="BR84" i="265"/>
  <c r="BS33" i="265"/>
  <c r="BS73" i="265"/>
  <c r="BT86" i="282"/>
  <c r="BS53" i="286"/>
  <c r="BS54" i="286" s="1"/>
  <c r="BS60" i="286" s="1"/>
  <c r="BS35" i="286"/>
  <c r="BS11" i="280" l="1"/>
  <c r="BS13" i="280" s="1"/>
  <c r="BS37" i="265"/>
  <c r="BS74" i="288"/>
  <c r="BS42" i="265" l="1"/>
  <c r="BS141" i="280" l="1"/>
  <c r="BS142" i="280" s="1"/>
  <c r="BS144" i="280" s="1"/>
  <c r="BS145" i="280" s="1"/>
  <c r="BS147" i="280" l="1"/>
  <c r="BS148" i="280" s="1"/>
  <c r="BS188" i="280" s="1"/>
  <c r="BS173" i="280"/>
  <c r="BS162" i="280"/>
  <c r="BS164" i="280" s="1"/>
  <c r="BS44" i="265" l="1"/>
  <c r="BS174" i="280"/>
  <c r="BS175" i="280" s="1"/>
  <c r="BS178" i="280" s="1"/>
  <c r="BS180" i="280" s="1"/>
  <c r="BS169" i="280"/>
  <c r="BS170" i="280" s="1"/>
  <c r="BS189" i="280" s="1"/>
  <c r="BS165" i="280"/>
  <c r="BS45" i="265" s="1"/>
  <c r="BS181" i="280" l="1"/>
  <c r="BS46" i="265" s="1"/>
  <c r="BS190" i="280"/>
  <c r="BS191" i="280" s="1"/>
  <c r="BT187" i="280" l="1"/>
  <c r="BS72" i="265"/>
  <c r="BS47" i="265"/>
  <c r="BS50" i="265" l="1"/>
  <c r="BT179" i="280"/>
  <c r="BT157" i="280"/>
  <c r="BT158" i="280" s="1"/>
  <c r="BS57" i="286" l="1"/>
  <c r="BS58" i="286" s="1"/>
  <c r="BS61" i="286" s="1"/>
  <c r="BS62" i="286" s="1"/>
  <c r="BS30" i="288" s="1"/>
  <c r="BS32" i="288" s="1"/>
  <c r="BS46" i="286"/>
  <c r="BT168" i="280"/>
  <c r="BT159" i="280"/>
  <c r="BT18" i="265" s="1"/>
  <c r="BT36" i="282"/>
  <c r="BT38" i="282" s="1"/>
  <c r="BT44" i="282" s="1"/>
  <c r="BT45" i="282" s="1"/>
  <c r="BT163" i="280"/>
  <c r="BS63" i="286" l="1"/>
  <c r="BS24" i="265" s="1"/>
  <c r="BS36" i="286"/>
  <c r="BS37" i="286" s="1"/>
  <c r="BT34" i="286" s="1"/>
  <c r="BS47" i="286"/>
  <c r="BS14" i="288"/>
  <c r="BS48" i="286"/>
  <c r="BS63" i="265" s="1"/>
  <c r="BS16" i="288"/>
  <c r="BT45" i="286"/>
  <c r="BS75" i="265"/>
  <c r="BS39" i="288"/>
  <c r="BS40" i="288" s="1"/>
  <c r="BS43" i="288" s="1"/>
  <c r="BS60" i="288"/>
  <c r="BS62" i="288" s="1"/>
  <c r="BS65" i="288" s="1"/>
  <c r="BT19" i="265"/>
  <c r="Y18" i="277"/>
  <c r="Y19" i="277" s="1"/>
  <c r="BS52" i="265"/>
  <c r="BT47" i="282"/>
  <c r="BT48" i="282" s="1"/>
  <c r="BT50" i="282"/>
  <c r="BT51" i="282" s="1"/>
  <c r="BT76" i="282" s="1"/>
  <c r="BS76" i="265" l="1"/>
  <c r="BS65" i="265"/>
  <c r="BS19" i="288"/>
  <c r="BT52" i="286"/>
  <c r="BS25" i="265"/>
  <c r="BT53" i="282"/>
  <c r="BT55" i="282" s="1"/>
  <c r="BT57" i="282"/>
  <c r="BS53" i="265"/>
  <c r="BT11" i="282"/>
  <c r="BT12" i="282" s="1"/>
  <c r="BT67" i="282"/>
  <c r="BT56" i="286"/>
  <c r="BT140" i="280"/>
  <c r="BS67" i="265" l="1"/>
  <c r="BS82" i="265"/>
  <c r="BT77" i="282"/>
  <c r="BT78" i="282" s="1"/>
  <c r="BU75" i="282" s="1"/>
  <c r="BT58" i="282"/>
  <c r="BT59" i="282" s="1"/>
  <c r="BT62" i="282" s="1"/>
  <c r="BT63" i="282" s="1"/>
  <c r="BT13" i="282"/>
  <c r="BT21" i="265" s="1"/>
  <c r="BT87" i="282"/>
  <c r="BS81" i="265" l="1"/>
  <c r="BT64" i="282"/>
  <c r="BT32" i="265" s="1"/>
  <c r="BT66" i="282"/>
  <c r="BT88" i="282"/>
  <c r="BT89" i="282" s="1"/>
  <c r="Y21" i="277"/>
  <c r="Y22" i="277" s="1"/>
  <c r="BT22" i="265"/>
  <c r="BU54" i="282"/>
  <c r="BS83" i="265" l="1"/>
  <c r="BS84" i="265"/>
  <c r="BT53" i="286"/>
  <c r="BT54" i="286" s="1"/>
  <c r="BT60" i="286" s="1"/>
  <c r="BT35" i="286"/>
  <c r="BT33" i="265"/>
  <c r="Y32" i="277"/>
  <c r="Y33" i="277" s="1"/>
  <c r="Y37" i="277" s="1"/>
  <c r="Y41" i="277" s="1"/>
  <c r="BU86" i="282"/>
  <c r="BT73" i="265"/>
  <c r="Z73" i="277" l="1"/>
  <c r="BT11" i="280"/>
  <c r="BT13" i="280" s="1"/>
  <c r="BT74" i="288"/>
  <c r="BT37" i="265"/>
  <c r="BT42" i="265" l="1"/>
  <c r="BT141" i="280" l="1"/>
  <c r="BT142" i="280" s="1"/>
  <c r="BT144" i="280" s="1"/>
  <c r="BT145" i="280" s="1"/>
  <c r="BT147" i="280" l="1"/>
  <c r="BT148" i="280" s="1"/>
  <c r="BT188" i="280" s="1"/>
  <c r="BT173" i="280"/>
  <c r="BT162" i="280"/>
  <c r="BT164" i="280" s="1"/>
  <c r="BT44" i="265" l="1"/>
  <c r="BT174" i="280"/>
  <c r="BT175" i="280" s="1"/>
  <c r="BT178" i="280" s="1"/>
  <c r="BT180" i="280" s="1"/>
  <c r="BT165" i="280"/>
  <c r="BT45" i="265" s="1"/>
  <c r="BT169" i="280"/>
  <c r="BT170" i="280" s="1"/>
  <c r="BT189" i="280" s="1"/>
  <c r="Y43" i="277"/>
  <c r="BT190" i="280" l="1"/>
  <c r="BT191" i="280" s="1"/>
  <c r="BT181" i="280"/>
  <c r="BT46" i="265" s="1"/>
  <c r="Y44" i="277" l="1"/>
  <c r="BT47" i="265"/>
  <c r="BT72" i="265"/>
  <c r="BU187" i="280"/>
  <c r="BT50" i="265" l="1"/>
  <c r="BU179" i="280"/>
  <c r="BU157" i="280"/>
  <c r="BU158" i="280" s="1"/>
  <c r="Z72" i="277"/>
  <c r="BT46" i="286" l="1"/>
  <c r="BT57" i="286"/>
  <c r="BT58" i="286" s="1"/>
  <c r="BT61" i="286" s="1"/>
  <c r="BT62" i="286" s="1"/>
  <c r="BU159" i="280"/>
  <c r="BU18" i="265" s="1"/>
  <c r="BU163" i="280"/>
  <c r="BU168" i="280"/>
  <c r="BU36" i="282"/>
  <c r="BU38" i="282" s="1"/>
  <c r="BU44" i="282" s="1"/>
  <c r="BU45" i="282" s="1"/>
  <c r="BT63" i="286" l="1"/>
  <c r="BT30" i="288"/>
  <c r="BT32" i="288" s="1"/>
  <c r="BT36" i="286"/>
  <c r="BT37" i="286" s="1"/>
  <c r="BT14" i="288"/>
  <c r="BT47" i="286"/>
  <c r="BT48" i="286" s="1"/>
  <c r="BU45" i="286" s="1"/>
  <c r="BU140" i="280" s="1"/>
  <c r="BU47" i="282"/>
  <c r="BU48" i="282" s="1"/>
  <c r="BU50" i="282"/>
  <c r="BU51" i="282" s="1"/>
  <c r="BU76" i="282" s="1"/>
  <c r="BU19" i="265"/>
  <c r="BU56" i="286"/>
  <c r="BT63" i="265" l="1"/>
  <c r="BT65" i="265" s="1"/>
  <c r="BT16" i="288"/>
  <c r="BT39" i="288"/>
  <c r="BT40" i="288" s="1"/>
  <c r="BT43" i="288" s="1"/>
  <c r="BT60" i="288"/>
  <c r="BT62" i="288" s="1"/>
  <c r="BT65" i="288" s="1"/>
  <c r="BT75" i="265"/>
  <c r="BU34" i="286"/>
  <c r="BU52" i="286" s="1"/>
  <c r="BT24" i="265"/>
  <c r="BT52" i="265"/>
  <c r="BU67" i="282"/>
  <c r="BU11" i="282"/>
  <c r="BU12" i="282" s="1"/>
  <c r="BU57" i="282"/>
  <c r="BU53" i="282"/>
  <c r="BU55" i="282" s="1"/>
  <c r="Z63" i="277" l="1"/>
  <c r="Z65" i="277" s="1"/>
  <c r="Z67" i="277" s="1"/>
  <c r="Z81" i="277" s="1"/>
  <c r="BT19" i="288"/>
  <c r="Y51" i="277"/>
  <c r="BT53" i="265"/>
  <c r="Y24" i="277"/>
  <c r="Y25" i="277" s="1"/>
  <c r="BT25" i="265"/>
  <c r="BT76" i="265"/>
  <c r="Z75" i="277"/>
  <c r="Z76" i="277" s="1"/>
  <c r="Z82" i="277" s="1"/>
  <c r="BT67" i="265"/>
  <c r="BU58" i="282"/>
  <c r="BU59" i="282" s="1"/>
  <c r="BU62" i="282" s="1"/>
  <c r="BU63" i="282" s="1"/>
  <c r="BU77" i="282"/>
  <c r="BU78" i="282" s="1"/>
  <c r="BV75" i="282" s="1"/>
  <c r="BU13" i="282"/>
  <c r="BU21" i="265" s="1"/>
  <c r="BU87" i="282"/>
  <c r="BT81" i="265" l="1"/>
  <c r="BT82" i="265"/>
  <c r="Z84" i="277"/>
  <c r="Z83" i="277"/>
  <c r="BV54" i="282"/>
  <c r="BU22" i="265"/>
  <c r="BU64" i="282"/>
  <c r="BU32" i="265" s="1"/>
  <c r="BU88" i="282"/>
  <c r="BU89" i="282" s="1"/>
  <c r="BU66" i="282"/>
  <c r="BT83" i="265" l="1"/>
  <c r="BT84" i="265"/>
  <c r="BV86" i="282"/>
  <c r="BU73" i="265"/>
  <c r="BU33" i="265"/>
  <c r="BU35" i="286"/>
  <c r="BU53" i="286"/>
  <c r="BU54" i="286" s="1"/>
  <c r="BU60" i="286" s="1"/>
  <c r="BU11" i="280" l="1"/>
  <c r="BU13" i="280" s="1"/>
  <c r="BU74" i="288"/>
  <c r="BU37" i="265"/>
  <c r="BU42" i="265" l="1"/>
  <c r="BU141" i="280" l="1"/>
  <c r="BU142" i="280" s="1"/>
  <c r="BU147" i="280" s="1"/>
  <c r="BU148" i="280" s="1"/>
  <c r="BU144" i="280" l="1"/>
  <c r="BU145" i="280" s="1"/>
  <c r="BU173" i="280" s="1"/>
  <c r="BU44" i="265"/>
  <c r="BU188" i="280"/>
  <c r="BU162" i="280" l="1"/>
  <c r="BU164" i="280" s="1"/>
  <c r="BU174" i="280" s="1"/>
  <c r="BU175" i="280" s="1"/>
  <c r="BU178" i="280" s="1"/>
  <c r="BU180" i="280" s="1"/>
  <c r="BU169" i="280" l="1"/>
  <c r="BU170" i="280" s="1"/>
  <c r="BU189" i="280" s="1"/>
  <c r="BU165" i="280"/>
  <c r="BU45" i="265" s="1"/>
  <c r="BU181" i="280"/>
  <c r="BU46" i="265" s="1"/>
  <c r="BU190" i="280"/>
  <c r="BU191" i="280" l="1"/>
  <c r="BU72" i="265" s="1"/>
  <c r="BU47" i="265"/>
  <c r="BV187" i="280" l="1"/>
  <c r="BV179" i="280" s="1"/>
  <c r="BU50" i="265"/>
  <c r="BV157" i="280" l="1"/>
  <c r="BV158" i="280" s="1"/>
  <c r="BV168" i="280" s="1"/>
  <c r="BU46" i="286"/>
  <c r="BU57" i="286"/>
  <c r="BU58" i="286" s="1"/>
  <c r="BU61" i="286" s="1"/>
  <c r="BU62" i="286" s="1"/>
  <c r="BU30" i="288" s="1"/>
  <c r="BU32" i="288" s="1"/>
  <c r="BV36" i="282" l="1"/>
  <c r="BV38" i="282" s="1"/>
  <c r="BV44" i="282" s="1"/>
  <c r="BV45" i="282" s="1"/>
  <c r="BV50" i="282" s="1"/>
  <c r="BV51" i="282" s="1"/>
  <c r="BV76" i="282" s="1"/>
  <c r="BV159" i="280"/>
  <c r="BV18" i="265" s="1"/>
  <c r="BV163" i="280"/>
  <c r="BU47" i="286"/>
  <c r="BU48" i="286" s="1"/>
  <c r="BU63" i="265" s="1"/>
  <c r="BU63" i="286"/>
  <c r="BU24" i="265" s="1"/>
  <c r="BU36" i="286"/>
  <c r="BU37" i="286" s="1"/>
  <c r="BU75" i="265" s="1"/>
  <c r="BU14" i="288"/>
  <c r="BV19" i="265"/>
  <c r="BU60" i="288"/>
  <c r="BU62" i="288" s="1"/>
  <c r="BU65" i="288" s="1"/>
  <c r="BU39" i="288"/>
  <c r="BU40" i="288" s="1"/>
  <c r="BU43" i="288" s="1"/>
  <c r="BU52" i="265" l="1"/>
  <c r="BV47" i="282"/>
  <c r="BV48" i="282" s="1"/>
  <c r="BV53" i="282" s="1"/>
  <c r="BV55" i="282" s="1"/>
  <c r="BV45" i="286"/>
  <c r="BV56" i="286" s="1"/>
  <c r="BV34" i="286"/>
  <c r="BV52" i="286" s="1"/>
  <c r="BU16" i="288"/>
  <c r="BU19" i="288" s="1"/>
  <c r="BU76" i="265"/>
  <c r="BU65" i="265"/>
  <c r="BU25" i="265"/>
  <c r="BU53" i="265"/>
  <c r="BV11" i="282"/>
  <c r="BV12" i="282" s="1"/>
  <c r="BV67" i="282"/>
  <c r="BV140" i="280" l="1"/>
  <c r="BV57" i="282"/>
  <c r="BU67" i="265"/>
  <c r="BU82" i="265"/>
  <c r="BV58" i="282"/>
  <c r="BV77" i="282"/>
  <c r="BV78" i="282" s="1"/>
  <c r="BW75" i="282" s="1"/>
  <c r="BV87" i="282"/>
  <c r="BV13" i="282"/>
  <c r="BV21" i="265" s="1"/>
  <c r="BV59" i="282" l="1"/>
  <c r="BV62" i="282" s="1"/>
  <c r="BV63" i="282" s="1"/>
  <c r="BV64" i="282" s="1"/>
  <c r="BV32" i="265" s="1"/>
  <c r="BU81" i="265"/>
  <c r="BV22" i="265"/>
  <c r="BW54" i="282"/>
  <c r="BV88" i="282" l="1"/>
  <c r="BV89" i="282" s="1"/>
  <c r="BV73" i="265" s="1"/>
  <c r="BV66" i="282"/>
  <c r="BU83" i="265"/>
  <c r="BU84" i="265"/>
  <c r="BW86" i="282"/>
  <c r="BV33" i="265"/>
  <c r="BV53" i="286"/>
  <c r="BV54" i="286" s="1"/>
  <c r="BV60" i="286" s="1"/>
  <c r="BV35" i="286"/>
  <c r="BV11" i="280" l="1"/>
  <c r="BV13" i="280" s="1"/>
  <c r="BV37" i="265"/>
  <c r="BV74" i="288"/>
  <c r="BV42" i="265" l="1"/>
  <c r="BV141" i="280" l="1"/>
  <c r="BV142" i="280" s="1"/>
  <c r="BV147" i="280" s="1"/>
  <c r="BV148" i="280" s="1"/>
  <c r="BV144" i="280" l="1"/>
  <c r="BV145" i="280" s="1"/>
  <c r="BV162" i="280" s="1"/>
  <c r="BV164" i="280" s="1"/>
  <c r="BV188" i="280"/>
  <c r="BV44" i="265"/>
  <c r="BV173" i="280" l="1"/>
  <c r="BV174" i="280"/>
  <c r="BV165" i="280"/>
  <c r="BV45" i="265" s="1"/>
  <c r="BV169" i="280"/>
  <c r="BV170" i="280" s="1"/>
  <c r="BV189" i="280" s="1"/>
  <c r="BV175" i="280" l="1"/>
  <c r="BV178" i="280" s="1"/>
  <c r="BV180" i="280" s="1"/>
  <c r="BV181" i="280" s="1"/>
  <c r="BV46" i="265" s="1"/>
  <c r="BV190" i="280" l="1"/>
  <c r="BV191" i="280" s="1"/>
  <c r="BV72" i="265" s="1"/>
  <c r="BV47" i="265"/>
  <c r="BW187" i="280" l="1"/>
  <c r="BW179" i="280" s="1"/>
  <c r="BV50" i="265"/>
  <c r="BW157" i="280" l="1"/>
  <c r="BW158" i="280" s="1"/>
  <c r="BW163" i="280" s="1"/>
  <c r="BV46" i="286"/>
  <c r="BV57" i="286"/>
  <c r="BV58" i="286" s="1"/>
  <c r="BV61" i="286" s="1"/>
  <c r="BV62" i="286" s="1"/>
  <c r="BW36" i="282" l="1"/>
  <c r="BW38" i="282" s="1"/>
  <c r="BW44" i="282" s="1"/>
  <c r="BW45" i="282" s="1"/>
  <c r="BW47" i="282" s="1"/>
  <c r="BW48" i="282" s="1"/>
  <c r="BW159" i="280"/>
  <c r="BW18" i="265" s="1"/>
  <c r="BW19" i="265" s="1"/>
  <c r="BW168" i="280"/>
  <c r="BV63" i="286"/>
  <c r="BV36" i="286"/>
  <c r="BV37" i="286" s="1"/>
  <c r="BV14" i="288"/>
  <c r="BV47" i="286"/>
  <c r="BV48" i="286" s="1"/>
  <c r="BV30" i="288"/>
  <c r="BV32" i="288" s="1"/>
  <c r="BW50" i="282" l="1"/>
  <c r="BW51" i="282" s="1"/>
  <c r="BW76" i="282" s="1"/>
  <c r="BV16" i="288"/>
  <c r="BV63" i="265"/>
  <c r="BW45" i="286"/>
  <c r="BV60" i="288"/>
  <c r="BV62" i="288" s="1"/>
  <c r="BV65" i="288" s="1"/>
  <c r="BV39" i="288"/>
  <c r="BV40" i="288" s="1"/>
  <c r="BV43" i="288" s="1"/>
  <c r="BV52" i="265"/>
  <c r="BV24" i="265"/>
  <c r="BW34" i="286"/>
  <c r="BW52" i="286" s="1"/>
  <c r="BV75" i="265"/>
  <c r="BW67" i="282"/>
  <c r="BW11" i="282"/>
  <c r="BW12" i="282" s="1"/>
  <c r="BW57" i="282"/>
  <c r="BW53" i="282"/>
  <c r="BW55" i="282" s="1"/>
  <c r="BV19" i="288" l="1"/>
  <c r="BV76" i="265"/>
  <c r="BV25" i="265"/>
  <c r="BW140" i="280"/>
  <c r="BW56" i="286"/>
  <c r="BV53" i="265"/>
  <c r="BV65" i="265"/>
  <c r="BW58" i="282"/>
  <c r="BW59" i="282" s="1"/>
  <c r="BW62" i="282" s="1"/>
  <c r="BW63" i="282" s="1"/>
  <c r="BW77" i="282"/>
  <c r="BW78" i="282" s="1"/>
  <c r="BX75" i="282" s="1"/>
  <c r="BW13" i="282"/>
  <c r="BW21" i="265" s="1"/>
  <c r="BW87" i="282"/>
  <c r="BV67" i="265" l="1"/>
  <c r="BV82" i="265"/>
  <c r="BW22" i="265"/>
  <c r="BX54" i="282"/>
  <c r="BW66" i="282"/>
  <c r="BW64" i="282"/>
  <c r="BW32" i="265" s="1"/>
  <c r="BW88" i="282"/>
  <c r="BW89" i="282" s="1"/>
  <c r="BV81" i="265" l="1"/>
  <c r="BX86" i="282"/>
  <c r="BW73" i="265"/>
  <c r="BW33" i="265"/>
  <c r="BW53" i="286"/>
  <c r="BW54" i="286" s="1"/>
  <c r="BW60" i="286" s="1"/>
  <c r="BW35" i="286"/>
  <c r="BV83" i="265" l="1"/>
  <c r="BV84" i="265"/>
  <c r="BW11" i="280"/>
  <c r="BW13" i="280" s="1"/>
  <c r="BW74" i="288"/>
  <c r="BW37" i="265"/>
  <c r="BW42" i="265" l="1"/>
  <c r="BW141" i="280" l="1"/>
  <c r="BW142" i="280" s="1"/>
  <c r="BW144" i="280" s="1"/>
  <c r="BW145" i="280" s="1"/>
  <c r="BW147" i="280" l="1"/>
  <c r="BW148" i="280" s="1"/>
  <c r="BW44" i="265" s="1"/>
  <c r="BW173" i="280"/>
  <c r="BW162" i="280"/>
  <c r="BW164" i="280" s="1"/>
  <c r="BW188" i="280" l="1"/>
  <c r="BW165" i="280"/>
  <c r="BW45" i="265" s="1"/>
  <c r="BW169" i="280"/>
  <c r="BW170" i="280" s="1"/>
  <c r="BW189" i="280" s="1"/>
  <c r="BW174" i="280"/>
  <c r="BW175" i="280" s="1"/>
  <c r="BW178" i="280" s="1"/>
  <c r="BW180" i="280" s="1"/>
  <c r="BW181" i="280" l="1"/>
  <c r="BW46" i="265" s="1"/>
  <c r="BW190" i="280"/>
  <c r="BW191" i="280" s="1"/>
  <c r="BX187" i="280" l="1"/>
  <c r="BW72" i="265"/>
  <c r="BW47" i="265"/>
  <c r="BW50" i="265" l="1"/>
  <c r="BX157" i="280"/>
  <c r="BX158" i="280" s="1"/>
  <c r="BX179" i="280"/>
  <c r="BW46" i="286" l="1"/>
  <c r="BW57" i="286"/>
  <c r="BW58" i="286" s="1"/>
  <c r="BW61" i="286" s="1"/>
  <c r="BW62" i="286" s="1"/>
  <c r="BW36" i="286" s="1"/>
  <c r="BW37" i="286" s="1"/>
  <c r="BX36" i="282"/>
  <c r="BX38" i="282" s="1"/>
  <c r="BX44" i="282" s="1"/>
  <c r="BX45" i="282" s="1"/>
  <c r="BX159" i="280"/>
  <c r="BX18" i="265" s="1"/>
  <c r="BX168" i="280"/>
  <c r="BX163" i="280"/>
  <c r="BW63" i="286" l="1"/>
  <c r="BW52" i="265" s="1"/>
  <c r="BW47" i="286"/>
  <c r="BW48" i="286" s="1"/>
  <c r="BW63" i="265" s="1"/>
  <c r="BW14" i="288"/>
  <c r="BW30" i="288"/>
  <c r="BW32" i="288" s="1"/>
  <c r="BW60" i="288" s="1"/>
  <c r="BW62" i="288" s="1"/>
  <c r="BW65" i="288" s="1"/>
  <c r="BW16" i="288"/>
  <c r="BX45" i="286"/>
  <c r="BX50" i="282"/>
  <c r="BX51" i="282" s="1"/>
  <c r="BX76" i="282" s="1"/>
  <c r="BX47" i="282"/>
  <c r="BX48" i="282" s="1"/>
  <c r="BW24" i="265"/>
  <c r="BX19" i="265"/>
  <c r="Z18" i="277"/>
  <c r="Z19" i="277" s="1"/>
  <c r="BW39" i="288"/>
  <c r="BW40" i="288" s="1"/>
  <c r="BW43" i="288" s="1"/>
  <c r="BX34" i="286"/>
  <c r="BW75" i="265"/>
  <c r="BW76" i="265" l="1"/>
  <c r="BW65" i="265"/>
  <c r="BW19" i="288"/>
  <c r="BX52" i="286"/>
  <c r="BX67" i="282"/>
  <c r="BX11" i="282"/>
  <c r="BX12" i="282" s="1"/>
  <c r="BW53" i="265"/>
  <c r="BW25" i="265"/>
  <c r="BX57" i="282"/>
  <c r="BX53" i="282"/>
  <c r="BX55" i="282" s="1"/>
  <c r="BX56" i="286"/>
  <c r="BX140" i="280"/>
  <c r="BW67" i="265" l="1"/>
  <c r="BW82" i="265"/>
  <c r="BX58" i="282"/>
  <c r="BX59" i="282" s="1"/>
  <c r="BX62" i="282" s="1"/>
  <c r="BX63" i="282" s="1"/>
  <c r="BX77" i="282"/>
  <c r="BX78" i="282" s="1"/>
  <c r="BY75" i="282" s="1"/>
  <c r="BX87" i="282"/>
  <c r="BX13" i="282"/>
  <c r="BX21" i="265" s="1"/>
  <c r="BW81" i="265" l="1"/>
  <c r="BX64" i="282"/>
  <c r="BX32" i="265" s="1"/>
  <c r="BX66" i="282"/>
  <c r="BX88" i="282"/>
  <c r="Z21" i="277"/>
  <c r="Z22" i="277" s="1"/>
  <c r="BX22" i="265"/>
  <c r="BY54" i="282"/>
  <c r="BX89" i="282"/>
  <c r="BW83" i="265" l="1"/>
  <c r="BW84" i="265"/>
  <c r="BY86" i="282"/>
  <c r="BX73" i="265"/>
  <c r="BX53" i="286"/>
  <c r="BX54" i="286" s="1"/>
  <c r="BX60" i="286" s="1"/>
  <c r="BX35" i="286"/>
  <c r="BX33" i="265"/>
  <c r="Z32" i="277"/>
  <c r="Z33" i="277" s="1"/>
  <c r="Z37" i="277" s="1"/>
  <c r="Z41" i="277" s="1"/>
  <c r="AA73" i="277" l="1"/>
  <c r="BX11" i="280"/>
  <c r="BX13" i="280" s="1"/>
  <c r="BX37" i="265"/>
  <c r="BX74" i="288"/>
  <c r="BX42" i="265" l="1"/>
  <c r="BX141" i="280" l="1"/>
  <c r="BX142" i="280" s="1"/>
  <c r="BX144" i="280" s="1"/>
  <c r="BX145" i="280" s="1"/>
  <c r="BX147" i="280" l="1"/>
  <c r="BX148" i="280" s="1"/>
  <c r="BX44" i="265" s="1"/>
  <c r="BX162" i="280"/>
  <c r="BX164" i="280" s="1"/>
  <c r="BX173" i="280"/>
  <c r="BX188" i="280" l="1"/>
  <c r="BX174" i="280"/>
  <c r="BX175" i="280" s="1"/>
  <c r="BX178" i="280" s="1"/>
  <c r="BX180" i="280" s="1"/>
  <c r="BX165" i="280"/>
  <c r="BX45" i="265" s="1"/>
  <c r="BX169" i="280"/>
  <c r="BX170" i="280" s="1"/>
  <c r="BX189" i="280" s="1"/>
  <c r="Z43" i="277"/>
  <c r="BX181" i="280" l="1"/>
  <c r="BX46" i="265" s="1"/>
  <c r="BX190" i="280"/>
  <c r="BX191" i="280" s="1"/>
  <c r="BX47" i="265" l="1"/>
  <c r="BX72" i="265"/>
  <c r="BY187" i="280"/>
  <c r="BX50" i="265" l="1"/>
  <c r="BY179" i="280"/>
  <c r="BY157" i="280"/>
  <c r="BY158" i="280" s="1"/>
  <c r="AA72" i="277"/>
  <c r="BX57" i="286" l="1"/>
  <c r="BX58" i="286" s="1"/>
  <c r="BX61" i="286" s="1"/>
  <c r="BX62" i="286" s="1"/>
  <c r="BX46" i="286"/>
  <c r="BY168" i="280"/>
  <c r="BY163" i="280"/>
  <c r="BY159" i="280"/>
  <c r="BY18" i="265" s="1"/>
  <c r="BY36" i="282"/>
  <c r="BY38" i="282" s="1"/>
  <c r="BY44" i="282" s="1"/>
  <c r="BY45" i="282" s="1"/>
  <c r="BX47" i="286" l="1"/>
  <c r="BX48" i="286" s="1"/>
  <c r="BX63" i="286"/>
  <c r="BX36" i="286"/>
  <c r="BX37" i="286" s="1"/>
  <c r="BX14" i="288"/>
  <c r="BX30" i="288"/>
  <c r="BX32" i="288" s="1"/>
  <c r="BY47" i="282"/>
  <c r="BY48" i="282" s="1"/>
  <c r="BY50" i="282"/>
  <c r="BY51" i="282" s="1"/>
  <c r="BY76" i="282" s="1"/>
  <c r="BY19" i="265"/>
  <c r="BX16" i="288" l="1"/>
  <c r="BX24" i="265"/>
  <c r="BX52" i="265"/>
  <c r="BX39" i="288"/>
  <c r="BX40" i="288" s="1"/>
  <c r="BX43" i="288" s="1"/>
  <c r="BX60" i="288"/>
  <c r="BX62" i="288" s="1"/>
  <c r="BX65" i="288" s="1"/>
  <c r="BY34" i="286"/>
  <c r="BY52" i="286" s="1"/>
  <c r="BX75" i="265"/>
  <c r="BY45" i="286"/>
  <c r="BX63" i="265"/>
  <c r="BY57" i="282"/>
  <c r="BY53" i="282"/>
  <c r="BY55" i="282" s="1"/>
  <c r="BY67" i="282"/>
  <c r="BY11" i="282"/>
  <c r="BY12" i="282" s="1"/>
  <c r="BX19" i="288" l="1"/>
  <c r="AA63" i="277"/>
  <c r="AA65" i="277" s="1"/>
  <c r="AA67" i="277" s="1"/>
  <c r="AA81" i="277" s="1"/>
  <c r="BX65" i="265"/>
  <c r="BX76" i="265"/>
  <c r="AA75" i="277"/>
  <c r="AA76" i="277" s="1"/>
  <c r="AA82" i="277" s="1"/>
  <c r="Z51" i="277"/>
  <c r="BX53" i="265"/>
  <c r="BY140" i="280"/>
  <c r="BY56" i="286"/>
  <c r="BX25" i="265"/>
  <c r="Z24" i="277"/>
  <c r="Z25" i="277" s="1"/>
  <c r="BY13" i="282"/>
  <c r="BY21" i="265" s="1"/>
  <c r="BY87" i="282"/>
  <c r="BY77" i="282"/>
  <c r="BY78" i="282" s="1"/>
  <c r="BZ75" i="282" s="1"/>
  <c r="BY58" i="282"/>
  <c r="BY59" i="282" s="1"/>
  <c r="BY62" i="282" s="1"/>
  <c r="BY63" i="282" s="1"/>
  <c r="AA83" i="277" l="1"/>
  <c r="AA84" i="277"/>
  <c r="BX82" i="265"/>
  <c r="BX67" i="265"/>
  <c r="BY88" i="282"/>
  <c r="BY89" i="282" s="1"/>
  <c r="BY64" i="282"/>
  <c r="BY32" i="265" s="1"/>
  <c r="BY66" i="282"/>
  <c r="BZ54" i="282"/>
  <c r="BY22" i="265"/>
  <c r="BX81" i="265" l="1"/>
  <c r="BZ86" i="282"/>
  <c r="BY73" i="265"/>
  <c r="BY35" i="286"/>
  <c r="BY53" i="286"/>
  <c r="BY54" i="286" s="1"/>
  <c r="BY60" i="286" s="1"/>
  <c r="BY33" i="265"/>
  <c r="BX83" i="265" l="1"/>
  <c r="BX84" i="265"/>
  <c r="BY11" i="280"/>
  <c r="BY13" i="280" s="1"/>
  <c r="BY74" i="288"/>
  <c r="BY37" i="265"/>
  <c r="BY42" i="265" l="1"/>
  <c r="BY141" i="280" l="1"/>
  <c r="BY142" i="280" s="1"/>
  <c r="BY147" i="280" s="1"/>
  <c r="BY148" i="280" s="1"/>
  <c r="BY144" i="280" l="1"/>
  <c r="BY145" i="280" s="1"/>
  <c r="BY162" i="280" s="1"/>
  <c r="BY164" i="280" s="1"/>
  <c r="BY44" i="265"/>
  <c r="BY188" i="280"/>
  <c r="BY173" i="280" l="1"/>
  <c r="BY165" i="280"/>
  <c r="BY45" i="265" s="1"/>
  <c r="BY169" i="280"/>
  <c r="BY170" i="280" s="1"/>
  <c r="BY189" i="280" s="1"/>
  <c r="BY174" i="280"/>
  <c r="BY175" i="280" l="1"/>
  <c r="BY178" i="280" s="1"/>
  <c r="BY180" i="280" s="1"/>
  <c r="BY181" i="280" s="1"/>
  <c r="BY46" i="265" s="1"/>
  <c r="BY190" i="280" l="1"/>
  <c r="BY191" i="280" s="1"/>
  <c r="BY72" i="265" s="1"/>
  <c r="BY47" i="265"/>
  <c r="BZ187" i="280" l="1"/>
  <c r="BZ179" i="280" s="1"/>
  <c r="BY50" i="265"/>
  <c r="BZ157" i="280" l="1"/>
  <c r="BZ158" i="280" s="1"/>
  <c r="BZ159" i="280" s="1"/>
  <c r="BZ18" i="265" s="1"/>
  <c r="BY57" i="286"/>
  <c r="BY58" i="286" s="1"/>
  <c r="BY61" i="286" s="1"/>
  <c r="BY62" i="286" s="1"/>
  <c r="BY46" i="286"/>
  <c r="BZ36" i="282" l="1"/>
  <c r="BZ38" i="282" s="1"/>
  <c r="BZ44" i="282" s="1"/>
  <c r="BZ45" i="282" s="1"/>
  <c r="BZ47" i="282" s="1"/>
  <c r="BZ48" i="282" s="1"/>
  <c r="BZ163" i="280"/>
  <c r="BZ168" i="280"/>
  <c r="BY36" i="286"/>
  <c r="BY37" i="286" s="1"/>
  <c r="BY63" i="286"/>
  <c r="BY30" i="288"/>
  <c r="BY32" i="288" s="1"/>
  <c r="BY47" i="286"/>
  <c r="BY48" i="286" s="1"/>
  <c r="BY14" i="288"/>
  <c r="BZ19" i="265"/>
  <c r="BZ50" i="282" l="1"/>
  <c r="BZ51" i="282" s="1"/>
  <c r="BZ76" i="282" s="1"/>
  <c r="BY16" i="288"/>
  <c r="BZ45" i="286"/>
  <c r="BY63" i="265"/>
  <c r="BY24" i="265"/>
  <c r="BY52" i="265"/>
  <c r="BY60" i="288"/>
  <c r="BY62" i="288" s="1"/>
  <c r="BY65" i="288" s="1"/>
  <c r="BY39" i="288"/>
  <c r="BY40" i="288" s="1"/>
  <c r="BY43" i="288" s="1"/>
  <c r="BY75" i="265"/>
  <c r="BZ34" i="286"/>
  <c r="BZ52" i="286" s="1"/>
  <c r="BZ11" i="282"/>
  <c r="BZ12" i="282" s="1"/>
  <c r="BZ67" i="282"/>
  <c r="BZ57" i="282"/>
  <c r="BZ53" i="282"/>
  <c r="BZ55" i="282" s="1"/>
  <c r="BY19" i="288" l="1"/>
  <c r="BY53" i="265"/>
  <c r="BY65" i="265"/>
  <c r="BY76" i="265"/>
  <c r="BY25" i="265"/>
  <c r="BZ56" i="286"/>
  <c r="BZ140" i="280"/>
  <c r="BZ58" i="282"/>
  <c r="BZ59" i="282" s="1"/>
  <c r="BZ62" i="282" s="1"/>
  <c r="BZ63" i="282" s="1"/>
  <c r="BZ77" i="282"/>
  <c r="BZ78" i="282" s="1"/>
  <c r="CA75" i="282" s="1"/>
  <c r="BZ87" i="282"/>
  <c r="BZ13" i="282"/>
  <c r="BZ21" i="265" s="1"/>
  <c r="BY82" i="265" l="1"/>
  <c r="BY67" i="265"/>
  <c r="BZ22" i="265"/>
  <c r="CA54" i="282"/>
  <c r="BZ64" i="282"/>
  <c r="BZ32" i="265" s="1"/>
  <c r="BZ66" i="282"/>
  <c r="BZ88" i="282"/>
  <c r="BZ89" i="282" s="1"/>
  <c r="BY81" i="265" l="1"/>
  <c r="BZ33" i="265"/>
  <c r="BZ53" i="286"/>
  <c r="BZ54" i="286" s="1"/>
  <c r="BZ60" i="286" s="1"/>
  <c r="BZ35" i="286"/>
  <c r="CA86" i="282"/>
  <c r="BZ73" i="265"/>
  <c r="BY83" i="265" l="1"/>
  <c r="BY84" i="265"/>
  <c r="BZ11" i="280"/>
  <c r="BZ13" i="280" s="1"/>
  <c r="BZ37" i="265"/>
  <c r="BZ74" i="288"/>
  <c r="BZ42" i="265" l="1"/>
  <c r="BZ141" i="280" l="1"/>
  <c r="BZ142" i="280" s="1"/>
  <c r="BZ147" i="280" s="1"/>
  <c r="BZ148" i="280" s="1"/>
  <c r="BZ144" i="280" l="1"/>
  <c r="BZ145" i="280" s="1"/>
  <c r="BZ173" i="280" s="1"/>
  <c r="BZ44" i="265"/>
  <c r="BZ188" i="280"/>
  <c r="BZ162" i="280" l="1"/>
  <c r="BZ164" i="280" s="1"/>
  <c r="BZ169" i="280" s="1"/>
  <c r="BZ170" i="280" s="1"/>
  <c r="BZ189" i="280" s="1"/>
  <c r="BZ174" i="280" l="1"/>
  <c r="BZ175" i="280" s="1"/>
  <c r="BZ178" i="280" s="1"/>
  <c r="BZ180" i="280" s="1"/>
  <c r="BZ181" i="280" s="1"/>
  <c r="BZ46" i="265" s="1"/>
  <c r="BZ165" i="280"/>
  <c r="BZ45" i="265" s="1"/>
  <c r="BZ190" i="280" l="1"/>
  <c r="BZ191" i="280" s="1"/>
  <c r="CA187" i="280" s="1"/>
  <c r="BZ47" i="265"/>
  <c r="BZ72" i="265" l="1"/>
  <c r="BZ50" i="265"/>
  <c r="CA157" i="280"/>
  <c r="CA158" i="280" s="1"/>
  <c r="CA179" i="280"/>
  <c r="BZ57" i="286" l="1"/>
  <c r="BZ58" i="286" s="1"/>
  <c r="BZ61" i="286" s="1"/>
  <c r="BZ62" i="286" s="1"/>
  <c r="BZ63" i="286" s="1"/>
  <c r="BZ46" i="286"/>
  <c r="CA159" i="280"/>
  <c r="CA18" i="265" s="1"/>
  <c r="CA163" i="280"/>
  <c r="CA168" i="280"/>
  <c r="CA36" i="282"/>
  <c r="CA38" i="282" s="1"/>
  <c r="CA44" i="282" s="1"/>
  <c r="CA45" i="282" s="1"/>
  <c r="BZ14" i="288" l="1"/>
  <c r="BZ47" i="286"/>
  <c r="BZ48" i="286" s="1"/>
  <c r="BZ30" i="288"/>
  <c r="BZ32" i="288" s="1"/>
  <c r="BZ60" i="288" s="1"/>
  <c r="BZ62" i="288" s="1"/>
  <c r="BZ65" i="288" s="1"/>
  <c r="BZ36" i="286"/>
  <c r="BZ37" i="286" s="1"/>
  <c r="CA34" i="286" s="1"/>
  <c r="BZ16" i="288"/>
  <c r="BZ75" i="265"/>
  <c r="CA19" i="265"/>
  <c r="BZ24" i="265"/>
  <c r="BZ52" i="265"/>
  <c r="CA47" i="282"/>
  <c r="CA48" i="282" s="1"/>
  <c r="CA50" i="282"/>
  <c r="CA51" i="282" s="1"/>
  <c r="CA76" i="282" s="1"/>
  <c r="BZ39" i="288" l="1"/>
  <c r="BZ40" i="288" s="1"/>
  <c r="BZ43" i="288" s="1"/>
  <c r="CA45" i="286"/>
  <c r="CA56" i="286" s="1"/>
  <c r="BZ63" i="265"/>
  <c r="BZ65" i="265" s="1"/>
  <c r="BZ76" i="265"/>
  <c r="BZ19" i="288"/>
  <c r="CA57" i="282"/>
  <c r="CA53" i="282"/>
  <c r="CA55" i="282" s="1"/>
  <c r="BZ25" i="265"/>
  <c r="CA67" i="282"/>
  <c r="CA11" i="282"/>
  <c r="CA12" i="282" s="1"/>
  <c r="CA52" i="286"/>
  <c r="BZ53" i="265"/>
  <c r="CA140" i="280" l="1"/>
  <c r="BZ67" i="265"/>
  <c r="BZ82" i="265"/>
  <c r="CA77" i="282"/>
  <c r="CA78" i="282" s="1"/>
  <c r="CB75" i="282" s="1"/>
  <c r="CA58" i="282"/>
  <c r="CA59" i="282" s="1"/>
  <c r="CA62" i="282" s="1"/>
  <c r="CA63" i="282" s="1"/>
  <c r="CA13" i="282"/>
  <c r="CA21" i="265" s="1"/>
  <c r="CA87" i="282"/>
  <c r="BZ81" i="265" l="1"/>
  <c r="CA88" i="282"/>
  <c r="CA89" i="282" s="1"/>
  <c r="CA64" i="282"/>
  <c r="CA32" i="265" s="1"/>
  <c r="CA66" i="282"/>
  <c r="CA22" i="265"/>
  <c r="CB54" i="282"/>
  <c r="BZ83" i="265" l="1"/>
  <c r="BZ84" i="265"/>
  <c r="CA33" i="265"/>
  <c r="CA73" i="265"/>
  <c r="CB86" i="282"/>
  <c r="CA35" i="286"/>
  <c r="CA53" i="286"/>
  <c r="CA54" i="286" s="1"/>
  <c r="CA60" i="286" s="1"/>
  <c r="CA11" i="280" l="1"/>
  <c r="CA13" i="280" s="1"/>
  <c r="CA37" i="265"/>
  <c r="CA74" i="288"/>
  <c r="CA42" i="265" l="1"/>
  <c r="CA141" i="280" l="1"/>
  <c r="CA142" i="280" s="1"/>
  <c r="CA147" i="280" s="1"/>
  <c r="CA148" i="280" s="1"/>
  <c r="CA144" i="280" l="1"/>
  <c r="CA145" i="280" s="1"/>
  <c r="CA173" i="280" s="1"/>
  <c r="CA188" i="280"/>
  <c r="CA44" i="265"/>
  <c r="CA162" i="280" l="1"/>
  <c r="CA164" i="280" s="1"/>
  <c r="CA174" i="280" s="1"/>
  <c r="CA175" i="280" s="1"/>
  <c r="CA178" i="280" s="1"/>
  <c r="CA180" i="280" s="1"/>
  <c r="CA169" i="280" l="1"/>
  <c r="CA170" i="280" s="1"/>
  <c r="CA189" i="280" s="1"/>
  <c r="CA165" i="280"/>
  <c r="CA45" i="265" s="1"/>
  <c r="CA181" i="280"/>
  <c r="CA46" i="265" s="1"/>
  <c r="CA190" i="280"/>
  <c r="CA191" i="280" l="1"/>
  <c r="CB187" i="280" s="1"/>
  <c r="CA47" i="265"/>
  <c r="CA72" i="265" l="1"/>
  <c r="CA50" i="265"/>
  <c r="CB157" i="280"/>
  <c r="CB158" i="280" s="1"/>
  <c r="CB179" i="280"/>
  <c r="CA57" i="286" l="1"/>
  <c r="CA58" i="286" s="1"/>
  <c r="CA61" i="286" s="1"/>
  <c r="CA62" i="286" s="1"/>
  <c r="CA46" i="286"/>
  <c r="CB36" i="282"/>
  <c r="CB38" i="282" s="1"/>
  <c r="CB44" i="282" s="1"/>
  <c r="CB45" i="282" s="1"/>
  <c r="CB168" i="280"/>
  <c r="CB159" i="280"/>
  <c r="CB18" i="265" s="1"/>
  <c r="CB163" i="280"/>
  <c r="CA36" i="286" l="1"/>
  <c r="CA37" i="286" s="1"/>
  <c r="CA63" i="286"/>
  <c r="CA30" i="288"/>
  <c r="CA32" i="288" s="1"/>
  <c r="CA14" i="288"/>
  <c r="CA47" i="286"/>
  <c r="CA48" i="286" s="1"/>
  <c r="CB19" i="265"/>
  <c r="AA18" i="277"/>
  <c r="AA19" i="277" s="1"/>
  <c r="CB47" i="282"/>
  <c r="CB48" i="282" s="1"/>
  <c r="CB50" i="282"/>
  <c r="CB51" i="282" s="1"/>
  <c r="CB76" i="282" s="1"/>
  <c r="CA16" i="288" l="1"/>
  <c r="CB45" i="286"/>
  <c r="CA63" i="265"/>
  <c r="CA52" i="265"/>
  <c r="CA24" i="265"/>
  <c r="CA60" i="288"/>
  <c r="CA62" i="288" s="1"/>
  <c r="CA65" i="288" s="1"/>
  <c r="CA39" i="288"/>
  <c r="CA40" i="288" s="1"/>
  <c r="CA43" i="288" s="1"/>
  <c r="CB34" i="286"/>
  <c r="CB52" i="286" s="1"/>
  <c r="CA75" i="265"/>
  <c r="CB57" i="282"/>
  <c r="CB53" i="282"/>
  <c r="CB55" i="282" s="1"/>
  <c r="CB11" i="282"/>
  <c r="CB12" i="282" s="1"/>
  <c r="CB67" i="282"/>
  <c r="CA19" i="288" l="1"/>
  <c r="CA76" i="265"/>
  <c r="CA25" i="265"/>
  <c r="CA65" i="265"/>
  <c r="CA53" i="265"/>
  <c r="CB140" i="280"/>
  <c r="CB56" i="286"/>
  <c r="CB77" i="282"/>
  <c r="CB78" i="282" s="1"/>
  <c r="CC75" i="282" s="1"/>
  <c r="CB58" i="282"/>
  <c r="CB59" i="282" s="1"/>
  <c r="CB62" i="282" s="1"/>
  <c r="CB63" i="282" s="1"/>
  <c r="CB13" i="282"/>
  <c r="CB21" i="265" s="1"/>
  <c r="CB87" i="282"/>
  <c r="CA67" i="265" l="1"/>
  <c r="CA82" i="265"/>
  <c r="AA21" i="277"/>
  <c r="AA22" i="277" s="1"/>
  <c r="CB22" i="265"/>
  <c r="CB88" i="282"/>
  <c r="CB89" i="282" s="1"/>
  <c r="CB64" i="282"/>
  <c r="CB32" i="265" s="1"/>
  <c r="CB66" i="282"/>
  <c r="CC54" i="282"/>
  <c r="CA81" i="265" l="1"/>
  <c r="CB33" i="265"/>
  <c r="AA32" i="277"/>
  <c r="AA33" i="277" s="1"/>
  <c r="AA37" i="277" s="1"/>
  <c r="AA41" i="277" s="1"/>
  <c r="CB73" i="265"/>
  <c r="CC86" i="282"/>
  <c r="CB53" i="286"/>
  <c r="CB54" i="286" s="1"/>
  <c r="CB60" i="286" s="1"/>
  <c r="CB35" i="286"/>
  <c r="AB73" i="277" l="1"/>
  <c r="CA83" i="265"/>
  <c r="CA84" i="265"/>
  <c r="CB11" i="280"/>
  <c r="CB13" i="280" s="1"/>
  <c r="CB37" i="265"/>
  <c r="CB74" i="288"/>
  <c r="CB42" i="265" l="1"/>
  <c r="CB141" i="280" l="1"/>
  <c r="CB142" i="280" s="1"/>
  <c r="CB144" i="280" s="1"/>
  <c r="CB145" i="280" s="1"/>
  <c r="CB147" i="280" l="1"/>
  <c r="CB148" i="280" s="1"/>
  <c r="CB188" i="280" s="1"/>
  <c r="CB173" i="280"/>
  <c r="CB162" i="280"/>
  <c r="CB164" i="280" s="1"/>
  <c r="CB44" i="265" l="1"/>
  <c r="CB169" i="280"/>
  <c r="CB170" i="280" s="1"/>
  <c r="CB189" i="280" s="1"/>
  <c r="CB165" i="280"/>
  <c r="CB45" i="265" s="1"/>
  <c r="CB174" i="280"/>
  <c r="CB175" i="280" s="1"/>
  <c r="CB178" i="280" s="1"/>
  <c r="CB180" i="280" s="1"/>
  <c r="AA43" i="277"/>
  <c r="CB190" i="280" l="1"/>
  <c r="CB191" i="280" s="1"/>
  <c r="CB181" i="280"/>
  <c r="CB46" i="265" s="1"/>
  <c r="CB47" i="265" l="1"/>
  <c r="CC187" i="280"/>
  <c r="CB72" i="265"/>
  <c r="CB50" i="265" l="1"/>
  <c r="AB72" i="277"/>
  <c r="CC157" i="280"/>
  <c r="CC158" i="280" s="1"/>
  <c r="CC179" i="280"/>
  <c r="CB57" i="286" l="1"/>
  <c r="CB58" i="286" s="1"/>
  <c r="CB61" i="286" s="1"/>
  <c r="CB62" i="286" s="1"/>
  <c r="CB46" i="286"/>
  <c r="CC163" i="280"/>
  <c r="CC159" i="280"/>
  <c r="CC18" i="265" s="1"/>
  <c r="CC168" i="280"/>
  <c r="CC36" i="282"/>
  <c r="CC38" i="282" s="1"/>
  <c r="CC44" i="282" s="1"/>
  <c r="CC45" i="282" s="1"/>
  <c r="CB36" i="286" l="1"/>
  <c r="CB37" i="286" s="1"/>
  <c r="CB63" i="286"/>
  <c r="CB30" i="288"/>
  <c r="CB32" i="288" s="1"/>
  <c r="CB14" i="288"/>
  <c r="CB47" i="286"/>
  <c r="CB48" i="286" s="1"/>
  <c r="CC50" i="282"/>
  <c r="CC51" i="282" s="1"/>
  <c r="CC76" i="282" s="1"/>
  <c r="CC47" i="282"/>
  <c r="CC48" i="282" s="1"/>
  <c r="CC19" i="265"/>
  <c r="CB16" i="288" l="1"/>
  <c r="CB52" i="265"/>
  <c r="CB24" i="265"/>
  <c r="CC45" i="286"/>
  <c r="CB63" i="265"/>
  <c r="CB39" i="288"/>
  <c r="CB40" i="288" s="1"/>
  <c r="CB43" i="288" s="1"/>
  <c r="CB60" i="288"/>
  <c r="CB62" i="288" s="1"/>
  <c r="CB65" i="288" s="1"/>
  <c r="CB75" i="265"/>
  <c r="CC34" i="286"/>
  <c r="CC52" i="286" s="1"/>
  <c r="CC67" i="282"/>
  <c r="CC11" i="282"/>
  <c r="CC12" i="282" s="1"/>
  <c r="CC57" i="282"/>
  <c r="CC53" i="282"/>
  <c r="CC55" i="282" s="1"/>
  <c r="CB19" i="288" l="1"/>
  <c r="AB63" i="277"/>
  <c r="AB65" i="277" s="1"/>
  <c r="AB67" i="277" s="1"/>
  <c r="AB81" i="277" s="1"/>
  <c r="CB65" i="265"/>
  <c r="CB25" i="265"/>
  <c r="AA24" i="277"/>
  <c r="AA25" i="277" s="1"/>
  <c r="CB76" i="265"/>
  <c r="AB75" i="277"/>
  <c r="AB76" i="277" s="1"/>
  <c r="AB82" i="277" s="1"/>
  <c r="CC140" i="280"/>
  <c r="CC56" i="286"/>
  <c r="CB53" i="265"/>
  <c r="AA51" i="277"/>
  <c r="CC58" i="282"/>
  <c r="CC59" i="282" s="1"/>
  <c r="CC62" i="282" s="1"/>
  <c r="CC63" i="282" s="1"/>
  <c r="CC77" i="282"/>
  <c r="CC78" i="282" s="1"/>
  <c r="CD75" i="282" s="1"/>
  <c r="CC13" i="282"/>
  <c r="CC21" i="265" s="1"/>
  <c r="CC87" i="282"/>
  <c r="AB83" i="277" l="1"/>
  <c r="AB84" i="277"/>
  <c r="CB82" i="265"/>
  <c r="CB67" i="265"/>
  <c r="CC64" i="282"/>
  <c r="CC32" i="265" s="1"/>
  <c r="CC66" i="282"/>
  <c r="CC88" i="282"/>
  <c r="CC89" i="282" s="1"/>
  <c r="CD54" i="282"/>
  <c r="CC22" i="265"/>
  <c r="CB81" i="265" l="1"/>
  <c r="CD86" i="282"/>
  <c r="CC73" i="265"/>
  <c r="CC53" i="286"/>
  <c r="CC54" i="286" s="1"/>
  <c r="CC60" i="286" s="1"/>
  <c r="CC35" i="286"/>
  <c r="CC33" i="265"/>
  <c r="CB83" i="265" l="1"/>
  <c r="CB84" i="265"/>
  <c r="CC11" i="280"/>
  <c r="CC13" i="280" s="1"/>
  <c r="CC37" i="265"/>
  <c r="CC74" i="288"/>
  <c r="CC42" i="265" l="1"/>
  <c r="CC141" i="280" l="1"/>
  <c r="CC142" i="280" s="1"/>
  <c r="CC144" i="280" s="1"/>
  <c r="CC145" i="280" s="1"/>
  <c r="CC147" i="280" l="1"/>
  <c r="CC148" i="280" s="1"/>
  <c r="CC44" i="265" s="1"/>
  <c r="CC173" i="280"/>
  <c r="CC162" i="280"/>
  <c r="CC164" i="280" s="1"/>
  <c r="CC188" i="280" l="1"/>
  <c r="CC165" i="280"/>
  <c r="CC45" i="265" s="1"/>
  <c r="CC174" i="280"/>
  <c r="CC175" i="280" s="1"/>
  <c r="CC178" i="280" s="1"/>
  <c r="CC180" i="280" s="1"/>
  <c r="CC169" i="280"/>
  <c r="CC170" i="280" s="1"/>
  <c r="CC189" i="280" s="1"/>
  <c r="CC181" i="280" l="1"/>
  <c r="CC46" i="265" s="1"/>
  <c r="CC190" i="280"/>
  <c r="CC191" i="280" s="1"/>
  <c r="CC47" i="265" l="1"/>
  <c r="CD187" i="280"/>
  <c r="CC72" i="265"/>
  <c r="CC50" i="265" l="1"/>
  <c r="CD179" i="280"/>
  <c r="CD157" i="280"/>
  <c r="CD158" i="280" s="1"/>
  <c r="CC46" i="286" l="1"/>
  <c r="CC57" i="286"/>
  <c r="CC58" i="286" s="1"/>
  <c r="CC61" i="286" s="1"/>
  <c r="CC62" i="286" s="1"/>
  <c r="CC14" i="288" s="1"/>
  <c r="CD168" i="280"/>
  <c r="CD159" i="280"/>
  <c r="CD18" i="265" s="1"/>
  <c r="CD163" i="280"/>
  <c r="CD36" i="282"/>
  <c r="CD38" i="282" s="1"/>
  <c r="CD44" i="282" s="1"/>
  <c r="CD45" i="282" s="1"/>
  <c r="CC36" i="286" l="1"/>
  <c r="CC37" i="286" s="1"/>
  <c r="CD34" i="286" s="1"/>
  <c r="CC63" i="286"/>
  <c r="CC24" i="265" s="1"/>
  <c r="CC47" i="286"/>
  <c r="CC48" i="286" s="1"/>
  <c r="CD45" i="286" s="1"/>
  <c r="CC30" i="288"/>
  <c r="CC32" i="288" s="1"/>
  <c r="CC60" i="288" s="1"/>
  <c r="CC62" i="288" s="1"/>
  <c r="CC65" i="288" s="1"/>
  <c r="CC16" i="288"/>
  <c r="CD50" i="282"/>
  <c r="CD51" i="282" s="1"/>
  <c r="CD76" i="282" s="1"/>
  <c r="CD47" i="282"/>
  <c r="CD48" i="282" s="1"/>
  <c r="CC39" i="288"/>
  <c r="CC40" i="288" s="1"/>
  <c r="CC43" i="288" s="1"/>
  <c r="CD19" i="265"/>
  <c r="CC75" i="265" l="1"/>
  <c r="CC76" i="265" s="1"/>
  <c r="CC52" i="265"/>
  <c r="CC63" i="265"/>
  <c r="CC19" i="288"/>
  <c r="CC25" i="265"/>
  <c r="CD67" i="282"/>
  <c r="CD11" i="282"/>
  <c r="CD12" i="282" s="1"/>
  <c r="CD57" i="282"/>
  <c r="CD53" i="282"/>
  <c r="CD55" i="282" s="1"/>
  <c r="CD52" i="286"/>
  <c r="CD140" i="280"/>
  <c r="CD56" i="286"/>
  <c r="CC53" i="265" l="1"/>
  <c r="CC65" i="265"/>
  <c r="CC67" i="265" s="1"/>
  <c r="CC82" i="265"/>
  <c r="CD58" i="282"/>
  <c r="CD59" i="282" s="1"/>
  <c r="CD62" i="282" s="1"/>
  <c r="CD63" i="282" s="1"/>
  <c r="CD77" i="282"/>
  <c r="CD78" i="282" s="1"/>
  <c r="CE75" i="282" s="1"/>
  <c r="CD13" i="282"/>
  <c r="CD21" i="265" s="1"/>
  <c r="CD87" i="282"/>
  <c r="CC81" i="265" l="1"/>
  <c r="CD64" i="282"/>
  <c r="CD32" i="265" s="1"/>
  <c r="CD88" i="282"/>
  <c r="CD89" i="282" s="1"/>
  <c r="CD66" i="282"/>
  <c r="CE54" i="282"/>
  <c r="CD22" i="265"/>
  <c r="CC83" i="265" l="1"/>
  <c r="CC84" i="265"/>
  <c r="CD35" i="286"/>
  <c r="CD53" i="286"/>
  <c r="CD54" i="286" s="1"/>
  <c r="CD60" i="286" s="1"/>
  <c r="CD73" i="265"/>
  <c r="CE86" i="282"/>
  <c r="CD33" i="265"/>
  <c r="CD11" i="280" l="1"/>
  <c r="CD13" i="280" s="1"/>
  <c r="CD74" i="288"/>
  <c r="CD37" i="265"/>
  <c r="CD42" i="265" l="1"/>
  <c r="CD141" i="280" l="1"/>
  <c r="CD142" i="280" s="1"/>
  <c r="CD147" i="280" s="1"/>
  <c r="CD148" i="280" s="1"/>
  <c r="CD144" i="280" l="1"/>
  <c r="CD145" i="280" s="1"/>
  <c r="CD173" i="280" s="1"/>
  <c r="CD188" i="280"/>
  <c r="CD44" i="265"/>
  <c r="CD162" i="280" l="1"/>
  <c r="CD164" i="280" s="1"/>
  <c r="CD174" i="280" s="1"/>
  <c r="CD175" i="280" s="1"/>
  <c r="CD178" i="280" s="1"/>
  <c r="CD180" i="280" s="1"/>
  <c r="CD165" i="280" l="1"/>
  <c r="CD45" i="265" s="1"/>
  <c r="CD169" i="280"/>
  <c r="CD170" i="280" s="1"/>
  <c r="CD189" i="280" s="1"/>
  <c r="CD190" i="280"/>
  <c r="CD181" i="280"/>
  <c r="CD46" i="265" s="1"/>
  <c r="CD191" i="280" l="1"/>
  <c r="CD72" i="265" s="1"/>
  <c r="CD47" i="265"/>
  <c r="CE187" i="280" l="1"/>
  <c r="CE157" i="280" s="1"/>
  <c r="CE158" i="280" s="1"/>
  <c r="CD50" i="265"/>
  <c r="CE179" i="280" l="1"/>
  <c r="CD46" i="286"/>
  <c r="CD57" i="286"/>
  <c r="CD58" i="286" s="1"/>
  <c r="CD61" i="286" s="1"/>
  <c r="CD62" i="286" s="1"/>
  <c r="CE159" i="280"/>
  <c r="CE18" i="265" s="1"/>
  <c r="CE168" i="280"/>
  <c r="CE36" i="282"/>
  <c r="CE38" i="282" s="1"/>
  <c r="CE44" i="282" s="1"/>
  <c r="CE45" i="282" s="1"/>
  <c r="CE163" i="280"/>
  <c r="CD63" i="286" l="1"/>
  <c r="CD36" i="286"/>
  <c r="CD37" i="286" s="1"/>
  <c r="CD47" i="286"/>
  <c r="CD48" i="286" s="1"/>
  <c r="CD30" i="288"/>
  <c r="CD32" i="288" s="1"/>
  <c r="CD14" i="288"/>
  <c r="CE50" i="282"/>
  <c r="CE51" i="282" s="1"/>
  <c r="CE76" i="282" s="1"/>
  <c r="CE47" i="282"/>
  <c r="CE48" i="282" s="1"/>
  <c r="CE19" i="265"/>
  <c r="CD16" i="288" l="1"/>
  <c r="CD60" i="288"/>
  <c r="CD62" i="288" s="1"/>
  <c r="CD65" i="288" s="1"/>
  <c r="CD39" i="288"/>
  <c r="CD40" i="288" s="1"/>
  <c r="CD43" i="288" s="1"/>
  <c r="CE34" i="286"/>
  <c r="CE52" i="286" s="1"/>
  <c r="CD75" i="265"/>
  <c r="CE45" i="286"/>
  <c r="CD63" i="265"/>
  <c r="CD52" i="265"/>
  <c r="CD24" i="265"/>
  <c r="CE67" i="282"/>
  <c r="CE11" i="282"/>
  <c r="CE12" i="282" s="1"/>
  <c r="CE57" i="282"/>
  <c r="CE53" i="282"/>
  <c r="CE55" i="282" s="1"/>
  <c r="CD19" i="288" l="1"/>
  <c r="CD25" i="265"/>
  <c r="CD65" i="265"/>
  <c r="CD76" i="265"/>
  <c r="CD53" i="265"/>
  <c r="CE56" i="286"/>
  <c r="CE140" i="280"/>
  <c r="CE58" i="282"/>
  <c r="CE59" i="282" s="1"/>
  <c r="CE62" i="282" s="1"/>
  <c r="CE63" i="282" s="1"/>
  <c r="CE77" i="282"/>
  <c r="CE78" i="282" s="1"/>
  <c r="CF75" i="282" s="1"/>
  <c r="CE87" i="282"/>
  <c r="CE13" i="282"/>
  <c r="CE21" i="265" s="1"/>
  <c r="CD82" i="265" l="1"/>
  <c r="CD67" i="265"/>
  <c r="CE22" i="265"/>
  <c r="CE64" i="282"/>
  <c r="CE32" i="265" s="1"/>
  <c r="CE88" i="282"/>
  <c r="CE89" i="282" s="1"/>
  <c r="CE66" i="282"/>
  <c r="CF54" i="282"/>
  <c r="CD81" i="265" l="1"/>
  <c r="CE33" i="265"/>
  <c r="CF86" i="282"/>
  <c r="CE73" i="265"/>
  <c r="CE35" i="286"/>
  <c r="CE53" i="286"/>
  <c r="CE54" i="286" s="1"/>
  <c r="CE60" i="286" s="1"/>
  <c r="CD84" i="265" l="1"/>
  <c r="CD83" i="265"/>
  <c r="CE11" i="280"/>
  <c r="CE13" i="280" s="1"/>
  <c r="CE74" i="288"/>
  <c r="CE37" i="265"/>
  <c r="CE42" i="265" l="1"/>
  <c r="CE141" i="280" l="1"/>
  <c r="CE142" i="280" s="1"/>
  <c r="CE144" i="280" s="1"/>
  <c r="CE145" i="280" s="1"/>
  <c r="CE147" i="280" l="1"/>
  <c r="CE148" i="280" s="1"/>
  <c r="CE44" i="265" s="1"/>
  <c r="CE162" i="280"/>
  <c r="CE164" i="280" s="1"/>
  <c r="CE173" i="280"/>
  <c r="CE188" i="280" l="1"/>
  <c r="CE169" i="280"/>
  <c r="CE170" i="280" s="1"/>
  <c r="CE189" i="280" s="1"/>
  <c r="CE165" i="280"/>
  <c r="CE45" i="265" s="1"/>
  <c r="CE174" i="280"/>
  <c r="CE175" i="280" s="1"/>
  <c r="CE178" i="280" s="1"/>
  <c r="CE180" i="280" s="1"/>
  <c r="CE181" i="280" l="1"/>
  <c r="CE46" i="265" s="1"/>
  <c r="CE190" i="280"/>
  <c r="CE191" i="280" s="1"/>
  <c r="CE47" i="265" l="1"/>
  <c r="CE72" i="265"/>
  <c r="CF187" i="280"/>
  <c r="CE50" i="265" l="1"/>
  <c r="CF157" i="280"/>
  <c r="CF158" i="280" s="1"/>
  <c r="CF179" i="280"/>
  <c r="CE57" i="286" l="1"/>
  <c r="CE58" i="286" s="1"/>
  <c r="CE61" i="286" s="1"/>
  <c r="CE62" i="286" s="1"/>
  <c r="CE46" i="286"/>
  <c r="CF159" i="280"/>
  <c r="CF18" i="265" s="1"/>
  <c r="CF36" i="282"/>
  <c r="CF38" i="282" s="1"/>
  <c r="CF44" i="282" s="1"/>
  <c r="CF45" i="282" s="1"/>
  <c r="CF168" i="280"/>
  <c r="CF163" i="280"/>
  <c r="CE30" i="288" l="1"/>
  <c r="CE32" i="288" s="1"/>
  <c r="CE47" i="286"/>
  <c r="CE48" i="286" s="1"/>
  <c r="CE14" i="288"/>
  <c r="CE63" i="286"/>
  <c r="CE36" i="286"/>
  <c r="CE37" i="286" s="1"/>
  <c r="CF50" i="282"/>
  <c r="CF51" i="282" s="1"/>
  <c r="CF76" i="282" s="1"/>
  <c r="CF47" i="282"/>
  <c r="CF48" i="282" s="1"/>
  <c r="CF19" i="265"/>
  <c r="AB18" i="277"/>
  <c r="AB19" i="277" s="1"/>
  <c r="CE16" i="288" l="1"/>
  <c r="CE24" i="265"/>
  <c r="CE52" i="265"/>
  <c r="CE63" i="265"/>
  <c r="CF45" i="286"/>
  <c r="CE75" i="265"/>
  <c r="CF34" i="286"/>
  <c r="CF52" i="286" s="1"/>
  <c r="CE39" i="288"/>
  <c r="CE40" i="288" s="1"/>
  <c r="CE43" i="288" s="1"/>
  <c r="CE60" i="288"/>
  <c r="CE62" i="288" s="1"/>
  <c r="CE65" i="288" s="1"/>
  <c r="CF53" i="282"/>
  <c r="CF55" i="282" s="1"/>
  <c r="CF57" i="282"/>
  <c r="CF67" i="282"/>
  <c r="CF11" i="282"/>
  <c r="CF12" i="282" s="1"/>
  <c r="CE19" i="288" l="1"/>
  <c r="CF140" i="280"/>
  <c r="CF56" i="286"/>
  <c r="CE53" i="265"/>
  <c r="CE76" i="265"/>
  <c r="CE65" i="265"/>
  <c r="CE25" i="265"/>
  <c r="CF13" i="282"/>
  <c r="CF21" i="265" s="1"/>
  <c r="CF87" i="282"/>
  <c r="CF77" i="282"/>
  <c r="CF78" i="282" s="1"/>
  <c r="CG75" i="282" s="1"/>
  <c r="CF58" i="282"/>
  <c r="CF59" i="282" s="1"/>
  <c r="CF62" i="282" s="1"/>
  <c r="CF63" i="282" s="1"/>
  <c r="CE67" i="265" l="1"/>
  <c r="CE82" i="265"/>
  <c r="CF64" i="282"/>
  <c r="CF32" i="265" s="1"/>
  <c r="CF88" i="282"/>
  <c r="CF89" i="282" s="1"/>
  <c r="CF66" i="282"/>
  <c r="CG54" i="282"/>
  <c r="AB21" i="277"/>
  <c r="AB22" i="277" s="1"/>
  <c r="CF22" i="265"/>
  <c r="CE81" i="265" l="1"/>
  <c r="CF53" i="286"/>
  <c r="CF54" i="286" s="1"/>
  <c r="CF60" i="286" s="1"/>
  <c r="CF35" i="286"/>
  <c r="CF73" i="265"/>
  <c r="CG86" i="282"/>
  <c r="CF33" i="265"/>
  <c r="AB32" i="277"/>
  <c r="AB33" i="277" s="1"/>
  <c r="AB37" i="277" s="1"/>
  <c r="AB41" i="277" s="1"/>
  <c r="AC73" i="277" l="1"/>
  <c r="CE83" i="265"/>
  <c r="CE84" i="265"/>
  <c r="CF11" i="280"/>
  <c r="CF13" i="280" s="1"/>
  <c r="CF37" i="265"/>
  <c r="CF74" i="288"/>
  <c r="CF42" i="265" l="1"/>
  <c r="CF141" i="280" l="1"/>
  <c r="CF142" i="280" s="1"/>
  <c r="CF147" i="280" s="1"/>
  <c r="CF148" i="280" s="1"/>
  <c r="CF144" i="280" l="1"/>
  <c r="CF145" i="280" s="1"/>
  <c r="CF173" i="280" s="1"/>
  <c r="CF44" i="265"/>
  <c r="CF188" i="280"/>
  <c r="CF162" i="280" l="1"/>
  <c r="CF164" i="280" s="1"/>
  <c r="CF165" i="280" s="1"/>
  <c r="CF45" i="265" s="1"/>
  <c r="AB43" i="277"/>
  <c r="CF169" i="280" l="1"/>
  <c r="CF170" i="280" s="1"/>
  <c r="CF189" i="280" s="1"/>
  <c r="CF174" i="280"/>
  <c r="CF175" i="280" s="1"/>
  <c r="CF178" i="280" s="1"/>
  <c r="CF180" i="280" s="1"/>
  <c r="CF190" i="280" s="1"/>
  <c r="CF181" i="280" l="1"/>
  <c r="CF46" i="265" s="1"/>
  <c r="CF191" i="280"/>
  <c r="CG187" i="280" s="1"/>
  <c r="CF47" i="265" l="1"/>
  <c r="CF72" i="265"/>
  <c r="CF50" i="265"/>
  <c r="CG157" i="280"/>
  <c r="CG158" i="280" s="1"/>
  <c r="CG179" i="280"/>
  <c r="AC72" i="277"/>
  <c r="CF46" i="286" l="1"/>
  <c r="CF57" i="286"/>
  <c r="CF58" i="286" s="1"/>
  <c r="CF61" i="286" s="1"/>
  <c r="CF62" i="286" s="1"/>
  <c r="CG163" i="280"/>
  <c r="CG159" i="280"/>
  <c r="CG18" i="265" s="1"/>
  <c r="CG168" i="280"/>
  <c r="CG36" i="282"/>
  <c r="CG38" i="282" s="1"/>
  <c r="CG44" i="282" s="1"/>
  <c r="CG45" i="282" s="1"/>
  <c r="CF47" i="286" l="1"/>
  <c r="CF48" i="286" s="1"/>
  <c r="CF63" i="286"/>
  <c r="CF30" i="288"/>
  <c r="CF32" i="288" s="1"/>
  <c r="CF14" i="288"/>
  <c r="CF36" i="286"/>
  <c r="CF37" i="286" s="1"/>
  <c r="CG50" i="282"/>
  <c r="CG51" i="282" s="1"/>
  <c r="CG76" i="282" s="1"/>
  <c r="CG47" i="282"/>
  <c r="CG48" i="282" s="1"/>
  <c r="CG19" i="265"/>
  <c r="CF16" i="288" l="1"/>
  <c r="CF24" i="265"/>
  <c r="CF52" i="265"/>
  <c r="CF75" i="265"/>
  <c r="CG34" i="286"/>
  <c r="CG52" i="286" s="1"/>
  <c r="CF60" i="288"/>
  <c r="CF62" i="288" s="1"/>
  <c r="CF65" i="288" s="1"/>
  <c r="CF39" i="288"/>
  <c r="CF40" i="288" s="1"/>
  <c r="CF43" i="288" s="1"/>
  <c r="CG45" i="286"/>
  <c r="CF63" i="265"/>
  <c r="CG11" i="282"/>
  <c r="CG12" i="282" s="1"/>
  <c r="CG67" i="282"/>
  <c r="CG57" i="282"/>
  <c r="CG53" i="282"/>
  <c r="CG55" i="282" s="1"/>
  <c r="CF19" i="288" l="1"/>
  <c r="AC63" i="277"/>
  <c r="AC65" i="277" s="1"/>
  <c r="AC67" i="277" s="1"/>
  <c r="AC81" i="277" s="1"/>
  <c r="CF65" i="265"/>
  <c r="CF53" i="265"/>
  <c r="AB51" i="277"/>
  <c r="CG140" i="280"/>
  <c r="CG56" i="286"/>
  <c r="AC75" i="277"/>
  <c r="AC76" i="277" s="1"/>
  <c r="AC82" i="277" s="1"/>
  <c r="CF76" i="265"/>
  <c r="CF25" i="265"/>
  <c r="AB24" i="277"/>
  <c r="AB25" i="277" s="1"/>
  <c r="CG58" i="282"/>
  <c r="CG59" i="282" s="1"/>
  <c r="CG62" i="282" s="1"/>
  <c r="CG63" i="282" s="1"/>
  <c r="CG77" i="282"/>
  <c r="CG78" i="282" s="1"/>
  <c r="CH75" i="282" s="1"/>
  <c r="CG13" i="282"/>
  <c r="CG21" i="265" s="1"/>
  <c r="CG87" i="282"/>
  <c r="AC83" i="277" l="1"/>
  <c r="AC84" i="277"/>
  <c r="CF82" i="265"/>
  <c r="CF67" i="265"/>
  <c r="CG64" i="282"/>
  <c r="CG32" i="265" s="1"/>
  <c r="CG66" i="282"/>
  <c r="CG88" i="282"/>
  <c r="CG89" i="282" s="1"/>
  <c r="CG22" i="265"/>
  <c r="CH54" i="282"/>
  <c r="CF81" i="265" l="1"/>
  <c r="CG53" i="286"/>
  <c r="CG54" i="286" s="1"/>
  <c r="CG60" i="286" s="1"/>
  <c r="CG35" i="286"/>
  <c r="CG33" i="265"/>
  <c r="CH86" i="282"/>
  <c r="CG73" i="265"/>
  <c r="CF84" i="265" l="1"/>
  <c r="CF83" i="265"/>
  <c r="CG11" i="280"/>
  <c r="CG13" i="280" s="1"/>
  <c r="CG74" i="288"/>
  <c r="CG37" i="265"/>
  <c r="CG42" i="265" l="1"/>
  <c r="CG141" i="280" l="1"/>
  <c r="CG142" i="280" s="1"/>
  <c r="CG144" i="280" s="1"/>
  <c r="CG145" i="280" s="1"/>
  <c r="CG147" i="280" l="1"/>
  <c r="CG148" i="280" s="1"/>
  <c r="CG44" i="265" s="1"/>
  <c r="CG162" i="280"/>
  <c r="CG164" i="280" s="1"/>
  <c r="CG173" i="280"/>
  <c r="CG188" i="280" l="1"/>
  <c r="CG165" i="280"/>
  <c r="CG45" i="265" s="1"/>
  <c r="CG169" i="280"/>
  <c r="CG170" i="280" s="1"/>
  <c r="CG189" i="280" s="1"/>
  <c r="CG174" i="280"/>
  <c r="CG175" i="280" s="1"/>
  <c r="CG178" i="280" s="1"/>
  <c r="CG180" i="280" s="1"/>
  <c r="CG181" i="280" l="1"/>
  <c r="CG46" i="265" s="1"/>
  <c r="CG190" i="280"/>
  <c r="CG191" i="280" s="1"/>
  <c r="CG47" i="265" l="1"/>
  <c r="CG72" i="265"/>
  <c r="CH187" i="280"/>
  <c r="CG50" i="265" l="1"/>
  <c r="CH179" i="280"/>
  <c r="CH157" i="280"/>
  <c r="CH158" i="280" s="1"/>
  <c r="CG46" i="286" l="1"/>
  <c r="CG57" i="286"/>
  <c r="CG58" i="286" s="1"/>
  <c r="CG61" i="286" s="1"/>
  <c r="CG62" i="286" s="1"/>
  <c r="CG14" i="288" s="1"/>
  <c r="CH168" i="280"/>
  <c r="CH163" i="280"/>
  <c r="CH159" i="280"/>
  <c r="CH18" i="265" s="1"/>
  <c r="CH36" i="282"/>
  <c r="CH38" i="282" s="1"/>
  <c r="CH44" i="282" s="1"/>
  <c r="CH45" i="282" s="1"/>
  <c r="CG30" i="288" l="1"/>
  <c r="CG32" i="288" s="1"/>
  <c r="CG60" i="288" s="1"/>
  <c r="CG62" i="288" s="1"/>
  <c r="CG65" i="288" s="1"/>
  <c r="CG47" i="286"/>
  <c r="CG48" i="286" s="1"/>
  <c r="CG63" i="265" s="1"/>
  <c r="CG36" i="286"/>
  <c r="CG37" i="286" s="1"/>
  <c r="CH34" i="286" s="1"/>
  <c r="CG63" i="286"/>
  <c r="CG24" i="265" s="1"/>
  <c r="CG16" i="288"/>
  <c r="CH47" i="282"/>
  <c r="CH48" i="282" s="1"/>
  <c r="CH50" i="282"/>
  <c r="CH51" i="282" s="1"/>
  <c r="CH76" i="282" s="1"/>
  <c r="CH19" i="265"/>
  <c r="CG52" i="265" l="1"/>
  <c r="CH45" i="286"/>
  <c r="CH56" i="286" s="1"/>
  <c r="CG75" i="265"/>
  <c r="CG76" i="265" s="1"/>
  <c r="CG39" i="288"/>
  <c r="CG40" i="288" s="1"/>
  <c r="CG43" i="288" s="1"/>
  <c r="CG65" i="265"/>
  <c r="CG19" i="288"/>
  <c r="CG25" i="265"/>
  <c r="CH11" i="282"/>
  <c r="CH12" i="282" s="1"/>
  <c r="CH67" i="282"/>
  <c r="CH57" i="282"/>
  <c r="CH53" i="282"/>
  <c r="CH55" i="282" s="1"/>
  <c r="CH52" i="286"/>
  <c r="CG53" i="265" l="1"/>
  <c r="CH140" i="280"/>
  <c r="CG67" i="265"/>
  <c r="CG82" i="265"/>
  <c r="CH58" i="282"/>
  <c r="CH59" i="282" s="1"/>
  <c r="CH62" i="282" s="1"/>
  <c r="CH63" i="282" s="1"/>
  <c r="CH77" i="282"/>
  <c r="CH78" i="282" s="1"/>
  <c r="CI75" i="282" s="1"/>
  <c r="CH87" i="282"/>
  <c r="CH13" i="282"/>
  <c r="CH21" i="265" s="1"/>
  <c r="CG81" i="265" l="1"/>
  <c r="CI54" i="282"/>
  <c r="CH88" i="282"/>
  <c r="CH64" i="282"/>
  <c r="CH32" i="265" s="1"/>
  <c r="CH66" i="282"/>
  <c r="CH22" i="265"/>
  <c r="CH89" i="282"/>
  <c r="CG84" i="265" l="1"/>
  <c r="CG83" i="265"/>
  <c r="CH73" i="265"/>
  <c r="CI86" i="282"/>
  <c r="CH33" i="265"/>
  <c r="CH53" i="286"/>
  <c r="CH54" i="286" s="1"/>
  <c r="CH60" i="286" s="1"/>
  <c r="CH35" i="286"/>
  <c r="CH11" i="280" l="1"/>
  <c r="CH13" i="280" s="1"/>
  <c r="CH37" i="265"/>
  <c r="CH74" i="288"/>
  <c r="CH42" i="265" l="1"/>
  <c r="CH141" i="280" l="1"/>
  <c r="CH142" i="280" s="1"/>
  <c r="CH144" i="280" s="1"/>
  <c r="CH145" i="280" s="1"/>
  <c r="CH147" i="280" l="1"/>
  <c r="CH148" i="280" s="1"/>
  <c r="CH188" i="280" s="1"/>
  <c r="CH173" i="280"/>
  <c r="CH162" i="280"/>
  <c r="CH164" i="280" s="1"/>
  <c r="CH44" i="265" l="1"/>
  <c r="CH169" i="280"/>
  <c r="CH170" i="280" s="1"/>
  <c r="CH189" i="280" s="1"/>
  <c r="CH165" i="280"/>
  <c r="CH45" i="265" s="1"/>
  <c r="CH174" i="280"/>
  <c r="CH175" i="280" s="1"/>
  <c r="CH178" i="280" s="1"/>
  <c r="CH180" i="280" s="1"/>
  <c r="CH181" i="280" l="1"/>
  <c r="CH46" i="265" s="1"/>
  <c r="CH190" i="280"/>
  <c r="CH191" i="280" s="1"/>
  <c r="CI187" i="280" l="1"/>
  <c r="CH72" i="265"/>
  <c r="CH47" i="265"/>
  <c r="CH50" i="265" l="1"/>
  <c r="CI179" i="280"/>
  <c r="CI157" i="280"/>
  <c r="CI158" i="280" s="1"/>
  <c r="CH46" i="286" l="1"/>
  <c r="CH57" i="286"/>
  <c r="CH58" i="286" s="1"/>
  <c r="CH61" i="286" s="1"/>
  <c r="CH62" i="286" s="1"/>
  <c r="CH30" i="288" s="1"/>
  <c r="CH32" i="288" s="1"/>
  <c r="CI168" i="280"/>
  <c r="CI159" i="280"/>
  <c r="CI18" i="265" s="1"/>
  <c r="CI36" i="282"/>
  <c r="CI38" i="282" s="1"/>
  <c r="CI44" i="282" s="1"/>
  <c r="CI45" i="282" s="1"/>
  <c r="CI163" i="280"/>
  <c r="CH63" i="286" l="1"/>
  <c r="CH24" i="265" s="1"/>
  <c r="CH47" i="286"/>
  <c r="CH48" i="286" s="1"/>
  <c r="CI45" i="286" s="1"/>
  <c r="CH14" i="288"/>
  <c r="CH36" i="286"/>
  <c r="CH37" i="286" s="1"/>
  <c r="CI34" i="286" s="1"/>
  <c r="CH16" i="288"/>
  <c r="CI19" i="265"/>
  <c r="CI47" i="282"/>
  <c r="CI48" i="282" s="1"/>
  <c r="CI50" i="282"/>
  <c r="CI51" i="282" s="1"/>
  <c r="CI76" i="282" s="1"/>
  <c r="CH60" i="288"/>
  <c r="CH62" i="288" s="1"/>
  <c r="CH65" i="288" s="1"/>
  <c r="CH39" i="288"/>
  <c r="CH40" i="288" s="1"/>
  <c r="CH43" i="288" s="1"/>
  <c r="CH75" i="265" l="1"/>
  <c r="CH76" i="265" s="1"/>
  <c r="CH63" i="265"/>
  <c r="CH52" i="265"/>
  <c r="CH19" i="288"/>
  <c r="CI52" i="286"/>
  <c r="CH25" i="265"/>
  <c r="CI57" i="282"/>
  <c r="CI53" i="282"/>
  <c r="CI55" i="282" s="1"/>
  <c r="CI56" i="286"/>
  <c r="CI140" i="280"/>
  <c r="CI11" i="282"/>
  <c r="CI12" i="282" s="1"/>
  <c r="CI67" i="282"/>
  <c r="CH53" i="265" l="1"/>
  <c r="CH65" i="265"/>
  <c r="CH82" i="265"/>
  <c r="CI13" i="282"/>
  <c r="CI21" i="265" s="1"/>
  <c r="CI87" i="282"/>
  <c r="CI77" i="282"/>
  <c r="CI78" i="282" s="1"/>
  <c r="CJ75" i="282" s="1"/>
  <c r="CI58" i="282"/>
  <c r="CI59" i="282" s="1"/>
  <c r="CI62" i="282" s="1"/>
  <c r="CI63" i="282" s="1"/>
  <c r="CH67" i="265" l="1"/>
  <c r="CI88" i="282"/>
  <c r="CI89" i="282" s="1"/>
  <c r="CI64" i="282"/>
  <c r="CI32" i="265" s="1"/>
  <c r="CI66" i="282"/>
  <c r="CJ54" i="282"/>
  <c r="CI22" i="265"/>
  <c r="CH81" i="265" l="1"/>
  <c r="CI73" i="265"/>
  <c r="CJ86" i="282"/>
  <c r="CI53" i="286"/>
  <c r="CI54" i="286" s="1"/>
  <c r="CI60" i="286" s="1"/>
  <c r="CI35" i="286"/>
  <c r="CI33" i="265"/>
  <c r="CH84" i="265" l="1"/>
  <c r="CH83" i="265"/>
  <c r="CI11" i="280"/>
  <c r="CI13" i="280" s="1"/>
  <c r="CI74" i="288"/>
  <c r="CI37" i="265"/>
  <c r="CI42" i="265" l="1"/>
  <c r="CI141" i="280" l="1"/>
  <c r="CI142" i="280" s="1"/>
  <c r="CI147" i="280" s="1"/>
  <c r="CI148" i="280" s="1"/>
  <c r="CI144" i="280" l="1"/>
  <c r="CI145" i="280" s="1"/>
  <c r="CI173" i="280" s="1"/>
  <c r="CI188" i="280"/>
  <c r="CI44" i="265"/>
  <c r="CI162" i="280" l="1"/>
  <c r="CI164" i="280" s="1"/>
  <c r="CI165" i="280" s="1"/>
  <c r="CI45" i="265" s="1"/>
  <c r="CI174" i="280" l="1"/>
  <c r="CI175" i="280" s="1"/>
  <c r="CI178" i="280" s="1"/>
  <c r="CI180" i="280" s="1"/>
  <c r="CI190" i="280" s="1"/>
  <c r="CI169" i="280"/>
  <c r="CI170" i="280" s="1"/>
  <c r="CI189" i="280" s="1"/>
  <c r="CI191" i="280" l="1"/>
  <c r="CJ187" i="280" s="1"/>
  <c r="CI181" i="280"/>
  <c r="CI46" i="265" s="1"/>
  <c r="CI47" i="265" l="1"/>
  <c r="CI50" i="265" s="1"/>
  <c r="CI72" i="265"/>
  <c r="CJ157" i="280"/>
  <c r="CJ158" i="280" s="1"/>
  <c r="CJ179" i="280"/>
  <c r="CI57" i="286" l="1"/>
  <c r="CI58" i="286" s="1"/>
  <c r="CI61" i="286" s="1"/>
  <c r="CI62" i="286" s="1"/>
  <c r="CI14" i="288" s="1"/>
  <c r="CI46" i="286"/>
  <c r="CJ159" i="280"/>
  <c r="CJ18" i="265" s="1"/>
  <c r="CJ168" i="280"/>
  <c r="CJ163" i="280"/>
  <c r="CJ36" i="282"/>
  <c r="CJ38" i="282" s="1"/>
  <c r="CJ44" i="282" s="1"/>
  <c r="CJ45" i="282" s="1"/>
  <c r="CI36" i="286" l="1"/>
  <c r="CI37" i="286" s="1"/>
  <c r="CJ34" i="286" s="1"/>
  <c r="CI30" i="288"/>
  <c r="CI32" i="288" s="1"/>
  <c r="CI60" i="288" s="1"/>
  <c r="CI62" i="288" s="1"/>
  <c r="CI65" i="288" s="1"/>
  <c r="CI63" i="286"/>
  <c r="CI52" i="265" s="1"/>
  <c r="CI47" i="286"/>
  <c r="CI48" i="286" s="1"/>
  <c r="CJ45" i="286" s="1"/>
  <c r="CI16" i="288"/>
  <c r="CI63" i="265"/>
  <c r="CJ47" i="282"/>
  <c r="CJ48" i="282" s="1"/>
  <c r="CJ50" i="282"/>
  <c r="CJ51" i="282" s="1"/>
  <c r="CJ76" i="282" s="1"/>
  <c r="CJ19" i="265"/>
  <c r="AC18" i="277"/>
  <c r="AC19" i="277" s="1"/>
  <c r="CI75" i="265" l="1"/>
  <c r="CI76" i="265" s="1"/>
  <c r="CI39" i="288"/>
  <c r="CI40" i="288" s="1"/>
  <c r="CI43" i="288" s="1"/>
  <c r="CI24" i="265"/>
  <c r="CI25" i="265" s="1"/>
  <c r="CI65" i="265"/>
  <c r="CI19" i="288"/>
  <c r="CI53" i="265"/>
  <c r="CJ11" i="282"/>
  <c r="CJ12" i="282" s="1"/>
  <c r="CJ67" i="282"/>
  <c r="CJ52" i="286"/>
  <c r="CJ140" i="280"/>
  <c r="CJ56" i="286"/>
  <c r="CJ57" i="282"/>
  <c r="CJ53" i="282"/>
  <c r="CJ55" i="282" s="1"/>
  <c r="CI67" i="265" l="1"/>
  <c r="CI82" i="265"/>
  <c r="CJ13" i="282"/>
  <c r="CJ21" i="265" s="1"/>
  <c r="CJ87" i="282"/>
  <c r="CJ77" i="282"/>
  <c r="CJ78" i="282" s="1"/>
  <c r="CK75" i="282" s="1"/>
  <c r="CJ58" i="282"/>
  <c r="CJ59" i="282" s="1"/>
  <c r="CJ62" i="282" s="1"/>
  <c r="CJ63" i="282" s="1"/>
  <c r="CI81" i="265" l="1"/>
  <c r="CK54" i="282"/>
  <c r="AC21" i="277"/>
  <c r="AC22" i="277" s="1"/>
  <c r="CJ22" i="265"/>
  <c r="CJ64" i="282"/>
  <c r="CJ32" i="265" s="1"/>
  <c r="CJ66" i="282"/>
  <c r="CJ88" i="282"/>
  <c r="CJ89" i="282" s="1"/>
  <c r="CI83" i="265" l="1"/>
  <c r="CI84" i="265"/>
  <c r="CJ73" i="265"/>
  <c r="CK86" i="282"/>
  <c r="CJ35" i="286"/>
  <c r="CJ53" i="286"/>
  <c r="CJ54" i="286" s="1"/>
  <c r="CJ60" i="286" s="1"/>
  <c r="CJ33" i="265"/>
  <c r="AC32" i="277"/>
  <c r="AC33" i="277" s="1"/>
  <c r="AC37" i="277" s="1"/>
  <c r="AC41" i="277" s="1"/>
  <c r="AD73" i="277" l="1"/>
  <c r="CJ11" i="280"/>
  <c r="CJ13" i="280" s="1"/>
  <c r="CJ37" i="265"/>
  <c r="CJ74" i="288"/>
  <c r="CJ42" i="265" l="1"/>
  <c r="CJ141" i="280" l="1"/>
  <c r="CJ142" i="280" s="1"/>
  <c r="CJ147" i="280" s="1"/>
  <c r="CJ148" i="280" s="1"/>
  <c r="CJ144" i="280" l="1"/>
  <c r="CJ145" i="280" s="1"/>
  <c r="CJ173" i="280" s="1"/>
  <c r="CJ44" i="265"/>
  <c r="CJ188" i="280"/>
  <c r="CJ162" i="280" l="1"/>
  <c r="CJ164" i="280" s="1"/>
  <c r="CJ174" i="280" s="1"/>
  <c r="CJ175" i="280" s="1"/>
  <c r="CJ178" i="280" s="1"/>
  <c r="CJ180" i="280" s="1"/>
  <c r="AC43" i="277"/>
  <c r="CJ165" i="280"/>
  <c r="CJ45" i="265" s="1"/>
  <c r="CJ169" i="280" l="1"/>
  <c r="CJ170" i="280" s="1"/>
  <c r="CJ189" i="280" s="1"/>
  <c r="CJ181" i="280"/>
  <c r="CJ46" i="265" s="1"/>
  <c r="CJ190" i="280"/>
  <c r="CJ191" i="280" l="1"/>
  <c r="AC44" i="277"/>
  <c r="CJ72" i="265"/>
  <c r="CK187" i="280"/>
  <c r="CJ47" i="265"/>
  <c r="CJ50" i="265" l="1"/>
  <c r="AD72" i="277"/>
  <c r="CK157" i="280"/>
  <c r="CK158" i="280" s="1"/>
  <c r="CK179" i="280"/>
  <c r="CJ57" i="286" l="1"/>
  <c r="CJ58" i="286" s="1"/>
  <c r="CJ61" i="286" s="1"/>
  <c r="CJ62" i="286" s="1"/>
  <c r="CJ47" i="286" s="1"/>
  <c r="CJ46" i="286"/>
  <c r="CK36" i="282"/>
  <c r="CK38" i="282" s="1"/>
  <c r="CK44" i="282" s="1"/>
  <c r="CK45" i="282" s="1"/>
  <c r="CK159" i="280"/>
  <c r="CK18" i="265" s="1"/>
  <c r="CK168" i="280"/>
  <c r="CK163" i="280"/>
  <c r="CJ48" i="286" l="1"/>
  <c r="CK45" i="286" s="1"/>
  <c r="CJ63" i="286"/>
  <c r="CJ24" i="265" s="1"/>
  <c r="CJ36" i="286"/>
  <c r="CJ37" i="286" s="1"/>
  <c r="CJ75" i="265" s="1"/>
  <c r="CJ14" i="288"/>
  <c r="CJ30" i="288"/>
  <c r="CJ32" i="288" s="1"/>
  <c r="CJ60" i="288" s="1"/>
  <c r="CJ62" i="288" s="1"/>
  <c r="CJ65" i="288" s="1"/>
  <c r="CJ16" i="288"/>
  <c r="CK47" i="282"/>
  <c r="CK48" i="282" s="1"/>
  <c r="CK50" i="282"/>
  <c r="CK51" i="282" s="1"/>
  <c r="CK76" i="282" s="1"/>
  <c r="CK19" i="265"/>
  <c r="CJ52" i="265" l="1"/>
  <c r="AC51" i="277" s="1"/>
  <c r="CK34" i="286"/>
  <c r="CJ63" i="265"/>
  <c r="CJ65" i="265" s="1"/>
  <c r="CJ39" i="288"/>
  <c r="CJ40" i="288" s="1"/>
  <c r="CJ43" i="288" s="1"/>
  <c r="CJ19" i="288"/>
  <c r="CK67" i="282"/>
  <c r="CK11" i="282"/>
  <c r="CK12" i="282" s="1"/>
  <c r="AC24" i="277"/>
  <c r="AC25" i="277" s="1"/>
  <c r="CJ25" i="265"/>
  <c r="AD75" i="277"/>
  <c r="AD76" i="277" s="1"/>
  <c r="AD82" i="277" s="1"/>
  <c r="CJ76" i="265"/>
  <c r="CK56" i="286"/>
  <c r="CK140" i="280"/>
  <c r="CK57" i="282"/>
  <c r="CK53" i="282"/>
  <c r="CK55" i="282" s="1"/>
  <c r="CK52" i="286"/>
  <c r="AD63" i="277" l="1"/>
  <c r="AD65" i="277" s="1"/>
  <c r="AD67" i="277" s="1"/>
  <c r="AD81" i="277" s="1"/>
  <c r="AD83" i="277" s="1"/>
  <c r="CJ53" i="265"/>
  <c r="CJ82" i="265"/>
  <c r="CJ67" i="265"/>
  <c r="CK13" i="282"/>
  <c r="CK21" i="265" s="1"/>
  <c r="CK87" i="282"/>
  <c r="CK77" i="282"/>
  <c r="CK78" i="282" s="1"/>
  <c r="CL75" i="282" s="1"/>
  <c r="CK58" i="282"/>
  <c r="CK59" i="282" s="1"/>
  <c r="CK62" i="282" s="1"/>
  <c r="CK63" i="282" s="1"/>
  <c r="AD84" i="277" l="1"/>
  <c r="CJ81" i="265"/>
  <c r="CL54" i="282"/>
  <c r="CK22" i="265"/>
  <c r="CK64" i="282"/>
  <c r="CK32" i="265" s="1"/>
  <c r="CK88" i="282"/>
  <c r="CK89" i="282" s="1"/>
  <c r="CK66" i="282"/>
  <c r="CJ83" i="265" l="1"/>
  <c r="CJ84" i="265"/>
  <c r="CL86" i="282"/>
  <c r="CK73" i="265"/>
  <c r="CK33" i="265"/>
  <c r="CK35" i="286"/>
  <c r="CK53" i="286"/>
  <c r="CK54" i="286" s="1"/>
  <c r="CK60" i="286" s="1"/>
  <c r="CK11" i="280" l="1"/>
  <c r="CK13" i="280" s="1"/>
  <c r="CK74" i="288"/>
  <c r="CK37" i="265"/>
  <c r="CK42" i="265" l="1"/>
  <c r="CK141" i="280" l="1"/>
  <c r="CK142" i="280" s="1"/>
  <c r="CK144" i="280" s="1"/>
  <c r="CK145" i="280" s="1"/>
  <c r="CK147" i="280" l="1"/>
  <c r="CK148" i="280" s="1"/>
  <c r="CK44" i="265" s="1"/>
  <c r="CK162" i="280"/>
  <c r="CK164" i="280" s="1"/>
  <c r="CK173" i="280"/>
  <c r="CK188" i="280" l="1"/>
  <c r="CK174" i="280"/>
  <c r="CK175" i="280" s="1"/>
  <c r="CK178" i="280" s="1"/>
  <c r="CK180" i="280" s="1"/>
  <c r="CK169" i="280"/>
  <c r="CK170" i="280" s="1"/>
  <c r="CK189" i="280" s="1"/>
  <c r="CK165" i="280"/>
  <c r="CK45" i="265" s="1"/>
  <c r="CK181" i="280" l="1"/>
  <c r="CK46" i="265" s="1"/>
  <c r="CK190" i="280"/>
  <c r="CK191" i="280" s="1"/>
  <c r="CK72" i="265" l="1"/>
  <c r="CL187" i="280"/>
  <c r="CK47" i="265"/>
  <c r="CK50" i="265" l="1"/>
  <c r="CL179" i="280"/>
  <c r="CL157" i="280"/>
  <c r="CL158" i="280" s="1"/>
  <c r="CK57" i="286" l="1"/>
  <c r="CK58" i="286" s="1"/>
  <c r="CK61" i="286" s="1"/>
  <c r="CK62" i="286" s="1"/>
  <c r="CK63" i="286" s="1"/>
  <c r="CK46" i="286"/>
  <c r="CL36" i="282"/>
  <c r="CL38" i="282" s="1"/>
  <c r="CL44" i="282" s="1"/>
  <c r="CL45" i="282" s="1"/>
  <c r="CL168" i="280"/>
  <c r="CL159" i="280"/>
  <c r="CL18" i="265" s="1"/>
  <c r="CL163" i="280"/>
  <c r="CK36" i="286" l="1"/>
  <c r="CK37" i="286" s="1"/>
  <c r="CK75" i="265" s="1"/>
  <c r="CK30" i="288"/>
  <c r="CK32" i="288" s="1"/>
  <c r="CK39" i="288" s="1"/>
  <c r="CK40" i="288" s="1"/>
  <c r="CK43" i="288" s="1"/>
  <c r="CK14" i="288"/>
  <c r="CK47" i="286"/>
  <c r="CK48" i="286" s="1"/>
  <c r="CL45" i="286" s="1"/>
  <c r="CL50" i="282"/>
  <c r="CL51" i="282" s="1"/>
  <c r="CL76" i="282" s="1"/>
  <c r="CL47" i="282"/>
  <c r="CL48" i="282" s="1"/>
  <c r="CK24" i="265"/>
  <c r="CK52" i="265"/>
  <c r="CL19" i="265"/>
  <c r="CK60" i="288" l="1"/>
  <c r="CK62" i="288" s="1"/>
  <c r="CK65" i="288" s="1"/>
  <c r="CL34" i="286"/>
  <c r="CL52" i="286" s="1"/>
  <c r="CK63" i="265"/>
  <c r="CK65" i="265" s="1"/>
  <c r="CK16" i="288"/>
  <c r="CK76" i="265"/>
  <c r="CL140" i="280"/>
  <c r="CL56" i="286"/>
  <c r="CL11" i="282"/>
  <c r="CL12" i="282" s="1"/>
  <c r="CL67" i="282"/>
  <c r="CK25" i="265"/>
  <c r="CL57" i="282"/>
  <c r="CL53" i="282"/>
  <c r="CL55" i="282" s="1"/>
  <c r="CK53" i="265"/>
  <c r="CK19" i="288" l="1"/>
  <c r="CK82" i="265"/>
  <c r="CK67" i="265"/>
  <c r="CL77" i="282"/>
  <c r="CL78" i="282" s="1"/>
  <c r="CM75" i="282" s="1"/>
  <c r="CL58" i="282"/>
  <c r="CL59" i="282" s="1"/>
  <c r="CL62" i="282" s="1"/>
  <c r="CL63" i="282" s="1"/>
  <c r="CL13" i="282"/>
  <c r="CL21" i="265" s="1"/>
  <c r="CL87" i="282"/>
  <c r="CK81" i="265" l="1"/>
  <c r="CL64" i="282"/>
  <c r="CL32" i="265" s="1"/>
  <c r="CL66" i="282"/>
  <c r="CL88" i="282"/>
  <c r="CL89" i="282" s="1"/>
  <c r="CM54" i="282"/>
  <c r="CL22" i="265"/>
  <c r="CK84" i="265" l="1"/>
  <c r="CK83" i="265"/>
  <c r="CL73" i="265"/>
  <c r="CM86" i="282"/>
  <c r="CL53" i="286"/>
  <c r="CL54" i="286" s="1"/>
  <c r="CL60" i="286" s="1"/>
  <c r="CL35" i="286"/>
  <c r="CL33" i="265"/>
  <c r="CL11" i="280" l="1"/>
  <c r="CL13" i="280" s="1"/>
  <c r="CL37" i="265"/>
  <c r="CL74" i="288"/>
  <c r="CL42" i="265" l="1"/>
  <c r="CL141" i="280" l="1"/>
  <c r="CL142" i="280" s="1"/>
  <c r="CL147" i="280" s="1"/>
  <c r="CL148" i="280" s="1"/>
  <c r="CL144" i="280" l="1"/>
  <c r="CL145" i="280" s="1"/>
  <c r="CL173" i="280" s="1"/>
  <c r="CL188" i="280"/>
  <c r="CL44" i="265"/>
  <c r="CL162" i="280" l="1"/>
  <c r="CL164" i="280" s="1"/>
  <c r="CL165" i="280" s="1"/>
  <c r="CL45" i="265" s="1"/>
  <c r="CL174" i="280" l="1"/>
  <c r="CL175" i="280" s="1"/>
  <c r="CL178" i="280" s="1"/>
  <c r="CL180" i="280" s="1"/>
  <c r="CL190" i="280" s="1"/>
  <c r="CL169" i="280"/>
  <c r="CL170" i="280" s="1"/>
  <c r="CL189" i="280" s="1"/>
  <c r="CL191" i="280" l="1"/>
  <c r="CL72" i="265" s="1"/>
  <c r="CL181" i="280"/>
  <c r="CL46" i="265" s="1"/>
  <c r="CM187" i="280" l="1"/>
  <c r="CM179" i="280" s="1"/>
  <c r="CL47" i="265"/>
  <c r="CM157" i="280" l="1"/>
  <c r="CM158" i="280" s="1"/>
  <c r="CM36" i="282" s="1"/>
  <c r="CM38" i="282" s="1"/>
  <c r="CM44" i="282" s="1"/>
  <c r="CM45" i="282" s="1"/>
  <c r="CL50" i="265"/>
  <c r="CM168" i="280"/>
  <c r="CM163" i="280" l="1"/>
  <c r="CM159" i="280"/>
  <c r="CM18" i="265" s="1"/>
  <c r="CM19" i="265" s="1"/>
  <c r="CL46" i="286"/>
  <c r="CL57" i="286"/>
  <c r="CL58" i="286" s="1"/>
  <c r="CL61" i="286" s="1"/>
  <c r="CL62" i="286" s="1"/>
  <c r="CL30" i="288" s="1"/>
  <c r="CL32" i="288" s="1"/>
  <c r="CM47" i="282"/>
  <c r="CM48" i="282" s="1"/>
  <c r="CM50" i="282"/>
  <c r="CM51" i="282" s="1"/>
  <c r="CM76" i="282" s="1"/>
  <c r="CL63" i="286" l="1"/>
  <c r="CL24" i="265" s="1"/>
  <c r="CL14" i="288"/>
  <c r="CL16" i="288" s="1"/>
  <c r="CL36" i="286"/>
  <c r="CL37" i="286" s="1"/>
  <c r="CM34" i="286" s="1"/>
  <c r="CM52" i="286" s="1"/>
  <c r="CL47" i="286"/>
  <c r="CL48" i="286" s="1"/>
  <c r="CM45" i="286" s="1"/>
  <c r="CL52" i="265"/>
  <c r="CL60" i="288"/>
  <c r="CL62" i="288" s="1"/>
  <c r="CL65" i="288" s="1"/>
  <c r="CL39" i="288"/>
  <c r="CL40" i="288" s="1"/>
  <c r="CL43" i="288" s="1"/>
  <c r="CM53" i="282"/>
  <c r="CM55" i="282" s="1"/>
  <c r="CM57" i="282"/>
  <c r="CM67" i="282"/>
  <c r="CM11" i="282"/>
  <c r="CM12" i="282" s="1"/>
  <c r="CL75" i="265" l="1"/>
  <c r="CL76" i="265" s="1"/>
  <c r="CL63" i="265"/>
  <c r="CL19" i="288"/>
  <c r="CL65" i="265"/>
  <c r="CL25" i="265"/>
  <c r="CM140" i="280"/>
  <c r="CM56" i="286"/>
  <c r="CL53" i="265"/>
  <c r="CM13" i="282"/>
  <c r="CM21" i="265" s="1"/>
  <c r="CM87" i="282"/>
  <c r="CM77" i="282"/>
  <c r="CM78" i="282" s="1"/>
  <c r="CN75" i="282" s="1"/>
  <c r="CM58" i="282"/>
  <c r="CM59" i="282" s="1"/>
  <c r="CM62" i="282" s="1"/>
  <c r="CM63" i="282" s="1"/>
  <c r="CL82" i="265" l="1"/>
  <c r="CL67" i="265"/>
  <c r="CM66" i="282"/>
  <c r="CM64" i="282"/>
  <c r="CM32" i="265" s="1"/>
  <c r="CM88" i="282"/>
  <c r="CM89" i="282" s="1"/>
  <c r="CN54" i="282"/>
  <c r="CM22" i="265"/>
  <c r="CL81" i="265" l="1"/>
  <c r="CM73" i="265"/>
  <c r="CN86" i="282"/>
  <c r="CM35" i="286"/>
  <c r="CM53" i="286"/>
  <c r="CM54" i="286" s="1"/>
  <c r="CM60" i="286" s="1"/>
  <c r="CM33" i="265"/>
  <c r="CL83" i="265" l="1"/>
  <c r="CL84" i="265"/>
  <c r="CM11" i="280"/>
  <c r="CM13" i="280" s="1"/>
  <c r="CM74" i="288"/>
  <c r="CM37" i="265"/>
  <c r="CM42" i="265" l="1"/>
  <c r="CM141" i="280" l="1"/>
  <c r="CM142" i="280" s="1"/>
  <c r="CM147" i="280" s="1"/>
  <c r="CM148" i="280" s="1"/>
  <c r="CM144" i="280" l="1"/>
  <c r="CM145" i="280" s="1"/>
  <c r="CM173" i="280" s="1"/>
  <c r="CM44" i="265"/>
  <c r="CM188" i="280"/>
  <c r="CM162" i="280" l="1"/>
  <c r="CM164" i="280" s="1"/>
  <c r="CM165" i="280" s="1"/>
  <c r="CM45" i="265" s="1"/>
  <c r="CM174" i="280" l="1"/>
  <c r="CM175" i="280" s="1"/>
  <c r="CM178" i="280" s="1"/>
  <c r="CM180" i="280" s="1"/>
  <c r="CM190" i="280" s="1"/>
  <c r="CM169" i="280"/>
  <c r="CM170" i="280" s="1"/>
  <c r="CM189" i="280" s="1"/>
  <c r="CM191" i="280" l="1"/>
  <c r="CM72" i="265" s="1"/>
  <c r="CM181" i="280"/>
  <c r="CM46" i="265" s="1"/>
  <c r="CN187" i="280" l="1"/>
  <c r="CN179" i="280" s="1"/>
  <c r="CM47" i="265"/>
  <c r="CN157" i="280" l="1"/>
  <c r="CN158" i="280" s="1"/>
  <c r="CN163" i="280" s="1"/>
  <c r="CM50" i="265"/>
  <c r="CN168" i="280" l="1"/>
  <c r="CN159" i="280"/>
  <c r="CN18" i="265" s="1"/>
  <c r="AD18" i="277" s="1"/>
  <c r="AD19" i="277" s="1"/>
  <c r="CN36" i="282"/>
  <c r="CN38" i="282" s="1"/>
  <c r="CN44" i="282" s="1"/>
  <c r="CN45" i="282" s="1"/>
  <c r="CN50" i="282" s="1"/>
  <c r="CN51" i="282" s="1"/>
  <c r="CN76" i="282" s="1"/>
  <c r="CM57" i="286"/>
  <c r="CM58" i="286" s="1"/>
  <c r="CM61" i="286" s="1"/>
  <c r="CM62" i="286" s="1"/>
  <c r="CM46" i="286"/>
  <c r="CN19" i="265"/>
  <c r="CN47" i="282" l="1"/>
  <c r="CN48" i="282" s="1"/>
  <c r="CN53" i="282" s="1"/>
  <c r="CN55" i="282" s="1"/>
  <c r="CM30" i="288"/>
  <c r="CM32" i="288" s="1"/>
  <c r="CM47" i="286"/>
  <c r="CM48" i="286" s="1"/>
  <c r="CM14" i="288"/>
  <c r="CM63" i="286"/>
  <c r="CM36" i="286"/>
  <c r="CM37" i="286" s="1"/>
  <c r="CN57" i="282"/>
  <c r="CN67" i="282"/>
  <c r="CN11" i="282"/>
  <c r="CN12" i="282" s="1"/>
  <c r="CM24" i="265" l="1"/>
  <c r="CM52" i="265"/>
  <c r="CN45" i="286"/>
  <c r="CM63" i="265"/>
  <c r="CM75" i="265"/>
  <c r="CN34" i="286"/>
  <c r="CN52" i="286" s="1"/>
  <c r="CM16" i="288"/>
  <c r="CM39" i="288"/>
  <c r="CM40" i="288" s="1"/>
  <c r="CM43" i="288" s="1"/>
  <c r="CM60" i="288"/>
  <c r="CM62" i="288" s="1"/>
  <c r="CM65" i="288" s="1"/>
  <c r="CN87" i="282"/>
  <c r="CN13" i="282"/>
  <c r="CN21" i="265" s="1"/>
  <c r="CN58" i="282"/>
  <c r="CN59" i="282" s="1"/>
  <c r="CN62" i="282" s="1"/>
  <c r="CN63" i="282" s="1"/>
  <c r="CN77" i="282"/>
  <c r="CN78" i="282" s="1"/>
  <c r="CO75" i="282" s="1"/>
  <c r="CM19" i="288" l="1"/>
  <c r="CM65" i="265"/>
  <c r="CM53" i="265"/>
  <c r="CM76" i="265"/>
  <c r="CN140" i="280"/>
  <c r="CN56" i="286"/>
  <c r="CM25" i="265"/>
  <c r="CO54" i="282"/>
  <c r="AD21" i="277"/>
  <c r="AD22" i="277" s="1"/>
  <c r="CN22" i="265"/>
  <c r="CN66" i="282"/>
  <c r="CN64" i="282"/>
  <c r="CN32" i="265" s="1"/>
  <c r="CN88" i="282"/>
  <c r="CN89" i="282" s="1"/>
  <c r="CM82" i="265" l="1"/>
  <c r="CM67" i="265"/>
  <c r="CN73" i="265"/>
  <c r="CO86" i="282"/>
  <c r="CN33" i="265"/>
  <c r="AD32" i="277"/>
  <c r="AD33" i="277" s="1"/>
  <c r="AD37" i="277" s="1"/>
  <c r="AD41" i="277" s="1"/>
  <c r="CN53" i="286"/>
  <c r="CN54" i="286" s="1"/>
  <c r="CN60" i="286" s="1"/>
  <c r="CN35" i="286"/>
  <c r="CM81" i="265" l="1"/>
  <c r="AE73" i="277"/>
  <c r="CN11" i="280"/>
  <c r="CN13" i="280" s="1"/>
  <c r="CN37" i="265"/>
  <c r="CN74" i="288"/>
  <c r="CM84" i="265" l="1"/>
  <c r="CM83" i="265"/>
  <c r="CN42" i="265"/>
  <c r="CN141" i="280" l="1"/>
  <c r="CN142" i="280" s="1"/>
  <c r="CN144" i="280" s="1"/>
  <c r="CN145" i="280" s="1"/>
  <c r="CN147" i="280" l="1"/>
  <c r="CN148" i="280" s="1"/>
  <c r="CN44" i="265" s="1"/>
  <c r="CN162" i="280"/>
  <c r="CN164" i="280" s="1"/>
  <c r="CN173" i="280"/>
  <c r="CN188" i="280" l="1"/>
  <c r="CN169" i="280"/>
  <c r="CN170" i="280" s="1"/>
  <c r="CN189" i="280" s="1"/>
  <c r="CN165" i="280"/>
  <c r="CN45" i="265" s="1"/>
  <c r="CN174" i="280"/>
  <c r="CN175" i="280" s="1"/>
  <c r="CN178" i="280" s="1"/>
  <c r="CN180" i="280" s="1"/>
  <c r="AD43" i="277"/>
  <c r="CN181" i="280" l="1"/>
  <c r="CN46" i="265" s="1"/>
  <c r="CN190" i="280"/>
  <c r="CN191" i="280" s="1"/>
  <c r="CN47" i="265" l="1"/>
  <c r="CN72" i="265"/>
  <c r="CO187" i="280"/>
  <c r="CN50" i="265" l="1"/>
  <c r="CO179" i="280"/>
  <c r="CO157" i="280"/>
  <c r="CO158" i="280" s="1"/>
  <c r="AE72" i="277"/>
  <c r="CN57" i="286" l="1"/>
  <c r="CN58" i="286" s="1"/>
  <c r="CN61" i="286" s="1"/>
  <c r="CN62" i="286" s="1"/>
  <c r="CN46" i="286"/>
  <c r="CO168" i="280"/>
  <c r="CO159" i="280"/>
  <c r="CO18" i="265" s="1"/>
  <c r="CO36" i="282"/>
  <c r="CO38" i="282" s="1"/>
  <c r="CO44" i="282" s="1"/>
  <c r="CO45" i="282" s="1"/>
  <c r="CO163" i="280"/>
  <c r="CN14" i="288" l="1"/>
  <c r="CN63" i="286"/>
  <c r="CN36" i="286"/>
  <c r="CN37" i="286" s="1"/>
  <c r="CN47" i="286"/>
  <c r="CN30" i="288"/>
  <c r="CN32" i="288" s="1"/>
  <c r="CN48" i="286"/>
  <c r="CO50" i="282"/>
  <c r="CO51" i="282" s="1"/>
  <c r="CO76" i="282" s="1"/>
  <c r="CO47" i="282"/>
  <c r="CO48" i="282" s="1"/>
  <c r="CO19" i="265"/>
  <c r="CN16" i="288" l="1"/>
  <c r="CN63" i="265"/>
  <c r="CO45" i="286"/>
  <c r="CN24" i="265"/>
  <c r="CN52" i="265"/>
  <c r="CN60" i="288"/>
  <c r="CN62" i="288" s="1"/>
  <c r="CN65" i="288" s="1"/>
  <c r="CN39" i="288"/>
  <c r="CN40" i="288" s="1"/>
  <c r="CN43" i="288" s="1"/>
  <c r="CO34" i="286"/>
  <c r="CO52" i="286" s="1"/>
  <c r="CN75" i="265"/>
  <c r="CO67" i="282"/>
  <c r="CO11" i="282"/>
  <c r="CO12" i="282" s="1"/>
  <c r="CO57" i="282"/>
  <c r="CO53" i="282"/>
  <c r="CO55" i="282" s="1"/>
  <c r="CN19" i="288" l="1"/>
  <c r="CN76" i="265"/>
  <c r="AE75" i="277"/>
  <c r="AE76" i="277" s="1"/>
  <c r="AE82" i="277" s="1"/>
  <c r="CN53" i="265"/>
  <c r="AD51" i="277"/>
  <c r="CO56" i="286"/>
  <c r="CO140" i="280"/>
  <c r="CN25" i="265"/>
  <c r="AD24" i="277"/>
  <c r="AD25" i="277" s="1"/>
  <c r="CN65" i="265"/>
  <c r="AE63" i="277"/>
  <c r="AE65" i="277" s="1"/>
  <c r="AE67" i="277" s="1"/>
  <c r="AE81" i="277" s="1"/>
  <c r="CO77" i="282"/>
  <c r="CO78" i="282" s="1"/>
  <c r="CP75" i="282" s="1"/>
  <c r="CO58" i="282"/>
  <c r="CO59" i="282" s="1"/>
  <c r="CO62" i="282" s="1"/>
  <c r="CO63" i="282" s="1"/>
  <c r="CO13" i="282"/>
  <c r="CO21" i="265" s="1"/>
  <c r="CO87" i="282"/>
  <c r="AE84" i="277" l="1"/>
  <c r="AE83" i="277"/>
  <c r="CN82" i="265"/>
  <c r="CN67" i="265"/>
  <c r="CP54" i="282"/>
  <c r="CO22" i="265"/>
  <c r="CO64" i="282"/>
  <c r="CO32" i="265" s="1"/>
  <c r="CO66" i="282"/>
  <c r="CO88" i="282"/>
  <c r="CO89" i="282" s="1"/>
  <c r="CN81" i="265" l="1"/>
  <c r="CO73" i="265"/>
  <c r="CP86" i="282"/>
  <c r="CO33" i="265"/>
  <c r="CO53" i="286"/>
  <c r="CO54" i="286" s="1"/>
  <c r="CO60" i="286" s="1"/>
  <c r="CO35" i="286"/>
  <c r="CN84" i="265" l="1"/>
  <c r="CN83" i="265"/>
  <c r="CO11" i="280"/>
  <c r="CO13" i="280" s="1"/>
  <c r="CO37" i="265"/>
  <c r="CO74" i="288"/>
  <c r="CO42" i="265" l="1"/>
  <c r="CO141" i="280" l="1"/>
  <c r="CO142" i="280" s="1"/>
  <c r="CO147" i="280" s="1"/>
  <c r="CO148" i="280" s="1"/>
  <c r="CO144" i="280" l="1"/>
  <c r="CO145" i="280" s="1"/>
  <c r="CO173" i="280" s="1"/>
  <c r="CO44" i="265"/>
  <c r="CO188" i="280"/>
  <c r="CO162" i="280" l="1"/>
  <c r="CO164" i="280" s="1"/>
  <c r="CO169" i="280" s="1"/>
  <c r="CO170" i="280" s="1"/>
  <c r="CO189" i="280" s="1"/>
  <c r="CO174" i="280" l="1"/>
  <c r="CO175" i="280" s="1"/>
  <c r="CO178" i="280" s="1"/>
  <c r="CO180" i="280" s="1"/>
  <c r="CO181" i="280" s="1"/>
  <c r="CO46" i="265" s="1"/>
  <c r="CO165" i="280"/>
  <c r="CO45" i="265" s="1"/>
  <c r="CO190" i="280" l="1"/>
  <c r="CO191" i="280" s="1"/>
  <c r="CP187" i="280" s="1"/>
  <c r="CO47" i="265"/>
  <c r="CO72" i="265" l="1"/>
  <c r="CO50" i="265"/>
  <c r="CP179" i="280"/>
  <c r="CP157" i="280"/>
  <c r="CP158" i="280" s="1"/>
  <c r="CO57" i="286" l="1"/>
  <c r="CO58" i="286" s="1"/>
  <c r="CO61" i="286" s="1"/>
  <c r="CO62" i="286" s="1"/>
  <c r="CO30" i="288" s="1"/>
  <c r="CO32" i="288" s="1"/>
  <c r="CO46" i="286"/>
  <c r="CP168" i="280"/>
  <c r="CP163" i="280"/>
  <c r="CP159" i="280"/>
  <c r="CP18" i="265" s="1"/>
  <c r="CP36" i="282"/>
  <c r="CP38" i="282" s="1"/>
  <c r="CP44" i="282" s="1"/>
  <c r="CP45" i="282" s="1"/>
  <c r="CO36" i="286" l="1"/>
  <c r="CO37" i="286" s="1"/>
  <c r="CO75" i="265" s="1"/>
  <c r="CO63" i="286"/>
  <c r="CO52" i="265" s="1"/>
  <c r="CO14" i="288"/>
  <c r="CO47" i="286"/>
  <c r="CO48" i="286" s="1"/>
  <c r="CP45" i="286" s="1"/>
  <c r="CO16" i="288"/>
  <c r="CP19" i="265"/>
  <c r="CO39" i="288"/>
  <c r="CO40" i="288" s="1"/>
  <c r="CO43" i="288" s="1"/>
  <c r="CO60" i="288"/>
  <c r="CO62" i="288" s="1"/>
  <c r="CO65" i="288" s="1"/>
  <c r="CP47" i="282"/>
  <c r="CP48" i="282" s="1"/>
  <c r="CP50" i="282"/>
  <c r="CP51" i="282" s="1"/>
  <c r="CP76" i="282" s="1"/>
  <c r="CP34" i="286"/>
  <c r="CO24" i="265"/>
  <c r="CO63" i="265" l="1"/>
  <c r="CO65" i="265" s="1"/>
  <c r="CO76" i="265"/>
  <c r="CO19" i="288"/>
  <c r="CO53" i="265"/>
  <c r="CP56" i="286"/>
  <c r="CP140" i="280"/>
  <c r="CO25" i="265"/>
  <c r="CP52" i="286"/>
  <c r="CP57" i="282"/>
  <c r="CP53" i="282"/>
  <c r="CP55" i="282" s="1"/>
  <c r="CP67" i="282"/>
  <c r="CP11" i="282"/>
  <c r="CP12" i="282" s="1"/>
  <c r="CO82" i="265" l="1"/>
  <c r="CO67" i="265"/>
  <c r="CP13" i="282"/>
  <c r="CP21" i="265" s="1"/>
  <c r="CP87" i="282"/>
  <c r="CP77" i="282"/>
  <c r="CP78" i="282" s="1"/>
  <c r="CQ75" i="282" s="1"/>
  <c r="CP58" i="282"/>
  <c r="CP59" i="282" s="1"/>
  <c r="CP62" i="282" s="1"/>
  <c r="CP63" i="282" s="1"/>
  <c r="CO81" i="265" l="1"/>
  <c r="CQ54" i="282"/>
  <c r="CP64" i="282"/>
  <c r="CP32" i="265" s="1"/>
  <c r="CP66" i="282"/>
  <c r="CP88" i="282"/>
  <c r="CP89" i="282" s="1"/>
  <c r="CP22" i="265"/>
  <c r="CO84" i="265" l="1"/>
  <c r="CO83" i="265"/>
  <c r="CP35" i="286"/>
  <c r="CP53" i="286"/>
  <c r="CP54" i="286" s="1"/>
  <c r="CP60" i="286" s="1"/>
  <c r="CP33" i="265"/>
  <c r="CQ86" i="282"/>
  <c r="CP73" i="265"/>
  <c r="CP11" i="280" l="1"/>
  <c r="CP13" i="280" s="1"/>
  <c r="CP74" i="288"/>
  <c r="CP37" i="265"/>
  <c r="CP42" i="265" l="1"/>
  <c r="CP141" i="280" l="1"/>
  <c r="CP142" i="280" s="1"/>
  <c r="CP144" i="280" s="1"/>
  <c r="CP145" i="280" s="1"/>
  <c r="CP147" i="280" l="1"/>
  <c r="CP148" i="280" s="1"/>
  <c r="CP44" i="265" s="1"/>
  <c r="CP173" i="280"/>
  <c r="CP162" i="280"/>
  <c r="CP164" i="280" s="1"/>
  <c r="CP188" i="280" l="1"/>
  <c r="CP169" i="280"/>
  <c r="CP170" i="280" s="1"/>
  <c r="CP189" i="280" s="1"/>
  <c r="CP165" i="280"/>
  <c r="CP45" i="265" s="1"/>
  <c r="CP174" i="280"/>
  <c r="CP175" i="280" s="1"/>
  <c r="CP178" i="280" s="1"/>
  <c r="CP180" i="280" s="1"/>
  <c r="CP181" i="280" l="1"/>
  <c r="CP46" i="265" s="1"/>
  <c r="CP190" i="280"/>
  <c r="CP191" i="280" s="1"/>
  <c r="CQ187" i="280" l="1"/>
  <c r="CP72" i="265"/>
  <c r="CP47" i="265"/>
  <c r="CP50" i="265" l="1"/>
  <c r="CQ157" i="280"/>
  <c r="CQ158" i="280" s="1"/>
  <c r="CQ179" i="280"/>
  <c r="CP46" i="286" l="1"/>
  <c r="CP57" i="286"/>
  <c r="CP58" i="286" s="1"/>
  <c r="CP61" i="286" s="1"/>
  <c r="CP62" i="286" s="1"/>
  <c r="CP47" i="286" s="1"/>
  <c r="CQ168" i="280"/>
  <c r="CQ163" i="280"/>
  <c r="CQ159" i="280"/>
  <c r="CQ18" i="265" s="1"/>
  <c r="CQ36" i="282"/>
  <c r="CQ38" i="282" s="1"/>
  <c r="CQ44" i="282" s="1"/>
  <c r="CQ45" i="282" s="1"/>
  <c r="CP48" i="286" l="1"/>
  <c r="CP63" i="265" s="1"/>
  <c r="CP36" i="286"/>
  <c r="CP37" i="286" s="1"/>
  <c r="CQ34" i="286" s="1"/>
  <c r="CP30" i="288"/>
  <c r="CP32" i="288" s="1"/>
  <c r="CP39" i="288" s="1"/>
  <c r="CP40" i="288" s="1"/>
  <c r="CP43" i="288" s="1"/>
  <c r="CP14" i="288"/>
  <c r="CP16" i="288" s="1"/>
  <c r="CP63" i="286"/>
  <c r="CP24" i="265" s="1"/>
  <c r="CP75" i="265"/>
  <c r="CQ47" i="282"/>
  <c r="CQ48" i="282" s="1"/>
  <c r="CQ50" i="282"/>
  <c r="CQ51" i="282" s="1"/>
  <c r="CQ76" i="282" s="1"/>
  <c r="CQ19" i="265"/>
  <c r="CQ45" i="286" l="1"/>
  <c r="CQ56" i="286" s="1"/>
  <c r="CP52" i="265"/>
  <c r="CP60" i="288"/>
  <c r="CP62" i="288" s="1"/>
  <c r="CP65" i="288" s="1"/>
  <c r="CP76" i="265"/>
  <c r="CP65" i="265"/>
  <c r="CP19" i="288"/>
  <c r="CP25" i="265"/>
  <c r="CQ11" i="282"/>
  <c r="CQ12" i="282" s="1"/>
  <c r="CQ67" i="282"/>
  <c r="CP53" i="265"/>
  <c r="CQ53" i="282"/>
  <c r="CQ55" i="282" s="1"/>
  <c r="CQ57" i="282"/>
  <c r="CQ52" i="286"/>
  <c r="CQ140" i="280"/>
  <c r="CP67" i="265" l="1"/>
  <c r="CP82" i="265"/>
  <c r="CQ77" i="282"/>
  <c r="CQ78" i="282" s="1"/>
  <c r="CR75" i="282" s="1"/>
  <c r="CQ58" i="282"/>
  <c r="CQ59" i="282" s="1"/>
  <c r="CQ62" i="282" s="1"/>
  <c r="CQ63" i="282" s="1"/>
  <c r="CQ87" i="282"/>
  <c r="CQ13" i="282"/>
  <c r="CQ21" i="265" s="1"/>
  <c r="CP81" i="265" l="1"/>
  <c r="CR54" i="282"/>
  <c r="CQ22" i="265"/>
  <c r="CQ66" i="282"/>
  <c r="CQ64" i="282"/>
  <c r="CQ32" i="265" s="1"/>
  <c r="CQ88" i="282"/>
  <c r="CQ89" i="282" s="1"/>
  <c r="CP84" i="265" l="1"/>
  <c r="CP83" i="265"/>
  <c r="CQ73" i="265"/>
  <c r="CR86" i="282"/>
  <c r="CQ33" i="265"/>
  <c r="CQ35" i="286"/>
  <c r="CQ53" i="286"/>
  <c r="CQ54" i="286" s="1"/>
  <c r="CQ60" i="286" s="1"/>
  <c r="CQ11" i="280" l="1"/>
  <c r="CQ13" i="280" s="1"/>
  <c r="CQ37" i="265"/>
  <c r="CQ74" i="288"/>
  <c r="CQ42" i="265" l="1"/>
  <c r="CQ141" i="280" l="1"/>
  <c r="CQ142" i="280" s="1"/>
  <c r="CQ144" i="280" s="1"/>
  <c r="CQ145" i="280" s="1"/>
  <c r="CQ147" i="280" l="1"/>
  <c r="CQ148" i="280" s="1"/>
  <c r="CQ44" i="265" s="1"/>
  <c r="CQ162" i="280"/>
  <c r="CQ164" i="280" s="1"/>
  <c r="CQ173" i="280"/>
  <c r="CQ188" i="280" l="1"/>
  <c r="CQ169" i="280"/>
  <c r="CQ170" i="280" s="1"/>
  <c r="CQ189" i="280" s="1"/>
  <c r="CQ165" i="280"/>
  <c r="CQ45" i="265" s="1"/>
  <c r="CQ174" i="280"/>
  <c r="CQ175" i="280" s="1"/>
  <c r="CQ178" i="280" s="1"/>
  <c r="CQ180" i="280" s="1"/>
  <c r="CQ181" i="280" l="1"/>
  <c r="CQ46" i="265" s="1"/>
  <c r="CQ190" i="280"/>
  <c r="CQ191" i="280" s="1"/>
  <c r="CQ47" i="265" l="1"/>
  <c r="CR187" i="280"/>
  <c r="CQ72" i="265"/>
  <c r="CQ50" i="265" l="1"/>
  <c r="CR179" i="280"/>
  <c r="CR157" i="280"/>
  <c r="CR158" i="280" s="1"/>
  <c r="CQ57" i="286" l="1"/>
  <c r="CQ58" i="286" s="1"/>
  <c r="CQ61" i="286" s="1"/>
  <c r="CQ62" i="286" s="1"/>
  <c r="CQ46" i="286"/>
  <c r="CR168" i="280"/>
  <c r="CR159" i="280"/>
  <c r="CR18" i="265" s="1"/>
  <c r="CR36" i="282"/>
  <c r="CR38" i="282" s="1"/>
  <c r="CR44" i="282" s="1"/>
  <c r="CR45" i="282" s="1"/>
  <c r="CR163" i="280"/>
  <c r="CQ30" i="288" l="1"/>
  <c r="CQ32" i="288" s="1"/>
  <c r="CQ36" i="286"/>
  <c r="CQ37" i="286" s="1"/>
  <c r="CQ14" i="288"/>
  <c r="CQ47" i="286"/>
  <c r="CQ48" i="286" s="1"/>
  <c r="CQ63" i="286"/>
  <c r="CR50" i="282"/>
  <c r="CR51" i="282" s="1"/>
  <c r="CR76" i="282" s="1"/>
  <c r="CR47" i="282"/>
  <c r="CR48" i="282" s="1"/>
  <c r="CR19" i="265"/>
  <c r="AE18" i="277"/>
  <c r="AE19" i="277" s="1"/>
  <c r="CQ16" i="288" l="1"/>
  <c r="CR45" i="286"/>
  <c r="CQ63" i="265"/>
  <c r="CR34" i="286"/>
  <c r="CR52" i="286" s="1"/>
  <c r="CQ75" i="265"/>
  <c r="CQ24" i="265"/>
  <c r="CQ52" i="265"/>
  <c r="CQ39" i="288"/>
  <c r="CQ40" i="288" s="1"/>
  <c r="CQ43" i="288" s="1"/>
  <c r="CQ60" i="288"/>
  <c r="CQ62" i="288" s="1"/>
  <c r="CQ65" i="288" s="1"/>
  <c r="CR57" i="282"/>
  <c r="CR53" i="282"/>
  <c r="CR55" i="282" s="1"/>
  <c r="CR11" i="282"/>
  <c r="CR12" i="282" s="1"/>
  <c r="CR67" i="282"/>
  <c r="CQ19" i="288" l="1"/>
  <c r="CQ53" i="265"/>
  <c r="CQ76" i="265"/>
  <c r="CQ65" i="265"/>
  <c r="CQ25" i="265"/>
  <c r="CR140" i="280"/>
  <c r="CR56" i="286"/>
  <c r="CR13" i="282"/>
  <c r="CR21" i="265" s="1"/>
  <c r="CR87" i="282"/>
  <c r="CR58" i="282"/>
  <c r="CR59" i="282" s="1"/>
  <c r="CR62" i="282" s="1"/>
  <c r="CR63" i="282" s="1"/>
  <c r="CR77" i="282"/>
  <c r="CR78" i="282" s="1"/>
  <c r="CS75" i="282" s="1"/>
  <c r="CQ67" i="265" l="1"/>
  <c r="CQ82" i="265"/>
  <c r="CS54" i="282"/>
  <c r="CR64" i="282"/>
  <c r="CR32" i="265" s="1"/>
  <c r="CR66" i="282"/>
  <c r="CR88" i="282"/>
  <c r="CR89" i="282" s="1"/>
  <c r="AE21" i="277"/>
  <c r="AE22" i="277" s="1"/>
  <c r="CR22" i="265"/>
  <c r="CQ81" i="265" l="1"/>
  <c r="CS86" i="282"/>
  <c r="CR73" i="265"/>
  <c r="CR35" i="286"/>
  <c r="CR53" i="286"/>
  <c r="CR54" i="286" s="1"/>
  <c r="CR60" i="286" s="1"/>
  <c r="CR33" i="265"/>
  <c r="AE32" i="277"/>
  <c r="AE33" i="277" s="1"/>
  <c r="AE37" i="277" s="1"/>
  <c r="AE41" i="277" s="1"/>
  <c r="AF73" i="277" l="1"/>
  <c r="CQ83" i="265"/>
  <c r="CQ84" i="265"/>
  <c r="CR11" i="280"/>
  <c r="CR13" i="280" s="1"/>
  <c r="CR74" i="288"/>
  <c r="CR37" i="265"/>
  <c r="CR42" i="265" l="1"/>
  <c r="CR141" i="280" l="1"/>
  <c r="CR142" i="280" s="1"/>
  <c r="CR144" i="280" s="1"/>
  <c r="CR145" i="280" s="1"/>
  <c r="CR147" i="280" l="1"/>
  <c r="CR148" i="280" s="1"/>
  <c r="CR188" i="280" s="1"/>
  <c r="CR173" i="280"/>
  <c r="CR162" i="280"/>
  <c r="CR164" i="280" s="1"/>
  <c r="CR44" i="265" l="1"/>
  <c r="CR165" i="280"/>
  <c r="CR45" i="265" s="1"/>
  <c r="CR174" i="280"/>
  <c r="CR175" i="280" s="1"/>
  <c r="CR178" i="280" s="1"/>
  <c r="CR180" i="280" s="1"/>
  <c r="CR169" i="280"/>
  <c r="CR170" i="280" s="1"/>
  <c r="CR189" i="280" s="1"/>
  <c r="AE43" i="277"/>
  <c r="CR190" i="280" l="1"/>
  <c r="CR191" i="280" s="1"/>
  <c r="CR181" i="280"/>
  <c r="CR46" i="265" s="1"/>
  <c r="AE44" i="277" l="1"/>
  <c r="CR47" i="265"/>
  <c r="CR72" i="265"/>
  <c r="CS187" i="280"/>
  <c r="CR50" i="265" l="1"/>
  <c r="AF72" i="277"/>
  <c r="CS179" i="280"/>
  <c r="CS157" i="280"/>
  <c r="CS158" i="280" s="1"/>
  <c r="CR46" i="286"/>
  <c r="CR57" i="286" l="1"/>
  <c r="CR58" i="286" s="1"/>
  <c r="CR61" i="286" s="1"/>
  <c r="CR62" i="286" s="1"/>
  <c r="CR14" i="288" s="1"/>
  <c r="CS168" i="280"/>
  <c r="CS159" i="280"/>
  <c r="CS18" i="265" s="1"/>
  <c r="CS163" i="280"/>
  <c r="CS36" i="282"/>
  <c r="CS38" i="282" s="1"/>
  <c r="CS44" i="282" s="1"/>
  <c r="CS45" i="282" s="1"/>
  <c r="CR36" i="286" l="1"/>
  <c r="CR37" i="286" s="1"/>
  <c r="CR75" i="265" s="1"/>
  <c r="CR63" i="286"/>
  <c r="CR52" i="265" s="1"/>
  <c r="CR47" i="286"/>
  <c r="CR48" i="286" s="1"/>
  <c r="CS45" i="286" s="1"/>
  <c r="CR30" i="288"/>
  <c r="CR32" i="288" s="1"/>
  <c r="CR60" i="288" s="1"/>
  <c r="CR62" i="288" s="1"/>
  <c r="CR65" i="288" s="1"/>
  <c r="CR16" i="288"/>
  <c r="CS47" i="282"/>
  <c r="CS48" i="282" s="1"/>
  <c r="CS50" i="282"/>
  <c r="CS51" i="282" s="1"/>
  <c r="CS76" i="282" s="1"/>
  <c r="CR39" i="288"/>
  <c r="CR40" i="288" s="1"/>
  <c r="CR43" i="288" s="1"/>
  <c r="CS34" i="286"/>
  <c r="CS19" i="265"/>
  <c r="CR24" i="265" l="1"/>
  <c r="CR25" i="265" s="1"/>
  <c r="CR63" i="265"/>
  <c r="CR19" i="288"/>
  <c r="AE51" i="277"/>
  <c r="CR53" i="265"/>
  <c r="CS52" i="286"/>
  <c r="CS67" i="282"/>
  <c r="CS11" i="282"/>
  <c r="CS12" i="282" s="1"/>
  <c r="AE24" i="277"/>
  <c r="AE25" i="277" s="1"/>
  <c r="AF75" i="277"/>
  <c r="AF76" i="277" s="1"/>
  <c r="AF82" i="277" s="1"/>
  <c r="CR76" i="265"/>
  <c r="CS57" i="282"/>
  <c r="CS53" i="282"/>
  <c r="CS55" i="282" s="1"/>
  <c r="CS56" i="286"/>
  <c r="CS140" i="280"/>
  <c r="AF63" i="277" l="1"/>
  <c r="AF65" i="277" s="1"/>
  <c r="AF67" i="277" s="1"/>
  <c r="AF81" i="277" s="1"/>
  <c r="AF83" i="277" s="1"/>
  <c r="CR65" i="265"/>
  <c r="CR82" i="265"/>
  <c r="CR67" i="265"/>
  <c r="CS77" i="282"/>
  <c r="CS78" i="282" s="1"/>
  <c r="CT75" i="282" s="1"/>
  <c r="CS58" i="282"/>
  <c r="CS59" i="282" s="1"/>
  <c r="CS62" i="282" s="1"/>
  <c r="CS63" i="282" s="1"/>
  <c r="CS13" i="282"/>
  <c r="CS21" i="265" s="1"/>
  <c r="CS87" i="282"/>
  <c r="AF84" i="277" l="1"/>
  <c r="CR81" i="265"/>
  <c r="CS64" i="282"/>
  <c r="CS32" i="265" s="1"/>
  <c r="CS88" i="282"/>
  <c r="CS89" i="282" s="1"/>
  <c r="CS66" i="282"/>
  <c r="CS22" i="265"/>
  <c r="CT54" i="282"/>
  <c r="CR84" i="265" l="1"/>
  <c r="CR83" i="265"/>
  <c r="CS53" i="286"/>
  <c r="CS54" i="286" s="1"/>
  <c r="CS60" i="286" s="1"/>
  <c r="CS35" i="286"/>
  <c r="CT86" i="282"/>
  <c r="CS73" i="265"/>
  <c r="CS33" i="265"/>
  <c r="CS11" i="280" l="1"/>
  <c r="CS13" i="280" s="1"/>
  <c r="CS37" i="265"/>
  <c r="CS74" i="288"/>
  <c r="CS42" i="265" l="1"/>
  <c r="CS141" i="280" l="1"/>
  <c r="CS142" i="280" s="1"/>
  <c r="CS144" i="280" s="1"/>
  <c r="CS145" i="280" s="1"/>
  <c r="CS147" i="280" l="1"/>
  <c r="CS148" i="280" s="1"/>
  <c r="CS44" i="265" s="1"/>
  <c r="CS173" i="280"/>
  <c r="CS162" i="280"/>
  <c r="CS164" i="280" s="1"/>
  <c r="CS188" i="280" l="1"/>
  <c r="CS165" i="280"/>
  <c r="CS45" i="265" s="1"/>
  <c r="CS174" i="280"/>
  <c r="CS175" i="280" s="1"/>
  <c r="CS178" i="280" s="1"/>
  <c r="CS180" i="280" s="1"/>
  <c r="CS169" i="280"/>
  <c r="CS170" i="280" s="1"/>
  <c r="CS189" i="280" s="1"/>
  <c r="CS190" i="280" l="1"/>
  <c r="CS191" i="280" s="1"/>
  <c r="CS181" i="280"/>
  <c r="CS46" i="265" s="1"/>
  <c r="CS47" i="265" l="1"/>
  <c r="CS72" i="265"/>
  <c r="CT187" i="280"/>
  <c r="CS50" i="265" l="1"/>
  <c r="CT157" i="280"/>
  <c r="CT158" i="280" s="1"/>
  <c r="CT179" i="280"/>
  <c r="CS46" i="286" l="1"/>
  <c r="CS57" i="286"/>
  <c r="CS58" i="286" s="1"/>
  <c r="CS61" i="286" s="1"/>
  <c r="CS62" i="286" s="1"/>
  <c r="CS14" i="288" s="1"/>
  <c r="CT168" i="280"/>
  <c r="CT163" i="280"/>
  <c r="CT159" i="280"/>
  <c r="CT18" i="265" s="1"/>
  <c r="CT36" i="282"/>
  <c r="CT38" i="282" s="1"/>
  <c r="CT44" i="282" s="1"/>
  <c r="CT45" i="282" s="1"/>
  <c r="CS36" i="286" l="1"/>
  <c r="CS37" i="286" s="1"/>
  <c r="CT34" i="286" s="1"/>
  <c r="CS30" i="288"/>
  <c r="CS32" i="288" s="1"/>
  <c r="CS39" i="288" s="1"/>
  <c r="CS40" i="288" s="1"/>
  <c r="CS43" i="288" s="1"/>
  <c r="CS47" i="286"/>
  <c r="CS48" i="286" s="1"/>
  <c r="CT45" i="286" s="1"/>
  <c r="CS63" i="286"/>
  <c r="CS52" i="265" s="1"/>
  <c r="CS16" i="288"/>
  <c r="CT19" i="265"/>
  <c r="CT50" i="282"/>
  <c r="CT51" i="282" s="1"/>
  <c r="CT76" i="282" s="1"/>
  <c r="CT47" i="282"/>
  <c r="CT48" i="282" s="1"/>
  <c r="CS60" i="288" l="1"/>
  <c r="CS62" i="288" s="1"/>
  <c r="CS65" i="288" s="1"/>
  <c r="CS24" i="265"/>
  <c r="CS25" i="265" s="1"/>
  <c r="CS75" i="265"/>
  <c r="CS63" i="265"/>
  <c r="CS76" i="265"/>
  <c r="CS19" i="288"/>
  <c r="CS53" i="265"/>
  <c r="CT52" i="286"/>
  <c r="CT57" i="282"/>
  <c r="CT53" i="282"/>
  <c r="CT55" i="282" s="1"/>
  <c r="CT67" i="282"/>
  <c r="CT11" i="282"/>
  <c r="CT12" i="282" s="1"/>
  <c r="CT140" i="280"/>
  <c r="CT56" i="286"/>
  <c r="CS65" i="265" l="1"/>
  <c r="CS82" i="265"/>
  <c r="CT58" i="282"/>
  <c r="CT59" i="282" s="1"/>
  <c r="CT62" i="282" s="1"/>
  <c r="CT63" i="282" s="1"/>
  <c r="CT77" i="282"/>
  <c r="CT78" i="282" s="1"/>
  <c r="CU75" i="282" s="1"/>
  <c r="CT13" i="282"/>
  <c r="CT21" i="265" s="1"/>
  <c r="CT87" i="282"/>
  <c r="CS67" i="265" l="1"/>
  <c r="CT66" i="282"/>
  <c r="CT64" i="282"/>
  <c r="CT32" i="265" s="1"/>
  <c r="CT88" i="282"/>
  <c r="CT89" i="282" s="1"/>
  <c r="CU54" i="282"/>
  <c r="CT22" i="265"/>
  <c r="CS81" i="265" l="1"/>
  <c r="CU86" i="282"/>
  <c r="CT73" i="265"/>
  <c r="CT35" i="286"/>
  <c r="CT53" i="286"/>
  <c r="CT54" i="286" s="1"/>
  <c r="CT60" i="286" s="1"/>
  <c r="CT33" i="265"/>
  <c r="CS83" i="265" l="1"/>
  <c r="CS84" i="265"/>
  <c r="CT11" i="280"/>
  <c r="CT13" i="280" s="1"/>
  <c r="CT37" i="265"/>
  <c r="CT74" i="288"/>
  <c r="CT42" i="265" l="1"/>
  <c r="CT141" i="280" l="1"/>
  <c r="CT142" i="280" s="1"/>
  <c r="CT147" i="280" s="1"/>
  <c r="CT148" i="280" s="1"/>
  <c r="CT144" i="280" l="1"/>
  <c r="CT145" i="280" s="1"/>
  <c r="CT162" i="280" s="1"/>
  <c r="CT164" i="280" s="1"/>
  <c r="CT188" i="280"/>
  <c r="CT44" i="265"/>
  <c r="CT173" i="280" l="1"/>
  <c r="CT174" i="280"/>
  <c r="CT165" i="280"/>
  <c r="CT45" i="265" s="1"/>
  <c r="CT169" i="280"/>
  <c r="CT170" i="280" s="1"/>
  <c r="CT189" i="280" s="1"/>
  <c r="CT175" i="280" l="1"/>
  <c r="CT178" i="280" s="1"/>
  <c r="CT180" i="280" s="1"/>
  <c r="CT190" i="280" s="1"/>
  <c r="CT191" i="280" s="1"/>
  <c r="CT181" i="280" l="1"/>
  <c r="CT46" i="265" s="1"/>
  <c r="CT72" i="265"/>
  <c r="CU187" i="280"/>
  <c r="CT47" i="265" l="1"/>
  <c r="CU157" i="280"/>
  <c r="CU158" i="280" s="1"/>
  <c r="CU179" i="280"/>
  <c r="CT50" i="265" l="1"/>
  <c r="CU159" i="280"/>
  <c r="CU18" i="265" s="1"/>
  <c r="CU168" i="280"/>
  <c r="CU36" i="282"/>
  <c r="CU38" i="282" s="1"/>
  <c r="CU44" i="282" s="1"/>
  <c r="CU45" i="282" s="1"/>
  <c r="CU163" i="280"/>
  <c r="CT46" i="286" l="1"/>
  <c r="CT57" i="286"/>
  <c r="CT58" i="286" s="1"/>
  <c r="CT61" i="286" s="1"/>
  <c r="CT62" i="286" s="1"/>
  <c r="CT63" i="286" s="1"/>
  <c r="CU50" i="282"/>
  <c r="CU51" i="282" s="1"/>
  <c r="CU76" i="282" s="1"/>
  <c r="CU47" i="282"/>
  <c r="CU48" i="282" s="1"/>
  <c r="CU19" i="265"/>
  <c r="CT14" i="288" l="1"/>
  <c r="CT16" i="288" s="1"/>
  <c r="CT30" i="288"/>
  <c r="CT32" i="288" s="1"/>
  <c r="CT39" i="288" s="1"/>
  <c r="CT40" i="288" s="1"/>
  <c r="CT43" i="288" s="1"/>
  <c r="CT47" i="286"/>
  <c r="CT48" i="286" s="1"/>
  <c r="CT63" i="265" s="1"/>
  <c r="CT36" i="286"/>
  <c r="CT37" i="286" s="1"/>
  <c r="CT75" i="265" s="1"/>
  <c r="CT52" i="265"/>
  <c r="CT24" i="265"/>
  <c r="CU57" i="282"/>
  <c r="CU53" i="282"/>
  <c r="CU55" i="282" s="1"/>
  <c r="CU11" i="282"/>
  <c r="CU12" i="282" s="1"/>
  <c r="CU67" i="282"/>
  <c r="CT60" i="288" l="1"/>
  <c r="CT62" i="288" s="1"/>
  <c r="CT65" i="288" s="1"/>
  <c r="CU45" i="286"/>
  <c r="CU140" i="280" s="1"/>
  <c r="CU34" i="286"/>
  <c r="CU52" i="286" s="1"/>
  <c r="CT19" i="288"/>
  <c r="CT25" i="265"/>
  <c r="CT76" i="265"/>
  <c r="CT65" i="265"/>
  <c r="CT53" i="265"/>
  <c r="CU13" i="282"/>
  <c r="CU21" i="265" s="1"/>
  <c r="CU87" i="282"/>
  <c r="CU58" i="282"/>
  <c r="CU59" i="282" s="1"/>
  <c r="CU62" i="282" s="1"/>
  <c r="CU63" i="282" s="1"/>
  <c r="CU77" i="282"/>
  <c r="CU78" i="282" s="1"/>
  <c r="CV75" i="282" s="1"/>
  <c r="CU56" i="286" l="1"/>
  <c r="CT67" i="265"/>
  <c r="CT82" i="265"/>
  <c r="CU64" i="282"/>
  <c r="CU32" i="265" s="1"/>
  <c r="CU88" i="282"/>
  <c r="CU89" i="282" s="1"/>
  <c r="CU66" i="282"/>
  <c r="CV54" i="282"/>
  <c r="CU22" i="265"/>
  <c r="CT81" i="265" l="1"/>
  <c r="CU53" i="286"/>
  <c r="CU54" i="286" s="1"/>
  <c r="CU60" i="286" s="1"/>
  <c r="CU35" i="286"/>
  <c r="CU73" i="265"/>
  <c r="CV86" i="282"/>
  <c r="CU33" i="265"/>
  <c r="CT83" i="265" l="1"/>
  <c r="CT84" i="265"/>
  <c r="CU11" i="280"/>
  <c r="CU13" i="280" s="1"/>
  <c r="CU37" i="265"/>
  <c r="CU74" i="288"/>
  <c r="CU42" i="265" l="1"/>
  <c r="CU141" i="280" l="1"/>
  <c r="CU142" i="280" s="1"/>
  <c r="CU147" i="280" s="1"/>
  <c r="CU148" i="280" s="1"/>
  <c r="CU144" i="280" l="1"/>
  <c r="CU145" i="280" s="1"/>
  <c r="CU173" i="280" s="1"/>
  <c r="CU188" i="280"/>
  <c r="CU44" i="265"/>
  <c r="CU162" i="280" l="1"/>
  <c r="CU164" i="280" s="1"/>
  <c r="CU165" i="280" s="1"/>
  <c r="CU45" i="265" s="1"/>
  <c r="CU174" i="280" l="1"/>
  <c r="CU175" i="280" s="1"/>
  <c r="CU178" i="280" s="1"/>
  <c r="CU180" i="280" s="1"/>
  <c r="CU190" i="280" s="1"/>
  <c r="CU169" i="280"/>
  <c r="CU170" i="280" s="1"/>
  <c r="CU189" i="280" s="1"/>
  <c r="CU191" i="280" l="1"/>
  <c r="CV187" i="280" s="1"/>
  <c r="CU181" i="280"/>
  <c r="CU46" i="265" s="1"/>
  <c r="CU72" i="265" l="1"/>
  <c r="CU47" i="265"/>
  <c r="CV157" i="280"/>
  <c r="CV158" i="280" s="1"/>
  <c r="CV179" i="280"/>
  <c r="CU50" i="265" l="1"/>
  <c r="CV159" i="280"/>
  <c r="CV18" i="265" s="1"/>
  <c r="CV36" i="282"/>
  <c r="CV38" i="282" s="1"/>
  <c r="CV44" i="282" s="1"/>
  <c r="CV45" i="282" s="1"/>
  <c r="CV168" i="280"/>
  <c r="CV163" i="280"/>
  <c r="CU46" i="286" l="1"/>
  <c r="CU57" i="286"/>
  <c r="CU58" i="286" s="1"/>
  <c r="CU61" i="286" s="1"/>
  <c r="CU62" i="286" s="1"/>
  <c r="CU63" i="286" s="1"/>
  <c r="CV50" i="282"/>
  <c r="CV51" i="282" s="1"/>
  <c r="CV76" i="282" s="1"/>
  <c r="CV47" i="282"/>
  <c r="CV48" i="282" s="1"/>
  <c r="CV19" i="265"/>
  <c r="AF18" i="277"/>
  <c r="AF19" i="277" s="1"/>
  <c r="CU30" i="288" l="1"/>
  <c r="CU32" i="288" s="1"/>
  <c r="CU60" i="288" s="1"/>
  <c r="CU62" i="288" s="1"/>
  <c r="CU65" i="288" s="1"/>
  <c r="CU36" i="286"/>
  <c r="CU37" i="286" s="1"/>
  <c r="CU75" i="265" s="1"/>
  <c r="CU14" i="288"/>
  <c r="CU47" i="286"/>
  <c r="CU48" i="286" s="1"/>
  <c r="CU63" i="265" s="1"/>
  <c r="CU24" i="265"/>
  <c r="CU52" i="265"/>
  <c r="CV11" i="282"/>
  <c r="CV12" i="282" s="1"/>
  <c r="CV67" i="282"/>
  <c r="CV53" i="282"/>
  <c r="CV55" i="282" s="1"/>
  <c r="CV57" i="282"/>
  <c r="CV34" i="286" l="1"/>
  <c r="CV52" i="286" s="1"/>
  <c r="CU39" i="288"/>
  <c r="CU40" i="288" s="1"/>
  <c r="CU43" i="288" s="1"/>
  <c r="CV45" i="286"/>
  <c r="CV56" i="286" s="1"/>
  <c r="CU16" i="288"/>
  <c r="CU53" i="265"/>
  <c r="CU25" i="265"/>
  <c r="CU65" i="265"/>
  <c r="CU76" i="265"/>
  <c r="CV13" i="282"/>
  <c r="CV21" i="265" s="1"/>
  <c r="CV87" i="282"/>
  <c r="CV58" i="282"/>
  <c r="CV59" i="282" s="1"/>
  <c r="CV62" i="282" s="1"/>
  <c r="CV63" i="282" s="1"/>
  <c r="CV77" i="282"/>
  <c r="CV78" i="282" s="1"/>
  <c r="CW75" i="282" s="1"/>
  <c r="CV140" i="280" l="1"/>
  <c r="CU19" i="288"/>
  <c r="CU82" i="265"/>
  <c r="CU67" i="265"/>
  <c r="CW54" i="282"/>
  <c r="CV66" i="282"/>
  <c r="CV64" i="282"/>
  <c r="CV32" i="265" s="1"/>
  <c r="CV88" i="282"/>
  <c r="CV89" i="282" s="1"/>
  <c r="AF21" i="277"/>
  <c r="AF22" i="277" s="1"/>
  <c r="CV22" i="265"/>
  <c r="CU81" i="265" l="1"/>
  <c r="CV33" i="265"/>
  <c r="AF32" i="277"/>
  <c r="AF33" i="277" s="1"/>
  <c r="AF37" i="277" s="1"/>
  <c r="AF41" i="277" s="1"/>
  <c r="CV73" i="265"/>
  <c r="CW86" i="282"/>
  <c r="CV35" i="286"/>
  <c r="CV53" i="286"/>
  <c r="CV54" i="286" s="1"/>
  <c r="CV60" i="286" s="1"/>
  <c r="AG73" i="277" l="1"/>
  <c r="CU84" i="265"/>
  <c r="CU83" i="265"/>
  <c r="CV11" i="280"/>
  <c r="CV13" i="280" s="1"/>
  <c r="CV74" i="288"/>
  <c r="CV37" i="265"/>
  <c r="CV42" i="265" l="1"/>
  <c r="CV141" i="280" l="1"/>
  <c r="CV142" i="280" s="1"/>
  <c r="CV147" i="280" s="1"/>
  <c r="CV148" i="280" s="1"/>
  <c r="CV144" i="280" l="1"/>
  <c r="CV145" i="280" s="1"/>
  <c r="CV173" i="280" s="1"/>
  <c r="CV188" i="280"/>
  <c r="CV44" i="265"/>
  <c r="CV162" i="280" l="1"/>
  <c r="CV164" i="280" s="1"/>
  <c r="CV165" i="280" s="1"/>
  <c r="CV45" i="265" s="1"/>
  <c r="AF43" i="277"/>
  <c r="CV169" i="280" l="1"/>
  <c r="CV170" i="280" s="1"/>
  <c r="CV189" i="280" s="1"/>
  <c r="CV174" i="280"/>
  <c r="CV175" i="280" s="1"/>
  <c r="CV178" i="280" s="1"/>
  <c r="CV180" i="280" s="1"/>
  <c r="CV181" i="280" s="1"/>
  <c r="CV46" i="265" s="1"/>
  <c r="CV190" i="280" l="1"/>
  <c r="CV191" i="280" s="1"/>
  <c r="CW187" i="280" s="1"/>
  <c r="CV47" i="265"/>
  <c r="CV72" i="265" l="1"/>
  <c r="CV50" i="265"/>
  <c r="CW179" i="280"/>
  <c r="CW157" i="280"/>
  <c r="CW158" i="280" s="1"/>
  <c r="AG72" i="277"/>
  <c r="CV46" i="286" l="1"/>
  <c r="CV57" i="286"/>
  <c r="CV58" i="286" s="1"/>
  <c r="CV61" i="286" s="1"/>
  <c r="CV62" i="286" s="1"/>
  <c r="CW168" i="280"/>
  <c r="CW159" i="280"/>
  <c r="CW18" i="265" s="1"/>
  <c r="CW36" i="282"/>
  <c r="CW38" i="282" s="1"/>
  <c r="CW44" i="282" s="1"/>
  <c r="CW45" i="282" s="1"/>
  <c r="CW163" i="280"/>
  <c r="CV14" i="288" l="1"/>
  <c r="CV36" i="286"/>
  <c r="CV37" i="286" s="1"/>
  <c r="CV63" i="286"/>
  <c r="CV30" i="288"/>
  <c r="CV32" i="288" s="1"/>
  <c r="CV47" i="286"/>
  <c r="CV48" i="286" s="1"/>
  <c r="CW47" i="282"/>
  <c r="CW48" i="282" s="1"/>
  <c r="CW50" i="282"/>
  <c r="CW51" i="282" s="1"/>
  <c r="CW76" i="282" s="1"/>
  <c r="CW19" i="265"/>
  <c r="CV16" i="288" l="1"/>
  <c r="CV39" i="288"/>
  <c r="CV40" i="288" s="1"/>
  <c r="CV43" i="288" s="1"/>
  <c r="CV60" i="288"/>
  <c r="CV62" i="288" s="1"/>
  <c r="CV65" i="288" s="1"/>
  <c r="CV75" i="265"/>
  <c r="CW34" i="286"/>
  <c r="CW52" i="286" s="1"/>
  <c r="CV63" i="265"/>
  <c r="CW45" i="286"/>
  <c r="CV52" i="265"/>
  <c r="CV24" i="265"/>
  <c r="CW67" i="282"/>
  <c r="CW11" i="282"/>
  <c r="CW12" i="282" s="1"/>
  <c r="CW57" i="282"/>
  <c r="CW53" i="282"/>
  <c r="CW55" i="282" s="1"/>
  <c r="CV19" i="288" l="1"/>
  <c r="AF51" i="277"/>
  <c r="CV53" i="265"/>
  <c r="CV65" i="265"/>
  <c r="AG63" i="277"/>
  <c r="AG65" i="277" s="1"/>
  <c r="AG67" i="277" s="1"/>
  <c r="AG81" i="277" s="1"/>
  <c r="AG75" i="277"/>
  <c r="AG76" i="277" s="1"/>
  <c r="AG82" i="277" s="1"/>
  <c r="CV76" i="265"/>
  <c r="CV25" i="265"/>
  <c r="AF24" i="277"/>
  <c r="AF25" i="277" s="1"/>
  <c r="CW140" i="280"/>
  <c r="CW56" i="286"/>
  <c r="CW77" i="282"/>
  <c r="CW78" i="282" s="1"/>
  <c r="CX75" i="282" s="1"/>
  <c r="CW58" i="282"/>
  <c r="CW59" i="282" s="1"/>
  <c r="CW62" i="282" s="1"/>
  <c r="CW63" i="282" s="1"/>
  <c r="CW13" i="282"/>
  <c r="CW21" i="265" s="1"/>
  <c r="CW87" i="282"/>
  <c r="AG84" i="277" l="1"/>
  <c r="AG83" i="277"/>
  <c r="CV82" i="265"/>
  <c r="CV67" i="265"/>
  <c r="CW64" i="282"/>
  <c r="CW32" i="265" s="1"/>
  <c r="CW66" i="282"/>
  <c r="CW88" i="282"/>
  <c r="CW89" i="282" s="1"/>
  <c r="CW22" i="265"/>
  <c r="CX54" i="282"/>
  <c r="CV81" i="265" l="1"/>
  <c r="CW73" i="265"/>
  <c r="CX86" i="282"/>
  <c r="CW53" i="286"/>
  <c r="CW54" i="286" s="1"/>
  <c r="CW60" i="286" s="1"/>
  <c r="CW35" i="286"/>
  <c r="CW33" i="265"/>
  <c r="CV83" i="265" l="1"/>
  <c r="CV84" i="265"/>
  <c r="CW11" i="280"/>
  <c r="CW13" i="280" s="1"/>
  <c r="CW37" i="265"/>
  <c r="CW74" i="288"/>
  <c r="CW42" i="265" l="1"/>
  <c r="CW141" i="280" l="1"/>
  <c r="CW142" i="280" s="1"/>
  <c r="CW144" i="280" s="1"/>
  <c r="CW145" i="280" s="1"/>
  <c r="CW147" i="280" l="1"/>
  <c r="CW148" i="280" s="1"/>
  <c r="CW44" i="265" s="1"/>
  <c r="CW173" i="280"/>
  <c r="CW162" i="280"/>
  <c r="CW164" i="280" s="1"/>
  <c r="CW188" i="280" l="1"/>
  <c r="CW165" i="280"/>
  <c r="CW45" i="265" s="1"/>
  <c r="CW174" i="280"/>
  <c r="CW175" i="280" s="1"/>
  <c r="CW178" i="280" s="1"/>
  <c r="CW180" i="280" s="1"/>
  <c r="CW169" i="280"/>
  <c r="CW170" i="280" s="1"/>
  <c r="CW189" i="280" s="1"/>
  <c r="CW190" i="280" l="1"/>
  <c r="CW191" i="280" s="1"/>
  <c r="CW181" i="280"/>
  <c r="CW46" i="265" s="1"/>
  <c r="CX187" i="280" l="1"/>
  <c r="CW72" i="265"/>
  <c r="CW47" i="265"/>
  <c r="CW50" i="265" l="1"/>
  <c r="CX179" i="280"/>
  <c r="CX157" i="280"/>
  <c r="CX158" i="280" s="1"/>
  <c r="CW57" i="286" l="1"/>
  <c r="CW58" i="286" s="1"/>
  <c r="CW61" i="286" s="1"/>
  <c r="CW62" i="286" s="1"/>
  <c r="CW36" i="286" s="1"/>
  <c r="CW37" i="286" s="1"/>
  <c r="CW46" i="286"/>
  <c r="CX36" i="282"/>
  <c r="CX38" i="282" s="1"/>
  <c r="CX44" i="282" s="1"/>
  <c r="CX45" i="282" s="1"/>
  <c r="CX168" i="280"/>
  <c r="CX159" i="280"/>
  <c r="CX18" i="265" s="1"/>
  <c r="CX163" i="280"/>
  <c r="CW63" i="286" l="1"/>
  <c r="CW52" i="265" s="1"/>
  <c r="CW47" i="286"/>
  <c r="CW48" i="286" s="1"/>
  <c r="CW63" i="265" s="1"/>
  <c r="CW30" i="288"/>
  <c r="CW32" i="288" s="1"/>
  <c r="CW60" i="288" s="1"/>
  <c r="CW62" i="288" s="1"/>
  <c r="CW65" i="288" s="1"/>
  <c r="CW14" i="288"/>
  <c r="CX47" i="282"/>
  <c r="CX48" i="282" s="1"/>
  <c r="CX50" i="282"/>
  <c r="CX51" i="282" s="1"/>
  <c r="CX76" i="282" s="1"/>
  <c r="CX34" i="286"/>
  <c r="CW75" i="265"/>
  <c r="CX19" i="265"/>
  <c r="CX45" i="286" l="1"/>
  <c r="CX140" i="280" s="1"/>
  <c r="CW24" i="265"/>
  <c r="CW25" i="265" s="1"/>
  <c r="CW39" i="288"/>
  <c r="CW40" i="288" s="1"/>
  <c r="CW43" i="288" s="1"/>
  <c r="CW16" i="288"/>
  <c r="CW65" i="265"/>
  <c r="CW76" i="265"/>
  <c r="CX56" i="286"/>
  <c r="CW53" i="265"/>
  <c r="CX67" i="282"/>
  <c r="CX11" i="282"/>
  <c r="CX12" i="282" s="1"/>
  <c r="CX52" i="286"/>
  <c r="CX57" i="282"/>
  <c r="CX53" i="282"/>
  <c r="CX55" i="282" s="1"/>
  <c r="CW19" i="288" l="1"/>
  <c r="CW82" i="265"/>
  <c r="CW67" i="265"/>
  <c r="CX77" i="282"/>
  <c r="CX78" i="282" s="1"/>
  <c r="CY75" i="282" s="1"/>
  <c r="CX58" i="282"/>
  <c r="CX59" i="282" s="1"/>
  <c r="CX62" i="282" s="1"/>
  <c r="CX63" i="282" s="1"/>
  <c r="CX13" i="282"/>
  <c r="CX21" i="265" s="1"/>
  <c r="CX87" i="282"/>
  <c r="CW81" i="265" l="1"/>
  <c r="CX88" i="282"/>
  <c r="CX89" i="282" s="1"/>
  <c r="CX64" i="282"/>
  <c r="CX32" i="265" s="1"/>
  <c r="CX66" i="282"/>
  <c r="CY54" i="282"/>
  <c r="CX22" i="265"/>
  <c r="CW84" i="265" l="1"/>
  <c r="CW83" i="265"/>
  <c r="CY86" i="282"/>
  <c r="CX73" i="265"/>
  <c r="CX35" i="286"/>
  <c r="CX53" i="286"/>
  <c r="CX54" i="286" s="1"/>
  <c r="CX60" i="286" s="1"/>
  <c r="CX33" i="265"/>
  <c r="CX11" i="280" l="1"/>
  <c r="CX13" i="280" s="1"/>
  <c r="CX74" i="288"/>
  <c r="CX37" i="265"/>
  <c r="CX42" i="265" l="1"/>
  <c r="CX141" i="280" l="1"/>
  <c r="CX142" i="280" s="1"/>
  <c r="CX147" i="280" s="1"/>
  <c r="CX148" i="280" s="1"/>
  <c r="CX144" i="280" l="1"/>
  <c r="CX145" i="280" s="1"/>
  <c r="CX173" i="280" s="1"/>
  <c r="CX188" i="280"/>
  <c r="CX44" i="265"/>
  <c r="CX162" i="280" l="1"/>
  <c r="CX164" i="280" s="1"/>
  <c r="CX169" i="280" s="1"/>
  <c r="CX170" i="280" s="1"/>
  <c r="CX189" i="280" s="1"/>
  <c r="CX165" i="280" l="1"/>
  <c r="CX45" i="265" s="1"/>
  <c r="CX174" i="280"/>
  <c r="CX175" i="280" s="1"/>
  <c r="CX178" i="280" s="1"/>
  <c r="CX180" i="280" s="1"/>
  <c r="CX181" i="280" s="1"/>
  <c r="CX46" i="265" s="1"/>
  <c r="CX190" i="280" l="1"/>
  <c r="CX191" i="280" s="1"/>
  <c r="CY187" i="280" s="1"/>
  <c r="CX47" i="265"/>
  <c r="CX72" i="265" l="1"/>
  <c r="CX50" i="265"/>
  <c r="CY157" i="280"/>
  <c r="CY158" i="280" s="1"/>
  <c r="CY179" i="280"/>
  <c r="CX57" i="286" l="1"/>
  <c r="CX58" i="286" s="1"/>
  <c r="CX61" i="286" s="1"/>
  <c r="CX62" i="286" s="1"/>
  <c r="CX46" i="286"/>
  <c r="CY168" i="280"/>
  <c r="CY159" i="280"/>
  <c r="CY18" i="265" s="1"/>
  <c r="CY36" i="282"/>
  <c r="CY38" i="282" s="1"/>
  <c r="CY44" i="282" s="1"/>
  <c r="CY45" i="282" s="1"/>
  <c r="CY163" i="280"/>
  <c r="CX14" i="288" l="1"/>
  <c r="CX47" i="286"/>
  <c r="CX48" i="286" s="1"/>
  <c r="CX63" i="286"/>
  <c r="CX36" i="286"/>
  <c r="CX37" i="286" s="1"/>
  <c r="CX30" i="288"/>
  <c r="CX32" i="288" s="1"/>
  <c r="CY19" i="265"/>
  <c r="CY50" i="282"/>
  <c r="CY51" i="282" s="1"/>
  <c r="CY76" i="282" s="1"/>
  <c r="CY47" i="282"/>
  <c r="CY48" i="282" s="1"/>
  <c r="CX16" i="288" l="1"/>
  <c r="CY34" i="286"/>
  <c r="CY52" i="286" s="1"/>
  <c r="CX75" i="265"/>
  <c r="CY45" i="286"/>
  <c r="CX63" i="265"/>
  <c r="CX39" i="288"/>
  <c r="CX40" i="288" s="1"/>
  <c r="CX43" i="288" s="1"/>
  <c r="CX60" i="288"/>
  <c r="CX62" i="288" s="1"/>
  <c r="CX65" i="288" s="1"/>
  <c r="CX52" i="265"/>
  <c r="CX24" i="265"/>
  <c r="CY57" i="282"/>
  <c r="CY53" i="282"/>
  <c r="CY55" i="282" s="1"/>
  <c r="CY67" i="282"/>
  <c r="CY11" i="282"/>
  <c r="CY12" i="282" s="1"/>
  <c r="CX19" i="288" l="1"/>
  <c r="CX25" i="265"/>
  <c r="CX65" i="265"/>
  <c r="CX76" i="265"/>
  <c r="CX53" i="265"/>
  <c r="CY56" i="286"/>
  <c r="CY140" i="280"/>
  <c r="CY87" i="282"/>
  <c r="CY13" i="282"/>
  <c r="CY21" i="265" s="1"/>
  <c r="CY77" i="282"/>
  <c r="CY78" i="282" s="1"/>
  <c r="CZ75" i="282" s="1"/>
  <c r="CY58" i="282"/>
  <c r="CY59" i="282" s="1"/>
  <c r="CY62" i="282" s="1"/>
  <c r="CY63" i="282" s="1"/>
  <c r="CX82" i="265" l="1"/>
  <c r="CX67" i="265"/>
  <c r="CZ54" i="282"/>
  <c r="CY22" i="265"/>
  <c r="CY88" i="282"/>
  <c r="CY89" i="282" s="1"/>
  <c r="CY64" i="282"/>
  <c r="CY32" i="265" s="1"/>
  <c r="CY66" i="282"/>
  <c r="CX81" i="265" l="1"/>
  <c r="CY73" i="265"/>
  <c r="CZ86" i="282"/>
  <c r="CY33" i="265"/>
  <c r="CY35" i="286"/>
  <c r="CY53" i="286"/>
  <c r="CY54" i="286" s="1"/>
  <c r="CY60" i="286" s="1"/>
  <c r="CX84" i="265" l="1"/>
  <c r="CX83" i="265"/>
  <c r="CY11" i="280"/>
  <c r="CY13" i="280" s="1"/>
  <c r="CY37" i="265"/>
  <c r="CY74" i="288"/>
  <c r="CY42" i="265" l="1"/>
  <c r="CY141" i="280" l="1"/>
  <c r="CY142" i="280" s="1"/>
  <c r="CY144" i="280" s="1"/>
  <c r="CY145" i="280" s="1"/>
  <c r="CY147" i="280" l="1"/>
  <c r="CY148" i="280" s="1"/>
  <c r="CY188" i="280" s="1"/>
  <c r="CY173" i="280"/>
  <c r="CY162" i="280"/>
  <c r="CY164" i="280" s="1"/>
  <c r="CY44" i="265" l="1"/>
  <c r="CY165" i="280"/>
  <c r="CY45" i="265" s="1"/>
  <c r="CY169" i="280"/>
  <c r="CY170" i="280" s="1"/>
  <c r="CY189" i="280" s="1"/>
  <c r="CY174" i="280"/>
  <c r="CY175" i="280" s="1"/>
  <c r="CY178" i="280" s="1"/>
  <c r="CY180" i="280" s="1"/>
  <c r="CY190" i="280" l="1"/>
  <c r="CY191" i="280" s="1"/>
  <c r="CY181" i="280"/>
  <c r="CY46" i="265" s="1"/>
  <c r="CY47" i="265" l="1"/>
  <c r="CZ187" i="280"/>
  <c r="CY72" i="265"/>
  <c r="CY50" i="265" l="1"/>
  <c r="CZ179" i="280"/>
  <c r="CZ157" i="280"/>
  <c r="CZ158" i="280" s="1"/>
  <c r="CY46" i="286" l="1"/>
  <c r="CY57" i="286"/>
  <c r="CY58" i="286" s="1"/>
  <c r="CY61" i="286" s="1"/>
  <c r="CY62" i="286" s="1"/>
  <c r="CY63" i="286" s="1"/>
  <c r="CZ159" i="280"/>
  <c r="CZ18" i="265" s="1"/>
  <c r="CZ168" i="280"/>
  <c r="CZ36" i="282"/>
  <c r="CZ38" i="282" s="1"/>
  <c r="CZ44" i="282" s="1"/>
  <c r="CZ45" i="282" s="1"/>
  <c r="CZ163" i="280"/>
  <c r="CY36" i="286" l="1"/>
  <c r="CY37" i="286" s="1"/>
  <c r="CY75" i="265" s="1"/>
  <c r="CY14" i="288"/>
  <c r="CY47" i="286"/>
  <c r="CY48" i="286" s="1"/>
  <c r="CZ45" i="286" s="1"/>
  <c r="CY30" i="288"/>
  <c r="CY32" i="288" s="1"/>
  <c r="CY39" i="288" s="1"/>
  <c r="CY40" i="288" s="1"/>
  <c r="CY43" i="288" s="1"/>
  <c r="CZ34" i="286"/>
  <c r="CZ47" i="282"/>
  <c r="CZ48" i="282" s="1"/>
  <c r="CZ50" i="282"/>
  <c r="CZ51" i="282" s="1"/>
  <c r="CZ76" i="282" s="1"/>
  <c r="CZ19" i="265"/>
  <c r="AG18" i="277"/>
  <c r="AG19" i="277" s="1"/>
  <c r="CY60" i="288"/>
  <c r="CY62" i="288" s="1"/>
  <c r="CY65" i="288" s="1"/>
  <c r="CY52" i="265"/>
  <c r="CY24" i="265"/>
  <c r="CY16" i="288" l="1"/>
  <c r="CY19" i="288" s="1"/>
  <c r="CY63" i="265"/>
  <c r="CY76" i="265"/>
  <c r="CY25" i="265"/>
  <c r="CY53" i="265"/>
  <c r="CZ67" i="282"/>
  <c r="CZ11" i="282"/>
  <c r="CZ12" i="282" s="1"/>
  <c r="CZ57" i="282"/>
  <c r="CZ53" i="282"/>
  <c r="CZ55" i="282" s="1"/>
  <c r="CZ52" i="286"/>
  <c r="CZ140" i="280"/>
  <c r="CZ56" i="286"/>
  <c r="CY65" i="265" l="1"/>
  <c r="CY67" i="265" s="1"/>
  <c r="CY82" i="265"/>
  <c r="CZ77" i="282"/>
  <c r="CZ78" i="282" s="1"/>
  <c r="DA75" i="282" s="1"/>
  <c r="CZ58" i="282"/>
  <c r="CZ59" i="282" s="1"/>
  <c r="CZ62" i="282" s="1"/>
  <c r="CZ63" i="282" s="1"/>
  <c r="CZ87" i="282"/>
  <c r="CZ13" i="282"/>
  <c r="CZ21" i="265" s="1"/>
  <c r="CY81" i="265" l="1"/>
  <c r="DA54" i="282"/>
  <c r="AG21" i="277"/>
  <c r="AG22" i="277" s="1"/>
  <c r="CZ22" i="265"/>
  <c r="CZ88" i="282"/>
  <c r="CZ89" i="282" s="1"/>
  <c r="CZ64" i="282"/>
  <c r="CZ32" i="265" s="1"/>
  <c r="CZ66" i="282"/>
  <c r="CY84" i="265" l="1"/>
  <c r="CY83" i="265"/>
  <c r="CZ53" i="286"/>
  <c r="CZ54" i="286" s="1"/>
  <c r="CZ60" i="286" s="1"/>
  <c r="CZ35" i="286"/>
  <c r="CZ33" i="265"/>
  <c r="AG32" i="277"/>
  <c r="AG33" i="277" s="1"/>
  <c r="AG37" i="277" s="1"/>
  <c r="AG41" i="277" s="1"/>
  <c r="CZ73" i="265"/>
  <c r="DA86" i="282"/>
  <c r="AH73" i="277" l="1"/>
  <c r="CZ11" i="280"/>
  <c r="CZ13" i="280" s="1"/>
  <c r="CZ74" i="288"/>
  <c r="CZ37" i="265"/>
  <c r="CZ42" i="265" l="1"/>
  <c r="CZ141" i="280" l="1"/>
  <c r="CZ142" i="280" s="1"/>
  <c r="CZ147" i="280" s="1"/>
  <c r="CZ148" i="280" s="1"/>
  <c r="CZ144" i="280" l="1"/>
  <c r="CZ145" i="280" s="1"/>
  <c r="CZ162" i="280" s="1"/>
  <c r="CZ164" i="280" s="1"/>
  <c r="CZ188" i="280"/>
  <c r="CZ44" i="265"/>
  <c r="CZ173" i="280" l="1"/>
  <c r="CZ169" i="280"/>
  <c r="CZ170" i="280" s="1"/>
  <c r="CZ189" i="280" s="1"/>
  <c r="CZ165" i="280"/>
  <c r="CZ45" i="265" s="1"/>
  <c r="CZ174" i="280"/>
  <c r="AG43" i="277"/>
  <c r="CZ175" i="280" l="1"/>
  <c r="CZ178" i="280" s="1"/>
  <c r="CZ180" i="280" s="1"/>
  <c r="CZ181" i="280" s="1"/>
  <c r="CZ46" i="265" s="1"/>
  <c r="CZ190" i="280" l="1"/>
  <c r="CZ191" i="280" s="1"/>
  <c r="DA187" i="280" s="1"/>
  <c r="AG44" i="277"/>
  <c r="CZ47" i="265"/>
  <c r="CZ72" i="265" l="1"/>
  <c r="CZ50" i="265"/>
  <c r="AH72" i="277"/>
  <c r="DA157" i="280"/>
  <c r="DA158" i="280" s="1"/>
  <c r="DA179" i="280"/>
  <c r="CZ57" i="286" l="1"/>
  <c r="CZ58" i="286" s="1"/>
  <c r="CZ61" i="286" s="1"/>
  <c r="CZ62" i="286" s="1"/>
  <c r="CZ30" i="288" s="1"/>
  <c r="CZ32" i="288" s="1"/>
  <c r="CZ46" i="286"/>
  <c r="DA168" i="280"/>
  <c r="DA163" i="280"/>
  <c r="DA159" i="280"/>
  <c r="DA18" i="265" s="1"/>
  <c r="DA36" i="282"/>
  <c r="DA38" i="282" s="1"/>
  <c r="DA44" i="282" s="1"/>
  <c r="DA45" i="282" s="1"/>
  <c r="CZ14" i="288" l="1"/>
  <c r="CZ36" i="286"/>
  <c r="CZ37" i="286" s="1"/>
  <c r="DA34" i="286" s="1"/>
  <c r="CZ63" i="286"/>
  <c r="CZ52" i="265" s="1"/>
  <c r="CZ47" i="286"/>
  <c r="CZ48" i="286" s="1"/>
  <c r="CZ16" i="288"/>
  <c r="CZ75" i="265"/>
  <c r="CZ60" i="288"/>
  <c r="CZ62" i="288" s="1"/>
  <c r="CZ65" i="288" s="1"/>
  <c r="CZ39" i="288"/>
  <c r="CZ40" i="288" s="1"/>
  <c r="CZ43" i="288" s="1"/>
  <c r="DA47" i="282"/>
  <c r="DA48" i="282" s="1"/>
  <c r="DA50" i="282"/>
  <c r="DA51" i="282" s="1"/>
  <c r="DA76" i="282" s="1"/>
  <c r="DA19" i="265"/>
  <c r="CZ24" i="265" l="1"/>
  <c r="CZ25" i="265" s="1"/>
  <c r="DA45" i="286"/>
  <c r="DA140" i="280" s="1"/>
  <c r="CZ63" i="265"/>
  <c r="AH63" i="277" s="1"/>
  <c r="AH65" i="277" s="1"/>
  <c r="AH67" i="277" s="1"/>
  <c r="AH81" i="277" s="1"/>
  <c r="CZ19" i="288"/>
  <c r="DA11" i="282"/>
  <c r="DA12" i="282" s="1"/>
  <c r="DA67" i="282"/>
  <c r="AH75" i="277"/>
  <c r="AH76" i="277" s="1"/>
  <c r="AH82" i="277" s="1"/>
  <c r="CZ76" i="265"/>
  <c r="AG24" i="277"/>
  <c r="AG25" i="277" s="1"/>
  <c r="DA57" i="282"/>
  <c r="DA53" i="282"/>
  <c r="DA55" i="282" s="1"/>
  <c r="DA52" i="286"/>
  <c r="AG51" i="277"/>
  <c r="CZ53" i="265"/>
  <c r="CZ65" i="265"/>
  <c r="DA56" i="286" l="1"/>
  <c r="CZ67" i="265"/>
  <c r="CZ82" i="265"/>
  <c r="AH83" i="277"/>
  <c r="AH84" i="277"/>
  <c r="DA58" i="282"/>
  <c r="DA59" i="282" s="1"/>
  <c r="DA62" i="282" s="1"/>
  <c r="DA63" i="282" s="1"/>
  <c r="DA77" i="282"/>
  <c r="DA78" i="282" s="1"/>
  <c r="DB75" i="282" s="1"/>
  <c r="DA13" i="282"/>
  <c r="DA21" i="265" s="1"/>
  <c r="DA87" i="282"/>
  <c r="CZ81" i="265" l="1"/>
  <c r="DA22" i="265"/>
  <c r="DA64" i="282"/>
  <c r="DA32" i="265" s="1"/>
  <c r="DA66" i="282"/>
  <c r="DA88" i="282"/>
  <c r="DA89" i="282" s="1"/>
  <c r="DB54" i="282"/>
  <c r="CZ83" i="265" l="1"/>
  <c r="CZ84" i="265"/>
  <c r="DA73" i="265"/>
  <c r="DB86" i="282"/>
  <c r="DA33" i="265"/>
  <c r="DA35" i="286"/>
  <c r="DA53" i="286"/>
  <c r="DA54" i="286" s="1"/>
  <c r="DA60" i="286" s="1"/>
  <c r="DA11" i="280" l="1"/>
  <c r="DA13" i="280" s="1"/>
  <c r="DA37" i="265"/>
  <c r="DA74" i="288"/>
  <c r="DA42" i="265" l="1"/>
  <c r="DA141" i="280" l="1"/>
  <c r="DA142" i="280" s="1"/>
  <c r="DA144" i="280" s="1"/>
  <c r="DA145" i="280" s="1"/>
  <c r="DA147" i="280" l="1"/>
  <c r="DA148" i="280" s="1"/>
  <c r="DA44" i="265" s="1"/>
  <c r="DA173" i="280"/>
  <c r="DA162" i="280"/>
  <c r="DA164" i="280" s="1"/>
  <c r="DA188" i="280" l="1"/>
  <c r="DA165" i="280"/>
  <c r="DA45" i="265" s="1"/>
  <c r="DA174" i="280"/>
  <c r="DA175" i="280" s="1"/>
  <c r="DA178" i="280" s="1"/>
  <c r="DA180" i="280" s="1"/>
  <c r="DA169" i="280"/>
  <c r="DA170" i="280" s="1"/>
  <c r="DA189" i="280" s="1"/>
  <c r="DA190" i="280" l="1"/>
  <c r="DA191" i="280" s="1"/>
  <c r="DA181" i="280"/>
  <c r="DA46" i="265" s="1"/>
  <c r="DA47" i="265" l="1"/>
  <c r="DA72" i="265"/>
  <c r="DB187" i="280"/>
  <c r="DA50" i="265" l="1"/>
  <c r="DB179" i="280"/>
  <c r="DB157" i="280"/>
  <c r="DB158" i="280" s="1"/>
  <c r="DA57" i="286" l="1"/>
  <c r="DA58" i="286" s="1"/>
  <c r="DA61" i="286" s="1"/>
  <c r="DA62" i="286" s="1"/>
  <c r="DA46" i="286"/>
  <c r="DB168" i="280"/>
  <c r="DB159" i="280"/>
  <c r="DB18" i="265" s="1"/>
  <c r="DB36" i="282"/>
  <c r="DB38" i="282" s="1"/>
  <c r="DB44" i="282" s="1"/>
  <c r="DB45" i="282" s="1"/>
  <c r="DB163" i="280"/>
  <c r="DA30" i="288" l="1"/>
  <c r="DA32" i="288" s="1"/>
  <c r="DA36" i="286"/>
  <c r="DA37" i="286" s="1"/>
  <c r="DA14" i="288"/>
  <c r="DA63" i="286"/>
  <c r="DA47" i="286"/>
  <c r="DA48" i="286" s="1"/>
  <c r="DB50" i="282"/>
  <c r="DB51" i="282" s="1"/>
  <c r="DB76" i="282" s="1"/>
  <c r="DB47" i="282"/>
  <c r="DB48" i="282" s="1"/>
  <c r="DB19" i="265"/>
  <c r="DA16" i="288" l="1"/>
  <c r="DB45" i="286"/>
  <c r="DA63" i="265"/>
  <c r="DA39" i="288"/>
  <c r="DA40" i="288" s="1"/>
  <c r="DA43" i="288" s="1"/>
  <c r="DA60" i="288"/>
  <c r="DA62" i="288" s="1"/>
  <c r="DA65" i="288" s="1"/>
  <c r="DA52" i="265"/>
  <c r="DA24" i="265"/>
  <c r="DB34" i="286"/>
  <c r="DB52" i="286" s="1"/>
  <c r="DA75" i="265"/>
  <c r="DB57" i="282"/>
  <c r="DB53" i="282"/>
  <c r="DB55" i="282" s="1"/>
  <c r="DB67" i="282"/>
  <c r="DB11" i="282"/>
  <c r="DB12" i="282" s="1"/>
  <c r="DA19" i="288" l="1"/>
  <c r="DA76" i="265"/>
  <c r="DA25" i="265"/>
  <c r="DA65" i="265"/>
  <c r="DA53" i="265"/>
  <c r="DB140" i="280"/>
  <c r="DB56" i="286"/>
  <c r="DB13" i="282"/>
  <c r="DB21" i="265" s="1"/>
  <c r="DB87" i="282"/>
  <c r="DB77" i="282"/>
  <c r="DB78" i="282" s="1"/>
  <c r="DC75" i="282" s="1"/>
  <c r="DB58" i="282"/>
  <c r="DB59" i="282" s="1"/>
  <c r="DB62" i="282" s="1"/>
  <c r="DB63" i="282" s="1"/>
  <c r="DA67" i="265" l="1"/>
  <c r="DA82" i="265"/>
  <c r="DB64" i="282"/>
  <c r="DB32" i="265" s="1"/>
  <c r="DB88" i="282"/>
  <c r="DB89" i="282" s="1"/>
  <c r="DB66" i="282"/>
  <c r="DC54" i="282"/>
  <c r="DB22" i="265"/>
  <c r="DA81" i="265" l="1"/>
  <c r="DB53" i="286"/>
  <c r="DB54" i="286" s="1"/>
  <c r="DB60" i="286" s="1"/>
  <c r="DB35" i="286"/>
  <c r="DC86" i="282"/>
  <c r="DB73" i="265"/>
  <c r="DB33" i="265"/>
  <c r="DA84" i="265" l="1"/>
  <c r="DA83" i="265"/>
  <c r="DB11" i="280"/>
  <c r="DB13" i="280" s="1"/>
  <c r="DB74" i="288"/>
  <c r="DB37" i="265"/>
  <c r="DB42" i="265" l="1"/>
  <c r="DB141" i="280" l="1"/>
  <c r="DB142" i="280" s="1"/>
  <c r="DB144" i="280" s="1"/>
  <c r="DB145" i="280" s="1"/>
  <c r="DB147" i="280" l="1"/>
  <c r="DB148" i="280" s="1"/>
  <c r="DB188" i="280" s="1"/>
  <c r="DB162" i="280"/>
  <c r="DB164" i="280" s="1"/>
  <c r="DB173" i="280"/>
  <c r="DB44" i="265" l="1"/>
  <c r="DB165" i="280"/>
  <c r="DB45" i="265" s="1"/>
  <c r="DB169" i="280"/>
  <c r="DB170" i="280" s="1"/>
  <c r="DB189" i="280" s="1"/>
  <c r="DB174" i="280"/>
  <c r="DB175" i="280" s="1"/>
  <c r="DB178" i="280" s="1"/>
  <c r="DB180" i="280" s="1"/>
  <c r="DB190" i="280" l="1"/>
  <c r="DB191" i="280" s="1"/>
  <c r="DB181" i="280"/>
  <c r="DB46" i="265" s="1"/>
  <c r="DB47" i="265" l="1"/>
  <c r="DB72" i="265"/>
  <c r="DC187" i="280"/>
  <c r="DB50" i="265" l="1"/>
  <c r="DC157" i="280"/>
  <c r="DC158" i="280" s="1"/>
  <c r="DC179" i="280"/>
  <c r="DB46" i="286" l="1"/>
  <c r="DB57" i="286"/>
  <c r="DB58" i="286" s="1"/>
  <c r="DB61" i="286" s="1"/>
  <c r="DB62" i="286" s="1"/>
  <c r="DC168" i="280"/>
  <c r="DC159" i="280"/>
  <c r="DC18" i="265" s="1"/>
  <c r="DC36" i="282"/>
  <c r="DC38" i="282" s="1"/>
  <c r="DC44" i="282" s="1"/>
  <c r="DC45" i="282" s="1"/>
  <c r="DC163" i="280"/>
  <c r="DB14" i="288" l="1"/>
  <c r="DB47" i="286"/>
  <c r="DB48" i="286" s="1"/>
  <c r="DB30" i="288"/>
  <c r="DB32" i="288" s="1"/>
  <c r="DB36" i="286"/>
  <c r="DB37" i="286" s="1"/>
  <c r="DB63" i="286"/>
  <c r="DC19" i="265"/>
  <c r="DC50" i="282"/>
  <c r="DC51" i="282" s="1"/>
  <c r="DC76" i="282" s="1"/>
  <c r="DC47" i="282"/>
  <c r="DC48" i="282" s="1"/>
  <c r="DB16" i="288" l="1"/>
  <c r="DB75" i="265"/>
  <c r="DC34" i="286"/>
  <c r="DC52" i="286" s="1"/>
  <c r="DC45" i="286"/>
  <c r="DB63" i="265"/>
  <c r="DB52" i="265"/>
  <c r="DB24" i="265"/>
  <c r="DB39" i="288"/>
  <c r="DB40" i="288" s="1"/>
  <c r="DB43" i="288" s="1"/>
  <c r="DB60" i="288"/>
  <c r="DB62" i="288" s="1"/>
  <c r="DB65" i="288" s="1"/>
  <c r="DC57" i="282"/>
  <c r="DC53" i="282"/>
  <c r="DC55" i="282" s="1"/>
  <c r="DC11" i="282"/>
  <c r="DC12" i="282" s="1"/>
  <c r="DC67" i="282"/>
  <c r="DB19" i="288" l="1"/>
  <c r="DB25" i="265"/>
  <c r="DB65" i="265"/>
  <c r="DB53" i="265"/>
  <c r="DC56" i="286"/>
  <c r="DC140" i="280"/>
  <c r="DB76" i="265"/>
  <c r="DC13" i="282"/>
  <c r="DC21" i="265" s="1"/>
  <c r="DC87" i="282"/>
  <c r="DC58" i="282"/>
  <c r="DC59" i="282" s="1"/>
  <c r="DC62" i="282" s="1"/>
  <c r="DC63" i="282" s="1"/>
  <c r="DC77" i="282"/>
  <c r="DC78" i="282" s="1"/>
  <c r="DD75" i="282" s="1"/>
  <c r="DB82" i="265" l="1"/>
  <c r="DB67" i="265"/>
  <c r="DC88" i="282"/>
  <c r="DC89" i="282" s="1"/>
  <c r="DC64" i="282"/>
  <c r="DC32" i="265" s="1"/>
  <c r="DC66" i="282"/>
  <c r="DD54" i="282"/>
  <c r="DC22" i="265"/>
  <c r="DB81" i="265" l="1"/>
  <c r="DC53" i="286"/>
  <c r="DC54" i="286" s="1"/>
  <c r="DC60" i="286" s="1"/>
  <c r="DC35" i="286"/>
  <c r="DC73" i="265"/>
  <c r="DD86" i="282"/>
  <c r="DC33" i="265"/>
  <c r="DB83" i="265" l="1"/>
  <c r="DB84" i="265"/>
  <c r="DC11" i="280"/>
  <c r="DC13" i="280" s="1"/>
  <c r="DC37" i="265"/>
  <c r="DC74" i="288"/>
  <c r="DC42" i="265" l="1"/>
  <c r="DC141" i="280" l="1"/>
  <c r="DC142" i="280" s="1"/>
  <c r="DC144" i="280" s="1"/>
  <c r="DC145" i="280" s="1"/>
  <c r="DC147" i="280" l="1"/>
  <c r="DC148" i="280" s="1"/>
  <c r="DC188" i="280" s="1"/>
  <c r="DC173" i="280"/>
  <c r="DC162" i="280"/>
  <c r="DC164" i="280" s="1"/>
  <c r="DC44" i="265" l="1"/>
  <c r="DC165" i="280"/>
  <c r="DC45" i="265" s="1"/>
  <c r="DC174" i="280"/>
  <c r="DC175" i="280" s="1"/>
  <c r="DC178" i="280" s="1"/>
  <c r="DC180" i="280" s="1"/>
  <c r="DC169" i="280"/>
  <c r="DC170" i="280" s="1"/>
  <c r="DC189" i="280" s="1"/>
  <c r="DC181" i="280" l="1"/>
  <c r="DC46" i="265" s="1"/>
  <c r="DC190" i="280"/>
  <c r="DC191" i="280" s="1"/>
  <c r="DC47" i="265" l="1"/>
  <c r="DC72" i="265"/>
  <c r="DD187" i="280"/>
  <c r="DC50" i="265" l="1"/>
  <c r="DD179" i="280"/>
  <c r="DD157" i="280"/>
  <c r="DD158" i="280" s="1"/>
  <c r="DC57" i="286" l="1"/>
  <c r="DC58" i="286" s="1"/>
  <c r="DC61" i="286" s="1"/>
  <c r="DC62" i="286" s="1"/>
  <c r="DC46" i="286"/>
  <c r="DD159" i="280"/>
  <c r="DD18" i="265" s="1"/>
  <c r="DD168" i="280"/>
  <c r="DD163" i="280"/>
  <c r="DD36" i="282"/>
  <c r="DD38" i="282" s="1"/>
  <c r="DD44" i="282" s="1"/>
  <c r="DD45" i="282" s="1"/>
  <c r="DC63" i="286" l="1"/>
  <c r="DC36" i="286"/>
  <c r="DC37" i="286" s="1"/>
  <c r="DC47" i="286"/>
  <c r="DC48" i="286" s="1"/>
  <c r="DC14" i="288"/>
  <c r="DC30" i="288"/>
  <c r="DC32" i="288" s="1"/>
  <c r="DD47" i="282"/>
  <c r="DD48" i="282" s="1"/>
  <c r="DD50" i="282"/>
  <c r="DD51" i="282" s="1"/>
  <c r="DD76" i="282" s="1"/>
  <c r="DD19" i="265"/>
  <c r="AH18" i="277"/>
  <c r="AH19" i="277" s="1"/>
  <c r="DC16" i="288" l="1"/>
  <c r="DD34" i="286"/>
  <c r="DD52" i="286" s="1"/>
  <c r="DC75" i="265"/>
  <c r="DC39" i="288"/>
  <c r="DC40" i="288" s="1"/>
  <c r="DC43" i="288" s="1"/>
  <c r="DC60" i="288"/>
  <c r="DC62" i="288" s="1"/>
  <c r="DC65" i="288" s="1"/>
  <c r="DC63" i="265"/>
  <c r="DD45" i="286"/>
  <c r="DC24" i="265"/>
  <c r="DC52" i="265"/>
  <c r="DD11" i="282"/>
  <c r="DD12" i="282" s="1"/>
  <c r="DD67" i="282"/>
  <c r="DD53" i="282"/>
  <c r="DD55" i="282" s="1"/>
  <c r="DD57" i="282"/>
  <c r="DC19" i="288" l="1"/>
  <c r="DC65" i="265"/>
  <c r="DC53" i="265"/>
  <c r="DD56" i="286"/>
  <c r="DD140" i="280"/>
  <c r="DC76" i="265"/>
  <c r="DC25" i="265"/>
  <c r="DD77" i="282"/>
  <c r="DD78" i="282" s="1"/>
  <c r="DE75" i="282" s="1"/>
  <c r="DD58" i="282"/>
  <c r="DD59" i="282" s="1"/>
  <c r="DD62" i="282" s="1"/>
  <c r="DD63" i="282" s="1"/>
  <c r="DD13" i="282"/>
  <c r="DD21" i="265" s="1"/>
  <c r="DD87" i="282"/>
  <c r="DC82" i="265" l="1"/>
  <c r="DC67" i="265"/>
  <c r="DD88" i="282"/>
  <c r="DD89" i="282" s="1"/>
  <c r="DD64" i="282"/>
  <c r="DD32" i="265" s="1"/>
  <c r="DD66" i="282"/>
  <c r="DE54" i="282"/>
  <c r="AH21" i="277"/>
  <c r="AH22" i="277" s="1"/>
  <c r="DD22" i="265"/>
  <c r="DC81" i="265" l="1"/>
  <c r="DD33" i="265"/>
  <c r="AH32" i="277"/>
  <c r="AH33" i="277" s="1"/>
  <c r="AH37" i="277" s="1"/>
  <c r="AH41" i="277" s="1"/>
  <c r="DD53" i="286"/>
  <c r="DD54" i="286" s="1"/>
  <c r="DD60" i="286" s="1"/>
  <c r="DD35" i="286"/>
  <c r="DE86" i="282"/>
  <c r="DD73" i="265"/>
  <c r="AI73" i="277" l="1"/>
  <c r="DC83" i="265"/>
  <c r="DC84" i="265"/>
  <c r="DD11" i="280"/>
  <c r="DD13" i="280" s="1"/>
  <c r="DD37" i="265"/>
  <c r="DD74" i="288"/>
  <c r="DD42" i="265" l="1"/>
  <c r="DD141" i="280" l="1"/>
  <c r="DD142" i="280" s="1"/>
  <c r="DD144" i="280" s="1"/>
  <c r="DD145" i="280" s="1"/>
  <c r="DD147" i="280" l="1"/>
  <c r="DD148" i="280" s="1"/>
  <c r="DD188" i="280" s="1"/>
  <c r="DD162" i="280"/>
  <c r="DD164" i="280" s="1"/>
  <c r="DD173" i="280"/>
  <c r="DD44" i="265" l="1"/>
  <c r="DD174" i="280"/>
  <c r="DD175" i="280" s="1"/>
  <c r="DD178" i="280" s="1"/>
  <c r="DD180" i="280" s="1"/>
  <c r="DD165" i="280"/>
  <c r="DD45" i="265" s="1"/>
  <c r="DD169" i="280"/>
  <c r="DD170" i="280" s="1"/>
  <c r="DD189" i="280" s="1"/>
  <c r="AH43" i="277" l="1"/>
  <c r="DD181" i="280"/>
  <c r="DD46" i="265" s="1"/>
  <c r="DD190" i="280"/>
  <c r="DD191" i="280" s="1"/>
  <c r="DD47" i="265" l="1"/>
  <c r="DD72" i="265"/>
  <c r="DE187" i="280"/>
  <c r="DD50" i="265" l="1"/>
  <c r="AI72" i="277"/>
  <c r="DE157" i="280"/>
  <c r="DE158" i="280" s="1"/>
  <c r="DE179" i="280"/>
  <c r="DD57" i="286" l="1"/>
  <c r="DD58" i="286" s="1"/>
  <c r="DD61" i="286" s="1"/>
  <c r="DD62" i="286" s="1"/>
  <c r="DD46" i="286"/>
  <c r="DE159" i="280"/>
  <c r="DE18" i="265" s="1"/>
  <c r="DE168" i="280"/>
  <c r="DE36" i="282"/>
  <c r="DE38" i="282" s="1"/>
  <c r="DE44" i="282" s="1"/>
  <c r="DE45" i="282" s="1"/>
  <c r="DE163" i="280"/>
  <c r="DD14" i="288" l="1"/>
  <c r="DD30" i="288"/>
  <c r="DD32" i="288" s="1"/>
  <c r="DD36" i="286"/>
  <c r="DD37" i="286" s="1"/>
  <c r="DD63" i="286"/>
  <c r="DD47" i="286"/>
  <c r="DD48" i="286" s="1"/>
  <c r="DE50" i="282"/>
  <c r="DE51" i="282" s="1"/>
  <c r="DE76" i="282" s="1"/>
  <c r="DE47" i="282"/>
  <c r="DE48" i="282" s="1"/>
  <c r="DE19" i="265"/>
  <c r="DD16" i="288" l="1"/>
  <c r="DD63" i="265"/>
  <c r="DE45" i="286"/>
  <c r="DD52" i="265"/>
  <c r="DD24" i="265"/>
  <c r="DD39" i="288"/>
  <c r="DD40" i="288" s="1"/>
  <c r="DD43" i="288" s="1"/>
  <c r="DD60" i="288"/>
  <c r="DD62" i="288" s="1"/>
  <c r="DD65" i="288" s="1"/>
  <c r="DE34" i="286"/>
  <c r="DE52" i="286" s="1"/>
  <c r="DD75" i="265"/>
  <c r="DE67" i="282"/>
  <c r="DE11" i="282"/>
  <c r="DE12" i="282" s="1"/>
  <c r="DE57" i="282"/>
  <c r="DE53" i="282"/>
  <c r="DE55" i="282" s="1"/>
  <c r="DD19" i="288" l="1"/>
  <c r="DD76" i="265"/>
  <c r="AI75" i="277"/>
  <c r="AI76" i="277" s="1"/>
  <c r="AI82" i="277" s="1"/>
  <c r="DD25" i="265"/>
  <c r="AH24" i="277"/>
  <c r="AH25" i="277" s="1"/>
  <c r="DE56" i="286"/>
  <c r="DE140" i="280"/>
  <c r="AH51" i="277"/>
  <c r="DD53" i="265"/>
  <c r="DD65" i="265"/>
  <c r="AI63" i="277"/>
  <c r="AI65" i="277" s="1"/>
  <c r="AI67" i="277" s="1"/>
  <c r="AI81" i="277" s="1"/>
  <c r="DE58" i="282"/>
  <c r="DE59" i="282" s="1"/>
  <c r="DE62" i="282" s="1"/>
  <c r="DE63" i="282" s="1"/>
  <c r="DE77" i="282"/>
  <c r="DE78" i="282" s="1"/>
  <c r="DF75" i="282" s="1"/>
  <c r="DE13" i="282"/>
  <c r="DE21" i="265" s="1"/>
  <c r="DE87" i="282"/>
  <c r="AI83" i="277" l="1"/>
  <c r="AI84" i="277"/>
  <c r="DD82" i="265"/>
  <c r="DD67" i="265"/>
  <c r="DF54" i="282"/>
  <c r="DE22" i="265"/>
  <c r="DE88" i="282"/>
  <c r="DE89" i="282" s="1"/>
  <c r="DE64" i="282"/>
  <c r="DE32" i="265" s="1"/>
  <c r="DE66" i="282"/>
  <c r="DD81" i="265" l="1"/>
  <c r="DE33" i="265"/>
  <c r="DE53" i="286"/>
  <c r="DE54" i="286" s="1"/>
  <c r="DE60" i="286" s="1"/>
  <c r="DE35" i="286"/>
  <c r="DF86" i="282"/>
  <c r="DE73" i="265"/>
  <c r="DD83" i="265" l="1"/>
  <c r="DD84" i="265"/>
  <c r="DE11" i="280"/>
  <c r="DE13" i="280" s="1"/>
  <c r="DE74" i="288"/>
  <c r="DE37" i="265"/>
  <c r="DE42" i="265" l="1"/>
  <c r="DE141" i="280" l="1"/>
  <c r="DE142" i="280" s="1"/>
  <c r="DE147" i="280" s="1"/>
  <c r="DE148" i="280" s="1"/>
  <c r="DE144" i="280" l="1"/>
  <c r="DE145" i="280" s="1"/>
  <c r="DE162" i="280" s="1"/>
  <c r="DE164" i="280" s="1"/>
  <c r="DE188" i="280"/>
  <c r="DE44" i="265"/>
  <c r="DE173" i="280" l="1"/>
  <c r="DE174" i="280"/>
  <c r="DE169" i="280"/>
  <c r="DE170" i="280" s="1"/>
  <c r="DE189" i="280" s="1"/>
  <c r="DE165" i="280"/>
  <c r="DE45" i="265" s="1"/>
  <c r="DE175" i="280" l="1"/>
  <c r="DE178" i="280" s="1"/>
  <c r="DE180" i="280" s="1"/>
  <c r="DE190" i="280" s="1"/>
  <c r="DE191" i="280" s="1"/>
  <c r="DE181" i="280" l="1"/>
  <c r="DE46" i="265" s="1"/>
  <c r="DF187" i="280"/>
  <c r="DE72" i="265"/>
  <c r="DE47" i="265" l="1"/>
  <c r="DF157" i="280"/>
  <c r="DF158" i="280" s="1"/>
  <c r="DF179" i="280"/>
  <c r="DE50" i="265" l="1"/>
  <c r="DF168" i="280"/>
  <c r="DF159" i="280"/>
  <c r="DF18" i="265" s="1"/>
  <c r="DF163" i="280"/>
  <c r="DF36" i="282"/>
  <c r="DF38" i="282" s="1"/>
  <c r="DF44" i="282" s="1"/>
  <c r="DF45" i="282" s="1"/>
  <c r="DE46" i="286" l="1"/>
  <c r="DE57" i="286"/>
  <c r="DE58" i="286" s="1"/>
  <c r="DE61" i="286" s="1"/>
  <c r="DE62" i="286" s="1"/>
  <c r="DE14" i="288" s="1"/>
  <c r="DF50" i="282"/>
  <c r="DF51" i="282" s="1"/>
  <c r="DF76" i="282" s="1"/>
  <c r="DF47" i="282"/>
  <c r="DF48" i="282" s="1"/>
  <c r="DF19" i="265"/>
  <c r="DE63" i="286" l="1"/>
  <c r="DE52" i="265" s="1"/>
  <c r="DE47" i="286"/>
  <c r="DE48" i="286" s="1"/>
  <c r="DE63" i="265" s="1"/>
  <c r="DE30" i="288"/>
  <c r="DE32" i="288" s="1"/>
  <c r="DE60" i="288" s="1"/>
  <c r="DE62" i="288" s="1"/>
  <c r="DE65" i="288" s="1"/>
  <c r="DE36" i="286"/>
  <c r="DE37" i="286" s="1"/>
  <c r="DE75" i="265" s="1"/>
  <c r="DE16" i="288"/>
  <c r="DF57" i="282"/>
  <c r="DF53" i="282"/>
  <c r="DF55" i="282" s="1"/>
  <c r="DF11" i="282"/>
  <c r="DF12" i="282" s="1"/>
  <c r="DF67" i="282"/>
  <c r="DE24" i="265" l="1"/>
  <c r="DF45" i="286"/>
  <c r="DF140" i="280" s="1"/>
  <c r="DF34" i="286"/>
  <c r="DF52" i="286" s="1"/>
  <c r="DE39" i="288"/>
  <c r="DE40" i="288" s="1"/>
  <c r="DE43" i="288" s="1"/>
  <c r="DE19" i="288"/>
  <c r="DE65" i="265"/>
  <c r="DE25" i="265"/>
  <c r="DE76" i="265"/>
  <c r="DE53" i="265"/>
  <c r="DF87" i="282"/>
  <c r="DF13" i="282"/>
  <c r="DF21" i="265" s="1"/>
  <c r="DF58" i="282"/>
  <c r="DF59" i="282" s="1"/>
  <c r="DF62" i="282" s="1"/>
  <c r="DF63" i="282" s="1"/>
  <c r="DF77" i="282"/>
  <c r="DF78" i="282" s="1"/>
  <c r="DG75" i="282" s="1"/>
  <c r="DF56" i="286" l="1"/>
  <c r="DE82" i="265"/>
  <c r="DE67" i="265"/>
  <c r="DG54" i="282"/>
  <c r="DF22" i="265"/>
  <c r="DF88" i="282"/>
  <c r="DF89" i="282" s="1"/>
  <c r="DF64" i="282"/>
  <c r="DF32" i="265" s="1"/>
  <c r="DF66" i="282"/>
  <c r="DE81" i="265" l="1"/>
  <c r="DF73" i="265"/>
  <c r="DG86" i="282"/>
  <c r="DF33" i="265"/>
  <c r="DF53" i="286"/>
  <c r="DF54" i="286" s="1"/>
  <c r="DF60" i="286" s="1"/>
  <c r="DF35" i="286"/>
  <c r="DE84" i="265" l="1"/>
  <c r="DE83" i="265"/>
  <c r="DF11" i="280"/>
  <c r="DF13" i="280" s="1"/>
  <c r="DF37" i="265"/>
  <c r="DF74" i="288"/>
  <c r="DF42" i="265" l="1"/>
  <c r="DF141" i="280" l="1"/>
  <c r="DF142" i="280" s="1"/>
  <c r="DF144" i="280" s="1"/>
  <c r="DF145" i="280" s="1"/>
  <c r="DF147" i="280" l="1"/>
  <c r="DF148" i="280" s="1"/>
  <c r="DF44" i="265" s="1"/>
  <c r="DF173" i="280"/>
  <c r="DF162" i="280"/>
  <c r="DF164" i="280" s="1"/>
  <c r="DF188" i="280" l="1"/>
  <c r="DF165" i="280"/>
  <c r="DF45" i="265" s="1"/>
  <c r="DF169" i="280"/>
  <c r="DF170" i="280" s="1"/>
  <c r="DF189" i="280" s="1"/>
  <c r="DF174" i="280"/>
  <c r="DF175" i="280" s="1"/>
  <c r="DF178" i="280" s="1"/>
  <c r="DF180" i="280" s="1"/>
  <c r="DF181" i="280" l="1"/>
  <c r="DF46" i="265" s="1"/>
  <c r="DF190" i="280"/>
  <c r="DF191" i="280" s="1"/>
  <c r="DG187" i="280" l="1"/>
  <c r="DF72" i="265"/>
  <c r="DF47" i="265"/>
  <c r="DF50" i="265" l="1"/>
  <c r="DG179" i="280"/>
  <c r="DG157" i="280"/>
  <c r="DG158" i="280" s="1"/>
  <c r="DF57" i="286" l="1"/>
  <c r="DF58" i="286" s="1"/>
  <c r="DF61" i="286" s="1"/>
  <c r="DF62" i="286" s="1"/>
  <c r="DF30" i="288" s="1"/>
  <c r="DF32" i="288" s="1"/>
  <c r="DF46" i="286"/>
  <c r="DG159" i="280"/>
  <c r="DG18" i="265" s="1"/>
  <c r="DG168" i="280"/>
  <c r="DG36" i="282"/>
  <c r="DG38" i="282" s="1"/>
  <c r="DG44" i="282" s="1"/>
  <c r="DG45" i="282" s="1"/>
  <c r="DG163" i="280"/>
  <c r="DF63" i="286" l="1"/>
  <c r="DF24" i="265" s="1"/>
  <c r="DF36" i="286"/>
  <c r="DF37" i="286" s="1"/>
  <c r="DF75" i="265" s="1"/>
  <c r="DF47" i="286"/>
  <c r="DF48" i="286" s="1"/>
  <c r="DG45" i="286" s="1"/>
  <c r="DF14" i="288"/>
  <c r="DG47" i="282"/>
  <c r="DG48" i="282" s="1"/>
  <c r="DG50" i="282"/>
  <c r="DG51" i="282" s="1"/>
  <c r="DG76" i="282" s="1"/>
  <c r="DG19" i="265"/>
  <c r="DF60" i="288"/>
  <c r="DF62" i="288" s="1"/>
  <c r="DF65" i="288" s="1"/>
  <c r="DF39" i="288"/>
  <c r="DF40" i="288" s="1"/>
  <c r="DF43" i="288" s="1"/>
  <c r="DG34" i="286" l="1"/>
  <c r="DF52" i="265"/>
  <c r="DF63" i="265"/>
  <c r="DF16" i="288"/>
  <c r="DF65" i="265"/>
  <c r="DF76" i="265"/>
  <c r="DF25" i="265"/>
  <c r="DG56" i="286"/>
  <c r="DG140" i="280"/>
  <c r="DG67" i="282"/>
  <c r="DG11" i="282"/>
  <c r="DG12" i="282" s="1"/>
  <c r="DG57" i="282"/>
  <c r="DG53" i="282"/>
  <c r="DG55" i="282" s="1"/>
  <c r="DF53" i="265"/>
  <c r="DG52" i="286"/>
  <c r="DF19" i="288" l="1"/>
  <c r="DF82" i="265"/>
  <c r="DF67" i="265"/>
  <c r="DG58" i="282"/>
  <c r="DG59" i="282" s="1"/>
  <c r="DG62" i="282" s="1"/>
  <c r="DG63" i="282" s="1"/>
  <c r="DG77" i="282"/>
  <c r="DG78" i="282" s="1"/>
  <c r="DH75" i="282" s="1"/>
  <c r="DG13" i="282"/>
  <c r="DG21" i="265" s="1"/>
  <c r="DG87" i="282"/>
  <c r="DF81" i="265" l="1"/>
  <c r="DG66" i="282"/>
  <c r="DG64" i="282"/>
  <c r="DG32" i="265" s="1"/>
  <c r="DG88" i="282"/>
  <c r="DG89" i="282" s="1"/>
  <c r="DH54" i="282"/>
  <c r="DG22" i="265"/>
  <c r="DF84" i="265" l="1"/>
  <c r="DF83" i="265"/>
  <c r="DH86" i="282"/>
  <c r="DG73" i="265"/>
  <c r="DG35" i="286"/>
  <c r="DG53" i="286"/>
  <c r="DG54" i="286" s="1"/>
  <c r="DG60" i="286" s="1"/>
  <c r="DG33" i="265"/>
  <c r="DG11" i="280" l="1"/>
  <c r="DG13" i="280" s="1"/>
  <c r="DG74" i="288"/>
  <c r="DG37" i="265"/>
  <c r="DG42" i="265" l="1"/>
  <c r="DG141" i="280" l="1"/>
  <c r="DG142" i="280" s="1"/>
  <c r="DG147" i="280" s="1"/>
  <c r="DG148" i="280" s="1"/>
  <c r="DG144" i="280" l="1"/>
  <c r="DG145" i="280" s="1"/>
  <c r="DG173" i="280" s="1"/>
  <c r="DG44" i="265"/>
  <c r="DG188" i="280"/>
  <c r="DG162" i="280" l="1"/>
  <c r="DG164" i="280" s="1"/>
  <c r="DG169" i="280" s="1"/>
  <c r="DG170" i="280" s="1"/>
  <c r="DG189" i="280" s="1"/>
  <c r="DG165" i="280" l="1"/>
  <c r="DG45" i="265" s="1"/>
  <c r="DG174" i="280"/>
  <c r="DG175" i="280" s="1"/>
  <c r="DG178" i="280" s="1"/>
  <c r="DG180" i="280" s="1"/>
  <c r="DG181" i="280" s="1"/>
  <c r="DG46" i="265" s="1"/>
  <c r="DG190" i="280" l="1"/>
  <c r="DG191" i="280" s="1"/>
  <c r="DG72" i="265" s="1"/>
  <c r="DG47" i="265"/>
  <c r="DH187" i="280" l="1"/>
  <c r="DH157" i="280" s="1"/>
  <c r="DH158" i="280" s="1"/>
  <c r="DG50" i="265"/>
  <c r="DH179" i="280" l="1"/>
  <c r="DG46" i="286"/>
  <c r="DG57" i="286"/>
  <c r="DG58" i="286" s="1"/>
  <c r="DG61" i="286" s="1"/>
  <c r="DG62" i="286" s="1"/>
  <c r="DG47" i="286" s="1"/>
  <c r="DH159" i="280"/>
  <c r="DH18" i="265" s="1"/>
  <c r="DH168" i="280"/>
  <c r="DH36" i="282"/>
  <c r="DH38" i="282" s="1"/>
  <c r="DH44" i="282" s="1"/>
  <c r="DH45" i="282" s="1"/>
  <c r="DH163" i="280"/>
  <c r="DG48" i="286" l="1"/>
  <c r="DG63" i="265" s="1"/>
  <c r="DG63" i="286"/>
  <c r="DG24" i="265" s="1"/>
  <c r="DG14" i="288"/>
  <c r="DG30" i="288"/>
  <c r="DG32" i="288" s="1"/>
  <c r="DG39" i="288" s="1"/>
  <c r="DG40" i="288" s="1"/>
  <c r="DG43" i="288" s="1"/>
  <c r="DG36" i="286"/>
  <c r="DG37" i="286" s="1"/>
  <c r="DG75" i="265" s="1"/>
  <c r="DH50" i="282"/>
  <c r="DH51" i="282" s="1"/>
  <c r="DH76" i="282" s="1"/>
  <c r="DH47" i="282"/>
  <c r="DH48" i="282" s="1"/>
  <c r="DH19" i="265"/>
  <c r="AI18" i="277"/>
  <c r="AI19" i="277" s="1"/>
  <c r="DG60" i="288"/>
  <c r="DG62" i="288" s="1"/>
  <c r="DG65" i="288" s="1"/>
  <c r="DH45" i="286"/>
  <c r="DG52" i="265"/>
  <c r="DH34" i="286" l="1"/>
  <c r="DH52" i="286" s="1"/>
  <c r="DG16" i="288"/>
  <c r="DG19" i="288" s="1"/>
  <c r="DG65" i="265"/>
  <c r="DG76" i="265"/>
  <c r="DH57" i="282"/>
  <c r="DH53" i="282"/>
  <c r="DH55" i="282" s="1"/>
  <c r="DG53" i="265"/>
  <c r="DH56" i="286"/>
  <c r="DH140" i="280"/>
  <c r="DG25" i="265"/>
  <c r="DH67" i="282"/>
  <c r="DH11" i="282"/>
  <c r="DH12" i="282" s="1"/>
  <c r="DG82" i="265" l="1"/>
  <c r="DG67" i="265"/>
  <c r="DH13" i="282"/>
  <c r="DH21" i="265" s="1"/>
  <c r="DH87" i="282"/>
  <c r="DH77" i="282"/>
  <c r="DH78" i="282" s="1"/>
  <c r="DI75" i="282" s="1"/>
  <c r="DH58" i="282"/>
  <c r="DH59" i="282" s="1"/>
  <c r="DH62" i="282" s="1"/>
  <c r="DH63" i="282" s="1"/>
  <c r="DG81" i="265" l="1"/>
  <c r="DI54" i="282"/>
  <c r="DH64" i="282"/>
  <c r="DH32" i="265" s="1"/>
  <c r="DH66" i="282"/>
  <c r="DH88" i="282"/>
  <c r="DH89" i="282" s="1"/>
  <c r="AI21" i="277"/>
  <c r="AI22" i="277" s="1"/>
  <c r="DH22" i="265"/>
  <c r="DG84" i="265" l="1"/>
  <c r="DG83" i="265"/>
  <c r="DH35" i="286"/>
  <c r="DH53" i="286"/>
  <c r="DH54" i="286" s="1"/>
  <c r="DH60" i="286" s="1"/>
  <c r="DH33" i="265"/>
  <c r="AI32" i="277"/>
  <c r="AI33" i="277" s="1"/>
  <c r="AI37" i="277" s="1"/>
  <c r="AI41" i="277" s="1"/>
  <c r="DH73" i="265"/>
  <c r="DI86" i="282"/>
  <c r="AJ73" i="277" l="1"/>
  <c r="DH11" i="280"/>
  <c r="DH13" i="280" s="1"/>
  <c r="DH74" i="288"/>
  <c r="DH37" i="265"/>
  <c r="DH42" i="265" l="1"/>
  <c r="DH141" i="280" l="1"/>
  <c r="DH142" i="280" s="1"/>
  <c r="DH147" i="280" s="1"/>
  <c r="DH148" i="280" s="1"/>
  <c r="DH144" i="280" l="1"/>
  <c r="DH145" i="280" s="1"/>
  <c r="DH173" i="280" s="1"/>
  <c r="DH44" i="265"/>
  <c r="DH188" i="280"/>
  <c r="DH162" i="280" l="1"/>
  <c r="DH164" i="280" s="1"/>
  <c r="DH174" i="280" s="1"/>
  <c r="DH175" i="280" s="1"/>
  <c r="DH178" i="280" s="1"/>
  <c r="DH180" i="280" s="1"/>
  <c r="AI43" i="277"/>
  <c r="DH169" i="280" l="1"/>
  <c r="DH170" i="280" s="1"/>
  <c r="DH189" i="280" s="1"/>
  <c r="DH165" i="280"/>
  <c r="DH45" i="265" s="1"/>
  <c r="DH181" i="280"/>
  <c r="DH46" i="265" s="1"/>
  <c r="DH190" i="280"/>
  <c r="DH191" i="280" l="1"/>
  <c r="DI187" i="280" s="1"/>
  <c r="DH47" i="265"/>
  <c r="DH72" i="265" l="1"/>
  <c r="DH50" i="265"/>
  <c r="AJ72" i="277"/>
  <c r="DI179" i="280"/>
  <c r="DI157" i="280"/>
  <c r="DI158" i="280" s="1"/>
  <c r="DH46" i="286" l="1"/>
  <c r="DH57" i="286"/>
  <c r="DH58" i="286" s="1"/>
  <c r="DH61" i="286" s="1"/>
  <c r="DH62" i="286" s="1"/>
  <c r="DI159" i="280"/>
  <c r="DI18" i="265" s="1"/>
  <c r="DI168" i="280"/>
  <c r="DI36" i="282"/>
  <c r="DI38" i="282" s="1"/>
  <c r="DI44" i="282" s="1"/>
  <c r="DI45" i="282" s="1"/>
  <c r="DI163" i="280"/>
  <c r="DH14" i="288" l="1"/>
  <c r="DH63" i="286"/>
  <c r="DH47" i="286"/>
  <c r="DH48" i="286" s="1"/>
  <c r="DH36" i="286"/>
  <c r="DH37" i="286" s="1"/>
  <c r="DH30" i="288"/>
  <c r="DH32" i="288" s="1"/>
  <c r="DI50" i="282"/>
  <c r="DI51" i="282" s="1"/>
  <c r="DI76" i="282" s="1"/>
  <c r="DI47" i="282"/>
  <c r="DI48" i="282" s="1"/>
  <c r="DI19" i="265"/>
  <c r="DH16" i="288" l="1"/>
  <c r="DI34" i="286"/>
  <c r="DI52" i="286" s="1"/>
  <c r="DH75" i="265"/>
  <c r="DH52" i="265"/>
  <c r="DH24" i="265"/>
  <c r="DH60" i="288"/>
  <c r="DH62" i="288" s="1"/>
  <c r="DH65" i="288" s="1"/>
  <c r="DH39" i="288"/>
  <c r="DH40" i="288" s="1"/>
  <c r="DH43" i="288" s="1"/>
  <c r="DH63" i="265"/>
  <c r="DI45" i="286"/>
  <c r="DI11" i="282"/>
  <c r="DI12" i="282" s="1"/>
  <c r="DI67" i="282"/>
  <c r="DI57" i="282"/>
  <c r="DI53" i="282"/>
  <c r="DI55" i="282" s="1"/>
  <c r="DH19" i="288" l="1"/>
  <c r="DI140" i="280"/>
  <c r="DI56" i="286"/>
  <c r="AI24" i="277"/>
  <c r="AI25" i="277" s="1"/>
  <c r="DH25" i="265"/>
  <c r="AJ75" i="277"/>
  <c r="AJ76" i="277" s="1"/>
  <c r="AJ82" i="277" s="1"/>
  <c r="DH76" i="265"/>
  <c r="AJ63" i="277"/>
  <c r="AJ65" i="277" s="1"/>
  <c r="AJ67" i="277" s="1"/>
  <c r="AJ81" i="277" s="1"/>
  <c r="DH65" i="265"/>
  <c r="DH53" i="265"/>
  <c r="AI51" i="277"/>
  <c r="DI77" i="282"/>
  <c r="DI78" i="282" s="1"/>
  <c r="DJ75" i="282" s="1"/>
  <c r="DI58" i="282"/>
  <c r="DI59" i="282" s="1"/>
  <c r="DI62" i="282" s="1"/>
  <c r="DI63" i="282" s="1"/>
  <c r="DI13" i="282"/>
  <c r="DI21" i="265" s="1"/>
  <c r="DI87" i="282"/>
  <c r="AJ84" i="277" l="1"/>
  <c r="AJ83" i="277"/>
  <c r="DH82" i="265"/>
  <c r="DH67" i="265"/>
  <c r="DI88" i="282"/>
  <c r="DI89" i="282" s="1"/>
  <c r="DI64" i="282"/>
  <c r="DI32" i="265" s="1"/>
  <c r="DI66" i="282"/>
  <c r="DI22" i="265"/>
  <c r="DJ54" i="282"/>
  <c r="DH81" i="265" l="1"/>
  <c r="DJ86" i="282"/>
  <c r="DI73" i="265"/>
  <c r="DI53" i="286"/>
  <c r="DI54" i="286" s="1"/>
  <c r="DI60" i="286" s="1"/>
  <c r="DI35" i="286"/>
  <c r="DI33" i="265"/>
  <c r="DH83" i="265" l="1"/>
  <c r="DH84" i="265"/>
  <c r="DI11" i="280"/>
  <c r="DI13" i="280" s="1"/>
  <c r="DI37" i="265"/>
  <c r="DI74" i="288"/>
  <c r="DI42" i="265" l="1"/>
  <c r="DI141" i="280" l="1"/>
  <c r="DI142" i="280" s="1"/>
  <c r="DI147" i="280" s="1"/>
  <c r="DI148" i="280" s="1"/>
  <c r="DI144" i="280" l="1"/>
  <c r="DI145" i="280" s="1"/>
  <c r="DI162" i="280" s="1"/>
  <c r="DI164" i="280" s="1"/>
  <c r="DI44" i="265"/>
  <c r="DI188" i="280"/>
  <c r="DI173" i="280" l="1"/>
  <c r="DI174" i="280"/>
  <c r="DI169" i="280"/>
  <c r="DI170" i="280" s="1"/>
  <c r="DI189" i="280" s="1"/>
  <c r="DI165" i="280"/>
  <c r="DI45" i="265" s="1"/>
  <c r="DI175" i="280" l="1"/>
  <c r="DI178" i="280" s="1"/>
  <c r="DI180" i="280" s="1"/>
  <c r="DI181" i="280" s="1"/>
  <c r="DI46" i="265" s="1"/>
  <c r="DI190" i="280" l="1"/>
  <c r="DI191" i="280" s="1"/>
  <c r="DJ187" i="280" s="1"/>
  <c r="DI47" i="265"/>
  <c r="DI72" i="265" l="1"/>
  <c r="DI50" i="265"/>
  <c r="DJ179" i="280"/>
  <c r="DJ157" i="280"/>
  <c r="DJ158" i="280" s="1"/>
  <c r="DI57" i="286" l="1"/>
  <c r="DI58" i="286" s="1"/>
  <c r="DI61" i="286" s="1"/>
  <c r="DI62" i="286" s="1"/>
  <c r="DI46" i="286"/>
  <c r="DJ168" i="280"/>
  <c r="DJ36" i="282"/>
  <c r="DJ38" i="282" s="1"/>
  <c r="DJ44" i="282" s="1"/>
  <c r="DJ45" i="282" s="1"/>
  <c r="DJ163" i="280"/>
  <c r="DJ159" i="280"/>
  <c r="DJ18" i="265" s="1"/>
  <c r="DI63" i="286" l="1"/>
  <c r="DI30" i="288"/>
  <c r="DI32" i="288" s="1"/>
  <c r="DI14" i="288"/>
  <c r="DI36" i="286"/>
  <c r="DI37" i="286" s="1"/>
  <c r="DI47" i="286"/>
  <c r="DI48" i="286" s="1"/>
  <c r="DJ19" i="265"/>
  <c r="DJ50" i="282"/>
  <c r="DJ51" i="282" s="1"/>
  <c r="DJ76" i="282" s="1"/>
  <c r="DJ47" i="282"/>
  <c r="DJ48" i="282" s="1"/>
  <c r="DI16" i="288" l="1"/>
  <c r="DI75" i="265"/>
  <c r="DJ34" i="286"/>
  <c r="DJ52" i="286" s="1"/>
  <c r="DI39" i="288"/>
  <c r="DI40" i="288" s="1"/>
  <c r="DI43" i="288" s="1"/>
  <c r="DI60" i="288"/>
  <c r="DI62" i="288" s="1"/>
  <c r="DI65" i="288" s="1"/>
  <c r="DJ45" i="286"/>
  <c r="DI63" i="265"/>
  <c r="DI24" i="265"/>
  <c r="DI52" i="265"/>
  <c r="DJ57" i="282"/>
  <c r="DJ53" i="282"/>
  <c r="DJ55" i="282" s="1"/>
  <c r="DJ11" i="282"/>
  <c r="DJ12" i="282" s="1"/>
  <c r="DJ67" i="282"/>
  <c r="DI19" i="288" l="1"/>
  <c r="DI53" i="265"/>
  <c r="DI65" i="265"/>
  <c r="DI25" i="265"/>
  <c r="DJ140" i="280"/>
  <c r="DJ56" i="286"/>
  <c r="DI76" i="265"/>
  <c r="DJ87" i="282"/>
  <c r="DJ13" i="282"/>
  <c r="DJ21" i="265" s="1"/>
  <c r="DJ58" i="282"/>
  <c r="DJ59" i="282" s="1"/>
  <c r="DJ62" i="282" s="1"/>
  <c r="DJ63" i="282" s="1"/>
  <c r="DJ77" i="282"/>
  <c r="DJ78" i="282" s="1"/>
  <c r="DK75" i="282" s="1"/>
  <c r="DI82" i="265" l="1"/>
  <c r="DI67" i="265"/>
  <c r="DJ66" i="282"/>
  <c r="DJ64" i="282"/>
  <c r="DJ32" i="265" s="1"/>
  <c r="DJ88" i="282"/>
  <c r="DJ89" i="282" s="1"/>
  <c r="DJ22" i="265"/>
  <c r="DK54" i="282"/>
  <c r="DI81" i="265" l="1"/>
  <c r="DJ33" i="265"/>
  <c r="DJ73" i="265"/>
  <c r="DK86" i="282"/>
  <c r="DJ35" i="286"/>
  <c r="DJ53" i="286"/>
  <c r="DJ54" i="286" s="1"/>
  <c r="DJ60" i="286" s="1"/>
  <c r="DI83" i="265" l="1"/>
  <c r="DI84" i="265"/>
  <c r="DJ11" i="280"/>
  <c r="DJ13" i="280" s="1"/>
  <c r="DJ37" i="265"/>
  <c r="DJ74" i="288"/>
  <c r="DJ42" i="265" l="1"/>
  <c r="DJ141" i="280" l="1"/>
  <c r="DJ142" i="280" s="1"/>
  <c r="DJ144" i="280" s="1"/>
  <c r="DJ145" i="280" s="1"/>
  <c r="DJ147" i="280" l="1"/>
  <c r="DJ148" i="280" s="1"/>
  <c r="DJ188" i="280" s="1"/>
  <c r="DJ173" i="280"/>
  <c r="DJ162" i="280"/>
  <c r="DJ164" i="280" s="1"/>
  <c r="DJ44" i="265" l="1"/>
  <c r="DJ165" i="280"/>
  <c r="DJ45" i="265" s="1"/>
  <c r="DJ169" i="280"/>
  <c r="DJ170" i="280" s="1"/>
  <c r="DJ189" i="280" s="1"/>
  <c r="DJ174" i="280"/>
  <c r="DJ175" i="280" s="1"/>
  <c r="DJ178" i="280" s="1"/>
  <c r="DJ180" i="280" s="1"/>
  <c r="DJ181" i="280" l="1"/>
  <c r="DJ46" i="265" s="1"/>
  <c r="DJ190" i="280"/>
  <c r="DJ191" i="280" s="1"/>
  <c r="DJ72" i="265" l="1"/>
  <c r="DK187" i="280"/>
  <c r="DJ47" i="265"/>
  <c r="DJ50" i="265" l="1"/>
  <c r="DK179" i="280"/>
  <c r="DK157" i="280"/>
  <c r="DK158" i="280" s="1"/>
  <c r="DJ57" i="286" l="1"/>
  <c r="DJ58" i="286" s="1"/>
  <c r="DJ61" i="286" s="1"/>
  <c r="DJ62" i="286" s="1"/>
  <c r="DJ47" i="286" s="1"/>
  <c r="DJ46" i="286"/>
  <c r="DK168" i="280"/>
  <c r="DK163" i="280"/>
  <c r="DK159" i="280"/>
  <c r="DK18" i="265" s="1"/>
  <c r="DK36" i="282"/>
  <c r="DK38" i="282" s="1"/>
  <c r="DK44" i="282" s="1"/>
  <c r="DK45" i="282" s="1"/>
  <c r="DJ63" i="286" l="1"/>
  <c r="DJ24" i="265" s="1"/>
  <c r="DJ48" i="286"/>
  <c r="DK45" i="286" s="1"/>
  <c r="DJ14" i="288"/>
  <c r="DJ36" i="286"/>
  <c r="DJ37" i="286" s="1"/>
  <c r="DK34" i="286" s="1"/>
  <c r="DJ30" i="288"/>
  <c r="DJ32" i="288" s="1"/>
  <c r="DJ39" i="288" s="1"/>
  <c r="DJ40" i="288" s="1"/>
  <c r="DJ43" i="288" s="1"/>
  <c r="DJ63" i="265"/>
  <c r="DK47" i="282"/>
  <c r="DK48" i="282" s="1"/>
  <c r="DK50" i="282"/>
  <c r="DK51" i="282" s="1"/>
  <c r="DK76" i="282" s="1"/>
  <c r="DK19" i="265"/>
  <c r="DJ75" i="265" l="1"/>
  <c r="DJ52" i="265"/>
  <c r="DJ60" i="288"/>
  <c r="DJ62" i="288" s="1"/>
  <c r="DJ65" i="288" s="1"/>
  <c r="DJ16" i="288"/>
  <c r="DJ76" i="265"/>
  <c r="DJ65" i="265"/>
  <c r="DK52" i="286"/>
  <c r="DK56" i="286"/>
  <c r="DK140" i="280"/>
  <c r="DK67" i="282"/>
  <c r="DK11" i="282"/>
  <c r="DK12" i="282" s="1"/>
  <c r="DJ25" i="265"/>
  <c r="DK57" i="282"/>
  <c r="DK53" i="282"/>
  <c r="DK55" i="282" s="1"/>
  <c r="DJ53" i="265" l="1"/>
  <c r="DJ19" i="288"/>
  <c r="DJ67" i="265"/>
  <c r="DJ82" i="265"/>
  <c r="DK58" i="282"/>
  <c r="DK59" i="282" s="1"/>
  <c r="DK62" i="282" s="1"/>
  <c r="DK63" i="282" s="1"/>
  <c r="DK77" i="282"/>
  <c r="DK78" i="282" s="1"/>
  <c r="DL75" i="282" s="1"/>
  <c r="DK13" i="282"/>
  <c r="DK21" i="265" s="1"/>
  <c r="DK87" i="282"/>
  <c r="DJ81" i="265" l="1"/>
  <c r="DL54" i="282"/>
  <c r="DK22" i="265"/>
  <c r="DK88" i="282"/>
  <c r="DK89" i="282" s="1"/>
  <c r="DK64" i="282"/>
  <c r="DK32" i="265" s="1"/>
  <c r="DK66" i="282"/>
  <c r="DJ84" i="265" l="1"/>
  <c r="DJ83" i="265"/>
  <c r="DK53" i="286"/>
  <c r="DK54" i="286" s="1"/>
  <c r="DK60" i="286" s="1"/>
  <c r="DK35" i="286"/>
  <c r="DK33" i="265"/>
  <c r="DK73" i="265"/>
  <c r="DL86" i="282"/>
  <c r="DK11" i="280" l="1"/>
  <c r="DK13" i="280" s="1"/>
  <c r="DK74" i="288"/>
  <c r="DK37" i="265"/>
  <c r="DK42" i="265" l="1"/>
  <c r="DK141" i="280" l="1"/>
  <c r="DK142" i="280" s="1"/>
  <c r="DK147" i="280" s="1"/>
  <c r="DK148" i="280" s="1"/>
  <c r="DK144" i="280" l="1"/>
  <c r="DK145" i="280" s="1"/>
  <c r="DK173" i="280" s="1"/>
  <c r="DK44" i="265"/>
  <c r="DK188" i="280"/>
  <c r="DK162" i="280" l="1"/>
  <c r="DK164" i="280" s="1"/>
  <c r="DK165" i="280" s="1"/>
  <c r="DK45" i="265" s="1"/>
  <c r="DK169" i="280" l="1"/>
  <c r="DK170" i="280" s="1"/>
  <c r="DK189" i="280" s="1"/>
  <c r="DK174" i="280"/>
  <c r="DK175" i="280" s="1"/>
  <c r="DK178" i="280" s="1"/>
  <c r="DK180" i="280" s="1"/>
  <c r="DK181" i="280" s="1"/>
  <c r="DK46" i="265" s="1"/>
  <c r="DK190" i="280" l="1"/>
  <c r="DK191" i="280" s="1"/>
  <c r="DK72" i="265" s="1"/>
  <c r="DK47" i="265"/>
  <c r="DL187" i="280" l="1"/>
  <c r="DL179" i="280" s="1"/>
  <c r="DK50" i="265"/>
  <c r="DL157" i="280" l="1"/>
  <c r="DL158" i="280" s="1"/>
  <c r="DL159" i="280" s="1"/>
  <c r="DL18" i="265" s="1"/>
  <c r="DK57" i="286"/>
  <c r="DK58" i="286" s="1"/>
  <c r="DK61" i="286" s="1"/>
  <c r="DK62" i="286" s="1"/>
  <c r="DK14" i="288" s="1"/>
  <c r="DK46" i="286"/>
  <c r="DL36" i="282" l="1"/>
  <c r="DL38" i="282" s="1"/>
  <c r="DL44" i="282" s="1"/>
  <c r="DL45" i="282" s="1"/>
  <c r="DL47" i="282" s="1"/>
  <c r="DL48" i="282" s="1"/>
  <c r="DL168" i="280"/>
  <c r="DL163" i="280"/>
  <c r="DK47" i="286"/>
  <c r="DK63" i="286"/>
  <c r="DK24" i="265" s="1"/>
  <c r="DK30" i="288"/>
  <c r="DK32" i="288" s="1"/>
  <c r="DK39" i="288" s="1"/>
  <c r="DK40" i="288" s="1"/>
  <c r="DK43" i="288" s="1"/>
  <c r="DK36" i="286"/>
  <c r="DK37" i="286" s="1"/>
  <c r="DL34" i="286" s="1"/>
  <c r="DK48" i="286"/>
  <c r="DK63" i="265" s="1"/>
  <c r="DK16" i="288"/>
  <c r="DL45" i="286"/>
  <c r="DL19" i="265"/>
  <c r="AJ18" i="277"/>
  <c r="AJ19" i="277" s="1"/>
  <c r="DK75" i="265"/>
  <c r="DL50" i="282"/>
  <c r="DL51" i="282" s="1"/>
  <c r="DL76" i="282" s="1"/>
  <c r="DK52" i="265"/>
  <c r="DK60" i="288" l="1"/>
  <c r="DK62" i="288" s="1"/>
  <c r="DK65" i="288" s="1"/>
  <c r="DK76" i="265"/>
  <c r="DK65" i="265"/>
  <c r="DK19" i="288"/>
  <c r="DK53" i="265"/>
  <c r="DL52" i="286"/>
  <c r="DK25" i="265"/>
  <c r="DL53" i="282"/>
  <c r="DL55" i="282" s="1"/>
  <c r="DL57" i="282"/>
  <c r="DL67" i="282"/>
  <c r="DL11" i="282"/>
  <c r="DL12" i="282" s="1"/>
  <c r="DL56" i="286"/>
  <c r="DL140" i="280"/>
  <c r="DK67" i="265" l="1"/>
  <c r="DK82" i="265"/>
  <c r="DL13" i="282"/>
  <c r="DL21" i="265" s="1"/>
  <c r="DL87" i="282"/>
  <c r="DL58" i="282"/>
  <c r="DL59" i="282" s="1"/>
  <c r="DL62" i="282" s="1"/>
  <c r="DL63" i="282" s="1"/>
  <c r="DL77" i="282"/>
  <c r="DL78" i="282" s="1"/>
  <c r="DM75" i="282" s="1"/>
  <c r="DK81" i="265" l="1"/>
  <c r="DL64" i="282"/>
  <c r="DL32" i="265" s="1"/>
  <c r="DL88" i="282"/>
  <c r="DL89" i="282" s="1"/>
  <c r="DL66" i="282"/>
  <c r="AJ21" i="277"/>
  <c r="AJ22" i="277" s="1"/>
  <c r="DL22" i="265"/>
  <c r="DM54" i="282"/>
  <c r="DK84" i="265" l="1"/>
  <c r="DK83" i="265"/>
  <c r="DL53" i="286"/>
  <c r="DL54" i="286" s="1"/>
  <c r="DL60" i="286" s="1"/>
  <c r="DL35" i="286"/>
  <c r="DL73" i="265"/>
  <c r="DM86" i="282"/>
  <c r="DL33" i="265"/>
  <c r="AJ32" i="277"/>
  <c r="AJ33" i="277" s="1"/>
  <c r="AJ37" i="277" s="1"/>
  <c r="AJ41" i="277" s="1"/>
  <c r="AK73" i="277" l="1"/>
  <c r="DL11" i="280"/>
  <c r="DL13" i="280" s="1"/>
  <c r="DL74" i="288"/>
  <c r="DL37" i="265"/>
  <c r="DL42" i="265" l="1"/>
  <c r="DL141" i="280" l="1"/>
  <c r="DL142" i="280" s="1"/>
  <c r="DL147" i="280" s="1"/>
  <c r="DL148" i="280" s="1"/>
  <c r="DL144" i="280" l="1"/>
  <c r="DL145" i="280" s="1"/>
  <c r="DL173" i="280" s="1"/>
  <c r="DL44" i="265"/>
  <c r="DL188" i="280"/>
  <c r="DL162" i="280" l="1"/>
  <c r="DL164" i="280" s="1"/>
  <c r="DL174" i="280" s="1"/>
  <c r="DL175" i="280" s="1"/>
  <c r="DL178" i="280" s="1"/>
  <c r="DL180" i="280" s="1"/>
  <c r="AJ43" i="277"/>
  <c r="DL169" i="280" l="1"/>
  <c r="DL170" i="280" s="1"/>
  <c r="DL189" i="280" s="1"/>
  <c r="DL165" i="280"/>
  <c r="DL45" i="265" s="1"/>
  <c r="DL181" i="280"/>
  <c r="DL46" i="265" s="1"/>
  <c r="DL190" i="280"/>
  <c r="DL191" i="280" l="1"/>
  <c r="DL72" i="265" s="1"/>
  <c r="AJ44" i="277"/>
  <c r="DL47" i="265"/>
  <c r="DM187" i="280" l="1"/>
  <c r="DM157" i="280" s="1"/>
  <c r="DM158" i="280" s="1"/>
  <c r="DL50" i="265"/>
  <c r="AK72" i="277"/>
  <c r="DM179" i="280" l="1"/>
  <c r="DL46" i="286"/>
  <c r="DL57" i="286"/>
  <c r="DL58" i="286" s="1"/>
  <c r="DL61" i="286" s="1"/>
  <c r="DL62" i="286" s="1"/>
  <c r="DL63" i="286" s="1"/>
  <c r="DM168" i="280"/>
  <c r="DM36" i="282"/>
  <c r="DM38" i="282" s="1"/>
  <c r="DM44" i="282" s="1"/>
  <c r="DM45" i="282" s="1"/>
  <c r="DM159" i="280"/>
  <c r="DM18" i="265" s="1"/>
  <c r="DM163" i="280"/>
  <c r="DL47" i="286" l="1"/>
  <c r="DL48" i="286" s="1"/>
  <c r="DM45" i="286" s="1"/>
  <c r="DL30" i="288"/>
  <c r="DL32" i="288" s="1"/>
  <c r="DL39" i="288" s="1"/>
  <c r="DL40" i="288" s="1"/>
  <c r="DL43" i="288" s="1"/>
  <c r="DL14" i="288"/>
  <c r="DL36" i="286"/>
  <c r="DL37" i="286" s="1"/>
  <c r="DL75" i="265" s="1"/>
  <c r="DL16" i="288"/>
  <c r="DL24" i="265"/>
  <c r="DL52" i="265"/>
  <c r="DM19" i="265"/>
  <c r="DM50" i="282"/>
  <c r="DM51" i="282" s="1"/>
  <c r="DM76" i="282" s="1"/>
  <c r="DM47" i="282"/>
  <c r="DM48" i="282" s="1"/>
  <c r="DL63" i="265" l="1"/>
  <c r="DL65" i="265" s="1"/>
  <c r="DM34" i="286"/>
  <c r="DL60" i="288"/>
  <c r="DL62" i="288" s="1"/>
  <c r="DL65" i="288" s="1"/>
  <c r="DL19" i="288"/>
  <c r="AJ51" i="277"/>
  <c r="DL53" i="265"/>
  <c r="AK63" i="277"/>
  <c r="AK65" i="277" s="1"/>
  <c r="AK67" i="277" s="1"/>
  <c r="AK81" i="277" s="1"/>
  <c r="AK75" i="277"/>
  <c r="AK76" i="277" s="1"/>
  <c r="AK82" i="277" s="1"/>
  <c r="DL76" i="265"/>
  <c r="DM67" i="282"/>
  <c r="DM11" i="282"/>
  <c r="DM12" i="282" s="1"/>
  <c r="DM57" i="282"/>
  <c r="DM53" i="282"/>
  <c r="DM55" i="282" s="1"/>
  <c r="DM52" i="286"/>
  <c r="AJ24" i="277"/>
  <c r="AJ25" i="277" s="1"/>
  <c r="DL25" i="265"/>
  <c r="DM56" i="286"/>
  <c r="DM140" i="280"/>
  <c r="DL82" i="265" l="1"/>
  <c r="DL67" i="265"/>
  <c r="DM58" i="282"/>
  <c r="DM59" i="282" s="1"/>
  <c r="DM62" i="282" s="1"/>
  <c r="DM63" i="282" s="1"/>
  <c r="DM77" i="282"/>
  <c r="DM78" i="282" s="1"/>
  <c r="DN75" i="282" s="1"/>
  <c r="DM13" i="282"/>
  <c r="DM21" i="265" s="1"/>
  <c r="DM87" i="282"/>
  <c r="AK84" i="277"/>
  <c r="AK83" i="277"/>
  <c r="DL81" i="265" l="1"/>
  <c r="DM66" i="282"/>
  <c r="DM64" i="282"/>
  <c r="DM32" i="265" s="1"/>
  <c r="DM88" i="282"/>
  <c r="DM89" i="282" s="1"/>
  <c r="DM22" i="265"/>
  <c r="DN54" i="282"/>
  <c r="DL83" i="265" l="1"/>
  <c r="DL84" i="265"/>
  <c r="DM33" i="265"/>
  <c r="DN86" i="282"/>
  <c r="DM73" i="265"/>
  <c r="DM53" i="286"/>
  <c r="DM54" i="286" s="1"/>
  <c r="DM60" i="286" s="1"/>
  <c r="DM35" i="286"/>
  <c r="DM11" i="280" l="1"/>
  <c r="DM13" i="280" s="1"/>
  <c r="DM74" i="288"/>
  <c r="DM37" i="265"/>
  <c r="DM42" i="265" l="1"/>
  <c r="DM141" i="280" l="1"/>
  <c r="DM142" i="280" s="1"/>
  <c r="DM144" i="280" s="1"/>
  <c r="DM145" i="280" s="1"/>
  <c r="DM147" i="280" l="1"/>
  <c r="DM148" i="280" s="1"/>
  <c r="DM44" i="265" s="1"/>
  <c r="DM173" i="280"/>
  <c r="DM162" i="280"/>
  <c r="DM164" i="280" s="1"/>
  <c r="DM188" i="280" l="1"/>
  <c r="DM165" i="280"/>
  <c r="DM45" i="265" s="1"/>
  <c r="DM169" i="280"/>
  <c r="DM170" i="280" s="1"/>
  <c r="DM189" i="280" s="1"/>
  <c r="DM174" i="280"/>
  <c r="DM175" i="280" s="1"/>
  <c r="DM178" i="280" s="1"/>
  <c r="DM180" i="280" s="1"/>
  <c r="DM190" i="280" l="1"/>
  <c r="DM191" i="280" s="1"/>
  <c r="DM181" i="280"/>
  <c r="DM46" i="265" s="1"/>
  <c r="DM47" i="265" l="1"/>
  <c r="DM72" i="265"/>
  <c r="DN187" i="280"/>
  <c r="DM50" i="265" l="1"/>
  <c r="DN179" i="280"/>
  <c r="DN157" i="280"/>
  <c r="DN158" i="280" s="1"/>
  <c r="DM46" i="286" l="1"/>
  <c r="DM57" i="286"/>
  <c r="DM58" i="286" s="1"/>
  <c r="DM61" i="286" s="1"/>
  <c r="DM62" i="286" s="1"/>
  <c r="DM14" i="288" s="1"/>
  <c r="DN168" i="280"/>
  <c r="DN159" i="280"/>
  <c r="DN18" i="265" s="1"/>
  <c r="DN36" i="282"/>
  <c r="DN38" i="282" s="1"/>
  <c r="DN44" i="282" s="1"/>
  <c r="DN45" i="282" s="1"/>
  <c r="DN163" i="280"/>
  <c r="DM47" i="286" l="1"/>
  <c r="DM36" i="286"/>
  <c r="DM37" i="286" s="1"/>
  <c r="DM75" i="265" s="1"/>
  <c r="DM30" i="288"/>
  <c r="DM32" i="288" s="1"/>
  <c r="DM39" i="288" s="1"/>
  <c r="DM40" i="288" s="1"/>
  <c r="DM43" i="288" s="1"/>
  <c r="DM63" i="286"/>
  <c r="DM24" i="265" s="1"/>
  <c r="DM48" i="286"/>
  <c r="DM63" i="265" s="1"/>
  <c r="DM16" i="288"/>
  <c r="DN50" i="282"/>
  <c r="DN51" i="282" s="1"/>
  <c r="DN76" i="282" s="1"/>
  <c r="DN47" i="282"/>
  <c r="DN48" i="282" s="1"/>
  <c r="DN19" i="265"/>
  <c r="DN34" i="286" l="1"/>
  <c r="DN52" i="286" s="1"/>
  <c r="DM52" i="265"/>
  <c r="DN45" i="286"/>
  <c r="DN140" i="280" s="1"/>
  <c r="DM60" i="288"/>
  <c r="DM62" i="288" s="1"/>
  <c r="DM65" i="288" s="1"/>
  <c r="DM76" i="265"/>
  <c r="DM65" i="265"/>
  <c r="DM19" i="288"/>
  <c r="DM25" i="265"/>
  <c r="DN67" i="282"/>
  <c r="DN11" i="282"/>
  <c r="DN12" i="282" s="1"/>
  <c r="DN57" i="282"/>
  <c r="DN53" i="282"/>
  <c r="DN55" i="282" s="1"/>
  <c r="DM53" i="265" l="1"/>
  <c r="DN56" i="286"/>
  <c r="DM67" i="265"/>
  <c r="DM82" i="265"/>
  <c r="DN77" i="282"/>
  <c r="DN78" i="282" s="1"/>
  <c r="DO75" i="282" s="1"/>
  <c r="DN58" i="282"/>
  <c r="DN59" i="282" s="1"/>
  <c r="DN62" i="282" s="1"/>
  <c r="DN63" i="282" s="1"/>
  <c r="DN87" i="282"/>
  <c r="DN13" i="282"/>
  <c r="DN21" i="265" s="1"/>
  <c r="DM81" i="265" l="1"/>
  <c r="DN64" i="282"/>
  <c r="DN32" i="265" s="1"/>
  <c r="DN66" i="282"/>
  <c r="DN88" i="282"/>
  <c r="DN89" i="282" s="1"/>
  <c r="DN22" i="265"/>
  <c r="DO54" i="282"/>
  <c r="DM83" i="265" l="1"/>
  <c r="DM84" i="265"/>
  <c r="DN73" i="265"/>
  <c r="DO86" i="282"/>
  <c r="DN35" i="286"/>
  <c r="DN53" i="286"/>
  <c r="DN54" i="286" s="1"/>
  <c r="DN60" i="286" s="1"/>
  <c r="DN33" i="265"/>
  <c r="DN11" i="280" l="1"/>
  <c r="DN13" i="280" s="1"/>
  <c r="DN74" i="288"/>
  <c r="DN37" i="265"/>
  <c r="DN42" i="265" l="1"/>
  <c r="DN141" i="280" l="1"/>
  <c r="DN142" i="280" s="1"/>
  <c r="DN147" i="280" s="1"/>
  <c r="DN148" i="280" s="1"/>
  <c r="DN144" i="280" l="1"/>
  <c r="DN145" i="280" s="1"/>
  <c r="DN173" i="280" s="1"/>
  <c r="DN188" i="280"/>
  <c r="DN44" i="265"/>
  <c r="DN162" i="280" l="1"/>
  <c r="DN164" i="280" s="1"/>
  <c r="DN165" i="280" s="1"/>
  <c r="DN45" i="265" s="1"/>
  <c r="DN174" i="280" l="1"/>
  <c r="DN175" i="280" s="1"/>
  <c r="DN178" i="280" s="1"/>
  <c r="DN180" i="280" s="1"/>
  <c r="DN190" i="280" s="1"/>
  <c r="DN169" i="280"/>
  <c r="DN170" i="280" s="1"/>
  <c r="DN189" i="280" s="1"/>
  <c r="DN191" i="280" l="1"/>
  <c r="DO187" i="280" s="1"/>
  <c r="DN181" i="280"/>
  <c r="DN46" i="265" s="1"/>
  <c r="DN72" i="265" l="1"/>
  <c r="DN47" i="265"/>
  <c r="DO179" i="280"/>
  <c r="DO157" i="280"/>
  <c r="DO158" i="280" s="1"/>
  <c r="DN50" i="265" l="1"/>
  <c r="DO159" i="280"/>
  <c r="DO18" i="265" s="1"/>
  <c r="DO36" i="282"/>
  <c r="DO38" i="282" s="1"/>
  <c r="DO44" i="282" s="1"/>
  <c r="DO45" i="282" s="1"/>
  <c r="DO168" i="280"/>
  <c r="DO163" i="280"/>
  <c r="DN46" i="286" l="1"/>
  <c r="DN57" i="286"/>
  <c r="DN58" i="286" s="1"/>
  <c r="DN61" i="286" s="1"/>
  <c r="DN62" i="286" s="1"/>
  <c r="DN63" i="286" s="1"/>
  <c r="DO47" i="282"/>
  <c r="DO48" i="282" s="1"/>
  <c r="DO50" i="282"/>
  <c r="DO51" i="282" s="1"/>
  <c r="DO76" i="282" s="1"/>
  <c r="DO19" i="265"/>
  <c r="DN36" i="286" l="1"/>
  <c r="DN37" i="286" s="1"/>
  <c r="DO34" i="286" s="1"/>
  <c r="DO52" i="286" s="1"/>
  <c r="DN30" i="288"/>
  <c r="DN32" i="288" s="1"/>
  <c r="DN39" i="288" s="1"/>
  <c r="DN40" i="288" s="1"/>
  <c r="DN43" i="288" s="1"/>
  <c r="DN47" i="286"/>
  <c r="DN48" i="286" s="1"/>
  <c r="DO45" i="286" s="1"/>
  <c r="DN14" i="288"/>
  <c r="DN75" i="265"/>
  <c r="DN60" i="288"/>
  <c r="DN62" i="288" s="1"/>
  <c r="DN65" i="288" s="1"/>
  <c r="DN52" i="265"/>
  <c r="DN24" i="265"/>
  <c r="DO67" i="282"/>
  <c r="DO11" i="282"/>
  <c r="DO12" i="282" s="1"/>
  <c r="DO57" i="282"/>
  <c r="DO53" i="282"/>
  <c r="DO55" i="282" s="1"/>
  <c r="DN63" i="265" l="1"/>
  <c r="DN65" i="265" s="1"/>
  <c r="DN16" i="288"/>
  <c r="DN25" i="265"/>
  <c r="DN53" i="265"/>
  <c r="DO140" i="280"/>
  <c r="DO56" i="286"/>
  <c r="DN76" i="265"/>
  <c r="DO13" i="282"/>
  <c r="DO21" i="265" s="1"/>
  <c r="DO87" i="282"/>
  <c r="DO77" i="282"/>
  <c r="DO78" i="282" s="1"/>
  <c r="DP75" i="282" s="1"/>
  <c r="DO58" i="282"/>
  <c r="DO59" i="282" s="1"/>
  <c r="DO62" i="282" s="1"/>
  <c r="DO63" i="282" s="1"/>
  <c r="DN19" i="288" l="1"/>
  <c r="DN82" i="265"/>
  <c r="DN67" i="265"/>
  <c r="DO66" i="282"/>
  <c r="DO64" i="282"/>
  <c r="DO32" i="265" s="1"/>
  <c r="DO88" i="282"/>
  <c r="DO89" i="282" s="1"/>
  <c r="DP54" i="282"/>
  <c r="DO22" i="265"/>
  <c r="DN81" i="265" l="1"/>
  <c r="DO73" i="265"/>
  <c r="DP86" i="282"/>
  <c r="DO35" i="286"/>
  <c r="DO53" i="286"/>
  <c r="DO54" i="286" s="1"/>
  <c r="DO60" i="286" s="1"/>
  <c r="DO33" i="265"/>
  <c r="DN83" i="265" l="1"/>
  <c r="DN84" i="265"/>
  <c r="DO11" i="280"/>
  <c r="DO13" i="280" s="1"/>
  <c r="DO37" i="265"/>
  <c r="DO74" i="288"/>
  <c r="DO42" i="265" l="1"/>
  <c r="DO141" i="280" l="1"/>
  <c r="DO142" i="280" s="1"/>
  <c r="DO147" i="280" s="1"/>
  <c r="DO148" i="280" s="1"/>
  <c r="DO144" i="280" l="1"/>
  <c r="DO145" i="280" s="1"/>
  <c r="DO173" i="280" s="1"/>
  <c r="DO44" i="265"/>
  <c r="DO188" i="280"/>
  <c r="DO162" i="280" l="1"/>
  <c r="DO164" i="280" s="1"/>
  <c r="DO165" i="280" s="1"/>
  <c r="DO45" i="265" s="1"/>
  <c r="DO169" i="280" l="1"/>
  <c r="DO170" i="280" s="1"/>
  <c r="DO189" i="280" s="1"/>
  <c r="DO174" i="280"/>
  <c r="DO175" i="280" s="1"/>
  <c r="DO178" i="280" s="1"/>
  <c r="DO180" i="280" s="1"/>
  <c r="DO181" i="280" s="1"/>
  <c r="DO46" i="265" s="1"/>
  <c r="DO190" i="280" l="1"/>
  <c r="DO191" i="280" s="1"/>
  <c r="DO72" i="265" s="1"/>
  <c r="DO47" i="265"/>
  <c r="DP187" i="280" l="1"/>
  <c r="DP179" i="280" s="1"/>
  <c r="DO50" i="265"/>
  <c r="DP157" i="280" l="1"/>
  <c r="DP158" i="280" s="1"/>
  <c r="DP168" i="280" s="1"/>
  <c r="DO57" i="286"/>
  <c r="DO58" i="286" s="1"/>
  <c r="DO61" i="286" s="1"/>
  <c r="DO62" i="286" s="1"/>
  <c r="DO46" i="286"/>
  <c r="DP36" i="282" l="1"/>
  <c r="DP38" i="282" s="1"/>
  <c r="DP44" i="282" s="1"/>
  <c r="DP45" i="282" s="1"/>
  <c r="DP47" i="282" s="1"/>
  <c r="DP48" i="282" s="1"/>
  <c r="DP159" i="280"/>
  <c r="DP18" i="265" s="1"/>
  <c r="AK18" i="277" s="1"/>
  <c r="AK19" i="277" s="1"/>
  <c r="DP163" i="280"/>
  <c r="DO63" i="286"/>
  <c r="DO47" i="286"/>
  <c r="DO48" i="286" s="1"/>
  <c r="DO36" i="286"/>
  <c r="DO37" i="286" s="1"/>
  <c r="DO30" i="288"/>
  <c r="DO32" i="288" s="1"/>
  <c r="DO14" i="288"/>
  <c r="DP50" i="282"/>
  <c r="DP51" i="282" s="1"/>
  <c r="DP76" i="282" s="1"/>
  <c r="DP19" i="265"/>
  <c r="DO16" i="288" l="1"/>
  <c r="DO60" i="288"/>
  <c r="DO62" i="288" s="1"/>
  <c r="DO65" i="288" s="1"/>
  <c r="DO39" i="288"/>
  <c r="DO40" i="288" s="1"/>
  <c r="DO43" i="288" s="1"/>
  <c r="DO63" i="265"/>
  <c r="DP45" i="286"/>
  <c r="DP34" i="286"/>
  <c r="DP52" i="286" s="1"/>
  <c r="DO75" i="265"/>
  <c r="DO52" i="265"/>
  <c r="DO24" i="265"/>
  <c r="DP67" i="282"/>
  <c r="DP11" i="282"/>
  <c r="DP12" i="282" s="1"/>
  <c r="DP57" i="282"/>
  <c r="DP53" i="282"/>
  <c r="DP55" i="282" s="1"/>
  <c r="DO19" i="288" l="1"/>
  <c r="DO53" i="265"/>
  <c r="DO25" i="265"/>
  <c r="DO76" i="265"/>
  <c r="DP140" i="280"/>
  <c r="DP56" i="286"/>
  <c r="DO65" i="265"/>
  <c r="DP77" i="282"/>
  <c r="DP78" i="282" s="1"/>
  <c r="DQ75" i="282" s="1"/>
  <c r="DP58" i="282"/>
  <c r="DP59" i="282" s="1"/>
  <c r="DP62" i="282" s="1"/>
  <c r="DP63" i="282" s="1"/>
  <c r="DP13" i="282"/>
  <c r="DP21" i="265" s="1"/>
  <c r="DP87" i="282"/>
  <c r="DO67" i="265" l="1"/>
  <c r="DO82" i="265"/>
  <c r="DP64" i="282"/>
  <c r="DP32" i="265" s="1"/>
  <c r="DP88" i="282"/>
  <c r="DP66" i="282"/>
  <c r="AK21" i="277"/>
  <c r="AK22" i="277" s="1"/>
  <c r="DP22" i="265"/>
  <c r="DP89" i="282"/>
  <c r="DQ54" i="282"/>
  <c r="DO81" i="265" l="1"/>
  <c r="DP73" i="265"/>
  <c r="DQ86" i="282"/>
  <c r="DP53" i="286"/>
  <c r="DP54" i="286" s="1"/>
  <c r="DP60" i="286" s="1"/>
  <c r="DP35" i="286"/>
  <c r="DP33" i="265"/>
  <c r="AK32" i="277"/>
  <c r="AK33" i="277" s="1"/>
  <c r="AK37" i="277" s="1"/>
  <c r="AK41" i="277" s="1"/>
  <c r="AL73" i="277" l="1"/>
  <c r="DO83" i="265"/>
  <c r="DO84" i="265"/>
  <c r="DP11" i="280"/>
  <c r="DP13" i="280" s="1"/>
  <c r="DP37" i="265"/>
  <c r="DP74" i="288"/>
  <c r="DP42" i="265" l="1"/>
  <c r="DP141" i="280" l="1"/>
  <c r="DP142" i="280" s="1"/>
  <c r="DP144" i="280" s="1"/>
  <c r="DP145" i="280" s="1"/>
  <c r="DP147" i="280" l="1"/>
  <c r="DP148" i="280" s="1"/>
  <c r="DP188" i="280" s="1"/>
  <c r="DP173" i="280"/>
  <c r="DP162" i="280"/>
  <c r="DP164" i="280" s="1"/>
  <c r="DP44" i="265" l="1"/>
  <c r="DP165" i="280"/>
  <c r="DP45" i="265" s="1"/>
  <c r="DP174" i="280"/>
  <c r="DP175" i="280" s="1"/>
  <c r="DP178" i="280" s="1"/>
  <c r="DP180" i="280" s="1"/>
  <c r="DP169" i="280"/>
  <c r="DP170" i="280" s="1"/>
  <c r="DP189" i="280" s="1"/>
  <c r="AK43" i="277" l="1"/>
  <c r="DP190" i="280"/>
  <c r="DP191" i="280" s="1"/>
  <c r="DP181" i="280"/>
  <c r="DP46" i="265" s="1"/>
  <c r="DP47" i="265" l="1"/>
  <c r="DP72" i="265"/>
  <c r="DQ187" i="280"/>
  <c r="DP50" i="265" l="1"/>
  <c r="DQ157" i="280"/>
  <c r="DQ158" i="280" s="1"/>
  <c r="DQ179" i="280"/>
  <c r="AL72" i="277"/>
  <c r="DP57" i="286" l="1"/>
  <c r="DP58" i="286" s="1"/>
  <c r="DP61" i="286" s="1"/>
  <c r="DP62" i="286" s="1"/>
  <c r="DP46" i="286"/>
  <c r="DQ159" i="280"/>
  <c r="DQ18" i="265" s="1"/>
  <c r="DQ168" i="280"/>
  <c r="DQ163" i="280"/>
  <c r="DQ36" i="282"/>
  <c r="DQ38" i="282" s="1"/>
  <c r="DQ44" i="282" s="1"/>
  <c r="DQ45" i="282" s="1"/>
  <c r="DP63" i="286" l="1"/>
  <c r="DP36" i="286"/>
  <c r="DP37" i="286" s="1"/>
  <c r="DP14" i="288"/>
  <c r="DP30" i="288"/>
  <c r="DP32" i="288" s="1"/>
  <c r="DP47" i="286"/>
  <c r="DP48" i="286" s="1"/>
  <c r="DQ50" i="282"/>
  <c r="DQ51" i="282" s="1"/>
  <c r="DQ76" i="282" s="1"/>
  <c r="DQ47" i="282"/>
  <c r="DQ48" i="282" s="1"/>
  <c r="DQ19" i="265"/>
  <c r="DP16" i="288" l="1"/>
  <c r="DP60" i="288"/>
  <c r="DP62" i="288" s="1"/>
  <c r="DP65" i="288" s="1"/>
  <c r="DP39" i="288"/>
  <c r="DP40" i="288" s="1"/>
  <c r="DP43" i="288" s="1"/>
  <c r="DQ34" i="286"/>
  <c r="DQ52" i="286" s="1"/>
  <c r="DP75" i="265"/>
  <c r="DQ45" i="286"/>
  <c r="DP63" i="265"/>
  <c r="DP24" i="265"/>
  <c r="DP52" i="265"/>
  <c r="DQ57" i="282"/>
  <c r="DQ53" i="282"/>
  <c r="DQ55" i="282" s="1"/>
  <c r="DQ11" i="282"/>
  <c r="DQ12" i="282" s="1"/>
  <c r="DQ67" i="282"/>
  <c r="DP19" i="288" l="1"/>
  <c r="AK51" i="277"/>
  <c r="DP53" i="265"/>
  <c r="DP65" i="265"/>
  <c r="AL63" i="277"/>
  <c r="AL65" i="277" s="1"/>
  <c r="AL67" i="277" s="1"/>
  <c r="AL81" i="277" s="1"/>
  <c r="AL75" i="277"/>
  <c r="AL76" i="277" s="1"/>
  <c r="AL82" i="277" s="1"/>
  <c r="DP76" i="265"/>
  <c r="DP25" i="265"/>
  <c r="AK24" i="277"/>
  <c r="AK25" i="277" s="1"/>
  <c r="DQ140" i="280"/>
  <c r="DQ56" i="286"/>
  <c r="DQ87" i="282"/>
  <c r="DQ13" i="282"/>
  <c r="DQ21" i="265" s="1"/>
  <c r="DQ77" i="282"/>
  <c r="DQ78" i="282" s="1"/>
  <c r="DR75" i="282" s="1"/>
  <c r="DQ58" i="282"/>
  <c r="DQ59" i="282" s="1"/>
  <c r="DQ62" i="282" s="1"/>
  <c r="DQ63" i="282" s="1"/>
  <c r="AL84" i="277" l="1"/>
  <c r="AL83" i="277"/>
  <c r="DP82" i="265"/>
  <c r="DP67" i="265"/>
  <c r="DR54" i="282"/>
  <c r="DQ22" i="265"/>
  <c r="DQ66" i="282"/>
  <c r="DQ64" i="282"/>
  <c r="DQ32" i="265" s="1"/>
  <c r="DQ88" i="282"/>
  <c r="DQ89" i="282" s="1"/>
  <c r="DP81" i="265" l="1"/>
  <c r="DQ73" i="265"/>
  <c r="DR86" i="282"/>
  <c r="DQ33" i="265"/>
  <c r="DQ35" i="286"/>
  <c r="DQ53" i="286"/>
  <c r="DQ54" i="286" s="1"/>
  <c r="DQ60" i="286" s="1"/>
  <c r="DP84" i="265" l="1"/>
  <c r="DP83" i="265"/>
  <c r="DQ11" i="280"/>
  <c r="DQ13" i="280" s="1"/>
  <c r="DQ37" i="265"/>
  <c r="DQ74" i="288"/>
  <c r="DQ42" i="265" l="1"/>
  <c r="DQ141" i="280" l="1"/>
  <c r="DQ142" i="280" s="1"/>
  <c r="DQ147" i="280" s="1"/>
  <c r="DQ148" i="280" s="1"/>
  <c r="DQ144" i="280" l="1"/>
  <c r="DQ145" i="280" s="1"/>
  <c r="DQ173" i="280" s="1"/>
  <c r="DQ188" i="280"/>
  <c r="DQ44" i="265"/>
  <c r="DQ162" i="280" l="1"/>
  <c r="DQ164" i="280" s="1"/>
  <c r="DQ165" i="280" s="1"/>
  <c r="DQ45" i="265" s="1"/>
  <c r="DQ169" i="280" l="1"/>
  <c r="DQ170" i="280" s="1"/>
  <c r="DQ189" i="280" s="1"/>
  <c r="DQ174" i="280"/>
  <c r="DQ175" i="280" s="1"/>
  <c r="DQ178" i="280" s="1"/>
  <c r="DQ180" i="280" s="1"/>
  <c r="DQ190" i="280" s="1"/>
  <c r="DQ191" i="280" l="1"/>
  <c r="DR187" i="280" s="1"/>
  <c r="DQ181" i="280"/>
  <c r="DQ46" i="265" s="1"/>
  <c r="DQ72" i="265" l="1"/>
  <c r="DQ47" i="265"/>
  <c r="DR179" i="280"/>
  <c r="DR157" i="280"/>
  <c r="DR158" i="280" s="1"/>
  <c r="DQ50" i="265" l="1"/>
  <c r="DR159" i="280"/>
  <c r="DR18" i="265" s="1"/>
  <c r="DR168" i="280"/>
  <c r="DR36" i="282"/>
  <c r="DR38" i="282" s="1"/>
  <c r="DR44" i="282" s="1"/>
  <c r="DR45" i="282" s="1"/>
  <c r="DR163" i="280"/>
  <c r="DQ46" i="286" l="1"/>
  <c r="DQ57" i="286"/>
  <c r="DQ58" i="286" s="1"/>
  <c r="DQ61" i="286" s="1"/>
  <c r="DQ62" i="286" s="1"/>
  <c r="DR47" i="282"/>
  <c r="DR48" i="282" s="1"/>
  <c r="DR50" i="282"/>
  <c r="DR51" i="282" s="1"/>
  <c r="DR76" i="282" s="1"/>
  <c r="DR19" i="265"/>
  <c r="DQ14" i="288" l="1"/>
  <c r="DQ63" i="286"/>
  <c r="DQ36" i="286"/>
  <c r="DQ37" i="286" s="1"/>
  <c r="DQ47" i="286"/>
  <c r="DQ48" i="286" s="1"/>
  <c r="DQ30" i="288"/>
  <c r="DQ32" i="288" s="1"/>
  <c r="DR67" i="282"/>
  <c r="DR11" i="282"/>
  <c r="DR12" i="282" s="1"/>
  <c r="DR57" i="282"/>
  <c r="DR53" i="282"/>
  <c r="DR55" i="282" s="1"/>
  <c r="DQ63" i="265" l="1"/>
  <c r="DR45" i="286"/>
  <c r="DQ24" i="265"/>
  <c r="DQ52" i="265"/>
  <c r="DQ60" i="288"/>
  <c r="DQ62" i="288" s="1"/>
  <c r="DQ65" i="288" s="1"/>
  <c r="DQ39" i="288"/>
  <c r="DQ40" i="288" s="1"/>
  <c r="DQ43" i="288" s="1"/>
  <c r="DQ75" i="265"/>
  <c r="DR34" i="286"/>
  <c r="DR52" i="286" s="1"/>
  <c r="DQ16" i="288"/>
  <c r="DR58" i="282"/>
  <c r="DR59" i="282" s="1"/>
  <c r="DR62" i="282" s="1"/>
  <c r="DR63" i="282" s="1"/>
  <c r="DR77" i="282"/>
  <c r="DR78" i="282" s="1"/>
  <c r="DS75" i="282" s="1"/>
  <c r="DR13" i="282"/>
  <c r="DR21" i="265" s="1"/>
  <c r="DR87" i="282"/>
  <c r="DQ19" i="288" l="1"/>
  <c r="DQ53" i="265"/>
  <c r="DR56" i="286"/>
  <c r="DR140" i="280"/>
  <c r="DQ76" i="265"/>
  <c r="DQ25" i="265"/>
  <c r="DQ65" i="265"/>
  <c r="DR64" i="282"/>
  <c r="DR32" i="265" s="1"/>
  <c r="DR88" i="282"/>
  <c r="DR89" i="282" s="1"/>
  <c r="DR66" i="282"/>
  <c r="DR22" i="265"/>
  <c r="DS54" i="282"/>
  <c r="DQ67" i="265" l="1"/>
  <c r="DQ82" i="265"/>
  <c r="DS86" i="282"/>
  <c r="DR73" i="265"/>
  <c r="DR53" i="286"/>
  <c r="DR54" i="286" s="1"/>
  <c r="DR60" i="286" s="1"/>
  <c r="DR35" i="286"/>
  <c r="DR33" i="265"/>
  <c r="DQ81" i="265" l="1"/>
  <c r="DR11" i="280"/>
  <c r="DR13" i="280" s="1"/>
  <c r="DR74" i="288"/>
  <c r="DR37" i="265"/>
  <c r="DQ83" i="265" l="1"/>
  <c r="DQ84" i="265"/>
  <c r="DR42" i="265"/>
  <c r="DR141" i="280" l="1"/>
  <c r="DR142" i="280" s="1"/>
  <c r="DR144" i="280" s="1"/>
  <c r="DR145" i="280" s="1"/>
  <c r="DR147" i="280" l="1"/>
  <c r="DR148" i="280" s="1"/>
  <c r="DR44" i="265" s="1"/>
  <c r="DR162" i="280"/>
  <c r="DR164" i="280" s="1"/>
  <c r="DR173" i="280"/>
  <c r="DR188" i="280" l="1"/>
  <c r="DR165" i="280"/>
  <c r="DR45" i="265" s="1"/>
  <c r="DR174" i="280"/>
  <c r="DR175" i="280" s="1"/>
  <c r="DR178" i="280" s="1"/>
  <c r="DR180" i="280" s="1"/>
  <c r="DR169" i="280"/>
  <c r="DR170" i="280" s="1"/>
  <c r="DR189" i="280" s="1"/>
  <c r="DR181" i="280" l="1"/>
  <c r="DR46" i="265" s="1"/>
  <c r="DR190" i="280"/>
  <c r="DR191" i="280" s="1"/>
  <c r="DR72" i="265" l="1"/>
  <c r="DS187" i="280"/>
  <c r="DR47" i="265"/>
  <c r="DR50" i="265" l="1"/>
  <c r="DS157" i="280"/>
  <c r="DS158" i="280" s="1"/>
  <c r="DS179" i="280"/>
  <c r="DR46" i="286" l="1"/>
  <c r="DR57" i="286"/>
  <c r="DR58" i="286" s="1"/>
  <c r="DR61" i="286" s="1"/>
  <c r="DR62" i="286" s="1"/>
  <c r="DR14" i="288" s="1"/>
  <c r="DS159" i="280"/>
  <c r="DS18" i="265" s="1"/>
  <c r="DS163" i="280"/>
  <c r="DS168" i="280"/>
  <c r="DS36" i="282"/>
  <c r="DS38" i="282" s="1"/>
  <c r="DS44" i="282" s="1"/>
  <c r="DS45" i="282" s="1"/>
  <c r="DR36" i="286" l="1"/>
  <c r="DR37" i="286" s="1"/>
  <c r="DS34" i="286" s="1"/>
  <c r="DR47" i="286"/>
  <c r="DR48" i="286" s="1"/>
  <c r="DR63" i="265" s="1"/>
  <c r="DR63" i="286"/>
  <c r="DR52" i="265" s="1"/>
  <c r="DR30" i="288"/>
  <c r="DR32" i="288" s="1"/>
  <c r="DR60" i="288" s="1"/>
  <c r="DR62" i="288" s="1"/>
  <c r="DR65" i="288" s="1"/>
  <c r="DR16" i="288"/>
  <c r="DS50" i="282"/>
  <c r="DS51" i="282" s="1"/>
  <c r="DS76" i="282" s="1"/>
  <c r="DS47" i="282"/>
  <c r="DS48" i="282" s="1"/>
  <c r="DS45" i="286"/>
  <c r="DS19" i="265"/>
  <c r="DR24" i="265" l="1"/>
  <c r="DR75" i="265"/>
  <c r="DR39" i="288"/>
  <c r="DR40" i="288" s="1"/>
  <c r="DR43" i="288" s="1"/>
  <c r="DR76" i="265"/>
  <c r="DR65" i="265"/>
  <c r="DR19" i="288"/>
  <c r="DR25" i="265"/>
  <c r="DR53" i="265"/>
  <c r="DS52" i="286"/>
  <c r="DS11" i="282"/>
  <c r="DS12" i="282" s="1"/>
  <c r="DS67" i="282"/>
  <c r="DS57" i="282"/>
  <c r="DS53" i="282"/>
  <c r="DS55" i="282" s="1"/>
  <c r="DS56" i="286"/>
  <c r="DS140" i="280"/>
  <c r="DR67" i="265" l="1"/>
  <c r="DR82" i="265"/>
  <c r="DS77" i="282"/>
  <c r="DS78" i="282" s="1"/>
  <c r="DT75" i="282" s="1"/>
  <c r="DS58" i="282"/>
  <c r="DS59" i="282" s="1"/>
  <c r="DS62" i="282" s="1"/>
  <c r="DS63" i="282" s="1"/>
  <c r="DS13" i="282"/>
  <c r="DS21" i="265" s="1"/>
  <c r="DS87" i="282"/>
  <c r="DR81" i="265" l="1"/>
  <c r="DS64" i="282"/>
  <c r="DS32" i="265" s="1"/>
  <c r="DS66" i="282"/>
  <c r="DS88" i="282"/>
  <c r="DS89" i="282" s="1"/>
  <c r="DS22" i="265"/>
  <c r="DT54" i="282"/>
  <c r="DR84" i="265" l="1"/>
  <c r="DR83" i="265"/>
  <c r="DS73" i="265"/>
  <c r="DT86" i="282"/>
  <c r="DS35" i="286"/>
  <c r="DS53" i="286"/>
  <c r="DS54" i="286" s="1"/>
  <c r="DS60" i="286" s="1"/>
  <c r="DS33" i="265"/>
  <c r="DS11" i="280" l="1"/>
  <c r="DS13" i="280" s="1"/>
  <c r="DS37" i="265"/>
  <c r="DS74" i="288"/>
  <c r="DS42" i="265" l="1"/>
  <c r="DS141" i="280" l="1"/>
  <c r="DS142" i="280" s="1"/>
  <c r="DS144" i="280" s="1"/>
  <c r="DS145" i="280" s="1"/>
  <c r="DS147" i="280" l="1"/>
  <c r="DS148" i="280" s="1"/>
  <c r="DS188" i="280" s="1"/>
  <c r="DS173" i="280"/>
  <c r="DS162" i="280"/>
  <c r="DS164" i="280" s="1"/>
  <c r="DS44" i="265" l="1"/>
  <c r="DS165" i="280"/>
  <c r="DS45" i="265" s="1"/>
  <c r="DS169" i="280"/>
  <c r="DS170" i="280" s="1"/>
  <c r="DS189" i="280" s="1"/>
  <c r="DS174" i="280"/>
  <c r="DS175" i="280" s="1"/>
  <c r="DS178" i="280" s="1"/>
  <c r="DS180" i="280" s="1"/>
  <c r="DS181" i="280" l="1"/>
  <c r="DS46" i="265" s="1"/>
  <c r="DS190" i="280"/>
  <c r="DS191" i="280" s="1"/>
  <c r="DT187" i="280" l="1"/>
  <c r="DS72" i="265"/>
  <c r="DS47" i="265"/>
  <c r="DS50" i="265" l="1"/>
  <c r="DT157" i="280"/>
  <c r="DT158" i="280" s="1"/>
  <c r="DT179" i="280"/>
  <c r="DS46" i="286" l="1"/>
  <c r="DS57" i="286"/>
  <c r="DS58" i="286" s="1"/>
  <c r="DS61" i="286" s="1"/>
  <c r="DS62" i="286" s="1"/>
  <c r="DS63" i="286" s="1"/>
  <c r="DT168" i="280"/>
  <c r="DT159" i="280"/>
  <c r="DT18" i="265" s="1"/>
  <c r="DT36" i="282"/>
  <c r="DT38" i="282" s="1"/>
  <c r="DT44" i="282" s="1"/>
  <c r="DT45" i="282" s="1"/>
  <c r="DT163" i="280"/>
  <c r="DS30" i="288" l="1"/>
  <c r="DS32" i="288" s="1"/>
  <c r="DS39" i="288" s="1"/>
  <c r="DS40" i="288" s="1"/>
  <c r="DS43" i="288" s="1"/>
  <c r="DS36" i="286"/>
  <c r="DS37" i="286" s="1"/>
  <c r="DS75" i="265" s="1"/>
  <c r="DS14" i="288"/>
  <c r="DS47" i="286"/>
  <c r="DS48" i="286" s="1"/>
  <c r="DS63" i="265" s="1"/>
  <c r="DS16" i="288"/>
  <c r="DT34" i="286"/>
  <c r="DS52" i="265"/>
  <c r="DS24" i="265"/>
  <c r="DT19" i="265"/>
  <c r="AL18" i="277"/>
  <c r="AL19" i="277" s="1"/>
  <c r="DT47" i="282"/>
  <c r="DT48" i="282" s="1"/>
  <c r="DT50" i="282"/>
  <c r="DT51" i="282" s="1"/>
  <c r="DT76" i="282" s="1"/>
  <c r="DT45" i="286" l="1"/>
  <c r="DT56" i="286" s="1"/>
  <c r="DS60" i="288"/>
  <c r="DS62" i="288" s="1"/>
  <c r="DS65" i="288" s="1"/>
  <c r="DS65" i="265"/>
  <c r="DS76" i="265"/>
  <c r="DS19" i="288"/>
  <c r="DS25" i="265"/>
  <c r="DT53" i="282"/>
  <c r="DT55" i="282" s="1"/>
  <c r="DT57" i="282"/>
  <c r="DT11" i="282"/>
  <c r="DT12" i="282" s="1"/>
  <c r="DT67" i="282"/>
  <c r="DS53" i="265"/>
  <c r="DT52" i="286"/>
  <c r="DT140" i="280" l="1"/>
  <c r="DS82" i="265"/>
  <c r="DS67" i="265"/>
  <c r="DT13" i="282"/>
  <c r="DT21" i="265" s="1"/>
  <c r="DT87" i="282"/>
  <c r="DT58" i="282"/>
  <c r="DT59" i="282" s="1"/>
  <c r="DT62" i="282" s="1"/>
  <c r="DT63" i="282" s="1"/>
  <c r="DT77" i="282"/>
  <c r="DT78" i="282" s="1"/>
  <c r="DU75" i="282" s="1"/>
  <c r="DS81" i="265" l="1"/>
  <c r="DT64" i="282"/>
  <c r="DT32" i="265" s="1"/>
  <c r="DT66" i="282"/>
  <c r="DT88" i="282"/>
  <c r="DT89" i="282" s="1"/>
  <c r="DU54" i="282"/>
  <c r="AL21" i="277"/>
  <c r="AL22" i="277" s="1"/>
  <c r="DT22" i="265"/>
  <c r="DS84" i="265" l="1"/>
  <c r="DS83" i="265"/>
  <c r="DU86" i="282"/>
  <c r="DT73" i="265"/>
  <c r="DT33" i="265"/>
  <c r="AL32" i="277"/>
  <c r="AL33" i="277" s="1"/>
  <c r="AL37" i="277" s="1"/>
  <c r="AL41" i="277" s="1"/>
  <c r="DT53" i="286"/>
  <c r="DT54" i="286" s="1"/>
  <c r="DT60" i="286" s="1"/>
  <c r="DT35" i="286"/>
  <c r="AM73" i="277" l="1"/>
  <c r="DT11" i="280"/>
  <c r="DT13" i="280" s="1"/>
  <c r="DT74" i="288"/>
  <c r="DT37" i="265"/>
  <c r="DT42" i="265" l="1"/>
  <c r="DT141" i="280" l="1"/>
  <c r="DT142" i="280" s="1"/>
  <c r="DT144" i="280" s="1"/>
  <c r="DT145" i="280" s="1"/>
  <c r="DT147" i="280" l="1"/>
  <c r="DT148" i="280" s="1"/>
  <c r="DT44" i="265" s="1"/>
  <c r="DT173" i="280"/>
  <c r="DT162" i="280"/>
  <c r="DT164" i="280" s="1"/>
  <c r="DT188" i="280" l="1"/>
  <c r="DT165" i="280"/>
  <c r="DT45" i="265" s="1"/>
  <c r="DT169" i="280"/>
  <c r="DT170" i="280" s="1"/>
  <c r="DT189" i="280" s="1"/>
  <c r="DT174" i="280"/>
  <c r="DT175" i="280" s="1"/>
  <c r="DT178" i="280" s="1"/>
  <c r="DT180" i="280" s="1"/>
  <c r="AL43" i="277"/>
  <c r="DT181" i="280" l="1"/>
  <c r="DT46" i="265" s="1"/>
  <c r="DT190" i="280"/>
  <c r="DT191" i="280" s="1"/>
  <c r="DU187" i="280" l="1"/>
  <c r="DT72" i="265"/>
  <c r="AL44" i="277"/>
  <c r="DT47" i="265"/>
  <c r="DT50" i="265" l="1"/>
  <c r="AM72" i="277"/>
  <c r="DU157" i="280"/>
  <c r="DU158" i="280" s="1"/>
  <c r="DU179" i="280"/>
  <c r="DT57" i="286" l="1"/>
  <c r="DT58" i="286" s="1"/>
  <c r="DT61" i="286" s="1"/>
  <c r="DT62" i="286" s="1"/>
  <c r="DT30" i="288" s="1"/>
  <c r="DT32" i="288" s="1"/>
  <c r="DT46" i="286"/>
  <c r="DU159" i="280"/>
  <c r="DU18" i="265" s="1"/>
  <c r="DU36" i="282"/>
  <c r="DU38" i="282" s="1"/>
  <c r="DU44" i="282" s="1"/>
  <c r="DU45" i="282" s="1"/>
  <c r="DU168" i="280"/>
  <c r="DU163" i="280"/>
  <c r="DT63" i="286" l="1"/>
  <c r="DT52" i="265" s="1"/>
  <c r="DT14" i="288"/>
  <c r="DT16" i="288" s="1"/>
  <c r="DT47" i="286"/>
  <c r="DT36" i="286"/>
  <c r="DT37" i="286" s="1"/>
  <c r="DU34" i="286" s="1"/>
  <c r="DT48" i="286"/>
  <c r="DU45" i="286" s="1"/>
  <c r="DT75" i="265"/>
  <c r="DT39" i="288"/>
  <c r="DT40" i="288" s="1"/>
  <c r="DT43" i="288" s="1"/>
  <c r="DT60" i="288"/>
  <c r="DT62" i="288" s="1"/>
  <c r="DT65" i="288" s="1"/>
  <c r="DU19" i="265"/>
  <c r="DU47" i="282"/>
  <c r="DU48" i="282" s="1"/>
  <c r="DU50" i="282"/>
  <c r="DU51" i="282" s="1"/>
  <c r="DU76" i="282" s="1"/>
  <c r="DT63" i="265" l="1"/>
  <c r="AM63" i="277" s="1"/>
  <c r="AM65" i="277" s="1"/>
  <c r="AM67" i="277" s="1"/>
  <c r="AM81" i="277" s="1"/>
  <c r="DT24" i="265"/>
  <c r="AL24" i="277" s="1"/>
  <c r="AL25" i="277" s="1"/>
  <c r="DT19" i="288"/>
  <c r="DU52" i="286"/>
  <c r="DU140" i="280"/>
  <c r="DU56" i="286"/>
  <c r="DU53" i="282"/>
  <c r="DU55" i="282" s="1"/>
  <c r="DU57" i="282"/>
  <c r="DU11" i="282"/>
  <c r="DU12" i="282" s="1"/>
  <c r="DU67" i="282"/>
  <c r="AM75" i="277"/>
  <c r="AM76" i="277" s="1"/>
  <c r="AM82" i="277" s="1"/>
  <c r="DT76" i="265"/>
  <c r="AL51" i="277"/>
  <c r="DT53" i="265"/>
  <c r="DT65" i="265"/>
  <c r="DT25" i="265" l="1"/>
  <c r="DT82" i="265"/>
  <c r="DT67" i="265"/>
  <c r="DU13" i="282"/>
  <c r="DU21" i="265" s="1"/>
  <c r="DU87" i="282"/>
  <c r="DU58" i="282"/>
  <c r="DU59" i="282" s="1"/>
  <c r="DU62" i="282" s="1"/>
  <c r="DU63" i="282" s="1"/>
  <c r="DU77" i="282"/>
  <c r="DU78" i="282" s="1"/>
  <c r="DV75" i="282" s="1"/>
  <c r="AM84" i="277"/>
  <c r="AM83" i="277"/>
  <c r="DT81" i="265" l="1"/>
  <c r="DV54" i="282"/>
  <c r="DU64" i="282"/>
  <c r="DU32" i="265" s="1"/>
  <c r="DU66" i="282"/>
  <c r="DU88" i="282"/>
  <c r="DU89" i="282" s="1"/>
  <c r="DU22" i="265"/>
  <c r="DT84" i="265" l="1"/>
  <c r="DT83" i="265"/>
  <c r="DU73" i="265"/>
  <c r="DV86" i="282"/>
  <c r="DU35" i="286"/>
  <c r="DU53" i="286"/>
  <c r="DU54" i="286" s="1"/>
  <c r="DU60" i="286" s="1"/>
  <c r="DU33" i="265"/>
  <c r="DU11" i="280" l="1"/>
  <c r="DU13" i="280" s="1"/>
  <c r="DU37" i="265"/>
  <c r="DU74" i="288"/>
  <c r="DU42" i="265" l="1"/>
  <c r="DU141" i="280" l="1"/>
  <c r="DU142" i="280" s="1"/>
  <c r="DU144" i="280" s="1"/>
  <c r="DU145" i="280" s="1"/>
  <c r="DU147" i="280" l="1"/>
  <c r="DU148" i="280" s="1"/>
  <c r="DU188" i="280" s="1"/>
  <c r="DU173" i="280"/>
  <c r="DU162" i="280"/>
  <c r="DU164" i="280" s="1"/>
  <c r="DU44" i="265" l="1"/>
  <c r="DU165" i="280"/>
  <c r="DU45" i="265" s="1"/>
  <c r="DU169" i="280"/>
  <c r="DU170" i="280" s="1"/>
  <c r="DU189" i="280" s="1"/>
  <c r="DU174" i="280"/>
  <c r="DU175" i="280" s="1"/>
  <c r="DU178" i="280" s="1"/>
  <c r="DU180" i="280" s="1"/>
  <c r="DU190" i="280" l="1"/>
  <c r="DU191" i="280" s="1"/>
  <c r="DU181" i="280"/>
  <c r="DU46" i="265" s="1"/>
  <c r="DU47" i="265" l="1"/>
  <c r="DU72" i="265"/>
  <c r="DV187" i="280"/>
  <c r="DU50" i="265" l="1"/>
  <c r="DV157" i="280"/>
  <c r="DV158" i="280" s="1"/>
  <c r="DV179" i="280"/>
  <c r="DU57" i="286" l="1"/>
  <c r="DU58" i="286" s="1"/>
  <c r="DU61" i="286" s="1"/>
  <c r="DU62" i="286" s="1"/>
  <c r="DU30" i="288" s="1"/>
  <c r="DU32" i="288" s="1"/>
  <c r="DU46" i="286"/>
  <c r="DV159" i="280"/>
  <c r="DV18" i="265" s="1"/>
  <c r="DV168" i="280"/>
  <c r="DV163" i="280"/>
  <c r="DV36" i="282"/>
  <c r="DV38" i="282" s="1"/>
  <c r="DV44" i="282" s="1"/>
  <c r="DV45" i="282" s="1"/>
  <c r="DU14" i="288" l="1"/>
  <c r="DU16" i="288" s="1"/>
  <c r="DU63" i="286"/>
  <c r="DU24" i="265" s="1"/>
  <c r="DU47" i="286"/>
  <c r="DU48" i="286" s="1"/>
  <c r="DV45" i="286" s="1"/>
  <c r="DU36" i="286"/>
  <c r="DU37" i="286" s="1"/>
  <c r="DU75" i="265" s="1"/>
  <c r="DU60" i="288"/>
  <c r="DU62" i="288" s="1"/>
  <c r="DU65" i="288" s="1"/>
  <c r="DU39" i="288"/>
  <c r="DU40" i="288" s="1"/>
  <c r="DU43" i="288" s="1"/>
  <c r="DV19" i="265"/>
  <c r="DV47" i="282"/>
  <c r="DV48" i="282" s="1"/>
  <c r="DV50" i="282"/>
  <c r="DV51" i="282" s="1"/>
  <c r="DV76" i="282" s="1"/>
  <c r="DV34" i="286" l="1"/>
  <c r="DV52" i="286" s="1"/>
  <c r="DU52" i="265"/>
  <c r="DU63" i="265"/>
  <c r="DU76" i="265"/>
  <c r="DU19" i="288"/>
  <c r="DV56" i="286"/>
  <c r="DV140" i="280"/>
  <c r="DV57" i="282"/>
  <c r="DV53" i="282"/>
  <c r="DV55" i="282" s="1"/>
  <c r="DV67" i="282"/>
  <c r="DV11" i="282"/>
  <c r="DV12" i="282" s="1"/>
  <c r="DU25" i="265"/>
  <c r="DU53" i="265" l="1"/>
  <c r="DU65" i="265"/>
  <c r="DU82" i="265"/>
  <c r="DV58" i="282"/>
  <c r="DV59" i="282" s="1"/>
  <c r="DV62" i="282" s="1"/>
  <c r="DV63" i="282" s="1"/>
  <c r="DV77" i="282"/>
  <c r="DV78" i="282" s="1"/>
  <c r="DW75" i="282" s="1"/>
  <c r="DV13" i="282"/>
  <c r="DV21" i="265" s="1"/>
  <c r="DV87" i="282"/>
  <c r="DU67" i="265" l="1"/>
  <c r="DV88" i="282"/>
  <c r="DV89" i="282" s="1"/>
  <c r="DV64" i="282"/>
  <c r="DV32" i="265" s="1"/>
  <c r="DV66" i="282"/>
  <c r="DV22" i="265"/>
  <c r="DW54" i="282"/>
  <c r="DU81" i="265" l="1"/>
  <c r="DV33" i="265"/>
  <c r="DW86" i="282"/>
  <c r="DV73" i="265"/>
  <c r="DV35" i="286"/>
  <c r="DV53" i="286"/>
  <c r="DV54" i="286" s="1"/>
  <c r="DV60" i="286" s="1"/>
  <c r="DU84" i="265" l="1"/>
  <c r="DU83" i="265"/>
  <c r="DV11" i="280"/>
  <c r="DV13" i="280" s="1"/>
  <c r="DV74" i="288"/>
  <c r="DV37" i="265"/>
  <c r="DV42" i="265" l="1"/>
  <c r="DV141" i="280" l="1"/>
  <c r="DV142" i="280" s="1"/>
  <c r="DV147" i="280" s="1"/>
  <c r="DV148" i="280" s="1"/>
  <c r="DV144" i="280" l="1"/>
  <c r="DV145" i="280" s="1"/>
  <c r="DV173" i="280" s="1"/>
  <c r="DV44" i="265"/>
  <c r="DV188" i="280"/>
  <c r="DV162" i="280" l="1"/>
  <c r="DV164" i="280" s="1"/>
  <c r="DV165" i="280" s="1"/>
  <c r="DV45" i="265" s="1"/>
  <c r="DV174" i="280" l="1"/>
  <c r="DV175" i="280" s="1"/>
  <c r="DV178" i="280" s="1"/>
  <c r="DV180" i="280" s="1"/>
  <c r="DV181" i="280" s="1"/>
  <c r="DV46" i="265" s="1"/>
  <c r="DV169" i="280"/>
  <c r="DV170" i="280" s="1"/>
  <c r="DV189" i="280" s="1"/>
  <c r="DV190" i="280" l="1"/>
  <c r="DV191" i="280" s="1"/>
  <c r="DV72" i="265" s="1"/>
  <c r="DV47" i="265"/>
  <c r="DW187" i="280" l="1"/>
  <c r="DW157" i="280" s="1"/>
  <c r="DW158" i="280" s="1"/>
  <c r="DV50" i="265"/>
  <c r="DW179" i="280" l="1"/>
  <c r="DV57" i="286"/>
  <c r="DV58" i="286" s="1"/>
  <c r="DV61" i="286" s="1"/>
  <c r="DV62" i="286" s="1"/>
  <c r="DV46" i="286"/>
  <c r="DW168" i="280"/>
  <c r="DW163" i="280"/>
  <c r="DW159" i="280"/>
  <c r="DW18" i="265" s="1"/>
  <c r="DW36" i="282"/>
  <c r="DW38" i="282" s="1"/>
  <c r="DW44" i="282" s="1"/>
  <c r="DW45" i="282" s="1"/>
  <c r="DV36" i="286" l="1"/>
  <c r="DV37" i="286" s="1"/>
  <c r="DV14" i="288"/>
  <c r="DV63" i="286"/>
  <c r="DV47" i="286"/>
  <c r="DV30" i="288"/>
  <c r="DV32" i="288" s="1"/>
  <c r="DV48" i="286"/>
  <c r="DW50" i="282"/>
  <c r="DW51" i="282" s="1"/>
  <c r="DW76" i="282" s="1"/>
  <c r="DW47" i="282"/>
  <c r="DW48" i="282" s="1"/>
  <c r="DW19" i="265"/>
  <c r="DV16" i="288" l="1"/>
  <c r="DV63" i="265"/>
  <c r="DW45" i="286"/>
  <c r="DV39" i="288"/>
  <c r="DV40" i="288" s="1"/>
  <c r="DV43" i="288" s="1"/>
  <c r="DV60" i="288"/>
  <c r="DV62" i="288" s="1"/>
  <c r="DV65" i="288" s="1"/>
  <c r="DV52" i="265"/>
  <c r="DV24" i="265"/>
  <c r="DV75" i="265"/>
  <c r="DW34" i="286"/>
  <c r="DW52" i="286" s="1"/>
  <c r="DW11" i="282"/>
  <c r="DW12" i="282" s="1"/>
  <c r="DW67" i="282"/>
  <c r="DW57" i="282"/>
  <c r="DW53" i="282"/>
  <c r="DW55" i="282" s="1"/>
  <c r="DV19" i="288" l="1"/>
  <c r="DV25" i="265"/>
  <c r="DW56" i="286"/>
  <c r="DW140" i="280"/>
  <c r="DV76" i="265"/>
  <c r="DV53" i="265"/>
  <c r="DV65" i="265"/>
  <c r="DW58" i="282"/>
  <c r="DW59" i="282" s="1"/>
  <c r="DW62" i="282" s="1"/>
  <c r="DW63" i="282" s="1"/>
  <c r="DW77" i="282"/>
  <c r="DW78" i="282" s="1"/>
  <c r="DX75" i="282" s="1"/>
  <c r="DW87" i="282"/>
  <c r="DW13" i="282"/>
  <c r="DW21" i="265" s="1"/>
  <c r="DV67" i="265" l="1"/>
  <c r="DV82" i="265"/>
  <c r="DW22" i="265"/>
  <c r="DX54" i="282"/>
  <c r="DW64" i="282"/>
  <c r="DW32" i="265" s="1"/>
  <c r="DW66" i="282"/>
  <c r="DW88" i="282"/>
  <c r="DW89" i="282" s="1"/>
  <c r="DV81" i="265" l="1"/>
  <c r="DW73" i="265"/>
  <c r="DX86" i="282"/>
  <c r="DW33" i="265"/>
  <c r="DW35" i="286"/>
  <c r="DW53" i="286"/>
  <c r="DW54" i="286" s="1"/>
  <c r="DW60" i="286" s="1"/>
  <c r="DV84" i="265" l="1"/>
  <c r="DV83" i="265"/>
  <c r="DW11" i="280"/>
  <c r="DW13" i="280" s="1"/>
  <c r="DW37" i="265"/>
  <c r="DW74" i="288"/>
  <c r="DW42" i="265" l="1"/>
  <c r="DW141" i="280" l="1"/>
  <c r="DW142" i="280" s="1"/>
  <c r="DW144" i="280" s="1"/>
  <c r="DW145" i="280" s="1"/>
  <c r="DW147" i="280" l="1"/>
  <c r="DW148" i="280" s="1"/>
  <c r="DW44" i="265" s="1"/>
  <c r="DW173" i="280"/>
  <c r="DW162" i="280"/>
  <c r="DW164" i="280" s="1"/>
  <c r="DW188" i="280" l="1"/>
  <c r="DW165" i="280"/>
  <c r="DW45" i="265" s="1"/>
  <c r="DW174" i="280"/>
  <c r="DW175" i="280" s="1"/>
  <c r="DW178" i="280" s="1"/>
  <c r="DW180" i="280" s="1"/>
  <c r="DW169" i="280"/>
  <c r="DW170" i="280" s="1"/>
  <c r="DW189" i="280" s="1"/>
  <c r="DW181" i="280" l="1"/>
  <c r="DW46" i="265" s="1"/>
  <c r="DW190" i="280"/>
  <c r="DW191" i="280" s="1"/>
  <c r="DW72" i="265" l="1"/>
  <c r="DX187" i="280"/>
  <c r="DW47" i="265"/>
  <c r="DW50" i="265" l="1"/>
  <c r="DX179" i="280"/>
  <c r="DX157" i="280"/>
  <c r="DX158" i="280" s="1"/>
  <c r="DW57" i="286" l="1"/>
  <c r="DW58" i="286" s="1"/>
  <c r="DW61" i="286" s="1"/>
  <c r="DW62" i="286" s="1"/>
  <c r="DW30" i="288" s="1"/>
  <c r="DW32" i="288" s="1"/>
  <c r="DW46" i="286"/>
  <c r="DX159" i="280"/>
  <c r="DX18" i="265" s="1"/>
  <c r="DX36" i="282"/>
  <c r="DX38" i="282" s="1"/>
  <c r="DX44" i="282" s="1"/>
  <c r="DX45" i="282" s="1"/>
  <c r="DX168" i="280"/>
  <c r="DX163" i="280"/>
  <c r="DW63" i="286" l="1"/>
  <c r="DW24" i="265" s="1"/>
  <c r="DW36" i="286"/>
  <c r="DW37" i="286" s="1"/>
  <c r="DW75" i="265" s="1"/>
  <c r="DW47" i="286"/>
  <c r="DW14" i="288"/>
  <c r="DW48" i="286"/>
  <c r="DW63" i="265" s="1"/>
  <c r="DW16" i="288"/>
  <c r="DX45" i="286"/>
  <c r="DX47" i="282"/>
  <c r="DX48" i="282" s="1"/>
  <c r="DX50" i="282"/>
  <c r="DX51" i="282" s="1"/>
  <c r="DX76" i="282" s="1"/>
  <c r="DX34" i="286"/>
  <c r="DW60" i="288"/>
  <c r="DW62" i="288" s="1"/>
  <c r="DW65" i="288" s="1"/>
  <c r="DW39" i="288"/>
  <c r="DW40" i="288" s="1"/>
  <c r="DW43" i="288" s="1"/>
  <c r="DX19" i="265"/>
  <c r="AM18" i="277"/>
  <c r="AM19" i="277" s="1"/>
  <c r="DW52" i="265" l="1"/>
  <c r="DW76" i="265"/>
  <c r="DW65" i="265"/>
  <c r="DW19" i="288"/>
  <c r="DX11" i="282"/>
  <c r="DX12" i="282" s="1"/>
  <c r="DX67" i="282"/>
  <c r="DW53" i="265"/>
  <c r="DX52" i="286"/>
  <c r="DX57" i="282"/>
  <c r="DX53" i="282"/>
  <c r="DX55" i="282" s="1"/>
  <c r="DW25" i="265"/>
  <c r="DX56" i="286"/>
  <c r="DX140" i="280"/>
  <c r="DW67" i="265" l="1"/>
  <c r="DW82" i="265"/>
  <c r="DX13" i="282"/>
  <c r="DX21" i="265" s="1"/>
  <c r="DX87" i="282"/>
  <c r="DX58" i="282"/>
  <c r="DX59" i="282" s="1"/>
  <c r="DX62" i="282" s="1"/>
  <c r="DX63" i="282" s="1"/>
  <c r="DX77" i="282"/>
  <c r="DX78" i="282" s="1"/>
  <c r="DY75" i="282" s="1"/>
  <c r="DW81" i="265" l="1"/>
  <c r="DX88" i="282"/>
  <c r="DX89" i="282" s="1"/>
  <c r="DX64" i="282"/>
  <c r="DX32" i="265" s="1"/>
  <c r="DX66" i="282"/>
  <c r="DY54" i="282"/>
  <c r="AM21" i="277"/>
  <c r="AM22" i="277" s="1"/>
  <c r="DX22" i="265"/>
  <c r="DW84" i="265" l="1"/>
  <c r="DW83" i="265"/>
  <c r="DY86" i="282"/>
  <c r="DX73" i="265"/>
  <c r="DX35" i="286"/>
  <c r="DX53" i="286"/>
  <c r="DX54" i="286" s="1"/>
  <c r="DX60" i="286" s="1"/>
  <c r="DX33" i="265"/>
  <c r="AM32" i="277"/>
  <c r="AM33" i="277" s="1"/>
  <c r="AM37" i="277" s="1"/>
  <c r="AM41" i="277" s="1"/>
  <c r="AN73" i="277" l="1"/>
  <c r="DX11" i="280"/>
  <c r="DX13" i="280" s="1"/>
  <c r="DX37" i="265"/>
  <c r="DX74" i="288"/>
  <c r="DX42" i="265" l="1"/>
  <c r="DX141" i="280" l="1"/>
  <c r="DX142" i="280" s="1"/>
  <c r="DX144" i="280" s="1"/>
  <c r="DX145" i="280" s="1"/>
  <c r="DX147" i="280" l="1"/>
  <c r="DX148" i="280" s="1"/>
  <c r="DX188" i="280" s="1"/>
  <c r="DX173" i="280"/>
  <c r="DX162" i="280"/>
  <c r="DX164" i="280" s="1"/>
  <c r="DX44" i="265" l="1"/>
  <c r="DX165" i="280"/>
  <c r="DX45" i="265" s="1"/>
  <c r="DX169" i="280"/>
  <c r="DX170" i="280" s="1"/>
  <c r="DX189" i="280" s="1"/>
  <c r="DX174" i="280"/>
  <c r="DX175" i="280" s="1"/>
  <c r="DX178" i="280" s="1"/>
  <c r="DX180" i="280" s="1"/>
  <c r="AM43" i="277" l="1"/>
  <c r="DX190" i="280"/>
  <c r="DX191" i="280" s="1"/>
  <c r="DX181" i="280"/>
  <c r="DX46" i="265" s="1"/>
  <c r="AM44" i="277" l="1"/>
  <c r="DX47" i="265"/>
  <c r="DY187" i="280"/>
  <c r="DX72" i="265"/>
  <c r="DX50" i="265" l="1"/>
  <c r="AN72" i="277"/>
  <c r="DY179" i="280"/>
  <c r="DY157" i="280"/>
  <c r="DY158" i="280" s="1"/>
  <c r="DX46" i="286" l="1"/>
  <c r="DX57" i="286"/>
  <c r="DX58" i="286" s="1"/>
  <c r="DX61" i="286" s="1"/>
  <c r="DX62" i="286" s="1"/>
  <c r="DY159" i="280"/>
  <c r="DY18" i="265" s="1"/>
  <c r="DY168" i="280"/>
  <c r="DY163" i="280"/>
  <c r="DY36" i="282"/>
  <c r="DY38" i="282" s="1"/>
  <c r="DY44" i="282" s="1"/>
  <c r="DY45" i="282" s="1"/>
  <c r="DX30" i="288" l="1"/>
  <c r="DX32" i="288" s="1"/>
  <c r="DX36" i="286"/>
  <c r="DX37" i="286" s="1"/>
  <c r="DX63" i="286"/>
  <c r="DX47" i="286"/>
  <c r="DX48" i="286" s="1"/>
  <c r="DY45" i="286" s="1"/>
  <c r="DY140" i="280" s="1"/>
  <c r="DX14" i="288"/>
  <c r="DY19" i="265"/>
  <c r="DY56" i="286"/>
  <c r="DY47" i="282"/>
  <c r="DY48" i="282" s="1"/>
  <c r="DY50" i="282"/>
  <c r="DY51" i="282" s="1"/>
  <c r="DY76" i="282" s="1"/>
  <c r="DX63" i="265" l="1"/>
  <c r="DX65" i="265" s="1"/>
  <c r="DX16" i="288"/>
  <c r="DY34" i="286"/>
  <c r="DY52" i="286" s="1"/>
  <c r="DX75" i="265"/>
  <c r="AN63" i="277"/>
  <c r="AN65" i="277" s="1"/>
  <c r="AN67" i="277" s="1"/>
  <c r="AN81" i="277" s="1"/>
  <c r="DX24" i="265"/>
  <c r="DX52" i="265"/>
  <c r="DX60" i="288"/>
  <c r="DX62" i="288" s="1"/>
  <c r="DX65" i="288" s="1"/>
  <c r="DX39" i="288"/>
  <c r="DX40" i="288" s="1"/>
  <c r="DX43" i="288" s="1"/>
  <c r="DY57" i="282"/>
  <c r="DY53" i="282"/>
  <c r="DY55" i="282" s="1"/>
  <c r="DY11" i="282"/>
  <c r="DY12" i="282" s="1"/>
  <c r="DY67" i="282"/>
  <c r="DX19" i="288" l="1"/>
  <c r="DX67" i="265"/>
  <c r="DX25" i="265"/>
  <c r="AM24" i="277"/>
  <c r="AM25" i="277" s="1"/>
  <c r="DX53" i="265"/>
  <c r="AM51" i="277"/>
  <c r="DX76" i="265"/>
  <c r="AN75" i="277"/>
  <c r="AN76" i="277" s="1"/>
  <c r="AN82" i="277" s="1"/>
  <c r="AN83" i="277" s="1"/>
  <c r="DY87" i="282"/>
  <c r="DY13" i="282"/>
  <c r="DY21" i="265" s="1"/>
  <c r="DY58" i="282"/>
  <c r="DY59" i="282" s="1"/>
  <c r="DY62" i="282" s="1"/>
  <c r="DY63" i="282" s="1"/>
  <c r="DY77" i="282"/>
  <c r="DY78" i="282" s="1"/>
  <c r="DZ75" i="282" s="1"/>
  <c r="DX82" i="265" l="1"/>
  <c r="AN84" i="277"/>
  <c r="DX81" i="265"/>
  <c r="DY66" i="282"/>
  <c r="DY64" i="282"/>
  <c r="DY32" i="265" s="1"/>
  <c r="DY88" i="282"/>
  <c r="DY89" i="282" s="1"/>
  <c r="DY22" i="265"/>
  <c r="DZ54" i="282"/>
  <c r="DX84" i="265" l="1"/>
  <c r="DX83" i="265"/>
  <c r="DY33" i="265"/>
  <c r="DY73" i="265"/>
  <c r="DZ86" i="282"/>
  <c r="DY53" i="286"/>
  <c r="DY54" i="286" s="1"/>
  <c r="DY60" i="286" s="1"/>
  <c r="DY35" i="286"/>
  <c r="DY11" i="280" l="1"/>
  <c r="DY13" i="280" s="1"/>
  <c r="DY74" i="288"/>
  <c r="DY37" i="265"/>
  <c r="DY42" i="265" l="1"/>
  <c r="DY141" i="280" l="1"/>
  <c r="DY142" i="280" s="1"/>
  <c r="DY147" i="280" s="1"/>
  <c r="DY148" i="280" s="1"/>
  <c r="DY144" i="280" l="1"/>
  <c r="DY145" i="280" s="1"/>
  <c r="DY173" i="280" s="1"/>
  <c r="DY188" i="280"/>
  <c r="DY44" i="265"/>
  <c r="DY162" i="280" l="1"/>
  <c r="DY164" i="280" s="1"/>
  <c r="DY165" i="280" s="1"/>
  <c r="DY45" i="265" s="1"/>
  <c r="DY169" i="280" l="1"/>
  <c r="DY170" i="280" s="1"/>
  <c r="DY189" i="280" s="1"/>
  <c r="DY174" i="280"/>
  <c r="DY175" i="280" s="1"/>
  <c r="DY178" i="280" s="1"/>
  <c r="DY180" i="280" s="1"/>
  <c r="DY190" i="280" s="1"/>
  <c r="DY191" i="280" l="1"/>
  <c r="DY72" i="265" s="1"/>
  <c r="DY181" i="280"/>
  <c r="DY46" i="265" s="1"/>
  <c r="DZ187" i="280" l="1"/>
  <c r="DZ157" i="280" s="1"/>
  <c r="DZ158" i="280" s="1"/>
  <c r="DY47" i="265"/>
  <c r="DZ179" i="280" l="1"/>
  <c r="DY50" i="265"/>
  <c r="DZ159" i="280"/>
  <c r="DZ18" i="265" s="1"/>
  <c r="DZ168" i="280"/>
  <c r="DZ36" i="282"/>
  <c r="DZ38" i="282" s="1"/>
  <c r="DZ44" i="282" s="1"/>
  <c r="DZ45" i="282" s="1"/>
  <c r="DZ163" i="280"/>
  <c r="DY46" i="286" l="1"/>
  <c r="DY57" i="286"/>
  <c r="DY58" i="286" s="1"/>
  <c r="DY61" i="286" s="1"/>
  <c r="DY62" i="286" s="1"/>
  <c r="DY14" i="288" s="1"/>
  <c r="DZ50" i="282"/>
  <c r="DZ51" i="282" s="1"/>
  <c r="DZ76" i="282" s="1"/>
  <c r="DZ47" i="282"/>
  <c r="DZ48" i="282" s="1"/>
  <c r="DZ19" i="265"/>
  <c r="DY30" i="288" l="1"/>
  <c r="DY32" i="288" s="1"/>
  <c r="DY63" i="286"/>
  <c r="DY16" i="288"/>
  <c r="DY19" i="288" s="1"/>
  <c r="DY36" i="286"/>
  <c r="DY37" i="286" s="1"/>
  <c r="DY75" i="265" s="1"/>
  <c r="DY76" i="265" s="1"/>
  <c r="DY47" i="286"/>
  <c r="DY48" i="286" s="1"/>
  <c r="DZ45" i="286" s="1"/>
  <c r="DZ140" i="280" s="1"/>
  <c r="DZ67" i="282"/>
  <c r="DZ11" i="282"/>
  <c r="DZ12" i="282" s="1"/>
  <c r="DZ57" i="282"/>
  <c r="DZ53" i="282"/>
  <c r="DZ55" i="282" s="1"/>
  <c r="DZ34" i="286" l="1"/>
  <c r="DZ52" i="286" s="1"/>
  <c r="DZ56" i="286"/>
  <c r="DY52" i="265"/>
  <c r="DY24" i="265"/>
  <c r="DY25" i="265" s="1"/>
  <c r="DY60" i="288"/>
  <c r="DY62" i="288" s="1"/>
  <c r="DY65" i="288" s="1"/>
  <c r="DY39" i="288"/>
  <c r="DY40" i="288" s="1"/>
  <c r="DY43" i="288" s="1"/>
  <c r="DY63" i="265"/>
  <c r="DY82" i="265"/>
  <c r="DZ77" i="282"/>
  <c r="DZ78" i="282" s="1"/>
  <c r="EA75" i="282" s="1"/>
  <c r="DZ58" i="282"/>
  <c r="DZ59" i="282" s="1"/>
  <c r="DZ62" i="282" s="1"/>
  <c r="DZ63" i="282" s="1"/>
  <c r="DZ13" i="282"/>
  <c r="DZ21" i="265" s="1"/>
  <c r="DZ87" i="282"/>
  <c r="DY53" i="265" l="1"/>
  <c r="DY65" i="265"/>
  <c r="DZ22" i="265"/>
  <c r="DZ66" i="282"/>
  <c r="DZ64" i="282"/>
  <c r="DZ32" i="265" s="1"/>
  <c r="DZ88" i="282"/>
  <c r="DZ89" i="282" s="1"/>
  <c r="EA54" i="282"/>
  <c r="DY67" i="265" l="1"/>
  <c r="DZ33" i="265"/>
  <c r="DZ73" i="265"/>
  <c r="EA86" i="282"/>
  <c r="DZ53" i="286"/>
  <c r="DZ54" i="286" s="1"/>
  <c r="DZ60" i="286" s="1"/>
  <c r="DZ35" i="286"/>
  <c r="DY81" i="265" l="1"/>
  <c r="DZ11" i="280"/>
  <c r="DZ13" i="280" s="1"/>
  <c r="DZ37" i="265"/>
  <c r="DZ74" i="288"/>
  <c r="DY84" i="265" l="1"/>
  <c r="DY83" i="265"/>
  <c r="DZ42" i="265"/>
  <c r="DZ141" i="280" l="1"/>
  <c r="DZ142" i="280" s="1"/>
  <c r="DZ147" i="280" s="1"/>
  <c r="DZ148" i="280" s="1"/>
  <c r="DZ144" i="280" l="1"/>
  <c r="DZ145" i="280" s="1"/>
  <c r="DZ162" i="280" s="1"/>
  <c r="DZ164" i="280" s="1"/>
  <c r="DZ188" i="280"/>
  <c r="DZ44" i="265"/>
  <c r="DZ173" i="280" l="1"/>
  <c r="DZ165" i="280"/>
  <c r="DZ45" i="265" s="1"/>
  <c r="DZ169" i="280"/>
  <c r="DZ170" i="280" s="1"/>
  <c r="DZ189" i="280" s="1"/>
  <c r="DZ174" i="280"/>
  <c r="DZ175" i="280" l="1"/>
  <c r="DZ178" i="280" s="1"/>
  <c r="DZ180" i="280" s="1"/>
  <c r="DZ190" i="280" s="1"/>
  <c r="DZ191" i="280" s="1"/>
  <c r="DZ181" i="280" l="1"/>
  <c r="DZ46" i="265" s="1"/>
  <c r="DZ72" i="265"/>
  <c r="EA187" i="280"/>
  <c r="DZ47" i="265" l="1"/>
  <c r="DZ50" i="265" s="1"/>
  <c r="EA179" i="280"/>
  <c r="EA157" i="280"/>
  <c r="EA158" i="280" s="1"/>
  <c r="DZ46" i="286" l="1"/>
  <c r="DZ57" i="286"/>
  <c r="DZ58" i="286" s="1"/>
  <c r="DZ61" i="286" s="1"/>
  <c r="DZ62" i="286" s="1"/>
  <c r="EA168" i="280"/>
  <c r="EA159" i="280"/>
  <c r="EA18" i="265" s="1"/>
  <c r="EA36" i="282"/>
  <c r="EA38" i="282" s="1"/>
  <c r="EA44" i="282" s="1"/>
  <c r="EA45" i="282" s="1"/>
  <c r="EA163" i="280"/>
  <c r="DZ63" i="286" l="1"/>
  <c r="DZ36" i="286"/>
  <c r="DZ37" i="286" s="1"/>
  <c r="DZ14" i="288"/>
  <c r="DZ30" i="288"/>
  <c r="DZ32" i="288" s="1"/>
  <c r="DZ47" i="286"/>
  <c r="DZ48" i="286" s="1"/>
  <c r="EA50" i="282"/>
  <c r="EA51" i="282" s="1"/>
  <c r="EA76" i="282" s="1"/>
  <c r="EA47" i="282"/>
  <c r="EA48" i="282" s="1"/>
  <c r="EA19" i="265"/>
  <c r="DZ16" i="288" l="1"/>
  <c r="DZ39" i="288"/>
  <c r="DZ40" i="288" s="1"/>
  <c r="DZ43" i="288" s="1"/>
  <c r="DZ60" i="288"/>
  <c r="DZ62" i="288" s="1"/>
  <c r="DZ65" i="288" s="1"/>
  <c r="DZ75" i="265"/>
  <c r="EA34" i="286"/>
  <c r="EA52" i="286" s="1"/>
  <c r="DZ63" i="265"/>
  <c r="EA45" i="286"/>
  <c r="DZ24" i="265"/>
  <c r="DZ52" i="265"/>
  <c r="EA57" i="282"/>
  <c r="EA53" i="282"/>
  <c r="EA55" i="282" s="1"/>
  <c r="EA67" i="282"/>
  <c r="EA11" i="282"/>
  <c r="EA12" i="282" s="1"/>
  <c r="DZ19" i="288" l="1"/>
  <c r="DZ53" i="265"/>
  <c r="EA56" i="286"/>
  <c r="EA140" i="280"/>
  <c r="DZ25" i="265"/>
  <c r="DZ65" i="265"/>
  <c r="DZ76" i="265"/>
  <c r="EA13" i="282"/>
  <c r="EA21" i="265" s="1"/>
  <c r="EA87" i="282"/>
  <c r="EA58" i="282"/>
  <c r="EA59" i="282" s="1"/>
  <c r="EA62" i="282" s="1"/>
  <c r="EA63" i="282" s="1"/>
  <c r="EA77" i="282"/>
  <c r="EA78" i="282" s="1"/>
  <c r="EB75" i="282" s="1"/>
  <c r="DZ82" i="265" l="1"/>
  <c r="DZ67" i="265"/>
  <c r="EB54" i="282"/>
  <c r="EA66" i="282"/>
  <c r="EA64" i="282"/>
  <c r="EA32" i="265" s="1"/>
  <c r="EA88" i="282"/>
  <c r="EA89" i="282" s="1"/>
  <c r="EA22" i="265"/>
  <c r="DZ81" i="265" l="1"/>
  <c r="EB86" i="282"/>
  <c r="EA73" i="265"/>
  <c r="EA53" i="286"/>
  <c r="EA54" i="286" s="1"/>
  <c r="EA60" i="286" s="1"/>
  <c r="EA35" i="286"/>
  <c r="EA33" i="265"/>
  <c r="DZ83" i="265" l="1"/>
  <c r="DZ84" i="265"/>
  <c r="EA11" i="280"/>
  <c r="EA13" i="280" s="1"/>
  <c r="EA74" i="288"/>
  <c r="EA37" i="265"/>
  <c r="EA42" i="265" l="1"/>
  <c r="EA141" i="280" l="1"/>
  <c r="EA142" i="280" s="1"/>
  <c r="EA144" i="280" s="1"/>
  <c r="EA145" i="280" s="1"/>
  <c r="EA147" i="280" l="1"/>
  <c r="EA148" i="280" s="1"/>
  <c r="EA44" i="265" s="1"/>
  <c r="EA162" i="280"/>
  <c r="EA164" i="280" s="1"/>
  <c r="EA173" i="280"/>
  <c r="EA188" i="280" l="1"/>
  <c r="EA169" i="280"/>
  <c r="EA170" i="280" s="1"/>
  <c r="EA189" i="280" s="1"/>
  <c r="EA165" i="280"/>
  <c r="EA45" i="265" s="1"/>
  <c r="EA174" i="280"/>
  <c r="EA175" i="280" s="1"/>
  <c r="EA178" i="280" s="1"/>
  <c r="EA180" i="280" s="1"/>
  <c r="EA190" i="280" l="1"/>
  <c r="EA191" i="280" s="1"/>
  <c r="EA181" i="280"/>
  <c r="EA46" i="265" s="1"/>
  <c r="EA47" i="265" l="1"/>
  <c r="EA72" i="265"/>
  <c r="EB187" i="280"/>
  <c r="EA50" i="265" l="1"/>
  <c r="EB179" i="280"/>
  <c r="EB157" i="280"/>
  <c r="EB158" i="280" s="1"/>
  <c r="EA46" i="286" l="1"/>
  <c r="EA57" i="286"/>
  <c r="EA58" i="286" s="1"/>
  <c r="EA61" i="286" s="1"/>
  <c r="EA62" i="286" s="1"/>
  <c r="EA36" i="286" s="1"/>
  <c r="EA37" i="286" s="1"/>
  <c r="EB163" i="280"/>
  <c r="EB159" i="280"/>
  <c r="EB18" i="265" s="1"/>
  <c r="EB36" i="282"/>
  <c r="EB38" i="282" s="1"/>
  <c r="EB44" i="282" s="1"/>
  <c r="EB45" i="282" s="1"/>
  <c r="EB168" i="280"/>
  <c r="EA30" i="288" l="1"/>
  <c r="EA32" i="288" s="1"/>
  <c r="EA60" i="288" s="1"/>
  <c r="EA62" i="288" s="1"/>
  <c r="EA65" i="288" s="1"/>
  <c r="EA47" i="286"/>
  <c r="EA48" i="286" s="1"/>
  <c r="EB45" i="286" s="1"/>
  <c r="EA14" i="288"/>
  <c r="EA63" i="286"/>
  <c r="EA52" i="265" s="1"/>
  <c r="EA16" i="288"/>
  <c r="EB19" i="265"/>
  <c r="AN18" i="277"/>
  <c r="AN19" i="277" s="1"/>
  <c r="EB47" i="282"/>
  <c r="EB48" i="282" s="1"/>
  <c r="EB50" i="282"/>
  <c r="EB51" i="282" s="1"/>
  <c r="EB76" i="282" s="1"/>
  <c r="EA75" i="265"/>
  <c r="EB34" i="286"/>
  <c r="EA39" i="288" l="1"/>
  <c r="EA40" i="288" s="1"/>
  <c r="EA43" i="288" s="1"/>
  <c r="EA63" i="265"/>
  <c r="EA65" i="265" s="1"/>
  <c r="EA24" i="265"/>
  <c r="EA25" i="265" s="1"/>
  <c r="EA76" i="265"/>
  <c r="EA19" i="288"/>
  <c r="EB52" i="286"/>
  <c r="EA53" i="265"/>
  <c r="EB140" i="280"/>
  <c r="EB56" i="286"/>
  <c r="EB53" i="282"/>
  <c r="EB55" i="282" s="1"/>
  <c r="EB57" i="282"/>
  <c r="EB67" i="282"/>
  <c r="EB11" i="282"/>
  <c r="EB12" i="282" s="1"/>
  <c r="EA67" i="265" l="1"/>
  <c r="EA82" i="265"/>
  <c r="EB13" i="282"/>
  <c r="EB21" i="265" s="1"/>
  <c r="EB87" i="282"/>
  <c r="EB58" i="282"/>
  <c r="EB59" i="282" s="1"/>
  <c r="EB62" i="282" s="1"/>
  <c r="EB63" i="282" s="1"/>
  <c r="EB77" i="282"/>
  <c r="EB78" i="282" s="1"/>
  <c r="EC75" i="282" s="1"/>
  <c r="EA81" i="265" l="1"/>
  <c r="EB66" i="282"/>
  <c r="EB88" i="282"/>
  <c r="EB89" i="282" s="1"/>
  <c r="EB64" i="282"/>
  <c r="EB32" i="265" s="1"/>
  <c r="EC54" i="282"/>
  <c r="AN21" i="277"/>
  <c r="AN22" i="277" s="1"/>
  <c r="EB22" i="265"/>
  <c r="EA83" i="265" l="1"/>
  <c r="EA84" i="265"/>
  <c r="EB35" i="286"/>
  <c r="EB53" i="286"/>
  <c r="EB54" i="286" s="1"/>
  <c r="EB60" i="286" s="1"/>
  <c r="EB73" i="265"/>
  <c r="EC86" i="282"/>
  <c r="EB33" i="265"/>
  <c r="AN32" i="277"/>
  <c r="AN33" i="277" s="1"/>
  <c r="AN37" i="277" s="1"/>
  <c r="AN41" i="277" s="1"/>
  <c r="AO73" i="277" l="1"/>
  <c r="EB11" i="280"/>
  <c r="EB13" i="280" s="1"/>
  <c r="EB74" i="288"/>
  <c r="EB37" i="265"/>
  <c r="EB42" i="265" l="1"/>
  <c r="EB141" i="280" l="1"/>
  <c r="EB142" i="280" s="1"/>
  <c r="EB147" i="280" s="1"/>
  <c r="EB148" i="280" s="1"/>
  <c r="EB144" i="280" l="1"/>
  <c r="EB145" i="280" s="1"/>
  <c r="EB162" i="280" s="1"/>
  <c r="EB164" i="280" s="1"/>
  <c r="EB188" i="280"/>
  <c r="EB44" i="265"/>
  <c r="EB173" i="280" l="1"/>
  <c r="AN43" i="277"/>
  <c r="EB169" i="280"/>
  <c r="EB170" i="280" s="1"/>
  <c r="EB189" i="280" s="1"/>
  <c r="EB174" i="280"/>
  <c r="EB165" i="280"/>
  <c r="EB45" i="265" s="1"/>
  <c r="EB175" i="280" l="1"/>
  <c r="EB178" i="280" s="1"/>
  <c r="EB180" i="280" s="1"/>
  <c r="EB190" i="280" s="1"/>
  <c r="EB191" i="280" s="1"/>
  <c r="EB181" i="280" l="1"/>
  <c r="EB46" i="265" s="1"/>
  <c r="EB72" i="265"/>
  <c r="EC187" i="280"/>
  <c r="EB47" i="265" l="1"/>
  <c r="EC179" i="280"/>
  <c r="EC157" i="280"/>
  <c r="EC158" i="280" s="1"/>
  <c r="AO72" i="277"/>
  <c r="EB50" i="265" l="1"/>
  <c r="EC163" i="280"/>
  <c r="EC168" i="280"/>
  <c r="EC36" i="282"/>
  <c r="EC38" i="282" s="1"/>
  <c r="EC44" i="282" s="1"/>
  <c r="EC45" i="282" s="1"/>
  <c r="EC159" i="280"/>
  <c r="EC18" i="265" s="1"/>
  <c r="EB46" i="286" l="1"/>
  <c r="EB57" i="286"/>
  <c r="EB58" i="286" s="1"/>
  <c r="EB61" i="286" s="1"/>
  <c r="EB62" i="286" s="1"/>
  <c r="EB47" i="286" s="1"/>
  <c r="EC50" i="282"/>
  <c r="EC51" i="282" s="1"/>
  <c r="EC76" i="282" s="1"/>
  <c r="EC47" i="282"/>
  <c r="EC48" i="282" s="1"/>
  <c r="EC19" i="265"/>
  <c r="EB14" i="288" l="1"/>
  <c r="EB16" i="288" s="1"/>
  <c r="EB63" i="286"/>
  <c r="EB52" i="265" s="1"/>
  <c r="EB48" i="286"/>
  <c r="EB63" i="265" s="1"/>
  <c r="EB36" i="286"/>
  <c r="EB37" i="286" s="1"/>
  <c r="EC34" i="286" s="1"/>
  <c r="EC52" i="286" s="1"/>
  <c r="EB30" i="288"/>
  <c r="EB32" i="288" s="1"/>
  <c r="EB39" i="288" s="1"/>
  <c r="EB40" i="288" s="1"/>
  <c r="EB43" i="288" s="1"/>
  <c r="EB24" i="265"/>
  <c r="EC67" i="282"/>
  <c r="EC11" i="282"/>
  <c r="EC12" i="282" s="1"/>
  <c r="EC53" i="282"/>
  <c r="EC55" i="282" s="1"/>
  <c r="EC57" i="282"/>
  <c r="EB75" i="265" l="1"/>
  <c r="EB76" i="265" s="1"/>
  <c r="EC45" i="286"/>
  <c r="EC140" i="280" s="1"/>
  <c r="EB60" i="288"/>
  <c r="EB62" i="288" s="1"/>
  <c r="EB65" i="288" s="1"/>
  <c r="EB19" i="288"/>
  <c r="AN51" i="277"/>
  <c r="EB53" i="265"/>
  <c r="EB65" i="265"/>
  <c r="AO63" i="277"/>
  <c r="AO65" i="277" s="1"/>
  <c r="AO67" i="277" s="1"/>
  <c r="AO81" i="277" s="1"/>
  <c r="AO75" i="277"/>
  <c r="AO76" i="277" s="1"/>
  <c r="AO82" i="277" s="1"/>
  <c r="AN24" i="277"/>
  <c r="AN25" i="277" s="1"/>
  <c r="EB25" i="265"/>
  <c r="EC58" i="282"/>
  <c r="EC59" i="282" s="1"/>
  <c r="EC62" i="282" s="1"/>
  <c r="EC63" i="282" s="1"/>
  <c r="EC77" i="282"/>
  <c r="EC78" i="282" s="1"/>
  <c r="ED75" i="282" s="1"/>
  <c r="EC87" i="282"/>
  <c r="EC13" i="282"/>
  <c r="EC21" i="265" s="1"/>
  <c r="EC56" i="286" l="1"/>
  <c r="AO83" i="277"/>
  <c r="AO84" i="277"/>
  <c r="EB82" i="265"/>
  <c r="EB67" i="265"/>
  <c r="EC22" i="265"/>
  <c r="ED54" i="282"/>
  <c r="EC66" i="282"/>
  <c r="EC88" i="282"/>
  <c r="EC89" i="282" s="1"/>
  <c r="EC64" i="282"/>
  <c r="EC32" i="265" s="1"/>
  <c r="EB81" i="265" l="1"/>
  <c r="EC33" i="265"/>
  <c r="EC73" i="265"/>
  <c r="ED86" i="282"/>
  <c r="EC35" i="286"/>
  <c r="EC53" i="286"/>
  <c r="EC54" i="286" s="1"/>
  <c r="EC60" i="286" s="1"/>
  <c r="EB84" i="265" l="1"/>
  <c r="EB83" i="265"/>
  <c r="EC11" i="280"/>
  <c r="EC13" i="280" s="1"/>
  <c r="EC74" i="288"/>
  <c r="EC37" i="265"/>
  <c r="EC42" i="265" l="1"/>
  <c r="EC141" i="280" l="1"/>
  <c r="EC142" i="280" s="1"/>
  <c r="EC147" i="280" s="1"/>
  <c r="EC148" i="280" s="1"/>
  <c r="EC144" i="280" l="1"/>
  <c r="EC145" i="280" s="1"/>
  <c r="EC162" i="280" s="1"/>
  <c r="EC164" i="280" s="1"/>
  <c r="EC188" i="280"/>
  <c r="EC44" i="265"/>
  <c r="EC173" i="280" l="1"/>
  <c r="EC169" i="280"/>
  <c r="EC170" i="280" s="1"/>
  <c r="EC189" i="280" s="1"/>
  <c r="EC174" i="280"/>
  <c r="EC165" i="280"/>
  <c r="EC45" i="265" s="1"/>
  <c r="EC175" i="280" l="1"/>
  <c r="EC178" i="280" s="1"/>
  <c r="EC180" i="280" s="1"/>
  <c r="EC181" i="280" s="1"/>
  <c r="EC46" i="265" s="1"/>
  <c r="EC190" i="280" l="1"/>
  <c r="EC191" i="280" s="1"/>
  <c r="ED187" i="280" s="1"/>
  <c r="EC47" i="265"/>
  <c r="EC72" i="265" l="1"/>
  <c r="EC50" i="265"/>
  <c r="ED179" i="280"/>
  <c r="ED157" i="280"/>
  <c r="ED158" i="280" s="1"/>
  <c r="EC46" i="286" l="1"/>
  <c r="EC57" i="286"/>
  <c r="EC58" i="286" s="1"/>
  <c r="EC61" i="286" s="1"/>
  <c r="EC62" i="286" s="1"/>
  <c r="ED163" i="280"/>
  <c r="ED36" i="282"/>
  <c r="ED38" i="282" s="1"/>
  <c r="ED44" i="282" s="1"/>
  <c r="ED45" i="282" s="1"/>
  <c r="ED168" i="280"/>
  <c r="ED159" i="280"/>
  <c r="ED18" i="265" s="1"/>
  <c r="EC47" i="286" l="1"/>
  <c r="EC48" i="286" s="1"/>
  <c r="EC36" i="286"/>
  <c r="EC37" i="286" s="1"/>
  <c r="EC30" i="288"/>
  <c r="EC32" i="288" s="1"/>
  <c r="EC14" i="288"/>
  <c r="EC63" i="286"/>
  <c r="ED19" i="265"/>
  <c r="ED50" i="282"/>
  <c r="ED51" i="282" s="1"/>
  <c r="ED76" i="282" s="1"/>
  <c r="ED47" i="282"/>
  <c r="ED48" i="282" s="1"/>
  <c r="EC16" i="288" l="1"/>
  <c r="EC75" i="265"/>
  <c r="ED34" i="286"/>
  <c r="ED52" i="286" s="1"/>
  <c r="EC52" i="265"/>
  <c r="EC24" i="265"/>
  <c r="EC39" i="288"/>
  <c r="EC40" i="288" s="1"/>
  <c r="EC43" i="288" s="1"/>
  <c r="EC60" i="288"/>
  <c r="EC62" i="288" s="1"/>
  <c r="EC65" i="288" s="1"/>
  <c r="EC63" i="265"/>
  <c r="ED45" i="286"/>
  <c r="ED67" i="282"/>
  <c r="ED11" i="282"/>
  <c r="ED12" i="282" s="1"/>
  <c r="ED53" i="282"/>
  <c r="ED55" i="282" s="1"/>
  <c r="ED57" i="282"/>
  <c r="EC19" i="288" l="1"/>
  <c r="ED140" i="280"/>
  <c r="ED56" i="286"/>
  <c r="EC25" i="265"/>
  <c r="EC65" i="265"/>
  <c r="EC53" i="265"/>
  <c r="EC76" i="265"/>
  <c r="ED77" i="282"/>
  <c r="ED78" i="282" s="1"/>
  <c r="EE75" i="282" s="1"/>
  <c r="ED58" i="282"/>
  <c r="ED59" i="282" s="1"/>
  <c r="ED62" i="282" s="1"/>
  <c r="ED63" i="282" s="1"/>
  <c r="ED87" i="282"/>
  <c r="ED13" i="282"/>
  <c r="ED21" i="265" s="1"/>
  <c r="EC82" i="265" l="1"/>
  <c r="EC67" i="265"/>
  <c r="ED88" i="282"/>
  <c r="ED89" i="282" s="1"/>
  <c r="ED66" i="282"/>
  <c r="ED64" i="282"/>
  <c r="ED32" i="265" s="1"/>
  <c r="EE54" i="282"/>
  <c r="ED22" i="265"/>
  <c r="EC81" i="265" l="1"/>
  <c r="ED53" i="286"/>
  <c r="ED54" i="286" s="1"/>
  <c r="ED60" i="286" s="1"/>
  <c r="ED35" i="286"/>
  <c r="ED73" i="265"/>
  <c r="EE86" i="282"/>
  <c r="ED33" i="265"/>
  <c r="EC83" i="265" l="1"/>
  <c r="EC84" i="265"/>
  <c r="ED11" i="280"/>
  <c r="ED13" i="280" s="1"/>
  <c r="ED74" i="288"/>
  <c r="ED37" i="265"/>
  <c r="ED42" i="265" l="1"/>
  <c r="ED141" i="280" l="1"/>
  <c r="ED142" i="280" s="1"/>
  <c r="ED144" i="280" s="1"/>
  <c r="ED145" i="280" s="1"/>
  <c r="ED147" i="280" l="1"/>
  <c r="ED148" i="280" s="1"/>
  <c r="ED44" i="265" s="1"/>
  <c r="ED173" i="280"/>
  <c r="ED162" i="280"/>
  <c r="ED164" i="280" s="1"/>
  <c r="ED188" i="280" l="1"/>
  <c r="ED169" i="280"/>
  <c r="ED170" i="280" s="1"/>
  <c r="ED189" i="280" s="1"/>
  <c r="ED174" i="280"/>
  <c r="ED175" i="280" s="1"/>
  <c r="ED178" i="280" s="1"/>
  <c r="ED180" i="280" s="1"/>
  <c r="ED165" i="280"/>
  <c r="ED45" i="265" s="1"/>
  <c r="ED181" i="280" l="1"/>
  <c r="ED46" i="265" s="1"/>
  <c r="ED190" i="280"/>
  <c r="ED191" i="280" s="1"/>
  <c r="ED72" i="265" l="1"/>
  <c r="EE187" i="280"/>
  <c r="ED47" i="265"/>
  <c r="ED50" i="265" l="1"/>
  <c r="EE179" i="280"/>
  <c r="EE157" i="280"/>
  <c r="EE158" i="280" s="1"/>
  <c r="ED46" i="286" l="1"/>
  <c r="ED57" i="286"/>
  <c r="ED58" i="286" s="1"/>
  <c r="ED61" i="286" s="1"/>
  <c r="ED62" i="286" s="1"/>
  <c r="ED36" i="286" s="1"/>
  <c r="ED37" i="286" s="1"/>
  <c r="EE36" i="282"/>
  <c r="EE38" i="282" s="1"/>
  <c r="EE44" i="282" s="1"/>
  <c r="EE45" i="282" s="1"/>
  <c r="EE163" i="280"/>
  <c r="EE159" i="280"/>
  <c r="EE18" i="265" s="1"/>
  <c r="EE168" i="280"/>
  <c r="ED30" i="288" l="1"/>
  <c r="ED32" i="288" s="1"/>
  <c r="ED39" i="288" s="1"/>
  <c r="ED40" i="288" s="1"/>
  <c r="ED43" i="288" s="1"/>
  <c r="ED63" i="286"/>
  <c r="ED52" i="265" s="1"/>
  <c r="ED14" i="288"/>
  <c r="ED47" i="286"/>
  <c r="ED48" i="286" s="1"/>
  <c r="EE45" i="286" s="1"/>
  <c r="EE19" i="265"/>
  <c r="EE47" i="282"/>
  <c r="EE48" i="282" s="1"/>
  <c r="EE50" i="282"/>
  <c r="EE51" i="282" s="1"/>
  <c r="EE76" i="282" s="1"/>
  <c r="ED75" i="265"/>
  <c r="EE34" i="286"/>
  <c r="ED24" i="265" l="1"/>
  <c r="ED25" i="265" s="1"/>
  <c r="ED63" i="265"/>
  <c r="ED65" i="265" s="1"/>
  <c r="ED16" i="288"/>
  <c r="ED60" i="288"/>
  <c r="ED62" i="288" s="1"/>
  <c r="ED65" i="288" s="1"/>
  <c r="ED76" i="265"/>
  <c r="EE140" i="280"/>
  <c r="EE56" i="286"/>
  <c r="EE52" i="286"/>
  <c r="ED53" i="265"/>
  <c r="EE53" i="282"/>
  <c r="EE55" i="282" s="1"/>
  <c r="EE57" i="282"/>
  <c r="EE67" i="282"/>
  <c r="EE11" i="282"/>
  <c r="EE12" i="282" s="1"/>
  <c r="ED19" i="288" l="1"/>
  <c r="ED82" i="265"/>
  <c r="ED67" i="265"/>
  <c r="EE87" i="282"/>
  <c r="EE13" i="282"/>
  <c r="EE21" i="265" s="1"/>
  <c r="EE58" i="282"/>
  <c r="EE59" i="282" s="1"/>
  <c r="EE62" i="282" s="1"/>
  <c r="EE63" i="282" s="1"/>
  <c r="EE77" i="282"/>
  <c r="EE78" i="282" s="1"/>
  <c r="EF75" i="282" s="1"/>
  <c r="ED81" i="265" l="1"/>
  <c r="EF54" i="282"/>
  <c r="EE22" i="265"/>
  <c r="EE66" i="282"/>
  <c r="EE88" i="282"/>
  <c r="EE89" i="282" s="1"/>
  <c r="EE64" i="282"/>
  <c r="EE32" i="265" s="1"/>
  <c r="ED84" i="265" l="1"/>
  <c r="ED83" i="265"/>
  <c r="EE73" i="265"/>
  <c r="EF86" i="282"/>
  <c r="EE33" i="265"/>
  <c r="EE53" i="286"/>
  <c r="EE54" i="286" s="1"/>
  <c r="EE60" i="286" s="1"/>
  <c r="EE35" i="286"/>
  <c r="EE11" i="280" l="1"/>
  <c r="EE13" i="280" s="1"/>
  <c r="EE74" i="288"/>
  <c r="EE37" i="265"/>
  <c r="EE42" i="265" l="1"/>
  <c r="EE141" i="280" l="1"/>
  <c r="EE142" i="280" s="1"/>
  <c r="EE147" i="280" s="1"/>
  <c r="EE148" i="280" s="1"/>
  <c r="EE144" i="280" l="1"/>
  <c r="EE145" i="280" s="1"/>
  <c r="EE162" i="280" s="1"/>
  <c r="EE164" i="280" s="1"/>
  <c r="EE44" i="265"/>
  <c r="EE188" i="280"/>
  <c r="EE173" i="280" l="1"/>
  <c r="EE169" i="280"/>
  <c r="EE170" i="280" s="1"/>
  <c r="EE189" i="280" s="1"/>
  <c r="EE174" i="280"/>
  <c r="EE165" i="280"/>
  <c r="EE45" i="265" s="1"/>
  <c r="EE175" i="280" l="1"/>
  <c r="EE178" i="280" s="1"/>
  <c r="EE180" i="280" s="1"/>
  <c r="EE190" i="280" s="1"/>
  <c r="EE191" i="280" s="1"/>
  <c r="EE181" i="280" l="1"/>
  <c r="EE46" i="265" s="1"/>
  <c r="EE72" i="265"/>
  <c r="EF187" i="280"/>
  <c r="EE47" i="265" l="1"/>
  <c r="EE50" i="265" s="1"/>
  <c r="EF157" i="280"/>
  <c r="EF158" i="280" s="1"/>
  <c r="EF179" i="280"/>
  <c r="EE57" i="286" l="1"/>
  <c r="EE58" i="286" s="1"/>
  <c r="EE61" i="286" s="1"/>
  <c r="EE62" i="286" s="1"/>
  <c r="EE46" i="286"/>
  <c r="EF36" i="282"/>
  <c r="EF38" i="282" s="1"/>
  <c r="EF44" i="282" s="1"/>
  <c r="EF45" i="282" s="1"/>
  <c r="EF163" i="280"/>
  <c r="EF168" i="280"/>
  <c r="EF159" i="280"/>
  <c r="EF18" i="265" s="1"/>
  <c r="EE36" i="286" l="1"/>
  <c r="EE37" i="286" s="1"/>
  <c r="EE63" i="286"/>
  <c r="EE30" i="288"/>
  <c r="EE32" i="288" s="1"/>
  <c r="EE47" i="286"/>
  <c r="EE48" i="286" s="1"/>
  <c r="EE14" i="288"/>
  <c r="EF47" i="282"/>
  <c r="EF48" i="282" s="1"/>
  <c r="EF50" i="282"/>
  <c r="EF51" i="282" s="1"/>
  <c r="EF76" i="282" s="1"/>
  <c r="EF19" i="265"/>
  <c r="AO18" i="277"/>
  <c r="AO19" i="277" s="1"/>
  <c r="EE16" i="288" l="1"/>
  <c r="EE63" i="265"/>
  <c r="EF45" i="286"/>
  <c r="EE52" i="265"/>
  <c r="EE24" i="265"/>
  <c r="EE60" i="288"/>
  <c r="EE62" i="288" s="1"/>
  <c r="EE65" i="288" s="1"/>
  <c r="EE39" i="288"/>
  <c r="EE40" i="288" s="1"/>
  <c r="EE43" i="288" s="1"/>
  <c r="EE75" i="265"/>
  <c r="EF34" i="286"/>
  <c r="EF52" i="286" s="1"/>
  <c r="EF67" i="282"/>
  <c r="EF11" i="282"/>
  <c r="EF12" i="282" s="1"/>
  <c r="EF57" i="282"/>
  <c r="EF53" i="282"/>
  <c r="EF55" i="282" s="1"/>
  <c r="EE19" i="288" l="1"/>
  <c r="EE25" i="265"/>
  <c r="EF140" i="280"/>
  <c r="EF56" i="286"/>
  <c r="EE76" i="265"/>
  <c r="EE53" i="265"/>
  <c r="EE65" i="265"/>
  <c r="EF58" i="282"/>
  <c r="EF59" i="282" s="1"/>
  <c r="EF62" i="282" s="1"/>
  <c r="EF63" i="282" s="1"/>
  <c r="EF77" i="282"/>
  <c r="EF78" i="282" s="1"/>
  <c r="EG75" i="282" s="1"/>
  <c r="EF87" i="282"/>
  <c r="EF13" i="282"/>
  <c r="EF21" i="265" s="1"/>
  <c r="EE67" i="265" l="1"/>
  <c r="EE82" i="265"/>
  <c r="EF66" i="282"/>
  <c r="EF88" i="282"/>
  <c r="EF64" i="282"/>
  <c r="EF32" i="265" s="1"/>
  <c r="EF89" i="282"/>
  <c r="AO21" i="277"/>
  <c r="AO22" i="277" s="1"/>
  <c r="EF22" i="265"/>
  <c r="EG54" i="282"/>
  <c r="EE81" i="265" l="1"/>
  <c r="EF35" i="286"/>
  <c r="EF53" i="286"/>
  <c r="EF54" i="286" s="1"/>
  <c r="EF60" i="286" s="1"/>
  <c r="EG86" i="282"/>
  <c r="EF73" i="265"/>
  <c r="EF33" i="265"/>
  <c r="AO32" i="277"/>
  <c r="AO33" i="277" s="1"/>
  <c r="AO37" i="277" s="1"/>
  <c r="AO41" i="277" s="1"/>
  <c r="AP73" i="277" l="1"/>
  <c r="EE83" i="265"/>
  <c r="EE84" i="265"/>
  <c r="EF11" i="280"/>
  <c r="EF13" i="280" s="1"/>
  <c r="EF74" i="288"/>
  <c r="EF37" i="265"/>
  <c r="EF42" i="265" l="1"/>
  <c r="EF141" i="280" l="1"/>
  <c r="EF142" i="280" s="1"/>
  <c r="EF147" i="280" s="1"/>
  <c r="EF148" i="280" s="1"/>
  <c r="EF144" i="280" l="1"/>
  <c r="EF145" i="280" s="1"/>
  <c r="EF162" i="280" s="1"/>
  <c r="EF164" i="280" s="1"/>
  <c r="EF188" i="280"/>
  <c r="EF44" i="265"/>
  <c r="EF173" i="280" l="1"/>
  <c r="AO43" i="277"/>
  <c r="EF174" i="280"/>
  <c r="EF175" i="280" s="1"/>
  <c r="EF178" i="280" s="1"/>
  <c r="EF180" i="280" s="1"/>
  <c r="EF169" i="280"/>
  <c r="EF170" i="280" s="1"/>
  <c r="EF189" i="280" s="1"/>
  <c r="EF165" i="280"/>
  <c r="EF45" i="265" s="1"/>
  <c r="EF190" i="280" l="1"/>
  <c r="EF191" i="280" s="1"/>
  <c r="EF181" i="280"/>
  <c r="EF46" i="265" s="1"/>
  <c r="EF47" i="265" l="1"/>
  <c r="EF72" i="265"/>
  <c r="EG187" i="280"/>
  <c r="EF50" i="265" l="1"/>
  <c r="AP72" i="277"/>
  <c r="EG179" i="280"/>
  <c r="EG157" i="280"/>
  <c r="EG158" i="280" s="1"/>
  <c r="EF46" i="286" l="1"/>
  <c r="EF57" i="286"/>
  <c r="EF58" i="286" s="1"/>
  <c r="EF61" i="286" s="1"/>
  <c r="EF62" i="286" s="1"/>
  <c r="EG163" i="280"/>
  <c r="EG36" i="282"/>
  <c r="EG38" i="282" s="1"/>
  <c r="EG44" i="282" s="1"/>
  <c r="EG45" i="282" s="1"/>
  <c r="EG168" i="280"/>
  <c r="EG159" i="280"/>
  <c r="EG18" i="265" s="1"/>
  <c r="EF63" i="286" l="1"/>
  <c r="EF36" i="286"/>
  <c r="EF37" i="286" s="1"/>
  <c r="EF47" i="286"/>
  <c r="EF48" i="286" s="1"/>
  <c r="EF14" i="288"/>
  <c r="EF30" i="288"/>
  <c r="EF32" i="288" s="1"/>
  <c r="EG19" i="265"/>
  <c r="EG50" i="282"/>
  <c r="EG51" i="282" s="1"/>
  <c r="EG76" i="282" s="1"/>
  <c r="EG47" i="282"/>
  <c r="EG48" i="282" s="1"/>
  <c r="EF16" i="288" l="1"/>
  <c r="EF75" i="265"/>
  <c r="EG34" i="286"/>
  <c r="EG52" i="286" s="1"/>
  <c r="EF60" i="288"/>
  <c r="EF62" i="288" s="1"/>
  <c r="EF65" i="288" s="1"/>
  <c r="EF39" i="288"/>
  <c r="EF40" i="288" s="1"/>
  <c r="EF43" i="288" s="1"/>
  <c r="EF63" i="265"/>
  <c r="EG45" i="286"/>
  <c r="EF24" i="265"/>
  <c r="EF52" i="265"/>
  <c r="EG53" i="282"/>
  <c r="EG55" i="282" s="1"/>
  <c r="EG57" i="282"/>
  <c r="EG67" i="282"/>
  <c r="EG11" i="282"/>
  <c r="EG12" i="282" s="1"/>
  <c r="EF19" i="288" l="1"/>
  <c r="EF53" i="265"/>
  <c r="AO51" i="277"/>
  <c r="EG140" i="280"/>
  <c r="EG56" i="286"/>
  <c r="AO24" i="277"/>
  <c r="AO25" i="277" s="1"/>
  <c r="EF25" i="265"/>
  <c r="EF65" i="265"/>
  <c r="AP63" i="277"/>
  <c r="AP65" i="277" s="1"/>
  <c r="AP67" i="277" s="1"/>
  <c r="AP81" i="277" s="1"/>
  <c r="EF76" i="265"/>
  <c r="AP75" i="277"/>
  <c r="AP76" i="277" s="1"/>
  <c r="AP82" i="277" s="1"/>
  <c r="EG87" i="282"/>
  <c r="EG13" i="282"/>
  <c r="EG21" i="265" s="1"/>
  <c r="EG77" i="282"/>
  <c r="EG78" i="282" s="1"/>
  <c r="EH75" i="282" s="1"/>
  <c r="EG58" i="282"/>
  <c r="EG59" i="282" s="1"/>
  <c r="EG62" i="282" s="1"/>
  <c r="EG63" i="282" s="1"/>
  <c r="EF67" i="265" l="1"/>
  <c r="EF82" i="265"/>
  <c r="AP83" i="277"/>
  <c r="AP84" i="277"/>
  <c r="EG88" i="282"/>
  <c r="EG89" i="282" s="1"/>
  <c r="EG66" i="282"/>
  <c r="EG64" i="282"/>
  <c r="EG32" i="265" s="1"/>
  <c r="EH54" i="282"/>
  <c r="EG22" i="265"/>
  <c r="EF81" i="265" l="1"/>
  <c r="EG73" i="265"/>
  <c r="EH86" i="282"/>
  <c r="EG35" i="286"/>
  <c r="EG53" i="286"/>
  <c r="EG54" i="286" s="1"/>
  <c r="EG60" i="286" s="1"/>
  <c r="EG33" i="265"/>
  <c r="EF84" i="265" l="1"/>
  <c r="EF83" i="265"/>
  <c r="EG11" i="280"/>
  <c r="EG13" i="280" s="1"/>
  <c r="EG74" i="288"/>
  <c r="EG37" i="265"/>
  <c r="EG42" i="265" l="1"/>
  <c r="EG141" i="280" l="1"/>
  <c r="EG142" i="280" s="1"/>
  <c r="EG144" i="280" s="1"/>
  <c r="EG145" i="280" s="1"/>
  <c r="EG147" i="280" l="1"/>
  <c r="EG148" i="280" s="1"/>
  <c r="EG188" i="280" s="1"/>
  <c r="EG173" i="280"/>
  <c r="EG162" i="280"/>
  <c r="EG164" i="280" s="1"/>
  <c r="EG44" i="265" l="1"/>
  <c r="EG174" i="280"/>
  <c r="EG175" i="280" s="1"/>
  <c r="EG178" i="280" s="1"/>
  <c r="EG180" i="280" s="1"/>
  <c r="EG169" i="280"/>
  <c r="EG170" i="280" s="1"/>
  <c r="EG189" i="280" s="1"/>
  <c r="EG165" i="280"/>
  <c r="EG45" i="265" s="1"/>
  <c r="EG190" i="280" l="1"/>
  <c r="EG191" i="280" s="1"/>
  <c r="EG181" i="280"/>
  <c r="EG46" i="265" s="1"/>
  <c r="EG47" i="265" l="1"/>
  <c r="EG72" i="265"/>
  <c r="EH187" i="280"/>
  <c r="EG50" i="265" l="1"/>
  <c r="EH179" i="280"/>
  <c r="EH157" i="280"/>
  <c r="EH158" i="280" s="1"/>
  <c r="EG57" i="286" l="1"/>
  <c r="EG58" i="286" s="1"/>
  <c r="EG61" i="286" s="1"/>
  <c r="EG62" i="286" s="1"/>
  <c r="EG46" i="286"/>
  <c r="EH36" i="282"/>
  <c r="EH38" i="282" s="1"/>
  <c r="EH44" i="282" s="1"/>
  <c r="EH45" i="282" s="1"/>
  <c r="EH159" i="280"/>
  <c r="EH18" i="265" s="1"/>
  <c r="EH163" i="280"/>
  <c r="EH168" i="280"/>
  <c r="EG36" i="286" l="1"/>
  <c r="EG37" i="286" s="1"/>
  <c r="EG63" i="286"/>
  <c r="EG14" i="288"/>
  <c r="EG47" i="286"/>
  <c r="EG48" i="286" s="1"/>
  <c r="EG30" i="288"/>
  <c r="EG32" i="288" s="1"/>
  <c r="EH19" i="265"/>
  <c r="EH50" i="282"/>
  <c r="EH51" i="282" s="1"/>
  <c r="EH76" i="282" s="1"/>
  <c r="EH47" i="282"/>
  <c r="EH48" i="282" s="1"/>
  <c r="EG16" i="288" l="1"/>
  <c r="EG63" i="265"/>
  <c r="EH45" i="286"/>
  <c r="EG52" i="265"/>
  <c r="EG24" i="265"/>
  <c r="EG39" i="288"/>
  <c r="EG40" i="288" s="1"/>
  <c r="EG43" i="288" s="1"/>
  <c r="EG60" i="288"/>
  <c r="EG62" i="288" s="1"/>
  <c r="EG65" i="288" s="1"/>
  <c r="EG75" i="265"/>
  <c r="EH34" i="286"/>
  <c r="EH52" i="286" s="1"/>
  <c r="EH53" i="282"/>
  <c r="EH55" i="282" s="1"/>
  <c r="EH57" i="282"/>
  <c r="EH67" i="282"/>
  <c r="EH11" i="282"/>
  <c r="EH12" i="282" s="1"/>
  <c r="EG19" i="288" l="1"/>
  <c r="EG25" i="265"/>
  <c r="EH56" i="286"/>
  <c r="EH140" i="280"/>
  <c r="EG76" i="265"/>
  <c r="EG53" i="265"/>
  <c r="EG65" i="265"/>
  <c r="EH87" i="282"/>
  <c r="EH13" i="282"/>
  <c r="EH21" i="265" s="1"/>
  <c r="EH58" i="282"/>
  <c r="EH59" i="282" s="1"/>
  <c r="EH62" i="282" s="1"/>
  <c r="EH63" i="282" s="1"/>
  <c r="EH77" i="282"/>
  <c r="EH78" i="282" s="1"/>
  <c r="EI75" i="282" s="1"/>
  <c r="EG67" i="265" l="1"/>
  <c r="EG82" i="265"/>
  <c r="EH88" i="282"/>
  <c r="EH89" i="282" s="1"/>
  <c r="EH66" i="282"/>
  <c r="EH64" i="282"/>
  <c r="EH32" i="265" s="1"/>
  <c r="EH22" i="265"/>
  <c r="EI54" i="282"/>
  <c r="EG81" i="265" l="1"/>
  <c r="EI86" i="282"/>
  <c r="EH73" i="265"/>
  <c r="EH53" i="286"/>
  <c r="EH54" i="286" s="1"/>
  <c r="EH60" i="286" s="1"/>
  <c r="EH35" i="286"/>
  <c r="EH33" i="265"/>
  <c r="EG84" i="265" l="1"/>
  <c r="EG83" i="265"/>
  <c r="EH11" i="280"/>
  <c r="EH13" i="280" s="1"/>
  <c r="EH37" i="265"/>
  <c r="EH74" i="288"/>
  <c r="EH42" i="265" l="1"/>
  <c r="EH141" i="280" l="1"/>
  <c r="EH142" i="280" s="1"/>
  <c r="EH147" i="280" s="1"/>
  <c r="EH148" i="280" s="1"/>
  <c r="EH144" i="280" l="1"/>
  <c r="EH145" i="280" s="1"/>
  <c r="EH162" i="280" s="1"/>
  <c r="EH164" i="280" s="1"/>
  <c r="EH188" i="280"/>
  <c r="EH44" i="265"/>
  <c r="EH173" i="280" l="1"/>
  <c r="EH174" i="280"/>
  <c r="EH169" i="280"/>
  <c r="EH170" i="280" s="1"/>
  <c r="EH189" i="280" s="1"/>
  <c r="EH165" i="280"/>
  <c r="EH45" i="265" s="1"/>
  <c r="EH175" i="280" l="1"/>
  <c r="EH178" i="280" s="1"/>
  <c r="EH180" i="280" s="1"/>
  <c r="EH190" i="280" s="1"/>
  <c r="EH191" i="280" s="1"/>
  <c r="EH181" i="280" l="1"/>
  <c r="EH46" i="265" s="1"/>
  <c r="EH72" i="265"/>
  <c r="EI187" i="280"/>
  <c r="EH47" i="265" l="1"/>
  <c r="EI179" i="280"/>
  <c r="EI157" i="280"/>
  <c r="EI158" i="280" s="1"/>
  <c r="EH50" i="265" l="1"/>
  <c r="EI36" i="282"/>
  <c r="EI38" i="282" s="1"/>
  <c r="EI44" i="282" s="1"/>
  <c r="EI45" i="282" s="1"/>
  <c r="EI163" i="280"/>
  <c r="EI159" i="280"/>
  <c r="EI18" i="265" s="1"/>
  <c r="EI168" i="280"/>
  <c r="EH46" i="286" l="1"/>
  <c r="EH57" i="286"/>
  <c r="EH58" i="286" s="1"/>
  <c r="EH61" i="286" s="1"/>
  <c r="EH62" i="286" s="1"/>
  <c r="EH47" i="286" s="1"/>
  <c r="EI19" i="265"/>
  <c r="EI50" i="282"/>
  <c r="EI51" i="282" s="1"/>
  <c r="EI76" i="282" s="1"/>
  <c r="EI47" i="282"/>
  <c r="EI48" i="282" s="1"/>
  <c r="EH48" i="286" l="1"/>
  <c r="EH63" i="265" s="1"/>
  <c r="EH36" i="286"/>
  <c r="EH37" i="286" s="1"/>
  <c r="EI34" i="286" s="1"/>
  <c r="EI52" i="286" s="1"/>
  <c r="EH14" i="288"/>
  <c r="EH16" i="288" s="1"/>
  <c r="EH30" i="288"/>
  <c r="EH32" i="288" s="1"/>
  <c r="EH39" i="288" s="1"/>
  <c r="EH40" i="288" s="1"/>
  <c r="EH43" i="288" s="1"/>
  <c r="EH63" i="286"/>
  <c r="EH24" i="265" s="1"/>
  <c r="EH75" i="265"/>
  <c r="EI53" i="282"/>
  <c r="EI55" i="282" s="1"/>
  <c r="EI57" i="282"/>
  <c r="EI67" i="282"/>
  <c r="EI11" i="282"/>
  <c r="EI12" i="282" s="1"/>
  <c r="EH52" i="265" l="1"/>
  <c r="EI45" i="286"/>
  <c r="EI56" i="286" s="1"/>
  <c r="EH60" i="288"/>
  <c r="EH62" i="288" s="1"/>
  <c r="EH65" i="288" s="1"/>
  <c r="EH19" i="288"/>
  <c r="EH25" i="265"/>
  <c r="EH65" i="265"/>
  <c r="EH53" i="265"/>
  <c r="EH76" i="265"/>
  <c r="EI13" i="282"/>
  <c r="EI21" i="265" s="1"/>
  <c r="EI87" i="282"/>
  <c r="EI58" i="282"/>
  <c r="EI59" i="282" s="1"/>
  <c r="EI62" i="282" s="1"/>
  <c r="EI63" i="282" s="1"/>
  <c r="EI77" i="282"/>
  <c r="EI78" i="282" s="1"/>
  <c r="EJ75" i="282" s="1"/>
  <c r="EI140" i="280" l="1"/>
  <c r="EH82" i="265"/>
  <c r="EH67" i="265"/>
  <c r="EI66" i="282"/>
  <c r="EI88" i="282"/>
  <c r="EI89" i="282" s="1"/>
  <c r="EI64" i="282"/>
  <c r="EI32" i="265" s="1"/>
  <c r="EJ54" i="282"/>
  <c r="EI22" i="265"/>
  <c r="EH81" i="265" l="1"/>
  <c r="EI53" i="286"/>
  <c r="EI54" i="286" s="1"/>
  <c r="EI60" i="286" s="1"/>
  <c r="EI35" i="286"/>
  <c r="EI73" i="265"/>
  <c r="EJ86" i="282"/>
  <c r="EI33" i="265"/>
  <c r="EH83" i="265" l="1"/>
  <c r="EH84" i="265"/>
  <c r="EI11" i="280"/>
  <c r="EI13" i="280" s="1"/>
  <c r="EI74" i="288"/>
  <c r="EI37" i="265"/>
  <c r="EI42" i="265" l="1"/>
  <c r="EI141" i="280" l="1"/>
  <c r="EI142" i="280" s="1"/>
  <c r="EI147" i="280" s="1"/>
  <c r="EI148" i="280" s="1"/>
  <c r="EI144" i="280" l="1"/>
  <c r="EI145" i="280" s="1"/>
  <c r="EI173" i="280" s="1"/>
  <c r="EI188" i="280"/>
  <c r="EI44" i="265"/>
  <c r="EI162" i="280" l="1"/>
  <c r="EI164" i="280" s="1"/>
  <c r="EI174" i="280" s="1"/>
  <c r="EI175" i="280" s="1"/>
  <c r="EI178" i="280" s="1"/>
  <c r="EI180" i="280" s="1"/>
  <c r="EI165" i="280" l="1"/>
  <c r="EI45" i="265" s="1"/>
  <c r="EI169" i="280"/>
  <c r="EI170" i="280" s="1"/>
  <c r="EI189" i="280" s="1"/>
  <c r="EI190" i="280"/>
  <c r="EI181" i="280"/>
  <c r="EI46" i="265" s="1"/>
  <c r="EI191" i="280" l="1"/>
  <c r="EJ187" i="280" s="1"/>
  <c r="EI47" i="265"/>
  <c r="EI72" i="265" l="1"/>
  <c r="EI50" i="265"/>
  <c r="EJ179" i="280"/>
  <c r="EJ157" i="280"/>
  <c r="EJ158" i="280" s="1"/>
  <c r="EI57" i="286" l="1"/>
  <c r="EI58" i="286" s="1"/>
  <c r="EI61" i="286" s="1"/>
  <c r="EI62" i="286" s="1"/>
  <c r="EI46" i="286"/>
  <c r="EJ36" i="282"/>
  <c r="EJ38" i="282" s="1"/>
  <c r="EJ44" i="282" s="1"/>
  <c r="EJ45" i="282" s="1"/>
  <c r="EJ163" i="280"/>
  <c r="EJ168" i="280"/>
  <c r="EJ159" i="280"/>
  <c r="EJ18" i="265" s="1"/>
  <c r="EI36" i="286" l="1"/>
  <c r="EI37" i="286" s="1"/>
  <c r="EI47" i="286"/>
  <c r="EI48" i="286" s="1"/>
  <c r="EI30" i="288"/>
  <c r="EI32" i="288" s="1"/>
  <c r="EI63" i="286"/>
  <c r="EI14" i="288"/>
  <c r="EJ50" i="282"/>
  <c r="EJ51" i="282" s="1"/>
  <c r="EJ76" i="282" s="1"/>
  <c r="EJ47" i="282"/>
  <c r="EJ48" i="282" s="1"/>
  <c r="EJ19" i="265"/>
  <c r="AP18" i="277"/>
  <c r="AP19" i="277" s="1"/>
  <c r="EI16" i="288" l="1"/>
  <c r="EI52" i="265"/>
  <c r="EI24" i="265"/>
  <c r="EI63" i="265"/>
  <c r="EJ45" i="286"/>
  <c r="EI39" i="288"/>
  <c r="EI40" i="288" s="1"/>
  <c r="EI43" i="288" s="1"/>
  <c r="EI60" i="288"/>
  <c r="EI62" i="288" s="1"/>
  <c r="EI65" i="288" s="1"/>
  <c r="EI75" i="265"/>
  <c r="EJ34" i="286"/>
  <c r="EJ52" i="286" s="1"/>
  <c r="EJ53" i="282"/>
  <c r="EJ55" i="282" s="1"/>
  <c r="EJ57" i="282"/>
  <c r="EJ67" i="282"/>
  <c r="EJ11" i="282"/>
  <c r="EJ12" i="282" s="1"/>
  <c r="EI19" i="288" l="1"/>
  <c r="EJ56" i="286"/>
  <c r="EJ140" i="280"/>
  <c r="EI25" i="265"/>
  <c r="EI76" i="265"/>
  <c r="EI65" i="265"/>
  <c r="EI53" i="265"/>
  <c r="EJ87" i="282"/>
  <c r="EJ13" i="282"/>
  <c r="EJ21" i="265" s="1"/>
  <c r="EJ58" i="282"/>
  <c r="EJ59" i="282" s="1"/>
  <c r="EJ62" i="282" s="1"/>
  <c r="EJ63" i="282" s="1"/>
  <c r="EJ77" i="282"/>
  <c r="EJ78" i="282" s="1"/>
  <c r="EK75" i="282" s="1"/>
  <c r="EI67" i="265" l="1"/>
  <c r="EI82" i="265"/>
  <c r="AP21" i="277"/>
  <c r="AP22" i="277" s="1"/>
  <c r="EJ22" i="265"/>
  <c r="EK54" i="282"/>
  <c r="EJ66" i="282"/>
  <c r="EJ88" i="282"/>
  <c r="EJ89" i="282" s="1"/>
  <c r="EJ64" i="282"/>
  <c r="EJ32" i="265" s="1"/>
  <c r="EI81" i="265" l="1"/>
  <c r="EK86" i="282"/>
  <c r="EJ73" i="265"/>
  <c r="EJ33" i="265"/>
  <c r="AP32" i="277"/>
  <c r="AP33" i="277" s="1"/>
  <c r="AP37" i="277" s="1"/>
  <c r="AP41" i="277" s="1"/>
  <c r="EJ53" i="286"/>
  <c r="EJ54" i="286" s="1"/>
  <c r="EJ60" i="286" s="1"/>
  <c r="EJ35" i="286"/>
  <c r="AQ73" i="277" l="1"/>
  <c r="EI84" i="265"/>
  <c r="EI83" i="265"/>
  <c r="EJ11" i="280"/>
  <c r="EJ13" i="280" s="1"/>
  <c r="EJ74" i="288"/>
  <c r="EJ37" i="265"/>
  <c r="EJ42" i="265" l="1"/>
  <c r="EJ141" i="280" l="1"/>
  <c r="EJ142" i="280" s="1"/>
  <c r="EJ144" i="280" s="1"/>
  <c r="EJ145" i="280" s="1"/>
  <c r="EJ147" i="280" l="1"/>
  <c r="EJ148" i="280" s="1"/>
  <c r="EJ44" i="265" s="1"/>
  <c r="EJ162" i="280"/>
  <c r="EJ164" i="280" s="1"/>
  <c r="EJ173" i="280"/>
  <c r="EJ188" i="280" l="1"/>
  <c r="EJ174" i="280"/>
  <c r="EJ175" i="280" s="1"/>
  <c r="EJ178" i="280" s="1"/>
  <c r="EJ180" i="280" s="1"/>
  <c r="EJ169" i="280"/>
  <c r="EJ170" i="280" s="1"/>
  <c r="EJ189" i="280" s="1"/>
  <c r="EJ165" i="280"/>
  <c r="EJ45" i="265" s="1"/>
  <c r="AP43" i="277"/>
  <c r="EJ190" i="280" l="1"/>
  <c r="EJ191" i="280" s="1"/>
  <c r="EJ181" i="280"/>
  <c r="EJ46" i="265" s="1"/>
  <c r="EJ47" i="265" l="1"/>
  <c r="EJ72" i="265"/>
  <c r="EK187" i="280"/>
  <c r="EJ50" i="265" l="1"/>
  <c r="AQ72" i="277"/>
  <c r="EK179" i="280"/>
  <c r="EK157" i="280"/>
  <c r="EK158" i="280" s="1"/>
  <c r="EJ57" i="286" l="1"/>
  <c r="EJ58" i="286" s="1"/>
  <c r="EJ61" i="286" s="1"/>
  <c r="EJ62" i="286" s="1"/>
  <c r="EJ46" i="286"/>
  <c r="EK163" i="280"/>
  <c r="EK36" i="282"/>
  <c r="EK38" i="282" s="1"/>
  <c r="EK44" i="282" s="1"/>
  <c r="EK45" i="282" s="1"/>
  <c r="EK159" i="280"/>
  <c r="EK18" i="265" s="1"/>
  <c r="EK168" i="280"/>
  <c r="EJ47" i="286" l="1"/>
  <c r="EJ48" i="286" s="1"/>
  <c r="EJ36" i="286"/>
  <c r="EJ37" i="286" s="1"/>
  <c r="EJ63" i="286"/>
  <c r="EJ14" i="288"/>
  <c r="EJ30" i="288"/>
  <c r="EJ32" i="288" s="1"/>
  <c r="EK19" i="265"/>
  <c r="EK50" i="282"/>
  <c r="EK51" i="282" s="1"/>
  <c r="EK76" i="282" s="1"/>
  <c r="EK47" i="282"/>
  <c r="EK48" i="282" s="1"/>
  <c r="EJ16" i="288" l="1"/>
  <c r="EJ63" i="265"/>
  <c r="EK45" i="286"/>
  <c r="EJ75" i="265"/>
  <c r="EK34" i="286"/>
  <c r="EK52" i="286" s="1"/>
  <c r="EJ60" i="288"/>
  <c r="EJ62" i="288" s="1"/>
  <c r="EJ65" i="288" s="1"/>
  <c r="EJ39" i="288"/>
  <c r="EJ40" i="288" s="1"/>
  <c r="EJ43" i="288" s="1"/>
  <c r="EJ52" i="265"/>
  <c r="EJ24" i="265"/>
  <c r="EK53" i="282"/>
  <c r="EK55" i="282" s="1"/>
  <c r="EK57" i="282"/>
  <c r="EK11" i="282"/>
  <c r="EK12" i="282" s="1"/>
  <c r="EK67" i="282"/>
  <c r="EJ19" i="288" l="1"/>
  <c r="AP24" i="277"/>
  <c r="AP25" i="277" s="1"/>
  <c r="EJ25" i="265"/>
  <c r="EK56" i="286"/>
  <c r="EK140" i="280"/>
  <c r="AP51" i="277"/>
  <c r="EJ53" i="265"/>
  <c r="AQ75" i="277"/>
  <c r="AQ76" i="277" s="1"/>
  <c r="AQ82" i="277" s="1"/>
  <c r="EJ76" i="265"/>
  <c r="AQ63" i="277"/>
  <c r="AQ65" i="277" s="1"/>
  <c r="AQ67" i="277" s="1"/>
  <c r="AQ81" i="277" s="1"/>
  <c r="EJ65" i="265"/>
  <c r="EK58" i="282"/>
  <c r="EK59" i="282" s="1"/>
  <c r="EK62" i="282" s="1"/>
  <c r="EK63" i="282" s="1"/>
  <c r="EK77" i="282"/>
  <c r="EK78" i="282" s="1"/>
  <c r="EL75" i="282" s="1"/>
  <c r="EK87" i="282"/>
  <c r="EK13" i="282"/>
  <c r="EK21" i="265" s="1"/>
  <c r="EJ67" i="265" l="1"/>
  <c r="AQ84" i="277"/>
  <c r="AQ83" i="277"/>
  <c r="EJ82" i="265"/>
  <c r="EK22" i="265"/>
  <c r="EL54" i="282"/>
  <c r="EK66" i="282"/>
  <c r="EK88" i="282"/>
  <c r="EK89" i="282" s="1"/>
  <c r="EK64" i="282"/>
  <c r="EK32" i="265" s="1"/>
  <c r="EJ81" i="265" l="1"/>
  <c r="EK73" i="265"/>
  <c r="EL86" i="282"/>
  <c r="EK33" i="265"/>
  <c r="EK53" i="286"/>
  <c r="EK54" i="286" s="1"/>
  <c r="EK60" i="286" s="1"/>
  <c r="EK35" i="286"/>
  <c r="EJ84" i="265" l="1"/>
  <c r="EJ83" i="265"/>
  <c r="EK11" i="280"/>
  <c r="EK13" i="280" s="1"/>
  <c r="EK37" i="265"/>
  <c r="EK74" i="288"/>
  <c r="EK42" i="265" l="1"/>
  <c r="EK141" i="280" l="1"/>
  <c r="EK142" i="280" s="1"/>
  <c r="EK147" i="280" s="1"/>
  <c r="EK148" i="280" s="1"/>
  <c r="EK144" i="280" l="1"/>
  <c r="EK145" i="280" s="1"/>
  <c r="EK162" i="280" s="1"/>
  <c r="EK164" i="280" s="1"/>
  <c r="EK188" i="280"/>
  <c r="EK44" i="265"/>
  <c r="EK173" i="280" l="1"/>
  <c r="EK174" i="280"/>
  <c r="EK169" i="280"/>
  <c r="EK170" i="280" s="1"/>
  <c r="EK189" i="280" s="1"/>
  <c r="EK165" i="280"/>
  <c r="EK45" i="265" s="1"/>
  <c r="EK175" i="280" l="1"/>
  <c r="EK178" i="280" s="1"/>
  <c r="EK180" i="280" s="1"/>
  <c r="EK190" i="280" s="1"/>
  <c r="EK191" i="280" s="1"/>
  <c r="EK181" i="280" l="1"/>
  <c r="EK46" i="265" s="1"/>
  <c r="EK72" i="265"/>
  <c r="EL187" i="280"/>
  <c r="EK47" i="265" l="1"/>
  <c r="EL179" i="280"/>
  <c r="EL157" i="280"/>
  <c r="EL158" i="280" s="1"/>
  <c r="EK50" i="265" l="1"/>
  <c r="EL163" i="280"/>
  <c r="EL36" i="282"/>
  <c r="EL38" i="282" s="1"/>
  <c r="EL44" i="282" s="1"/>
  <c r="EL45" i="282" s="1"/>
  <c r="EL159" i="280"/>
  <c r="EL18" i="265" s="1"/>
  <c r="EL168" i="280"/>
  <c r="EK46" i="286" l="1"/>
  <c r="EK57" i="286"/>
  <c r="EK58" i="286" s="1"/>
  <c r="EK61" i="286" s="1"/>
  <c r="EK62" i="286" s="1"/>
  <c r="EK47" i="286" s="1"/>
  <c r="EL19" i="265"/>
  <c r="EL50" i="282"/>
  <c r="EL51" i="282" s="1"/>
  <c r="EL76" i="282" s="1"/>
  <c r="EL47" i="282"/>
  <c r="EL48" i="282" s="1"/>
  <c r="EK48" i="286" l="1"/>
  <c r="EK63" i="265" s="1"/>
  <c r="EK65" i="265" s="1"/>
  <c r="EK30" i="288"/>
  <c r="EK32" i="288" s="1"/>
  <c r="EK36" i="286"/>
  <c r="EK37" i="286" s="1"/>
  <c r="EK14" i="288"/>
  <c r="EK63" i="286"/>
  <c r="EK52" i="265" s="1"/>
  <c r="EL53" i="282"/>
  <c r="EL55" i="282" s="1"/>
  <c r="EL57" i="282"/>
  <c r="EL67" i="282"/>
  <c r="EL11" i="282"/>
  <c r="EL12" i="282" s="1"/>
  <c r="EK53" i="265" l="1"/>
  <c r="EL45" i="286"/>
  <c r="EK24" i="265"/>
  <c r="EK75" i="265"/>
  <c r="EL34" i="286"/>
  <c r="EL52" i="286" s="1"/>
  <c r="EK60" i="288"/>
  <c r="EK62" i="288" s="1"/>
  <c r="EK65" i="288" s="1"/>
  <c r="EK39" i="288"/>
  <c r="EK40" i="288" s="1"/>
  <c r="EK43" i="288" s="1"/>
  <c r="EK16" i="288"/>
  <c r="EK67" i="265"/>
  <c r="EL87" i="282"/>
  <c r="EL13" i="282"/>
  <c r="EL21" i="265" s="1"/>
  <c r="EL77" i="282"/>
  <c r="EL78" i="282" s="1"/>
  <c r="EM75" i="282" s="1"/>
  <c r="EL58" i="282"/>
  <c r="EL59" i="282" s="1"/>
  <c r="EL62" i="282" s="1"/>
  <c r="EL63" i="282" s="1"/>
  <c r="EL56" i="286" l="1"/>
  <c r="EL140" i="280"/>
  <c r="EK25" i="265"/>
  <c r="EK76" i="265"/>
  <c r="EK19" i="288"/>
  <c r="EK81" i="265"/>
  <c r="EL66" i="282"/>
  <c r="EL88" i="282"/>
  <c r="EL89" i="282" s="1"/>
  <c r="EL64" i="282"/>
  <c r="EL32" i="265" s="1"/>
  <c r="EM54" i="282"/>
  <c r="EL22" i="265"/>
  <c r="EK82" i="265" l="1"/>
  <c r="EL33" i="265"/>
  <c r="EL35" i="286"/>
  <c r="EL53" i="286"/>
  <c r="EL54" i="286" s="1"/>
  <c r="EL60" i="286" s="1"/>
  <c r="EM86" i="282"/>
  <c r="EL73" i="265"/>
  <c r="EK83" i="265" l="1"/>
  <c r="EK84" i="265"/>
  <c r="EL11" i="280"/>
  <c r="EL13" i="280" s="1"/>
  <c r="EL74" i="288"/>
  <c r="EL37" i="265"/>
  <c r="EL42" i="265" l="1"/>
  <c r="EL141" i="280" l="1"/>
  <c r="EL142" i="280" s="1"/>
  <c r="EL144" i="280" s="1"/>
  <c r="EL145" i="280" s="1"/>
  <c r="EL147" i="280" l="1"/>
  <c r="EL148" i="280" s="1"/>
  <c r="EL44" i="265" s="1"/>
  <c r="EL162" i="280"/>
  <c r="EL164" i="280" s="1"/>
  <c r="EL173" i="280"/>
  <c r="EL188" i="280" l="1"/>
  <c r="EL174" i="280"/>
  <c r="EL175" i="280" s="1"/>
  <c r="EL178" i="280" s="1"/>
  <c r="EL180" i="280" s="1"/>
  <c r="EL169" i="280"/>
  <c r="EL170" i="280" s="1"/>
  <c r="EL189" i="280" s="1"/>
  <c r="EL165" i="280"/>
  <c r="EL45" i="265" s="1"/>
  <c r="EL190" i="280" l="1"/>
  <c r="EL191" i="280" s="1"/>
  <c r="EL181" i="280"/>
  <c r="EL46" i="265" s="1"/>
  <c r="EL47" i="265" l="1"/>
  <c r="EL72" i="265"/>
  <c r="EM187" i="280"/>
  <c r="EL50" i="265" l="1"/>
  <c r="EM179" i="280"/>
  <c r="EM157" i="280"/>
  <c r="EM158" i="280" s="1"/>
  <c r="EL57" i="286" l="1"/>
  <c r="EL58" i="286" s="1"/>
  <c r="EL61" i="286" s="1"/>
  <c r="EL62" i="286" s="1"/>
  <c r="EL46" i="286"/>
  <c r="EM36" i="282"/>
  <c r="EM38" i="282" s="1"/>
  <c r="EM44" i="282" s="1"/>
  <c r="EM45" i="282" s="1"/>
  <c r="EM163" i="280"/>
  <c r="EM168" i="280"/>
  <c r="EM159" i="280"/>
  <c r="EM18" i="265" s="1"/>
  <c r="EL47" i="286" l="1"/>
  <c r="EL48" i="286" s="1"/>
  <c r="EL63" i="286"/>
  <c r="EL14" i="288"/>
  <c r="EL36" i="286"/>
  <c r="EL37" i="286" s="1"/>
  <c r="EL30" i="288"/>
  <c r="EL32" i="288" s="1"/>
  <c r="EM19" i="265"/>
  <c r="EM50" i="282"/>
  <c r="EM51" i="282" s="1"/>
  <c r="EM76" i="282" s="1"/>
  <c r="EM47" i="282"/>
  <c r="EM48" i="282" s="1"/>
  <c r="EL16" i="288" l="1"/>
  <c r="EL75" i="265"/>
  <c r="EM34" i="286"/>
  <c r="EM52" i="286" s="1"/>
  <c r="EL24" i="265"/>
  <c r="EL52" i="265"/>
  <c r="EL39" i="288"/>
  <c r="EL40" i="288" s="1"/>
  <c r="EL43" i="288" s="1"/>
  <c r="EL60" i="288"/>
  <c r="EL62" i="288" s="1"/>
  <c r="EL65" i="288" s="1"/>
  <c r="EL63" i="265"/>
  <c r="EM45" i="286"/>
  <c r="EM53" i="282"/>
  <c r="EM55" i="282" s="1"/>
  <c r="EM57" i="282"/>
  <c r="EM11" i="282"/>
  <c r="EM12" i="282" s="1"/>
  <c r="EM67" i="282"/>
  <c r="EL19" i="288" l="1"/>
  <c r="EM140" i="280"/>
  <c r="EM56" i="286"/>
  <c r="EL53" i="265"/>
  <c r="EL65" i="265"/>
  <c r="EL25" i="265"/>
  <c r="EL76" i="265"/>
  <c r="EM13" i="282"/>
  <c r="EM21" i="265" s="1"/>
  <c r="EM87" i="282"/>
  <c r="EM77" i="282"/>
  <c r="EM78" i="282" s="1"/>
  <c r="EN75" i="282" s="1"/>
  <c r="EM58" i="282"/>
  <c r="EM59" i="282" s="1"/>
  <c r="EM62" i="282" s="1"/>
  <c r="EM63" i="282" s="1"/>
  <c r="EL82" i="265" l="1"/>
  <c r="EL67" i="265"/>
  <c r="EM66" i="282"/>
  <c r="EM88" i="282"/>
  <c r="EM89" i="282" s="1"/>
  <c r="EM64" i="282"/>
  <c r="EM32" i="265" s="1"/>
  <c r="EN54" i="282"/>
  <c r="EM22" i="265"/>
  <c r="EL81" i="265" l="1"/>
  <c r="EM35" i="286"/>
  <c r="EM53" i="286"/>
  <c r="EM54" i="286" s="1"/>
  <c r="EM60" i="286" s="1"/>
  <c r="EM73" i="265"/>
  <c r="EN86" i="282"/>
  <c r="EM33" i="265"/>
  <c r="EL84" i="265" l="1"/>
  <c r="EL83" i="265"/>
  <c r="EM11" i="280"/>
  <c r="EM13" i="280" s="1"/>
  <c r="EM37" i="265"/>
  <c r="EM74" i="288"/>
  <c r="EM42" i="265" l="1"/>
  <c r="EM141" i="280" l="1"/>
  <c r="EM142" i="280" s="1"/>
  <c r="EM147" i="280" s="1"/>
  <c r="EM148" i="280" s="1"/>
  <c r="EM144" i="280" l="1"/>
  <c r="EM145" i="280" s="1"/>
  <c r="EM162" i="280" s="1"/>
  <c r="EM164" i="280" s="1"/>
  <c r="EM188" i="280"/>
  <c r="EM44" i="265"/>
  <c r="EM173" i="280" l="1"/>
  <c r="EM174" i="280"/>
  <c r="EM165" i="280"/>
  <c r="EM45" i="265" s="1"/>
  <c r="EM169" i="280"/>
  <c r="EM170" i="280" s="1"/>
  <c r="EM189" i="280" s="1"/>
  <c r="EM175" i="280" l="1"/>
  <c r="EM178" i="280" s="1"/>
  <c r="EM180" i="280" s="1"/>
  <c r="EM181" i="280" s="1"/>
  <c r="EM46" i="265" s="1"/>
  <c r="EM190" i="280" l="1"/>
  <c r="EM191" i="280" s="1"/>
  <c r="EM72" i="265" s="1"/>
  <c r="EM47" i="265"/>
  <c r="EN187" i="280" l="1"/>
  <c r="EN157" i="280" s="1"/>
  <c r="EN158" i="280" s="1"/>
  <c r="EM50" i="265"/>
  <c r="EN179" i="280" l="1"/>
  <c r="EM57" i="286"/>
  <c r="EM58" i="286" s="1"/>
  <c r="EM61" i="286" s="1"/>
  <c r="EM62" i="286" s="1"/>
  <c r="EM46" i="286"/>
  <c r="EN36" i="282"/>
  <c r="EN38" i="282" s="1"/>
  <c r="EN44" i="282" s="1"/>
  <c r="EN45" i="282" s="1"/>
  <c r="EN163" i="280"/>
  <c r="EN168" i="280"/>
  <c r="EN159" i="280"/>
  <c r="EN18" i="265" s="1"/>
  <c r="EM36" i="286" l="1"/>
  <c r="EM37" i="286" s="1"/>
  <c r="EM47" i="286"/>
  <c r="EM48" i="286" s="1"/>
  <c r="EM30" i="288"/>
  <c r="EM32" i="288" s="1"/>
  <c r="EM63" i="286"/>
  <c r="EM14" i="288"/>
  <c r="EN19" i="265"/>
  <c r="AQ18" i="277"/>
  <c r="AQ19" i="277" s="1"/>
  <c r="EN50" i="282"/>
  <c r="EN51" i="282" s="1"/>
  <c r="EN76" i="282" s="1"/>
  <c r="EN47" i="282"/>
  <c r="EN48" i="282" s="1"/>
  <c r="EM16" i="288" l="1"/>
  <c r="EM52" i="265"/>
  <c r="EM24" i="265"/>
  <c r="EM63" i="265"/>
  <c r="EN45" i="286"/>
  <c r="EM60" i="288"/>
  <c r="EM62" i="288" s="1"/>
  <c r="EM65" i="288" s="1"/>
  <c r="EM39" i="288"/>
  <c r="EM40" i="288" s="1"/>
  <c r="EM43" i="288" s="1"/>
  <c r="EM75" i="265"/>
  <c r="EN34" i="286"/>
  <c r="EN52" i="286" s="1"/>
  <c r="EN53" i="282"/>
  <c r="EN55" i="282" s="1"/>
  <c r="EN57" i="282"/>
  <c r="EN67" i="282"/>
  <c r="EN11" i="282"/>
  <c r="EN12" i="282" s="1"/>
  <c r="EM19" i="288" l="1"/>
  <c r="EN140" i="280"/>
  <c r="EN56" i="286"/>
  <c r="EM25" i="265"/>
  <c r="EM76" i="265"/>
  <c r="EM65" i="265"/>
  <c r="EM53" i="265"/>
  <c r="EN87" i="282"/>
  <c r="EN13" i="282"/>
  <c r="EN21" i="265" s="1"/>
  <c r="EN77" i="282"/>
  <c r="EN78" i="282" s="1"/>
  <c r="EO75" i="282" s="1"/>
  <c r="EN58" i="282"/>
  <c r="EN59" i="282" s="1"/>
  <c r="EN62" i="282" s="1"/>
  <c r="EN63" i="282" s="1"/>
  <c r="EM67" i="265" l="1"/>
  <c r="EM82" i="265"/>
  <c r="EN88" i="282"/>
  <c r="EN89" i="282" s="1"/>
  <c r="EN66" i="282"/>
  <c r="EN64" i="282"/>
  <c r="EN32" i="265" s="1"/>
  <c r="EO54" i="282"/>
  <c r="AQ21" i="277"/>
  <c r="AQ22" i="277" s="1"/>
  <c r="EN22" i="265"/>
  <c r="EM81" i="265" l="1"/>
  <c r="EN73" i="265"/>
  <c r="EO86" i="282"/>
  <c r="EN35" i="286"/>
  <c r="EN53" i="286"/>
  <c r="EN54" i="286" s="1"/>
  <c r="EN60" i="286" s="1"/>
  <c r="EN33" i="265"/>
  <c r="AQ32" i="277"/>
  <c r="AQ33" i="277" s="1"/>
  <c r="AQ37" i="277" s="1"/>
  <c r="AQ41" i="277" s="1"/>
  <c r="AR73" i="277" l="1"/>
  <c r="EM84" i="265"/>
  <c r="EM83" i="265"/>
  <c r="EN11" i="280"/>
  <c r="EN13" i="280" s="1"/>
  <c r="EN37" i="265"/>
  <c r="EN74" i="288"/>
  <c r="EN42" i="265" l="1"/>
  <c r="EN141" i="280" l="1"/>
  <c r="EN142" i="280" s="1"/>
  <c r="EN147" i="280" s="1"/>
  <c r="EN148" i="280" s="1"/>
  <c r="EN144" i="280" l="1"/>
  <c r="EN145" i="280" s="1"/>
  <c r="EN162" i="280" s="1"/>
  <c r="EN164" i="280" s="1"/>
  <c r="EN44" i="265"/>
  <c r="EN188" i="280"/>
  <c r="EN173" i="280" l="1"/>
  <c r="AQ43" i="277"/>
  <c r="EN169" i="280"/>
  <c r="EN170" i="280" s="1"/>
  <c r="EN189" i="280" s="1"/>
  <c r="EN174" i="280"/>
  <c r="EN165" i="280"/>
  <c r="EN45" i="265" s="1"/>
  <c r="EN175" i="280" l="1"/>
  <c r="EN178" i="280" s="1"/>
  <c r="EN180" i="280" s="1"/>
  <c r="EN190" i="280" s="1"/>
  <c r="EN191" i="280" s="1"/>
  <c r="EN181" i="280" l="1"/>
  <c r="EN46" i="265" s="1"/>
  <c r="EN72" i="265"/>
  <c r="EO187" i="280"/>
  <c r="EN47" i="265" l="1"/>
  <c r="EO179" i="280"/>
  <c r="EO157" i="280"/>
  <c r="EO158" i="280" s="1"/>
  <c r="AR72" i="277"/>
  <c r="EN50" i="265" l="1"/>
  <c r="EO163" i="280"/>
  <c r="EO36" i="282"/>
  <c r="EO38" i="282" s="1"/>
  <c r="EO44" i="282" s="1"/>
  <c r="EO45" i="282" s="1"/>
  <c r="EO168" i="280"/>
  <c r="EO159" i="280"/>
  <c r="EO18" i="265" s="1"/>
  <c r="EN46" i="286" l="1"/>
  <c r="EN57" i="286"/>
  <c r="EN58" i="286" s="1"/>
  <c r="EN61" i="286" s="1"/>
  <c r="EN62" i="286" s="1"/>
  <c r="EN47" i="286" s="1"/>
  <c r="EO19" i="265"/>
  <c r="EO50" i="282"/>
  <c r="EO51" i="282" s="1"/>
  <c r="EO76" i="282" s="1"/>
  <c r="EO47" i="282"/>
  <c r="EO48" i="282" s="1"/>
  <c r="EN63" i="286" l="1"/>
  <c r="EN24" i="265" s="1"/>
  <c r="EN36" i="286"/>
  <c r="EN37" i="286" s="1"/>
  <c r="EN75" i="265" s="1"/>
  <c r="EN48" i="286"/>
  <c r="EO45" i="286" s="1"/>
  <c r="EN14" i="288"/>
  <c r="EN30" i="288"/>
  <c r="EN32" i="288" s="1"/>
  <c r="EN60" i="288" s="1"/>
  <c r="EN62" i="288" s="1"/>
  <c r="EN65" i="288" s="1"/>
  <c r="EN16" i="288"/>
  <c r="EN52" i="265"/>
  <c r="EO34" i="286"/>
  <c r="EO52" i="286" s="1"/>
  <c r="EO53" i="282"/>
  <c r="EO55" i="282" s="1"/>
  <c r="EO57" i="282"/>
  <c r="EO67" i="282"/>
  <c r="EO11" i="282"/>
  <c r="EO12" i="282" s="1"/>
  <c r="EN39" i="288" l="1"/>
  <c r="EN40" i="288" s="1"/>
  <c r="EN43" i="288" s="1"/>
  <c r="EN63" i="265"/>
  <c r="EN65" i="265" s="1"/>
  <c r="EN19" i="288"/>
  <c r="EO56" i="286"/>
  <c r="EO140" i="280"/>
  <c r="EN53" i="265"/>
  <c r="AQ51" i="277"/>
  <c r="AR63" i="277"/>
  <c r="AR65" i="277" s="1"/>
  <c r="AR67" i="277" s="1"/>
  <c r="AR81" i="277" s="1"/>
  <c r="EN76" i="265"/>
  <c r="AR75" i="277"/>
  <c r="AR76" i="277" s="1"/>
  <c r="AR82" i="277" s="1"/>
  <c r="AQ24" i="277"/>
  <c r="AQ25" i="277" s="1"/>
  <c r="EN25" i="265"/>
  <c r="EO58" i="282"/>
  <c r="EO59" i="282" s="1"/>
  <c r="EO62" i="282" s="1"/>
  <c r="EO63" i="282" s="1"/>
  <c r="EO77" i="282"/>
  <c r="EO78" i="282" s="1"/>
  <c r="EP75" i="282" s="1"/>
  <c r="EO13" i="282"/>
  <c r="EO21" i="265" s="1"/>
  <c r="EO87" i="282"/>
  <c r="AR83" i="277" l="1"/>
  <c r="AR84" i="277"/>
  <c r="EN82" i="265"/>
  <c r="EN67" i="265"/>
  <c r="EO88" i="282"/>
  <c r="EO89" i="282" s="1"/>
  <c r="EO66" i="282"/>
  <c r="EO64" i="282"/>
  <c r="EO32" i="265" s="1"/>
  <c r="EP54" i="282"/>
  <c r="EO22" i="265"/>
  <c r="EN81" i="265" l="1"/>
  <c r="EO73" i="265"/>
  <c r="EP86" i="282"/>
  <c r="EO33" i="265"/>
  <c r="EO53" i="286"/>
  <c r="EO54" i="286" s="1"/>
  <c r="EO60" i="286" s="1"/>
  <c r="EO35" i="286"/>
  <c r="EN83" i="265" l="1"/>
  <c r="EN84" i="265"/>
  <c r="EO11" i="280"/>
  <c r="EO13" i="280" s="1"/>
  <c r="EO74" i="288"/>
  <c r="EO37" i="265"/>
  <c r="EO42" i="265" l="1"/>
  <c r="EO141" i="280" l="1"/>
  <c r="EO142" i="280" s="1"/>
  <c r="EO144" i="280" s="1"/>
  <c r="EO145" i="280" s="1"/>
  <c r="EO147" i="280" l="1"/>
  <c r="EO148" i="280" s="1"/>
  <c r="EO188" i="280" s="1"/>
  <c r="EO162" i="280"/>
  <c r="EO164" i="280" s="1"/>
  <c r="EO173" i="280"/>
  <c r="EO44" i="265" l="1"/>
  <c r="EO169" i="280"/>
  <c r="EO170" i="280" s="1"/>
  <c r="EO189" i="280" s="1"/>
  <c r="EO174" i="280"/>
  <c r="EO175" i="280" s="1"/>
  <c r="EO178" i="280" s="1"/>
  <c r="EO180" i="280" s="1"/>
  <c r="EO165" i="280"/>
  <c r="EO45" i="265" s="1"/>
  <c r="EO190" i="280" l="1"/>
  <c r="EO191" i="280" s="1"/>
  <c r="EO181" i="280"/>
  <c r="EO46" i="265" s="1"/>
  <c r="EO47" i="265" l="1"/>
  <c r="EO72" i="265"/>
  <c r="EP187" i="280"/>
  <c r="EO50" i="265" l="1"/>
  <c r="EP157" i="280"/>
  <c r="EP158" i="280" s="1"/>
  <c r="EP179" i="280"/>
  <c r="EO46" i="286" l="1"/>
  <c r="EO57" i="286"/>
  <c r="EO58" i="286" s="1"/>
  <c r="EO61" i="286" s="1"/>
  <c r="EO62" i="286" s="1"/>
  <c r="EP163" i="280"/>
  <c r="EP168" i="280"/>
  <c r="EP159" i="280"/>
  <c r="EP18" i="265" s="1"/>
  <c r="EP36" i="282"/>
  <c r="EP38" i="282" s="1"/>
  <c r="EP44" i="282" s="1"/>
  <c r="EP45" i="282" s="1"/>
  <c r="EO36" i="286" l="1"/>
  <c r="EO37" i="286" s="1"/>
  <c r="EO30" i="288"/>
  <c r="EO32" i="288" s="1"/>
  <c r="EO14" i="288"/>
  <c r="EO63" i="286"/>
  <c r="EO47" i="286"/>
  <c r="EO48" i="286" s="1"/>
  <c r="EP47" i="282"/>
  <c r="EP48" i="282" s="1"/>
  <c r="EP50" i="282"/>
  <c r="EP51" i="282" s="1"/>
  <c r="EP76" i="282" s="1"/>
  <c r="EP19" i="265"/>
  <c r="EO16" i="288" l="1"/>
  <c r="EO24" i="265"/>
  <c r="EO52" i="265"/>
  <c r="EO60" i="288"/>
  <c r="EO62" i="288" s="1"/>
  <c r="EO65" i="288" s="1"/>
  <c r="EO39" i="288"/>
  <c r="EO40" i="288" s="1"/>
  <c r="EO43" i="288" s="1"/>
  <c r="EO63" i="265"/>
  <c r="EP45" i="286"/>
  <c r="EO75" i="265"/>
  <c r="EP34" i="286"/>
  <c r="EP52" i="286" s="1"/>
  <c r="EP67" i="282"/>
  <c r="EP11" i="282"/>
  <c r="EP12" i="282" s="1"/>
  <c r="EP57" i="282"/>
  <c r="EP53" i="282"/>
  <c r="EP55" i="282" s="1"/>
  <c r="EO19" i="288" l="1"/>
  <c r="EP56" i="286"/>
  <c r="EP140" i="280"/>
  <c r="EO53" i="265"/>
  <c r="EO76" i="265"/>
  <c r="EO65" i="265"/>
  <c r="EO25" i="265"/>
  <c r="EP58" i="282"/>
  <c r="EP59" i="282" s="1"/>
  <c r="EP62" i="282" s="1"/>
  <c r="EP63" i="282" s="1"/>
  <c r="EP77" i="282"/>
  <c r="EP78" i="282" s="1"/>
  <c r="EQ75" i="282" s="1"/>
  <c r="EP87" i="282"/>
  <c r="EP13" i="282"/>
  <c r="EP21" i="265" s="1"/>
  <c r="EO67" i="265" l="1"/>
  <c r="EO82" i="265"/>
  <c r="EQ54" i="282"/>
  <c r="EP22" i="265"/>
  <c r="EP66" i="282"/>
  <c r="EP64" i="282"/>
  <c r="EP32" i="265" s="1"/>
  <c r="EP88" i="282"/>
  <c r="EP89" i="282" s="1"/>
  <c r="EO81" i="265" l="1"/>
  <c r="EP73" i="265"/>
  <c r="EQ86" i="282"/>
  <c r="EP33" i="265"/>
  <c r="EP35" i="286"/>
  <c r="EP53" i="286"/>
  <c r="EP54" i="286" s="1"/>
  <c r="EP60" i="286" s="1"/>
  <c r="EO84" i="265" l="1"/>
  <c r="EO83" i="265"/>
  <c r="EP11" i="280"/>
  <c r="EP13" i="280" s="1"/>
  <c r="EP74" i="288"/>
  <c r="EP37" i="265"/>
  <c r="EP42" i="265" l="1"/>
  <c r="EP141" i="280" l="1"/>
  <c r="EP142" i="280" s="1"/>
  <c r="EP144" i="280" s="1"/>
  <c r="EP145" i="280" s="1"/>
  <c r="EP147" i="280" l="1"/>
  <c r="EP148" i="280" s="1"/>
  <c r="EP44" i="265" s="1"/>
  <c r="EP162" i="280"/>
  <c r="EP164" i="280" s="1"/>
  <c r="EP173" i="280"/>
  <c r="EP188" i="280" l="1"/>
  <c r="EP169" i="280"/>
  <c r="EP170" i="280" s="1"/>
  <c r="EP189" i="280" s="1"/>
  <c r="EP174" i="280"/>
  <c r="EP175" i="280" s="1"/>
  <c r="EP178" i="280" s="1"/>
  <c r="EP180" i="280" s="1"/>
  <c r="EP165" i="280"/>
  <c r="EP45" i="265" s="1"/>
  <c r="EP190" i="280" l="1"/>
  <c r="EP191" i="280" s="1"/>
  <c r="EP181" i="280"/>
  <c r="EP46" i="265" s="1"/>
  <c r="EP47" i="265" l="1"/>
  <c r="EP72" i="265"/>
  <c r="EQ187" i="280"/>
  <c r="EP50" i="265" l="1"/>
  <c r="EQ179" i="280"/>
  <c r="EQ157" i="280"/>
  <c r="EQ158" i="280" s="1"/>
  <c r="EP57" i="286" l="1"/>
  <c r="EP58" i="286" s="1"/>
  <c r="EP61" i="286" s="1"/>
  <c r="EP62" i="286" s="1"/>
  <c r="EP14" i="288" s="1"/>
  <c r="EP46" i="286"/>
  <c r="EQ36" i="282"/>
  <c r="EQ38" i="282" s="1"/>
  <c r="EQ44" i="282" s="1"/>
  <c r="EQ45" i="282" s="1"/>
  <c r="EQ159" i="280"/>
  <c r="EQ18" i="265" s="1"/>
  <c r="EQ163" i="280"/>
  <c r="EQ168" i="280"/>
  <c r="EP30" i="288" l="1"/>
  <c r="EP32" i="288" s="1"/>
  <c r="EP60" i="288" s="1"/>
  <c r="EP62" i="288" s="1"/>
  <c r="EP65" i="288" s="1"/>
  <c r="EP47" i="286"/>
  <c r="EP48" i="286" s="1"/>
  <c r="EP63" i="265" s="1"/>
  <c r="EP36" i="286"/>
  <c r="EP37" i="286" s="1"/>
  <c r="EP75" i="265" s="1"/>
  <c r="EP63" i="286"/>
  <c r="EP24" i="265" s="1"/>
  <c r="EP16" i="288"/>
  <c r="EQ19" i="265"/>
  <c r="EQ50" i="282"/>
  <c r="EQ51" i="282" s="1"/>
  <c r="EQ76" i="282" s="1"/>
  <c r="EQ47" i="282"/>
  <c r="EQ48" i="282" s="1"/>
  <c r="EQ34" i="286"/>
  <c r="EP52" i="265" l="1"/>
  <c r="EP39" i="288"/>
  <c r="EP40" i="288" s="1"/>
  <c r="EP43" i="288" s="1"/>
  <c r="EQ45" i="286"/>
  <c r="EQ140" i="280" s="1"/>
  <c r="EP76" i="265"/>
  <c r="EP65" i="265"/>
  <c r="EP19" i="288"/>
  <c r="EQ52" i="286"/>
  <c r="EQ53" i="282"/>
  <c r="EQ55" i="282" s="1"/>
  <c r="EQ57" i="282"/>
  <c r="EP25" i="265"/>
  <c r="EQ56" i="286"/>
  <c r="EQ67" i="282"/>
  <c r="EQ11" i="282"/>
  <c r="EQ12" i="282" s="1"/>
  <c r="EP53" i="265" l="1"/>
  <c r="EP67" i="265"/>
  <c r="EP82" i="265"/>
  <c r="EQ87" i="282"/>
  <c r="EQ13" i="282"/>
  <c r="EQ21" i="265" s="1"/>
  <c r="EQ58" i="282"/>
  <c r="EQ59" i="282" s="1"/>
  <c r="EQ62" i="282" s="1"/>
  <c r="EQ63" i="282" s="1"/>
  <c r="EQ77" i="282"/>
  <c r="EQ78" i="282" s="1"/>
  <c r="ER75" i="282" s="1"/>
  <c r="EP81" i="265" l="1"/>
  <c r="EQ22" i="265"/>
  <c r="ER54" i="282"/>
  <c r="EQ88" i="282"/>
  <c r="EQ89" i="282" s="1"/>
  <c r="EQ66" i="282"/>
  <c r="EQ64" i="282"/>
  <c r="EQ32" i="265" s="1"/>
  <c r="EP84" i="265" l="1"/>
  <c r="EP83" i="265"/>
  <c r="EQ73" i="265"/>
  <c r="ER86" i="282"/>
  <c r="EQ33" i="265"/>
  <c r="EQ53" i="286"/>
  <c r="EQ54" i="286" s="1"/>
  <c r="EQ60" i="286" s="1"/>
  <c r="EQ35" i="286"/>
  <c r="EQ11" i="280" l="1"/>
  <c r="EQ13" i="280" s="1"/>
  <c r="EQ74" i="288"/>
  <c r="EQ37" i="265"/>
  <c r="EQ42" i="265" l="1"/>
  <c r="EQ141" i="280" l="1"/>
  <c r="EQ142" i="280" s="1"/>
  <c r="EQ147" i="280" s="1"/>
  <c r="EQ148" i="280" s="1"/>
  <c r="EQ144" i="280" l="1"/>
  <c r="EQ145" i="280" s="1"/>
  <c r="EQ162" i="280" s="1"/>
  <c r="EQ164" i="280" s="1"/>
  <c r="EQ44" i="265"/>
  <c r="EQ188" i="280"/>
  <c r="EQ173" i="280" l="1"/>
  <c r="EQ169" i="280"/>
  <c r="EQ170" i="280" s="1"/>
  <c r="EQ189" i="280" s="1"/>
  <c r="EQ165" i="280"/>
  <c r="EQ45" i="265" s="1"/>
  <c r="EQ174" i="280"/>
  <c r="EQ175" i="280" l="1"/>
  <c r="EQ178" i="280" s="1"/>
  <c r="EQ180" i="280" s="1"/>
  <c r="EQ181" i="280" s="1"/>
  <c r="EQ46" i="265" s="1"/>
  <c r="EQ190" i="280" l="1"/>
  <c r="EQ191" i="280" s="1"/>
  <c r="ER187" i="280" s="1"/>
  <c r="EQ47" i="265"/>
  <c r="EQ72" i="265" l="1"/>
  <c r="EQ50" i="265"/>
  <c r="ER179" i="280"/>
  <c r="ER157" i="280"/>
  <c r="ER158" i="280" s="1"/>
  <c r="EQ57" i="286" l="1"/>
  <c r="EQ58" i="286" s="1"/>
  <c r="EQ61" i="286" s="1"/>
  <c r="EQ62" i="286" s="1"/>
  <c r="EQ46" i="286"/>
  <c r="ER36" i="282"/>
  <c r="ER38" i="282" s="1"/>
  <c r="ER44" i="282" s="1"/>
  <c r="ER45" i="282" s="1"/>
  <c r="ER163" i="280"/>
  <c r="ER168" i="280"/>
  <c r="ER159" i="280"/>
  <c r="ER18" i="265" s="1"/>
  <c r="EQ36" i="286" l="1"/>
  <c r="EQ37" i="286" s="1"/>
  <c r="EQ47" i="286"/>
  <c r="EQ48" i="286" s="1"/>
  <c r="EQ30" i="288"/>
  <c r="EQ32" i="288" s="1"/>
  <c r="EQ63" i="286"/>
  <c r="EQ14" i="288"/>
  <c r="ER19" i="265"/>
  <c r="AR18" i="277"/>
  <c r="AR19" i="277" s="1"/>
  <c r="ER50" i="282"/>
  <c r="ER51" i="282" s="1"/>
  <c r="ER76" i="282" s="1"/>
  <c r="ER47" i="282"/>
  <c r="ER48" i="282" s="1"/>
  <c r="EQ16" i="288" l="1"/>
  <c r="EQ24" i="265"/>
  <c r="EQ52" i="265"/>
  <c r="EQ63" i="265"/>
  <c r="ER45" i="286"/>
  <c r="EQ39" i="288"/>
  <c r="EQ40" i="288" s="1"/>
  <c r="EQ43" i="288" s="1"/>
  <c r="EQ60" i="288"/>
  <c r="EQ62" i="288" s="1"/>
  <c r="EQ65" i="288" s="1"/>
  <c r="EQ75" i="265"/>
  <c r="ER34" i="286"/>
  <c r="ER52" i="286" s="1"/>
  <c r="ER53" i="282"/>
  <c r="ER55" i="282" s="1"/>
  <c r="ER57" i="282"/>
  <c r="ER67" i="282"/>
  <c r="ER11" i="282"/>
  <c r="ER12" i="282" s="1"/>
  <c r="EQ19" i="288" l="1"/>
  <c r="ER140" i="280"/>
  <c r="ER56" i="286"/>
  <c r="EQ53" i="265"/>
  <c r="EQ76" i="265"/>
  <c r="EQ65" i="265"/>
  <c r="EQ25" i="265"/>
  <c r="ER87" i="282"/>
  <c r="ER13" i="282"/>
  <c r="ER21" i="265" s="1"/>
  <c r="ER58" i="282"/>
  <c r="ER59" i="282" s="1"/>
  <c r="ER62" i="282" s="1"/>
  <c r="ER63" i="282" s="1"/>
  <c r="ER77" i="282"/>
  <c r="ER78" i="282" s="1"/>
  <c r="ES75" i="282" s="1"/>
  <c r="EQ67" i="265" l="1"/>
  <c r="EQ82" i="265"/>
  <c r="AR21" i="277"/>
  <c r="AR22" i="277" s="1"/>
  <c r="ER22" i="265"/>
  <c r="ES54" i="282"/>
  <c r="ER66" i="282"/>
  <c r="ER88" i="282"/>
  <c r="ER89" i="282" s="1"/>
  <c r="ER64" i="282"/>
  <c r="ER32" i="265" s="1"/>
  <c r="EQ81" i="265" l="1"/>
  <c r="ER73" i="265"/>
  <c r="ES86" i="282"/>
  <c r="ER33" i="265"/>
  <c r="AR32" i="277"/>
  <c r="AR33" i="277" s="1"/>
  <c r="AR37" i="277" s="1"/>
  <c r="AR41" i="277" s="1"/>
  <c r="ER35" i="286"/>
  <c r="ER53" i="286"/>
  <c r="ER54" i="286" s="1"/>
  <c r="ER60" i="286" s="1"/>
  <c r="AS73" i="277" l="1"/>
  <c r="EQ84" i="265"/>
  <c r="EQ83" i="265"/>
  <c r="ER11" i="280"/>
  <c r="ER13" i="280" s="1"/>
  <c r="ER74" i="288"/>
  <c r="ER37" i="265"/>
  <c r="ER42" i="265" l="1"/>
  <c r="ER141" i="280" l="1"/>
  <c r="ER142" i="280" s="1"/>
  <c r="ER144" i="280" s="1"/>
  <c r="ER145" i="280" s="1"/>
  <c r="ER147" i="280" l="1"/>
  <c r="ER148" i="280" s="1"/>
  <c r="ER188" i="280" s="1"/>
  <c r="ER173" i="280"/>
  <c r="ER162" i="280"/>
  <c r="ER164" i="280" s="1"/>
  <c r="ER44" i="265" l="1"/>
  <c r="ER169" i="280"/>
  <c r="ER170" i="280" s="1"/>
  <c r="ER189" i="280" s="1"/>
  <c r="ER174" i="280"/>
  <c r="ER175" i="280" s="1"/>
  <c r="ER178" i="280" s="1"/>
  <c r="ER180" i="280" s="1"/>
  <c r="ER165" i="280"/>
  <c r="ER45" i="265" s="1"/>
  <c r="AR43" i="277"/>
  <c r="ER181" i="280" l="1"/>
  <c r="ER46" i="265" s="1"/>
  <c r="ER190" i="280"/>
  <c r="ER191" i="280" s="1"/>
  <c r="ER47" i="265" l="1"/>
  <c r="ER72" i="265"/>
  <c r="ES187" i="280"/>
  <c r="ER50" i="265" l="1"/>
  <c r="ES179" i="280"/>
  <c r="ES157" i="280"/>
  <c r="ES158" i="280" s="1"/>
  <c r="AS72" i="277"/>
  <c r="ER46" i="286" l="1"/>
  <c r="ER57" i="286"/>
  <c r="ER58" i="286" s="1"/>
  <c r="ER61" i="286" s="1"/>
  <c r="ER62" i="286" s="1"/>
  <c r="ES36" i="282"/>
  <c r="ES38" i="282" s="1"/>
  <c r="ES44" i="282" s="1"/>
  <c r="ES45" i="282" s="1"/>
  <c r="ES163" i="280"/>
  <c r="ES168" i="280"/>
  <c r="ES159" i="280"/>
  <c r="ES18" i="265" s="1"/>
  <c r="ER47" i="286" l="1"/>
  <c r="ER48" i="286" s="1"/>
  <c r="ER14" i="288"/>
  <c r="ER63" i="286"/>
  <c r="ER36" i="286"/>
  <c r="ER37" i="286" s="1"/>
  <c r="ER30" i="288"/>
  <c r="ER32" i="288" s="1"/>
  <c r="ES50" i="282"/>
  <c r="ES51" i="282" s="1"/>
  <c r="ES76" i="282" s="1"/>
  <c r="ES47" i="282"/>
  <c r="ES48" i="282" s="1"/>
  <c r="ES19" i="265"/>
  <c r="ER16" i="288" l="1"/>
  <c r="ER75" i="265"/>
  <c r="ES34" i="286"/>
  <c r="ES52" i="286" s="1"/>
  <c r="ER39" i="288"/>
  <c r="ER40" i="288" s="1"/>
  <c r="ER43" i="288" s="1"/>
  <c r="ER60" i="288"/>
  <c r="ER62" i="288" s="1"/>
  <c r="ER65" i="288" s="1"/>
  <c r="ER24" i="265"/>
  <c r="ER52" i="265"/>
  <c r="ER63" i="265"/>
  <c r="ES45" i="286"/>
  <c r="ES67" i="282"/>
  <c r="ES11" i="282"/>
  <c r="ES12" i="282" s="1"/>
  <c r="ES53" i="282"/>
  <c r="ES55" i="282" s="1"/>
  <c r="ES57" i="282"/>
  <c r="ER19" i="288" l="1"/>
  <c r="ES140" i="280"/>
  <c r="ES56" i="286"/>
  <c r="AR51" i="277"/>
  <c r="ER53" i="265"/>
  <c r="AS63" i="277"/>
  <c r="AS65" i="277" s="1"/>
  <c r="AS67" i="277" s="1"/>
  <c r="AS81" i="277" s="1"/>
  <c r="ER65" i="265"/>
  <c r="AR24" i="277"/>
  <c r="AR25" i="277" s="1"/>
  <c r="ER25" i="265"/>
  <c r="AS75" i="277"/>
  <c r="AS76" i="277" s="1"/>
  <c r="AS82" i="277" s="1"/>
  <c r="ER76" i="265"/>
  <c r="ES77" i="282"/>
  <c r="ES78" i="282" s="1"/>
  <c r="ET75" i="282" s="1"/>
  <c r="ES58" i="282"/>
  <c r="ES59" i="282" s="1"/>
  <c r="ES62" i="282" s="1"/>
  <c r="ES63" i="282" s="1"/>
  <c r="ES87" i="282"/>
  <c r="ES13" i="282"/>
  <c r="ES21" i="265" s="1"/>
  <c r="ER82" i="265" l="1"/>
  <c r="ER67" i="265"/>
  <c r="AS84" i="277"/>
  <c r="AS83" i="277"/>
  <c r="ES22" i="265"/>
  <c r="ET54" i="282"/>
  <c r="ES88" i="282"/>
  <c r="ES89" i="282" s="1"/>
  <c r="ES66" i="282"/>
  <c r="ES64" i="282"/>
  <c r="ES32" i="265" s="1"/>
  <c r="ER81" i="265" l="1"/>
  <c r="ES73" i="265"/>
  <c r="ET86" i="282"/>
  <c r="ES33" i="265"/>
  <c r="ES35" i="286"/>
  <c r="ES53" i="286"/>
  <c r="ES54" i="286" s="1"/>
  <c r="ES60" i="286" s="1"/>
  <c r="ER84" i="265" l="1"/>
  <c r="ER83" i="265"/>
  <c r="ES11" i="280"/>
  <c r="ES13" i="280" s="1"/>
  <c r="ES74" i="288"/>
  <c r="ES37" i="265"/>
  <c r="ES42" i="265" l="1"/>
  <c r="ES141" i="280" l="1"/>
  <c r="ES142" i="280" s="1"/>
  <c r="ES147" i="280" s="1"/>
  <c r="ES148" i="280" s="1"/>
  <c r="ES144" i="280" l="1"/>
  <c r="ES145" i="280" s="1"/>
  <c r="ES162" i="280" s="1"/>
  <c r="ES164" i="280" s="1"/>
  <c r="ES44" i="265"/>
  <c r="ES188" i="280"/>
  <c r="ES173" i="280" l="1"/>
  <c r="ES174" i="280"/>
  <c r="ES169" i="280"/>
  <c r="ES170" i="280" s="1"/>
  <c r="ES189" i="280" s="1"/>
  <c r="ES165" i="280"/>
  <c r="ES45" i="265" s="1"/>
  <c r="ES175" i="280" l="1"/>
  <c r="ES178" i="280" s="1"/>
  <c r="ES180" i="280" s="1"/>
  <c r="ES181" i="280" s="1"/>
  <c r="ES46" i="265" s="1"/>
  <c r="ES190" i="280" l="1"/>
  <c r="ES191" i="280" s="1"/>
  <c r="ET187" i="280" s="1"/>
  <c r="ES47" i="265"/>
  <c r="ES72" i="265" l="1"/>
  <c r="ES50" i="265"/>
  <c r="ET157" i="280"/>
  <c r="ET158" i="280" s="1"/>
  <c r="ET179" i="280"/>
  <c r="ES57" i="286" l="1"/>
  <c r="ES58" i="286" s="1"/>
  <c r="ES61" i="286" s="1"/>
  <c r="ES62" i="286" s="1"/>
  <c r="ES46" i="286"/>
  <c r="ET36" i="282"/>
  <c r="ET38" i="282" s="1"/>
  <c r="ET44" i="282" s="1"/>
  <c r="ET45" i="282" s="1"/>
  <c r="ET168" i="280"/>
  <c r="ET163" i="280"/>
  <c r="ET159" i="280"/>
  <c r="ET18" i="265" s="1"/>
  <c r="ES36" i="286" l="1"/>
  <c r="ES37" i="286" s="1"/>
  <c r="ES14" i="288"/>
  <c r="ES30" i="288"/>
  <c r="ES32" i="288" s="1"/>
  <c r="ES47" i="286"/>
  <c r="ES48" i="286" s="1"/>
  <c r="ES63" i="286"/>
  <c r="ET50" i="282"/>
  <c r="ET51" i="282" s="1"/>
  <c r="ET76" i="282" s="1"/>
  <c r="ET47" i="282"/>
  <c r="ET48" i="282" s="1"/>
  <c r="ET19" i="265"/>
  <c r="ES16" i="288" l="1"/>
  <c r="ES63" i="265"/>
  <c r="ET45" i="286"/>
  <c r="ES52" i="265"/>
  <c r="ES24" i="265"/>
  <c r="ES39" i="288"/>
  <c r="ES40" i="288" s="1"/>
  <c r="ES43" i="288" s="1"/>
  <c r="ES60" i="288"/>
  <c r="ES62" i="288" s="1"/>
  <c r="ES65" i="288" s="1"/>
  <c r="ES75" i="265"/>
  <c r="ET34" i="286"/>
  <c r="ET52" i="286" s="1"/>
  <c r="ET57" i="282"/>
  <c r="ET53" i="282"/>
  <c r="ET55" i="282" s="1"/>
  <c r="ET67" i="282"/>
  <c r="ET11" i="282"/>
  <c r="ET12" i="282" s="1"/>
  <c r="ES19" i="288" l="1"/>
  <c r="ES25" i="265"/>
  <c r="ET56" i="286"/>
  <c r="ET140" i="280"/>
  <c r="ES76" i="265"/>
  <c r="ES53" i="265"/>
  <c r="ES65" i="265"/>
  <c r="ET13" i="282"/>
  <c r="ET21" i="265" s="1"/>
  <c r="ET87" i="282"/>
  <c r="ET58" i="282"/>
  <c r="ET59" i="282" s="1"/>
  <c r="ET62" i="282" s="1"/>
  <c r="ET63" i="282" s="1"/>
  <c r="ET77" i="282"/>
  <c r="ET78" i="282" s="1"/>
  <c r="EU75" i="282" s="1"/>
  <c r="ES67" i="265" l="1"/>
  <c r="ES82" i="265"/>
  <c r="ET66" i="282"/>
  <c r="ET64" i="282"/>
  <c r="ET32" i="265" s="1"/>
  <c r="ET88" i="282"/>
  <c r="ET89" i="282" s="1"/>
  <c r="EU54" i="282"/>
  <c r="ET22" i="265"/>
  <c r="ES81" i="265" l="1"/>
  <c r="EU86" i="282"/>
  <c r="ET73" i="265"/>
  <c r="ET35" i="286"/>
  <c r="ET53" i="286"/>
  <c r="ET54" i="286" s="1"/>
  <c r="ET60" i="286" s="1"/>
  <c r="ET33" i="265"/>
  <c r="ES84" i="265" l="1"/>
  <c r="ES83" i="265"/>
  <c r="ET11" i="280"/>
  <c r="ET13" i="280" s="1"/>
  <c r="ET74" i="288"/>
  <c r="ET37" i="265"/>
  <c r="ET42" i="265" l="1"/>
  <c r="ET141" i="280" l="1"/>
  <c r="ET142" i="280" s="1"/>
  <c r="ET144" i="280" s="1"/>
  <c r="ET145" i="280" s="1"/>
  <c r="ET147" i="280" l="1"/>
  <c r="ET148" i="280" s="1"/>
  <c r="ET44" i="265" s="1"/>
  <c r="ET173" i="280"/>
  <c r="ET162" i="280"/>
  <c r="ET164" i="280" s="1"/>
  <c r="ET188" i="280" l="1"/>
  <c r="ET174" i="280"/>
  <c r="ET175" i="280" s="1"/>
  <c r="ET178" i="280" s="1"/>
  <c r="ET180" i="280" s="1"/>
  <c r="ET169" i="280"/>
  <c r="ET170" i="280" s="1"/>
  <c r="ET189" i="280" s="1"/>
  <c r="ET165" i="280"/>
  <c r="ET45" i="265" s="1"/>
  <c r="ET181" i="280" l="1"/>
  <c r="ET46" i="265" s="1"/>
  <c r="ET190" i="280"/>
  <c r="ET191" i="280" s="1"/>
  <c r="ET72" i="265" l="1"/>
  <c r="EU187" i="280"/>
  <c r="ET47" i="265"/>
  <c r="ET50" i="265" l="1"/>
  <c r="EU179" i="280"/>
  <c r="EU157" i="280"/>
  <c r="EU158" i="280" s="1"/>
  <c r="ET46" i="286" l="1"/>
  <c r="ET57" i="286"/>
  <c r="ET58" i="286" s="1"/>
  <c r="ET61" i="286" s="1"/>
  <c r="ET62" i="286" s="1"/>
  <c r="ET47" i="286" s="1"/>
  <c r="EU163" i="280"/>
  <c r="EU159" i="280"/>
  <c r="EU18" i="265" s="1"/>
  <c r="EU36" i="282"/>
  <c r="EU38" i="282" s="1"/>
  <c r="EU44" i="282" s="1"/>
  <c r="EU45" i="282" s="1"/>
  <c r="EU168" i="280"/>
  <c r="ET48" i="286" l="1"/>
  <c r="ET63" i="265" s="1"/>
  <c r="ET36" i="286"/>
  <c r="ET37" i="286" s="1"/>
  <c r="ET75" i="265" s="1"/>
  <c r="ET14" i="288"/>
  <c r="ET30" i="288"/>
  <c r="ET32" i="288" s="1"/>
  <c r="ET39" i="288" s="1"/>
  <c r="ET40" i="288" s="1"/>
  <c r="ET43" i="288" s="1"/>
  <c r="ET63" i="286"/>
  <c r="ET52" i="265" s="1"/>
  <c r="EU50" i="282"/>
  <c r="EU51" i="282" s="1"/>
  <c r="EU76" i="282" s="1"/>
  <c r="EU47" i="282"/>
  <c r="EU48" i="282" s="1"/>
  <c r="EU19" i="265"/>
  <c r="EU45" i="286" l="1"/>
  <c r="EU56" i="286" s="1"/>
  <c r="ET24" i="265"/>
  <c r="ET16" i="288"/>
  <c r="ET60" i="288"/>
  <c r="ET62" i="288" s="1"/>
  <c r="ET65" i="288" s="1"/>
  <c r="EU34" i="286"/>
  <c r="EU52" i="286" s="1"/>
  <c r="ET65" i="265"/>
  <c r="ET76" i="265"/>
  <c r="ET53" i="265"/>
  <c r="EU67" i="282"/>
  <c r="EU11" i="282"/>
  <c r="EU12" i="282" s="1"/>
  <c r="EU140" i="280"/>
  <c r="EU53" i="282"/>
  <c r="EU55" i="282" s="1"/>
  <c r="EU57" i="282"/>
  <c r="ET25" i="265"/>
  <c r="ET19" i="288" l="1"/>
  <c r="ET82" i="265"/>
  <c r="ET67" i="265"/>
  <c r="EU77" i="282"/>
  <c r="EU78" i="282" s="1"/>
  <c r="EV75" i="282" s="1"/>
  <c r="EU58" i="282"/>
  <c r="EU59" i="282" s="1"/>
  <c r="EU62" i="282" s="1"/>
  <c r="EU63" i="282" s="1"/>
  <c r="EU87" i="282"/>
  <c r="EU13" i="282"/>
  <c r="EU21" i="265" s="1"/>
  <c r="ET81" i="265" l="1"/>
  <c r="EU22" i="265"/>
  <c r="EU88" i="282"/>
  <c r="EU89" i="282" s="1"/>
  <c r="EU66" i="282"/>
  <c r="EU64" i="282"/>
  <c r="EU32" i="265" s="1"/>
  <c r="EV54" i="282"/>
  <c r="ET84" i="265" l="1"/>
  <c r="ET83" i="265"/>
  <c r="EU73" i="265"/>
  <c r="EV86" i="282"/>
  <c r="EU33" i="265"/>
  <c r="EU53" i="286"/>
  <c r="EU54" i="286" s="1"/>
  <c r="EU60" i="286" s="1"/>
  <c r="EU35" i="286"/>
  <c r="EU11" i="280" l="1"/>
  <c r="EU13" i="280" s="1"/>
  <c r="EU74" i="288"/>
  <c r="EU37" i="265"/>
  <c r="EU42" i="265" l="1"/>
  <c r="EU141" i="280" l="1"/>
  <c r="EU142" i="280" s="1"/>
  <c r="EU147" i="280" s="1"/>
  <c r="EU148" i="280" s="1"/>
  <c r="EU144" i="280" l="1"/>
  <c r="EU145" i="280" s="1"/>
  <c r="EU162" i="280" s="1"/>
  <c r="EU164" i="280" s="1"/>
  <c r="EU188" i="280"/>
  <c r="EU44" i="265"/>
  <c r="EU173" i="280" l="1"/>
  <c r="EU174" i="280"/>
  <c r="EU165" i="280"/>
  <c r="EU45" i="265" s="1"/>
  <c r="EU169" i="280"/>
  <c r="EU170" i="280" s="1"/>
  <c r="EU189" i="280" s="1"/>
  <c r="EU175" i="280" l="1"/>
  <c r="EU178" i="280" s="1"/>
  <c r="EU180" i="280" s="1"/>
  <c r="EU181" i="280" s="1"/>
  <c r="EU46" i="265" s="1"/>
  <c r="EU190" i="280" l="1"/>
  <c r="EU191" i="280" s="1"/>
  <c r="EV187" i="280" s="1"/>
  <c r="EU47" i="265"/>
  <c r="EU72" i="265" l="1"/>
  <c r="EU50" i="265"/>
  <c r="EV179" i="280"/>
  <c r="EV157" i="280"/>
  <c r="EV158" i="280" s="1"/>
  <c r="EU46" i="286" l="1"/>
  <c r="EU57" i="286"/>
  <c r="EU58" i="286" s="1"/>
  <c r="EU61" i="286" s="1"/>
  <c r="EU62" i="286" s="1"/>
  <c r="EV163" i="280"/>
  <c r="EV159" i="280"/>
  <c r="EV18" i="265" s="1"/>
  <c r="EV36" i="282"/>
  <c r="EV38" i="282" s="1"/>
  <c r="EV44" i="282" s="1"/>
  <c r="EV45" i="282" s="1"/>
  <c r="EV168" i="280"/>
  <c r="EU47" i="286" l="1"/>
  <c r="EU48" i="286" s="1"/>
  <c r="EU36" i="286"/>
  <c r="EU37" i="286" s="1"/>
  <c r="EU30" i="288"/>
  <c r="EU32" i="288" s="1"/>
  <c r="EU63" i="286"/>
  <c r="EU14" i="288"/>
  <c r="EV19" i="265"/>
  <c r="AS18" i="277"/>
  <c r="AS19" i="277" s="1"/>
  <c r="EV50" i="282"/>
  <c r="EV51" i="282" s="1"/>
  <c r="EV76" i="282" s="1"/>
  <c r="EV47" i="282"/>
  <c r="EV48" i="282" s="1"/>
  <c r="EU16" i="288" l="1"/>
  <c r="EU52" i="265"/>
  <c r="EU24" i="265"/>
  <c r="EU75" i="265"/>
  <c r="EV34" i="286"/>
  <c r="EV52" i="286" s="1"/>
  <c r="EU39" i="288"/>
  <c r="EU40" i="288" s="1"/>
  <c r="EU43" i="288" s="1"/>
  <c r="EU60" i="288"/>
  <c r="EU62" i="288" s="1"/>
  <c r="EU65" i="288" s="1"/>
  <c r="EU63" i="265"/>
  <c r="EV45" i="286"/>
  <c r="EV53" i="282"/>
  <c r="EV55" i="282" s="1"/>
  <c r="EV57" i="282"/>
  <c r="EV11" i="282"/>
  <c r="EV12" i="282" s="1"/>
  <c r="EV67" i="282"/>
  <c r="EU19" i="288" l="1"/>
  <c r="EV140" i="280"/>
  <c r="EV56" i="286"/>
  <c r="EU25" i="265"/>
  <c r="EU65" i="265"/>
  <c r="EU76" i="265"/>
  <c r="EU53" i="265"/>
  <c r="EV87" i="282"/>
  <c r="EV13" i="282"/>
  <c r="EV21" i="265" s="1"/>
  <c r="EV77" i="282"/>
  <c r="EV78" i="282" s="1"/>
  <c r="EW75" i="282" s="1"/>
  <c r="EV58" i="282"/>
  <c r="EV59" i="282" s="1"/>
  <c r="EV62" i="282" s="1"/>
  <c r="EV63" i="282" s="1"/>
  <c r="EU82" i="265" l="1"/>
  <c r="EU67" i="265"/>
  <c r="EV88" i="282"/>
  <c r="EV66" i="282"/>
  <c r="EV64" i="282"/>
  <c r="EV32" i="265" s="1"/>
  <c r="EW54" i="282"/>
  <c r="AS21" i="277"/>
  <c r="AS22" i="277" s="1"/>
  <c r="EV22" i="265"/>
  <c r="EV89" i="282"/>
  <c r="EU81" i="265" l="1"/>
  <c r="EW86" i="282"/>
  <c r="EV73" i="265"/>
  <c r="EV35" i="286"/>
  <c r="EV53" i="286"/>
  <c r="EV54" i="286" s="1"/>
  <c r="EV60" i="286" s="1"/>
  <c r="EV33" i="265"/>
  <c r="AS32" i="277"/>
  <c r="AS33" i="277" s="1"/>
  <c r="AS37" i="277" s="1"/>
  <c r="AS41" i="277" s="1"/>
  <c r="AT73" i="277" l="1"/>
  <c r="EU83" i="265"/>
  <c r="EU84" i="265"/>
  <c r="EV11" i="280"/>
  <c r="EV13" i="280" s="1"/>
  <c r="EV37" i="265"/>
  <c r="EV74" i="288"/>
  <c r="EV42" i="265" l="1"/>
  <c r="EV141" i="280" l="1"/>
  <c r="EV142" i="280" s="1"/>
  <c r="EV144" i="280" s="1"/>
  <c r="EV145" i="280" s="1"/>
  <c r="EV147" i="280" l="1"/>
  <c r="EV148" i="280" s="1"/>
  <c r="EV188" i="280" s="1"/>
  <c r="EV162" i="280"/>
  <c r="EV164" i="280" s="1"/>
  <c r="EV173" i="280"/>
  <c r="EV44" i="265" l="1"/>
  <c r="EV169" i="280"/>
  <c r="EV170" i="280" s="1"/>
  <c r="EV189" i="280" s="1"/>
  <c r="EV174" i="280"/>
  <c r="EV175" i="280" s="1"/>
  <c r="EV178" i="280" s="1"/>
  <c r="EV180" i="280" s="1"/>
  <c r="EV165" i="280"/>
  <c r="EV45" i="265" s="1"/>
  <c r="AS43" i="277"/>
  <c r="EV190" i="280" l="1"/>
  <c r="EV191" i="280" s="1"/>
  <c r="EV181" i="280"/>
  <c r="EV46" i="265" s="1"/>
  <c r="EV47" i="265" l="1"/>
  <c r="EV72" i="265"/>
  <c r="EW187" i="280"/>
  <c r="EV50" i="265" l="1"/>
  <c r="AT72" i="277"/>
  <c r="EW179" i="280"/>
  <c r="EW157" i="280"/>
  <c r="EW158" i="280" s="1"/>
  <c r="EV46" i="286" l="1"/>
  <c r="EV57" i="286"/>
  <c r="EV58" i="286" s="1"/>
  <c r="EV61" i="286" s="1"/>
  <c r="EV62" i="286" s="1"/>
  <c r="EW36" i="282"/>
  <c r="EW38" i="282" s="1"/>
  <c r="EW44" i="282" s="1"/>
  <c r="EW45" i="282" s="1"/>
  <c r="EW163" i="280"/>
  <c r="EW168" i="280"/>
  <c r="EW159" i="280"/>
  <c r="EW18" i="265" s="1"/>
  <c r="EV14" i="288" l="1"/>
  <c r="EV36" i="286"/>
  <c r="EV37" i="286" s="1"/>
  <c r="EV30" i="288"/>
  <c r="EV32" i="288" s="1"/>
  <c r="EV63" i="286"/>
  <c r="EV47" i="286"/>
  <c r="EV48" i="286" s="1"/>
  <c r="EW50" i="282"/>
  <c r="EW51" i="282" s="1"/>
  <c r="EW76" i="282" s="1"/>
  <c r="EW47" i="282"/>
  <c r="EW48" i="282" s="1"/>
  <c r="EW19" i="265"/>
  <c r="EV16" i="288" l="1"/>
  <c r="EV24" i="265"/>
  <c r="EV52" i="265"/>
  <c r="EV75" i="265"/>
  <c r="EW34" i="286"/>
  <c r="EW52" i="286" s="1"/>
  <c r="EV63" i="265"/>
  <c r="EW45" i="286"/>
  <c r="EV39" i="288"/>
  <c r="EV40" i="288" s="1"/>
  <c r="EV43" i="288" s="1"/>
  <c r="EV60" i="288"/>
  <c r="EV62" i="288" s="1"/>
  <c r="EV65" i="288" s="1"/>
  <c r="EW67" i="282"/>
  <c r="EW11" i="282"/>
  <c r="EW12" i="282" s="1"/>
  <c r="EW53" i="282"/>
  <c r="EW55" i="282" s="1"/>
  <c r="EW57" i="282"/>
  <c r="EV19" i="288" l="1"/>
  <c r="EW56" i="286"/>
  <c r="EW140" i="280"/>
  <c r="AS51" i="277"/>
  <c r="EV53" i="265"/>
  <c r="EV65" i="265"/>
  <c r="AT63" i="277"/>
  <c r="AT65" i="277" s="1"/>
  <c r="AT67" i="277" s="1"/>
  <c r="AT81" i="277" s="1"/>
  <c r="EV76" i="265"/>
  <c r="AT75" i="277"/>
  <c r="AT76" i="277" s="1"/>
  <c r="AT82" i="277" s="1"/>
  <c r="EV25" i="265"/>
  <c r="AS24" i="277"/>
  <c r="AS25" i="277" s="1"/>
  <c r="EW77" i="282"/>
  <c r="EW78" i="282" s="1"/>
  <c r="EX75" i="282" s="1"/>
  <c r="EW58" i="282"/>
  <c r="EW59" i="282" s="1"/>
  <c r="EW62" i="282" s="1"/>
  <c r="EW63" i="282" s="1"/>
  <c r="EW13" i="282"/>
  <c r="EW21" i="265" s="1"/>
  <c r="EW87" i="282"/>
  <c r="EV82" i="265" l="1"/>
  <c r="AT83" i="277"/>
  <c r="AT84" i="277"/>
  <c r="EV67" i="265"/>
  <c r="EW88" i="282"/>
  <c r="EW89" i="282" s="1"/>
  <c r="EW66" i="282"/>
  <c r="EW64" i="282"/>
  <c r="EW32" i="265" s="1"/>
  <c r="EW22" i="265"/>
  <c r="EX54" i="282"/>
  <c r="EV81" i="265" l="1"/>
  <c r="EW73" i="265"/>
  <c r="EX86" i="282"/>
  <c r="EW53" i="286"/>
  <c r="EW54" i="286" s="1"/>
  <c r="EW60" i="286" s="1"/>
  <c r="EW35" i="286"/>
  <c r="EW33" i="265"/>
  <c r="EV83" i="265" l="1"/>
  <c r="EV84" i="265"/>
  <c r="EW11" i="280"/>
  <c r="EW13" i="280" s="1"/>
  <c r="EW74" i="288"/>
  <c r="EW37" i="265"/>
  <c r="EW42" i="265" l="1"/>
  <c r="EW141" i="280" l="1"/>
  <c r="EW142" i="280" s="1"/>
  <c r="EW147" i="280" s="1"/>
  <c r="EW148" i="280" s="1"/>
  <c r="EW144" i="280" l="1"/>
  <c r="EW145" i="280" s="1"/>
  <c r="EW162" i="280" s="1"/>
  <c r="EW164" i="280" s="1"/>
  <c r="EW188" i="280"/>
  <c r="EW44" i="265"/>
  <c r="EW173" i="280" l="1"/>
  <c r="EW174" i="280"/>
  <c r="EW169" i="280"/>
  <c r="EW170" i="280" s="1"/>
  <c r="EW189" i="280" s="1"/>
  <c r="EW165" i="280"/>
  <c r="EW45" i="265" s="1"/>
  <c r="EW175" i="280" l="1"/>
  <c r="EW178" i="280" s="1"/>
  <c r="EW180" i="280" s="1"/>
  <c r="EW190" i="280" s="1"/>
  <c r="EW191" i="280" s="1"/>
  <c r="EW181" i="280" l="1"/>
  <c r="EW46" i="265" s="1"/>
  <c r="EW72" i="265"/>
  <c r="EX187" i="280"/>
  <c r="EW47" i="265" l="1"/>
  <c r="EX179" i="280"/>
  <c r="EX157" i="280"/>
  <c r="EX158" i="280" s="1"/>
  <c r="EW50" i="265" l="1"/>
  <c r="EX163" i="280"/>
  <c r="EX36" i="282"/>
  <c r="EX38" i="282" s="1"/>
  <c r="EX44" i="282" s="1"/>
  <c r="EX45" i="282" s="1"/>
  <c r="EX159" i="280"/>
  <c r="EX18" i="265" s="1"/>
  <c r="EX168" i="280"/>
  <c r="EW57" i="286" l="1"/>
  <c r="EW58" i="286" s="1"/>
  <c r="EW61" i="286" s="1"/>
  <c r="EW62" i="286" s="1"/>
  <c r="EW36" i="286" s="1"/>
  <c r="EW37" i="286" s="1"/>
  <c r="EW46" i="286"/>
  <c r="EX19" i="265"/>
  <c r="EX50" i="282"/>
  <c r="EX51" i="282" s="1"/>
  <c r="EX76" i="282" s="1"/>
  <c r="EX47" i="282"/>
  <c r="EX48" i="282" s="1"/>
  <c r="EW47" i="286" l="1"/>
  <c r="EW30" i="288"/>
  <c r="EW32" i="288" s="1"/>
  <c r="EW39" i="288" s="1"/>
  <c r="EW40" i="288" s="1"/>
  <c r="EW43" i="288" s="1"/>
  <c r="EW63" i="286"/>
  <c r="EW24" i="265" s="1"/>
  <c r="EW14" i="288"/>
  <c r="EW48" i="286"/>
  <c r="EX45" i="286" s="1"/>
  <c r="EW16" i="288"/>
  <c r="EW75" i="265"/>
  <c r="EX34" i="286"/>
  <c r="EX52" i="286" s="1"/>
  <c r="EW52" i="265"/>
  <c r="EX57" i="282"/>
  <c r="EX53" i="282"/>
  <c r="EX55" i="282" s="1"/>
  <c r="EX67" i="282"/>
  <c r="EX11" i="282"/>
  <c r="EX12" i="282" s="1"/>
  <c r="EW60" i="288" l="1"/>
  <c r="EW62" i="288" s="1"/>
  <c r="EW65" i="288" s="1"/>
  <c r="EW63" i="265"/>
  <c r="EW65" i="265" s="1"/>
  <c r="EW19" i="288"/>
  <c r="EX56" i="286"/>
  <c r="EX140" i="280"/>
  <c r="EW25" i="265"/>
  <c r="EW53" i="265"/>
  <c r="EW76" i="265"/>
  <c r="EX13" i="282"/>
  <c r="EX21" i="265" s="1"/>
  <c r="EX87" i="282"/>
  <c r="EX77" i="282"/>
  <c r="EX78" i="282" s="1"/>
  <c r="EY75" i="282" s="1"/>
  <c r="EX58" i="282"/>
  <c r="EX59" i="282" s="1"/>
  <c r="EX62" i="282" s="1"/>
  <c r="EX63" i="282" s="1"/>
  <c r="EW82" i="265" l="1"/>
  <c r="EW67" i="265"/>
  <c r="EX88" i="282"/>
  <c r="EX89" i="282" s="1"/>
  <c r="EX66" i="282"/>
  <c r="EX64" i="282"/>
  <c r="EX32" i="265" s="1"/>
  <c r="EX22" i="265"/>
  <c r="EY54" i="282"/>
  <c r="EW81" i="265" l="1"/>
  <c r="EY86" i="282"/>
  <c r="EX73" i="265"/>
  <c r="EX35" i="286"/>
  <c r="EX53" i="286"/>
  <c r="EX54" i="286" s="1"/>
  <c r="EX60" i="286" s="1"/>
  <c r="EX33" i="265"/>
  <c r="EW84" i="265" l="1"/>
  <c r="EW83" i="265"/>
  <c r="EX11" i="280"/>
  <c r="EX13" i="280" s="1"/>
  <c r="EX37" i="265"/>
  <c r="EX74" i="288"/>
  <c r="EX42" i="265" l="1"/>
  <c r="EX141" i="280" l="1"/>
  <c r="EX142" i="280" s="1"/>
  <c r="EX147" i="280" s="1"/>
  <c r="EX148" i="280" s="1"/>
  <c r="EX144" i="280" l="1"/>
  <c r="EX145" i="280" s="1"/>
  <c r="EX162" i="280" s="1"/>
  <c r="EX164" i="280" s="1"/>
  <c r="EX188" i="280"/>
  <c r="EX44" i="265"/>
  <c r="EX173" i="280" l="1"/>
  <c r="EX169" i="280"/>
  <c r="EX170" i="280" s="1"/>
  <c r="EX189" i="280" s="1"/>
  <c r="EX174" i="280"/>
  <c r="EX165" i="280"/>
  <c r="EX45" i="265" s="1"/>
  <c r="EX175" i="280" l="1"/>
  <c r="EX178" i="280" s="1"/>
  <c r="EX180" i="280" s="1"/>
  <c r="EX190" i="280" s="1"/>
  <c r="EX191" i="280" s="1"/>
  <c r="EX181" i="280" l="1"/>
  <c r="EX46" i="265" s="1"/>
  <c r="EX72" i="265"/>
  <c r="EY187" i="280"/>
  <c r="EX47" i="265" l="1"/>
  <c r="EY179" i="280"/>
  <c r="EY157" i="280"/>
  <c r="EY158" i="280" s="1"/>
  <c r="EX50" i="265" l="1"/>
  <c r="EY36" i="282"/>
  <c r="EY38" i="282" s="1"/>
  <c r="EY44" i="282" s="1"/>
  <c r="EY45" i="282" s="1"/>
  <c r="EY163" i="280"/>
  <c r="EY159" i="280"/>
  <c r="EY18" i="265" s="1"/>
  <c r="EY168" i="280"/>
  <c r="EX46" i="286" l="1"/>
  <c r="EX57" i="286"/>
  <c r="EX58" i="286" s="1"/>
  <c r="EX61" i="286" s="1"/>
  <c r="EX62" i="286" s="1"/>
  <c r="EX36" i="286" s="1"/>
  <c r="EX37" i="286" s="1"/>
  <c r="EY19" i="265"/>
  <c r="EY50" i="282"/>
  <c r="EY51" i="282" s="1"/>
  <c r="EY76" i="282" s="1"/>
  <c r="EY47" i="282"/>
  <c r="EY48" i="282" s="1"/>
  <c r="EX14" i="288" l="1"/>
  <c r="EX30" i="288"/>
  <c r="EX32" i="288" s="1"/>
  <c r="EX60" i="288" s="1"/>
  <c r="EX62" i="288" s="1"/>
  <c r="EX65" i="288" s="1"/>
  <c r="EX47" i="286"/>
  <c r="EX48" i="286" s="1"/>
  <c r="EX63" i="265" s="1"/>
  <c r="EX63" i="286"/>
  <c r="EX24" i="265" s="1"/>
  <c r="EX16" i="288"/>
  <c r="EX75" i="265"/>
  <c r="EY34" i="286"/>
  <c r="EY52" i="286" s="1"/>
  <c r="EY57" i="282"/>
  <c r="EY53" i="282"/>
  <c r="EY55" i="282" s="1"/>
  <c r="EY11" i="282"/>
  <c r="EY12" i="282" s="1"/>
  <c r="EY67" i="282"/>
  <c r="EX39" i="288" l="1"/>
  <c r="EX40" i="288" s="1"/>
  <c r="EX43" i="288" s="1"/>
  <c r="EX52" i="265"/>
  <c r="EY45" i="286"/>
  <c r="EY140" i="280" s="1"/>
  <c r="EX19" i="288"/>
  <c r="EX25" i="265"/>
  <c r="EX76" i="265"/>
  <c r="EX65" i="265"/>
  <c r="EY87" i="282"/>
  <c r="EY13" i="282"/>
  <c r="EY21" i="265" s="1"/>
  <c r="EY77" i="282"/>
  <c r="EY78" i="282" s="1"/>
  <c r="EZ75" i="282" s="1"/>
  <c r="EY58" i="282"/>
  <c r="EY59" i="282" s="1"/>
  <c r="EY62" i="282" s="1"/>
  <c r="EY63" i="282" s="1"/>
  <c r="EX53" i="265" l="1"/>
  <c r="EY56" i="286"/>
  <c r="EX67" i="265"/>
  <c r="EX82" i="265"/>
  <c r="EY88" i="282"/>
  <c r="EY89" i="282" s="1"/>
  <c r="EY64" i="282"/>
  <c r="EY32" i="265" s="1"/>
  <c r="EY66" i="282"/>
  <c r="EZ54" i="282"/>
  <c r="EY22" i="265"/>
  <c r="EX81" i="265" l="1"/>
  <c r="EY33" i="265"/>
  <c r="EY73" i="265"/>
  <c r="EZ86" i="282"/>
  <c r="EY35" i="286"/>
  <c r="EY53" i="286"/>
  <c r="EY54" i="286" s="1"/>
  <c r="EY60" i="286" s="1"/>
  <c r="EX84" i="265" l="1"/>
  <c r="EX83" i="265"/>
  <c r="EY11" i="280"/>
  <c r="EY13" i="280" s="1"/>
  <c r="EY74" i="288"/>
  <c r="EY37" i="265"/>
  <c r="EY42" i="265" l="1"/>
  <c r="EY141" i="280" l="1"/>
  <c r="EY142" i="280" s="1"/>
  <c r="EY144" i="280" s="1"/>
  <c r="EY145" i="280" s="1"/>
  <c r="EY147" i="280" l="1"/>
  <c r="EY148" i="280" s="1"/>
  <c r="EY44" i="265" s="1"/>
  <c r="EY162" i="280"/>
  <c r="EY164" i="280" s="1"/>
  <c r="EY173" i="280"/>
  <c r="EY188" i="280" l="1"/>
  <c r="EY174" i="280"/>
  <c r="EY175" i="280" s="1"/>
  <c r="EY178" i="280" s="1"/>
  <c r="EY180" i="280" s="1"/>
  <c r="EY165" i="280"/>
  <c r="EY45" i="265" s="1"/>
  <c r="EY169" i="280"/>
  <c r="EY170" i="280" s="1"/>
  <c r="EY189" i="280" s="1"/>
  <c r="EY181" i="280" l="1"/>
  <c r="EY46" i="265" s="1"/>
  <c r="EY190" i="280"/>
  <c r="EY191" i="280" s="1"/>
  <c r="EY72" i="265" l="1"/>
  <c r="EZ187" i="280"/>
  <c r="EY47" i="265"/>
  <c r="EY50" i="265" l="1"/>
  <c r="EZ179" i="280"/>
  <c r="EZ157" i="280"/>
  <c r="EZ158" i="280" s="1"/>
  <c r="EY46" i="286" l="1"/>
  <c r="EY57" i="286"/>
  <c r="EY58" i="286" s="1"/>
  <c r="EY61" i="286" s="1"/>
  <c r="EY62" i="286" s="1"/>
  <c r="EY36" i="286" s="1"/>
  <c r="EY37" i="286" s="1"/>
  <c r="EZ36" i="282"/>
  <c r="EZ38" i="282" s="1"/>
  <c r="EZ44" i="282" s="1"/>
  <c r="EZ45" i="282" s="1"/>
  <c r="EZ163" i="280"/>
  <c r="EZ168" i="280"/>
  <c r="EZ159" i="280"/>
  <c r="EZ18" i="265" s="1"/>
  <c r="EY14" i="288" l="1"/>
  <c r="EY63" i="286"/>
  <c r="EY24" i="265" s="1"/>
  <c r="EY30" i="288"/>
  <c r="EY32" i="288" s="1"/>
  <c r="EY60" i="288" s="1"/>
  <c r="EY62" i="288" s="1"/>
  <c r="EY65" i="288" s="1"/>
  <c r="EY47" i="286"/>
  <c r="EY48" i="286" s="1"/>
  <c r="EZ45" i="286" s="1"/>
  <c r="EY16" i="288"/>
  <c r="EY63" i="265"/>
  <c r="EZ50" i="282"/>
  <c r="EZ51" i="282" s="1"/>
  <c r="EZ76" i="282" s="1"/>
  <c r="EZ47" i="282"/>
  <c r="EZ48" i="282" s="1"/>
  <c r="EZ19" i="265"/>
  <c r="AT18" i="277"/>
  <c r="AT19" i="277" s="1"/>
  <c r="EY75" i="265"/>
  <c r="EZ34" i="286"/>
  <c r="EY52" i="265" l="1"/>
  <c r="EY39" i="288"/>
  <c r="EY40" i="288" s="1"/>
  <c r="EY43" i="288" s="1"/>
  <c r="EY76" i="265"/>
  <c r="EY65" i="265"/>
  <c r="EY19" i="288"/>
  <c r="EZ52" i="286"/>
  <c r="EZ67" i="282"/>
  <c r="EZ11" i="282"/>
  <c r="EZ12" i="282" s="1"/>
  <c r="EY25" i="265"/>
  <c r="EZ56" i="286"/>
  <c r="EZ140" i="280"/>
  <c r="EZ53" i="282"/>
  <c r="EZ55" i="282" s="1"/>
  <c r="EZ57" i="282"/>
  <c r="EY53" i="265" l="1"/>
  <c r="EY67" i="265"/>
  <c r="EY82" i="265"/>
  <c r="EZ77" i="282"/>
  <c r="EZ78" i="282" s="1"/>
  <c r="FA75" i="282" s="1"/>
  <c r="EZ58" i="282"/>
  <c r="EZ59" i="282" s="1"/>
  <c r="EZ62" i="282" s="1"/>
  <c r="EZ63" i="282" s="1"/>
  <c r="EZ87" i="282"/>
  <c r="EZ13" i="282"/>
  <c r="EZ21" i="265" s="1"/>
  <c r="EY81" i="265" l="1"/>
  <c r="EZ66" i="282"/>
  <c r="EZ88" i="282"/>
  <c r="EZ64" i="282"/>
  <c r="EZ32" i="265" s="1"/>
  <c r="AT21" i="277"/>
  <c r="AT22" i="277" s="1"/>
  <c r="EZ22" i="265"/>
  <c r="EZ89" i="282"/>
  <c r="FA54" i="282"/>
  <c r="EY83" i="265" l="1"/>
  <c r="EY84" i="265"/>
  <c r="FA86" i="282"/>
  <c r="EZ73" i="265"/>
  <c r="EZ53" i="286"/>
  <c r="EZ54" i="286" s="1"/>
  <c r="EZ60" i="286" s="1"/>
  <c r="EZ35" i="286"/>
  <c r="EZ33" i="265"/>
  <c r="AT32" i="277"/>
  <c r="AT33" i="277" s="1"/>
  <c r="AT37" i="277" s="1"/>
  <c r="AT41" i="277" s="1"/>
  <c r="AU73" i="277" l="1"/>
  <c r="EZ11" i="280"/>
  <c r="EZ13" i="280" s="1"/>
  <c r="EZ74" i="288"/>
  <c r="EZ37" i="265"/>
  <c r="EZ42" i="265" l="1"/>
  <c r="EZ141" i="280" l="1"/>
  <c r="EZ142" i="280" s="1"/>
  <c r="EZ147" i="280" s="1"/>
  <c r="EZ148" i="280" s="1"/>
  <c r="EZ144" i="280" l="1"/>
  <c r="EZ145" i="280" s="1"/>
  <c r="EZ162" i="280" s="1"/>
  <c r="EZ164" i="280" s="1"/>
  <c r="EZ44" i="265"/>
  <c r="EZ188" i="280"/>
  <c r="EZ173" i="280" l="1"/>
  <c r="AT43" i="277"/>
  <c r="EZ174" i="280"/>
  <c r="EZ175" i="280" s="1"/>
  <c r="EZ178" i="280" s="1"/>
  <c r="EZ180" i="280" s="1"/>
  <c r="EZ165" i="280"/>
  <c r="EZ45" i="265" s="1"/>
  <c r="EZ169" i="280"/>
  <c r="EZ170" i="280" s="1"/>
  <c r="EZ189" i="280" s="1"/>
  <c r="EZ190" i="280" l="1"/>
  <c r="EZ191" i="280" s="1"/>
  <c r="EZ181" i="280"/>
  <c r="EZ46" i="265" s="1"/>
  <c r="EZ47" i="265" l="1"/>
  <c r="EZ72" i="265"/>
  <c r="FA187" i="280"/>
  <c r="EZ50" i="265" l="1"/>
  <c r="AU72" i="277"/>
  <c r="FA179" i="280"/>
  <c r="FA157" i="280"/>
  <c r="FA158" i="280" s="1"/>
  <c r="EZ46" i="286" l="1"/>
  <c r="EZ57" i="286"/>
  <c r="EZ58" i="286" s="1"/>
  <c r="EZ61" i="286" s="1"/>
  <c r="EZ62" i="286" s="1"/>
  <c r="FA36" i="282"/>
  <c r="FA38" i="282" s="1"/>
  <c r="FA44" i="282" s="1"/>
  <c r="FA45" i="282" s="1"/>
  <c r="FA159" i="280"/>
  <c r="FA18" i="265" s="1"/>
  <c r="FA163" i="280"/>
  <c r="FA168" i="280"/>
  <c r="EZ36" i="286" l="1"/>
  <c r="EZ37" i="286" s="1"/>
  <c r="EZ63" i="286"/>
  <c r="EZ30" i="288"/>
  <c r="EZ32" i="288" s="1"/>
  <c r="EZ47" i="286"/>
  <c r="EZ48" i="286" s="1"/>
  <c r="EZ14" i="288"/>
  <c r="FA50" i="282"/>
  <c r="FA51" i="282" s="1"/>
  <c r="FA76" i="282" s="1"/>
  <c r="FA47" i="282"/>
  <c r="FA48" i="282" s="1"/>
  <c r="FA19" i="265"/>
  <c r="EZ16" i="288" l="1"/>
  <c r="EZ63" i="265"/>
  <c r="FA45" i="286"/>
  <c r="EZ52" i="265"/>
  <c r="EZ24" i="265"/>
  <c r="EZ60" i="288"/>
  <c r="EZ62" i="288" s="1"/>
  <c r="EZ65" i="288" s="1"/>
  <c r="EZ39" i="288"/>
  <c r="EZ40" i="288" s="1"/>
  <c r="EZ43" i="288" s="1"/>
  <c r="EZ75" i="265"/>
  <c r="FA34" i="286"/>
  <c r="FA52" i="286" s="1"/>
  <c r="FA53" i="282"/>
  <c r="FA55" i="282" s="1"/>
  <c r="FA57" i="282"/>
  <c r="FA67" i="282"/>
  <c r="FA11" i="282"/>
  <c r="FA12" i="282" s="1"/>
  <c r="EZ19" i="288" l="1"/>
  <c r="EZ25" i="265"/>
  <c r="AT24" i="277"/>
  <c r="AT25" i="277" s="1"/>
  <c r="FA56" i="286"/>
  <c r="FA140" i="280"/>
  <c r="AU75" i="277"/>
  <c r="AU76" i="277" s="1"/>
  <c r="AU82" i="277" s="1"/>
  <c r="EZ76" i="265"/>
  <c r="AT51" i="277"/>
  <c r="EZ53" i="265"/>
  <c r="EZ65" i="265"/>
  <c r="AU63" i="277"/>
  <c r="AU65" i="277" s="1"/>
  <c r="AU67" i="277" s="1"/>
  <c r="AU81" i="277" s="1"/>
  <c r="FA87" i="282"/>
  <c r="FA13" i="282"/>
  <c r="FA21" i="265" s="1"/>
  <c r="FA77" i="282"/>
  <c r="FA78" i="282" s="1"/>
  <c r="FB75" i="282" s="1"/>
  <c r="FA58" i="282"/>
  <c r="FA59" i="282" s="1"/>
  <c r="FA62" i="282" s="1"/>
  <c r="FA63" i="282" s="1"/>
  <c r="AU84" i="277" l="1"/>
  <c r="AU83" i="277"/>
  <c r="EZ82" i="265"/>
  <c r="EZ67" i="265"/>
  <c r="FB54" i="282"/>
  <c r="FA22" i="265"/>
  <c r="FA88" i="282"/>
  <c r="FA89" i="282" s="1"/>
  <c r="FA66" i="282"/>
  <c r="FA64" i="282"/>
  <c r="FA32" i="265" s="1"/>
  <c r="EZ81" i="265" l="1"/>
  <c r="FA73" i="265"/>
  <c r="FB86" i="282"/>
  <c r="FA33" i="265"/>
  <c r="FA53" i="286"/>
  <c r="FA54" i="286" s="1"/>
  <c r="FA60" i="286" s="1"/>
  <c r="FA35" i="286"/>
  <c r="EZ83" i="265" l="1"/>
  <c r="EZ84" i="265"/>
  <c r="FA11" i="280"/>
  <c r="FA13" i="280" s="1"/>
  <c r="FA74" i="288"/>
  <c r="FA37" i="265"/>
  <c r="FA42" i="265" l="1"/>
  <c r="FA141" i="280" l="1"/>
  <c r="FA142" i="280" s="1"/>
  <c r="FA147" i="280" s="1"/>
  <c r="FA148" i="280" s="1"/>
  <c r="FA144" i="280" l="1"/>
  <c r="FA145" i="280" s="1"/>
  <c r="FA162" i="280" s="1"/>
  <c r="FA164" i="280" s="1"/>
  <c r="FA188" i="280"/>
  <c r="FA44" i="265"/>
  <c r="FA173" i="280" l="1"/>
  <c r="FA169" i="280"/>
  <c r="FA170" i="280" s="1"/>
  <c r="FA189" i="280" s="1"/>
  <c r="FA174" i="280"/>
  <c r="FA165" i="280"/>
  <c r="FA45" i="265" s="1"/>
  <c r="FA175" i="280" l="1"/>
  <c r="FA178" i="280" s="1"/>
  <c r="FA180" i="280" s="1"/>
  <c r="FA190" i="280" s="1"/>
  <c r="FA191" i="280" s="1"/>
  <c r="FA181" i="280" l="1"/>
  <c r="FA46" i="265" s="1"/>
  <c r="FA72" i="265"/>
  <c r="FB187" i="280"/>
  <c r="FA47" i="265" l="1"/>
  <c r="FB157" i="280"/>
  <c r="FB158" i="280" s="1"/>
  <c r="FB179" i="280"/>
  <c r="FA50" i="265" l="1"/>
  <c r="FB163" i="280"/>
  <c r="FB168" i="280"/>
  <c r="FB36" i="282"/>
  <c r="FB38" i="282" s="1"/>
  <c r="FB44" i="282" s="1"/>
  <c r="FB45" i="282" s="1"/>
  <c r="FB159" i="280"/>
  <c r="FB18" i="265" s="1"/>
  <c r="FA57" i="286" l="1"/>
  <c r="FA58" i="286" s="1"/>
  <c r="FA61" i="286" s="1"/>
  <c r="FA62" i="286" s="1"/>
  <c r="FA36" i="286" s="1"/>
  <c r="FA37" i="286" s="1"/>
  <c r="FA46" i="286"/>
  <c r="FB50" i="282"/>
  <c r="FB51" i="282" s="1"/>
  <c r="FB76" i="282" s="1"/>
  <c r="FB47" i="282"/>
  <c r="FB48" i="282" s="1"/>
  <c r="FB19" i="265"/>
  <c r="FA47" i="286" l="1"/>
  <c r="FA30" i="288"/>
  <c r="FA32" i="288" s="1"/>
  <c r="FA60" i="288" s="1"/>
  <c r="FA62" i="288" s="1"/>
  <c r="FA65" i="288" s="1"/>
  <c r="FA63" i="286"/>
  <c r="FA24" i="265" s="1"/>
  <c r="FA14" i="288"/>
  <c r="FA48" i="286"/>
  <c r="FB45" i="286" s="1"/>
  <c r="FA16" i="288"/>
  <c r="FA75" i="265"/>
  <c r="FB34" i="286"/>
  <c r="FB52" i="286" s="1"/>
  <c r="FA52" i="265"/>
  <c r="FB57" i="282"/>
  <c r="FB53" i="282"/>
  <c r="FB55" i="282" s="1"/>
  <c r="FB67" i="282"/>
  <c r="FB11" i="282"/>
  <c r="FB12" i="282" s="1"/>
  <c r="FA63" i="265" l="1"/>
  <c r="FA39" i="288"/>
  <c r="FA40" i="288" s="1"/>
  <c r="FA43" i="288" s="1"/>
  <c r="FA19" i="288"/>
  <c r="FB56" i="286"/>
  <c r="FB140" i="280"/>
  <c r="FA25" i="265"/>
  <c r="FA65" i="265"/>
  <c r="FA53" i="265"/>
  <c r="FA76" i="265"/>
  <c r="FB13" i="282"/>
  <c r="FB21" i="265" s="1"/>
  <c r="FB87" i="282"/>
  <c r="FB77" i="282"/>
  <c r="FB78" i="282" s="1"/>
  <c r="FC75" i="282" s="1"/>
  <c r="FB58" i="282"/>
  <c r="FB59" i="282" s="1"/>
  <c r="FB62" i="282" s="1"/>
  <c r="FB63" i="282" s="1"/>
  <c r="FA82" i="265" l="1"/>
  <c r="FA67" i="265"/>
  <c r="FB66" i="282"/>
  <c r="FB64" i="282"/>
  <c r="FB32" i="265" s="1"/>
  <c r="FB88" i="282"/>
  <c r="FB89" i="282" s="1"/>
  <c r="FC54" i="282"/>
  <c r="FB22" i="265"/>
  <c r="FA81" i="265" l="1"/>
  <c r="FB53" i="286"/>
  <c r="FB54" i="286" s="1"/>
  <c r="FB60" i="286" s="1"/>
  <c r="FB35" i="286"/>
  <c r="FC86" i="282"/>
  <c r="FB73" i="265"/>
  <c r="FB33" i="265"/>
  <c r="FA83" i="265" l="1"/>
  <c r="FA84" i="265"/>
  <c r="FB11" i="280"/>
  <c r="FB13" i="280" s="1"/>
  <c r="FB37" i="265"/>
  <c r="FB74" i="288"/>
  <c r="FB42" i="265" l="1"/>
  <c r="FB141" i="280" l="1"/>
  <c r="FB142" i="280" s="1"/>
  <c r="FB144" i="280" s="1"/>
  <c r="FB145" i="280" s="1"/>
  <c r="FB147" i="280" l="1"/>
  <c r="FB148" i="280" s="1"/>
  <c r="FB188" i="280" s="1"/>
  <c r="FB162" i="280"/>
  <c r="FB164" i="280" s="1"/>
  <c r="FB173" i="280"/>
  <c r="FB44" i="265" l="1"/>
  <c r="FB169" i="280"/>
  <c r="FB170" i="280" s="1"/>
  <c r="FB189" i="280" s="1"/>
  <c r="FB174" i="280"/>
  <c r="FB175" i="280" s="1"/>
  <c r="FB178" i="280" s="1"/>
  <c r="FB180" i="280" s="1"/>
  <c r="FB165" i="280"/>
  <c r="FB45" i="265" s="1"/>
  <c r="FB190" i="280" l="1"/>
  <c r="FB191" i="280" s="1"/>
  <c r="FB181" i="280"/>
  <c r="FB46" i="265" s="1"/>
  <c r="FB47" i="265" l="1"/>
  <c r="FB72" i="265"/>
  <c r="FC187" i="280"/>
  <c r="FB50" i="265" l="1"/>
  <c r="FC157" i="280"/>
  <c r="FC158" i="280" s="1"/>
  <c r="FC179" i="280"/>
  <c r="FB46" i="286" l="1"/>
  <c r="FB57" i="286"/>
  <c r="FB58" i="286" s="1"/>
  <c r="FB61" i="286" s="1"/>
  <c r="FB62" i="286" s="1"/>
  <c r="FB36" i="286" s="1"/>
  <c r="FB37" i="286" s="1"/>
  <c r="FC163" i="280"/>
  <c r="FC159" i="280"/>
  <c r="FC18" i="265" s="1"/>
  <c r="FC168" i="280"/>
  <c r="FC36" i="282"/>
  <c r="FC38" i="282" s="1"/>
  <c r="FC44" i="282" s="1"/>
  <c r="FC45" i="282" s="1"/>
  <c r="FB63" i="286" l="1"/>
  <c r="FB24" i="265" s="1"/>
  <c r="FB47" i="286"/>
  <c r="FB48" i="286" s="1"/>
  <c r="FC45" i="286" s="1"/>
  <c r="FB14" i="288"/>
  <c r="FB30" i="288"/>
  <c r="FB32" i="288" s="1"/>
  <c r="FB60" i="288" s="1"/>
  <c r="FB62" i="288" s="1"/>
  <c r="FB65" i="288" s="1"/>
  <c r="FB16" i="288"/>
  <c r="FB63" i="265"/>
  <c r="FB75" i="265"/>
  <c r="FC34" i="286"/>
  <c r="FB52" i="265"/>
  <c r="FC47" i="282"/>
  <c r="FC48" i="282" s="1"/>
  <c r="FC50" i="282"/>
  <c r="FC51" i="282" s="1"/>
  <c r="FC76" i="282" s="1"/>
  <c r="FC19" i="265"/>
  <c r="FB39" i="288" l="1"/>
  <c r="FB40" i="288" s="1"/>
  <c r="FB43" i="288" s="1"/>
  <c r="FB76" i="265"/>
  <c r="FB65" i="265"/>
  <c r="FB19" i="288"/>
  <c r="FC67" i="282"/>
  <c r="FC11" i="282"/>
  <c r="FC12" i="282" s="1"/>
  <c r="FC57" i="282"/>
  <c r="FC53" i="282"/>
  <c r="FC55" i="282" s="1"/>
  <c r="FB53" i="265"/>
  <c r="FC52" i="286"/>
  <c r="FC140" i="280"/>
  <c r="FC56" i="286"/>
  <c r="FB25" i="265"/>
  <c r="FB67" i="265" l="1"/>
  <c r="FB82" i="265"/>
  <c r="FC77" i="282"/>
  <c r="FC78" i="282" s="1"/>
  <c r="FD75" i="282" s="1"/>
  <c r="FC58" i="282"/>
  <c r="FC59" i="282" s="1"/>
  <c r="FC62" i="282" s="1"/>
  <c r="FC63" i="282" s="1"/>
  <c r="FC87" i="282"/>
  <c r="FC13" i="282"/>
  <c r="FC21" i="265" s="1"/>
  <c r="FB81" i="265" l="1"/>
  <c r="FC66" i="282"/>
  <c r="FC88" i="282"/>
  <c r="FC89" i="282" s="1"/>
  <c r="FC64" i="282"/>
  <c r="FC32" i="265" s="1"/>
  <c r="FD54" i="282"/>
  <c r="FC22" i="265"/>
  <c r="FB84" i="265" l="1"/>
  <c r="FB83" i="265"/>
  <c r="FC35" i="286"/>
  <c r="FC53" i="286"/>
  <c r="FC54" i="286" s="1"/>
  <c r="FC60" i="286" s="1"/>
  <c r="FD86" i="282"/>
  <c r="FC73" i="265"/>
  <c r="FC33" i="265"/>
  <c r="FC11" i="280" l="1"/>
  <c r="FC13" i="280" s="1"/>
  <c r="FC74" i="288"/>
  <c r="FC37" i="265"/>
  <c r="FC42" i="265" l="1"/>
  <c r="FC141" i="280" l="1"/>
  <c r="FC142" i="280" s="1"/>
  <c r="FC144" i="280" s="1"/>
  <c r="FC145" i="280" s="1"/>
  <c r="FC147" i="280" l="1"/>
  <c r="FC148" i="280" s="1"/>
  <c r="FC44" i="265" s="1"/>
  <c r="FC162" i="280"/>
  <c r="FC164" i="280" s="1"/>
  <c r="FC173" i="280"/>
  <c r="FC188" i="280" l="1"/>
  <c r="FC174" i="280"/>
  <c r="FC175" i="280" s="1"/>
  <c r="FC178" i="280" s="1"/>
  <c r="FC180" i="280" s="1"/>
  <c r="FC165" i="280"/>
  <c r="FC45" i="265" s="1"/>
  <c r="FC169" i="280"/>
  <c r="FC170" i="280" s="1"/>
  <c r="FC189" i="280" s="1"/>
  <c r="FC181" i="280" l="1"/>
  <c r="FC46" i="265" s="1"/>
  <c r="FC190" i="280"/>
  <c r="FC191" i="280" s="1"/>
  <c r="FC72" i="265" l="1"/>
  <c r="FD187" i="280"/>
  <c r="FC47" i="265"/>
  <c r="FC50" i="265" l="1"/>
  <c r="FD179" i="280"/>
  <c r="FD157" i="280"/>
  <c r="FD158" i="280" s="1"/>
  <c r="FC57" i="286" l="1"/>
  <c r="FC58" i="286" s="1"/>
  <c r="FC61" i="286" s="1"/>
  <c r="FC62" i="286" s="1"/>
  <c r="FC47" i="286" s="1"/>
  <c r="FC46" i="286"/>
  <c r="FD36" i="282"/>
  <c r="FD38" i="282" s="1"/>
  <c r="FD44" i="282" s="1"/>
  <c r="FD45" i="282" s="1"/>
  <c r="FD159" i="280"/>
  <c r="FD18" i="265" s="1"/>
  <c r="FD163" i="280"/>
  <c r="FD168" i="280"/>
  <c r="FC36" i="286" l="1"/>
  <c r="FC37" i="286" s="1"/>
  <c r="FC75" i="265" s="1"/>
  <c r="FC48" i="286"/>
  <c r="FC63" i="265" s="1"/>
  <c r="FC30" i="288"/>
  <c r="FC32" i="288" s="1"/>
  <c r="FC60" i="288" s="1"/>
  <c r="FC62" i="288" s="1"/>
  <c r="FC65" i="288" s="1"/>
  <c r="FC14" i="288"/>
  <c r="FC63" i="286"/>
  <c r="FC52" i="265" s="1"/>
  <c r="FC16" i="288"/>
  <c r="FD19" i="265"/>
  <c r="AU18" i="277"/>
  <c r="AU19" i="277" s="1"/>
  <c r="FD50" i="282"/>
  <c r="FD51" i="282" s="1"/>
  <c r="FD76" i="282" s="1"/>
  <c r="FD47" i="282"/>
  <c r="FD48" i="282" s="1"/>
  <c r="FC39" i="288" l="1"/>
  <c r="FC40" i="288" s="1"/>
  <c r="FC43" i="288" s="1"/>
  <c r="FD34" i="286"/>
  <c r="FC24" i="265"/>
  <c r="FC25" i="265" s="1"/>
  <c r="FD45" i="286"/>
  <c r="FD56" i="286" s="1"/>
  <c r="FC76" i="265"/>
  <c r="FC65" i="265"/>
  <c r="FC19" i="288"/>
  <c r="FD67" i="282"/>
  <c r="FD11" i="282"/>
  <c r="FD12" i="282" s="1"/>
  <c r="FD52" i="286"/>
  <c r="FD53" i="282"/>
  <c r="FD55" i="282" s="1"/>
  <c r="FD57" i="282"/>
  <c r="FC53" i="265"/>
  <c r="FD140" i="280" l="1"/>
  <c r="FC67" i="265"/>
  <c r="FC82" i="265"/>
  <c r="FD77" i="282"/>
  <c r="FD78" i="282" s="1"/>
  <c r="FE75" i="282" s="1"/>
  <c r="FD58" i="282"/>
  <c r="FD59" i="282" s="1"/>
  <c r="FD62" i="282" s="1"/>
  <c r="FD63" i="282" s="1"/>
  <c r="FD87" i="282"/>
  <c r="FD13" i="282"/>
  <c r="FD21" i="265" s="1"/>
  <c r="FC81" i="265" l="1"/>
  <c r="AU21" i="277"/>
  <c r="AU22" i="277" s="1"/>
  <c r="FD22" i="265"/>
  <c r="FD88" i="282"/>
  <c r="FD89" i="282" s="1"/>
  <c r="FD66" i="282"/>
  <c r="FD64" i="282"/>
  <c r="FD32" i="265" s="1"/>
  <c r="FE54" i="282"/>
  <c r="FC84" i="265" l="1"/>
  <c r="FC83" i="265"/>
  <c r="FE86" i="282"/>
  <c r="FD73" i="265"/>
  <c r="FD33" i="265"/>
  <c r="AU32" i="277"/>
  <c r="AU33" i="277" s="1"/>
  <c r="AU37" i="277" s="1"/>
  <c r="AU41" i="277" s="1"/>
  <c r="FD35" i="286"/>
  <c r="FD53" i="286"/>
  <c r="FD54" i="286" s="1"/>
  <c r="FD60" i="286" s="1"/>
  <c r="AV73" i="277" l="1"/>
  <c r="FD11" i="280"/>
  <c r="FD13" i="280" s="1"/>
  <c r="FD37" i="265"/>
  <c r="FD74" i="288"/>
  <c r="FD42" i="265" l="1"/>
  <c r="FD141" i="280" l="1"/>
  <c r="FD142" i="280" s="1"/>
  <c r="FD147" i="280" s="1"/>
  <c r="FD148" i="280" s="1"/>
  <c r="FD144" i="280" l="1"/>
  <c r="FD145" i="280" s="1"/>
  <c r="FD173" i="280" s="1"/>
  <c r="FD188" i="280"/>
  <c r="FD44" i="265"/>
  <c r="FD162" i="280" l="1"/>
  <c r="FD164" i="280" s="1"/>
  <c r="FD169" i="280" s="1"/>
  <c r="FD170" i="280" s="1"/>
  <c r="FD189" i="280" s="1"/>
  <c r="AU43" i="277"/>
  <c r="FD165" i="280" l="1"/>
  <c r="FD45" i="265" s="1"/>
  <c r="FD174" i="280"/>
  <c r="FD175" i="280" s="1"/>
  <c r="FD178" i="280" s="1"/>
  <c r="FD180" i="280" s="1"/>
  <c r="FD190" i="280" s="1"/>
  <c r="FD191" i="280" s="1"/>
  <c r="FD181" i="280" l="1"/>
  <c r="FD46" i="265" s="1"/>
  <c r="FD72" i="265"/>
  <c r="FE187" i="280"/>
  <c r="AU44" i="277" l="1"/>
  <c r="FD47" i="265"/>
  <c r="FE179" i="280"/>
  <c r="FE157" i="280"/>
  <c r="FE158" i="280" s="1"/>
  <c r="AV72" i="277"/>
  <c r="FD50" i="265" l="1"/>
  <c r="FD57" i="286" s="1"/>
  <c r="FD58" i="286" s="1"/>
  <c r="FD61" i="286" s="1"/>
  <c r="FD62" i="286" s="1"/>
  <c r="FD47" i="286" s="1"/>
  <c r="FE36" i="282"/>
  <c r="FE38" i="282" s="1"/>
  <c r="FE44" i="282" s="1"/>
  <c r="FE45" i="282" s="1"/>
  <c r="FE168" i="280"/>
  <c r="FE163" i="280"/>
  <c r="FE159" i="280"/>
  <c r="FE18" i="265" s="1"/>
  <c r="FD46" i="286" l="1"/>
  <c r="FD48" i="286" s="1"/>
  <c r="FD63" i="265" s="1"/>
  <c r="AV63" i="277" s="1"/>
  <c r="AV65" i="277" s="1"/>
  <c r="AV67" i="277" s="1"/>
  <c r="AV81" i="277" s="1"/>
  <c r="FD36" i="286"/>
  <c r="FD37" i="286" s="1"/>
  <c r="FD14" i="288"/>
  <c r="FD16" i="288" s="1"/>
  <c r="FD63" i="286"/>
  <c r="FD52" i="265" s="1"/>
  <c r="FD30" i="288"/>
  <c r="FD32" i="288" s="1"/>
  <c r="FD39" i="288" s="1"/>
  <c r="FD40" i="288" s="1"/>
  <c r="FD43" i="288" s="1"/>
  <c r="FD24" i="265"/>
  <c r="FE50" i="282"/>
  <c r="FE51" i="282" s="1"/>
  <c r="FE76" i="282" s="1"/>
  <c r="FE47" i="282"/>
  <c r="FE48" i="282" s="1"/>
  <c r="FE19" i="265"/>
  <c r="AU51" i="277" l="1"/>
  <c r="FD65" i="265"/>
  <c r="FD53" i="265"/>
  <c r="FD60" i="288"/>
  <c r="FD62" i="288" s="1"/>
  <c r="FD65" i="288" s="1"/>
  <c r="FE45" i="286"/>
  <c r="FE34" i="286"/>
  <c r="FE52" i="286" s="1"/>
  <c r="FD75" i="265"/>
  <c r="FD67" i="265"/>
  <c r="AU24" i="277"/>
  <c r="AU25" i="277" s="1"/>
  <c r="FD19" i="288"/>
  <c r="FD25" i="265"/>
  <c r="FE53" i="282"/>
  <c r="FE55" i="282" s="1"/>
  <c r="FE57" i="282"/>
  <c r="FE67" i="282"/>
  <c r="FE11" i="282"/>
  <c r="FE12" i="282" s="1"/>
  <c r="FD76" i="265" l="1"/>
  <c r="AV75" i="277"/>
  <c r="AV76" i="277" s="1"/>
  <c r="AV82" i="277" s="1"/>
  <c r="FE56" i="286"/>
  <c r="FE140" i="280"/>
  <c r="FD81" i="265"/>
  <c r="FE87" i="282"/>
  <c r="FE13" i="282"/>
  <c r="FE21" i="265" s="1"/>
  <c r="FE58" i="282"/>
  <c r="FE59" i="282" s="1"/>
  <c r="FE62" i="282" s="1"/>
  <c r="FE63" i="282" s="1"/>
  <c r="FE77" i="282"/>
  <c r="FE78" i="282" s="1"/>
  <c r="FF75" i="282" s="1"/>
  <c r="FD82" i="265" l="1"/>
  <c r="FD83" i="265" s="1"/>
  <c r="AV84" i="277"/>
  <c r="AV83" i="277"/>
  <c r="FE66" i="282"/>
  <c r="FE88" i="282"/>
  <c r="FE64" i="282"/>
  <c r="FE32" i="265" s="1"/>
  <c r="FE22" i="265"/>
  <c r="FF54" i="282"/>
  <c r="FE89" i="282"/>
  <c r="FD84" i="265" l="1"/>
  <c r="FF86" i="282"/>
  <c r="FE73" i="265"/>
  <c r="FE53" i="286"/>
  <c r="FE54" i="286" s="1"/>
  <c r="FE60" i="286" s="1"/>
  <c r="FE35" i="286"/>
  <c r="FE33" i="265"/>
  <c r="FE11" i="280" l="1"/>
  <c r="FE13" i="280" s="1"/>
  <c r="FE74" i="288"/>
  <c r="FE37" i="265"/>
  <c r="FE42" i="265" l="1"/>
  <c r="FE141" i="280" l="1"/>
  <c r="FE142" i="280" s="1"/>
  <c r="FE147" i="280" s="1"/>
  <c r="FE148" i="280" s="1"/>
  <c r="FE144" i="280" l="1"/>
  <c r="FE145" i="280" s="1"/>
  <c r="FE173" i="280" s="1"/>
  <c r="FE188" i="280"/>
  <c r="FE44" i="265"/>
  <c r="FE162" i="280" l="1"/>
  <c r="FE164" i="280" s="1"/>
  <c r="FE174" i="280" s="1"/>
  <c r="FE175" i="280" s="1"/>
  <c r="FE178" i="280" s="1"/>
  <c r="FE180" i="280" s="1"/>
  <c r="FE169" i="280" l="1"/>
  <c r="FE170" i="280" s="1"/>
  <c r="FE189" i="280" s="1"/>
  <c r="FE165" i="280"/>
  <c r="FE45" i="265" s="1"/>
  <c r="FE190" i="280"/>
  <c r="FE181" i="280"/>
  <c r="FE46" i="265" s="1"/>
  <c r="FE191" i="280" l="1"/>
  <c r="FE72" i="265" s="1"/>
  <c r="FE47" i="265"/>
  <c r="FF187" i="280" l="1"/>
  <c r="FF157" i="280" s="1"/>
  <c r="FF158" i="280" s="1"/>
  <c r="FE50" i="265"/>
  <c r="FF179" i="280" l="1"/>
  <c r="FE57" i="286"/>
  <c r="FE58" i="286" s="1"/>
  <c r="FE61" i="286" s="1"/>
  <c r="FE62" i="286" s="1"/>
  <c r="FE46" i="286"/>
  <c r="FF36" i="282"/>
  <c r="FF38" i="282" s="1"/>
  <c r="FF44" i="282" s="1"/>
  <c r="FF45" i="282" s="1"/>
  <c r="FF159" i="280"/>
  <c r="FF18" i="265" s="1"/>
  <c r="FF163" i="280"/>
  <c r="FF168" i="280"/>
  <c r="FE47" i="286" l="1"/>
  <c r="FE48" i="286" s="1"/>
  <c r="FE36" i="286"/>
  <c r="FE37" i="286" s="1"/>
  <c r="FE63" i="286"/>
  <c r="FE14" i="288"/>
  <c r="FE30" i="288"/>
  <c r="FE32" i="288" s="1"/>
  <c r="FF19" i="265"/>
  <c r="FF50" i="282"/>
  <c r="FF51" i="282" s="1"/>
  <c r="FF76" i="282" s="1"/>
  <c r="FF47" i="282"/>
  <c r="FF48" i="282" s="1"/>
  <c r="FE16" i="288" l="1"/>
  <c r="FE75" i="265"/>
  <c r="FF34" i="286"/>
  <c r="FF52" i="286" s="1"/>
  <c r="FE39" i="288"/>
  <c r="FE40" i="288" s="1"/>
  <c r="FE43" i="288" s="1"/>
  <c r="FE60" i="288"/>
  <c r="FE62" i="288" s="1"/>
  <c r="FE65" i="288" s="1"/>
  <c r="FE52" i="265"/>
  <c r="FE24" i="265"/>
  <c r="FE63" i="265"/>
  <c r="FF45" i="286"/>
  <c r="FF53" i="282"/>
  <c r="FF55" i="282" s="1"/>
  <c r="FF57" i="282"/>
  <c r="FF67" i="282"/>
  <c r="FF11" i="282"/>
  <c r="FF12" i="282" s="1"/>
  <c r="FE19" i="288" l="1"/>
  <c r="FF140" i="280"/>
  <c r="FF56" i="286"/>
  <c r="FE25" i="265"/>
  <c r="FE65" i="265"/>
  <c r="FE53" i="265"/>
  <c r="FE76" i="265"/>
  <c r="FF13" i="282"/>
  <c r="FF21" i="265" s="1"/>
  <c r="FF87" i="282"/>
  <c r="FF58" i="282"/>
  <c r="FF59" i="282" s="1"/>
  <c r="FF62" i="282" s="1"/>
  <c r="FF63" i="282" s="1"/>
  <c r="FF77" i="282"/>
  <c r="FF78" i="282" s="1"/>
  <c r="FG75" i="282" s="1"/>
  <c r="FE82" i="265" l="1"/>
  <c r="FE67" i="265"/>
  <c r="FF66" i="282"/>
  <c r="FF88" i="282"/>
  <c r="FF89" i="282" s="1"/>
  <c r="FF64" i="282"/>
  <c r="FF32" i="265" s="1"/>
  <c r="FG54" i="282"/>
  <c r="FF22" i="265"/>
  <c r="FE81" i="265" l="1"/>
  <c r="FF35" i="286"/>
  <c r="FF53" i="286"/>
  <c r="FF54" i="286" s="1"/>
  <c r="FF60" i="286" s="1"/>
  <c r="FG86" i="282"/>
  <c r="FF73" i="265"/>
  <c r="FF33" i="265"/>
  <c r="FE83" i="265" l="1"/>
  <c r="FE84" i="265"/>
  <c r="FF11" i="280"/>
  <c r="FF13" i="280" s="1"/>
  <c r="FF74" i="288"/>
  <c r="FF37" i="265"/>
  <c r="FF42" i="265" l="1"/>
  <c r="FF141" i="280" l="1"/>
  <c r="FF142" i="280" s="1"/>
  <c r="FF147" i="280" s="1"/>
  <c r="FF148" i="280" s="1"/>
  <c r="FF144" i="280" l="1"/>
  <c r="FF145" i="280" s="1"/>
  <c r="FF173" i="280" s="1"/>
  <c r="FF188" i="280"/>
  <c r="FF44" i="265"/>
  <c r="FF162" i="280" l="1"/>
  <c r="FF164" i="280" s="1"/>
  <c r="FF169" i="280" s="1"/>
  <c r="FF170" i="280" s="1"/>
  <c r="FF189" i="280" s="1"/>
  <c r="FF174" i="280" l="1"/>
  <c r="FF175" i="280" s="1"/>
  <c r="FF178" i="280" s="1"/>
  <c r="FF180" i="280" s="1"/>
  <c r="FF181" i="280" s="1"/>
  <c r="FF46" i="265" s="1"/>
  <c r="FF165" i="280"/>
  <c r="FF45" i="265" s="1"/>
  <c r="FF190" i="280" l="1"/>
  <c r="FF191" i="280" s="1"/>
  <c r="FG187" i="280" s="1"/>
  <c r="FF47" i="265"/>
  <c r="FF72" i="265" l="1"/>
  <c r="FF50" i="265"/>
  <c r="FG179" i="280"/>
  <c r="FG157" i="280"/>
  <c r="FG158" i="280" s="1"/>
  <c r="FF46" i="286" l="1"/>
  <c r="FF57" i="286"/>
  <c r="FF58" i="286" s="1"/>
  <c r="FF61" i="286" s="1"/>
  <c r="FF62" i="286" s="1"/>
  <c r="FF14" i="288" s="1"/>
  <c r="FG163" i="280"/>
  <c r="FG159" i="280"/>
  <c r="FG18" i="265" s="1"/>
  <c r="FG36" i="282"/>
  <c r="FG38" i="282" s="1"/>
  <c r="FG44" i="282" s="1"/>
  <c r="FG45" i="282" s="1"/>
  <c r="FG168" i="280"/>
  <c r="FF36" i="286" l="1"/>
  <c r="FF37" i="286" s="1"/>
  <c r="FG34" i="286" s="1"/>
  <c r="FF47" i="286"/>
  <c r="FF48" i="286" s="1"/>
  <c r="FG45" i="286" s="1"/>
  <c r="FF63" i="286"/>
  <c r="FF52" i="265" s="1"/>
  <c r="FF30" i="288"/>
  <c r="FF32" i="288" s="1"/>
  <c r="FF39" i="288" s="1"/>
  <c r="FF40" i="288" s="1"/>
  <c r="FF43" i="288" s="1"/>
  <c r="FF16" i="288"/>
  <c r="FF63" i="265"/>
  <c r="FG19" i="265"/>
  <c r="FF60" i="288"/>
  <c r="FF62" i="288" s="1"/>
  <c r="FF65" i="288" s="1"/>
  <c r="FG47" i="282"/>
  <c r="FG48" i="282" s="1"/>
  <c r="FG50" i="282"/>
  <c r="FG51" i="282" s="1"/>
  <c r="FG76" i="282" s="1"/>
  <c r="FF75" i="265" l="1"/>
  <c r="FF24" i="265"/>
  <c r="FF65" i="265"/>
  <c r="FF19" i="288"/>
  <c r="FG52" i="286"/>
  <c r="FF25" i="265"/>
  <c r="FG53" i="282"/>
  <c r="FG55" i="282" s="1"/>
  <c r="FG57" i="282"/>
  <c r="FF53" i="265"/>
  <c r="FG67" i="282"/>
  <c r="FG11" i="282"/>
  <c r="FG12" i="282" s="1"/>
  <c r="FG140" i="280"/>
  <c r="FG56" i="286"/>
  <c r="FF76" i="265" l="1"/>
  <c r="FF67" i="265"/>
  <c r="FG87" i="282"/>
  <c r="FG13" i="282"/>
  <c r="FG21" i="265" s="1"/>
  <c r="FG77" i="282"/>
  <c r="FG78" i="282" s="1"/>
  <c r="FH75" i="282" s="1"/>
  <c r="FG58" i="282"/>
  <c r="FG59" i="282" s="1"/>
  <c r="FG62" i="282" s="1"/>
  <c r="FG63" i="282" s="1"/>
  <c r="FF82" i="265" l="1"/>
  <c r="FF81" i="265"/>
  <c r="FH54" i="282"/>
  <c r="FG66" i="282"/>
  <c r="FG64" i="282"/>
  <c r="FG32" i="265" s="1"/>
  <c r="FG88" i="282"/>
  <c r="FG89" i="282" s="1"/>
  <c r="FG22" i="265"/>
  <c r="FF83" i="265" l="1"/>
  <c r="FF84" i="265"/>
  <c r="FG73" i="265"/>
  <c r="FH86" i="282"/>
  <c r="FG35" i="286"/>
  <c r="FG53" i="286"/>
  <c r="FG54" i="286" s="1"/>
  <c r="FG60" i="286" s="1"/>
  <c r="FG33" i="265"/>
  <c r="FG11" i="280" l="1"/>
  <c r="FG13" i="280" s="1"/>
  <c r="FG74" i="288"/>
  <c r="FG37" i="265"/>
  <c r="FG42" i="265" l="1"/>
  <c r="FG141" i="280" l="1"/>
  <c r="FG142" i="280" s="1"/>
  <c r="FG144" i="280" s="1"/>
  <c r="FG145" i="280" s="1"/>
  <c r="FG147" i="280" l="1"/>
  <c r="FG148" i="280" s="1"/>
  <c r="FG188" i="280" s="1"/>
  <c r="FG162" i="280"/>
  <c r="FG164" i="280" s="1"/>
  <c r="FG173" i="280"/>
  <c r="FG44" i="265" l="1"/>
  <c r="FG169" i="280"/>
  <c r="FG170" i="280" s="1"/>
  <c r="FG189" i="280" s="1"/>
  <c r="FG165" i="280"/>
  <c r="FG45" i="265" s="1"/>
  <c r="FG174" i="280"/>
  <c r="FG175" i="280" s="1"/>
  <c r="FG178" i="280" s="1"/>
  <c r="FG180" i="280" s="1"/>
  <c r="FG190" i="280" l="1"/>
  <c r="FG191" i="280" s="1"/>
  <c r="FG181" i="280"/>
  <c r="FG46" i="265" s="1"/>
  <c r="FG47" i="265" l="1"/>
  <c r="FG72" i="265"/>
  <c r="FH187" i="280"/>
  <c r="FG50" i="265" l="1"/>
  <c r="FH179" i="280"/>
  <c r="FH157" i="280"/>
  <c r="FH158" i="280" s="1"/>
  <c r="FG46" i="286" l="1"/>
  <c r="FG57" i="286"/>
  <c r="FG58" i="286" s="1"/>
  <c r="FG61" i="286" s="1"/>
  <c r="FG62" i="286" s="1"/>
  <c r="FH163" i="280"/>
  <c r="FH36" i="282"/>
  <c r="FH38" i="282" s="1"/>
  <c r="FH44" i="282" s="1"/>
  <c r="FH45" i="282" s="1"/>
  <c r="FH159" i="280"/>
  <c r="FH18" i="265" s="1"/>
  <c r="FH168" i="280"/>
  <c r="FG36" i="286" l="1"/>
  <c r="FG37" i="286" s="1"/>
  <c r="FG63" i="286"/>
  <c r="FG47" i="286"/>
  <c r="FG48" i="286" s="1"/>
  <c r="FG30" i="288"/>
  <c r="FG32" i="288" s="1"/>
  <c r="FG14" i="288"/>
  <c r="FH19" i="265"/>
  <c r="AV18" i="277"/>
  <c r="AV19" i="277" s="1"/>
  <c r="FH50" i="282"/>
  <c r="FH51" i="282" s="1"/>
  <c r="FH76" i="282" s="1"/>
  <c r="FH47" i="282"/>
  <c r="FH48" i="282" s="1"/>
  <c r="FG16" i="288" l="1"/>
  <c r="FG39" i="288"/>
  <c r="FG40" i="288" s="1"/>
  <c r="FG43" i="288" s="1"/>
  <c r="FG60" i="288"/>
  <c r="FG62" i="288" s="1"/>
  <c r="FG65" i="288" s="1"/>
  <c r="FG52" i="265"/>
  <c r="FG24" i="265"/>
  <c r="FG63" i="265"/>
  <c r="FH45" i="286"/>
  <c r="FH34" i="286"/>
  <c r="FH52" i="286" s="1"/>
  <c r="FG75" i="265"/>
  <c r="FH53" i="282"/>
  <c r="FH55" i="282" s="1"/>
  <c r="FH57" i="282"/>
  <c r="FH67" i="282"/>
  <c r="FH11" i="282"/>
  <c r="FH12" i="282" s="1"/>
  <c r="FG19" i="288" l="1"/>
  <c r="FG76" i="265"/>
  <c r="FH56" i="286"/>
  <c r="FH140" i="280"/>
  <c r="FG25" i="265"/>
  <c r="FG65" i="265"/>
  <c r="FG53" i="265"/>
  <c r="FH87" i="282"/>
  <c r="FH13" i="282"/>
  <c r="FH21" i="265" s="1"/>
  <c r="FH77" i="282"/>
  <c r="FH78" i="282" s="1"/>
  <c r="FI75" i="282" s="1"/>
  <c r="FH58" i="282"/>
  <c r="FH59" i="282" s="1"/>
  <c r="FH62" i="282" s="1"/>
  <c r="FH63" i="282" s="1"/>
  <c r="FG67" i="265" l="1"/>
  <c r="FG82" i="265"/>
  <c r="FH66" i="282"/>
  <c r="FH88" i="282"/>
  <c r="FH89" i="282" s="1"/>
  <c r="FH64" i="282"/>
  <c r="FH32" i="265" s="1"/>
  <c r="FI54" i="282"/>
  <c r="AV21" i="277"/>
  <c r="AV22" i="277" s="1"/>
  <c r="FH22" i="265"/>
  <c r="FG81" i="265" l="1"/>
  <c r="FI86" i="282"/>
  <c r="FH73" i="265"/>
  <c r="FH35" i="286"/>
  <c r="FH53" i="286"/>
  <c r="FH54" i="286" s="1"/>
  <c r="FH60" i="286" s="1"/>
  <c r="FH33" i="265"/>
  <c r="AV32" i="277"/>
  <c r="AV33" i="277" s="1"/>
  <c r="AV37" i="277" s="1"/>
  <c r="AV41" i="277" s="1"/>
  <c r="AW73" i="277" l="1"/>
  <c r="FG83" i="265"/>
  <c r="FG84" i="265"/>
  <c r="FH11" i="280"/>
  <c r="FH13" i="280" s="1"/>
  <c r="FH37" i="265"/>
  <c r="FH74" i="288"/>
  <c r="FH42" i="265" l="1"/>
  <c r="FH141" i="280" l="1"/>
  <c r="FH142" i="280" s="1"/>
  <c r="FH147" i="280" s="1"/>
  <c r="FH148" i="280" s="1"/>
  <c r="FH144" i="280" l="1"/>
  <c r="FH145" i="280" s="1"/>
  <c r="FH173" i="280" s="1"/>
  <c r="FH188" i="280"/>
  <c r="FH44" i="265"/>
  <c r="FH162" i="280" l="1"/>
  <c r="FH164" i="280" s="1"/>
  <c r="FH169" i="280" s="1"/>
  <c r="FH170" i="280" s="1"/>
  <c r="FH189" i="280" s="1"/>
  <c r="AV43" i="277"/>
  <c r="FH174" i="280" l="1"/>
  <c r="FH175" i="280" s="1"/>
  <c r="FH178" i="280" s="1"/>
  <c r="FH180" i="280" s="1"/>
  <c r="FH181" i="280" s="1"/>
  <c r="FH46" i="265" s="1"/>
  <c r="FH165" i="280"/>
  <c r="FH45" i="265" s="1"/>
  <c r="FH190" i="280" l="1"/>
  <c r="FH191" i="280" s="1"/>
  <c r="FI187" i="280" s="1"/>
  <c r="FH47" i="265"/>
  <c r="FH72" i="265" l="1"/>
  <c r="FH50" i="265"/>
  <c r="AW72" i="277"/>
  <c r="FI179" i="280"/>
  <c r="FI157" i="280"/>
  <c r="FI158" i="280" s="1"/>
  <c r="FH46" i="286" l="1"/>
  <c r="FH57" i="286"/>
  <c r="FH58" i="286" s="1"/>
  <c r="FH61" i="286" s="1"/>
  <c r="FH62" i="286" s="1"/>
  <c r="FI36" i="282"/>
  <c r="FI38" i="282" s="1"/>
  <c r="FI44" i="282" s="1"/>
  <c r="FI45" i="282" s="1"/>
  <c r="FI163" i="280"/>
  <c r="FI159" i="280"/>
  <c r="FI18" i="265" s="1"/>
  <c r="FI168" i="280"/>
  <c r="FH14" i="288" l="1"/>
  <c r="FH30" i="288"/>
  <c r="FH32" i="288" s="1"/>
  <c r="FH47" i="286"/>
  <c r="FH48" i="286" s="1"/>
  <c r="FH63" i="286"/>
  <c r="FH36" i="286"/>
  <c r="FH37" i="286" s="1"/>
  <c r="FI19" i="265"/>
  <c r="FI50" i="282"/>
  <c r="FI51" i="282" s="1"/>
  <c r="FI76" i="282" s="1"/>
  <c r="FI47" i="282"/>
  <c r="FI48" i="282" s="1"/>
  <c r="FH16" i="288" l="1"/>
  <c r="FH24" i="265"/>
  <c r="FH52" i="265"/>
  <c r="FH39" i="288"/>
  <c r="FH40" i="288" s="1"/>
  <c r="FH43" i="288" s="1"/>
  <c r="FH60" i="288"/>
  <c r="FH62" i="288" s="1"/>
  <c r="FH65" i="288" s="1"/>
  <c r="FH75" i="265"/>
  <c r="FI34" i="286"/>
  <c r="FI52" i="286" s="1"/>
  <c r="FH63" i="265"/>
  <c r="FI45" i="286"/>
  <c r="FI53" i="282"/>
  <c r="FI55" i="282" s="1"/>
  <c r="FI57" i="282"/>
  <c r="FI67" i="282"/>
  <c r="FI11" i="282"/>
  <c r="FI12" i="282" s="1"/>
  <c r="FH19" i="288" l="1"/>
  <c r="FI140" i="280"/>
  <c r="FI56" i="286"/>
  <c r="FH53" i="265"/>
  <c r="AV51" i="277"/>
  <c r="FH65" i="265"/>
  <c r="AW63" i="277"/>
  <c r="AW65" i="277" s="1"/>
  <c r="AW67" i="277" s="1"/>
  <c r="AW81" i="277" s="1"/>
  <c r="FH76" i="265"/>
  <c r="AW75" i="277"/>
  <c r="AW76" i="277" s="1"/>
  <c r="AW82" i="277" s="1"/>
  <c r="FH25" i="265"/>
  <c r="AV24" i="277"/>
  <c r="AV25" i="277" s="1"/>
  <c r="FI87" i="282"/>
  <c r="FI13" i="282"/>
  <c r="FI21" i="265" s="1"/>
  <c r="FI58" i="282"/>
  <c r="FI59" i="282" s="1"/>
  <c r="FI62" i="282" s="1"/>
  <c r="FI63" i="282" s="1"/>
  <c r="FI77" i="282"/>
  <c r="FI78" i="282" s="1"/>
  <c r="FJ75" i="282" s="1"/>
  <c r="FH82" i="265" l="1"/>
  <c r="AW84" i="277"/>
  <c r="AW83" i="277"/>
  <c r="FH67" i="265"/>
  <c r="FJ54" i="282"/>
  <c r="FI66" i="282"/>
  <c r="FI88" i="282"/>
  <c r="FI89" i="282" s="1"/>
  <c r="FI64" i="282"/>
  <c r="FI32" i="265" s="1"/>
  <c r="FI22" i="265"/>
  <c r="FH81" i="265" l="1"/>
  <c r="FI35" i="286"/>
  <c r="FI53" i="286"/>
  <c r="FI54" i="286" s="1"/>
  <c r="FI60" i="286" s="1"/>
  <c r="FI73" i="265"/>
  <c r="FJ86" i="282"/>
  <c r="FI33" i="265"/>
  <c r="FH84" i="265" l="1"/>
  <c r="FH83" i="265"/>
  <c r="FI11" i="280"/>
  <c r="FI13" i="280" s="1"/>
  <c r="FI37" i="265"/>
  <c r="FI74" i="288"/>
  <c r="FI42" i="265" l="1"/>
  <c r="FI141" i="280" l="1"/>
  <c r="FI142" i="280" s="1"/>
  <c r="FI144" i="280" s="1"/>
  <c r="FI145" i="280" s="1"/>
  <c r="FI147" i="280" l="1"/>
  <c r="FI148" i="280" s="1"/>
  <c r="FI44" i="265" s="1"/>
  <c r="FI173" i="280"/>
  <c r="FI162" i="280"/>
  <c r="FI164" i="280" s="1"/>
  <c r="FI188" i="280" l="1"/>
  <c r="FI169" i="280"/>
  <c r="FI170" i="280" s="1"/>
  <c r="FI189" i="280" s="1"/>
  <c r="FI174" i="280"/>
  <c r="FI175" i="280" s="1"/>
  <c r="FI178" i="280" s="1"/>
  <c r="FI180" i="280" s="1"/>
  <c r="FI165" i="280"/>
  <c r="FI45" i="265" s="1"/>
  <c r="FI190" i="280" l="1"/>
  <c r="FI191" i="280" s="1"/>
  <c r="FI181" i="280"/>
  <c r="FI46" i="265" s="1"/>
  <c r="FI72" i="265" l="1"/>
  <c r="FJ187" i="280"/>
  <c r="FI47" i="265"/>
  <c r="FI50" i="265" l="1"/>
  <c r="FJ179" i="280"/>
  <c r="FJ157" i="280"/>
  <c r="FJ158" i="280" s="1"/>
  <c r="FI57" i="286" l="1"/>
  <c r="FI58" i="286" s="1"/>
  <c r="FI61" i="286" s="1"/>
  <c r="FI62" i="286" s="1"/>
  <c r="FI47" i="286" s="1"/>
  <c r="FI46" i="286"/>
  <c r="FJ36" i="282"/>
  <c r="FJ38" i="282" s="1"/>
  <c r="FJ44" i="282" s="1"/>
  <c r="FJ45" i="282" s="1"/>
  <c r="FJ159" i="280"/>
  <c r="FJ18" i="265" s="1"/>
  <c r="FJ168" i="280"/>
  <c r="FJ163" i="280"/>
  <c r="FI48" i="286" l="1"/>
  <c r="FJ45" i="286" s="1"/>
  <c r="FI36" i="286"/>
  <c r="FI37" i="286" s="1"/>
  <c r="FI75" i="265" s="1"/>
  <c r="FI30" i="288"/>
  <c r="FI32" i="288" s="1"/>
  <c r="FI39" i="288" s="1"/>
  <c r="FI40" i="288" s="1"/>
  <c r="FI43" i="288" s="1"/>
  <c r="FI14" i="288"/>
  <c r="FI63" i="286"/>
  <c r="FI52" i="265" s="1"/>
  <c r="FI16" i="288"/>
  <c r="FI63" i="265"/>
  <c r="FJ50" i="282"/>
  <c r="FJ51" i="282" s="1"/>
  <c r="FJ76" i="282" s="1"/>
  <c r="FJ47" i="282"/>
  <c r="FJ48" i="282" s="1"/>
  <c r="FJ19" i="265"/>
  <c r="FJ34" i="286" l="1"/>
  <c r="FJ52" i="286" s="1"/>
  <c r="FI60" i="288"/>
  <c r="FI62" i="288" s="1"/>
  <c r="FI65" i="288" s="1"/>
  <c r="FI24" i="265"/>
  <c r="FI76" i="265"/>
  <c r="FI65" i="265"/>
  <c r="FI19" i="288"/>
  <c r="FJ11" i="282"/>
  <c r="FJ12" i="282" s="1"/>
  <c r="FJ67" i="282"/>
  <c r="FI25" i="265"/>
  <c r="FJ56" i="286"/>
  <c r="FJ140" i="280"/>
  <c r="FI53" i="265"/>
  <c r="FJ57" i="282"/>
  <c r="FJ53" i="282"/>
  <c r="FJ55" i="282" s="1"/>
  <c r="FI67" i="265" l="1"/>
  <c r="FI82" i="265"/>
  <c r="FJ87" i="282"/>
  <c r="FJ13" i="282"/>
  <c r="FJ21" i="265" s="1"/>
  <c r="FJ77" i="282"/>
  <c r="FJ78" i="282" s="1"/>
  <c r="FK75" i="282" s="1"/>
  <c r="FJ58" i="282"/>
  <c r="FJ59" i="282" s="1"/>
  <c r="FJ62" i="282" s="1"/>
  <c r="FJ63" i="282" s="1"/>
  <c r="FI81" i="265" l="1"/>
  <c r="FJ88" i="282"/>
  <c r="FJ89" i="282" s="1"/>
  <c r="FJ66" i="282"/>
  <c r="FJ64" i="282"/>
  <c r="FJ32" i="265" s="1"/>
  <c r="FJ22" i="265"/>
  <c r="FK54" i="282"/>
  <c r="FI84" i="265" l="1"/>
  <c r="FI83" i="265"/>
  <c r="FJ73" i="265"/>
  <c r="FK86" i="282"/>
  <c r="FJ35" i="286"/>
  <c r="FJ53" i="286"/>
  <c r="FJ54" i="286" s="1"/>
  <c r="FJ60" i="286" s="1"/>
  <c r="FJ33" i="265"/>
  <c r="FJ11" i="280" l="1"/>
  <c r="FJ13" i="280" s="1"/>
  <c r="FJ74" i="288"/>
  <c r="FJ37" i="265"/>
  <c r="FJ42" i="265" l="1"/>
  <c r="FJ141" i="280" l="1"/>
  <c r="FJ142" i="280" s="1"/>
  <c r="FJ147" i="280" s="1"/>
  <c r="FJ148" i="280" s="1"/>
  <c r="FJ144" i="280" l="1"/>
  <c r="FJ145" i="280" s="1"/>
  <c r="FJ162" i="280" s="1"/>
  <c r="FJ164" i="280" s="1"/>
  <c r="FJ188" i="280"/>
  <c r="FJ44" i="265"/>
  <c r="FJ173" i="280" l="1"/>
  <c r="FJ169" i="280"/>
  <c r="FJ170" i="280" s="1"/>
  <c r="FJ189" i="280" s="1"/>
  <c r="FJ174" i="280"/>
  <c r="FJ165" i="280"/>
  <c r="FJ45" i="265" s="1"/>
  <c r="FJ175" i="280" l="1"/>
  <c r="FJ178" i="280" s="1"/>
  <c r="FJ180" i="280" s="1"/>
  <c r="FJ181" i="280" s="1"/>
  <c r="FJ46" i="265" s="1"/>
  <c r="FJ190" i="280" l="1"/>
  <c r="FJ191" i="280" s="1"/>
  <c r="FJ72" i="265" s="1"/>
  <c r="FJ47" i="265"/>
  <c r="FK187" i="280" l="1"/>
  <c r="FK157" i="280" s="1"/>
  <c r="FK158" i="280" s="1"/>
  <c r="FJ50" i="265"/>
  <c r="FK179" i="280" l="1"/>
  <c r="FJ57" i="286"/>
  <c r="FJ58" i="286" s="1"/>
  <c r="FJ61" i="286" s="1"/>
  <c r="FJ62" i="286" s="1"/>
  <c r="FJ36" i="286" s="1"/>
  <c r="FJ37" i="286" s="1"/>
  <c r="FJ46" i="286"/>
  <c r="FK36" i="282"/>
  <c r="FK38" i="282" s="1"/>
  <c r="FK44" i="282" s="1"/>
  <c r="FK45" i="282" s="1"/>
  <c r="FK163" i="280"/>
  <c r="FK159" i="280"/>
  <c r="FK18" i="265" s="1"/>
  <c r="FK168" i="280"/>
  <c r="FJ47" i="286" l="1"/>
  <c r="FJ63" i="286"/>
  <c r="FJ24" i="265" s="1"/>
  <c r="FJ14" i="288"/>
  <c r="FJ30" i="288"/>
  <c r="FJ32" i="288" s="1"/>
  <c r="FJ60" i="288" s="1"/>
  <c r="FJ62" i="288" s="1"/>
  <c r="FJ65" i="288" s="1"/>
  <c r="FJ48" i="286"/>
  <c r="FK45" i="286" s="1"/>
  <c r="FK19" i="265"/>
  <c r="FK47" i="282"/>
  <c r="FK48" i="282" s="1"/>
  <c r="FK50" i="282"/>
  <c r="FK51" i="282" s="1"/>
  <c r="FK76" i="282" s="1"/>
  <c r="FJ75" i="265"/>
  <c r="FK34" i="286"/>
  <c r="FJ52" i="265" l="1"/>
  <c r="FJ39" i="288"/>
  <c r="FJ40" i="288" s="1"/>
  <c r="FJ43" i="288" s="1"/>
  <c r="FJ63" i="265"/>
  <c r="FJ16" i="288"/>
  <c r="FJ65" i="265"/>
  <c r="FJ76" i="265"/>
  <c r="FK56" i="286"/>
  <c r="FK140" i="280"/>
  <c r="FJ25" i="265"/>
  <c r="FK52" i="286"/>
  <c r="FJ53" i="265"/>
  <c r="FK57" i="282"/>
  <c r="FK53" i="282"/>
  <c r="FK55" i="282" s="1"/>
  <c r="FK11" i="282"/>
  <c r="FK12" i="282" s="1"/>
  <c r="FK67" i="282"/>
  <c r="FJ19" i="288" l="1"/>
  <c r="FJ82" i="265"/>
  <c r="FJ67" i="265"/>
  <c r="FK58" i="282"/>
  <c r="FK77" i="282"/>
  <c r="FK78" i="282" s="1"/>
  <c r="FL75" i="282" s="1"/>
  <c r="FK13" i="282"/>
  <c r="FK21" i="265" s="1"/>
  <c r="FK87" i="282"/>
  <c r="FK59" i="282"/>
  <c r="FK62" i="282" s="1"/>
  <c r="FK63" i="282" s="1"/>
  <c r="FJ81" i="265" l="1"/>
  <c r="FK66" i="282"/>
  <c r="FK64" i="282"/>
  <c r="FK32" i="265" s="1"/>
  <c r="FK88" i="282"/>
  <c r="FK89" i="282" s="1"/>
  <c r="FL54" i="282"/>
  <c r="FK22" i="265"/>
  <c r="FJ84" i="265" l="1"/>
  <c r="FJ83" i="265"/>
  <c r="FK73" i="265"/>
  <c r="FL86" i="282"/>
  <c r="FK35" i="286"/>
  <c r="FK53" i="286"/>
  <c r="FK54" i="286" s="1"/>
  <c r="FK60" i="286" s="1"/>
  <c r="FK33" i="265"/>
  <c r="FK11" i="280" l="1"/>
  <c r="FK13" i="280" s="1"/>
  <c r="FK74" i="288"/>
  <c r="FK37" i="265"/>
  <c r="FK42" i="265" l="1"/>
  <c r="FK141" i="280" l="1"/>
  <c r="FK142" i="280" s="1"/>
  <c r="FK147" i="280" s="1"/>
  <c r="FK148" i="280" s="1"/>
  <c r="FK144" i="280" l="1"/>
  <c r="FK145" i="280" s="1"/>
  <c r="FK162" i="280" s="1"/>
  <c r="FK164" i="280" s="1"/>
  <c r="FK188" i="280"/>
  <c r="FK44" i="265"/>
  <c r="FK173" i="280" l="1"/>
  <c r="FK169" i="280"/>
  <c r="FK170" i="280" s="1"/>
  <c r="FK189" i="280" s="1"/>
  <c r="FK165" i="280"/>
  <c r="FK45" i="265" s="1"/>
  <c r="FK174" i="280"/>
  <c r="FK175" i="280" l="1"/>
  <c r="FK178" i="280" s="1"/>
  <c r="FK180" i="280" s="1"/>
  <c r="FK190" i="280" s="1"/>
  <c r="FK191" i="280" s="1"/>
  <c r="FK181" i="280" l="1"/>
  <c r="FK46" i="265" s="1"/>
  <c r="FK72" i="265"/>
  <c r="FL187" i="280"/>
  <c r="FK47" i="265" l="1"/>
  <c r="FL179" i="280"/>
  <c r="FL157" i="280"/>
  <c r="FL158" i="280" s="1"/>
  <c r="FK50" i="265" l="1"/>
  <c r="FL163" i="280"/>
  <c r="FL36" i="282"/>
  <c r="FL38" i="282" s="1"/>
  <c r="FL44" i="282" s="1"/>
  <c r="FL45" i="282" s="1"/>
  <c r="FL159" i="280"/>
  <c r="FL18" i="265" s="1"/>
  <c r="FL168" i="280"/>
  <c r="FK46" i="286" l="1"/>
  <c r="FK57" i="286"/>
  <c r="FK58" i="286" s="1"/>
  <c r="FK61" i="286" s="1"/>
  <c r="FK62" i="286" s="1"/>
  <c r="FK36" i="286" s="1"/>
  <c r="FK37" i="286" s="1"/>
  <c r="FK75" i="265" s="1"/>
  <c r="FL47" i="282"/>
  <c r="FL48" i="282" s="1"/>
  <c r="FL50" i="282"/>
  <c r="FL51" i="282" s="1"/>
  <c r="FL76" i="282" s="1"/>
  <c r="FL19" i="265"/>
  <c r="AW18" i="277"/>
  <c r="AW19" i="277" s="1"/>
  <c r="FL34" i="286" l="1"/>
  <c r="FL52" i="286" s="1"/>
  <c r="FK47" i="286"/>
  <c r="FK48" i="286" s="1"/>
  <c r="FL45" i="286" s="1"/>
  <c r="FL56" i="286" s="1"/>
  <c r="FK63" i="286"/>
  <c r="FK30" i="288"/>
  <c r="FK32" i="288" s="1"/>
  <c r="FK39" i="288" s="1"/>
  <c r="FK40" i="288" s="1"/>
  <c r="FK43" i="288" s="1"/>
  <c r="FK14" i="288"/>
  <c r="FK76" i="265"/>
  <c r="FL11" i="282"/>
  <c r="FL12" i="282" s="1"/>
  <c r="FL67" i="282"/>
  <c r="FL53" i="282"/>
  <c r="FL55" i="282" s="1"/>
  <c r="FL57" i="282"/>
  <c r="FL140" i="280" l="1"/>
  <c r="FK60" i="288"/>
  <c r="FK62" i="288" s="1"/>
  <c r="FK65" i="288" s="1"/>
  <c r="FK63" i="265"/>
  <c r="FK52" i="265"/>
  <c r="FK24" i="265"/>
  <c r="FK16" i="288"/>
  <c r="FK82" i="265"/>
  <c r="FL58" i="282"/>
  <c r="FL59" i="282" s="1"/>
  <c r="FL62" i="282" s="1"/>
  <c r="FL63" i="282" s="1"/>
  <c r="FL77" i="282"/>
  <c r="FL78" i="282" s="1"/>
  <c r="FM75" i="282" s="1"/>
  <c r="FL87" i="282"/>
  <c r="FL13" i="282"/>
  <c r="FL21" i="265" s="1"/>
  <c r="FK65" i="265" l="1"/>
  <c r="FK25" i="265"/>
  <c r="FK53" i="265"/>
  <c r="FK19" i="288"/>
  <c r="FL88" i="282"/>
  <c r="FL89" i="282" s="1"/>
  <c r="FL66" i="282"/>
  <c r="FL64" i="282"/>
  <c r="FL32" i="265" s="1"/>
  <c r="AW21" i="277"/>
  <c r="AW22" i="277" s="1"/>
  <c r="FL22" i="265"/>
  <c r="FM54" i="282"/>
  <c r="FK67" i="265" l="1"/>
  <c r="FM86" i="282"/>
  <c r="FL73" i="265"/>
  <c r="FL33" i="265"/>
  <c r="AW32" i="277"/>
  <c r="AW33" i="277" s="1"/>
  <c r="AW37" i="277" s="1"/>
  <c r="AW41" i="277" s="1"/>
  <c r="FL53" i="286"/>
  <c r="FL54" i="286" s="1"/>
  <c r="FL60" i="286" s="1"/>
  <c r="FL35" i="286"/>
  <c r="FK81" i="265" l="1"/>
  <c r="AX73" i="277"/>
  <c r="FL11" i="280"/>
  <c r="FL13" i="280" s="1"/>
  <c r="FL74" i="288"/>
  <c r="FL37" i="265"/>
  <c r="FK83" i="265" l="1"/>
  <c r="FK84" i="265"/>
  <c r="FL42" i="265"/>
  <c r="FL141" i="280" l="1"/>
  <c r="FL142" i="280" s="1"/>
  <c r="FL147" i="280" s="1"/>
  <c r="FL148" i="280" s="1"/>
  <c r="FL144" i="280" l="1"/>
  <c r="FL145" i="280" s="1"/>
  <c r="FL173" i="280" s="1"/>
  <c r="FL188" i="280"/>
  <c r="FL44" i="265"/>
  <c r="FL162" i="280" l="1"/>
  <c r="FL164" i="280" s="1"/>
  <c r="FL174" i="280" s="1"/>
  <c r="FL175" i="280" s="1"/>
  <c r="FL178" i="280" s="1"/>
  <c r="FL180" i="280" s="1"/>
  <c r="AW43" i="277"/>
  <c r="FL165" i="280" l="1"/>
  <c r="FL45" i="265" s="1"/>
  <c r="FL169" i="280"/>
  <c r="FL170" i="280" s="1"/>
  <c r="FL189" i="280" s="1"/>
  <c r="FL190" i="280"/>
  <c r="FL181" i="280"/>
  <c r="FL46" i="265" s="1"/>
  <c r="FL191" i="280" l="1"/>
  <c r="FM187" i="280" s="1"/>
  <c r="FL47" i="265"/>
  <c r="FL72" i="265" l="1"/>
  <c r="FL50" i="265"/>
  <c r="AX72" i="277"/>
  <c r="FM157" i="280"/>
  <c r="FM158" i="280" s="1"/>
  <c r="FM179" i="280"/>
  <c r="FL46" i="286" l="1"/>
  <c r="FL57" i="286"/>
  <c r="FL58" i="286" s="1"/>
  <c r="FL61" i="286" s="1"/>
  <c r="FL62" i="286" s="1"/>
  <c r="FM36" i="282"/>
  <c r="FM38" i="282" s="1"/>
  <c r="FM44" i="282" s="1"/>
  <c r="FM45" i="282" s="1"/>
  <c r="FM163" i="280"/>
  <c r="FM168" i="280"/>
  <c r="FM159" i="280"/>
  <c r="FM18" i="265" s="1"/>
  <c r="FL36" i="286" l="1"/>
  <c r="FL37" i="286" s="1"/>
  <c r="FL47" i="286"/>
  <c r="FL48" i="286" s="1"/>
  <c r="FL30" i="288"/>
  <c r="FL32" i="288" s="1"/>
  <c r="FL63" i="286"/>
  <c r="FL14" i="288"/>
  <c r="FM50" i="282"/>
  <c r="FM51" i="282" s="1"/>
  <c r="FM76" i="282" s="1"/>
  <c r="FM47" i="282"/>
  <c r="FM48" i="282" s="1"/>
  <c r="FM19" i="265"/>
  <c r="FL16" i="288" l="1"/>
  <c r="FL52" i="265"/>
  <c r="FL24" i="265"/>
  <c r="FL63" i="265"/>
  <c r="FM45" i="286"/>
  <c r="FL60" i="288"/>
  <c r="FL62" i="288" s="1"/>
  <c r="FL65" i="288" s="1"/>
  <c r="FL39" i="288"/>
  <c r="FL40" i="288" s="1"/>
  <c r="FL43" i="288" s="1"/>
  <c r="FM34" i="286"/>
  <c r="FM52" i="286" s="1"/>
  <c r="FL75" i="265"/>
  <c r="FM53" i="282"/>
  <c r="FM55" i="282" s="1"/>
  <c r="FM57" i="282"/>
  <c r="FM67" i="282"/>
  <c r="FM11" i="282"/>
  <c r="FM12" i="282" s="1"/>
  <c r="FL19" i="288" l="1"/>
  <c r="FL76" i="265"/>
  <c r="AX75" i="277"/>
  <c r="AX76" i="277" s="1"/>
  <c r="AX82" i="277" s="1"/>
  <c r="FM140" i="280"/>
  <c r="FM56" i="286"/>
  <c r="AW24" i="277"/>
  <c r="AW25" i="277" s="1"/>
  <c r="FL25" i="265"/>
  <c r="FL65" i="265"/>
  <c r="AX63" i="277"/>
  <c r="AX65" i="277" s="1"/>
  <c r="AX67" i="277" s="1"/>
  <c r="AX81" i="277" s="1"/>
  <c r="FL53" i="265"/>
  <c r="AW51" i="277"/>
  <c r="FM87" i="282"/>
  <c r="FM13" i="282"/>
  <c r="FM21" i="265" s="1"/>
  <c r="FM77" i="282"/>
  <c r="FM78" i="282" s="1"/>
  <c r="FN75" i="282" s="1"/>
  <c r="FM58" i="282"/>
  <c r="FM59" i="282" s="1"/>
  <c r="FM62" i="282" s="1"/>
  <c r="FM63" i="282" s="1"/>
  <c r="FL67" i="265" l="1"/>
  <c r="FL82" i="265"/>
  <c r="AX83" i="277"/>
  <c r="AX84" i="277"/>
  <c r="FN54" i="282"/>
  <c r="FM22" i="265"/>
  <c r="FM66" i="282"/>
  <c r="FM88" i="282"/>
  <c r="FM89" i="282" s="1"/>
  <c r="FM64" i="282"/>
  <c r="FM32" i="265" s="1"/>
  <c r="FL81" i="265" l="1"/>
  <c r="FM73" i="265"/>
  <c r="FN86" i="282"/>
  <c r="FM35" i="286"/>
  <c r="FM53" i="286"/>
  <c r="FM54" i="286" s="1"/>
  <c r="FM60" i="286" s="1"/>
  <c r="FM33" i="265"/>
  <c r="FL84" i="265" l="1"/>
  <c r="FL83" i="265"/>
  <c r="FM11" i="280"/>
  <c r="FM13" i="280" s="1"/>
  <c r="FM37" i="265"/>
  <c r="FM74" i="288"/>
  <c r="FM42" i="265" l="1"/>
  <c r="FM141" i="280" l="1"/>
  <c r="FM142" i="280" s="1"/>
  <c r="FM147" i="280" s="1"/>
  <c r="FM148" i="280" s="1"/>
  <c r="FM144" i="280" l="1"/>
  <c r="FM145" i="280" s="1"/>
  <c r="FM162" i="280" s="1"/>
  <c r="FM164" i="280" s="1"/>
  <c r="FM188" i="280"/>
  <c r="FM44" i="265"/>
  <c r="FM173" i="280" l="1"/>
  <c r="FM174" i="280"/>
  <c r="FM169" i="280"/>
  <c r="FM170" i="280" s="1"/>
  <c r="FM189" i="280" s="1"/>
  <c r="FM165" i="280"/>
  <c r="FM45" i="265" s="1"/>
  <c r="FM175" i="280" l="1"/>
  <c r="FM178" i="280" s="1"/>
  <c r="FM180" i="280" s="1"/>
  <c r="FM190" i="280" s="1"/>
  <c r="FM191" i="280" s="1"/>
  <c r="FM181" i="280" l="1"/>
  <c r="FM46" i="265" s="1"/>
  <c r="FM72" i="265"/>
  <c r="FN187" i="280"/>
  <c r="FM47" i="265" l="1"/>
  <c r="FN179" i="280"/>
  <c r="FN157" i="280"/>
  <c r="FN158" i="280" s="1"/>
  <c r="FM50" i="265" l="1"/>
  <c r="FN36" i="282"/>
  <c r="FN38" i="282" s="1"/>
  <c r="FN44" i="282" s="1"/>
  <c r="FN45" i="282" s="1"/>
  <c r="FN159" i="280"/>
  <c r="FN18" i="265" s="1"/>
  <c r="FN163" i="280"/>
  <c r="FN168" i="280"/>
  <c r="FM46" i="286" l="1"/>
  <c r="FM57" i="286"/>
  <c r="FM58" i="286" s="1"/>
  <c r="FM61" i="286" s="1"/>
  <c r="FM62" i="286" s="1"/>
  <c r="FM47" i="286" s="1"/>
  <c r="FN50" i="282"/>
  <c r="FN51" i="282" s="1"/>
  <c r="FN76" i="282" s="1"/>
  <c r="FN47" i="282"/>
  <c r="FN48" i="282" s="1"/>
  <c r="FN19" i="265"/>
  <c r="FM30" i="288" l="1"/>
  <c r="FM32" i="288" s="1"/>
  <c r="FM39" i="288" s="1"/>
  <c r="FM40" i="288" s="1"/>
  <c r="FM43" i="288" s="1"/>
  <c r="FM48" i="286"/>
  <c r="FM63" i="265" s="1"/>
  <c r="FM14" i="288"/>
  <c r="FM16" i="288" s="1"/>
  <c r="FM63" i="286"/>
  <c r="FM52" i="265" s="1"/>
  <c r="FM36" i="286"/>
  <c r="FM37" i="286" s="1"/>
  <c r="FN34" i="286" s="1"/>
  <c r="FN52" i="286" s="1"/>
  <c r="FN45" i="286"/>
  <c r="FN67" i="282"/>
  <c r="FN11" i="282"/>
  <c r="FN12" i="282" s="1"/>
  <c r="FN53" i="282"/>
  <c r="FN55" i="282" s="1"/>
  <c r="FN57" i="282"/>
  <c r="FM75" i="265" l="1"/>
  <c r="FM76" i="265" s="1"/>
  <c r="FM60" i="288"/>
  <c r="FM62" i="288" s="1"/>
  <c r="FM65" i="288" s="1"/>
  <c r="FM24" i="265"/>
  <c r="FM19" i="288"/>
  <c r="FN140" i="280"/>
  <c r="FN56" i="286"/>
  <c r="FM65" i="265"/>
  <c r="FM53" i="265"/>
  <c r="FN77" i="282"/>
  <c r="FN78" i="282" s="1"/>
  <c r="FO75" i="282" s="1"/>
  <c r="FN58" i="282"/>
  <c r="FN59" i="282" s="1"/>
  <c r="FN62" i="282" s="1"/>
  <c r="FN63" i="282" s="1"/>
  <c r="FN13" i="282"/>
  <c r="FN21" i="265" s="1"/>
  <c r="FN87" i="282"/>
  <c r="FM25" i="265" l="1"/>
  <c r="FM82" i="265"/>
  <c r="FM67" i="265"/>
  <c r="FN88" i="282"/>
  <c r="FN89" i="282" s="1"/>
  <c r="FN66" i="282"/>
  <c r="FN64" i="282"/>
  <c r="FN32" i="265" s="1"/>
  <c r="FN22" i="265"/>
  <c r="FO54" i="282"/>
  <c r="FM81" i="265" l="1"/>
  <c r="FO86" i="282"/>
  <c r="FN73" i="265"/>
  <c r="FN35" i="286"/>
  <c r="FN53" i="286"/>
  <c r="FN54" i="286" s="1"/>
  <c r="FN60" i="286" s="1"/>
  <c r="FN33" i="265"/>
  <c r="FM84" i="265" l="1"/>
  <c r="FM83" i="265"/>
  <c r="FN11" i="280"/>
  <c r="FN13" i="280" s="1"/>
  <c r="FN37" i="265"/>
  <c r="FN74" i="288"/>
  <c r="FN42" i="265" l="1"/>
  <c r="FN141" i="280" l="1"/>
  <c r="FN142" i="280" s="1"/>
  <c r="FN147" i="280" s="1"/>
  <c r="FN148" i="280" s="1"/>
  <c r="FN144" i="280" l="1"/>
  <c r="FN145" i="280" s="1"/>
  <c r="FN162" i="280" s="1"/>
  <c r="FN164" i="280" s="1"/>
  <c r="FN188" i="280"/>
  <c r="FN44" i="265"/>
  <c r="FN173" i="280" l="1"/>
  <c r="FN174" i="280"/>
  <c r="FN165" i="280"/>
  <c r="FN45" i="265" s="1"/>
  <c r="FN169" i="280"/>
  <c r="FN170" i="280" s="1"/>
  <c r="FN189" i="280" s="1"/>
  <c r="FN175" i="280" l="1"/>
  <c r="FN178" i="280" s="1"/>
  <c r="FN180" i="280" s="1"/>
  <c r="FN190" i="280" s="1"/>
  <c r="FN191" i="280" s="1"/>
  <c r="FN181" i="280" l="1"/>
  <c r="FN46" i="265" s="1"/>
  <c r="FN72" i="265"/>
  <c r="FO187" i="280"/>
  <c r="FN47" i="265" l="1"/>
  <c r="FO179" i="280"/>
  <c r="FO157" i="280"/>
  <c r="FO158" i="280" s="1"/>
  <c r="FN50" i="265" l="1"/>
  <c r="FO163" i="280"/>
  <c r="FO168" i="280"/>
  <c r="FO36" i="282"/>
  <c r="FO38" i="282" s="1"/>
  <c r="FO44" i="282" s="1"/>
  <c r="FO45" i="282" s="1"/>
  <c r="FO159" i="280"/>
  <c r="FO18" i="265" s="1"/>
  <c r="FN57" i="286" l="1"/>
  <c r="FN58" i="286" s="1"/>
  <c r="FN61" i="286" s="1"/>
  <c r="FN62" i="286" s="1"/>
  <c r="FN47" i="286" s="1"/>
  <c r="FN46" i="286"/>
  <c r="FO19" i="265"/>
  <c r="FO50" i="282"/>
  <c r="FO51" i="282" s="1"/>
  <c r="FO76" i="282" s="1"/>
  <c r="FO47" i="282"/>
  <c r="FO48" i="282" s="1"/>
  <c r="FN14" i="288" l="1"/>
  <c r="FN16" i="288" s="1"/>
  <c r="FN19" i="288" s="1"/>
  <c r="FN30" i="288"/>
  <c r="FN32" i="288" s="1"/>
  <c r="FN60" i="288" s="1"/>
  <c r="FN62" i="288" s="1"/>
  <c r="FN65" i="288" s="1"/>
  <c r="FN63" i="286"/>
  <c r="FN24" i="265" s="1"/>
  <c r="FN25" i="265" s="1"/>
  <c r="FN36" i="286"/>
  <c r="FN37" i="286" s="1"/>
  <c r="FO34" i="286" s="1"/>
  <c r="FO52" i="286" s="1"/>
  <c r="FN48" i="286"/>
  <c r="FN63" i="265" s="1"/>
  <c r="FN65" i="265" s="1"/>
  <c r="FO53" i="282"/>
  <c r="FO55" i="282" s="1"/>
  <c r="FO57" i="282"/>
  <c r="FO67" i="282"/>
  <c r="FO11" i="282"/>
  <c r="FO12" i="282" s="1"/>
  <c r="FO45" i="286" l="1"/>
  <c r="FO140" i="280" s="1"/>
  <c r="FN39" i="288"/>
  <c r="FN40" i="288" s="1"/>
  <c r="FN43" i="288" s="1"/>
  <c r="FN75" i="265"/>
  <c r="FN76" i="265" s="1"/>
  <c r="FN82" i="265" s="1"/>
  <c r="FN52" i="265"/>
  <c r="FN53" i="265" s="1"/>
  <c r="FN67" i="265"/>
  <c r="FO58" i="282"/>
  <c r="FO59" i="282" s="1"/>
  <c r="FO62" i="282" s="1"/>
  <c r="FO63" i="282" s="1"/>
  <c r="FO77" i="282"/>
  <c r="FO78" i="282" s="1"/>
  <c r="FP75" i="282" s="1"/>
  <c r="FO87" i="282"/>
  <c r="FO13" i="282"/>
  <c r="FO21" i="265" s="1"/>
  <c r="FO56" i="286" l="1"/>
  <c r="FN81" i="265"/>
  <c r="FO22" i="265"/>
  <c r="FP54" i="282"/>
  <c r="FO88" i="282"/>
  <c r="FO89" i="282" s="1"/>
  <c r="FO66" i="282"/>
  <c r="FO64" i="282"/>
  <c r="FO32" i="265" s="1"/>
  <c r="FN83" i="265" l="1"/>
  <c r="FN84" i="265"/>
  <c r="FO73" i="265"/>
  <c r="FP86" i="282"/>
  <c r="FO33" i="265"/>
  <c r="FO35" i="286"/>
  <c r="FO53" i="286"/>
  <c r="FO54" i="286" s="1"/>
  <c r="FO60" i="286" s="1"/>
  <c r="FO11" i="280" l="1"/>
  <c r="FO13" i="280" s="1"/>
  <c r="FO74" i="288"/>
  <c r="FO37" i="265"/>
  <c r="FO42" i="265" l="1"/>
  <c r="FO141" i="280" l="1"/>
  <c r="FO142" i="280" s="1"/>
  <c r="FO147" i="280" s="1"/>
  <c r="FO148" i="280" s="1"/>
  <c r="FO144" i="280" l="1"/>
  <c r="FO145" i="280" s="1"/>
  <c r="FO162" i="280" s="1"/>
  <c r="FO164" i="280" s="1"/>
  <c r="FO188" i="280"/>
  <c r="FO44" i="265"/>
  <c r="FO173" i="280" l="1"/>
  <c r="FO169" i="280"/>
  <c r="FO170" i="280" s="1"/>
  <c r="FO189" i="280" s="1"/>
  <c r="FO165" i="280"/>
  <c r="FO45" i="265" s="1"/>
  <c r="FO174" i="280"/>
  <c r="FO175" i="280" l="1"/>
  <c r="FO178" i="280" s="1"/>
  <c r="FO180" i="280" s="1"/>
  <c r="FO181" i="280" s="1"/>
  <c r="FO46" i="265" s="1"/>
  <c r="FO190" i="280" l="1"/>
  <c r="FO191" i="280" s="1"/>
  <c r="FP187" i="280" s="1"/>
  <c r="FO47" i="265"/>
  <c r="FO72" i="265" l="1"/>
  <c r="FO50" i="265"/>
  <c r="FP179" i="280"/>
  <c r="FP157" i="280"/>
  <c r="FP158" i="280" s="1"/>
  <c r="FO46" i="286" l="1"/>
  <c r="FO57" i="286"/>
  <c r="FO58" i="286" s="1"/>
  <c r="FO61" i="286" s="1"/>
  <c r="FO62" i="286" s="1"/>
  <c r="FP36" i="282"/>
  <c r="FP38" i="282" s="1"/>
  <c r="FP44" i="282" s="1"/>
  <c r="FP45" i="282" s="1"/>
  <c r="FP163" i="280"/>
  <c r="FP159" i="280"/>
  <c r="FP18" i="265" s="1"/>
  <c r="FP168" i="280"/>
  <c r="FO63" i="286" l="1"/>
  <c r="FO47" i="286"/>
  <c r="FO48" i="286" s="1"/>
  <c r="FO14" i="288"/>
  <c r="FO36" i="286"/>
  <c r="FO37" i="286" s="1"/>
  <c r="FO30" i="288"/>
  <c r="FO32" i="288" s="1"/>
  <c r="FP19" i="265"/>
  <c r="AX18" i="277"/>
  <c r="AX19" i="277" s="1"/>
  <c r="FP50" i="282"/>
  <c r="FP51" i="282" s="1"/>
  <c r="FP76" i="282" s="1"/>
  <c r="FP47" i="282"/>
  <c r="FP48" i="282" s="1"/>
  <c r="FO16" i="288" l="1"/>
  <c r="FO63" i="265"/>
  <c r="FP45" i="286"/>
  <c r="FO60" i="288"/>
  <c r="FO62" i="288" s="1"/>
  <c r="FO65" i="288" s="1"/>
  <c r="FO39" i="288"/>
  <c r="FO40" i="288" s="1"/>
  <c r="FO43" i="288" s="1"/>
  <c r="FO52" i="265"/>
  <c r="FO24" i="265"/>
  <c r="FO75" i="265"/>
  <c r="FP34" i="286"/>
  <c r="FP52" i="286" s="1"/>
  <c r="FP53" i="282"/>
  <c r="FP55" i="282" s="1"/>
  <c r="FP57" i="282"/>
  <c r="FP67" i="282"/>
  <c r="FP11" i="282"/>
  <c r="FP12" i="282" s="1"/>
  <c r="FO19" i="288" l="1"/>
  <c r="FO76" i="265"/>
  <c r="FO53" i="265"/>
  <c r="FO65" i="265"/>
  <c r="FO25" i="265"/>
  <c r="FP56" i="286"/>
  <c r="FP140" i="280"/>
  <c r="FP87" i="282"/>
  <c r="FP13" i="282"/>
  <c r="FP21" i="265" s="1"/>
  <c r="FP77" i="282"/>
  <c r="FP78" i="282" s="1"/>
  <c r="FQ75" i="282" s="1"/>
  <c r="FP58" i="282"/>
  <c r="FP59" i="282" s="1"/>
  <c r="FP62" i="282" s="1"/>
  <c r="FP63" i="282" s="1"/>
  <c r="FO67" i="265" l="1"/>
  <c r="FO82" i="265"/>
  <c r="FP66" i="282"/>
  <c r="FP88" i="282"/>
  <c r="FP89" i="282" s="1"/>
  <c r="FP64" i="282"/>
  <c r="FP32" i="265" s="1"/>
  <c r="AX21" i="277"/>
  <c r="AX22" i="277" s="1"/>
  <c r="FP22" i="265"/>
  <c r="FQ54" i="282"/>
  <c r="FO81" i="265" l="1"/>
  <c r="FQ86" i="282"/>
  <c r="FP73" i="265"/>
  <c r="FP35" i="286"/>
  <c r="FP53" i="286"/>
  <c r="FP54" i="286" s="1"/>
  <c r="FP60" i="286" s="1"/>
  <c r="FP33" i="265"/>
  <c r="AX32" i="277"/>
  <c r="AX33" i="277" s="1"/>
  <c r="AX37" i="277" s="1"/>
  <c r="AX41" i="277" s="1"/>
  <c r="AY73" i="277" l="1"/>
  <c r="FO83" i="265"/>
  <c r="FO84" i="265"/>
  <c r="FP11" i="280"/>
  <c r="FP13" i="280" s="1"/>
  <c r="FP37" i="265"/>
  <c r="FP74" i="288"/>
  <c r="FP42" i="265" l="1"/>
  <c r="FP141" i="280" l="1"/>
  <c r="FP142" i="280" s="1"/>
  <c r="FP144" i="280" s="1"/>
  <c r="FP145" i="280" s="1"/>
  <c r="FP147" i="280" l="1"/>
  <c r="FP148" i="280" s="1"/>
  <c r="FP44" i="265" s="1"/>
  <c r="FP162" i="280"/>
  <c r="FP164" i="280" s="1"/>
  <c r="FP173" i="280"/>
  <c r="FP188" i="280" l="1"/>
  <c r="AX43" i="277"/>
  <c r="FP174" i="280"/>
  <c r="FP175" i="280" s="1"/>
  <c r="FP178" i="280" s="1"/>
  <c r="FP180" i="280" s="1"/>
  <c r="FP169" i="280"/>
  <c r="FP170" i="280" s="1"/>
  <c r="FP189" i="280" s="1"/>
  <c r="FP165" i="280"/>
  <c r="FP45" i="265" s="1"/>
  <c r="FP190" i="280" l="1"/>
  <c r="FP191" i="280" s="1"/>
  <c r="FP181" i="280"/>
  <c r="FP46" i="265" s="1"/>
  <c r="FP47" i="265" l="1"/>
  <c r="FP72" i="265"/>
  <c r="FQ187" i="280"/>
  <c r="FP50" i="265" l="1"/>
  <c r="AY72" i="277"/>
  <c r="FQ179" i="280"/>
  <c r="FQ157" i="280"/>
  <c r="FQ158" i="280" s="1"/>
  <c r="FP46" i="286" l="1"/>
  <c r="FP57" i="286"/>
  <c r="FP58" i="286" s="1"/>
  <c r="FP61" i="286" s="1"/>
  <c r="FP62" i="286" s="1"/>
  <c r="FQ36" i="282"/>
  <c r="FQ38" i="282" s="1"/>
  <c r="FQ44" i="282" s="1"/>
  <c r="FQ45" i="282" s="1"/>
  <c r="FQ163" i="280"/>
  <c r="FQ159" i="280"/>
  <c r="FQ18" i="265" s="1"/>
  <c r="FQ168" i="280"/>
  <c r="FP36" i="286" l="1"/>
  <c r="FP37" i="286" s="1"/>
  <c r="FP14" i="288"/>
  <c r="FP30" i="288"/>
  <c r="FP32" i="288" s="1"/>
  <c r="FP63" i="286"/>
  <c r="FP47" i="286"/>
  <c r="FP48" i="286" s="1"/>
  <c r="FQ19" i="265"/>
  <c r="FQ50" i="282"/>
  <c r="FQ51" i="282" s="1"/>
  <c r="FQ76" i="282" s="1"/>
  <c r="FQ47" i="282"/>
  <c r="FQ48" i="282" s="1"/>
  <c r="FP16" i="288" l="1"/>
  <c r="FP24" i="265"/>
  <c r="FP52" i="265"/>
  <c r="FP63" i="265"/>
  <c r="FQ45" i="286"/>
  <c r="FP39" i="288"/>
  <c r="FP40" i="288" s="1"/>
  <c r="FP43" i="288" s="1"/>
  <c r="FP60" i="288"/>
  <c r="FP62" i="288" s="1"/>
  <c r="FP65" i="288" s="1"/>
  <c r="FP75" i="265"/>
  <c r="FQ34" i="286"/>
  <c r="FQ52" i="286" s="1"/>
  <c r="FQ53" i="282"/>
  <c r="FQ55" i="282" s="1"/>
  <c r="FQ57" i="282"/>
  <c r="FQ67" i="282"/>
  <c r="FQ11" i="282"/>
  <c r="FQ12" i="282" s="1"/>
  <c r="FP19" i="288" l="1"/>
  <c r="FQ56" i="286"/>
  <c r="FQ140" i="280"/>
  <c r="AX51" i="277"/>
  <c r="FP53" i="265"/>
  <c r="FP76" i="265"/>
  <c r="AY75" i="277"/>
  <c r="AY76" i="277" s="1"/>
  <c r="AY82" i="277" s="1"/>
  <c r="AY63" i="277"/>
  <c r="AY65" i="277" s="1"/>
  <c r="AY67" i="277" s="1"/>
  <c r="AY81" i="277" s="1"/>
  <c r="FP65" i="265"/>
  <c r="AX24" i="277"/>
  <c r="AX25" i="277" s="1"/>
  <c r="FP25" i="265"/>
  <c r="FQ13" i="282"/>
  <c r="FQ21" i="265" s="1"/>
  <c r="FQ87" i="282"/>
  <c r="FQ58" i="282"/>
  <c r="FQ59" i="282" s="1"/>
  <c r="FQ62" i="282" s="1"/>
  <c r="FQ63" i="282" s="1"/>
  <c r="FQ77" i="282"/>
  <c r="FQ78" i="282" s="1"/>
  <c r="FR75" i="282" s="1"/>
  <c r="AY84" i="277" l="1"/>
  <c r="AY83" i="277"/>
  <c r="FP67" i="265"/>
  <c r="FP82" i="265"/>
  <c r="FR54" i="282"/>
  <c r="FQ88" i="282"/>
  <c r="FQ89" i="282" s="1"/>
  <c r="FQ66" i="282"/>
  <c r="FQ64" i="282"/>
  <c r="FQ32" i="265" s="1"/>
  <c r="FQ22" i="265"/>
  <c r="FP81" i="265" l="1"/>
  <c r="FQ73" i="265"/>
  <c r="FR86" i="282"/>
  <c r="FQ33" i="265"/>
  <c r="FQ35" i="286"/>
  <c r="FQ53" i="286"/>
  <c r="FQ54" i="286" s="1"/>
  <c r="FQ60" i="286" s="1"/>
  <c r="FP84" i="265" l="1"/>
  <c r="FP83" i="265"/>
  <c r="FQ11" i="280"/>
  <c r="FQ13" i="280" s="1"/>
  <c r="FQ74" i="288"/>
  <c r="FQ37" i="265"/>
  <c r="FQ42" i="265" l="1"/>
  <c r="FQ141" i="280" l="1"/>
  <c r="FQ142" i="280" s="1"/>
  <c r="FQ147" i="280" s="1"/>
  <c r="FQ148" i="280" s="1"/>
  <c r="FQ144" i="280" l="1"/>
  <c r="FQ145" i="280" s="1"/>
  <c r="FQ173" i="280" s="1"/>
  <c r="FQ188" i="280"/>
  <c r="FQ44" i="265"/>
  <c r="FQ162" i="280" l="1"/>
  <c r="FQ164" i="280" s="1"/>
  <c r="FQ169" i="280" s="1"/>
  <c r="FQ170" i="280" s="1"/>
  <c r="FQ189" i="280" s="1"/>
  <c r="FQ174" i="280" l="1"/>
  <c r="FQ175" i="280" s="1"/>
  <c r="FQ178" i="280" s="1"/>
  <c r="FQ180" i="280" s="1"/>
  <c r="FQ181" i="280" s="1"/>
  <c r="FQ46" i="265" s="1"/>
  <c r="FQ165" i="280"/>
  <c r="FQ45" i="265" s="1"/>
  <c r="FQ190" i="280" l="1"/>
  <c r="FQ191" i="280" s="1"/>
  <c r="FR187" i="280" s="1"/>
  <c r="FQ47" i="265"/>
  <c r="FQ72" i="265" l="1"/>
  <c r="FQ50" i="265"/>
  <c r="FR157" i="280"/>
  <c r="FR158" i="280" s="1"/>
  <c r="FR179" i="280"/>
  <c r="FQ46" i="286" l="1"/>
  <c r="FQ57" i="286"/>
  <c r="FQ58" i="286" s="1"/>
  <c r="FQ61" i="286" s="1"/>
  <c r="FQ62" i="286" s="1"/>
  <c r="FR36" i="282"/>
  <c r="FR38" i="282" s="1"/>
  <c r="FR44" i="282" s="1"/>
  <c r="FR45" i="282" s="1"/>
  <c r="FR163" i="280"/>
  <c r="FR168" i="280"/>
  <c r="FR159" i="280"/>
  <c r="FR18" i="265" s="1"/>
  <c r="FQ47" i="286" l="1"/>
  <c r="FQ48" i="286" s="1"/>
  <c r="FQ14" i="288"/>
  <c r="FQ63" i="286"/>
  <c r="FQ36" i="286"/>
  <c r="FQ37" i="286" s="1"/>
  <c r="FQ30" i="288"/>
  <c r="FQ32" i="288" s="1"/>
  <c r="FR19" i="265"/>
  <c r="FR50" i="282"/>
  <c r="FR51" i="282" s="1"/>
  <c r="FR76" i="282" s="1"/>
  <c r="FR47" i="282"/>
  <c r="FR48" i="282" s="1"/>
  <c r="FQ16" i="288" l="1"/>
  <c r="FQ75" i="265"/>
  <c r="FR34" i="286"/>
  <c r="FR52" i="286" s="1"/>
  <c r="FQ39" i="288"/>
  <c r="FQ40" i="288" s="1"/>
  <c r="FQ43" i="288" s="1"/>
  <c r="FQ60" i="288"/>
  <c r="FQ62" i="288" s="1"/>
  <c r="FQ65" i="288" s="1"/>
  <c r="FQ52" i="265"/>
  <c r="FQ24" i="265"/>
  <c r="FQ63" i="265"/>
  <c r="FR45" i="286"/>
  <c r="FR67" i="282"/>
  <c r="FR11" i="282"/>
  <c r="FR12" i="282" s="1"/>
  <c r="FR53" i="282"/>
  <c r="FR55" i="282" s="1"/>
  <c r="FR57" i="282"/>
  <c r="FQ19" i="288" l="1"/>
  <c r="FR56" i="286"/>
  <c r="FR140" i="280"/>
  <c r="FQ25" i="265"/>
  <c r="FQ65" i="265"/>
  <c r="FQ53" i="265"/>
  <c r="FQ76" i="265"/>
  <c r="FR77" i="282"/>
  <c r="FR78" i="282" s="1"/>
  <c r="FS75" i="282" s="1"/>
  <c r="FR58" i="282"/>
  <c r="FR59" i="282" s="1"/>
  <c r="FR62" i="282" s="1"/>
  <c r="FR63" i="282" s="1"/>
  <c r="FR13" i="282"/>
  <c r="FR21" i="265" s="1"/>
  <c r="FR87" i="282"/>
  <c r="FQ82" i="265" l="1"/>
  <c r="FQ67" i="265"/>
  <c r="FR66" i="282"/>
  <c r="FR64" i="282"/>
  <c r="FR32" i="265" s="1"/>
  <c r="FR88" i="282"/>
  <c r="FR89" i="282" s="1"/>
  <c r="FR22" i="265"/>
  <c r="FS54" i="282"/>
  <c r="FQ81" i="265" l="1"/>
  <c r="FR53" i="286"/>
  <c r="FR54" i="286" s="1"/>
  <c r="FR60" i="286" s="1"/>
  <c r="FR35" i="286"/>
  <c r="FR73" i="265"/>
  <c r="FS86" i="282"/>
  <c r="FR33" i="265"/>
  <c r="FQ83" i="265" l="1"/>
  <c r="FQ84" i="265"/>
  <c r="FR11" i="280"/>
  <c r="FR13" i="280" s="1"/>
  <c r="FR74" i="288"/>
  <c r="FR37" i="265"/>
  <c r="FR42" i="265" l="1"/>
  <c r="FR141" i="280" l="1"/>
  <c r="FR142" i="280" s="1"/>
  <c r="FR147" i="280" s="1"/>
  <c r="FR148" i="280" s="1"/>
  <c r="FR144" i="280" l="1"/>
  <c r="FR145" i="280" s="1"/>
  <c r="FR162" i="280" s="1"/>
  <c r="FR164" i="280" s="1"/>
  <c r="FR44" i="265"/>
  <c r="FR188" i="280"/>
  <c r="FR173" i="280" l="1"/>
  <c r="FR169" i="280"/>
  <c r="FR170" i="280" s="1"/>
  <c r="FR189" i="280" s="1"/>
  <c r="FR174" i="280"/>
  <c r="FR165" i="280"/>
  <c r="FR45" i="265" s="1"/>
  <c r="FR175" i="280" l="1"/>
  <c r="FR178" i="280" s="1"/>
  <c r="FR180" i="280" s="1"/>
  <c r="FR190" i="280" s="1"/>
  <c r="FR191" i="280" s="1"/>
  <c r="FR181" i="280" l="1"/>
  <c r="FR46" i="265" s="1"/>
  <c r="FR72" i="265"/>
  <c r="FS187" i="280"/>
  <c r="FR47" i="265" l="1"/>
  <c r="FR50" i="265" s="1"/>
  <c r="FS179" i="280"/>
  <c r="FS157" i="280"/>
  <c r="FS158" i="280" s="1"/>
  <c r="FR57" i="286" l="1"/>
  <c r="FR58" i="286" s="1"/>
  <c r="FR61" i="286" s="1"/>
  <c r="FR62" i="286" s="1"/>
  <c r="FR46" i="286"/>
  <c r="FS36" i="282"/>
  <c r="FS38" i="282" s="1"/>
  <c r="FS44" i="282" s="1"/>
  <c r="FS45" i="282" s="1"/>
  <c r="FS159" i="280"/>
  <c r="FS18" i="265" s="1"/>
  <c r="FS163" i="280"/>
  <c r="FS168" i="280"/>
  <c r="FR36" i="286" l="1"/>
  <c r="FR37" i="286" s="1"/>
  <c r="FR63" i="286"/>
  <c r="FR47" i="286"/>
  <c r="FR48" i="286" s="1"/>
  <c r="FR14" i="288"/>
  <c r="FR30" i="288"/>
  <c r="FR32" i="288" s="1"/>
  <c r="FS19" i="265"/>
  <c r="FS47" i="282"/>
  <c r="FS48" i="282" s="1"/>
  <c r="FS50" i="282"/>
  <c r="FS51" i="282" s="1"/>
  <c r="FS76" i="282" s="1"/>
  <c r="FR16" i="288" l="1"/>
  <c r="FR24" i="265"/>
  <c r="FR52" i="265"/>
  <c r="FR39" i="288"/>
  <c r="FR40" i="288" s="1"/>
  <c r="FR43" i="288" s="1"/>
  <c r="FR60" i="288"/>
  <c r="FR62" i="288" s="1"/>
  <c r="FR65" i="288" s="1"/>
  <c r="FR63" i="265"/>
  <c r="FS45" i="286"/>
  <c r="FR75" i="265"/>
  <c r="FS34" i="286"/>
  <c r="FS52" i="286" s="1"/>
  <c r="FS67" i="282"/>
  <c r="FS11" i="282"/>
  <c r="FS12" i="282" s="1"/>
  <c r="FS57" i="282"/>
  <c r="FS53" i="282"/>
  <c r="FS55" i="282" s="1"/>
  <c r="FR19" i="288" l="1"/>
  <c r="FR76" i="265"/>
  <c r="FR65" i="265"/>
  <c r="FR25" i="265"/>
  <c r="FS140" i="280"/>
  <c r="FS56" i="286"/>
  <c r="FR53" i="265"/>
  <c r="FS77" i="282"/>
  <c r="FS78" i="282" s="1"/>
  <c r="FT75" i="282" s="1"/>
  <c r="FS58" i="282"/>
  <c r="FS59" i="282" s="1"/>
  <c r="FS62" i="282" s="1"/>
  <c r="FS63" i="282" s="1"/>
  <c r="FS13" i="282"/>
  <c r="FS21" i="265" s="1"/>
  <c r="FS87" i="282"/>
  <c r="FR67" i="265" l="1"/>
  <c r="FR82" i="265"/>
  <c r="FS88" i="282"/>
  <c r="FS89" i="282" s="1"/>
  <c r="FS66" i="282"/>
  <c r="FS64" i="282"/>
  <c r="FS32" i="265" s="1"/>
  <c r="FS22" i="265"/>
  <c r="FT54" i="282"/>
  <c r="FR81" i="265" l="1"/>
  <c r="FS53" i="286"/>
  <c r="FS54" i="286" s="1"/>
  <c r="FS60" i="286" s="1"/>
  <c r="FS35" i="286"/>
  <c r="FS33" i="265"/>
  <c r="FS73" i="265"/>
  <c r="FT86" i="282"/>
  <c r="FR83" i="265" l="1"/>
  <c r="FR84" i="265"/>
  <c r="FS11" i="280"/>
  <c r="FS13" i="280" s="1"/>
  <c r="FS74" i="288"/>
  <c r="FS37" i="265"/>
  <c r="FS42" i="265" l="1"/>
  <c r="FS141" i="280" l="1"/>
  <c r="FS142" i="280" s="1"/>
  <c r="FS144" i="280" s="1"/>
  <c r="FS145" i="280" s="1"/>
  <c r="FS147" i="280" l="1"/>
  <c r="FS148" i="280" s="1"/>
  <c r="FS44" i="265" s="1"/>
  <c r="FS173" i="280"/>
  <c r="FS162" i="280"/>
  <c r="FS164" i="280" s="1"/>
  <c r="FS188" i="280" l="1"/>
  <c r="FS174" i="280"/>
  <c r="FS175" i="280" s="1"/>
  <c r="FS178" i="280" s="1"/>
  <c r="FS180" i="280" s="1"/>
  <c r="FS169" i="280"/>
  <c r="FS170" i="280" s="1"/>
  <c r="FS189" i="280" s="1"/>
  <c r="FS165" i="280"/>
  <c r="FS45" i="265" s="1"/>
  <c r="FS181" i="280" l="1"/>
  <c r="FS46" i="265" s="1"/>
  <c r="FS190" i="280"/>
  <c r="FS191" i="280" s="1"/>
  <c r="FS72" i="265" l="1"/>
  <c r="FT187" i="280"/>
  <c r="FS47" i="265"/>
  <c r="FS50" i="265" l="1"/>
  <c r="FT157" i="280"/>
  <c r="FT158" i="280" s="1"/>
  <c r="FT179" i="280"/>
  <c r="FS46" i="286" l="1"/>
  <c r="FS57" i="286"/>
  <c r="FS58" i="286" s="1"/>
  <c r="FS61" i="286" s="1"/>
  <c r="FS62" i="286" s="1"/>
  <c r="FS47" i="286" s="1"/>
  <c r="FT36" i="282"/>
  <c r="FT38" i="282" s="1"/>
  <c r="FT44" i="282" s="1"/>
  <c r="FT45" i="282" s="1"/>
  <c r="FT159" i="280"/>
  <c r="FT18" i="265" s="1"/>
  <c r="FT168" i="280"/>
  <c r="FT163" i="280"/>
  <c r="FS48" i="286" l="1"/>
  <c r="FT45" i="286" s="1"/>
  <c r="FS36" i="286"/>
  <c r="FS37" i="286" s="1"/>
  <c r="FS75" i="265" s="1"/>
  <c r="FS14" i="288"/>
  <c r="FS16" i="288" s="1"/>
  <c r="FS30" i="288"/>
  <c r="FS32" i="288" s="1"/>
  <c r="FS60" i="288" s="1"/>
  <c r="FS62" i="288" s="1"/>
  <c r="FS65" i="288" s="1"/>
  <c r="FS63" i="286"/>
  <c r="FS52" i="265" s="1"/>
  <c r="FT50" i="282"/>
  <c r="FT51" i="282" s="1"/>
  <c r="FT76" i="282" s="1"/>
  <c r="FT47" i="282"/>
  <c r="FT48" i="282" s="1"/>
  <c r="FT19" i="265"/>
  <c r="AY18" i="277"/>
  <c r="AY19" i="277" s="1"/>
  <c r="FS39" i="288"/>
  <c r="FS40" i="288" s="1"/>
  <c r="FS43" i="288" s="1"/>
  <c r="FS24" i="265"/>
  <c r="FS63" i="265" l="1"/>
  <c r="FS65" i="265" s="1"/>
  <c r="FT34" i="286"/>
  <c r="FT52" i="286" s="1"/>
  <c r="FS76" i="265"/>
  <c r="FS19" i="288"/>
  <c r="FS25" i="265"/>
  <c r="FS53" i="265"/>
  <c r="FT67" i="282"/>
  <c r="FT11" i="282"/>
  <c r="FT12" i="282" s="1"/>
  <c r="FT140" i="280"/>
  <c r="FT56" i="286"/>
  <c r="FT53" i="282"/>
  <c r="FT55" i="282" s="1"/>
  <c r="FT57" i="282"/>
  <c r="FS82" i="265" l="1"/>
  <c r="FS67" i="265"/>
  <c r="FT58" i="282"/>
  <c r="FT59" i="282" s="1"/>
  <c r="FT62" i="282" s="1"/>
  <c r="FT63" i="282" s="1"/>
  <c r="FT77" i="282"/>
  <c r="FT78" i="282" s="1"/>
  <c r="FU75" i="282" s="1"/>
  <c r="FT87" i="282"/>
  <c r="FT13" i="282"/>
  <c r="FT21" i="265" s="1"/>
  <c r="FS81" i="265" l="1"/>
  <c r="FT88" i="282"/>
  <c r="FT89" i="282" s="1"/>
  <c r="FT66" i="282"/>
  <c r="FT64" i="282"/>
  <c r="FT32" i="265" s="1"/>
  <c r="AY21" i="277"/>
  <c r="AY22" i="277" s="1"/>
  <c r="FT22" i="265"/>
  <c r="FU54" i="282"/>
  <c r="FS84" i="265" l="1"/>
  <c r="FS83" i="265"/>
  <c r="FU86" i="282"/>
  <c r="FT73" i="265"/>
  <c r="FT53" i="286"/>
  <c r="FT54" i="286" s="1"/>
  <c r="FT60" i="286" s="1"/>
  <c r="FT35" i="286"/>
  <c r="FT33" i="265"/>
  <c r="AY32" i="277"/>
  <c r="AY33" i="277" s="1"/>
  <c r="AY37" i="277" s="1"/>
  <c r="AY41" i="277" s="1"/>
  <c r="AZ73" i="277" l="1"/>
  <c r="FT11" i="280"/>
  <c r="FT13" i="280" s="1"/>
  <c r="FT74" i="288"/>
  <c r="FT37" i="265"/>
  <c r="FT42" i="265" l="1"/>
  <c r="FT141" i="280" l="1"/>
  <c r="FT142" i="280" s="1"/>
  <c r="FT144" i="280" s="1"/>
  <c r="FT145" i="280" s="1"/>
  <c r="FT147" i="280" l="1"/>
  <c r="FT148" i="280" s="1"/>
  <c r="FT44" i="265" s="1"/>
  <c r="FT162" i="280"/>
  <c r="FT164" i="280" s="1"/>
  <c r="FT173" i="280"/>
  <c r="FT188" i="280" l="1"/>
  <c r="AY43" i="277"/>
  <c r="FT174" i="280"/>
  <c r="FT175" i="280" s="1"/>
  <c r="FT178" i="280" s="1"/>
  <c r="FT180" i="280" s="1"/>
  <c r="FT165" i="280"/>
  <c r="FT45" i="265" s="1"/>
  <c r="FT169" i="280"/>
  <c r="FT170" i="280" s="1"/>
  <c r="FT189" i="280" s="1"/>
  <c r="FT190" i="280" l="1"/>
  <c r="FT191" i="280" s="1"/>
  <c r="FT181" i="280"/>
  <c r="FT46" i="265" s="1"/>
  <c r="FT47" i="265" l="1"/>
  <c r="FT72" i="265"/>
  <c r="FU187" i="280"/>
  <c r="FT50" i="265" l="1"/>
  <c r="FU157" i="280"/>
  <c r="FU158" i="280" s="1"/>
  <c r="FU179" i="280"/>
  <c r="AZ72" i="277"/>
  <c r="FT57" i="286" l="1"/>
  <c r="FT58" i="286" s="1"/>
  <c r="FT61" i="286" s="1"/>
  <c r="FT62" i="286" s="1"/>
  <c r="FT46" i="286"/>
  <c r="FU36" i="282"/>
  <c r="FU38" i="282" s="1"/>
  <c r="FU44" i="282" s="1"/>
  <c r="FU45" i="282" s="1"/>
  <c r="FU163" i="280"/>
  <c r="FU168" i="280"/>
  <c r="FU159" i="280"/>
  <c r="FU18" i="265" s="1"/>
  <c r="FT47" i="286" l="1"/>
  <c r="FT48" i="286" s="1"/>
  <c r="FT14" i="288"/>
  <c r="FT63" i="286"/>
  <c r="FT36" i="286"/>
  <c r="FT37" i="286" s="1"/>
  <c r="FT30" i="288"/>
  <c r="FT32" i="288" s="1"/>
  <c r="FU50" i="282"/>
  <c r="FU51" i="282" s="1"/>
  <c r="FU76" i="282" s="1"/>
  <c r="FU47" i="282"/>
  <c r="FU48" i="282" s="1"/>
  <c r="FU19" i="265"/>
  <c r="FT16" i="288" l="1"/>
  <c r="FT75" i="265"/>
  <c r="FU34" i="286"/>
  <c r="FU52" i="286" s="1"/>
  <c r="FT60" i="288"/>
  <c r="FT62" i="288" s="1"/>
  <c r="FT65" i="288" s="1"/>
  <c r="FT39" i="288"/>
  <c r="FT40" i="288" s="1"/>
  <c r="FT43" i="288" s="1"/>
  <c r="FT24" i="265"/>
  <c r="FT52" i="265"/>
  <c r="FT63" i="265"/>
  <c r="FU45" i="286"/>
  <c r="FU67" i="282"/>
  <c r="FU11" i="282"/>
  <c r="FU12" i="282" s="1"/>
  <c r="FU53" i="282"/>
  <c r="FU55" i="282" s="1"/>
  <c r="FU57" i="282"/>
  <c r="FT19" i="288" l="1"/>
  <c r="FU56" i="286"/>
  <c r="FU140" i="280"/>
  <c r="AY51" i="277"/>
  <c r="FT53" i="265"/>
  <c r="AZ63" i="277"/>
  <c r="AZ65" i="277" s="1"/>
  <c r="AZ67" i="277" s="1"/>
  <c r="AZ81" i="277" s="1"/>
  <c r="FT65" i="265"/>
  <c r="FT25" i="265"/>
  <c r="AY24" i="277"/>
  <c r="AY25" i="277" s="1"/>
  <c r="FT76" i="265"/>
  <c r="AZ75" i="277"/>
  <c r="AZ76" i="277" s="1"/>
  <c r="AZ82" i="277" s="1"/>
  <c r="FU13" i="282"/>
  <c r="FU21" i="265" s="1"/>
  <c r="FU87" i="282"/>
  <c r="FU77" i="282"/>
  <c r="FU78" i="282" s="1"/>
  <c r="FV75" i="282" s="1"/>
  <c r="FU58" i="282"/>
  <c r="FU59" i="282" s="1"/>
  <c r="FU62" i="282" s="1"/>
  <c r="FU63" i="282" s="1"/>
  <c r="FT82" i="265" l="1"/>
  <c r="FT67" i="265"/>
  <c r="AZ84" i="277"/>
  <c r="AZ83" i="277"/>
  <c r="FU66" i="282"/>
  <c r="FU88" i="282"/>
  <c r="FU89" i="282" s="1"/>
  <c r="FU64" i="282"/>
  <c r="FU32" i="265" s="1"/>
  <c r="FV54" i="282"/>
  <c r="FU22" i="265"/>
  <c r="FT81" i="265" l="1"/>
  <c r="FU73" i="265"/>
  <c r="FV86" i="282"/>
  <c r="FU35" i="286"/>
  <c r="FU53" i="286"/>
  <c r="FU54" i="286" s="1"/>
  <c r="FU60" i="286" s="1"/>
  <c r="FU33" i="265"/>
  <c r="FT84" i="265" l="1"/>
  <c r="FT83" i="265"/>
  <c r="FU11" i="280"/>
  <c r="FU13" i="280" s="1"/>
  <c r="FU74" i="288"/>
  <c r="FU37" i="265"/>
  <c r="FU42" i="265" l="1"/>
  <c r="FU141" i="280" l="1"/>
  <c r="FU142" i="280" s="1"/>
  <c r="FU147" i="280" s="1"/>
  <c r="FU148" i="280" s="1"/>
  <c r="FU144" i="280" l="1"/>
  <c r="FU145" i="280" s="1"/>
  <c r="FU162" i="280" s="1"/>
  <c r="FU164" i="280" s="1"/>
  <c r="FU188" i="280"/>
  <c r="FU44" i="265"/>
  <c r="FU173" i="280" l="1"/>
  <c r="FU174" i="280"/>
  <c r="FU169" i="280"/>
  <c r="FU170" i="280" s="1"/>
  <c r="FU189" i="280" s="1"/>
  <c r="FU165" i="280"/>
  <c r="FU45" i="265" s="1"/>
  <c r="FU175" i="280" l="1"/>
  <c r="FU178" i="280" s="1"/>
  <c r="FU180" i="280" s="1"/>
  <c r="FU190" i="280" s="1"/>
  <c r="FU191" i="280" s="1"/>
  <c r="FU181" i="280" l="1"/>
  <c r="FU46" i="265" s="1"/>
  <c r="FU72" i="265"/>
  <c r="FV187" i="280"/>
  <c r="FU47" i="265" l="1"/>
  <c r="FV179" i="280"/>
  <c r="FV157" i="280"/>
  <c r="FV158" i="280" s="1"/>
  <c r="FU50" i="265" l="1"/>
  <c r="FV36" i="282"/>
  <c r="FV38" i="282" s="1"/>
  <c r="FV44" i="282" s="1"/>
  <c r="FV45" i="282" s="1"/>
  <c r="FV163" i="280"/>
  <c r="FV159" i="280"/>
  <c r="FV18" i="265" s="1"/>
  <c r="FV168" i="280"/>
  <c r="FU57" i="286" l="1"/>
  <c r="FU58" i="286" s="1"/>
  <c r="FU61" i="286" s="1"/>
  <c r="FU62" i="286" s="1"/>
  <c r="FU30" i="288" s="1"/>
  <c r="FU32" i="288" s="1"/>
  <c r="FU46" i="286"/>
  <c r="FV19" i="265"/>
  <c r="FV47" i="282"/>
  <c r="FV48" i="282" s="1"/>
  <c r="FV50" i="282"/>
  <c r="FV51" i="282" s="1"/>
  <c r="FV76" i="282" s="1"/>
  <c r="FU14" i="288" l="1"/>
  <c r="FU63" i="286"/>
  <c r="FU24" i="265" s="1"/>
  <c r="FU36" i="286"/>
  <c r="FU37" i="286" s="1"/>
  <c r="FU75" i="265" s="1"/>
  <c r="FU47" i="286"/>
  <c r="FU48" i="286" s="1"/>
  <c r="FV45" i="286" s="1"/>
  <c r="FU16" i="288"/>
  <c r="FU52" i="265"/>
  <c r="FU60" i="288"/>
  <c r="FU62" i="288" s="1"/>
  <c r="FU65" i="288" s="1"/>
  <c r="FU39" i="288"/>
  <c r="FU40" i="288" s="1"/>
  <c r="FU43" i="288" s="1"/>
  <c r="FV53" i="282"/>
  <c r="FV55" i="282" s="1"/>
  <c r="FV57" i="282"/>
  <c r="FV67" i="282"/>
  <c r="FV11" i="282"/>
  <c r="FV12" i="282" s="1"/>
  <c r="FU63" i="265" l="1"/>
  <c r="FU65" i="265" s="1"/>
  <c r="FV34" i="286"/>
  <c r="FV52" i="286" s="1"/>
  <c r="FU19" i="288"/>
  <c r="FU76" i="265"/>
  <c r="FV56" i="286"/>
  <c r="FV140" i="280"/>
  <c r="FU25" i="265"/>
  <c r="FU53" i="265"/>
  <c r="FV77" i="282"/>
  <c r="FV78" i="282" s="1"/>
  <c r="FW75" i="282" s="1"/>
  <c r="FV58" i="282"/>
  <c r="FV59" i="282" s="1"/>
  <c r="FV62" i="282" s="1"/>
  <c r="FV63" i="282" s="1"/>
  <c r="FV13" i="282"/>
  <c r="FV21" i="265" s="1"/>
  <c r="FV87" i="282"/>
  <c r="FU67" i="265" l="1"/>
  <c r="FU82" i="265"/>
  <c r="FV88" i="282"/>
  <c r="FV89" i="282" s="1"/>
  <c r="FV64" i="282"/>
  <c r="FV32" i="265" s="1"/>
  <c r="FV66" i="282"/>
  <c r="FV22" i="265"/>
  <c r="FW54" i="282"/>
  <c r="FU81" i="265" l="1"/>
  <c r="FV33" i="265"/>
  <c r="FV73" i="265"/>
  <c r="FW86" i="282"/>
  <c r="FV35" i="286"/>
  <c r="FV53" i="286"/>
  <c r="FV54" i="286" s="1"/>
  <c r="FV60" i="286" s="1"/>
  <c r="FU84" i="265" l="1"/>
  <c r="FU83" i="265"/>
  <c r="FV11" i="280"/>
  <c r="FV13" i="280" s="1"/>
  <c r="FV37" i="265"/>
  <c r="FV74" i="288"/>
  <c r="FV42" i="265" l="1"/>
  <c r="FV141" i="280" l="1"/>
  <c r="FV142" i="280" s="1"/>
  <c r="FV144" i="280" s="1"/>
  <c r="FV145" i="280" s="1"/>
  <c r="FV147" i="280" l="1"/>
  <c r="FV148" i="280" s="1"/>
  <c r="FV44" i="265" s="1"/>
  <c r="FV173" i="280"/>
  <c r="FV162" i="280"/>
  <c r="FV164" i="280" s="1"/>
  <c r="FV188" i="280" l="1"/>
  <c r="FV169" i="280"/>
  <c r="FV170" i="280" s="1"/>
  <c r="FV189" i="280" s="1"/>
  <c r="FV174" i="280"/>
  <c r="FV175" i="280" s="1"/>
  <c r="FV178" i="280" s="1"/>
  <c r="FV180" i="280" s="1"/>
  <c r="FV165" i="280"/>
  <c r="FV45" i="265" s="1"/>
  <c r="FV190" i="280" l="1"/>
  <c r="FV191" i="280" s="1"/>
  <c r="FV181" i="280"/>
  <c r="FV46" i="265" s="1"/>
  <c r="FV72" i="265" l="1"/>
  <c r="FW187" i="280"/>
  <c r="FV47" i="265"/>
  <c r="FV50" i="265" l="1"/>
  <c r="FW179" i="280"/>
  <c r="FW157" i="280"/>
  <c r="FW158" i="280" s="1"/>
  <c r="FV57" i="286" l="1"/>
  <c r="FV58" i="286" s="1"/>
  <c r="FV61" i="286" s="1"/>
  <c r="FV62" i="286" s="1"/>
  <c r="FV14" i="288" s="1"/>
  <c r="FV46" i="286"/>
  <c r="FW36" i="282"/>
  <c r="FW38" i="282" s="1"/>
  <c r="FW44" i="282" s="1"/>
  <c r="FW45" i="282" s="1"/>
  <c r="FW159" i="280"/>
  <c r="FW18" i="265" s="1"/>
  <c r="FW168" i="280"/>
  <c r="FW163" i="280"/>
  <c r="FV30" i="288" l="1"/>
  <c r="FV32" i="288" s="1"/>
  <c r="FV39" i="288" s="1"/>
  <c r="FV40" i="288" s="1"/>
  <c r="FV43" i="288" s="1"/>
  <c r="FV47" i="286"/>
  <c r="FV48" i="286" s="1"/>
  <c r="FV63" i="265" s="1"/>
  <c r="FV63" i="286"/>
  <c r="FV24" i="265" s="1"/>
  <c r="FV36" i="286"/>
  <c r="FV37" i="286" s="1"/>
  <c r="FW34" i="286" s="1"/>
  <c r="FV16" i="288"/>
  <c r="FW45" i="286"/>
  <c r="FW47" i="282"/>
  <c r="FW48" i="282" s="1"/>
  <c r="FW50" i="282"/>
  <c r="FW51" i="282" s="1"/>
  <c r="FW76" i="282" s="1"/>
  <c r="FV60" i="288"/>
  <c r="FV62" i="288" s="1"/>
  <c r="FV65" i="288" s="1"/>
  <c r="FW19" i="265"/>
  <c r="FV75" i="265" l="1"/>
  <c r="FV76" i="265" s="1"/>
  <c r="FV52" i="265"/>
  <c r="FV65" i="265"/>
  <c r="FV19" i="288"/>
  <c r="FV25" i="265"/>
  <c r="FW67" i="282"/>
  <c r="FW11" i="282"/>
  <c r="FW12" i="282" s="1"/>
  <c r="FW53" i="282"/>
  <c r="FW55" i="282" s="1"/>
  <c r="FW57" i="282"/>
  <c r="FW140" i="280"/>
  <c r="FW56" i="286"/>
  <c r="FW52" i="286"/>
  <c r="FV53" i="265" l="1"/>
  <c r="FV82" i="265"/>
  <c r="FV67" i="265"/>
  <c r="FW77" i="282"/>
  <c r="FW78" i="282" s="1"/>
  <c r="FX75" i="282" s="1"/>
  <c r="FW58" i="282"/>
  <c r="FW59" i="282" s="1"/>
  <c r="FW62" i="282" s="1"/>
  <c r="FW63" i="282" s="1"/>
  <c r="FW87" i="282"/>
  <c r="FW13" i="282"/>
  <c r="FW21" i="265" s="1"/>
  <c r="FV81" i="265" l="1"/>
  <c r="FW66" i="282"/>
  <c r="FW88" i="282"/>
  <c r="FW89" i="282" s="1"/>
  <c r="FW64" i="282"/>
  <c r="FW32" i="265" s="1"/>
  <c r="FX54" i="282"/>
  <c r="FW22" i="265"/>
  <c r="FV84" i="265" l="1"/>
  <c r="FV83" i="265"/>
  <c r="FW53" i="286"/>
  <c r="FW54" i="286" s="1"/>
  <c r="FW60" i="286" s="1"/>
  <c r="FW35" i="286"/>
  <c r="FX86" i="282"/>
  <c r="FW73" i="265"/>
  <c r="FW33" i="265"/>
  <c r="FW11" i="280" l="1"/>
  <c r="FW13" i="280" s="1"/>
  <c r="FW74" i="288"/>
  <c r="FW37" i="265"/>
  <c r="FW42" i="265" l="1"/>
  <c r="FW141" i="280" l="1"/>
  <c r="FW142" i="280" s="1"/>
  <c r="FW147" i="280" s="1"/>
  <c r="FW148" i="280" s="1"/>
  <c r="FW144" i="280" l="1"/>
  <c r="FW145" i="280" s="1"/>
  <c r="FW173" i="280" s="1"/>
  <c r="FW188" i="280"/>
  <c r="FW44" i="265"/>
  <c r="FW162" i="280" l="1"/>
  <c r="FW164" i="280" s="1"/>
  <c r="FW169" i="280" s="1"/>
  <c r="FW170" i="280" s="1"/>
  <c r="FW189" i="280" s="1"/>
  <c r="FW165" i="280" l="1"/>
  <c r="FW45" i="265" s="1"/>
  <c r="FW174" i="280"/>
  <c r="FW175" i="280" s="1"/>
  <c r="FW178" i="280" s="1"/>
  <c r="FW180" i="280" s="1"/>
  <c r="FW190" i="280" s="1"/>
  <c r="FW191" i="280" s="1"/>
  <c r="FW181" i="280" l="1"/>
  <c r="FW46" i="265" s="1"/>
  <c r="FW72" i="265"/>
  <c r="FX187" i="280"/>
  <c r="FW47" i="265" l="1"/>
  <c r="FW50" i="265" s="1"/>
  <c r="FX179" i="280"/>
  <c r="FX157" i="280"/>
  <c r="FX158" i="280" s="1"/>
  <c r="FW46" i="286" l="1"/>
  <c r="FW57" i="286"/>
  <c r="FW58" i="286" s="1"/>
  <c r="FW61" i="286" s="1"/>
  <c r="FW62" i="286" s="1"/>
  <c r="FX36" i="282"/>
  <c r="FX38" i="282" s="1"/>
  <c r="FX44" i="282" s="1"/>
  <c r="FX45" i="282" s="1"/>
  <c r="FX168" i="280"/>
  <c r="FX163" i="280"/>
  <c r="FX159" i="280"/>
  <c r="FX18" i="265" s="1"/>
  <c r="FW63" i="286" l="1"/>
  <c r="FW30" i="288"/>
  <c r="FW32" i="288" s="1"/>
  <c r="FW14" i="288"/>
  <c r="FW36" i="286"/>
  <c r="FW37" i="286" s="1"/>
  <c r="FW47" i="286"/>
  <c r="FW48" i="286" s="1"/>
  <c r="FX19" i="265"/>
  <c r="AZ18" i="277"/>
  <c r="AZ19" i="277" s="1"/>
  <c r="FX50" i="282"/>
  <c r="FX51" i="282" s="1"/>
  <c r="FX76" i="282" s="1"/>
  <c r="FX47" i="282"/>
  <c r="FX48" i="282" s="1"/>
  <c r="FW16" i="288" l="1"/>
  <c r="FW75" i="265"/>
  <c r="FX34" i="286"/>
  <c r="FX52" i="286" s="1"/>
  <c r="FW39" i="288"/>
  <c r="FW40" i="288" s="1"/>
  <c r="FW43" i="288" s="1"/>
  <c r="FW60" i="288"/>
  <c r="FW62" i="288" s="1"/>
  <c r="FW65" i="288" s="1"/>
  <c r="FW63" i="265"/>
  <c r="FX45" i="286"/>
  <c r="FW52" i="265"/>
  <c r="FW24" i="265"/>
  <c r="FX53" i="282"/>
  <c r="FX55" i="282" s="1"/>
  <c r="FX57" i="282"/>
  <c r="FX67" i="282"/>
  <c r="FX11" i="282"/>
  <c r="FX12" i="282" s="1"/>
  <c r="FW19" i="288" l="1"/>
  <c r="FW25" i="265"/>
  <c r="FX56" i="286"/>
  <c r="FX140" i="280"/>
  <c r="FW53" i="265"/>
  <c r="FW65" i="265"/>
  <c r="FW76" i="265"/>
  <c r="FX87" i="282"/>
  <c r="FX13" i="282"/>
  <c r="FX21" i="265" s="1"/>
  <c r="FX58" i="282"/>
  <c r="FX59" i="282" s="1"/>
  <c r="FX62" i="282" s="1"/>
  <c r="FX63" i="282" s="1"/>
  <c r="FX77" i="282"/>
  <c r="FX78" i="282" s="1"/>
  <c r="FY75" i="282" s="1"/>
  <c r="FW82" i="265" l="1"/>
  <c r="FW67" i="265"/>
  <c r="FX66" i="282"/>
  <c r="FX88" i="282"/>
  <c r="FX89" i="282" s="1"/>
  <c r="FX64" i="282"/>
  <c r="FX32" i="265" s="1"/>
  <c r="FY54" i="282"/>
  <c r="AZ21" i="277"/>
  <c r="AZ22" i="277" s="1"/>
  <c r="FX22" i="265"/>
  <c r="FW81" i="265" l="1"/>
  <c r="FX73" i="265"/>
  <c r="FY86" i="282"/>
  <c r="FX35" i="286"/>
  <c r="FX53" i="286"/>
  <c r="FX54" i="286" s="1"/>
  <c r="FX60" i="286" s="1"/>
  <c r="FX33" i="265"/>
  <c r="AZ32" i="277"/>
  <c r="AZ33" i="277" s="1"/>
  <c r="AZ37" i="277" s="1"/>
  <c r="AZ41" i="277" s="1"/>
  <c r="BA73" i="277" l="1"/>
  <c r="FW84" i="265"/>
  <c r="FW83" i="265"/>
  <c r="FX11" i="280"/>
  <c r="FX13" i="280" s="1"/>
  <c r="FX74" i="288"/>
  <c r="FX37" i="265"/>
  <c r="FX42" i="265" l="1"/>
  <c r="FX141" i="280" l="1"/>
  <c r="FX142" i="280" s="1"/>
  <c r="FX147" i="280" s="1"/>
  <c r="FX148" i="280" s="1"/>
  <c r="FX144" i="280" l="1"/>
  <c r="FX145" i="280" s="1"/>
  <c r="FX173" i="280" s="1"/>
  <c r="FX188" i="280"/>
  <c r="FX44" i="265"/>
  <c r="FX162" i="280" l="1"/>
  <c r="FX164" i="280" s="1"/>
  <c r="FX169" i="280" s="1"/>
  <c r="FX170" i="280" s="1"/>
  <c r="FX189" i="280" s="1"/>
  <c r="AZ43" i="277"/>
  <c r="FX165" i="280"/>
  <c r="FX45" i="265" s="1"/>
  <c r="FX174" i="280" l="1"/>
  <c r="FX175" i="280" s="1"/>
  <c r="FX178" i="280" s="1"/>
  <c r="FX180" i="280" s="1"/>
  <c r="FX181" i="280" s="1"/>
  <c r="FX46" i="265" s="1"/>
  <c r="FX190" i="280" l="1"/>
  <c r="FX191" i="280" s="1"/>
  <c r="FY187" i="280" s="1"/>
  <c r="FX47" i="265"/>
  <c r="FX72" i="265" l="1"/>
  <c r="FX50" i="265"/>
  <c r="FY179" i="280"/>
  <c r="FY157" i="280"/>
  <c r="FY158" i="280" s="1"/>
  <c r="BA72" i="277"/>
  <c r="FX46" i="286" l="1"/>
  <c r="FX57" i="286"/>
  <c r="FX58" i="286" s="1"/>
  <c r="FX61" i="286" s="1"/>
  <c r="FX62" i="286" s="1"/>
  <c r="FY36" i="282"/>
  <c r="FY38" i="282" s="1"/>
  <c r="FY44" i="282" s="1"/>
  <c r="FY45" i="282" s="1"/>
  <c r="FY168" i="280"/>
  <c r="FY163" i="280"/>
  <c r="FY159" i="280"/>
  <c r="FY18" i="265" s="1"/>
  <c r="FX47" i="286" l="1"/>
  <c r="FX48" i="286" s="1"/>
  <c r="FX36" i="286"/>
  <c r="FX37" i="286" s="1"/>
  <c r="FX30" i="288"/>
  <c r="FX32" i="288" s="1"/>
  <c r="FX14" i="288"/>
  <c r="FX63" i="286"/>
  <c r="FY19" i="265"/>
  <c r="FY50" i="282"/>
  <c r="FY51" i="282" s="1"/>
  <c r="FY76" i="282" s="1"/>
  <c r="FY47" i="282"/>
  <c r="FY48" i="282" s="1"/>
  <c r="FX16" i="288" l="1"/>
  <c r="FX75" i="265"/>
  <c r="FY34" i="286"/>
  <c r="FY52" i="286" s="1"/>
  <c r="FX24" i="265"/>
  <c r="FX52" i="265"/>
  <c r="FX39" i="288"/>
  <c r="FX40" i="288" s="1"/>
  <c r="FX43" i="288" s="1"/>
  <c r="FX60" i="288"/>
  <c r="FX62" i="288" s="1"/>
  <c r="FX65" i="288" s="1"/>
  <c r="FX63" i="265"/>
  <c r="FY45" i="286"/>
  <c r="FY53" i="282"/>
  <c r="FY55" i="282" s="1"/>
  <c r="FY57" i="282"/>
  <c r="FY67" i="282"/>
  <c r="FY11" i="282"/>
  <c r="FY12" i="282" s="1"/>
  <c r="FX19" i="288" l="1"/>
  <c r="FY140" i="280"/>
  <c r="FY56" i="286"/>
  <c r="AZ51" i="277"/>
  <c r="FX53" i="265"/>
  <c r="BA63" i="277"/>
  <c r="BA65" i="277" s="1"/>
  <c r="BA67" i="277" s="1"/>
  <c r="BA81" i="277" s="1"/>
  <c r="FX65" i="265"/>
  <c r="FX25" i="265"/>
  <c r="AZ24" i="277"/>
  <c r="AZ25" i="277" s="1"/>
  <c r="FX76" i="265"/>
  <c r="BA75" i="277"/>
  <c r="BA76" i="277" s="1"/>
  <c r="BA82" i="277" s="1"/>
  <c r="FY87" i="282"/>
  <c r="FY13" i="282"/>
  <c r="FY21" i="265" s="1"/>
  <c r="FY77" i="282"/>
  <c r="FY78" i="282" s="1"/>
  <c r="FZ75" i="282" s="1"/>
  <c r="FY58" i="282"/>
  <c r="FY59" i="282" s="1"/>
  <c r="FY62" i="282" s="1"/>
  <c r="FY63" i="282" s="1"/>
  <c r="FX67" i="265" l="1"/>
  <c r="FX82" i="265"/>
  <c r="BA83" i="277"/>
  <c r="BA84" i="277"/>
  <c r="FZ54" i="282"/>
  <c r="FY22" i="265"/>
  <c r="FY66" i="282"/>
  <c r="FY88" i="282"/>
  <c r="FY89" i="282" s="1"/>
  <c r="FY64" i="282"/>
  <c r="FY32" i="265" s="1"/>
  <c r="FX81" i="265" l="1"/>
  <c r="FY33" i="265"/>
  <c r="FZ86" i="282"/>
  <c r="FY73" i="265"/>
  <c r="FY35" i="286"/>
  <c r="FY53" i="286"/>
  <c r="FY54" i="286" s="1"/>
  <c r="FY60" i="286" s="1"/>
  <c r="FX84" i="265" l="1"/>
  <c r="FX83" i="265"/>
  <c r="FY11" i="280"/>
  <c r="FY13" i="280" s="1"/>
  <c r="FY74" i="288"/>
  <c r="FY37" i="265"/>
  <c r="FY42" i="265" l="1"/>
  <c r="FY141" i="280" l="1"/>
  <c r="FY142" i="280" s="1"/>
  <c r="FY147" i="280" s="1"/>
  <c r="FY148" i="280" s="1"/>
  <c r="FY144" i="280" l="1"/>
  <c r="FY145" i="280" s="1"/>
  <c r="FY173" i="280" s="1"/>
  <c r="FY188" i="280"/>
  <c r="FY44" i="265"/>
  <c r="FY162" i="280" l="1"/>
  <c r="FY164" i="280" s="1"/>
  <c r="FY169" i="280" s="1"/>
  <c r="FY170" i="280" s="1"/>
  <c r="FY189" i="280" s="1"/>
  <c r="FY165" i="280" l="1"/>
  <c r="FY45" i="265" s="1"/>
  <c r="FY174" i="280"/>
  <c r="FY175" i="280" s="1"/>
  <c r="FY178" i="280" s="1"/>
  <c r="FY180" i="280" s="1"/>
  <c r="FY190" i="280" s="1"/>
  <c r="FY191" i="280" s="1"/>
  <c r="FY181" i="280" l="1"/>
  <c r="FY46" i="265" s="1"/>
  <c r="FY72" i="265"/>
  <c r="FZ187" i="280"/>
  <c r="FY47" i="265" l="1"/>
  <c r="FY50" i="265" s="1"/>
  <c r="FZ157" i="280"/>
  <c r="FZ158" i="280" s="1"/>
  <c r="FZ179" i="280"/>
  <c r="FY57" i="286" l="1"/>
  <c r="FY58" i="286" s="1"/>
  <c r="FY61" i="286" s="1"/>
  <c r="FY62" i="286" s="1"/>
  <c r="FY46" i="286"/>
  <c r="FZ163" i="280"/>
  <c r="FZ168" i="280"/>
  <c r="FZ159" i="280"/>
  <c r="FZ18" i="265" s="1"/>
  <c r="FZ36" i="282"/>
  <c r="FZ38" i="282" s="1"/>
  <c r="FZ44" i="282" s="1"/>
  <c r="FZ45" i="282" s="1"/>
  <c r="FY36" i="286" l="1"/>
  <c r="FY37" i="286" s="1"/>
  <c r="FY63" i="286"/>
  <c r="FY47" i="286"/>
  <c r="FY48" i="286" s="1"/>
  <c r="FY30" i="288"/>
  <c r="FY32" i="288" s="1"/>
  <c r="FY14" i="288"/>
  <c r="FZ50" i="282"/>
  <c r="FZ51" i="282" s="1"/>
  <c r="FZ76" i="282" s="1"/>
  <c r="FZ47" i="282"/>
  <c r="FZ48" i="282" s="1"/>
  <c r="FZ19" i="265"/>
  <c r="FY16" i="288" l="1"/>
  <c r="FZ45" i="286"/>
  <c r="FY63" i="265"/>
  <c r="FZ34" i="286"/>
  <c r="FZ52" i="286" s="1"/>
  <c r="FY75" i="265"/>
  <c r="FY60" i="288"/>
  <c r="FY62" i="288" s="1"/>
  <c r="FY65" i="288" s="1"/>
  <c r="FY39" i="288"/>
  <c r="FY40" i="288" s="1"/>
  <c r="FY43" i="288" s="1"/>
  <c r="FY24" i="265"/>
  <c r="FY52" i="265"/>
  <c r="FZ67" i="282"/>
  <c r="FZ11" i="282"/>
  <c r="FZ12" i="282" s="1"/>
  <c r="FZ57" i="282"/>
  <c r="FZ53" i="282"/>
  <c r="FZ55" i="282" s="1"/>
  <c r="FY19" i="288" l="1"/>
  <c r="FY53" i="265"/>
  <c r="FY76" i="265"/>
  <c r="FY65" i="265"/>
  <c r="FY25" i="265"/>
  <c r="FZ56" i="286"/>
  <c r="FZ140" i="280"/>
  <c r="FZ77" i="282"/>
  <c r="FZ78" i="282" s="1"/>
  <c r="GA75" i="282" s="1"/>
  <c r="FZ58" i="282"/>
  <c r="FZ59" i="282" s="1"/>
  <c r="FZ62" i="282" s="1"/>
  <c r="FZ63" i="282" s="1"/>
  <c r="FZ13" i="282"/>
  <c r="FZ21" i="265" s="1"/>
  <c r="FZ87" i="282"/>
  <c r="FY67" i="265" l="1"/>
  <c r="FY82" i="265"/>
  <c r="FZ88" i="282"/>
  <c r="FZ89" i="282" s="1"/>
  <c r="FZ66" i="282"/>
  <c r="FZ64" i="282"/>
  <c r="FZ32" i="265" s="1"/>
  <c r="FZ22" i="265"/>
  <c r="GA54" i="282"/>
  <c r="FY81" i="265" l="1"/>
  <c r="FZ73" i="265"/>
  <c r="GA86" i="282"/>
  <c r="FZ35" i="286"/>
  <c r="FZ53" i="286"/>
  <c r="FZ54" i="286" s="1"/>
  <c r="FZ60" i="286" s="1"/>
  <c r="FZ33" i="265"/>
  <c r="FY83" i="265" l="1"/>
  <c r="FY84" i="265"/>
  <c r="FZ11" i="280"/>
  <c r="FZ13" i="280" s="1"/>
  <c r="FZ37" i="265"/>
  <c r="FZ74" i="288"/>
  <c r="FZ42" i="265" l="1"/>
  <c r="FZ141" i="280" l="1"/>
  <c r="FZ142" i="280" s="1"/>
  <c r="FZ147" i="280" s="1"/>
  <c r="FZ148" i="280" s="1"/>
  <c r="FZ144" i="280" l="1"/>
  <c r="FZ145" i="280" s="1"/>
  <c r="FZ162" i="280" s="1"/>
  <c r="FZ164" i="280" s="1"/>
  <c r="FZ188" i="280"/>
  <c r="FZ44" i="265"/>
  <c r="FZ173" i="280" l="1"/>
  <c r="FZ169" i="280"/>
  <c r="FZ170" i="280" s="1"/>
  <c r="FZ189" i="280" s="1"/>
  <c r="FZ165" i="280"/>
  <c r="FZ45" i="265" s="1"/>
  <c r="FZ174" i="280"/>
  <c r="FZ175" i="280" l="1"/>
  <c r="FZ178" i="280" s="1"/>
  <c r="FZ180" i="280" s="1"/>
  <c r="FZ181" i="280" s="1"/>
  <c r="FZ46" i="265" s="1"/>
  <c r="FZ190" i="280" l="1"/>
  <c r="FZ191" i="280" s="1"/>
  <c r="GA187" i="280" s="1"/>
  <c r="FZ47" i="265"/>
  <c r="FZ72" i="265" l="1"/>
  <c r="FZ50" i="265"/>
  <c r="GA157" i="280"/>
  <c r="GA158" i="280" s="1"/>
  <c r="GA179" i="280"/>
  <c r="FZ46" i="286" l="1"/>
  <c r="FZ57" i="286"/>
  <c r="FZ58" i="286" s="1"/>
  <c r="FZ61" i="286" s="1"/>
  <c r="FZ62" i="286" s="1"/>
  <c r="FZ36" i="286" s="1"/>
  <c r="FZ37" i="286" s="1"/>
  <c r="GA36" i="282"/>
  <c r="GA38" i="282" s="1"/>
  <c r="GA44" i="282" s="1"/>
  <c r="GA45" i="282" s="1"/>
  <c r="GA159" i="280"/>
  <c r="GA18" i="265" s="1"/>
  <c r="GA163" i="280"/>
  <c r="GA168" i="280"/>
  <c r="FZ47" i="286" l="1"/>
  <c r="FZ48" i="286" s="1"/>
  <c r="GA45" i="286" s="1"/>
  <c r="FZ63" i="286"/>
  <c r="FZ52" i="265" s="1"/>
  <c r="FZ14" i="288"/>
  <c r="FZ16" i="288" s="1"/>
  <c r="FZ30" i="288"/>
  <c r="FZ32" i="288" s="1"/>
  <c r="FZ60" i="288" s="1"/>
  <c r="FZ62" i="288" s="1"/>
  <c r="FZ65" i="288" s="1"/>
  <c r="GA19" i="265"/>
  <c r="GA50" i="282"/>
  <c r="GA51" i="282" s="1"/>
  <c r="GA76" i="282" s="1"/>
  <c r="GA47" i="282"/>
  <c r="GA48" i="282" s="1"/>
  <c r="FZ24" i="265"/>
  <c r="FZ75" i="265"/>
  <c r="GA34" i="286"/>
  <c r="FZ63" i="265" l="1"/>
  <c r="FZ65" i="265" s="1"/>
  <c r="FZ39" i="288"/>
  <c r="FZ40" i="288" s="1"/>
  <c r="FZ43" i="288" s="1"/>
  <c r="FZ76" i="265"/>
  <c r="FZ19" i="288"/>
  <c r="GA52" i="286"/>
  <c r="FZ53" i="265"/>
  <c r="GA57" i="282"/>
  <c r="GA53" i="282"/>
  <c r="GA55" i="282" s="1"/>
  <c r="GA140" i="280"/>
  <c r="GA56" i="286"/>
  <c r="FZ25" i="265"/>
  <c r="GA67" i="282"/>
  <c r="GA11" i="282"/>
  <c r="GA12" i="282" s="1"/>
  <c r="FZ67" i="265" l="1"/>
  <c r="FZ82" i="265"/>
  <c r="GA58" i="282"/>
  <c r="GA59" i="282" s="1"/>
  <c r="GA62" i="282" s="1"/>
  <c r="GA63" i="282" s="1"/>
  <c r="GA77" i="282"/>
  <c r="GA78" i="282" s="1"/>
  <c r="GB75" i="282" s="1"/>
  <c r="GA87" i="282"/>
  <c r="GA13" i="282"/>
  <c r="GA21" i="265" s="1"/>
  <c r="FZ81" i="265" l="1"/>
  <c r="GA22" i="265"/>
  <c r="GA66" i="282"/>
  <c r="GA64" i="282"/>
  <c r="GA32" i="265" s="1"/>
  <c r="GA88" i="282"/>
  <c r="GA89" i="282" s="1"/>
  <c r="GB54" i="282"/>
  <c r="FZ84" i="265" l="1"/>
  <c r="FZ83" i="265"/>
  <c r="GA53" i="286"/>
  <c r="GA54" i="286" s="1"/>
  <c r="GA60" i="286" s="1"/>
  <c r="GA35" i="286"/>
  <c r="GA33" i="265"/>
  <c r="GA73" i="265"/>
  <c r="GB86" i="282"/>
  <c r="GA11" i="280" l="1"/>
  <c r="GA13" i="280" s="1"/>
  <c r="GA37" i="265"/>
  <c r="GA74" i="288"/>
  <c r="GA42" i="265" l="1"/>
  <c r="GA141" i="280" l="1"/>
  <c r="GA142" i="280" s="1"/>
  <c r="GA144" i="280" s="1"/>
  <c r="GA145" i="280" s="1"/>
  <c r="GA147" i="280" l="1"/>
  <c r="GA148" i="280" s="1"/>
  <c r="GA44" i="265" s="1"/>
  <c r="GA162" i="280"/>
  <c r="GA164" i="280" s="1"/>
  <c r="GA173" i="280"/>
  <c r="GA188" i="280" l="1"/>
  <c r="GA169" i="280"/>
  <c r="GA170" i="280" s="1"/>
  <c r="GA189" i="280" s="1"/>
  <c r="GA165" i="280"/>
  <c r="GA45" i="265" s="1"/>
  <c r="GA174" i="280"/>
  <c r="GA175" i="280" s="1"/>
  <c r="GA178" i="280" s="1"/>
  <c r="GA180" i="280" s="1"/>
  <c r="GA181" i="280" l="1"/>
  <c r="GA46" i="265" s="1"/>
  <c r="GA190" i="280"/>
  <c r="GA191" i="280" s="1"/>
  <c r="GA72" i="265" l="1"/>
  <c r="GB187" i="280"/>
  <c r="GA47" i="265"/>
  <c r="GA50" i="265" l="1"/>
  <c r="GB179" i="280"/>
  <c r="GB157" i="280"/>
  <c r="GB158" i="280" s="1"/>
  <c r="GA46" i="286" l="1"/>
  <c r="GA57" i="286"/>
  <c r="GA58" i="286" s="1"/>
  <c r="GA61" i="286" s="1"/>
  <c r="GA62" i="286" s="1"/>
  <c r="GA47" i="286" s="1"/>
  <c r="GB163" i="280"/>
  <c r="GB168" i="280"/>
  <c r="GB36" i="282"/>
  <c r="GB38" i="282" s="1"/>
  <c r="GB44" i="282" s="1"/>
  <c r="GB45" i="282" s="1"/>
  <c r="GB159" i="280"/>
  <c r="GB18" i="265" s="1"/>
  <c r="GA14" i="288" l="1"/>
  <c r="GA16" i="288" s="1"/>
  <c r="GA36" i="286"/>
  <c r="GA37" i="286" s="1"/>
  <c r="GA75" i="265" s="1"/>
  <c r="GA48" i="286"/>
  <c r="GB45" i="286" s="1"/>
  <c r="GA63" i="286"/>
  <c r="GA24" i="265" s="1"/>
  <c r="GA30" i="288"/>
  <c r="GA32" i="288" s="1"/>
  <c r="GA39" i="288" s="1"/>
  <c r="GA40" i="288" s="1"/>
  <c r="GA43" i="288" s="1"/>
  <c r="GB19" i="265"/>
  <c r="BA18" i="277"/>
  <c r="BA19" i="277" s="1"/>
  <c r="GB50" i="282"/>
  <c r="GB51" i="282" s="1"/>
  <c r="GB76" i="282" s="1"/>
  <c r="GB47" i="282"/>
  <c r="GB48" i="282" s="1"/>
  <c r="GB34" i="286" l="1"/>
  <c r="GB52" i="286" s="1"/>
  <c r="GA52" i="265"/>
  <c r="GA63" i="265"/>
  <c r="GA60" i="288"/>
  <c r="GA62" i="288" s="1"/>
  <c r="GA65" i="288" s="1"/>
  <c r="GA65" i="265"/>
  <c r="GA76" i="265"/>
  <c r="GA19" i="288"/>
  <c r="GA25" i="265"/>
  <c r="GB53" i="282"/>
  <c r="GB55" i="282" s="1"/>
  <c r="GB57" i="282"/>
  <c r="GB140" i="280"/>
  <c r="GB56" i="286"/>
  <c r="GB11" i="282"/>
  <c r="GB12" i="282" s="1"/>
  <c r="GB67" i="282"/>
  <c r="GA53" i="265" l="1"/>
  <c r="GA82" i="265"/>
  <c r="GA67" i="265"/>
  <c r="GB58" i="282"/>
  <c r="GB59" i="282" s="1"/>
  <c r="GB62" i="282" s="1"/>
  <c r="GB63" i="282" s="1"/>
  <c r="GB77" i="282"/>
  <c r="GB78" i="282" s="1"/>
  <c r="GC75" i="282" s="1"/>
  <c r="GB87" i="282"/>
  <c r="GB13" i="282"/>
  <c r="GB21" i="265" s="1"/>
  <c r="GA81" i="265" l="1"/>
  <c r="GB88" i="282"/>
  <c r="GB89" i="282" s="1"/>
  <c r="GB66" i="282"/>
  <c r="GB64" i="282"/>
  <c r="GB32" i="265" s="1"/>
  <c r="GC54" i="282"/>
  <c r="BA21" i="277"/>
  <c r="BA22" i="277" s="1"/>
  <c r="GB22" i="265"/>
  <c r="GA84" i="265" l="1"/>
  <c r="GA83" i="265"/>
  <c r="GB35" i="286"/>
  <c r="GB53" i="286"/>
  <c r="GB54" i="286" s="1"/>
  <c r="GB60" i="286" s="1"/>
  <c r="GB33" i="265"/>
  <c r="BA32" i="277"/>
  <c r="BA33" i="277" s="1"/>
  <c r="BA37" i="277" s="1"/>
  <c r="BA41" i="277" s="1"/>
  <c r="GC86" i="282"/>
  <c r="GB73" i="265"/>
  <c r="BB73" i="277" l="1"/>
  <c r="GB11" i="280"/>
  <c r="GB13" i="280" s="1"/>
  <c r="GB74" i="288"/>
  <c r="GB37" i="265"/>
  <c r="GB42" i="265" l="1"/>
  <c r="GB141" i="280" l="1"/>
  <c r="GB142" i="280" s="1"/>
  <c r="GB147" i="280" s="1"/>
  <c r="GB148" i="280" s="1"/>
  <c r="GB144" i="280" l="1"/>
  <c r="GB145" i="280" s="1"/>
  <c r="GB162" i="280" s="1"/>
  <c r="GB164" i="280" s="1"/>
  <c r="GB188" i="280"/>
  <c r="GB44" i="265"/>
  <c r="GB173" i="280" l="1"/>
  <c r="BA43" i="277"/>
  <c r="GB169" i="280"/>
  <c r="GB170" i="280" s="1"/>
  <c r="GB189" i="280" s="1"/>
  <c r="GB165" i="280"/>
  <c r="GB45" i="265" s="1"/>
  <c r="GB174" i="280"/>
  <c r="GB175" i="280" s="1"/>
  <c r="GB178" i="280" s="1"/>
  <c r="GB180" i="280" s="1"/>
  <c r="GB190" i="280" l="1"/>
  <c r="GB191" i="280" s="1"/>
  <c r="GB181" i="280"/>
  <c r="GB46" i="265" s="1"/>
  <c r="BA44" i="277" l="1"/>
  <c r="GB47" i="265"/>
  <c r="GB72" i="265"/>
  <c r="GC187" i="280"/>
  <c r="GB50" i="265" l="1"/>
  <c r="BB72" i="277"/>
  <c r="GC179" i="280"/>
  <c r="GC157" i="280"/>
  <c r="GC158" i="280" s="1"/>
  <c r="GB57" i="286"/>
  <c r="GB58" i="286" s="1"/>
  <c r="GB61" i="286" s="1"/>
  <c r="GB62" i="286" s="1"/>
  <c r="GB46" i="286" l="1"/>
  <c r="GB36" i="286"/>
  <c r="GB37" i="286" s="1"/>
  <c r="GB47" i="286"/>
  <c r="GB48" i="286" s="1"/>
  <c r="GB14" i="288"/>
  <c r="GB63" i="286"/>
  <c r="GB30" i="288"/>
  <c r="GB32" i="288" s="1"/>
  <c r="GC36" i="282"/>
  <c r="GC38" i="282" s="1"/>
  <c r="GC44" i="282" s="1"/>
  <c r="GC45" i="282" s="1"/>
  <c r="GC168" i="280"/>
  <c r="GC163" i="280"/>
  <c r="GC159" i="280"/>
  <c r="GC18" i="265" s="1"/>
  <c r="GB16" i="288" l="1"/>
  <c r="GC19" i="265"/>
  <c r="GB63" i="265"/>
  <c r="GC45" i="286"/>
  <c r="GB24" i="265"/>
  <c r="GB52" i="265"/>
  <c r="GC50" i="282"/>
  <c r="GC51" i="282" s="1"/>
  <c r="GC76" i="282" s="1"/>
  <c r="GC47" i="282"/>
  <c r="GC48" i="282" s="1"/>
  <c r="GB60" i="288"/>
  <c r="GB62" i="288" s="1"/>
  <c r="GB65" i="288" s="1"/>
  <c r="GB39" i="288"/>
  <c r="GB40" i="288" s="1"/>
  <c r="GB43" i="288" s="1"/>
  <c r="GB75" i="265"/>
  <c r="GC34" i="286"/>
  <c r="GB19" i="288" l="1"/>
  <c r="GC52" i="286"/>
  <c r="GC53" i="282"/>
  <c r="GC55" i="282" s="1"/>
  <c r="GC57" i="282"/>
  <c r="BA51" i="277"/>
  <c r="GB53" i="265"/>
  <c r="GC56" i="286"/>
  <c r="GC140" i="280"/>
  <c r="BB75" i="277"/>
  <c r="BB76" i="277" s="1"/>
  <c r="BB82" i="277" s="1"/>
  <c r="GB76" i="265"/>
  <c r="BA24" i="277"/>
  <c r="BA25" i="277" s="1"/>
  <c r="GB25" i="265"/>
  <c r="BB63" i="277"/>
  <c r="BB65" i="277" s="1"/>
  <c r="BB67" i="277" s="1"/>
  <c r="BB81" i="277" s="1"/>
  <c r="GB65" i="265"/>
  <c r="GC67" i="282"/>
  <c r="GC11" i="282"/>
  <c r="GC12" i="282" s="1"/>
  <c r="GB67" i="265" l="1"/>
  <c r="GB82" i="265"/>
  <c r="BB83" i="277"/>
  <c r="BB84" i="277"/>
  <c r="GC13" i="282"/>
  <c r="GC21" i="265" s="1"/>
  <c r="GC87" i="282"/>
  <c r="GC77" i="282"/>
  <c r="GC78" i="282" s="1"/>
  <c r="GD75" i="282" s="1"/>
  <c r="GC58" i="282"/>
  <c r="GC59" i="282" s="1"/>
  <c r="GC62" i="282" s="1"/>
  <c r="GC63" i="282" s="1"/>
  <c r="GB81" i="265" l="1"/>
  <c r="GC66" i="282"/>
  <c r="GC88" i="282"/>
  <c r="GC89" i="282" s="1"/>
  <c r="GC64" i="282"/>
  <c r="GC32" i="265" s="1"/>
  <c r="GD54" i="282"/>
  <c r="GC22" i="265"/>
  <c r="GB83" i="265" l="1"/>
  <c r="GB84" i="265"/>
  <c r="GC33" i="265"/>
  <c r="GC35" i="286"/>
  <c r="GC53" i="286"/>
  <c r="GC54" i="286" s="1"/>
  <c r="GC60" i="286" s="1"/>
  <c r="GC73" i="265"/>
  <c r="GD86" i="282"/>
  <c r="GC11" i="280" l="1"/>
  <c r="GC13" i="280" s="1"/>
  <c r="GC74" i="288"/>
  <c r="GC37" i="265"/>
  <c r="GC42" i="265" l="1"/>
  <c r="GC141" i="280" l="1"/>
  <c r="GC142" i="280" s="1"/>
  <c r="GC144" i="280" s="1"/>
  <c r="GC145" i="280" s="1"/>
  <c r="GC147" i="280" l="1"/>
  <c r="GC148" i="280" s="1"/>
  <c r="GC188" i="280" s="1"/>
  <c r="GC162" i="280"/>
  <c r="GC164" i="280" s="1"/>
  <c r="GC173" i="280"/>
  <c r="GC44" i="265" l="1"/>
  <c r="GC169" i="280"/>
  <c r="GC170" i="280" s="1"/>
  <c r="GC189" i="280" s="1"/>
  <c r="GC174" i="280"/>
  <c r="GC175" i="280" s="1"/>
  <c r="GC178" i="280" s="1"/>
  <c r="GC180" i="280" s="1"/>
  <c r="GC165" i="280"/>
  <c r="GC45" i="265" s="1"/>
  <c r="GC190" i="280" l="1"/>
  <c r="GC191" i="280" s="1"/>
  <c r="GC181" i="280"/>
  <c r="GC46" i="265" s="1"/>
  <c r="GC47" i="265" l="1"/>
  <c r="GC72" i="265"/>
  <c r="GD187" i="280"/>
  <c r="GC50" i="265" l="1"/>
  <c r="GD157" i="280"/>
  <c r="GD158" i="280" s="1"/>
  <c r="GD179" i="280"/>
  <c r="GC57" i="286" l="1"/>
  <c r="GC58" i="286" s="1"/>
  <c r="GC61" i="286" s="1"/>
  <c r="GC62" i="286" s="1"/>
  <c r="GC46" i="286"/>
  <c r="GD36" i="282"/>
  <c r="GD38" i="282" s="1"/>
  <c r="GD44" i="282" s="1"/>
  <c r="GD45" i="282" s="1"/>
  <c r="GD159" i="280"/>
  <c r="GD18" i="265" s="1"/>
  <c r="GD168" i="280"/>
  <c r="GD163" i="280"/>
  <c r="GC47" i="286" l="1"/>
  <c r="GC48" i="286" s="1"/>
  <c r="GC36" i="286"/>
  <c r="GC37" i="286" s="1"/>
  <c r="GC30" i="288"/>
  <c r="GC32" i="288" s="1"/>
  <c r="GC63" i="286"/>
  <c r="GC14" i="288"/>
  <c r="GD50" i="282"/>
  <c r="GD51" i="282" s="1"/>
  <c r="GD76" i="282" s="1"/>
  <c r="GD47" i="282"/>
  <c r="GD48" i="282" s="1"/>
  <c r="GD19" i="265"/>
  <c r="GC16" i="288" l="1"/>
  <c r="GC60" i="288"/>
  <c r="GC62" i="288" s="1"/>
  <c r="GC65" i="288" s="1"/>
  <c r="GC39" i="288"/>
  <c r="GC40" i="288" s="1"/>
  <c r="GC43" i="288" s="1"/>
  <c r="GC52" i="265"/>
  <c r="GC24" i="265"/>
  <c r="GD34" i="286"/>
  <c r="GD52" i="286" s="1"/>
  <c r="GC75" i="265"/>
  <c r="GD45" i="286"/>
  <c r="GC63" i="265"/>
  <c r="GD53" i="282"/>
  <c r="GD55" i="282" s="1"/>
  <c r="GD57" i="282"/>
  <c r="GD67" i="282"/>
  <c r="GD11" i="282"/>
  <c r="GD12" i="282" s="1"/>
  <c r="GC19" i="288" l="1"/>
  <c r="GC53" i="265"/>
  <c r="GC65" i="265"/>
  <c r="GC76" i="265"/>
  <c r="GC25" i="265"/>
  <c r="GD56" i="286"/>
  <c r="GD140" i="280"/>
  <c r="GD87" i="282"/>
  <c r="GD13" i="282"/>
  <c r="GD21" i="265" s="1"/>
  <c r="GD58" i="282"/>
  <c r="GD59" i="282" s="1"/>
  <c r="GD62" i="282" s="1"/>
  <c r="GD63" i="282" s="1"/>
  <c r="GD77" i="282"/>
  <c r="GD78" i="282" s="1"/>
  <c r="GE75" i="282" s="1"/>
  <c r="GC82" i="265" l="1"/>
  <c r="GC67" i="265"/>
  <c r="GE54" i="282"/>
  <c r="GD22" i="265"/>
  <c r="GD88" i="282"/>
  <c r="GD89" i="282" s="1"/>
  <c r="GD66" i="282"/>
  <c r="GD64" i="282"/>
  <c r="GD32" i="265" s="1"/>
  <c r="GC81" i="265" l="1"/>
  <c r="GE86" i="282"/>
  <c r="GD73" i="265"/>
  <c r="GD33" i="265"/>
  <c r="GD35" i="286"/>
  <c r="GD53" i="286"/>
  <c r="GD54" i="286" s="1"/>
  <c r="GD60" i="286" s="1"/>
  <c r="GC83" i="265" l="1"/>
  <c r="GC84" i="265"/>
  <c r="GD11" i="280"/>
  <c r="GD13" i="280" s="1"/>
  <c r="GD37" i="265"/>
  <c r="GD74" i="288"/>
  <c r="GD42" i="265" l="1"/>
  <c r="GD141" i="280" l="1"/>
  <c r="GD142" i="280" s="1"/>
  <c r="GD144" i="280" s="1"/>
  <c r="GD145" i="280" s="1"/>
  <c r="GD147" i="280" l="1"/>
  <c r="GD148" i="280" s="1"/>
  <c r="GD188" i="280" s="1"/>
  <c r="GD162" i="280"/>
  <c r="GD164" i="280" s="1"/>
  <c r="GD173" i="280"/>
  <c r="GD44" i="265" l="1"/>
  <c r="GD174" i="280"/>
  <c r="GD175" i="280" s="1"/>
  <c r="GD178" i="280" s="1"/>
  <c r="GD180" i="280" s="1"/>
  <c r="GD165" i="280"/>
  <c r="GD45" i="265" s="1"/>
  <c r="GD169" i="280"/>
  <c r="GD170" i="280" s="1"/>
  <c r="GD189" i="280" s="1"/>
  <c r="GD190" i="280" l="1"/>
  <c r="GD191" i="280" s="1"/>
  <c r="GD181" i="280"/>
  <c r="GD46" i="265" s="1"/>
  <c r="GD72" i="265" l="1"/>
  <c r="GE187" i="280"/>
  <c r="GD47" i="265"/>
  <c r="GD50" i="265" l="1"/>
  <c r="GE179" i="280"/>
  <c r="GE157" i="280"/>
  <c r="GE158" i="280" s="1"/>
  <c r="GD46" i="286" l="1"/>
  <c r="GD57" i="286"/>
  <c r="GD58" i="286" s="1"/>
  <c r="GD61" i="286" s="1"/>
  <c r="GD62" i="286" s="1"/>
  <c r="GD36" i="286" s="1"/>
  <c r="GD37" i="286" s="1"/>
  <c r="GE36" i="282"/>
  <c r="GE38" i="282" s="1"/>
  <c r="GE44" i="282" s="1"/>
  <c r="GE45" i="282" s="1"/>
  <c r="GE159" i="280"/>
  <c r="GE18" i="265" s="1"/>
  <c r="GE163" i="280"/>
  <c r="GE168" i="280"/>
  <c r="GD47" i="286" l="1"/>
  <c r="GD48" i="286" s="1"/>
  <c r="GD63" i="265" s="1"/>
  <c r="GD14" i="288"/>
  <c r="GD30" i="288"/>
  <c r="GD32" i="288" s="1"/>
  <c r="GD39" i="288" s="1"/>
  <c r="GD40" i="288" s="1"/>
  <c r="GD43" i="288" s="1"/>
  <c r="GD63" i="286"/>
  <c r="GD24" i="265" s="1"/>
  <c r="GE50" i="282"/>
  <c r="GE51" i="282" s="1"/>
  <c r="GE76" i="282" s="1"/>
  <c r="GE47" i="282"/>
  <c r="GE48" i="282" s="1"/>
  <c r="GE19" i="265"/>
  <c r="GD75" i="265"/>
  <c r="GE34" i="286"/>
  <c r="GD52" i="265" l="1"/>
  <c r="GD16" i="288"/>
  <c r="GD19" i="288" s="1"/>
  <c r="GE45" i="286"/>
  <c r="GE56" i="286" s="1"/>
  <c r="GD60" i="288"/>
  <c r="GD62" i="288" s="1"/>
  <c r="GD65" i="288" s="1"/>
  <c r="GD65" i="265"/>
  <c r="GD76" i="265"/>
  <c r="GE52" i="286"/>
  <c r="GD25" i="265"/>
  <c r="GE67" i="282"/>
  <c r="GE11" i="282"/>
  <c r="GE12" i="282" s="1"/>
  <c r="GE53" i="282"/>
  <c r="GE55" i="282" s="1"/>
  <c r="GE57" i="282"/>
  <c r="GD53" i="265" l="1"/>
  <c r="GE140" i="280"/>
  <c r="GD82" i="265"/>
  <c r="GD67" i="265"/>
  <c r="GE58" i="282"/>
  <c r="GE59" i="282" s="1"/>
  <c r="GE62" i="282" s="1"/>
  <c r="GE63" i="282" s="1"/>
  <c r="GE77" i="282"/>
  <c r="GE78" i="282" s="1"/>
  <c r="GF75" i="282" s="1"/>
  <c r="GE87" i="282"/>
  <c r="GE13" i="282"/>
  <c r="GE21" i="265" s="1"/>
  <c r="GD81" i="265" l="1"/>
  <c r="GE88" i="282"/>
  <c r="GE89" i="282" s="1"/>
  <c r="GE66" i="282"/>
  <c r="GE64" i="282"/>
  <c r="GE32" i="265" s="1"/>
  <c r="GE22" i="265"/>
  <c r="GF54" i="282"/>
  <c r="GD83" i="265" l="1"/>
  <c r="GD84" i="265"/>
  <c r="GE73" i="265"/>
  <c r="GF86" i="282"/>
  <c r="GE35" i="286"/>
  <c r="GE53" i="286"/>
  <c r="GE54" i="286" s="1"/>
  <c r="GE60" i="286" s="1"/>
  <c r="GE33" i="265"/>
  <c r="GE11" i="280" l="1"/>
  <c r="GE13" i="280" s="1"/>
  <c r="GE37" i="265"/>
  <c r="GE74" i="288"/>
  <c r="GE42" i="265" l="1"/>
  <c r="GE141" i="280" l="1"/>
  <c r="GE142" i="280" s="1"/>
  <c r="GE147" i="280" s="1"/>
  <c r="GE148" i="280" s="1"/>
  <c r="GE144" i="280" l="1"/>
  <c r="GE145" i="280" s="1"/>
  <c r="GE173" i="280" s="1"/>
  <c r="GE188" i="280"/>
  <c r="GE44" i="265"/>
  <c r="GE162" i="280" l="1"/>
  <c r="GE164" i="280" s="1"/>
  <c r="GE174" i="280" s="1"/>
  <c r="GE175" i="280" s="1"/>
  <c r="GE178" i="280" s="1"/>
  <c r="GE180" i="280" s="1"/>
  <c r="GE165" i="280" l="1"/>
  <c r="GE45" i="265" s="1"/>
  <c r="GE169" i="280"/>
  <c r="GE170" i="280" s="1"/>
  <c r="GE189" i="280" s="1"/>
  <c r="GE181" i="280"/>
  <c r="GE46" i="265" s="1"/>
  <c r="GE190" i="280"/>
  <c r="GE191" i="280" l="1"/>
  <c r="GF187" i="280" s="1"/>
  <c r="GE47" i="265"/>
  <c r="GE72" i="265"/>
  <c r="GE50" i="265" l="1"/>
  <c r="GF179" i="280"/>
  <c r="GF157" i="280"/>
  <c r="GF158" i="280" s="1"/>
  <c r="GE46" i="286" l="1"/>
  <c r="GE57" i="286"/>
  <c r="GE58" i="286" s="1"/>
  <c r="GE61" i="286" s="1"/>
  <c r="GE62" i="286" s="1"/>
  <c r="GF36" i="282"/>
  <c r="GF38" i="282" s="1"/>
  <c r="GF44" i="282" s="1"/>
  <c r="GF45" i="282" s="1"/>
  <c r="GF163" i="280"/>
  <c r="GF168" i="280"/>
  <c r="GF159" i="280"/>
  <c r="GF18" i="265" s="1"/>
  <c r="GE47" i="286" l="1"/>
  <c r="GE48" i="286" s="1"/>
  <c r="GE30" i="288"/>
  <c r="GE32" i="288" s="1"/>
  <c r="GE63" i="286"/>
  <c r="GE36" i="286"/>
  <c r="GE37" i="286" s="1"/>
  <c r="GE14" i="288"/>
  <c r="GF47" i="282"/>
  <c r="GF48" i="282" s="1"/>
  <c r="GF50" i="282"/>
  <c r="GF51" i="282" s="1"/>
  <c r="GF76" i="282" s="1"/>
  <c r="GF19" i="265"/>
  <c r="BB18" i="277"/>
  <c r="BB19" i="277" s="1"/>
  <c r="GE16" i="288" l="1"/>
  <c r="GE75" i="265"/>
  <c r="GF34" i="286"/>
  <c r="GF52" i="286" s="1"/>
  <c r="GE60" i="288"/>
  <c r="GE62" i="288" s="1"/>
  <c r="GE65" i="288" s="1"/>
  <c r="GE39" i="288"/>
  <c r="GE40" i="288" s="1"/>
  <c r="GE43" i="288" s="1"/>
  <c r="GE24" i="265"/>
  <c r="GE52" i="265"/>
  <c r="GE63" i="265"/>
  <c r="GF45" i="286"/>
  <c r="GF67" i="282"/>
  <c r="GF11" i="282"/>
  <c r="GF12" i="282" s="1"/>
  <c r="GF53" i="282"/>
  <c r="GF55" i="282" s="1"/>
  <c r="GF57" i="282"/>
  <c r="GE19" i="288" l="1"/>
  <c r="GF56" i="286"/>
  <c r="GF140" i="280"/>
  <c r="GE53" i="265"/>
  <c r="GE65" i="265"/>
  <c r="GE25" i="265"/>
  <c r="GE76" i="265"/>
  <c r="GF77" i="282"/>
  <c r="GF78" i="282" s="1"/>
  <c r="GG75" i="282" s="1"/>
  <c r="GF58" i="282"/>
  <c r="GF59" i="282" s="1"/>
  <c r="GF62" i="282" s="1"/>
  <c r="GF63" i="282" s="1"/>
  <c r="GF87" i="282"/>
  <c r="GF13" i="282"/>
  <c r="GF21" i="265" s="1"/>
  <c r="GE82" i="265" l="1"/>
  <c r="GE67" i="265"/>
  <c r="BB21" i="277"/>
  <c r="BB22" i="277" s="1"/>
  <c r="GF22" i="265"/>
  <c r="GF66" i="282"/>
  <c r="GF88" i="282"/>
  <c r="GF89" i="282" s="1"/>
  <c r="GF64" i="282"/>
  <c r="GF32" i="265" s="1"/>
  <c r="GG54" i="282"/>
  <c r="GE81" i="265" l="1"/>
  <c r="GF33" i="265"/>
  <c r="BB32" i="277"/>
  <c r="BB33" i="277" s="1"/>
  <c r="BB37" i="277" s="1"/>
  <c r="BB41" i="277" s="1"/>
  <c r="GG86" i="282"/>
  <c r="GF73" i="265"/>
  <c r="GF53" i="286"/>
  <c r="GF54" i="286" s="1"/>
  <c r="GF60" i="286" s="1"/>
  <c r="GF35" i="286"/>
  <c r="BC73" i="277" l="1"/>
  <c r="GE83" i="265"/>
  <c r="GE84" i="265"/>
  <c r="GF11" i="280"/>
  <c r="GF13" i="280" s="1"/>
  <c r="GF37" i="265"/>
  <c r="GF74" i="288"/>
  <c r="GF42" i="265" l="1"/>
  <c r="GF141" i="280" l="1"/>
  <c r="GF142" i="280" s="1"/>
  <c r="GF147" i="280" s="1"/>
  <c r="GF148" i="280" s="1"/>
  <c r="GF144" i="280" l="1"/>
  <c r="GF145" i="280" s="1"/>
  <c r="GF173" i="280" s="1"/>
  <c r="GF44" i="265"/>
  <c r="GF188" i="280"/>
  <c r="GF162" i="280" l="1"/>
  <c r="GF164" i="280" s="1"/>
  <c r="GF169" i="280" s="1"/>
  <c r="GF170" i="280" s="1"/>
  <c r="GF189" i="280" s="1"/>
  <c r="BB43" i="277"/>
  <c r="GF165" i="280" l="1"/>
  <c r="GF45" i="265" s="1"/>
  <c r="GF174" i="280"/>
  <c r="GF175" i="280" s="1"/>
  <c r="GF178" i="280" s="1"/>
  <c r="GF180" i="280" s="1"/>
  <c r="GF190" i="280" s="1"/>
  <c r="GF191" i="280" s="1"/>
  <c r="GF181" i="280" l="1"/>
  <c r="GF46" i="265" s="1"/>
  <c r="GF72" i="265"/>
  <c r="GG187" i="280"/>
  <c r="GF47" i="265" l="1"/>
  <c r="GF50" i="265" s="1"/>
  <c r="BC72" i="277"/>
  <c r="GG179" i="280"/>
  <c r="GG157" i="280"/>
  <c r="GG158" i="280" s="1"/>
  <c r="GF57" i="286" l="1"/>
  <c r="GF58" i="286" s="1"/>
  <c r="GF61" i="286" s="1"/>
  <c r="GF62" i="286" s="1"/>
  <c r="GF46" i="286"/>
  <c r="GG36" i="282"/>
  <c r="GG38" i="282" s="1"/>
  <c r="GG44" i="282" s="1"/>
  <c r="GG45" i="282" s="1"/>
  <c r="GG163" i="280"/>
  <c r="GG168" i="280"/>
  <c r="GG159" i="280"/>
  <c r="GG18" i="265" s="1"/>
  <c r="GF14" i="288" l="1"/>
  <c r="GF36" i="286"/>
  <c r="GF37" i="286" s="1"/>
  <c r="GF30" i="288"/>
  <c r="GF32" i="288" s="1"/>
  <c r="GF63" i="286"/>
  <c r="GF47" i="286"/>
  <c r="GF48" i="286" s="1"/>
  <c r="GG50" i="282"/>
  <c r="GG51" i="282" s="1"/>
  <c r="GG76" i="282" s="1"/>
  <c r="GG47" i="282"/>
  <c r="GG48" i="282" s="1"/>
  <c r="GG19" i="265"/>
  <c r="GF16" i="288" l="1"/>
  <c r="GF24" i="265"/>
  <c r="GF52" i="265"/>
  <c r="GF75" i="265"/>
  <c r="GG34" i="286"/>
  <c r="GG52" i="286" s="1"/>
  <c r="GF63" i="265"/>
  <c r="GG45" i="286"/>
  <c r="GF60" i="288"/>
  <c r="GF62" i="288" s="1"/>
  <c r="GF65" i="288" s="1"/>
  <c r="GF39" i="288"/>
  <c r="GF40" i="288" s="1"/>
  <c r="GF43" i="288" s="1"/>
  <c r="GG67" i="282"/>
  <c r="GG11" i="282"/>
  <c r="GG12" i="282" s="1"/>
  <c r="GG53" i="282"/>
  <c r="GG55" i="282" s="1"/>
  <c r="GG57" i="282"/>
  <c r="GF19" i="288" l="1"/>
  <c r="GG140" i="280"/>
  <c r="GG56" i="286"/>
  <c r="GF53" i="265"/>
  <c r="BB51" i="277"/>
  <c r="GF65" i="265"/>
  <c r="BC63" i="277"/>
  <c r="BC65" i="277" s="1"/>
  <c r="BC67" i="277" s="1"/>
  <c r="BC81" i="277" s="1"/>
  <c r="BC75" i="277"/>
  <c r="BC76" i="277" s="1"/>
  <c r="BC82" i="277" s="1"/>
  <c r="GF76" i="265"/>
  <c r="BB24" i="277"/>
  <c r="BB25" i="277" s="1"/>
  <c r="GF25" i="265"/>
  <c r="GG77" i="282"/>
  <c r="GG78" i="282" s="1"/>
  <c r="GH75" i="282" s="1"/>
  <c r="GG58" i="282"/>
  <c r="GG59" i="282" s="1"/>
  <c r="GG62" i="282" s="1"/>
  <c r="GG63" i="282" s="1"/>
  <c r="GG87" i="282"/>
  <c r="GG13" i="282"/>
  <c r="GG21" i="265" s="1"/>
  <c r="BC84" i="277" l="1"/>
  <c r="BC83" i="277"/>
  <c r="GF82" i="265"/>
  <c r="GF67" i="265"/>
  <c r="GG88" i="282"/>
  <c r="GG89" i="282" s="1"/>
  <c r="GG66" i="282"/>
  <c r="GG64" i="282"/>
  <c r="GG32" i="265" s="1"/>
  <c r="GG22" i="265"/>
  <c r="GH54" i="282"/>
  <c r="GF81" i="265" l="1"/>
  <c r="GH86" i="282"/>
  <c r="GG73" i="265"/>
  <c r="GG53" i="286"/>
  <c r="GG54" i="286" s="1"/>
  <c r="GG60" i="286" s="1"/>
  <c r="GG35" i="286"/>
  <c r="GG33" i="265"/>
  <c r="GF84" i="265" l="1"/>
  <c r="GF83" i="265"/>
  <c r="GG11" i="280"/>
  <c r="GG13" i="280" s="1"/>
  <c r="GG74" i="288"/>
  <c r="GG37" i="265"/>
  <c r="GG42" i="265" l="1"/>
  <c r="GG141" i="280" l="1"/>
  <c r="GG142" i="280" s="1"/>
  <c r="GG147" i="280" s="1"/>
  <c r="GG148" i="280" s="1"/>
  <c r="GG144" i="280" l="1"/>
  <c r="GG145" i="280" s="1"/>
  <c r="GG162" i="280" s="1"/>
  <c r="GG164" i="280" s="1"/>
  <c r="GG188" i="280"/>
  <c r="GG44" i="265"/>
  <c r="GG173" i="280" l="1"/>
  <c r="GG169" i="280"/>
  <c r="GG170" i="280" s="1"/>
  <c r="GG189" i="280" s="1"/>
  <c r="GG174" i="280"/>
  <c r="GG165" i="280"/>
  <c r="GG45" i="265" s="1"/>
  <c r="GG175" i="280" l="1"/>
  <c r="GG178" i="280" s="1"/>
  <c r="GG180" i="280" s="1"/>
  <c r="GG181" i="280" s="1"/>
  <c r="GG46" i="265" s="1"/>
  <c r="GG190" i="280" l="1"/>
  <c r="GG191" i="280" s="1"/>
  <c r="GH187" i="280" s="1"/>
  <c r="GG47" i="265"/>
  <c r="GG72" i="265" l="1"/>
  <c r="GG50" i="265"/>
  <c r="GH157" i="280"/>
  <c r="GH158" i="280" s="1"/>
  <c r="GH179" i="280"/>
  <c r="GG46" i="286" l="1"/>
  <c r="GG57" i="286"/>
  <c r="GG58" i="286" s="1"/>
  <c r="GG61" i="286" s="1"/>
  <c r="GG62" i="286" s="1"/>
  <c r="GG47" i="286" s="1"/>
  <c r="GH163" i="280"/>
  <c r="GH159" i="280"/>
  <c r="GH18" i="265" s="1"/>
  <c r="GH168" i="280"/>
  <c r="GH36" i="282"/>
  <c r="GH38" i="282" s="1"/>
  <c r="GH44" i="282" s="1"/>
  <c r="GH45" i="282" s="1"/>
  <c r="GG48" i="286" l="1"/>
  <c r="GG63" i="265" s="1"/>
  <c r="GG30" i="288"/>
  <c r="GG32" i="288" s="1"/>
  <c r="GG60" i="288" s="1"/>
  <c r="GG62" i="288" s="1"/>
  <c r="GG65" i="288" s="1"/>
  <c r="GG14" i="288"/>
  <c r="GG16" i="288" s="1"/>
  <c r="GG63" i="286"/>
  <c r="GG52" i="265" s="1"/>
  <c r="GG36" i="286"/>
  <c r="GG37" i="286" s="1"/>
  <c r="GH34" i="286" s="1"/>
  <c r="GH50" i="282"/>
  <c r="GH51" i="282" s="1"/>
  <c r="GH76" i="282" s="1"/>
  <c r="GH47" i="282"/>
  <c r="GH48" i="282" s="1"/>
  <c r="GH19" i="265"/>
  <c r="GG75" i="265" l="1"/>
  <c r="GH45" i="286"/>
  <c r="GH140" i="280" s="1"/>
  <c r="GG24" i="265"/>
  <c r="GG25" i="265" s="1"/>
  <c r="GG39" i="288"/>
  <c r="GG40" i="288" s="1"/>
  <c r="GG43" i="288" s="1"/>
  <c r="GG76" i="265"/>
  <c r="GG65" i="265"/>
  <c r="GG19" i="288"/>
  <c r="GH52" i="286"/>
  <c r="GG53" i="265"/>
  <c r="GH67" i="282"/>
  <c r="GH11" i="282"/>
  <c r="GH12" i="282" s="1"/>
  <c r="GH56" i="286"/>
  <c r="GH53" i="282"/>
  <c r="GH55" i="282" s="1"/>
  <c r="GH57" i="282"/>
  <c r="GG67" i="265" l="1"/>
  <c r="GG82" i="265"/>
  <c r="GH77" i="282"/>
  <c r="GH78" i="282" s="1"/>
  <c r="GI75" i="282" s="1"/>
  <c r="GH58" i="282"/>
  <c r="GH59" i="282" s="1"/>
  <c r="GH62" i="282" s="1"/>
  <c r="GH63" i="282" s="1"/>
  <c r="GH87" i="282"/>
  <c r="GH13" i="282"/>
  <c r="GH21" i="265" s="1"/>
  <c r="GG81" i="265" l="1"/>
  <c r="GI54" i="282"/>
  <c r="GH22" i="265"/>
  <c r="GH66" i="282"/>
  <c r="GH88" i="282"/>
  <c r="GH89" i="282" s="1"/>
  <c r="GH64" i="282"/>
  <c r="GH32" i="265" s="1"/>
  <c r="GG84" i="265" l="1"/>
  <c r="GG83" i="265"/>
  <c r="GI86" i="282"/>
  <c r="GH73" i="265"/>
  <c r="GH33" i="265"/>
  <c r="GH53" i="286"/>
  <c r="GH54" i="286" s="1"/>
  <c r="GH60" i="286" s="1"/>
  <c r="GH35" i="286"/>
  <c r="GH11" i="280" l="1"/>
  <c r="GH13" i="280" s="1"/>
  <c r="GH37" i="265"/>
  <c r="GH74" i="288"/>
  <c r="GH42" i="265" l="1"/>
  <c r="GH141" i="280" l="1"/>
  <c r="GH142" i="280" s="1"/>
  <c r="GH147" i="280" s="1"/>
  <c r="GH148" i="280" s="1"/>
  <c r="GH144" i="280" l="1"/>
  <c r="GH145" i="280" s="1"/>
  <c r="GH162" i="280" s="1"/>
  <c r="GH164" i="280" s="1"/>
  <c r="GH188" i="280"/>
  <c r="GH44" i="265"/>
  <c r="GH173" i="280" l="1"/>
  <c r="GH169" i="280"/>
  <c r="GH170" i="280" s="1"/>
  <c r="GH189" i="280" s="1"/>
  <c r="GH174" i="280"/>
  <c r="GH165" i="280"/>
  <c r="GH45" i="265" s="1"/>
  <c r="GH175" i="280" l="1"/>
  <c r="GH178" i="280" s="1"/>
  <c r="GH180" i="280" s="1"/>
  <c r="GH181" i="280" s="1"/>
  <c r="GH46" i="265" s="1"/>
  <c r="GH190" i="280" l="1"/>
  <c r="GH191" i="280" s="1"/>
  <c r="GI187" i="280" s="1"/>
  <c r="GH47" i="265"/>
  <c r="GH72" i="265" l="1"/>
  <c r="GH50" i="265"/>
  <c r="GI157" i="280"/>
  <c r="GI158" i="280" s="1"/>
  <c r="GI179" i="280"/>
  <c r="GH46" i="286" l="1"/>
  <c r="GH57" i="286"/>
  <c r="GH58" i="286" s="1"/>
  <c r="GH61" i="286" s="1"/>
  <c r="GH62" i="286" s="1"/>
  <c r="GI163" i="280"/>
  <c r="GI159" i="280"/>
  <c r="GI18" i="265" s="1"/>
  <c r="GI168" i="280"/>
  <c r="GI36" i="282"/>
  <c r="GI38" i="282" s="1"/>
  <c r="GI44" i="282" s="1"/>
  <c r="GI45" i="282" s="1"/>
  <c r="GH36" i="286" l="1"/>
  <c r="GH37" i="286" s="1"/>
  <c r="GH47" i="286"/>
  <c r="GH48" i="286" s="1"/>
  <c r="GH63" i="286"/>
  <c r="GH30" i="288"/>
  <c r="GH32" i="288" s="1"/>
  <c r="GH14" i="288"/>
  <c r="GI50" i="282"/>
  <c r="GI51" i="282" s="1"/>
  <c r="GI76" i="282" s="1"/>
  <c r="GI47" i="282"/>
  <c r="GI48" i="282" s="1"/>
  <c r="GI19" i="265"/>
  <c r="GH16" i="288" l="1"/>
  <c r="GH39" i="288"/>
  <c r="GH40" i="288" s="1"/>
  <c r="GH43" i="288" s="1"/>
  <c r="GH60" i="288"/>
  <c r="GH62" i="288" s="1"/>
  <c r="GH65" i="288" s="1"/>
  <c r="GI45" i="286"/>
  <c r="GH63" i="265"/>
  <c r="GH24" i="265"/>
  <c r="GH52" i="265"/>
  <c r="GI34" i="286"/>
  <c r="GI52" i="286" s="1"/>
  <c r="GH75" i="265"/>
  <c r="GI67" i="282"/>
  <c r="GI11" i="282"/>
  <c r="GI12" i="282" s="1"/>
  <c r="GI53" i="282"/>
  <c r="GI55" i="282" s="1"/>
  <c r="GI57" i="282"/>
  <c r="GH19" i="288" l="1"/>
  <c r="GH25" i="265"/>
  <c r="GI140" i="280"/>
  <c r="GI56" i="286"/>
  <c r="GH76" i="265"/>
  <c r="GH53" i="265"/>
  <c r="GH65" i="265"/>
  <c r="GI13" i="282"/>
  <c r="GI21" i="265" s="1"/>
  <c r="GI87" i="282"/>
  <c r="GI58" i="282"/>
  <c r="GI59" i="282" s="1"/>
  <c r="GI62" i="282" s="1"/>
  <c r="GI63" i="282" s="1"/>
  <c r="GI77" i="282"/>
  <c r="GI78" i="282" s="1"/>
  <c r="GJ75" i="282" s="1"/>
  <c r="GH67" i="265" l="1"/>
  <c r="GH82" i="265"/>
  <c r="GJ54" i="282"/>
  <c r="GI22" i="265"/>
  <c r="GI66" i="282"/>
  <c r="GI88" i="282"/>
  <c r="GI89" i="282" s="1"/>
  <c r="GI64" i="282"/>
  <c r="GI32" i="265" s="1"/>
  <c r="GH81" i="265" l="1"/>
  <c r="GI73" i="265"/>
  <c r="GJ86" i="282"/>
  <c r="GI33" i="265"/>
  <c r="GI53" i="286"/>
  <c r="GI54" i="286" s="1"/>
  <c r="GI60" i="286" s="1"/>
  <c r="GI35" i="286"/>
  <c r="GH83" i="265" l="1"/>
  <c r="GH84" i="265"/>
  <c r="GI11" i="280"/>
  <c r="GI13" i="280" s="1"/>
  <c r="GI74" i="288"/>
  <c r="GI37" i="265"/>
  <c r="GI42" i="265" l="1"/>
  <c r="GI141" i="280" l="1"/>
  <c r="GI142" i="280" s="1"/>
  <c r="GI147" i="280" s="1"/>
  <c r="GI148" i="280" s="1"/>
  <c r="GI144" i="280" l="1"/>
  <c r="GI145" i="280" s="1"/>
  <c r="GI162" i="280" s="1"/>
  <c r="GI164" i="280" s="1"/>
  <c r="GI44" i="265"/>
  <c r="GI188" i="280"/>
  <c r="GI173" i="280" l="1"/>
  <c r="GI169" i="280"/>
  <c r="GI170" i="280" s="1"/>
  <c r="GI189" i="280" s="1"/>
  <c r="GI174" i="280"/>
  <c r="GI165" i="280"/>
  <c r="GI45" i="265" s="1"/>
  <c r="GI175" i="280" l="1"/>
  <c r="GI178" i="280" s="1"/>
  <c r="GI180" i="280" s="1"/>
  <c r="GI181" i="280" s="1"/>
  <c r="GI46" i="265" s="1"/>
  <c r="GI190" i="280" l="1"/>
  <c r="GI191" i="280" s="1"/>
  <c r="GJ187" i="280" s="1"/>
  <c r="GI47" i="265"/>
  <c r="GI72" i="265" l="1"/>
  <c r="GI50" i="265"/>
  <c r="GJ179" i="280"/>
  <c r="GJ157" i="280"/>
  <c r="GJ158" i="280" s="1"/>
  <c r="GI57" i="286" l="1"/>
  <c r="GI58" i="286" s="1"/>
  <c r="GI61" i="286" s="1"/>
  <c r="GI62" i="286" s="1"/>
  <c r="GI46" i="286"/>
  <c r="GJ36" i="282"/>
  <c r="GJ38" i="282" s="1"/>
  <c r="GJ159" i="280"/>
  <c r="GJ163" i="280"/>
  <c r="GJ168" i="280"/>
  <c r="H158" i="280"/>
  <c r="GI47" i="286" l="1"/>
  <c r="GI48" i="286" s="1"/>
  <c r="GI14" i="288"/>
  <c r="GI36" i="286"/>
  <c r="GI37" i="286" s="1"/>
  <c r="GI63" i="286"/>
  <c r="GI30" i="288"/>
  <c r="GI32" i="288" s="1"/>
  <c r="GJ18" i="265"/>
  <c r="H159" i="280"/>
  <c r="H18" i="265" s="1"/>
  <c r="H36" i="282"/>
  <c r="H163" i="280"/>
  <c r="H168" i="280"/>
  <c r="GJ44" i="282"/>
  <c r="GJ45" i="282" s="1"/>
  <c r="H38" i="282"/>
  <c r="H44" i="282" s="1"/>
  <c r="GI16" i="288" l="1"/>
  <c r="H28" i="269"/>
  <c r="K28" i="269" s="1"/>
  <c r="J28" i="269" s="1"/>
  <c r="GI24" i="265"/>
  <c r="GI52" i="265"/>
  <c r="GI60" i="288"/>
  <c r="GI62" i="288" s="1"/>
  <c r="GI65" i="288" s="1"/>
  <c r="GI39" i="288"/>
  <c r="GI40" i="288" s="1"/>
  <c r="GI43" i="288" s="1"/>
  <c r="GJ34" i="286"/>
  <c r="GJ52" i="286" s="1"/>
  <c r="GI75" i="265"/>
  <c r="GJ45" i="286"/>
  <c r="GI63" i="265"/>
  <c r="GJ50" i="282"/>
  <c r="GJ51" i="282" s="1"/>
  <c r="GJ47" i="282"/>
  <c r="GJ48" i="282" s="1"/>
  <c r="H45" i="282"/>
  <c r="GJ19" i="265"/>
  <c r="BC18" i="277"/>
  <c r="GI19" i="288" l="1"/>
  <c r="L28" i="269"/>
  <c r="GI65" i="265"/>
  <c r="GI76" i="265"/>
  <c r="GI53" i="265"/>
  <c r="GJ56" i="286"/>
  <c r="GJ140" i="280"/>
  <c r="GI25" i="265"/>
  <c r="H18" i="277"/>
  <c r="BC19" i="277"/>
  <c r="GJ67" i="282"/>
  <c r="GJ11" i="282"/>
  <c r="GJ12" i="282" s="1"/>
  <c r="H19" i="265"/>
  <c r="GJ53" i="282"/>
  <c r="GJ55" i="282" s="1"/>
  <c r="GJ57" i="282"/>
  <c r="H48" i="282"/>
  <c r="H50" i="282"/>
  <c r="H47" i="282"/>
  <c r="GJ76" i="282"/>
  <c r="H51" i="282"/>
  <c r="H76" i="282" s="1"/>
  <c r="GI82" i="265" l="1"/>
  <c r="GI67" i="265"/>
  <c r="H53" i="282"/>
  <c r="H57" i="282"/>
  <c r="H11" i="282"/>
  <c r="H29" i="269"/>
  <c r="K29" i="269" s="1"/>
  <c r="H67" i="282"/>
  <c r="H19" i="277"/>
  <c r="GJ77" i="282"/>
  <c r="GJ78" i="282" s="1"/>
  <c r="GJ58" i="282"/>
  <c r="GJ59" i="282" s="1"/>
  <c r="H55" i="282"/>
  <c r="GJ13" i="282"/>
  <c r="GJ87" i="282"/>
  <c r="H12" i="282"/>
  <c r="H87" i="282" s="1"/>
  <c r="GI81" i="265" l="1"/>
  <c r="GJ62" i="282"/>
  <c r="GJ63" i="282" s="1"/>
  <c r="H59" i="282"/>
  <c r="H62" i="282" s="1"/>
  <c r="H58" i="282"/>
  <c r="H77" i="282"/>
  <c r="J29" i="269"/>
  <c r="L29" i="269"/>
  <c r="GJ21" i="265"/>
  <c r="H13" i="282"/>
  <c r="H21" i="265" s="1"/>
  <c r="H31" i="269" l="1"/>
  <c r="K31" i="269" s="1"/>
  <c r="L31" i="269" s="1"/>
  <c r="GI83" i="265"/>
  <c r="GI84" i="265"/>
  <c r="BC21" i="277"/>
  <c r="GJ22" i="265"/>
  <c r="GJ66" i="282"/>
  <c r="F68" i="282" s="1"/>
  <c r="GJ88" i="282"/>
  <c r="GJ89" i="282" s="1"/>
  <c r="GJ73" i="265" s="1"/>
  <c r="GJ64" i="282"/>
  <c r="H63" i="282"/>
  <c r="J31" i="269" l="1"/>
  <c r="BD73" i="277"/>
  <c r="GJ32" i="265"/>
  <c r="H64" i="282"/>
  <c r="H32" i="265" s="1"/>
  <c r="H66" i="282"/>
  <c r="H88" i="282"/>
  <c r="GJ53" i="286"/>
  <c r="GJ54" i="286" s="1"/>
  <c r="GJ60" i="286" s="1"/>
  <c r="GJ35" i="286"/>
  <c r="H22" i="265"/>
  <c r="H21" i="277"/>
  <c r="BC22" i="277"/>
  <c r="H42" i="269" l="1"/>
  <c r="K42" i="269" s="1"/>
  <c r="L42" i="269" s="1"/>
  <c r="H35" i="286"/>
  <c r="H53" i="286"/>
  <c r="H32" i="269"/>
  <c r="K32" i="269" s="1"/>
  <c r="H22" i="277"/>
  <c r="GJ33" i="265"/>
  <c r="BC32" i="277"/>
  <c r="J42" i="269" l="1"/>
  <c r="BC33" i="277"/>
  <c r="H32" i="277"/>
  <c r="GJ11" i="280"/>
  <c r="GJ74" i="288"/>
  <c r="GJ37" i="265"/>
  <c r="H33" i="265"/>
  <c r="J32" i="269"/>
  <c r="L32" i="269"/>
  <c r="GJ13" i="280" l="1"/>
  <c r="F13" i="280" s="1"/>
  <c r="F14" i="280" s="1"/>
  <c r="F14" i="264" s="1"/>
  <c r="H11" i="280"/>
  <c r="H74" i="288"/>
  <c r="H43" i="269"/>
  <c r="K43" i="269" s="1"/>
  <c r="GJ42" i="265"/>
  <c r="H37" i="265"/>
  <c r="BC37" i="277"/>
  <c r="H33" i="277"/>
  <c r="H47" i="269" l="1"/>
  <c r="J43" i="269"/>
  <c r="L43" i="269"/>
  <c r="BC41" i="277"/>
  <c r="H37" i="277"/>
  <c r="GJ141" i="280"/>
  <c r="GJ142" i="280" s="1"/>
  <c r="H42" i="265"/>
  <c r="H141" i="280" l="1"/>
  <c r="H52" i="269"/>
  <c r="K52" i="269" s="1"/>
  <c r="GJ147" i="280"/>
  <c r="GJ148" i="280" s="1"/>
  <c r="GJ144" i="280"/>
  <c r="GJ145" i="280" s="1"/>
  <c r="H41" i="277"/>
  <c r="GJ162" i="280" l="1"/>
  <c r="GJ164" i="280" s="1"/>
  <c r="GJ173" i="280"/>
  <c r="L52" i="269"/>
  <c r="J52" i="269"/>
  <c r="GJ188" i="280"/>
  <c r="GJ44" i="265"/>
  <c r="H148" i="280"/>
  <c r="BC43" i="277" l="1"/>
  <c r="H188" i="280"/>
  <c r="H44" i="265"/>
  <c r="GJ174" i="280"/>
  <c r="GJ175" i="280" s="1"/>
  <c r="GJ178" i="280" s="1"/>
  <c r="GJ180" i="280" s="1"/>
  <c r="GJ165" i="280"/>
  <c r="GJ169" i="280"/>
  <c r="GJ170" i="280" s="1"/>
  <c r="H164" i="280"/>
  <c r="H54" i="269" l="1"/>
  <c r="K54" i="269" s="1"/>
  <c r="L54" i="269" s="1"/>
  <c r="H43" i="277"/>
  <c r="H169" i="280"/>
  <c r="H174" i="280"/>
  <c r="GJ45" i="265"/>
  <c r="H165" i="280"/>
  <c r="H45" i="265" s="1"/>
  <c r="GJ190" i="280"/>
  <c r="GJ181" i="280"/>
  <c r="GJ189" i="280"/>
  <c r="H170" i="280"/>
  <c r="H189" i="280" s="1"/>
  <c r="J54" i="269" l="1"/>
  <c r="H56" i="269"/>
  <c r="K56" i="269" s="1"/>
  <c r="J56" i="269" s="1"/>
  <c r="GJ191" i="280"/>
  <c r="GJ72" i="265" s="1"/>
  <c r="GJ46" i="265"/>
  <c r="H181" i="280"/>
  <c r="H46" i="265" s="1"/>
  <c r="K45" i="277"/>
  <c r="L45" i="277"/>
  <c r="M45" i="277"/>
  <c r="N45" i="277"/>
  <c r="N46" i="277" s="1"/>
  <c r="N49" i="277" s="1"/>
  <c r="N52" i="277" s="1"/>
  <c r="O45" i="277"/>
  <c r="P45" i="277"/>
  <c r="Q45" i="277"/>
  <c r="Q46" i="277" s="1"/>
  <c r="Q49" i="277" s="1"/>
  <c r="Q52" i="277" s="1"/>
  <c r="R45" i="277"/>
  <c r="R46" i="277" s="1"/>
  <c r="R49" i="277" s="1"/>
  <c r="R52" i="277" s="1"/>
  <c r="S45" i="277"/>
  <c r="S46" i="277" s="1"/>
  <c r="S49" i="277" s="1"/>
  <c r="S52" i="277" s="1"/>
  <c r="T45" i="277"/>
  <c r="T46" i="277" s="1"/>
  <c r="T49" i="277" s="1"/>
  <c r="T52" i="277" s="1"/>
  <c r="U45" i="277"/>
  <c r="U46" i="277" s="1"/>
  <c r="U49" i="277" s="1"/>
  <c r="U52" i="277" s="1"/>
  <c r="V45" i="277"/>
  <c r="W45" i="277"/>
  <c r="W46" i="277" s="1"/>
  <c r="W49" i="277" s="1"/>
  <c r="W52" i="277" s="1"/>
  <c r="X45" i="277"/>
  <c r="X46" i="277" s="1"/>
  <c r="X49" i="277" s="1"/>
  <c r="X52" i="277" s="1"/>
  <c r="Y45" i="277"/>
  <c r="Y46" i="277" s="1"/>
  <c r="Y49" i="277" s="1"/>
  <c r="Y52" i="277" s="1"/>
  <c r="Z45" i="277"/>
  <c r="AA45" i="277"/>
  <c r="AB45" i="277"/>
  <c r="AC45" i="277"/>
  <c r="AC46" i="277" s="1"/>
  <c r="AC49" i="277" s="1"/>
  <c r="AC52" i="277" s="1"/>
  <c r="AD45" i="277"/>
  <c r="AE45" i="277"/>
  <c r="AE46" i="277" s="1"/>
  <c r="AE49" i="277" s="1"/>
  <c r="AE52" i="277" s="1"/>
  <c r="AF45" i="277"/>
  <c r="AG45" i="277"/>
  <c r="AG46" i="277" s="1"/>
  <c r="AG49" i="277" s="1"/>
  <c r="AG52" i="277" s="1"/>
  <c r="AH45" i="277"/>
  <c r="AI45" i="277"/>
  <c r="AJ45" i="277"/>
  <c r="AJ46" i="277" s="1"/>
  <c r="AJ49" i="277" s="1"/>
  <c r="AJ52" i="277" s="1"/>
  <c r="AK45" i="277"/>
  <c r="AL45" i="277"/>
  <c r="AL46" i="277" s="1"/>
  <c r="AL49" i="277" s="1"/>
  <c r="AL52" i="277" s="1"/>
  <c r="AM45" i="277"/>
  <c r="AM46" i="277" s="1"/>
  <c r="AM49" i="277" s="1"/>
  <c r="AM52" i="277" s="1"/>
  <c r="AN45" i="277"/>
  <c r="AO45" i="277"/>
  <c r="AP45" i="277"/>
  <c r="AQ45" i="277"/>
  <c r="AR45" i="277"/>
  <c r="AS45" i="277"/>
  <c r="AT45" i="277"/>
  <c r="AU45" i="277"/>
  <c r="AU46" i="277" s="1"/>
  <c r="AU49" i="277" s="1"/>
  <c r="AU52" i="277" s="1"/>
  <c r="AV45" i="277"/>
  <c r="AW45" i="277"/>
  <c r="AX45" i="277"/>
  <c r="AY45" i="277"/>
  <c r="AZ45" i="277"/>
  <c r="BA45" i="277"/>
  <c r="BA46" i="277" s="1"/>
  <c r="BA49" i="277" s="1"/>
  <c r="BA52" i="277" s="1"/>
  <c r="BB45" i="277"/>
  <c r="BC45" i="277"/>
  <c r="L56" i="269" l="1"/>
  <c r="GJ47" i="265"/>
  <c r="H55" i="269"/>
  <c r="K55" i="269" s="1"/>
  <c r="L55" i="269" s="1"/>
  <c r="BD72" i="277"/>
  <c r="H47" i="265"/>
  <c r="H45" i="277"/>
  <c r="K44" i="277"/>
  <c r="L44" i="277"/>
  <c r="L46" i="277" s="1"/>
  <c r="L49" i="277" s="1"/>
  <c r="L52" i="277" s="1"/>
  <c r="M44" i="277"/>
  <c r="M46" i="277" s="1"/>
  <c r="M49" i="277" s="1"/>
  <c r="M52" i="277" s="1"/>
  <c r="O44" i="277"/>
  <c r="O46" i="277" s="1"/>
  <c r="O49" i="277" s="1"/>
  <c r="O52" i="277" s="1"/>
  <c r="P44" i="277"/>
  <c r="P46" i="277" s="1"/>
  <c r="P49" i="277" s="1"/>
  <c r="P52" i="277" s="1"/>
  <c r="V44" i="277"/>
  <c r="V46" i="277" s="1"/>
  <c r="V49" i="277" s="1"/>
  <c r="V52" i="277" s="1"/>
  <c r="Z44" i="277"/>
  <c r="Z46" i="277" s="1"/>
  <c r="Z49" i="277" s="1"/>
  <c r="Z52" i="277" s="1"/>
  <c r="AA44" i="277"/>
  <c r="AA46" i="277" s="1"/>
  <c r="AA49" i="277" s="1"/>
  <c r="AA52" i="277" s="1"/>
  <c r="AB44" i="277"/>
  <c r="AB46" i="277" s="1"/>
  <c r="AB49" i="277" s="1"/>
  <c r="AB52" i="277" s="1"/>
  <c r="AD44" i="277"/>
  <c r="AD46" i="277" s="1"/>
  <c r="AD49" i="277" s="1"/>
  <c r="AD52" i="277" s="1"/>
  <c r="AF44" i="277"/>
  <c r="AF46" i="277" s="1"/>
  <c r="AF49" i="277" s="1"/>
  <c r="AF52" i="277" s="1"/>
  <c r="AH44" i="277"/>
  <c r="AH46" i="277" s="1"/>
  <c r="AH49" i="277" s="1"/>
  <c r="AH52" i="277" s="1"/>
  <c r="AI44" i="277"/>
  <c r="AI46" i="277" s="1"/>
  <c r="AI49" i="277" s="1"/>
  <c r="AI52" i="277" s="1"/>
  <c r="AK44" i="277"/>
  <c r="AK46" i="277" s="1"/>
  <c r="AK49" i="277" s="1"/>
  <c r="AK52" i="277" s="1"/>
  <c r="AN44" i="277"/>
  <c r="AN46" i="277" s="1"/>
  <c r="AN49" i="277" s="1"/>
  <c r="AN52" i="277" s="1"/>
  <c r="AO44" i="277"/>
  <c r="AO46" i="277" s="1"/>
  <c r="AO49" i="277" s="1"/>
  <c r="AO52" i="277" s="1"/>
  <c r="AP44" i="277"/>
  <c r="AP46" i="277" s="1"/>
  <c r="AP49" i="277" s="1"/>
  <c r="AP52" i="277" s="1"/>
  <c r="AQ44" i="277"/>
  <c r="AQ46" i="277" s="1"/>
  <c r="AQ49" i="277" s="1"/>
  <c r="AQ52" i="277" s="1"/>
  <c r="AR44" i="277"/>
  <c r="AR46" i="277" s="1"/>
  <c r="AR49" i="277" s="1"/>
  <c r="AR52" i="277" s="1"/>
  <c r="AS44" i="277"/>
  <c r="AS46" i="277" s="1"/>
  <c r="AS49" i="277" s="1"/>
  <c r="AS52" i="277" s="1"/>
  <c r="AT44" i="277"/>
  <c r="AT46" i="277" s="1"/>
  <c r="AT49" i="277" s="1"/>
  <c r="AT52" i="277" s="1"/>
  <c r="AV44" i="277"/>
  <c r="AV46" i="277" s="1"/>
  <c r="AV49" i="277" s="1"/>
  <c r="AV52" i="277" s="1"/>
  <c r="AW44" i="277"/>
  <c r="AW46" i="277" s="1"/>
  <c r="AW49" i="277" s="1"/>
  <c r="AW52" i="277" s="1"/>
  <c r="AX44" i="277"/>
  <c r="AX46" i="277" s="1"/>
  <c r="AX49" i="277" s="1"/>
  <c r="AX52" i="277" s="1"/>
  <c r="AY44" i="277"/>
  <c r="AY46" i="277" s="1"/>
  <c r="AY49" i="277" s="1"/>
  <c r="AY52" i="277" s="1"/>
  <c r="AZ44" i="277"/>
  <c r="AZ46" i="277" s="1"/>
  <c r="AZ49" i="277" s="1"/>
  <c r="AZ52" i="277" s="1"/>
  <c r="BB44" i="277"/>
  <c r="BB46" i="277" s="1"/>
  <c r="BB49" i="277" s="1"/>
  <c r="BB52" i="277" s="1"/>
  <c r="BC44" i="277"/>
  <c r="BC46" i="277" s="1"/>
  <c r="BC49" i="277" s="1"/>
  <c r="GJ50" i="265" l="1"/>
  <c r="GJ57" i="286" s="1"/>
  <c r="GJ58" i="286" s="1"/>
  <c r="GJ61" i="286" s="1"/>
  <c r="GJ62" i="286" s="1"/>
  <c r="J55" i="269"/>
  <c r="H57" i="269"/>
  <c r="K57" i="269" s="1"/>
  <c r="L57" i="269" s="1"/>
  <c r="H44" i="277"/>
  <c r="K46" i="277"/>
  <c r="GJ46" i="286" l="1"/>
  <c r="H50" i="265"/>
  <c r="J57" i="269"/>
  <c r="H60" i="269"/>
  <c r="H46" i="286"/>
  <c r="GJ47" i="286"/>
  <c r="GJ36" i="286"/>
  <c r="GJ37" i="286" s="1"/>
  <c r="GJ75" i="265" s="1"/>
  <c r="GJ63" i="286"/>
  <c r="GJ14" i="288"/>
  <c r="GJ30" i="288"/>
  <c r="GJ32" i="288" s="1"/>
  <c r="H62" i="286"/>
  <c r="K49" i="277"/>
  <c r="H46" i="277"/>
  <c r="GJ48" i="286" l="1"/>
  <c r="GJ63" i="265" s="1"/>
  <c r="GJ65" i="265" s="1"/>
  <c r="H57" i="286"/>
  <c r="GJ16" i="288"/>
  <c r="BD63" i="277"/>
  <c r="BD65" i="277" s="1"/>
  <c r="BD67" i="277" s="1"/>
  <c r="BD81" i="277" s="1"/>
  <c r="H30" i="288"/>
  <c r="H36" i="286"/>
  <c r="H14" i="288"/>
  <c r="H47" i="286"/>
  <c r="BD75" i="277"/>
  <c r="BD76" i="277" s="1"/>
  <c r="BD82" i="277" s="1"/>
  <c r="GJ76" i="265"/>
  <c r="K52" i="277"/>
  <c r="H49" i="277"/>
  <c r="GJ60" i="288"/>
  <c r="GJ62" i="288" s="1"/>
  <c r="GJ39" i="288"/>
  <c r="GJ40" i="288" s="1"/>
  <c r="H32" i="288"/>
  <c r="GJ52" i="265"/>
  <c r="GJ24" i="265"/>
  <c r="H63" i="286"/>
  <c r="GJ19" i="288" l="1"/>
  <c r="F20" i="288" s="1"/>
  <c r="GJ82" i="265"/>
  <c r="GJ67" i="265"/>
  <c r="H16" i="288"/>
  <c r="H52" i="265"/>
  <c r="H24" i="265"/>
  <c r="BC51" i="277"/>
  <c r="GJ53" i="265"/>
  <c r="GJ43" i="288"/>
  <c r="F44" i="288" s="1"/>
  <c r="F46" i="288" s="1"/>
  <c r="H40" i="288"/>
  <c r="H43" i="288" s="1"/>
  <c r="BC24" i="277"/>
  <c r="GJ25" i="265"/>
  <c r="H39" i="288"/>
  <c r="H60" i="288"/>
  <c r="GJ65" i="288"/>
  <c r="F66" i="288" s="1"/>
  <c r="H13" i="269" s="1"/>
  <c r="H62" i="288"/>
  <c r="H65" i="288" s="1"/>
  <c r="BD83" i="277"/>
  <c r="F83" i="277" s="1"/>
  <c r="F13" i="264" s="1"/>
  <c r="BD84" i="277"/>
  <c r="H84" i="277" s="1"/>
  <c r="H62" i="269" l="1"/>
  <c r="K62" i="269" s="1"/>
  <c r="L62" i="269" s="1"/>
  <c r="H25" i="265"/>
  <c r="H53" i="265"/>
  <c r="H34" i="269"/>
  <c r="K34" i="269" s="1"/>
  <c r="J34" i="269" s="1"/>
  <c r="GJ81" i="265"/>
  <c r="H19" i="288"/>
  <c r="H10" i="269"/>
  <c r="K13" i="269"/>
  <c r="J13" i="269" s="1"/>
  <c r="R3" i="291"/>
  <c r="R4" i="291" s="1"/>
  <c r="H24" i="277"/>
  <c r="BC25" i="277"/>
  <c r="H25" i="277" s="1"/>
  <c r="L34" i="269"/>
  <c r="H51" i="277"/>
  <c r="BC52" i="277"/>
  <c r="H52" i="277" s="1"/>
  <c r="J62" i="269" l="1"/>
  <c r="GJ83" i="265"/>
  <c r="GJ84" i="265"/>
  <c r="H63" i="269"/>
  <c r="H35" i="269"/>
  <c r="K35" i="269" s="1"/>
  <c r="O3" i="291"/>
  <c r="O4" i="291" s="1"/>
  <c r="K10" i="269"/>
  <c r="L13" i="269"/>
  <c r="H84" i="265" l="1"/>
  <c r="L35" i="269"/>
  <c r="J35" i="269"/>
  <c r="F83" i="265"/>
  <c r="J10" i="269"/>
  <c r="J2" i="269" s="1"/>
  <c r="F3" i="304" s="1"/>
  <c r="L10" i="269"/>
  <c r="F3" i="289" l="1"/>
  <c r="F3" i="278"/>
  <c r="F3" i="273"/>
  <c r="F12" i="264"/>
  <c r="F9" i="264" s="1"/>
  <c r="F2" i="304" s="1"/>
  <c r="F3" i="288"/>
  <c r="F3" i="265"/>
  <c r="F3" i="286"/>
  <c r="F3" i="285"/>
  <c r="F3" i="282"/>
  <c r="F3" i="280"/>
  <c r="F3" i="275"/>
  <c r="F3" i="264"/>
  <c r="F3" i="277"/>
  <c r="F2" i="273" l="1"/>
  <c r="F2" i="278"/>
  <c r="F2" i="286"/>
  <c r="F2" i="264"/>
  <c r="F2" i="285"/>
  <c r="F2" i="288"/>
  <c r="F2" i="265"/>
  <c r="F2" i="289"/>
  <c r="F2" i="277"/>
  <c r="F2" i="280"/>
  <c r="F2" i="282"/>
  <c r="F2" i="27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Kenny Whitelaw-Jones</author>
  </authors>
  <commentList>
    <comment ref="E154" authorId="0" shapeId="0" xr:uid="{00000000-0006-0000-0400-000001000000}">
      <text>
        <r>
          <rPr>
            <b/>
            <sz val="10"/>
            <color indexed="81"/>
            <rFont val="Calibri"/>
            <family val="2"/>
          </rPr>
          <t>Kenny Whitelaw-Jones:</t>
        </r>
        <r>
          <rPr>
            <sz val="10"/>
            <color indexed="81"/>
            <rFont val="Calibri"/>
            <family val="2"/>
          </rPr>
          <t xml:space="preserve">
Confirm day count convention for RCF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<sst xmlns="http://schemas.openxmlformats.org/spreadsheetml/2006/main" count="770" uniqueCount="441">
  <si>
    <t>Model column counter</t>
  </si>
  <si>
    <t>First model column flag</t>
  </si>
  <si>
    <t>FLAGS</t>
  </si>
  <si>
    <t>TIME RULER</t>
  </si>
  <si>
    <t>TIMING ASSUMPTIONS</t>
  </si>
  <si>
    <t>flag</t>
  </si>
  <si>
    <t>date</t>
  </si>
  <si>
    <t>[xxx] balance BEG</t>
  </si>
  <si>
    <t>[xxx] balance</t>
  </si>
  <si>
    <t>Sign switch line item POS</t>
  </si>
  <si>
    <t>months</t>
  </si>
  <si>
    <t>Model period ending</t>
  </si>
  <si>
    <t>Financial year end month number</t>
  </si>
  <si>
    <t>month #</t>
  </si>
  <si>
    <t>counter</t>
  </si>
  <si>
    <t>year #</t>
  </si>
  <si>
    <t>Model period beginning</t>
  </si>
  <si>
    <t>Unit</t>
  </si>
  <si>
    <t>Total</t>
  </si>
  <si>
    <t>Constant</t>
  </si>
  <si>
    <t>check</t>
  </si>
  <si>
    <t>columns</t>
  </si>
  <si>
    <t>Model column total</t>
  </si>
  <si>
    <t>Error chks</t>
  </si>
  <si>
    <t>Alerts</t>
  </si>
  <si>
    <t>Track chgs</t>
  </si>
  <si>
    <t>label</t>
  </si>
  <si>
    <t>Timeline label</t>
  </si>
  <si>
    <t>Timeline label counter</t>
  </si>
  <si>
    <t>years</t>
  </si>
  <si>
    <t>Pre-forecast period</t>
  </si>
  <si>
    <t>Pre-fcst</t>
  </si>
  <si>
    <t>CHECK SUMMARY</t>
  </si>
  <si>
    <t>Total checks</t>
  </si>
  <si>
    <t>[do not delete this row]</t>
  </si>
  <si>
    <t>[range start]</t>
  </si>
  <si>
    <t>[range end]</t>
  </si>
  <si>
    <t>ALERT SUMMARY</t>
  </si>
  <si>
    <t>Total alerts</t>
  </si>
  <si>
    <t>alert</t>
  </si>
  <si>
    <t>Model track tolerance level</t>
  </si>
  <si>
    <t>tolerance</t>
  </si>
  <si>
    <t>Financial close date flag</t>
  </si>
  <si>
    <t>Months in year</t>
  </si>
  <si>
    <t>First operating period flag</t>
  </si>
  <si>
    <t>Last operating period flag</t>
  </si>
  <si>
    <t>Financial Close</t>
  </si>
  <si>
    <t>Fin Close</t>
  </si>
  <si>
    <t>Operations</t>
  </si>
  <si>
    <t>Post ops</t>
  </si>
  <si>
    <t>INCOME STATEMENT</t>
  </si>
  <si>
    <t>EBITDA</t>
  </si>
  <si>
    <t>EBIT</t>
  </si>
  <si>
    <t>EBT</t>
  </si>
  <si>
    <t>Net income</t>
  </si>
  <si>
    <t>CASH FLOW STATEMENT</t>
  </si>
  <si>
    <t>Cash flow available for dividends</t>
  </si>
  <si>
    <t>Net cash flow</t>
  </si>
  <si>
    <t>Current assets</t>
  </si>
  <si>
    <t>Total assets</t>
  </si>
  <si>
    <t>Total liabilities</t>
  </si>
  <si>
    <t>BALANCE SHEET</t>
  </si>
  <si>
    <t>Non current assets</t>
  </si>
  <si>
    <t>END</t>
  </si>
  <si>
    <t>Comparison column label</t>
  </si>
  <si>
    <t>Difference</t>
  </si>
  <si>
    <t>Diff Pct</t>
  </si>
  <si>
    <t>[do not delete row]</t>
  </si>
  <si>
    <t>CASH FLOW</t>
  </si>
  <si>
    <t>KEY OUTPUTS</t>
  </si>
  <si>
    <t>Date</t>
  </si>
  <si>
    <t>Time</t>
  </si>
  <si>
    <t>range end</t>
  </si>
  <si>
    <t>Model check tolerance level</t>
  </si>
  <si>
    <t>BALANCE SHEET CHECK</t>
  </si>
  <si>
    <t>Balance sheet check</t>
  </si>
  <si>
    <t>Balance sheet difference</t>
  </si>
  <si>
    <t>Model period ending - annual</t>
  </si>
  <si>
    <t>Timeline label - annual</t>
  </si>
  <si>
    <t>First model column</t>
  </si>
  <si>
    <t>1 = yes, 0 = no</t>
  </si>
  <si>
    <t>PROFIT AND LOSS</t>
  </si>
  <si>
    <t>Active scenario</t>
  </si>
  <si>
    <t>Base case 1</t>
  </si>
  <si>
    <t>Base case</t>
  </si>
  <si>
    <t>Contract extension</t>
  </si>
  <si>
    <t>month</t>
  </si>
  <si>
    <t>Length of operating period</t>
  </si>
  <si>
    <t>periods</t>
  </si>
  <si>
    <t>Annual year end date of first operating period</t>
  </si>
  <si>
    <t>Additional periods at start of operating timeline</t>
  </si>
  <si>
    <t>Cash flow available for debt service</t>
  </si>
  <si>
    <t>Standard Monetary Unit</t>
  </si>
  <si>
    <t>named "SMU"</t>
  </si>
  <si>
    <t>MODEL TECHNICAL INPUTS - DO NOT CHANGE</t>
  </si>
  <si>
    <t>[upward flow]</t>
  </si>
  <si>
    <t>[downward flow]</t>
  </si>
  <si>
    <t>Contract year applicable to period</t>
  </si>
  <si>
    <t>Contract year</t>
  </si>
  <si>
    <t>Annual balance sheet check</t>
  </si>
  <si>
    <t>Annual balance sheet difference</t>
  </si>
  <si>
    <t>Case</t>
  </si>
  <si>
    <t>Source</t>
  </si>
  <si>
    <t>Comparison scenario</t>
  </si>
  <si>
    <t>Input differences</t>
  </si>
  <si>
    <t>MODEL RUN INFO</t>
  </si>
  <si>
    <t>Filename</t>
  </si>
  <si>
    <t>Number of periods in a year</t>
  </si>
  <si>
    <t>%</t>
  </si>
  <si>
    <t>Extend PPA in the event of delay</t>
  </si>
  <si>
    <t>End of contract year flag</t>
  </si>
  <si>
    <t>units</t>
  </si>
  <si>
    <t>$ 000s</t>
  </si>
  <si>
    <t>US$c / US$</t>
  </si>
  <si>
    <t>GWh to KWh conversion</t>
  </si>
  <si>
    <t>KWh / GWh</t>
  </si>
  <si>
    <t>Profit before tax</t>
  </si>
  <si>
    <t>Profit after tax</t>
  </si>
  <si>
    <t xml:space="preserve">[xxx] - initial balance </t>
  </si>
  <si>
    <t>First date of time rulers</t>
  </si>
  <si>
    <t>Input row template for relocation macro</t>
  </si>
  <si>
    <t>unit</t>
  </si>
  <si>
    <t>Acquisition date</t>
  </si>
  <si>
    <t>Operating period flag</t>
  </si>
  <si>
    <t>% p.a.</t>
  </si>
  <si>
    <t>Seasonality adjustment</t>
  </si>
  <si>
    <t>GWh</t>
  </si>
  <si>
    <t xml:space="preserve">Availability </t>
  </si>
  <si>
    <t>USD / kWh</t>
  </si>
  <si>
    <t>Power tariff</t>
  </si>
  <si>
    <t>REVENUE</t>
  </si>
  <si>
    <t>Electricity generation revenue</t>
  </si>
  <si>
    <t>First post operating period flag</t>
  </si>
  <si>
    <t>OPERATIONS</t>
  </si>
  <si>
    <t>End of operating period</t>
  </si>
  <si>
    <t xml:space="preserve">Last operating period flag </t>
  </si>
  <si>
    <t>Contract period number</t>
  </si>
  <si>
    <t>Contract year number</t>
  </si>
  <si>
    <t>Cash available for shareholders</t>
  </si>
  <si>
    <t>Cash flow available for revolving credit facility</t>
  </si>
  <si>
    <t>Cash flow available for refinancing facility</t>
  </si>
  <si>
    <t>% of annual yield</t>
  </si>
  <si>
    <t>[Refi facility interest]</t>
  </si>
  <si>
    <t>[Refi facility drawdown]</t>
  </si>
  <si>
    <t>[Refi facility repayment]</t>
  </si>
  <si>
    <t>[Refi facility balance]</t>
  </si>
  <si>
    <t>COUNTERS / PERIOD NUMBERS</t>
  </si>
  <si>
    <t>Contract year end month</t>
  </si>
  <si>
    <t>Period number</t>
  </si>
  <si>
    <t>Annual timeline</t>
  </si>
  <si>
    <t>Quarterly timeline</t>
  </si>
  <si>
    <t>Base case 3</t>
  </si>
  <si>
    <t>Scenario 1</t>
  </si>
  <si>
    <t>Scenario 2</t>
  </si>
  <si>
    <t>Scenario 3</t>
  </si>
  <si>
    <t>Scenario 4</t>
  </si>
  <si>
    <t xml:space="preserve">Retained earnings - initial balance </t>
  </si>
  <si>
    <t>Retained earnings balance BEG</t>
  </si>
  <si>
    <t>Retained earnings balance</t>
  </si>
  <si>
    <t>RETAINED EARNINGS</t>
  </si>
  <si>
    <t>RETAINED CASH</t>
  </si>
  <si>
    <t xml:space="preserve">Retained cash - initial balance </t>
  </si>
  <si>
    <t>Retained cash balance BEG</t>
  </si>
  <si>
    <t>Retained cash balance</t>
  </si>
  <si>
    <t>Q1 seasonal adjustment</t>
  </si>
  <si>
    <t>Q2 seasonal adjustment</t>
  </si>
  <si>
    <t>Q3 seasonal adjustment</t>
  </si>
  <si>
    <t>Q4 seasonal adjustment</t>
  </si>
  <si>
    <t>O&amp;M COST</t>
  </si>
  <si>
    <t>Annual real O&amp;M cost</t>
  </si>
  <si>
    <t>Revenue</t>
  </si>
  <si>
    <t>Opex</t>
  </si>
  <si>
    <t>O&amp;M expense POS</t>
  </si>
  <si>
    <t>Useful life of solar asset</t>
  </si>
  <si>
    <t>Useful life of solar asset flag</t>
  </si>
  <si>
    <t>End of useful life of solar asset</t>
  </si>
  <si>
    <t>Solar asset depreciation POS</t>
  </si>
  <si>
    <t>DEPRECIATION OF SOLAR ASSET</t>
  </si>
  <si>
    <t>SOLAR ASSET BALANCE</t>
  </si>
  <si>
    <t>Solar asset balance balance BEG</t>
  </si>
  <si>
    <t>Solar asset balance balance</t>
  </si>
  <si>
    <t>SHARE CAPITAL</t>
  </si>
  <si>
    <t>Share capital balance BEG</t>
  </si>
  <si>
    <t>Share capital balance</t>
  </si>
  <si>
    <t>Share capital drawdown</t>
  </si>
  <si>
    <t>[Additional share capital investment]</t>
  </si>
  <si>
    <t>Share capital redemption POS</t>
  </si>
  <si>
    <t>DIVIDENDS</t>
  </si>
  <si>
    <t>Earnings available for dividend</t>
  </si>
  <si>
    <t>Cash available for dividends</t>
  </si>
  <si>
    <t>Dividends paid POS</t>
  </si>
  <si>
    <t>BLENDED EQUITY IRR</t>
  </si>
  <si>
    <t>Small negative value for IRR</t>
  </si>
  <si>
    <t>Blended equity IRR</t>
  </si>
  <si>
    <t>Solar asset book value</t>
  </si>
  <si>
    <t>Year 1 P50 production</t>
  </si>
  <si>
    <t>Length of PPA</t>
  </si>
  <si>
    <t>EFM m9.2 BEG 01a.xlsx</t>
  </si>
  <si>
    <t>Base</t>
  </si>
  <si>
    <t>inc avail</t>
  </si>
  <si>
    <t>dec avail</t>
  </si>
  <si>
    <t>Senior debt gearing</t>
  </si>
  <si>
    <t>Senior debt drawdown</t>
  </si>
  <si>
    <t>Senior debt balance BEG</t>
  </si>
  <si>
    <t>Senior debt balance</t>
  </si>
  <si>
    <t>[additional senior debt drawdown]</t>
  </si>
  <si>
    <t>SENIOR DEBT</t>
  </si>
  <si>
    <t>Senior debt interest</t>
  </si>
  <si>
    <t>Senior debt swap rate</t>
  </si>
  <si>
    <t>Senior debt interest margin</t>
  </si>
  <si>
    <t>FINANCING</t>
  </si>
  <si>
    <t>Senior debt</t>
  </si>
  <si>
    <t>Senior debt repayment period flag</t>
  </si>
  <si>
    <t>Senior debt repayment term</t>
  </si>
  <si>
    <t>DAYS IN PERIOD</t>
  </si>
  <si>
    <t>days</t>
  </si>
  <si>
    <t>Days in period</t>
  </si>
  <si>
    <t>Senior debt day count convention</t>
  </si>
  <si>
    <t>Senior debt period interest rate</t>
  </si>
  <si>
    <t>Senior debt interest POS</t>
  </si>
  <si>
    <t>Senior debt principal repayment</t>
  </si>
  <si>
    <t>End of senior debt repayment period date</t>
  </si>
  <si>
    <t>DSCR</t>
  </si>
  <si>
    <t>Cash flow available for senior debt service</t>
  </si>
  <si>
    <t>Senior debt service</t>
  </si>
  <si>
    <t>ratio</t>
  </si>
  <si>
    <t>Min DSCR</t>
  </si>
  <si>
    <t>Avg DSCR</t>
  </si>
  <si>
    <t>INVESTMENT PREMIUM</t>
  </si>
  <si>
    <t>Aurelius share of ProjectCo</t>
  </si>
  <si>
    <t>Aurelius investment capital</t>
  </si>
  <si>
    <t>Aurelius share of Projectco distributions</t>
  </si>
  <si>
    <t>Aurelius cashflow for IRR</t>
  </si>
  <si>
    <t>Aurelius premium paid</t>
  </si>
  <si>
    <t>Aurelius equity IRR</t>
  </si>
  <si>
    <t>Cashflow for blended equity IRR</t>
  </si>
  <si>
    <t xml:space="preserve">Aurelius target IRR </t>
  </si>
  <si>
    <t>Aurelius IRR difference</t>
  </si>
  <si>
    <t>PV method</t>
  </si>
  <si>
    <t>Days in year</t>
  </si>
  <si>
    <t>Aurelius premium discount factor</t>
  </si>
  <si>
    <t>Years since financial close</t>
  </si>
  <si>
    <t>Aurelius cashflow excluding premium</t>
  </si>
  <si>
    <t>Goal seek</t>
  </si>
  <si>
    <t>Aurelius premium</t>
  </si>
  <si>
    <t>Cumulative days since financial close</t>
  </si>
  <si>
    <t>ACCOUNTING FOR TAX</t>
  </si>
  <si>
    <t>CASH TAX</t>
  </si>
  <si>
    <t>Tax depreciation</t>
  </si>
  <si>
    <t>Thin capitalisation</t>
  </si>
  <si>
    <t>Tax loss carry forward</t>
  </si>
  <si>
    <t>DEFERRED TAX BALANCE</t>
  </si>
  <si>
    <t>Tax payable</t>
  </si>
  <si>
    <t>Corporate income tax rate</t>
  </si>
  <si>
    <t>Corporate income tax expense POS</t>
  </si>
  <si>
    <t>Taxable income</t>
  </si>
  <si>
    <t>less</t>
  </si>
  <si>
    <t>Effective tax rate</t>
  </si>
  <si>
    <t>Asset value for tax balance BEG</t>
  </si>
  <si>
    <t>Asset value for tax balance</t>
  </si>
  <si>
    <t>Tax depreciation rate</t>
  </si>
  <si>
    <t>per quarter</t>
  </si>
  <si>
    <t>[allowable capex]</t>
  </si>
  <si>
    <t>[allowable interest deductions]</t>
  </si>
  <si>
    <t>Interest deduction for tax</t>
  </si>
  <si>
    <t>Corporate income tax paid POS</t>
  </si>
  <si>
    <t>Deferred tax balance</t>
  </si>
  <si>
    <t xml:space="preserve">Deferred tax - initial balance </t>
  </si>
  <si>
    <t>Deferred tax balance BEG</t>
  </si>
  <si>
    <t xml:space="preserve">Tax losses carried forward - initial balance </t>
  </si>
  <si>
    <t>Tax losses carried forward balance BEG</t>
  </si>
  <si>
    <t>Tax losses carried forward balance</t>
  </si>
  <si>
    <t>Taxable income / (Tax losses arising)</t>
  </si>
  <si>
    <t>Tax losses arising</t>
  </si>
  <si>
    <t>Tax losses utilised</t>
  </si>
  <si>
    <t>Taxable income net of tax losses utilised</t>
  </si>
  <si>
    <t>Equity</t>
  </si>
  <si>
    <t>ACCOUNTING</t>
  </si>
  <si>
    <t>Depreciation</t>
  </si>
  <si>
    <t>Initial balances</t>
  </si>
  <si>
    <t>TAX</t>
  </si>
  <si>
    <t>REVOLVING CREDIT FACILITY ("RCF")</t>
  </si>
  <si>
    <t>Cash available for RCF</t>
  </si>
  <si>
    <t>Cash available for RCF / (Cash shortfall for RCF)</t>
  </si>
  <si>
    <t>RCF drawdown</t>
  </si>
  <si>
    <t>`</t>
  </si>
  <si>
    <t>RCF balance</t>
  </si>
  <si>
    <t xml:space="preserve">RCF - initial balance </t>
  </si>
  <si>
    <t>RCF balance BEG</t>
  </si>
  <si>
    <t>RCF interest due</t>
  </si>
  <si>
    <t>[RCF period interest rate]</t>
  </si>
  <si>
    <t>RCF interest due POS</t>
  </si>
  <si>
    <t>RCF interest paid</t>
  </si>
  <si>
    <t>RCF interest paid POS</t>
  </si>
  <si>
    <t>RCF unpaid interest</t>
  </si>
  <si>
    <t>plus</t>
  </si>
  <si>
    <t>Cash available for RCF principal repayment</t>
  </si>
  <si>
    <t>RCF principal repayment</t>
  </si>
  <si>
    <t>RCF principal repayment POS</t>
  </si>
  <si>
    <t>Revolving credit facility</t>
  </si>
  <si>
    <t>All in RCF annual interest rate</t>
  </si>
  <si>
    <t>Debt sizing</t>
  </si>
  <si>
    <t>CFADS over term of senior debt</t>
  </si>
  <si>
    <t>Senior debt service at target cover ratio</t>
  </si>
  <si>
    <t>Senior debt discount factor</t>
  </si>
  <si>
    <t>factor</t>
  </si>
  <si>
    <t>Debt capacity at target DSCR</t>
  </si>
  <si>
    <t>Senior debt sizing method</t>
  </si>
  <si>
    <t>Senior debt drawdown - leverage method</t>
  </si>
  <si>
    <t>1 = leverage, 2 = DSCR</t>
  </si>
  <si>
    <t xml:space="preserve"> </t>
  </si>
  <si>
    <t>Cash flow available for senior debt service - PASTE</t>
  </si>
  <si>
    <t>Cash flow available for senior debt service - Difference</t>
  </si>
  <si>
    <t>Cash flow available for senior debt service - check</t>
  </si>
  <si>
    <t>Senior debt level principal repayment</t>
  </si>
  <si>
    <t>Senior active principal repayment profile</t>
  </si>
  <si>
    <t>Senior debt principal repayment POS</t>
  </si>
  <si>
    <t>Level principal repayments profile</t>
  </si>
  <si>
    <t>Sculpted profile</t>
  </si>
  <si>
    <t xml:space="preserve">Senior debt sculpted principal repayment </t>
  </si>
  <si>
    <t>ACCOUNTS RECEIVABLE</t>
  </si>
  <si>
    <t>Accounts receivable days</t>
  </si>
  <si>
    <t>Forecast accounts receivable balance</t>
  </si>
  <si>
    <t xml:space="preserve">Accounts receivable - initial balance </t>
  </si>
  <si>
    <t>Accounts receivable balance BEG</t>
  </si>
  <si>
    <t>Accounts receivable balance</t>
  </si>
  <si>
    <t>Cash received from invoices</t>
  </si>
  <si>
    <t>ACCOUNTS PAYABLE</t>
  </si>
  <si>
    <t>Accounts payable days</t>
  </si>
  <si>
    <t>Forecast accounts payable balance</t>
  </si>
  <si>
    <t xml:space="preserve">Accounts payable - initial balance </t>
  </si>
  <si>
    <t>Accounts payable balance BEG</t>
  </si>
  <si>
    <t>Accounts payable balance</t>
  </si>
  <si>
    <t>Cash paid for O&amp;M costs POS</t>
  </si>
  <si>
    <t>Assets</t>
  </si>
  <si>
    <t>Liabilities</t>
  </si>
  <si>
    <t>WORKING CAPITAL</t>
  </si>
  <si>
    <t>Expected CPI at close</t>
  </si>
  <si>
    <t>index</t>
  </si>
  <si>
    <t>Forecast CPI growth rate</t>
  </si>
  <si>
    <t>Contract year end flag</t>
  </si>
  <si>
    <t>Escalation period end month</t>
  </si>
  <si>
    <t>Escalation year end month flag</t>
  </si>
  <si>
    <t>O&amp;M escalation factor</t>
  </si>
  <si>
    <t>Indexation</t>
  </si>
  <si>
    <t>CPI at O&amp;M contract signature date</t>
  </si>
  <si>
    <t>Forecast CPI</t>
  </si>
  <si>
    <t>ESCALATION FACTORS</t>
  </si>
  <si>
    <t>FORECAST CPI</t>
  </si>
  <si>
    <t>EFM m15.7 END 01a.xlsm</t>
  </si>
  <si>
    <t>Senior debt service coverage ratio</t>
  </si>
  <si>
    <t>Electricity generation</t>
  </si>
  <si>
    <t>Units in a thousand</t>
  </si>
  <si>
    <t>Compound degradation</t>
  </si>
  <si>
    <t>Annual degradation</t>
  </si>
  <si>
    <t>InpS_Ann</t>
  </si>
  <si>
    <t>[Template issued stamp line]</t>
  </si>
  <si>
    <t>[Template change line]</t>
  </si>
  <si>
    <t>InpS_Qtr</t>
  </si>
  <si>
    <t>Version</t>
  </si>
  <si>
    <t>Description</t>
  </si>
  <si>
    <t>Label link</t>
  </si>
  <si>
    <t>Current value</t>
  </si>
  <si>
    <t>Previous value</t>
  </si>
  <si>
    <t>Requested by</t>
  </si>
  <si>
    <t>Additional details</t>
  </si>
  <si>
    <t>Scenario</t>
  </si>
  <si>
    <t>NOTE: CHANGES ARE LISTED IN REVERSE ORDER WITH MOST RECENT CHANGES AT THE TOP</t>
  </si>
  <si>
    <t>Scenario Active</t>
  </si>
  <si>
    <t xml:space="preserve">Indexation assignment solution </t>
  </si>
  <si>
    <t>Input assumption update from Technical team</t>
  </si>
  <si>
    <t>Length of PPA assumption update</t>
  </si>
  <si>
    <t>Technical team</t>
  </si>
  <si>
    <t>Per update email April 27th</t>
  </si>
  <si>
    <t>Year 1 P50 production input update</t>
  </si>
  <si>
    <t>O&amp;M cost assumption update</t>
  </si>
  <si>
    <t>EFM m15.9 BEG 01a.xlsm</t>
  </si>
  <si>
    <t>Annual DSCR profile</t>
  </si>
  <si>
    <t>Senior debt DSCR - year 1</t>
  </si>
  <si>
    <t>Senior debt DSCR - year 2</t>
  </si>
  <si>
    <t>Senior debt DSCR - year 3</t>
  </si>
  <si>
    <t>Senior debt DSCR - year 4</t>
  </si>
  <si>
    <t>Senior debt DSCR - year 5</t>
  </si>
  <si>
    <t>Senior debt DSCR - year 6</t>
  </si>
  <si>
    <t>Senior debt DSCR - year 7</t>
  </si>
  <si>
    <t>Senior debt DSCR - year 8</t>
  </si>
  <si>
    <t>Senior debt DSCR - year 9</t>
  </si>
  <si>
    <t>Senior debt DSCR - year 10</t>
  </si>
  <si>
    <t>Senior debt DSCR - year 11</t>
  </si>
  <si>
    <t>Senior debt DSCR - year 12</t>
  </si>
  <si>
    <t>Senior debt DSCR - year 13</t>
  </si>
  <si>
    <t>Senior debt DSCR - year 14</t>
  </si>
  <si>
    <t>Senior debt DSCR - year 15</t>
  </si>
  <si>
    <t>Senior debt DSCR - year 16</t>
  </si>
  <si>
    <t>Senior debt DSCR - year 17</t>
  </si>
  <si>
    <t>Senior debt DSCR - year 18</t>
  </si>
  <si>
    <t>Senior debt DSCR - year 19</t>
  </si>
  <si>
    <t>Senior debt DSCR - year 20</t>
  </si>
  <si>
    <t>Senior debt DSCR - year 21</t>
  </si>
  <si>
    <t>Senior debt DSCR - year 22</t>
  </si>
  <si>
    <t>Senior debt DSCR - year 23</t>
  </si>
  <si>
    <t>Senior debt DSCR - year 24</t>
  </si>
  <si>
    <t>Senior debt DSCR - year 25</t>
  </si>
  <si>
    <t>Annual profile of senior debt DSCR</t>
  </si>
  <si>
    <t>Senior debt DSCR annual inputs added</t>
  </si>
  <si>
    <t>Financial team</t>
  </si>
  <si>
    <t>Exploratory analysis - inputs not yet confirmed</t>
  </si>
  <si>
    <t>Senior debt DSCR applicable in year</t>
  </si>
  <si>
    <t>Senior debt DSCR profiling calculation added</t>
  </si>
  <si>
    <t>ALL</t>
  </si>
  <si>
    <t>SENIOR DEBT FORWARD CURVE</t>
  </si>
  <si>
    <t>Senior debt forward curve as at April 27th</t>
  </si>
  <si>
    <t>Adjustment of senior debt service for debt sizing</t>
  </si>
  <si>
    <t>EFM m15.12 BEG 01a.xlsm</t>
  </si>
  <si>
    <t>Partial hedging of senior debt interest</t>
  </si>
  <si>
    <t>New - InpS</t>
  </si>
  <si>
    <t>Previous - InpS</t>
  </si>
  <si>
    <t>Senior debt forward curve inputs added</t>
  </si>
  <si>
    <t>All</t>
  </si>
  <si>
    <t>Propoprtion of senior debt swapped</t>
  </si>
  <si>
    <t>All in annual senior debt interest rate applicable in period</t>
  </si>
  <si>
    <t>Proportion of senior debt hedged input added</t>
  </si>
  <si>
    <t>All in annual senior debt interest rate calculation added</t>
  </si>
  <si>
    <t>Adjustment to senior debt interest rate calculation</t>
  </si>
  <si>
    <t>Spare</t>
  </si>
  <si>
    <t>Senior debt forward curve selection</t>
  </si>
  <si>
    <t>profile</t>
  </si>
  <si>
    <t>Active senior debt curve</t>
  </si>
  <si>
    <t>Senior debt forward curve selection input added</t>
  </si>
  <si>
    <t>Level DS / amortising profile</t>
  </si>
  <si>
    <t>Senior debt level ds principal repayment</t>
  </si>
  <si>
    <t>Sum of senior debt discount factors</t>
  </si>
  <si>
    <t>sum of factors</t>
  </si>
  <si>
    <t>Senior debt level ds periodic payment</t>
  </si>
  <si>
    <t>1 = level p, 2 = sculpted, 3 = level ds</t>
  </si>
  <si>
    <t>Senior debt level DS repayment profile</t>
  </si>
  <si>
    <t>Level ds principal repayment calculation added</t>
  </si>
  <si>
    <t>Demo only - not relevant for this project</t>
  </si>
  <si>
    <t>Level ds principal repayment profile added as an option</t>
  </si>
  <si>
    <t>Level ds principal repayment profile added as an input option</t>
  </si>
  <si>
    <t>EFM m15.14 BEG 01a.xlsm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</si>
</sst>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3">
    <numFmt numFmtId="164" formatCode="_(&quot;£&quot;* #,##0_);_(&quot;£&quot;* \(#,##0\);_(&quot;£&quot;* &quot;-&quot;_);_(@_)"/>
    <numFmt numFmtId="165" formatCode="_(* #,##0_);_(* \(#,##0\);_(* &quot;-&quot;_);_(@_)"/>
    <numFmt numFmtId="166" formatCode="_(&quot;£&quot;* #,##0.00_);_(&quot;£&quot;* \(#,##0.00\);_(&quot;£&quot;* &quot;-&quot;??_);_(@_)"/>
    <numFmt numFmtId="167" formatCode="#,##0_);\(#,##0\);&quot;-  &quot;;&quot; &quot;@"/>
    <numFmt numFmtId="168" formatCode="#,##0.0_);\(#,##0.0\);&quot;-  &quot;;&quot; &quot;@"/>
    <numFmt numFmtId="169" formatCode="#,##0_);\(#,##0\);&quot;-  &quot;;&quot; &quot;@&quot; &quot;"/>
    <numFmt numFmtId="170" formatCode="0.00%_);\-0.00%_);&quot;-  &quot;;&quot; &quot;@&quot; &quot;"/>
    <numFmt numFmtId="171" formatCode="#,##0.0000_);\(#,##0.0000\);&quot;-  &quot;;&quot; &quot;@&quot; &quot;"/>
    <numFmt numFmtId="172" formatCode="###0_);\(###0\);&quot;-  &quot;;&quot; &quot;@&quot; &quot;"/>
    <numFmt numFmtId="173" formatCode="dd\ mmm\ yyyy_);\(###0\);&quot;-  &quot;;&quot; &quot;@&quot; &quot;"/>
    <numFmt numFmtId="174" formatCode="dd\ mmm\ yy_);\(###0\);&quot;-  &quot;;&quot; &quot;@&quot; &quot;"/>
    <numFmt numFmtId="175" formatCode="[$-F400]h:mm:ss\ AM/PM"/>
    <numFmt numFmtId="176" formatCode="dd/mmm/yy_);;&quot;-  &quot;;&quot; &quot;@"/>
    <numFmt numFmtId="177" formatCode="#,##0.000_);\(#,##0.000\);&quot;-  &quot;;&quot; &quot;@"/>
    <numFmt numFmtId="178" formatCode="0%_);\-0%_);&quot;-  &quot;;&quot; &quot;@&quot; &quot;"/>
    <numFmt numFmtId="179" formatCode="&quot;tu&quot;;;&quot;vw&quot;"/>
    <numFmt numFmtId="180" formatCode="#,##0.000_);\(#,##0.000\);&quot;-  &quot;;&quot; &quot;@&quot; &quot;"/>
    <numFmt numFmtId="181" formatCode="0.00%_);\(0.00%\);&quot;- &quot;;&quot; &quot;@&quot; &quot;"/>
    <numFmt numFmtId="182" formatCode="#,##0.000000_);\(#,##0.000000\);&quot;-  &quot;;&quot; &quot;@"/>
    <numFmt numFmtId="183" formatCode="h:mm:ss;@"/>
    <numFmt numFmtId="184" formatCode="#,##0.0000000_);\(#,##0.0000000\);&quot;-  &quot;;&quot; &quot;@&quot; &quot;"/>
    <numFmt numFmtId="185" formatCode="dd\ mmm\ yy"/>
    <numFmt numFmtId="186" formatCode="0.0000%_);\-0.0000%_);&quot;-  &quot;;&quot; &quot;@&quot; &quot;"/>
  </numFmts>
  <fonts count="52" x14ac:knownFonts="1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u/>
      <sz val="10"/>
      <name val="Arial"/>
      <family val="2"/>
    </font>
    <font>
      <b/>
      <sz val="10"/>
      <name val="Arial"/>
      <family val="2"/>
    </font>
    <font>
      <sz val="10"/>
      <color indexed="12"/>
      <name val="Arial"/>
      <family val="2"/>
    </font>
    <font>
      <sz val="10"/>
      <color indexed="12"/>
      <name val="Arial"/>
      <family val="2"/>
    </font>
    <font>
      <sz val="10"/>
      <color indexed="10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20"/>
      <name val="Arial"/>
      <family val="2"/>
    </font>
    <font>
      <i/>
      <sz val="10"/>
      <name val="Arial"/>
      <family val="2"/>
    </font>
    <font>
      <sz val="10"/>
      <name val="Arial"/>
      <family val="2"/>
    </font>
    <font>
      <b/>
      <sz val="10"/>
      <color rgb="FF0000FF"/>
      <name val="Arial"/>
      <family val="2"/>
    </font>
    <font>
      <u/>
      <sz val="10"/>
      <color rgb="FF0000FF"/>
      <name val="Arial"/>
      <family val="2"/>
    </font>
    <font>
      <sz val="10"/>
      <color rgb="FF0000FF"/>
      <name val="Arial"/>
      <family val="2"/>
    </font>
    <font>
      <sz val="10"/>
      <name val="Arial"/>
      <family val="2"/>
    </font>
    <font>
      <b/>
      <sz val="10"/>
      <color rgb="FFFF0000"/>
      <name val="Arial"/>
      <family val="2"/>
    </font>
    <font>
      <u/>
      <sz val="10"/>
      <color rgb="FFFF0000"/>
      <name val="Arial"/>
      <family val="2"/>
    </font>
    <font>
      <sz val="10"/>
      <color rgb="FFFF0000"/>
      <name val="Arial"/>
      <family val="2"/>
    </font>
    <font>
      <u/>
      <sz val="20"/>
      <name val="Arial"/>
      <family val="2"/>
    </font>
    <font>
      <sz val="20"/>
      <name val="Arial"/>
      <family val="2"/>
    </font>
    <font>
      <u/>
      <sz val="12"/>
      <color rgb="FF0000FF"/>
      <name val="Arial"/>
      <family val="2"/>
    </font>
    <font>
      <sz val="36"/>
      <color theme="0" tint="-0.249977111117893"/>
      <name val="Wingdings 3"/>
      <family val="1"/>
      <charset val="2"/>
    </font>
    <font>
      <b/>
      <sz val="10"/>
      <color rgb="FF000000"/>
      <name val="Arial"/>
      <family val="2"/>
    </font>
    <font>
      <u/>
      <sz val="10"/>
      <color rgb="FF000000"/>
      <name val="Arial"/>
      <family val="2"/>
    </font>
    <font>
      <sz val="10"/>
      <color rgb="FF000000"/>
      <name val="Arial"/>
      <family val="2"/>
    </font>
    <font>
      <b/>
      <u/>
      <sz val="10"/>
      <name val="Arial"/>
      <family val="2"/>
    </font>
    <font>
      <sz val="10"/>
      <color theme="0" tint="-0.24994659260841701"/>
      <name val="Arial"/>
      <family val="2"/>
    </font>
    <font>
      <sz val="10"/>
      <color theme="0" tint="-4.9989318521683403E-2"/>
      <name val="Arial"/>
      <family val="2"/>
    </font>
    <font>
      <b/>
      <sz val="36"/>
      <name val="Arial"/>
      <family val="2"/>
    </font>
    <font>
      <u/>
      <sz val="36"/>
      <name val="Arial"/>
      <family val="2"/>
    </font>
    <font>
      <sz val="36"/>
      <name val="Arial"/>
      <family val="2"/>
    </font>
    <font>
      <b/>
      <sz val="20"/>
      <color rgb="FF000000"/>
      <name val="Arial"/>
      <family val="2"/>
    </font>
    <font>
      <i/>
      <sz val="10"/>
      <color rgb="FF000000"/>
      <name val="Arial"/>
      <family val="2"/>
    </font>
    <font>
      <sz val="10"/>
      <color theme="0" tint="-0.24994659260841701"/>
      <name val="Wingdings 3"/>
      <family val="1"/>
      <charset val="2"/>
    </font>
    <font>
      <sz val="10"/>
      <color rgb="FF000000"/>
      <name val="Arial"/>
      <family val="2"/>
    </font>
    <font>
      <sz val="10"/>
      <color rgb="FFFF0000"/>
      <name val="Arial"/>
      <family val="2"/>
    </font>
    <font>
      <sz val="16"/>
      <color theme="0" tint="-0.249977111117893"/>
      <name val="Arial"/>
      <family val="2"/>
    </font>
    <font>
      <sz val="10"/>
      <color theme="0" tint="-0.249977111117893"/>
      <name val="Arial"/>
      <family val="2"/>
    </font>
    <font>
      <u/>
      <sz val="10"/>
      <color theme="0" tint="-0.249977111117893"/>
      <name val="Arial"/>
      <family val="2"/>
    </font>
    <font>
      <sz val="10"/>
      <color theme="0" tint="-0.249977111117893"/>
      <name val="Wingdings 3"/>
      <family val="1"/>
      <charset val="2"/>
    </font>
    <font>
      <sz val="10"/>
      <color rgb="FFFF0000"/>
      <name val="Arial"/>
      <family val="2"/>
    </font>
    <font>
      <sz val="10"/>
      <color rgb="FF0000FF"/>
      <name val="Arial"/>
      <family val="2"/>
    </font>
    <font>
      <sz val="10"/>
      <color rgb="FF000000"/>
      <name val="Arial"/>
      <family val="2"/>
    </font>
    <font>
      <b/>
      <sz val="10"/>
      <color rgb="FFDD0806"/>
      <name val="Arial"/>
      <family val="2"/>
    </font>
    <font>
      <u/>
      <sz val="10"/>
      <color rgb="FFDD0806"/>
      <name val="Arial"/>
      <family val="2"/>
    </font>
    <font>
      <sz val="10"/>
      <color rgb="FFDD0806"/>
      <name val="Arial"/>
      <family val="2"/>
    </font>
    <font>
      <b/>
      <sz val="10"/>
      <color indexed="81"/>
      <name val="Calibri"/>
      <family val="2"/>
    </font>
    <font>
      <sz val="10"/>
      <color indexed="81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rgb="FFC0C0C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FFFAF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E9F5DB"/>
        <bgColor indexed="64"/>
      </patternFill>
    </fill>
  </fills>
  <borders count="9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/>
      <right/>
      <top style="thin">
        <color rgb="FF808080"/>
      </top>
      <bottom/>
      <diagonal/>
    </border>
    <border>
      <left/>
      <right/>
      <top/>
      <bottom style="thin">
        <color rgb="FF808080"/>
      </bottom>
      <diagonal/>
    </border>
    <border>
      <left/>
      <right/>
      <top style="thin">
        <color rgb="FF808080"/>
      </top>
      <bottom style="thin">
        <color rgb="FF808080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</borders>
  <cellStyleXfs count="16">
    <xf numFmtId="169" fontId="0" fillId="0" borderId="0" applyFont="0" applyFill="0" applyBorder="0" applyProtection="0">
      <alignment vertical="top"/>
    </xf>
    <xf numFmtId="167" fontId="4" fillId="0" borderId="0" applyFont="0" applyFill="0" applyBorder="0" applyProtection="0">
      <alignment vertical="top"/>
    </xf>
    <xf numFmtId="173" fontId="2" fillId="0" borderId="0" applyFont="0" applyFill="0" applyBorder="0" applyProtection="0">
      <alignment vertical="top"/>
    </xf>
    <xf numFmtId="174" fontId="2" fillId="0" borderId="0" applyFont="0" applyFill="0" applyBorder="0" applyProtection="0">
      <alignment vertical="top"/>
    </xf>
    <xf numFmtId="171" fontId="2" fillId="0" borderId="0" applyFont="0" applyFill="0" applyBorder="0" applyProtection="0">
      <alignment vertical="top"/>
    </xf>
    <xf numFmtId="170" fontId="2" fillId="0" borderId="0" applyFont="0" applyFill="0" applyBorder="0" applyProtection="0">
      <alignment vertical="top"/>
    </xf>
    <xf numFmtId="165" fontId="14" fillId="0" borderId="0" applyFont="0" applyFill="0" applyBorder="0" applyAlignment="0" applyProtection="0"/>
    <xf numFmtId="166" fontId="14" fillId="0" borderId="0" applyFont="0" applyFill="0" applyBorder="0" applyAlignment="0" applyProtection="0"/>
    <xf numFmtId="164" fontId="14" fillId="0" borderId="0" applyFont="0" applyFill="0" applyBorder="0" applyAlignment="0" applyProtection="0"/>
    <xf numFmtId="172" fontId="18" fillId="0" borderId="0" applyFont="0" applyFill="0" applyBorder="0" applyProtection="0">
      <alignment vertical="top"/>
    </xf>
    <xf numFmtId="169" fontId="2" fillId="0" borderId="0" applyFont="0" applyFill="0" applyBorder="0" applyProtection="0">
      <alignment vertical="top"/>
    </xf>
    <xf numFmtId="169" fontId="1" fillId="0" borderId="0" applyFont="0" applyFill="0" applyBorder="0" applyProtection="0">
      <alignment vertical="top"/>
    </xf>
    <xf numFmtId="171" fontId="1" fillId="0" borderId="0" applyFont="0" applyFill="0" applyBorder="0" applyProtection="0">
      <alignment vertical="top"/>
    </xf>
    <xf numFmtId="170" fontId="1" fillId="0" borderId="0" applyFont="0" applyFill="0" applyBorder="0" applyProtection="0">
      <alignment vertical="top"/>
    </xf>
    <xf numFmtId="167" fontId="2" fillId="0" borderId="0" applyFont="0" applyFill="0" applyBorder="0" applyProtection="0">
      <alignment vertical="top"/>
    </xf>
    <xf numFmtId="174" fontId="1" fillId="0" borderId="0" applyFont="0" applyFill="0" applyBorder="0" applyProtection="0">
      <alignment vertical="top"/>
    </xf>
  </cellStyleXfs>
  <cellXfs count="740">
    <xf numFmtId="169" fontId="0" fillId="0" borderId="0" xfId="0" applyAlignment="1">
      <alignment vertical="top"/>
    </xf>
    <xf numFmtId="167" fontId="6" fillId="0" borderId="0" xfId="1" applyFont="1" applyFill="1" applyAlignment="1">
      <alignment vertical="top"/>
    </xf>
    <xf numFmtId="167" fontId="4" fillId="0" borderId="0" xfId="1" applyFont="1" applyAlignment="1">
      <alignment vertical="top"/>
    </xf>
    <xf numFmtId="167" fontId="6" fillId="0" borderId="0" xfId="1" applyFont="1" applyBorder="1" applyAlignment="1">
      <alignment vertical="top"/>
    </xf>
    <xf numFmtId="167" fontId="4" fillId="0" borderId="0" xfId="1" applyFont="1" applyBorder="1" applyAlignment="1">
      <alignment vertical="top"/>
    </xf>
    <xf numFmtId="167" fontId="6" fillId="0" borderId="0" xfId="1" applyFont="1" applyAlignment="1">
      <alignment vertical="top"/>
    </xf>
    <xf numFmtId="167" fontId="0" fillId="0" borderId="0" xfId="1" applyFont="1" applyAlignment="1">
      <alignment vertical="top"/>
    </xf>
    <xf numFmtId="167" fontId="0" fillId="0" borderId="0" xfId="1" applyFont="1" applyBorder="1" applyAlignment="1">
      <alignment vertical="top"/>
    </xf>
    <xf numFmtId="167" fontId="7" fillId="0" borderId="0" xfId="1" applyFont="1" applyBorder="1" applyAlignment="1">
      <alignment vertical="top"/>
    </xf>
    <xf numFmtId="167" fontId="2" fillId="0" borderId="0" xfId="1" applyFont="1" applyFill="1" applyAlignment="1">
      <alignment vertical="top"/>
    </xf>
    <xf numFmtId="167" fontId="4" fillId="0" borderId="0" xfId="1" applyFont="1" applyFill="1" applyBorder="1" applyAlignment="1">
      <alignment vertical="top"/>
    </xf>
    <xf numFmtId="174" fontId="0" fillId="0" borderId="0" xfId="3" applyFont="1" applyAlignment="1">
      <alignment vertical="top"/>
    </xf>
    <xf numFmtId="167" fontId="2" fillId="0" borderId="0" xfId="1" applyFont="1" applyAlignment="1">
      <alignment vertical="top"/>
    </xf>
    <xf numFmtId="174" fontId="4" fillId="0" borderId="0" xfId="3" applyFont="1" applyFill="1" applyAlignment="1">
      <alignment vertical="top"/>
    </xf>
    <xf numFmtId="173" fontId="8" fillId="0" borderId="0" xfId="2" applyFont="1" applyAlignment="1">
      <alignment vertical="top"/>
    </xf>
    <xf numFmtId="167" fontId="6" fillId="0" borderId="0" xfId="1" applyFont="1" applyFill="1" applyBorder="1" applyAlignment="1">
      <alignment vertical="top"/>
    </xf>
    <xf numFmtId="167" fontId="4" fillId="0" borderId="0" xfId="1" applyFont="1" applyFill="1" applyAlignment="1">
      <alignment vertical="top"/>
    </xf>
    <xf numFmtId="167" fontId="10" fillId="0" borderId="0" xfId="1" applyFont="1" applyAlignment="1">
      <alignment vertical="top"/>
    </xf>
    <xf numFmtId="167" fontId="10" fillId="0" borderId="0" xfId="1" applyFont="1" applyFill="1" applyBorder="1" applyAlignment="1">
      <alignment vertical="top"/>
    </xf>
    <xf numFmtId="167" fontId="5" fillId="0" borderId="0" xfId="1" applyFont="1" applyFill="1" applyAlignment="1">
      <alignment vertical="top"/>
    </xf>
    <xf numFmtId="167" fontId="2" fillId="0" borderId="0" xfId="1" applyFont="1" applyFill="1" applyAlignment="1">
      <alignment horizontal="right" vertical="top"/>
    </xf>
    <xf numFmtId="167" fontId="5" fillId="0" borderId="0" xfId="1" applyFont="1" applyFill="1" applyBorder="1" applyAlignment="1">
      <alignment vertical="top"/>
    </xf>
    <xf numFmtId="174" fontId="6" fillId="0" borderId="0" xfId="3" applyFont="1">
      <alignment vertical="top"/>
    </xf>
    <xf numFmtId="174" fontId="6" fillId="0" borderId="0" xfId="3" applyFont="1" applyFill="1">
      <alignment vertical="top"/>
    </xf>
    <xf numFmtId="167" fontId="12" fillId="0" borderId="0" xfId="1" applyFont="1" applyFill="1" applyAlignment="1">
      <alignment vertical="top"/>
    </xf>
    <xf numFmtId="174" fontId="11" fillId="0" borderId="0" xfId="3" applyFont="1">
      <alignment vertical="top"/>
    </xf>
    <xf numFmtId="173" fontId="2" fillId="0" borderId="0" xfId="2" applyFont="1" applyFill="1">
      <alignment vertical="top"/>
    </xf>
    <xf numFmtId="167" fontId="4" fillId="0" borderId="0" xfId="1" applyFont="1" applyFill="1">
      <alignment vertical="top"/>
    </xf>
    <xf numFmtId="167" fontId="0" fillId="0" borderId="0" xfId="1" applyFont="1">
      <alignment vertical="top"/>
    </xf>
    <xf numFmtId="167" fontId="2" fillId="0" borderId="0" xfId="1" applyFont="1">
      <alignment vertical="top"/>
    </xf>
    <xf numFmtId="174" fontId="10" fillId="0" borderId="0" xfId="3" applyFont="1">
      <alignment vertical="top"/>
    </xf>
    <xf numFmtId="167" fontId="2" fillId="0" borderId="0" xfId="1" applyFont="1" applyFill="1">
      <alignment vertical="top"/>
    </xf>
    <xf numFmtId="168" fontId="10" fillId="0" borderId="0" xfId="4" applyNumberFormat="1" applyFont="1" applyFill="1">
      <alignment vertical="top"/>
    </xf>
    <xf numFmtId="168" fontId="10" fillId="0" borderId="0" xfId="4" applyNumberFormat="1" applyFont="1">
      <alignment vertical="top"/>
    </xf>
    <xf numFmtId="169" fontId="5" fillId="0" borderId="0" xfId="0" applyFont="1" applyFill="1">
      <alignment vertical="top"/>
    </xf>
    <xf numFmtId="169" fontId="2" fillId="0" borderId="0" xfId="0" applyFont="1" applyFill="1">
      <alignment vertical="top"/>
    </xf>
    <xf numFmtId="169" fontId="2" fillId="0" borderId="0" xfId="0" applyFont="1">
      <alignment vertical="top"/>
    </xf>
    <xf numFmtId="169" fontId="6" fillId="0" borderId="0" xfId="0" applyFont="1" applyFill="1">
      <alignment vertical="top"/>
    </xf>
    <xf numFmtId="169" fontId="5" fillId="0" borderId="0" xfId="0" applyFont="1" applyFill="1" applyBorder="1">
      <alignment vertical="top"/>
    </xf>
    <xf numFmtId="167" fontId="6" fillId="0" borderId="0" xfId="0" applyNumberFormat="1" applyFont="1" applyFill="1">
      <alignment vertical="top"/>
    </xf>
    <xf numFmtId="169" fontId="2" fillId="0" borderId="0" xfId="0" applyFont="1" applyFill="1" applyBorder="1">
      <alignment vertical="top"/>
    </xf>
    <xf numFmtId="174" fontId="4" fillId="0" borderId="0" xfId="3" applyFont="1">
      <alignment vertical="top"/>
    </xf>
    <xf numFmtId="174" fontId="13" fillId="0" borderId="0" xfId="3" applyFont="1">
      <alignment vertical="top"/>
    </xf>
    <xf numFmtId="167" fontId="2" fillId="0" borderId="0" xfId="1" applyFont="1" applyFill="1" applyBorder="1" applyAlignment="1">
      <alignment vertical="top"/>
    </xf>
    <xf numFmtId="169" fontId="6" fillId="0" borderId="1" xfId="0" applyFont="1" applyBorder="1" applyAlignment="1">
      <alignment horizontal="right" vertical="top"/>
    </xf>
    <xf numFmtId="169" fontId="6" fillId="0" borderId="1" xfId="0" applyFont="1" applyBorder="1" applyAlignment="1">
      <alignment vertical="top"/>
    </xf>
    <xf numFmtId="174" fontId="5" fillId="0" borderId="0" xfId="3" applyFont="1" applyFill="1">
      <alignment vertical="top"/>
    </xf>
    <xf numFmtId="174" fontId="2" fillId="0" borderId="0" xfId="3" applyFont="1" applyAlignment="1">
      <alignment horizontal="right" vertical="top"/>
    </xf>
    <xf numFmtId="167" fontId="2" fillId="2" borderId="0" xfId="1" applyFont="1" applyFill="1" applyAlignment="1">
      <alignment horizontal="right" vertical="top"/>
    </xf>
    <xf numFmtId="169" fontId="0" fillId="0" borderId="0" xfId="0" applyFont="1">
      <alignment vertical="top"/>
    </xf>
    <xf numFmtId="173" fontId="2" fillId="0" borderId="0" xfId="2" applyFont="1" applyAlignment="1">
      <alignment vertical="top"/>
    </xf>
    <xf numFmtId="167" fontId="2" fillId="0" borderId="0" xfId="1" applyFont="1" applyFill="1" applyBorder="1">
      <alignment vertical="top"/>
    </xf>
    <xf numFmtId="167" fontId="0" fillId="0" borderId="0" xfId="1" applyFont="1" applyFill="1" applyBorder="1" applyAlignment="1">
      <alignment vertical="top"/>
    </xf>
    <xf numFmtId="174" fontId="11" fillId="0" borderId="0" xfId="3" applyFont="1" applyFill="1" applyBorder="1">
      <alignment vertical="top"/>
    </xf>
    <xf numFmtId="168" fontId="10" fillId="0" borderId="0" xfId="4" applyNumberFormat="1" applyFont="1" applyFill="1" applyBorder="1">
      <alignment vertical="top"/>
    </xf>
    <xf numFmtId="173" fontId="8" fillId="0" borderId="0" xfId="2" applyFont="1" applyFill="1" applyBorder="1" applyAlignment="1">
      <alignment vertical="top"/>
    </xf>
    <xf numFmtId="174" fontId="10" fillId="0" borderId="0" xfId="3" applyFont="1" applyFill="1" applyBorder="1">
      <alignment vertical="top"/>
    </xf>
    <xf numFmtId="174" fontId="4" fillId="0" borderId="0" xfId="3" applyFont="1" applyFill="1" applyBorder="1" applyAlignment="1">
      <alignment vertical="top"/>
    </xf>
    <xf numFmtId="174" fontId="0" fillId="0" borderId="0" xfId="3" applyFont="1" applyFill="1" applyBorder="1" applyAlignment="1">
      <alignment vertical="top"/>
    </xf>
    <xf numFmtId="174" fontId="0" fillId="0" borderId="0" xfId="3" applyFont="1" applyFill="1" applyBorder="1">
      <alignment vertical="top"/>
    </xf>
    <xf numFmtId="167" fontId="2" fillId="0" borderId="0" xfId="1" applyFont="1" applyFill="1" applyBorder="1" applyAlignment="1">
      <alignment horizontal="right" vertical="top"/>
    </xf>
    <xf numFmtId="168" fontId="2" fillId="0" borderId="0" xfId="4" applyNumberFormat="1" applyFont="1">
      <alignment vertical="top"/>
    </xf>
    <xf numFmtId="168" fontId="2" fillId="0" borderId="0" xfId="4" applyNumberFormat="1" applyFont="1" applyFill="1" applyBorder="1">
      <alignment vertical="top"/>
    </xf>
    <xf numFmtId="174" fontId="6" fillId="0" borderId="0" xfId="3" applyFont="1" applyFill="1" applyBorder="1">
      <alignment vertical="top"/>
    </xf>
    <xf numFmtId="174" fontId="5" fillId="0" borderId="0" xfId="3" applyFont="1" applyFill="1" applyBorder="1">
      <alignment vertical="top"/>
    </xf>
    <xf numFmtId="174" fontId="2" fillId="0" borderId="0" xfId="3" applyFont="1" applyFill="1" applyBorder="1" applyAlignment="1">
      <alignment horizontal="right" vertical="top"/>
    </xf>
    <xf numFmtId="167" fontId="6" fillId="0" borderId="0" xfId="1" applyFont="1" applyFill="1" applyBorder="1">
      <alignment vertical="top"/>
    </xf>
    <xf numFmtId="167" fontId="5" fillId="0" borderId="0" xfId="1" applyFont="1" applyFill="1" applyBorder="1">
      <alignment vertical="top"/>
    </xf>
    <xf numFmtId="169" fontId="6" fillId="0" borderId="0" xfId="0" applyFont="1" applyFill="1" applyBorder="1">
      <alignment vertical="top"/>
    </xf>
    <xf numFmtId="168" fontId="6" fillId="0" borderId="0" xfId="4" applyNumberFormat="1" applyFont="1" applyFill="1" applyBorder="1">
      <alignment vertical="top"/>
    </xf>
    <xf numFmtId="173" fontId="6" fillId="0" borderId="0" xfId="2" applyFont="1" applyFill="1" applyBorder="1" applyAlignment="1">
      <alignment vertical="top"/>
    </xf>
    <xf numFmtId="168" fontId="5" fillId="0" borderId="0" xfId="4" applyNumberFormat="1" applyFont="1" applyFill="1" applyBorder="1">
      <alignment vertical="top"/>
    </xf>
    <xf numFmtId="168" fontId="2" fillId="0" borderId="0" xfId="4" applyNumberFormat="1" applyFont="1" applyFill="1" applyBorder="1" applyAlignment="1">
      <alignment horizontal="right" vertical="top"/>
    </xf>
    <xf numFmtId="173" fontId="5" fillId="0" borderId="0" xfId="2" applyFont="1" applyFill="1" applyBorder="1" applyAlignment="1">
      <alignment vertical="top"/>
    </xf>
    <xf numFmtId="173" fontId="2" fillId="0" borderId="0" xfId="2" applyFont="1" applyFill="1" applyBorder="1" applyAlignment="1">
      <alignment horizontal="right" vertical="top"/>
    </xf>
    <xf numFmtId="174" fontId="6" fillId="0" borderId="0" xfId="3" applyFont="1" applyFill="1" applyBorder="1" applyAlignment="1">
      <alignment vertical="top"/>
    </xf>
    <xf numFmtId="174" fontId="5" fillId="0" borderId="0" xfId="3" applyFont="1" applyFill="1" applyBorder="1" applyAlignment="1">
      <alignment vertical="top"/>
    </xf>
    <xf numFmtId="173" fontId="6" fillId="0" borderId="0" xfId="2" applyFont="1" applyFill="1" applyBorder="1">
      <alignment vertical="top"/>
    </xf>
    <xf numFmtId="173" fontId="5" fillId="0" borderId="0" xfId="2" applyFont="1" applyFill="1" applyBorder="1">
      <alignment vertical="top"/>
    </xf>
    <xf numFmtId="173" fontId="2" fillId="0" borderId="0" xfId="2" applyFont="1" applyFill="1" applyAlignment="1">
      <alignment vertical="top"/>
    </xf>
    <xf numFmtId="169" fontId="2" fillId="0" borderId="0" xfId="0" applyFont="1" applyFill="1" applyBorder="1" applyAlignment="1">
      <alignment horizontal="right" vertical="top"/>
    </xf>
    <xf numFmtId="167" fontId="2" fillId="0" borderId="0" xfId="0" applyNumberFormat="1" applyFont="1" applyAlignment="1">
      <alignment horizontal="right" vertical="top"/>
    </xf>
    <xf numFmtId="167" fontId="2" fillId="0" borderId="0" xfId="0" applyNumberFormat="1" applyFont="1">
      <alignment vertical="top"/>
    </xf>
    <xf numFmtId="167" fontId="2" fillId="0" borderId="0" xfId="0" applyNumberFormat="1" applyFont="1" applyFill="1">
      <alignment vertical="top"/>
    </xf>
    <xf numFmtId="167" fontId="2" fillId="0" borderId="0" xfId="0" applyNumberFormat="1" applyFont="1" applyFill="1" applyAlignment="1">
      <alignment vertical="top"/>
    </xf>
    <xf numFmtId="167" fontId="5" fillId="0" borderId="0" xfId="0" applyNumberFormat="1" applyFont="1" applyFill="1">
      <alignment vertical="top"/>
    </xf>
    <xf numFmtId="169" fontId="6" fillId="0" borderId="0" xfId="0" applyNumberFormat="1" applyFont="1" applyFill="1">
      <alignment vertical="top"/>
    </xf>
    <xf numFmtId="169" fontId="5" fillId="0" borderId="0" xfId="0" applyNumberFormat="1" applyFont="1" applyFill="1">
      <alignment vertical="top"/>
    </xf>
    <xf numFmtId="169" fontId="2" fillId="0" borderId="0" xfId="0" applyNumberFormat="1" applyFont="1" applyAlignment="1">
      <alignment horizontal="right" vertical="top"/>
    </xf>
    <xf numFmtId="169" fontId="2" fillId="0" borderId="0" xfId="0" applyNumberFormat="1" applyFont="1">
      <alignment vertical="top"/>
    </xf>
    <xf numFmtId="169" fontId="2" fillId="0" borderId="0" xfId="0" applyNumberFormat="1" applyFont="1" applyFill="1" applyAlignment="1">
      <alignment vertical="top"/>
    </xf>
    <xf numFmtId="168" fontId="6" fillId="0" borderId="0" xfId="1" applyNumberFormat="1" applyFont="1" applyFill="1" applyBorder="1" applyAlignment="1">
      <alignment vertical="top"/>
    </xf>
    <xf numFmtId="168" fontId="5" fillId="0" borderId="0" xfId="1" applyNumberFormat="1" applyFont="1" applyFill="1" applyBorder="1" applyAlignment="1">
      <alignment vertical="top"/>
    </xf>
    <xf numFmtId="168" fontId="2" fillId="0" borderId="0" xfId="1" applyNumberFormat="1" applyFont="1" applyFill="1" applyAlignment="1">
      <alignment vertical="top"/>
    </xf>
    <xf numFmtId="168" fontId="2" fillId="0" borderId="0" xfId="1" applyNumberFormat="1" applyFont="1" applyFill="1" applyBorder="1" applyAlignment="1">
      <alignment horizontal="right" vertical="top"/>
    </xf>
    <xf numFmtId="168" fontId="2" fillId="0" borderId="0" xfId="1" applyNumberFormat="1" applyFont="1" applyFill="1" applyBorder="1" applyAlignment="1">
      <alignment vertical="top"/>
    </xf>
    <xf numFmtId="169" fontId="6" fillId="0" borderId="0" xfId="0" applyFont="1" applyFill="1" applyBorder="1" applyAlignment="1">
      <alignment horizontal="right" vertical="top"/>
    </xf>
    <xf numFmtId="169" fontId="5" fillId="0" borderId="0" xfId="0" applyFont="1" applyFill="1" applyBorder="1" applyAlignment="1">
      <alignment horizontal="right" vertical="top"/>
    </xf>
    <xf numFmtId="169" fontId="0" fillId="0" borderId="0" xfId="0" applyFont="1" applyFill="1" applyBorder="1" applyAlignment="1">
      <alignment horizontal="right" vertical="top"/>
    </xf>
    <xf numFmtId="169" fontId="2" fillId="0" borderId="0" xfId="0" applyFont="1" applyAlignment="1">
      <alignment horizontal="left" vertical="top"/>
    </xf>
    <xf numFmtId="167" fontId="2" fillId="0" borderId="0" xfId="1" applyNumberFormat="1" applyFont="1" applyFill="1" applyAlignment="1">
      <alignment vertical="top"/>
    </xf>
    <xf numFmtId="167" fontId="17" fillId="0" borderId="0" xfId="1" applyNumberFormat="1" applyFont="1" applyFill="1" applyAlignment="1">
      <alignment vertical="top"/>
    </xf>
    <xf numFmtId="173" fontId="2" fillId="0" borderId="0" xfId="2" applyFont="1" applyFill="1" applyBorder="1">
      <alignment vertical="top"/>
    </xf>
    <xf numFmtId="174" fontId="2" fillId="0" borderId="0" xfId="3" applyFont="1" applyFill="1" applyBorder="1">
      <alignment vertical="top"/>
    </xf>
    <xf numFmtId="167" fontId="0" fillId="0" borderId="0" xfId="1" applyFont="1" applyFill="1" applyAlignment="1">
      <alignment vertical="top"/>
    </xf>
    <xf numFmtId="173" fontId="6" fillId="0" borderId="0" xfId="2" applyFont="1" applyFill="1">
      <alignment vertical="top"/>
    </xf>
    <xf numFmtId="173" fontId="5" fillId="0" borderId="0" xfId="2" applyFont="1" applyFill="1">
      <alignment vertical="top"/>
    </xf>
    <xf numFmtId="173" fontId="0" fillId="0" borderId="0" xfId="2" applyFont="1" applyFill="1">
      <alignment vertical="top"/>
    </xf>
    <xf numFmtId="169" fontId="15" fillId="0" borderId="0" xfId="0" applyNumberFormat="1" applyFont="1" applyFill="1">
      <alignment vertical="top"/>
    </xf>
    <xf numFmtId="169" fontId="16" fillId="0" borderId="0" xfId="0" applyNumberFormat="1" applyFont="1" applyFill="1">
      <alignment vertical="top"/>
    </xf>
    <xf numFmtId="169" fontId="17" fillId="0" borderId="0" xfId="0" applyNumberFormat="1" applyFont="1" applyFill="1">
      <alignment vertical="top"/>
    </xf>
    <xf numFmtId="173" fontId="6" fillId="0" borderId="0" xfId="2" applyNumberFormat="1" applyFont="1" applyFill="1" applyBorder="1">
      <alignment vertical="top"/>
    </xf>
    <xf numFmtId="173" fontId="5" fillId="0" borderId="0" xfId="2" applyNumberFormat="1" applyFont="1" applyFill="1" applyBorder="1">
      <alignment vertical="top"/>
    </xf>
    <xf numFmtId="173" fontId="2" fillId="0" borderId="0" xfId="2" applyNumberFormat="1" applyFont="1" applyFill="1" applyBorder="1">
      <alignment vertical="top"/>
    </xf>
    <xf numFmtId="173" fontId="2" fillId="0" borderId="0" xfId="2" applyNumberFormat="1" applyFont="1" applyFill="1">
      <alignment vertical="top"/>
    </xf>
    <xf numFmtId="172" fontId="2" fillId="0" borderId="0" xfId="9" applyFont="1">
      <alignment vertical="top"/>
    </xf>
    <xf numFmtId="169" fontId="6" fillId="0" borderId="0" xfId="0" applyFont="1" applyFill="1" applyAlignment="1">
      <alignment vertical="top"/>
    </xf>
    <xf numFmtId="169" fontId="5" fillId="0" borderId="0" xfId="0" applyFont="1" applyFill="1" applyAlignment="1">
      <alignment vertical="top"/>
    </xf>
    <xf numFmtId="169" fontId="2" fillId="0" borderId="0" xfId="0" applyFont="1" applyAlignment="1">
      <alignment horizontal="right" vertical="top"/>
    </xf>
    <xf numFmtId="169" fontId="2" fillId="0" borderId="0" xfId="0" applyFont="1" applyAlignment="1">
      <alignment vertical="top"/>
    </xf>
    <xf numFmtId="169" fontId="6" fillId="0" borderId="0" xfId="0" applyFont="1" applyAlignment="1">
      <alignment vertical="top"/>
    </xf>
    <xf numFmtId="169" fontId="13" fillId="0" borderId="0" xfId="0" applyFont="1" applyAlignment="1">
      <alignment vertical="top"/>
    </xf>
    <xf numFmtId="169" fontId="2" fillId="0" borderId="0" xfId="0" applyFont="1" applyFill="1" applyAlignment="1">
      <alignment horizontal="right" vertical="top"/>
    </xf>
    <xf numFmtId="169" fontId="2" fillId="0" borderId="0" xfId="0" applyFont="1" applyFill="1" applyAlignment="1">
      <alignment vertical="top"/>
    </xf>
    <xf numFmtId="171" fontId="2" fillId="0" borderId="0" xfId="4" applyFont="1">
      <alignment vertical="top"/>
    </xf>
    <xf numFmtId="173" fontId="0" fillId="0" borderId="0" xfId="2" applyFont="1">
      <alignment vertical="top"/>
    </xf>
    <xf numFmtId="167" fontId="2" fillId="0" borderId="0" xfId="1" applyNumberFormat="1" applyFont="1" applyAlignment="1">
      <alignment vertical="top"/>
    </xf>
    <xf numFmtId="167" fontId="4" fillId="0" borderId="0" xfId="1" applyFont="1" applyFill="1" applyAlignment="1">
      <alignment horizontal="right" vertical="top"/>
    </xf>
    <xf numFmtId="167" fontId="4" fillId="0" borderId="4" xfId="1" applyFont="1" applyFill="1" applyBorder="1" applyAlignment="1">
      <alignment vertical="top"/>
    </xf>
    <xf numFmtId="167" fontId="15" fillId="0" borderId="0" xfId="1" applyFont="1" applyFill="1" applyBorder="1" applyAlignment="1">
      <alignment vertical="top"/>
    </xf>
    <xf numFmtId="167" fontId="16" fillId="0" borderId="0" xfId="1" applyFont="1" applyFill="1" applyBorder="1" applyAlignment="1">
      <alignment vertical="top"/>
    </xf>
    <xf numFmtId="167" fontId="17" fillId="0" borderId="0" xfId="1" applyFont="1" applyFill="1" applyBorder="1" applyAlignment="1">
      <alignment horizontal="right" vertical="top"/>
    </xf>
    <xf numFmtId="169" fontId="12" fillId="0" borderId="0" xfId="10" applyFont="1" applyFill="1" applyBorder="1">
      <alignment vertical="top"/>
    </xf>
    <xf numFmtId="169" fontId="22" fillId="0" borderId="0" xfId="10" applyFont="1" applyFill="1" applyBorder="1">
      <alignment vertical="top"/>
    </xf>
    <xf numFmtId="169" fontId="23" fillId="0" borderId="0" xfId="10" applyFont="1" applyBorder="1" applyAlignment="1">
      <alignment horizontal="right" vertical="top"/>
    </xf>
    <xf numFmtId="169" fontId="23" fillId="0" borderId="0" xfId="10" applyFont="1">
      <alignment vertical="top"/>
    </xf>
    <xf numFmtId="167" fontId="24" fillId="0" borderId="0" xfId="10" applyNumberFormat="1" applyFont="1" applyFill="1">
      <alignment vertical="top"/>
    </xf>
    <xf numFmtId="169" fontId="23" fillId="0" borderId="0" xfId="10" applyFont="1" applyFill="1">
      <alignment vertical="top"/>
    </xf>
    <xf numFmtId="175" fontId="2" fillId="0" borderId="0" xfId="10" applyNumberFormat="1" applyFont="1" applyFill="1" applyBorder="1" applyAlignment="1">
      <alignment vertical="top" wrapText="1"/>
    </xf>
    <xf numFmtId="167" fontId="2" fillId="0" borderId="0" xfId="10" applyNumberFormat="1" applyFont="1" applyFill="1" applyBorder="1">
      <alignment vertical="top"/>
    </xf>
    <xf numFmtId="169" fontId="6" fillId="0" borderId="0" xfId="10" applyFont="1" applyFill="1" applyBorder="1">
      <alignment vertical="top"/>
    </xf>
    <xf numFmtId="169" fontId="5" fillId="0" borderId="0" xfId="10" applyFont="1" applyFill="1" applyBorder="1">
      <alignment vertical="top"/>
    </xf>
    <xf numFmtId="169" fontId="2" fillId="0" borderId="0" xfId="10" applyFont="1" applyBorder="1" applyAlignment="1">
      <alignment horizontal="right" vertical="top"/>
    </xf>
    <xf numFmtId="174" fontId="2" fillId="0" borderId="0" xfId="3" applyFont="1" applyBorder="1">
      <alignment vertical="top"/>
    </xf>
    <xf numFmtId="169" fontId="2" fillId="0" borderId="0" xfId="10" applyFont="1" applyFill="1">
      <alignment vertical="top"/>
    </xf>
    <xf numFmtId="169" fontId="2" fillId="0" borderId="0" xfId="10" applyFont="1">
      <alignment vertical="top"/>
    </xf>
    <xf numFmtId="167" fontId="2" fillId="0" borderId="0" xfId="10" applyNumberFormat="1" applyFont="1" applyFill="1">
      <alignment vertical="top"/>
    </xf>
    <xf numFmtId="169" fontId="5" fillId="0" borderId="0" xfId="10" applyFont="1" applyBorder="1">
      <alignment vertical="top"/>
    </xf>
    <xf numFmtId="169" fontId="2" fillId="0" borderId="0" xfId="10" applyFont="1" applyBorder="1">
      <alignment vertical="top"/>
    </xf>
    <xf numFmtId="167" fontId="13" fillId="0" borderId="0" xfId="10" applyNumberFormat="1" applyFont="1" applyBorder="1" applyAlignment="1">
      <alignment horizontal="left" vertical="top"/>
    </xf>
    <xf numFmtId="169" fontId="2" fillId="0" borderId="0" xfId="10" applyFont="1" applyFill="1" applyBorder="1">
      <alignment vertical="top"/>
    </xf>
    <xf numFmtId="169" fontId="2" fillId="0" borderId="0" xfId="10" applyFont="1" applyFill="1" applyBorder="1" applyAlignment="1">
      <alignment horizontal="right" vertical="top"/>
    </xf>
    <xf numFmtId="169" fontId="6" fillId="0" borderId="1" xfId="10" applyFont="1" applyBorder="1">
      <alignment vertical="top"/>
    </xf>
    <xf numFmtId="167" fontId="6" fillId="0" borderId="0" xfId="10" applyNumberFormat="1" applyFont="1" applyFill="1" applyBorder="1">
      <alignment vertical="top"/>
    </xf>
    <xf numFmtId="167" fontId="2" fillId="0" borderId="0" xfId="10" applyNumberFormat="1" applyFont="1" applyFill="1" applyBorder="1" applyAlignment="1">
      <alignment horizontal="right" vertical="top"/>
    </xf>
    <xf numFmtId="169" fontId="7" fillId="0" borderId="0" xfId="10" applyFont="1" applyFill="1">
      <alignment vertical="top"/>
    </xf>
    <xf numFmtId="170" fontId="2" fillId="0" borderId="0" xfId="5" applyFont="1" applyFill="1">
      <alignment vertical="top"/>
    </xf>
    <xf numFmtId="169" fontId="2" fillId="4" borderId="0" xfId="10" applyFont="1" applyFill="1">
      <alignment vertical="top"/>
    </xf>
    <xf numFmtId="169" fontId="2" fillId="0" borderId="0" xfId="10">
      <alignment vertical="top"/>
    </xf>
    <xf numFmtId="170" fontId="2" fillId="0" borderId="0" xfId="5" applyFont="1" applyFill="1" applyBorder="1">
      <alignment vertical="top"/>
    </xf>
    <xf numFmtId="167" fontId="5" fillId="0" borderId="0" xfId="10" applyNumberFormat="1" applyFont="1" applyFill="1" applyBorder="1">
      <alignment vertical="top"/>
    </xf>
    <xf numFmtId="169" fontId="5" fillId="0" borderId="0" xfId="10" applyFont="1" applyFill="1" applyBorder="1" applyAlignment="1">
      <alignment vertical="top"/>
    </xf>
    <xf numFmtId="169" fontId="2" fillId="0" borderId="0" xfId="10" applyFont="1" applyFill="1" applyAlignment="1">
      <alignment horizontal="right" vertical="top"/>
    </xf>
    <xf numFmtId="169" fontId="9" fillId="0" borderId="0" xfId="10" applyFont="1" applyFill="1">
      <alignment vertical="top"/>
    </xf>
    <xf numFmtId="177" fontId="7" fillId="0" borderId="0" xfId="10" applyNumberFormat="1" applyFont="1" applyFill="1">
      <alignment vertical="top"/>
    </xf>
    <xf numFmtId="178" fontId="2" fillId="0" borderId="0" xfId="5" applyNumberFormat="1" applyFont="1" applyFill="1">
      <alignment vertical="top"/>
    </xf>
    <xf numFmtId="175" fontId="6" fillId="0" borderId="0" xfId="3" applyNumberFormat="1" applyFont="1" applyFill="1" applyBorder="1">
      <alignment vertical="top"/>
    </xf>
    <xf numFmtId="175" fontId="5" fillId="0" borderId="0" xfId="3" applyNumberFormat="1" applyFont="1" applyFill="1" applyBorder="1">
      <alignment vertical="top"/>
    </xf>
    <xf numFmtId="175" fontId="2" fillId="0" borderId="0" xfId="3" applyNumberFormat="1" applyFont="1" applyFill="1" applyBorder="1">
      <alignment vertical="top"/>
    </xf>
    <xf numFmtId="169" fontId="6" fillId="0" borderId="0" xfId="10" applyFont="1" applyFill="1">
      <alignment vertical="top"/>
    </xf>
    <xf numFmtId="169" fontId="6" fillId="0" borderId="0" xfId="10" applyFont="1" applyBorder="1">
      <alignment vertical="top"/>
    </xf>
    <xf numFmtId="169" fontId="17" fillId="0" borderId="0" xfId="0" applyNumberFormat="1" applyFont="1" applyAlignment="1">
      <alignment vertical="top"/>
    </xf>
    <xf numFmtId="169" fontId="2" fillId="0" borderId="0" xfId="1" applyNumberFormat="1" applyFont="1" applyFill="1" applyBorder="1" applyAlignment="1">
      <alignment vertical="top"/>
    </xf>
    <xf numFmtId="174" fontId="0" fillId="0" borderId="0" xfId="3" applyFont="1">
      <alignment vertical="top"/>
    </xf>
    <xf numFmtId="169" fontId="17" fillId="0" borderId="0" xfId="3" applyNumberFormat="1" applyFont="1">
      <alignment vertical="top"/>
    </xf>
    <xf numFmtId="174" fontId="19" fillId="0" borderId="0" xfId="3" applyFont="1" applyFill="1" applyBorder="1">
      <alignment vertical="top"/>
    </xf>
    <xf numFmtId="174" fontId="20" fillId="0" borderId="0" xfId="3" applyFont="1" applyFill="1" applyBorder="1">
      <alignment vertical="top"/>
    </xf>
    <xf numFmtId="174" fontId="21" fillId="0" borderId="0" xfId="3" applyFont="1" applyFill="1" applyBorder="1">
      <alignment vertical="top"/>
    </xf>
    <xf numFmtId="174" fontId="21" fillId="0" borderId="0" xfId="3" applyFont="1">
      <alignment vertical="top"/>
    </xf>
    <xf numFmtId="174" fontId="11" fillId="0" borderId="0" xfId="3" applyFont="1" applyFill="1">
      <alignment vertical="top"/>
    </xf>
    <xf numFmtId="167" fontId="10" fillId="0" borderId="0" xfId="1" applyFont="1" applyFill="1" applyAlignment="1">
      <alignment vertical="top"/>
    </xf>
    <xf numFmtId="168" fontId="2" fillId="0" borderId="0" xfId="4" applyNumberFormat="1" applyFont="1" applyFill="1">
      <alignment vertical="top"/>
    </xf>
    <xf numFmtId="174" fontId="10" fillId="0" borderId="0" xfId="3" applyFont="1" applyFill="1">
      <alignment vertical="top"/>
    </xf>
    <xf numFmtId="174" fontId="0" fillId="0" borderId="0" xfId="3" applyFont="1" applyFill="1" applyAlignment="1">
      <alignment vertical="top"/>
    </xf>
    <xf numFmtId="174" fontId="2" fillId="0" borderId="0" xfId="3" applyFont="1" applyFill="1">
      <alignment vertical="top"/>
    </xf>
    <xf numFmtId="169" fontId="17" fillId="0" borderId="0" xfId="3" applyNumberFormat="1" applyFont="1" applyFill="1">
      <alignment vertical="top"/>
    </xf>
    <xf numFmtId="174" fontId="21" fillId="0" borderId="0" xfId="3" applyFont="1" applyFill="1">
      <alignment vertical="top"/>
    </xf>
    <xf numFmtId="174" fontId="2" fillId="0" borderId="0" xfId="1" applyNumberFormat="1" applyFont="1" applyFill="1" applyAlignment="1">
      <alignment vertical="top"/>
    </xf>
    <xf numFmtId="169" fontId="2" fillId="0" borderId="0" xfId="0" applyNumberFormat="1" applyFont="1" applyFill="1">
      <alignment vertical="top"/>
    </xf>
    <xf numFmtId="167" fontId="19" fillId="0" borderId="0" xfId="1" applyFont="1" applyFill="1" applyBorder="1" applyAlignment="1">
      <alignment vertical="top"/>
    </xf>
    <xf numFmtId="167" fontId="20" fillId="0" borderId="0" xfId="1" applyFont="1" applyFill="1" applyBorder="1" applyAlignment="1">
      <alignment vertical="top"/>
    </xf>
    <xf numFmtId="167" fontId="21" fillId="0" borderId="0" xfId="1" applyFont="1" applyFill="1" applyBorder="1" applyAlignment="1">
      <alignment horizontal="right" vertical="top"/>
    </xf>
    <xf numFmtId="167" fontId="21" fillId="0" borderId="0" xfId="1" applyFont="1" applyFill="1" applyAlignment="1">
      <alignment vertical="top"/>
    </xf>
    <xf numFmtId="167" fontId="6" fillId="0" borderId="0" xfId="1" applyNumberFormat="1" applyFont="1" applyFill="1" applyAlignment="1">
      <alignment vertical="top"/>
    </xf>
    <xf numFmtId="167" fontId="5" fillId="0" borderId="0" xfId="1" applyNumberFormat="1" applyFont="1" applyFill="1" applyAlignment="1">
      <alignment vertical="top"/>
    </xf>
    <xf numFmtId="167" fontId="2" fillId="0" borderId="0" xfId="1" applyNumberFormat="1" applyFont="1" applyFill="1" applyAlignment="1">
      <alignment horizontal="right" vertical="top"/>
    </xf>
    <xf numFmtId="167" fontId="0" fillId="0" borderId="0" xfId="1" applyNumberFormat="1" applyFont="1" applyAlignment="1">
      <alignment vertical="top"/>
    </xf>
    <xf numFmtId="167" fontId="17" fillId="0" borderId="0" xfId="1" applyFont="1" applyFill="1" applyAlignment="1">
      <alignment vertical="top"/>
    </xf>
    <xf numFmtId="167" fontId="17" fillId="0" borderId="0" xfId="1" applyFont="1" applyFill="1" applyBorder="1" applyAlignment="1">
      <alignment vertical="top"/>
    </xf>
    <xf numFmtId="169" fontId="0" fillId="0" borderId="0" xfId="1" applyNumberFormat="1" applyFont="1" applyAlignment="1">
      <alignment vertical="top"/>
    </xf>
    <xf numFmtId="172" fontId="19" fillId="0" borderId="0" xfId="9" applyFont="1" applyFill="1" applyBorder="1">
      <alignment vertical="top"/>
    </xf>
    <xf numFmtId="172" fontId="20" fillId="0" borderId="0" xfId="9" applyFont="1" applyFill="1" applyBorder="1">
      <alignment vertical="top"/>
    </xf>
    <xf numFmtId="172" fontId="21" fillId="0" borderId="0" xfId="9" applyFont="1" applyFill="1" applyBorder="1">
      <alignment vertical="top"/>
    </xf>
    <xf numFmtId="172" fontId="21" fillId="0" borderId="0" xfId="9" applyFont="1" applyFill="1">
      <alignment vertical="top"/>
    </xf>
    <xf numFmtId="169" fontId="0" fillId="0" borderId="0" xfId="0" applyFill="1" applyAlignment="1">
      <alignment vertical="top"/>
    </xf>
    <xf numFmtId="169" fontId="2" fillId="0" borderId="0" xfId="1" applyNumberFormat="1" applyFont="1" applyFill="1" applyAlignment="1">
      <alignment vertical="top"/>
    </xf>
    <xf numFmtId="167" fontId="2" fillId="5" borderId="0" xfId="1" applyFont="1" applyFill="1" applyAlignment="1">
      <alignment vertical="top"/>
    </xf>
    <xf numFmtId="167" fontId="10" fillId="5" borderId="0" xfId="1" applyFont="1" applyFill="1" applyAlignment="1">
      <alignment vertical="top"/>
    </xf>
    <xf numFmtId="167" fontId="4" fillId="5" borderId="0" xfId="1" applyFont="1" applyFill="1" applyAlignment="1">
      <alignment vertical="top"/>
    </xf>
    <xf numFmtId="167" fontId="2" fillId="5" borderId="0" xfId="1" applyNumberFormat="1" applyFont="1" applyFill="1" applyAlignment="1">
      <alignment vertical="top"/>
    </xf>
    <xf numFmtId="167" fontId="0" fillId="5" borderId="0" xfId="1" applyFont="1" applyFill="1" applyBorder="1" applyAlignment="1">
      <alignment vertical="top"/>
    </xf>
    <xf numFmtId="169" fontId="2" fillId="5" borderId="0" xfId="0" applyFont="1" applyFill="1">
      <alignment vertical="top"/>
    </xf>
    <xf numFmtId="169" fontId="2" fillId="5" borderId="0" xfId="0" applyFont="1" applyFill="1" applyAlignment="1">
      <alignment vertical="top"/>
    </xf>
    <xf numFmtId="167" fontId="10" fillId="6" borderId="6" xfId="1" applyFont="1" applyFill="1" applyBorder="1" applyAlignment="1">
      <alignment horizontal="center" vertical="top"/>
    </xf>
    <xf numFmtId="173" fontId="4" fillId="6" borderId="5" xfId="2" applyFont="1" applyFill="1" applyBorder="1">
      <alignment vertical="top"/>
    </xf>
    <xf numFmtId="169" fontId="2" fillId="6" borderId="5" xfId="0" applyFont="1" applyFill="1" applyBorder="1">
      <alignment vertical="top"/>
    </xf>
    <xf numFmtId="171" fontId="2" fillId="5" borderId="5" xfId="4" applyFont="1" applyFill="1" applyBorder="1">
      <alignment vertical="top"/>
    </xf>
    <xf numFmtId="167" fontId="2" fillId="5" borderId="5" xfId="1" applyFont="1" applyFill="1" applyBorder="1" applyAlignment="1">
      <alignment vertical="top"/>
    </xf>
    <xf numFmtId="167" fontId="4" fillId="6" borderId="5" xfId="1" applyFont="1" applyFill="1" applyBorder="1" applyAlignment="1">
      <alignment horizontal="center" vertical="top"/>
    </xf>
    <xf numFmtId="169" fontId="6" fillId="6" borderId="6" xfId="0" applyFont="1" applyFill="1" applyBorder="1" applyAlignment="1">
      <alignment horizontal="center" vertical="top"/>
    </xf>
    <xf numFmtId="0" fontId="25" fillId="0" borderId="0" xfId="1" applyNumberFormat="1" applyFont="1" applyAlignment="1">
      <alignment horizontal="center" vertical="center"/>
    </xf>
    <xf numFmtId="173" fontId="4" fillId="0" borderId="5" xfId="2" applyFont="1" applyFill="1" applyBorder="1">
      <alignment vertical="top"/>
    </xf>
    <xf numFmtId="169" fontId="2" fillId="0" borderId="5" xfId="0" applyFont="1" applyFill="1" applyBorder="1">
      <alignment vertical="top"/>
    </xf>
    <xf numFmtId="169" fontId="4" fillId="6" borderId="5" xfId="0" applyFont="1" applyFill="1" applyBorder="1">
      <alignment vertical="top"/>
    </xf>
    <xf numFmtId="172" fontId="6" fillId="0" borderId="0" xfId="9" applyFont="1" applyFill="1">
      <alignment vertical="top"/>
    </xf>
    <xf numFmtId="172" fontId="5" fillId="0" borderId="0" xfId="9" applyFont="1" applyFill="1">
      <alignment vertical="top"/>
    </xf>
    <xf numFmtId="172" fontId="2" fillId="0" borderId="0" xfId="9" applyFont="1" applyFill="1">
      <alignment vertical="top"/>
    </xf>
    <xf numFmtId="172" fontId="0" fillId="0" borderId="0" xfId="9" applyFont="1">
      <alignment vertical="top"/>
    </xf>
    <xf numFmtId="172" fontId="0" fillId="0" borderId="5" xfId="9" applyFont="1" applyFill="1" applyBorder="1">
      <alignment vertical="top"/>
    </xf>
    <xf numFmtId="172" fontId="2" fillId="5" borderId="0" xfId="9" applyFont="1" applyFill="1">
      <alignment vertical="top"/>
    </xf>
    <xf numFmtId="172" fontId="0" fillId="6" borderId="5" xfId="9" applyFont="1" applyFill="1" applyBorder="1">
      <alignment vertical="top"/>
    </xf>
    <xf numFmtId="172" fontId="4" fillId="6" borderId="5" xfId="9" applyFont="1" applyFill="1" applyBorder="1">
      <alignment vertical="top"/>
    </xf>
    <xf numFmtId="172" fontId="4" fillId="5" borderId="0" xfId="9" applyFont="1" applyFill="1">
      <alignment vertical="top"/>
    </xf>
    <xf numFmtId="169" fontId="4" fillId="0" borderId="0" xfId="0" applyFont="1">
      <alignment vertical="top"/>
    </xf>
    <xf numFmtId="169" fontId="4" fillId="5" borderId="0" xfId="0" applyFont="1" applyFill="1">
      <alignment vertical="top"/>
    </xf>
    <xf numFmtId="173" fontId="4" fillId="0" borderId="0" xfId="2" applyFont="1">
      <alignment vertical="top"/>
    </xf>
    <xf numFmtId="173" fontId="4" fillId="5" borderId="0" xfId="2" applyFont="1" applyFill="1">
      <alignment vertical="top"/>
    </xf>
    <xf numFmtId="169" fontId="4" fillId="0" borderId="5" xfId="0" applyFont="1" applyFill="1" applyBorder="1">
      <alignment vertical="top"/>
    </xf>
    <xf numFmtId="169" fontId="2" fillId="5" borderId="0" xfId="10" applyFont="1" applyFill="1">
      <alignment vertical="top"/>
    </xf>
    <xf numFmtId="170" fontId="2" fillId="5" borderId="0" xfId="5" applyFont="1" applyFill="1">
      <alignment vertical="top"/>
    </xf>
    <xf numFmtId="174" fontId="2" fillId="5" borderId="0" xfId="3" applyFont="1" applyFill="1">
      <alignment vertical="top"/>
    </xf>
    <xf numFmtId="169" fontId="6" fillId="5" borderId="0" xfId="10" applyFont="1" applyFill="1" applyBorder="1">
      <alignment vertical="top"/>
    </xf>
    <xf numFmtId="169" fontId="5" fillId="5" borderId="0" xfId="10" applyFont="1" applyFill="1" applyBorder="1">
      <alignment vertical="top"/>
    </xf>
    <xf numFmtId="169" fontId="2" fillId="5" borderId="0" xfId="10" applyFont="1" applyFill="1" applyBorder="1" applyAlignment="1">
      <alignment horizontal="right" vertical="top"/>
    </xf>
    <xf numFmtId="169" fontId="6" fillId="5" borderId="0" xfId="10" applyFont="1" applyFill="1">
      <alignment vertical="top"/>
    </xf>
    <xf numFmtId="169" fontId="2" fillId="5" borderId="0" xfId="10" applyFont="1" applyFill="1" applyAlignment="1">
      <alignment horizontal="right" vertical="top"/>
    </xf>
    <xf numFmtId="169" fontId="0" fillId="5" borderId="0" xfId="0" applyFill="1" applyAlignment="1">
      <alignment vertical="top"/>
    </xf>
    <xf numFmtId="167" fontId="4" fillId="0" borderId="0" xfId="1" applyNumberFormat="1" applyFont="1" applyAlignment="1">
      <alignment vertical="top"/>
    </xf>
    <xf numFmtId="167" fontId="17" fillId="0" borderId="0" xfId="1" applyNumberFormat="1" applyFont="1" applyAlignment="1">
      <alignment vertical="top"/>
    </xf>
    <xf numFmtId="167" fontId="21" fillId="0" borderId="0" xfId="1" applyFont="1" applyAlignment="1">
      <alignment vertical="top"/>
    </xf>
    <xf numFmtId="169" fontId="21" fillId="0" borderId="0" xfId="0" applyFont="1" applyAlignment="1">
      <alignment vertical="top"/>
    </xf>
    <xf numFmtId="173" fontId="2" fillId="0" borderId="0" xfId="1" applyNumberFormat="1" applyFont="1" applyAlignment="1">
      <alignment vertical="top"/>
    </xf>
    <xf numFmtId="169" fontId="17" fillId="0" borderId="0" xfId="1" applyNumberFormat="1" applyFont="1" applyAlignment="1">
      <alignment vertical="top"/>
    </xf>
    <xf numFmtId="169" fontId="28" fillId="0" borderId="0" xfId="0" applyFont="1" applyFill="1" applyBorder="1">
      <alignment vertical="top"/>
    </xf>
    <xf numFmtId="169" fontId="28" fillId="0" borderId="0" xfId="0" applyFont="1">
      <alignment vertical="top"/>
    </xf>
    <xf numFmtId="169" fontId="28" fillId="0" borderId="0" xfId="0" applyFont="1" applyFill="1">
      <alignment vertical="top"/>
    </xf>
    <xf numFmtId="169" fontId="28" fillId="0" borderId="0" xfId="0" applyFont="1" applyAlignment="1">
      <alignment vertical="top"/>
    </xf>
    <xf numFmtId="169" fontId="0" fillId="0" borderId="0" xfId="0">
      <alignment vertical="top"/>
    </xf>
    <xf numFmtId="174" fontId="19" fillId="0" borderId="0" xfId="3" applyFont="1" applyFill="1" applyBorder="1" applyAlignment="1">
      <alignment vertical="top"/>
    </xf>
    <xf numFmtId="174" fontId="20" fillId="0" borderId="0" xfId="3" applyFont="1" applyFill="1" applyBorder="1" applyAlignment="1">
      <alignment vertical="top"/>
    </xf>
    <xf numFmtId="174" fontId="21" fillId="0" borderId="0" xfId="3" applyFont="1" applyFill="1" applyBorder="1" applyAlignment="1">
      <alignment horizontal="right" vertical="top"/>
    </xf>
    <xf numFmtId="174" fontId="21" fillId="0" borderId="0" xfId="3" applyFont="1" applyFill="1" applyAlignment="1">
      <alignment vertical="top"/>
    </xf>
    <xf numFmtId="174" fontId="21" fillId="0" borderId="0" xfId="3" applyFont="1" applyFill="1" applyBorder="1" applyAlignment="1">
      <alignment vertical="top"/>
    </xf>
    <xf numFmtId="174" fontId="28" fillId="0" borderId="0" xfId="3" applyNumberFormat="1" applyFont="1">
      <alignment vertical="top"/>
    </xf>
    <xf numFmtId="174" fontId="26" fillId="0" borderId="0" xfId="3" applyNumberFormat="1" applyFont="1">
      <alignment vertical="top"/>
    </xf>
    <xf numFmtId="169" fontId="21" fillId="0" borderId="0" xfId="0" applyFont="1" applyFill="1" applyAlignment="1">
      <alignment vertical="top"/>
    </xf>
    <xf numFmtId="172" fontId="2" fillId="0" borderId="0" xfId="1" applyNumberFormat="1" applyFont="1" applyAlignment="1">
      <alignment vertical="top"/>
    </xf>
    <xf numFmtId="167" fontId="2" fillId="6" borderId="5" xfId="1" applyFont="1" applyFill="1" applyBorder="1" applyAlignment="1">
      <alignment vertical="top"/>
    </xf>
    <xf numFmtId="169" fontId="2" fillId="0" borderId="0" xfId="1" applyNumberFormat="1" applyFont="1" applyAlignment="1">
      <alignment vertical="top"/>
    </xf>
    <xf numFmtId="173" fontId="6" fillId="0" borderId="0" xfId="1" applyNumberFormat="1" applyFont="1" applyFill="1" applyAlignment="1">
      <alignment vertical="top"/>
    </xf>
    <xf numFmtId="173" fontId="5" fillId="0" borderId="0" xfId="1" applyNumberFormat="1" applyFont="1" applyFill="1" applyAlignment="1">
      <alignment vertical="top"/>
    </xf>
    <xf numFmtId="173" fontId="2" fillId="0" borderId="0" xfId="1" applyNumberFormat="1" applyFont="1" applyFill="1" applyAlignment="1">
      <alignment horizontal="right" vertical="top"/>
    </xf>
    <xf numFmtId="173" fontId="2" fillId="6" borderId="5" xfId="2" applyNumberFormat="1" applyFont="1" applyFill="1" applyBorder="1">
      <alignment vertical="top"/>
    </xf>
    <xf numFmtId="173" fontId="2" fillId="5" borderId="0" xfId="1" applyNumberFormat="1" applyFont="1" applyFill="1" applyAlignment="1">
      <alignment vertical="top"/>
    </xf>
    <xf numFmtId="173" fontId="17" fillId="0" borderId="0" xfId="2" applyFont="1" applyFill="1" applyBorder="1">
      <alignment vertical="top"/>
    </xf>
    <xf numFmtId="169" fontId="0" fillId="0" borderId="0" xfId="0" applyBorder="1" applyAlignment="1">
      <alignment vertical="top"/>
    </xf>
    <xf numFmtId="167" fontId="26" fillId="0" borderId="0" xfId="1" applyFont="1" applyAlignment="1">
      <alignment vertical="top"/>
    </xf>
    <xf numFmtId="167" fontId="26" fillId="0" borderId="0" xfId="1" applyFont="1" applyFill="1" applyAlignment="1">
      <alignment vertical="top"/>
    </xf>
    <xf numFmtId="167" fontId="27" fillId="0" borderId="0" xfId="1" applyFont="1" applyFill="1" applyAlignment="1">
      <alignment vertical="top"/>
    </xf>
    <xf numFmtId="167" fontId="28" fillId="0" borderId="0" xfId="1" applyFont="1" applyAlignment="1">
      <alignment horizontal="right" vertical="top"/>
    </xf>
    <xf numFmtId="167" fontId="28" fillId="0" borderId="4" xfId="1" applyFont="1" applyBorder="1" applyAlignment="1">
      <alignment vertical="top"/>
    </xf>
    <xf numFmtId="167" fontId="28" fillId="0" borderId="0" xfId="1" applyFont="1" applyFill="1" applyAlignment="1">
      <alignment horizontal="right" vertical="top"/>
    </xf>
    <xf numFmtId="174" fontId="29" fillId="0" borderId="0" xfId="3" applyFont="1" applyFill="1">
      <alignment vertical="top"/>
    </xf>
    <xf numFmtId="174" fontId="6" fillId="0" borderId="0" xfId="3" applyFont="1" applyFill="1" applyAlignment="1">
      <alignment horizontal="right" vertical="top"/>
    </xf>
    <xf numFmtId="174" fontId="6" fillId="5" borderId="0" xfId="3" applyFont="1" applyFill="1">
      <alignment vertical="top"/>
    </xf>
    <xf numFmtId="174" fontId="6" fillId="6" borderId="5" xfId="3" applyFont="1" applyFill="1" applyBorder="1" applyAlignment="1">
      <alignment horizontal="center" vertical="center"/>
    </xf>
    <xf numFmtId="167" fontId="2" fillId="0" borderId="0" xfId="1" applyFont="1" applyBorder="1" applyAlignment="1">
      <alignment vertical="top"/>
    </xf>
    <xf numFmtId="167" fontId="2" fillId="3" borderId="0" xfId="1" applyFont="1" applyFill="1" applyBorder="1" applyAlignment="1">
      <alignment vertical="top"/>
    </xf>
    <xf numFmtId="167" fontId="6" fillId="0" borderId="2" xfId="1" applyFont="1" applyFill="1" applyBorder="1" applyAlignment="1">
      <alignment vertical="top"/>
    </xf>
    <xf numFmtId="167" fontId="5" fillId="0" borderId="2" xfId="1" applyFont="1" applyFill="1" applyBorder="1" applyAlignment="1">
      <alignment vertical="top"/>
    </xf>
    <xf numFmtId="167" fontId="2" fillId="0" borderId="2" xfId="1" applyFont="1" applyFill="1" applyBorder="1" applyAlignment="1">
      <alignment horizontal="right" vertical="top"/>
    </xf>
    <xf numFmtId="167" fontId="2" fillId="0" borderId="2" xfId="1" applyFont="1" applyBorder="1" applyAlignment="1">
      <alignment vertical="top"/>
    </xf>
    <xf numFmtId="167" fontId="2" fillId="0" borderId="2" xfId="1" applyFont="1" applyFill="1" applyBorder="1" applyAlignment="1">
      <alignment vertical="top"/>
    </xf>
    <xf numFmtId="169" fontId="0" fillId="0" borderId="2" xfId="0" applyBorder="1" applyAlignment="1">
      <alignment vertical="top"/>
    </xf>
    <xf numFmtId="167" fontId="6" fillId="0" borderId="3" xfId="1" applyFont="1" applyFill="1" applyBorder="1" applyAlignment="1">
      <alignment vertical="top"/>
    </xf>
    <xf numFmtId="167" fontId="5" fillId="0" borderId="3" xfId="1" applyFont="1" applyFill="1" applyBorder="1" applyAlignment="1">
      <alignment vertical="top"/>
    </xf>
    <xf numFmtId="167" fontId="2" fillId="0" borderId="3" xfId="1" applyFont="1" applyFill="1" applyBorder="1" applyAlignment="1">
      <alignment horizontal="right" vertical="top"/>
    </xf>
    <xf numFmtId="167" fontId="2" fillId="0" borderId="3" xfId="1" applyFont="1" applyBorder="1" applyAlignment="1">
      <alignment vertical="top"/>
    </xf>
    <xf numFmtId="167" fontId="2" fillId="0" borderId="3" xfId="1" applyFont="1" applyFill="1" applyBorder="1" applyAlignment="1">
      <alignment vertical="top"/>
    </xf>
    <xf numFmtId="169" fontId="0" fillId="0" borderId="3" xfId="0" applyBorder="1" applyAlignment="1">
      <alignment vertical="top"/>
    </xf>
    <xf numFmtId="169" fontId="21" fillId="0" borderId="0" xfId="0" applyFont="1">
      <alignment vertical="top"/>
    </xf>
    <xf numFmtId="169" fontId="17" fillId="0" borderId="0" xfId="1" applyNumberFormat="1" applyFont="1" applyBorder="1" applyAlignment="1">
      <alignment vertical="top"/>
    </xf>
    <xf numFmtId="169" fontId="19" fillId="0" borderId="0" xfId="0" applyFont="1" applyFill="1" applyBorder="1">
      <alignment vertical="top"/>
    </xf>
    <xf numFmtId="169" fontId="20" fillId="0" borderId="0" xfId="0" applyFont="1" applyFill="1" applyBorder="1">
      <alignment vertical="top"/>
    </xf>
    <xf numFmtId="169" fontId="21" fillId="0" borderId="0" xfId="0" applyFont="1" applyFill="1" applyBorder="1">
      <alignment vertical="top"/>
    </xf>
    <xf numFmtId="169" fontId="21" fillId="0" borderId="0" xfId="0" applyFont="1" applyFill="1">
      <alignment vertical="top"/>
    </xf>
    <xf numFmtId="174" fontId="2" fillId="0" borderId="0" xfId="3" applyNumberFormat="1" applyFont="1" applyFill="1" applyBorder="1">
      <alignment vertical="top"/>
    </xf>
    <xf numFmtId="167" fontId="21" fillId="5" borderId="0" xfId="1" applyFont="1" applyFill="1" applyAlignment="1">
      <alignment vertical="top"/>
    </xf>
    <xf numFmtId="167" fontId="28" fillId="0" borderId="4" xfId="1" applyFont="1" applyFill="1" applyBorder="1" applyAlignment="1">
      <alignment vertical="top"/>
    </xf>
    <xf numFmtId="167" fontId="2" fillId="0" borderId="4" xfId="1" applyFont="1" applyFill="1" applyBorder="1" applyAlignment="1">
      <alignment vertical="top"/>
    </xf>
    <xf numFmtId="167" fontId="28" fillId="0" borderId="0" xfId="1" applyFont="1" applyAlignment="1">
      <alignment vertical="top"/>
    </xf>
    <xf numFmtId="167" fontId="28" fillId="0" borderId="0" xfId="1" applyNumberFormat="1" applyFont="1" applyAlignment="1">
      <alignment vertical="top"/>
    </xf>
    <xf numFmtId="167" fontId="28" fillId="0" borderId="0" xfId="1" applyFont="1" applyFill="1" applyAlignment="1">
      <alignment vertical="top"/>
    </xf>
    <xf numFmtId="167" fontId="26" fillId="0" borderId="0" xfId="1" applyFont="1" applyFill="1" applyBorder="1" applyAlignment="1">
      <alignment vertical="top"/>
    </xf>
    <xf numFmtId="167" fontId="27" fillId="0" borderId="0" xfId="1" applyFont="1" applyFill="1" applyBorder="1" applyAlignment="1">
      <alignment vertical="top"/>
    </xf>
    <xf numFmtId="167" fontId="28" fillId="0" borderId="0" xfId="1" applyFont="1" applyFill="1" applyBorder="1" applyAlignment="1">
      <alignment horizontal="right" vertical="top"/>
    </xf>
    <xf numFmtId="169" fontId="28" fillId="0" borderId="0" xfId="0" applyFont="1" applyFill="1" applyAlignment="1">
      <alignment vertical="top"/>
    </xf>
    <xf numFmtId="169" fontId="6" fillId="5" borderId="0" xfId="0" applyFont="1" applyFill="1" applyAlignment="1">
      <alignment vertical="top"/>
    </xf>
    <xf numFmtId="169" fontId="5" fillId="5" borderId="0" xfId="0" applyFont="1" applyFill="1" applyAlignment="1">
      <alignment vertical="top"/>
    </xf>
    <xf numFmtId="169" fontId="2" fillId="5" borderId="0" xfId="0" applyFont="1" applyFill="1" applyAlignment="1">
      <alignment horizontal="right" vertical="top"/>
    </xf>
    <xf numFmtId="170" fontId="6" fillId="5" borderId="0" xfId="5" applyFont="1" applyFill="1">
      <alignment vertical="top"/>
    </xf>
    <xf numFmtId="170" fontId="5" fillId="5" borderId="0" xfId="5" applyFont="1" applyFill="1">
      <alignment vertical="top"/>
    </xf>
    <xf numFmtId="170" fontId="0" fillId="5" borderId="0" xfId="5" applyFont="1" applyFill="1">
      <alignment vertical="top"/>
    </xf>
    <xf numFmtId="174" fontId="2" fillId="0" borderId="7" xfId="3" applyFill="1" applyBorder="1" applyAlignment="1">
      <alignment horizontal="center" vertical="top"/>
    </xf>
    <xf numFmtId="176" fontId="2" fillId="0" borderId="5" xfId="10" applyNumberFormat="1" applyFont="1" applyFill="1" applyBorder="1" applyAlignment="1">
      <alignment horizontal="center" vertical="top"/>
    </xf>
    <xf numFmtId="169" fontId="4" fillId="0" borderId="0" xfId="0" applyFont="1" applyFill="1" applyBorder="1" applyAlignment="1">
      <alignment vertical="top"/>
    </xf>
    <xf numFmtId="169" fontId="6" fillId="0" borderId="0" xfId="0" applyFont="1" applyBorder="1" applyAlignment="1">
      <alignment horizontal="right" vertical="top"/>
    </xf>
    <xf numFmtId="169" fontId="6" fillId="0" borderId="0" xfId="0" applyFont="1" applyBorder="1" applyAlignment="1">
      <alignment vertical="top"/>
    </xf>
    <xf numFmtId="167" fontId="4" fillId="5" borderId="0" xfId="1" applyFont="1" applyFill="1" applyBorder="1" applyAlignment="1">
      <alignment vertical="top"/>
    </xf>
    <xf numFmtId="167" fontId="4" fillId="0" borderId="0" xfId="1" applyFont="1" applyFill="1" applyBorder="1" applyAlignment="1">
      <alignment horizontal="center" vertical="top"/>
    </xf>
    <xf numFmtId="169" fontId="6" fillId="0" borderId="7" xfId="0" applyFont="1" applyFill="1" applyBorder="1" applyAlignment="1">
      <alignment horizontal="center" vertical="center"/>
    </xf>
    <xf numFmtId="169" fontId="6" fillId="6" borderId="5" xfId="0" applyFont="1" applyFill="1" applyBorder="1" applyAlignment="1">
      <alignment horizontal="center" vertical="top"/>
    </xf>
    <xf numFmtId="173" fontId="31" fillId="5" borderId="0" xfId="2" applyFont="1" applyFill="1">
      <alignment vertical="top"/>
    </xf>
    <xf numFmtId="173" fontId="31" fillId="5" borderId="0" xfId="1" applyNumberFormat="1" applyFont="1" applyFill="1" applyAlignment="1">
      <alignment vertical="top"/>
    </xf>
    <xf numFmtId="169" fontId="31" fillId="5" borderId="0" xfId="0" applyFont="1" applyFill="1">
      <alignment vertical="top"/>
    </xf>
    <xf numFmtId="167" fontId="31" fillId="5" borderId="0" xfId="1" applyFont="1" applyFill="1" applyAlignment="1">
      <alignment vertical="top"/>
    </xf>
    <xf numFmtId="172" fontId="31" fillId="5" borderId="0" xfId="9" applyFont="1" applyFill="1">
      <alignment vertical="top"/>
    </xf>
    <xf numFmtId="167" fontId="31" fillId="5" borderId="0" xfId="1" applyNumberFormat="1" applyFont="1" applyFill="1" applyAlignment="1">
      <alignment vertical="top"/>
    </xf>
    <xf numFmtId="169" fontId="0" fillId="0" borderId="7" xfId="0" applyFill="1" applyBorder="1" applyAlignment="1">
      <alignment horizontal="center" vertical="top"/>
    </xf>
    <xf numFmtId="167" fontId="6" fillId="5" borderId="0" xfId="10" applyNumberFormat="1" applyFont="1" applyFill="1" applyBorder="1">
      <alignment vertical="top"/>
    </xf>
    <xf numFmtId="167" fontId="5" fillId="5" borderId="0" xfId="10" applyNumberFormat="1" applyFont="1" applyFill="1" applyBorder="1">
      <alignment vertical="top"/>
    </xf>
    <xf numFmtId="167" fontId="2" fillId="5" borderId="0" xfId="10" applyNumberFormat="1" applyFont="1" applyFill="1" applyBorder="1" applyAlignment="1">
      <alignment horizontal="right" vertical="top"/>
    </xf>
    <xf numFmtId="176" fontId="2" fillId="7" borderId="5" xfId="10" applyNumberFormat="1" applyFont="1" applyFill="1" applyBorder="1" applyAlignment="1">
      <alignment horizontal="center" vertical="top"/>
    </xf>
    <xf numFmtId="174" fontId="2" fillId="7" borderId="5" xfId="3" applyFont="1" applyFill="1" applyBorder="1" applyAlignment="1">
      <alignment horizontal="center" vertical="top"/>
    </xf>
    <xf numFmtId="169" fontId="2" fillId="6" borderId="5" xfId="10" applyFont="1" applyFill="1" applyBorder="1" applyAlignment="1">
      <alignment horizontal="center" vertical="top"/>
    </xf>
    <xf numFmtId="169" fontId="2" fillId="6" borderId="5" xfId="10" applyFont="1" applyFill="1" applyBorder="1" applyAlignment="1">
      <alignment horizontal="center" vertical="top" wrapText="1"/>
    </xf>
    <xf numFmtId="169" fontId="28" fillId="0" borderId="0" xfId="0" applyFont="1" applyFill="1" applyBorder="1" applyAlignment="1">
      <alignment horizontal="center" vertical="top"/>
    </xf>
    <xf numFmtId="172" fontId="2" fillId="0" borderId="0" xfId="9" applyFont="1" applyFill="1" applyBorder="1">
      <alignment vertical="top"/>
    </xf>
    <xf numFmtId="172" fontId="4" fillId="0" borderId="0" xfId="9" applyFont="1" applyFill="1">
      <alignment vertical="top"/>
    </xf>
    <xf numFmtId="172" fontId="4" fillId="0" borderId="0" xfId="9" applyFont="1" applyFill="1" applyBorder="1">
      <alignment vertical="top"/>
    </xf>
    <xf numFmtId="169" fontId="2" fillId="8" borderId="0" xfId="0" applyFont="1" applyFill="1" applyBorder="1" applyAlignment="1">
      <alignment horizontal="right" vertical="top"/>
    </xf>
    <xf numFmtId="169" fontId="28" fillId="8" borderId="5" xfId="0" applyFont="1" applyFill="1" applyBorder="1" applyAlignment="1">
      <alignment horizontal="center" vertical="top"/>
    </xf>
    <xf numFmtId="167" fontId="32" fillId="0" borderId="0" xfId="1" applyFont="1" applyFill="1" applyAlignment="1">
      <alignment vertical="top"/>
    </xf>
    <xf numFmtId="167" fontId="33" fillId="0" borderId="0" xfId="1" applyFont="1" applyFill="1" applyAlignment="1">
      <alignment vertical="top"/>
    </xf>
    <xf numFmtId="167" fontId="34" fillId="0" borderId="0" xfId="1" applyFont="1" applyFill="1" applyAlignment="1">
      <alignment horizontal="right" vertical="top"/>
    </xf>
    <xf numFmtId="167" fontId="34" fillId="0" borderId="0" xfId="1" applyFont="1" applyAlignment="1">
      <alignment vertical="top"/>
    </xf>
    <xf numFmtId="167" fontId="34" fillId="5" borderId="0" xfId="1" applyFont="1" applyFill="1" applyAlignment="1">
      <alignment vertical="top"/>
    </xf>
    <xf numFmtId="171" fontId="6" fillId="0" borderId="0" xfId="4" applyFont="1" applyFill="1" applyBorder="1">
      <alignment vertical="top"/>
    </xf>
    <xf numFmtId="171" fontId="2" fillId="0" borderId="0" xfId="4" applyFont="1" applyFill="1" applyBorder="1">
      <alignment vertical="top"/>
    </xf>
    <xf numFmtId="171" fontId="0" fillId="0" borderId="0" xfId="4" applyFont="1">
      <alignment vertical="top"/>
    </xf>
    <xf numFmtId="167" fontId="28" fillId="0" borderId="0" xfId="1" applyFont="1" applyFill="1" applyBorder="1" applyAlignment="1">
      <alignment vertical="top"/>
    </xf>
    <xf numFmtId="170" fontId="2" fillId="0" borderId="0" xfId="5" applyFont="1">
      <alignment vertical="top"/>
    </xf>
    <xf numFmtId="170" fontId="0" fillId="0" borderId="0" xfId="5" applyFont="1">
      <alignment vertical="top"/>
    </xf>
    <xf numFmtId="170" fontId="6" fillId="0" borderId="0" xfId="1" applyNumberFormat="1" applyFont="1" applyFill="1" applyAlignment="1">
      <alignment vertical="top"/>
    </xf>
    <xf numFmtId="170" fontId="5" fillId="0" borderId="0" xfId="1" applyNumberFormat="1" applyFont="1" applyFill="1" applyAlignment="1">
      <alignment vertical="top"/>
    </xf>
    <xf numFmtId="170" fontId="2" fillId="0" borderId="0" xfId="1" applyNumberFormat="1" applyFont="1" applyFill="1" applyAlignment="1">
      <alignment horizontal="right" vertical="top"/>
    </xf>
    <xf numFmtId="170" fontId="2" fillId="0" borderId="0" xfId="1" applyNumberFormat="1" applyFont="1" applyAlignment="1">
      <alignment vertical="top"/>
    </xf>
    <xf numFmtId="169" fontId="2" fillId="5" borderId="7" xfId="0" applyFont="1" applyFill="1" applyBorder="1">
      <alignment vertical="top"/>
    </xf>
    <xf numFmtId="169" fontId="28" fillId="0" borderId="0" xfId="1" applyNumberFormat="1" applyFont="1" applyFill="1" applyAlignment="1">
      <alignment vertical="top"/>
    </xf>
    <xf numFmtId="167" fontId="0" fillId="6" borderId="5" xfId="1" applyNumberFormat="1" applyFont="1" applyFill="1" applyBorder="1" applyAlignment="1">
      <alignment vertical="top"/>
    </xf>
    <xf numFmtId="167" fontId="35" fillId="0" borderId="0" xfId="1" applyFont="1" applyFill="1" applyAlignment="1">
      <alignment vertical="top"/>
    </xf>
    <xf numFmtId="174" fontId="26" fillId="0" borderId="0" xfId="3" applyFont="1" applyFill="1" applyBorder="1">
      <alignment vertical="top"/>
    </xf>
    <xf numFmtId="174" fontId="27" fillId="0" borderId="0" xfId="3" applyFont="1" applyFill="1" applyBorder="1">
      <alignment vertical="top"/>
    </xf>
    <xf numFmtId="174" fontId="28" fillId="0" borderId="0" xfId="3" applyFont="1" applyFill="1" applyBorder="1" applyAlignment="1">
      <alignment horizontal="right" vertical="top"/>
    </xf>
    <xf numFmtId="174" fontId="28" fillId="0" borderId="0" xfId="3" applyFont="1">
      <alignment vertical="top"/>
    </xf>
    <xf numFmtId="174" fontId="26" fillId="0" borderId="0" xfId="3" applyFont="1">
      <alignment vertical="top"/>
    </xf>
    <xf numFmtId="174" fontId="26" fillId="0" borderId="0" xfId="3" applyFont="1" applyFill="1">
      <alignment vertical="top"/>
    </xf>
    <xf numFmtId="167" fontId="28" fillId="2" borderId="0" xfId="1" applyFont="1" applyFill="1" applyAlignment="1">
      <alignment horizontal="right" vertical="top"/>
    </xf>
    <xf numFmtId="167" fontId="2" fillId="6" borderId="2" xfId="1" applyFont="1" applyFill="1" applyBorder="1" applyAlignment="1">
      <alignment vertical="top"/>
    </xf>
    <xf numFmtId="170" fontId="23" fillId="0" borderId="0" xfId="5" applyFont="1">
      <alignment vertical="top"/>
    </xf>
    <xf numFmtId="170" fontId="5" fillId="0" borderId="0" xfId="5" applyFont="1" applyBorder="1">
      <alignment vertical="top"/>
    </xf>
    <xf numFmtId="169" fontId="23" fillId="0" borderId="0" xfId="0" applyFont="1">
      <alignment vertical="top"/>
    </xf>
    <xf numFmtId="169" fontId="5" fillId="0" borderId="0" xfId="0" applyFont="1" applyBorder="1">
      <alignment vertical="top"/>
    </xf>
    <xf numFmtId="173" fontId="17" fillId="0" borderId="0" xfId="2" applyNumberFormat="1" applyFont="1" applyAlignment="1">
      <alignment vertical="top"/>
    </xf>
    <xf numFmtId="170" fontId="0" fillId="0" borderId="0" xfId="1" applyNumberFormat="1" applyFont="1" applyAlignment="1">
      <alignment vertical="top"/>
    </xf>
    <xf numFmtId="170" fontId="2" fillId="0" borderId="5" xfId="0" applyNumberFormat="1" applyFont="1" applyFill="1" applyBorder="1">
      <alignment vertical="top"/>
    </xf>
    <xf numFmtId="170" fontId="31" fillId="5" borderId="0" xfId="0" applyNumberFormat="1" applyFont="1" applyFill="1">
      <alignment vertical="top"/>
    </xf>
    <xf numFmtId="170" fontId="0" fillId="6" borderId="5" xfId="1" applyNumberFormat="1" applyFont="1" applyFill="1" applyBorder="1" applyAlignment="1">
      <alignment vertical="top"/>
    </xf>
    <xf numFmtId="170" fontId="4" fillId="5" borderId="0" xfId="0" applyNumberFormat="1" applyFont="1" applyFill="1">
      <alignment vertical="top"/>
    </xf>
    <xf numFmtId="170" fontId="4" fillId="6" borderId="5" xfId="9" applyNumberFormat="1" applyFont="1" applyFill="1" applyBorder="1">
      <alignment vertical="top"/>
    </xf>
    <xf numFmtId="167" fontId="2" fillId="0" borderId="5" xfId="0" applyNumberFormat="1" applyFont="1" applyFill="1" applyBorder="1">
      <alignment vertical="top"/>
    </xf>
    <xf numFmtId="167" fontId="31" fillId="5" borderId="0" xfId="0" applyNumberFormat="1" applyFont="1" applyFill="1">
      <alignment vertical="top"/>
    </xf>
    <xf numFmtId="167" fontId="4" fillId="5" borderId="0" xfId="0" applyNumberFormat="1" applyFont="1" applyFill="1">
      <alignment vertical="top"/>
    </xf>
    <xf numFmtId="167" fontId="4" fillId="6" borderId="5" xfId="9" applyNumberFormat="1" applyFont="1" applyFill="1" applyBorder="1">
      <alignment vertical="top"/>
    </xf>
    <xf numFmtId="169" fontId="0" fillId="5" borderId="5" xfId="1" applyNumberFormat="1" applyFont="1" applyFill="1" applyBorder="1" applyAlignment="1">
      <alignment vertical="top"/>
    </xf>
    <xf numFmtId="169" fontId="6" fillId="5" borderId="0" xfId="0" applyFont="1" applyFill="1">
      <alignment vertical="top"/>
    </xf>
    <xf numFmtId="169" fontId="5" fillId="5" borderId="0" xfId="0" applyFont="1" applyFill="1">
      <alignment vertical="top"/>
    </xf>
    <xf numFmtId="167" fontId="10" fillId="6" borderId="5" xfId="1" applyFont="1" applyFill="1" applyBorder="1" applyAlignment="1">
      <alignment horizontal="center" vertical="top"/>
    </xf>
    <xf numFmtId="167" fontId="4" fillId="0" borderId="6" xfId="1" applyFont="1" applyFill="1" applyBorder="1" applyAlignment="1">
      <alignment horizontal="center" vertical="top"/>
    </xf>
    <xf numFmtId="167" fontId="2" fillId="5" borderId="6" xfId="1" applyFont="1" applyFill="1" applyBorder="1" applyAlignment="1">
      <alignment vertical="top"/>
    </xf>
    <xf numFmtId="169" fontId="38" fillId="0" borderId="0" xfId="0" applyFont="1" applyAlignment="1">
      <alignment vertical="top"/>
    </xf>
    <xf numFmtId="169" fontId="39" fillId="0" borderId="0" xfId="0" applyFont="1" applyAlignment="1">
      <alignment vertical="top"/>
    </xf>
    <xf numFmtId="169" fontId="39" fillId="0" borderId="0" xfId="0" applyFont="1" applyFill="1" applyAlignment="1">
      <alignment vertical="top"/>
    </xf>
    <xf numFmtId="167" fontId="28" fillId="0" borderId="0" xfId="1" applyNumberFormat="1" applyFont="1" applyFill="1" applyAlignment="1">
      <alignment vertical="top"/>
    </xf>
    <xf numFmtId="169" fontId="28" fillId="0" borderId="0" xfId="1" applyNumberFormat="1" applyFont="1" applyAlignment="1">
      <alignment vertical="top"/>
    </xf>
    <xf numFmtId="170" fontId="26" fillId="0" borderId="0" xfId="5" applyFont="1" applyFill="1" applyBorder="1">
      <alignment vertical="top"/>
    </xf>
    <xf numFmtId="170" fontId="27" fillId="0" borderId="0" xfId="5" applyFont="1" applyFill="1" applyBorder="1">
      <alignment vertical="top"/>
    </xf>
    <xf numFmtId="170" fontId="28" fillId="0" borderId="0" xfId="5" applyFont="1" applyFill="1" applyBorder="1">
      <alignment vertical="top"/>
    </xf>
    <xf numFmtId="170" fontId="28" fillId="0" borderId="0" xfId="5" applyFont="1">
      <alignment vertical="top"/>
    </xf>
    <xf numFmtId="170" fontId="28" fillId="0" borderId="0" xfId="5" applyFont="1" applyFill="1">
      <alignment vertical="top"/>
    </xf>
    <xf numFmtId="167" fontId="28" fillId="0" borderId="0" xfId="1" applyFont="1" applyFill="1">
      <alignment vertical="top"/>
    </xf>
    <xf numFmtId="169" fontId="28" fillId="7" borderId="0" xfId="0" applyFont="1" applyFill="1" applyAlignment="1">
      <alignment vertical="top"/>
    </xf>
    <xf numFmtId="170" fontId="17" fillId="0" borderId="0" xfId="5" applyFont="1" applyFill="1" applyBorder="1">
      <alignment vertical="top"/>
    </xf>
    <xf numFmtId="167" fontId="28" fillId="0" borderId="0" xfId="10" applyNumberFormat="1" applyFont="1" applyFill="1" applyBorder="1">
      <alignment vertical="top"/>
    </xf>
    <xf numFmtId="169" fontId="28" fillId="0" borderId="0" xfId="10" applyFont="1" applyFill="1" applyBorder="1">
      <alignment vertical="top"/>
    </xf>
    <xf numFmtId="169" fontId="28" fillId="5" borderId="0" xfId="0" applyFont="1" applyFill="1">
      <alignment vertical="top"/>
    </xf>
    <xf numFmtId="169" fontId="28" fillId="4" borderId="0" xfId="10" applyFont="1" applyFill="1" applyBorder="1">
      <alignment vertical="top"/>
    </xf>
    <xf numFmtId="172" fontId="28" fillId="5" borderId="0" xfId="9" applyFont="1" applyFill="1">
      <alignment vertical="top"/>
    </xf>
    <xf numFmtId="167" fontId="28" fillId="0" borderId="4" xfId="10" applyNumberFormat="1" applyFont="1" applyFill="1" applyBorder="1">
      <alignment vertical="top"/>
    </xf>
    <xf numFmtId="169" fontId="28" fillId="0" borderId="4" xfId="10" applyFont="1" applyFill="1" applyBorder="1">
      <alignment vertical="top"/>
    </xf>
    <xf numFmtId="169" fontId="28" fillId="0" borderId="4" xfId="0" applyFont="1" applyFill="1" applyBorder="1">
      <alignment vertical="top"/>
    </xf>
    <xf numFmtId="170" fontId="28" fillId="0" borderId="4" xfId="5" applyFont="1" applyFill="1" applyBorder="1">
      <alignment vertical="top"/>
    </xf>
    <xf numFmtId="167" fontId="28" fillId="5" borderId="4" xfId="1" applyFont="1" applyFill="1" applyBorder="1" applyAlignment="1">
      <alignment vertical="top"/>
    </xf>
    <xf numFmtId="169" fontId="28" fillId="4" borderId="4" xfId="10" applyFont="1" applyFill="1" applyBorder="1">
      <alignment vertical="top"/>
    </xf>
    <xf numFmtId="169" fontId="28" fillId="5" borderId="0" xfId="0" applyFont="1" applyFill="1" applyAlignment="1">
      <alignment vertical="top"/>
    </xf>
    <xf numFmtId="169" fontId="28" fillId="5" borderId="4" xfId="0" applyFont="1" applyFill="1" applyBorder="1" applyAlignment="1">
      <alignment vertical="top"/>
    </xf>
    <xf numFmtId="167" fontId="28" fillId="5" borderId="0" xfId="1" applyFont="1" applyFill="1" applyAlignment="1">
      <alignment vertical="top"/>
    </xf>
    <xf numFmtId="167" fontId="28" fillId="0" borderId="0" xfId="0" applyNumberFormat="1" applyFont="1" applyAlignment="1">
      <alignment vertical="top"/>
    </xf>
    <xf numFmtId="167" fontId="28" fillId="5" borderId="0" xfId="1" applyFont="1" applyFill="1" applyBorder="1" applyAlignment="1">
      <alignment vertical="top"/>
    </xf>
    <xf numFmtId="169" fontId="28" fillId="0" borderId="0" xfId="10" applyFont="1" applyFill="1">
      <alignment vertical="top"/>
    </xf>
    <xf numFmtId="169" fontId="28" fillId="0" borderId="0" xfId="10" applyNumberFormat="1" applyFont="1" applyFill="1" applyBorder="1">
      <alignment vertical="top"/>
    </xf>
    <xf numFmtId="169" fontId="28" fillId="0" borderId="0" xfId="0" applyFont="1" applyBorder="1" applyAlignment="1">
      <alignment vertical="top"/>
    </xf>
    <xf numFmtId="169" fontId="28" fillId="0" borderId="0" xfId="0" applyFont="1" applyBorder="1">
      <alignment vertical="top"/>
    </xf>
    <xf numFmtId="170" fontId="28" fillId="0" borderId="0" xfId="5" applyFont="1" applyBorder="1">
      <alignment vertical="top"/>
    </xf>
    <xf numFmtId="169" fontId="28" fillId="0" borderId="0" xfId="10" applyFont="1" applyFill="1" applyAlignment="1">
      <alignment horizontal="right" vertical="top"/>
    </xf>
    <xf numFmtId="169" fontId="28" fillId="7" borderId="0" xfId="10" applyFont="1" applyFill="1">
      <alignment vertical="top"/>
    </xf>
    <xf numFmtId="169" fontId="28" fillId="0" borderId="0" xfId="10" applyFont="1" applyAlignment="1">
      <alignment horizontal="right" vertical="top"/>
    </xf>
    <xf numFmtId="175" fontId="28" fillId="0" borderId="0" xfId="3" applyNumberFormat="1" applyFont="1">
      <alignment vertical="top"/>
    </xf>
    <xf numFmtId="175" fontId="28" fillId="0" borderId="5" xfId="3" applyNumberFormat="1" applyFont="1" applyFill="1" applyBorder="1" applyAlignment="1">
      <alignment horizontal="right" vertical="top"/>
    </xf>
    <xf numFmtId="175" fontId="28" fillId="4" borderId="0" xfId="3" applyNumberFormat="1" applyFont="1" applyFill="1">
      <alignment vertical="top"/>
    </xf>
    <xf numFmtId="169" fontId="28" fillId="0" borderId="0" xfId="10" applyFont="1">
      <alignment vertical="top"/>
    </xf>
    <xf numFmtId="169" fontId="28" fillId="0" borderId="5" xfId="10" applyFont="1" applyFill="1" applyBorder="1" applyAlignment="1">
      <alignment horizontal="right" vertical="top"/>
    </xf>
    <xf numFmtId="169" fontId="28" fillId="4" borderId="0" xfId="10" applyFont="1" applyFill="1">
      <alignment vertical="top"/>
    </xf>
    <xf numFmtId="169" fontId="26" fillId="0" borderId="0" xfId="10" applyFont="1" applyFill="1">
      <alignment vertical="top"/>
    </xf>
    <xf numFmtId="169" fontId="26" fillId="5" borderId="0" xfId="10" applyFont="1" applyFill="1">
      <alignment vertical="top"/>
    </xf>
    <xf numFmtId="167" fontId="28" fillId="5" borderId="0" xfId="10" applyNumberFormat="1" applyFont="1" applyFill="1" applyAlignment="1">
      <alignment horizontal="right"/>
    </xf>
    <xf numFmtId="167" fontId="28" fillId="5" borderId="0" xfId="10" applyNumberFormat="1" applyFont="1" applyFill="1" applyAlignment="1">
      <alignment horizontal="left"/>
    </xf>
    <xf numFmtId="169" fontId="28" fillId="5" borderId="0" xfId="10" applyFont="1" applyFill="1">
      <alignment vertical="top"/>
    </xf>
    <xf numFmtId="170" fontId="28" fillId="5" borderId="0" xfId="5" applyFont="1" applyFill="1">
      <alignment vertical="top"/>
    </xf>
    <xf numFmtId="167" fontId="28" fillId="5" borderId="0" xfId="10" applyNumberFormat="1" applyFont="1" applyFill="1">
      <alignment vertical="top"/>
    </xf>
    <xf numFmtId="169" fontId="40" fillId="0" borderId="0" xfId="0" applyFont="1" applyBorder="1">
      <alignment vertical="top"/>
    </xf>
    <xf numFmtId="169" fontId="41" fillId="8" borderId="5" xfId="0" applyFont="1" applyFill="1" applyBorder="1">
      <alignment vertical="top"/>
    </xf>
    <xf numFmtId="169" fontId="42" fillId="0" borderId="0" xfId="0" applyFont="1" applyBorder="1">
      <alignment vertical="top"/>
    </xf>
    <xf numFmtId="169" fontId="41" fillId="0" borderId="0" xfId="0" applyFont="1" applyFill="1">
      <alignment vertical="top"/>
    </xf>
    <xf numFmtId="169" fontId="41" fillId="5" borderId="0" xfId="0" applyFont="1" applyFill="1">
      <alignment vertical="top"/>
    </xf>
    <xf numFmtId="179" fontId="43" fillId="0" borderId="0" xfId="0" applyNumberFormat="1" applyFont="1" applyAlignment="1">
      <alignment horizontal="center" vertical="center"/>
    </xf>
    <xf numFmtId="169" fontId="41" fillId="0" borderId="0" xfId="0" applyFont="1">
      <alignment vertical="top"/>
    </xf>
    <xf numFmtId="179" fontId="43" fillId="0" borderId="4" xfId="0" applyNumberFormat="1" applyFont="1" applyBorder="1" applyAlignment="1">
      <alignment horizontal="center" vertical="center"/>
    </xf>
    <xf numFmtId="179" fontId="43" fillId="0" borderId="0" xfId="0" applyNumberFormat="1" applyFont="1" applyBorder="1" applyAlignment="1">
      <alignment horizontal="center" vertical="center"/>
    </xf>
    <xf numFmtId="169" fontId="41" fillId="0" borderId="0" xfId="0" applyFont="1" applyBorder="1">
      <alignment vertical="top"/>
    </xf>
    <xf numFmtId="169" fontId="28" fillId="0" borderId="4" xfId="0" applyFont="1" applyBorder="1" applyAlignment="1">
      <alignment vertical="top"/>
    </xf>
    <xf numFmtId="169" fontId="28" fillId="0" borderId="4" xfId="0" applyFont="1" applyBorder="1">
      <alignment vertical="top"/>
    </xf>
    <xf numFmtId="170" fontId="28" fillId="0" borderId="4" xfId="5" applyFont="1" applyBorder="1">
      <alignment vertical="top"/>
    </xf>
    <xf numFmtId="167" fontId="28" fillId="0" borderId="4" xfId="0" applyNumberFormat="1" applyFont="1" applyBorder="1" applyAlignment="1">
      <alignment vertical="top"/>
    </xf>
    <xf numFmtId="169" fontId="28" fillId="0" borderId="0" xfId="10" applyFont="1" applyFill="1" applyBorder="1" applyAlignment="1">
      <alignment horizontal="right" vertical="top"/>
    </xf>
    <xf numFmtId="167" fontId="26" fillId="0" borderId="0" xfId="10" applyNumberFormat="1" applyFont="1" applyFill="1" applyBorder="1">
      <alignment vertical="top"/>
    </xf>
    <xf numFmtId="167" fontId="28" fillId="0" borderId="0" xfId="10" applyNumberFormat="1" applyFont="1" applyFill="1" applyBorder="1" applyAlignment="1">
      <alignment horizontal="right" vertical="top"/>
    </xf>
    <xf numFmtId="169" fontId="26" fillId="0" borderId="0" xfId="10" applyFont="1" applyFill="1" applyBorder="1">
      <alignment vertical="top"/>
    </xf>
    <xf numFmtId="169" fontId="27" fillId="0" borderId="0" xfId="10" applyFont="1" applyFill="1" applyBorder="1">
      <alignment vertical="top"/>
    </xf>
    <xf numFmtId="169" fontId="28" fillId="0" borderId="0" xfId="10" applyFont="1" applyBorder="1">
      <alignment vertical="top"/>
    </xf>
    <xf numFmtId="167" fontId="27" fillId="0" borderId="0" xfId="10" applyNumberFormat="1" applyFont="1" applyFill="1" applyBorder="1">
      <alignment vertical="top"/>
    </xf>
    <xf numFmtId="180" fontId="6" fillId="0" borderId="0" xfId="1" applyNumberFormat="1" applyFont="1" applyFill="1" applyAlignment="1">
      <alignment vertical="top"/>
    </xf>
    <xf numFmtId="180" fontId="5" fillId="0" borderId="0" xfId="1" applyNumberFormat="1" applyFont="1" applyFill="1" applyAlignment="1">
      <alignment vertical="top"/>
    </xf>
    <xf numFmtId="180" fontId="2" fillId="0" borderId="0" xfId="1" applyNumberFormat="1" applyFont="1" applyFill="1" applyAlignment="1">
      <alignment horizontal="right" vertical="top"/>
    </xf>
    <xf numFmtId="180" fontId="2" fillId="0" borderId="0" xfId="1" applyNumberFormat="1" applyFont="1" applyAlignment="1">
      <alignment vertical="top"/>
    </xf>
    <xf numFmtId="180" fontId="0" fillId="0" borderId="0" xfId="1" applyNumberFormat="1" applyFont="1" applyAlignment="1">
      <alignment vertical="top"/>
    </xf>
    <xf numFmtId="180" fontId="2" fillId="0" borderId="5" xfId="0" applyNumberFormat="1" applyFont="1" applyFill="1" applyBorder="1">
      <alignment vertical="top"/>
    </xf>
    <xf numFmtId="180" fontId="31" fillId="5" borderId="0" xfId="0" applyNumberFormat="1" applyFont="1" applyFill="1">
      <alignment vertical="top"/>
    </xf>
    <xf numFmtId="180" fontId="0" fillId="6" borderId="5" xfId="1" applyNumberFormat="1" applyFont="1" applyFill="1" applyBorder="1" applyAlignment="1">
      <alignment vertical="top"/>
    </xf>
    <xf numFmtId="180" fontId="4" fillId="5" borderId="0" xfId="0" applyNumberFormat="1" applyFont="1" applyFill="1">
      <alignment vertical="top"/>
    </xf>
    <xf numFmtId="180" fontId="4" fillId="6" borderId="5" xfId="9" applyNumberFormat="1" applyFont="1" applyFill="1" applyBorder="1">
      <alignment vertical="top"/>
    </xf>
    <xf numFmtId="172" fontId="2" fillId="0" borderId="0" xfId="9" applyFont="1" applyAlignment="1">
      <alignment horizontal="center" vertical="top"/>
    </xf>
    <xf numFmtId="172" fontId="34" fillId="0" borderId="0" xfId="9" applyFont="1" applyAlignment="1">
      <alignment horizontal="center" vertical="top"/>
    </xf>
    <xf numFmtId="172" fontId="6" fillId="0" borderId="0" xfId="9" applyFont="1" applyAlignment="1">
      <alignment horizontal="center" vertical="top"/>
    </xf>
    <xf numFmtId="172" fontId="30" fillId="0" borderId="5" xfId="9" applyFont="1" applyFill="1" applyBorder="1" applyAlignment="1">
      <alignment horizontal="center" vertical="top"/>
    </xf>
    <xf numFmtId="172" fontId="4" fillId="0" borderId="0" xfId="9" applyFont="1" applyAlignment="1">
      <alignment horizontal="center" vertical="top"/>
    </xf>
    <xf numFmtId="172" fontId="6" fillId="0" borderId="0" xfId="9" applyFont="1" applyBorder="1" applyAlignment="1">
      <alignment horizontal="center" vertical="top"/>
    </xf>
    <xf numFmtId="172" fontId="37" fillId="0" borderId="0" xfId="9" applyFont="1" applyAlignment="1">
      <alignment horizontal="center" vertical="top"/>
    </xf>
    <xf numFmtId="172" fontId="31" fillId="0" borderId="0" xfId="9" applyFont="1" applyAlignment="1">
      <alignment horizontal="center" vertical="top"/>
    </xf>
    <xf numFmtId="172" fontId="31" fillId="0" borderId="0" xfId="9" applyFont="1" applyFill="1" applyBorder="1" applyAlignment="1">
      <alignment horizontal="center" vertical="top"/>
    </xf>
    <xf numFmtId="172" fontId="2" fillId="5" borderId="0" xfId="9" applyFont="1" applyFill="1" applyAlignment="1">
      <alignment horizontal="center" vertical="top"/>
    </xf>
    <xf numFmtId="172" fontId="2" fillId="0" borderId="0" xfId="9" applyFont="1" applyFill="1" applyAlignment="1">
      <alignment horizontal="center" vertical="top"/>
    </xf>
    <xf numFmtId="169" fontId="13" fillId="0" borderId="0" xfId="0" applyFont="1">
      <alignment vertical="top"/>
    </xf>
    <xf numFmtId="169" fontId="6" fillId="0" borderId="1" xfId="0" applyFont="1" applyBorder="1">
      <alignment vertical="top"/>
    </xf>
    <xf numFmtId="169" fontId="4" fillId="0" borderId="0" xfId="0" applyFont="1" applyFill="1">
      <alignment vertical="top"/>
    </xf>
    <xf numFmtId="169" fontId="4" fillId="0" borderId="4" xfId="0" applyFont="1" applyFill="1" applyBorder="1">
      <alignment vertical="top"/>
    </xf>
    <xf numFmtId="169" fontId="28" fillId="0" borderId="0" xfId="0" applyFont="1" applyFill="1" applyBorder="1" applyAlignment="1">
      <alignment vertical="top"/>
    </xf>
    <xf numFmtId="167" fontId="28" fillId="0" borderId="4" xfId="1" applyNumberFormat="1" applyFont="1" applyBorder="1" applyAlignment="1">
      <alignment vertical="top"/>
    </xf>
    <xf numFmtId="169" fontId="28" fillId="7" borderId="4" xfId="0" applyFont="1" applyFill="1" applyBorder="1" applyAlignment="1">
      <alignment vertical="top"/>
    </xf>
    <xf numFmtId="172" fontId="17" fillId="0" borderId="0" xfId="1" applyNumberFormat="1" applyFont="1" applyFill="1" applyAlignment="1">
      <alignment vertical="top"/>
    </xf>
    <xf numFmtId="169" fontId="17" fillId="0" borderId="0" xfId="0" applyFont="1" applyFill="1">
      <alignment vertical="top"/>
    </xf>
    <xf numFmtId="169" fontId="0" fillId="0" borderId="0" xfId="0" applyFill="1">
      <alignment vertical="top"/>
    </xf>
    <xf numFmtId="172" fontId="26" fillId="0" borderId="0" xfId="9" applyFont="1" applyFill="1">
      <alignment vertical="top"/>
    </xf>
    <xf numFmtId="172" fontId="27" fillId="0" borderId="0" xfId="9" applyFont="1" applyFill="1">
      <alignment vertical="top"/>
    </xf>
    <xf numFmtId="172" fontId="28" fillId="0" borderId="0" xfId="9" applyFont="1" applyFill="1">
      <alignment vertical="top"/>
    </xf>
    <xf numFmtId="172" fontId="28" fillId="0" borderId="5" xfId="9" applyFont="1" applyFill="1" applyBorder="1">
      <alignment vertical="top"/>
    </xf>
    <xf numFmtId="172" fontId="28" fillId="0" borderId="0" xfId="9" applyFont="1">
      <alignment vertical="top"/>
    </xf>
    <xf numFmtId="172" fontId="28" fillId="6" borderId="5" xfId="9" applyFont="1" applyFill="1" applyBorder="1">
      <alignment vertical="top"/>
    </xf>
    <xf numFmtId="169" fontId="17" fillId="0" borderId="0" xfId="1" applyNumberFormat="1" applyFont="1" applyFill="1" applyBorder="1" applyAlignment="1">
      <alignment vertical="top"/>
    </xf>
    <xf numFmtId="169" fontId="0" fillId="0" borderId="0" xfId="0" applyFill="1" applyBorder="1" applyAlignment="1">
      <alignment vertical="top"/>
    </xf>
    <xf numFmtId="167" fontId="19" fillId="0" borderId="3" xfId="1" applyFont="1" applyFill="1" applyBorder="1" applyAlignment="1">
      <alignment vertical="top"/>
    </xf>
    <xf numFmtId="167" fontId="20" fillId="0" borderId="3" xfId="1" applyFont="1" applyFill="1" applyBorder="1" applyAlignment="1">
      <alignment vertical="top"/>
    </xf>
    <xf numFmtId="167" fontId="21" fillId="0" borderId="3" xfId="1" applyFont="1" applyFill="1" applyBorder="1" applyAlignment="1">
      <alignment horizontal="right" vertical="top"/>
    </xf>
    <xf numFmtId="167" fontId="21" fillId="0" borderId="3" xfId="1" applyFont="1" applyBorder="1" applyAlignment="1">
      <alignment vertical="top"/>
    </xf>
    <xf numFmtId="167" fontId="21" fillId="0" borderId="3" xfId="1" applyFont="1" applyFill="1" applyBorder="1" applyAlignment="1">
      <alignment vertical="top"/>
    </xf>
    <xf numFmtId="169" fontId="44" fillId="0" borderId="3" xfId="0" applyFont="1" applyBorder="1" applyAlignment="1">
      <alignment vertical="top"/>
    </xf>
    <xf numFmtId="169" fontId="17" fillId="0" borderId="0" xfId="1" applyNumberFormat="1" applyFont="1" applyFill="1" applyAlignment="1">
      <alignment vertical="top"/>
    </xf>
    <xf numFmtId="169" fontId="19" fillId="0" borderId="0" xfId="0" applyFont="1">
      <alignment vertical="top"/>
    </xf>
    <xf numFmtId="180" fontId="2" fillId="0" borderId="0" xfId="0" applyNumberFormat="1" applyFont="1" applyFill="1" applyBorder="1">
      <alignment vertical="top"/>
    </xf>
    <xf numFmtId="180" fontId="0" fillId="0" borderId="0" xfId="1" applyNumberFormat="1" applyFont="1" applyFill="1" applyAlignment="1">
      <alignment vertical="top"/>
    </xf>
    <xf numFmtId="172" fontId="37" fillId="0" borderId="0" xfId="9" applyFont="1" applyFill="1" applyAlignment="1">
      <alignment horizontal="center" vertical="top"/>
    </xf>
    <xf numFmtId="180" fontId="2" fillId="0" borderId="0" xfId="1" applyNumberFormat="1" applyFont="1" applyFill="1" applyAlignment="1">
      <alignment vertical="top"/>
    </xf>
    <xf numFmtId="169" fontId="44" fillId="0" borderId="0" xfId="0" applyFont="1" applyAlignment="1">
      <alignment vertical="top"/>
    </xf>
    <xf numFmtId="167" fontId="17" fillId="0" borderId="2" xfId="1" applyFont="1" applyFill="1" applyBorder="1" applyAlignment="1">
      <alignment vertical="top"/>
    </xf>
    <xf numFmtId="167" fontId="2" fillId="0" borderId="2" xfId="1" applyNumberFormat="1" applyFont="1" applyFill="1" applyBorder="1" applyAlignment="1">
      <alignment vertical="top"/>
    </xf>
    <xf numFmtId="169" fontId="2" fillId="0" borderId="2" xfId="1" applyNumberFormat="1" applyFont="1" applyFill="1" applyBorder="1" applyAlignment="1">
      <alignment vertical="top"/>
    </xf>
    <xf numFmtId="167" fontId="17" fillId="0" borderId="0" xfId="1" applyFont="1" applyAlignment="1">
      <alignment vertical="top"/>
    </xf>
    <xf numFmtId="169" fontId="45" fillId="0" borderId="0" xfId="0" applyFont="1" applyAlignment="1">
      <alignment vertical="top"/>
    </xf>
    <xf numFmtId="167" fontId="21" fillId="0" borderId="0" xfId="1" applyFont="1" applyFill="1" applyBorder="1" applyAlignment="1">
      <alignment vertical="top"/>
    </xf>
    <xf numFmtId="169" fontId="21" fillId="0" borderId="0" xfId="1" applyNumberFormat="1" applyFont="1" applyBorder="1" applyAlignment="1">
      <alignment vertical="top"/>
    </xf>
    <xf numFmtId="169" fontId="44" fillId="0" borderId="0" xfId="0" applyFont="1" applyBorder="1" applyAlignment="1">
      <alignment vertical="top"/>
    </xf>
    <xf numFmtId="174" fontId="17" fillId="0" borderId="0" xfId="3" applyNumberFormat="1" applyFont="1">
      <alignment vertical="top"/>
    </xf>
    <xf numFmtId="180" fontId="4" fillId="6" borderId="0" xfId="9" applyNumberFormat="1" applyFont="1" applyFill="1" applyBorder="1">
      <alignment vertical="top"/>
    </xf>
    <xf numFmtId="167" fontId="28" fillId="0" borderId="0" xfId="5" applyNumberFormat="1" applyFont="1" applyFill="1">
      <alignment vertical="top"/>
    </xf>
    <xf numFmtId="170" fontId="28" fillId="0" borderId="0" xfId="5" applyNumberFormat="1" applyFont="1" applyFill="1">
      <alignment vertical="top"/>
    </xf>
    <xf numFmtId="170" fontId="37" fillId="0" borderId="0" xfId="9" applyNumberFormat="1" applyFont="1" applyAlignment="1">
      <alignment horizontal="center" vertical="top"/>
    </xf>
    <xf numFmtId="167" fontId="2" fillId="0" borderId="0" xfId="1" applyNumberFormat="1" applyFont="1" applyFill="1" applyBorder="1" applyAlignment="1">
      <alignment vertical="top"/>
    </xf>
    <xf numFmtId="169" fontId="26" fillId="0" borderId="0" xfId="0" applyFont="1" applyFill="1">
      <alignment vertical="top"/>
    </xf>
    <xf numFmtId="169" fontId="27" fillId="0" borderId="0" xfId="0" applyFont="1" applyFill="1">
      <alignment vertical="top"/>
    </xf>
    <xf numFmtId="169" fontId="28" fillId="0" borderId="5" xfId="0" applyFont="1" applyFill="1" applyBorder="1">
      <alignment vertical="top"/>
    </xf>
    <xf numFmtId="169" fontId="28" fillId="6" borderId="5" xfId="0" applyFont="1" applyFill="1" applyBorder="1">
      <alignment vertical="top"/>
    </xf>
    <xf numFmtId="167" fontId="26" fillId="0" borderId="0" xfId="1" applyNumberFormat="1" applyFont="1" applyFill="1" applyAlignment="1">
      <alignment vertical="top"/>
    </xf>
    <xf numFmtId="167" fontId="27" fillId="0" borderId="0" xfId="1" applyNumberFormat="1" applyFont="1" applyFill="1" applyAlignment="1">
      <alignment vertical="top"/>
    </xf>
    <xf numFmtId="167" fontId="28" fillId="0" borderId="0" xfId="1" applyNumberFormat="1" applyFont="1" applyFill="1" applyAlignment="1">
      <alignment horizontal="right" vertical="top"/>
    </xf>
    <xf numFmtId="167" fontId="28" fillId="5" borderId="5" xfId="1" applyNumberFormat="1" applyFont="1" applyFill="1" applyBorder="1" applyAlignment="1">
      <alignment vertical="top"/>
    </xf>
    <xf numFmtId="172" fontId="28" fillId="0" borderId="0" xfId="9" applyFont="1" applyAlignment="1">
      <alignment horizontal="center" vertical="top"/>
    </xf>
    <xf numFmtId="167" fontId="28" fillId="5" borderId="0" xfId="1" applyNumberFormat="1" applyFont="1" applyFill="1" applyAlignment="1">
      <alignment vertical="top"/>
    </xf>
    <xf numFmtId="174" fontId="0" fillId="0" borderId="0" xfId="3" applyFont="1" applyFill="1">
      <alignment vertical="top"/>
    </xf>
    <xf numFmtId="169" fontId="46" fillId="0" borderId="0" xfId="0" applyFont="1" applyAlignment="1">
      <alignment vertical="top"/>
    </xf>
    <xf numFmtId="171" fontId="5" fillId="0" borderId="0" xfId="4" applyFont="1" applyFill="1" applyBorder="1">
      <alignment vertical="top"/>
    </xf>
    <xf numFmtId="171" fontId="21" fillId="0" borderId="0" xfId="4" applyFont="1">
      <alignment vertical="top"/>
    </xf>
    <xf numFmtId="171" fontId="26" fillId="0" borderId="0" xfId="4" applyFont="1" applyFill="1" applyBorder="1">
      <alignment vertical="top"/>
    </xf>
    <xf numFmtId="171" fontId="28" fillId="0" borderId="0" xfId="4" applyFont="1" applyFill="1" applyBorder="1">
      <alignment vertical="top"/>
    </xf>
    <xf numFmtId="167" fontId="28" fillId="0" borderId="0" xfId="4" applyNumberFormat="1" applyFont="1" applyFill="1">
      <alignment vertical="top"/>
    </xf>
    <xf numFmtId="171" fontId="28" fillId="0" borderId="0" xfId="4" applyFont="1">
      <alignment vertical="top"/>
    </xf>
    <xf numFmtId="171" fontId="28" fillId="0" borderId="0" xfId="4" applyNumberFormat="1" applyFont="1" applyFill="1">
      <alignment vertical="top"/>
    </xf>
    <xf numFmtId="171" fontId="28" fillId="0" borderId="0" xfId="4" applyFont="1" applyFill="1">
      <alignment vertical="top"/>
    </xf>
    <xf numFmtId="171" fontId="28" fillId="5" borderId="0" xfId="4" applyFont="1" applyFill="1">
      <alignment vertical="top"/>
    </xf>
    <xf numFmtId="171" fontId="28" fillId="4" borderId="0" xfId="4" applyFont="1" applyFill="1">
      <alignment vertical="top"/>
    </xf>
    <xf numFmtId="167" fontId="17" fillId="0" borderId="0" xfId="1" applyNumberFormat="1" applyFont="1" applyFill="1" applyBorder="1" applyAlignment="1">
      <alignment vertical="top"/>
    </xf>
    <xf numFmtId="167" fontId="17" fillId="0" borderId="0" xfId="5" applyNumberFormat="1" applyFont="1" applyFill="1" applyBorder="1">
      <alignment vertical="top"/>
    </xf>
    <xf numFmtId="169" fontId="7" fillId="0" borderId="0" xfId="0" applyFont="1" applyFill="1">
      <alignment vertical="top"/>
    </xf>
    <xf numFmtId="169" fontId="2" fillId="4" borderId="0" xfId="0" applyFont="1" applyFill="1">
      <alignment vertical="top"/>
    </xf>
    <xf numFmtId="169" fontId="0" fillId="0" borderId="0" xfId="0" applyNumberFormat="1" applyAlignment="1">
      <alignment vertical="top"/>
    </xf>
    <xf numFmtId="169" fontId="0" fillId="0" borderId="0" xfId="0" applyNumberFormat="1" applyFont="1" applyAlignment="1">
      <alignment vertical="top"/>
    </xf>
    <xf numFmtId="167" fontId="2" fillId="3" borderId="0" xfId="1" applyFont="1" applyFill="1" applyAlignment="1">
      <alignment vertical="top"/>
    </xf>
    <xf numFmtId="169" fontId="28" fillId="7" borderId="5" xfId="1" applyNumberFormat="1" applyFont="1" applyFill="1" applyBorder="1" applyAlignment="1">
      <alignment vertical="top"/>
    </xf>
    <xf numFmtId="167" fontId="47" fillId="0" borderId="0" xfId="1" applyFont="1" applyFill="1" applyBorder="1" applyAlignment="1">
      <alignment vertical="top"/>
    </xf>
    <xf numFmtId="167" fontId="48" fillId="0" borderId="0" xfId="1" applyFont="1" applyFill="1" applyBorder="1" applyAlignment="1">
      <alignment vertical="top"/>
    </xf>
    <xf numFmtId="167" fontId="49" fillId="0" borderId="0" xfId="1" applyFont="1" applyFill="1" applyBorder="1" applyAlignment="1">
      <alignment horizontal="right" vertical="top"/>
    </xf>
    <xf numFmtId="167" fontId="49" fillId="0" borderId="0" xfId="1" applyFont="1" applyAlignment="1">
      <alignment vertical="top"/>
    </xf>
    <xf numFmtId="167" fontId="49" fillId="0" borderId="0" xfId="1" applyFont="1" applyFill="1" applyAlignment="1">
      <alignment vertical="top"/>
    </xf>
    <xf numFmtId="169" fontId="49" fillId="0" borderId="0" xfId="0" applyFont="1" applyAlignment="1">
      <alignment vertical="top"/>
    </xf>
    <xf numFmtId="167" fontId="49" fillId="0" borderId="0" xfId="1" applyFont="1" applyBorder="1" applyAlignment="1">
      <alignment vertical="top"/>
    </xf>
    <xf numFmtId="167" fontId="49" fillId="0" borderId="0" xfId="1" applyFont="1" applyFill="1" applyBorder="1" applyAlignment="1">
      <alignment vertical="top"/>
    </xf>
    <xf numFmtId="169" fontId="49" fillId="0" borderId="0" xfId="0" applyFont="1" applyBorder="1" applyAlignment="1">
      <alignment vertical="top"/>
    </xf>
    <xf numFmtId="170" fontId="26" fillId="3" borderId="0" xfId="5" applyFont="1" applyFill="1" applyBorder="1">
      <alignment vertical="top"/>
    </xf>
    <xf numFmtId="170" fontId="27" fillId="3" borderId="0" xfId="5" applyFont="1" applyFill="1" applyBorder="1">
      <alignment vertical="top"/>
    </xf>
    <xf numFmtId="170" fontId="28" fillId="3" borderId="0" xfId="5" applyFont="1" applyFill="1" applyBorder="1">
      <alignment vertical="top"/>
    </xf>
    <xf numFmtId="170" fontId="28" fillId="3" borderId="0" xfId="5" applyFont="1" applyFill="1">
      <alignment vertical="top"/>
    </xf>
    <xf numFmtId="167" fontId="2" fillId="0" borderId="0" xfId="1" applyNumberFormat="1" applyFont="1" applyBorder="1" applyAlignment="1">
      <alignment vertical="top"/>
    </xf>
    <xf numFmtId="167" fontId="0" fillId="0" borderId="0" xfId="1" applyFont="1" applyFill="1" applyBorder="1" applyAlignment="1">
      <alignment horizontal="right" vertical="top"/>
    </xf>
    <xf numFmtId="167" fontId="47" fillId="0" borderId="3" xfId="1" applyFont="1" applyFill="1" applyBorder="1" applyAlignment="1">
      <alignment vertical="top"/>
    </xf>
    <xf numFmtId="167" fontId="48" fillId="0" borderId="3" xfId="1" applyFont="1" applyFill="1" applyBorder="1" applyAlignment="1">
      <alignment vertical="top"/>
    </xf>
    <xf numFmtId="167" fontId="49" fillId="0" borderId="3" xfId="1" applyFont="1" applyFill="1" applyBorder="1" applyAlignment="1">
      <alignment horizontal="right" vertical="top"/>
    </xf>
    <xf numFmtId="167" fontId="49" fillId="0" borderId="3" xfId="1" applyFont="1" applyBorder="1" applyAlignment="1">
      <alignment vertical="top"/>
    </xf>
    <xf numFmtId="167" fontId="49" fillId="0" borderId="3" xfId="1" applyFont="1" applyFill="1" applyBorder="1" applyAlignment="1">
      <alignment vertical="top"/>
    </xf>
    <xf numFmtId="169" fontId="49" fillId="0" borderId="3" xfId="0" applyFont="1" applyBorder="1" applyAlignment="1">
      <alignment vertical="top"/>
    </xf>
    <xf numFmtId="172" fontId="28" fillId="0" borderId="4" xfId="9" applyFont="1" applyFill="1" applyBorder="1">
      <alignment vertical="top"/>
    </xf>
    <xf numFmtId="167" fontId="44" fillId="0" borderId="0" xfId="1" applyFont="1" applyAlignment="1">
      <alignment vertical="top"/>
    </xf>
    <xf numFmtId="170" fontId="17" fillId="0" borderId="0" xfId="1" applyNumberFormat="1" applyFont="1" applyFill="1" applyBorder="1" applyAlignment="1">
      <alignment vertical="top"/>
    </xf>
    <xf numFmtId="167" fontId="37" fillId="0" borderId="0" xfId="9" applyNumberFormat="1" applyFont="1" applyAlignment="1">
      <alignment horizontal="center" vertical="top"/>
    </xf>
    <xf numFmtId="167" fontId="2" fillId="7" borderId="0" xfId="1" applyFont="1" applyFill="1" applyAlignment="1">
      <alignment vertical="top"/>
    </xf>
    <xf numFmtId="182" fontId="2" fillId="0" borderId="0" xfId="1" applyNumberFormat="1" applyFont="1" applyAlignment="1">
      <alignment vertical="top"/>
    </xf>
    <xf numFmtId="171" fontId="37" fillId="0" borderId="0" xfId="9" applyNumberFormat="1" applyFont="1" applyAlignment="1">
      <alignment horizontal="center" vertical="top"/>
    </xf>
    <xf numFmtId="167" fontId="17" fillId="0" borderId="0" xfId="0" applyNumberFormat="1" applyFont="1" applyAlignment="1">
      <alignment vertical="top"/>
    </xf>
    <xf numFmtId="169" fontId="21" fillId="8" borderId="0" xfId="0" applyFont="1" applyFill="1" applyBorder="1" applyAlignment="1">
      <alignment horizontal="right" vertical="top"/>
    </xf>
    <xf numFmtId="169" fontId="21" fillId="0" borderId="3" xfId="0" applyFont="1" applyBorder="1" applyAlignment="1">
      <alignment vertical="top"/>
    </xf>
    <xf numFmtId="167" fontId="2" fillId="0" borderId="0" xfId="0" applyNumberFormat="1" applyFont="1" applyFill="1" applyBorder="1">
      <alignment vertical="top"/>
    </xf>
    <xf numFmtId="167" fontId="4" fillId="6" borderId="0" xfId="9" applyNumberFormat="1" applyFont="1" applyFill="1" applyBorder="1">
      <alignment vertical="top"/>
    </xf>
    <xf numFmtId="169" fontId="26" fillId="0" borderId="0" xfId="0" applyFont="1" applyFill="1" applyBorder="1">
      <alignment vertical="top"/>
    </xf>
    <xf numFmtId="169" fontId="27" fillId="0" borderId="0" xfId="0" applyFont="1" applyFill="1" applyBorder="1">
      <alignment vertical="top"/>
    </xf>
    <xf numFmtId="169" fontId="26" fillId="0" borderId="0" xfId="0" applyFont="1">
      <alignment vertical="top"/>
    </xf>
    <xf numFmtId="168" fontId="6" fillId="0" borderId="0" xfId="1" applyNumberFormat="1" applyFont="1" applyFill="1" applyAlignment="1">
      <alignment vertical="top"/>
    </xf>
    <xf numFmtId="168" fontId="5" fillId="0" borderId="0" xfId="1" applyNumberFormat="1" applyFont="1" applyFill="1" applyAlignment="1">
      <alignment vertical="top"/>
    </xf>
    <xf numFmtId="168" fontId="2" fillId="0" borderId="0" xfId="1" applyNumberFormat="1" applyFont="1" applyFill="1" applyAlignment="1">
      <alignment horizontal="right" vertical="top"/>
    </xf>
    <xf numFmtId="168" fontId="2" fillId="0" borderId="0" xfId="1" applyNumberFormat="1" applyFont="1" applyAlignment="1">
      <alignment vertical="top"/>
    </xf>
    <xf numFmtId="168" fontId="0" fillId="0" borderId="0" xfId="1" applyNumberFormat="1" applyFont="1" applyAlignment="1">
      <alignment vertical="top"/>
    </xf>
    <xf numFmtId="168" fontId="2" fillId="0" borderId="5" xfId="0" applyNumberFormat="1" applyFont="1" applyFill="1" applyBorder="1">
      <alignment vertical="top"/>
    </xf>
    <xf numFmtId="168" fontId="31" fillId="5" borderId="0" xfId="0" applyNumberFormat="1" applyFont="1" applyFill="1">
      <alignment vertical="top"/>
    </xf>
    <xf numFmtId="168" fontId="0" fillId="6" borderId="5" xfId="1" applyNumberFormat="1" applyFont="1" applyFill="1" applyBorder="1" applyAlignment="1">
      <alignment vertical="top"/>
    </xf>
    <xf numFmtId="168" fontId="4" fillId="5" borderId="0" xfId="0" applyNumberFormat="1" applyFont="1" applyFill="1">
      <alignment vertical="top"/>
    </xf>
    <xf numFmtId="168" fontId="4" fillId="6" borderId="5" xfId="9" applyNumberFormat="1" applyFont="1" applyFill="1" applyBorder="1">
      <alignment vertical="top"/>
    </xf>
    <xf numFmtId="168" fontId="17" fillId="0" borderId="0" xfId="1" applyNumberFormat="1" applyFont="1" applyFill="1" applyBorder="1" applyAlignment="1">
      <alignment vertical="top"/>
    </xf>
    <xf numFmtId="169" fontId="2" fillId="5" borderId="6" xfId="0" applyFont="1" applyFill="1" applyBorder="1" applyAlignment="1">
      <alignment horizontal="right" vertical="top"/>
    </xf>
    <xf numFmtId="169" fontId="6" fillId="0" borderId="0" xfId="1" applyNumberFormat="1" applyFont="1" applyFill="1" applyAlignment="1">
      <alignment vertical="top"/>
    </xf>
    <xf numFmtId="169" fontId="5" fillId="0" borderId="0" xfId="1" applyNumberFormat="1" applyFont="1" applyFill="1" applyAlignment="1">
      <alignment vertical="top"/>
    </xf>
    <xf numFmtId="169" fontId="2" fillId="0" borderId="0" xfId="1" applyNumberFormat="1" applyFont="1" applyFill="1" applyAlignment="1">
      <alignment horizontal="right" vertical="top"/>
    </xf>
    <xf numFmtId="169" fontId="2" fillId="0" borderId="5" xfId="0" applyNumberFormat="1" applyFont="1" applyFill="1" applyBorder="1">
      <alignment vertical="top"/>
    </xf>
    <xf numFmtId="169" fontId="37" fillId="0" borderId="0" xfId="9" applyNumberFormat="1" applyFont="1" applyAlignment="1">
      <alignment horizontal="center" vertical="top"/>
    </xf>
    <xf numFmtId="169" fontId="31" fillId="5" borderId="0" xfId="0" applyNumberFormat="1" applyFont="1" applyFill="1">
      <alignment vertical="top"/>
    </xf>
    <xf numFmtId="169" fontId="0" fillId="6" borderId="5" xfId="1" applyNumberFormat="1" applyFont="1" applyFill="1" applyBorder="1" applyAlignment="1">
      <alignment vertical="top"/>
    </xf>
    <xf numFmtId="169" fontId="4" fillId="5" borderId="0" xfId="0" applyNumberFormat="1" applyFont="1" applyFill="1">
      <alignment vertical="top"/>
    </xf>
    <xf numFmtId="169" fontId="4" fillId="6" borderId="5" xfId="9" applyNumberFormat="1" applyFont="1" applyFill="1" applyBorder="1">
      <alignment vertical="top"/>
    </xf>
    <xf numFmtId="169" fontId="28" fillId="0" borderId="0" xfId="1" applyNumberFormat="1" applyFont="1" applyFill="1" applyBorder="1" applyAlignment="1">
      <alignment vertical="top"/>
    </xf>
    <xf numFmtId="169" fontId="12" fillId="0" borderId="0" xfId="11" applyFont="1" applyProtection="1">
      <alignment vertical="top"/>
    </xf>
    <xf numFmtId="169" fontId="6" fillId="0" borderId="0" xfId="11" applyFont="1" applyProtection="1">
      <alignment vertical="top"/>
    </xf>
    <xf numFmtId="169" fontId="5" fillId="0" borderId="0" xfId="11" applyFont="1" applyProtection="1">
      <alignment vertical="top"/>
    </xf>
    <xf numFmtId="169" fontId="2" fillId="0" borderId="0" xfId="11" applyFont="1" applyAlignment="1" applyProtection="1">
      <alignment horizontal="right" vertical="top"/>
    </xf>
    <xf numFmtId="169" fontId="2" fillId="0" borderId="0" xfId="11" applyFont="1" applyProtection="1">
      <alignment vertical="top"/>
    </xf>
    <xf numFmtId="3" fontId="17" fillId="0" borderId="0" xfId="11" applyNumberFormat="1" applyFont="1" applyProtection="1">
      <alignment vertical="top"/>
    </xf>
    <xf numFmtId="180" fontId="28" fillId="0" borderId="0" xfId="11" applyNumberFormat="1" applyFont="1" applyProtection="1">
      <alignment vertical="top"/>
    </xf>
    <xf numFmtId="180" fontId="2" fillId="0" borderId="0" xfId="11" applyNumberFormat="1" applyFont="1" applyProtection="1">
      <alignment vertical="top"/>
    </xf>
    <xf numFmtId="171" fontId="2" fillId="0" borderId="0" xfId="12" applyFont="1">
      <alignment vertical="top"/>
    </xf>
    <xf numFmtId="170" fontId="2" fillId="0" borderId="0" xfId="13" applyFont="1">
      <alignment vertical="top"/>
    </xf>
    <xf numFmtId="169" fontId="2" fillId="0" borderId="4" xfId="11" applyFont="1" applyBorder="1" applyProtection="1">
      <alignment vertical="top"/>
    </xf>
    <xf numFmtId="169" fontId="17" fillId="0" borderId="0" xfId="11" applyFont="1" applyProtection="1">
      <alignment vertical="top"/>
    </xf>
    <xf numFmtId="169" fontId="6" fillId="0" borderId="4" xfId="11" applyFont="1" applyBorder="1" applyProtection="1">
      <alignment vertical="top"/>
    </xf>
    <xf numFmtId="169" fontId="5" fillId="0" borderId="4" xfId="11" applyFont="1" applyBorder="1" applyProtection="1">
      <alignment vertical="top"/>
    </xf>
    <xf numFmtId="169" fontId="2" fillId="0" borderId="4" xfId="11" applyFont="1" applyBorder="1" applyAlignment="1" applyProtection="1">
      <alignment horizontal="right" vertical="top"/>
    </xf>
    <xf numFmtId="169" fontId="17" fillId="0" borderId="4" xfId="11" applyFont="1" applyBorder="1" applyProtection="1">
      <alignment vertical="top"/>
    </xf>
    <xf numFmtId="180" fontId="28" fillId="0" borderId="4" xfId="11" applyNumberFormat="1" applyFont="1" applyBorder="1" applyProtection="1">
      <alignment vertical="top"/>
    </xf>
    <xf numFmtId="180" fontId="2" fillId="0" borderId="4" xfId="11" applyNumberFormat="1" applyFont="1" applyBorder="1" applyProtection="1">
      <alignment vertical="top"/>
    </xf>
    <xf numFmtId="180" fontId="28" fillId="6" borderId="6" xfId="11" applyNumberFormat="1" applyFont="1" applyFill="1" applyBorder="1" applyProtection="1">
      <alignment vertical="top"/>
    </xf>
    <xf numFmtId="180" fontId="2" fillId="6" borderId="6" xfId="11" applyNumberFormat="1" applyFont="1" applyFill="1" applyBorder="1" applyProtection="1">
      <alignment vertical="top"/>
    </xf>
    <xf numFmtId="180" fontId="2" fillId="0" borderId="0" xfId="11" applyNumberFormat="1" applyFont="1" applyFill="1" applyProtection="1">
      <alignment vertical="top"/>
    </xf>
    <xf numFmtId="169" fontId="6" fillId="0" borderId="0" xfId="11" applyFont="1" applyAlignment="1" applyProtection="1">
      <alignment vertical="top" wrapText="1"/>
    </xf>
    <xf numFmtId="169" fontId="29" fillId="0" borderId="0" xfId="11" applyFont="1" applyAlignment="1" applyProtection="1">
      <alignment vertical="top" wrapText="1"/>
    </xf>
    <xf numFmtId="171" fontId="6" fillId="0" borderId="0" xfId="12" applyFont="1">
      <alignment vertical="top"/>
    </xf>
    <xf numFmtId="169" fontId="2" fillId="0" borderId="0" xfId="11" applyFont="1" applyAlignment="1" applyProtection="1">
      <alignment vertical="top" wrapText="1"/>
    </xf>
    <xf numFmtId="169" fontId="28" fillId="0" borderId="0" xfId="11" applyFont="1" applyProtection="1">
      <alignment vertical="top"/>
    </xf>
    <xf numFmtId="171" fontId="2" fillId="0" borderId="0" xfId="12" applyFont="1" applyBorder="1">
      <alignment vertical="top"/>
    </xf>
    <xf numFmtId="170" fontId="28" fillId="0" borderId="0" xfId="11" applyNumberFormat="1" applyFont="1" applyProtection="1">
      <alignment vertical="top"/>
    </xf>
    <xf numFmtId="184" fontId="2" fillId="0" borderId="0" xfId="12" applyNumberFormat="1" applyFont="1">
      <alignment vertical="top"/>
    </xf>
    <xf numFmtId="169" fontId="2" fillId="0" borderId="4" xfId="0" applyFont="1" applyBorder="1">
      <alignment vertical="top"/>
    </xf>
    <xf numFmtId="170" fontId="2" fillId="0" borderId="4" xfId="5" applyFont="1" applyBorder="1">
      <alignment vertical="top"/>
    </xf>
    <xf numFmtId="171" fontId="2" fillId="0" borderId="4" xfId="4" applyFont="1" applyBorder="1">
      <alignment vertical="top"/>
    </xf>
    <xf numFmtId="169" fontId="2" fillId="7" borderId="0" xfId="0" applyFont="1" applyFill="1">
      <alignment vertical="top"/>
    </xf>
    <xf numFmtId="171" fontId="2" fillId="7" borderId="0" xfId="4" applyFont="1" applyFill="1">
      <alignment vertical="top"/>
    </xf>
    <xf numFmtId="170" fontId="2" fillId="7" borderId="0" xfId="5" applyFont="1" applyFill="1">
      <alignment vertical="top"/>
    </xf>
    <xf numFmtId="169" fontId="28" fillId="0" borderId="0" xfId="1" applyNumberFormat="1" applyFont="1" applyFill="1">
      <alignment vertical="top"/>
    </xf>
    <xf numFmtId="167" fontId="28" fillId="0" borderId="0" xfId="1" applyNumberFormat="1" applyFont="1" applyFill="1" applyBorder="1" applyAlignment="1">
      <alignment vertical="top"/>
    </xf>
    <xf numFmtId="4" fontId="17" fillId="0" borderId="0" xfId="1" applyNumberFormat="1" applyFont="1" applyAlignment="1">
      <alignment vertical="top"/>
    </xf>
    <xf numFmtId="4" fontId="2" fillId="0" borderId="0" xfId="1" applyNumberFormat="1" applyFont="1" applyAlignment="1">
      <alignment vertical="top"/>
    </xf>
    <xf numFmtId="169" fontId="2" fillId="0" borderId="0" xfId="11" applyFont="1" applyBorder="1" applyProtection="1">
      <alignment vertical="top"/>
    </xf>
    <xf numFmtId="174" fontId="26" fillId="0" borderId="0" xfId="3" applyNumberFormat="1" applyFont="1" applyFill="1">
      <alignment vertical="top"/>
    </xf>
    <xf numFmtId="174" fontId="28" fillId="0" borderId="0" xfId="3" applyFont="1" applyFill="1">
      <alignment vertical="top"/>
    </xf>
    <xf numFmtId="169" fontId="28" fillId="0" borderId="0" xfId="0" applyFont="1" applyFill="1" applyBorder="1" applyAlignment="1">
      <alignment horizontal="right" vertical="top"/>
    </xf>
    <xf numFmtId="174" fontId="36" fillId="0" borderId="0" xfId="3" applyFont="1" applyFill="1">
      <alignment vertical="top"/>
    </xf>
    <xf numFmtId="169" fontId="36" fillId="0" borderId="0" xfId="0" applyFont="1" applyFill="1" applyAlignment="1">
      <alignment vertical="top"/>
    </xf>
    <xf numFmtId="172" fontId="28" fillId="0" borderId="0" xfId="1" applyNumberFormat="1" applyFont="1" applyFill="1" applyAlignment="1">
      <alignment vertical="top"/>
    </xf>
    <xf numFmtId="169" fontId="26" fillId="0" borderId="1" xfId="0" applyFont="1" applyFill="1" applyBorder="1" applyAlignment="1">
      <alignment horizontal="right" vertical="top"/>
    </xf>
    <xf numFmtId="169" fontId="26" fillId="0" borderId="1" xfId="0" applyFont="1" applyFill="1" applyBorder="1" applyAlignment="1">
      <alignment vertical="top"/>
    </xf>
    <xf numFmtId="169" fontId="28" fillId="0" borderId="2" xfId="0" applyFont="1" applyFill="1" applyBorder="1" applyAlignment="1">
      <alignment vertical="top"/>
    </xf>
    <xf numFmtId="169" fontId="28" fillId="0" borderId="3" xfId="0" applyFont="1" applyFill="1" applyBorder="1" applyAlignment="1">
      <alignment vertical="top"/>
    </xf>
    <xf numFmtId="169" fontId="2" fillId="0" borderId="0" xfId="11" applyFont="1" applyAlignment="1" applyProtection="1">
      <alignment horizontal="left" vertical="top"/>
    </xf>
    <xf numFmtId="169" fontId="6" fillId="0" borderId="1" xfId="11" applyFont="1" applyBorder="1" applyAlignment="1" applyProtection="1">
      <alignment horizontal="left" vertical="top" wrapText="1"/>
    </xf>
    <xf numFmtId="169" fontId="28" fillId="0" borderId="0" xfId="11" applyFont="1" applyAlignment="1" applyProtection="1">
      <alignment horizontal="left" vertical="top"/>
    </xf>
    <xf numFmtId="185" fontId="2" fillId="0" borderId="4" xfId="15" applyNumberFormat="1" applyFont="1" applyBorder="1" applyAlignment="1">
      <alignment horizontal="left" vertical="top"/>
    </xf>
    <xf numFmtId="183" fontId="2" fillId="0" borderId="4" xfId="11" applyNumberFormat="1" applyFont="1" applyBorder="1" applyAlignment="1" applyProtection="1">
      <alignment horizontal="left" vertical="top"/>
    </xf>
    <xf numFmtId="169" fontId="6" fillId="0" borderId="1" xfId="11" applyFont="1" applyBorder="1" applyAlignment="1" applyProtection="1">
      <alignment horizontal="right" vertical="top" wrapText="1"/>
    </xf>
    <xf numFmtId="169" fontId="26" fillId="0" borderId="1" xfId="11" applyFont="1" applyBorder="1" applyAlignment="1" applyProtection="1">
      <alignment horizontal="right" vertical="top" wrapText="1"/>
    </xf>
    <xf numFmtId="169" fontId="0" fillId="0" borderId="0" xfId="0" applyAlignment="1">
      <alignment horizontal="left" vertical="top"/>
    </xf>
    <xf numFmtId="183" fontId="0" fillId="0" borderId="0" xfId="0" applyNumberFormat="1" applyAlignment="1">
      <alignment horizontal="left" vertical="top"/>
    </xf>
    <xf numFmtId="185" fontId="0" fillId="0" borderId="0" xfId="0" applyNumberFormat="1" applyAlignment="1">
      <alignment horizontal="left" vertical="top"/>
    </xf>
    <xf numFmtId="169" fontId="17" fillId="0" borderId="0" xfId="0" applyFont="1" applyAlignment="1">
      <alignment horizontal="left" vertical="top"/>
    </xf>
    <xf numFmtId="169" fontId="0" fillId="6" borderId="6" xfId="0" applyNumberFormat="1" applyFill="1" applyBorder="1" applyAlignment="1">
      <alignment vertical="top"/>
    </xf>
    <xf numFmtId="167" fontId="0" fillId="6" borderId="6" xfId="0" applyNumberFormat="1" applyFill="1" applyBorder="1" applyAlignment="1">
      <alignment vertical="top"/>
    </xf>
    <xf numFmtId="167" fontId="28" fillId="6" borderId="8" xfId="0" applyNumberFormat="1" applyFont="1" applyFill="1" applyBorder="1" applyAlignment="1">
      <alignment vertical="top"/>
    </xf>
    <xf numFmtId="169" fontId="28" fillId="6" borderId="8" xfId="0" applyNumberFormat="1" applyFont="1" applyFill="1" applyBorder="1" applyAlignment="1">
      <alignment vertical="top"/>
    </xf>
    <xf numFmtId="170" fontId="28" fillId="7" borderId="0" xfId="5" applyFont="1" applyFill="1">
      <alignment vertical="top"/>
    </xf>
    <xf numFmtId="174" fontId="28" fillId="0" borderId="0" xfId="3" applyNumberFormat="1" applyFont="1" applyFill="1">
      <alignment vertical="top"/>
    </xf>
    <xf numFmtId="170" fontId="17" fillId="0" borderId="0" xfId="5" applyFont="1">
      <alignment vertical="top"/>
    </xf>
    <xf numFmtId="170" fontId="15" fillId="0" borderId="0" xfId="5" applyFont="1" applyFill="1" applyBorder="1">
      <alignment vertical="top"/>
    </xf>
    <xf numFmtId="170" fontId="16" fillId="0" borderId="0" xfId="5" applyFont="1" applyFill="1" applyBorder="1">
      <alignment vertical="top"/>
    </xf>
    <xf numFmtId="170" fontId="17" fillId="0" borderId="0" xfId="5" applyFont="1" applyFill="1">
      <alignment vertical="top"/>
    </xf>
    <xf numFmtId="169" fontId="17" fillId="0" borderId="0" xfId="0" applyFont="1" applyFill="1" applyBorder="1" applyAlignment="1">
      <alignment vertical="top"/>
    </xf>
    <xf numFmtId="169" fontId="17" fillId="0" borderId="0" xfId="0" applyFont="1" applyBorder="1" applyAlignment="1">
      <alignment vertical="top"/>
    </xf>
    <xf numFmtId="169" fontId="17" fillId="0" borderId="0" xfId="0" applyFont="1" applyFill="1" applyAlignment="1">
      <alignment vertical="top"/>
    </xf>
    <xf numFmtId="169" fontId="17" fillId="0" borderId="0" xfId="0" applyFont="1" applyAlignment="1">
      <alignment vertical="top"/>
    </xf>
    <xf numFmtId="167" fontId="17" fillId="0" borderId="0" xfId="4" applyNumberFormat="1" applyFont="1" applyFill="1">
      <alignment vertical="top"/>
    </xf>
    <xf numFmtId="167" fontId="17" fillId="0" borderId="0" xfId="1" applyNumberFormat="1" applyFont="1" applyFill="1" applyBorder="1">
      <alignment vertical="top"/>
    </xf>
    <xf numFmtId="167" fontId="17" fillId="0" borderId="0" xfId="1" applyFont="1" applyFill="1" applyBorder="1">
      <alignment vertical="top"/>
    </xf>
    <xf numFmtId="167" fontId="17" fillId="0" borderId="0" xfId="1" applyFont="1" applyFill="1">
      <alignment vertical="top"/>
    </xf>
    <xf numFmtId="181" fontId="17" fillId="0" borderId="0" xfId="1" applyNumberFormat="1" applyFont="1" applyFill="1" applyBorder="1">
      <alignment vertical="top"/>
    </xf>
    <xf numFmtId="180" fontId="17" fillId="0" borderId="0" xfId="1" applyNumberFormat="1" applyFont="1" applyFill="1" applyBorder="1">
      <alignment vertical="top"/>
    </xf>
    <xf numFmtId="180" fontId="17" fillId="0" borderId="0" xfId="4" applyNumberFormat="1" applyFont="1" applyFill="1" applyBorder="1">
      <alignment vertical="top"/>
    </xf>
    <xf numFmtId="169" fontId="17" fillId="0" borderId="0" xfId="1" applyNumberFormat="1" applyFont="1" applyFill="1" applyBorder="1">
      <alignment vertical="top"/>
    </xf>
    <xf numFmtId="167" fontId="15" fillId="0" borderId="2" xfId="1" applyFont="1" applyFill="1" applyBorder="1" applyAlignment="1">
      <alignment vertical="top"/>
    </xf>
    <xf numFmtId="167" fontId="16" fillId="0" borderId="2" xfId="1" applyFont="1" applyFill="1" applyBorder="1" applyAlignment="1">
      <alignment vertical="top"/>
    </xf>
    <xf numFmtId="167" fontId="17" fillId="0" borderId="2" xfId="1" applyFont="1" applyFill="1" applyBorder="1" applyAlignment="1">
      <alignment horizontal="right" vertical="top"/>
    </xf>
    <xf numFmtId="167" fontId="21" fillId="0" borderId="0" xfId="1" applyFont="1" applyFill="1">
      <alignment vertical="top"/>
    </xf>
    <xf numFmtId="167" fontId="21" fillId="0" borderId="0" xfId="1" applyNumberFormat="1" applyFont="1" applyFill="1" applyAlignment="1">
      <alignment vertical="top"/>
    </xf>
    <xf numFmtId="180" fontId="28" fillId="0" borderId="3" xfId="11" applyNumberFormat="1" applyFont="1" applyBorder="1" applyProtection="1">
      <alignment vertical="top"/>
    </xf>
    <xf numFmtId="180" fontId="2" fillId="0" borderId="3" xfId="11" applyNumberFormat="1" applyFont="1" applyBorder="1" applyProtection="1">
      <alignment vertical="top"/>
    </xf>
    <xf numFmtId="171" fontId="0" fillId="6" borderId="6" xfId="0" applyNumberFormat="1" applyFill="1" applyBorder="1" applyAlignment="1">
      <alignment vertical="top"/>
    </xf>
    <xf numFmtId="171" fontId="2" fillId="0" borderId="0" xfId="4" applyFont="1" applyFill="1">
      <alignment vertical="top"/>
    </xf>
    <xf numFmtId="167" fontId="19" fillId="0" borderId="0" xfId="1" applyFont="1" applyFill="1" applyAlignment="1">
      <alignment vertical="top"/>
    </xf>
    <xf numFmtId="167" fontId="20" fillId="0" borderId="0" xfId="1" applyFont="1" applyFill="1" applyAlignment="1">
      <alignment vertical="top"/>
    </xf>
    <xf numFmtId="167" fontId="21" fillId="0" borderId="0" xfId="1" applyFont="1" applyFill="1" applyAlignment="1">
      <alignment horizontal="right" vertical="top"/>
    </xf>
    <xf numFmtId="171" fontId="21" fillId="0" borderId="0" xfId="1" applyNumberFormat="1" applyFont="1" applyAlignment="1">
      <alignment vertical="top"/>
    </xf>
    <xf numFmtId="171" fontId="21" fillId="5" borderId="0" xfId="0" applyNumberFormat="1" applyFont="1" applyFill="1">
      <alignment vertical="top"/>
    </xf>
    <xf numFmtId="171" fontId="17" fillId="0" borderId="0" xfId="4" applyFont="1">
      <alignment vertical="top"/>
    </xf>
    <xf numFmtId="171" fontId="28" fillId="0" borderId="5" xfId="0" applyNumberFormat="1" applyFont="1" applyFill="1" applyBorder="1">
      <alignment vertical="top"/>
    </xf>
    <xf numFmtId="171" fontId="28" fillId="0" borderId="0" xfId="1" applyNumberFormat="1" applyFont="1" applyAlignment="1">
      <alignment vertical="top"/>
    </xf>
    <xf numFmtId="171" fontId="28" fillId="6" borderId="5" xfId="1" applyNumberFormat="1" applyFont="1" applyFill="1" applyBorder="1" applyAlignment="1">
      <alignment vertical="top"/>
    </xf>
    <xf numFmtId="171" fontId="28" fillId="5" borderId="0" xfId="0" applyNumberFormat="1" applyFont="1" applyFill="1">
      <alignment vertical="top"/>
    </xf>
    <xf numFmtId="171" fontId="28" fillId="6" borderId="5" xfId="9" applyNumberFormat="1" applyFont="1" applyFill="1" applyBorder="1">
      <alignment vertical="top"/>
    </xf>
    <xf numFmtId="169" fontId="28" fillId="0" borderId="0" xfId="0" applyFont="1" applyAlignment="1">
      <alignment horizontal="left" vertical="top"/>
    </xf>
    <xf numFmtId="171" fontId="28" fillId="6" borderId="8" xfId="0" applyNumberFormat="1" applyFont="1" applyFill="1" applyBorder="1" applyAlignment="1">
      <alignment vertical="top"/>
    </xf>
    <xf numFmtId="186" fontId="2" fillId="6" borderId="5" xfId="5" applyNumberFormat="1" applyFont="1" applyFill="1" applyBorder="1">
      <alignment vertical="top"/>
    </xf>
    <xf numFmtId="186" fontId="17" fillId="6" borderId="5" xfId="5" applyNumberFormat="1" applyFont="1" applyFill="1" applyBorder="1">
      <alignment vertical="top"/>
    </xf>
    <xf numFmtId="170" fontId="17" fillId="0" borderId="0" xfId="5" applyNumberFormat="1" applyFont="1">
      <alignment vertical="top"/>
    </xf>
    <xf numFmtId="186" fontId="28" fillId="6" borderId="5" xfId="5" applyNumberFormat="1" applyFont="1" applyFill="1" applyBorder="1">
      <alignment vertical="top"/>
    </xf>
    <xf numFmtId="170" fontId="28" fillId="0" borderId="0" xfId="1" applyNumberFormat="1" applyFont="1" applyAlignment="1">
      <alignment vertical="top"/>
    </xf>
    <xf numFmtId="170" fontId="0" fillId="6" borderId="5" xfId="0" applyNumberFormat="1" applyFill="1" applyBorder="1" applyAlignment="1">
      <alignment vertical="top"/>
    </xf>
    <xf numFmtId="186" fontId="21" fillId="0" borderId="0" xfId="5" applyNumberFormat="1" applyFont="1">
      <alignment vertical="top"/>
    </xf>
    <xf numFmtId="171" fontId="0" fillId="6" borderId="5" xfId="0" applyNumberFormat="1" applyFill="1" applyBorder="1" applyAlignment="1">
      <alignment vertical="top"/>
    </xf>
    <xf numFmtId="171" fontId="28" fillId="6" borderId="5" xfId="0" applyNumberFormat="1" applyFont="1" applyFill="1" applyBorder="1" applyAlignment="1">
      <alignment vertical="top"/>
    </xf>
    <xf numFmtId="170" fontId="28" fillId="6" borderId="5" xfId="0" applyNumberFormat="1" applyFont="1" applyFill="1" applyBorder="1" applyAlignment="1">
      <alignment vertical="top"/>
    </xf>
  </cellXfs>
  <cellStyles count="16">
    <cellStyle name="Comma" xfId="1" builtinId="3"/>
    <cellStyle name="Comma [0]" xfId="6" builtinId="6" hidden="1"/>
    <cellStyle name="Comma 2" xfId="14" xr:uid="{B4151A07-1AF0-49F8-A78C-B94F167BEE2E}"/>
    <cellStyle name="Currency" xfId="7" builtinId="4" hidden="1"/>
    <cellStyle name="Currency [0]" xfId="8" builtinId="7" hidden="1"/>
    <cellStyle name="DateLong" xfId="2" xr:uid="{00000000-0005-0000-0000-000004000000}"/>
    <cellStyle name="DateShort" xfId="3" xr:uid="{00000000-0005-0000-0000-000005000000}"/>
    <cellStyle name="DateShort 3" xfId="15" xr:uid="{FE762435-B699-429C-85B9-58FFCB4A77DC}"/>
    <cellStyle name="Factor" xfId="4" xr:uid="{00000000-0005-0000-0000-000006000000}"/>
    <cellStyle name="Factor 3" xfId="12" xr:uid="{58ABB3A3-ADC5-47FE-B2F5-C2E918B6658C}"/>
    <cellStyle name="Normal" xfId="0" builtinId="0" customBuiltin="1"/>
    <cellStyle name="Normal 2" xfId="10" xr:uid="{00000000-0005-0000-0000-000008000000}"/>
    <cellStyle name="Normal 2 2" xfId="11" xr:uid="{F0EDC7C4-EC17-4A9C-8DD1-3EAF06F84165}"/>
    <cellStyle name="Percent" xfId="5" builtinId="5" customBuiltin="1"/>
    <cellStyle name="Percent 2 2" xfId="13" xr:uid="{743C0714-AF51-4F17-9B24-D14DC1118F73}"/>
    <cellStyle name="Year" xfId="9" xr:uid="{00000000-0005-0000-0000-00000A000000}"/>
  </cellStyles>
  <dxfs count="276"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9" tint="-0.24994659260841701"/>
        </patternFill>
      </fill>
    </dxf>
    <dxf>
      <fill>
        <patternFill>
          <bgColor theme="8"/>
        </patternFill>
      </fill>
    </dxf>
    <dxf>
      <fill>
        <patternFill>
          <bgColor theme="7" tint="0.39994506668294322"/>
        </patternFill>
      </fill>
    </dxf>
    <dxf>
      <fill>
        <patternFill>
          <bgColor indexed="44"/>
        </patternFill>
      </fill>
    </dxf>
    <dxf>
      <fill>
        <patternFill>
          <bgColor indexed="47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9" tint="-0.24994659260841701"/>
        </patternFill>
      </fill>
    </dxf>
    <dxf>
      <fill>
        <patternFill>
          <bgColor theme="8"/>
        </patternFill>
      </fill>
    </dxf>
    <dxf>
      <fill>
        <patternFill>
          <bgColor theme="7" tint="0.39994506668294322"/>
        </patternFill>
      </fill>
    </dxf>
    <dxf>
      <fill>
        <patternFill>
          <bgColor indexed="44"/>
        </patternFill>
      </fill>
    </dxf>
    <dxf>
      <fill>
        <patternFill>
          <bgColor indexed="47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7" tint="0.39994506668294322"/>
        </patternFill>
      </fill>
    </dxf>
    <dxf>
      <fill>
        <patternFill>
          <bgColor indexed="44"/>
        </patternFill>
      </fill>
    </dxf>
    <dxf>
      <fill>
        <patternFill>
          <bgColor indexed="47"/>
        </patternFill>
      </fill>
    </dxf>
    <dxf>
      <fill>
        <patternFill>
          <bgColor theme="9" tint="-0.24994659260841701"/>
        </patternFill>
      </fill>
    </dxf>
    <dxf>
      <fill>
        <patternFill>
          <bgColor theme="8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9" tint="-0.24994659260841701"/>
        </patternFill>
      </fill>
    </dxf>
    <dxf>
      <fill>
        <patternFill>
          <bgColor theme="8"/>
        </patternFill>
      </fill>
    </dxf>
    <dxf>
      <fill>
        <patternFill>
          <bgColor theme="7" tint="0.39994506668294322"/>
        </patternFill>
      </fill>
    </dxf>
    <dxf>
      <fill>
        <patternFill>
          <bgColor indexed="44"/>
        </patternFill>
      </fill>
    </dxf>
    <dxf>
      <fill>
        <patternFill>
          <bgColor indexed="47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9" tint="-0.24994659260841701"/>
        </patternFill>
      </fill>
    </dxf>
    <dxf>
      <fill>
        <patternFill>
          <bgColor theme="8"/>
        </patternFill>
      </fill>
    </dxf>
    <dxf>
      <fill>
        <patternFill>
          <bgColor theme="7" tint="0.39994506668294322"/>
        </patternFill>
      </fill>
    </dxf>
    <dxf>
      <fill>
        <patternFill>
          <bgColor indexed="44"/>
        </patternFill>
      </fill>
    </dxf>
    <dxf>
      <fill>
        <patternFill>
          <bgColor indexed="47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9" tint="-0.24994659260841701"/>
        </patternFill>
      </fill>
    </dxf>
    <dxf>
      <fill>
        <patternFill>
          <bgColor theme="8"/>
        </patternFill>
      </fill>
    </dxf>
    <dxf>
      <fill>
        <patternFill>
          <bgColor theme="7" tint="0.39994506668294322"/>
        </patternFill>
      </fill>
    </dxf>
    <dxf>
      <fill>
        <patternFill>
          <bgColor indexed="44"/>
        </patternFill>
      </fill>
    </dxf>
    <dxf>
      <fill>
        <patternFill>
          <bgColor indexed="47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9" tint="-0.24994659260841701"/>
        </patternFill>
      </fill>
    </dxf>
    <dxf>
      <fill>
        <patternFill>
          <bgColor theme="8"/>
        </patternFill>
      </fill>
    </dxf>
    <dxf>
      <fill>
        <patternFill>
          <bgColor theme="7" tint="0.39994506668294322"/>
        </patternFill>
      </fill>
    </dxf>
    <dxf>
      <fill>
        <patternFill>
          <bgColor indexed="44"/>
        </patternFill>
      </fill>
    </dxf>
    <dxf>
      <fill>
        <patternFill>
          <bgColor indexed="47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9" tint="-0.24994659260841701"/>
        </patternFill>
      </fill>
    </dxf>
    <dxf>
      <fill>
        <patternFill>
          <bgColor theme="8"/>
        </patternFill>
      </fill>
    </dxf>
    <dxf>
      <fill>
        <patternFill>
          <bgColor theme="7" tint="0.39994506668294322"/>
        </patternFill>
      </fill>
    </dxf>
    <dxf>
      <fill>
        <patternFill>
          <bgColor indexed="44"/>
        </patternFill>
      </fill>
    </dxf>
    <dxf>
      <fill>
        <patternFill>
          <bgColor indexed="47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9" tint="-0.24994659260841701"/>
        </patternFill>
      </fill>
    </dxf>
    <dxf>
      <fill>
        <patternFill>
          <bgColor theme="8"/>
        </patternFill>
      </fill>
    </dxf>
    <dxf>
      <fill>
        <patternFill>
          <bgColor theme="7" tint="0.39994506668294322"/>
        </patternFill>
      </fill>
    </dxf>
    <dxf>
      <fill>
        <patternFill>
          <bgColor indexed="44"/>
        </patternFill>
      </fill>
    </dxf>
    <dxf>
      <fill>
        <patternFill>
          <bgColor indexed="47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9" tint="-0.24994659260841701"/>
        </patternFill>
      </fill>
    </dxf>
    <dxf>
      <fill>
        <patternFill>
          <bgColor theme="8"/>
        </patternFill>
      </fill>
    </dxf>
    <dxf>
      <fill>
        <patternFill>
          <bgColor theme="7" tint="0.39994506668294322"/>
        </patternFill>
      </fill>
    </dxf>
    <dxf>
      <fill>
        <patternFill>
          <bgColor indexed="44"/>
        </patternFill>
      </fill>
    </dxf>
    <dxf>
      <fill>
        <patternFill>
          <bgColor indexed="47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9" tint="-0.24994659260841701"/>
        </patternFill>
      </fill>
    </dxf>
    <dxf>
      <fill>
        <patternFill>
          <bgColor theme="8"/>
        </patternFill>
      </fill>
    </dxf>
    <dxf>
      <fill>
        <patternFill>
          <bgColor theme="7" tint="0.39994506668294322"/>
        </patternFill>
      </fill>
    </dxf>
    <dxf>
      <fill>
        <patternFill>
          <bgColor indexed="44"/>
        </patternFill>
      </fill>
    </dxf>
    <dxf>
      <fill>
        <patternFill>
          <bgColor indexed="47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9" tint="-0.24994659260841701"/>
        </patternFill>
      </fill>
    </dxf>
    <dxf>
      <fill>
        <patternFill>
          <bgColor theme="8"/>
        </patternFill>
      </fill>
    </dxf>
    <dxf>
      <fill>
        <patternFill>
          <bgColor theme="7" tint="0.39994506668294322"/>
        </patternFill>
      </fill>
    </dxf>
    <dxf>
      <fill>
        <patternFill>
          <bgColor indexed="44"/>
        </patternFill>
      </fill>
    </dxf>
    <dxf>
      <fill>
        <patternFill>
          <bgColor indexed="47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ont>
        <color rgb="FFFFCC00"/>
      </font>
    </dxf>
    <dxf>
      <fill>
        <patternFill>
          <bgColor theme="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C000"/>
      </font>
      <fill>
        <patternFill>
          <bgColor rgb="FFFFC0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ont>
        <color rgb="FFFFC000"/>
      </font>
      <fill>
        <patternFill>
          <bgColor rgb="FFFFC0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C000"/>
      </font>
      <fill>
        <patternFill>
          <bgColor rgb="FFFFC0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9" tint="-0.24994659260841701"/>
        </patternFill>
      </fill>
    </dxf>
    <dxf>
      <fill>
        <patternFill>
          <bgColor theme="8"/>
        </patternFill>
      </fill>
    </dxf>
    <dxf>
      <fill>
        <patternFill>
          <bgColor theme="7" tint="0.39994506668294322"/>
        </patternFill>
      </fill>
    </dxf>
    <dxf>
      <fill>
        <patternFill>
          <bgColor indexed="44"/>
        </patternFill>
      </fill>
    </dxf>
    <dxf>
      <fill>
        <patternFill>
          <bgColor indexed="47"/>
        </patternFill>
      </fill>
    </dxf>
    <dxf>
      <fill>
        <patternFill>
          <bgColor theme="9" tint="-0.24994659260841701"/>
        </patternFill>
      </fill>
    </dxf>
    <dxf>
      <fill>
        <patternFill>
          <bgColor theme="8"/>
        </patternFill>
      </fill>
    </dxf>
    <dxf>
      <fill>
        <patternFill>
          <bgColor theme="7" tint="0.39994506668294322"/>
        </patternFill>
      </fill>
    </dxf>
    <dxf>
      <fill>
        <patternFill>
          <bgColor indexed="44"/>
        </patternFill>
      </fill>
    </dxf>
    <dxf>
      <fill>
        <patternFill>
          <bgColor indexed="47"/>
        </patternFill>
      </fill>
    </dxf>
    <dxf>
      <fill>
        <patternFill>
          <bgColor theme="9" tint="-0.24994659260841701"/>
        </patternFill>
      </fill>
    </dxf>
    <dxf>
      <fill>
        <patternFill>
          <bgColor theme="8"/>
        </patternFill>
      </fill>
    </dxf>
    <dxf>
      <fill>
        <patternFill>
          <bgColor theme="7" tint="0.39994506668294322"/>
        </patternFill>
      </fill>
    </dxf>
    <dxf>
      <fill>
        <patternFill>
          <bgColor indexed="44"/>
        </patternFill>
      </fill>
    </dxf>
    <dxf>
      <fill>
        <patternFill>
          <bgColor indexed="47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EAEAEA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EAEAEA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F99"/>
      <color rgb="FFE9F5DB"/>
      <color rgb="FFDDF0C8"/>
      <color rgb="FF99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1590675</xdr:colOff>
          <xdr:row>7</xdr:row>
          <xdr:rowOff>52388</xdr:rowOff>
        </xdr:from>
        <xdr:to>
          <xdr:col>4</xdr:col>
          <xdr:colOff>2552700</xdr:colOff>
          <xdr:row>8</xdr:row>
          <xdr:rowOff>90488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7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Solve CFADS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Masdar%20-%20ScSolar%20Uzbek/Post-Bid/Model/017/Uzbek%20SS%20v017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__Checkbox_Settings__"/>
      <sheetName val="Summary"/>
      <sheetName val="Output"/>
      <sheetName val="InpC"/>
      <sheetName val="InpS"/>
      <sheetName val="Sensitivity"/>
      <sheetName val="Time-M"/>
      <sheetName val="Const-M"/>
      <sheetName val="HoldCo-M"/>
      <sheetName val="HoldCo"/>
      <sheetName val="T&amp;E"/>
      <sheetName val="D&amp;A"/>
      <sheetName val="Oper"/>
      <sheetName val="Debt"/>
      <sheetName val="Debt_IFRS9"/>
      <sheetName val="Equity"/>
      <sheetName val="DT"/>
      <sheetName val="Reserve"/>
      <sheetName val="Tax"/>
      <sheetName val="Metrics"/>
      <sheetName val="Graphs"/>
      <sheetName val="S&amp;U"/>
      <sheetName val="FS"/>
      <sheetName val="FSAnn"/>
      <sheetName val="FSAnn_Cal_Yr"/>
      <sheetName val="Chk"/>
      <sheetName val="Data for graphs"/>
    </sheetNames>
    <sheetDataSet>
      <sheetData sheetId="0" refreshError="1"/>
      <sheetData sheetId="1">
        <row r="6">
          <cell r="V6">
            <v>2.6794485143839135</v>
          </cell>
        </row>
      </sheetData>
      <sheetData sheetId="2" refreshError="1"/>
      <sheetData sheetId="3">
        <row r="25">
          <cell r="F25">
            <v>0.1</v>
          </cell>
        </row>
      </sheetData>
      <sheetData sheetId="4" refreshError="1"/>
      <sheetData sheetId="5" refreshError="1"/>
      <sheetData sheetId="6" refreshError="1"/>
      <sheetData sheetId="7">
        <row r="918">
          <cell r="F918">
            <v>0</v>
          </cell>
        </row>
      </sheetData>
      <sheetData sheetId="8" refreshError="1"/>
      <sheetData sheetId="9" refreshError="1"/>
      <sheetData sheetId="10">
        <row r="842">
          <cell r="F842">
            <v>0.33333333333333331</v>
          </cell>
        </row>
      </sheetData>
      <sheetData sheetId="11" refreshError="1"/>
      <sheetData sheetId="12" refreshError="1"/>
      <sheetData sheetId="13">
        <row r="1463">
          <cell r="J1463">
            <v>0</v>
          </cell>
        </row>
      </sheetData>
      <sheetData sheetId="14" refreshError="1"/>
      <sheetData sheetId="15" refreshError="1"/>
      <sheetData sheetId="16">
        <row r="8">
          <cell r="F8" t="str">
            <v>P50</v>
          </cell>
        </row>
      </sheetData>
      <sheetData sheetId="17" refreshError="1"/>
      <sheetData sheetId="18" refreshError="1"/>
      <sheetData sheetId="19">
        <row r="521">
          <cell r="J521">
            <v>-1E-8</v>
          </cell>
        </row>
      </sheetData>
      <sheetData sheetId="20" refreshError="1"/>
      <sheetData sheetId="21" refreshError="1"/>
      <sheetData sheetId="22"/>
      <sheetData sheetId="23"/>
      <sheetData sheetId="24" refreshError="1"/>
      <sheetData sheetId="25" refreshError="1"/>
      <sheetData sheetId="26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8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42F8E7-EBB2-42D8-9D2F-9942AAB29D57}">
  <sheetPr codeName="Sheet5">
    <tabColor rgb="FFCCFFFF"/>
    <outlinePr summaryBelow="0" summaryRight="0"/>
  </sheetPr>
  <dimension ref="A1:XFD38"/>
  <sheetViews>
    <sheetView showGridLines="0" tabSelected="1" defaultGridColor="0" colorId="22" zoomScale="80" zoomScaleNormal="80" zoomScalePageLayoutView="70" workbookViewId="0">
      <pane ySplit="5" topLeftCell="A6" activePane="bottomLeft" state="frozen"/>
      <selection activeCell="B49" sqref="B49"/>
      <selection pane="bottomLeft" activeCell="I19" sqref="I19"/>
    </sheetView>
  </sheetViews>
  <sheetFormatPr defaultColWidth="0" defaultRowHeight="13.15" x14ac:dyDescent="0.35"/>
  <cols>
    <col min="1" max="2" width="1.46484375" style="626" customWidth="1"/>
    <col min="3" max="3" width="1.46484375" style="627" customWidth="1"/>
    <col min="4" max="4" width="1.46484375" style="628" customWidth="1"/>
    <col min="5" max="5" width="8.1328125" style="629" bestFit="1" customWidth="1"/>
    <col min="6" max="6" width="11.86328125" style="629" bestFit="1" customWidth="1"/>
    <col min="7" max="7" width="8.86328125" style="629" bestFit="1" customWidth="1"/>
    <col min="8" max="8" width="58.86328125" style="629" customWidth="1"/>
    <col min="9" max="9" width="48.1328125" style="636" customWidth="1"/>
    <col min="10" max="10" width="12.46484375" style="631" customWidth="1"/>
    <col min="11" max="11" width="12.46484375" style="632" customWidth="1"/>
    <col min="12" max="12" width="16.1328125" style="632" customWidth="1"/>
    <col min="13" max="13" width="19.6640625" style="632" customWidth="1"/>
    <col min="14" max="14" width="15.46484375" style="632" customWidth="1"/>
    <col min="15" max="17" width="12.46484375" style="633" customWidth="1"/>
    <col min="18" max="19" width="12.46484375" style="634" customWidth="1"/>
    <col min="20" max="20" width="6.53125" style="633" customWidth="1"/>
    <col min="21" max="21" width="6.19921875" style="633" customWidth="1"/>
    <col min="22" max="22" width="17.1328125" style="629" bestFit="1" customWidth="1"/>
    <col min="23" max="63" width="10.796875" style="629" bestFit="1" customWidth="1"/>
    <col min="64" max="125" width="10.33203125" style="629" bestFit="1" customWidth="1"/>
    <col min="126" max="126" width="10" style="629" bestFit="1" customWidth="1"/>
    <col min="127" max="128" width="10.1328125" style="629" bestFit="1" customWidth="1"/>
    <col min="129" max="130" width="10" style="629" bestFit="1" customWidth="1"/>
    <col min="131" max="132" width="10.1328125" style="629" bestFit="1" customWidth="1"/>
    <col min="133" max="134" width="10" style="629" bestFit="1" customWidth="1"/>
    <col min="135" max="136" width="10.1328125" style="629" bestFit="1" customWidth="1"/>
    <col min="137" max="138" width="10" style="629" bestFit="1" customWidth="1"/>
    <col min="139" max="140" width="10.1328125" style="629" bestFit="1" customWidth="1"/>
    <col min="141" max="142" width="10" style="629" bestFit="1" customWidth="1"/>
    <col min="143" max="144" width="10.1328125" style="629" bestFit="1" customWidth="1"/>
    <col min="145" max="146" width="10" style="629" bestFit="1" customWidth="1"/>
    <col min="147" max="148" width="10.1328125" style="629" bestFit="1" customWidth="1"/>
    <col min="149" max="150" width="10" style="629" bestFit="1" customWidth="1"/>
    <col min="151" max="152" width="10.1328125" style="629" bestFit="1" customWidth="1"/>
    <col min="153" max="154" width="10" style="629" bestFit="1" customWidth="1"/>
    <col min="155" max="156" width="10.1328125" style="629" bestFit="1" customWidth="1"/>
    <col min="157" max="158" width="10" style="629" bestFit="1" customWidth="1"/>
    <col min="159" max="160" width="10.1328125" style="629" bestFit="1" customWidth="1"/>
    <col min="161" max="162" width="10" style="629" bestFit="1" customWidth="1"/>
    <col min="163" max="164" width="10.1328125" style="629" bestFit="1" customWidth="1"/>
    <col min="165" max="166" width="10" style="629" bestFit="1" customWidth="1"/>
    <col min="167" max="168" width="10.1328125" style="629" bestFit="1" customWidth="1"/>
    <col min="169" max="170" width="10" style="629" bestFit="1" customWidth="1"/>
    <col min="171" max="172" width="10.1328125" style="629" bestFit="1" customWidth="1"/>
    <col min="173" max="174" width="10" style="629" bestFit="1" customWidth="1"/>
    <col min="175" max="176" width="10.1328125" style="629" bestFit="1" customWidth="1"/>
    <col min="177" max="178" width="10" style="629" bestFit="1" customWidth="1"/>
    <col min="179" max="180" width="10.1328125" style="629" bestFit="1" customWidth="1"/>
    <col min="181" max="182" width="10" style="629" bestFit="1" customWidth="1"/>
    <col min="183" max="184" width="10.1328125" style="629" bestFit="1" customWidth="1"/>
    <col min="185" max="186" width="10" style="629" bestFit="1" customWidth="1"/>
    <col min="187" max="188" width="10.1328125" style="629" bestFit="1" customWidth="1"/>
    <col min="189" max="190" width="10" style="629" bestFit="1" customWidth="1"/>
    <col min="191" max="192" width="10.1328125" style="629" bestFit="1" customWidth="1"/>
    <col min="193" max="193" width="10" style="629" bestFit="1" customWidth="1"/>
    <col min="194" max="194" width="10" style="629" customWidth="1"/>
    <col min="195" max="196" width="10.1328125" style="629" customWidth="1"/>
    <col min="197" max="198" width="10" style="629" customWidth="1"/>
    <col min="199" max="200" width="10.1328125" style="629" customWidth="1"/>
    <col min="201" max="202" width="10" style="629" customWidth="1"/>
    <col min="203" max="204" width="10.1328125" style="629" customWidth="1"/>
    <col min="205" max="205" width="10" style="629" customWidth="1"/>
    <col min="206" max="16384" width="0" style="629" hidden="1"/>
  </cols>
  <sheetData>
    <row r="1" spans="1:16384" ht="25.15" x14ac:dyDescent="0.35">
      <c r="A1" s="625" t="str">
        <f ca="1" xml:space="preserve"> RIGHT(CELL("filename", A1), LEN(CELL("filename", A1)) - SEARCH("]", CELL("filename", A1)))</f>
        <v>Change</v>
      </c>
      <c r="I1" s="630"/>
      <c r="V1" s="629" t="s">
        <v>355</v>
      </c>
      <c r="W1" s="264">
        <f xml:space="preserve"> Time!J$48</f>
        <v>43921</v>
      </c>
      <c r="X1" s="264">
        <f xml:space="preserve"> Time!K$48</f>
        <v>44286</v>
      </c>
      <c r="Y1" s="264">
        <f xml:space="preserve"> Time!L$48</f>
        <v>44651</v>
      </c>
      <c r="Z1" s="264">
        <f xml:space="preserve"> Time!M$48</f>
        <v>45016</v>
      </c>
      <c r="AA1" s="264">
        <f xml:space="preserve"> Time!N$48</f>
        <v>45382</v>
      </c>
      <c r="AB1" s="264">
        <f xml:space="preserve"> Time!O$48</f>
        <v>45747</v>
      </c>
      <c r="AC1" s="264">
        <f xml:space="preserve"> Time!P$48</f>
        <v>46112</v>
      </c>
      <c r="AD1" s="264">
        <f xml:space="preserve"> Time!Q$48</f>
        <v>46477</v>
      </c>
      <c r="AE1" s="264">
        <f xml:space="preserve"> Time!R$48</f>
        <v>46843</v>
      </c>
      <c r="AF1" s="264">
        <f xml:space="preserve"> Time!S$48</f>
        <v>47208</v>
      </c>
      <c r="AG1" s="264">
        <f xml:space="preserve"> Time!T$48</f>
        <v>47573</v>
      </c>
      <c r="AH1" s="264">
        <f xml:space="preserve"> Time!U$48</f>
        <v>47938</v>
      </c>
      <c r="AI1" s="264">
        <f xml:space="preserve"> Time!V$48</f>
        <v>48304</v>
      </c>
      <c r="AJ1" s="264">
        <f xml:space="preserve"> Time!W$48</f>
        <v>48669</v>
      </c>
      <c r="AK1" s="264">
        <f xml:space="preserve"> Time!X$48</f>
        <v>49034</v>
      </c>
      <c r="AL1" s="264">
        <f xml:space="preserve"> Time!Y$48</f>
        <v>49399</v>
      </c>
      <c r="AM1" s="264">
        <f xml:space="preserve"> Time!Z$48</f>
        <v>49765</v>
      </c>
      <c r="AN1" s="264">
        <f xml:space="preserve"> Time!AA$48</f>
        <v>50130</v>
      </c>
      <c r="AO1" s="264">
        <f xml:space="preserve"> Time!AB$48</f>
        <v>50495</v>
      </c>
      <c r="AP1" s="264">
        <f xml:space="preserve"> Time!AC$48</f>
        <v>50860</v>
      </c>
      <c r="AQ1" s="264">
        <f xml:space="preserve"> Time!AD$48</f>
        <v>51226</v>
      </c>
      <c r="AR1" s="264">
        <f xml:space="preserve"> Time!AE$48</f>
        <v>51591</v>
      </c>
      <c r="AS1" s="264">
        <f xml:space="preserve"> Time!AF$48</f>
        <v>51956</v>
      </c>
      <c r="AT1" s="264">
        <f xml:space="preserve"> Time!AG$48</f>
        <v>52321</v>
      </c>
      <c r="AU1" s="264">
        <f xml:space="preserve"> Time!AH$48</f>
        <v>52687</v>
      </c>
      <c r="AV1" s="264">
        <f xml:space="preserve"> Time!AI$48</f>
        <v>53052</v>
      </c>
      <c r="AW1" s="264">
        <f xml:space="preserve"> Time!AJ$48</f>
        <v>53417</v>
      </c>
      <c r="AX1" s="264">
        <f xml:space="preserve"> Time!AK$48</f>
        <v>53782</v>
      </c>
      <c r="AY1" s="264">
        <f xml:space="preserve"> Time!AL$48</f>
        <v>54148</v>
      </c>
      <c r="AZ1" s="264">
        <f xml:space="preserve"> Time!AM$48</f>
        <v>54513</v>
      </c>
      <c r="BA1" s="264">
        <f xml:space="preserve"> Time!AN$48</f>
        <v>54878</v>
      </c>
      <c r="BB1" s="264">
        <f xml:space="preserve"> Time!AO$48</f>
        <v>55243</v>
      </c>
      <c r="BC1" s="264">
        <f xml:space="preserve"> Time!AP$48</f>
        <v>55609</v>
      </c>
      <c r="BD1" s="264">
        <f xml:space="preserve"> Time!AQ$48</f>
        <v>55974</v>
      </c>
      <c r="BE1" s="264">
        <f xml:space="preserve"> Time!AR$48</f>
        <v>56339</v>
      </c>
      <c r="BF1" s="264">
        <f xml:space="preserve"> Time!AS$48</f>
        <v>56704</v>
      </c>
      <c r="BG1" s="264">
        <f xml:space="preserve"> Time!AT$48</f>
        <v>57070</v>
      </c>
      <c r="BH1" s="264">
        <f xml:space="preserve"> Time!AU$48</f>
        <v>57435</v>
      </c>
      <c r="BI1" s="264">
        <f xml:space="preserve"> Time!AV$48</f>
        <v>57800</v>
      </c>
      <c r="BJ1" s="264">
        <f xml:space="preserve"> Time!AW$48</f>
        <v>58165</v>
      </c>
      <c r="BK1" s="264">
        <f xml:space="preserve"> Time!AX$48</f>
        <v>58531</v>
      </c>
      <c r="BL1" s="264">
        <f xml:space="preserve"> Time!AY$48</f>
        <v>58896</v>
      </c>
      <c r="BM1" s="264">
        <f xml:space="preserve"> Time!AZ$48</f>
        <v>59261</v>
      </c>
      <c r="BN1" s="264">
        <f xml:space="preserve"> Time!BA$48</f>
        <v>59626</v>
      </c>
      <c r="BO1" s="264">
        <f xml:space="preserve"> Time!BB$48</f>
        <v>59992</v>
      </c>
      <c r="BP1" s="264">
        <f xml:space="preserve"> Time!BC$48</f>
        <v>60357</v>
      </c>
      <c r="BQ1" s="264">
        <f xml:space="preserve"> Time!BD$48</f>
        <v>60722</v>
      </c>
      <c r="BR1" s="664"/>
      <c r="BS1" s="664"/>
      <c r="BT1" s="664"/>
      <c r="BU1" s="664"/>
      <c r="BV1" s="664"/>
      <c r="BW1" s="664"/>
      <c r="BX1" s="664"/>
      <c r="BY1" s="664"/>
      <c r="BZ1" s="664"/>
      <c r="CA1" s="664"/>
      <c r="CB1" s="664"/>
      <c r="CC1" s="664"/>
      <c r="CD1" s="664"/>
      <c r="CE1" s="664"/>
      <c r="CF1" s="664"/>
      <c r="CG1" s="664"/>
      <c r="CH1" s="664"/>
      <c r="CI1" s="664"/>
      <c r="CJ1" s="664"/>
      <c r="CK1" s="664"/>
      <c r="CL1" s="664"/>
      <c r="CM1" s="664"/>
      <c r="CN1" s="664"/>
      <c r="CO1" s="664"/>
      <c r="CP1" s="664"/>
      <c r="CQ1" s="664"/>
      <c r="CR1" s="664"/>
      <c r="CS1" s="664"/>
      <c r="CT1" s="664"/>
      <c r="CU1" s="664"/>
      <c r="CV1" s="664"/>
      <c r="CW1" s="664"/>
      <c r="CX1" s="664"/>
      <c r="CY1" s="664"/>
      <c r="CZ1" s="664"/>
      <c r="DA1" s="664"/>
      <c r="DB1" s="664"/>
      <c r="DC1" s="664"/>
      <c r="DD1" s="664"/>
      <c r="DE1" s="664"/>
      <c r="DF1" s="664"/>
      <c r="DG1" s="664"/>
      <c r="DH1" s="664"/>
      <c r="DI1" s="664"/>
      <c r="DJ1" s="664"/>
      <c r="DK1" s="664"/>
      <c r="DL1" s="664"/>
      <c r="DM1" s="664"/>
      <c r="DN1" s="664"/>
      <c r="DO1" s="664"/>
      <c r="DP1" s="664"/>
      <c r="DQ1" s="664"/>
      <c r="DR1" s="664"/>
      <c r="DS1" s="664"/>
      <c r="DT1" s="664"/>
      <c r="DU1" s="664"/>
      <c r="DV1" s="664"/>
      <c r="DW1" s="664"/>
      <c r="DX1" s="664"/>
      <c r="DY1" s="664"/>
      <c r="DZ1" s="664"/>
      <c r="EA1" s="664"/>
      <c r="EB1" s="664"/>
      <c r="EC1" s="664"/>
      <c r="ED1" s="664"/>
      <c r="EE1" s="664"/>
      <c r="EF1" s="664"/>
      <c r="EG1" s="664"/>
      <c r="EH1" s="664"/>
      <c r="EI1" s="664"/>
      <c r="EJ1" s="664"/>
      <c r="EK1" s="664"/>
      <c r="EL1" s="664"/>
      <c r="EM1" s="664"/>
      <c r="EN1" s="664"/>
      <c r="EO1" s="664"/>
      <c r="EP1" s="664"/>
      <c r="EQ1" s="664"/>
      <c r="ER1" s="664"/>
      <c r="ES1" s="664"/>
      <c r="ET1" s="664"/>
      <c r="EU1" s="664"/>
      <c r="EV1" s="664"/>
      <c r="EW1" s="664"/>
      <c r="EX1" s="664"/>
      <c r="EY1" s="664"/>
      <c r="EZ1" s="664"/>
      <c r="FA1" s="664"/>
      <c r="FB1" s="664"/>
      <c r="FC1" s="664"/>
      <c r="FD1" s="664"/>
      <c r="FE1" s="664"/>
      <c r="FF1" s="664"/>
      <c r="FG1" s="664"/>
      <c r="FH1" s="664"/>
      <c r="FI1" s="664"/>
      <c r="FJ1" s="664"/>
      <c r="FK1" s="664"/>
      <c r="FL1" s="664"/>
      <c r="FM1" s="664"/>
      <c r="FN1" s="665"/>
      <c r="FO1" s="665"/>
      <c r="FP1" s="665"/>
      <c r="FQ1" s="665"/>
      <c r="FR1" s="665"/>
      <c r="FS1" s="665"/>
      <c r="FT1" s="665"/>
      <c r="FU1" s="665"/>
      <c r="FV1" s="665"/>
      <c r="FW1" s="665"/>
      <c r="FX1" s="665"/>
      <c r="FY1" s="665"/>
      <c r="FZ1" s="665"/>
      <c r="GA1" s="665"/>
      <c r="GB1" s="665"/>
      <c r="GC1" s="665"/>
      <c r="GD1" s="665"/>
      <c r="GE1" s="665"/>
      <c r="GF1" s="665"/>
      <c r="GG1" s="665"/>
      <c r="GH1" s="665"/>
      <c r="GI1" s="665"/>
      <c r="GJ1" s="665"/>
      <c r="GK1" s="665"/>
      <c r="GL1" s="665"/>
      <c r="GM1" s="665"/>
      <c r="GN1" s="665"/>
      <c r="GO1" s="665"/>
      <c r="GP1" s="665"/>
      <c r="GQ1" s="665"/>
      <c r="GR1" s="665"/>
      <c r="GS1" s="665"/>
      <c r="GT1" s="665"/>
      <c r="GU1" s="665"/>
      <c r="GV1" s="665"/>
      <c r="GW1" s="665"/>
      <c r="GX1"/>
      <c r="GY1"/>
      <c r="GZ1"/>
      <c r="HA1"/>
      <c r="HB1"/>
      <c r="HC1"/>
      <c r="HD1"/>
      <c r="HE1"/>
      <c r="HF1"/>
      <c r="HG1"/>
      <c r="HH1"/>
      <c r="HI1"/>
      <c r="HJ1"/>
      <c r="HK1"/>
      <c r="HL1"/>
      <c r="HM1"/>
      <c r="HN1"/>
      <c r="HO1"/>
      <c r="HP1"/>
      <c r="HQ1"/>
      <c r="HR1"/>
      <c r="HS1"/>
      <c r="HT1"/>
      <c r="HU1"/>
      <c r="HV1"/>
      <c r="HW1"/>
      <c r="HX1"/>
      <c r="HY1"/>
      <c r="HZ1"/>
      <c r="IA1"/>
      <c r="IB1"/>
      <c r="IC1"/>
      <c r="ID1"/>
      <c r="IE1"/>
      <c r="IF1"/>
      <c r="IG1"/>
      <c r="IH1"/>
      <c r="II1"/>
      <c r="IJ1"/>
      <c r="IK1"/>
      <c r="IL1"/>
      <c r="IM1"/>
      <c r="IN1"/>
      <c r="IO1"/>
      <c r="IP1"/>
      <c r="IQ1"/>
      <c r="IR1"/>
      <c r="IS1"/>
      <c r="IT1"/>
      <c r="IU1"/>
      <c r="IV1"/>
      <c r="IW1"/>
      <c r="IX1"/>
      <c r="IY1"/>
      <c r="IZ1"/>
      <c r="JA1"/>
      <c r="JB1"/>
      <c r="JC1"/>
      <c r="JD1"/>
      <c r="JE1"/>
      <c r="JF1"/>
      <c r="JG1"/>
      <c r="JH1"/>
      <c r="JI1"/>
      <c r="JJ1"/>
      <c r="JK1"/>
      <c r="JL1"/>
      <c r="JM1"/>
      <c r="JN1"/>
      <c r="JO1"/>
      <c r="JP1"/>
      <c r="JQ1"/>
      <c r="JR1"/>
      <c r="JS1"/>
      <c r="JT1"/>
      <c r="JU1"/>
      <c r="JV1"/>
      <c r="JW1"/>
      <c r="JX1"/>
      <c r="JY1"/>
      <c r="JZ1"/>
      <c r="KA1"/>
      <c r="KB1"/>
      <c r="KC1"/>
      <c r="KD1"/>
      <c r="KE1"/>
      <c r="KF1"/>
      <c r="KG1"/>
      <c r="KH1"/>
      <c r="KI1"/>
      <c r="KJ1"/>
      <c r="KK1"/>
      <c r="KL1"/>
      <c r="KM1"/>
      <c r="KN1"/>
      <c r="KO1"/>
      <c r="KP1"/>
      <c r="KQ1"/>
      <c r="KR1"/>
      <c r="KS1"/>
      <c r="KT1"/>
      <c r="KU1"/>
      <c r="KV1"/>
      <c r="KW1"/>
      <c r="KX1"/>
      <c r="KY1"/>
      <c r="KZ1"/>
      <c r="LA1"/>
      <c r="LB1"/>
      <c r="LC1"/>
      <c r="LD1"/>
      <c r="LE1"/>
      <c r="LF1"/>
      <c r="LG1"/>
      <c r="LH1"/>
      <c r="LI1"/>
      <c r="LJ1"/>
      <c r="LK1"/>
      <c r="LL1"/>
      <c r="LM1"/>
      <c r="LN1"/>
      <c r="LO1"/>
      <c r="LP1"/>
      <c r="LQ1"/>
      <c r="LR1"/>
      <c r="LS1"/>
      <c r="LT1"/>
      <c r="LU1"/>
      <c r="LV1"/>
      <c r="LW1"/>
      <c r="LX1"/>
      <c r="LY1"/>
      <c r="LZ1"/>
      <c r="MA1"/>
      <c r="MB1"/>
      <c r="MC1"/>
      <c r="MD1"/>
      <c r="ME1"/>
      <c r="MF1"/>
      <c r="MG1"/>
      <c r="MH1"/>
      <c r="MI1"/>
      <c r="MJ1"/>
      <c r="MK1"/>
      <c r="ML1"/>
      <c r="MM1"/>
      <c r="MN1"/>
      <c r="MO1"/>
      <c r="MP1"/>
      <c r="MQ1"/>
      <c r="MR1"/>
      <c r="MS1"/>
      <c r="MT1"/>
      <c r="MU1"/>
      <c r="MV1"/>
      <c r="MW1"/>
      <c r="MX1"/>
      <c r="MY1"/>
      <c r="MZ1"/>
      <c r="NA1"/>
      <c r="NB1"/>
      <c r="NC1"/>
      <c r="ND1"/>
      <c r="NE1"/>
      <c r="NF1"/>
      <c r="NG1"/>
      <c r="NH1"/>
      <c r="NI1"/>
      <c r="NJ1"/>
      <c r="NK1"/>
      <c r="NL1"/>
      <c r="NM1"/>
      <c r="NN1"/>
      <c r="NO1"/>
      <c r="NP1"/>
      <c r="NQ1"/>
      <c r="NR1"/>
      <c r="NS1"/>
      <c r="NT1"/>
      <c r="NU1"/>
      <c r="NV1"/>
      <c r="NW1"/>
      <c r="NX1"/>
      <c r="NY1"/>
      <c r="NZ1"/>
      <c r="OA1"/>
      <c r="OB1"/>
      <c r="OC1"/>
      <c r="OD1"/>
      <c r="OE1"/>
      <c r="OF1"/>
      <c r="OG1"/>
      <c r="OH1"/>
      <c r="OI1"/>
      <c r="OJ1"/>
      <c r="OK1"/>
      <c r="OL1"/>
      <c r="OM1"/>
      <c r="ON1"/>
      <c r="OO1"/>
      <c r="OP1"/>
      <c r="OQ1"/>
      <c r="OR1"/>
      <c r="OS1"/>
      <c r="OT1"/>
      <c r="OU1"/>
      <c r="OV1"/>
      <c r="OW1"/>
      <c r="OX1"/>
      <c r="OY1"/>
      <c r="OZ1"/>
      <c r="PA1"/>
      <c r="PB1"/>
      <c r="PC1"/>
      <c r="PD1"/>
      <c r="PE1"/>
      <c r="PF1"/>
      <c r="PG1"/>
      <c r="PH1"/>
      <c r="PI1"/>
      <c r="PJ1"/>
      <c r="PK1"/>
      <c r="PL1"/>
      <c r="PM1"/>
      <c r="PN1"/>
      <c r="PO1"/>
      <c r="PP1"/>
      <c r="PQ1"/>
      <c r="PR1"/>
      <c r="PS1"/>
      <c r="PT1"/>
      <c r="PU1"/>
      <c r="PV1"/>
      <c r="PW1"/>
      <c r="PX1"/>
      <c r="PY1"/>
      <c r="PZ1"/>
      <c r="QA1"/>
      <c r="QB1"/>
      <c r="QC1"/>
      <c r="QD1"/>
      <c r="QE1"/>
      <c r="QF1"/>
      <c r="QG1"/>
      <c r="QH1"/>
      <c r="QI1"/>
      <c r="QJ1"/>
      <c r="QK1"/>
      <c r="QL1"/>
      <c r="QM1"/>
      <c r="QN1"/>
      <c r="QO1"/>
      <c r="QP1"/>
      <c r="QQ1"/>
      <c r="QR1"/>
      <c r="QS1"/>
      <c r="QT1"/>
      <c r="QU1"/>
      <c r="QV1"/>
      <c r="QW1"/>
      <c r="QX1"/>
      <c r="QY1"/>
      <c r="QZ1"/>
      <c r="RA1"/>
      <c r="RB1"/>
      <c r="RC1"/>
      <c r="RD1"/>
      <c r="RE1"/>
      <c r="RF1"/>
      <c r="RG1"/>
      <c r="RH1"/>
      <c r="RI1"/>
      <c r="RJ1"/>
      <c r="RK1"/>
      <c r="RL1"/>
      <c r="RM1"/>
      <c r="RN1"/>
      <c r="RO1"/>
      <c r="RP1"/>
      <c r="RQ1"/>
      <c r="RR1"/>
      <c r="RS1"/>
      <c r="RT1"/>
      <c r="RU1"/>
      <c r="RV1"/>
      <c r="RW1"/>
      <c r="RX1"/>
      <c r="RY1"/>
      <c r="RZ1"/>
      <c r="SA1"/>
      <c r="SB1"/>
      <c r="SC1"/>
      <c r="SD1"/>
      <c r="SE1"/>
      <c r="SF1"/>
      <c r="SG1"/>
      <c r="SH1"/>
      <c r="SI1"/>
      <c r="SJ1"/>
      <c r="SK1"/>
      <c r="SL1"/>
      <c r="SM1"/>
      <c r="SN1"/>
      <c r="SO1"/>
      <c r="SP1"/>
      <c r="SQ1"/>
      <c r="SR1"/>
      <c r="SS1"/>
      <c r="ST1"/>
      <c r="SU1"/>
      <c r="SV1"/>
      <c r="SW1"/>
      <c r="SX1"/>
      <c r="SY1"/>
      <c r="SZ1"/>
      <c r="TA1"/>
      <c r="TB1"/>
      <c r="TC1"/>
      <c r="TD1"/>
      <c r="TE1"/>
      <c r="TF1"/>
      <c r="TG1"/>
      <c r="TH1"/>
      <c r="TI1"/>
      <c r="TJ1"/>
      <c r="TK1"/>
      <c r="TL1"/>
      <c r="TM1"/>
      <c r="TN1"/>
      <c r="TO1"/>
      <c r="TP1"/>
      <c r="TQ1"/>
      <c r="TR1"/>
      <c r="TS1"/>
      <c r="TT1"/>
      <c r="TU1"/>
      <c r="TV1"/>
      <c r="TW1"/>
      <c r="TX1"/>
      <c r="TY1"/>
      <c r="TZ1"/>
      <c r="UA1"/>
      <c r="UB1"/>
      <c r="UC1"/>
      <c r="UD1"/>
      <c r="UE1"/>
      <c r="UF1"/>
      <c r="UG1"/>
      <c r="UH1"/>
      <c r="UI1"/>
      <c r="UJ1"/>
      <c r="UK1"/>
      <c r="UL1"/>
      <c r="UM1"/>
      <c r="UN1"/>
      <c r="UO1"/>
      <c r="UP1"/>
      <c r="UQ1"/>
      <c r="UR1"/>
      <c r="US1"/>
      <c r="UT1"/>
      <c r="UU1"/>
      <c r="UV1"/>
      <c r="UW1"/>
      <c r="UX1"/>
      <c r="UY1"/>
      <c r="UZ1"/>
      <c r="VA1"/>
      <c r="VB1"/>
      <c r="VC1"/>
      <c r="VD1"/>
      <c r="VE1"/>
      <c r="VF1"/>
      <c r="VG1"/>
      <c r="VH1"/>
      <c r="VI1"/>
      <c r="VJ1"/>
      <c r="VK1"/>
      <c r="VL1"/>
      <c r="VM1"/>
      <c r="VN1"/>
      <c r="VO1"/>
      <c r="VP1"/>
      <c r="VQ1"/>
      <c r="VR1"/>
      <c r="VS1"/>
      <c r="VT1"/>
      <c r="VU1"/>
      <c r="VV1"/>
      <c r="VW1"/>
      <c r="VX1"/>
      <c r="VY1"/>
      <c r="VZ1"/>
      <c r="WA1"/>
      <c r="WB1"/>
      <c r="WC1"/>
      <c r="WD1"/>
      <c r="WE1"/>
      <c r="WF1"/>
      <c r="WG1"/>
      <c r="WH1"/>
      <c r="WI1"/>
      <c r="WJ1"/>
      <c r="WK1"/>
      <c r="WL1"/>
      <c r="WM1"/>
      <c r="WN1"/>
      <c r="WO1"/>
      <c r="WP1"/>
      <c r="WQ1"/>
      <c r="WR1"/>
      <c r="WS1"/>
      <c r="WT1"/>
      <c r="WU1"/>
      <c r="WV1"/>
      <c r="WW1"/>
      <c r="WX1"/>
      <c r="WY1"/>
      <c r="WZ1"/>
      <c r="XA1"/>
      <c r="XB1"/>
      <c r="XC1"/>
      <c r="XD1"/>
      <c r="XE1"/>
      <c r="XF1"/>
      <c r="XG1"/>
      <c r="XH1"/>
      <c r="XI1"/>
      <c r="XJ1"/>
      <c r="XK1"/>
      <c r="XL1"/>
      <c r="XM1"/>
      <c r="XN1"/>
      <c r="XO1"/>
      <c r="XP1"/>
      <c r="XQ1"/>
      <c r="XR1"/>
      <c r="XS1"/>
      <c r="XT1"/>
      <c r="XU1"/>
      <c r="XV1"/>
      <c r="XW1"/>
      <c r="XX1"/>
      <c r="XY1"/>
      <c r="XZ1"/>
      <c r="YA1"/>
      <c r="YB1"/>
      <c r="YC1"/>
      <c r="YD1"/>
      <c r="YE1"/>
      <c r="YF1"/>
      <c r="YG1"/>
      <c r="YH1"/>
      <c r="YI1"/>
      <c r="YJ1"/>
      <c r="YK1"/>
      <c r="YL1"/>
      <c r="YM1"/>
      <c r="YN1"/>
      <c r="YO1"/>
      <c r="YP1"/>
      <c r="YQ1"/>
      <c r="YR1"/>
      <c r="YS1"/>
      <c r="YT1"/>
      <c r="YU1"/>
      <c r="YV1"/>
      <c r="YW1"/>
      <c r="YX1"/>
      <c r="YY1"/>
      <c r="YZ1"/>
      <c r="ZA1"/>
      <c r="ZB1"/>
      <c r="ZC1"/>
      <c r="ZD1"/>
      <c r="ZE1"/>
      <c r="ZF1"/>
      <c r="ZG1"/>
      <c r="ZH1"/>
      <c r="ZI1"/>
      <c r="ZJ1"/>
      <c r="ZK1"/>
      <c r="ZL1"/>
      <c r="ZM1"/>
      <c r="ZN1"/>
      <c r="ZO1"/>
      <c r="ZP1"/>
      <c r="ZQ1"/>
      <c r="ZR1"/>
      <c r="ZS1"/>
      <c r="ZT1"/>
      <c r="ZU1"/>
      <c r="ZV1"/>
      <c r="ZW1"/>
      <c r="ZX1"/>
      <c r="ZY1"/>
      <c r="ZZ1"/>
      <c r="AAA1"/>
      <c r="AAB1"/>
      <c r="AAC1"/>
      <c r="AAD1"/>
      <c r="AAE1"/>
      <c r="AAF1"/>
      <c r="AAG1"/>
      <c r="AAH1"/>
      <c r="AAI1"/>
      <c r="AAJ1"/>
      <c r="AAK1"/>
      <c r="AAL1"/>
      <c r="AAM1"/>
      <c r="AAN1"/>
      <c r="AAO1"/>
      <c r="AAP1"/>
      <c r="AAQ1"/>
      <c r="AAR1"/>
      <c r="AAS1"/>
      <c r="AAT1"/>
      <c r="AAU1"/>
      <c r="AAV1"/>
      <c r="AAW1"/>
      <c r="AAX1"/>
      <c r="AAY1"/>
      <c r="AAZ1"/>
      <c r="ABA1"/>
      <c r="ABB1"/>
      <c r="ABC1"/>
      <c r="ABD1"/>
      <c r="ABE1"/>
      <c r="ABF1"/>
      <c r="ABG1"/>
      <c r="ABH1"/>
      <c r="ABI1"/>
      <c r="ABJ1"/>
      <c r="ABK1"/>
      <c r="ABL1"/>
      <c r="ABM1"/>
      <c r="ABN1"/>
      <c r="ABO1"/>
      <c r="ABP1"/>
      <c r="ABQ1"/>
      <c r="ABR1"/>
      <c r="ABS1"/>
      <c r="ABT1"/>
      <c r="ABU1"/>
      <c r="ABV1"/>
      <c r="ABW1"/>
      <c r="ABX1"/>
      <c r="ABY1"/>
      <c r="ABZ1"/>
      <c r="ACA1"/>
      <c r="ACB1"/>
      <c r="ACC1"/>
      <c r="ACD1"/>
      <c r="ACE1"/>
      <c r="ACF1"/>
      <c r="ACG1"/>
      <c r="ACH1"/>
      <c r="ACI1"/>
      <c r="ACJ1"/>
      <c r="ACK1"/>
      <c r="ACL1"/>
      <c r="ACM1"/>
      <c r="ACN1"/>
      <c r="ACO1"/>
      <c r="ACP1"/>
      <c r="ACQ1"/>
      <c r="ACR1"/>
      <c r="ACS1"/>
      <c r="ACT1"/>
      <c r="ACU1"/>
      <c r="ACV1"/>
      <c r="ACW1"/>
      <c r="ACX1"/>
      <c r="ACY1"/>
      <c r="ACZ1"/>
      <c r="ADA1"/>
      <c r="ADB1"/>
      <c r="ADC1"/>
      <c r="ADD1"/>
      <c r="ADE1"/>
      <c r="ADF1"/>
      <c r="ADG1"/>
      <c r="ADH1"/>
      <c r="ADI1"/>
      <c r="ADJ1"/>
      <c r="ADK1"/>
      <c r="ADL1"/>
      <c r="ADM1"/>
      <c r="ADN1"/>
      <c r="ADO1"/>
      <c r="ADP1"/>
      <c r="ADQ1"/>
      <c r="ADR1"/>
      <c r="ADS1"/>
      <c r="ADT1"/>
      <c r="ADU1"/>
      <c r="ADV1"/>
      <c r="ADW1"/>
      <c r="ADX1"/>
      <c r="ADY1"/>
      <c r="ADZ1"/>
      <c r="AEA1"/>
      <c r="AEB1"/>
      <c r="AEC1"/>
      <c r="AED1"/>
      <c r="AEE1"/>
      <c r="AEF1"/>
      <c r="AEG1"/>
      <c r="AEH1"/>
      <c r="AEI1"/>
      <c r="AEJ1"/>
      <c r="AEK1"/>
      <c r="AEL1"/>
      <c r="AEM1"/>
      <c r="AEN1"/>
      <c r="AEO1"/>
      <c r="AEP1"/>
      <c r="AEQ1"/>
      <c r="AER1"/>
      <c r="AES1"/>
      <c r="AET1"/>
      <c r="AEU1"/>
      <c r="AEV1"/>
      <c r="AEW1"/>
      <c r="AEX1"/>
      <c r="AEY1"/>
      <c r="AEZ1"/>
      <c r="AFA1"/>
      <c r="AFB1"/>
      <c r="AFC1"/>
      <c r="AFD1"/>
      <c r="AFE1"/>
      <c r="AFF1"/>
      <c r="AFG1"/>
      <c r="AFH1"/>
      <c r="AFI1"/>
      <c r="AFJ1"/>
      <c r="AFK1"/>
      <c r="AFL1"/>
      <c r="AFM1"/>
      <c r="AFN1"/>
      <c r="AFO1"/>
      <c r="AFP1"/>
      <c r="AFQ1"/>
      <c r="AFR1"/>
      <c r="AFS1"/>
      <c r="AFT1"/>
      <c r="AFU1"/>
      <c r="AFV1"/>
      <c r="AFW1"/>
      <c r="AFX1"/>
      <c r="AFY1"/>
      <c r="AFZ1"/>
      <c r="AGA1"/>
      <c r="AGB1"/>
      <c r="AGC1"/>
      <c r="AGD1"/>
      <c r="AGE1"/>
      <c r="AGF1"/>
      <c r="AGG1"/>
      <c r="AGH1"/>
      <c r="AGI1"/>
      <c r="AGJ1"/>
      <c r="AGK1"/>
      <c r="AGL1"/>
      <c r="AGM1"/>
      <c r="AGN1"/>
      <c r="AGO1"/>
      <c r="AGP1"/>
      <c r="AGQ1"/>
      <c r="AGR1"/>
      <c r="AGS1"/>
      <c r="AGT1"/>
      <c r="AGU1"/>
      <c r="AGV1"/>
      <c r="AGW1"/>
      <c r="AGX1"/>
      <c r="AGY1"/>
      <c r="AGZ1"/>
      <c r="AHA1"/>
      <c r="AHB1"/>
      <c r="AHC1"/>
      <c r="AHD1"/>
      <c r="AHE1"/>
      <c r="AHF1"/>
      <c r="AHG1"/>
      <c r="AHH1"/>
      <c r="AHI1"/>
      <c r="AHJ1"/>
      <c r="AHK1"/>
      <c r="AHL1"/>
      <c r="AHM1"/>
      <c r="AHN1"/>
      <c r="AHO1"/>
      <c r="AHP1"/>
      <c r="AHQ1"/>
      <c r="AHR1"/>
      <c r="AHS1"/>
      <c r="AHT1"/>
      <c r="AHU1"/>
      <c r="AHV1"/>
      <c r="AHW1"/>
      <c r="AHX1"/>
      <c r="AHY1"/>
      <c r="AHZ1"/>
      <c r="AIA1"/>
      <c r="AIB1"/>
      <c r="AIC1"/>
      <c r="AID1"/>
      <c r="AIE1"/>
      <c r="AIF1"/>
      <c r="AIG1"/>
      <c r="AIH1"/>
      <c r="AII1"/>
      <c r="AIJ1"/>
      <c r="AIK1"/>
      <c r="AIL1"/>
      <c r="AIM1"/>
      <c r="AIN1"/>
      <c r="AIO1"/>
      <c r="AIP1"/>
      <c r="AIQ1"/>
      <c r="AIR1"/>
      <c r="AIS1"/>
      <c r="AIT1"/>
      <c r="AIU1"/>
      <c r="AIV1"/>
      <c r="AIW1"/>
      <c r="AIX1"/>
      <c r="AIY1"/>
      <c r="AIZ1"/>
      <c r="AJA1"/>
      <c r="AJB1"/>
      <c r="AJC1"/>
      <c r="AJD1"/>
      <c r="AJE1"/>
      <c r="AJF1"/>
      <c r="AJG1"/>
      <c r="AJH1"/>
      <c r="AJI1"/>
      <c r="AJJ1"/>
      <c r="AJK1"/>
      <c r="AJL1"/>
      <c r="AJM1"/>
      <c r="AJN1"/>
      <c r="AJO1"/>
      <c r="AJP1"/>
      <c r="AJQ1"/>
      <c r="AJR1"/>
      <c r="AJS1"/>
      <c r="AJT1"/>
      <c r="AJU1"/>
      <c r="AJV1"/>
      <c r="AJW1"/>
      <c r="AJX1"/>
      <c r="AJY1"/>
      <c r="AJZ1"/>
      <c r="AKA1"/>
      <c r="AKB1"/>
      <c r="AKC1"/>
      <c r="AKD1"/>
      <c r="AKE1"/>
      <c r="AKF1"/>
      <c r="AKG1"/>
      <c r="AKH1"/>
      <c r="AKI1"/>
      <c r="AKJ1"/>
      <c r="AKK1"/>
      <c r="AKL1"/>
      <c r="AKM1"/>
      <c r="AKN1"/>
      <c r="AKO1"/>
      <c r="AKP1"/>
      <c r="AKQ1"/>
      <c r="AKR1"/>
      <c r="AKS1"/>
      <c r="AKT1"/>
      <c r="AKU1"/>
      <c r="AKV1"/>
      <c r="AKW1"/>
      <c r="AKX1"/>
      <c r="AKY1"/>
      <c r="AKZ1"/>
      <c r="ALA1"/>
      <c r="ALB1"/>
      <c r="ALC1"/>
      <c r="ALD1"/>
      <c r="ALE1"/>
      <c r="ALF1"/>
      <c r="ALG1"/>
      <c r="ALH1"/>
      <c r="ALI1"/>
      <c r="ALJ1"/>
      <c r="ALK1"/>
      <c r="ALL1"/>
      <c r="ALM1"/>
      <c r="ALN1"/>
      <c r="ALO1"/>
      <c r="ALP1"/>
      <c r="ALQ1"/>
      <c r="ALR1"/>
      <c r="ALS1"/>
      <c r="ALT1"/>
      <c r="ALU1"/>
      <c r="ALV1"/>
      <c r="ALW1"/>
      <c r="ALX1"/>
      <c r="ALY1"/>
      <c r="ALZ1"/>
      <c r="AMA1"/>
      <c r="AMB1"/>
      <c r="AMC1"/>
      <c r="AMD1"/>
      <c r="AME1"/>
      <c r="AMF1"/>
      <c r="AMG1"/>
      <c r="AMH1"/>
      <c r="AMI1"/>
      <c r="AMJ1"/>
      <c r="AMK1"/>
      <c r="AML1"/>
      <c r="AMM1"/>
      <c r="AMN1"/>
      <c r="AMO1"/>
      <c r="AMP1"/>
      <c r="AMQ1"/>
      <c r="AMR1"/>
      <c r="AMS1"/>
      <c r="AMT1"/>
      <c r="AMU1"/>
      <c r="AMV1"/>
      <c r="AMW1"/>
      <c r="AMX1"/>
      <c r="AMY1"/>
      <c r="AMZ1"/>
      <c r="ANA1"/>
      <c r="ANB1"/>
      <c r="ANC1"/>
      <c r="AND1"/>
      <c r="ANE1"/>
      <c r="ANF1"/>
      <c r="ANG1"/>
      <c r="ANH1"/>
      <c r="ANI1"/>
      <c r="ANJ1"/>
      <c r="ANK1"/>
      <c r="ANL1"/>
      <c r="ANM1"/>
      <c r="ANN1"/>
      <c r="ANO1"/>
      <c r="ANP1"/>
      <c r="ANQ1"/>
      <c r="ANR1"/>
      <c r="ANS1"/>
      <c r="ANT1"/>
      <c r="ANU1"/>
      <c r="ANV1"/>
      <c r="ANW1"/>
      <c r="ANX1"/>
      <c r="ANY1"/>
      <c r="ANZ1"/>
      <c r="AOA1"/>
      <c r="AOB1"/>
      <c r="AOC1"/>
      <c r="AOD1"/>
      <c r="AOE1"/>
      <c r="AOF1"/>
      <c r="AOG1"/>
      <c r="AOH1"/>
      <c r="AOI1"/>
      <c r="AOJ1"/>
      <c r="AOK1"/>
      <c r="AOL1"/>
      <c r="AOM1"/>
      <c r="AON1"/>
      <c r="AOO1"/>
      <c r="AOP1"/>
      <c r="AOQ1"/>
      <c r="AOR1"/>
      <c r="AOS1"/>
      <c r="AOT1"/>
      <c r="AOU1"/>
      <c r="AOV1"/>
      <c r="AOW1"/>
      <c r="AOX1"/>
      <c r="AOY1"/>
      <c r="AOZ1"/>
      <c r="APA1"/>
      <c r="APB1"/>
      <c r="APC1"/>
      <c r="APD1"/>
      <c r="APE1"/>
      <c r="APF1"/>
      <c r="APG1"/>
      <c r="APH1"/>
      <c r="API1"/>
      <c r="APJ1"/>
      <c r="APK1"/>
      <c r="APL1"/>
      <c r="APM1"/>
      <c r="APN1"/>
      <c r="APO1"/>
      <c r="APP1"/>
      <c r="APQ1"/>
      <c r="APR1"/>
      <c r="APS1"/>
      <c r="APT1"/>
      <c r="APU1"/>
      <c r="APV1"/>
      <c r="APW1"/>
      <c r="APX1"/>
      <c r="APY1"/>
      <c r="APZ1"/>
      <c r="AQA1"/>
      <c r="AQB1"/>
      <c r="AQC1"/>
      <c r="AQD1"/>
      <c r="AQE1"/>
      <c r="AQF1"/>
      <c r="AQG1"/>
      <c r="AQH1"/>
      <c r="AQI1"/>
      <c r="AQJ1"/>
      <c r="AQK1"/>
      <c r="AQL1"/>
      <c r="AQM1"/>
      <c r="AQN1"/>
      <c r="AQO1"/>
      <c r="AQP1"/>
      <c r="AQQ1"/>
      <c r="AQR1"/>
      <c r="AQS1"/>
      <c r="AQT1"/>
      <c r="AQU1"/>
      <c r="AQV1"/>
      <c r="AQW1"/>
      <c r="AQX1"/>
      <c r="AQY1"/>
      <c r="AQZ1"/>
      <c r="ARA1"/>
      <c r="ARB1"/>
      <c r="ARC1"/>
      <c r="ARD1"/>
      <c r="ARE1"/>
      <c r="ARF1"/>
      <c r="ARG1"/>
      <c r="ARH1"/>
      <c r="ARI1"/>
      <c r="ARJ1"/>
      <c r="ARK1"/>
      <c r="ARL1"/>
      <c r="ARM1"/>
      <c r="ARN1"/>
      <c r="ARO1"/>
      <c r="ARP1"/>
      <c r="ARQ1"/>
      <c r="ARR1"/>
      <c r="ARS1"/>
      <c r="ART1"/>
      <c r="ARU1"/>
      <c r="ARV1"/>
      <c r="ARW1"/>
      <c r="ARX1"/>
      <c r="ARY1"/>
      <c r="ARZ1"/>
      <c r="ASA1"/>
      <c r="ASB1"/>
      <c r="ASC1"/>
      <c r="ASD1"/>
      <c r="ASE1"/>
      <c r="ASF1"/>
      <c r="ASG1"/>
      <c r="ASH1"/>
      <c r="ASI1"/>
      <c r="ASJ1"/>
      <c r="ASK1"/>
      <c r="ASL1"/>
      <c r="ASM1"/>
      <c r="ASN1"/>
      <c r="ASO1"/>
      <c r="ASP1"/>
      <c r="ASQ1"/>
      <c r="ASR1"/>
      <c r="ASS1"/>
      <c r="AST1"/>
      <c r="ASU1"/>
      <c r="ASV1"/>
      <c r="ASW1"/>
      <c r="ASX1"/>
      <c r="ASY1"/>
      <c r="ASZ1"/>
      <c r="ATA1"/>
      <c r="ATB1"/>
      <c r="ATC1"/>
      <c r="ATD1"/>
      <c r="ATE1"/>
      <c r="ATF1"/>
      <c r="ATG1"/>
      <c r="ATH1"/>
      <c r="ATI1"/>
      <c r="ATJ1"/>
      <c r="ATK1"/>
      <c r="ATL1"/>
      <c r="ATM1"/>
      <c r="ATN1"/>
      <c r="ATO1"/>
      <c r="ATP1"/>
      <c r="ATQ1"/>
      <c r="ATR1"/>
      <c r="ATS1"/>
      <c r="ATT1"/>
      <c r="ATU1"/>
      <c r="ATV1"/>
      <c r="ATW1"/>
      <c r="ATX1"/>
      <c r="ATY1"/>
      <c r="ATZ1"/>
      <c r="AUA1"/>
      <c r="AUB1"/>
      <c r="AUC1"/>
      <c r="AUD1"/>
      <c r="AUE1"/>
      <c r="AUF1"/>
      <c r="AUG1"/>
      <c r="AUH1"/>
      <c r="AUI1"/>
      <c r="AUJ1"/>
      <c r="AUK1"/>
      <c r="AUL1"/>
      <c r="AUM1"/>
      <c r="AUN1"/>
      <c r="AUO1"/>
      <c r="AUP1"/>
      <c r="AUQ1"/>
      <c r="AUR1"/>
      <c r="AUS1"/>
      <c r="AUT1"/>
      <c r="AUU1"/>
      <c r="AUV1"/>
      <c r="AUW1"/>
      <c r="AUX1"/>
      <c r="AUY1"/>
      <c r="AUZ1"/>
      <c r="AVA1"/>
      <c r="AVB1"/>
      <c r="AVC1"/>
      <c r="AVD1"/>
      <c r="AVE1"/>
      <c r="AVF1"/>
      <c r="AVG1"/>
      <c r="AVH1"/>
      <c r="AVI1"/>
      <c r="AVJ1"/>
      <c r="AVK1"/>
      <c r="AVL1"/>
      <c r="AVM1"/>
      <c r="AVN1"/>
      <c r="AVO1"/>
      <c r="AVP1"/>
      <c r="AVQ1"/>
      <c r="AVR1"/>
      <c r="AVS1"/>
      <c r="AVT1"/>
      <c r="AVU1"/>
      <c r="AVV1"/>
      <c r="AVW1"/>
      <c r="AVX1"/>
      <c r="AVY1"/>
      <c r="AVZ1"/>
      <c r="AWA1"/>
      <c r="AWB1"/>
      <c r="AWC1"/>
      <c r="AWD1"/>
      <c r="AWE1"/>
      <c r="AWF1"/>
      <c r="AWG1"/>
      <c r="AWH1"/>
      <c r="AWI1"/>
      <c r="AWJ1"/>
      <c r="AWK1"/>
      <c r="AWL1"/>
      <c r="AWM1"/>
      <c r="AWN1"/>
      <c r="AWO1"/>
      <c r="AWP1"/>
      <c r="AWQ1"/>
      <c r="AWR1"/>
      <c r="AWS1"/>
      <c r="AWT1"/>
      <c r="AWU1"/>
      <c r="AWV1"/>
      <c r="AWW1"/>
      <c r="AWX1"/>
      <c r="AWY1"/>
      <c r="AWZ1"/>
      <c r="AXA1"/>
      <c r="AXB1"/>
      <c r="AXC1"/>
      <c r="AXD1"/>
      <c r="AXE1"/>
      <c r="AXF1"/>
      <c r="AXG1"/>
      <c r="AXH1"/>
      <c r="AXI1"/>
      <c r="AXJ1"/>
      <c r="AXK1"/>
      <c r="AXL1"/>
      <c r="AXM1"/>
      <c r="AXN1"/>
      <c r="AXO1"/>
      <c r="AXP1"/>
      <c r="AXQ1"/>
      <c r="AXR1"/>
      <c r="AXS1"/>
      <c r="AXT1"/>
      <c r="AXU1"/>
      <c r="AXV1"/>
      <c r="AXW1"/>
      <c r="AXX1"/>
      <c r="AXY1"/>
      <c r="AXZ1"/>
      <c r="AYA1"/>
      <c r="AYB1"/>
      <c r="AYC1"/>
      <c r="AYD1"/>
      <c r="AYE1"/>
      <c r="AYF1"/>
      <c r="AYG1"/>
      <c r="AYH1"/>
      <c r="AYI1"/>
      <c r="AYJ1"/>
      <c r="AYK1"/>
      <c r="AYL1"/>
      <c r="AYM1"/>
      <c r="AYN1"/>
      <c r="AYO1"/>
      <c r="AYP1"/>
      <c r="AYQ1"/>
      <c r="AYR1"/>
      <c r="AYS1"/>
      <c r="AYT1"/>
      <c r="AYU1"/>
      <c r="AYV1"/>
      <c r="AYW1"/>
      <c r="AYX1"/>
      <c r="AYY1"/>
      <c r="AYZ1"/>
      <c r="AZA1"/>
      <c r="AZB1"/>
      <c r="AZC1"/>
      <c r="AZD1"/>
      <c r="AZE1"/>
      <c r="AZF1"/>
      <c r="AZG1"/>
      <c r="AZH1"/>
      <c r="AZI1"/>
      <c r="AZJ1"/>
      <c r="AZK1"/>
      <c r="AZL1"/>
      <c r="AZM1"/>
      <c r="AZN1"/>
      <c r="AZO1"/>
      <c r="AZP1"/>
      <c r="AZQ1"/>
      <c r="AZR1"/>
      <c r="AZS1"/>
      <c r="AZT1"/>
      <c r="AZU1"/>
      <c r="AZV1"/>
      <c r="AZW1"/>
      <c r="AZX1"/>
      <c r="AZY1"/>
      <c r="AZZ1"/>
      <c r="BAA1"/>
      <c r="BAB1"/>
      <c r="BAC1"/>
      <c r="BAD1"/>
      <c r="BAE1"/>
      <c r="BAF1"/>
      <c r="BAG1"/>
      <c r="BAH1"/>
      <c r="BAI1"/>
      <c r="BAJ1"/>
      <c r="BAK1"/>
      <c r="BAL1"/>
      <c r="BAM1"/>
      <c r="BAN1"/>
      <c r="BAO1"/>
      <c r="BAP1"/>
      <c r="BAQ1"/>
      <c r="BAR1"/>
      <c r="BAS1"/>
      <c r="BAT1"/>
      <c r="BAU1"/>
      <c r="BAV1"/>
      <c r="BAW1"/>
      <c r="BAX1"/>
      <c r="BAY1"/>
      <c r="BAZ1"/>
      <c r="BBA1"/>
      <c r="BBB1"/>
      <c r="BBC1"/>
      <c r="BBD1"/>
      <c r="BBE1"/>
      <c r="BBF1"/>
      <c r="BBG1"/>
      <c r="BBH1"/>
      <c r="BBI1"/>
      <c r="BBJ1"/>
      <c r="BBK1"/>
      <c r="BBL1"/>
      <c r="BBM1"/>
      <c r="BBN1"/>
      <c r="BBO1"/>
      <c r="BBP1"/>
      <c r="BBQ1"/>
      <c r="BBR1"/>
      <c r="BBS1"/>
      <c r="BBT1"/>
      <c r="BBU1"/>
      <c r="BBV1"/>
      <c r="BBW1"/>
      <c r="BBX1"/>
      <c r="BBY1"/>
      <c r="BBZ1"/>
      <c r="BCA1"/>
      <c r="BCB1"/>
      <c r="BCC1"/>
      <c r="BCD1"/>
      <c r="BCE1"/>
      <c r="BCF1"/>
      <c r="BCG1"/>
      <c r="BCH1"/>
      <c r="BCI1"/>
      <c r="BCJ1"/>
      <c r="BCK1"/>
      <c r="BCL1"/>
      <c r="BCM1"/>
      <c r="BCN1"/>
      <c r="BCO1"/>
      <c r="BCP1"/>
      <c r="BCQ1"/>
      <c r="BCR1"/>
      <c r="BCS1"/>
      <c r="BCT1"/>
      <c r="BCU1"/>
      <c r="BCV1"/>
      <c r="BCW1"/>
      <c r="BCX1"/>
      <c r="BCY1"/>
      <c r="BCZ1"/>
      <c r="BDA1"/>
      <c r="BDB1"/>
      <c r="BDC1"/>
      <c r="BDD1"/>
      <c r="BDE1"/>
      <c r="BDF1"/>
      <c r="BDG1"/>
      <c r="BDH1"/>
      <c r="BDI1"/>
      <c r="BDJ1"/>
      <c r="BDK1"/>
      <c r="BDL1"/>
      <c r="BDM1"/>
      <c r="BDN1"/>
      <c r="BDO1"/>
      <c r="BDP1"/>
      <c r="BDQ1"/>
      <c r="BDR1"/>
      <c r="BDS1"/>
      <c r="BDT1"/>
      <c r="BDU1"/>
      <c r="BDV1"/>
      <c r="BDW1"/>
      <c r="BDX1"/>
      <c r="BDY1"/>
      <c r="BDZ1"/>
      <c r="BEA1"/>
      <c r="BEB1"/>
      <c r="BEC1"/>
      <c r="BED1"/>
      <c r="BEE1"/>
      <c r="BEF1"/>
      <c r="BEG1"/>
      <c r="BEH1"/>
      <c r="BEI1"/>
      <c r="BEJ1"/>
      <c r="BEK1"/>
      <c r="BEL1"/>
      <c r="BEM1"/>
      <c r="BEN1"/>
      <c r="BEO1"/>
      <c r="BEP1"/>
      <c r="BEQ1"/>
      <c r="BER1"/>
      <c r="BES1"/>
      <c r="BET1"/>
      <c r="BEU1"/>
      <c r="BEV1"/>
      <c r="BEW1"/>
      <c r="BEX1"/>
      <c r="BEY1"/>
      <c r="BEZ1"/>
      <c r="BFA1"/>
      <c r="BFB1"/>
      <c r="BFC1"/>
      <c r="BFD1"/>
      <c r="BFE1"/>
      <c r="BFF1"/>
      <c r="BFG1"/>
      <c r="BFH1"/>
      <c r="BFI1"/>
      <c r="BFJ1"/>
      <c r="BFK1"/>
      <c r="BFL1"/>
      <c r="BFM1"/>
      <c r="BFN1"/>
      <c r="BFO1"/>
      <c r="BFP1"/>
      <c r="BFQ1"/>
      <c r="BFR1"/>
      <c r="BFS1"/>
      <c r="BFT1"/>
      <c r="BFU1"/>
      <c r="BFV1"/>
      <c r="BFW1"/>
      <c r="BFX1"/>
      <c r="BFY1"/>
      <c r="BFZ1"/>
      <c r="BGA1"/>
      <c r="BGB1"/>
      <c r="BGC1"/>
      <c r="BGD1"/>
      <c r="BGE1"/>
      <c r="BGF1"/>
      <c r="BGG1"/>
      <c r="BGH1"/>
      <c r="BGI1"/>
      <c r="BGJ1"/>
      <c r="BGK1"/>
      <c r="BGL1"/>
      <c r="BGM1"/>
      <c r="BGN1"/>
      <c r="BGO1"/>
      <c r="BGP1"/>
      <c r="BGQ1"/>
      <c r="BGR1"/>
      <c r="BGS1"/>
      <c r="BGT1"/>
      <c r="BGU1"/>
      <c r="BGV1"/>
      <c r="BGW1"/>
      <c r="BGX1"/>
      <c r="BGY1"/>
      <c r="BGZ1"/>
      <c r="BHA1"/>
      <c r="BHB1"/>
      <c r="BHC1"/>
      <c r="BHD1"/>
      <c r="BHE1"/>
      <c r="BHF1"/>
      <c r="BHG1"/>
      <c r="BHH1"/>
      <c r="BHI1"/>
      <c r="BHJ1"/>
      <c r="BHK1"/>
      <c r="BHL1"/>
      <c r="BHM1"/>
      <c r="BHN1"/>
      <c r="BHO1"/>
      <c r="BHP1"/>
      <c r="BHQ1"/>
      <c r="BHR1"/>
      <c r="BHS1"/>
      <c r="BHT1"/>
      <c r="BHU1"/>
      <c r="BHV1"/>
      <c r="BHW1"/>
      <c r="BHX1"/>
      <c r="BHY1"/>
      <c r="BHZ1"/>
      <c r="BIA1"/>
      <c r="BIB1"/>
      <c r="BIC1"/>
      <c r="BID1"/>
      <c r="BIE1"/>
      <c r="BIF1"/>
      <c r="BIG1"/>
      <c r="BIH1"/>
      <c r="BII1"/>
      <c r="BIJ1"/>
      <c r="BIK1"/>
      <c r="BIL1"/>
      <c r="BIM1"/>
      <c r="BIN1"/>
      <c r="BIO1"/>
      <c r="BIP1"/>
      <c r="BIQ1"/>
      <c r="BIR1"/>
      <c r="BIS1"/>
      <c r="BIT1"/>
      <c r="BIU1"/>
      <c r="BIV1"/>
      <c r="BIW1"/>
      <c r="BIX1"/>
      <c r="BIY1"/>
      <c r="BIZ1"/>
      <c r="BJA1"/>
      <c r="BJB1"/>
      <c r="BJC1"/>
      <c r="BJD1"/>
      <c r="BJE1"/>
      <c r="BJF1"/>
      <c r="BJG1"/>
      <c r="BJH1"/>
      <c r="BJI1"/>
      <c r="BJJ1"/>
      <c r="BJK1"/>
      <c r="BJL1"/>
      <c r="BJM1"/>
      <c r="BJN1"/>
      <c r="BJO1"/>
      <c r="BJP1"/>
      <c r="BJQ1"/>
      <c r="BJR1"/>
      <c r="BJS1"/>
      <c r="BJT1"/>
      <c r="BJU1"/>
      <c r="BJV1"/>
      <c r="BJW1"/>
      <c r="BJX1"/>
      <c r="BJY1"/>
      <c r="BJZ1"/>
      <c r="BKA1"/>
      <c r="BKB1"/>
      <c r="BKC1"/>
      <c r="BKD1"/>
      <c r="BKE1"/>
      <c r="BKF1"/>
      <c r="BKG1"/>
      <c r="BKH1"/>
      <c r="BKI1"/>
      <c r="BKJ1"/>
      <c r="BKK1"/>
      <c r="BKL1"/>
      <c r="BKM1"/>
      <c r="BKN1"/>
      <c r="BKO1"/>
      <c r="BKP1"/>
      <c r="BKQ1"/>
      <c r="BKR1"/>
      <c r="BKS1"/>
      <c r="BKT1"/>
      <c r="BKU1"/>
      <c r="BKV1"/>
      <c r="BKW1"/>
      <c r="BKX1"/>
      <c r="BKY1"/>
      <c r="BKZ1"/>
      <c r="BLA1"/>
      <c r="BLB1"/>
      <c r="BLC1"/>
      <c r="BLD1"/>
      <c r="BLE1"/>
      <c r="BLF1"/>
      <c r="BLG1"/>
      <c r="BLH1"/>
      <c r="BLI1"/>
      <c r="BLJ1"/>
      <c r="BLK1"/>
      <c r="BLL1"/>
      <c r="BLM1"/>
      <c r="BLN1"/>
      <c r="BLO1"/>
      <c r="BLP1"/>
      <c r="BLQ1"/>
      <c r="BLR1"/>
      <c r="BLS1"/>
      <c r="BLT1"/>
      <c r="BLU1"/>
      <c r="BLV1"/>
      <c r="BLW1"/>
      <c r="BLX1"/>
      <c r="BLY1"/>
      <c r="BLZ1"/>
      <c r="BMA1"/>
      <c r="BMB1"/>
      <c r="BMC1"/>
      <c r="BMD1"/>
      <c r="BME1"/>
      <c r="BMF1"/>
      <c r="BMG1"/>
      <c r="BMH1"/>
      <c r="BMI1"/>
      <c r="BMJ1"/>
      <c r="BMK1"/>
      <c r="BML1"/>
      <c r="BMM1"/>
      <c r="BMN1"/>
      <c r="BMO1"/>
      <c r="BMP1"/>
      <c r="BMQ1"/>
      <c r="BMR1"/>
      <c r="BMS1"/>
      <c r="BMT1"/>
      <c r="BMU1"/>
      <c r="BMV1"/>
      <c r="BMW1"/>
      <c r="BMX1"/>
      <c r="BMY1"/>
      <c r="BMZ1"/>
      <c r="BNA1"/>
      <c r="BNB1"/>
      <c r="BNC1"/>
      <c r="BND1"/>
      <c r="BNE1"/>
      <c r="BNF1"/>
      <c r="BNG1"/>
      <c r="BNH1"/>
      <c r="BNI1"/>
      <c r="BNJ1"/>
      <c r="BNK1"/>
      <c r="BNL1"/>
      <c r="BNM1"/>
      <c r="BNN1"/>
      <c r="BNO1"/>
      <c r="BNP1"/>
      <c r="BNQ1"/>
      <c r="BNR1"/>
      <c r="BNS1"/>
      <c r="BNT1"/>
      <c r="BNU1"/>
      <c r="BNV1"/>
      <c r="BNW1"/>
      <c r="BNX1"/>
      <c r="BNY1"/>
      <c r="BNZ1"/>
      <c r="BOA1"/>
      <c r="BOB1"/>
      <c r="BOC1"/>
      <c r="BOD1"/>
      <c r="BOE1"/>
      <c r="BOF1"/>
      <c r="BOG1"/>
      <c r="BOH1"/>
      <c r="BOI1"/>
      <c r="BOJ1"/>
      <c r="BOK1"/>
      <c r="BOL1"/>
      <c r="BOM1"/>
      <c r="BON1"/>
      <c r="BOO1"/>
      <c r="BOP1"/>
      <c r="BOQ1"/>
      <c r="BOR1"/>
      <c r="BOS1"/>
      <c r="BOT1"/>
      <c r="BOU1"/>
      <c r="BOV1"/>
      <c r="BOW1"/>
      <c r="BOX1"/>
      <c r="BOY1"/>
      <c r="BOZ1"/>
      <c r="BPA1"/>
      <c r="BPB1"/>
      <c r="BPC1"/>
      <c r="BPD1"/>
      <c r="BPE1"/>
      <c r="BPF1"/>
      <c r="BPG1"/>
      <c r="BPH1"/>
      <c r="BPI1"/>
      <c r="BPJ1"/>
      <c r="BPK1"/>
      <c r="BPL1"/>
      <c r="BPM1"/>
      <c r="BPN1"/>
      <c r="BPO1"/>
      <c r="BPP1"/>
      <c r="BPQ1"/>
      <c r="BPR1"/>
      <c r="BPS1"/>
      <c r="BPT1"/>
      <c r="BPU1"/>
      <c r="BPV1"/>
      <c r="BPW1"/>
      <c r="BPX1"/>
      <c r="BPY1"/>
      <c r="BPZ1"/>
      <c r="BQA1"/>
      <c r="BQB1"/>
      <c r="BQC1"/>
      <c r="BQD1"/>
      <c r="BQE1"/>
      <c r="BQF1"/>
      <c r="BQG1"/>
      <c r="BQH1"/>
      <c r="BQI1"/>
      <c r="BQJ1"/>
      <c r="BQK1"/>
      <c r="BQL1"/>
      <c r="BQM1"/>
      <c r="BQN1"/>
      <c r="BQO1"/>
      <c r="BQP1"/>
      <c r="BQQ1"/>
      <c r="BQR1"/>
      <c r="BQS1"/>
      <c r="BQT1"/>
      <c r="BQU1"/>
      <c r="BQV1"/>
      <c r="BQW1"/>
      <c r="BQX1"/>
      <c r="BQY1"/>
      <c r="BQZ1"/>
      <c r="BRA1"/>
      <c r="BRB1"/>
      <c r="BRC1"/>
      <c r="BRD1"/>
      <c r="BRE1"/>
      <c r="BRF1"/>
      <c r="BRG1"/>
      <c r="BRH1"/>
      <c r="BRI1"/>
      <c r="BRJ1"/>
      <c r="BRK1"/>
      <c r="BRL1"/>
      <c r="BRM1"/>
      <c r="BRN1"/>
      <c r="BRO1"/>
      <c r="BRP1"/>
      <c r="BRQ1"/>
      <c r="BRR1"/>
      <c r="BRS1"/>
      <c r="BRT1"/>
      <c r="BRU1"/>
      <c r="BRV1"/>
      <c r="BRW1"/>
      <c r="BRX1"/>
      <c r="BRY1"/>
      <c r="BRZ1"/>
      <c r="BSA1"/>
      <c r="BSB1"/>
      <c r="BSC1"/>
      <c r="BSD1"/>
      <c r="BSE1"/>
      <c r="BSF1"/>
      <c r="BSG1"/>
      <c r="BSH1"/>
      <c r="BSI1"/>
      <c r="BSJ1"/>
      <c r="BSK1"/>
      <c r="BSL1"/>
      <c r="BSM1"/>
      <c r="BSN1"/>
      <c r="BSO1"/>
      <c r="BSP1"/>
      <c r="BSQ1"/>
      <c r="BSR1"/>
      <c r="BSS1"/>
      <c r="BST1"/>
      <c r="BSU1"/>
      <c r="BSV1"/>
      <c r="BSW1"/>
      <c r="BSX1"/>
      <c r="BSY1"/>
      <c r="BSZ1"/>
      <c r="BTA1"/>
      <c r="BTB1"/>
      <c r="BTC1"/>
      <c r="BTD1"/>
      <c r="BTE1"/>
      <c r="BTF1"/>
      <c r="BTG1"/>
      <c r="BTH1"/>
      <c r="BTI1"/>
      <c r="BTJ1"/>
      <c r="BTK1"/>
      <c r="BTL1"/>
      <c r="BTM1"/>
      <c r="BTN1"/>
      <c r="BTO1"/>
      <c r="BTP1"/>
      <c r="BTQ1"/>
      <c r="BTR1"/>
      <c r="BTS1"/>
      <c r="BTT1"/>
      <c r="BTU1"/>
      <c r="BTV1"/>
      <c r="BTW1"/>
      <c r="BTX1"/>
      <c r="BTY1"/>
      <c r="BTZ1"/>
      <c r="BUA1"/>
      <c r="BUB1"/>
      <c r="BUC1"/>
      <c r="BUD1"/>
      <c r="BUE1"/>
      <c r="BUF1"/>
      <c r="BUG1"/>
      <c r="BUH1"/>
      <c r="BUI1"/>
      <c r="BUJ1"/>
      <c r="BUK1"/>
      <c r="BUL1"/>
      <c r="BUM1"/>
      <c r="BUN1"/>
      <c r="BUO1"/>
      <c r="BUP1"/>
      <c r="BUQ1"/>
      <c r="BUR1"/>
      <c r="BUS1"/>
      <c r="BUT1"/>
      <c r="BUU1"/>
      <c r="BUV1"/>
      <c r="BUW1"/>
      <c r="BUX1"/>
      <c r="BUY1"/>
      <c r="BUZ1"/>
      <c r="BVA1"/>
      <c r="BVB1"/>
      <c r="BVC1"/>
      <c r="BVD1"/>
      <c r="BVE1"/>
      <c r="BVF1"/>
      <c r="BVG1"/>
      <c r="BVH1"/>
      <c r="BVI1"/>
      <c r="BVJ1"/>
      <c r="BVK1"/>
      <c r="BVL1"/>
      <c r="BVM1"/>
      <c r="BVN1"/>
      <c r="BVO1"/>
      <c r="BVP1"/>
      <c r="BVQ1"/>
      <c r="BVR1"/>
      <c r="BVS1"/>
      <c r="BVT1"/>
      <c r="BVU1"/>
      <c r="BVV1"/>
      <c r="BVW1"/>
      <c r="BVX1"/>
      <c r="BVY1"/>
      <c r="BVZ1"/>
      <c r="BWA1"/>
      <c r="BWB1"/>
      <c r="BWC1"/>
      <c r="BWD1"/>
      <c r="BWE1"/>
      <c r="BWF1"/>
      <c r="BWG1"/>
      <c r="BWH1"/>
      <c r="BWI1"/>
      <c r="BWJ1"/>
      <c r="BWK1"/>
      <c r="BWL1"/>
      <c r="BWM1"/>
      <c r="BWN1"/>
      <c r="BWO1"/>
      <c r="BWP1"/>
      <c r="BWQ1"/>
      <c r="BWR1"/>
      <c r="BWS1"/>
      <c r="BWT1"/>
      <c r="BWU1"/>
      <c r="BWV1"/>
      <c r="BWW1"/>
      <c r="BWX1"/>
      <c r="BWY1"/>
      <c r="BWZ1"/>
      <c r="BXA1"/>
      <c r="BXB1"/>
      <c r="BXC1"/>
      <c r="BXD1"/>
      <c r="BXE1"/>
      <c r="BXF1"/>
      <c r="BXG1"/>
      <c r="BXH1"/>
      <c r="BXI1"/>
      <c r="BXJ1"/>
      <c r="BXK1"/>
      <c r="BXL1"/>
      <c r="BXM1"/>
      <c r="BXN1"/>
      <c r="BXO1"/>
      <c r="BXP1"/>
      <c r="BXQ1"/>
      <c r="BXR1"/>
      <c r="BXS1"/>
      <c r="BXT1"/>
      <c r="BXU1"/>
      <c r="BXV1"/>
      <c r="BXW1"/>
      <c r="BXX1"/>
      <c r="BXY1"/>
      <c r="BXZ1"/>
      <c r="BYA1"/>
      <c r="BYB1"/>
      <c r="BYC1"/>
      <c r="BYD1"/>
      <c r="BYE1"/>
      <c r="BYF1"/>
      <c r="BYG1"/>
      <c r="BYH1"/>
      <c r="BYI1"/>
      <c r="BYJ1"/>
      <c r="BYK1"/>
      <c r="BYL1"/>
      <c r="BYM1"/>
      <c r="BYN1"/>
      <c r="BYO1"/>
      <c r="BYP1"/>
      <c r="BYQ1"/>
      <c r="BYR1"/>
      <c r="BYS1"/>
      <c r="BYT1"/>
      <c r="BYU1"/>
      <c r="BYV1"/>
      <c r="BYW1"/>
      <c r="BYX1"/>
      <c r="BYY1"/>
      <c r="BYZ1"/>
      <c r="BZA1"/>
      <c r="BZB1"/>
      <c r="BZC1"/>
      <c r="BZD1"/>
      <c r="BZE1"/>
      <c r="BZF1"/>
      <c r="BZG1"/>
      <c r="BZH1"/>
      <c r="BZI1"/>
      <c r="BZJ1"/>
      <c r="BZK1"/>
      <c r="BZL1"/>
      <c r="BZM1"/>
      <c r="BZN1"/>
      <c r="BZO1"/>
      <c r="BZP1"/>
      <c r="BZQ1"/>
      <c r="BZR1"/>
      <c r="BZS1"/>
      <c r="BZT1"/>
      <c r="BZU1"/>
      <c r="BZV1"/>
      <c r="BZW1"/>
      <c r="BZX1"/>
      <c r="BZY1"/>
      <c r="BZZ1"/>
      <c r="CAA1"/>
      <c r="CAB1"/>
      <c r="CAC1"/>
      <c r="CAD1"/>
      <c r="CAE1"/>
      <c r="CAF1"/>
      <c r="CAG1"/>
      <c r="CAH1"/>
      <c r="CAI1"/>
      <c r="CAJ1"/>
      <c r="CAK1"/>
      <c r="CAL1"/>
      <c r="CAM1"/>
      <c r="CAN1"/>
      <c r="CAO1"/>
      <c r="CAP1"/>
      <c r="CAQ1"/>
      <c r="CAR1"/>
      <c r="CAS1"/>
      <c r="CAT1"/>
      <c r="CAU1"/>
      <c r="CAV1"/>
      <c r="CAW1"/>
      <c r="CAX1"/>
      <c r="CAY1"/>
      <c r="CAZ1"/>
      <c r="CBA1"/>
      <c r="CBB1"/>
      <c r="CBC1"/>
      <c r="CBD1"/>
      <c r="CBE1"/>
      <c r="CBF1"/>
      <c r="CBG1"/>
      <c r="CBH1"/>
      <c r="CBI1"/>
      <c r="CBJ1"/>
      <c r="CBK1"/>
      <c r="CBL1"/>
      <c r="CBM1"/>
      <c r="CBN1"/>
      <c r="CBO1"/>
      <c r="CBP1"/>
      <c r="CBQ1"/>
      <c r="CBR1"/>
      <c r="CBS1"/>
      <c r="CBT1"/>
      <c r="CBU1"/>
      <c r="CBV1"/>
      <c r="CBW1"/>
      <c r="CBX1"/>
      <c r="CBY1"/>
      <c r="CBZ1"/>
      <c r="CCA1"/>
      <c r="CCB1"/>
      <c r="CCC1"/>
      <c r="CCD1"/>
      <c r="CCE1"/>
      <c r="CCF1"/>
      <c r="CCG1"/>
      <c r="CCH1"/>
      <c r="CCI1"/>
      <c r="CCJ1"/>
      <c r="CCK1"/>
      <c r="CCL1"/>
      <c r="CCM1"/>
      <c r="CCN1"/>
      <c r="CCO1"/>
      <c r="CCP1"/>
      <c r="CCQ1"/>
      <c r="CCR1"/>
      <c r="CCS1"/>
      <c r="CCT1"/>
      <c r="CCU1"/>
      <c r="CCV1"/>
      <c r="CCW1"/>
      <c r="CCX1"/>
      <c r="CCY1"/>
      <c r="CCZ1"/>
      <c r="CDA1"/>
      <c r="CDB1"/>
      <c r="CDC1"/>
      <c r="CDD1"/>
      <c r="CDE1"/>
      <c r="CDF1"/>
      <c r="CDG1"/>
      <c r="CDH1"/>
      <c r="CDI1"/>
      <c r="CDJ1"/>
      <c r="CDK1"/>
      <c r="CDL1"/>
      <c r="CDM1"/>
      <c r="CDN1"/>
      <c r="CDO1"/>
      <c r="CDP1"/>
      <c r="CDQ1"/>
      <c r="CDR1"/>
      <c r="CDS1"/>
      <c r="CDT1"/>
      <c r="CDU1"/>
      <c r="CDV1"/>
      <c r="CDW1"/>
      <c r="CDX1"/>
      <c r="CDY1"/>
      <c r="CDZ1"/>
      <c r="CEA1"/>
      <c r="CEB1"/>
      <c r="CEC1"/>
      <c r="CED1"/>
      <c r="CEE1"/>
      <c r="CEF1"/>
      <c r="CEG1"/>
      <c r="CEH1"/>
      <c r="CEI1"/>
      <c r="CEJ1"/>
      <c r="CEK1"/>
      <c r="CEL1"/>
      <c r="CEM1"/>
      <c r="CEN1"/>
      <c r="CEO1"/>
      <c r="CEP1"/>
      <c r="CEQ1"/>
      <c r="CER1"/>
      <c r="CES1"/>
      <c r="CET1"/>
      <c r="CEU1"/>
      <c r="CEV1"/>
      <c r="CEW1"/>
      <c r="CEX1"/>
      <c r="CEY1"/>
      <c r="CEZ1"/>
      <c r="CFA1"/>
      <c r="CFB1"/>
      <c r="CFC1"/>
      <c r="CFD1"/>
      <c r="CFE1"/>
      <c r="CFF1"/>
      <c r="CFG1"/>
      <c r="CFH1"/>
      <c r="CFI1"/>
      <c r="CFJ1"/>
      <c r="CFK1"/>
      <c r="CFL1"/>
      <c r="CFM1"/>
      <c r="CFN1"/>
      <c r="CFO1"/>
      <c r="CFP1"/>
      <c r="CFQ1"/>
      <c r="CFR1"/>
      <c r="CFS1"/>
      <c r="CFT1"/>
      <c r="CFU1"/>
      <c r="CFV1"/>
      <c r="CFW1"/>
      <c r="CFX1"/>
      <c r="CFY1"/>
      <c r="CFZ1"/>
      <c r="CGA1"/>
      <c r="CGB1"/>
      <c r="CGC1"/>
      <c r="CGD1"/>
      <c r="CGE1"/>
      <c r="CGF1"/>
      <c r="CGG1"/>
      <c r="CGH1"/>
      <c r="CGI1"/>
      <c r="CGJ1"/>
      <c r="CGK1"/>
      <c r="CGL1"/>
      <c r="CGM1"/>
      <c r="CGN1"/>
      <c r="CGO1"/>
      <c r="CGP1"/>
      <c r="CGQ1"/>
      <c r="CGR1"/>
      <c r="CGS1"/>
      <c r="CGT1"/>
      <c r="CGU1"/>
      <c r="CGV1"/>
      <c r="CGW1"/>
      <c r="CGX1"/>
      <c r="CGY1"/>
      <c r="CGZ1"/>
      <c r="CHA1"/>
      <c r="CHB1"/>
      <c r="CHC1"/>
      <c r="CHD1"/>
      <c r="CHE1"/>
      <c r="CHF1"/>
      <c r="CHG1"/>
      <c r="CHH1"/>
      <c r="CHI1"/>
      <c r="CHJ1"/>
      <c r="CHK1"/>
      <c r="CHL1"/>
      <c r="CHM1"/>
      <c r="CHN1"/>
      <c r="CHO1"/>
      <c r="CHP1"/>
      <c r="CHQ1"/>
      <c r="CHR1"/>
      <c r="CHS1"/>
      <c r="CHT1"/>
      <c r="CHU1"/>
      <c r="CHV1"/>
      <c r="CHW1"/>
      <c r="CHX1"/>
      <c r="CHY1"/>
      <c r="CHZ1"/>
      <c r="CIA1"/>
      <c r="CIB1"/>
      <c r="CIC1"/>
      <c r="CID1"/>
      <c r="CIE1"/>
      <c r="CIF1"/>
      <c r="CIG1"/>
      <c r="CIH1"/>
      <c r="CII1"/>
      <c r="CIJ1"/>
      <c r="CIK1"/>
      <c r="CIL1"/>
      <c r="CIM1"/>
      <c r="CIN1"/>
      <c r="CIO1"/>
      <c r="CIP1"/>
      <c r="CIQ1"/>
      <c r="CIR1"/>
      <c r="CIS1"/>
      <c r="CIT1"/>
      <c r="CIU1"/>
      <c r="CIV1"/>
      <c r="CIW1"/>
      <c r="CIX1"/>
      <c r="CIY1"/>
      <c r="CIZ1"/>
      <c r="CJA1"/>
      <c r="CJB1"/>
      <c r="CJC1"/>
      <c r="CJD1"/>
      <c r="CJE1"/>
      <c r="CJF1"/>
      <c r="CJG1"/>
      <c r="CJH1"/>
      <c r="CJI1"/>
      <c r="CJJ1"/>
      <c r="CJK1"/>
      <c r="CJL1"/>
      <c r="CJM1"/>
      <c r="CJN1"/>
      <c r="CJO1"/>
      <c r="CJP1"/>
      <c r="CJQ1"/>
      <c r="CJR1"/>
      <c r="CJS1"/>
      <c r="CJT1"/>
      <c r="CJU1"/>
      <c r="CJV1"/>
      <c r="CJW1"/>
      <c r="CJX1"/>
      <c r="CJY1"/>
      <c r="CJZ1"/>
      <c r="CKA1"/>
      <c r="CKB1"/>
      <c r="CKC1"/>
      <c r="CKD1"/>
      <c r="CKE1"/>
      <c r="CKF1"/>
      <c r="CKG1"/>
      <c r="CKH1"/>
      <c r="CKI1"/>
      <c r="CKJ1"/>
      <c r="CKK1"/>
      <c r="CKL1"/>
      <c r="CKM1"/>
      <c r="CKN1"/>
      <c r="CKO1"/>
      <c r="CKP1"/>
      <c r="CKQ1"/>
      <c r="CKR1"/>
      <c r="CKS1"/>
      <c r="CKT1"/>
      <c r="CKU1"/>
      <c r="CKV1"/>
      <c r="CKW1"/>
      <c r="CKX1"/>
      <c r="CKY1"/>
      <c r="CKZ1"/>
      <c r="CLA1"/>
      <c r="CLB1"/>
      <c r="CLC1"/>
      <c r="CLD1"/>
      <c r="CLE1"/>
      <c r="CLF1"/>
      <c r="CLG1"/>
      <c r="CLH1"/>
      <c r="CLI1"/>
      <c r="CLJ1"/>
      <c r="CLK1"/>
      <c r="CLL1"/>
      <c r="CLM1"/>
      <c r="CLN1"/>
      <c r="CLO1"/>
      <c r="CLP1"/>
      <c r="CLQ1"/>
      <c r="CLR1"/>
      <c r="CLS1"/>
      <c r="CLT1"/>
      <c r="CLU1"/>
      <c r="CLV1"/>
      <c r="CLW1"/>
      <c r="CLX1"/>
      <c r="CLY1"/>
      <c r="CLZ1"/>
      <c r="CMA1"/>
      <c r="CMB1"/>
      <c r="CMC1"/>
      <c r="CMD1"/>
      <c r="CME1"/>
      <c r="CMF1"/>
      <c r="CMG1"/>
      <c r="CMH1"/>
      <c r="CMI1"/>
      <c r="CMJ1"/>
      <c r="CMK1"/>
      <c r="CML1"/>
      <c r="CMM1"/>
      <c r="CMN1"/>
      <c r="CMO1"/>
      <c r="CMP1"/>
      <c r="CMQ1"/>
      <c r="CMR1"/>
      <c r="CMS1"/>
      <c r="CMT1"/>
      <c r="CMU1"/>
      <c r="CMV1"/>
      <c r="CMW1"/>
      <c r="CMX1"/>
      <c r="CMY1"/>
      <c r="CMZ1"/>
      <c r="CNA1"/>
      <c r="CNB1"/>
      <c r="CNC1"/>
      <c r="CND1"/>
      <c r="CNE1"/>
      <c r="CNF1"/>
      <c r="CNG1"/>
      <c r="CNH1"/>
      <c r="CNI1"/>
      <c r="CNJ1"/>
      <c r="CNK1"/>
      <c r="CNL1"/>
      <c r="CNM1"/>
      <c r="CNN1"/>
      <c r="CNO1"/>
      <c r="CNP1"/>
      <c r="CNQ1"/>
      <c r="CNR1"/>
      <c r="CNS1"/>
      <c r="CNT1"/>
      <c r="CNU1"/>
      <c r="CNV1"/>
      <c r="CNW1"/>
      <c r="CNX1"/>
      <c r="CNY1"/>
      <c r="CNZ1"/>
      <c r="COA1"/>
      <c r="COB1"/>
      <c r="COC1"/>
      <c r="COD1"/>
      <c r="COE1"/>
      <c r="COF1"/>
      <c r="COG1"/>
      <c r="COH1"/>
      <c r="COI1"/>
      <c r="COJ1"/>
      <c r="COK1"/>
      <c r="COL1"/>
      <c r="COM1"/>
      <c r="CON1"/>
      <c r="COO1"/>
      <c r="COP1"/>
      <c r="COQ1"/>
      <c r="COR1"/>
      <c r="COS1"/>
      <c r="COT1"/>
      <c r="COU1"/>
      <c r="COV1"/>
      <c r="COW1"/>
      <c r="COX1"/>
      <c r="COY1"/>
      <c r="COZ1"/>
      <c r="CPA1"/>
      <c r="CPB1"/>
      <c r="CPC1"/>
      <c r="CPD1"/>
      <c r="CPE1"/>
      <c r="CPF1"/>
      <c r="CPG1"/>
      <c r="CPH1"/>
      <c r="CPI1"/>
      <c r="CPJ1"/>
      <c r="CPK1"/>
      <c r="CPL1"/>
      <c r="CPM1"/>
      <c r="CPN1"/>
      <c r="CPO1"/>
      <c r="CPP1"/>
      <c r="CPQ1"/>
      <c r="CPR1"/>
      <c r="CPS1"/>
      <c r="CPT1"/>
      <c r="CPU1"/>
      <c r="CPV1"/>
      <c r="CPW1"/>
      <c r="CPX1"/>
      <c r="CPY1"/>
      <c r="CPZ1"/>
      <c r="CQA1"/>
      <c r="CQB1"/>
      <c r="CQC1"/>
      <c r="CQD1"/>
      <c r="CQE1"/>
      <c r="CQF1"/>
      <c r="CQG1"/>
      <c r="CQH1"/>
      <c r="CQI1"/>
      <c r="CQJ1"/>
      <c r="CQK1"/>
      <c r="CQL1"/>
      <c r="CQM1"/>
      <c r="CQN1"/>
      <c r="CQO1"/>
      <c r="CQP1"/>
      <c r="CQQ1"/>
      <c r="CQR1"/>
      <c r="CQS1"/>
      <c r="CQT1"/>
      <c r="CQU1"/>
      <c r="CQV1"/>
      <c r="CQW1"/>
      <c r="CQX1"/>
      <c r="CQY1"/>
      <c r="CQZ1"/>
      <c r="CRA1"/>
      <c r="CRB1"/>
      <c r="CRC1"/>
      <c r="CRD1"/>
      <c r="CRE1"/>
      <c r="CRF1"/>
      <c r="CRG1"/>
      <c r="CRH1"/>
      <c r="CRI1"/>
      <c r="CRJ1"/>
      <c r="CRK1"/>
      <c r="CRL1"/>
      <c r="CRM1"/>
      <c r="CRN1"/>
      <c r="CRO1"/>
      <c r="CRP1"/>
      <c r="CRQ1"/>
      <c r="CRR1"/>
      <c r="CRS1"/>
      <c r="CRT1"/>
      <c r="CRU1"/>
      <c r="CRV1"/>
      <c r="CRW1"/>
      <c r="CRX1"/>
      <c r="CRY1"/>
      <c r="CRZ1"/>
      <c r="CSA1"/>
      <c r="CSB1"/>
      <c r="CSC1"/>
      <c r="CSD1"/>
      <c r="CSE1"/>
      <c r="CSF1"/>
      <c r="CSG1"/>
      <c r="CSH1"/>
      <c r="CSI1"/>
      <c r="CSJ1"/>
      <c r="CSK1"/>
      <c r="CSL1"/>
      <c r="CSM1"/>
      <c r="CSN1"/>
      <c r="CSO1"/>
      <c r="CSP1"/>
      <c r="CSQ1"/>
      <c r="CSR1"/>
      <c r="CSS1"/>
      <c r="CST1"/>
      <c r="CSU1"/>
      <c r="CSV1"/>
      <c r="CSW1"/>
      <c r="CSX1"/>
      <c r="CSY1"/>
      <c r="CSZ1"/>
      <c r="CTA1"/>
      <c r="CTB1"/>
      <c r="CTC1"/>
      <c r="CTD1"/>
      <c r="CTE1"/>
      <c r="CTF1"/>
      <c r="CTG1"/>
      <c r="CTH1"/>
      <c r="CTI1"/>
      <c r="CTJ1"/>
      <c r="CTK1"/>
      <c r="CTL1"/>
      <c r="CTM1"/>
      <c r="CTN1"/>
      <c r="CTO1"/>
      <c r="CTP1"/>
      <c r="CTQ1"/>
      <c r="CTR1"/>
      <c r="CTS1"/>
      <c r="CTT1"/>
      <c r="CTU1"/>
      <c r="CTV1"/>
      <c r="CTW1"/>
      <c r="CTX1"/>
      <c r="CTY1"/>
      <c r="CTZ1"/>
      <c r="CUA1"/>
      <c r="CUB1"/>
      <c r="CUC1"/>
      <c r="CUD1"/>
      <c r="CUE1"/>
      <c r="CUF1"/>
      <c r="CUG1"/>
      <c r="CUH1"/>
      <c r="CUI1"/>
      <c r="CUJ1"/>
      <c r="CUK1"/>
      <c r="CUL1"/>
      <c r="CUM1"/>
      <c r="CUN1"/>
      <c r="CUO1"/>
      <c r="CUP1"/>
      <c r="CUQ1"/>
      <c r="CUR1"/>
      <c r="CUS1"/>
      <c r="CUT1"/>
      <c r="CUU1"/>
      <c r="CUV1"/>
      <c r="CUW1"/>
      <c r="CUX1"/>
      <c r="CUY1"/>
      <c r="CUZ1"/>
      <c r="CVA1"/>
      <c r="CVB1"/>
      <c r="CVC1"/>
      <c r="CVD1"/>
      <c r="CVE1"/>
      <c r="CVF1"/>
      <c r="CVG1"/>
      <c r="CVH1"/>
      <c r="CVI1"/>
      <c r="CVJ1"/>
      <c r="CVK1"/>
      <c r="CVL1"/>
      <c r="CVM1"/>
      <c r="CVN1"/>
      <c r="CVO1"/>
      <c r="CVP1"/>
      <c r="CVQ1"/>
      <c r="CVR1"/>
      <c r="CVS1"/>
      <c r="CVT1"/>
      <c r="CVU1"/>
      <c r="CVV1"/>
      <c r="CVW1"/>
      <c r="CVX1"/>
      <c r="CVY1"/>
      <c r="CVZ1"/>
      <c r="CWA1"/>
      <c r="CWB1"/>
      <c r="CWC1"/>
      <c r="CWD1"/>
      <c r="CWE1"/>
      <c r="CWF1"/>
      <c r="CWG1"/>
      <c r="CWH1"/>
      <c r="CWI1"/>
      <c r="CWJ1"/>
      <c r="CWK1"/>
      <c r="CWL1"/>
      <c r="CWM1"/>
      <c r="CWN1"/>
      <c r="CWO1"/>
      <c r="CWP1"/>
      <c r="CWQ1"/>
      <c r="CWR1"/>
      <c r="CWS1"/>
      <c r="CWT1"/>
      <c r="CWU1"/>
      <c r="CWV1"/>
      <c r="CWW1"/>
      <c r="CWX1"/>
      <c r="CWY1"/>
      <c r="CWZ1"/>
      <c r="CXA1"/>
      <c r="CXB1"/>
      <c r="CXC1"/>
      <c r="CXD1"/>
      <c r="CXE1"/>
      <c r="CXF1"/>
      <c r="CXG1"/>
      <c r="CXH1"/>
      <c r="CXI1"/>
      <c r="CXJ1"/>
      <c r="CXK1"/>
      <c r="CXL1"/>
      <c r="CXM1"/>
      <c r="CXN1"/>
      <c r="CXO1"/>
      <c r="CXP1"/>
      <c r="CXQ1"/>
      <c r="CXR1"/>
      <c r="CXS1"/>
      <c r="CXT1"/>
      <c r="CXU1"/>
      <c r="CXV1"/>
      <c r="CXW1"/>
      <c r="CXX1"/>
      <c r="CXY1"/>
      <c r="CXZ1"/>
      <c r="CYA1"/>
      <c r="CYB1"/>
      <c r="CYC1"/>
      <c r="CYD1"/>
      <c r="CYE1"/>
      <c r="CYF1"/>
      <c r="CYG1"/>
      <c r="CYH1"/>
      <c r="CYI1"/>
      <c r="CYJ1"/>
      <c r="CYK1"/>
      <c r="CYL1"/>
      <c r="CYM1"/>
      <c r="CYN1"/>
      <c r="CYO1"/>
      <c r="CYP1"/>
      <c r="CYQ1"/>
      <c r="CYR1"/>
      <c r="CYS1"/>
      <c r="CYT1"/>
      <c r="CYU1"/>
      <c r="CYV1"/>
      <c r="CYW1"/>
      <c r="CYX1"/>
      <c r="CYY1"/>
      <c r="CYZ1"/>
      <c r="CZA1"/>
      <c r="CZB1"/>
      <c r="CZC1"/>
      <c r="CZD1"/>
      <c r="CZE1"/>
      <c r="CZF1"/>
      <c r="CZG1"/>
      <c r="CZH1"/>
      <c r="CZI1"/>
      <c r="CZJ1"/>
      <c r="CZK1"/>
      <c r="CZL1"/>
      <c r="CZM1"/>
      <c r="CZN1"/>
      <c r="CZO1"/>
      <c r="CZP1"/>
      <c r="CZQ1"/>
      <c r="CZR1"/>
      <c r="CZS1"/>
      <c r="CZT1"/>
      <c r="CZU1"/>
      <c r="CZV1"/>
      <c r="CZW1"/>
      <c r="CZX1"/>
      <c r="CZY1"/>
      <c r="CZZ1"/>
      <c r="DAA1"/>
      <c r="DAB1"/>
      <c r="DAC1"/>
      <c r="DAD1"/>
      <c r="DAE1"/>
      <c r="DAF1"/>
      <c r="DAG1"/>
      <c r="DAH1"/>
      <c r="DAI1"/>
      <c r="DAJ1"/>
      <c r="DAK1"/>
      <c r="DAL1"/>
      <c r="DAM1"/>
      <c r="DAN1"/>
      <c r="DAO1"/>
      <c r="DAP1"/>
      <c r="DAQ1"/>
      <c r="DAR1"/>
      <c r="DAS1"/>
      <c r="DAT1"/>
      <c r="DAU1"/>
      <c r="DAV1"/>
      <c r="DAW1"/>
      <c r="DAX1"/>
      <c r="DAY1"/>
      <c r="DAZ1"/>
      <c r="DBA1"/>
      <c r="DBB1"/>
      <c r="DBC1"/>
      <c r="DBD1"/>
      <c r="DBE1"/>
      <c r="DBF1"/>
      <c r="DBG1"/>
      <c r="DBH1"/>
      <c r="DBI1"/>
      <c r="DBJ1"/>
      <c r="DBK1"/>
      <c r="DBL1"/>
      <c r="DBM1"/>
      <c r="DBN1"/>
      <c r="DBO1"/>
      <c r="DBP1"/>
      <c r="DBQ1"/>
      <c r="DBR1"/>
      <c r="DBS1"/>
      <c r="DBT1"/>
      <c r="DBU1"/>
      <c r="DBV1"/>
      <c r="DBW1"/>
      <c r="DBX1"/>
      <c r="DBY1"/>
      <c r="DBZ1"/>
      <c r="DCA1"/>
      <c r="DCB1"/>
      <c r="DCC1"/>
      <c r="DCD1"/>
      <c r="DCE1"/>
      <c r="DCF1"/>
      <c r="DCG1"/>
      <c r="DCH1"/>
      <c r="DCI1"/>
      <c r="DCJ1"/>
      <c r="DCK1"/>
      <c r="DCL1"/>
      <c r="DCM1"/>
      <c r="DCN1"/>
      <c r="DCO1"/>
      <c r="DCP1"/>
      <c r="DCQ1"/>
      <c r="DCR1"/>
      <c r="DCS1"/>
      <c r="DCT1"/>
      <c r="DCU1"/>
      <c r="DCV1"/>
      <c r="DCW1"/>
      <c r="DCX1"/>
      <c r="DCY1"/>
      <c r="DCZ1"/>
      <c r="DDA1"/>
      <c r="DDB1"/>
      <c r="DDC1"/>
      <c r="DDD1"/>
      <c r="DDE1"/>
      <c r="DDF1"/>
      <c r="DDG1"/>
      <c r="DDH1"/>
      <c r="DDI1"/>
      <c r="DDJ1"/>
      <c r="DDK1"/>
      <c r="DDL1"/>
      <c r="DDM1"/>
      <c r="DDN1"/>
      <c r="DDO1"/>
      <c r="DDP1"/>
      <c r="DDQ1"/>
      <c r="DDR1"/>
      <c r="DDS1"/>
      <c r="DDT1"/>
      <c r="DDU1"/>
      <c r="DDV1"/>
      <c r="DDW1"/>
      <c r="DDX1"/>
      <c r="DDY1"/>
      <c r="DDZ1"/>
      <c r="DEA1"/>
      <c r="DEB1"/>
      <c r="DEC1"/>
      <c r="DED1"/>
      <c r="DEE1"/>
      <c r="DEF1"/>
      <c r="DEG1"/>
      <c r="DEH1"/>
      <c r="DEI1"/>
      <c r="DEJ1"/>
      <c r="DEK1"/>
      <c r="DEL1"/>
      <c r="DEM1"/>
      <c r="DEN1"/>
      <c r="DEO1"/>
      <c r="DEP1"/>
      <c r="DEQ1"/>
      <c r="DER1"/>
      <c r="DES1"/>
      <c r="DET1"/>
      <c r="DEU1"/>
      <c r="DEV1"/>
      <c r="DEW1"/>
      <c r="DEX1"/>
      <c r="DEY1"/>
      <c r="DEZ1"/>
      <c r="DFA1"/>
      <c r="DFB1"/>
      <c r="DFC1"/>
      <c r="DFD1"/>
      <c r="DFE1"/>
      <c r="DFF1"/>
      <c r="DFG1"/>
      <c r="DFH1"/>
      <c r="DFI1"/>
      <c r="DFJ1"/>
      <c r="DFK1"/>
      <c r="DFL1"/>
      <c r="DFM1"/>
      <c r="DFN1"/>
      <c r="DFO1"/>
      <c r="DFP1"/>
      <c r="DFQ1"/>
      <c r="DFR1"/>
      <c r="DFS1"/>
      <c r="DFT1"/>
      <c r="DFU1"/>
      <c r="DFV1"/>
      <c r="DFW1"/>
      <c r="DFX1"/>
      <c r="DFY1"/>
      <c r="DFZ1"/>
      <c r="DGA1"/>
      <c r="DGB1"/>
      <c r="DGC1"/>
      <c r="DGD1"/>
      <c r="DGE1"/>
      <c r="DGF1"/>
      <c r="DGG1"/>
      <c r="DGH1"/>
      <c r="DGI1"/>
      <c r="DGJ1"/>
      <c r="DGK1"/>
      <c r="DGL1"/>
      <c r="DGM1"/>
      <c r="DGN1"/>
      <c r="DGO1"/>
      <c r="DGP1"/>
      <c r="DGQ1"/>
      <c r="DGR1"/>
      <c r="DGS1"/>
      <c r="DGT1"/>
      <c r="DGU1"/>
      <c r="DGV1"/>
      <c r="DGW1"/>
      <c r="DGX1"/>
      <c r="DGY1"/>
      <c r="DGZ1"/>
      <c r="DHA1"/>
      <c r="DHB1"/>
      <c r="DHC1"/>
      <c r="DHD1"/>
      <c r="DHE1"/>
      <c r="DHF1"/>
      <c r="DHG1"/>
      <c r="DHH1"/>
      <c r="DHI1"/>
      <c r="DHJ1"/>
      <c r="DHK1"/>
      <c r="DHL1"/>
      <c r="DHM1"/>
      <c r="DHN1"/>
      <c r="DHO1"/>
      <c r="DHP1"/>
      <c r="DHQ1"/>
      <c r="DHR1"/>
      <c r="DHS1"/>
      <c r="DHT1"/>
      <c r="DHU1"/>
      <c r="DHV1"/>
      <c r="DHW1"/>
      <c r="DHX1"/>
      <c r="DHY1"/>
      <c r="DHZ1"/>
      <c r="DIA1"/>
      <c r="DIB1"/>
      <c r="DIC1"/>
      <c r="DID1"/>
      <c r="DIE1"/>
      <c r="DIF1"/>
      <c r="DIG1"/>
      <c r="DIH1"/>
      <c r="DII1"/>
      <c r="DIJ1"/>
      <c r="DIK1"/>
      <c r="DIL1"/>
      <c r="DIM1"/>
      <c r="DIN1"/>
      <c r="DIO1"/>
      <c r="DIP1"/>
      <c r="DIQ1"/>
      <c r="DIR1"/>
      <c r="DIS1"/>
      <c r="DIT1"/>
      <c r="DIU1"/>
      <c r="DIV1"/>
      <c r="DIW1"/>
      <c r="DIX1"/>
      <c r="DIY1"/>
      <c r="DIZ1"/>
      <c r="DJA1"/>
      <c r="DJB1"/>
      <c r="DJC1"/>
      <c r="DJD1"/>
      <c r="DJE1"/>
      <c r="DJF1"/>
      <c r="DJG1"/>
      <c r="DJH1"/>
      <c r="DJI1"/>
      <c r="DJJ1"/>
      <c r="DJK1"/>
      <c r="DJL1"/>
      <c r="DJM1"/>
      <c r="DJN1"/>
      <c r="DJO1"/>
      <c r="DJP1"/>
      <c r="DJQ1"/>
      <c r="DJR1"/>
      <c r="DJS1"/>
      <c r="DJT1"/>
      <c r="DJU1"/>
      <c r="DJV1"/>
      <c r="DJW1"/>
      <c r="DJX1"/>
      <c r="DJY1"/>
      <c r="DJZ1"/>
      <c r="DKA1"/>
      <c r="DKB1"/>
      <c r="DKC1"/>
      <c r="DKD1"/>
      <c r="DKE1"/>
      <c r="DKF1"/>
      <c r="DKG1"/>
      <c r="DKH1"/>
      <c r="DKI1"/>
      <c r="DKJ1"/>
      <c r="DKK1"/>
      <c r="DKL1"/>
      <c r="DKM1"/>
      <c r="DKN1"/>
      <c r="DKO1"/>
      <c r="DKP1"/>
      <c r="DKQ1"/>
      <c r="DKR1"/>
      <c r="DKS1"/>
      <c r="DKT1"/>
      <c r="DKU1"/>
      <c r="DKV1"/>
      <c r="DKW1"/>
      <c r="DKX1"/>
      <c r="DKY1"/>
      <c r="DKZ1"/>
      <c r="DLA1"/>
      <c r="DLB1"/>
      <c r="DLC1"/>
      <c r="DLD1"/>
      <c r="DLE1"/>
      <c r="DLF1"/>
      <c r="DLG1"/>
      <c r="DLH1"/>
      <c r="DLI1"/>
      <c r="DLJ1"/>
      <c r="DLK1"/>
      <c r="DLL1"/>
      <c r="DLM1"/>
      <c r="DLN1"/>
      <c r="DLO1"/>
      <c r="DLP1"/>
      <c r="DLQ1"/>
      <c r="DLR1"/>
      <c r="DLS1"/>
      <c r="DLT1"/>
      <c r="DLU1"/>
      <c r="DLV1"/>
      <c r="DLW1"/>
      <c r="DLX1"/>
      <c r="DLY1"/>
      <c r="DLZ1"/>
      <c r="DMA1"/>
      <c r="DMB1"/>
      <c r="DMC1"/>
      <c r="DMD1"/>
      <c r="DME1"/>
      <c r="DMF1"/>
      <c r="DMG1"/>
      <c r="DMH1"/>
      <c r="DMI1"/>
      <c r="DMJ1"/>
      <c r="DMK1"/>
      <c r="DML1"/>
      <c r="DMM1"/>
      <c r="DMN1"/>
      <c r="DMO1"/>
      <c r="DMP1"/>
      <c r="DMQ1"/>
      <c r="DMR1"/>
      <c r="DMS1"/>
      <c r="DMT1"/>
      <c r="DMU1"/>
      <c r="DMV1"/>
      <c r="DMW1"/>
      <c r="DMX1"/>
      <c r="DMY1"/>
      <c r="DMZ1"/>
      <c r="DNA1"/>
      <c r="DNB1"/>
      <c r="DNC1"/>
      <c r="DND1"/>
      <c r="DNE1"/>
      <c r="DNF1"/>
      <c r="DNG1"/>
      <c r="DNH1"/>
      <c r="DNI1"/>
      <c r="DNJ1"/>
      <c r="DNK1"/>
      <c r="DNL1"/>
      <c r="DNM1"/>
      <c r="DNN1"/>
      <c r="DNO1"/>
      <c r="DNP1"/>
      <c r="DNQ1"/>
      <c r="DNR1"/>
      <c r="DNS1"/>
      <c r="DNT1"/>
      <c r="DNU1"/>
      <c r="DNV1"/>
      <c r="DNW1"/>
      <c r="DNX1"/>
      <c r="DNY1"/>
      <c r="DNZ1"/>
      <c r="DOA1"/>
      <c r="DOB1"/>
      <c r="DOC1"/>
      <c r="DOD1"/>
      <c r="DOE1"/>
      <c r="DOF1"/>
      <c r="DOG1"/>
      <c r="DOH1"/>
      <c r="DOI1"/>
      <c r="DOJ1"/>
      <c r="DOK1"/>
      <c r="DOL1"/>
      <c r="DOM1"/>
      <c r="DON1"/>
      <c r="DOO1"/>
      <c r="DOP1"/>
      <c r="DOQ1"/>
      <c r="DOR1"/>
      <c r="DOS1"/>
      <c r="DOT1"/>
      <c r="DOU1"/>
      <c r="DOV1"/>
      <c r="DOW1"/>
      <c r="DOX1"/>
      <c r="DOY1"/>
      <c r="DOZ1"/>
      <c r="DPA1"/>
      <c r="DPB1"/>
      <c r="DPC1"/>
      <c r="DPD1"/>
      <c r="DPE1"/>
      <c r="DPF1"/>
      <c r="DPG1"/>
      <c r="DPH1"/>
      <c r="DPI1"/>
      <c r="DPJ1"/>
      <c r="DPK1"/>
      <c r="DPL1"/>
      <c r="DPM1"/>
      <c r="DPN1"/>
      <c r="DPO1"/>
      <c r="DPP1"/>
      <c r="DPQ1"/>
      <c r="DPR1"/>
      <c r="DPS1"/>
      <c r="DPT1"/>
      <c r="DPU1"/>
      <c r="DPV1"/>
      <c r="DPW1"/>
      <c r="DPX1"/>
      <c r="DPY1"/>
      <c r="DPZ1"/>
      <c r="DQA1"/>
      <c r="DQB1"/>
      <c r="DQC1"/>
      <c r="DQD1"/>
      <c r="DQE1"/>
      <c r="DQF1"/>
      <c r="DQG1"/>
      <c r="DQH1"/>
      <c r="DQI1"/>
      <c r="DQJ1"/>
      <c r="DQK1"/>
      <c r="DQL1"/>
      <c r="DQM1"/>
      <c r="DQN1"/>
      <c r="DQO1"/>
      <c r="DQP1"/>
      <c r="DQQ1"/>
      <c r="DQR1"/>
      <c r="DQS1"/>
      <c r="DQT1"/>
      <c r="DQU1"/>
      <c r="DQV1"/>
      <c r="DQW1"/>
      <c r="DQX1"/>
      <c r="DQY1"/>
      <c r="DQZ1"/>
      <c r="DRA1"/>
      <c r="DRB1"/>
      <c r="DRC1"/>
      <c r="DRD1"/>
      <c r="DRE1"/>
      <c r="DRF1"/>
      <c r="DRG1"/>
      <c r="DRH1"/>
      <c r="DRI1"/>
      <c r="DRJ1"/>
      <c r="DRK1"/>
      <c r="DRL1"/>
      <c r="DRM1"/>
      <c r="DRN1"/>
      <c r="DRO1"/>
      <c r="DRP1"/>
      <c r="DRQ1"/>
      <c r="DRR1"/>
      <c r="DRS1"/>
      <c r="DRT1"/>
      <c r="DRU1"/>
      <c r="DRV1"/>
      <c r="DRW1"/>
      <c r="DRX1"/>
      <c r="DRY1"/>
      <c r="DRZ1"/>
      <c r="DSA1"/>
      <c r="DSB1"/>
      <c r="DSC1"/>
      <c r="DSD1"/>
      <c r="DSE1"/>
      <c r="DSF1"/>
      <c r="DSG1"/>
      <c r="DSH1"/>
      <c r="DSI1"/>
      <c r="DSJ1"/>
      <c r="DSK1"/>
      <c r="DSL1"/>
      <c r="DSM1"/>
      <c r="DSN1"/>
      <c r="DSO1"/>
      <c r="DSP1"/>
      <c r="DSQ1"/>
      <c r="DSR1"/>
      <c r="DSS1"/>
      <c r="DST1"/>
      <c r="DSU1"/>
      <c r="DSV1"/>
      <c r="DSW1"/>
      <c r="DSX1"/>
      <c r="DSY1"/>
      <c r="DSZ1"/>
      <c r="DTA1"/>
      <c r="DTB1"/>
      <c r="DTC1"/>
      <c r="DTD1"/>
      <c r="DTE1"/>
      <c r="DTF1"/>
      <c r="DTG1"/>
      <c r="DTH1"/>
      <c r="DTI1"/>
      <c r="DTJ1"/>
      <c r="DTK1"/>
      <c r="DTL1"/>
      <c r="DTM1"/>
      <c r="DTN1"/>
      <c r="DTO1"/>
      <c r="DTP1"/>
      <c r="DTQ1"/>
      <c r="DTR1"/>
      <c r="DTS1"/>
      <c r="DTT1"/>
      <c r="DTU1"/>
      <c r="DTV1"/>
      <c r="DTW1"/>
      <c r="DTX1"/>
      <c r="DTY1"/>
      <c r="DTZ1"/>
      <c r="DUA1"/>
      <c r="DUB1"/>
      <c r="DUC1"/>
      <c r="DUD1"/>
      <c r="DUE1"/>
      <c r="DUF1"/>
      <c r="DUG1"/>
      <c r="DUH1"/>
      <c r="DUI1"/>
      <c r="DUJ1"/>
      <c r="DUK1"/>
      <c r="DUL1"/>
      <c r="DUM1"/>
      <c r="DUN1"/>
      <c r="DUO1"/>
      <c r="DUP1"/>
      <c r="DUQ1"/>
      <c r="DUR1"/>
      <c r="DUS1"/>
      <c r="DUT1"/>
      <c r="DUU1"/>
      <c r="DUV1"/>
      <c r="DUW1"/>
      <c r="DUX1"/>
      <c r="DUY1"/>
      <c r="DUZ1"/>
      <c r="DVA1"/>
      <c r="DVB1"/>
      <c r="DVC1"/>
      <c r="DVD1"/>
      <c r="DVE1"/>
      <c r="DVF1"/>
      <c r="DVG1"/>
      <c r="DVH1"/>
      <c r="DVI1"/>
      <c r="DVJ1"/>
      <c r="DVK1"/>
      <c r="DVL1"/>
      <c r="DVM1"/>
      <c r="DVN1"/>
      <c r="DVO1"/>
      <c r="DVP1"/>
      <c r="DVQ1"/>
      <c r="DVR1"/>
      <c r="DVS1"/>
      <c r="DVT1"/>
      <c r="DVU1"/>
      <c r="DVV1"/>
      <c r="DVW1"/>
      <c r="DVX1"/>
      <c r="DVY1"/>
      <c r="DVZ1"/>
      <c r="DWA1"/>
      <c r="DWB1"/>
      <c r="DWC1"/>
      <c r="DWD1"/>
      <c r="DWE1"/>
      <c r="DWF1"/>
      <c r="DWG1"/>
      <c r="DWH1"/>
      <c r="DWI1"/>
      <c r="DWJ1"/>
      <c r="DWK1"/>
      <c r="DWL1"/>
      <c r="DWM1"/>
      <c r="DWN1"/>
      <c r="DWO1"/>
      <c r="DWP1"/>
      <c r="DWQ1"/>
      <c r="DWR1"/>
      <c r="DWS1"/>
      <c r="DWT1"/>
      <c r="DWU1"/>
      <c r="DWV1"/>
      <c r="DWW1"/>
      <c r="DWX1"/>
      <c r="DWY1"/>
      <c r="DWZ1"/>
      <c r="DXA1"/>
      <c r="DXB1"/>
      <c r="DXC1"/>
      <c r="DXD1"/>
      <c r="DXE1"/>
      <c r="DXF1"/>
      <c r="DXG1"/>
      <c r="DXH1"/>
      <c r="DXI1"/>
      <c r="DXJ1"/>
      <c r="DXK1"/>
      <c r="DXL1"/>
      <c r="DXM1"/>
      <c r="DXN1"/>
      <c r="DXO1"/>
      <c r="DXP1"/>
      <c r="DXQ1"/>
      <c r="DXR1"/>
      <c r="DXS1"/>
      <c r="DXT1"/>
      <c r="DXU1"/>
      <c r="DXV1"/>
      <c r="DXW1"/>
      <c r="DXX1"/>
      <c r="DXY1"/>
      <c r="DXZ1"/>
      <c r="DYA1"/>
      <c r="DYB1"/>
      <c r="DYC1"/>
      <c r="DYD1"/>
      <c r="DYE1"/>
      <c r="DYF1"/>
      <c r="DYG1"/>
      <c r="DYH1"/>
      <c r="DYI1"/>
      <c r="DYJ1"/>
      <c r="DYK1"/>
      <c r="DYL1"/>
      <c r="DYM1"/>
      <c r="DYN1"/>
      <c r="DYO1"/>
      <c r="DYP1"/>
      <c r="DYQ1"/>
      <c r="DYR1"/>
      <c r="DYS1"/>
      <c r="DYT1"/>
      <c r="DYU1"/>
      <c r="DYV1"/>
      <c r="DYW1"/>
      <c r="DYX1"/>
      <c r="DYY1"/>
      <c r="DYZ1"/>
      <c r="DZA1"/>
      <c r="DZB1"/>
      <c r="DZC1"/>
      <c r="DZD1"/>
      <c r="DZE1"/>
      <c r="DZF1"/>
      <c r="DZG1"/>
      <c r="DZH1"/>
      <c r="DZI1"/>
      <c r="DZJ1"/>
      <c r="DZK1"/>
      <c r="DZL1"/>
      <c r="DZM1"/>
      <c r="DZN1"/>
      <c r="DZO1"/>
      <c r="DZP1"/>
      <c r="DZQ1"/>
      <c r="DZR1"/>
      <c r="DZS1"/>
      <c r="DZT1"/>
      <c r="DZU1"/>
      <c r="DZV1"/>
      <c r="DZW1"/>
      <c r="DZX1"/>
      <c r="DZY1"/>
      <c r="DZZ1"/>
      <c r="EAA1"/>
      <c r="EAB1"/>
      <c r="EAC1"/>
      <c r="EAD1"/>
      <c r="EAE1"/>
      <c r="EAF1"/>
      <c r="EAG1"/>
      <c r="EAH1"/>
      <c r="EAI1"/>
      <c r="EAJ1"/>
      <c r="EAK1"/>
      <c r="EAL1"/>
      <c r="EAM1"/>
      <c r="EAN1"/>
      <c r="EAO1"/>
      <c r="EAP1"/>
      <c r="EAQ1"/>
      <c r="EAR1"/>
      <c r="EAS1"/>
      <c r="EAT1"/>
      <c r="EAU1"/>
      <c r="EAV1"/>
      <c r="EAW1"/>
      <c r="EAX1"/>
      <c r="EAY1"/>
      <c r="EAZ1"/>
      <c r="EBA1"/>
      <c r="EBB1"/>
      <c r="EBC1"/>
      <c r="EBD1"/>
      <c r="EBE1"/>
      <c r="EBF1"/>
      <c r="EBG1"/>
      <c r="EBH1"/>
      <c r="EBI1"/>
      <c r="EBJ1"/>
      <c r="EBK1"/>
      <c r="EBL1"/>
      <c r="EBM1"/>
      <c r="EBN1"/>
      <c r="EBO1"/>
      <c r="EBP1"/>
      <c r="EBQ1"/>
      <c r="EBR1"/>
      <c r="EBS1"/>
      <c r="EBT1"/>
      <c r="EBU1"/>
      <c r="EBV1"/>
      <c r="EBW1"/>
      <c r="EBX1"/>
      <c r="EBY1"/>
      <c r="EBZ1"/>
      <c r="ECA1"/>
      <c r="ECB1"/>
      <c r="ECC1"/>
      <c r="ECD1"/>
      <c r="ECE1"/>
      <c r="ECF1"/>
      <c r="ECG1"/>
      <c r="ECH1"/>
      <c r="ECI1"/>
      <c r="ECJ1"/>
      <c r="ECK1"/>
      <c r="ECL1"/>
      <c r="ECM1"/>
      <c r="ECN1"/>
      <c r="ECO1"/>
      <c r="ECP1"/>
      <c r="ECQ1"/>
      <c r="ECR1"/>
      <c r="ECS1"/>
      <c r="ECT1"/>
      <c r="ECU1"/>
      <c r="ECV1"/>
      <c r="ECW1"/>
      <c r="ECX1"/>
      <c r="ECY1"/>
      <c r="ECZ1"/>
      <c r="EDA1"/>
      <c r="EDB1"/>
      <c r="EDC1"/>
      <c r="EDD1"/>
      <c r="EDE1"/>
      <c r="EDF1"/>
      <c r="EDG1"/>
      <c r="EDH1"/>
      <c r="EDI1"/>
      <c r="EDJ1"/>
      <c r="EDK1"/>
      <c r="EDL1"/>
      <c r="EDM1"/>
      <c r="EDN1"/>
      <c r="EDO1"/>
      <c r="EDP1"/>
      <c r="EDQ1"/>
      <c r="EDR1"/>
      <c r="EDS1"/>
      <c r="EDT1"/>
      <c r="EDU1"/>
      <c r="EDV1"/>
      <c r="EDW1"/>
      <c r="EDX1"/>
      <c r="EDY1"/>
      <c r="EDZ1"/>
      <c r="EEA1"/>
      <c r="EEB1"/>
      <c r="EEC1"/>
      <c r="EED1"/>
      <c r="EEE1"/>
      <c r="EEF1"/>
      <c r="EEG1"/>
      <c r="EEH1"/>
      <c r="EEI1"/>
      <c r="EEJ1"/>
      <c r="EEK1"/>
      <c r="EEL1"/>
      <c r="EEM1"/>
      <c r="EEN1"/>
      <c r="EEO1"/>
      <c r="EEP1"/>
      <c r="EEQ1"/>
      <c r="EER1"/>
      <c r="EES1"/>
      <c r="EET1"/>
      <c r="EEU1"/>
      <c r="EEV1"/>
      <c r="EEW1"/>
      <c r="EEX1"/>
      <c r="EEY1"/>
      <c r="EEZ1"/>
      <c r="EFA1"/>
      <c r="EFB1"/>
      <c r="EFC1"/>
      <c r="EFD1"/>
      <c r="EFE1"/>
      <c r="EFF1"/>
      <c r="EFG1"/>
      <c r="EFH1"/>
      <c r="EFI1"/>
      <c r="EFJ1"/>
      <c r="EFK1"/>
      <c r="EFL1"/>
      <c r="EFM1"/>
      <c r="EFN1"/>
      <c r="EFO1"/>
      <c r="EFP1"/>
      <c r="EFQ1"/>
      <c r="EFR1"/>
      <c r="EFS1"/>
      <c r="EFT1"/>
      <c r="EFU1"/>
      <c r="EFV1"/>
      <c r="EFW1"/>
      <c r="EFX1"/>
      <c r="EFY1"/>
      <c r="EFZ1"/>
      <c r="EGA1"/>
      <c r="EGB1"/>
      <c r="EGC1"/>
      <c r="EGD1"/>
      <c r="EGE1"/>
      <c r="EGF1"/>
      <c r="EGG1"/>
      <c r="EGH1"/>
      <c r="EGI1"/>
      <c r="EGJ1"/>
      <c r="EGK1"/>
      <c r="EGL1"/>
      <c r="EGM1"/>
      <c r="EGN1"/>
      <c r="EGO1"/>
      <c r="EGP1"/>
      <c r="EGQ1"/>
      <c r="EGR1"/>
      <c r="EGS1"/>
      <c r="EGT1"/>
      <c r="EGU1"/>
      <c r="EGV1"/>
      <c r="EGW1"/>
      <c r="EGX1"/>
      <c r="EGY1"/>
      <c r="EGZ1"/>
      <c r="EHA1"/>
      <c r="EHB1"/>
      <c r="EHC1"/>
      <c r="EHD1"/>
      <c r="EHE1"/>
      <c r="EHF1"/>
      <c r="EHG1"/>
      <c r="EHH1"/>
      <c r="EHI1"/>
      <c r="EHJ1"/>
      <c r="EHK1"/>
      <c r="EHL1"/>
      <c r="EHM1"/>
      <c r="EHN1"/>
      <c r="EHO1"/>
      <c r="EHP1"/>
      <c r="EHQ1"/>
      <c r="EHR1"/>
      <c r="EHS1"/>
      <c r="EHT1"/>
      <c r="EHU1"/>
      <c r="EHV1"/>
      <c r="EHW1"/>
      <c r="EHX1"/>
      <c r="EHY1"/>
      <c r="EHZ1"/>
      <c r="EIA1"/>
      <c r="EIB1"/>
      <c r="EIC1"/>
      <c r="EID1"/>
      <c r="EIE1"/>
      <c r="EIF1"/>
      <c r="EIG1"/>
      <c r="EIH1"/>
      <c r="EII1"/>
      <c r="EIJ1"/>
      <c r="EIK1"/>
      <c r="EIL1"/>
      <c r="EIM1"/>
      <c r="EIN1"/>
      <c r="EIO1"/>
      <c r="EIP1"/>
      <c r="EIQ1"/>
      <c r="EIR1"/>
      <c r="EIS1"/>
      <c r="EIT1"/>
      <c r="EIU1"/>
      <c r="EIV1"/>
      <c r="EIW1"/>
      <c r="EIX1"/>
      <c r="EIY1"/>
      <c r="EIZ1"/>
      <c r="EJA1"/>
      <c r="EJB1"/>
      <c r="EJC1"/>
      <c r="EJD1"/>
      <c r="EJE1"/>
      <c r="EJF1"/>
      <c r="EJG1"/>
      <c r="EJH1"/>
      <c r="EJI1"/>
      <c r="EJJ1"/>
      <c r="EJK1"/>
      <c r="EJL1"/>
      <c r="EJM1"/>
      <c r="EJN1"/>
      <c r="EJO1"/>
      <c r="EJP1"/>
      <c r="EJQ1"/>
      <c r="EJR1"/>
      <c r="EJS1"/>
      <c r="EJT1"/>
      <c r="EJU1"/>
      <c r="EJV1"/>
      <c r="EJW1"/>
      <c r="EJX1"/>
      <c r="EJY1"/>
      <c r="EJZ1"/>
      <c r="EKA1"/>
      <c r="EKB1"/>
      <c r="EKC1"/>
      <c r="EKD1"/>
      <c r="EKE1"/>
      <c r="EKF1"/>
      <c r="EKG1"/>
      <c r="EKH1"/>
      <c r="EKI1"/>
      <c r="EKJ1"/>
      <c r="EKK1"/>
      <c r="EKL1"/>
      <c r="EKM1"/>
      <c r="EKN1"/>
      <c r="EKO1"/>
      <c r="EKP1"/>
      <c r="EKQ1"/>
      <c r="EKR1"/>
      <c r="EKS1"/>
      <c r="EKT1"/>
      <c r="EKU1"/>
      <c r="EKV1"/>
      <c r="EKW1"/>
      <c r="EKX1"/>
      <c r="EKY1"/>
      <c r="EKZ1"/>
      <c r="ELA1"/>
      <c r="ELB1"/>
      <c r="ELC1"/>
      <c r="ELD1"/>
      <c r="ELE1"/>
      <c r="ELF1"/>
      <c r="ELG1"/>
      <c r="ELH1"/>
      <c r="ELI1"/>
      <c r="ELJ1"/>
      <c r="ELK1"/>
      <c r="ELL1"/>
      <c r="ELM1"/>
      <c r="ELN1"/>
      <c r="ELO1"/>
      <c r="ELP1"/>
      <c r="ELQ1"/>
      <c r="ELR1"/>
      <c r="ELS1"/>
      <c r="ELT1"/>
      <c r="ELU1"/>
      <c r="ELV1"/>
      <c r="ELW1"/>
      <c r="ELX1"/>
      <c r="ELY1"/>
      <c r="ELZ1"/>
      <c r="EMA1"/>
      <c r="EMB1"/>
      <c r="EMC1"/>
      <c r="EMD1"/>
      <c r="EME1"/>
      <c r="EMF1"/>
      <c r="EMG1"/>
      <c r="EMH1"/>
      <c r="EMI1"/>
      <c r="EMJ1"/>
      <c r="EMK1"/>
      <c r="EML1"/>
      <c r="EMM1"/>
      <c r="EMN1"/>
      <c r="EMO1"/>
      <c r="EMP1"/>
      <c r="EMQ1"/>
      <c r="EMR1"/>
      <c r="EMS1"/>
      <c r="EMT1"/>
      <c r="EMU1"/>
      <c r="EMV1"/>
      <c r="EMW1"/>
      <c r="EMX1"/>
      <c r="EMY1"/>
      <c r="EMZ1"/>
      <c r="ENA1"/>
      <c r="ENB1"/>
      <c r="ENC1"/>
      <c r="END1"/>
      <c r="ENE1"/>
      <c r="ENF1"/>
      <c r="ENG1"/>
      <c r="ENH1"/>
      <c r="ENI1"/>
      <c r="ENJ1"/>
      <c r="ENK1"/>
      <c r="ENL1"/>
      <c r="ENM1"/>
      <c r="ENN1"/>
      <c r="ENO1"/>
      <c r="ENP1"/>
      <c r="ENQ1"/>
      <c r="ENR1"/>
      <c r="ENS1"/>
      <c r="ENT1"/>
      <c r="ENU1"/>
      <c r="ENV1"/>
      <c r="ENW1"/>
      <c r="ENX1"/>
      <c r="ENY1"/>
      <c r="ENZ1"/>
      <c r="EOA1"/>
      <c r="EOB1"/>
      <c r="EOC1"/>
      <c r="EOD1"/>
      <c r="EOE1"/>
      <c r="EOF1"/>
      <c r="EOG1"/>
      <c r="EOH1"/>
      <c r="EOI1"/>
      <c r="EOJ1"/>
      <c r="EOK1"/>
      <c r="EOL1"/>
      <c r="EOM1"/>
      <c r="EON1"/>
      <c r="EOO1"/>
      <c r="EOP1"/>
      <c r="EOQ1"/>
      <c r="EOR1"/>
      <c r="EOS1"/>
      <c r="EOT1"/>
      <c r="EOU1"/>
      <c r="EOV1"/>
      <c r="EOW1"/>
      <c r="EOX1"/>
      <c r="EOY1"/>
      <c r="EOZ1"/>
      <c r="EPA1"/>
      <c r="EPB1"/>
      <c r="EPC1"/>
      <c r="EPD1"/>
      <c r="EPE1"/>
      <c r="EPF1"/>
      <c r="EPG1"/>
      <c r="EPH1"/>
      <c r="EPI1"/>
      <c r="EPJ1"/>
      <c r="EPK1"/>
      <c r="EPL1"/>
      <c r="EPM1"/>
      <c r="EPN1"/>
      <c r="EPO1"/>
      <c r="EPP1"/>
      <c r="EPQ1"/>
      <c r="EPR1"/>
      <c r="EPS1"/>
      <c r="EPT1"/>
      <c r="EPU1"/>
      <c r="EPV1"/>
      <c r="EPW1"/>
      <c r="EPX1"/>
      <c r="EPY1"/>
      <c r="EPZ1"/>
      <c r="EQA1"/>
      <c r="EQB1"/>
      <c r="EQC1"/>
      <c r="EQD1"/>
      <c r="EQE1"/>
      <c r="EQF1"/>
      <c r="EQG1"/>
      <c r="EQH1"/>
      <c r="EQI1"/>
      <c r="EQJ1"/>
      <c r="EQK1"/>
      <c r="EQL1"/>
      <c r="EQM1"/>
      <c r="EQN1"/>
      <c r="EQO1"/>
      <c r="EQP1"/>
      <c r="EQQ1"/>
      <c r="EQR1"/>
      <c r="EQS1"/>
      <c r="EQT1"/>
      <c r="EQU1"/>
      <c r="EQV1"/>
      <c r="EQW1"/>
      <c r="EQX1"/>
      <c r="EQY1"/>
      <c r="EQZ1"/>
      <c r="ERA1"/>
      <c r="ERB1"/>
      <c r="ERC1"/>
      <c r="ERD1"/>
      <c r="ERE1"/>
      <c r="ERF1"/>
      <c r="ERG1"/>
      <c r="ERH1"/>
      <c r="ERI1"/>
      <c r="ERJ1"/>
      <c r="ERK1"/>
      <c r="ERL1"/>
      <c r="ERM1"/>
      <c r="ERN1"/>
      <c r="ERO1"/>
      <c r="ERP1"/>
      <c r="ERQ1"/>
      <c r="ERR1"/>
      <c r="ERS1"/>
      <c r="ERT1"/>
      <c r="ERU1"/>
      <c r="ERV1"/>
      <c r="ERW1"/>
      <c r="ERX1"/>
      <c r="ERY1"/>
      <c r="ERZ1"/>
      <c r="ESA1"/>
      <c r="ESB1"/>
      <c r="ESC1"/>
      <c r="ESD1"/>
      <c r="ESE1"/>
      <c r="ESF1"/>
      <c r="ESG1"/>
      <c r="ESH1"/>
      <c r="ESI1"/>
      <c r="ESJ1"/>
      <c r="ESK1"/>
      <c r="ESL1"/>
      <c r="ESM1"/>
      <c r="ESN1"/>
      <c r="ESO1"/>
      <c r="ESP1"/>
      <c r="ESQ1"/>
      <c r="ESR1"/>
      <c r="ESS1"/>
      <c r="EST1"/>
      <c r="ESU1"/>
      <c r="ESV1"/>
      <c r="ESW1"/>
      <c r="ESX1"/>
      <c r="ESY1"/>
      <c r="ESZ1"/>
      <c r="ETA1"/>
      <c r="ETB1"/>
      <c r="ETC1"/>
      <c r="ETD1"/>
      <c r="ETE1"/>
      <c r="ETF1"/>
      <c r="ETG1"/>
      <c r="ETH1"/>
      <c r="ETI1"/>
      <c r="ETJ1"/>
      <c r="ETK1"/>
      <c r="ETL1"/>
      <c r="ETM1"/>
      <c r="ETN1"/>
      <c r="ETO1"/>
      <c r="ETP1"/>
      <c r="ETQ1"/>
      <c r="ETR1"/>
      <c r="ETS1"/>
      <c r="ETT1"/>
      <c r="ETU1"/>
      <c r="ETV1"/>
      <c r="ETW1"/>
      <c r="ETX1"/>
      <c r="ETY1"/>
      <c r="ETZ1"/>
      <c r="EUA1"/>
      <c r="EUB1"/>
      <c r="EUC1"/>
      <c r="EUD1"/>
      <c r="EUE1"/>
      <c r="EUF1"/>
      <c r="EUG1"/>
      <c r="EUH1"/>
      <c r="EUI1"/>
      <c r="EUJ1"/>
      <c r="EUK1"/>
      <c r="EUL1"/>
      <c r="EUM1"/>
      <c r="EUN1"/>
      <c r="EUO1"/>
      <c r="EUP1"/>
      <c r="EUQ1"/>
      <c r="EUR1"/>
      <c r="EUS1"/>
      <c r="EUT1"/>
      <c r="EUU1"/>
      <c r="EUV1"/>
      <c r="EUW1"/>
      <c r="EUX1"/>
      <c r="EUY1"/>
      <c r="EUZ1"/>
      <c r="EVA1"/>
      <c r="EVB1"/>
      <c r="EVC1"/>
      <c r="EVD1"/>
      <c r="EVE1"/>
      <c r="EVF1"/>
      <c r="EVG1"/>
      <c r="EVH1"/>
      <c r="EVI1"/>
      <c r="EVJ1"/>
      <c r="EVK1"/>
      <c r="EVL1"/>
      <c r="EVM1"/>
      <c r="EVN1"/>
      <c r="EVO1"/>
      <c r="EVP1"/>
      <c r="EVQ1"/>
      <c r="EVR1"/>
      <c r="EVS1"/>
      <c r="EVT1"/>
      <c r="EVU1"/>
      <c r="EVV1"/>
      <c r="EVW1"/>
      <c r="EVX1"/>
      <c r="EVY1"/>
      <c r="EVZ1"/>
      <c r="EWA1"/>
      <c r="EWB1"/>
      <c r="EWC1"/>
      <c r="EWD1"/>
      <c r="EWE1"/>
      <c r="EWF1"/>
      <c r="EWG1"/>
      <c r="EWH1"/>
      <c r="EWI1"/>
      <c r="EWJ1"/>
      <c r="EWK1"/>
      <c r="EWL1"/>
      <c r="EWM1"/>
      <c r="EWN1"/>
      <c r="EWO1"/>
      <c r="EWP1"/>
      <c r="EWQ1"/>
      <c r="EWR1"/>
      <c r="EWS1"/>
      <c r="EWT1"/>
      <c r="EWU1"/>
      <c r="EWV1"/>
      <c r="EWW1"/>
      <c r="EWX1"/>
      <c r="EWY1"/>
      <c r="EWZ1"/>
      <c r="EXA1"/>
      <c r="EXB1"/>
      <c r="EXC1"/>
      <c r="EXD1"/>
      <c r="EXE1"/>
      <c r="EXF1"/>
      <c r="EXG1"/>
      <c r="EXH1"/>
      <c r="EXI1"/>
      <c r="EXJ1"/>
      <c r="EXK1"/>
      <c r="EXL1"/>
      <c r="EXM1"/>
      <c r="EXN1"/>
      <c r="EXO1"/>
      <c r="EXP1"/>
      <c r="EXQ1"/>
      <c r="EXR1"/>
      <c r="EXS1"/>
      <c r="EXT1"/>
      <c r="EXU1"/>
      <c r="EXV1"/>
      <c r="EXW1"/>
      <c r="EXX1"/>
      <c r="EXY1"/>
      <c r="EXZ1"/>
      <c r="EYA1"/>
      <c r="EYB1"/>
      <c r="EYC1"/>
      <c r="EYD1"/>
      <c r="EYE1"/>
      <c r="EYF1"/>
      <c r="EYG1"/>
      <c r="EYH1"/>
      <c r="EYI1"/>
      <c r="EYJ1"/>
      <c r="EYK1"/>
      <c r="EYL1"/>
      <c r="EYM1"/>
      <c r="EYN1"/>
      <c r="EYO1"/>
      <c r="EYP1"/>
      <c r="EYQ1"/>
      <c r="EYR1"/>
      <c r="EYS1"/>
      <c r="EYT1"/>
      <c r="EYU1"/>
      <c r="EYV1"/>
      <c r="EYW1"/>
      <c r="EYX1"/>
      <c r="EYY1"/>
      <c r="EYZ1"/>
      <c r="EZA1"/>
      <c r="EZB1"/>
      <c r="EZC1"/>
      <c r="EZD1"/>
      <c r="EZE1"/>
      <c r="EZF1"/>
      <c r="EZG1"/>
      <c r="EZH1"/>
      <c r="EZI1"/>
      <c r="EZJ1"/>
      <c r="EZK1"/>
      <c r="EZL1"/>
      <c r="EZM1"/>
      <c r="EZN1"/>
      <c r="EZO1"/>
      <c r="EZP1"/>
      <c r="EZQ1"/>
      <c r="EZR1"/>
      <c r="EZS1"/>
      <c r="EZT1"/>
      <c r="EZU1"/>
      <c r="EZV1"/>
      <c r="EZW1"/>
      <c r="EZX1"/>
      <c r="EZY1"/>
      <c r="EZZ1"/>
      <c r="FAA1"/>
      <c r="FAB1"/>
      <c r="FAC1"/>
      <c r="FAD1"/>
      <c r="FAE1"/>
      <c r="FAF1"/>
      <c r="FAG1"/>
      <c r="FAH1"/>
      <c r="FAI1"/>
      <c r="FAJ1"/>
      <c r="FAK1"/>
      <c r="FAL1"/>
      <c r="FAM1"/>
      <c r="FAN1"/>
      <c r="FAO1"/>
      <c r="FAP1"/>
      <c r="FAQ1"/>
      <c r="FAR1"/>
      <c r="FAS1"/>
      <c r="FAT1"/>
      <c r="FAU1"/>
      <c r="FAV1"/>
      <c r="FAW1"/>
      <c r="FAX1"/>
      <c r="FAY1"/>
      <c r="FAZ1"/>
      <c r="FBA1"/>
      <c r="FBB1"/>
      <c r="FBC1"/>
      <c r="FBD1"/>
      <c r="FBE1"/>
      <c r="FBF1"/>
      <c r="FBG1"/>
      <c r="FBH1"/>
      <c r="FBI1"/>
      <c r="FBJ1"/>
      <c r="FBK1"/>
      <c r="FBL1"/>
      <c r="FBM1"/>
      <c r="FBN1"/>
      <c r="FBO1"/>
      <c r="FBP1"/>
      <c r="FBQ1"/>
      <c r="FBR1"/>
      <c r="FBS1"/>
      <c r="FBT1"/>
      <c r="FBU1"/>
      <c r="FBV1"/>
      <c r="FBW1"/>
      <c r="FBX1"/>
      <c r="FBY1"/>
      <c r="FBZ1"/>
      <c r="FCA1"/>
      <c r="FCB1"/>
      <c r="FCC1"/>
      <c r="FCD1"/>
      <c r="FCE1"/>
      <c r="FCF1"/>
      <c r="FCG1"/>
      <c r="FCH1"/>
      <c r="FCI1"/>
      <c r="FCJ1"/>
      <c r="FCK1"/>
      <c r="FCL1"/>
      <c r="FCM1"/>
      <c r="FCN1"/>
      <c r="FCO1"/>
      <c r="FCP1"/>
      <c r="FCQ1"/>
      <c r="FCR1"/>
      <c r="FCS1"/>
      <c r="FCT1"/>
      <c r="FCU1"/>
      <c r="FCV1"/>
      <c r="FCW1"/>
      <c r="FCX1"/>
      <c r="FCY1"/>
      <c r="FCZ1"/>
      <c r="FDA1"/>
      <c r="FDB1"/>
      <c r="FDC1"/>
      <c r="FDD1"/>
      <c r="FDE1"/>
      <c r="FDF1"/>
      <c r="FDG1"/>
      <c r="FDH1"/>
      <c r="FDI1"/>
      <c r="FDJ1"/>
      <c r="FDK1"/>
      <c r="FDL1"/>
      <c r="FDM1"/>
      <c r="FDN1"/>
      <c r="FDO1"/>
      <c r="FDP1"/>
      <c r="FDQ1"/>
      <c r="FDR1"/>
      <c r="FDS1"/>
      <c r="FDT1"/>
      <c r="FDU1"/>
      <c r="FDV1"/>
      <c r="FDW1"/>
      <c r="FDX1"/>
      <c r="FDY1"/>
      <c r="FDZ1"/>
      <c r="FEA1"/>
      <c r="FEB1"/>
      <c r="FEC1"/>
      <c r="FED1"/>
      <c r="FEE1"/>
      <c r="FEF1"/>
      <c r="FEG1"/>
      <c r="FEH1"/>
      <c r="FEI1"/>
      <c r="FEJ1"/>
      <c r="FEK1"/>
      <c r="FEL1"/>
      <c r="FEM1"/>
      <c r="FEN1"/>
      <c r="FEO1"/>
      <c r="FEP1"/>
      <c r="FEQ1"/>
      <c r="FER1"/>
      <c r="FES1"/>
      <c r="FET1"/>
      <c r="FEU1"/>
      <c r="FEV1"/>
      <c r="FEW1"/>
      <c r="FEX1"/>
      <c r="FEY1"/>
      <c r="FEZ1"/>
      <c r="FFA1"/>
      <c r="FFB1"/>
      <c r="FFC1"/>
      <c r="FFD1"/>
      <c r="FFE1"/>
      <c r="FFF1"/>
      <c r="FFG1"/>
      <c r="FFH1"/>
      <c r="FFI1"/>
      <c r="FFJ1"/>
      <c r="FFK1"/>
      <c r="FFL1"/>
      <c r="FFM1"/>
      <c r="FFN1"/>
      <c r="FFO1"/>
      <c r="FFP1"/>
      <c r="FFQ1"/>
      <c r="FFR1"/>
      <c r="FFS1"/>
      <c r="FFT1"/>
      <c r="FFU1"/>
      <c r="FFV1"/>
      <c r="FFW1"/>
      <c r="FFX1"/>
      <c r="FFY1"/>
      <c r="FFZ1"/>
      <c r="FGA1"/>
      <c r="FGB1"/>
      <c r="FGC1"/>
      <c r="FGD1"/>
      <c r="FGE1"/>
      <c r="FGF1"/>
      <c r="FGG1"/>
      <c r="FGH1"/>
      <c r="FGI1"/>
      <c r="FGJ1"/>
      <c r="FGK1"/>
      <c r="FGL1"/>
      <c r="FGM1"/>
      <c r="FGN1"/>
      <c r="FGO1"/>
      <c r="FGP1"/>
      <c r="FGQ1"/>
      <c r="FGR1"/>
      <c r="FGS1"/>
      <c r="FGT1"/>
      <c r="FGU1"/>
      <c r="FGV1"/>
      <c r="FGW1"/>
      <c r="FGX1"/>
      <c r="FGY1"/>
      <c r="FGZ1"/>
      <c r="FHA1"/>
      <c r="FHB1"/>
      <c r="FHC1"/>
      <c r="FHD1"/>
      <c r="FHE1"/>
      <c r="FHF1"/>
      <c r="FHG1"/>
      <c r="FHH1"/>
      <c r="FHI1"/>
      <c r="FHJ1"/>
      <c r="FHK1"/>
      <c r="FHL1"/>
      <c r="FHM1"/>
      <c r="FHN1"/>
      <c r="FHO1"/>
      <c r="FHP1"/>
      <c r="FHQ1"/>
      <c r="FHR1"/>
      <c r="FHS1"/>
      <c r="FHT1"/>
      <c r="FHU1"/>
      <c r="FHV1"/>
      <c r="FHW1"/>
      <c r="FHX1"/>
      <c r="FHY1"/>
      <c r="FHZ1"/>
      <c r="FIA1"/>
      <c r="FIB1"/>
      <c r="FIC1"/>
      <c r="FID1"/>
      <c r="FIE1"/>
      <c r="FIF1"/>
      <c r="FIG1"/>
      <c r="FIH1"/>
      <c r="FII1"/>
      <c r="FIJ1"/>
      <c r="FIK1"/>
      <c r="FIL1"/>
      <c r="FIM1"/>
      <c r="FIN1"/>
      <c r="FIO1"/>
      <c r="FIP1"/>
      <c r="FIQ1"/>
      <c r="FIR1"/>
      <c r="FIS1"/>
      <c r="FIT1"/>
      <c r="FIU1"/>
      <c r="FIV1"/>
      <c r="FIW1"/>
      <c r="FIX1"/>
      <c r="FIY1"/>
      <c r="FIZ1"/>
      <c r="FJA1"/>
      <c r="FJB1"/>
      <c r="FJC1"/>
      <c r="FJD1"/>
      <c r="FJE1"/>
      <c r="FJF1"/>
      <c r="FJG1"/>
      <c r="FJH1"/>
      <c r="FJI1"/>
      <c r="FJJ1"/>
      <c r="FJK1"/>
      <c r="FJL1"/>
      <c r="FJM1"/>
      <c r="FJN1"/>
      <c r="FJO1"/>
      <c r="FJP1"/>
      <c r="FJQ1"/>
      <c r="FJR1"/>
      <c r="FJS1"/>
      <c r="FJT1"/>
      <c r="FJU1"/>
      <c r="FJV1"/>
      <c r="FJW1"/>
      <c r="FJX1"/>
      <c r="FJY1"/>
      <c r="FJZ1"/>
      <c r="FKA1"/>
      <c r="FKB1"/>
      <c r="FKC1"/>
      <c r="FKD1"/>
      <c r="FKE1"/>
      <c r="FKF1"/>
      <c r="FKG1"/>
      <c r="FKH1"/>
      <c r="FKI1"/>
      <c r="FKJ1"/>
      <c r="FKK1"/>
      <c r="FKL1"/>
      <c r="FKM1"/>
      <c r="FKN1"/>
      <c r="FKO1"/>
      <c r="FKP1"/>
      <c r="FKQ1"/>
      <c r="FKR1"/>
      <c r="FKS1"/>
      <c r="FKT1"/>
      <c r="FKU1"/>
      <c r="FKV1"/>
      <c r="FKW1"/>
      <c r="FKX1"/>
      <c r="FKY1"/>
      <c r="FKZ1"/>
      <c r="FLA1"/>
      <c r="FLB1"/>
      <c r="FLC1"/>
      <c r="FLD1"/>
      <c r="FLE1"/>
      <c r="FLF1"/>
      <c r="FLG1"/>
      <c r="FLH1"/>
      <c r="FLI1"/>
      <c r="FLJ1"/>
      <c r="FLK1"/>
      <c r="FLL1"/>
      <c r="FLM1"/>
      <c r="FLN1"/>
      <c r="FLO1"/>
      <c r="FLP1"/>
      <c r="FLQ1"/>
      <c r="FLR1"/>
      <c r="FLS1"/>
      <c r="FLT1"/>
      <c r="FLU1"/>
      <c r="FLV1"/>
      <c r="FLW1"/>
      <c r="FLX1"/>
      <c r="FLY1"/>
      <c r="FLZ1"/>
      <c r="FMA1"/>
      <c r="FMB1"/>
      <c r="FMC1"/>
      <c r="FMD1"/>
      <c r="FME1"/>
      <c r="FMF1"/>
      <c r="FMG1"/>
      <c r="FMH1"/>
      <c r="FMI1"/>
      <c r="FMJ1"/>
      <c r="FMK1"/>
      <c r="FML1"/>
      <c r="FMM1"/>
      <c r="FMN1"/>
      <c r="FMO1"/>
      <c r="FMP1"/>
      <c r="FMQ1"/>
      <c r="FMR1"/>
      <c r="FMS1"/>
      <c r="FMT1"/>
      <c r="FMU1"/>
      <c r="FMV1"/>
      <c r="FMW1"/>
      <c r="FMX1"/>
      <c r="FMY1"/>
      <c r="FMZ1"/>
      <c r="FNA1"/>
      <c r="FNB1"/>
      <c r="FNC1"/>
      <c r="FND1"/>
      <c r="FNE1"/>
      <c r="FNF1"/>
      <c r="FNG1"/>
      <c r="FNH1"/>
      <c r="FNI1"/>
      <c r="FNJ1"/>
      <c r="FNK1"/>
      <c r="FNL1"/>
      <c r="FNM1"/>
      <c r="FNN1"/>
      <c r="FNO1"/>
      <c r="FNP1"/>
      <c r="FNQ1"/>
      <c r="FNR1"/>
      <c r="FNS1"/>
      <c r="FNT1"/>
      <c r="FNU1"/>
      <c r="FNV1"/>
      <c r="FNW1"/>
      <c r="FNX1"/>
      <c r="FNY1"/>
      <c r="FNZ1"/>
      <c r="FOA1"/>
      <c r="FOB1"/>
      <c r="FOC1"/>
      <c r="FOD1"/>
      <c r="FOE1"/>
      <c r="FOF1"/>
      <c r="FOG1"/>
      <c r="FOH1"/>
      <c r="FOI1"/>
      <c r="FOJ1"/>
      <c r="FOK1"/>
      <c r="FOL1"/>
      <c r="FOM1"/>
      <c r="FON1"/>
      <c r="FOO1"/>
      <c r="FOP1"/>
      <c r="FOQ1"/>
      <c r="FOR1"/>
      <c r="FOS1"/>
      <c r="FOT1"/>
      <c r="FOU1"/>
      <c r="FOV1"/>
      <c r="FOW1"/>
      <c r="FOX1"/>
      <c r="FOY1"/>
      <c r="FOZ1"/>
      <c r="FPA1"/>
      <c r="FPB1"/>
      <c r="FPC1"/>
      <c r="FPD1"/>
      <c r="FPE1"/>
      <c r="FPF1"/>
      <c r="FPG1"/>
      <c r="FPH1"/>
      <c r="FPI1"/>
      <c r="FPJ1"/>
      <c r="FPK1"/>
      <c r="FPL1"/>
      <c r="FPM1"/>
      <c r="FPN1"/>
      <c r="FPO1"/>
      <c r="FPP1"/>
      <c r="FPQ1"/>
      <c r="FPR1"/>
      <c r="FPS1"/>
      <c r="FPT1"/>
      <c r="FPU1"/>
      <c r="FPV1"/>
      <c r="FPW1"/>
      <c r="FPX1"/>
      <c r="FPY1"/>
      <c r="FPZ1"/>
      <c r="FQA1"/>
      <c r="FQB1"/>
      <c r="FQC1"/>
      <c r="FQD1"/>
      <c r="FQE1"/>
      <c r="FQF1"/>
      <c r="FQG1"/>
      <c r="FQH1"/>
      <c r="FQI1"/>
      <c r="FQJ1"/>
      <c r="FQK1"/>
      <c r="FQL1"/>
      <c r="FQM1"/>
      <c r="FQN1"/>
      <c r="FQO1"/>
      <c r="FQP1"/>
      <c r="FQQ1"/>
      <c r="FQR1"/>
      <c r="FQS1"/>
      <c r="FQT1"/>
      <c r="FQU1"/>
      <c r="FQV1"/>
      <c r="FQW1"/>
      <c r="FQX1"/>
      <c r="FQY1"/>
      <c r="FQZ1"/>
      <c r="FRA1"/>
      <c r="FRB1"/>
      <c r="FRC1"/>
      <c r="FRD1"/>
      <c r="FRE1"/>
      <c r="FRF1"/>
      <c r="FRG1"/>
      <c r="FRH1"/>
      <c r="FRI1"/>
      <c r="FRJ1"/>
      <c r="FRK1"/>
      <c r="FRL1"/>
      <c r="FRM1"/>
      <c r="FRN1"/>
      <c r="FRO1"/>
      <c r="FRP1"/>
      <c r="FRQ1"/>
      <c r="FRR1"/>
      <c r="FRS1"/>
      <c r="FRT1"/>
      <c r="FRU1"/>
      <c r="FRV1"/>
      <c r="FRW1"/>
      <c r="FRX1"/>
      <c r="FRY1"/>
      <c r="FRZ1"/>
      <c r="FSA1"/>
      <c r="FSB1"/>
      <c r="FSC1"/>
      <c r="FSD1"/>
      <c r="FSE1"/>
      <c r="FSF1"/>
      <c r="FSG1"/>
      <c r="FSH1"/>
      <c r="FSI1"/>
      <c r="FSJ1"/>
      <c r="FSK1"/>
      <c r="FSL1"/>
      <c r="FSM1"/>
      <c r="FSN1"/>
      <c r="FSO1"/>
      <c r="FSP1"/>
      <c r="FSQ1"/>
      <c r="FSR1"/>
      <c r="FSS1"/>
      <c r="FST1"/>
      <c r="FSU1"/>
      <c r="FSV1"/>
      <c r="FSW1"/>
      <c r="FSX1"/>
      <c r="FSY1"/>
      <c r="FSZ1"/>
      <c r="FTA1"/>
      <c r="FTB1"/>
      <c r="FTC1"/>
      <c r="FTD1"/>
      <c r="FTE1"/>
      <c r="FTF1"/>
      <c r="FTG1"/>
      <c r="FTH1"/>
      <c r="FTI1"/>
      <c r="FTJ1"/>
      <c r="FTK1"/>
      <c r="FTL1"/>
      <c r="FTM1"/>
      <c r="FTN1"/>
      <c r="FTO1"/>
      <c r="FTP1"/>
      <c r="FTQ1"/>
      <c r="FTR1"/>
      <c r="FTS1"/>
      <c r="FTT1"/>
      <c r="FTU1"/>
      <c r="FTV1"/>
      <c r="FTW1"/>
      <c r="FTX1"/>
      <c r="FTY1"/>
      <c r="FTZ1"/>
      <c r="FUA1"/>
      <c r="FUB1"/>
      <c r="FUC1"/>
      <c r="FUD1"/>
      <c r="FUE1"/>
      <c r="FUF1"/>
      <c r="FUG1"/>
      <c r="FUH1"/>
      <c r="FUI1"/>
      <c r="FUJ1"/>
      <c r="FUK1"/>
      <c r="FUL1"/>
      <c r="FUM1"/>
      <c r="FUN1"/>
      <c r="FUO1"/>
      <c r="FUP1"/>
      <c r="FUQ1"/>
      <c r="FUR1"/>
      <c r="FUS1"/>
      <c r="FUT1"/>
      <c r="FUU1"/>
      <c r="FUV1"/>
      <c r="FUW1"/>
      <c r="FUX1"/>
      <c r="FUY1"/>
      <c r="FUZ1"/>
      <c r="FVA1"/>
      <c r="FVB1"/>
      <c r="FVC1"/>
      <c r="FVD1"/>
      <c r="FVE1"/>
      <c r="FVF1"/>
      <c r="FVG1"/>
      <c r="FVH1"/>
      <c r="FVI1"/>
      <c r="FVJ1"/>
      <c r="FVK1"/>
      <c r="FVL1"/>
      <c r="FVM1"/>
      <c r="FVN1"/>
      <c r="FVO1"/>
      <c r="FVP1"/>
      <c r="FVQ1"/>
      <c r="FVR1"/>
      <c r="FVS1"/>
      <c r="FVT1"/>
      <c r="FVU1"/>
      <c r="FVV1"/>
      <c r="FVW1"/>
      <c r="FVX1"/>
      <c r="FVY1"/>
      <c r="FVZ1"/>
      <c r="FWA1"/>
      <c r="FWB1"/>
      <c r="FWC1"/>
      <c r="FWD1"/>
      <c r="FWE1"/>
      <c r="FWF1"/>
      <c r="FWG1"/>
      <c r="FWH1"/>
      <c r="FWI1"/>
      <c r="FWJ1"/>
      <c r="FWK1"/>
      <c r="FWL1"/>
      <c r="FWM1"/>
      <c r="FWN1"/>
      <c r="FWO1"/>
      <c r="FWP1"/>
      <c r="FWQ1"/>
      <c r="FWR1"/>
      <c r="FWS1"/>
      <c r="FWT1"/>
      <c r="FWU1"/>
      <c r="FWV1"/>
      <c r="FWW1"/>
      <c r="FWX1"/>
      <c r="FWY1"/>
      <c r="FWZ1"/>
      <c r="FXA1"/>
      <c r="FXB1"/>
      <c r="FXC1"/>
      <c r="FXD1"/>
      <c r="FXE1"/>
      <c r="FXF1"/>
      <c r="FXG1"/>
      <c r="FXH1"/>
      <c r="FXI1"/>
      <c r="FXJ1"/>
      <c r="FXK1"/>
      <c r="FXL1"/>
      <c r="FXM1"/>
      <c r="FXN1"/>
      <c r="FXO1"/>
      <c r="FXP1"/>
      <c r="FXQ1"/>
      <c r="FXR1"/>
      <c r="FXS1"/>
      <c r="FXT1"/>
      <c r="FXU1"/>
      <c r="FXV1"/>
      <c r="FXW1"/>
      <c r="FXX1"/>
      <c r="FXY1"/>
      <c r="FXZ1"/>
      <c r="FYA1"/>
      <c r="FYB1"/>
      <c r="FYC1"/>
      <c r="FYD1"/>
      <c r="FYE1"/>
      <c r="FYF1"/>
      <c r="FYG1"/>
      <c r="FYH1"/>
      <c r="FYI1"/>
      <c r="FYJ1"/>
      <c r="FYK1"/>
      <c r="FYL1"/>
      <c r="FYM1"/>
      <c r="FYN1"/>
      <c r="FYO1"/>
      <c r="FYP1"/>
      <c r="FYQ1"/>
      <c r="FYR1"/>
      <c r="FYS1"/>
      <c r="FYT1"/>
      <c r="FYU1"/>
      <c r="FYV1"/>
      <c r="FYW1"/>
      <c r="FYX1"/>
      <c r="FYY1"/>
      <c r="FYZ1"/>
      <c r="FZA1"/>
      <c r="FZB1"/>
      <c r="FZC1"/>
      <c r="FZD1"/>
      <c r="FZE1"/>
      <c r="FZF1"/>
      <c r="FZG1"/>
      <c r="FZH1"/>
      <c r="FZI1"/>
      <c r="FZJ1"/>
      <c r="FZK1"/>
      <c r="FZL1"/>
      <c r="FZM1"/>
      <c r="FZN1"/>
      <c r="FZO1"/>
      <c r="FZP1"/>
      <c r="FZQ1"/>
      <c r="FZR1"/>
      <c r="FZS1"/>
      <c r="FZT1"/>
      <c r="FZU1"/>
      <c r="FZV1"/>
      <c r="FZW1"/>
      <c r="FZX1"/>
      <c r="FZY1"/>
      <c r="FZZ1"/>
      <c r="GAA1"/>
      <c r="GAB1"/>
      <c r="GAC1"/>
      <c r="GAD1"/>
      <c r="GAE1"/>
      <c r="GAF1"/>
      <c r="GAG1"/>
      <c r="GAH1"/>
      <c r="GAI1"/>
      <c r="GAJ1"/>
      <c r="GAK1"/>
      <c r="GAL1"/>
      <c r="GAM1"/>
      <c r="GAN1"/>
      <c r="GAO1"/>
      <c r="GAP1"/>
      <c r="GAQ1"/>
      <c r="GAR1"/>
      <c r="GAS1"/>
      <c r="GAT1"/>
      <c r="GAU1"/>
      <c r="GAV1"/>
      <c r="GAW1"/>
      <c r="GAX1"/>
      <c r="GAY1"/>
      <c r="GAZ1"/>
      <c r="GBA1"/>
      <c r="GBB1"/>
      <c r="GBC1"/>
      <c r="GBD1"/>
      <c r="GBE1"/>
      <c r="GBF1"/>
      <c r="GBG1"/>
      <c r="GBH1"/>
      <c r="GBI1"/>
      <c r="GBJ1"/>
      <c r="GBK1"/>
      <c r="GBL1"/>
      <c r="GBM1"/>
      <c r="GBN1"/>
      <c r="GBO1"/>
      <c r="GBP1"/>
      <c r="GBQ1"/>
      <c r="GBR1"/>
      <c r="GBS1"/>
      <c r="GBT1"/>
      <c r="GBU1"/>
      <c r="GBV1"/>
      <c r="GBW1"/>
      <c r="GBX1"/>
      <c r="GBY1"/>
      <c r="GBZ1"/>
      <c r="GCA1"/>
      <c r="GCB1"/>
      <c r="GCC1"/>
      <c r="GCD1"/>
      <c r="GCE1"/>
      <c r="GCF1"/>
      <c r="GCG1"/>
      <c r="GCH1"/>
      <c r="GCI1"/>
      <c r="GCJ1"/>
      <c r="GCK1"/>
      <c r="GCL1"/>
      <c r="GCM1"/>
      <c r="GCN1"/>
      <c r="GCO1"/>
      <c r="GCP1"/>
      <c r="GCQ1"/>
      <c r="GCR1"/>
      <c r="GCS1"/>
      <c r="GCT1"/>
      <c r="GCU1"/>
      <c r="GCV1"/>
      <c r="GCW1"/>
      <c r="GCX1"/>
      <c r="GCY1"/>
      <c r="GCZ1"/>
      <c r="GDA1"/>
      <c r="GDB1"/>
      <c r="GDC1"/>
      <c r="GDD1"/>
      <c r="GDE1"/>
      <c r="GDF1"/>
      <c r="GDG1"/>
      <c r="GDH1"/>
      <c r="GDI1"/>
      <c r="GDJ1"/>
      <c r="GDK1"/>
      <c r="GDL1"/>
      <c r="GDM1"/>
      <c r="GDN1"/>
      <c r="GDO1"/>
      <c r="GDP1"/>
      <c r="GDQ1"/>
      <c r="GDR1"/>
      <c r="GDS1"/>
      <c r="GDT1"/>
      <c r="GDU1"/>
      <c r="GDV1"/>
      <c r="GDW1"/>
      <c r="GDX1"/>
      <c r="GDY1"/>
      <c r="GDZ1"/>
      <c r="GEA1"/>
      <c r="GEB1"/>
      <c r="GEC1"/>
      <c r="GED1"/>
      <c r="GEE1"/>
      <c r="GEF1"/>
      <c r="GEG1"/>
      <c r="GEH1"/>
      <c r="GEI1"/>
      <c r="GEJ1"/>
      <c r="GEK1"/>
      <c r="GEL1"/>
      <c r="GEM1"/>
      <c r="GEN1"/>
      <c r="GEO1"/>
      <c r="GEP1"/>
      <c r="GEQ1"/>
      <c r="GER1"/>
      <c r="GES1"/>
      <c r="GET1"/>
      <c r="GEU1"/>
      <c r="GEV1"/>
      <c r="GEW1"/>
      <c r="GEX1"/>
      <c r="GEY1"/>
      <c r="GEZ1"/>
      <c r="GFA1"/>
      <c r="GFB1"/>
      <c r="GFC1"/>
      <c r="GFD1"/>
      <c r="GFE1"/>
      <c r="GFF1"/>
      <c r="GFG1"/>
      <c r="GFH1"/>
      <c r="GFI1"/>
      <c r="GFJ1"/>
      <c r="GFK1"/>
      <c r="GFL1"/>
      <c r="GFM1"/>
      <c r="GFN1"/>
      <c r="GFO1"/>
      <c r="GFP1"/>
      <c r="GFQ1"/>
      <c r="GFR1"/>
      <c r="GFS1"/>
      <c r="GFT1"/>
      <c r="GFU1"/>
      <c r="GFV1"/>
      <c r="GFW1"/>
      <c r="GFX1"/>
      <c r="GFY1"/>
      <c r="GFZ1"/>
      <c r="GGA1"/>
      <c r="GGB1"/>
      <c r="GGC1"/>
      <c r="GGD1"/>
      <c r="GGE1"/>
      <c r="GGF1"/>
      <c r="GGG1"/>
      <c r="GGH1"/>
      <c r="GGI1"/>
      <c r="GGJ1"/>
      <c r="GGK1"/>
      <c r="GGL1"/>
      <c r="GGM1"/>
      <c r="GGN1"/>
      <c r="GGO1"/>
      <c r="GGP1"/>
      <c r="GGQ1"/>
      <c r="GGR1"/>
      <c r="GGS1"/>
      <c r="GGT1"/>
      <c r="GGU1"/>
      <c r="GGV1"/>
      <c r="GGW1"/>
      <c r="GGX1"/>
      <c r="GGY1"/>
      <c r="GGZ1"/>
      <c r="GHA1"/>
      <c r="GHB1"/>
      <c r="GHC1"/>
      <c r="GHD1"/>
      <c r="GHE1"/>
      <c r="GHF1"/>
      <c r="GHG1"/>
      <c r="GHH1"/>
      <c r="GHI1"/>
      <c r="GHJ1"/>
      <c r="GHK1"/>
      <c r="GHL1"/>
      <c r="GHM1"/>
      <c r="GHN1"/>
      <c r="GHO1"/>
      <c r="GHP1"/>
      <c r="GHQ1"/>
      <c r="GHR1"/>
      <c r="GHS1"/>
      <c r="GHT1"/>
      <c r="GHU1"/>
      <c r="GHV1"/>
      <c r="GHW1"/>
      <c r="GHX1"/>
      <c r="GHY1"/>
      <c r="GHZ1"/>
      <c r="GIA1"/>
      <c r="GIB1"/>
      <c r="GIC1"/>
      <c r="GID1"/>
      <c r="GIE1"/>
      <c r="GIF1"/>
      <c r="GIG1"/>
      <c r="GIH1"/>
      <c r="GII1"/>
      <c r="GIJ1"/>
      <c r="GIK1"/>
      <c r="GIL1"/>
      <c r="GIM1"/>
      <c r="GIN1"/>
      <c r="GIO1"/>
      <c r="GIP1"/>
      <c r="GIQ1"/>
      <c r="GIR1"/>
      <c r="GIS1"/>
      <c r="GIT1"/>
      <c r="GIU1"/>
      <c r="GIV1"/>
      <c r="GIW1"/>
      <c r="GIX1"/>
      <c r="GIY1"/>
      <c r="GIZ1"/>
      <c r="GJA1"/>
      <c r="GJB1"/>
      <c r="GJC1"/>
      <c r="GJD1"/>
      <c r="GJE1"/>
      <c r="GJF1"/>
      <c r="GJG1"/>
      <c r="GJH1"/>
      <c r="GJI1"/>
      <c r="GJJ1"/>
      <c r="GJK1"/>
      <c r="GJL1"/>
      <c r="GJM1"/>
      <c r="GJN1"/>
      <c r="GJO1"/>
      <c r="GJP1"/>
      <c r="GJQ1"/>
      <c r="GJR1"/>
      <c r="GJS1"/>
      <c r="GJT1"/>
      <c r="GJU1"/>
      <c r="GJV1"/>
      <c r="GJW1"/>
      <c r="GJX1"/>
      <c r="GJY1"/>
      <c r="GJZ1"/>
      <c r="GKA1"/>
      <c r="GKB1"/>
      <c r="GKC1"/>
      <c r="GKD1"/>
      <c r="GKE1"/>
      <c r="GKF1"/>
      <c r="GKG1"/>
      <c r="GKH1"/>
      <c r="GKI1"/>
      <c r="GKJ1"/>
      <c r="GKK1"/>
      <c r="GKL1"/>
      <c r="GKM1"/>
      <c r="GKN1"/>
      <c r="GKO1"/>
      <c r="GKP1"/>
      <c r="GKQ1"/>
      <c r="GKR1"/>
      <c r="GKS1"/>
      <c r="GKT1"/>
      <c r="GKU1"/>
      <c r="GKV1"/>
      <c r="GKW1"/>
      <c r="GKX1"/>
      <c r="GKY1"/>
      <c r="GKZ1"/>
      <c r="GLA1"/>
      <c r="GLB1"/>
      <c r="GLC1"/>
      <c r="GLD1"/>
      <c r="GLE1"/>
      <c r="GLF1"/>
      <c r="GLG1"/>
      <c r="GLH1"/>
      <c r="GLI1"/>
      <c r="GLJ1"/>
      <c r="GLK1"/>
      <c r="GLL1"/>
      <c r="GLM1"/>
      <c r="GLN1"/>
      <c r="GLO1"/>
      <c r="GLP1"/>
      <c r="GLQ1"/>
      <c r="GLR1"/>
      <c r="GLS1"/>
      <c r="GLT1"/>
      <c r="GLU1"/>
      <c r="GLV1"/>
      <c r="GLW1"/>
      <c r="GLX1"/>
      <c r="GLY1"/>
      <c r="GLZ1"/>
      <c r="GMA1"/>
      <c r="GMB1"/>
      <c r="GMC1"/>
      <c r="GMD1"/>
      <c r="GME1"/>
      <c r="GMF1"/>
      <c r="GMG1"/>
      <c r="GMH1"/>
      <c r="GMI1"/>
      <c r="GMJ1"/>
      <c r="GMK1"/>
      <c r="GML1"/>
      <c r="GMM1"/>
      <c r="GMN1"/>
      <c r="GMO1"/>
      <c r="GMP1"/>
      <c r="GMQ1"/>
      <c r="GMR1"/>
      <c r="GMS1"/>
      <c r="GMT1"/>
      <c r="GMU1"/>
      <c r="GMV1"/>
      <c r="GMW1"/>
      <c r="GMX1"/>
      <c r="GMY1"/>
      <c r="GMZ1"/>
      <c r="GNA1"/>
      <c r="GNB1"/>
      <c r="GNC1"/>
      <c r="GND1"/>
      <c r="GNE1"/>
      <c r="GNF1"/>
      <c r="GNG1"/>
      <c r="GNH1"/>
      <c r="GNI1"/>
      <c r="GNJ1"/>
      <c r="GNK1"/>
      <c r="GNL1"/>
      <c r="GNM1"/>
      <c r="GNN1"/>
      <c r="GNO1"/>
      <c r="GNP1"/>
      <c r="GNQ1"/>
      <c r="GNR1"/>
      <c r="GNS1"/>
      <c r="GNT1"/>
      <c r="GNU1"/>
      <c r="GNV1"/>
      <c r="GNW1"/>
      <c r="GNX1"/>
      <c r="GNY1"/>
      <c r="GNZ1"/>
      <c r="GOA1"/>
      <c r="GOB1"/>
      <c r="GOC1"/>
      <c r="GOD1"/>
      <c r="GOE1"/>
      <c r="GOF1"/>
      <c r="GOG1"/>
      <c r="GOH1"/>
      <c r="GOI1"/>
      <c r="GOJ1"/>
      <c r="GOK1"/>
      <c r="GOL1"/>
      <c r="GOM1"/>
      <c r="GON1"/>
      <c r="GOO1"/>
      <c r="GOP1"/>
      <c r="GOQ1"/>
      <c r="GOR1"/>
      <c r="GOS1"/>
      <c r="GOT1"/>
      <c r="GOU1"/>
      <c r="GOV1"/>
      <c r="GOW1"/>
      <c r="GOX1"/>
      <c r="GOY1"/>
      <c r="GOZ1"/>
      <c r="GPA1"/>
      <c r="GPB1"/>
      <c r="GPC1"/>
      <c r="GPD1"/>
      <c r="GPE1"/>
      <c r="GPF1"/>
      <c r="GPG1"/>
      <c r="GPH1"/>
      <c r="GPI1"/>
      <c r="GPJ1"/>
      <c r="GPK1"/>
      <c r="GPL1"/>
      <c r="GPM1"/>
      <c r="GPN1"/>
      <c r="GPO1"/>
      <c r="GPP1"/>
      <c r="GPQ1"/>
      <c r="GPR1"/>
      <c r="GPS1"/>
      <c r="GPT1"/>
      <c r="GPU1"/>
      <c r="GPV1"/>
      <c r="GPW1"/>
      <c r="GPX1"/>
      <c r="GPY1"/>
      <c r="GPZ1"/>
      <c r="GQA1"/>
      <c r="GQB1"/>
      <c r="GQC1"/>
      <c r="GQD1"/>
      <c r="GQE1"/>
      <c r="GQF1"/>
      <c r="GQG1"/>
      <c r="GQH1"/>
      <c r="GQI1"/>
      <c r="GQJ1"/>
      <c r="GQK1"/>
      <c r="GQL1"/>
      <c r="GQM1"/>
      <c r="GQN1"/>
      <c r="GQO1"/>
      <c r="GQP1"/>
      <c r="GQQ1"/>
      <c r="GQR1"/>
      <c r="GQS1"/>
      <c r="GQT1"/>
      <c r="GQU1"/>
      <c r="GQV1"/>
      <c r="GQW1"/>
      <c r="GQX1"/>
      <c r="GQY1"/>
      <c r="GQZ1"/>
      <c r="GRA1"/>
      <c r="GRB1"/>
      <c r="GRC1"/>
      <c r="GRD1"/>
      <c r="GRE1"/>
      <c r="GRF1"/>
      <c r="GRG1"/>
      <c r="GRH1"/>
      <c r="GRI1"/>
      <c r="GRJ1"/>
      <c r="GRK1"/>
      <c r="GRL1"/>
      <c r="GRM1"/>
      <c r="GRN1"/>
      <c r="GRO1"/>
      <c r="GRP1"/>
      <c r="GRQ1"/>
      <c r="GRR1"/>
      <c r="GRS1"/>
      <c r="GRT1"/>
      <c r="GRU1"/>
      <c r="GRV1"/>
      <c r="GRW1"/>
      <c r="GRX1"/>
      <c r="GRY1"/>
      <c r="GRZ1"/>
      <c r="GSA1"/>
      <c r="GSB1"/>
      <c r="GSC1"/>
      <c r="GSD1"/>
      <c r="GSE1"/>
      <c r="GSF1"/>
      <c r="GSG1"/>
      <c r="GSH1"/>
      <c r="GSI1"/>
      <c r="GSJ1"/>
      <c r="GSK1"/>
      <c r="GSL1"/>
      <c r="GSM1"/>
      <c r="GSN1"/>
      <c r="GSO1"/>
      <c r="GSP1"/>
      <c r="GSQ1"/>
      <c r="GSR1"/>
      <c r="GSS1"/>
      <c r="GST1"/>
      <c r="GSU1"/>
      <c r="GSV1"/>
      <c r="GSW1"/>
      <c r="GSX1"/>
      <c r="GSY1"/>
      <c r="GSZ1"/>
      <c r="GTA1"/>
      <c r="GTB1"/>
      <c r="GTC1"/>
      <c r="GTD1"/>
      <c r="GTE1"/>
      <c r="GTF1"/>
      <c r="GTG1"/>
      <c r="GTH1"/>
      <c r="GTI1"/>
      <c r="GTJ1"/>
      <c r="GTK1"/>
      <c r="GTL1"/>
      <c r="GTM1"/>
      <c r="GTN1"/>
      <c r="GTO1"/>
      <c r="GTP1"/>
      <c r="GTQ1"/>
      <c r="GTR1"/>
      <c r="GTS1"/>
      <c r="GTT1"/>
      <c r="GTU1"/>
      <c r="GTV1"/>
      <c r="GTW1"/>
      <c r="GTX1"/>
      <c r="GTY1"/>
      <c r="GTZ1"/>
      <c r="GUA1"/>
      <c r="GUB1"/>
      <c r="GUC1"/>
      <c r="GUD1"/>
      <c r="GUE1"/>
      <c r="GUF1"/>
      <c r="GUG1"/>
      <c r="GUH1"/>
      <c r="GUI1"/>
      <c r="GUJ1"/>
      <c r="GUK1"/>
      <c r="GUL1"/>
      <c r="GUM1"/>
      <c r="GUN1"/>
      <c r="GUO1"/>
      <c r="GUP1"/>
      <c r="GUQ1"/>
      <c r="GUR1"/>
      <c r="GUS1"/>
      <c r="GUT1"/>
      <c r="GUU1"/>
      <c r="GUV1"/>
      <c r="GUW1"/>
      <c r="GUX1"/>
      <c r="GUY1"/>
      <c r="GUZ1"/>
      <c r="GVA1"/>
      <c r="GVB1"/>
      <c r="GVC1"/>
      <c r="GVD1"/>
      <c r="GVE1"/>
      <c r="GVF1"/>
      <c r="GVG1"/>
      <c r="GVH1"/>
      <c r="GVI1"/>
      <c r="GVJ1"/>
      <c r="GVK1"/>
      <c r="GVL1"/>
      <c r="GVM1"/>
      <c r="GVN1"/>
      <c r="GVO1"/>
      <c r="GVP1"/>
      <c r="GVQ1"/>
      <c r="GVR1"/>
      <c r="GVS1"/>
      <c r="GVT1"/>
      <c r="GVU1"/>
      <c r="GVV1"/>
      <c r="GVW1"/>
      <c r="GVX1"/>
      <c r="GVY1"/>
      <c r="GVZ1"/>
      <c r="GWA1"/>
      <c r="GWB1"/>
      <c r="GWC1"/>
      <c r="GWD1"/>
      <c r="GWE1"/>
      <c r="GWF1"/>
      <c r="GWG1"/>
      <c r="GWH1"/>
      <c r="GWI1"/>
      <c r="GWJ1"/>
      <c r="GWK1"/>
      <c r="GWL1"/>
      <c r="GWM1"/>
      <c r="GWN1"/>
      <c r="GWO1"/>
      <c r="GWP1"/>
      <c r="GWQ1"/>
      <c r="GWR1"/>
      <c r="GWS1"/>
      <c r="GWT1"/>
      <c r="GWU1"/>
      <c r="GWV1"/>
      <c r="GWW1"/>
      <c r="GWX1"/>
      <c r="GWY1"/>
      <c r="GWZ1"/>
      <c r="GXA1"/>
      <c r="GXB1"/>
      <c r="GXC1"/>
      <c r="GXD1"/>
      <c r="GXE1"/>
      <c r="GXF1"/>
      <c r="GXG1"/>
      <c r="GXH1"/>
      <c r="GXI1"/>
      <c r="GXJ1"/>
      <c r="GXK1"/>
      <c r="GXL1"/>
      <c r="GXM1"/>
      <c r="GXN1"/>
      <c r="GXO1"/>
      <c r="GXP1"/>
      <c r="GXQ1"/>
      <c r="GXR1"/>
      <c r="GXS1"/>
      <c r="GXT1"/>
      <c r="GXU1"/>
      <c r="GXV1"/>
      <c r="GXW1"/>
      <c r="GXX1"/>
      <c r="GXY1"/>
      <c r="GXZ1"/>
      <c r="GYA1"/>
      <c r="GYB1"/>
      <c r="GYC1"/>
      <c r="GYD1"/>
      <c r="GYE1"/>
      <c r="GYF1"/>
      <c r="GYG1"/>
      <c r="GYH1"/>
      <c r="GYI1"/>
      <c r="GYJ1"/>
      <c r="GYK1"/>
      <c r="GYL1"/>
      <c r="GYM1"/>
      <c r="GYN1"/>
      <c r="GYO1"/>
      <c r="GYP1"/>
      <c r="GYQ1"/>
      <c r="GYR1"/>
      <c r="GYS1"/>
      <c r="GYT1"/>
      <c r="GYU1"/>
      <c r="GYV1"/>
      <c r="GYW1"/>
      <c r="GYX1"/>
      <c r="GYY1"/>
      <c r="GYZ1"/>
      <c r="GZA1"/>
      <c r="GZB1"/>
      <c r="GZC1"/>
      <c r="GZD1"/>
      <c r="GZE1"/>
      <c r="GZF1"/>
      <c r="GZG1"/>
      <c r="GZH1"/>
      <c r="GZI1"/>
      <c r="GZJ1"/>
      <c r="GZK1"/>
      <c r="GZL1"/>
      <c r="GZM1"/>
      <c r="GZN1"/>
      <c r="GZO1"/>
      <c r="GZP1"/>
      <c r="GZQ1"/>
      <c r="GZR1"/>
      <c r="GZS1"/>
      <c r="GZT1"/>
      <c r="GZU1"/>
      <c r="GZV1"/>
      <c r="GZW1"/>
      <c r="GZX1"/>
      <c r="GZY1"/>
      <c r="GZZ1"/>
      <c r="HAA1"/>
      <c r="HAB1"/>
      <c r="HAC1"/>
      <c r="HAD1"/>
      <c r="HAE1"/>
      <c r="HAF1"/>
      <c r="HAG1"/>
      <c r="HAH1"/>
      <c r="HAI1"/>
      <c r="HAJ1"/>
      <c r="HAK1"/>
      <c r="HAL1"/>
      <c r="HAM1"/>
      <c r="HAN1"/>
      <c r="HAO1"/>
      <c r="HAP1"/>
      <c r="HAQ1"/>
      <c r="HAR1"/>
      <c r="HAS1"/>
      <c r="HAT1"/>
      <c r="HAU1"/>
      <c r="HAV1"/>
      <c r="HAW1"/>
      <c r="HAX1"/>
      <c r="HAY1"/>
      <c r="HAZ1"/>
      <c r="HBA1"/>
      <c r="HBB1"/>
      <c r="HBC1"/>
      <c r="HBD1"/>
      <c r="HBE1"/>
      <c r="HBF1"/>
      <c r="HBG1"/>
      <c r="HBH1"/>
      <c r="HBI1"/>
      <c r="HBJ1"/>
      <c r="HBK1"/>
      <c r="HBL1"/>
      <c r="HBM1"/>
      <c r="HBN1"/>
      <c r="HBO1"/>
      <c r="HBP1"/>
      <c r="HBQ1"/>
      <c r="HBR1"/>
      <c r="HBS1"/>
      <c r="HBT1"/>
      <c r="HBU1"/>
      <c r="HBV1"/>
      <c r="HBW1"/>
      <c r="HBX1"/>
      <c r="HBY1"/>
      <c r="HBZ1"/>
      <c r="HCA1"/>
      <c r="HCB1"/>
      <c r="HCC1"/>
      <c r="HCD1"/>
      <c r="HCE1"/>
      <c r="HCF1"/>
      <c r="HCG1"/>
      <c r="HCH1"/>
      <c r="HCI1"/>
      <c r="HCJ1"/>
      <c r="HCK1"/>
      <c r="HCL1"/>
      <c r="HCM1"/>
      <c r="HCN1"/>
      <c r="HCO1"/>
      <c r="HCP1"/>
      <c r="HCQ1"/>
      <c r="HCR1"/>
      <c r="HCS1"/>
      <c r="HCT1"/>
      <c r="HCU1"/>
      <c r="HCV1"/>
      <c r="HCW1"/>
      <c r="HCX1"/>
      <c r="HCY1"/>
      <c r="HCZ1"/>
      <c r="HDA1"/>
      <c r="HDB1"/>
      <c r="HDC1"/>
      <c r="HDD1"/>
      <c r="HDE1"/>
      <c r="HDF1"/>
      <c r="HDG1"/>
      <c r="HDH1"/>
      <c r="HDI1"/>
      <c r="HDJ1"/>
      <c r="HDK1"/>
      <c r="HDL1"/>
      <c r="HDM1"/>
      <c r="HDN1"/>
      <c r="HDO1"/>
      <c r="HDP1"/>
      <c r="HDQ1"/>
      <c r="HDR1"/>
      <c r="HDS1"/>
      <c r="HDT1"/>
      <c r="HDU1"/>
      <c r="HDV1"/>
      <c r="HDW1"/>
      <c r="HDX1"/>
      <c r="HDY1"/>
      <c r="HDZ1"/>
      <c r="HEA1"/>
      <c r="HEB1"/>
      <c r="HEC1"/>
      <c r="HED1"/>
      <c r="HEE1"/>
      <c r="HEF1"/>
      <c r="HEG1"/>
      <c r="HEH1"/>
      <c r="HEI1"/>
      <c r="HEJ1"/>
      <c r="HEK1"/>
      <c r="HEL1"/>
      <c r="HEM1"/>
      <c r="HEN1"/>
      <c r="HEO1"/>
      <c r="HEP1"/>
      <c r="HEQ1"/>
      <c r="HER1"/>
      <c r="HES1"/>
      <c r="HET1"/>
      <c r="HEU1"/>
      <c r="HEV1"/>
      <c r="HEW1"/>
      <c r="HEX1"/>
      <c r="HEY1"/>
      <c r="HEZ1"/>
      <c r="HFA1"/>
      <c r="HFB1"/>
      <c r="HFC1"/>
      <c r="HFD1"/>
      <c r="HFE1"/>
      <c r="HFF1"/>
      <c r="HFG1"/>
      <c r="HFH1"/>
      <c r="HFI1"/>
      <c r="HFJ1"/>
      <c r="HFK1"/>
      <c r="HFL1"/>
      <c r="HFM1"/>
      <c r="HFN1"/>
      <c r="HFO1"/>
      <c r="HFP1"/>
      <c r="HFQ1"/>
      <c r="HFR1"/>
      <c r="HFS1"/>
      <c r="HFT1"/>
      <c r="HFU1"/>
      <c r="HFV1"/>
      <c r="HFW1"/>
      <c r="HFX1"/>
      <c r="HFY1"/>
      <c r="HFZ1"/>
      <c r="HGA1"/>
      <c r="HGB1"/>
      <c r="HGC1"/>
      <c r="HGD1"/>
      <c r="HGE1"/>
      <c r="HGF1"/>
      <c r="HGG1"/>
      <c r="HGH1"/>
      <c r="HGI1"/>
      <c r="HGJ1"/>
      <c r="HGK1"/>
      <c r="HGL1"/>
      <c r="HGM1"/>
      <c r="HGN1"/>
      <c r="HGO1"/>
      <c r="HGP1"/>
      <c r="HGQ1"/>
      <c r="HGR1"/>
      <c r="HGS1"/>
      <c r="HGT1"/>
      <c r="HGU1"/>
      <c r="HGV1"/>
      <c r="HGW1"/>
      <c r="HGX1"/>
      <c r="HGY1"/>
      <c r="HGZ1"/>
      <c r="HHA1"/>
      <c r="HHB1"/>
      <c r="HHC1"/>
      <c r="HHD1"/>
      <c r="HHE1"/>
      <c r="HHF1"/>
      <c r="HHG1"/>
      <c r="HHH1"/>
      <c r="HHI1"/>
      <c r="HHJ1"/>
      <c r="HHK1"/>
      <c r="HHL1"/>
      <c r="HHM1"/>
      <c r="HHN1"/>
      <c r="HHO1"/>
      <c r="HHP1"/>
      <c r="HHQ1"/>
      <c r="HHR1"/>
      <c r="HHS1"/>
      <c r="HHT1"/>
      <c r="HHU1"/>
      <c r="HHV1"/>
      <c r="HHW1"/>
      <c r="HHX1"/>
      <c r="HHY1"/>
      <c r="HHZ1"/>
      <c r="HIA1"/>
      <c r="HIB1"/>
      <c r="HIC1"/>
      <c r="HID1"/>
      <c r="HIE1"/>
      <c r="HIF1"/>
      <c r="HIG1"/>
      <c r="HIH1"/>
      <c r="HII1"/>
      <c r="HIJ1"/>
      <c r="HIK1"/>
      <c r="HIL1"/>
      <c r="HIM1"/>
      <c r="HIN1"/>
      <c r="HIO1"/>
      <c r="HIP1"/>
      <c r="HIQ1"/>
      <c r="HIR1"/>
      <c r="HIS1"/>
      <c r="HIT1"/>
      <c r="HIU1"/>
      <c r="HIV1"/>
      <c r="HIW1"/>
      <c r="HIX1"/>
      <c r="HIY1"/>
      <c r="HIZ1"/>
      <c r="HJA1"/>
      <c r="HJB1"/>
      <c r="HJC1"/>
      <c r="HJD1"/>
      <c r="HJE1"/>
      <c r="HJF1"/>
      <c r="HJG1"/>
      <c r="HJH1"/>
      <c r="HJI1"/>
      <c r="HJJ1"/>
      <c r="HJK1"/>
      <c r="HJL1"/>
      <c r="HJM1"/>
      <c r="HJN1"/>
      <c r="HJO1"/>
      <c r="HJP1"/>
      <c r="HJQ1"/>
      <c r="HJR1"/>
      <c r="HJS1"/>
      <c r="HJT1"/>
      <c r="HJU1"/>
      <c r="HJV1"/>
      <c r="HJW1"/>
      <c r="HJX1"/>
      <c r="HJY1"/>
      <c r="HJZ1"/>
      <c r="HKA1"/>
      <c r="HKB1"/>
      <c r="HKC1"/>
      <c r="HKD1"/>
      <c r="HKE1"/>
      <c r="HKF1"/>
      <c r="HKG1"/>
      <c r="HKH1"/>
      <c r="HKI1"/>
      <c r="HKJ1"/>
      <c r="HKK1"/>
      <c r="HKL1"/>
      <c r="HKM1"/>
      <c r="HKN1"/>
      <c r="HKO1"/>
      <c r="HKP1"/>
      <c r="HKQ1"/>
      <c r="HKR1"/>
      <c r="HKS1"/>
      <c r="HKT1"/>
      <c r="HKU1"/>
      <c r="HKV1"/>
      <c r="HKW1"/>
      <c r="HKX1"/>
      <c r="HKY1"/>
      <c r="HKZ1"/>
      <c r="HLA1"/>
      <c r="HLB1"/>
      <c r="HLC1"/>
      <c r="HLD1"/>
      <c r="HLE1"/>
      <c r="HLF1"/>
      <c r="HLG1"/>
      <c r="HLH1"/>
      <c r="HLI1"/>
      <c r="HLJ1"/>
      <c r="HLK1"/>
      <c r="HLL1"/>
      <c r="HLM1"/>
      <c r="HLN1"/>
      <c r="HLO1"/>
      <c r="HLP1"/>
      <c r="HLQ1"/>
      <c r="HLR1"/>
      <c r="HLS1"/>
      <c r="HLT1"/>
      <c r="HLU1"/>
      <c r="HLV1"/>
      <c r="HLW1"/>
      <c r="HLX1"/>
      <c r="HLY1"/>
      <c r="HLZ1"/>
      <c r="HMA1"/>
      <c r="HMB1"/>
      <c r="HMC1"/>
      <c r="HMD1"/>
      <c r="HME1"/>
      <c r="HMF1"/>
      <c r="HMG1"/>
      <c r="HMH1"/>
      <c r="HMI1"/>
      <c r="HMJ1"/>
      <c r="HMK1"/>
      <c r="HML1"/>
      <c r="HMM1"/>
      <c r="HMN1"/>
      <c r="HMO1"/>
      <c r="HMP1"/>
      <c r="HMQ1"/>
      <c r="HMR1"/>
      <c r="HMS1"/>
      <c r="HMT1"/>
      <c r="HMU1"/>
      <c r="HMV1"/>
      <c r="HMW1"/>
      <c r="HMX1"/>
      <c r="HMY1"/>
      <c r="HMZ1"/>
      <c r="HNA1"/>
      <c r="HNB1"/>
      <c r="HNC1"/>
      <c r="HND1"/>
      <c r="HNE1"/>
      <c r="HNF1"/>
      <c r="HNG1"/>
      <c r="HNH1"/>
      <c r="HNI1"/>
      <c r="HNJ1"/>
      <c r="HNK1"/>
      <c r="HNL1"/>
      <c r="HNM1"/>
      <c r="HNN1"/>
      <c r="HNO1"/>
      <c r="HNP1"/>
      <c r="HNQ1"/>
      <c r="HNR1"/>
      <c r="HNS1"/>
      <c r="HNT1"/>
      <c r="HNU1"/>
      <c r="HNV1"/>
      <c r="HNW1"/>
      <c r="HNX1"/>
      <c r="HNY1"/>
      <c r="HNZ1"/>
      <c r="HOA1"/>
      <c r="HOB1"/>
      <c r="HOC1"/>
      <c r="HOD1"/>
      <c r="HOE1"/>
      <c r="HOF1"/>
      <c r="HOG1"/>
      <c r="HOH1"/>
      <c r="HOI1"/>
      <c r="HOJ1"/>
      <c r="HOK1"/>
      <c r="HOL1"/>
      <c r="HOM1"/>
      <c r="HON1"/>
      <c r="HOO1"/>
      <c r="HOP1"/>
      <c r="HOQ1"/>
      <c r="HOR1"/>
      <c r="HOS1"/>
      <c r="HOT1"/>
      <c r="HOU1"/>
      <c r="HOV1"/>
      <c r="HOW1"/>
      <c r="HOX1"/>
      <c r="HOY1"/>
      <c r="HOZ1"/>
      <c r="HPA1"/>
      <c r="HPB1"/>
      <c r="HPC1"/>
      <c r="HPD1"/>
      <c r="HPE1"/>
      <c r="HPF1"/>
      <c r="HPG1"/>
      <c r="HPH1"/>
      <c r="HPI1"/>
      <c r="HPJ1"/>
      <c r="HPK1"/>
      <c r="HPL1"/>
      <c r="HPM1"/>
      <c r="HPN1"/>
      <c r="HPO1"/>
      <c r="HPP1"/>
      <c r="HPQ1"/>
      <c r="HPR1"/>
      <c r="HPS1"/>
      <c r="HPT1"/>
      <c r="HPU1"/>
      <c r="HPV1"/>
      <c r="HPW1"/>
      <c r="HPX1"/>
      <c r="HPY1"/>
      <c r="HPZ1"/>
      <c r="HQA1"/>
      <c r="HQB1"/>
      <c r="HQC1"/>
      <c r="HQD1"/>
      <c r="HQE1"/>
      <c r="HQF1"/>
      <c r="HQG1"/>
      <c r="HQH1"/>
      <c r="HQI1"/>
      <c r="HQJ1"/>
      <c r="HQK1"/>
      <c r="HQL1"/>
      <c r="HQM1"/>
      <c r="HQN1"/>
      <c r="HQO1"/>
      <c r="HQP1"/>
      <c r="HQQ1"/>
      <c r="HQR1"/>
      <c r="HQS1"/>
      <c r="HQT1"/>
      <c r="HQU1"/>
      <c r="HQV1"/>
      <c r="HQW1"/>
      <c r="HQX1"/>
      <c r="HQY1"/>
      <c r="HQZ1"/>
      <c r="HRA1"/>
      <c r="HRB1"/>
      <c r="HRC1"/>
      <c r="HRD1"/>
      <c r="HRE1"/>
      <c r="HRF1"/>
      <c r="HRG1"/>
      <c r="HRH1"/>
      <c r="HRI1"/>
      <c r="HRJ1"/>
      <c r="HRK1"/>
      <c r="HRL1"/>
      <c r="HRM1"/>
      <c r="HRN1"/>
      <c r="HRO1"/>
      <c r="HRP1"/>
      <c r="HRQ1"/>
      <c r="HRR1"/>
      <c r="HRS1"/>
      <c r="HRT1"/>
      <c r="HRU1"/>
      <c r="HRV1"/>
      <c r="HRW1"/>
      <c r="HRX1"/>
      <c r="HRY1"/>
      <c r="HRZ1"/>
      <c r="HSA1"/>
      <c r="HSB1"/>
      <c r="HSC1"/>
      <c r="HSD1"/>
      <c r="HSE1"/>
      <c r="HSF1"/>
      <c r="HSG1"/>
      <c r="HSH1"/>
      <c r="HSI1"/>
      <c r="HSJ1"/>
      <c r="HSK1"/>
      <c r="HSL1"/>
      <c r="HSM1"/>
      <c r="HSN1"/>
      <c r="HSO1"/>
      <c r="HSP1"/>
      <c r="HSQ1"/>
      <c r="HSR1"/>
      <c r="HSS1"/>
      <c r="HST1"/>
      <c r="HSU1"/>
      <c r="HSV1"/>
      <c r="HSW1"/>
      <c r="HSX1"/>
      <c r="HSY1"/>
      <c r="HSZ1"/>
      <c r="HTA1"/>
      <c r="HTB1"/>
      <c r="HTC1"/>
      <c r="HTD1"/>
      <c r="HTE1"/>
      <c r="HTF1"/>
      <c r="HTG1"/>
      <c r="HTH1"/>
      <c r="HTI1"/>
      <c r="HTJ1"/>
      <c r="HTK1"/>
      <c r="HTL1"/>
      <c r="HTM1"/>
      <c r="HTN1"/>
      <c r="HTO1"/>
      <c r="HTP1"/>
      <c r="HTQ1"/>
      <c r="HTR1"/>
      <c r="HTS1"/>
      <c r="HTT1"/>
      <c r="HTU1"/>
      <c r="HTV1"/>
      <c r="HTW1"/>
      <c r="HTX1"/>
      <c r="HTY1"/>
      <c r="HTZ1"/>
      <c r="HUA1"/>
      <c r="HUB1"/>
      <c r="HUC1"/>
      <c r="HUD1"/>
      <c r="HUE1"/>
      <c r="HUF1"/>
      <c r="HUG1"/>
      <c r="HUH1"/>
      <c r="HUI1"/>
      <c r="HUJ1"/>
      <c r="HUK1"/>
      <c r="HUL1"/>
      <c r="HUM1"/>
      <c r="HUN1"/>
      <c r="HUO1"/>
      <c r="HUP1"/>
      <c r="HUQ1"/>
      <c r="HUR1"/>
      <c r="HUS1"/>
      <c r="HUT1"/>
      <c r="HUU1"/>
      <c r="HUV1"/>
      <c r="HUW1"/>
      <c r="HUX1"/>
      <c r="HUY1"/>
      <c r="HUZ1"/>
      <c r="HVA1"/>
      <c r="HVB1"/>
      <c r="HVC1"/>
      <c r="HVD1"/>
      <c r="HVE1"/>
      <c r="HVF1"/>
      <c r="HVG1"/>
      <c r="HVH1"/>
      <c r="HVI1"/>
      <c r="HVJ1"/>
      <c r="HVK1"/>
      <c r="HVL1"/>
      <c r="HVM1"/>
      <c r="HVN1"/>
      <c r="HVO1"/>
      <c r="HVP1"/>
      <c r="HVQ1"/>
      <c r="HVR1"/>
      <c r="HVS1"/>
      <c r="HVT1"/>
      <c r="HVU1"/>
      <c r="HVV1"/>
      <c r="HVW1"/>
      <c r="HVX1"/>
      <c r="HVY1"/>
      <c r="HVZ1"/>
      <c r="HWA1"/>
      <c r="HWB1"/>
      <c r="HWC1"/>
      <c r="HWD1"/>
      <c r="HWE1"/>
      <c r="HWF1"/>
      <c r="HWG1"/>
      <c r="HWH1"/>
      <c r="HWI1"/>
      <c r="HWJ1"/>
      <c r="HWK1"/>
      <c r="HWL1"/>
      <c r="HWM1"/>
      <c r="HWN1"/>
      <c r="HWO1"/>
      <c r="HWP1"/>
      <c r="HWQ1"/>
      <c r="HWR1"/>
      <c r="HWS1"/>
      <c r="HWT1"/>
      <c r="HWU1"/>
      <c r="HWV1"/>
      <c r="HWW1"/>
      <c r="HWX1"/>
      <c r="HWY1"/>
      <c r="HWZ1"/>
      <c r="HXA1"/>
      <c r="HXB1"/>
      <c r="HXC1"/>
      <c r="HXD1"/>
      <c r="HXE1"/>
      <c r="HXF1"/>
      <c r="HXG1"/>
      <c r="HXH1"/>
      <c r="HXI1"/>
      <c r="HXJ1"/>
      <c r="HXK1"/>
      <c r="HXL1"/>
      <c r="HXM1"/>
      <c r="HXN1"/>
      <c r="HXO1"/>
      <c r="HXP1"/>
      <c r="HXQ1"/>
      <c r="HXR1"/>
      <c r="HXS1"/>
      <c r="HXT1"/>
      <c r="HXU1"/>
      <c r="HXV1"/>
      <c r="HXW1"/>
      <c r="HXX1"/>
      <c r="HXY1"/>
      <c r="HXZ1"/>
      <c r="HYA1"/>
      <c r="HYB1"/>
      <c r="HYC1"/>
      <c r="HYD1"/>
      <c r="HYE1"/>
      <c r="HYF1"/>
      <c r="HYG1"/>
      <c r="HYH1"/>
      <c r="HYI1"/>
      <c r="HYJ1"/>
      <c r="HYK1"/>
      <c r="HYL1"/>
      <c r="HYM1"/>
      <c r="HYN1"/>
      <c r="HYO1"/>
      <c r="HYP1"/>
      <c r="HYQ1"/>
      <c r="HYR1"/>
      <c r="HYS1"/>
      <c r="HYT1"/>
      <c r="HYU1"/>
      <c r="HYV1"/>
      <c r="HYW1"/>
      <c r="HYX1"/>
      <c r="HYY1"/>
      <c r="HYZ1"/>
      <c r="HZA1"/>
      <c r="HZB1"/>
      <c r="HZC1"/>
      <c r="HZD1"/>
      <c r="HZE1"/>
      <c r="HZF1"/>
      <c r="HZG1"/>
      <c r="HZH1"/>
      <c r="HZI1"/>
      <c r="HZJ1"/>
      <c r="HZK1"/>
      <c r="HZL1"/>
      <c r="HZM1"/>
      <c r="HZN1"/>
      <c r="HZO1"/>
      <c r="HZP1"/>
      <c r="HZQ1"/>
      <c r="HZR1"/>
      <c r="HZS1"/>
      <c r="HZT1"/>
      <c r="HZU1"/>
      <c r="HZV1"/>
      <c r="HZW1"/>
      <c r="HZX1"/>
      <c r="HZY1"/>
      <c r="HZZ1"/>
      <c r="IAA1"/>
      <c r="IAB1"/>
      <c r="IAC1"/>
      <c r="IAD1"/>
      <c r="IAE1"/>
      <c r="IAF1"/>
      <c r="IAG1"/>
      <c r="IAH1"/>
      <c r="IAI1"/>
      <c r="IAJ1"/>
      <c r="IAK1"/>
      <c r="IAL1"/>
      <c r="IAM1"/>
      <c r="IAN1"/>
      <c r="IAO1"/>
      <c r="IAP1"/>
      <c r="IAQ1"/>
      <c r="IAR1"/>
      <c r="IAS1"/>
      <c r="IAT1"/>
      <c r="IAU1"/>
      <c r="IAV1"/>
      <c r="IAW1"/>
      <c r="IAX1"/>
      <c r="IAY1"/>
      <c r="IAZ1"/>
      <c r="IBA1"/>
      <c r="IBB1"/>
      <c r="IBC1"/>
      <c r="IBD1"/>
      <c r="IBE1"/>
      <c r="IBF1"/>
      <c r="IBG1"/>
      <c r="IBH1"/>
      <c r="IBI1"/>
      <c r="IBJ1"/>
      <c r="IBK1"/>
      <c r="IBL1"/>
      <c r="IBM1"/>
      <c r="IBN1"/>
      <c r="IBO1"/>
      <c r="IBP1"/>
      <c r="IBQ1"/>
      <c r="IBR1"/>
      <c r="IBS1"/>
      <c r="IBT1"/>
      <c r="IBU1"/>
      <c r="IBV1"/>
      <c r="IBW1"/>
      <c r="IBX1"/>
      <c r="IBY1"/>
      <c r="IBZ1"/>
      <c r="ICA1"/>
      <c r="ICB1"/>
      <c r="ICC1"/>
      <c r="ICD1"/>
      <c r="ICE1"/>
      <c r="ICF1"/>
      <c r="ICG1"/>
      <c r="ICH1"/>
      <c r="ICI1"/>
      <c r="ICJ1"/>
      <c r="ICK1"/>
      <c r="ICL1"/>
      <c r="ICM1"/>
      <c r="ICN1"/>
      <c r="ICO1"/>
      <c r="ICP1"/>
      <c r="ICQ1"/>
      <c r="ICR1"/>
      <c r="ICS1"/>
      <c r="ICT1"/>
      <c r="ICU1"/>
      <c r="ICV1"/>
      <c r="ICW1"/>
      <c r="ICX1"/>
      <c r="ICY1"/>
      <c r="ICZ1"/>
      <c r="IDA1"/>
      <c r="IDB1"/>
      <c r="IDC1"/>
      <c r="IDD1"/>
      <c r="IDE1"/>
      <c r="IDF1"/>
      <c r="IDG1"/>
      <c r="IDH1"/>
      <c r="IDI1"/>
      <c r="IDJ1"/>
      <c r="IDK1"/>
      <c r="IDL1"/>
      <c r="IDM1"/>
      <c r="IDN1"/>
      <c r="IDO1"/>
      <c r="IDP1"/>
      <c r="IDQ1"/>
      <c r="IDR1"/>
      <c r="IDS1"/>
      <c r="IDT1"/>
      <c r="IDU1"/>
      <c r="IDV1"/>
      <c r="IDW1"/>
      <c r="IDX1"/>
      <c r="IDY1"/>
      <c r="IDZ1"/>
      <c r="IEA1"/>
      <c r="IEB1"/>
      <c r="IEC1"/>
      <c r="IED1"/>
      <c r="IEE1"/>
      <c r="IEF1"/>
      <c r="IEG1"/>
      <c r="IEH1"/>
      <c r="IEI1"/>
      <c r="IEJ1"/>
      <c r="IEK1"/>
      <c r="IEL1"/>
      <c r="IEM1"/>
      <c r="IEN1"/>
      <c r="IEO1"/>
      <c r="IEP1"/>
      <c r="IEQ1"/>
      <c r="IER1"/>
      <c r="IES1"/>
      <c r="IET1"/>
      <c r="IEU1"/>
      <c r="IEV1"/>
      <c r="IEW1"/>
      <c r="IEX1"/>
      <c r="IEY1"/>
      <c r="IEZ1"/>
      <c r="IFA1"/>
      <c r="IFB1"/>
      <c r="IFC1"/>
      <c r="IFD1"/>
      <c r="IFE1"/>
      <c r="IFF1"/>
      <c r="IFG1"/>
      <c r="IFH1"/>
      <c r="IFI1"/>
      <c r="IFJ1"/>
      <c r="IFK1"/>
      <c r="IFL1"/>
      <c r="IFM1"/>
      <c r="IFN1"/>
      <c r="IFO1"/>
      <c r="IFP1"/>
      <c r="IFQ1"/>
      <c r="IFR1"/>
      <c r="IFS1"/>
      <c r="IFT1"/>
      <c r="IFU1"/>
      <c r="IFV1"/>
      <c r="IFW1"/>
      <c r="IFX1"/>
      <c r="IFY1"/>
      <c r="IFZ1"/>
      <c r="IGA1"/>
      <c r="IGB1"/>
      <c r="IGC1"/>
      <c r="IGD1"/>
      <c r="IGE1"/>
      <c r="IGF1"/>
      <c r="IGG1"/>
      <c r="IGH1"/>
      <c r="IGI1"/>
      <c r="IGJ1"/>
      <c r="IGK1"/>
      <c r="IGL1"/>
      <c r="IGM1"/>
      <c r="IGN1"/>
      <c r="IGO1"/>
      <c r="IGP1"/>
      <c r="IGQ1"/>
      <c r="IGR1"/>
      <c r="IGS1"/>
      <c r="IGT1"/>
      <c r="IGU1"/>
      <c r="IGV1"/>
      <c r="IGW1"/>
      <c r="IGX1"/>
      <c r="IGY1"/>
      <c r="IGZ1"/>
      <c r="IHA1"/>
      <c r="IHB1"/>
      <c r="IHC1"/>
      <c r="IHD1"/>
      <c r="IHE1"/>
      <c r="IHF1"/>
      <c r="IHG1"/>
      <c r="IHH1"/>
      <c r="IHI1"/>
      <c r="IHJ1"/>
      <c r="IHK1"/>
      <c r="IHL1"/>
      <c r="IHM1"/>
      <c r="IHN1"/>
      <c r="IHO1"/>
      <c r="IHP1"/>
      <c r="IHQ1"/>
      <c r="IHR1"/>
      <c r="IHS1"/>
      <c r="IHT1"/>
      <c r="IHU1"/>
      <c r="IHV1"/>
      <c r="IHW1"/>
      <c r="IHX1"/>
      <c r="IHY1"/>
      <c r="IHZ1"/>
      <c r="IIA1"/>
      <c r="IIB1"/>
      <c r="IIC1"/>
      <c r="IID1"/>
      <c r="IIE1"/>
      <c r="IIF1"/>
      <c r="IIG1"/>
      <c r="IIH1"/>
      <c r="III1"/>
      <c r="IIJ1"/>
      <c r="IIK1"/>
      <c r="IIL1"/>
      <c r="IIM1"/>
      <c r="IIN1"/>
      <c r="IIO1"/>
      <c r="IIP1"/>
      <c r="IIQ1"/>
      <c r="IIR1"/>
      <c r="IIS1"/>
      <c r="IIT1"/>
      <c r="IIU1"/>
      <c r="IIV1"/>
      <c r="IIW1"/>
      <c r="IIX1"/>
      <c r="IIY1"/>
      <c r="IIZ1"/>
      <c r="IJA1"/>
      <c r="IJB1"/>
      <c r="IJC1"/>
      <c r="IJD1"/>
      <c r="IJE1"/>
      <c r="IJF1"/>
      <c r="IJG1"/>
      <c r="IJH1"/>
      <c r="IJI1"/>
      <c r="IJJ1"/>
      <c r="IJK1"/>
      <c r="IJL1"/>
      <c r="IJM1"/>
      <c r="IJN1"/>
      <c r="IJO1"/>
      <c r="IJP1"/>
      <c r="IJQ1"/>
      <c r="IJR1"/>
      <c r="IJS1"/>
      <c r="IJT1"/>
      <c r="IJU1"/>
      <c r="IJV1"/>
      <c r="IJW1"/>
      <c r="IJX1"/>
      <c r="IJY1"/>
      <c r="IJZ1"/>
      <c r="IKA1"/>
      <c r="IKB1"/>
      <c r="IKC1"/>
      <c r="IKD1"/>
      <c r="IKE1"/>
      <c r="IKF1"/>
      <c r="IKG1"/>
      <c r="IKH1"/>
      <c r="IKI1"/>
      <c r="IKJ1"/>
      <c r="IKK1"/>
      <c r="IKL1"/>
      <c r="IKM1"/>
      <c r="IKN1"/>
      <c r="IKO1"/>
      <c r="IKP1"/>
      <c r="IKQ1"/>
      <c r="IKR1"/>
      <c r="IKS1"/>
      <c r="IKT1"/>
      <c r="IKU1"/>
      <c r="IKV1"/>
      <c r="IKW1"/>
      <c r="IKX1"/>
      <c r="IKY1"/>
      <c r="IKZ1"/>
      <c r="ILA1"/>
      <c r="ILB1"/>
      <c r="ILC1"/>
      <c r="ILD1"/>
      <c r="ILE1"/>
      <c r="ILF1"/>
      <c r="ILG1"/>
      <c r="ILH1"/>
      <c r="ILI1"/>
      <c r="ILJ1"/>
      <c r="ILK1"/>
      <c r="ILL1"/>
      <c r="ILM1"/>
      <c r="ILN1"/>
      <c r="ILO1"/>
      <c r="ILP1"/>
      <c r="ILQ1"/>
      <c r="ILR1"/>
      <c r="ILS1"/>
      <c r="ILT1"/>
      <c r="ILU1"/>
      <c r="ILV1"/>
      <c r="ILW1"/>
      <c r="ILX1"/>
      <c r="ILY1"/>
      <c r="ILZ1"/>
      <c r="IMA1"/>
      <c r="IMB1"/>
      <c r="IMC1"/>
      <c r="IMD1"/>
      <c r="IME1"/>
      <c r="IMF1"/>
      <c r="IMG1"/>
      <c r="IMH1"/>
      <c r="IMI1"/>
      <c r="IMJ1"/>
      <c r="IMK1"/>
      <c r="IML1"/>
      <c r="IMM1"/>
      <c r="IMN1"/>
      <c r="IMO1"/>
      <c r="IMP1"/>
      <c r="IMQ1"/>
      <c r="IMR1"/>
      <c r="IMS1"/>
      <c r="IMT1"/>
      <c r="IMU1"/>
      <c r="IMV1"/>
      <c r="IMW1"/>
      <c r="IMX1"/>
      <c r="IMY1"/>
      <c r="IMZ1"/>
      <c r="INA1"/>
      <c r="INB1"/>
      <c r="INC1"/>
      <c r="IND1"/>
      <c r="INE1"/>
      <c r="INF1"/>
      <c r="ING1"/>
      <c r="INH1"/>
      <c r="INI1"/>
      <c r="INJ1"/>
      <c r="INK1"/>
      <c r="INL1"/>
      <c r="INM1"/>
      <c r="INN1"/>
      <c r="INO1"/>
      <c r="INP1"/>
      <c r="INQ1"/>
      <c r="INR1"/>
      <c r="INS1"/>
      <c r="INT1"/>
      <c r="INU1"/>
      <c r="INV1"/>
      <c r="INW1"/>
      <c r="INX1"/>
      <c r="INY1"/>
      <c r="INZ1"/>
      <c r="IOA1"/>
      <c r="IOB1"/>
      <c r="IOC1"/>
      <c r="IOD1"/>
      <c r="IOE1"/>
      <c r="IOF1"/>
      <c r="IOG1"/>
      <c r="IOH1"/>
      <c r="IOI1"/>
      <c r="IOJ1"/>
      <c r="IOK1"/>
      <c r="IOL1"/>
      <c r="IOM1"/>
      <c r="ION1"/>
      <c r="IOO1"/>
      <c r="IOP1"/>
      <c r="IOQ1"/>
      <c r="IOR1"/>
      <c r="IOS1"/>
      <c r="IOT1"/>
      <c r="IOU1"/>
      <c r="IOV1"/>
      <c r="IOW1"/>
      <c r="IOX1"/>
      <c r="IOY1"/>
      <c r="IOZ1"/>
      <c r="IPA1"/>
      <c r="IPB1"/>
      <c r="IPC1"/>
      <c r="IPD1"/>
      <c r="IPE1"/>
      <c r="IPF1"/>
      <c r="IPG1"/>
      <c r="IPH1"/>
      <c r="IPI1"/>
      <c r="IPJ1"/>
      <c r="IPK1"/>
      <c r="IPL1"/>
      <c r="IPM1"/>
      <c r="IPN1"/>
      <c r="IPO1"/>
      <c r="IPP1"/>
      <c r="IPQ1"/>
      <c r="IPR1"/>
      <c r="IPS1"/>
      <c r="IPT1"/>
      <c r="IPU1"/>
      <c r="IPV1"/>
      <c r="IPW1"/>
      <c r="IPX1"/>
      <c r="IPY1"/>
      <c r="IPZ1"/>
      <c r="IQA1"/>
      <c r="IQB1"/>
      <c r="IQC1"/>
      <c r="IQD1"/>
      <c r="IQE1"/>
      <c r="IQF1"/>
      <c r="IQG1"/>
      <c r="IQH1"/>
      <c r="IQI1"/>
      <c r="IQJ1"/>
      <c r="IQK1"/>
      <c r="IQL1"/>
      <c r="IQM1"/>
      <c r="IQN1"/>
      <c r="IQO1"/>
      <c r="IQP1"/>
      <c r="IQQ1"/>
      <c r="IQR1"/>
      <c r="IQS1"/>
      <c r="IQT1"/>
      <c r="IQU1"/>
      <c r="IQV1"/>
      <c r="IQW1"/>
      <c r="IQX1"/>
      <c r="IQY1"/>
      <c r="IQZ1"/>
      <c r="IRA1"/>
      <c r="IRB1"/>
      <c r="IRC1"/>
      <c r="IRD1"/>
      <c r="IRE1"/>
      <c r="IRF1"/>
      <c r="IRG1"/>
      <c r="IRH1"/>
      <c r="IRI1"/>
      <c r="IRJ1"/>
      <c r="IRK1"/>
      <c r="IRL1"/>
      <c r="IRM1"/>
      <c r="IRN1"/>
      <c r="IRO1"/>
      <c r="IRP1"/>
      <c r="IRQ1"/>
      <c r="IRR1"/>
      <c r="IRS1"/>
      <c r="IRT1"/>
      <c r="IRU1"/>
      <c r="IRV1"/>
      <c r="IRW1"/>
      <c r="IRX1"/>
      <c r="IRY1"/>
      <c r="IRZ1"/>
      <c r="ISA1"/>
      <c r="ISB1"/>
      <c r="ISC1"/>
      <c r="ISD1"/>
      <c r="ISE1"/>
      <c r="ISF1"/>
      <c r="ISG1"/>
      <c r="ISH1"/>
      <c r="ISI1"/>
      <c r="ISJ1"/>
      <c r="ISK1"/>
      <c r="ISL1"/>
      <c r="ISM1"/>
      <c r="ISN1"/>
      <c r="ISO1"/>
      <c r="ISP1"/>
      <c r="ISQ1"/>
      <c r="ISR1"/>
      <c r="ISS1"/>
      <c r="IST1"/>
      <c r="ISU1"/>
      <c r="ISV1"/>
      <c r="ISW1"/>
      <c r="ISX1"/>
      <c r="ISY1"/>
      <c r="ISZ1"/>
      <c r="ITA1"/>
      <c r="ITB1"/>
      <c r="ITC1"/>
      <c r="ITD1"/>
      <c r="ITE1"/>
      <c r="ITF1"/>
      <c r="ITG1"/>
      <c r="ITH1"/>
      <c r="ITI1"/>
      <c r="ITJ1"/>
      <c r="ITK1"/>
      <c r="ITL1"/>
      <c r="ITM1"/>
      <c r="ITN1"/>
      <c r="ITO1"/>
      <c r="ITP1"/>
      <c r="ITQ1"/>
      <c r="ITR1"/>
      <c r="ITS1"/>
      <c r="ITT1"/>
      <c r="ITU1"/>
      <c r="ITV1"/>
      <c r="ITW1"/>
      <c r="ITX1"/>
      <c r="ITY1"/>
      <c r="ITZ1"/>
      <c r="IUA1"/>
      <c r="IUB1"/>
      <c r="IUC1"/>
      <c r="IUD1"/>
      <c r="IUE1"/>
      <c r="IUF1"/>
      <c r="IUG1"/>
      <c r="IUH1"/>
      <c r="IUI1"/>
      <c r="IUJ1"/>
      <c r="IUK1"/>
      <c r="IUL1"/>
      <c r="IUM1"/>
      <c r="IUN1"/>
      <c r="IUO1"/>
      <c r="IUP1"/>
      <c r="IUQ1"/>
      <c r="IUR1"/>
      <c r="IUS1"/>
      <c r="IUT1"/>
      <c r="IUU1"/>
      <c r="IUV1"/>
      <c r="IUW1"/>
      <c r="IUX1"/>
      <c r="IUY1"/>
      <c r="IUZ1"/>
      <c r="IVA1"/>
      <c r="IVB1"/>
      <c r="IVC1"/>
      <c r="IVD1"/>
      <c r="IVE1"/>
      <c r="IVF1"/>
      <c r="IVG1"/>
      <c r="IVH1"/>
      <c r="IVI1"/>
      <c r="IVJ1"/>
      <c r="IVK1"/>
      <c r="IVL1"/>
      <c r="IVM1"/>
      <c r="IVN1"/>
      <c r="IVO1"/>
      <c r="IVP1"/>
      <c r="IVQ1"/>
      <c r="IVR1"/>
      <c r="IVS1"/>
      <c r="IVT1"/>
      <c r="IVU1"/>
      <c r="IVV1"/>
      <c r="IVW1"/>
      <c r="IVX1"/>
      <c r="IVY1"/>
      <c r="IVZ1"/>
      <c r="IWA1"/>
      <c r="IWB1"/>
      <c r="IWC1"/>
      <c r="IWD1"/>
      <c r="IWE1"/>
      <c r="IWF1"/>
      <c r="IWG1"/>
      <c r="IWH1"/>
      <c r="IWI1"/>
      <c r="IWJ1"/>
      <c r="IWK1"/>
      <c r="IWL1"/>
      <c r="IWM1"/>
      <c r="IWN1"/>
      <c r="IWO1"/>
      <c r="IWP1"/>
      <c r="IWQ1"/>
      <c r="IWR1"/>
      <c r="IWS1"/>
      <c r="IWT1"/>
      <c r="IWU1"/>
      <c r="IWV1"/>
      <c r="IWW1"/>
      <c r="IWX1"/>
      <c r="IWY1"/>
      <c r="IWZ1"/>
      <c r="IXA1"/>
      <c r="IXB1"/>
      <c r="IXC1"/>
      <c r="IXD1"/>
      <c r="IXE1"/>
      <c r="IXF1"/>
      <c r="IXG1"/>
      <c r="IXH1"/>
      <c r="IXI1"/>
      <c r="IXJ1"/>
      <c r="IXK1"/>
      <c r="IXL1"/>
      <c r="IXM1"/>
      <c r="IXN1"/>
      <c r="IXO1"/>
      <c r="IXP1"/>
      <c r="IXQ1"/>
      <c r="IXR1"/>
      <c r="IXS1"/>
      <c r="IXT1"/>
      <c r="IXU1"/>
      <c r="IXV1"/>
      <c r="IXW1"/>
      <c r="IXX1"/>
      <c r="IXY1"/>
      <c r="IXZ1"/>
      <c r="IYA1"/>
      <c r="IYB1"/>
      <c r="IYC1"/>
      <c r="IYD1"/>
      <c r="IYE1"/>
      <c r="IYF1"/>
      <c r="IYG1"/>
      <c r="IYH1"/>
      <c r="IYI1"/>
      <c r="IYJ1"/>
      <c r="IYK1"/>
      <c r="IYL1"/>
      <c r="IYM1"/>
      <c r="IYN1"/>
      <c r="IYO1"/>
      <c r="IYP1"/>
      <c r="IYQ1"/>
      <c r="IYR1"/>
      <c r="IYS1"/>
      <c r="IYT1"/>
      <c r="IYU1"/>
      <c r="IYV1"/>
      <c r="IYW1"/>
      <c r="IYX1"/>
      <c r="IYY1"/>
      <c r="IYZ1"/>
      <c r="IZA1"/>
      <c r="IZB1"/>
      <c r="IZC1"/>
      <c r="IZD1"/>
      <c r="IZE1"/>
      <c r="IZF1"/>
      <c r="IZG1"/>
      <c r="IZH1"/>
      <c r="IZI1"/>
      <c r="IZJ1"/>
      <c r="IZK1"/>
      <c r="IZL1"/>
      <c r="IZM1"/>
      <c r="IZN1"/>
      <c r="IZO1"/>
      <c r="IZP1"/>
      <c r="IZQ1"/>
      <c r="IZR1"/>
      <c r="IZS1"/>
      <c r="IZT1"/>
      <c r="IZU1"/>
      <c r="IZV1"/>
      <c r="IZW1"/>
      <c r="IZX1"/>
      <c r="IZY1"/>
      <c r="IZZ1"/>
      <c r="JAA1"/>
      <c r="JAB1"/>
      <c r="JAC1"/>
      <c r="JAD1"/>
      <c r="JAE1"/>
      <c r="JAF1"/>
      <c r="JAG1"/>
      <c r="JAH1"/>
      <c r="JAI1"/>
      <c r="JAJ1"/>
      <c r="JAK1"/>
      <c r="JAL1"/>
      <c r="JAM1"/>
      <c r="JAN1"/>
      <c r="JAO1"/>
      <c r="JAP1"/>
      <c r="JAQ1"/>
      <c r="JAR1"/>
      <c r="JAS1"/>
      <c r="JAT1"/>
      <c r="JAU1"/>
      <c r="JAV1"/>
      <c r="JAW1"/>
      <c r="JAX1"/>
      <c r="JAY1"/>
      <c r="JAZ1"/>
      <c r="JBA1"/>
      <c r="JBB1"/>
      <c r="JBC1"/>
      <c r="JBD1"/>
      <c r="JBE1"/>
      <c r="JBF1"/>
      <c r="JBG1"/>
      <c r="JBH1"/>
      <c r="JBI1"/>
      <c r="JBJ1"/>
      <c r="JBK1"/>
      <c r="JBL1"/>
      <c r="JBM1"/>
      <c r="JBN1"/>
      <c r="JBO1"/>
      <c r="JBP1"/>
      <c r="JBQ1"/>
      <c r="JBR1"/>
      <c r="JBS1"/>
      <c r="JBT1"/>
      <c r="JBU1"/>
      <c r="JBV1"/>
      <c r="JBW1"/>
      <c r="JBX1"/>
      <c r="JBY1"/>
      <c r="JBZ1"/>
      <c r="JCA1"/>
      <c r="JCB1"/>
      <c r="JCC1"/>
      <c r="JCD1"/>
      <c r="JCE1"/>
      <c r="JCF1"/>
      <c r="JCG1"/>
      <c r="JCH1"/>
      <c r="JCI1"/>
      <c r="JCJ1"/>
      <c r="JCK1"/>
      <c r="JCL1"/>
      <c r="JCM1"/>
      <c r="JCN1"/>
      <c r="JCO1"/>
      <c r="JCP1"/>
      <c r="JCQ1"/>
      <c r="JCR1"/>
      <c r="JCS1"/>
      <c r="JCT1"/>
      <c r="JCU1"/>
      <c r="JCV1"/>
      <c r="JCW1"/>
      <c r="JCX1"/>
      <c r="JCY1"/>
      <c r="JCZ1"/>
      <c r="JDA1"/>
      <c r="JDB1"/>
      <c r="JDC1"/>
      <c r="JDD1"/>
      <c r="JDE1"/>
      <c r="JDF1"/>
      <c r="JDG1"/>
      <c r="JDH1"/>
      <c r="JDI1"/>
      <c r="JDJ1"/>
      <c r="JDK1"/>
      <c r="JDL1"/>
      <c r="JDM1"/>
      <c r="JDN1"/>
      <c r="JDO1"/>
      <c r="JDP1"/>
      <c r="JDQ1"/>
      <c r="JDR1"/>
      <c r="JDS1"/>
      <c r="JDT1"/>
      <c r="JDU1"/>
      <c r="JDV1"/>
      <c r="JDW1"/>
      <c r="JDX1"/>
      <c r="JDY1"/>
      <c r="JDZ1"/>
      <c r="JEA1"/>
      <c r="JEB1"/>
      <c r="JEC1"/>
      <c r="JED1"/>
      <c r="JEE1"/>
      <c r="JEF1"/>
      <c r="JEG1"/>
      <c r="JEH1"/>
      <c r="JEI1"/>
      <c r="JEJ1"/>
      <c r="JEK1"/>
      <c r="JEL1"/>
      <c r="JEM1"/>
      <c r="JEN1"/>
      <c r="JEO1"/>
      <c r="JEP1"/>
      <c r="JEQ1"/>
      <c r="JER1"/>
      <c r="JES1"/>
      <c r="JET1"/>
      <c r="JEU1"/>
      <c r="JEV1"/>
      <c r="JEW1"/>
      <c r="JEX1"/>
      <c r="JEY1"/>
      <c r="JEZ1"/>
      <c r="JFA1"/>
      <c r="JFB1"/>
      <c r="JFC1"/>
      <c r="JFD1"/>
      <c r="JFE1"/>
      <c r="JFF1"/>
      <c r="JFG1"/>
      <c r="JFH1"/>
      <c r="JFI1"/>
      <c r="JFJ1"/>
      <c r="JFK1"/>
      <c r="JFL1"/>
      <c r="JFM1"/>
      <c r="JFN1"/>
      <c r="JFO1"/>
      <c r="JFP1"/>
      <c r="JFQ1"/>
      <c r="JFR1"/>
      <c r="JFS1"/>
      <c r="JFT1"/>
      <c r="JFU1"/>
      <c r="JFV1"/>
      <c r="JFW1"/>
      <c r="JFX1"/>
      <c r="JFY1"/>
      <c r="JFZ1"/>
      <c r="JGA1"/>
      <c r="JGB1"/>
      <c r="JGC1"/>
      <c r="JGD1"/>
      <c r="JGE1"/>
      <c r="JGF1"/>
      <c r="JGG1"/>
      <c r="JGH1"/>
      <c r="JGI1"/>
      <c r="JGJ1"/>
      <c r="JGK1"/>
      <c r="JGL1"/>
      <c r="JGM1"/>
      <c r="JGN1"/>
      <c r="JGO1"/>
      <c r="JGP1"/>
      <c r="JGQ1"/>
      <c r="JGR1"/>
      <c r="JGS1"/>
      <c r="JGT1"/>
      <c r="JGU1"/>
      <c r="JGV1"/>
      <c r="JGW1"/>
      <c r="JGX1"/>
      <c r="JGY1"/>
      <c r="JGZ1"/>
      <c r="JHA1"/>
      <c r="JHB1"/>
      <c r="JHC1"/>
      <c r="JHD1"/>
      <c r="JHE1"/>
      <c r="JHF1"/>
      <c r="JHG1"/>
      <c r="JHH1"/>
      <c r="JHI1"/>
      <c r="JHJ1"/>
      <c r="JHK1"/>
      <c r="JHL1"/>
      <c r="JHM1"/>
      <c r="JHN1"/>
      <c r="JHO1"/>
      <c r="JHP1"/>
      <c r="JHQ1"/>
      <c r="JHR1"/>
      <c r="JHS1"/>
      <c r="JHT1"/>
      <c r="JHU1"/>
      <c r="JHV1"/>
      <c r="JHW1"/>
      <c r="JHX1"/>
      <c r="JHY1"/>
      <c r="JHZ1"/>
      <c r="JIA1"/>
      <c r="JIB1"/>
      <c r="JIC1"/>
      <c r="JID1"/>
      <c r="JIE1"/>
      <c r="JIF1"/>
      <c r="JIG1"/>
      <c r="JIH1"/>
      <c r="JII1"/>
      <c r="JIJ1"/>
      <c r="JIK1"/>
      <c r="JIL1"/>
      <c r="JIM1"/>
      <c r="JIN1"/>
      <c r="JIO1"/>
      <c r="JIP1"/>
      <c r="JIQ1"/>
      <c r="JIR1"/>
      <c r="JIS1"/>
      <c r="JIT1"/>
      <c r="JIU1"/>
      <c r="JIV1"/>
      <c r="JIW1"/>
      <c r="JIX1"/>
      <c r="JIY1"/>
      <c r="JIZ1"/>
      <c r="JJA1"/>
      <c r="JJB1"/>
      <c r="JJC1"/>
      <c r="JJD1"/>
      <c r="JJE1"/>
      <c r="JJF1"/>
      <c r="JJG1"/>
      <c r="JJH1"/>
      <c r="JJI1"/>
      <c r="JJJ1"/>
      <c r="JJK1"/>
      <c r="JJL1"/>
      <c r="JJM1"/>
      <c r="JJN1"/>
      <c r="JJO1"/>
      <c r="JJP1"/>
      <c r="JJQ1"/>
      <c r="JJR1"/>
      <c r="JJS1"/>
      <c r="JJT1"/>
      <c r="JJU1"/>
      <c r="JJV1"/>
      <c r="JJW1"/>
      <c r="JJX1"/>
      <c r="JJY1"/>
      <c r="JJZ1"/>
      <c r="JKA1"/>
      <c r="JKB1"/>
      <c r="JKC1"/>
      <c r="JKD1"/>
      <c r="JKE1"/>
      <c r="JKF1"/>
      <c r="JKG1"/>
      <c r="JKH1"/>
      <c r="JKI1"/>
      <c r="JKJ1"/>
      <c r="JKK1"/>
      <c r="JKL1"/>
      <c r="JKM1"/>
      <c r="JKN1"/>
      <c r="JKO1"/>
      <c r="JKP1"/>
      <c r="JKQ1"/>
      <c r="JKR1"/>
      <c r="JKS1"/>
      <c r="JKT1"/>
      <c r="JKU1"/>
      <c r="JKV1"/>
      <c r="JKW1"/>
      <c r="JKX1"/>
      <c r="JKY1"/>
      <c r="JKZ1"/>
      <c r="JLA1"/>
      <c r="JLB1"/>
      <c r="JLC1"/>
      <c r="JLD1"/>
      <c r="JLE1"/>
      <c r="JLF1"/>
      <c r="JLG1"/>
      <c r="JLH1"/>
      <c r="JLI1"/>
      <c r="JLJ1"/>
      <c r="JLK1"/>
      <c r="JLL1"/>
      <c r="JLM1"/>
      <c r="JLN1"/>
      <c r="JLO1"/>
      <c r="JLP1"/>
      <c r="JLQ1"/>
      <c r="JLR1"/>
      <c r="JLS1"/>
      <c r="JLT1"/>
      <c r="JLU1"/>
      <c r="JLV1"/>
      <c r="JLW1"/>
      <c r="JLX1"/>
      <c r="JLY1"/>
      <c r="JLZ1"/>
      <c r="JMA1"/>
      <c r="JMB1"/>
      <c r="JMC1"/>
      <c r="JMD1"/>
      <c r="JME1"/>
      <c r="JMF1"/>
      <c r="JMG1"/>
      <c r="JMH1"/>
      <c r="JMI1"/>
      <c r="JMJ1"/>
      <c r="JMK1"/>
      <c r="JML1"/>
      <c r="JMM1"/>
      <c r="JMN1"/>
      <c r="JMO1"/>
      <c r="JMP1"/>
      <c r="JMQ1"/>
      <c r="JMR1"/>
      <c r="JMS1"/>
      <c r="JMT1"/>
      <c r="JMU1"/>
      <c r="JMV1"/>
      <c r="JMW1"/>
      <c r="JMX1"/>
      <c r="JMY1"/>
      <c r="JMZ1"/>
      <c r="JNA1"/>
      <c r="JNB1"/>
      <c r="JNC1"/>
      <c r="JND1"/>
      <c r="JNE1"/>
      <c r="JNF1"/>
      <c r="JNG1"/>
      <c r="JNH1"/>
      <c r="JNI1"/>
      <c r="JNJ1"/>
      <c r="JNK1"/>
      <c r="JNL1"/>
      <c r="JNM1"/>
      <c r="JNN1"/>
      <c r="JNO1"/>
      <c r="JNP1"/>
      <c r="JNQ1"/>
      <c r="JNR1"/>
      <c r="JNS1"/>
      <c r="JNT1"/>
      <c r="JNU1"/>
      <c r="JNV1"/>
      <c r="JNW1"/>
      <c r="JNX1"/>
      <c r="JNY1"/>
      <c r="JNZ1"/>
      <c r="JOA1"/>
      <c r="JOB1"/>
      <c r="JOC1"/>
      <c r="JOD1"/>
      <c r="JOE1"/>
      <c r="JOF1"/>
      <c r="JOG1"/>
      <c r="JOH1"/>
      <c r="JOI1"/>
      <c r="JOJ1"/>
      <c r="JOK1"/>
      <c r="JOL1"/>
      <c r="JOM1"/>
      <c r="JON1"/>
      <c r="JOO1"/>
      <c r="JOP1"/>
      <c r="JOQ1"/>
      <c r="JOR1"/>
      <c r="JOS1"/>
      <c r="JOT1"/>
      <c r="JOU1"/>
      <c r="JOV1"/>
      <c r="JOW1"/>
      <c r="JOX1"/>
      <c r="JOY1"/>
      <c r="JOZ1"/>
      <c r="JPA1"/>
      <c r="JPB1"/>
      <c r="JPC1"/>
      <c r="JPD1"/>
      <c r="JPE1"/>
      <c r="JPF1"/>
      <c r="JPG1"/>
      <c r="JPH1"/>
      <c r="JPI1"/>
      <c r="JPJ1"/>
      <c r="JPK1"/>
      <c r="JPL1"/>
      <c r="JPM1"/>
      <c r="JPN1"/>
      <c r="JPO1"/>
      <c r="JPP1"/>
      <c r="JPQ1"/>
      <c r="JPR1"/>
      <c r="JPS1"/>
      <c r="JPT1"/>
      <c r="JPU1"/>
      <c r="JPV1"/>
      <c r="JPW1"/>
      <c r="JPX1"/>
      <c r="JPY1"/>
      <c r="JPZ1"/>
      <c r="JQA1"/>
      <c r="JQB1"/>
      <c r="JQC1"/>
      <c r="JQD1"/>
      <c r="JQE1"/>
      <c r="JQF1"/>
      <c r="JQG1"/>
      <c r="JQH1"/>
      <c r="JQI1"/>
      <c r="JQJ1"/>
      <c r="JQK1"/>
      <c r="JQL1"/>
      <c r="JQM1"/>
      <c r="JQN1"/>
      <c r="JQO1"/>
      <c r="JQP1"/>
      <c r="JQQ1"/>
      <c r="JQR1"/>
      <c r="JQS1"/>
      <c r="JQT1"/>
      <c r="JQU1"/>
      <c r="JQV1"/>
      <c r="JQW1"/>
      <c r="JQX1"/>
      <c r="JQY1"/>
      <c r="JQZ1"/>
      <c r="JRA1"/>
      <c r="JRB1"/>
      <c r="JRC1"/>
      <c r="JRD1"/>
      <c r="JRE1"/>
      <c r="JRF1"/>
      <c r="JRG1"/>
      <c r="JRH1"/>
      <c r="JRI1"/>
      <c r="JRJ1"/>
      <c r="JRK1"/>
      <c r="JRL1"/>
      <c r="JRM1"/>
      <c r="JRN1"/>
      <c r="JRO1"/>
      <c r="JRP1"/>
      <c r="JRQ1"/>
      <c r="JRR1"/>
      <c r="JRS1"/>
      <c r="JRT1"/>
      <c r="JRU1"/>
      <c r="JRV1"/>
      <c r="JRW1"/>
      <c r="JRX1"/>
      <c r="JRY1"/>
      <c r="JRZ1"/>
      <c r="JSA1"/>
      <c r="JSB1"/>
      <c r="JSC1"/>
      <c r="JSD1"/>
      <c r="JSE1"/>
      <c r="JSF1"/>
      <c r="JSG1"/>
      <c r="JSH1"/>
      <c r="JSI1"/>
      <c r="JSJ1"/>
      <c r="JSK1"/>
      <c r="JSL1"/>
      <c r="JSM1"/>
      <c r="JSN1"/>
      <c r="JSO1"/>
      <c r="JSP1"/>
      <c r="JSQ1"/>
      <c r="JSR1"/>
      <c r="JSS1"/>
      <c r="JST1"/>
      <c r="JSU1"/>
      <c r="JSV1"/>
      <c r="JSW1"/>
      <c r="JSX1"/>
      <c r="JSY1"/>
      <c r="JSZ1"/>
      <c r="JTA1"/>
      <c r="JTB1"/>
      <c r="JTC1"/>
      <c r="JTD1"/>
      <c r="JTE1"/>
      <c r="JTF1"/>
      <c r="JTG1"/>
      <c r="JTH1"/>
      <c r="JTI1"/>
      <c r="JTJ1"/>
      <c r="JTK1"/>
      <c r="JTL1"/>
      <c r="JTM1"/>
      <c r="JTN1"/>
      <c r="JTO1"/>
      <c r="JTP1"/>
      <c r="JTQ1"/>
      <c r="JTR1"/>
      <c r="JTS1"/>
      <c r="JTT1"/>
      <c r="JTU1"/>
      <c r="JTV1"/>
      <c r="JTW1"/>
      <c r="JTX1"/>
      <c r="JTY1"/>
      <c r="JTZ1"/>
      <c r="JUA1"/>
      <c r="JUB1"/>
      <c r="JUC1"/>
      <c r="JUD1"/>
      <c r="JUE1"/>
      <c r="JUF1"/>
      <c r="JUG1"/>
      <c r="JUH1"/>
      <c r="JUI1"/>
      <c r="JUJ1"/>
      <c r="JUK1"/>
      <c r="JUL1"/>
      <c r="JUM1"/>
      <c r="JUN1"/>
      <c r="JUO1"/>
      <c r="JUP1"/>
      <c r="JUQ1"/>
      <c r="JUR1"/>
      <c r="JUS1"/>
      <c r="JUT1"/>
      <c r="JUU1"/>
      <c r="JUV1"/>
      <c r="JUW1"/>
      <c r="JUX1"/>
      <c r="JUY1"/>
      <c r="JUZ1"/>
      <c r="JVA1"/>
      <c r="JVB1"/>
      <c r="JVC1"/>
      <c r="JVD1"/>
      <c r="JVE1"/>
      <c r="JVF1"/>
      <c r="JVG1"/>
      <c r="JVH1"/>
      <c r="JVI1"/>
      <c r="JVJ1"/>
      <c r="JVK1"/>
      <c r="JVL1"/>
      <c r="JVM1"/>
      <c r="JVN1"/>
      <c r="JVO1"/>
      <c r="JVP1"/>
      <c r="JVQ1"/>
      <c r="JVR1"/>
      <c r="JVS1"/>
      <c r="JVT1"/>
      <c r="JVU1"/>
      <c r="JVV1"/>
      <c r="JVW1"/>
      <c r="JVX1"/>
      <c r="JVY1"/>
      <c r="JVZ1"/>
      <c r="JWA1"/>
      <c r="JWB1"/>
      <c r="JWC1"/>
      <c r="JWD1"/>
      <c r="JWE1"/>
      <c r="JWF1"/>
      <c r="JWG1"/>
      <c r="JWH1"/>
      <c r="JWI1"/>
      <c r="JWJ1"/>
      <c r="JWK1"/>
      <c r="JWL1"/>
      <c r="JWM1"/>
      <c r="JWN1"/>
      <c r="JWO1"/>
      <c r="JWP1"/>
      <c r="JWQ1"/>
      <c r="JWR1"/>
      <c r="JWS1"/>
      <c r="JWT1"/>
      <c r="JWU1"/>
      <c r="JWV1"/>
      <c r="JWW1"/>
      <c r="JWX1"/>
      <c r="JWY1"/>
      <c r="JWZ1"/>
      <c r="JXA1"/>
      <c r="JXB1"/>
      <c r="JXC1"/>
      <c r="JXD1"/>
      <c r="JXE1"/>
      <c r="JXF1"/>
      <c r="JXG1"/>
      <c r="JXH1"/>
      <c r="JXI1"/>
      <c r="JXJ1"/>
      <c r="JXK1"/>
      <c r="JXL1"/>
      <c r="JXM1"/>
      <c r="JXN1"/>
      <c r="JXO1"/>
      <c r="JXP1"/>
      <c r="JXQ1"/>
      <c r="JXR1"/>
      <c r="JXS1"/>
      <c r="JXT1"/>
      <c r="JXU1"/>
      <c r="JXV1"/>
      <c r="JXW1"/>
      <c r="JXX1"/>
      <c r="JXY1"/>
      <c r="JXZ1"/>
      <c r="JYA1"/>
      <c r="JYB1"/>
      <c r="JYC1"/>
      <c r="JYD1"/>
      <c r="JYE1"/>
      <c r="JYF1"/>
      <c r="JYG1"/>
      <c r="JYH1"/>
      <c r="JYI1"/>
      <c r="JYJ1"/>
      <c r="JYK1"/>
      <c r="JYL1"/>
      <c r="JYM1"/>
      <c r="JYN1"/>
      <c r="JYO1"/>
      <c r="JYP1"/>
      <c r="JYQ1"/>
      <c r="JYR1"/>
      <c r="JYS1"/>
      <c r="JYT1"/>
      <c r="JYU1"/>
      <c r="JYV1"/>
      <c r="JYW1"/>
      <c r="JYX1"/>
      <c r="JYY1"/>
      <c r="JYZ1"/>
      <c r="JZA1"/>
      <c r="JZB1"/>
      <c r="JZC1"/>
      <c r="JZD1"/>
      <c r="JZE1"/>
      <c r="JZF1"/>
      <c r="JZG1"/>
      <c r="JZH1"/>
      <c r="JZI1"/>
      <c r="JZJ1"/>
      <c r="JZK1"/>
      <c r="JZL1"/>
      <c r="JZM1"/>
      <c r="JZN1"/>
      <c r="JZO1"/>
      <c r="JZP1"/>
      <c r="JZQ1"/>
      <c r="JZR1"/>
      <c r="JZS1"/>
      <c r="JZT1"/>
      <c r="JZU1"/>
      <c r="JZV1"/>
      <c r="JZW1"/>
      <c r="JZX1"/>
      <c r="JZY1"/>
      <c r="JZZ1"/>
      <c r="KAA1"/>
      <c r="KAB1"/>
      <c r="KAC1"/>
      <c r="KAD1"/>
      <c r="KAE1"/>
      <c r="KAF1"/>
      <c r="KAG1"/>
      <c r="KAH1"/>
      <c r="KAI1"/>
      <c r="KAJ1"/>
      <c r="KAK1"/>
      <c r="KAL1"/>
      <c r="KAM1"/>
      <c r="KAN1"/>
      <c r="KAO1"/>
      <c r="KAP1"/>
      <c r="KAQ1"/>
      <c r="KAR1"/>
      <c r="KAS1"/>
      <c r="KAT1"/>
      <c r="KAU1"/>
      <c r="KAV1"/>
      <c r="KAW1"/>
      <c r="KAX1"/>
      <c r="KAY1"/>
      <c r="KAZ1"/>
      <c r="KBA1"/>
      <c r="KBB1"/>
      <c r="KBC1"/>
      <c r="KBD1"/>
      <c r="KBE1"/>
      <c r="KBF1"/>
      <c r="KBG1"/>
      <c r="KBH1"/>
      <c r="KBI1"/>
      <c r="KBJ1"/>
      <c r="KBK1"/>
      <c r="KBL1"/>
      <c r="KBM1"/>
      <c r="KBN1"/>
      <c r="KBO1"/>
      <c r="KBP1"/>
      <c r="KBQ1"/>
      <c r="KBR1"/>
      <c r="KBS1"/>
      <c r="KBT1"/>
      <c r="KBU1"/>
      <c r="KBV1"/>
      <c r="KBW1"/>
      <c r="KBX1"/>
      <c r="KBY1"/>
      <c r="KBZ1"/>
      <c r="KCA1"/>
      <c r="KCB1"/>
      <c r="KCC1"/>
      <c r="KCD1"/>
      <c r="KCE1"/>
      <c r="KCF1"/>
      <c r="KCG1"/>
      <c r="KCH1"/>
      <c r="KCI1"/>
      <c r="KCJ1"/>
      <c r="KCK1"/>
      <c r="KCL1"/>
      <c r="KCM1"/>
      <c r="KCN1"/>
      <c r="KCO1"/>
      <c r="KCP1"/>
      <c r="KCQ1"/>
      <c r="KCR1"/>
      <c r="KCS1"/>
      <c r="KCT1"/>
      <c r="KCU1"/>
      <c r="KCV1"/>
      <c r="KCW1"/>
      <c r="KCX1"/>
      <c r="KCY1"/>
      <c r="KCZ1"/>
      <c r="KDA1"/>
      <c r="KDB1"/>
      <c r="KDC1"/>
      <c r="KDD1"/>
      <c r="KDE1"/>
      <c r="KDF1"/>
      <c r="KDG1"/>
      <c r="KDH1"/>
      <c r="KDI1"/>
      <c r="KDJ1"/>
      <c r="KDK1"/>
      <c r="KDL1"/>
      <c r="KDM1"/>
      <c r="KDN1"/>
      <c r="KDO1"/>
      <c r="KDP1"/>
      <c r="KDQ1"/>
      <c r="KDR1"/>
      <c r="KDS1"/>
      <c r="KDT1"/>
      <c r="KDU1"/>
      <c r="KDV1"/>
      <c r="KDW1"/>
      <c r="KDX1"/>
      <c r="KDY1"/>
      <c r="KDZ1"/>
      <c r="KEA1"/>
      <c r="KEB1"/>
      <c r="KEC1"/>
      <c r="KED1"/>
      <c r="KEE1"/>
      <c r="KEF1"/>
      <c r="KEG1"/>
      <c r="KEH1"/>
      <c r="KEI1"/>
      <c r="KEJ1"/>
      <c r="KEK1"/>
      <c r="KEL1"/>
      <c r="KEM1"/>
      <c r="KEN1"/>
      <c r="KEO1"/>
      <c r="KEP1"/>
      <c r="KEQ1"/>
      <c r="KER1"/>
      <c r="KES1"/>
      <c r="KET1"/>
      <c r="KEU1"/>
      <c r="KEV1"/>
      <c r="KEW1"/>
      <c r="KEX1"/>
      <c r="KEY1"/>
      <c r="KEZ1"/>
      <c r="KFA1"/>
      <c r="KFB1"/>
      <c r="KFC1"/>
      <c r="KFD1"/>
      <c r="KFE1"/>
      <c r="KFF1"/>
      <c r="KFG1"/>
      <c r="KFH1"/>
      <c r="KFI1"/>
      <c r="KFJ1"/>
      <c r="KFK1"/>
      <c r="KFL1"/>
      <c r="KFM1"/>
      <c r="KFN1"/>
      <c r="KFO1"/>
      <c r="KFP1"/>
      <c r="KFQ1"/>
      <c r="KFR1"/>
      <c r="KFS1"/>
      <c r="KFT1"/>
      <c r="KFU1"/>
      <c r="KFV1"/>
      <c r="KFW1"/>
      <c r="KFX1"/>
      <c r="KFY1"/>
      <c r="KFZ1"/>
      <c r="KGA1"/>
      <c r="KGB1"/>
      <c r="KGC1"/>
      <c r="KGD1"/>
      <c r="KGE1"/>
      <c r="KGF1"/>
      <c r="KGG1"/>
      <c r="KGH1"/>
      <c r="KGI1"/>
      <c r="KGJ1"/>
      <c r="KGK1"/>
      <c r="KGL1"/>
      <c r="KGM1"/>
      <c r="KGN1"/>
      <c r="KGO1"/>
      <c r="KGP1"/>
      <c r="KGQ1"/>
      <c r="KGR1"/>
      <c r="KGS1"/>
      <c r="KGT1"/>
      <c r="KGU1"/>
      <c r="KGV1"/>
      <c r="KGW1"/>
      <c r="KGX1"/>
      <c r="KGY1"/>
      <c r="KGZ1"/>
      <c r="KHA1"/>
      <c r="KHB1"/>
      <c r="KHC1"/>
      <c r="KHD1"/>
      <c r="KHE1"/>
      <c r="KHF1"/>
      <c r="KHG1"/>
      <c r="KHH1"/>
      <c r="KHI1"/>
      <c r="KHJ1"/>
      <c r="KHK1"/>
      <c r="KHL1"/>
      <c r="KHM1"/>
      <c r="KHN1"/>
      <c r="KHO1"/>
      <c r="KHP1"/>
      <c r="KHQ1"/>
      <c r="KHR1"/>
      <c r="KHS1"/>
      <c r="KHT1"/>
      <c r="KHU1"/>
      <c r="KHV1"/>
      <c r="KHW1"/>
      <c r="KHX1"/>
      <c r="KHY1"/>
      <c r="KHZ1"/>
      <c r="KIA1"/>
      <c r="KIB1"/>
      <c r="KIC1"/>
      <c r="KID1"/>
      <c r="KIE1"/>
      <c r="KIF1"/>
      <c r="KIG1"/>
      <c r="KIH1"/>
      <c r="KII1"/>
      <c r="KIJ1"/>
      <c r="KIK1"/>
      <c r="KIL1"/>
      <c r="KIM1"/>
      <c r="KIN1"/>
      <c r="KIO1"/>
      <c r="KIP1"/>
      <c r="KIQ1"/>
      <c r="KIR1"/>
      <c r="KIS1"/>
      <c r="KIT1"/>
      <c r="KIU1"/>
      <c r="KIV1"/>
      <c r="KIW1"/>
      <c r="KIX1"/>
      <c r="KIY1"/>
      <c r="KIZ1"/>
      <c r="KJA1"/>
      <c r="KJB1"/>
      <c r="KJC1"/>
      <c r="KJD1"/>
      <c r="KJE1"/>
      <c r="KJF1"/>
      <c r="KJG1"/>
      <c r="KJH1"/>
      <c r="KJI1"/>
      <c r="KJJ1"/>
      <c r="KJK1"/>
      <c r="KJL1"/>
      <c r="KJM1"/>
      <c r="KJN1"/>
      <c r="KJO1"/>
      <c r="KJP1"/>
      <c r="KJQ1"/>
      <c r="KJR1"/>
      <c r="KJS1"/>
      <c r="KJT1"/>
      <c r="KJU1"/>
      <c r="KJV1"/>
      <c r="KJW1"/>
      <c r="KJX1"/>
      <c r="KJY1"/>
      <c r="KJZ1"/>
      <c r="KKA1"/>
      <c r="KKB1"/>
      <c r="KKC1"/>
      <c r="KKD1"/>
      <c r="KKE1"/>
      <c r="KKF1"/>
      <c r="KKG1"/>
      <c r="KKH1"/>
      <c r="KKI1"/>
      <c r="KKJ1"/>
      <c r="KKK1"/>
      <c r="KKL1"/>
      <c r="KKM1"/>
      <c r="KKN1"/>
      <c r="KKO1"/>
      <c r="KKP1"/>
      <c r="KKQ1"/>
      <c r="KKR1"/>
      <c r="KKS1"/>
      <c r="KKT1"/>
      <c r="KKU1"/>
      <c r="KKV1"/>
      <c r="KKW1"/>
      <c r="KKX1"/>
      <c r="KKY1"/>
      <c r="KKZ1"/>
      <c r="KLA1"/>
      <c r="KLB1"/>
      <c r="KLC1"/>
      <c r="KLD1"/>
      <c r="KLE1"/>
      <c r="KLF1"/>
      <c r="KLG1"/>
      <c r="KLH1"/>
      <c r="KLI1"/>
      <c r="KLJ1"/>
      <c r="KLK1"/>
      <c r="KLL1"/>
      <c r="KLM1"/>
      <c r="KLN1"/>
      <c r="KLO1"/>
      <c r="KLP1"/>
      <c r="KLQ1"/>
      <c r="KLR1"/>
      <c r="KLS1"/>
      <c r="KLT1"/>
      <c r="KLU1"/>
      <c r="KLV1"/>
      <c r="KLW1"/>
      <c r="KLX1"/>
      <c r="KLY1"/>
      <c r="KLZ1"/>
      <c r="KMA1"/>
      <c r="KMB1"/>
      <c r="KMC1"/>
      <c r="KMD1"/>
      <c r="KME1"/>
      <c r="KMF1"/>
      <c r="KMG1"/>
      <c r="KMH1"/>
      <c r="KMI1"/>
      <c r="KMJ1"/>
      <c r="KMK1"/>
      <c r="KML1"/>
      <c r="KMM1"/>
      <c r="KMN1"/>
      <c r="KMO1"/>
      <c r="KMP1"/>
      <c r="KMQ1"/>
      <c r="KMR1"/>
      <c r="KMS1"/>
      <c r="KMT1"/>
      <c r="KMU1"/>
      <c r="KMV1"/>
      <c r="KMW1"/>
      <c r="KMX1"/>
      <c r="KMY1"/>
      <c r="KMZ1"/>
      <c r="KNA1"/>
      <c r="KNB1"/>
      <c r="KNC1"/>
      <c r="KND1"/>
      <c r="KNE1"/>
      <c r="KNF1"/>
      <c r="KNG1"/>
      <c r="KNH1"/>
      <c r="KNI1"/>
      <c r="KNJ1"/>
      <c r="KNK1"/>
      <c r="KNL1"/>
      <c r="KNM1"/>
      <c r="KNN1"/>
      <c r="KNO1"/>
      <c r="KNP1"/>
      <c r="KNQ1"/>
      <c r="KNR1"/>
      <c r="KNS1"/>
      <c r="KNT1"/>
      <c r="KNU1"/>
      <c r="KNV1"/>
      <c r="KNW1"/>
      <c r="KNX1"/>
      <c r="KNY1"/>
      <c r="KNZ1"/>
      <c r="KOA1"/>
      <c r="KOB1"/>
      <c r="KOC1"/>
      <c r="KOD1"/>
      <c r="KOE1"/>
      <c r="KOF1"/>
      <c r="KOG1"/>
      <c r="KOH1"/>
      <c r="KOI1"/>
      <c r="KOJ1"/>
      <c r="KOK1"/>
      <c r="KOL1"/>
      <c r="KOM1"/>
      <c r="KON1"/>
      <c r="KOO1"/>
      <c r="KOP1"/>
      <c r="KOQ1"/>
      <c r="KOR1"/>
      <c r="KOS1"/>
      <c r="KOT1"/>
      <c r="KOU1"/>
      <c r="KOV1"/>
      <c r="KOW1"/>
      <c r="KOX1"/>
      <c r="KOY1"/>
      <c r="KOZ1"/>
      <c r="KPA1"/>
      <c r="KPB1"/>
      <c r="KPC1"/>
      <c r="KPD1"/>
      <c r="KPE1"/>
      <c r="KPF1"/>
      <c r="KPG1"/>
      <c r="KPH1"/>
      <c r="KPI1"/>
      <c r="KPJ1"/>
      <c r="KPK1"/>
      <c r="KPL1"/>
      <c r="KPM1"/>
      <c r="KPN1"/>
      <c r="KPO1"/>
      <c r="KPP1"/>
      <c r="KPQ1"/>
      <c r="KPR1"/>
      <c r="KPS1"/>
      <c r="KPT1"/>
      <c r="KPU1"/>
      <c r="KPV1"/>
      <c r="KPW1"/>
      <c r="KPX1"/>
      <c r="KPY1"/>
      <c r="KPZ1"/>
      <c r="KQA1"/>
      <c r="KQB1"/>
      <c r="KQC1"/>
      <c r="KQD1"/>
      <c r="KQE1"/>
      <c r="KQF1"/>
      <c r="KQG1"/>
      <c r="KQH1"/>
      <c r="KQI1"/>
      <c r="KQJ1"/>
      <c r="KQK1"/>
      <c r="KQL1"/>
      <c r="KQM1"/>
      <c r="KQN1"/>
      <c r="KQO1"/>
      <c r="KQP1"/>
      <c r="KQQ1"/>
      <c r="KQR1"/>
      <c r="KQS1"/>
      <c r="KQT1"/>
      <c r="KQU1"/>
      <c r="KQV1"/>
      <c r="KQW1"/>
      <c r="KQX1"/>
      <c r="KQY1"/>
      <c r="KQZ1"/>
      <c r="KRA1"/>
      <c r="KRB1"/>
      <c r="KRC1"/>
      <c r="KRD1"/>
      <c r="KRE1"/>
      <c r="KRF1"/>
      <c r="KRG1"/>
      <c r="KRH1"/>
      <c r="KRI1"/>
      <c r="KRJ1"/>
      <c r="KRK1"/>
      <c r="KRL1"/>
      <c r="KRM1"/>
      <c r="KRN1"/>
      <c r="KRO1"/>
      <c r="KRP1"/>
      <c r="KRQ1"/>
      <c r="KRR1"/>
      <c r="KRS1"/>
      <c r="KRT1"/>
      <c r="KRU1"/>
      <c r="KRV1"/>
      <c r="KRW1"/>
      <c r="KRX1"/>
      <c r="KRY1"/>
      <c r="KRZ1"/>
      <c r="KSA1"/>
      <c r="KSB1"/>
      <c r="KSC1"/>
      <c r="KSD1"/>
      <c r="KSE1"/>
      <c r="KSF1"/>
      <c r="KSG1"/>
      <c r="KSH1"/>
      <c r="KSI1"/>
      <c r="KSJ1"/>
      <c r="KSK1"/>
      <c r="KSL1"/>
      <c r="KSM1"/>
      <c r="KSN1"/>
      <c r="KSO1"/>
      <c r="KSP1"/>
      <c r="KSQ1"/>
      <c r="KSR1"/>
      <c r="KSS1"/>
      <c r="KST1"/>
      <c r="KSU1"/>
      <c r="KSV1"/>
      <c r="KSW1"/>
      <c r="KSX1"/>
      <c r="KSY1"/>
      <c r="KSZ1"/>
      <c r="KTA1"/>
      <c r="KTB1"/>
      <c r="KTC1"/>
      <c r="KTD1"/>
      <c r="KTE1"/>
      <c r="KTF1"/>
      <c r="KTG1"/>
      <c r="KTH1"/>
      <c r="KTI1"/>
      <c r="KTJ1"/>
      <c r="KTK1"/>
      <c r="KTL1"/>
      <c r="KTM1"/>
      <c r="KTN1"/>
      <c r="KTO1"/>
      <c r="KTP1"/>
      <c r="KTQ1"/>
      <c r="KTR1"/>
      <c r="KTS1"/>
      <c r="KTT1"/>
      <c r="KTU1"/>
      <c r="KTV1"/>
      <c r="KTW1"/>
      <c r="KTX1"/>
      <c r="KTY1"/>
      <c r="KTZ1"/>
      <c r="KUA1"/>
      <c r="KUB1"/>
      <c r="KUC1"/>
      <c r="KUD1"/>
      <c r="KUE1"/>
      <c r="KUF1"/>
      <c r="KUG1"/>
      <c r="KUH1"/>
      <c r="KUI1"/>
      <c r="KUJ1"/>
      <c r="KUK1"/>
      <c r="KUL1"/>
      <c r="KUM1"/>
      <c r="KUN1"/>
      <c r="KUO1"/>
      <c r="KUP1"/>
      <c r="KUQ1"/>
      <c r="KUR1"/>
      <c r="KUS1"/>
      <c r="KUT1"/>
      <c r="KUU1"/>
      <c r="KUV1"/>
      <c r="KUW1"/>
      <c r="KUX1"/>
      <c r="KUY1"/>
      <c r="KUZ1"/>
      <c r="KVA1"/>
      <c r="KVB1"/>
      <c r="KVC1"/>
      <c r="KVD1"/>
      <c r="KVE1"/>
      <c r="KVF1"/>
      <c r="KVG1"/>
      <c r="KVH1"/>
      <c r="KVI1"/>
      <c r="KVJ1"/>
      <c r="KVK1"/>
      <c r="KVL1"/>
      <c r="KVM1"/>
      <c r="KVN1"/>
      <c r="KVO1"/>
      <c r="KVP1"/>
      <c r="KVQ1"/>
      <c r="KVR1"/>
      <c r="KVS1"/>
      <c r="KVT1"/>
      <c r="KVU1"/>
      <c r="KVV1"/>
      <c r="KVW1"/>
      <c r="KVX1"/>
      <c r="KVY1"/>
      <c r="KVZ1"/>
      <c r="KWA1"/>
      <c r="KWB1"/>
      <c r="KWC1"/>
      <c r="KWD1"/>
      <c r="KWE1"/>
      <c r="KWF1"/>
      <c r="KWG1"/>
      <c r="KWH1"/>
      <c r="KWI1"/>
      <c r="KWJ1"/>
      <c r="KWK1"/>
      <c r="KWL1"/>
      <c r="KWM1"/>
      <c r="KWN1"/>
      <c r="KWO1"/>
      <c r="KWP1"/>
      <c r="KWQ1"/>
      <c r="KWR1"/>
      <c r="KWS1"/>
      <c r="KWT1"/>
      <c r="KWU1"/>
      <c r="KWV1"/>
      <c r="KWW1"/>
      <c r="KWX1"/>
      <c r="KWY1"/>
      <c r="KWZ1"/>
      <c r="KXA1"/>
      <c r="KXB1"/>
      <c r="KXC1"/>
      <c r="KXD1"/>
      <c r="KXE1"/>
      <c r="KXF1"/>
      <c r="KXG1"/>
      <c r="KXH1"/>
      <c r="KXI1"/>
      <c r="KXJ1"/>
      <c r="KXK1"/>
      <c r="KXL1"/>
      <c r="KXM1"/>
      <c r="KXN1"/>
      <c r="KXO1"/>
      <c r="KXP1"/>
      <c r="KXQ1"/>
      <c r="KXR1"/>
      <c r="KXS1"/>
      <c r="KXT1"/>
      <c r="KXU1"/>
      <c r="KXV1"/>
      <c r="KXW1"/>
      <c r="KXX1"/>
      <c r="KXY1"/>
      <c r="KXZ1"/>
      <c r="KYA1"/>
      <c r="KYB1"/>
      <c r="KYC1"/>
      <c r="KYD1"/>
      <c r="KYE1"/>
      <c r="KYF1"/>
      <c r="KYG1"/>
      <c r="KYH1"/>
      <c r="KYI1"/>
      <c r="KYJ1"/>
      <c r="KYK1"/>
      <c r="KYL1"/>
      <c r="KYM1"/>
      <c r="KYN1"/>
      <c r="KYO1"/>
      <c r="KYP1"/>
      <c r="KYQ1"/>
      <c r="KYR1"/>
      <c r="KYS1"/>
      <c r="KYT1"/>
      <c r="KYU1"/>
      <c r="KYV1"/>
      <c r="KYW1"/>
      <c r="KYX1"/>
      <c r="KYY1"/>
      <c r="KYZ1"/>
      <c r="KZA1"/>
      <c r="KZB1"/>
      <c r="KZC1"/>
      <c r="KZD1"/>
      <c r="KZE1"/>
      <c r="KZF1"/>
      <c r="KZG1"/>
      <c r="KZH1"/>
      <c r="KZI1"/>
      <c r="KZJ1"/>
      <c r="KZK1"/>
      <c r="KZL1"/>
      <c r="KZM1"/>
      <c r="KZN1"/>
      <c r="KZO1"/>
      <c r="KZP1"/>
      <c r="KZQ1"/>
      <c r="KZR1"/>
      <c r="KZS1"/>
      <c r="KZT1"/>
      <c r="KZU1"/>
      <c r="KZV1"/>
      <c r="KZW1"/>
      <c r="KZX1"/>
      <c r="KZY1"/>
      <c r="KZZ1"/>
      <c r="LAA1"/>
      <c r="LAB1"/>
      <c r="LAC1"/>
      <c r="LAD1"/>
      <c r="LAE1"/>
      <c r="LAF1"/>
      <c r="LAG1"/>
      <c r="LAH1"/>
      <c r="LAI1"/>
      <c r="LAJ1"/>
      <c r="LAK1"/>
      <c r="LAL1"/>
      <c r="LAM1"/>
      <c r="LAN1"/>
      <c r="LAO1"/>
      <c r="LAP1"/>
      <c r="LAQ1"/>
      <c r="LAR1"/>
      <c r="LAS1"/>
      <c r="LAT1"/>
      <c r="LAU1"/>
      <c r="LAV1"/>
      <c r="LAW1"/>
      <c r="LAX1"/>
      <c r="LAY1"/>
      <c r="LAZ1"/>
      <c r="LBA1"/>
      <c r="LBB1"/>
      <c r="LBC1"/>
      <c r="LBD1"/>
      <c r="LBE1"/>
      <c r="LBF1"/>
      <c r="LBG1"/>
      <c r="LBH1"/>
      <c r="LBI1"/>
      <c r="LBJ1"/>
      <c r="LBK1"/>
      <c r="LBL1"/>
      <c r="LBM1"/>
      <c r="LBN1"/>
      <c r="LBO1"/>
      <c r="LBP1"/>
      <c r="LBQ1"/>
      <c r="LBR1"/>
      <c r="LBS1"/>
      <c r="LBT1"/>
      <c r="LBU1"/>
      <c r="LBV1"/>
      <c r="LBW1"/>
      <c r="LBX1"/>
      <c r="LBY1"/>
      <c r="LBZ1"/>
      <c r="LCA1"/>
      <c r="LCB1"/>
      <c r="LCC1"/>
      <c r="LCD1"/>
      <c r="LCE1"/>
      <c r="LCF1"/>
      <c r="LCG1"/>
      <c r="LCH1"/>
      <c r="LCI1"/>
      <c r="LCJ1"/>
      <c r="LCK1"/>
      <c r="LCL1"/>
      <c r="LCM1"/>
      <c r="LCN1"/>
      <c r="LCO1"/>
      <c r="LCP1"/>
      <c r="LCQ1"/>
      <c r="LCR1"/>
      <c r="LCS1"/>
      <c r="LCT1"/>
      <c r="LCU1"/>
      <c r="LCV1"/>
      <c r="LCW1"/>
      <c r="LCX1"/>
      <c r="LCY1"/>
      <c r="LCZ1"/>
      <c r="LDA1"/>
      <c r="LDB1"/>
      <c r="LDC1"/>
      <c r="LDD1"/>
      <c r="LDE1"/>
      <c r="LDF1"/>
      <c r="LDG1"/>
      <c r="LDH1"/>
      <c r="LDI1"/>
      <c r="LDJ1"/>
      <c r="LDK1"/>
      <c r="LDL1"/>
      <c r="LDM1"/>
      <c r="LDN1"/>
      <c r="LDO1"/>
      <c r="LDP1"/>
      <c r="LDQ1"/>
      <c r="LDR1"/>
      <c r="LDS1"/>
      <c r="LDT1"/>
      <c r="LDU1"/>
      <c r="LDV1"/>
      <c r="LDW1"/>
      <c r="LDX1"/>
      <c r="LDY1"/>
      <c r="LDZ1"/>
      <c r="LEA1"/>
      <c r="LEB1"/>
      <c r="LEC1"/>
      <c r="LED1"/>
      <c r="LEE1"/>
      <c r="LEF1"/>
      <c r="LEG1"/>
      <c r="LEH1"/>
      <c r="LEI1"/>
      <c r="LEJ1"/>
      <c r="LEK1"/>
      <c r="LEL1"/>
      <c r="LEM1"/>
      <c r="LEN1"/>
      <c r="LEO1"/>
      <c r="LEP1"/>
      <c r="LEQ1"/>
      <c r="LER1"/>
      <c r="LES1"/>
      <c r="LET1"/>
      <c r="LEU1"/>
      <c r="LEV1"/>
      <c r="LEW1"/>
      <c r="LEX1"/>
      <c r="LEY1"/>
      <c r="LEZ1"/>
      <c r="LFA1"/>
      <c r="LFB1"/>
      <c r="LFC1"/>
      <c r="LFD1"/>
      <c r="LFE1"/>
      <c r="LFF1"/>
      <c r="LFG1"/>
      <c r="LFH1"/>
      <c r="LFI1"/>
      <c r="LFJ1"/>
      <c r="LFK1"/>
      <c r="LFL1"/>
      <c r="LFM1"/>
      <c r="LFN1"/>
      <c r="LFO1"/>
      <c r="LFP1"/>
      <c r="LFQ1"/>
      <c r="LFR1"/>
      <c r="LFS1"/>
      <c r="LFT1"/>
      <c r="LFU1"/>
      <c r="LFV1"/>
      <c r="LFW1"/>
      <c r="LFX1"/>
      <c r="LFY1"/>
      <c r="LFZ1"/>
      <c r="LGA1"/>
      <c r="LGB1"/>
      <c r="LGC1"/>
      <c r="LGD1"/>
      <c r="LGE1"/>
      <c r="LGF1"/>
      <c r="LGG1"/>
      <c r="LGH1"/>
      <c r="LGI1"/>
      <c r="LGJ1"/>
      <c r="LGK1"/>
      <c r="LGL1"/>
      <c r="LGM1"/>
      <c r="LGN1"/>
      <c r="LGO1"/>
      <c r="LGP1"/>
      <c r="LGQ1"/>
      <c r="LGR1"/>
      <c r="LGS1"/>
      <c r="LGT1"/>
      <c r="LGU1"/>
      <c r="LGV1"/>
      <c r="LGW1"/>
      <c r="LGX1"/>
      <c r="LGY1"/>
      <c r="LGZ1"/>
      <c r="LHA1"/>
      <c r="LHB1"/>
      <c r="LHC1"/>
      <c r="LHD1"/>
      <c r="LHE1"/>
      <c r="LHF1"/>
      <c r="LHG1"/>
      <c r="LHH1"/>
      <c r="LHI1"/>
      <c r="LHJ1"/>
      <c r="LHK1"/>
      <c r="LHL1"/>
      <c r="LHM1"/>
      <c r="LHN1"/>
      <c r="LHO1"/>
      <c r="LHP1"/>
      <c r="LHQ1"/>
      <c r="LHR1"/>
      <c r="LHS1"/>
      <c r="LHT1"/>
      <c r="LHU1"/>
      <c r="LHV1"/>
      <c r="LHW1"/>
      <c r="LHX1"/>
      <c r="LHY1"/>
      <c r="LHZ1"/>
      <c r="LIA1"/>
      <c r="LIB1"/>
      <c r="LIC1"/>
      <c r="LID1"/>
      <c r="LIE1"/>
      <c r="LIF1"/>
      <c r="LIG1"/>
      <c r="LIH1"/>
      <c r="LII1"/>
      <c r="LIJ1"/>
      <c r="LIK1"/>
      <c r="LIL1"/>
      <c r="LIM1"/>
      <c r="LIN1"/>
      <c r="LIO1"/>
      <c r="LIP1"/>
      <c r="LIQ1"/>
      <c r="LIR1"/>
      <c r="LIS1"/>
      <c r="LIT1"/>
      <c r="LIU1"/>
      <c r="LIV1"/>
      <c r="LIW1"/>
      <c r="LIX1"/>
      <c r="LIY1"/>
      <c r="LIZ1"/>
      <c r="LJA1"/>
      <c r="LJB1"/>
      <c r="LJC1"/>
      <c r="LJD1"/>
      <c r="LJE1"/>
      <c r="LJF1"/>
      <c r="LJG1"/>
      <c r="LJH1"/>
      <c r="LJI1"/>
      <c r="LJJ1"/>
      <c r="LJK1"/>
      <c r="LJL1"/>
      <c r="LJM1"/>
      <c r="LJN1"/>
      <c r="LJO1"/>
      <c r="LJP1"/>
      <c r="LJQ1"/>
      <c r="LJR1"/>
      <c r="LJS1"/>
      <c r="LJT1"/>
      <c r="LJU1"/>
      <c r="LJV1"/>
      <c r="LJW1"/>
      <c r="LJX1"/>
      <c r="LJY1"/>
      <c r="LJZ1"/>
      <c r="LKA1"/>
      <c r="LKB1"/>
      <c r="LKC1"/>
      <c r="LKD1"/>
      <c r="LKE1"/>
      <c r="LKF1"/>
      <c r="LKG1"/>
      <c r="LKH1"/>
      <c r="LKI1"/>
      <c r="LKJ1"/>
      <c r="LKK1"/>
      <c r="LKL1"/>
      <c r="LKM1"/>
      <c r="LKN1"/>
      <c r="LKO1"/>
      <c r="LKP1"/>
      <c r="LKQ1"/>
      <c r="LKR1"/>
      <c r="LKS1"/>
      <c r="LKT1"/>
      <c r="LKU1"/>
      <c r="LKV1"/>
      <c r="LKW1"/>
      <c r="LKX1"/>
      <c r="LKY1"/>
      <c r="LKZ1"/>
      <c r="LLA1"/>
      <c r="LLB1"/>
      <c r="LLC1"/>
      <c r="LLD1"/>
      <c r="LLE1"/>
      <c r="LLF1"/>
      <c r="LLG1"/>
      <c r="LLH1"/>
      <c r="LLI1"/>
      <c r="LLJ1"/>
      <c r="LLK1"/>
      <c r="LLL1"/>
      <c r="LLM1"/>
      <c r="LLN1"/>
      <c r="LLO1"/>
      <c r="LLP1"/>
      <c r="LLQ1"/>
      <c r="LLR1"/>
      <c r="LLS1"/>
      <c r="LLT1"/>
      <c r="LLU1"/>
      <c r="LLV1"/>
      <c r="LLW1"/>
      <c r="LLX1"/>
      <c r="LLY1"/>
      <c r="LLZ1"/>
      <c r="LMA1"/>
      <c r="LMB1"/>
      <c r="LMC1"/>
      <c r="LMD1"/>
      <c r="LME1"/>
      <c r="LMF1"/>
      <c r="LMG1"/>
      <c r="LMH1"/>
      <c r="LMI1"/>
      <c r="LMJ1"/>
      <c r="LMK1"/>
      <c r="LML1"/>
      <c r="LMM1"/>
      <c r="LMN1"/>
      <c r="LMO1"/>
      <c r="LMP1"/>
      <c r="LMQ1"/>
      <c r="LMR1"/>
      <c r="LMS1"/>
      <c r="LMT1"/>
      <c r="LMU1"/>
      <c r="LMV1"/>
      <c r="LMW1"/>
      <c r="LMX1"/>
      <c r="LMY1"/>
      <c r="LMZ1"/>
      <c r="LNA1"/>
      <c r="LNB1"/>
      <c r="LNC1"/>
      <c r="LND1"/>
      <c r="LNE1"/>
      <c r="LNF1"/>
      <c r="LNG1"/>
      <c r="LNH1"/>
      <c r="LNI1"/>
      <c r="LNJ1"/>
      <c r="LNK1"/>
      <c r="LNL1"/>
      <c r="LNM1"/>
      <c r="LNN1"/>
      <c r="LNO1"/>
      <c r="LNP1"/>
      <c r="LNQ1"/>
      <c r="LNR1"/>
      <c r="LNS1"/>
      <c r="LNT1"/>
      <c r="LNU1"/>
      <c r="LNV1"/>
      <c r="LNW1"/>
      <c r="LNX1"/>
      <c r="LNY1"/>
      <c r="LNZ1"/>
      <c r="LOA1"/>
      <c r="LOB1"/>
      <c r="LOC1"/>
      <c r="LOD1"/>
      <c r="LOE1"/>
      <c r="LOF1"/>
      <c r="LOG1"/>
      <c r="LOH1"/>
      <c r="LOI1"/>
      <c r="LOJ1"/>
      <c r="LOK1"/>
      <c r="LOL1"/>
      <c r="LOM1"/>
      <c r="LON1"/>
      <c r="LOO1"/>
      <c r="LOP1"/>
      <c r="LOQ1"/>
      <c r="LOR1"/>
      <c r="LOS1"/>
      <c r="LOT1"/>
      <c r="LOU1"/>
      <c r="LOV1"/>
      <c r="LOW1"/>
      <c r="LOX1"/>
      <c r="LOY1"/>
      <c r="LOZ1"/>
      <c r="LPA1"/>
      <c r="LPB1"/>
      <c r="LPC1"/>
      <c r="LPD1"/>
      <c r="LPE1"/>
      <c r="LPF1"/>
      <c r="LPG1"/>
      <c r="LPH1"/>
      <c r="LPI1"/>
      <c r="LPJ1"/>
      <c r="LPK1"/>
      <c r="LPL1"/>
      <c r="LPM1"/>
      <c r="LPN1"/>
      <c r="LPO1"/>
      <c r="LPP1"/>
      <c r="LPQ1"/>
      <c r="LPR1"/>
      <c r="LPS1"/>
      <c r="LPT1"/>
      <c r="LPU1"/>
      <c r="LPV1"/>
      <c r="LPW1"/>
      <c r="LPX1"/>
      <c r="LPY1"/>
      <c r="LPZ1"/>
      <c r="LQA1"/>
      <c r="LQB1"/>
      <c r="LQC1"/>
      <c r="LQD1"/>
      <c r="LQE1"/>
      <c r="LQF1"/>
      <c r="LQG1"/>
      <c r="LQH1"/>
      <c r="LQI1"/>
      <c r="LQJ1"/>
      <c r="LQK1"/>
      <c r="LQL1"/>
      <c r="LQM1"/>
      <c r="LQN1"/>
      <c r="LQO1"/>
      <c r="LQP1"/>
      <c r="LQQ1"/>
      <c r="LQR1"/>
      <c r="LQS1"/>
      <c r="LQT1"/>
      <c r="LQU1"/>
      <c r="LQV1"/>
      <c r="LQW1"/>
      <c r="LQX1"/>
      <c r="LQY1"/>
      <c r="LQZ1"/>
      <c r="LRA1"/>
      <c r="LRB1"/>
      <c r="LRC1"/>
      <c r="LRD1"/>
      <c r="LRE1"/>
      <c r="LRF1"/>
      <c r="LRG1"/>
      <c r="LRH1"/>
      <c r="LRI1"/>
      <c r="LRJ1"/>
      <c r="LRK1"/>
      <c r="LRL1"/>
      <c r="LRM1"/>
      <c r="LRN1"/>
      <c r="LRO1"/>
      <c r="LRP1"/>
      <c r="LRQ1"/>
      <c r="LRR1"/>
      <c r="LRS1"/>
      <c r="LRT1"/>
      <c r="LRU1"/>
      <c r="LRV1"/>
      <c r="LRW1"/>
      <c r="LRX1"/>
      <c r="LRY1"/>
      <c r="LRZ1"/>
      <c r="LSA1"/>
      <c r="LSB1"/>
      <c r="LSC1"/>
      <c r="LSD1"/>
      <c r="LSE1"/>
      <c r="LSF1"/>
      <c r="LSG1"/>
      <c r="LSH1"/>
      <c r="LSI1"/>
      <c r="LSJ1"/>
      <c r="LSK1"/>
      <c r="LSL1"/>
      <c r="LSM1"/>
      <c r="LSN1"/>
      <c r="LSO1"/>
      <c r="LSP1"/>
      <c r="LSQ1"/>
      <c r="LSR1"/>
      <c r="LSS1"/>
      <c r="LST1"/>
      <c r="LSU1"/>
      <c r="LSV1"/>
      <c r="LSW1"/>
      <c r="LSX1"/>
      <c r="LSY1"/>
      <c r="LSZ1"/>
      <c r="LTA1"/>
      <c r="LTB1"/>
      <c r="LTC1"/>
      <c r="LTD1"/>
      <c r="LTE1"/>
      <c r="LTF1"/>
      <c r="LTG1"/>
      <c r="LTH1"/>
      <c r="LTI1"/>
      <c r="LTJ1"/>
      <c r="LTK1"/>
      <c r="LTL1"/>
      <c r="LTM1"/>
      <c r="LTN1"/>
      <c r="LTO1"/>
      <c r="LTP1"/>
      <c r="LTQ1"/>
      <c r="LTR1"/>
      <c r="LTS1"/>
      <c r="LTT1"/>
      <c r="LTU1"/>
      <c r="LTV1"/>
      <c r="LTW1"/>
      <c r="LTX1"/>
      <c r="LTY1"/>
      <c r="LTZ1"/>
      <c r="LUA1"/>
      <c r="LUB1"/>
      <c r="LUC1"/>
      <c r="LUD1"/>
      <c r="LUE1"/>
      <c r="LUF1"/>
      <c r="LUG1"/>
      <c r="LUH1"/>
      <c r="LUI1"/>
      <c r="LUJ1"/>
      <c r="LUK1"/>
      <c r="LUL1"/>
      <c r="LUM1"/>
      <c r="LUN1"/>
      <c r="LUO1"/>
      <c r="LUP1"/>
      <c r="LUQ1"/>
      <c r="LUR1"/>
      <c r="LUS1"/>
      <c r="LUT1"/>
      <c r="LUU1"/>
      <c r="LUV1"/>
      <c r="LUW1"/>
      <c r="LUX1"/>
      <c r="LUY1"/>
      <c r="LUZ1"/>
      <c r="LVA1"/>
      <c r="LVB1"/>
      <c r="LVC1"/>
      <c r="LVD1"/>
      <c r="LVE1"/>
      <c r="LVF1"/>
      <c r="LVG1"/>
      <c r="LVH1"/>
      <c r="LVI1"/>
      <c r="LVJ1"/>
      <c r="LVK1"/>
      <c r="LVL1"/>
      <c r="LVM1"/>
      <c r="LVN1"/>
      <c r="LVO1"/>
      <c r="LVP1"/>
      <c r="LVQ1"/>
      <c r="LVR1"/>
      <c r="LVS1"/>
      <c r="LVT1"/>
      <c r="LVU1"/>
      <c r="LVV1"/>
      <c r="LVW1"/>
      <c r="LVX1"/>
      <c r="LVY1"/>
      <c r="LVZ1"/>
      <c r="LWA1"/>
      <c r="LWB1"/>
      <c r="LWC1"/>
      <c r="LWD1"/>
      <c r="LWE1"/>
      <c r="LWF1"/>
      <c r="LWG1"/>
      <c r="LWH1"/>
      <c r="LWI1"/>
      <c r="LWJ1"/>
      <c r="LWK1"/>
      <c r="LWL1"/>
      <c r="LWM1"/>
      <c r="LWN1"/>
      <c r="LWO1"/>
      <c r="LWP1"/>
      <c r="LWQ1"/>
      <c r="LWR1"/>
      <c r="LWS1"/>
      <c r="LWT1"/>
      <c r="LWU1"/>
      <c r="LWV1"/>
      <c r="LWW1"/>
      <c r="LWX1"/>
      <c r="LWY1"/>
      <c r="LWZ1"/>
      <c r="LXA1"/>
      <c r="LXB1"/>
      <c r="LXC1"/>
      <c r="LXD1"/>
      <c r="LXE1"/>
      <c r="LXF1"/>
      <c r="LXG1"/>
      <c r="LXH1"/>
      <c r="LXI1"/>
      <c r="LXJ1"/>
      <c r="LXK1"/>
      <c r="LXL1"/>
      <c r="LXM1"/>
      <c r="LXN1"/>
      <c r="LXO1"/>
      <c r="LXP1"/>
      <c r="LXQ1"/>
      <c r="LXR1"/>
      <c r="LXS1"/>
      <c r="LXT1"/>
      <c r="LXU1"/>
      <c r="LXV1"/>
      <c r="LXW1"/>
      <c r="LXX1"/>
      <c r="LXY1"/>
      <c r="LXZ1"/>
      <c r="LYA1"/>
      <c r="LYB1"/>
      <c r="LYC1"/>
      <c r="LYD1"/>
      <c r="LYE1"/>
      <c r="LYF1"/>
      <c r="LYG1"/>
      <c r="LYH1"/>
      <c r="LYI1"/>
      <c r="LYJ1"/>
      <c r="LYK1"/>
      <c r="LYL1"/>
      <c r="LYM1"/>
      <c r="LYN1"/>
      <c r="LYO1"/>
      <c r="LYP1"/>
      <c r="LYQ1"/>
      <c r="LYR1"/>
      <c r="LYS1"/>
      <c r="LYT1"/>
      <c r="LYU1"/>
      <c r="LYV1"/>
      <c r="LYW1"/>
      <c r="LYX1"/>
      <c r="LYY1"/>
      <c r="LYZ1"/>
      <c r="LZA1"/>
      <c r="LZB1"/>
      <c r="LZC1"/>
      <c r="LZD1"/>
      <c r="LZE1"/>
      <c r="LZF1"/>
      <c r="LZG1"/>
      <c r="LZH1"/>
      <c r="LZI1"/>
      <c r="LZJ1"/>
      <c r="LZK1"/>
      <c r="LZL1"/>
      <c r="LZM1"/>
      <c r="LZN1"/>
      <c r="LZO1"/>
      <c r="LZP1"/>
      <c r="LZQ1"/>
      <c r="LZR1"/>
      <c r="LZS1"/>
      <c r="LZT1"/>
      <c r="LZU1"/>
      <c r="LZV1"/>
      <c r="LZW1"/>
      <c r="LZX1"/>
      <c r="LZY1"/>
      <c r="LZZ1"/>
      <c r="MAA1"/>
      <c r="MAB1"/>
      <c r="MAC1"/>
      <c r="MAD1"/>
      <c r="MAE1"/>
      <c r="MAF1"/>
      <c r="MAG1"/>
      <c r="MAH1"/>
      <c r="MAI1"/>
      <c r="MAJ1"/>
      <c r="MAK1"/>
      <c r="MAL1"/>
      <c r="MAM1"/>
      <c r="MAN1"/>
      <c r="MAO1"/>
      <c r="MAP1"/>
      <c r="MAQ1"/>
      <c r="MAR1"/>
      <c r="MAS1"/>
      <c r="MAT1"/>
      <c r="MAU1"/>
      <c r="MAV1"/>
      <c r="MAW1"/>
      <c r="MAX1"/>
      <c r="MAY1"/>
      <c r="MAZ1"/>
      <c r="MBA1"/>
      <c r="MBB1"/>
      <c r="MBC1"/>
      <c r="MBD1"/>
      <c r="MBE1"/>
      <c r="MBF1"/>
      <c r="MBG1"/>
      <c r="MBH1"/>
      <c r="MBI1"/>
      <c r="MBJ1"/>
      <c r="MBK1"/>
      <c r="MBL1"/>
      <c r="MBM1"/>
      <c r="MBN1"/>
      <c r="MBO1"/>
      <c r="MBP1"/>
      <c r="MBQ1"/>
      <c r="MBR1"/>
      <c r="MBS1"/>
      <c r="MBT1"/>
      <c r="MBU1"/>
      <c r="MBV1"/>
      <c r="MBW1"/>
      <c r="MBX1"/>
      <c r="MBY1"/>
      <c r="MBZ1"/>
      <c r="MCA1"/>
      <c r="MCB1"/>
      <c r="MCC1"/>
      <c r="MCD1"/>
      <c r="MCE1"/>
      <c r="MCF1"/>
      <c r="MCG1"/>
      <c r="MCH1"/>
      <c r="MCI1"/>
      <c r="MCJ1"/>
      <c r="MCK1"/>
      <c r="MCL1"/>
      <c r="MCM1"/>
      <c r="MCN1"/>
      <c r="MCO1"/>
      <c r="MCP1"/>
      <c r="MCQ1"/>
      <c r="MCR1"/>
      <c r="MCS1"/>
      <c r="MCT1"/>
      <c r="MCU1"/>
      <c r="MCV1"/>
      <c r="MCW1"/>
      <c r="MCX1"/>
      <c r="MCY1"/>
      <c r="MCZ1"/>
      <c r="MDA1"/>
      <c r="MDB1"/>
      <c r="MDC1"/>
      <c r="MDD1"/>
      <c r="MDE1"/>
      <c r="MDF1"/>
      <c r="MDG1"/>
      <c r="MDH1"/>
      <c r="MDI1"/>
      <c r="MDJ1"/>
      <c r="MDK1"/>
      <c r="MDL1"/>
      <c r="MDM1"/>
      <c r="MDN1"/>
      <c r="MDO1"/>
      <c r="MDP1"/>
      <c r="MDQ1"/>
      <c r="MDR1"/>
      <c r="MDS1"/>
      <c r="MDT1"/>
      <c r="MDU1"/>
      <c r="MDV1"/>
      <c r="MDW1"/>
      <c r="MDX1"/>
      <c r="MDY1"/>
      <c r="MDZ1"/>
      <c r="MEA1"/>
      <c r="MEB1"/>
      <c r="MEC1"/>
      <c r="MED1"/>
      <c r="MEE1"/>
      <c r="MEF1"/>
      <c r="MEG1"/>
      <c r="MEH1"/>
      <c r="MEI1"/>
      <c r="MEJ1"/>
      <c r="MEK1"/>
      <c r="MEL1"/>
      <c r="MEM1"/>
      <c r="MEN1"/>
      <c r="MEO1"/>
      <c r="MEP1"/>
      <c r="MEQ1"/>
      <c r="MER1"/>
      <c r="MES1"/>
      <c r="MET1"/>
      <c r="MEU1"/>
      <c r="MEV1"/>
      <c r="MEW1"/>
      <c r="MEX1"/>
      <c r="MEY1"/>
      <c r="MEZ1"/>
      <c r="MFA1"/>
      <c r="MFB1"/>
      <c r="MFC1"/>
      <c r="MFD1"/>
      <c r="MFE1"/>
      <c r="MFF1"/>
      <c r="MFG1"/>
      <c r="MFH1"/>
      <c r="MFI1"/>
      <c r="MFJ1"/>
      <c r="MFK1"/>
      <c r="MFL1"/>
      <c r="MFM1"/>
      <c r="MFN1"/>
      <c r="MFO1"/>
      <c r="MFP1"/>
      <c r="MFQ1"/>
      <c r="MFR1"/>
      <c r="MFS1"/>
      <c r="MFT1"/>
      <c r="MFU1"/>
      <c r="MFV1"/>
      <c r="MFW1"/>
      <c r="MFX1"/>
      <c r="MFY1"/>
      <c r="MFZ1"/>
      <c r="MGA1"/>
      <c r="MGB1"/>
      <c r="MGC1"/>
      <c r="MGD1"/>
      <c r="MGE1"/>
      <c r="MGF1"/>
      <c r="MGG1"/>
      <c r="MGH1"/>
      <c r="MGI1"/>
      <c r="MGJ1"/>
      <c r="MGK1"/>
      <c r="MGL1"/>
      <c r="MGM1"/>
      <c r="MGN1"/>
      <c r="MGO1"/>
      <c r="MGP1"/>
      <c r="MGQ1"/>
      <c r="MGR1"/>
      <c r="MGS1"/>
      <c r="MGT1"/>
      <c r="MGU1"/>
      <c r="MGV1"/>
      <c r="MGW1"/>
      <c r="MGX1"/>
      <c r="MGY1"/>
      <c r="MGZ1"/>
      <c r="MHA1"/>
      <c r="MHB1"/>
      <c r="MHC1"/>
      <c r="MHD1"/>
      <c r="MHE1"/>
      <c r="MHF1"/>
      <c r="MHG1"/>
      <c r="MHH1"/>
      <c r="MHI1"/>
      <c r="MHJ1"/>
      <c r="MHK1"/>
      <c r="MHL1"/>
      <c r="MHM1"/>
      <c r="MHN1"/>
      <c r="MHO1"/>
      <c r="MHP1"/>
      <c r="MHQ1"/>
      <c r="MHR1"/>
      <c r="MHS1"/>
      <c r="MHT1"/>
      <c r="MHU1"/>
      <c r="MHV1"/>
      <c r="MHW1"/>
      <c r="MHX1"/>
      <c r="MHY1"/>
      <c r="MHZ1"/>
      <c r="MIA1"/>
      <c r="MIB1"/>
      <c r="MIC1"/>
      <c r="MID1"/>
      <c r="MIE1"/>
      <c r="MIF1"/>
      <c r="MIG1"/>
      <c r="MIH1"/>
      <c r="MII1"/>
      <c r="MIJ1"/>
      <c r="MIK1"/>
      <c r="MIL1"/>
      <c r="MIM1"/>
      <c r="MIN1"/>
      <c r="MIO1"/>
      <c r="MIP1"/>
      <c r="MIQ1"/>
      <c r="MIR1"/>
      <c r="MIS1"/>
      <c r="MIT1"/>
      <c r="MIU1"/>
      <c r="MIV1"/>
      <c r="MIW1"/>
      <c r="MIX1"/>
      <c r="MIY1"/>
      <c r="MIZ1"/>
      <c r="MJA1"/>
      <c r="MJB1"/>
      <c r="MJC1"/>
      <c r="MJD1"/>
      <c r="MJE1"/>
      <c r="MJF1"/>
      <c r="MJG1"/>
      <c r="MJH1"/>
      <c r="MJI1"/>
      <c r="MJJ1"/>
      <c r="MJK1"/>
      <c r="MJL1"/>
      <c r="MJM1"/>
      <c r="MJN1"/>
      <c r="MJO1"/>
      <c r="MJP1"/>
      <c r="MJQ1"/>
      <c r="MJR1"/>
      <c r="MJS1"/>
      <c r="MJT1"/>
      <c r="MJU1"/>
      <c r="MJV1"/>
      <c r="MJW1"/>
      <c r="MJX1"/>
      <c r="MJY1"/>
      <c r="MJZ1"/>
      <c r="MKA1"/>
      <c r="MKB1"/>
      <c r="MKC1"/>
      <c r="MKD1"/>
      <c r="MKE1"/>
      <c r="MKF1"/>
      <c r="MKG1"/>
      <c r="MKH1"/>
      <c r="MKI1"/>
      <c r="MKJ1"/>
      <c r="MKK1"/>
      <c r="MKL1"/>
      <c r="MKM1"/>
      <c r="MKN1"/>
      <c r="MKO1"/>
      <c r="MKP1"/>
      <c r="MKQ1"/>
      <c r="MKR1"/>
      <c r="MKS1"/>
      <c r="MKT1"/>
      <c r="MKU1"/>
      <c r="MKV1"/>
      <c r="MKW1"/>
      <c r="MKX1"/>
      <c r="MKY1"/>
      <c r="MKZ1"/>
      <c r="MLA1"/>
      <c r="MLB1"/>
      <c r="MLC1"/>
      <c r="MLD1"/>
      <c r="MLE1"/>
      <c r="MLF1"/>
      <c r="MLG1"/>
      <c r="MLH1"/>
      <c r="MLI1"/>
      <c r="MLJ1"/>
      <c r="MLK1"/>
      <c r="MLL1"/>
      <c r="MLM1"/>
      <c r="MLN1"/>
      <c r="MLO1"/>
      <c r="MLP1"/>
      <c r="MLQ1"/>
      <c r="MLR1"/>
      <c r="MLS1"/>
      <c r="MLT1"/>
      <c r="MLU1"/>
      <c r="MLV1"/>
      <c r="MLW1"/>
      <c r="MLX1"/>
      <c r="MLY1"/>
      <c r="MLZ1"/>
      <c r="MMA1"/>
      <c r="MMB1"/>
      <c r="MMC1"/>
      <c r="MMD1"/>
      <c r="MME1"/>
      <c r="MMF1"/>
      <c r="MMG1"/>
      <c r="MMH1"/>
      <c r="MMI1"/>
      <c r="MMJ1"/>
      <c r="MMK1"/>
      <c r="MML1"/>
      <c r="MMM1"/>
      <c r="MMN1"/>
      <c r="MMO1"/>
      <c r="MMP1"/>
      <c r="MMQ1"/>
      <c r="MMR1"/>
      <c r="MMS1"/>
      <c r="MMT1"/>
      <c r="MMU1"/>
      <c r="MMV1"/>
      <c r="MMW1"/>
      <c r="MMX1"/>
      <c r="MMY1"/>
      <c r="MMZ1"/>
      <c r="MNA1"/>
      <c r="MNB1"/>
      <c r="MNC1"/>
      <c r="MND1"/>
      <c r="MNE1"/>
      <c r="MNF1"/>
      <c r="MNG1"/>
      <c r="MNH1"/>
      <c r="MNI1"/>
      <c r="MNJ1"/>
      <c r="MNK1"/>
      <c r="MNL1"/>
      <c r="MNM1"/>
      <c r="MNN1"/>
      <c r="MNO1"/>
      <c r="MNP1"/>
      <c r="MNQ1"/>
      <c r="MNR1"/>
      <c r="MNS1"/>
      <c r="MNT1"/>
      <c r="MNU1"/>
      <c r="MNV1"/>
      <c r="MNW1"/>
      <c r="MNX1"/>
      <c r="MNY1"/>
      <c r="MNZ1"/>
      <c r="MOA1"/>
      <c r="MOB1"/>
      <c r="MOC1"/>
      <c r="MOD1"/>
      <c r="MOE1"/>
      <c r="MOF1"/>
      <c r="MOG1"/>
      <c r="MOH1"/>
      <c r="MOI1"/>
      <c r="MOJ1"/>
      <c r="MOK1"/>
      <c r="MOL1"/>
      <c r="MOM1"/>
      <c r="MON1"/>
      <c r="MOO1"/>
      <c r="MOP1"/>
      <c r="MOQ1"/>
      <c r="MOR1"/>
      <c r="MOS1"/>
      <c r="MOT1"/>
      <c r="MOU1"/>
      <c r="MOV1"/>
      <c r="MOW1"/>
      <c r="MOX1"/>
      <c r="MOY1"/>
      <c r="MOZ1"/>
      <c r="MPA1"/>
      <c r="MPB1"/>
      <c r="MPC1"/>
      <c r="MPD1"/>
      <c r="MPE1"/>
      <c r="MPF1"/>
      <c r="MPG1"/>
      <c r="MPH1"/>
      <c r="MPI1"/>
      <c r="MPJ1"/>
      <c r="MPK1"/>
      <c r="MPL1"/>
      <c r="MPM1"/>
      <c r="MPN1"/>
      <c r="MPO1"/>
      <c r="MPP1"/>
      <c r="MPQ1"/>
      <c r="MPR1"/>
      <c r="MPS1"/>
      <c r="MPT1"/>
      <c r="MPU1"/>
      <c r="MPV1"/>
      <c r="MPW1"/>
      <c r="MPX1"/>
      <c r="MPY1"/>
      <c r="MPZ1"/>
      <c r="MQA1"/>
      <c r="MQB1"/>
      <c r="MQC1"/>
      <c r="MQD1"/>
      <c r="MQE1"/>
      <c r="MQF1"/>
      <c r="MQG1"/>
      <c r="MQH1"/>
      <c r="MQI1"/>
      <c r="MQJ1"/>
      <c r="MQK1"/>
      <c r="MQL1"/>
      <c r="MQM1"/>
      <c r="MQN1"/>
      <c r="MQO1"/>
      <c r="MQP1"/>
      <c r="MQQ1"/>
      <c r="MQR1"/>
      <c r="MQS1"/>
      <c r="MQT1"/>
      <c r="MQU1"/>
      <c r="MQV1"/>
      <c r="MQW1"/>
      <c r="MQX1"/>
      <c r="MQY1"/>
      <c r="MQZ1"/>
      <c r="MRA1"/>
      <c r="MRB1"/>
      <c r="MRC1"/>
      <c r="MRD1"/>
      <c r="MRE1"/>
      <c r="MRF1"/>
      <c r="MRG1"/>
      <c r="MRH1"/>
      <c r="MRI1"/>
      <c r="MRJ1"/>
      <c r="MRK1"/>
      <c r="MRL1"/>
      <c r="MRM1"/>
      <c r="MRN1"/>
      <c r="MRO1"/>
      <c r="MRP1"/>
      <c r="MRQ1"/>
      <c r="MRR1"/>
      <c r="MRS1"/>
      <c r="MRT1"/>
      <c r="MRU1"/>
      <c r="MRV1"/>
      <c r="MRW1"/>
      <c r="MRX1"/>
      <c r="MRY1"/>
      <c r="MRZ1"/>
      <c r="MSA1"/>
      <c r="MSB1"/>
      <c r="MSC1"/>
      <c r="MSD1"/>
      <c r="MSE1"/>
      <c r="MSF1"/>
      <c r="MSG1"/>
      <c r="MSH1"/>
      <c r="MSI1"/>
      <c r="MSJ1"/>
      <c r="MSK1"/>
      <c r="MSL1"/>
      <c r="MSM1"/>
      <c r="MSN1"/>
      <c r="MSO1"/>
      <c r="MSP1"/>
      <c r="MSQ1"/>
      <c r="MSR1"/>
      <c r="MSS1"/>
      <c r="MST1"/>
      <c r="MSU1"/>
      <c r="MSV1"/>
      <c r="MSW1"/>
      <c r="MSX1"/>
      <c r="MSY1"/>
      <c r="MSZ1"/>
      <c r="MTA1"/>
      <c r="MTB1"/>
      <c r="MTC1"/>
      <c r="MTD1"/>
      <c r="MTE1"/>
      <c r="MTF1"/>
      <c r="MTG1"/>
      <c r="MTH1"/>
      <c r="MTI1"/>
      <c r="MTJ1"/>
      <c r="MTK1"/>
      <c r="MTL1"/>
      <c r="MTM1"/>
      <c r="MTN1"/>
      <c r="MTO1"/>
      <c r="MTP1"/>
      <c r="MTQ1"/>
      <c r="MTR1"/>
      <c r="MTS1"/>
      <c r="MTT1"/>
      <c r="MTU1"/>
      <c r="MTV1"/>
      <c r="MTW1"/>
      <c r="MTX1"/>
      <c r="MTY1"/>
      <c r="MTZ1"/>
      <c r="MUA1"/>
      <c r="MUB1"/>
      <c r="MUC1"/>
      <c r="MUD1"/>
      <c r="MUE1"/>
      <c r="MUF1"/>
      <c r="MUG1"/>
      <c r="MUH1"/>
      <c r="MUI1"/>
      <c r="MUJ1"/>
      <c r="MUK1"/>
      <c r="MUL1"/>
      <c r="MUM1"/>
      <c r="MUN1"/>
      <c r="MUO1"/>
      <c r="MUP1"/>
      <c r="MUQ1"/>
      <c r="MUR1"/>
      <c r="MUS1"/>
      <c r="MUT1"/>
      <c r="MUU1"/>
      <c r="MUV1"/>
      <c r="MUW1"/>
      <c r="MUX1"/>
      <c r="MUY1"/>
      <c r="MUZ1"/>
      <c r="MVA1"/>
      <c r="MVB1"/>
      <c r="MVC1"/>
      <c r="MVD1"/>
      <c r="MVE1"/>
      <c r="MVF1"/>
      <c r="MVG1"/>
      <c r="MVH1"/>
      <c r="MVI1"/>
      <c r="MVJ1"/>
      <c r="MVK1"/>
      <c r="MVL1"/>
      <c r="MVM1"/>
      <c r="MVN1"/>
      <c r="MVO1"/>
      <c r="MVP1"/>
      <c r="MVQ1"/>
      <c r="MVR1"/>
      <c r="MVS1"/>
      <c r="MVT1"/>
      <c r="MVU1"/>
      <c r="MVV1"/>
      <c r="MVW1"/>
      <c r="MVX1"/>
      <c r="MVY1"/>
      <c r="MVZ1"/>
      <c r="MWA1"/>
      <c r="MWB1"/>
      <c r="MWC1"/>
      <c r="MWD1"/>
      <c r="MWE1"/>
      <c r="MWF1"/>
      <c r="MWG1"/>
      <c r="MWH1"/>
      <c r="MWI1"/>
      <c r="MWJ1"/>
      <c r="MWK1"/>
      <c r="MWL1"/>
      <c r="MWM1"/>
      <c r="MWN1"/>
      <c r="MWO1"/>
      <c r="MWP1"/>
      <c r="MWQ1"/>
      <c r="MWR1"/>
      <c r="MWS1"/>
      <c r="MWT1"/>
      <c r="MWU1"/>
      <c r="MWV1"/>
      <c r="MWW1"/>
      <c r="MWX1"/>
      <c r="MWY1"/>
      <c r="MWZ1"/>
      <c r="MXA1"/>
      <c r="MXB1"/>
      <c r="MXC1"/>
      <c r="MXD1"/>
      <c r="MXE1"/>
      <c r="MXF1"/>
      <c r="MXG1"/>
      <c r="MXH1"/>
      <c r="MXI1"/>
      <c r="MXJ1"/>
      <c r="MXK1"/>
      <c r="MXL1"/>
      <c r="MXM1"/>
      <c r="MXN1"/>
      <c r="MXO1"/>
      <c r="MXP1"/>
      <c r="MXQ1"/>
      <c r="MXR1"/>
      <c r="MXS1"/>
      <c r="MXT1"/>
      <c r="MXU1"/>
      <c r="MXV1"/>
      <c r="MXW1"/>
      <c r="MXX1"/>
      <c r="MXY1"/>
      <c r="MXZ1"/>
      <c r="MYA1"/>
      <c r="MYB1"/>
      <c r="MYC1"/>
      <c r="MYD1"/>
      <c r="MYE1"/>
      <c r="MYF1"/>
      <c r="MYG1"/>
      <c r="MYH1"/>
      <c r="MYI1"/>
      <c r="MYJ1"/>
      <c r="MYK1"/>
      <c r="MYL1"/>
      <c r="MYM1"/>
      <c r="MYN1"/>
      <c r="MYO1"/>
      <c r="MYP1"/>
      <c r="MYQ1"/>
      <c r="MYR1"/>
      <c r="MYS1"/>
      <c r="MYT1"/>
      <c r="MYU1"/>
      <c r="MYV1"/>
      <c r="MYW1"/>
      <c r="MYX1"/>
      <c r="MYY1"/>
      <c r="MYZ1"/>
      <c r="MZA1"/>
      <c r="MZB1"/>
      <c r="MZC1"/>
      <c r="MZD1"/>
      <c r="MZE1"/>
      <c r="MZF1"/>
      <c r="MZG1"/>
      <c r="MZH1"/>
      <c r="MZI1"/>
      <c r="MZJ1"/>
      <c r="MZK1"/>
      <c r="MZL1"/>
      <c r="MZM1"/>
      <c r="MZN1"/>
      <c r="MZO1"/>
      <c r="MZP1"/>
      <c r="MZQ1"/>
      <c r="MZR1"/>
      <c r="MZS1"/>
      <c r="MZT1"/>
      <c r="MZU1"/>
      <c r="MZV1"/>
      <c r="MZW1"/>
      <c r="MZX1"/>
      <c r="MZY1"/>
      <c r="MZZ1"/>
      <c r="NAA1"/>
      <c r="NAB1"/>
      <c r="NAC1"/>
      <c r="NAD1"/>
      <c r="NAE1"/>
      <c r="NAF1"/>
      <c r="NAG1"/>
      <c r="NAH1"/>
      <c r="NAI1"/>
      <c r="NAJ1"/>
      <c r="NAK1"/>
      <c r="NAL1"/>
      <c r="NAM1"/>
      <c r="NAN1"/>
      <c r="NAO1"/>
      <c r="NAP1"/>
      <c r="NAQ1"/>
      <c r="NAR1"/>
      <c r="NAS1"/>
      <c r="NAT1"/>
      <c r="NAU1"/>
      <c r="NAV1"/>
      <c r="NAW1"/>
      <c r="NAX1"/>
      <c r="NAY1"/>
      <c r="NAZ1"/>
      <c r="NBA1"/>
      <c r="NBB1"/>
      <c r="NBC1"/>
      <c r="NBD1"/>
      <c r="NBE1"/>
      <c r="NBF1"/>
      <c r="NBG1"/>
      <c r="NBH1"/>
      <c r="NBI1"/>
      <c r="NBJ1"/>
      <c r="NBK1"/>
      <c r="NBL1"/>
      <c r="NBM1"/>
      <c r="NBN1"/>
      <c r="NBO1"/>
      <c r="NBP1"/>
      <c r="NBQ1"/>
      <c r="NBR1"/>
      <c r="NBS1"/>
      <c r="NBT1"/>
      <c r="NBU1"/>
      <c r="NBV1"/>
      <c r="NBW1"/>
      <c r="NBX1"/>
      <c r="NBY1"/>
      <c r="NBZ1"/>
      <c r="NCA1"/>
      <c r="NCB1"/>
      <c r="NCC1"/>
      <c r="NCD1"/>
      <c r="NCE1"/>
      <c r="NCF1"/>
      <c r="NCG1"/>
      <c r="NCH1"/>
      <c r="NCI1"/>
      <c r="NCJ1"/>
      <c r="NCK1"/>
      <c r="NCL1"/>
      <c r="NCM1"/>
      <c r="NCN1"/>
      <c r="NCO1"/>
      <c r="NCP1"/>
      <c r="NCQ1"/>
      <c r="NCR1"/>
      <c r="NCS1"/>
      <c r="NCT1"/>
      <c r="NCU1"/>
      <c r="NCV1"/>
      <c r="NCW1"/>
      <c r="NCX1"/>
      <c r="NCY1"/>
      <c r="NCZ1"/>
      <c r="NDA1"/>
      <c r="NDB1"/>
      <c r="NDC1"/>
      <c r="NDD1"/>
      <c r="NDE1"/>
      <c r="NDF1"/>
      <c r="NDG1"/>
      <c r="NDH1"/>
      <c r="NDI1"/>
      <c r="NDJ1"/>
      <c r="NDK1"/>
      <c r="NDL1"/>
      <c r="NDM1"/>
      <c r="NDN1"/>
      <c r="NDO1"/>
      <c r="NDP1"/>
      <c r="NDQ1"/>
      <c r="NDR1"/>
      <c r="NDS1"/>
      <c r="NDT1"/>
      <c r="NDU1"/>
      <c r="NDV1"/>
      <c r="NDW1"/>
      <c r="NDX1"/>
      <c r="NDY1"/>
      <c r="NDZ1"/>
      <c r="NEA1"/>
      <c r="NEB1"/>
      <c r="NEC1"/>
      <c r="NED1"/>
      <c r="NEE1"/>
      <c r="NEF1"/>
      <c r="NEG1"/>
      <c r="NEH1"/>
      <c r="NEI1"/>
      <c r="NEJ1"/>
      <c r="NEK1"/>
      <c r="NEL1"/>
      <c r="NEM1"/>
      <c r="NEN1"/>
      <c r="NEO1"/>
      <c r="NEP1"/>
      <c r="NEQ1"/>
      <c r="NER1"/>
      <c r="NES1"/>
      <c r="NET1"/>
      <c r="NEU1"/>
      <c r="NEV1"/>
      <c r="NEW1"/>
      <c r="NEX1"/>
      <c r="NEY1"/>
      <c r="NEZ1"/>
      <c r="NFA1"/>
      <c r="NFB1"/>
      <c r="NFC1"/>
      <c r="NFD1"/>
      <c r="NFE1"/>
      <c r="NFF1"/>
      <c r="NFG1"/>
      <c r="NFH1"/>
      <c r="NFI1"/>
      <c r="NFJ1"/>
      <c r="NFK1"/>
      <c r="NFL1"/>
      <c r="NFM1"/>
      <c r="NFN1"/>
      <c r="NFO1"/>
      <c r="NFP1"/>
      <c r="NFQ1"/>
      <c r="NFR1"/>
      <c r="NFS1"/>
      <c r="NFT1"/>
      <c r="NFU1"/>
      <c r="NFV1"/>
      <c r="NFW1"/>
      <c r="NFX1"/>
      <c r="NFY1"/>
      <c r="NFZ1"/>
      <c r="NGA1"/>
      <c r="NGB1"/>
      <c r="NGC1"/>
      <c r="NGD1"/>
      <c r="NGE1"/>
      <c r="NGF1"/>
      <c r="NGG1"/>
      <c r="NGH1"/>
      <c r="NGI1"/>
      <c r="NGJ1"/>
      <c r="NGK1"/>
      <c r="NGL1"/>
      <c r="NGM1"/>
      <c r="NGN1"/>
      <c r="NGO1"/>
      <c r="NGP1"/>
      <c r="NGQ1"/>
      <c r="NGR1"/>
      <c r="NGS1"/>
      <c r="NGT1"/>
      <c r="NGU1"/>
      <c r="NGV1"/>
      <c r="NGW1"/>
      <c r="NGX1"/>
      <c r="NGY1"/>
      <c r="NGZ1"/>
      <c r="NHA1"/>
      <c r="NHB1"/>
      <c r="NHC1"/>
      <c r="NHD1"/>
      <c r="NHE1"/>
      <c r="NHF1"/>
      <c r="NHG1"/>
      <c r="NHH1"/>
      <c r="NHI1"/>
      <c r="NHJ1"/>
      <c r="NHK1"/>
      <c r="NHL1"/>
      <c r="NHM1"/>
      <c r="NHN1"/>
      <c r="NHO1"/>
      <c r="NHP1"/>
      <c r="NHQ1"/>
      <c r="NHR1"/>
      <c r="NHS1"/>
      <c r="NHT1"/>
      <c r="NHU1"/>
      <c r="NHV1"/>
      <c r="NHW1"/>
      <c r="NHX1"/>
      <c r="NHY1"/>
      <c r="NHZ1"/>
      <c r="NIA1"/>
      <c r="NIB1"/>
      <c r="NIC1"/>
      <c r="NID1"/>
      <c r="NIE1"/>
      <c r="NIF1"/>
      <c r="NIG1"/>
      <c r="NIH1"/>
      <c r="NII1"/>
      <c r="NIJ1"/>
      <c r="NIK1"/>
      <c r="NIL1"/>
      <c r="NIM1"/>
      <c r="NIN1"/>
      <c r="NIO1"/>
      <c r="NIP1"/>
      <c r="NIQ1"/>
      <c r="NIR1"/>
      <c r="NIS1"/>
      <c r="NIT1"/>
      <c r="NIU1"/>
      <c r="NIV1"/>
      <c r="NIW1"/>
      <c r="NIX1"/>
      <c r="NIY1"/>
      <c r="NIZ1"/>
      <c r="NJA1"/>
      <c r="NJB1"/>
      <c r="NJC1"/>
      <c r="NJD1"/>
      <c r="NJE1"/>
      <c r="NJF1"/>
      <c r="NJG1"/>
      <c r="NJH1"/>
      <c r="NJI1"/>
      <c r="NJJ1"/>
      <c r="NJK1"/>
      <c r="NJL1"/>
      <c r="NJM1"/>
      <c r="NJN1"/>
      <c r="NJO1"/>
      <c r="NJP1"/>
      <c r="NJQ1"/>
      <c r="NJR1"/>
      <c r="NJS1"/>
      <c r="NJT1"/>
      <c r="NJU1"/>
      <c r="NJV1"/>
      <c r="NJW1"/>
      <c r="NJX1"/>
      <c r="NJY1"/>
      <c r="NJZ1"/>
      <c r="NKA1"/>
      <c r="NKB1"/>
      <c r="NKC1"/>
      <c r="NKD1"/>
      <c r="NKE1"/>
      <c r="NKF1"/>
      <c r="NKG1"/>
      <c r="NKH1"/>
      <c r="NKI1"/>
      <c r="NKJ1"/>
      <c r="NKK1"/>
      <c r="NKL1"/>
      <c r="NKM1"/>
      <c r="NKN1"/>
      <c r="NKO1"/>
      <c r="NKP1"/>
      <c r="NKQ1"/>
      <c r="NKR1"/>
      <c r="NKS1"/>
      <c r="NKT1"/>
      <c r="NKU1"/>
      <c r="NKV1"/>
      <c r="NKW1"/>
      <c r="NKX1"/>
      <c r="NKY1"/>
      <c r="NKZ1"/>
      <c r="NLA1"/>
      <c r="NLB1"/>
      <c r="NLC1"/>
      <c r="NLD1"/>
      <c r="NLE1"/>
      <c r="NLF1"/>
      <c r="NLG1"/>
      <c r="NLH1"/>
      <c r="NLI1"/>
      <c r="NLJ1"/>
      <c r="NLK1"/>
      <c r="NLL1"/>
      <c r="NLM1"/>
      <c r="NLN1"/>
      <c r="NLO1"/>
      <c r="NLP1"/>
      <c r="NLQ1"/>
      <c r="NLR1"/>
      <c r="NLS1"/>
      <c r="NLT1"/>
      <c r="NLU1"/>
      <c r="NLV1"/>
      <c r="NLW1"/>
      <c r="NLX1"/>
      <c r="NLY1"/>
      <c r="NLZ1"/>
      <c r="NMA1"/>
      <c r="NMB1"/>
      <c r="NMC1"/>
      <c r="NMD1"/>
      <c r="NME1"/>
      <c r="NMF1"/>
      <c r="NMG1"/>
      <c r="NMH1"/>
      <c r="NMI1"/>
      <c r="NMJ1"/>
      <c r="NMK1"/>
      <c r="NML1"/>
      <c r="NMM1"/>
      <c r="NMN1"/>
      <c r="NMO1"/>
      <c r="NMP1"/>
      <c r="NMQ1"/>
      <c r="NMR1"/>
      <c r="NMS1"/>
      <c r="NMT1"/>
      <c r="NMU1"/>
      <c r="NMV1"/>
      <c r="NMW1"/>
      <c r="NMX1"/>
      <c r="NMY1"/>
      <c r="NMZ1"/>
      <c r="NNA1"/>
      <c r="NNB1"/>
      <c r="NNC1"/>
      <c r="NND1"/>
      <c r="NNE1"/>
      <c r="NNF1"/>
      <c r="NNG1"/>
      <c r="NNH1"/>
      <c r="NNI1"/>
      <c r="NNJ1"/>
      <c r="NNK1"/>
      <c r="NNL1"/>
      <c r="NNM1"/>
      <c r="NNN1"/>
      <c r="NNO1"/>
      <c r="NNP1"/>
      <c r="NNQ1"/>
      <c r="NNR1"/>
      <c r="NNS1"/>
      <c r="NNT1"/>
      <c r="NNU1"/>
      <c r="NNV1"/>
      <c r="NNW1"/>
      <c r="NNX1"/>
      <c r="NNY1"/>
      <c r="NNZ1"/>
      <c r="NOA1"/>
      <c r="NOB1"/>
      <c r="NOC1"/>
      <c r="NOD1"/>
      <c r="NOE1"/>
      <c r="NOF1"/>
      <c r="NOG1"/>
      <c r="NOH1"/>
      <c r="NOI1"/>
      <c r="NOJ1"/>
      <c r="NOK1"/>
      <c r="NOL1"/>
      <c r="NOM1"/>
      <c r="NON1"/>
      <c r="NOO1"/>
      <c r="NOP1"/>
      <c r="NOQ1"/>
      <c r="NOR1"/>
      <c r="NOS1"/>
      <c r="NOT1"/>
      <c r="NOU1"/>
      <c r="NOV1"/>
      <c r="NOW1"/>
      <c r="NOX1"/>
      <c r="NOY1"/>
      <c r="NOZ1"/>
      <c r="NPA1"/>
      <c r="NPB1"/>
      <c r="NPC1"/>
      <c r="NPD1"/>
      <c r="NPE1"/>
      <c r="NPF1"/>
      <c r="NPG1"/>
      <c r="NPH1"/>
      <c r="NPI1"/>
      <c r="NPJ1"/>
      <c r="NPK1"/>
      <c r="NPL1"/>
      <c r="NPM1"/>
      <c r="NPN1"/>
      <c r="NPO1"/>
      <c r="NPP1"/>
      <c r="NPQ1"/>
      <c r="NPR1"/>
      <c r="NPS1"/>
      <c r="NPT1"/>
      <c r="NPU1"/>
      <c r="NPV1"/>
      <c r="NPW1"/>
      <c r="NPX1"/>
      <c r="NPY1"/>
      <c r="NPZ1"/>
      <c r="NQA1"/>
      <c r="NQB1"/>
      <c r="NQC1"/>
      <c r="NQD1"/>
      <c r="NQE1"/>
      <c r="NQF1"/>
      <c r="NQG1"/>
      <c r="NQH1"/>
      <c r="NQI1"/>
      <c r="NQJ1"/>
      <c r="NQK1"/>
      <c r="NQL1"/>
      <c r="NQM1"/>
      <c r="NQN1"/>
      <c r="NQO1"/>
      <c r="NQP1"/>
      <c r="NQQ1"/>
      <c r="NQR1"/>
      <c r="NQS1"/>
      <c r="NQT1"/>
      <c r="NQU1"/>
      <c r="NQV1"/>
      <c r="NQW1"/>
      <c r="NQX1"/>
      <c r="NQY1"/>
      <c r="NQZ1"/>
      <c r="NRA1"/>
      <c r="NRB1"/>
      <c r="NRC1"/>
      <c r="NRD1"/>
      <c r="NRE1"/>
      <c r="NRF1"/>
      <c r="NRG1"/>
      <c r="NRH1"/>
      <c r="NRI1"/>
      <c r="NRJ1"/>
      <c r="NRK1"/>
      <c r="NRL1"/>
      <c r="NRM1"/>
      <c r="NRN1"/>
      <c r="NRO1"/>
      <c r="NRP1"/>
      <c r="NRQ1"/>
      <c r="NRR1"/>
      <c r="NRS1"/>
      <c r="NRT1"/>
      <c r="NRU1"/>
      <c r="NRV1"/>
      <c r="NRW1"/>
      <c r="NRX1"/>
      <c r="NRY1"/>
      <c r="NRZ1"/>
      <c r="NSA1"/>
      <c r="NSB1"/>
      <c r="NSC1"/>
      <c r="NSD1"/>
      <c r="NSE1"/>
      <c r="NSF1"/>
      <c r="NSG1"/>
      <c r="NSH1"/>
      <c r="NSI1"/>
      <c r="NSJ1"/>
      <c r="NSK1"/>
      <c r="NSL1"/>
      <c r="NSM1"/>
      <c r="NSN1"/>
      <c r="NSO1"/>
      <c r="NSP1"/>
      <c r="NSQ1"/>
      <c r="NSR1"/>
      <c r="NSS1"/>
      <c r="NST1"/>
      <c r="NSU1"/>
      <c r="NSV1"/>
      <c r="NSW1"/>
      <c r="NSX1"/>
      <c r="NSY1"/>
      <c r="NSZ1"/>
      <c r="NTA1"/>
      <c r="NTB1"/>
      <c r="NTC1"/>
      <c r="NTD1"/>
      <c r="NTE1"/>
      <c r="NTF1"/>
      <c r="NTG1"/>
      <c r="NTH1"/>
      <c r="NTI1"/>
      <c r="NTJ1"/>
      <c r="NTK1"/>
      <c r="NTL1"/>
      <c r="NTM1"/>
      <c r="NTN1"/>
      <c r="NTO1"/>
      <c r="NTP1"/>
      <c r="NTQ1"/>
      <c r="NTR1"/>
      <c r="NTS1"/>
      <c r="NTT1"/>
      <c r="NTU1"/>
      <c r="NTV1"/>
      <c r="NTW1"/>
      <c r="NTX1"/>
      <c r="NTY1"/>
      <c r="NTZ1"/>
      <c r="NUA1"/>
      <c r="NUB1"/>
      <c r="NUC1"/>
      <c r="NUD1"/>
      <c r="NUE1"/>
      <c r="NUF1"/>
      <c r="NUG1"/>
      <c r="NUH1"/>
      <c r="NUI1"/>
      <c r="NUJ1"/>
      <c r="NUK1"/>
      <c r="NUL1"/>
      <c r="NUM1"/>
      <c r="NUN1"/>
      <c r="NUO1"/>
      <c r="NUP1"/>
      <c r="NUQ1"/>
      <c r="NUR1"/>
      <c r="NUS1"/>
      <c r="NUT1"/>
      <c r="NUU1"/>
      <c r="NUV1"/>
      <c r="NUW1"/>
      <c r="NUX1"/>
      <c r="NUY1"/>
      <c r="NUZ1"/>
      <c r="NVA1"/>
      <c r="NVB1"/>
      <c r="NVC1"/>
      <c r="NVD1"/>
      <c r="NVE1"/>
      <c r="NVF1"/>
      <c r="NVG1"/>
      <c r="NVH1"/>
      <c r="NVI1"/>
      <c r="NVJ1"/>
      <c r="NVK1"/>
      <c r="NVL1"/>
      <c r="NVM1"/>
      <c r="NVN1"/>
      <c r="NVO1"/>
      <c r="NVP1"/>
      <c r="NVQ1"/>
      <c r="NVR1"/>
      <c r="NVS1"/>
      <c r="NVT1"/>
      <c r="NVU1"/>
      <c r="NVV1"/>
      <c r="NVW1"/>
      <c r="NVX1"/>
      <c r="NVY1"/>
      <c r="NVZ1"/>
      <c r="NWA1"/>
      <c r="NWB1"/>
      <c r="NWC1"/>
      <c r="NWD1"/>
      <c r="NWE1"/>
      <c r="NWF1"/>
      <c r="NWG1"/>
      <c r="NWH1"/>
      <c r="NWI1"/>
      <c r="NWJ1"/>
      <c r="NWK1"/>
      <c r="NWL1"/>
      <c r="NWM1"/>
      <c r="NWN1"/>
      <c r="NWO1"/>
      <c r="NWP1"/>
      <c r="NWQ1"/>
      <c r="NWR1"/>
      <c r="NWS1"/>
      <c r="NWT1"/>
      <c r="NWU1"/>
      <c r="NWV1"/>
      <c r="NWW1"/>
      <c r="NWX1"/>
      <c r="NWY1"/>
      <c r="NWZ1"/>
      <c r="NXA1"/>
      <c r="NXB1"/>
      <c r="NXC1"/>
      <c r="NXD1"/>
      <c r="NXE1"/>
      <c r="NXF1"/>
      <c r="NXG1"/>
      <c r="NXH1"/>
      <c r="NXI1"/>
      <c r="NXJ1"/>
      <c r="NXK1"/>
      <c r="NXL1"/>
      <c r="NXM1"/>
      <c r="NXN1"/>
      <c r="NXO1"/>
      <c r="NXP1"/>
      <c r="NXQ1"/>
      <c r="NXR1"/>
      <c r="NXS1"/>
      <c r="NXT1"/>
      <c r="NXU1"/>
      <c r="NXV1"/>
      <c r="NXW1"/>
      <c r="NXX1"/>
      <c r="NXY1"/>
      <c r="NXZ1"/>
      <c r="NYA1"/>
      <c r="NYB1"/>
      <c r="NYC1"/>
      <c r="NYD1"/>
      <c r="NYE1"/>
      <c r="NYF1"/>
      <c r="NYG1"/>
      <c r="NYH1"/>
      <c r="NYI1"/>
      <c r="NYJ1"/>
      <c r="NYK1"/>
      <c r="NYL1"/>
      <c r="NYM1"/>
      <c r="NYN1"/>
      <c r="NYO1"/>
      <c r="NYP1"/>
      <c r="NYQ1"/>
      <c r="NYR1"/>
      <c r="NYS1"/>
      <c r="NYT1"/>
      <c r="NYU1"/>
      <c r="NYV1"/>
      <c r="NYW1"/>
      <c r="NYX1"/>
      <c r="NYY1"/>
      <c r="NYZ1"/>
      <c r="NZA1"/>
      <c r="NZB1"/>
      <c r="NZC1"/>
      <c r="NZD1"/>
      <c r="NZE1"/>
      <c r="NZF1"/>
      <c r="NZG1"/>
      <c r="NZH1"/>
      <c r="NZI1"/>
      <c r="NZJ1"/>
      <c r="NZK1"/>
      <c r="NZL1"/>
      <c r="NZM1"/>
      <c r="NZN1"/>
      <c r="NZO1"/>
      <c r="NZP1"/>
      <c r="NZQ1"/>
      <c r="NZR1"/>
      <c r="NZS1"/>
      <c r="NZT1"/>
      <c r="NZU1"/>
      <c r="NZV1"/>
      <c r="NZW1"/>
      <c r="NZX1"/>
      <c r="NZY1"/>
      <c r="NZZ1"/>
      <c r="OAA1"/>
      <c r="OAB1"/>
      <c r="OAC1"/>
      <c r="OAD1"/>
      <c r="OAE1"/>
      <c r="OAF1"/>
      <c r="OAG1"/>
      <c r="OAH1"/>
      <c r="OAI1"/>
      <c r="OAJ1"/>
      <c r="OAK1"/>
      <c r="OAL1"/>
      <c r="OAM1"/>
      <c r="OAN1"/>
      <c r="OAO1"/>
      <c r="OAP1"/>
      <c r="OAQ1"/>
      <c r="OAR1"/>
      <c r="OAS1"/>
      <c r="OAT1"/>
      <c r="OAU1"/>
      <c r="OAV1"/>
      <c r="OAW1"/>
      <c r="OAX1"/>
      <c r="OAY1"/>
      <c r="OAZ1"/>
      <c r="OBA1"/>
      <c r="OBB1"/>
      <c r="OBC1"/>
      <c r="OBD1"/>
      <c r="OBE1"/>
      <c r="OBF1"/>
      <c r="OBG1"/>
      <c r="OBH1"/>
      <c r="OBI1"/>
      <c r="OBJ1"/>
      <c r="OBK1"/>
      <c r="OBL1"/>
      <c r="OBM1"/>
      <c r="OBN1"/>
      <c r="OBO1"/>
      <c r="OBP1"/>
      <c r="OBQ1"/>
      <c r="OBR1"/>
      <c r="OBS1"/>
      <c r="OBT1"/>
      <c r="OBU1"/>
      <c r="OBV1"/>
      <c r="OBW1"/>
      <c r="OBX1"/>
      <c r="OBY1"/>
      <c r="OBZ1"/>
      <c r="OCA1"/>
      <c r="OCB1"/>
      <c r="OCC1"/>
      <c r="OCD1"/>
      <c r="OCE1"/>
      <c r="OCF1"/>
      <c r="OCG1"/>
      <c r="OCH1"/>
      <c r="OCI1"/>
      <c r="OCJ1"/>
      <c r="OCK1"/>
      <c r="OCL1"/>
      <c r="OCM1"/>
      <c r="OCN1"/>
      <c r="OCO1"/>
      <c r="OCP1"/>
      <c r="OCQ1"/>
      <c r="OCR1"/>
      <c r="OCS1"/>
      <c r="OCT1"/>
      <c r="OCU1"/>
      <c r="OCV1"/>
      <c r="OCW1"/>
      <c r="OCX1"/>
      <c r="OCY1"/>
      <c r="OCZ1"/>
      <c r="ODA1"/>
      <c r="ODB1"/>
      <c r="ODC1"/>
      <c r="ODD1"/>
      <c r="ODE1"/>
      <c r="ODF1"/>
      <c r="ODG1"/>
      <c r="ODH1"/>
      <c r="ODI1"/>
      <c r="ODJ1"/>
      <c r="ODK1"/>
      <c r="ODL1"/>
      <c r="ODM1"/>
      <c r="ODN1"/>
      <c r="ODO1"/>
      <c r="ODP1"/>
      <c r="ODQ1"/>
      <c r="ODR1"/>
      <c r="ODS1"/>
      <c r="ODT1"/>
      <c r="ODU1"/>
      <c r="ODV1"/>
      <c r="ODW1"/>
      <c r="ODX1"/>
      <c r="ODY1"/>
      <c r="ODZ1"/>
      <c r="OEA1"/>
      <c r="OEB1"/>
      <c r="OEC1"/>
      <c r="OED1"/>
      <c r="OEE1"/>
      <c r="OEF1"/>
      <c r="OEG1"/>
      <c r="OEH1"/>
      <c r="OEI1"/>
      <c r="OEJ1"/>
      <c r="OEK1"/>
      <c r="OEL1"/>
      <c r="OEM1"/>
      <c r="OEN1"/>
      <c r="OEO1"/>
      <c r="OEP1"/>
      <c r="OEQ1"/>
      <c r="OER1"/>
      <c r="OES1"/>
      <c r="OET1"/>
      <c r="OEU1"/>
      <c r="OEV1"/>
      <c r="OEW1"/>
      <c r="OEX1"/>
      <c r="OEY1"/>
      <c r="OEZ1"/>
      <c r="OFA1"/>
      <c r="OFB1"/>
      <c r="OFC1"/>
      <c r="OFD1"/>
      <c r="OFE1"/>
      <c r="OFF1"/>
      <c r="OFG1"/>
      <c r="OFH1"/>
      <c r="OFI1"/>
      <c r="OFJ1"/>
      <c r="OFK1"/>
      <c r="OFL1"/>
      <c r="OFM1"/>
      <c r="OFN1"/>
      <c r="OFO1"/>
      <c r="OFP1"/>
      <c r="OFQ1"/>
      <c r="OFR1"/>
      <c r="OFS1"/>
      <c r="OFT1"/>
      <c r="OFU1"/>
      <c r="OFV1"/>
      <c r="OFW1"/>
      <c r="OFX1"/>
      <c r="OFY1"/>
      <c r="OFZ1"/>
      <c r="OGA1"/>
      <c r="OGB1"/>
      <c r="OGC1"/>
      <c r="OGD1"/>
      <c r="OGE1"/>
      <c r="OGF1"/>
      <c r="OGG1"/>
      <c r="OGH1"/>
      <c r="OGI1"/>
      <c r="OGJ1"/>
      <c r="OGK1"/>
      <c r="OGL1"/>
      <c r="OGM1"/>
      <c r="OGN1"/>
      <c r="OGO1"/>
      <c r="OGP1"/>
      <c r="OGQ1"/>
      <c r="OGR1"/>
      <c r="OGS1"/>
      <c r="OGT1"/>
      <c r="OGU1"/>
      <c r="OGV1"/>
      <c r="OGW1"/>
      <c r="OGX1"/>
      <c r="OGY1"/>
      <c r="OGZ1"/>
      <c r="OHA1"/>
      <c r="OHB1"/>
      <c r="OHC1"/>
      <c r="OHD1"/>
      <c r="OHE1"/>
      <c r="OHF1"/>
      <c r="OHG1"/>
      <c r="OHH1"/>
      <c r="OHI1"/>
      <c r="OHJ1"/>
      <c r="OHK1"/>
      <c r="OHL1"/>
      <c r="OHM1"/>
      <c r="OHN1"/>
      <c r="OHO1"/>
      <c r="OHP1"/>
      <c r="OHQ1"/>
      <c r="OHR1"/>
      <c r="OHS1"/>
      <c r="OHT1"/>
      <c r="OHU1"/>
      <c r="OHV1"/>
      <c r="OHW1"/>
      <c r="OHX1"/>
      <c r="OHY1"/>
      <c r="OHZ1"/>
      <c r="OIA1"/>
      <c r="OIB1"/>
      <c r="OIC1"/>
      <c r="OID1"/>
      <c r="OIE1"/>
      <c r="OIF1"/>
      <c r="OIG1"/>
      <c r="OIH1"/>
      <c r="OII1"/>
      <c r="OIJ1"/>
      <c r="OIK1"/>
      <c r="OIL1"/>
      <c r="OIM1"/>
      <c r="OIN1"/>
      <c r="OIO1"/>
      <c r="OIP1"/>
      <c r="OIQ1"/>
      <c r="OIR1"/>
      <c r="OIS1"/>
      <c r="OIT1"/>
      <c r="OIU1"/>
      <c r="OIV1"/>
      <c r="OIW1"/>
      <c r="OIX1"/>
      <c r="OIY1"/>
      <c r="OIZ1"/>
      <c r="OJA1"/>
      <c r="OJB1"/>
      <c r="OJC1"/>
      <c r="OJD1"/>
      <c r="OJE1"/>
      <c r="OJF1"/>
      <c r="OJG1"/>
      <c r="OJH1"/>
      <c r="OJI1"/>
      <c r="OJJ1"/>
      <c r="OJK1"/>
      <c r="OJL1"/>
      <c r="OJM1"/>
      <c r="OJN1"/>
      <c r="OJO1"/>
      <c r="OJP1"/>
      <c r="OJQ1"/>
      <c r="OJR1"/>
      <c r="OJS1"/>
      <c r="OJT1"/>
      <c r="OJU1"/>
      <c r="OJV1"/>
      <c r="OJW1"/>
      <c r="OJX1"/>
      <c r="OJY1"/>
      <c r="OJZ1"/>
      <c r="OKA1"/>
      <c r="OKB1"/>
      <c r="OKC1"/>
      <c r="OKD1"/>
      <c r="OKE1"/>
      <c r="OKF1"/>
      <c r="OKG1"/>
      <c r="OKH1"/>
      <c r="OKI1"/>
      <c r="OKJ1"/>
      <c r="OKK1"/>
      <c r="OKL1"/>
      <c r="OKM1"/>
      <c r="OKN1"/>
      <c r="OKO1"/>
      <c r="OKP1"/>
      <c r="OKQ1"/>
      <c r="OKR1"/>
      <c r="OKS1"/>
      <c r="OKT1"/>
      <c r="OKU1"/>
      <c r="OKV1"/>
      <c r="OKW1"/>
      <c r="OKX1"/>
      <c r="OKY1"/>
      <c r="OKZ1"/>
      <c r="OLA1"/>
      <c r="OLB1"/>
      <c r="OLC1"/>
      <c r="OLD1"/>
      <c r="OLE1"/>
      <c r="OLF1"/>
      <c r="OLG1"/>
      <c r="OLH1"/>
      <c r="OLI1"/>
      <c r="OLJ1"/>
      <c r="OLK1"/>
      <c r="OLL1"/>
      <c r="OLM1"/>
      <c r="OLN1"/>
      <c r="OLO1"/>
      <c r="OLP1"/>
      <c r="OLQ1"/>
      <c r="OLR1"/>
      <c r="OLS1"/>
      <c r="OLT1"/>
      <c r="OLU1"/>
      <c r="OLV1"/>
      <c r="OLW1"/>
      <c r="OLX1"/>
      <c r="OLY1"/>
      <c r="OLZ1"/>
      <c r="OMA1"/>
      <c r="OMB1"/>
      <c r="OMC1"/>
      <c r="OMD1"/>
      <c r="OME1"/>
      <c r="OMF1"/>
      <c r="OMG1"/>
      <c r="OMH1"/>
      <c r="OMI1"/>
      <c r="OMJ1"/>
      <c r="OMK1"/>
      <c r="OML1"/>
      <c r="OMM1"/>
      <c r="OMN1"/>
      <c r="OMO1"/>
      <c r="OMP1"/>
      <c r="OMQ1"/>
      <c r="OMR1"/>
      <c r="OMS1"/>
      <c r="OMT1"/>
      <c r="OMU1"/>
      <c r="OMV1"/>
      <c r="OMW1"/>
      <c r="OMX1"/>
      <c r="OMY1"/>
      <c r="OMZ1"/>
      <c r="ONA1"/>
      <c r="ONB1"/>
      <c r="ONC1"/>
      <c r="OND1"/>
      <c r="ONE1"/>
      <c r="ONF1"/>
      <c r="ONG1"/>
      <c r="ONH1"/>
      <c r="ONI1"/>
      <c r="ONJ1"/>
      <c r="ONK1"/>
      <c r="ONL1"/>
      <c r="ONM1"/>
      <c r="ONN1"/>
      <c r="ONO1"/>
      <c r="ONP1"/>
      <c r="ONQ1"/>
      <c r="ONR1"/>
      <c r="ONS1"/>
      <c r="ONT1"/>
      <c r="ONU1"/>
      <c r="ONV1"/>
      <c r="ONW1"/>
      <c r="ONX1"/>
      <c r="ONY1"/>
      <c r="ONZ1"/>
      <c r="OOA1"/>
      <c r="OOB1"/>
      <c r="OOC1"/>
      <c r="OOD1"/>
      <c r="OOE1"/>
      <c r="OOF1"/>
      <c r="OOG1"/>
      <c r="OOH1"/>
      <c r="OOI1"/>
      <c r="OOJ1"/>
      <c r="OOK1"/>
      <c r="OOL1"/>
      <c r="OOM1"/>
      <c r="OON1"/>
      <c r="OOO1"/>
      <c r="OOP1"/>
      <c r="OOQ1"/>
      <c r="OOR1"/>
      <c r="OOS1"/>
      <c r="OOT1"/>
      <c r="OOU1"/>
      <c r="OOV1"/>
      <c r="OOW1"/>
      <c r="OOX1"/>
      <c r="OOY1"/>
      <c r="OOZ1"/>
      <c r="OPA1"/>
      <c r="OPB1"/>
      <c r="OPC1"/>
      <c r="OPD1"/>
      <c r="OPE1"/>
      <c r="OPF1"/>
      <c r="OPG1"/>
      <c r="OPH1"/>
      <c r="OPI1"/>
      <c r="OPJ1"/>
      <c r="OPK1"/>
      <c r="OPL1"/>
      <c r="OPM1"/>
      <c r="OPN1"/>
      <c r="OPO1"/>
      <c r="OPP1"/>
      <c r="OPQ1"/>
      <c r="OPR1"/>
      <c r="OPS1"/>
      <c r="OPT1"/>
      <c r="OPU1"/>
      <c r="OPV1"/>
      <c r="OPW1"/>
      <c r="OPX1"/>
      <c r="OPY1"/>
      <c r="OPZ1"/>
      <c r="OQA1"/>
      <c r="OQB1"/>
      <c r="OQC1"/>
      <c r="OQD1"/>
      <c r="OQE1"/>
      <c r="OQF1"/>
      <c r="OQG1"/>
      <c r="OQH1"/>
      <c r="OQI1"/>
      <c r="OQJ1"/>
      <c r="OQK1"/>
      <c r="OQL1"/>
      <c r="OQM1"/>
      <c r="OQN1"/>
      <c r="OQO1"/>
      <c r="OQP1"/>
      <c r="OQQ1"/>
      <c r="OQR1"/>
      <c r="OQS1"/>
      <c r="OQT1"/>
      <c r="OQU1"/>
      <c r="OQV1"/>
      <c r="OQW1"/>
      <c r="OQX1"/>
      <c r="OQY1"/>
      <c r="OQZ1"/>
      <c r="ORA1"/>
      <c r="ORB1"/>
      <c r="ORC1"/>
      <c r="ORD1"/>
      <c r="ORE1"/>
      <c r="ORF1"/>
      <c r="ORG1"/>
      <c r="ORH1"/>
      <c r="ORI1"/>
      <c r="ORJ1"/>
      <c r="ORK1"/>
      <c r="ORL1"/>
      <c r="ORM1"/>
      <c r="ORN1"/>
      <c r="ORO1"/>
      <c r="ORP1"/>
      <c r="ORQ1"/>
      <c r="ORR1"/>
      <c r="ORS1"/>
      <c r="ORT1"/>
      <c r="ORU1"/>
      <c r="ORV1"/>
      <c r="ORW1"/>
      <c r="ORX1"/>
      <c r="ORY1"/>
      <c r="ORZ1"/>
      <c r="OSA1"/>
      <c r="OSB1"/>
      <c r="OSC1"/>
      <c r="OSD1"/>
      <c r="OSE1"/>
      <c r="OSF1"/>
      <c r="OSG1"/>
      <c r="OSH1"/>
      <c r="OSI1"/>
      <c r="OSJ1"/>
      <c r="OSK1"/>
      <c r="OSL1"/>
      <c r="OSM1"/>
      <c r="OSN1"/>
      <c r="OSO1"/>
      <c r="OSP1"/>
      <c r="OSQ1"/>
      <c r="OSR1"/>
      <c r="OSS1"/>
      <c r="OST1"/>
      <c r="OSU1"/>
      <c r="OSV1"/>
      <c r="OSW1"/>
      <c r="OSX1"/>
      <c r="OSY1"/>
      <c r="OSZ1"/>
      <c r="OTA1"/>
      <c r="OTB1"/>
      <c r="OTC1"/>
      <c r="OTD1"/>
      <c r="OTE1"/>
      <c r="OTF1"/>
      <c r="OTG1"/>
      <c r="OTH1"/>
      <c r="OTI1"/>
      <c r="OTJ1"/>
      <c r="OTK1"/>
      <c r="OTL1"/>
      <c r="OTM1"/>
      <c r="OTN1"/>
      <c r="OTO1"/>
      <c r="OTP1"/>
      <c r="OTQ1"/>
      <c r="OTR1"/>
      <c r="OTS1"/>
      <c r="OTT1"/>
      <c r="OTU1"/>
      <c r="OTV1"/>
      <c r="OTW1"/>
      <c r="OTX1"/>
      <c r="OTY1"/>
      <c r="OTZ1"/>
      <c r="OUA1"/>
      <c r="OUB1"/>
      <c r="OUC1"/>
      <c r="OUD1"/>
      <c r="OUE1"/>
      <c r="OUF1"/>
      <c r="OUG1"/>
      <c r="OUH1"/>
      <c r="OUI1"/>
      <c r="OUJ1"/>
      <c r="OUK1"/>
      <c r="OUL1"/>
      <c r="OUM1"/>
      <c r="OUN1"/>
      <c r="OUO1"/>
      <c r="OUP1"/>
      <c r="OUQ1"/>
      <c r="OUR1"/>
      <c r="OUS1"/>
      <c r="OUT1"/>
      <c r="OUU1"/>
      <c r="OUV1"/>
      <c r="OUW1"/>
      <c r="OUX1"/>
      <c r="OUY1"/>
      <c r="OUZ1"/>
      <c r="OVA1"/>
      <c r="OVB1"/>
      <c r="OVC1"/>
      <c r="OVD1"/>
      <c r="OVE1"/>
      <c r="OVF1"/>
      <c r="OVG1"/>
      <c r="OVH1"/>
      <c r="OVI1"/>
      <c r="OVJ1"/>
      <c r="OVK1"/>
      <c r="OVL1"/>
      <c r="OVM1"/>
      <c r="OVN1"/>
      <c r="OVO1"/>
      <c r="OVP1"/>
      <c r="OVQ1"/>
      <c r="OVR1"/>
      <c r="OVS1"/>
      <c r="OVT1"/>
      <c r="OVU1"/>
      <c r="OVV1"/>
      <c r="OVW1"/>
      <c r="OVX1"/>
      <c r="OVY1"/>
      <c r="OVZ1"/>
      <c r="OWA1"/>
      <c r="OWB1"/>
      <c r="OWC1"/>
      <c r="OWD1"/>
      <c r="OWE1"/>
      <c r="OWF1"/>
      <c r="OWG1"/>
      <c r="OWH1"/>
      <c r="OWI1"/>
      <c r="OWJ1"/>
      <c r="OWK1"/>
      <c r="OWL1"/>
      <c r="OWM1"/>
      <c r="OWN1"/>
      <c r="OWO1"/>
      <c r="OWP1"/>
      <c r="OWQ1"/>
      <c r="OWR1"/>
      <c r="OWS1"/>
      <c r="OWT1"/>
      <c r="OWU1"/>
      <c r="OWV1"/>
      <c r="OWW1"/>
      <c r="OWX1"/>
      <c r="OWY1"/>
      <c r="OWZ1"/>
      <c r="OXA1"/>
      <c r="OXB1"/>
      <c r="OXC1"/>
      <c r="OXD1"/>
      <c r="OXE1"/>
      <c r="OXF1"/>
      <c r="OXG1"/>
      <c r="OXH1"/>
      <c r="OXI1"/>
      <c r="OXJ1"/>
      <c r="OXK1"/>
      <c r="OXL1"/>
      <c r="OXM1"/>
      <c r="OXN1"/>
      <c r="OXO1"/>
      <c r="OXP1"/>
      <c r="OXQ1"/>
      <c r="OXR1"/>
      <c r="OXS1"/>
      <c r="OXT1"/>
      <c r="OXU1"/>
      <c r="OXV1"/>
      <c r="OXW1"/>
      <c r="OXX1"/>
      <c r="OXY1"/>
      <c r="OXZ1"/>
      <c r="OYA1"/>
      <c r="OYB1"/>
      <c r="OYC1"/>
      <c r="OYD1"/>
      <c r="OYE1"/>
      <c r="OYF1"/>
      <c r="OYG1"/>
      <c r="OYH1"/>
      <c r="OYI1"/>
      <c r="OYJ1"/>
      <c r="OYK1"/>
      <c r="OYL1"/>
      <c r="OYM1"/>
      <c r="OYN1"/>
      <c r="OYO1"/>
      <c r="OYP1"/>
      <c r="OYQ1"/>
      <c r="OYR1"/>
      <c r="OYS1"/>
      <c r="OYT1"/>
      <c r="OYU1"/>
      <c r="OYV1"/>
      <c r="OYW1"/>
      <c r="OYX1"/>
      <c r="OYY1"/>
      <c r="OYZ1"/>
      <c r="OZA1"/>
      <c r="OZB1"/>
      <c r="OZC1"/>
      <c r="OZD1"/>
      <c r="OZE1"/>
      <c r="OZF1"/>
      <c r="OZG1"/>
      <c r="OZH1"/>
      <c r="OZI1"/>
      <c r="OZJ1"/>
      <c r="OZK1"/>
      <c r="OZL1"/>
      <c r="OZM1"/>
      <c r="OZN1"/>
      <c r="OZO1"/>
      <c r="OZP1"/>
      <c r="OZQ1"/>
      <c r="OZR1"/>
      <c r="OZS1"/>
      <c r="OZT1"/>
      <c r="OZU1"/>
      <c r="OZV1"/>
      <c r="OZW1"/>
      <c r="OZX1"/>
      <c r="OZY1"/>
      <c r="OZZ1"/>
      <c r="PAA1"/>
      <c r="PAB1"/>
      <c r="PAC1"/>
      <c r="PAD1"/>
      <c r="PAE1"/>
      <c r="PAF1"/>
      <c r="PAG1"/>
      <c r="PAH1"/>
      <c r="PAI1"/>
      <c r="PAJ1"/>
      <c r="PAK1"/>
      <c r="PAL1"/>
      <c r="PAM1"/>
      <c r="PAN1"/>
      <c r="PAO1"/>
      <c r="PAP1"/>
      <c r="PAQ1"/>
      <c r="PAR1"/>
      <c r="PAS1"/>
      <c r="PAT1"/>
      <c r="PAU1"/>
      <c r="PAV1"/>
      <c r="PAW1"/>
      <c r="PAX1"/>
      <c r="PAY1"/>
      <c r="PAZ1"/>
      <c r="PBA1"/>
      <c r="PBB1"/>
      <c r="PBC1"/>
      <c r="PBD1"/>
      <c r="PBE1"/>
      <c r="PBF1"/>
      <c r="PBG1"/>
      <c r="PBH1"/>
      <c r="PBI1"/>
      <c r="PBJ1"/>
      <c r="PBK1"/>
      <c r="PBL1"/>
      <c r="PBM1"/>
      <c r="PBN1"/>
      <c r="PBO1"/>
      <c r="PBP1"/>
      <c r="PBQ1"/>
      <c r="PBR1"/>
      <c r="PBS1"/>
      <c r="PBT1"/>
      <c r="PBU1"/>
      <c r="PBV1"/>
      <c r="PBW1"/>
      <c r="PBX1"/>
      <c r="PBY1"/>
      <c r="PBZ1"/>
      <c r="PCA1"/>
      <c r="PCB1"/>
      <c r="PCC1"/>
      <c r="PCD1"/>
      <c r="PCE1"/>
      <c r="PCF1"/>
      <c r="PCG1"/>
      <c r="PCH1"/>
      <c r="PCI1"/>
      <c r="PCJ1"/>
      <c r="PCK1"/>
      <c r="PCL1"/>
      <c r="PCM1"/>
      <c r="PCN1"/>
      <c r="PCO1"/>
      <c r="PCP1"/>
      <c r="PCQ1"/>
      <c r="PCR1"/>
      <c r="PCS1"/>
      <c r="PCT1"/>
      <c r="PCU1"/>
      <c r="PCV1"/>
      <c r="PCW1"/>
      <c r="PCX1"/>
      <c r="PCY1"/>
      <c r="PCZ1"/>
      <c r="PDA1"/>
      <c r="PDB1"/>
      <c r="PDC1"/>
      <c r="PDD1"/>
      <c r="PDE1"/>
      <c r="PDF1"/>
      <c r="PDG1"/>
      <c r="PDH1"/>
      <c r="PDI1"/>
      <c r="PDJ1"/>
      <c r="PDK1"/>
      <c r="PDL1"/>
      <c r="PDM1"/>
      <c r="PDN1"/>
      <c r="PDO1"/>
      <c r="PDP1"/>
      <c r="PDQ1"/>
      <c r="PDR1"/>
      <c r="PDS1"/>
      <c r="PDT1"/>
      <c r="PDU1"/>
      <c r="PDV1"/>
      <c r="PDW1"/>
      <c r="PDX1"/>
      <c r="PDY1"/>
      <c r="PDZ1"/>
      <c r="PEA1"/>
      <c r="PEB1"/>
      <c r="PEC1"/>
      <c r="PED1"/>
      <c r="PEE1"/>
      <c r="PEF1"/>
      <c r="PEG1"/>
      <c r="PEH1"/>
      <c r="PEI1"/>
      <c r="PEJ1"/>
      <c r="PEK1"/>
      <c r="PEL1"/>
      <c r="PEM1"/>
      <c r="PEN1"/>
      <c r="PEO1"/>
      <c r="PEP1"/>
      <c r="PEQ1"/>
      <c r="PER1"/>
      <c r="PES1"/>
      <c r="PET1"/>
      <c r="PEU1"/>
      <c r="PEV1"/>
      <c r="PEW1"/>
      <c r="PEX1"/>
      <c r="PEY1"/>
      <c r="PEZ1"/>
      <c r="PFA1"/>
      <c r="PFB1"/>
      <c r="PFC1"/>
      <c r="PFD1"/>
      <c r="PFE1"/>
      <c r="PFF1"/>
      <c r="PFG1"/>
      <c r="PFH1"/>
      <c r="PFI1"/>
      <c r="PFJ1"/>
      <c r="PFK1"/>
      <c r="PFL1"/>
      <c r="PFM1"/>
      <c r="PFN1"/>
      <c r="PFO1"/>
      <c r="PFP1"/>
      <c r="PFQ1"/>
      <c r="PFR1"/>
      <c r="PFS1"/>
      <c r="PFT1"/>
      <c r="PFU1"/>
      <c r="PFV1"/>
      <c r="PFW1"/>
      <c r="PFX1"/>
      <c r="PFY1"/>
      <c r="PFZ1"/>
      <c r="PGA1"/>
      <c r="PGB1"/>
      <c r="PGC1"/>
      <c r="PGD1"/>
      <c r="PGE1"/>
      <c r="PGF1"/>
      <c r="PGG1"/>
      <c r="PGH1"/>
      <c r="PGI1"/>
      <c r="PGJ1"/>
      <c r="PGK1"/>
      <c r="PGL1"/>
      <c r="PGM1"/>
      <c r="PGN1"/>
      <c r="PGO1"/>
      <c r="PGP1"/>
      <c r="PGQ1"/>
      <c r="PGR1"/>
      <c r="PGS1"/>
      <c r="PGT1"/>
      <c r="PGU1"/>
      <c r="PGV1"/>
      <c r="PGW1"/>
      <c r="PGX1"/>
      <c r="PGY1"/>
      <c r="PGZ1"/>
      <c r="PHA1"/>
      <c r="PHB1"/>
      <c r="PHC1"/>
      <c r="PHD1"/>
      <c r="PHE1"/>
      <c r="PHF1"/>
      <c r="PHG1"/>
      <c r="PHH1"/>
      <c r="PHI1"/>
      <c r="PHJ1"/>
      <c r="PHK1"/>
      <c r="PHL1"/>
      <c r="PHM1"/>
      <c r="PHN1"/>
      <c r="PHO1"/>
      <c r="PHP1"/>
      <c r="PHQ1"/>
      <c r="PHR1"/>
      <c r="PHS1"/>
      <c r="PHT1"/>
      <c r="PHU1"/>
      <c r="PHV1"/>
      <c r="PHW1"/>
      <c r="PHX1"/>
      <c r="PHY1"/>
      <c r="PHZ1"/>
      <c r="PIA1"/>
      <c r="PIB1"/>
      <c r="PIC1"/>
      <c r="PID1"/>
      <c r="PIE1"/>
      <c r="PIF1"/>
      <c r="PIG1"/>
      <c r="PIH1"/>
      <c r="PII1"/>
      <c r="PIJ1"/>
      <c r="PIK1"/>
      <c r="PIL1"/>
      <c r="PIM1"/>
      <c r="PIN1"/>
      <c r="PIO1"/>
      <c r="PIP1"/>
      <c r="PIQ1"/>
      <c r="PIR1"/>
      <c r="PIS1"/>
      <c r="PIT1"/>
      <c r="PIU1"/>
      <c r="PIV1"/>
      <c r="PIW1"/>
      <c r="PIX1"/>
      <c r="PIY1"/>
      <c r="PIZ1"/>
      <c r="PJA1"/>
      <c r="PJB1"/>
      <c r="PJC1"/>
      <c r="PJD1"/>
      <c r="PJE1"/>
      <c r="PJF1"/>
      <c r="PJG1"/>
      <c r="PJH1"/>
      <c r="PJI1"/>
      <c r="PJJ1"/>
      <c r="PJK1"/>
      <c r="PJL1"/>
      <c r="PJM1"/>
      <c r="PJN1"/>
      <c r="PJO1"/>
      <c r="PJP1"/>
      <c r="PJQ1"/>
      <c r="PJR1"/>
      <c r="PJS1"/>
      <c r="PJT1"/>
      <c r="PJU1"/>
      <c r="PJV1"/>
      <c r="PJW1"/>
      <c r="PJX1"/>
      <c r="PJY1"/>
      <c r="PJZ1"/>
      <c r="PKA1"/>
      <c r="PKB1"/>
      <c r="PKC1"/>
      <c r="PKD1"/>
      <c r="PKE1"/>
      <c r="PKF1"/>
      <c r="PKG1"/>
      <c r="PKH1"/>
      <c r="PKI1"/>
      <c r="PKJ1"/>
      <c r="PKK1"/>
      <c r="PKL1"/>
      <c r="PKM1"/>
      <c r="PKN1"/>
      <c r="PKO1"/>
      <c r="PKP1"/>
      <c r="PKQ1"/>
      <c r="PKR1"/>
      <c r="PKS1"/>
      <c r="PKT1"/>
      <c r="PKU1"/>
      <c r="PKV1"/>
      <c r="PKW1"/>
      <c r="PKX1"/>
      <c r="PKY1"/>
      <c r="PKZ1"/>
      <c r="PLA1"/>
      <c r="PLB1"/>
      <c r="PLC1"/>
      <c r="PLD1"/>
      <c r="PLE1"/>
      <c r="PLF1"/>
      <c r="PLG1"/>
      <c r="PLH1"/>
      <c r="PLI1"/>
      <c r="PLJ1"/>
      <c r="PLK1"/>
      <c r="PLL1"/>
      <c r="PLM1"/>
      <c r="PLN1"/>
      <c r="PLO1"/>
      <c r="PLP1"/>
      <c r="PLQ1"/>
      <c r="PLR1"/>
      <c r="PLS1"/>
      <c r="PLT1"/>
      <c r="PLU1"/>
      <c r="PLV1"/>
      <c r="PLW1"/>
      <c r="PLX1"/>
      <c r="PLY1"/>
      <c r="PLZ1"/>
      <c r="PMA1"/>
      <c r="PMB1"/>
      <c r="PMC1"/>
      <c r="PMD1"/>
      <c r="PME1"/>
      <c r="PMF1"/>
      <c r="PMG1"/>
      <c r="PMH1"/>
      <c r="PMI1"/>
      <c r="PMJ1"/>
      <c r="PMK1"/>
      <c r="PML1"/>
      <c r="PMM1"/>
      <c r="PMN1"/>
      <c r="PMO1"/>
      <c r="PMP1"/>
      <c r="PMQ1"/>
      <c r="PMR1"/>
      <c r="PMS1"/>
      <c r="PMT1"/>
      <c r="PMU1"/>
      <c r="PMV1"/>
      <c r="PMW1"/>
      <c r="PMX1"/>
      <c r="PMY1"/>
      <c r="PMZ1"/>
      <c r="PNA1"/>
      <c r="PNB1"/>
      <c r="PNC1"/>
      <c r="PND1"/>
      <c r="PNE1"/>
      <c r="PNF1"/>
      <c r="PNG1"/>
      <c r="PNH1"/>
      <c r="PNI1"/>
      <c r="PNJ1"/>
      <c r="PNK1"/>
      <c r="PNL1"/>
      <c r="PNM1"/>
      <c r="PNN1"/>
      <c r="PNO1"/>
      <c r="PNP1"/>
      <c r="PNQ1"/>
      <c r="PNR1"/>
      <c r="PNS1"/>
      <c r="PNT1"/>
      <c r="PNU1"/>
      <c r="PNV1"/>
      <c r="PNW1"/>
      <c r="PNX1"/>
      <c r="PNY1"/>
      <c r="PNZ1"/>
      <c r="POA1"/>
      <c r="POB1"/>
      <c r="POC1"/>
      <c r="POD1"/>
      <c r="POE1"/>
      <c r="POF1"/>
      <c r="POG1"/>
      <c r="POH1"/>
      <c r="POI1"/>
      <c r="POJ1"/>
      <c r="POK1"/>
      <c r="POL1"/>
      <c r="POM1"/>
      <c r="PON1"/>
      <c r="POO1"/>
      <c r="POP1"/>
      <c r="POQ1"/>
      <c r="POR1"/>
      <c r="POS1"/>
      <c r="POT1"/>
      <c r="POU1"/>
      <c r="POV1"/>
      <c r="POW1"/>
      <c r="POX1"/>
      <c r="POY1"/>
      <c r="POZ1"/>
      <c r="PPA1"/>
      <c r="PPB1"/>
      <c r="PPC1"/>
      <c r="PPD1"/>
      <c r="PPE1"/>
      <c r="PPF1"/>
      <c r="PPG1"/>
      <c r="PPH1"/>
      <c r="PPI1"/>
      <c r="PPJ1"/>
      <c r="PPK1"/>
      <c r="PPL1"/>
      <c r="PPM1"/>
      <c r="PPN1"/>
      <c r="PPO1"/>
      <c r="PPP1"/>
      <c r="PPQ1"/>
      <c r="PPR1"/>
      <c r="PPS1"/>
      <c r="PPT1"/>
      <c r="PPU1"/>
      <c r="PPV1"/>
      <c r="PPW1"/>
      <c r="PPX1"/>
      <c r="PPY1"/>
      <c r="PPZ1"/>
      <c r="PQA1"/>
      <c r="PQB1"/>
      <c r="PQC1"/>
      <c r="PQD1"/>
      <c r="PQE1"/>
      <c r="PQF1"/>
      <c r="PQG1"/>
      <c r="PQH1"/>
      <c r="PQI1"/>
      <c r="PQJ1"/>
      <c r="PQK1"/>
      <c r="PQL1"/>
      <c r="PQM1"/>
      <c r="PQN1"/>
      <c r="PQO1"/>
      <c r="PQP1"/>
      <c r="PQQ1"/>
      <c r="PQR1"/>
      <c r="PQS1"/>
      <c r="PQT1"/>
      <c r="PQU1"/>
      <c r="PQV1"/>
      <c r="PQW1"/>
      <c r="PQX1"/>
      <c r="PQY1"/>
      <c r="PQZ1"/>
      <c r="PRA1"/>
      <c r="PRB1"/>
      <c r="PRC1"/>
      <c r="PRD1"/>
      <c r="PRE1"/>
      <c r="PRF1"/>
      <c r="PRG1"/>
      <c r="PRH1"/>
      <c r="PRI1"/>
      <c r="PRJ1"/>
      <c r="PRK1"/>
      <c r="PRL1"/>
      <c r="PRM1"/>
      <c r="PRN1"/>
      <c r="PRO1"/>
      <c r="PRP1"/>
      <c r="PRQ1"/>
      <c r="PRR1"/>
      <c r="PRS1"/>
      <c r="PRT1"/>
      <c r="PRU1"/>
      <c r="PRV1"/>
      <c r="PRW1"/>
      <c r="PRX1"/>
      <c r="PRY1"/>
      <c r="PRZ1"/>
      <c r="PSA1"/>
      <c r="PSB1"/>
      <c r="PSC1"/>
      <c r="PSD1"/>
      <c r="PSE1"/>
      <c r="PSF1"/>
      <c r="PSG1"/>
      <c r="PSH1"/>
      <c r="PSI1"/>
      <c r="PSJ1"/>
      <c r="PSK1"/>
      <c r="PSL1"/>
      <c r="PSM1"/>
      <c r="PSN1"/>
      <c r="PSO1"/>
      <c r="PSP1"/>
      <c r="PSQ1"/>
      <c r="PSR1"/>
      <c r="PSS1"/>
      <c r="PST1"/>
      <c r="PSU1"/>
      <c r="PSV1"/>
      <c r="PSW1"/>
      <c r="PSX1"/>
      <c r="PSY1"/>
      <c r="PSZ1"/>
      <c r="PTA1"/>
      <c r="PTB1"/>
      <c r="PTC1"/>
      <c r="PTD1"/>
      <c r="PTE1"/>
      <c r="PTF1"/>
      <c r="PTG1"/>
      <c r="PTH1"/>
      <c r="PTI1"/>
      <c r="PTJ1"/>
      <c r="PTK1"/>
      <c r="PTL1"/>
      <c r="PTM1"/>
      <c r="PTN1"/>
      <c r="PTO1"/>
      <c r="PTP1"/>
      <c r="PTQ1"/>
      <c r="PTR1"/>
      <c r="PTS1"/>
      <c r="PTT1"/>
      <c r="PTU1"/>
      <c r="PTV1"/>
      <c r="PTW1"/>
      <c r="PTX1"/>
      <c r="PTY1"/>
      <c r="PTZ1"/>
      <c r="PUA1"/>
      <c r="PUB1"/>
      <c r="PUC1"/>
      <c r="PUD1"/>
      <c r="PUE1"/>
      <c r="PUF1"/>
      <c r="PUG1"/>
      <c r="PUH1"/>
      <c r="PUI1"/>
      <c r="PUJ1"/>
      <c r="PUK1"/>
      <c r="PUL1"/>
      <c r="PUM1"/>
      <c r="PUN1"/>
      <c r="PUO1"/>
      <c r="PUP1"/>
      <c r="PUQ1"/>
      <c r="PUR1"/>
      <c r="PUS1"/>
      <c r="PUT1"/>
      <c r="PUU1"/>
      <c r="PUV1"/>
      <c r="PUW1"/>
      <c r="PUX1"/>
      <c r="PUY1"/>
      <c r="PUZ1"/>
      <c r="PVA1"/>
      <c r="PVB1"/>
      <c r="PVC1"/>
      <c r="PVD1"/>
      <c r="PVE1"/>
      <c r="PVF1"/>
      <c r="PVG1"/>
      <c r="PVH1"/>
      <c r="PVI1"/>
      <c r="PVJ1"/>
      <c r="PVK1"/>
      <c r="PVL1"/>
      <c r="PVM1"/>
      <c r="PVN1"/>
      <c r="PVO1"/>
      <c r="PVP1"/>
      <c r="PVQ1"/>
      <c r="PVR1"/>
      <c r="PVS1"/>
      <c r="PVT1"/>
      <c r="PVU1"/>
      <c r="PVV1"/>
      <c r="PVW1"/>
      <c r="PVX1"/>
      <c r="PVY1"/>
      <c r="PVZ1"/>
      <c r="PWA1"/>
      <c r="PWB1"/>
      <c r="PWC1"/>
      <c r="PWD1"/>
      <c r="PWE1"/>
      <c r="PWF1"/>
      <c r="PWG1"/>
      <c r="PWH1"/>
      <c r="PWI1"/>
      <c r="PWJ1"/>
      <c r="PWK1"/>
      <c r="PWL1"/>
      <c r="PWM1"/>
      <c r="PWN1"/>
      <c r="PWO1"/>
      <c r="PWP1"/>
      <c r="PWQ1"/>
      <c r="PWR1"/>
      <c r="PWS1"/>
      <c r="PWT1"/>
      <c r="PWU1"/>
      <c r="PWV1"/>
      <c r="PWW1"/>
      <c r="PWX1"/>
      <c r="PWY1"/>
      <c r="PWZ1"/>
      <c r="PXA1"/>
      <c r="PXB1"/>
      <c r="PXC1"/>
      <c r="PXD1"/>
      <c r="PXE1"/>
      <c r="PXF1"/>
      <c r="PXG1"/>
      <c r="PXH1"/>
      <c r="PXI1"/>
      <c r="PXJ1"/>
      <c r="PXK1"/>
      <c r="PXL1"/>
      <c r="PXM1"/>
      <c r="PXN1"/>
      <c r="PXO1"/>
      <c r="PXP1"/>
      <c r="PXQ1"/>
      <c r="PXR1"/>
      <c r="PXS1"/>
      <c r="PXT1"/>
      <c r="PXU1"/>
      <c r="PXV1"/>
      <c r="PXW1"/>
      <c r="PXX1"/>
      <c r="PXY1"/>
      <c r="PXZ1"/>
      <c r="PYA1"/>
      <c r="PYB1"/>
      <c r="PYC1"/>
      <c r="PYD1"/>
      <c r="PYE1"/>
      <c r="PYF1"/>
      <c r="PYG1"/>
      <c r="PYH1"/>
      <c r="PYI1"/>
      <c r="PYJ1"/>
      <c r="PYK1"/>
      <c r="PYL1"/>
      <c r="PYM1"/>
      <c r="PYN1"/>
      <c r="PYO1"/>
      <c r="PYP1"/>
      <c r="PYQ1"/>
      <c r="PYR1"/>
      <c r="PYS1"/>
      <c r="PYT1"/>
      <c r="PYU1"/>
      <c r="PYV1"/>
      <c r="PYW1"/>
      <c r="PYX1"/>
      <c r="PYY1"/>
      <c r="PYZ1"/>
      <c r="PZA1"/>
      <c r="PZB1"/>
      <c r="PZC1"/>
      <c r="PZD1"/>
      <c r="PZE1"/>
      <c r="PZF1"/>
      <c r="PZG1"/>
      <c r="PZH1"/>
      <c r="PZI1"/>
      <c r="PZJ1"/>
      <c r="PZK1"/>
      <c r="PZL1"/>
      <c r="PZM1"/>
      <c r="PZN1"/>
      <c r="PZO1"/>
      <c r="PZP1"/>
      <c r="PZQ1"/>
      <c r="PZR1"/>
      <c r="PZS1"/>
      <c r="PZT1"/>
      <c r="PZU1"/>
      <c r="PZV1"/>
      <c r="PZW1"/>
      <c r="PZX1"/>
      <c r="PZY1"/>
      <c r="PZZ1"/>
      <c r="QAA1"/>
      <c r="QAB1"/>
      <c r="QAC1"/>
      <c r="QAD1"/>
      <c r="QAE1"/>
      <c r="QAF1"/>
      <c r="QAG1"/>
      <c r="QAH1"/>
      <c r="QAI1"/>
      <c r="QAJ1"/>
      <c r="QAK1"/>
      <c r="QAL1"/>
      <c r="QAM1"/>
      <c r="QAN1"/>
      <c r="QAO1"/>
      <c r="QAP1"/>
      <c r="QAQ1"/>
      <c r="QAR1"/>
      <c r="QAS1"/>
      <c r="QAT1"/>
      <c r="QAU1"/>
      <c r="QAV1"/>
      <c r="QAW1"/>
      <c r="QAX1"/>
      <c r="QAY1"/>
      <c r="QAZ1"/>
      <c r="QBA1"/>
      <c r="QBB1"/>
      <c r="QBC1"/>
      <c r="QBD1"/>
      <c r="QBE1"/>
      <c r="QBF1"/>
      <c r="QBG1"/>
      <c r="QBH1"/>
      <c r="QBI1"/>
      <c r="QBJ1"/>
      <c r="QBK1"/>
      <c r="QBL1"/>
      <c r="QBM1"/>
      <c r="QBN1"/>
      <c r="QBO1"/>
      <c r="QBP1"/>
      <c r="QBQ1"/>
      <c r="QBR1"/>
      <c r="QBS1"/>
      <c r="QBT1"/>
      <c r="QBU1"/>
      <c r="QBV1"/>
      <c r="QBW1"/>
      <c r="QBX1"/>
      <c r="QBY1"/>
      <c r="QBZ1"/>
      <c r="QCA1"/>
      <c r="QCB1"/>
      <c r="QCC1"/>
      <c r="QCD1"/>
      <c r="QCE1"/>
      <c r="QCF1"/>
      <c r="QCG1"/>
      <c r="QCH1"/>
      <c r="QCI1"/>
      <c r="QCJ1"/>
      <c r="QCK1"/>
      <c r="QCL1"/>
      <c r="QCM1"/>
      <c r="QCN1"/>
      <c r="QCO1"/>
      <c r="QCP1"/>
      <c r="QCQ1"/>
      <c r="QCR1"/>
      <c r="QCS1"/>
      <c r="QCT1"/>
      <c r="QCU1"/>
      <c r="QCV1"/>
      <c r="QCW1"/>
      <c r="QCX1"/>
      <c r="QCY1"/>
      <c r="QCZ1"/>
      <c r="QDA1"/>
      <c r="QDB1"/>
      <c r="QDC1"/>
      <c r="QDD1"/>
      <c r="QDE1"/>
      <c r="QDF1"/>
      <c r="QDG1"/>
      <c r="QDH1"/>
      <c r="QDI1"/>
      <c r="QDJ1"/>
      <c r="QDK1"/>
      <c r="QDL1"/>
      <c r="QDM1"/>
      <c r="QDN1"/>
      <c r="QDO1"/>
      <c r="QDP1"/>
      <c r="QDQ1"/>
      <c r="QDR1"/>
      <c r="QDS1"/>
      <c r="QDT1"/>
      <c r="QDU1"/>
      <c r="QDV1"/>
      <c r="QDW1"/>
      <c r="QDX1"/>
      <c r="QDY1"/>
      <c r="QDZ1"/>
      <c r="QEA1"/>
      <c r="QEB1"/>
      <c r="QEC1"/>
      <c r="QED1"/>
      <c r="QEE1"/>
      <c r="QEF1"/>
      <c r="QEG1"/>
      <c r="QEH1"/>
      <c r="QEI1"/>
      <c r="QEJ1"/>
      <c r="QEK1"/>
      <c r="QEL1"/>
      <c r="QEM1"/>
      <c r="QEN1"/>
      <c r="QEO1"/>
      <c r="QEP1"/>
      <c r="QEQ1"/>
      <c r="QER1"/>
      <c r="QES1"/>
      <c r="QET1"/>
      <c r="QEU1"/>
      <c r="QEV1"/>
      <c r="QEW1"/>
      <c r="QEX1"/>
      <c r="QEY1"/>
      <c r="QEZ1"/>
      <c r="QFA1"/>
      <c r="QFB1"/>
      <c r="QFC1"/>
      <c r="QFD1"/>
      <c r="QFE1"/>
      <c r="QFF1"/>
      <c r="QFG1"/>
      <c r="QFH1"/>
      <c r="QFI1"/>
      <c r="QFJ1"/>
      <c r="QFK1"/>
      <c r="QFL1"/>
      <c r="QFM1"/>
      <c r="QFN1"/>
      <c r="QFO1"/>
      <c r="QFP1"/>
      <c r="QFQ1"/>
      <c r="QFR1"/>
      <c r="QFS1"/>
      <c r="QFT1"/>
      <c r="QFU1"/>
      <c r="QFV1"/>
      <c r="QFW1"/>
      <c r="QFX1"/>
      <c r="QFY1"/>
      <c r="QFZ1"/>
      <c r="QGA1"/>
      <c r="QGB1"/>
      <c r="QGC1"/>
      <c r="QGD1"/>
      <c r="QGE1"/>
      <c r="QGF1"/>
      <c r="QGG1"/>
      <c r="QGH1"/>
      <c r="QGI1"/>
      <c r="QGJ1"/>
      <c r="QGK1"/>
      <c r="QGL1"/>
      <c r="QGM1"/>
      <c r="QGN1"/>
      <c r="QGO1"/>
      <c r="QGP1"/>
      <c r="QGQ1"/>
      <c r="QGR1"/>
      <c r="QGS1"/>
      <c r="QGT1"/>
      <c r="QGU1"/>
      <c r="QGV1"/>
      <c r="QGW1"/>
      <c r="QGX1"/>
      <c r="QGY1"/>
      <c r="QGZ1"/>
      <c r="QHA1"/>
      <c r="QHB1"/>
      <c r="QHC1"/>
      <c r="QHD1"/>
      <c r="QHE1"/>
      <c r="QHF1"/>
      <c r="QHG1"/>
      <c r="QHH1"/>
      <c r="QHI1"/>
      <c r="QHJ1"/>
      <c r="QHK1"/>
      <c r="QHL1"/>
      <c r="QHM1"/>
      <c r="QHN1"/>
      <c r="QHO1"/>
      <c r="QHP1"/>
      <c r="QHQ1"/>
      <c r="QHR1"/>
      <c r="QHS1"/>
      <c r="QHT1"/>
      <c r="QHU1"/>
      <c r="QHV1"/>
      <c r="QHW1"/>
      <c r="QHX1"/>
      <c r="QHY1"/>
      <c r="QHZ1"/>
      <c r="QIA1"/>
      <c r="QIB1"/>
      <c r="QIC1"/>
      <c r="QID1"/>
      <c r="QIE1"/>
      <c r="QIF1"/>
      <c r="QIG1"/>
      <c r="QIH1"/>
      <c r="QII1"/>
      <c r="QIJ1"/>
      <c r="QIK1"/>
      <c r="QIL1"/>
      <c r="QIM1"/>
      <c r="QIN1"/>
      <c r="QIO1"/>
      <c r="QIP1"/>
      <c r="QIQ1"/>
      <c r="QIR1"/>
      <c r="QIS1"/>
      <c r="QIT1"/>
      <c r="QIU1"/>
      <c r="QIV1"/>
      <c r="QIW1"/>
      <c r="QIX1"/>
      <c r="QIY1"/>
      <c r="QIZ1"/>
      <c r="QJA1"/>
      <c r="QJB1"/>
      <c r="QJC1"/>
      <c r="QJD1"/>
      <c r="QJE1"/>
      <c r="QJF1"/>
      <c r="QJG1"/>
      <c r="QJH1"/>
      <c r="QJI1"/>
      <c r="QJJ1"/>
      <c r="QJK1"/>
      <c r="QJL1"/>
      <c r="QJM1"/>
      <c r="QJN1"/>
      <c r="QJO1"/>
      <c r="QJP1"/>
      <c r="QJQ1"/>
      <c r="QJR1"/>
      <c r="QJS1"/>
      <c r="QJT1"/>
      <c r="QJU1"/>
      <c r="QJV1"/>
      <c r="QJW1"/>
      <c r="QJX1"/>
      <c r="QJY1"/>
      <c r="QJZ1"/>
      <c r="QKA1"/>
      <c r="QKB1"/>
      <c r="QKC1"/>
      <c r="QKD1"/>
      <c r="QKE1"/>
      <c r="QKF1"/>
      <c r="QKG1"/>
      <c r="QKH1"/>
      <c r="QKI1"/>
      <c r="QKJ1"/>
      <c r="QKK1"/>
      <c r="QKL1"/>
      <c r="QKM1"/>
      <c r="QKN1"/>
      <c r="QKO1"/>
      <c r="QKP1"/>
      <c r="QKQ1"/>
      <c r="QKR1"/>
      <c r="QKS1"/>
      <c r="QKT1"/>
      <c r="QKU1"/>
      <c r="QKV1"/>
      <c r="QKW1"/>
      <c r="QKX1"/>
      <c r="QKY1"/>
      <c r="QKZ1"/>
      <c r="QLA1"/>
      <c r="QLB1"/>
      <c r="QLC1"/>
      <c r="QLD1"/>
      <c r="QLE1"/>
      <c r="QLF1"/>
      <c r="QLG1"/>
      <c r="QLH1"/>
      <c r="QLI1"/>
      <c r="QLJ1"/>
      <c r="QLK1"/>
      <c r="QLL1"/>
      <c r="QLM1"/>
      <c r="QLN1"/>
      <c r="QLO1"/>
      <c r="QLP1"/>
      <c r="QLQ1"/>
      <c r="QLR1"/>
      <c r="QLS1"/>
      <c r="QLT1"/>
      <c r="QLU1"/>
      <c r="QLV1"/>
      <c r="QLW1"/>
      <c r="QLX1"/>
      <c r="QLY1"/>
      <c r="QLZ1"/>
      <c r="QMA1"/>
      <c r="QMB1"/>
      <c r="QMC1"/>
      <c r="QMD1"/>
      <c r="QME1"/>
      <c r="QMF1"/>
      <c r="QMG1"/>
      <c r="QMH1"/>
      <c r="QMI1"/>
      <c r="QMJ1"/>
      <c r="QMK1"/>
      <c r="QML1"/>
      <c r="QMM1"/>
      <c r="QMN1"/>
      <c r="QMO1"/>
      <c r="QMP1"/>
      <c r="QMQ1"/>
      <c r="QMR1"/>
      <c r="QMS1"/>
      <c r="QMT1"/>
      <c r="QMU1"/>
      <c r="QMV1"/>
      <c r="QMW1"/>
      <c r="QMX1"/>
      <c r="QMY1"/>
      <c r="QMZ1"/>
      <c r="QNA1"/>
      <c r="QNB1"/>
      <c r="QNC1"/>
      <c r="QND1"/>
      <c r="QNE1"/>
      <c r="QNF1"/>
      <c r="QNG1"/>
      <c r="QNH1"/>
      <c r="QNI1"/>
      <c r="QNJ1"/>
      <c r="QNK1"/>
      <c r="QNL1"/>
      <c r="QNM1"/>
      <c r="QNN1"/>
      <c r="QNO1"/>
      <c r="QNP1"/>
      <c r="QNQ1"/>
      <c r="QNR1"/>
      <c r="QNS1"/>
      <c r="QNT1"/>
      <c r="QNU1"/>
      <c r="QNV1"/>
      <c r="QNW1"/>
      <c r="QNX1"/>
      <c r="QNY1"/>
      <c r="QNZ1"/>
      <c r="QOA1"/>
      <c r="QOB1"/>
      <c r="QOC1"/>
      <c r="QOD1"/>
      <c r="QOE1"/>
      <c r="QOF1"/>
      <c r="QOG1"/>
      <c r="QOH1"/>
      <c r="QOI1"/>
      <c r="QOJ1"/>
      <c r="QOK1"/>
      <c r="QOL1"/>
      <c r="QOM1"/>
      <c r="QON1"/>
      <c r="QOO1"/>
      <c r="QOP1"/>
      <c r="QOQ1"/>
      <c r="QOR1"/>
      <c r="QOS1"/>
      <c r="QOT1"/>
      <c r="QOU1"/>
      <c r="QOV1"/>
      <c r="QOW1"/>
      <c r="QOX1"/>
      <c r="QOY1"/>
      <c r="QOZ1"/>
      <c r="QPA1"/>
      <c r="QPB1"/>
      <c r="QPC1"/>
      <c r="QPD1"/>
      <c r="QPE1"/>
      <c r="QPF1"/>
      <c r="QPG1"/>
      <c r="QPH1"/>
      <c r="QPI1"/>
      <c r="QPJ1"/>
      <c r="QPK1"/>
      <c r="QPL1"/>
      <c r="QPM1"/>
      <c r="QPN1"/>
      <c r="QPO1"/>
      <c r="QPP1"/>
      <c r="QPQ1"/>
      <c r="QPR1"/>
      <c r="QPS1"/>
      <c r="QPT1"/>
      <c r="QPU1"/>
      <c r="QPV1"/>
      <c r="QPW1"/>
      <c r="QPX1"/>
      <c r="QPY1"/>
      <c r="QPZ1"/>
      <c r="QQA1"/>
      <c r="QQB1"/>
      <c r="QQC1"/>
      <c r="QQD1"/>
      <c r="QQE1"/>
      <c r="QQF1"/>
      <c r="QQG1"/>
      <c r="QQH1"/>
      <c r="QQI1"/>
      <c r="QQJ1"/>
      <c r="QQK1"/>
      <c r="QQL1"/>
      <c r="QQM1"/>
      <c r="QQN1"/>
      <c r="QQO1"/>
      <c r="QQP1"/>
      <c r="QQQ1"/>
      <c r="QQR1"/>
      <c r="QQS1"/>
      <c r="QQT1"/>
      <c r="QQU1"/>
      <c r="QQV1"/>
      <c r="QQW1"/>
      <c r="QQX1"/>
      <c r="QQY1"/>
      <c r="QQZ1"/>
      <c r="QRA1"/>
      <c r="QRB1"/>
      <c r="QRC1"/>
      <c r="QRD1"/>
      <c r="QRE1"/>
      <c r="QRF1"/>
      <c r="QRG1"/>
      <c r="QRH1"/>
      <c r="QRI1"/>
      <c r="QRJ1"/>
      <c r="QRK1"/>
      <c r="QRL1"/>
      <c r="QRM1"/>
      <c r="QRN1"/>
      <c r="QRO1"/>
      <c r="QRP1"/>
      <c r="QRQ1"/>
      <c r="QRR1"/>
      <c r="QRS1"/>
      <c r="QRT1"/>
      <c r="QRU1"/>
      <c r="QRV1"/>
      <c r="QRW1"/>
      <c r="QRX1"/>
      <c r="QRY1"/>
      <c r="QRZ1"/>
      <c r="QSA1"/>
      <c r="QSB1"/>
      <c r="QSC1"/>
      <c r="QSD1"/>
      <c r="QSE1"/>
      <c r="QSF1"/>
      <c r="QSG1"/>
      <c r="QSH1"/>
      <c r="QSI1"/>
      <c r="QSJ1"/>
      <c r="QSK1"/>
      <c r="QSL1"/>
      <c r="QSM1"/>
      <c r="QSN1"/>
      <c r="QSO1"/>
      <c r="QSP1"/>
      <c r="QSQ1"/>
      <c r="QSR1"/>
      <c r="QSS1"/>
      <c r="QST1"/>
      <c r="QSU1"/>
      <c r="QSV1"/>
      <c r="QSW1"/>
      <c r="QSX1"/>
      <c r="QSY1"/>
      <c r="QSZ1"/>
      <c r="QTA1"/>
      <c r="QTB1"/>
      <c r="QTC1"/>
      <c r="QTD1"/>
      <c r="QTE1"/>
      <c r="QTF1"/>
      <c r="QTG1"/>
      <c r="QTH1"/>
      <c r="QTI1"/>
      <c r="QTJ1"/>
      <c r="QTK1"/>
      <c r="QTL1"/>
      <c r="QTM1"/>
      <c r="QTN1"/>
      <c r="QTO1"/>
      <c r="QTP1"/>
      <c r="QTQ1"/>
      <c r="QTR1"/>
      <c r="QTS1"/>
      <c r="QTT1"/>
      <c r="QTU1"/>
      <c r="QTV1"/>
      <c r="QTW1"/>
      <c r="QTX1"/>
      <c r="QTY1"/>
      <c r="QTZ1"/>
      <c r="QUA1"/>
      <c r="QUB1"/>
      <c r="QUC1"/>
      <c r="QUD1"/>
      <c r="QUE1"/>
      <c r="QUF1"/>
      <c r="QUG1"/>
      <c r="QUH1"/>
      <c r="QUI1"/>
      <c r="QUJ1"/>
      <c r="QUK1"/>
      <c r="QUL1"/>
      <c r="QUM1"/>
      <c r="QUN1"/>
      <c r="QUO1"/>
      <c r="QUP1"/>
      <c r="QUQ1"/>
      <c r="QUR1"/>
      <c r="QUS1"/>
      <c r="QUT1"/>
      <c r="QUU1"/>
      <c r="QUV1"/>
      <c r="QUW1"/>
      <c r="QUX1"/>
      <c r="QUY1"/>
      <c r="QUZ1"/>
      <c r="QVA1"/>
      <c r="QVB1"/>
      <c r="QVC1"/>
      <c r="QVD1"/>
      <c r="QVE1"/>
      <c r="QVF1"/>
      <c r="QVG1"/>
      <c r="QVH1"/>
      <c r="QVI1"/>
      <c r="QVJ1"/>
      <c r="QVK1"/>
      <c r="QVL1"/>
      <c r="QVM1"/>
      <c r="QVN1"/>
      <c r="QVO1"/>
      <c r="QVP1"/>
      <c r="QVQ1"/>
      <c r="QVR1"/>
      <c r="QVS1"/>
      <c r="QVT1"/>
      <c r="QVU1"/>
      <c r="QVV1"/>
      <c r="QVW1"/>
      <c r="QVX1"/>
      <c r="QVY1"/>
      <c r="QVZ1"/>
      <c r="QWA1"/>
      <c r="QWB1"/>
      <c r="QWC1"/>
      <c r="QWD1"/>
      <c r="QWE1"/>
      <c r="QWF1"/>
      <c r="QWG1"/>
      <c r="QWH1"/>
      <c r="QWI1"/>
      <c r="QWJ1"/>
      <c r="QWK1"/>
      <c r="QWL1"/>
      <c r="QWM1"/>
      <c r="QWN1"/>
      <c r="QWO1"/>
      <c r="QWP1"/>
      <c r="QWQ1"/>
      <c r="QWR1"/>
      <c r="QWS1"/>
      <c r="QWT1"/>
      <c r="QWU1"/>
      <c r="QWV1"/>
      <c r="QWW1"/>
      <c r="QWX1"/>
      <c r="QWY1"/>
      <c r="QWZ1"/>
      <c r="QXA1"/>
      <c r="QXB1"/>
      <c r="QXC1"/>
      <c r="QXD1"/>
      <c r="QXE1"/>
      <c r="QXF1"/>
      <c r="QXG1"/>
      <c r="QXH1"/>
      <c r="QXI1"/>
      <c r="QXJ1"/>
      <c r="QXK1"/>
      <c r="QXL1"/>
      <c r="QXM1"/>
      <c r="QXN1"/>
      <c r="QXO1"/>
      <c r="QXP1"/>
      <c r="QXQ1"/>
      <c r="QXR1"/>
      <c r="QXS1"/>
      <c r="QXT1"/>
      <c r="QXU1"/>
      <c r="QXV1"/>
      <c r="QXW1"/>
      <c r="QXX1"/>
      <c r="QXY1"/>
      <c r="QXZ1"/>
      <c r="QYA1"/>
      <c r="QYB1"/>
      <c r="QYC1"/>
      <c r="QYD1"/>
      <c r="QYE1"/>
      <c r="QYF1"/>
      <c r="QYG1"/>
      <c r="QYH1"/>
      <c r="QYI1"/>
      <c r="QYJ1"/>
      <c r="QYK1"/>
      <c r="QYL1"/>
      <c r="QYM1"/>
      <c r="QYN1"/>
      <c r="QYO1"/>
      <c r="QYP1"/>
      <c r="QYQ1"/>
      <c r="QYR1"/>
      <c r="QYS1"/>
      <c r="QYT1"/>
      <c r="QYU1"/>
      <c r="QYV1"/>
      <c r="QYW1"/>
      <c r="QYX1"/>
      <c r="QYY1"/>
      <c r="QYZ1"/>
      <c r="QZA1"/>
      <c r="QZB1"/>
      <c r="QZC1"/>
      <c r="QZD1"/>
      <c r="QZE1"/>
      <c r="QZF1"/>
      <c r="QZG1"/>
      <c r="QZH1"/>
      <c r="QZI1"/>
      <c r="QZJ1"/>
      <c r="QZK1"/>
      <c r="QZL1"/>
      <c r="QZM1"/>
      <c r="QZN1"/>
      <c r="QZO1"/>
      <c r="QZP1"/>
      <c r="QZQ1"/>
      <c r="QZR1"/>
      <c r="QZS1"/>
      <c r="QZT1"/>
      <c r="QZU1"/>
      <c r="QZV1"/>
      <c r="QZW1"/>
      <c r="QZX1"/>
      <c r="QZY1"/>
      <c r="QZZ1"/>
      <c r="RAA1"/>
      <c r="RAB1"/>
      <c r="RAC1"/>
      <c r="RAD1"/>
      <c r="RAE1"/>
      <c r="RAF1"/>
      <c r="RAG1"/>
      <c r="RAH1"/>
      <c r="RAI1"/>
      <c r="RAJ1"/>
      <c r="RAK1"/>
      <c r="RAL1"/>
      <c r="RAM1"/>
      <c r="RAN1"/>
      <c r="RAO1"/>
      <c r="RAP1"/>
      <c r="RAQ1"/>
      <c r="RAR1"/>
      <c r="RAS1"/>
      <c r="RAT1"/>
      <c r="RAU1"/>
      <c r="RAV1"/>
      <c r="RAW1"/>
      <c r="RAX1"/>
      <c r="RAY1"/>
      <c r="RAZ1"/>
      <c r="RBA1"/>
      <c r="RBB1"/>
      <c r="RBC1"/>
      <c r="RBD1"/>
      <c r="RBE1"/>
      <c r="RBF1"/>
      <c r="RBG1"/>
      <c r="RBH1"/>
      <c r="RBI1"/>
      <c r="RBJ1"/>
      <c r="RBK1"/>
      <c r="RBL1"/>
      <c r="RBM1"/>
      <c r="RBN1"/>
      <c r="RBO1"/>
      <c r="RBP1"/>
      <c r="RBQ1"/>
      <c r="RBR1"/>
      <c r="RBS1"/>
      <c r="RBT1"/>
      <c r="RBU1"/>
      <c r="RBV1"/>
      <c r="RBW1"/>
      <c r="RBX1"/>
      <c r="RBY1"/>
      <c r="RBZ1"/>
      <c r="RCA1"/>
      <c r="RCB1"/>
      <c r="RCC1"/>
      <c r="RCD1"/>
      <c r="RCE1"/>
      <c r="RCF1"/>
      <c r="RCG1"/>
      <c r="RCH1"/>
      <c r="RCI1"/>
      <c r="RCJ1"/>
      <c r="RCK1"/>
      <c r="RCL1"/>
      <c r="RCM1"/>
      <c r="RCN1"/>
      <c r="RCO1"/>
      <c r="RCP1"/>
      <c r="RCQ1"/>
      <c r="RCR1"/>
      <c r="RCS1"/>
      <c r="RCT1"/>
      <c r="RCU1"/>
      <c r="RCV1"/>
      <c r="RCW1"/>
      <c r="RCX1"/>
      <c r="RCY1"/>
      <c r="RCZ1"/>
      <c r="RDA1"/>
      <c r="RDB1"/>
      <c r="RDC1"/>
      <c r="RDD1"/>
      <c r="RDE1"/>
      <c r="RDF1"/>
      <c r="RDG1"/>
      <c r="RDH1"/>
      <c r="RDI1"/>
      <c r="RDJ1"/>
      <c r="RDK1"/>
      <c r="RDL1"/>
      <c r="RDM1"/>
      <c r="RDN1"/>
      <c r="RDO1"/>
      <c r="RDP1"/>
      <c r="RDQ1"/>
      <c r="RDR1"/>
      <c r="RDS1"/>
      <c r="RDT1"/>
      <c r="RDU1"/>
      <c r="RDV1"/>
      <c r="RDW1"/>
      <c r="RDX1"/>
      <c r="RDY1"/>
      <c r="RDZ1"/>
      <c r="REA1"/>
      <c r="REB1"/>
      <c r="REC1"/>
      <c r="RED1"/>
      <c r="REE1"/>
      <c r="REF1"/>
      <c r="REG1"/>
      <c r="REH1"/>
      <c r="REI1"/>
      <c r="REJ1"/>
      <c r="REK1"/>
      <c r="REL1"/>
      <c r="REM1"/>
      <c r="REN1"/>
      <c r="REO1"/>
      <c r="REP1"/>
      <c r="REQ1"/>
      <c r="RER1"/>
      <c r="RES1"/>
      <c r="RET1"/>
      <c r="REU1"/>
      <c r="REV1"/>
      <c r="REW1"/>
      <c r="REX1"/>
      <c r="REY1"/>
      <c r="REZ1"/>
      <c r="RFA1"/>
      <c r="RFB1"/>
      <c r="RFC1"/>
      <c r="RFD1"/>
      <c r="RFE1"/>
      <c r="RFF1"/>
      <c r="RFG1"/>
      <c r="RFH1"/>
      <c r="RFI1"/>
      <c r="RFJ1"/>
      <c r="RFK1"/>
      <c r="RFL1"/>
      <c r="RFM1"/>
      <c r="RFN1"/>
      <c r="RFO1"/>
      <c r="RFP1"/>
      <c r="RFQ1"/>
      <c r="RFR1"/>
      <c r="RFS1"/>
      <c r="RFT1"/>
      <c r="RFU1"/>
      <c r="RFV1"/>
      <c r="RFW1"/>
      <c r="RFX1"/>
      <c r="RFY1"/>
      <c r="RFZ1"/>
      <c r="RGA1"/>
      <c r="RGB1"/>
      <c r="RGC1"/>
      <c r="RGD1"/>
      <c r="RGE1"/>
      <c r="RGF1"/>
      <c r="RGG1"/>
      <c r="RGH1"/>
      <c r="RGI1"/>
      <c r="RGJ1"/>
      <c r="RGK1"/>
      <c r="RGL1"/>
      <c r="RGM1"/>
      <c r="RGN1"/>
      <c r="RGO1"/>
      <c r="RGP1"/>
      <c r="RGQ1"/>
      <c r="RGR1"/>
      <c r="RGS1"/>
      <c r="RGT1"/>
      <c r="RGU1"/>
      <c r="RGV1"/>
      <c r="RGW1"/>
      <c r="RGX1"/>
      <c r="RGY1"/>
      <c r="RGZ1"/>
      <c r="RHA1"/>
      <c r="RHB1"/>
      <c r="RHC1"/>
      <c r="RHD1"/>
      <c r="RHE1"/>
      <c r="RHF1"/>
      <c r="RHG1"/>
      <c r="RHH1"/>
      <c r="RHI1"/>
      <c r="RHJ1"/>
      <c r="RHK1"/>
      <c r="RHL1"/>
      <c r="RHM1"/>
      <c r="RHN1"/>
      <c r="RHO1"/>
      <c r="RHP1"/>
      <c r="RHQ1"/>
      <c r="RHR1"/>
      <c r="RHS1"/>
      <c r="RHT1"/>
      <c r="RHU1"/>
      <c r="RHV1"/>
      <c r="RHW1"/>
      <c r="RHX1"/>
      <c r="RHY1"/>
      <c r="RHZ1"/>
      <c r="RIA1"/>
      <c r="RIB1"/>
      <c r="RIC1"/>
      <c r="RID1"/>
      <c r="RIE1"/>
      <c r="RIF1"/>
      <c r="RIG1"/>
      <c r="RIH1"/>
      <c r="RII1"/>
      <c r="RIJ1"/>
      <c r="RIK1"/>
      <c r="RIL1"/>
      <c r="RIM1"/>
      <c r="RIN1"/>
      <c r="RIO1"/>
      <c r="RIP1"/>
      <c r="RIQ1"/>
      <c r="RIR1"/>
      <c r="RIS1"/>
      <c r="RIT1"/>
      <c r="RIU1"/>
      <c r="RIV1"/>
      <c r="RIW1"/>
      <c r="RIX1"/>
      <c r="RIY1"/>
      <c r="RIZ1"/>
      <c r="RJA1"/>
      <c r="RJB1"/>
      <c r="RJC1"/>
      <c r="RJD1"/>
      <c r="RJE1"/>
      <c r="RJF1"/>
      <c r="RJG1"/>
      <c r="RJH1"/>
      <c r="RJI1"/>
      <c r="RJJ1"/>
      <c r="RJK1"/>
      <c r="RJL1"/>
      <c r="RJM1"/>
      <c r="RJN1"/>
      <c r="RJO1"/>
      <c r="RJP1"/>
      <c r="RJQ1"/>
      <c r="RJR1"/>
      <c r="RJS1"/>
      <c r="RJT1"/>
      <c r="RJU1"/>
      <c r="RJV1"/>
      <c r="RJW1"/>
      <c r="RJX1"/>
      <c r="RJY1"/>
      <c r="RJZ1"/>
      <c r="RKA1"/>
      <c r="RKB1"/>
      <c r="RKC1"/>
      <c r="RKD1"/>
      <c r="RKE1"/>
      <c r="RKF1"/>
      <c r="RKG1"/>
      <c r="RKH1"/>
      <c r="RKI1"/>
      <c r="RKJ1"/>
      <c r="RKK1"/>
      <c r="RKL1"/>
      <c r="RKM1"/>
      <c r="RKN1"/>
      <c r="RKO1"/>
      <c r="RKP1"/>
      <c r="RKQ1"/>
      <c r="RKR1"/>
      <c r="RKS1"/>
      <c r="RKT1"/>
      <c r="RKU1"/>
      <c r="RKV1"/>
      <c r="RKW1"/>
      <c r="RKX1"/>
      <c r="RKY1"/>
      <c r="RKZ1"/>
      <c r="RLA1"/>
      <c r="RLB1"/>
      <c r="RLC1"/>
      <c r="RLD1"/>
      <c r="RLE1"/>
      <c r="RLF1"/>
      <c r="RLG1"/>
      <c r="RLH1"/>
      <c r="RLI1"/>
      <c r="RLJ1"/>
      <c r="RLK1"/>
      <c r="RLL1"/>
      <c r="RLM1"/>
      <c r="RLN1"/>
      <c r="RLO1"/>
      <c r="RLP1"/>
      <c r="RLQ1"/>
      <c r="RLR1"/>
      <c r="RLS1"/>
      <c r="RLT1"/>
      <c r="RLU1"/>
      <c r="RLV1"/>
      <c r="RLW1"/>
      <c r="RLX1"/>
      <c r="RLY1"/>
      <c r="RLZ1"/>
      <c r="RMA1"/>
      <c r="RMB1"/>
      <c r="RMC1"/>
      <c r="RMD1"/>
      <c r="RME1"/>
      <c r="RMF1"/>
      <c r="RMG1"/>
      <c r="RMH1"/>
      <c r="RMI1"/>
      <c r="RMJ1"/>
      <c r="RMK1"/>
      <c r="RML1"/>
      <c r="RMM1"/>
      <c r="RMN1"/>
      <c r="RMO1"/>
      <c r="RMP1"/>
      <c r="RMQ1"/>
      <c r="RMR1"/>
      <c r="RMS1"/>
      <c r="RMT1"/>
      <c r="RMU1"/>
      <c r="RMV1"/>
      <c r="RMW1"/>
      <c r="RMX1"/>
      <c r="RMY1"/>
      <c r="RMZ1"/>
      <c r="RNA1"/>
      <c r="RNB1"/>
      <c r="RNC1"/>
      <c r="RND1"/>
      <c r="RNE1"/>
      <c r="RNF1"/>
      <c r="RNG1"/>
      <c r="RNH1"/>
      <c r="RNI1"/>
      <c r="RNJ1"/>
      <c r="RNK1"/>
      <c r="RNL1"/>
      <c r="RNM1"/>
      <c r="RNN1"/>
      <c r="RNO1"/>
      <c r="RNP1"/>
      <c r="RNQ1"/>
      <c r="RNR1"/>
      <c r="RNS1"/>
      <c r="RNT1"/>
      <c r="RNU1"/>
      <c r="RNV1"/>
      <c r="RNW1"/>
      <c r="RNX1"/>
      <c r="RNY1"/>
      <c r="RNZ1"/>
      <c r="ROA1"/>
      <c r="ROB1"/>
      <c r="ROC1"/>
      <c r="ROD1"/>
      <c r="ROE1"/>
      <c r="ROF1"/>
      <c r="ROG1"/>
      <c r="ROH1"/>
      <c r="ROI1"/>
      <c r="ROJ1"/>
      <c r="ROK1"/>
      <c r="ROL1"/>
      <c r="ROM1"/>
      <c r="RON1"/>
      <c r="ROO1"/>
      <c r="ROP1"/>
      <c r="ROQ1"/>
      <c r="ROR1"/>
      <c r="ROS1"/>
      <c r="ROT1"/>
      <c r="ROU1"/>
      <c r="ROV1"/>
      <c r="ROW1"/>
      <c r="ROX1"/>
      <c r="ROY1"/>
      <c r="ROZ1"/>
      <c r="RPA1"/>
      <c r="RPB1"/>
      <c r="RPC1"/>
      <c r="RPD1"/>
      <c r="RPE1"/>
      <c r="RPF1"/>
      <c r="RPG1"/>
      <c r="RPH1"/>
      <c r="RPI1"/>
      <c r="RPJ1"/>
      <c r="RPK1"/>
      <c r="RPL1"/>
      <c r="RPM1"/>
      <c r="RPN1"/>
      <c r="RPO1"/>
      <c r="RPP1"/>
      <c r="RPQ1"/>
      <c r="RPR1"/>
      <c r="RPS1"/>
      <c r="RPT1"/>
      <c r="RPU1"/>
      <c r="RPV1"/>
      <c r="RPW1"/>
      <c r="RPX1"/>
      <c r="RPY1"/>
      <c r="RPZ1"/>
      <c r="RQA1"/>
      <c r="RQB1"/>
      <c r="RQC1"/>
      <c r="RQD1"/>
      <c r="RQE1"/>
      <c r="RQF1"/>
      <c r="RQG1"/>
      <c r="RQH1"/>
      <c r="RQI1"/>
      <c r="RQJ1"/>
      <c r="RQK1"/>
      <c r="RQL1"/>
      <c r="RQM1"/>
      <c r="RQN1"/>
      <c r="RQO1"/>
      <c r="RQP1"/>
      <c r="RQQ1"/>
      <c r="RQR1"/>
      <c r="RQS1"/>
      <c r="RQT1"/>
      <c r="RQU1"/>
      <c r="RQV1"/>
      <c r="RQW1"/>
      <c r="RQX1"/>
      <c r="RQY1"/>
      <c r="RQZ1"/>
      <c r="RRA1"/>
      <c r="RRB1"/>
      <c r="RRC1"/>
      <c r="RRD1"/>
      <c r="RRE1"/>
      <c r="RRF1"/>
      <c r="RRG1"/>
      <c r="RRH1"/>
      <c r="RRI1"/>
      <c r="RRJ1"/>
      <c r="RRK1"/>
      <c r="RRL1"/>
      <c r="RRM1"/>
      <c r="RRN1"/>
      <c r="RRO1"/>
      <c r="RRP1"/>
      <c r="RRQ1"/>
      <c r="RRR1"/>
      <c r="RRS1"/>
      <c r="RRT1"/>
      <c r="RRU1"/>
      <c r="RRV1"/>
      <c r="RRW1"/>
      <c r="RRX1"/>
      <c r="RRY1"/>
      <c r="RRZ1"/>
      <c r="RSA1"/>
      <c r="RSB1"/>
      <c r="RSC1"/>
      <c r="RSD1"/>
      <c r="RSE1"/>
      <c r="RSF1"/>
      <c r="RSG1"/>
      <c r="RSH1"/>
      <c r="RSI1"/>
      <c r="RSJ1"/>
      <c r="RSK1"/>
      <c r="RSL1"/>
      <c r="RSM1"/>
      <c r="RSN1"/>
      <c r="RSO1"/>
      <c r="RSP1"/>
      <c r="RSQ1"/>
      <c r="RSR1"/>
      <c r="RSS1"/>
      <c r="RST1"/>
      <c r="RSU1"/>
      <c r="RSV1"/>
      <c r="RSW1"/>
      <c r="RSX1"/>
      <c r="RSY1"/>
      <c r="RSZ1"/>
      <c r="RTA1"/>
      <c r="RTB1"/>
      <c r="RTC1"/>
      <c r="RTD1"/>
      <c r="RTE1"/>
      <c r="RTF1"/>
      <c r="RTG1"/>
      <c r="RTH1"/>
      <c r="RTI1"/>
      <c r="RTJ1"/>
      <c r="RTK1"/>
      <c r="RTL1"/>
      <c r="RTM1"/>
      <c r="RTN1"/>
      <c r="RTO1"/>
      <c r="RTP1"/>
      <c r="RTQ1"/>
      <c r="RTR1"/>
      <c r="RTS1"/>
      <c r="RTT1"/>
      <c r="RTU1"/>
      <c r="RTV1"/>
      <c r="RTW1"/>
      <c r="RTX1"/>
      <c r="RTY1"/>
      <c r="RTZ1"/>
      <c r="RUA1"/>
      <c r="RUB1"/>
      <c r="RUC1"/>
      <c r="RUD1"/>
      <c r="RUE1"/>
      <c r="RUF1"/>
      <c r="RUG1"/>
      <c r="RUH1"/>
      <c r="RUI1"/>
      <c r="RUJ1"/>
      <c r="RUK1"/>
      <c r="RUL1"/>
      <c r="RUM1"/>
      <c r="RUN1"/>
      <c r="RUO1"/>
      <c r="RUP1"/>
      <c r="RUQ1"/>
      <c r="RUR1"/>
      <c r="RUS1"/>
      <c r="RUT1"/>
      <c r="RUU1"/>
      <c r="RUV1"/>
      <c r="RUW1"/>
      <c r="RUX1"/>
      <c r="RUY1"/>
      <c r="RUZ1"/>
      <c r="RVA1"/>
      <c r="RVB1"/>
      <c r="RVC1"/>
      <c r="RVD1"/>
      <c r="RVE1"/>
      <c r="RVF1"/>
      <c r="RVG1"/>
      <c r="RVH1"/>
      <c r="RVI1"/>
      <c r="RVJ1"/>
      <c r="RVK1"/>
      <c r="RVL1"/>
      <c r="RVM1"/>
      <c r="RVN1"/>
      <c r="RVO1"/>
      <c r="RVP1"/>
      <c r="RVQ1"/>
      <c r="RVR1"/>
      <c r="RVS1"/>
      <c r="RVT1"/>
      <c r="RVU1"/>
      <c r="RVV1"/>
      <c r="RVW1"/>
      <c r="RVX1"/>
      <c r="RVY1"/>
      <c r="RVZ1"/>
      <c r="RWA1"/>
      <c r="RWB1"/>
      <c r="RWC1"/>
      <c r="RWD1"/>
      <c r="RWE1"/>
      <c r="RWF1"/>
      <c r="RWG1"/>
      <c r="RWH1"/>
      <c r="RWI1"/>
      <c r="RWJ1"/>
      <c r="RWK1"/>
      <c r="RWL1"/>
      <c r="RWM1"/>
      <c r="RWN1"/>
      <c r="RWO1"/>
      <c r="RWP1"/>
      <c r="RWQ1"/>
      <c r="RWR1"/>
      <c r="RWS1"/>
      <c r="RWT1"/>
      <c r="RWU1"/>
      <c r="RWV1"/>
      <c r="RWW1"/>
      <c r="RWX1"/>
      <c r="RWY1"/>
      <c r="RWZ1"/>
      <c r="RXA1"/>
      <c r="RXB1"/>
      <c r="RXC1"/>
      <c r="RXD1"/>
      <c r="RXE1"/>
      <c r="RXF1"/>
      <c r="RXG1"/>
      <c r="RXH1"/>
      <c r="RXI1"/>
      <c r="RXJ1"/>
      <c r="RXK1"/>
      <c r="RXL1"/>
      <c r="RXM1"/>
      <c r="RXN1"/>
      <c r="RXO1"/>
      <c r="RXP1"/>
      <c r="RXQ1"/>
      <c r="RXR1"/>
      <c r="RXS1"/>
      <c r="RXT1"/>
      <c r="RXU1"/>
      <c r="RXV1"/>
      <c r="RXW1"/>
      <c r="RXX1"/>
      <c r="RXY1"/>
      <c r="RXZ1"/>
      <c r="RYA1"/>
      <c r="RYB1"/>
      <c r="RYC1"/>
      <c r="RYD1"/>
      <c r="RYE1"/>
      <c r="RYF1"/>
      <c r="RYG1"/>
      <c r="RYH1"/>
      <c r="RYI1"/>
      <c r="RYJ1"/>
      <c r="RYK1"/>
      <c r="RYL1"/>
      <c r="RYM1"/>
      <c r="RYN1"/>
      <c r="RYO1"/>
      <c r="RYP1"/>
      <c r="RYQ1"/>
      <c r="RYR1"/>
      <c r="RYS1"/>
      <c r="RYT1"/>
      <c r="RYU1"/>
      <c r="RYV1"/>
      <c r="RYW1"/>
      <c r="RYX1"/>
      <c r="RYY1"/>
      <c r="RYZ1"/>
      <c r="RZA1"/>
      <c r="RZB1"/>
      <c r="RZC1"/>
      <c r="RZD1"/>
      <c r="RZE1"/>
      <c r="RZF1"/>
      <c r="RZG1"/>
      <c r="RZH1"/>
      <c r="RZI1"/>
      <c r="RZJ1"/>
      <c r="RZK1"/>
      <c r="RZL1"/>
      <c r="RZM1"/>
      <c r="RZN1"/>
      <c r="RZO1"/>
      <c r="RZP1"/>
      <c r="RZQ1"/>
      <c r="RZR1"/>
      <c r="RZS1"/>
      <c r="RZT1"/>
      <c r="RZU1"/>
      <c r="RZV1"/>
      <c r="RZW1"/>
      <c r="RZX1"/>
      <c r="RZY1"/>
      <c r="RZZ1"/>
      <c r="SAA1"/>
      <c r="SAB1"/>
      <c r="SAC1"/>
      <c r="SAD1"/>
      <c r="SAE1"/>
      <c r="SAF1"/>
      <c r="SAG1"/>
      <c r="SAH1"/>
      <c r="SAI1"/>
      <c r="SAJ1"/>
      <c r="SAK1"/>
      <c r="SAL1"/>
      <c r="SAM1"/>
      <c r="SAN1"/>
      <c r="SAO1"/>
      <c r="SAP1"/>
      <c r="SAQ1"/>
      <c r="SAR1"/>
      <c r="SAS1"/>
      <c r="SAT1"/>
      <c r="SAU1"/>
      <c r="SAV1"/>
      <c r="SAW1"/>
      <c r="SAX1"/>
      <c r="SAY1"/>
      <c r="SAZ1"/>
      <c r="SBA1"/>
      <c r="SBB1"/>
      <c r="SBC1"/>
      <c r="SBD1"/>
      <c r="SBE1"/>
      <c r="SBF1"/>
      <c r="SBG1"/>
      <c r="SBH1"/>
      <c r="SBI1"/>
      <c r="SBJ1"/>
      <c r="SBK1"/>
      <c r="SBL1"/>
      <c r="SBM1"/>
      <c r="SBN1"/>
      <c r="SBO1"/>
      <c r="SBP1"/>
      <c r="SBQ1"/>
      <c r="SBR1"/>
      <c r="SBS1"/>
      <c r="SBT1"/>
      <c r="SBU1"/>
      <c r="SBV1"/>
      <c r="SBW1"/>
      <c r="SBX1"/>
      <c r="SBY1"/>
      <c r="SBZ1"/>
      <c r="SCA1"/>
      <c r="SCB1"/>
      <c r="SCC1"/>
      <c r="SCD1"/>
      <c r="SCE1"/>
      <c r="SCF1"/>
      <c r="SCG1"/>
      <c r="SCH1"/>
      <c r="SCI1"/>
      <c r="SCJ1"/>
      <c r="SCK1"/>
      <c r="SCL1"/>
      <c r="SCM1"/>
      <c r="SCN1"/>
      <c r="SCO1"/>
      <c r="SCP1"/>
      <c r="SCQ1"/>
      <c r="SCR1"/>
      <c r="SCS1"/>
      <c r="SCT1"/>
      <c r="SCU1"/>
      <c r="SCV1"/>
      <c r="SCW1"/>
      <c r="SCX1"/>
      <c r="SCY1"/>
      <c r="SCZ1"/>
      <c r="SDA1"/>
      <c r="SDB1"/>
      <c r="SDC1"/>
      <c r="SDD1"/>
      <c r="SDE1"/>
      <c r="SDF1"/>
      <c r="SDG1"/>
      <c r="SDH1"/>
      <c r="SDI1"/>
      <c r="SDJ1"/>
      <c r="SDK1"/>
      <c r="SDL1"/>
      <c r="SDM1"/>
      <c r="SDN1"/>
      <c r="SDO1"/>
      <c r="SDP1"/>
      <c r="SDQ1"/>
      <c r="SDR1"/>
      <c r="SDS1"/>
      <c r="SDT1"/>
      <c r="SDU1"/>
      <c r="SDV1"/>
      <c r="SDW1"/>
      <c r="SDX1"/>
      <c r="SDY1"/>
      <c r="SDZ1"/>
      <c r="SEA1"/>
      <c r="SEB1"/>
      <c r="SEC1"/>
      <c r="SED1"/>
      <c r="SEE1"/>
      <c r="SEF1"/>
      <c r="SEG1"/>
      <c r="SEH1"/>
      <c r="SEI1"/>
      <c r="SEJ1"/>
      <c r="SEK1"/>
      <c r="SEL1"/>
      <c r="SEM1"/>
      <c r="SEN1"/>
      <c r="SEO1"/>
      <c r="SEP1"/>
      <c r="SEQ1"/>
      <c r="SER1"/>
      <c r="SES1"/>
      <c r="SET1"/>
      <c r="SEU1"/>
      <c r="SEV1"/>
      <c r="SEW1"/>
      <c r="SEX1"/>
      <c r="SEY1"/>
      <c r="SEZ1"/>
      <c r="SFA1"/>
      <c r="SFB1"/>
      <c r="SFC1"/>
      <c r="SFD1"/>
      <c r="SFE1"/>
      <c r="SFF1"/>
      <c r="SFG1"/>
      <c r="SFH1"/>
      <c r="SFI1"/>
      <c r="SFJ1"/>
      <c r="SFK1"/>
      <c r="SFL1"/>
      <c r="SFM1"/>
      <c r="SFN1"/>
      <c r="SFO1"/>
      <c r="SFP1"/>
      <c r="SFQ1"/>
      <c r="SFR1"/>
      <c r="SFS1"/>
      <c r="SFT1"/>
      <c r="SFU1"/>
      <c r="SFV1"/>
      <c r="SFW1"/>
      <c r="SFX1"/>
      <c r="SFY1"/>
      <c r="SFZ1"/>
      <c r="SGA1"/>
      <c r="SGB1"/>
      <c r="SGC1"/>
      <c r="SGD1"/>
      <c r="SGE1"/>
      <c r="SGF1"/>
      <c r="SGG1"/>
      <c r="SGH1"/>
      <c r="SGI1"/>
      <c r="SGJ1"/>
      <c r="SGK1"/>
      <c r="SGL1"/>
      <c r="SGM1"/>
      <c r="SGN1"/>
      <c r="SGO1"/>
      <c r="SGP1"/>
      <c r="SGQ1"/>
      <c r="SGR1"/>
      <c r="SGS1"/>
      <c r="SGT1"/>
      <c r="SGU1"/>
      <c r="SGV1"/>
      <c r="SGW1"/>
      <c r="SGX1"/>
      <c r="SGY1"/>
      <c r="SGZ1"/>
      <c r="SHA1"/>
      <c r="SHB1"/>
      <c r="SHC1"/>
      <c r="SHD1"/>
      <c r="SHE1"/>
      <c r="SHF1"/>
      <c r="SHG1"/>
      <c r="SHH1"/>
      <c r="SHI1"/>
      <c r="SHJ1"/>
      <c r="SHK1"/>
      <c r="SHL1"/>
      <c r="SHM1"/>
      <c r="SHN1"/>
      <c r="SHO1"/>
      <c r="SHP1"/>
      <c r="SHQ1"/>
      <c r="SHR1"/>
      <c r="SHS1"/>
      <c r="SHT1"/>
      <c r="SHU1"/>
      <c r="SHV1"/>
      <c r="SHW1"/>
      <c r="SHX1"/>
      <c r="SHY1"/>
      <c r="SHZ1"/>
      <c r="SIA1"/>
      <c r="SIB1"/>
      <c r="SIC1"/>
      <c r="SID1"/>
      <c r="SIE1"/>
      <c r="SIF1"/>
      <c r="SIG1"/>
      <c r="SIH1"/>
      <c r="SII1"/>
      <c r="SIJ1"/>
      <c r="SIK1"/>
      <c r="SIL1"/>
      <c r="SIM1"/>
      <c r="SIN1"/>
      <c r="SIO1"/>
      <c r="SIP1"/>
      <c r="SIQ1"/>
      <c r="SIR1"/>
      <c r="SIS1"/>
      <c r="SIT1"/>
      <c r="SIU1"/>
      <c r="SIV1"/>
      <c r="SIW1"/>
      <c r="SIX1"/>
      <c r="SIY1"/>
      <c r="SIZ1"/>
      <c r="SJA1"/>
      <c r="SJB1"/>
      <c r="SJC1"/>
      <c r="SJD1"/>
      <c r="SJE1"/>
      <c r="SJF1"/>
      <c r="SJG1"/>
      <c r="SJH1"/>
      <c r="SJI1"/>
      <c r="SJJ1"/>
      <c r="SJK1"/>
      <c r="SJL1"/>
      <c r="SJM1"/>
      <c r="SJN1"/>
      <c r="SJO1"/>
      <c r="SJP1"/>
      <c r="SJQ1"/>
      <c r="SJR1"/>
      <c r="SJS1"/>
      <c r="SJT1"/>
      <c r="SJU1"/>
      <c r="SJV1"/>
      <c r="SJW1"/>
      <c r="SJX1"/>
      <c r="SJY1"/>
      <c r="SJZ1"/>
      <c r="SKA1"/>
      <c r="SKB1"/>
      <c r="SKC1"/>
      <c r="SKD1"/>
      <c r="SKE1"/>
      <c r="SKF1"/>
      <c r="SKG1"/>
      <c r="SKH1"/>
      <c r="SKI1"/>
      <c r="SKJ1"/>
      <c r="SKK1"/>
      <c r="SKL1"/>
      <c r="SKM1"/>
      <c r="SKN1"/>
      <c r="SKO1"/>
      <c r="SKP1"/>
      <c r="SKQ1"/>
      <c r="SKR1"/>
      <c r="SKS1"/>
      <c r="SKT1"/>
      <c r="SKU1"/>
      <c r="SKV1"/>
      <c r="SKW1"/>
      <c r="SKX1"/>
      <c r="SKY1"/>
      <c r="SKZ1"/>
      <c r="SLA1"/>
      <c r="SLB1"/>
      <c r="SLC1"/>
      <c r="SLD1"/>
      <c r="SLE1"/>
      <c r="SLF1"/>
      <c r="SLG1"/>
      <c r="SLH1"/>
      <c r="SLI1"/>
      <c r="SLJ1"/>
      <c r="SLK1"/>
      <c r="SLL1"/>
      <c r="SLM1"/>
      <c r="SLN1"/>
      <c r="SLO1"/>
      <c r="SLP1"/>
      <c r="SLQ1"/>
      <c r="SLR1"/>
      <c r="SLS1"/>
      <c r="SLT1"/>
      <c r="SLU1"/>
      <c r="SLV1"/>
      <c r="SLW1"/>
      <c r="SLX1"/>
      <c r="SLY1"/>
      <c r="SLZ1"/>
      <c r="SMA1"/>
      <c r="SMB1"/>
      <c r="SMC1"/>
      <c r="SMD1"/>
      <c r="SME1"/>
      <c r="SMF1"/>
      <c r="SMG1"/>
      <c r="SMH1"/>
      <c r="SMI1"/>
      <c r="SMJ1"/>
      <c r="SMK1"/>
      <c r="SML1"/>
      <c r="SMM1"/>
      <c r="SMN1"/>
      <c r="SMO1"/>
      <c r="SMP1"/>
      <c r="SMQ1"/>
      <c r="SMR1"/>
      <c r="SMS1"/>
      <c r="SMT1"/>
      <c r="SMU1"/>
      <c r="SMV1"/>
      <c r="SMW1"/>
      <c r="SMX1"/>
      <c r="SMY1"/>
      <c r="SMZ1"/>
      <c r="SNA1"/>
      <c r="SNB1"/>
      <c r="SNC1"/>
      <c r="SND1"/>
      <c r="SNE1"/>
      <c r="SNF1"/>
      <c r="SNG1"/>
      <c r="SNH1"/>
      <c r="SNI1"/>
      <c r="SNJ1"/>
      <c r="SNK1"/>
      <c r="SNL1"/>
      <c r="SNM1"/>
      <c r="SNN1"/>
      <c r="SNO1"/>
      <c r="SNP1"/>
      <c r="SNQ1"/>
      <c r="SNR1"/>
      <c r="SNS1"/>
      <c r="SNT1"/>
      <c r="SNU1"/>
      <c r="SNV1"/>
      <c r="SNW1"/>
      <c r="SNX1"/>
      <c r="SNY1"/>
      <c r="SNZ1"/>
      <c r="SOA1"/>
      <c r="SOB1"/>
      <c r="SOC1"/>
      <c r="SOD1"/>
      <c r="SOE1"/>
      <c r="SOF1"/>
      <c r="SOG1"/>
      <c r="SOH1"/>
      <c r="SOI1"/>
      <c r="SOJ1"/>
      <c r="SOK1"/>
      <c r="SOL1"/>
      <c r="SOM1"/>
      <c r="SON1"/>
      <c r="SOO1"/>
      <c r="SOP1"/>
      <c r="SOQ1"/>
      <c r="SOR1"/>
      <c r="SOS1"/>
      <c r="SOT1"/>
      <c r="SOU1"/>
      <c r="SOV1"/>
      <c r="SOW1"/>
      <c r="SOX1"/>
      <c r="SOY1"/>
      <c r="SOZ1"/>
      <c r="SPA1"/>
      <c r="SPB1"/>
      <c r="SPC1"/>
      <c r="SPD1"/>
      <c r="SPE1"/>
      <c r="SPF1"/>
      <c r="SPG1"/>
      <c r="SPH1"/>
      <c r="SPI1"/>
      <c r="SPJ1"/>
      <c r="SPK1"/>
      <c r="SPL1"/>
      <c r="SPM1"/>
      <c r="SPN1"/>
      <c r="SPO1"/>
      <c r="SPP1"/>
      <c r="SPQ1"/>
      <c r="SPR1"/>
      <c r="SPS1"/>
      <c r="SPT1"/>
      <c r="SPU1"/>
      <c r="SPV1"/>
      <c r="SPW1"/>
      <c r="SPX1"/>
      <c r="SPY1"/>
      <c r="SPZ1"/>
      <c r="SQA1"/>
      <c r="SQB1"/>
      <c r="SQC1"/>
      <c r="SQD1"/>
      <c r="SQE1"/>
      <c r="SQF1"/>
      <c r="SQG1"/>
      <c r="SQH1"/>
      <c r="SQI1"/>
      <c r="SQJ1"/>
      <c r="SQK1"/>
      <c r="SQL1"/>
      <c r="SQM1"/>
      <c r="SQN1"/>
      <c r="SQO1"/>
      <c r="SQP1"/>
      <c r="SQQ1"/>
      <c r="SQR1"/>
      <c r="SQS1"/>
      <c r="SQT1"/>
      <c r="SQU1"/>
      <c r="SQV1"/>
      <c r="SQW1"/>
      <c r="SQX1"/>
      <c r="SQY1"/>
      <c r="SQZ1"/>
      <c r="SRA1"/>
      <c r="SRB1"/>
      <c r="SRC1"/>
      <c r="SRD1"/>
      <c r="SRE1"/>
      <c r="SRF1"/>
      <c r="SRG1"/>
      <c r="SRH1"/>
      <c r="SRI1"/>
      <c r="SRJ1"/>
      <c r="SRK1"/>
      <c r="SRL1"/>
      <c r="SRM1"/>
      <c r="SRN1"/>
      <c r="SRO1"/>
      <c r="SRP1"/>
      <c r="SRQ1"/>
      <c r="SRR1"/>
      <c r="SRS1"/>
      <c r="SRT1"/>
      <c r="SRU1"/>
      <c r="SRV1"/>
      <c r="SRW1"/>
      <c r="SRX1"/>
      <c r="SRY1"/>
      <c r="SRZ1"/>
      <c r="SSA1"/>
      <c r="SSB1"/>
      <c r="SSC1"/>
      <c r="SSD1"/>
      <c r="SSE1"/>
      <c r="SSF1"/>
      <c r="SSG1"/>
      <c r="SSH1"/>
      <c r="SSI1"/>
      <c r="SSJ1"/>
      <c r="SSK1"/>
      <c r="SSL1"/>
      <c r="SSM1"/>
      <c r="SSN1"/>
      <c r="SSO1"/>
      <c r="SSP1"/>
      <c r="SSQ1"/>
      <c r="SSR1"/>
      <c r="SSS1"/>
      <c r="SST1"/>
      <c r="SSU1"/>
      <c r="SSV1"/>
      <c r="SSW1"/>
      <c r="SSX1"/>
      <c r="SSY1"/>
      <c r="SSZ1"/>
      <c r="STA1"/>
      <c r="STB1"/>
      <c r="STC1"/>
      <c r="STD1"/>
      <c r="STE1"/>
      <c r="STF1"/>
      <c r="STG1"/>
      <c r="STH1"/>
      <c r="STI1"/>
      <c r="STJ1"/>
      <c r="STK1"/>
      <c r="STL1"/>
      <c r="STM1"/>
      <c r="STN1"/>
      <c r="STO1"/>
      <c r="STP1"/>
      <c r="STQ1"/>
      <c r="STR1"/>
      <c r="STS1"/>
      <c r="STT1"/>
      <c r="STU1"/>
      <c r="STV1"/>
      <c r="STW1"/>
      <c r="STX1"/>
      <c r="STY1"/>
      <c r="STZ1"/>
      <c r="SUA1"/>
      <c r="SUB1"/>
      <c r="SUC1"/>
      <c r="SUD1"/>
      <c r="SUE1"/>
      <c r="SUF1"/>
      <c r="SUG1"/>
      <c r="SUH1"/>
      <c r="SUI1"/>
      <c r="SUJ1"/>
      <c r="SUK1"/>
      <c r="SUL1"/>
      <c r="SUM1"/>
      <c r="SUN1"/>
      <c r="SUO1"/>
      <c r="SUP1"/>
      <c r="SUQ1"/>
      <c r="SUR1"/>
      <c r="SUS1"/>
      <c r="SUT1"/>
      <c r="SUU1"/>
      <c r="SUV1"/>
      <c r="SUW1"/>
      <c r="SUX1"/>
      <c r="SUY1"/>
      <c r="SUZ1"/>
      <c r="SVA1"/>
      <c r="SVB1"/>
      <c r="SVC1"/>
      <c r="SVD1"/>
      <c r="SVE1"/>
      <c r="SVF1"/>
      <c r="SVG1"/>
      <c r="SVH1"/>
      <c r="SVI1"/>
      <c r="SVJ1"/>
      <c r="SVK1"/>
      <c r="SVL1"/>
      <c r="SVM1"/>
      <c r="SVN1"/>
      <c r="SVO1"/>
      <c r="SVP1"/>
      <c r="SVQ1"/>
      <c r="SVR1"/>
      <c r="SVS1"/>
      <c r="SVT1"/>
      <c r="SVU1"/>
      <c r="SVV1"/>
      <c r="SVW1"/>
      <c r="SVX1"/>
      <c r="SVY1"/>
      <c r="SVZ1"/>
      <c r="SWA1"/>
      <c r="SWB1"/>
      <c r="SWC1"/>
      <c r="SWD1"/>
      <c r="SWE1"/>
      <c r="SWF1"/>
      <c r="SWG1"/>
      <c r="SWH1"/>
      <c r="SWI1"/>
      <c r="SWJ1"/>
      <c r="SWK1"/>
      <c r="SWL1"/>
      <c r="SWM1"/>
      <c r="SWN1"/>
      <c r="SWO1"/>
      <c r="SWP1"/>
      <c r="SWQ1"/>
      <c r="SWR1"/>
      <c r="SWS1"/>
      <c r="SWT1"/>
      <c r="SWU1"/>
      <c r="SWV1"/>
      <c r="SWW1"/>
      <c r="SWX1"/>
      <c r="SWY1"/>
      <c r="SWZ1"/>
      <c r="SXA1"/>
      <c r="SXB1"/>
      <c r="SXC1"/>
      <c r="SXD1"/>
      <c r="SXE1"/>
      <c r="SXF1"/>
      <c r="SXG1"/>
      <c r="SXH1"/>
      <c r="SXI1"/>
      <c r="SXJ1"/>
      <c r="SXK1"/>
      <c r="SXL1"/>
      <c r="SXM1"/>
      <c r="SXN1"/>
      <c r="SXO1"/>
      <c r="SXP1"/>
      <c r="SXQ1"/>
      <c r="SXR1"/>
      <c r="SXS1"/>
      <c r="SXT1"/>
      <c r="SXU1"/>
      <c r="SXV1"/>
      <c r="SXW1"/>
      <c r="SXX1"/>
      <c r="SXY1"/>
      <c r="SXZ1"/>
      <c r="SYA1"/>
      <c r="SYB1"/>
      <c r="SYC1"/>
      <c r="SYD1"/>
      <c r="SYE1"/>
      <c r="SYF1"/>
      <c r="SYG1"/>
      <c r="SYH1"/>
      <c r="SYI1"/>
      <c r="SYJ1"/>
      <c r="SYK1"/>
      <c r="SYL1"/>
      <c r="SYM1"/>
      <c r="SYN1"/>
      <c r="SYO1"/>
      <c r="SYP1"/>
      <c r="SYQ1"/>
      <c r="SYR1"/>
      <c r="SYS1"/>
      <c r="SYT1"/>
      <c r="SYU1"/>
      <c r="SYV1"/>
      <c r="SYW1"/>
      <c r="SYX1"/>
      <c r="SYY1"/>
      <c r="SYZ1"/>
      <c r="SZA1"/>
      <c r="SZB1"/>
      <c r="SZC1"/>
      <c r="SZD1"/>
      <c r="SZE1"/>
      <c r="SZF1"/>
      <c r="SZG1"/>
      <c r="SZH1"/>
      <c r="SZI1"/>
      <c r="SZJ1"/>
      <c r="SZK1"/>
      <c r="SZL1"/>
      <c r="SZM1"/>
      <c r="SZN1"/>
      <c r="SZO1"/>
      <c r="SZP1"/>
      <c r="SZQ1"/>
      <c r="SZR1"/>
      <c r="SZS1"/>
      <c r="SZT1"/>
      <c r="SZU1"/>
      <c r="SZV1"/>
      <c r="SZW1"/>
      <c r="SZX1"/>
      <c r="SZY1"/>
      <c r="SZZ1"/>
      <c r="TAA1"/>
      <c r="TAB1"/>
      <c r="TAC1"/>
      <c r="TAD1"/>
      <c r="TAE1"/>
      <c r="TAF1"/>
      <c r="TAG1"/>
      <c r="TAH1"/>
      <c r="TAI1"/>
      <c r="TAJ1"/>
      <c r="TAK1"/>
      <c r="TAL1"/>
      <c r="TAM1"/>
      <c r="TAN1"/>
      <c r="TAO1"/>
      <c r="TAP1"/>
      <c r="TAQ1"/>
      <c r="TAR1"/>
      <c r="TAS1"/>
      <c r="TAT1"/>
      <c r="TAU1"/>
      <c r="TAV1"/>
      <c r="TAW1"/>
      <c r="TAX1"/>
      <c r="TAY1"/>
      <c r="TAZ1"/>
      <c r="TBA1"/>
      <c r="TBB1"/>
      <c r="TBC1"/>
      <c r="TBD1"/>
      <c r="TBE1"/>
      <c r="TBF1"/>
      <c r="TBG1"/>
      <c r="TBH1"/>
      <c r="TBI1"/>
      <c r="TBJ1"/>
      <c r="TBK1"/>
      <c r="TBL1"/>
      <c r="TBM1"/>
      <c r="TBN1"/>
      <c r="TBO1"/>
      <c r="TBP1"/>
      <c r="TBQ1"/>
      <c r="TBR1"/>
      <c r="TBS1"/>
      <c r="TBT1"/>
      <c r="TBU1"/>
      <c r="TBV1"/>
      <c r="TBW1"/>
      <c r="TBX1"/>
      <c r="TBY1"/>
      <c r="TBZ1"/>
      <c r="TCA1"/>
      <c r="TCB1"/>
      <c r="TCC1"/>
      <c r="TCD1"/>
      <c r="TCE1"/>
      <c r="TCF1"/>
      <c r="TCG1"/>
      <c r="TCH1"/>
      <c r="TCI1"/>
      <c r="TCJ1"/>
      <c r="TCK1"/>
      <c r="TCL1"/>
      <c r="TCM1"/>
      <c r="TCN1"/>
      <c r="TCO1"/>
      <c r="TCP1"/>
      <c r="TCQ1"/>
      <c r="TCR1"/>
      <c r="TCS1"/>
      <c r="TCT1"/>
      <c r="TCU1"/>
      <c r="TCV1"/>
      <c r="TCW1"/>
      <c r="TCX1"/>
      <c r="TCY1"/>
      <c r="TCZ1"/>
      <c r="TDA1"/>
      <c r="TDB1"/>
      <c r="TDC1"/>
      <c r="TDD1"/>
      <c r="TDE1"/>
      <c r="TDF1"/>
      <c r="TDG1"/>
      <c r="TDH1"/>
      <c r="TDI1"/>
      <c r="TDJ1"/>
      <c r="TDK1"/>
      <c r="TDL1"/>
      <c r="TDM1"/>
      <c r="TDN1"/>
      <c r="TDO1"/>
      <c r="TDP1"/>
      <c r="TDQ1"/>
      <c r="TDR1"/>
      <c r="TDS1"/>
      <c r="TDT1"/>
      <c r="TDU1"/>
      <c r="TDV1"/>
      <c r="TDW1"/>
      <c r="TDX1"/>
      <c r="TDY1"/>
      <c r="TDZ1"/>
      <c r="TEA1"/>
      <c r="TEB1"/>
      <c r="TEC1"/>
      <c r="TED1"/>
      <c r="TEE1"/>
      <c r="TEF1"/>
      <c r="TEG1"/>
      <c r="TEH1"/>
      <c r="TEI1"/>
      <c r="TEJ1"/>
      <c r="TEK1"/>
      <c r="TEL1"/>
      <c r="TEM1"/>
      <c r="TEN1"/>
      <c r="TEO1"/>
      <c r="TEP1"/>
      <c r="TEQ1"/>
      <c r="TER1"/>
      <c r="TES1"/>
      <c r="TET1"/>
      <c r="TEU1"/>
      <c r="TEV1"/>
      <c r="TEW1"/>
      <c r="TEX1"/>
      <c r="TEY1"/>
      <c r="TEZ1"/>
      <c r="TFA1"/>
      <c r="TFB1"/>
      <c r="TFC1"/>
      <c r="TFD1"/>
      <c r="TFE1"/>
      <c r="TFF1"/>
      <c r="TFG1"/>
      <c r="TFH1"/>
      <c r="TFI1"/>
      <c r="TFJ1"/>
      <c r="TFK1"/>
      <c r="TFL1"/>
      <c r="TFM1"/>
      <c r="TFN1"/>
      <c r="TFO1"/>
      <c r="TFP1"/>
      <c r="TFQ1"/>
      <c r="TFR1"/>
      <c r="TFS1"/>
      <c r="TFT1"/>
      <c r="TFU1"/>
      <c r="TFV1"/>
      <c r="TFW1"/>
      <c r="TFX1"/>
      <c r="TFY1"/>
      <c r="TFZ1"/>
      <c r="TGA1"/>
      <c r="TGB1"/>
      <c r="TGC1"/>
      <c r="TGD1"/>
      <c r="TGE1"/>
      <c r="TGF1"/>
      <c r="TGG1"/>
      <c r="TGH1"/>
      <c r="TGI1"/>
      <c r="TGJ1"/>
      <c r="TGK1"/>
      <c r="TGL1"/>
      <c r="TGM1"/>
      <c r="TGN1"/>
      <c r="TGO1"/>
      <c r="TGP1"/>
      <c r="TGQ1"/>
      <c r="TGR1"/>
      <c r="TGS1"/>
      <c r="TGT1"/>
      <c r="TGU1"/>
      <c r="TGV1"/>
      <c r="TGW1"/>
      <c r="TGX1"/>
      <c r="TGY1"/>
      <c r="TGZ1"/>
      <c r="THA1"/>
      <c r="THB1"/>
      <c r="THC1"/>
      <c r="THD1"/>
      <c r="THE1"/>
      <c r="THF1"/>
      <c r="THG1"/>
      <c r="THH1"/>
      <c r="THI1"/>
      <c r="THJ1"/>
      <c r="THK1"/>
      <c r="THL1"/>
      <c r="THM1"/>
      <c r="THN1"/>
      <c r="THO1"/>
      <c r="THP1"/>
      <c r="THQ1"/>
      <c r="THR1"/>
      <c r="THS1"/>
      <c r="THT1"/>
      <c r="THU1"/>
      <c r="THV1"/>
      <c r="THW1"/>
      <c r="THX1"/>
      <c r="THY1"/>
      <c r="THZ1"/>
      <c r="TIA1"/>
      <c r="TIB1"/>
      <c r="TIC1"/>
      <c r="TID1"/>
      <c r="TIE1"/>
      <c r="TIF1"/>
      <c r="TIG1"/>
      <c r="TIH1"/>
      <c r="TII1"/>
      <c r="TIJ1"/>
      <c r="TIK1"/>
      <c r="TIL1"/>
      <c r="TIM1"/>
      <c r="TIN1"/>
      <c r="TIO1"/>
      <c r="TIP1"/>
      <c r="TIQ1"/>
      <c r="TIR1"/>
      <c r="TIS1"/>
      <c r="TIT1"/>
      <c r="TIU1"/>
      <c r="TIV1"/>
      <c r="TIW1"/>
      <c r="TIX1"/>
      <c r="TIY1"/>
      <c r="TIZ1"/>
      <c r="TJA1"/>
      <c r="TJB1"/>
      <c r="TJC1"/>
      <c r="TJD1"/>
      <c r="TJE1"/>
      <c r="TJF1"/>
      <c r="TJG1"/>
      <c r="TJH1"/>
      <c r="TJI1"/>
      <c r="TJJ1"/>
      <c r="TJK1"/>
      <c r="TJL1"/>
      <c r="TJM1"/>
      <c r="TJN1"/>
      <c r="TJO1"/>
      <c r="TJP1"/>
      <c r="TJQ1"/>
      <c r="TJR1"/>
      <c r="TJS1"/>
      <c r="TJT1"/>
      <c r="TJU1"/>
      <c r="TJV1"/>
      <c r="TJW1"/>
      <c r="TJX1"/>
      <c r="TJY1"/>
      <c r="TJZ1"/>
      <c r="TKA1"/>
      <c r="TKB1"/>
      <c r="TKC1"/>
      <c r="TKD1"/>
      <c r="TKE1"/>
      <c r="TKF1"/>
      <c r="TKG1"/>
      <c r="TKH1"/>
      <c r="TKI1"/>
      <c r="TKJ1"/>
      <c r="TKK1"/>
      <c r="TKL1"/>
      <c r="TKM1"/>
      <c r="TKN1"/>
      <c r="TKO1"/>
      <c r="TKP1"/>
      <c r="TKQ1"/>
      <c r="TKR1"/>
      <c r="TKS1"/>
      <c r="TKT1"/>
      <c r="TKU1"/>
      <c r="TKV1"/>
      <c r="TKW1"/>
      <c r="TKX1"/>
      <c r="TKY1"/>
      <c r="TKZ1"/>
      <c r="TLA1"/>
      <c r="TLB1"/>
      <c r="TLC1"/>
      <c r="TLD1"/>
      <c r="TLE1"/>
      <c r="TLF1"/>
      <c r="TLG1"/>
      <c r="TLH1"/>
      <c r="TLI1"/>
      <c r="TLJ1"/>
      <c r="TLK1"/>
      <c r="TLL1"/>
      <c r="TLM1"/>
      <c r="TLN1"/>
      <c r="TLO1"/>
      <c r="TLP1"/>
      <c r="TLQ1"/>
      <c r="TLR1"/>
      <c r="TLS1"/>
      <c r="TLT1"/>
      <c r="TLU1"/>
      <c r="TLV1"/>
      <c r="TLW1"/>
      <c r="TLX1"/>
      <c r="TLY1"/>
      <c r="TLZ1"/>
      <c r="TMA1"/>
      <c r="TMB1"/>
      <c r="TMC1"/>
      <c r="TMD1"/>
      <c r="TME1"/>
      <c r="TMF1"/>
      <c r="TMG1"/>
      <c r="TMH1"/>
      <c r="TMI1"/>
      <c r="TMJ1"/>
      <c r="TMK1"/>
      <c r="TML1"/>
      <c r="TMM1"/>
      <c r="TMN1"/>
      <c r="TMO1"/>
      <c r="TMP1"/>
      <c r="TMQ1"/>
      <c r="TMR1"/>
      <c r="TMS1"/>
      <c r="TMT1"/>
      <c r="TMU1"/>
      <c r="TMV1"/>
      <c r="TMW1"/>
      <c r="TMX1"/>
      <c r="TMY1"/>
      <c r="TMZ1"/>
      <c r="TNA1"/>
      <c r="TNB1"/>
      <c r="TNC1"/>
      <c r="TND1"/>
      <c r="TNE1"/>
      <c r="TNF1"/>
      <c r="TNG1"/>
      <c r="TNH1"/>
      <c r="TNI1"/>
      <c r="TNJ1"/>
      <c r="TNK1"/>
      <c r="TNL1"/>
      <c r="TNM1"/>
      <c r="TNN1"/>
      <c r="TNO1"/>
      <c r="TNP1"/>
      <c r="TNQ1"/>
      <c r="TNR1"/>
      <c r="TNS1"/>
      <c r="TNT1"/>
      <c r="TNU1"/>
      <c r="TNV1"/>
      <c r="TNW1"/>
      <c r="TNX1"/>
      <c r="TNY1"/>
      <c r="TNZ1"/>
      <c r="TOA1"/>
      <c r="TOB1"/>
      <c r="TOC1"/>
      <c r="TOD1"/>
      <c r="TOE1"/>
      <c r="TOF1"/>
      <c r="TOG1"/>
      <c r="TOH1"/>
      <c r="TOI1"/>
      <c r="TOJ1"/>
      <c r="TOK1"/>
      <c r="TOL1"/>
      <c r="TOM1"/>
      <c r="TON1"/>
      <c r="TOO1"/>
      <c r="TOP1"/>
      <c r="TOQ1"/>
      <c r="TOR1"/>
      <c r="TOS1"/>
      <c r="TOT1"/>
      <c r="TOU1"/>
      <c r="TOV1"/>
      <c r="TOW1"/>
      <c r="TOX1"/>
      <c r="TOY1"/>
      <c r="TOZ1"/>
      <c r="TPA1"/>
      <c r="TPB1"/>
      <c r="TPC1"/>
      <c r="TPD1"/>
      <c r="TPE1"/>
      <c r="TPF1"/>
      <c r="TPG1"/>
      <c r="TPH1"/>
      <c r="TPI1"/>
      <c r="TPJ1"/>
      <c r="TPK1"/>
      <c r="TPL1"/>
      <c r="TPM1"/>
      <c r="TPN1"/>
      <c r="TPO1"/>
      <c r="TPP1"/>
      <c r="TPQ1"/>
      <c r="TPR1"/>
      <c r="TPS1"/>
      <c r="TPT1"/>
      <c r="TPU1"/>
      <c r="TPV1"/>
      <c r="TPW1"/>
      <c r="TPX1"/>
      <c r="TPY1"/>
      <c r="TPZ1"/>
      <c r="TQA1"/>
      <c r="TQB1"/>
      <c r="TQC1"/>
      <c r="TQD1"/>
      <c r="TQE1"/>
      <c r="TQF1"/>
      <c r="TQG1"/>
      <c r="TQH1"/>
      <c r="TQI1"/>
      <c r="TQJ1"/>
      <c r="TQK1"/>
      <c r="TQL1"/>
      <c r="TQM1"/>
      <c r="TQN1"/>
      <c r="TQO1"/>
      <c r="TQP1"/>
      <c r="TQQ1"/>
      <c r="TQR1"/>
      <c r="TQS1"/>
      <c r="TQT1"/>
      <c r="TQU1"/>
      <c r="TQV1"/>
      <c r="TQW1"/>
      <c r="TQX1"/>
      <c r="TQY1"/>
      <c r="TQZ1"/>
      <c r="TRA1"/>
      <c r="TRB1"/>
      <c r="TRC1"/>
      <c r="TRD1"/>
      <c r="TRE1"/>
      <c r="TRF1"/>
      <c r="TRG1"/>
      <c r="TRH1"/>
      <c r="TRI1"/>
      <c r="TRJ1"/>
      <c r="TRK1"/>
      <c r="TRL1"/>
      <c r="TRM1"/>
      <c r="TRN1"/>
      <c r="TRO1"/>
      <c r="TRP1"/>
      <c r="TRQ1"/>
      <c r="TRR1"/>
      <c r="TRS1"/>
      <c r="TRT1"/>
      <c r="TRU1"/>
      <c r="TRV1"/>
      <c r="TRW1"/>
      <c r="TRX1"/>
      <c r="TRY1"/>
      <c r="TRZ1"/>
      <c r="TSA1"/>
      <c r="TSB1"/>
      <c r="TSC1"/>
      <c r="TSD1"/>
      <c r="TSE1"/>
      <c r="TSF1"/>
      <c r="TSG1"/>
      <c r="TSH1"/>
      <c r="TSI1"/>
      <c r="TSJ1"/>
      <c r="TSK1"/>
      <c r="TSL1"/>
      <c r="TSM1"/>
      <c r="TSN1"/>
      <c r="TSO1"/>
      <c r="TSP1"/>
      <c r="TSQ1"/>
      <c r="TSR1"/>
      <c r="TSS1"/>
      <c r="TST1"/>
      <c r="TSU1"/>
      <c r="TSV1"/>
      <c r="TSW1"/>
      <c r="TSX1"/>
      <c r="TSY1"/>
      <c r="TSZ1"/>
      <c r="TTA1"/>
      <c r="TTB1"/>
      <c r="TTC1"/>
      <c r="TTD1"/>
      <c r="TTE1"/>
      <c r="TTF1"/>
      <c r="TTG1"/>
      <c r="TTH1"/>
      <c r="TTI1"/>
      <c r="TTJ1"/>
      <c r="TTK1"/>
      <c r="TTL1"/>
      <c r="TTM1"/>
      <c r="TTN1"/>
      <c r="TTO1"/>
      <c r="TTP1"/>
      <c r="TTQ1"/>
      <c r="TTR1"/>
      <c r="TTS1"/>
      <c r="TTT1"/>
      <c r="TTU1"/>
      <c r="TTV1"/>
      <c r="TTW1"/>
      <c r="TTX1"/>
      <c r="TTY1"/>
      <c r="TTZ1"/>
      <c r="TUA1"/>
      <c r="TUB1"/>
      <c r="TUC1"/>
      <c r="TUD1"/>
      <c r="TUE1"/>
      <c r="TUF1"/>
      <c r="TUG1"/>
      <c r="TUH1"/>
      <c r="TUI1"/>
      <c r="TUJ1"/>
      <c r="TUK1"/>
      <c r="TUL1"/>
      <c r="TUM1"/>
      <c r="TUN1"/>
      <c r="TUO1"/>
      <c r="TUP1"/>
      <c r="TUQ1"/>
      <c r="TUR1"/>
      <c r="TUS1"/>
      <c r="TUT1"/>
      <c r="TUU1"/>
      <c r="TUV1"/>
      <c r="TUW1"/>
      <c r="TUX1"/>
      <c r="TUY1"/>
      <c r="TUZ1"/>
      <c r="TVA1"/>
      <c r="TVB1"/>
      <c r="TVC1"/>
      <c r="TVD1"/>
      <c r="TVE1"/>
      <c r="TVF1"/>
      <c r="TVG1"/>
      <c r="TVH1"/>
      <c r="TVI1"/>
      <c r="TVJ1"/>
      <c r="TVK1"/>
      <c r="TVL1"/>
      <c r="TVM1"/>
      <c r="TVN1"/>
      <c r="TVO1"/>
      <c r="TVP1"/>
      <c r="TVQ1"/>
      <c r="TVR1"/>
      <c r="TVS1"/>
      <c r="TVT1"/>
      <c r="TVU1"/>
      <c r="TVV1"/>
      <c r="TVW1"/>
      <c r="TVX1"/>
      <c r="TVY1"/>
      <c r="TVZ1"/>
      <c r="TWA1"/>
      <c r="TWB1"/>
      <c r="TWC1"/>
      <c r="TWD1"/>
      <c r="TWE1"/>
      <c r="TWF1"/>
      <c r="TWG1"/>
      <c r="TWH1"/>
      <c r="TWI1"/>
      <c r="TWJ1"/>
      <c r="TWK1"/>
      <c r="TWL1"/>
      <c r="TWM1"/>
      <c r="TWN1"/>
      <c r="TWO1"/>
      <c r="TWP1"/>
      <c r="TWQ1"/>
      <c r="TWR1"/>
      <c r="TWS1"/>
      <c r="TWT1"/>
      <c r="TWU1"/>
      <c r="TWV1"/>
      <c r="TWW1"/>
      <c r="TWX1"/>
      <c r="TWY1"/>
      <c r="TWZ1"/>
      <c r="TXA1"/>
      <c r="TXB1"/>
      <c r="TXC1"/>
      <c r="TXD1"/>
      <c r="TXE1"/>
      <c r="TXF1"/>
      <c r="TXG1"/>
      <c r="TXH1"/>
      <c r="TXI1"/>
      <c r="TXJ1"/>
      <c r="TXK1"/>
      <c r="TXL1"/>
      <c r="TXM1"/>
      <c r="TXN1"/>
      <c r="TXO1"/>
      <c r="TXP1"/>
      <c r="TXQ1"/>
      <c r="TXR1"/>
      <c r="TXS1"/>
      <c r="TXT1"/>
      <c r="TXU1"/>
      <c r="TXV1"/>
      <c r="TXW1"/>
      <c r="TXX1"/>
      <c r="TXY1"/>
      <c r="TXZ1"/>
      <c r="TYA1"/>
      <c r="TYB1"/>
      <c r="TYC1"/>
      <c r="TYD1"/>
      <c r="TYE1"/>
      <c r="TYF1"/>
      <c r="TYG1"/>
      <c r="TYH1"/>
      <c r="TYI1"/>
      <c r="TYJ1"/>
      <c r="TYK1"/>
      <c r="TYL1"/>
      <c r="TYM1"/>
      <c r="TYN1"/>
      <c r="TYO1"/>
      <c r="TYP1"/>
      <c r="TYQ1"/>
      <c r="TYR1"/>
      <c r="TYS1"/>
      <c r="TYT1"/>
      <c r="TYU1"/>
      <c r="TYV1"/>
      <c r="TYW1"/>
      <c r="TYX1"/>
      <c r="TYY1"/>
      <c r="TYZ1"/>
      <c r="TZA1"/>
      <c r="TZB1"/>
      <c r="TZC1"/>
      <c r="TZD1"/>
      <c r="TZE1"/>
      <c r="TZF1"/>
      <c r="TZG1"/>
      <c r="TZH1"/>
      <c r="TZI1"/>
      <c r="TZJ1"/>
      <c r="TZK1"/>
      <c r="TZL1"/>
      <c r="TZM1"/>
      <c r="TZN1"/>
      <c r="TZO1"/>
      <c r="TZP1"/>
      <c r="TZQ1"/>
      <c r="TZR1"/>
      <c r="TZS1"/>
      <c r="TZT1"/>
      <c r="TZU1"/>
      <c r="TZV1"/>
      <c r="TZW1"/>
      <c r="TZX1"/>
      <c r="TZY1"/>
      <c r="TZZ1"/>
      <c r="UAA1"/>
      <c r="UAB1"/>
      <c r="UAC1"/>
      <c r="UAD1"/>
      <c r="UAE1"/>
      <c r="UAF1"/>
      <c r="UAG1"/>
      <c r="UAH1"/>
      <c r="UAI1"/>
      <c r="UAJ1"/>
      <c r="UAK1"/>
      <c r="UAL1"/>
      <c r="UAM1"/>
      <c r="UAN1"/>
      <c r="UAO1"/>
      <c r="UAP1"/>
      <c r="UAQ1"/>
      <c r="UAR1"/>
      <c r="UAS1"/>
      <c r="UAT1"/>
      <c r="UAU1"/>
      <c r="UAV1"/>
      <c r="UAW1"/>
      <c r="UAX1"/>
      <c r="UAY1"/>
      <c r="UAZ1"/>
      <c r="UBA1"/>
      <c r="UBB1"/>
      <c r="UBC1"/>
      <c r="UBD1"/>
      <c r="UBE1"/>
      <c r="UBF1"/>
      <c r="UBG1"/>
      <c r="UBH1"/>
      <c r="UBI1"/>
      <c r="UBJ1"/>
      <c r="UBK1"/>
      <c r="UBL1"/>
      <c r="UBM1"/>
      <c r="UBN1"/>
      <c r="UBO1"/>
      <c r="UBP1"/>
      <c r="UBQ1"/>
      <c r="UBR1"/>
      <c r="UBS1"/>
      <c r="UBT1"/>
      <c r="UBU1"/>
      <c r="UBV1"/>
      <c r="UBW1"/>
      <c r="UBX1"/>
      <c r="UBY1"/>
      <c r="UBZ1"/>
      <c r="UCA1"/>
      <c r="UCB1"/>
      <c r="UCC1"/>
      <c r="UCD1"/>
      <c r="UCE1"/>
      <c r="UCF1"/>
      <c r="UCG1"/>
      <c r="UCH1"/>
      <c r="UCI1"/>
      <c r="UCJ1"/>
      <c r="UCK1"/>
      <c r="UCL1"/>
      <c r="UCM1"/>
      <c r="UCN1"/>
      <c r="UCO1"/>
      <c r="UCP1"/>
      <c r="UCQ1"/>
      <c r="UCR1"/>
      <c r="UCS1"/>
      <c r="UCT1"/>
      <c r="UCU1"/>
      <c r="UCV1"/>
      <c r="UCW1"/>
      <c r="UCX1"/>
      <c r="UCY1"/>
      <c r="UCZ1"/>
      <c r="UDA1"/>
      <c r="UDB1"/>
      <c r="UDC1"/>
      <c r="UDD1"/>
      <c r="UDE1"/>
      <c r="UDF1"/>
      <c r="UDG1"/>
      <c r="UDH1"/>
      <c r="UDI1"/>
      <c r="UDJ1"/>
      <c r="UDK1"/>
      <c r="UDL1"/>
      <c r="UDM1"/>
      <c r="UDN1"/>
      <c r="UDO1"/>
      <c r="UDP1"/>
      <c r="UDQ1"/>
      <c r="UDR1"/>
      <c r="UDS1"/>
      <c r="UDT1"/>
      <c r="UDU1"/>
      <c r="UDV1"/>
      <c r="UDW1"/>
      <c r="UDX1"/>
      <c r="UDY1"/>
      <c r="UDZ1"/>
      <c r="UEA1"/>
      <c r="UEB1"/>
      <c r="UEC1"/>
      <c r="UED1"/>
      <c r="UEE1"/>
      <c r="UEF1"/>
      <c r="UEG1"/>
      <c r="UEH1"/>
      <c r="UEI1"/>
      <c r="UEJ1"/>
      <c r="UEK1"/>
      <c r="UEL1"/>
      <c r="UEM1"/>
      <c r="UEN1"/>
      <c r="UEO1"/>
      <c r="UEP1"/>
      <c r="UEQ1"/>
      <c r="UER1"/>
      <c r="UES1"/>
      <c r="UET1"/>
      <c r="UEU1"/>
      <c r="UEV1"/>
      <c r="UEW1"/>
      <c r="UEX1"/>
      <c r="UEY1"/>
      <c r="UEZ1"/>
      <c r="UFA1"/>
      <c r="UFB1"/>
      <c r="UFC1"/>
      <c r="UFD1"/>
      <c r="UFE1"/>
      <c r="UFF1"/>
      <c r="UFG1"/>
      <c r="UFH1"/>
      <c r="UFI1"/>
      <c r="UFJ1"/>
      <c r="UFK1"/>
      <c r="UFL1"/>
      <c r="UFM1"/>
      <c r="UFN1"/>
      <c r="UFO1"/>
      <c r="UFP1"/>
      <c r="UFQ1"/>
      <c r="UFR1"/>
      <c r="UFS1"/>
      <c r="UFT1"/>
      <c r="UFU1"/>
      <c r="UFV1"/>
      <c r="UFW1"/>
      <c r="UFX1"/>
      <c r="UFY1"/>
      <c r="UFZ1"/>
      <c r="UGA1"/>
      <c r="UGB1"/>
      <c r="UGC1"/>
      <c r="UGD1"/>
      <c r="UGE1"/>
      <c r="UGF1"/>
      <c r="UGG1"/>
      <c r="UGH1"/>
      <c r="UGI1"/>
      <c r="UGJ1"/>
      <c r="UGK1"/>
      <c r="UGL1"/>
      <c r="UGM1"/>
      <c r="UGN1"/>
      <c r="UGO1"/>
      <c r="UGP1"/>
      <c r="UGQ1"/>
      <c r="UGR1"/>
      <c r="UGS1"/>
      <c r="UGT1"/>
      <c r="UGU1"/>
      <c r="UGV1"/>
      <c r="UGW1"/>
      <c r="UGX1"/>
      <c r="UGY1"/>
      <c r="UGZ1"/>
      <c r="UHA1"/>
      <c r="UHB1"/>
      <c r="UHC1"/>
      <c r="UHD1"/>
      <c r="UHE1"/>
      <c r="UHF1"/>
      <c r="UHG1"/>
      <c r="UHH1"/>
      <c r="UHI1"/>
      <c r="UHJ1"/>
      <c r="UHK1"/>
      <c r="UHL1"/>
      <c r="UHM1"/>
      <c r="UHN1"/>
      <c r="UHO1"/>
      <c r="UHP1"/>
      <c r="UHQ1"/>
      <c r="UHR1"/>
      <c r="UHS1"/>
      <c r="UHT1"/>
      <c r="UHU1"/>
      <c r="UHV1"/>
      <c r="UHW1"/>
      <c r="UHX1"/>
      <c r="UHY1"/>
      <c r="UHZ1"/>
      <c r="UIA1"/>
      <c r="UIB1"/>
      <c r="UIC1"/>
      <c r="UID1"/>
      <c r="UIE1"/>
      <c r="UIF1"/>
      <c r="UIG1"/>
      <c r="UIH1"/>
      <c r="UII1"/>
      <c r="UIJ1"/>
      <c r="UIK1"/>
      <c r="UIL1"/>
      <c r="UIM1"/>
      <c r="UIN1"/>
      <c r="UIO1"/>
      <c r="UIP1"/>
      <c r="UIQ1"/>
      <c r="UIR1"/>
      <c r="UIS1"/>
      <c r="UIT1"/>
      <c r="UIU1"/>
      <c r="UIV1"/>
      <c r="UIW1"/>
      <c r="UIX1"/>
      <c r="UIY1"/>
      <c r="UIZ1"/>
      <c r="UJA1"/>
      <c r="UJB1"/>
      <c r="UJC1"/>
      <c r="UJD1"/>
      <c r="UJE1"/>
      <c r="UJF1"/>
      <c r="UJG1"/>
      <c r="UJH1"/>
      <c r="UJI1"/>
      <c r="UJJ1"/>
      <c r="UJK1"/>
      <c r="UJL1"/>
      <c r="UJM1"/>
      <c r="UJN1"/>
      <c r="UJO1"/>
      <c r="UJP1"/>
      <c r="UJQ1"/>
      <c r="UJR1"/>
      <c r="UJS1"/>
      <c r="UJT1"/>
      <c r="UJU1"/>
      <c r="UJV1"/>
      <c r="UJW1"/>
      <c r="UJX1"/>
      <c r="UJY1"/>
      <c r="UJZ1"/>
      <c r="UKA1"/>
      <c r="UKB1"/>
      <c r="UKC1"/>
      <c r="UKD1"/>
      <c r="UKE1"/>
      <c r="UKF1"/>
      <c r="UKG1"/>
      <c r="UKH1"/>
      <c r="UKI1"/>
      <c r="UKJ1"/>
      <c r="UKK1"/>
      <c r="UKL1"/>
      <c r="UKM1"/>
      <c r="UKN1"/>
      <c r="UKO1"/>
      <c r="UKP1"/>
      <c r="UKQ1"/>
      <c r="UKR1"/>
      <c r="UKS1"/>
      <c r="UKT1"/>
      <c r="UKU1"/>
      <c r="UKV1"/>
      <c r="UKW1"/>
      <c r="UKX1"/>
      <c r="UKY1"/>
      <c r="UKZ1"/>
      <c r="ULA1"/>
      <c r="ULB1"/>
      <c r="ULC1"/>
      <c r="ULD1"/>
      <c r="ULE1"/>
      <c r="ULF1"/>
      <c r="ULG1"/>
      <c r="ULH1"/>
      <c r="ULI1"/>
      <c r="ULJ1"/>
      <c r="ULK1"/>
      <c r="ULL1"/>
      <c r="ULM1"/>
      <c r="ULN1"/>
      <c r="ULO1"/>
      <c r="ULP1"/>
      <c r="ULQ1"/>
      <c r="ULR1"/>
      <c r="ULS1"/>
      <c r="ULT1"/>
      <c r="ULU1"/>
      <c r="ULV1"/>
      <c r="ULW1"/>
      <c r="ULX1"/>
      <c r="ULY1"/>
      <c r="ULZ1"/>
      <c r="UMA1"/>
      <c r="UMB1"/>
      <c r="UMC1"/>
      <c r="UMD1"/>
      <c r="UME1"/>
      <c r="UMF1"/>
      <c r="UMG1"/>
      <c r="UMH1"/>
      <c r="UMI1"/>
      <c r="UMJ1"/>
      <c r="UMK1"/>
      <c r="UML1"/>
      <c r="UMM1"/>
      <c r="UMN1"/>
      <c r="UMO1"/>
      <c r="UMP1"/>
      <c r="UMQ1"/>
      <c r="UMR1"/>
      <c r="UMS1"/>
      <c r="UMT1"/>
      <c r="UMU1"/>
      <c r="UMV1"/>
      <c r="UMW1"/>
      <c r="UMX1"/>
      <c r="UMY1"/>
      <c r="UMZ1"/>
      <c r="UNA1"/>
      <c r="UNB1"/>
      <c r="UNC1"/>
      <c r="UND1"/>
      <c r="UNE1"/>
      <c r="UNF1"/>
      <c r="UNG1"/>
      <c r="UNH1"/>
      <c r="UNI1"/>
      <c r="UNJ1"/>
      <c r="UNK1"/>
      <c r="UNL1"/>
      <c r="UNM1"/>
      <c r="UNN1"/>
      <c r="UNO1"/>
      <c r="UNP1"/>
      <c r="UNQ1"/>
      <c r="UNR1"/>
      <c r="UNS1"/>
      <c r="UNT1"/>
      <c r="UNU1"/>
      <c r="UNV1"/>
      <c r="UNW1"/>
      <c r="UNX1"/>
      <c r="UNY1"/>
      <c r="UNZ1"/>
      <c r="UOA1"/>
      <c r="UOB1"/>
      <c r="UOC1"/>
      <c r="UOD1"/>
      <c r="UOE1"/>
      <c r="UOF1"/>
      <c r="UOG1"/>
      <c r="UOH1"/>
      <c r="UOI1"/>
      <c r="UOJ1"/>
      <c r="UOK1"/>
      <c r="UOL1"/>
      <c r="UOM1"/>
      <c r="UON1"/>
      <c r="UOO1"/>
      <c r="UOP1"/>
      <c r="UOQ1"/>
      <c r="UOR1"/>
      <c r="UOS1"/>
      <c r="UOT1"/>
      <c r="UOU1"/>
      <c r="UOV1"/>
      <c r="UOW1"/>
      <c r="UOX1"/>
      <c r="UOY1"/>
      <c r="UOZ1"/>
      <c r="UPA1"/>
      <c r="UPB1"/>
      <c r="UPC1"/>
      <c r="UPD1"/>
      <c r="UPE1"/>
      <c r="UPF1"/>
      <c r="UPG1"/>
      <c r="UPH1"/>
      <c r="UPI1"/>
      <c r="UPJ1"/>
      <c r="UPK1"/>
      <c r="UPL1"/>
      <c r="UPM1"/>
      <c r="UPN1"/>
      <c r="UPO1"/>
      <c r="UPP1"/>
      <c r="UPQ1"/>
      <c r="UPR1"/>
      <c r="UPS1"/>
      <c r="UPT1"/>
      <c r="UPU1"/>
      <c r="UPV1"/>
      <c r="UPW1"/>
      <c r="UPX1"/>
      <c r="UPY1"/>
      <c r="UPZ1"/>
      <c r="UQA1"/>
      <c r="UQB1"/>
      <c r="UQC1"/>
      <c r="UQD1"/>
      <c r="UQE1"/>
      <c r="UQF1"/>
      <c r="UQG1"/>
      <c r="UQH1"/>
      <c r="UQI1"/>
      <c r="UQJ1"/>
      <c r="UQK1"/>
      <c r="UQL1"/>
      <c r="UQM1"/>
      <c r="UQN1"/>
      <c r="UQO1"/>
      <c r="UQP1"/>
      <c r="UQQ1"/>
      <c r="UQR1"/>
      <c r="UQS1"/>
      <c r="UQT1"/>
      <c r="UQU1"/>
      <c r="UQV1"/>
      <c r="UQW1"/>
      <c r="UQX1"/>
      <c r="UQY1"/>
      <c r="UQZ1"/>
      <c r="URA1"/>
      <c r="URB1"/>
      <c r="URC1"/>
      <c r="URD1"/>
      <c r="URE1"/>
      <c r="URF1"/>
      <c r="URG1"/>
      <c r="URH1"/>
      <c r="URI1"/>
      <c r="URJ1"/>
      <c r="URK1"/>
      <c r="URL1"/>
      <c r="URM1"/>
      <c r="URN1"/>
      <c r="URO1"/>
      <c r="URP1"/>
      <c r="URQ1"/>
      <c r="URR1"/>
      <c r="URS1"/>
      <c r="URT1"/>
      <c r="URU1"/>
      <c r="URV1"/>
      <c r="URW1"/>
      <c r="URX1"/>
      <c r="URY1"/>
      <c r="URZ1"/>
      <c r="USA1"/>
      <c r="USB1"/>
      <c r="USC1"/>
      <c r="USD1"/>
      <c r="USE1"/>
      <c r="USF1"/>
      <c r="USG1"/>
      <c r="USH1"/>
      <c r="USI1"/>
      <c r="USJ1"/>
      <c r="USK1"/>
      <c r="USL1"/>
      <c r="USM1"/>
      <c r="USN1"/>
      <c r="USO1"/>
      <c r="USP1"/>
      <c r="USQ1"/>
      <c r="USR1"/>
      <c r="USS1"/>
      <c r="UST1"/>
      <c r="USU1"/>
      <c r="USV1"/>
      <c r="USW1"/>
      <c r="USX1"/>
      <c r="USY1"/>
      <c r="USZ1"/>
      <c r="UTA1"/>
      <c r="UTB1"/>
      <c r="UTC1"/>
      <c r="UTD1"/>
      <c r="UTE1"/>
      <c r="UTF1"/>
      <c r="UTG1"/>
      <c r="UTH1"/>
      <c r="UTI1"/>
      <c r="UTJ1"/>
      <c r="UTK1"/>
      <c r="UTL1"/>
      <c r="UTM1"/>
      <c r="UTN1"/>
      <c r="UTO1"/>
      <c r="UTP1"/>
      <c r="UTQ1"/>
      <c r="UTR1"/>
      <c r="UTS1"/>
      <c r="UTT1"/>
      <c r="UTU1"/>
      <c r="UTV1"/>
      <c r="UTW1"/>
      <c r="UTX1"/>
      <c r="UTY1"/>
      <c r="UTZ1"/>
      <c r="UUA1"/>
      <c r="UUB1"/>
      <c r="UUC1"/>
      <c r="UUD1"/>
      <c r="UUE1"/>
      <c r="UUF1"/>
      <c r="UUG1"/>
      <c r="UUH1"/>
      <c r="UUI1"/>
      <c r="UUJ1"/>
      <c r="UUK1"/>
      <c r="UUL1"/>
      <c r="UUM1"/>
      <c r="UUN1"/>
      <c r="UUO1"/>
      <c r="UUP1"/>
      <c r="UUQ1"/>
      <c r="UUR1"/>
      <c r="UUS1"/>
      <c r="UUT1"/>
      <c r="UUU1"/>
      <c r="UUV1"/>
      <c r="UUW1"/>
      <c r="UUX1"/>
      <c r="UUY1"/>
      <c r="UUZ1"/>
      <c r="UVA1"/>
      <c r="UVB1"/>
      <c r="UVC1"/>
      <c r="UVD1"/>
      <c r="UVE1"/>
      <c r="UVF1"/>
      <c r="UVG1"/>
      <c r="UVH1"/>
      <c r="UVI1"/>
      <c r="UVJ1"/>
      <c r="UVK1"/>
      <c r="UVL1"/>
      <c r="UVM1"/>
      <c r="UVN1"/>
      <c r="UVO1"/>
      <c r="UVP1"/>
      <c r="UVQ1"/>
      <c r="UVR1"/>
      <c r="UVS1"/>
      <c r="UVT1"/>
      <c r="UVU1"/>
      <c r="UVV1"/>
      <c r="UVW1"/>
      <c r="UVX1"/>
      <c r="UVY1"/>
      <c r="UVZ1"/>
      <c r="UWA1"/>
      <c r="UWB1"/>
      <c r="UWC1"/>
      <c r="UWD1"/>
      <c r="UWE1"/>
      <c r="UWF1"/>
      <c r="UWG1"/>
      <c r="UWH1"/>
      <c r="UWI1"/>
      <c r="UWJ1"/>
      <c r="UWK1"/>
      <c r="UWL1"/>
      <c r="UWM1"/>
      <c r="UWN1"/>
      <c r="UWO1"/>
      <c r="UWP1"/>
      <c r="UWQ1"/>
      <c r="UWR1"/>
      <c r="UWS1"/>
      <c r="UWT1"/>
      <c r="UWU1"/>
      <c r="UWV1"/>
      <c r="UWW1"/>
      <c r="UWX1"/>
      <c r="UWY1"/>
      <c r="UWZ1"/>
      <c r="UXA1"/>
      <c r="UXB1"/>
      <c r="UXC1"/>
      <c r="UXD1"/>
      <c r="UXE1"/>
      <c r="UXF1"/>
      <c r="UXG1"/>
      <c r="UXH1"/>
      <c r="UXI1"/>
      <c r="UXJ1"/>
      <c r="UXK1"/>
      <c r="UXL1"/>
      <c r="UXM1"/>
      <c r="UXN1"/>
      <c r="UXO1"/>
      <c r="UXP1"/>
      <c r="UXQ1"/>
      <c r="UXR1"/>
      <c r="UXS1"/>
      <c r="UXT1"/>
      <c r="UXU1"/>
      <c r="UXV1"/>
      <c r="UXW1"/>
      <c r="UXX1"/>
      <c r="UXY1"/>
      <c r="UXZ1"/>
      <c r="UYA1"/>
      <c r="UYB1"/>
      <c r="UYC1"/>
      <c r="UYD1"/>
      <c r="UYE1"/>
      <c r="UYF1"/>
      <c r="UYG1"/>
      <c r="UYH1"/>
      <c r="UYI1"/>
      <c r="UYJ1"/>
      <c r="UYK1"/>
      <c r="UYL1"/>
      <c r="UYM1"/>
      <c r="UYN1"/>
      <c r="UYO1"/>
      <c r="UYP1"/>
      <c r="UYQ1"/>
      <c r="UYR1"/>
      <c r="UYS1"/>
      <c r="UYT1"/>
      <c r="UYU1"/>
      <c r="UYV1"/>
      <c r="UYW1"/>
      <c r="UYX1"/>
      <c r="UYY1"/>
      <c r="UYZ1"/>
      <c r="UZA1"/>
      <c r="UZB1"/>
      <c r="UZC1"/>
      <c r="UZD1"/>
      <c r="UZE1"/>
      <c r="UZF1"/>
      <c r="UZG1"/>
      <c r="UZH1"/>
      <c r="UZI1"/>
      <c r="UZJ1"/>
      <c r="UZK1"/>
      <c r="UZL1"/>
      <c r="UZM1"/>
      <c r="UZN1"/>
      <c r="UZO1"/>
      <c r="UZP1"/>
      <c r="UZQ1"/>
      <c r="UZR1"/>
      <c r="UZS1"/>
      <c r="UZT1"/>
      <c r="UZU1"/>
      <c r="UZV1"/>
      <c r="UZW1"/>
      <c r="UZX1"/>
      <c r="UZY1"/>
      <c r="UZZ1"/>
      <c r="VAA1"/>
      <c r="VAB1"/>
      <c r="VAC1"/>
      <c r="VAD1"/>
      <c r="VAE1"/>
      <c r="VAF1"/>
      <c r="VAG1"/>
      <c r="VAH1"/>
      <c r="VAI1"/>
      <c r="VAJ1"/>
      <c r="VAK1"/>
      <c r="VAL1"/>
      <c r="VAM1"/>
      <c r="VAN1"/>
      <c r="VAO1"/>
      <c r="VAP1"/>
      <c r="VAQ1"/>
      <c r="VAR1"/>
      <c r="VAS1"/>
      <c r="VAT1"/>
      <c r="VAU1"/>
      <c r="VAV1"/>
      <c r="VAW1"/>
      <c r="VAX1"/>
      <c r="VAY1"/>
      <c r="VAZ1"/>
      <c r="VBA1"/>
      <c r="VBB1"/>
      <c r="VBC1"/>
      <c r="VBD1"/>
      <c r="VBE1"/>
      <c r="VBF1"/>
      <c r="VBG1"/>
      <c r="VBH1"/>
      <c r="VBI1"/>
      <c r="VBJ1"/>
      <c r="VBK1"/>
      <c r="VBL1"/>
      <c r="VBM1"/>
      <c r="VBN1"/>
      <c r="VBO1"/>
      <c r="VBP1"/>
      <c r="VBQ1"/>
      <c r="VBR1"/>
      <c r="VBS1"/>
      <c r="VBT1"/>
      <c r="VBU1"/>
      <c r="VBV1"/>
      <c r="VBW1"/>
      <c r="VBX1"/>
      <c r="VBY1"/>
      <c r="VBZ1"/>
      <c r="VCA1"/>
      <c r="VCB1"/>
      <c r="VCC1"/>
      <c r="VCD1"/>
      <c r="VCE1"/>
      <c r="VCF1"/>
      <c r="VCG1"/>
      <c r="VCH1"/>
      <c r="VCI1"/>
      <c r="VCJ1"/>
      <c r="VCK1"/>
      <c r="VCL1"/>
      <c r="VCM1"/>
      <c r="VCN1"/>
      <c r="VCO1"/>
      <c r="VCP1"/>
      <c r="VCQ1"/>
      <c r="VCR1"/>
      <c r="VCS1"/>
      <c r="VCT1"/>
      <c r="VCU1"/>
      <c r="VCV1"/>
      <c r="VCW1"/>
      <c r="VCX1"/>
      <c r="VCY1"/>
      <c r="VCZ1"/>
      <c r="VDA1"/>
      <c r="VDB1"/>
      <c r="VDC1"/>
      <c r="VDD1"/>
      <c r="VDE1"/>
      <c r="VDF1"/>
      <c r="VDG1"/>
      <c r="VDH1"/>
      <c r="VDI1"/>
      <c r="VDJ1"/>
      <c r="VDK1"/>
      <c r="VDL1"/>
      <c r="VDM1"/>
      <c r="VDN1"/>
      <c r="VDO1"/>
      <c r="VDP1"/>
      <c r="VDQ1"/>
      <c r="VDR1"/>
      <c r="VDS1"/>
      <c r="VDT1"/>
      <c r="VDU1"/>
      <c r="VDV1"/>
      <c r="VDW1"/>
      <c r="VDX1"/>
      <c r="VDY1"/>
      <c r="VDZ1"/>
      <c r="VEA1"/>
      <c r="VEB1"/>
      <c r="VEC1"/>
      <c r="VED1"/>
      <c r="VEE1"/>
      <c r="VEF1"/>
      <c r="VEG1"/>
      <c r="VEH1"/>
      <c r="VEI1"/>
      <c r="VEJ1"/>
      <c r="VEK1"/>
      <c r="VEL1"/>
      <c r="VEM1"/>
      <c r="VEN1"/>
      <c r="VEO1"/>
      <c r="VEP1"/>
      <c r="VEQ1"/>
      <c r="VER1"/>
      <c r="VES1"/>
      <c r="VET1"/>
      <c r="VEU1"/>
      <c r="VEV1"/>
      <c r="VEW1"/>
      <c r="VEX1"/>
      <c r="VEY1"/>
      <c r="VEZ1"/>
      <c r="VFA1"/>
      <c r="VFB1"/>
      <c r="VFC1"/>
      <c r="VFD1"/>
      <c r="VFE1"/>
      <c r="VFF1"/>
      <c r="VFG1"/>
      <c r="VFH1"/>
      <c r="VFI1"/>
      <c r="VFJ1"/>
      <c r="VFK1"/>
      <c r="VFL1"/>
      <c r="VFM1"/>
      <c r="VFN1"/>
      <c r="VFO1"/>
      <c r="VFP1"/>
      <c r="VFQ1"/>
      <c r="VFR1"/>
      <c r="VFS1"/>
      <c r="VFT1"/>
      <c r="VFU1"/>
      <c r="VFV1"/>
      <c r="VFW1"/>
      <c r="VFX1"/>
      <c r="VFY1"/>
      <c r="VFZ1"/>
      <c r="VGA1"/>
      <c r="VGB1"/>
      <c r="VGC1"/>
      <c r="VGD1"/>
      <c r="VGE1"/>
      <c r="VGF1"/>
      <c r="VGG1"/>
      <c r="VGH1"/>
      <c r="VGI1"/>
      <c r="VGJ1"/>
      <c r="VGK1"/>
      <c r="VGL1"/>
      <c r="VGM1"/>
      <c r="VGN1"/>
      <c r="VGO1"/>
      <c r="VGP1"/>
      <c r="VGQ1"/>
      <c r="VGR1"/>
      <c r="VGS1"/>
      <c r="VGT1"/>
      <c r="VGU1"/>
      <c r="VGV1"/>
      <c r="VGW1"/>
      <c r="VGX1"/>
      <c r="VGY1"/>
      <c r="VGZ1"/>
      <c r="VHA1"/>
      <c r="VHB1"/>
      <c r="VHC1"/>
      <c r="VHD1"/>
      <c r="VHE1"/>
      <c r="VHF1"/>
      <c r="VHG1"/>
      <c r="VHH1"/>
      <c r="VHI1"/>
      <c r="VHJ1"/>
      <c r="VHK1"/>
      <c r="VHL1"/>
      <c r="VHM1"/>
      <c r="VHN1"/>
      <c r="VHO1"/>
      <c r="VHP1"/>
      <c r="VHQ1"/>
      <c r="VHR1"/>
      <c r="VHS1"/>
      <c r="VHT1"/>
      <c r="VHU1"/>
      <c r="VHV1"/>
      <c r="VHW1"/>
      <c r="VHX1"/>
      <c r="VHY1"/>
      <c r="VHZ1"/>
      <c r="VIA1"/>
      <c r="VIB1"/>
      <c r="VIC1"/>
      <c r="VID1"/>
      <c r="VIE1"/>
      <c r="VIF1"/>
      <c r="VIG1"/>
      <c r="VIH1"/>
      <c r="VII1"/>
      <c r="VIJ1"/>
      <c r="VIK1"/>
      <c r="VIL1"/>
      <c r="VIM1"/>
      <c r="VIN1"/>
      <c r="VIO1"/>
      <c r="VIP1"/>
      <c r="VIQ1"/>
      <c r="VIR1"/>
      <c r="VIS1"/>
      <c r="VIT1"/>
      <c r="VIU1"/>
      <c r="VIV1"/>
      <c r="VIW1"/>
      <c r="VIX1"/>
      <c r="VIY1"/>
      <c r="VIZ1"/>
      <c r="VJA1"/>
      <c r="VJB1"/>
      <c r="VJC1"/>
      <c r="VJD1"/>
      <c r="VJE1"/>
      <c r="VJF1"/>
      <c r="VJG1"/>
      <c r="VJH1"/>
      <c r="VJI1"/>
      <c r="VJJ1"/>
      <c r="VJK1"/>
      <c r="VJL1"/>
      <c r="VJM1"/>
      <c r="VJN1"/>
      <c r="VJO1"/>
      <c r="VJP1"/>
      <c r="VJQ1"/>
      <c r="VJR1"/>
      <c r="VJS1"/>
      <c r="VJT1"/>
      <c r="VJU1"/>
      <c r="VJV1"/>
      <c r="VJW1"/>
      <c r="VJX1"/>
      <c r="VJY1"/>
      <c r="VJZ1"/>
      <c r="VKA1"/>
      <c r="VKB1"/>
      <c r="VKC1"/>
      <c r="VKD1"/>
      <c r="VKE1"/>
      <c r="VKF1"/>
      <c r="VKG1"/>
      <c r="VKH1"/>
      <c r="VKI1"/>
      <c r="VKJ1"/>
      <c r="VKK1"/>
      <c r="VKL1"/>
      <c r="VKM1"/>
      <c r="VKN1"/>
      <c r="VKO1"/>
      <c r="VKP1"/>
      <c r="VKQ1"/>
      <c r="VKR1"/>
      <c r="VKS1"/>
      <c r="VKT1"/>
      <c r="VKU1"/>
      <c r="VKV1"/>
      <c r="VKW1"/>
      <c r="VKX1"/>
      <c r="VKY1"/>
      <c r="VKZ1"/>
      <c r="VLA1"/>
      <c r="VLB1"/>
      <c r="VLC1"/>
      <c r="VLD1"/>
      <c r="VLE1"/>
      <c r="VLF1"/>
      <c r="VLG1"/>
      <c r="VLH1"/>
      <c r="VLI1"/>
      <c r="VLJ1"/>
      <c r="VLK1"/>
      <c r="VLL1"/>
      <c r="VLM1"/>
      <c r="VLN1"/>
      <c r="VLO1"/>
      <c r="VLP1"/>
      <c r="VLQ1"/>
      <c r="VLR1"/>
      <c r="VLS1"/>
      <c r="VLT1"/>
      <c r="VLU1"/>
      <c r="VLV1"/>
      <c r="VLW1"/>
      <c r="VLX1"/>
      <c r="VLY1"/>
      <c r="VLZ1"/>
      <c r="VMA1"/>
      <c r="VMB1"/>
      <c r="VMC1"/>
      <c r="VMD1"/>
      <c r="VME1"/>
      <c r="VMF1"/>
      <c r="VMG1"/>
      <c r="VMH1"/>
      <c r="VMI1"/>
      <c r="VMJ1"/>
      <c r="VMK1"/>
      <c r="VML1"/>
      <c r="VMM1"/>
      <c r="VMN1"/>
      <c r="VMO1"/>
      <c r="VMP1"/>
      <c r="VMQ1"/>
      <c r="VMR1"/>
      <c r="VMS1"/>
      <c r="VMT1"/>
      <c r="VMU1"/>
      <c r="VMV1"/>
      <c r="VMW1"/>
      <c r="VMX1"/>
      <c r="VMY1"/>
      <c r="VMZ1"/>
      <c r="VNA1"/>
      <c r="VNB1"/>
      <c r="VNC1"/>
      <c r="VND1"/>
      <c r="VNE1"/>
      <c r="VNF1"/>
      <c r="VNG1"/>
      <c r="VNH1"/>
      <c r="VNI1"/>
      <c r="VNJ1"/>
      <c r="VNK1"/>
      <c r="VNL1"/>
      <c r="VNM1"/>
      <c r="VNN1"/>
      <c r="VNO1"/>
      <c r="VNP1"/>
      <c r="VNQ1"/>
      <c r="VNR1"/>
      <c r="VNS1"/>
      <c r="VNT1"/>
      <c r="VNU1"/>
      <c r="VNV1"/>
      <c r="VNW1"/>
      <c r="VNX1"/>
      <c r="VNY1"/>
      <c r="VNZ1"/>
      <c r="VOA1"/>
      <c r="VOB1"/>
      <c r="VOC1"/>
      <c r="VOD1"/>
      <c r="VOE1"/>
      <c r="VOF1"/>
      <c r="VOG1"/>
      <c r="VOH1"/>
      <c r="VOI1"/>
      <c r="VOJ1"/>
      <c r="VOK1"/>
      <c r="VOL1"/>
      <c r="VOM1"/>
      <c r="VON1"/>
      <c r="VOO1"/>
      <c r="VOP1"/>
      <c r="VOQ1"/>
      <c r="VOR1"/>
      <c r="VOS1"/>
      <c r="VOT1"/>
      <c r="VOU1"/>
      <c r="VOV1"/>
      <c r="VOW1"/>
      <c r="VOX1"/>
      <c r="VOY1"/>
      <c r="VOZ1"/>
      <c r="VPA1"/>
      <c r="VPB1"/>
      <c r="VPC1"/>
      <c r="VPD1"/>
      <c r="VPE1"/>
      <c r="VPF1"/>
      <c r="VPG1"/>
      <c r="VPH1"/>
      <c r="VPI1"/>
      <c r="VPJ1"/>
      <c r="VPK1"/>
      <c r="VPL1"/>
      <c r="VPM1"/>
      <c r="VPN1"/>
      <c r="VPO1"/>
      <c r="VPP1"/>
      <c r="VPQ1"/>
      <c r="VPR1"/>
      <c r="VPS1"/>
      <c r="VPT1"/>
      <c r="VPU1"/>
      <c r="VPV1"/>
      <c r="VPW1"/>
      <c r="VPX1"/>
      <c r="VPY1"/>
      <c r="VPZ1"/>
      <c r="VQA1"/>
      <c r="VQB1"/>
      <c r="VQC1"/>
      <c r="VQD1"/>
      <c r="VQE1"/>
      <c r="VQF1"/>
      <c r="VQG1"/>
      <c r="VQH1"/>
      <c r="VQI1"/>
      <c r="VQJ1"/>
      <c r="VQK1"/>
      <c r="VQL1"/>
      <c r="VQM1"/>
      <c r="VQN1"/>
      <c r="VQO1"/>
      <c r="VQP1"/>
      <c r="VQQ1"/>
      <c r="VQR1"/>
      <c r="VQS1"/>
      <c r="VQT1"/>
      <c r="VQU1"/>
      <c r="VQV1"/>
      <c r="VQW1"/>
      <c r="VQX1"/>
      <c r="VQY1"/>
      <c r="VQZ1"/>
      <c r="VRA1"/>
      <c r="VRB1"/>
      <c r="VRC1"/>
      <c r="VRD1"/>
      <c r="VRE1"/>
      <c r="VRF1"/>
      <c r="VRG1"/>
      <c r="VRH1"/>
      <c r="VRI1"/>
      <c r="VRJ1"/>
      <c r="VRK1"/>
      <c r="VRL1"/>
      <c r="VRM1"/>
      <c r="VRN1"/>
      <c r="VRO1"/>
      <c r="VRP1"/>
      <c r="VRQ1"/>
      <c r="VRR1"/>
      <c r="VRS1"/>
      <c r="VRT1"/>
      <c r="VRU1"/>
      <c r="VRV1"/>
      <c r="VRW1"/>
      <c r="VRX1"/>
      <c r="VRY1"/>
      <c r="VRZ1"/>
      <c r="VSA1"/>
      <c r="VSB1"/>
      <c r="VSC1"/>
      <c r="VSD1"/>
      <c r="VSE1"/>
      <c r="VSF1"/>
      <c r="VSG1"/>
      <c r="VSH1"/>
      <c r="VSI1"/>
      <c r="VSJ1"/>
      <c r="VSK1"/>
      <c r="VSL1"/>
      <c r="VSM1"/>
      <c r="VSN1"/>
      <c r="VSO1"/>
      <c r="VSP1"/>
      <c r="VSQ1"/>
      <c r="VSR1"/>
      <c r="VSS1"/>
      <c r="VST1"/>
      <c r="VSU1"/>
      <c r="VSV1"/>
      <c r="VSW1"/>
      <c r="VSX1"/>
      <c r="VSY1"/>
      <c r="VSZ1"/>
      <c r="VTA1"/>
      <c r="VTB1"/>
      <c r="VTC1"/>
      <c r="VTD1"/>
      <c r="VTE1"/>
      <c r="VTF1"/>
      <c r="VTG1"/>
      <c r="VTH1"/>
      <c r="VTI1"/>
      <c r="VTJ1"/>
      <c r="VTK1"/>
      <c r="VTL1"/>
      <c r="VTM1"/>
      <c r="VTN1"/>
      <c r="VTO1"/>
      <c r="VTP1"/>
      <c r="VTQ1"/>
      <c r="VTR1"/>
      <c r="VTS1"/>
      <c r="VTT1"/>
      <c r="VTU1"/>
      <c r="VTV1"/>
      <c r="VTW1"/>
      <c r="VTX1"/>
      <c r="VTY1"/>
      <c r="VTZ1"/>
      <c r="VUA1"/>
      <c r="VUB1"/>
      <c r="VUC1"/>
      <c r="VUD1"/>
      <c r="VUE1"/>
      <c r="VUF1"/>
      <c r="VUG1"/>
      <c r="VUH1"/>
      <c r="VUI1"/>
      <c r="VUJ1"/>
      <c r="VUK1"/>
      <c r="VUL1"/>
      <c r="VUM1"/>
      <c r="VUN1"/>
      <c r="VUO1"/>
      <c r="VUP1"/>
      <c r="VUQ1"/>
      <c r="VUR1"/>
      <c r="VUS1"/>
      <c r="VUT1"/>
      <c r="VUU1"/>
      <c r="VUV1"/>
      <c r="VUW1"/>
      <c r="VUX1"/>
      <c r="VUY1"/>
      <c r="VUZ1"/>
      <c r="VVA1"/>
      <c r="VVB1"/>
      <c r="VVC1"/>
      <c r="VVD1"/>
      <c r="VVE1"/>
      <c r="VVF1"/>
      <c r="VVG1"/>
      <c r="VVH1"/>
      <c r="VVI1"/>
      <c r="VVJ1"/>
      <c r="VVK1"/>
      <c r="VVL1"/>
      <c r="VVM1"/>
      <c r="VVN1"/>
      <c r="VVO1"/>
      <c r="VVP1"/>
      <c r="VVQ1"/>
      <c r="VVR1"/>
      <c r="VVS1"/>
      <c r="VVT1"/>
      <c r="VVU1"/>
      <c r="VVV1"/>
      <c r="VVW1"/>
      <c r="VVX1"/>
      <c r="VVY1"/>
      <c r="VVZ1"/>
      <c r="VWA1"/>
      <c r="VWB1"/>
      <c r="VWC1"/>
      <c r="VWD1"/>
      <c r="VWE1"/>
      <c r="VWF1"/>
      <c r="VWG1"/>
      <c r="VWH1"/>
      <c r="VWI1"/>
      <c r="VWJ1"/>
      <c r="VWK1"/>
      <c r="VWL1"/>
      <c r="VWM1"/>
      <c r="VWN1"/>
      <c r="VWO1"/>
      <c r="VWP1"/>
      <c r="VWQ1"/>
      <c r="VWR1"/>
      <c r="VWS1"/>
      <c r="VWT1"/>
      <c r="VWU1"/>
      <c r="VWV1"/>
      <c r="VWW1"/>
      <c r="VWX1"/>
      <c r="VWY1"/>
      <c r="VWZ1"/>
      <c r="VXA1"/>
      <c r="VXB1"/>
      <c r="VXC1"/>
      <c r="VXD1"/>
      <c r="VXE1"/>
      <c r="VXF1"/>
      <c r="VXG1"/>
      <c r="VXH1"/>
      <c r="VXI1"/>
      <c r="VXJ1"/>
      <c r="VXK1"/>
      <c r="VXL1"/>
      <c r="VXM1"/>
      <c r="VXN1"/>
      <c r="VXO1"/>
      <c r="VXP1"/>
      <c r="VXQ1"/>
      <c r="VXR1"/>
      <c r="VXS1"/>
      <c r="VXT1"/>
      <c r="VXU1"/>
      <c r="VXV1"/>
      <c r="VXW1"/>
      <c r="VXX1"/>
      <c r="VXY1"/>
      <c r="VXZ1"/>
      <c r="VYA1"/>
      <c r="VYB1"/>
      <c r="VYC1"/>
      <c r="VYD1"/>
      <c r="VYE1"/>
      <c r="VYF1"/>
      <c r="VYG1"/>
      <c r="VYH1"/>
      <c r="VYI1"/>
      <c r="VYJ1"/>
      <c r="VYK1"/>
      <c r="VYL1"/>
      <c r="VYM1"/>
      <c r="VYN1"/>
      <c r="VYO1"/>
      <c r="VYP1"/>
      <c r="VYQ1"/>
      <c r="VYR1"/>
      <c r="VYS1"/>
      <c r="VYT1"/>
      <c r="VYU1"/>
      <c r="VYV1"/>
      <c r="VYW1"/>
      <c r="VYX1"/>
      <c r="VYY1"/>
      <c r="VYZ1"/>
      <c r="VZA1"/>
      <c r="VZB1"/>
      <c r="VZC1"/>
      <c r="VZD1"/>
      <c r="VZE1"/>
      <c r="VZF1"/>
      <c r="VZG1"/>
      <c r="VZH1"/>
      <c r="VZI1"/>
      <c r="VZJ1"/>
      <c r="VZK1"/>
      <c r="VZL1"/>
      <c r="VZM1"/>
      <c r="VZN1"/>
      <c r="VZO1"/>
      <c r="VZP1"/>
      <c r="VZQ1"/>
      <c r="VZR1"/>
      <c r="VZS1"/>
      <c r="VZT1"/>
      <c r="VZU1"/>
      <c r="VZV1"/>
      <c r="VZW1"/>
      <c r="VZX1"/>
      <c r="VZY1"/>
      <c r="VZZ1"/>
      <c r="WAA1"/>
      <c r="WAB1"/>
      <c r="WAC1"/>
      <c r="WAD1"/>
      <c r="WAE1"/>
      <c r="WAF1"/>
      <c r="WAG1"/>
      <c r="WAH1"/>
      <c r="WAI1"/>
      <c r="WAJ1"/>
      <c r="WAK1"/>
      <c r="WAL1"/>
      <c r="WAM1"/>
      <c r="WAN1"/>
      <c r="WAO1"/>
      <c r="WAP1"/>
      <c r="WAQ1"/>
      <c r="WAR1"/>
      <c r="WAS1"/>
      <c r="WAT1"/>
      <c r="WAU1"/>
      <c r="WAV1"/>
      <c r="WAW1"/>
      <c r="WAX1"/>
      <c r="WAY1"/>
      <c r="WAZ1"/>
      <c r="WBA1"/>
      <c r="WBB1"/>
      <c r="WBC1"/>
      <c r="WBD1"/>
      <c r="WBE1"/>
      <c r="WBF1"/>
      <c r="WBG1"/>
      <c r="WBH1"/>
      <c r="WBI1"/>
      <c r="WBJ1"/>
      <c r="WBK1"/>
      <c r="WBL1"/>
      <c r="WBM1"/>
      <c r="WBN1"/>
      <c r="WBO1"/>
      <c r="WBP1"/>
      <c r="WBQ1"/>
      <c r="WBR1"/>
      <c r="WBS1"/>
      <c r="WBT1"/>
      <c r="WBU1"/>
      <c r="WBV1"/>
      <c r="WBW1"/>
      <c r="WBX1"/>
      <c r="WBY1"/>
      <c r="WBZ1"/>
      <c r="WCA1"/>
      <c r="WCB1"/>
      <c r="WCC1"/>
      <c r="WCD1"/>
      <c r="WCE1"/>
      <c r="WCF1"/>
      <c r="WCG1"/>
      <c r="WCH1"/>
      <c r="WCI1"/>
      <c r="WCJ1"/>
      <c r="WCK1"/>
      <c r="WCL1"/>
      <c r="WCM1"/>
      <c r="WCN1"/>
      <c r="WCO1"/>
      <c r="WCP1"/>
      <c r="WCQ1"/>
      <c r="WCR1"/>
      <c r="WCS1"/>
      <c r="WCT1"/>
      <c r="WCU1"/>
      <c r="WCV1"/>
      <c r="WCW1"/>
      <c r="WCX1"/>
      <c r="WCY1"/>
      <c r="WCZ1"/>
      <c r="WDA1"/>
      <c r="WDB1"/>
      <c r="WDC1"/>
      <c r="WDD1"/>
      <c r="WDE1"/>
      <c r="WDF1"/>
      <c r="WDG1"/>
      <c r="WDH1"/>
      <c r="WDI1"/>
      <c r="WDJ1"/>
      <c r="WDK1"/>
      <c r="WDL1"/>
      <c r="WDM1"/>
      <c r="WDN1"/>
      <c r="WDO1"/>
      <c r="WDP1"/>
      <c r="WDQ1"/>
      <c r="WDR1"/>
      <c r="WDS1"/>
      <c r="WDT1"/>
      <c r="WDU1"/>
      <c r="WDV1"/>
      <c r="WDW1"/>
      <c r="WDX1"/>
      <c r="WDY1"/>
      <c r="WDZ1"/>
      <c r="WEA1"/>
      <c r="WEB1"/>
      <c r="WEC1"/>
      <c r="WED1"/>
      <c r="WEE1"/>
      <c r="WEF1"/>
      <c r="WEG1"/>
      <c r="WEH1"/>
      <c r="WEI1"/>
      <c r="WEJ1"/>
      <c r="WEK1"/>
      <c r="WEL1"/>
      <c r="WEM1"/>
      <c r="WEN1"/>
      <c r="WEO1"/>
      <c r="WEP1"/>
      <c r="WEQ1"/>
      <c r="WER1"/>
      <c r="WES1"/>
      <c r="WET1"/>
      <c r="WEU1"/>
      <c r="WEV1"/>
      <c r="WEW1"/>
      <c r="WEX1"/>
      <c r="WEY1"/>
      <c r="WEZ1"/>
      <c r="WFA1"/>
      <c r="WFB1"/>
      <c r="WFC1"/>
      <c r="WFD1"/>
      <c r="WFE1"/>
      <c r="WFF1"/>
      <c r="WFG1"/>
      <c r="WFH1"/>
      <c r="WFI1"/>
      <c r="WFJ1"/>
      <c r="WFK1"/>
      <c r="WFL1"/>
      <c r="WFM1"/>
      <c r="WFN1"/>
      <c r="WFO1"/>
      <c r="WFP1"/>
      <c r="WFQ1"/>
      <c r="WFR1"/>
      <c r="WFS1"/>
      <c r="WFT1"/>
      <c r="WFU1"/>
      <c r="WFV1"/>
      <c r="WFW1"/>
      <c r="WFX1"/>
      <c r="WFY1"/>
      <c r="WFZ1"/>
      <c r="WGA1"/>
      <c r="WGB1"/>
      <c r="WGC1"/>
      <c r="WGD1"/>
      <c r="WGE1"/>
      <c r="WGF1"/>
      <c r="WGG1"/>
      <c r="WGH1"/>
      <c r="WGI1"/>
      <c r="WGJ1"/>
      <c r="WGK1"/>
      <c r="WGL1"/>
      <c r="WGM1"/>
      <c r="WGN1"/>
      <c r="WGO1"/>
      <c r="WGP1"/>
      <c r="WGQ1"/>
      <c r="WGR1"/>
      <c r="WGS1"/>
      <c r="WGT1"/>
      <c r="WGU1"/>
      <c r="WGV1"/>
      <c r="WGW1"/>
      <c r="WGX1"/>
      <c r="WGY1"/>
      <c r="WGZ1"/>
      <c r="WHA1"/>
      <c r="WHB1"/>
      <c r="WHC1"/>
      <c r="WHD1"/>
      <c r="WHE1"/>
      <c r="WHF1"/>
      <c r="WHG1"/>
      <c r="WHH1"/>
      <c r="WHI1"/>
      <c r="WHJ1"/>
      <c r="WHK1"/>
      <c r="WHL1"/>
      <c r="WHM1"/>
      <c r="WHN1"/>
      <c r="WHO1"/>
      <c r="WHP1"/>
      <c r="WHQ1"/>
      <c r="WHR1"/>
      <c r="WHS1"/>
      <c r="WHT1"/>
      <c r="WHU1"/>
      <c r="WHV1"/>
      <c r="WHW1"/>
      <c r="WHX1"/>
      <c r="WHY1"/>
      <c r="WHZ1"/>
      <c r="WIA1"/>
      <c r="WIB1"/>
      <c r="WIC1"/>
      <c r="WID1"/>
      <c r="WIE1"/>
      <c r="WIF1"/>
      <c r="WIG1"/>
      <c r="WIH1"/>
      <c r="WII1"/>
      <c r="WIJ1"/>
      <c r="WIK1"/>
      <c r="WIL1"/>
      <c r="WIM1"/>
      <c r="WIN1"/>
      <c r="WIO1"/>
      <c r="WIP1"/>
      <c r="WIQ1"/>
      <c r="WIR1"/>
      <c r="WIS1"/>
      <c r="WIT1"/>
      <c r="WIU1"/>
      <c r="WIV1"/>
      <c r="WIW1"/>
      <c r="WIX1"/>
      <c r="WIY1"/>
      <c r="WIZ1"/>
      <c r="WJA1"/>
      <c r="WJB1"/>
      <c r="WJC1"/>
      <c r="WJD1"/>
      <c r="WJE1"/>
      <c r="WJF1"/>
      <c r="WJG1"/>
      <c r="WJH1"/>
      <c r="WJI1"/>
      <c r="WJJ1"/>
      <c r="WJK1"/>
      <c r="WJL1"/>
      <c r="WJM1"/>
      <c r="WJN1"/>
      <c r="WJO1"/>
      <c r="WJP1"/>
      <c r="WJQ1"/>
      <c r="WJR1"/>
      <c r="WJS1"/>
      <c r="WJT1"/>
      <c r="WJU1"/>
      <c r="WJV1"/>
      <c r="WJW1"/>
      <c r="WJX1"/>
      <c r="WJY1"/>
      <c r="WJZ1"/>
      <c r="WKA1"/>
      <c r="WKB1"/>
      <c r="WKC1"/>
      <c r="WKD1"/>
      <c r="WKE1"/>
      <c r="WKF1"/>
      <c r="WKG1"/>
      <c r="WKH1"/>
      <c r="WKI1"/>
      <c r="WKJ1"/>
      <c r="WKK1"/>
      <c r="WKL1"/>
      <c r="WKM1"/>
      <c r="WKN1"/>
      <c r="WKO1"/>
      <c r="WKP1"/>
      <c r="WKQ1"/>
      <c r="WKR1"/>
      <c r="WKS1"/>
      <c r="WKT1"/>
      <c r="WKU1"/>
      <c r="WKV1"/>
      <c r="WKW1"/>
      <c r="WKX1"/>
      <c r="WKY1"/>
      <c r="WKZ1"/>
      <c r="WLA1"/>
      <c r="WLB1"/>
      <c r="WLC1"/>
      <c r="WLD1"/>
      <c r="WLE1"/>
      <c r="WLF1"/>
      <c r="WLG1"/>
      <c r="WLH1"/>
      <c r="WLI1"/>
      <c r="WLJ1"/>
      <c r="WLK1"/>
      <c r="WLL1"/>
      <c r="WLM1"/>
      <c r="WLN1"/>
      <c r="WLO1"/>
      <c r="WLP1"/>
      <c r="WLQ1"/>
      <c r="WLR1"/>
      <c r="WLS1"/>
      <c r="WLT1"/>
      <c r="WLU1"/>
      <c r="WLV1"/>
      <c r="WLW1"/>
      <c r="WLX1"/>
      <c r="WLY1"/>
      <c r="WLZ1"/>
      <c r="WMA1"/>
      <c r="WMB1"/>
      <c r="WMC1"/>
      <c r="WMD1"/>
      <c r="WME1"/>
      <c r="WMF1"/>
      <c r="WMG1"/>
      <c r="WMH1"/>
      <c r="WMI1"/>
      <c r="WMJ1"/>
      <c r="WMK1"/>
      <c r="WML1"/>
      <c r="WMM1"/>
      <c r="WMN1"/>
      <c r="WMO1"/>
      <c r="WMP1"/>
      <c r="WMQ1"/>
      <c r="WMR1"/>
      <c r="WMS1"/>
      <c r="WMT1"/>
      <c r="WMU1"/>
      <c r="WMV1"/>
      <c r="WMW1"/>
      <c r="WMX1"/>
      <c r="WMY1"/>
      <c r="WMZ1"/>
      <c r="WNA1"/>
      <c r="WNB1"/>
      <c r="WNC1"/>
      <c r="WND1"/>
      <c r="WNE1"/>
      <c r="WNF1"/>
      <c r="WNG1"/>
      <c r="WNH1"/>
      <c r="WNI1"/>
      <c r="WNJ1"/>
      <c r="WNK1"/>
      <c r="WNL1"/>
      <c r="WNM1"/>
      <c r="WNN1"/>
      <c r="WNO1"/>
      <c r="WNP1"/>
      <c r="WNQ1"/>
      <c r="WNR1"/>
      <c r="WNS1"/>
      <c r="WNT1"/>
      <c r="WNU1"/>
      <c r="WNV1"/>
      <c r="WNW1"/>
      <c r="WNX1"/>
      <c r="WNY1"/>
      <c r="WNZ1"/>
      <c r="WOA1"/>
      <c r="WOB1"/>
      <c r="WOC1"/>
      <c r="WOD1"/>
      <c r="WOE1"/>
      <c r="WOF1"/>
      <c r="WOG1"/>
      <c r="WOH1"/>
      <c r="WOI1"/>
      <c r="WOJ1"/>
      <c r="WOK1"/>
      <c r="WOL1"/>
      <c r="WOM1"/>
      <c r="WON1"/>
      <c r="WOO1"/>
      <c r="WOP1"/>
      <c r="WOQ1"/>
      <c r="WOR1"/>
      <c r="WOS1"/>
      <c r="WOT1"/>
      <c r="WOU1"/>
      <c r="WOV1"/>
      <c r="WOW1"/>
      <c r="WOX1"/>
      <c r="WOY1"/>
      <c r="WOZ1"/>
      <c r="WPA1"/>
      <c r="WPB1"/>
      <c r="WPC1"/>
      <c r="WPD1"/>
      <c r="WPE1"/>
      <c r="WPF1"/>
      <c r="WPG1"/>
      <c r="WPH1"/>
      <c r="WPI1"/>
      <c r="WPJ1"/>
      <c r="WPK1"/>
      <c r="WPL1"/>
      <c r="WPM1"/>
      <c r="WPN1"/>
      <c r="WPO1"/>
      <c r="WPP1"/>
      <c r="WPQ1"/>
      <c r="WPR1"/>
      <c r="WPS1"/>
      <c r="WPT1"/>
      <c r="WPU1"/>
      <c r="WPV1"/>
      <c r="WPW1"/>
      <c r="WPX1"/>
      <c r="WPY1"/>
      <c r="WPZ1"/>
      <c r="WQA1"/>
      <c r="WQB1"/>
      <c r="WQC1"/>
      <c r="WQD1"/>
      <c r="WQE1"/>
      <c r="WQF1"/>
      <c r="WQG1"/>
      <c r="WQH1"/>
      <c r="WQI1"/>
      <c r="WQJ1"/>
      <c r="WQK1"/>
      <c r="WQL1"/>
      <c r="WQM1"/>
      <c r="WQN1"/>
      <c r="WQO1"/>
      <c r="WQP1"/>
      <c r="WQQ1"/>
      <c r="WQR1"/>
      <c r="WQS1"/>
      <c r="WQT1"/>
      <c r="WQU1"/>
      <c r="WQV1"/>
      <c r="WQW1"/>
      <c r="WQX1"/>
      <c r="WQY1"/>
      <c r="WQZ1"/>
      <c r="WRA1"/>
      <c r="WRB1"/>
      <c r="WRC1"/>
      <c r="WRD1"/>
      <c r="WRE1"/>
      <c r="WRF1"/>
      <c r="WRG1"/>
      <c r="WRH1"/>
      <c r="WRI1"/>
      <c r="WRJ1"/>
      <c r="WRK1"/>
      <c r="WRL1"/>
      <c r="WRM1"/>
      <c r="WRN1"/>
      <c r="WRO1"/>
      <c r="WRP1"/>
      <c r="WRQ1"/>
      <c r="WRR1"/>
      <c r="WRS1"/>
      <c r="WRT1"/>
      <c r="WRU1"/>
      <c r="WRV1"/>
      <c r="WRW1"/>
      <c r="WRX1"/>
      <c r="WRY1"/>
      <c r="WRZ1"/>
      <c r="WSA1"/>
      <c r="WSB1"/>
      <c r="WSC1"/>
      <c r="WSD1"/>
      <c r="WSE1"/>
      <c r="WSF1"/>
      <c r="WSG1"/>
      <c r="WSH1"/>
      <c r="WSI1"/>
      <c r="WSJ1"/>
      <c r="WSK1"/>
      <c r="WSL1"/>
      <c r="WSM1"/>
      <c r="WSN1"/>
      <c r="WSO1"/>
      <c r="WSP1"/>
      <c r="WSQ1"/>
      <c r="WSR1"/>
      <c r="WSS1"/>
      <c r="WST1"/>
      <c r="WSU1"/>
      <c r="WSV1"/>
      <c r="WSW1"/>
      <c r="WSX1"/>
      <c r="WSY1"/>
      <c r="WSZ1"/>
      <c r="WTA1"/>
      <c r="WTB1"/>
      <c r="WTC1"/>
      <c r="WTD1"/>
      <c r="WTE1"/>
      <c r="WTF1"/>
      <c r="WTG1"/>
      <c r="WTH1"/>
      <c r="WTI1"/>
      <c r="WTJ1"/>
      <c r="WTK1"/>
      <c r="WTL1"/>
      <c r="WTM1"/>
      <c r="WTN1"/>
      <c r="WTO1"/>
      <c r="WTP1"/>
      <c r="WTQ1"/>
      <c r="WTR1"/>
      <c r="WTS1"/>
      <c r="WTT1"/>
      <c r="WTU1"/>
      <c r="WTV1"/>
      <c r="WTW1"/>
      <c r="WTX1"/>
      <c r="WTY1"/>
      <c r="WTZ1"/>
      <c r="WUA1"/>
      <c r="WUB1"/>
      <c r="WUC1"/>
      <c r="WUD1"/>
      <c r="WUE1"/>
      <c r="WUF1"/>
      <c r="WUG1"/>
      <c r="WUH1"/>
      <c r="WUI1"/>
      <c r="WUJ1"/>
      <c r="WUK1"/>
      <c r="WUL1"/>
      <c r="WUM1"/>
      <c r="WUN1"/>
      <c r="WUO1"/>
      <c r="WUP1"/>
      <c r="WUQ1"/>
      <c r="WUR1"/>
      <c r="WUS1"/>
      <c r="WUT1"/>
      <c r="WUU1"/>
      <c r="WUV1"/>
      <c r="WUW1"/>
      <c r="WUX1"/>
      <c r="WUY1"/>
      <c r="WUZ1"/>
      <c r="WVA1"/>
      <c r="WVB1"/>
      <c r="WVC1"/>
      <c r="WVD1"/>
      <c r="WVE1"/>
      <c r="WVF1"/>
      <c r="WVG1"/>
      <c r="WVH1"/>
      <c r="WVI1"/>
      <c r="WVJ1"/>
      <c r="WVK1"/>
      <c r="WVL1"/>
      <c r="WVM1"/>
      <c r="WVN1"/>
      <c r="WVO1"/>
      <c r="WVP1"/>
      <c r="WVQ1"/>
      <c r="WVR1"/>
      <c r="WVS1"/>
      <c r="WVT1"/>
      <c r="WVU1"/>
      <c r="WVV1"/>
      <c r="WVW1"/>
      <c r="WVX1"/>
      <c r="WVY1"/>
      <c r="WVZ1"/>
      <c r="WWA1"/>
      <c r="WWB1"/>
      <c r="WWC1"/>
      <c r="WWD1"/>
      <c r="WWE1"/>
      <c r="WWF1"/>
      <c r="WWG1"/>
      <c r="WWH1"/>
      <c r="WWI1"/>
      <c r="WWJ1"/>
      <c r="WWK1"/>
      <c r="WWL1"/>
      <c r="WWM1"/>
      <c r="WWN1"/>
      <c r="WWO1"/>
      <c r="WWP1"/>
      <c r="WWQ1"/>
      <c r="WWR1"/>
      <c r="WWS1"/>
      <c r="WWT1"/>
      <c r="WWU1"/>
      <c r="WWV1"/>
      <c r="WWW1"/>
      <c r="WWX1"/>
      <c r="WWY1"/>
      <c r="WWZ1"/>
      <c r="WXA1"/>
      <c r="WXB1"/>
      <c r="WXC1"/>
      <c r="WXD1"/>
      <c r="WXE1"/>
      <c r="WXF1"/>
      <c r="WXG1"/>
      <c r="WXH1"/>
      <c r="WXI1"/>
      <c r="WXJ1"/>
      <c r="WXK1"/>
      <c r="WXL1"/>
      <c r="WXM1"/>
      <c r="WXN1"/>
      <c r="WXO1"/>
      <c r="WXP1"/>
      <c r="WXQ1"/>
      <c r="WXR1"/>
      <c r="WXS1"/>
      <c r="WXT1"/>
      <c r="WXU1"/>
      <c r="WXV1"/>
      <c r="WXW1"/>
      <c r="WXX1"/>
      <c r="WXY1"/>
      <c r="WXZ1"/>
      <c r="WYA1"/>
      <c r="WYB1"/>
      <c r="WYC1"/>
      <c r="WYD1"/>
      <c r="WYE1"/>
      <c r="WYF1"/>
      <c r="WYG1"/>
      <c r="WYH1"/>
      <c r="WYI1"/>
      <c r="WYJ1"/>
      <c r="WYK1"/>
      <c r="WYL1"/>
      <c r="WYM1"/>
      <c r="WYN1"/>
      <c r="WYO1"/>
      <c r="WYP1"/>
      <c r="WYQ1"/>
      <c r="WYR1"/>
      <c r="WYS1"/>
      <c r="WYT1"/>
      <c r="WYU1"/>
      <c r="WYV1"/>
      <c r="WYW1"/>
      <c r="WYX1"/>
      <c r="WYY1"/>
      <c r="WYZ1"/>
      <c r="WZA1"/>
      <c r="WZB1"/>
      <c r="WZC1"/>
      <c r="WZD1"/>
      <c r="WZE1"/>
      <c r="WZF1"/>
      <c r="WZG1"/>
      <c r="WZH1"/>
      <c r="WZI1"/>
      <c r="WZJ1"/>
      <c r="WZK1"/>
      <c r="WZL1"/>
      <c r="WZM1"/>
      <c r="WZN1"/>
      <c r="WZO1"/>
      <c r="WZP1"/>
      <c r="WZQ1"/>
      <c r="WZR1"/>
      <c r="WZS1"/>
      <c r="WZT1"/>
      <c r="WZU1"/>
      <c r="WZV1"/>
      <c r="WZW1"/>
      <c r="WZX1"/>
      <c r="WZY1"/>
      <c r="WZZ1"/>
      <c r="XAA1"/>
      <c r="XAB1"/>
      <c r="XAC1"/>
      <c r="XAD1"/>
      <c r="XAE1"/>
      <c r="XAF1"/>
      <c r="XAG1"/>
      <c r="XAH1"/>
      <c r="XAI1"/>
      <c r="XAJ1"/>
      <c r="XAK1"/>
      <c r="XAL1"/>
      <c r="XAM1"/>
      <c r="XAN1"/>
      <c r="XAO1"/>
      <c r="XAP1"/>
      <c r="XAQ1"/>
      <c r="XAR1"/>
      <c r="XAS1"/>
      <c r="XAT1"/>
      <c r="XAU1"/>
      <c r="XAV1"/>
      <c r="XAW1"/>
      <c r="XAX1"/>
      <c r="XAY1"/>
      <c r="XAZ1"/>
      <c r="XBA1"/>
      <c r="XBB1"/>
      <c r="XBC1"/>
      <c r="XBD1"/>
      <c r="XBE1"/>
      <c r="XBF1"/>
      <c r="XBG1"/>
      <c r="XBH1"/>
      <c r="XBI1"/>
      <c r="XBJ1"/>
      <c r="XBK1"/>
      <c r="XBL1"/>
      <c r="XBM1"/>
      <c r="XBN1"/>
      <c r="XBO1"/>
      <c r="XBP1"/>
      <c r="XBQ1"/>
      <c r="XBR1"/>
      <c r="XBS1"/>
      <c r="XBT1"/>
      <c r="XBU1"/>
      <c r="XBV1"/>
      <c r="XBW1"/>
      <c r="XBX1"/>
      <c r="XBY1"/>
      <c r="XBZ1"/>
      <c r="XCA1"/>
      <c r="XCB1"/>
      <c r="XCC1"/>
      <c r="XCD1"/>
      <c r="XCE1"/>
      <c r="XCF1"/>
      <c r="XCG1"/>
      <c r="XCH1"/>
      <c r="XCI1"/>
      <c r="XCJ1"/>
      <c r="XCK1"/>
      <c r="XCL1"/>
      <c r="XCM1"/>
      <c r="XCN1"/>
      <c r="XCO1"/>
      <c r="XCP1"/>
      <c r="XCQ1"/>
      <c r="XCR1"/>
      <c r="XCS1"/>
      <c r="XCT1"/>
      <c r="XCU1"/>
      <c r="XCV1"/>
      <c r="XCW1"/>
      <c r="XCX1"/>
      <c r="XCY1"/>
      <c r="XCZ1"/>
      <c r="XDA1"/>
      <c r="XDB1"/>
      <c r="XDC1"/>
      <c r="XDD1"/>
      <c r="XDE1"/>
      <c r="XDF1"/>
      <c r="XDG1"/>
      <c r="XDH1"/>
      <c r="XDI1"/>
      <c r="XDJ1"/>
      <c r="XDK1"/>
      <c r="XDL1"/>
      <c r="XDM1"/>
      <c r="XDN1"/>
      <c r="XDO1"/>
      <c r="XDP1"/>
      <c r="XDQ1"/>
      <c r="XDR1"/>
      <c r="XDS1"/>
      <c r="XDT1"/>
      <c r="XDU1"/>
      <c r="XDV1"/>
      <c r="XDW1"/>
      <c r="XDX1"/>
      <c r="XDY1"/>
      <c r="XDZ1"/>
      <c r="XEA1"/>
      <c r="XEB1"/>
      <c r="XEC1"/>
      <c r="XED1"/>
      <c r="XEE1"/>
      <c r="XEF1"/>
      <c r="XEG1"/>
      <c r="XEH1"/>
      <c r="XEI1"/>
      <c r="XEJ1"/>
      <c r="XEK1"/>
      <c r="XEL1"/>
      <c r="XEM1"/>
      <c r="XEN1"/>
      <c r="XEO1"/>
      <c r="XEP1"/>
      <c r="XEQ1"/>
      <c r="XER1"/>
      <c r="XES1"/>
      <c r="XET1"/>
      <c r="XEU1"/>
      <c r="XEV1"/>
      <c r="XEW1"/>
      <c r="XEX1"/>
      <c r="XEY1"/>
      <c r="XEZ1"/>
      <c r="XFA1"/>
      <c r="XFB1"/>
      <c r="XFC1"/>
      <c r="XFD1"/>
    </row>
    <row r="2" spans="1:16384" x14ac:dyDescent="0.35">
      <c r="E2" s="636"/>
      <c r="V2" s="629" t="s">
        <v>355</v>
      </c>
      <c r="W2" s="48" t="str">
        <f xml:space="preserve"> Time!J$53</f>
        <v>Pre-fcst</v>
      </c>
      <c r="X2" s="48" t="str">
        <f xml:space="preserve"> Time!K$53</f>
        <v>Operations</v>
      </c>
      <c r="Y2" s="48" t="str">
        <f xml:space="preserve"> Time!L$53</f>
        <v>Operations</v>
      </c>
      <c r="Z2" s="48" t="str">
        <f xml:space="preserve"> Time!M$53</f>
        <v>Operations</v>
      </c>
      <c r="AA2" s="48" t="str">
        <f xml:space="preserve"> Time!N$53</f>
        <v>Operations</v>
      </c>
      <c r="AB2" s="48" t="str">
        <f xml:space="preserve"> Time!O$53</f>
        <v>Operations</v>
      </c>
      <c r="AC2" s="48" t="str">
        <f xml:space="preserve"> Time!P$53</f>
        <v>Operations</v>
      </c>
      <c r="AD2" s="48" t="str">
        <f xml:space="preserve"> Time!Q$53</f>
        <v>Operations</v>
      </c>
      <c r="AE2" s="48" t="str">
        <f xml:space="preserve"> Time!R$53</f>
        <v>Operations</v>
      </c>
      <c r="AF2" s="48" t="str">
        <f xml:space="preserve"> Time!S$53</f>
        <v>Operations</v>
      </c>
      <c r="AG2" s="48" t="str">
        <f xml:space="preserve"> Time!T$53</f>
        <v>Operations</v>
      </c>
      <c r="AH2" s="48" t="str">
        <f xml:space="preserve"> Time!U$53</f>
        <v>Operations</v>
      </c>
      <c r="AI2" s="48" t="str">
        <f xml:space="preserve"> Time!V$53</f>
        <v>Operations</v>
      </c>
      <c r="AJ2" s="48" t="str">
        <f xml:space="preserve"> Time!W$53</f>
        <v>Operations</v>
      </c>
      <c r="AK2" s="48" t="str">
        <f xml:space="preserve"> Time!X$53</f>
        <v>Operations</v>
      </c>
      <c r="AL2" s="48" t="str">
        <f xml:space="preserve"> Time!Y$53</f>
        <v>Operations</v>
      </c>
      <c r="AM2" s="48" t="str">
        <f xml:space="preserve"> Time!Z$53</f>
        <v>Operations</v>
      </c>
      <c r="AN2" s="48" t="str">
        <f xml:space="preserve"> Time!AA$53</f>
        <v>Operations</v>
      </c>
      <c r="AO2" s="48" t="str">
        <f xml:space="preserve"> Time!AB$53</f>
        <v>Operations</v>
      </c>
      <c r="AP2" s="48" t="str">
        <f xml:space="preserve"> Time!AC$53</f>
        <v>Operations</v>
      </c>
      <c r="AQ2" s="48" t="str">
        <f xml:space="preserve"> Time!AD$53</f>
        <v>Operations</v>
      </c>
      <c r="AR2" s="48" t="str">
        <f xml:space="preserve"> Time!AE$53</f>
        <v>Operations</v>
      </c>
      <c r="AS2" s="48" t="str">
        <f xml:space="preserve"> Time!AF$53</f>
        <v>Operations</v>
      </c>
      <c r="AT2" s="48" t="str">
        <f xml:space="preserve"> Time!AG$53</f>
        <v>Operations</v>
      </c>
      <c r="AU2" s="48" t="str">
        <f xml:space="preserve"> Time!AH$53</f>
        <v>Operations</v>
      </c>
      <c r="AV2" s="48" t="str">
        <f xml:space="preserve"> Time!AI$53</f>
        <v>Operations</v>
      </c>
      <c r="AW2" s="48" t="str">
        <f xml:space="preserve"> Time!AJ$53</f>
        <v>Post ops</v>
      </c>
      <c r="AX2" s="48" t="str">
        <f xml:space="preserve"> Time!AK$53</f>
        <v>Post ops</v>
      </c>
      <c r="AY2" s="48" t="str">
        <f xml:space="preserve"> Time!AL$53</f>
        <v>Post ops</v>
      </c>
      <c r="AZ2" s="48" t="str">
        <f xml:space="preserve"> Time!AM$53</f>
        <v>Post ops</v>
      </c>
      <c r="BA2" s="48" t="str">
        <f xml:space="preserve"> Time!AN$53</f>
        <v>Post ops</v>
      </c>
      <c r="BB2" s="48" t="str">
        <f xml:space="preserve"> Time!AO$53</f>
        <v>Post ops</v>
      </c>
      <c r="BC2" s="48" t="str">
        <f xml:space="preserve"> Time!AP$53</f>
        <v>Post ops</v>
      </c>
      <c r="BD2" s="48" t="str">
        <f xml:space="preserve"> Time!AQ$53</f>
        <v>Post ops</v>
      </c>
      <c r="BE2" s="48" t="str">
        <f xml:space="preserve"> Time!AR$53</f>
        <v>Post ops</v>
      </c>
      <c r="BF2" s="48" t="str">
        <f xml:space="preserve"> Time!AS$53</f>
        <v>Post ops</v>
      </c>
      <c r="BG2" s="48" t="str">
        <f xml:space="preserve"> Time!AT$53</f>
        <v>Post ops</v>
      </c>
      <c r="BH2" s="48" t="str">
        <f xml:space="preserve"> Time!AU$53</f>
        <v>Post ops</v>
      </c>
      <c r="BI2" s="48" t="str">
        <f xml:space="preserve"> Time!AV$53</f>
        <v>Post ops</v>
      </c>
      <c r="BJ2" s="48" t="str">
        <f xml:space="preserve"> Time!AW$53</f>
        <v>Post ops</v>
      </c>
      <c r="BK2" s="48" t="str">
        <f xml:space="preserve"> Time!AX$53</f>
        <v>Post ops</v>
      </c>
      <c r="BL2" s="48" t="str">
        <f xml:space="preserve"> Time!AY$53</f>
        <v>Post ops</v>
      </c>
      <c r="BM2" s="48" t="str">
        <f xml:space="preserve"> Time!AZ$53</f>
        <v>Post ops</v>
      </c>
      <c r="BN2" s="48" t="str">
        <f xml:space="preserve"> Time!BA$53</f>
        <v>Post ops</v>
      </c>
      <c r="BO2" s="48" t="str">
        <f xml:space="preserve"> Time!BB$53</f>
        <v>Post ops</v>
      </c>
      <c r="BP2" s="48" t="str">
        <f xml:space="preserve"> Time!BC$53</f>
        <v>Post ops</v>
      </c>
      <c r="BQ2" s="48">
        <f xml:space="preserve"> Time!BD$53</f>
        <v>0</v>
      </c>
      <c r="BR2" s="664"/>
      <c r="BS2" s="664"/>
      <c r="BT2" s="664"/>
      <c r="BU2" s="664"/>
      <c r="BV2" s="664"/>
      <c r="BW2" s="664"/>
      <c r="BX2" s="664"/>
      <c r="BY2" s="664"/>
      <c r="BZ2" s="664"/>
      <c r="CA2" s="664"/>
      <c r="CB2" s="664"/>
      <c r="CC2" s="664"/>
      <c r="CD2" s="664"/>
      <c r="CE2" s="664"/>
      <c r="CF2" s="664"/>
      <c r="CG2" s="664"/>
      <c r="CH2" s="664"/>
      <c r="CI2" s="664"/>
      <c r="CJ2" s="664"/>
      <c r="CK2" s="664"/>
      <c r="CL2" s="664"/>
      <c r="CM2" s="664"/>
      <c r="CN2" s="664"/>
      <c r="CO2" s="664"/>
      <c r="CP2" s="664"/>
      <c r="CQ2" s="664"/>
      <c r="CR2" s="664"/>
      <c r="CS2" s="664"/>
      <c r="CT2" s="664"/>
      <c r="CU2" s="664"/>
      <c r="CV2" s="664"/>
      <c r="CW2" s="664"/>
      <c r="CX2" s="664"/>
      <c r="CY2" s="664"/>
      <c r="CZ2" s="664"/>
      <c r="DA2" s="664"/>
      <c r="DB2" s="664"/>
      <c r="DC2" s="664"/>
      <c r="DD2" s="664"/>
      <c r="DE2" s="664"/>
      <c r="DF2" s="664"/>
      <c r="DG2" s="664"/>
      <c r="DH2" s="664"/>
      <c r="DI2" s="664"/>
      <c r="DJ2" s="664"/>
      <c r="DK2" s="664"/>
      <c r="DL2" s="664"/>
      <c r="DM2" s="664"/>
      <c r="DN2" s="664"/>
      <c r="DO2" s="664"/>
      <c r="DP2" s="664"/>
      <c r="DQ2" s="664"/>
      <c r="DR2" s="664"/>
      <c r="DS2" s="664"/>
      <c r="DT2" s="664"/>
      <c r="DU2" s="664"/>
      <c r="DV2" s="664"/>
      <c r="DW2" s="664"/>
      <c r="DX2" s="664"/>
      <c r="DY2" s="664"/>
      <c r="DZ2" s="664"/>
      <c r="EA2" s="664"/>
      <c r="EB2" s="664"/>
      <c r="EC2" s="664"/>
      <c r="ED2" s="664"/>
      <c r="EE2" s="664"/>
      <c r="EF2" s="664"/>
      <c r="EG2" s="664"/>
      <c r="EH2" s="664"/>
      <c r="EI2" s="664"/>
      <c r="EJ2" s="664"/>
      <c r="EK2" s="664"/>
      <c r="EL2" s="664"/>
      <c r="EM2" s="664"/>
      <c r="EN2" s="664"/>
      <c r="EO2" s="664"/>
      <c r="EP2" s="664"/>
      <c r="EQ2" s="664"/>
      <c r="ER2" s="664"/>
      <c r="ES2" s="664"/>
      <c r="ET2" s="664"/>
      <c r="EU2" s="664"/>
      <c r="EV2" s="664"/>
      <c r="EW2" s="664"/>
      <c r="EX2" s="664"/>
      <c r="EY2" s="664"/>
      <c r="EZ2" s="664"/>
      <c r="FA2" s="664"/>
      <c r="FB2" s="664"/>
      <c r="FC2" s="664"/>
      <c r="FD2" s="664"/>
      <c r="FE2" s="664"/>
      <c r="FF2" s="664"/>
      <c r="FG2" s="664"/>
      <c r="FH2" s="664"/>
      <c r="FI2" s="664"/>
      <c r="FJ2" s="664"/>
      <c r="FK2" s="664"/>
      <c r="FL2" s="664"/>
      <c r="FM2" s="664"/>
      <c r="FN2" s="20"/>
      <c r="FO2" s="20"/>
      <c r="FP2" s="20"/>
      <c r="FQ2" s="20"/>
      <c r="FR2" s="20"/>
      <c r="FS2" s="20"/>
      <c r="FT2" s="20"/>
      <c r="FU2" s="20"/>
      <c r="FV2" s="20"/>
      <c r="FW2" s="20"/>
      <c r="FX2" s="20"/>
      <c r="FY2" s="20"/>
      <c r="FZ2" s="20"/>
      <c r="GA2" s="20"/>
      <c r="GB2" s="20"/>
      <c r="GC2" s="20"/>
      <c r="GD2" s="20"/>
      <c r="GE2" s="20"/>
      <c r="GF2" s="20"/>
      <c r="GG2" s="20"/>
      <c r="GH2" s="20"/>
      <c r="GI2" s="20"/>
      <c r="GJ2" s="20"/>
      <c r="GK2" s="20"/>
      <c r="GL2" s="20"/>
      <c r="GM2" s="20"/>
      <c r="GN2" s="20"/>
      <c r="GO2" s="20"/>
      <c r="GP2" s="20"/>
      <c r="GQ2" s="20"/>
      <c r="GR2" s="20"/>
      <c r="GS2" s="20"/>
      <c r="GT2" s="20"/>
      <c r="GU2" s="20"/>
      <c r="GV2" s="20"/>
      <c r="GW2" s="20"/>
      <c r="GX2"/>
      <c r="GY2"/>
      <c r="GZ2"/>
      <c r="HA2"/>
      <c r="HB2"/>
      <c r="HC2"/>
      <c r="HD2"/>
      <c r="HE2"/>
      <c r="HF2"/>
      <c r="HG2"/>
      <c r="HH2"/>
      <c r="HI2"/>
      <c r="HJ2"/>
      <c r="HK2"/>
      <c r="HL2"/>
      <c r="HM2"/>
      <c r="HN2"/>
      <c r="HO2"/>
      <c r="HP2"/>
      <c r="HQ2"/>
      <c r="HR2"/>
      <c r="HS2"/>
      <c r="HT2"/>
      <c r="HU2"/>
      <c r="HV2"/>
      <c r="HW2"/>
      <c r="HX2"/>
      <c r="HY2"/>
      <c r="HZ2"/>
      <c r="IA2"/>
      <c r="IB2"/>
      <c r="IC2"/>
      <c r="ID2"/>
      <c r="IE2"/>
      <c r="IF2"/>
      <c r="IG2"/>
      <c r="IH2"/>
      <c r="II2"/>
      <c r="IJ2"/>
      <c r="IK2"/>
      <c r="IL2"/>
      <c r="IM2"/>
      <c r="IN2"/>
      <c r="IO2"/>
      <c r="IP2"/>
      <c r="IQ2"/>
      <c r="IR2"/>
      <c r="IS2"/>
      <c r="IT2"/>
      <c r="IU2"/>
      <c r="IV2"/>
      <c r="IW2"/>
      <c r="IX2"/>
      <c r="IY2"/>
      <c r="IZ2"/>
      <c r="JA2"/>
      <c r="JB2"/>
      <c r="JC2"/>
      <c r="JD2"/>
      <c r="JE2"/>
      <c r="JF2"/>
      <c r="JG2"/>
      <c r="JH2"/>
      <c r="JI2"/>
      <c r="JJ2"/>
      <c r="JK2"/>
      <c r="JL2"/>
      <c r="JM2"/>
      <c r="JN2"/>
      <c r="JO2"/>
      <c r="JP2"/>
      <c r="JQ2"/>
      <c r="JR2"/>
      <c r="JS2"/>
      <c r="JT2"/>
      <c r="JU2"/>
      <c r="JV2"/>
      <c r="JW2"/>
      <c r="JX2"/>
      <c r="JY2"/>
      <c r="JZ2"/>
      <c r="KA2"/>
      <c r="KB2"/>
      <c r="KC2"/>
      <c r="KD2"/>
      <c r="KE2"/>
      <c r="KF2"/>
      <c r="KG2"/>
      <c r="KH2"/>
      <c r="KI2"/>
      <c r="KJ2"/>
      <c r="KK2"/>
      <c r="KL2"/>
      <c r="KM2"/>
      <c r="KN2"/>
      <c r="KO2"/>
      <c r="KP2"/>
      <c r="KQ2"/>
      <c r="KR2"/>
      <c r="KS2"/>
      <c r="KT2"/>
      <c r="KU2"/>
      <c r="KV2"/>
      <c r="KW2"/>
      <c r="KX2"/>
      <c r="KY2"/>
      <c r="KZ2"/>
      <c r="LA2"/>
      <c r="LB2"/>
      <c r="LC2"/>
      <c r="LD2"/>
      <c r="LE2"/>
      <c r="LF2"/>
      <c r="LG2"/>
      <c r="LH2"/>
      <c r="LI2"/>
      <c r="LJ2"/>
      <c r="LK2"/>
      <c r="LL2"/>
      <c r="LM2"/>
      <c r="LN2"/>
      <c r="LO2"/>
      <c r="LP2"/>
      <c r="LQ2"/>
      <c r="LR2"/>
      <c r="LS2"/>
      <c r="LT2"/>
      <c r="LU2"/>
      <c r="LV2"/>
      <c r="LW2"/>
      <c r="LX2"/>
      <c r="LY2"/>
      <c r="LZ2"/>
      <c r="MA2"/>
      <c r="MB2"/>
      <c r="MC2"/>
      <c r="MD2"/>
      <c r="ME2"/>
      <c r="MF2"/>
      <c r="MG2"/>
      <c r="MH2"/>
      <c r="MI2"/>
      <c r="MJ2"/>
      <c r="MK2"/>
      <c r="ML2"/>
      <c r="MM2"/>
      <c r="MN2"/>
      <c r="MO2"/>
      <c r="MP2"/>
      <c r="MQ2"/>
      <c r="MR2"/>
      <c r="MS2"/>
      <c r="MT2"/>
      <c r="MU2"/>
      <c r="MV2"/>
      <c r="MW2"/>
      <c r="MX2"/>
      <c r="MY2"/>
      <c r="MZ2"/>
      <c r="NA2"/>
      <c r="NB2"/>
      <c r="NC2"/>
      <c r="ND2"/>
      <c r="NE2"/>
      <c r="NF2"/>
      <c r="NG2"/>
      <c r="NH2"/>
      <c r="NI2"/>
      <c r="NJ2"/>
      <c r="NK2"/>
      <c r="NL2"/>
      <c r="NM2"/>
      <c r="NN2"/>
      <c r="NO2"/>
      <c r="NP2"/>
      <c r="NQ2"/>
      <c r="NR2"/>
      <c r="NS2"/>
      <c r="NT2"/>
      <c r="NU2"/>
      <c r="NV2"/>
      <c r="NW2"/>
      <c r="NX2"/>
      <c r="NY2"/>
      <c r="NZ2"/>
      <c r="OA2"/>
      <c r="OB2"/>
      <c r="OC2"/>
      <c r="OD2"/>
      <c r="OE2"/>
      <c r="OF2"/>
      <c r="OG2"/>
      <c r="OH2"/>
      <c r="OI2"/>
      <c r="OJ2"/>
      <c r="OK2"/>
      <c r="OL2"/>
      <c r="OM2"/>
      <c r="ON2"/>
      <c r="OO2"/>
      <c r="OP2"/>
      <c r="OQ2"/>
      <c r="OR2"/>
      <c r="OS2"/>
      <c r="OT2"/>
      <c r="OU2"/>
      <c r="OV2"/>
      <c r="OW2"/>
      <c r="OX2"/>
      <c r="OY2"/>
      <c r="OZ2"/>
      <c r="PA2"/>
      <c r="PB2"/>
      <c r="PC2"/>
      <c r="PD2"/>
      <c r="PE2"/>
      <c r="PF2"/>
      <c r="PG2"/>
      <c r="PH2"/>
      <c r="PI2"/>
      <c r="PJ2"/>
      <c r="PK2"/>
      <c r="PL2"/>
      <c r="PM2"/>
      <c r="PN2"/>
      <c r="PO2"/>
      <c r="PP2"/>
      <c r="PQ2"/>
      <c r="PR2"/>
      <c r="PS2"/>
      <c r="PT2"/>
      <c r="PU2"/>
      <c r="PV2"/>
      <c r="PW2"/>
      <c r="PX2"/>
      <c r="PY2"/>
      <c r="PZ2"/>
      <c r="QA2"/>
      <c r="QB2"/>
      <c r="QC2"/>
      <c r="QD2"/>
      <c r="QE2"/>
      <c r="QF2"/>
      <c r="QG2"/>
      <c r="QH2"/>
      <c r="QI2"/>
      <c r="QJ2"/>
      <c r="QK2"/>
      <c r="QL2"/>
      <c r="QM2"/>
      <c r="QN2"/>
      <c r="QO2"/>
      <c r="QP2"/>
      <c r="QQ2"/>
      <c r="QR2"/>
      <c r="QS2"/>
      <c r="QT2"/>
      <c r="QU2"/>
      <c r="QV2"/>
      <c r="QW2"/>
      <c r="QX2"/>
      <c r="QY2"/>
      <c r="QZ2"/>
      <c r="RA2"/>
      <c r="RB2"/>
      <c r="RC2"/>
      <c r="RD2"/>
      <c r="RE2"/>
      <c r="RF2"/>
      <c r="RG2"/>
      <c r="RH2"/>
      <c r="RI2"/>
      <c r="RJ2"/>
      <c r="RK2"/>
      <c r="RL2"/>
      <c r="RM2"/>
      <c r="RN2"/>
      <c r="RO2"/>
      <c r="RP2"/>
      <c r="RQ2"/>
      <c r="RR2"/>
      <c r="RS2"/>
      <c r="RT2"/>
      <c r="RU2"/>
      <c r="RV2"/>
      <c r="RW2"/>
      <c r="RX2"/>
      <c r="RY2"/>
      <c r="RZ2"/>
      <c r="SA2"/>
      <c r="SB2"/>
      <c r="SC2"/>
      <c r="SD2"/>
      <c r="SE2"/>
      <c r="SF2"/>
      <c r="SG2"/>
      <c r="SH2"/>
      <c r="SI2"/>
      <c r="SJ2"/>
      <c r="SK2"/>
      <c r="SL2"/>
      <c r="SM2"/>
      <c r="SN2"/>
      <c r="SO2"/>
      <c r="SP2"/>
      <c r="SQ2"/>
      <c r="SR2"/>
      <c r="SS2"/>
      <c r="ST2"/>
      <c r="SU2"/>
      <c r="SV2"/>
      <c r="SW2"/>
      <c r="SX2"/>
      <c r="SY2"/>
      <c r="SZ2"/>
      <c r="TA2"/>
      <c r="TB2"/>
      <c r="TC2"/>
      <c r="TD2"/>
      <c r="TE2"/>
      <c r="TF2"/>
      <c r="TG2"/>
      <c r="TH2"/>
      <c r="TI2"/>
      <c r="TJ2"/>
      <c r="TK2"/>
      <c r="TL2"/>
      <c r="TM2"/>
      <c r="TN2"/>
      <c r="TO2"/>
      <c r="TP2"/>
      <c r="TQ2"/>
      <c r="TR2"/>
      <c r="TS2"/>
      <c r="TT2"/>
      <c r="TU2"/>
      <c r="TV2"/>
      <c r="TW2"/>
      <c r="TX2"/>
      <c r="TY2"/>
      <c r="TZ2"/>
      <c r="UA2"/>
      <c r="UB2"/>
      <c r="UC2"/>
      <c r="UD2"/>
      <c r="UE2"/>
      <c r="UF2"/>
      <c r="UG2"/>
      <c r="UH2"/>
      <c r="UI2"/>
      <c r="UJ2"/>
      <c r="UK2"/>
      <c r="UL2"/>
      <c r="UM2"/>
      <c r="UN2"/>
      <c r="UO2"/>
      <c r="UP2"/>
      <c r="UQ2"/>
      <c r="UR2"/>
      <c r="US2"/>
      <c r="UT2"/>
      <c r="UU2"/>
      <c r="UV2"/>
      <c r="UW2"/>
      <c r="UX2"/>
      <c r="UY2"/>
      <c r="UZ2"/>
      <c r="VA2"/>
      <c r="VB2"/>
      <c r="VC2"/>
      <c r="VD2"/>
      <c r="VE2"/>
      <c r="VF2"/>
      <c r="VG2"/>
      <c r="VH2"/>
      <c r="VI2"/>
      <c r="VJ2"/>
      <c r="VK2"/>
      <c r="VL2"/>
      <c r="VM2"/>
      <c r="VN2"/>
      <c r="VO2"/>
      <c r="VP2"/>
      <c r="VQ2"/>
      <c r="VR2"/>
      <c r="VS2"/>
      <c r="VT2"/>
      <c r="VU2"/>
      <c r="VV2"/>
      <c r="VW2"/>
      <c r="VX2"/>
      <c r="VY2"/>
      <c r="VZ2"/>
      <c r="WA2"/>
      <c r="WB2"/>
      <c r="WC2"/>
      <c r="WD2"/>
      <c r="WE2"/>
      <c r="WF2"/>
      <c r="WG2"/>
      <c r="WH2"/>
      <c r="WI2"/>
      <c r="WJ2"/>
      <c r="WK2"/>
      <c r="WL2"/>
      <c r="WM2"/>
      <c r="WN2"/>
      <c r="WO2"/>
      <c r="WP2"/>
      <c r="WQ2"/>
      <c r="WR2"/>
      <c r="WS2"/>
      <c r="WT2"/>
      <c r="WU2"/>
      <c r="WV2"/>
      <c r="WW2"/>
      <c r="WX2"/>
      <c r="WY2"/>
      <c r="WZ2"/>
      <c r="XA2"/>
      <c r="XB2"/>
      <c r="XC2"/>
      <c r="XD2"/>
      <c r="XE2"/>
      <c r="XF2"/>
      <c r="XG2"/>
      <c r="XH2"/>
      <c r="XI2"/>
      <c r="XJ2"/>
      <c r="XK2"/>
      <c r="XL2"/>
      <c r="XM2"/>
      <c r="XN2"/>
      <c r="XO2"/>
      <c r="XP2"/>
      <c r="XQ2"/>
      <c r="XR2"/>
      <c r="XS2"/>
      <c r="XT2"/>
      <c r="XU2"/>
      <c r="XV2"/>
      <c r="XW2"/>
      <c r="XX2"/>
      <c r="XY2"/>
      <c r="XZ2"/>
      <c r="YA2"/>
      <c r="YB2"/>
      <c r="YC2"/>
      <c r="YD2"/>
      <c r="YE2"/>
      <c r="YF2"/>
      <c r="YG2"/>
      <c r="YH2"/>
      <c r="YI2"/>
      <c r="YJ2"/>
      <c r="YK2"/>
      <c r="YL2"/>
      <c r="YM2"/>
      <c r="YN2"/>
      <c r="YO2"/>
      <c r="YP2"/>
      <c r="YQ2"/>
      <c r="YR2"/>
      <c r="YS2"/>
      <c r="YT2"/>
      <c r="YU2"/>
      <c r="YV2"/>
      <c r="YW2"/>
      <c r="YX2"/>
      <c r="YY2"/>
      <c r="YZ2"/>
      <c r="ZA2"/>
      <c r="ZB2"/>
      <c r="ZC2"/>
      <c r="ZD2"/>
      <c r="ZE2"/>
      <c r="ZF2"/>
      <c r="ZG2"/>
      <c r="ZH2"/>
      <c r="ZI2"/>
      <c r="ZJ2"/>
      <c r="ZK2"/>
      <c r="ZL2"/>
      <c r="ZM2"/>
      <c r="ZN2"/>
      <c r="ZO2"/>
      <c r="ZP2"/>
      <c r="ZQ2"/>
      <c r="ZR2"/>
      <c r="ZS2"/>
      <c r="ZT2"/>
      <c r="ZU2"/>
      <c r="ZV2"/>
      <c r="ZW2"/>
      <c r="ZX2"/>
      <c r="ZY2"/>
      <c r="ZZ2"/>
      <c r="AAA2"/>
      <c r="AAB2"/>
      <c r="AAC2"/>
      <c r="AAD2"/>
      <c r="AAE2"/>
      <c r="AAF2"/>
      <c r="AAG2"/>
      <c r="AAH2"/>
      <c r="AAI2"/>
      <c r="AAJ2"/>
      <c r="AAK2"/>
      <c r="AAL2"/>
      <c r="AAM2"/>
      <c r="AAN2"/>
      <c r="AAO2"/>
      <c r="AAP2"/>
      <c r="AAQ2"/>
      <c r="AAR2"/>
      <c r="AAS2"/>
      <c r="AAT2"/>
      <c r="AAU2"/>
      <c r="AAV2"/>
      <c r="AAW2"/>
      <c r="AAX2"/>
      <c r="AAY2"/>
      <c r="AAZ2"/>
      <c r="ABA2"/>
      <c r="ABB2"/>
      <c r="ABC2"/>
      <c r="ABD2"/>
      <c r="ABE2"/>
      <c r="ABF2"/>
      <c r="ABG2"/>
      <c r="ABH2"/>
      <c r="ABI2"/>
      <c r="ABJ2"/>
      <c r="ABK2"/>
      <c r="ABL2"/>
      <c r="ABM2"/>
      <c r="ABN2"/>
      <c r="ABO2"/>
      <c r="ABP2"/>
      <c r="ABQ2"/>
      <c r="ABR2"/>
      <c r="ABS2"/>
      <c r="ABT2"/>
      <c r="ABU2"/>
      <c r="ABV2"/>
      <c r="ABW2"/>
      <c r="ABX2"/>
      <c r="ABY2"/>
      <c r="ABZ2"/>
      <c r="ACA2"/>
      <c r="ACB2"/>
      <c r="ACC2"/>
      <c r="ACD2"/>
      <c r="ACE2"/>
      <c r="ACF2"/>
      <c r="ACG2"/>
      <c r="ACH2"/>
      <c r="ACI2"/>
      <c r="ACJ2"/>
      <c r="ACK2"/>
      <c r="ACL2"/>
      <c r="ACM2"/>
      <c r="ACN2"/>
      <c r="ACO2"/>
      <c r="ACP2"/>
      <c r="ACQ2"/>
      <c r="ACR2"/>
      <c r="ACS2"/>
      <c r="ACT2"/>
      <c r="ACU2"/>
      <c r="ACV2"/>
      <c r="ACW2"/>
      <c r="ACX2"/>
      <c r="ACY2"/>
      <c r="ACZ2"/>
      <c r="ADA2"/>
      <c r="ADB2"/>
      <c r="ADC2"/>
      <c r="ADD2"/>
      <c r="ADE2"/>
      <c r="ADF2"/>
      <c r="ADG2"/>
      <c r="ADH2"/>
      <c r="ADI2"/>
      <c r="ADJ2"/>
      <c r="ADK2"/>
      <c r="ADL2"/>
      <c r="ADM2"/>
      <c r="ADN2"/>
      <c r="ADO2"/>
      <c r="ADP2"/>
      <c r="ADQ2"/>
      <c r="ADR2"/>
      <c r="ADS2"/>
      <c r="ADT2"/>
      <c r="ADU2"/>
      <c r="ADV2"/>
      <c r="ADW2"/>
      <c r="ADX2"/>
      <c r="ADY2"/>
      <c r="ADZ2"/>
      <c r="AEA2"/>
      <c r="AEB2"/>
      <c r="AEC2"/>
      <c r="AED2"/>
      <c r="AEE2"/>
      <c r="AEF2"/>
      <c r="AEG2"/>
      <c r="AEH2"/>
      <c r="AEI2"/>
      <c r="AEJ2"/>
      <c r="AEK2"/>
      <c r="AEL2"/>
      <c r="AEM2"/>
      <c r="AEN2"/>
      <c r="AEO2"/>
      <c r="AEP2"/>
      <c r="AEQ2"/>
      <c r="AER2"/>
      <c r="AES2"/>
      <c r="AET2"/>
      <c r="AEU2"/>
      <c r="AEV2"/>
      <c r="AEW2"/>
      <c r="AEX2"/>
      <c r="AEY2"/>
      <c r="AEZ2"/>
      <c r="AFA2"/>
      <c r="AFB2"/>
      <c r="AFC2"/>
      <c r="AFD2"/>
      <c r="AFE2"/>
      <c r="AFF2"/>
      <c r="AFG2"/>
      <c r="AFH2"/>
      <c r="AFI2"/>
      <c r="AFJ2"/>
      <c r="AFK2"/>
      <c r="AFL2"/>
      <c r="AFM2"/>
      <c r="AFN2"/>
      <c r="AFO2"/>
      <c r="AFP2"/>
      <c r="AFQ2"/>
      <c r="AFR2"/>
      <c r="AFS2"/>
      <c r="AFT2"/>
      <c r="AFU2"/>
      <c r="AFV2"/>
      <c r="AFW2"/>
      <c r="AFX2"/>
      <c r="AFY2"/>
      <c r="AFZ2"/>
      <c r="AGA2"/>
      <c r="AGB2"/>
      <c r="AGC2"/>
      <c r="AGD2"/>
      <c r="AGE2"/>
      <c r="AGF2"/>
      <c r="AGG2"/>
      <c r="AGH2"/>
      <c r="AGI2"/>
      <c r="AGJ2"/>
      <c r="AGK2"/>
      <c r="AGL2"/>
      <c r="AGM2"/>
      <c r="AGN2"/>
      <c r="AGO2"/>
      <c r="AGP2"/>
      <c r="AGQ2"/>
      <c r="AGR2"/>
      <c r="AGS2"/>
      <c r="AGT2"/>
      <c r="AGU2"/>
      <c r="AGV2"/>
      <c r="AGW2"/>
      <c r="AGX2"/>
      <c r="AGY2"/>
      <c r="AGZ2"/>
      <c r="AHA2"/>
      <c r="AHB2"/>
      <c r="AHC2"/>
      <c r="AHD2"/>
      <c r="AHE2"/>
      <c r="AHF2"/>
      <c r="AHG2"/>
      <c r="AHH2"/>
      <c r="AHI2"/>
      <c r="AHJ2"/>
      <c r="AHK2"/>
      <c r="AHL2"/>
      <c r="AHM2"/>
      <c r="AHN2"/>
      <c r="AHO2"/>
      <c r="AHP2"/>
      <c r="AHQ2"/>
      <c r="AHR2"/>
      <c r="AHS2"/>
      <c r="AHT2"/>
      <c r="AHU2"/>
      <c r="AHV2"/>
      <c r="AHW2"/>
      <c r="AHX2"/>
      <c r="AHY2"/>
      <c r="AHZ2"/>
      <c r="AIA2"/>
      <c r="AIB2"/>
      <c r="AIC2"/>
      <c r="AID2"/>
      <c r="AIE2"/>
      <c r="AIF2"/>
      <c r="AIG2"/>
      <c r="AIH2"/>
      <c r="AII2"/>
      <c r="AIJ2"/>
      <c r="AIK2"/>
      <c r="AIL2"/>
      <c r="AIM2"/>
      <c r="AIN2"/>
      <c r="AIO2"/>
      <c r="AIP2"/>
      <c r="AIQ2"/>
      <c r="AIR2"/>
      <c r="AIS2"/>
      <c r="AIT2"/>
      <c r="AIU2"/>
      <c r="AIV2"/>
      <c r="AIW2"/>
      <c r="AIX2"/>
      <c r="AIY2"/>
      <c r="AIZ2"/>
      <c r="AJA2"/>
      <c r="AJB2"/>
      <c r="AJC2"/>
      <c r="AJD2"/>
      <c r="AJE2"/>
      <c r="AJF2"/>
      <c r="AJG2"/>
      <c r="AJH2"/>
      <c r="AJI2"/>
      <c r="AJJ2"/>
      <c r="AJK2"/>
      <c r="AJL2"/>
      <c r="AJM2"/>
      <c r="AJN2"/>
      <c r="AJO2"/>
      <c r="AJP2"/>
      <c r="AJQ2"/>
      <c r="AJR2"/>
      <c r="AJS2"/>
      <c r="AJT2"/>
      <c r="AJU2"/>
      <c r="AJV2"/>
      <c r="AJW2"/>
      <c r="AJX2"/>
      <c r="AJY2"/>
      <c r="AJZ2"/>
      <c r="AKA2"/>
      <c r="AKB2"/>
      <c r="AKC2"/>
      <c r="AKD2"/>
      <c r="AKE2"/>
      <c r="AKF2"/>
      <c r="AKG2"/>
      <c r="AKH2"/>
      <c r="AKI2"/>
      <c r="AKJ2"/>
      <c r="AKK2"/>
      <c r="AKL2"/>
      <c r="AKM2"/>
      <c r="AKN2"/>
      <c r="AKO2"/>
      <c r="AKP2"/>
      <c r="AKQ2"/>
      <c r="AKR2"/>
      <c r="AKS2"/>
      <c r="AKT2"/>
      <c r="AKU2"/>
      <c r="AKV2"/>
      <c r="AKW2"/>
      <c r="AKX2"/>
      <c r="AKY2"/>
      <c r="AKZ2"/>
      <c r="ALA2"/>
      <c r="ALB2"/>
      <c r="ALC2"/>
      <c r="ALD2"/>
      <c r="ALE2"/>
      <c r="ALF2"/>
      <c r="ALG2"/>
      <c r="ALH2"/>
      <c r="ALI2"/>
      <c r="ALJ2"/>
      <c r="ALK2"/>
      <c r="ALL2"/>
      <c r="ALM2"/>
      <c r="ALN2"/>
      <c r="ALO2"/>
      <c r="ALP2"/>
      <c r="ALQ2"/>
      <c r="ALR2"/>
      <c r="ALS2"/>
      <c r="ALT2"/>
      <c r="ALU2"/>
      <c r="ALV2"/>
      <c r="ALW2"/>
      <c r="ALX2"/>
      <c r="ALY2"/>
      <c r="ALZ2"/>
      <c r="AMA2"/>
      <c r="AMB2"/>
      <c r="AMC2"/>
      <c r="AMD2"/>
      <c r="AME2"/>
      <c r="AMF2"/>
      <c r="AMG2"/>
      <c r="AMH2"/>
      <c r="AMI2"/>
      <c r="AMJ2"/>
      <c r="AMK2"/>
      <c r="AML2"/>
      <c r="AMM2"/>
      <c r="AMN2"/>
      <c r="AMO2"/>
      <c r="AMP2"/>
      <c r="AMQ2"/>
      <c r="AMR2"/>
      <c r="AMS2"/>
      <c r="AMT2"/>
      <c r="AMU2"/>
      <c r="AMV2"/>
      <c r="AMW2"/>
      <c r="AMX2"/>
      <c r="AMY2"/>
      <c r="AMZ2"/>
      <c r="ANA2"/>
      <c r="ANB2"/>
      <c r="ANC2"/>
      <c r="AND2"/>
      <c r="ANE2"/>
      <c r="ANF2"/>
      <c r="ANG2"/>
      <c r="ANH2"/>
      <c r="ANI2"/>
      <c r="ANJ2"/>
      <c r="ANK2"/>
      <c r="ANL2"/>
      <c r="ANM2"/>
      <c r="ANN2"/>
      <c r="ANO2"/>
      <c r="ANP2"/>
      <c r="ANQ2"/>
      <c r="ANR2"/>
      <c r="ANS2"/>
      <c r="ANT2"/>
      <c r="ANU2"/>
      <c r="ANV2"/>
      <c r="ANW2"/>
      <c r="ANX2"/>
      <c r="ANY2"/>
      <c r="ANZ2"/>
      <c r="AOA2"/>
      <c r="AOB2"/>
      <c r="AOC2"/>
      <c r="AOD2"/>
      <c r="AOE2"/>
      <c r="AOF2"/>
      <c r="AOG2"/>
      <c r="AOH2"/>
      <c r="AOI2"/>
      <c r="AOJ2"/>
      <c r="AOK2"/>
      <c r="AOL2"/>
      <c r="AOM2"/>
      <c r="AON2"/>
      <c r="AOO2"/>
      <c r="AOP2"/>
      <c r="AOQ2"/>
      <c r="AOR2"/>
      <c r="AOS2"/>
      <c r="AOT2"/>
      <c r="AOU2"/>
      <c r="AOV2"/>
      <c r="AOW2"/>
      <c r="AOX2"/>
      <c r="AOY2"/>
      <c r="AOZ2"/>
      <c r="APA2"/>
      <c r="APB2"/>
      <c r="APC2"/>
      <c r="APD2"/>
      <c r="APE2"/>
      <c r="APF2"/>
      <c r="APG2"/>
      <c r="APH2"/>
      <c r="API2"/>
      <c r="APJ2"/>
      <c r="APK2"/>
      <c r="APL2"/>
      <c r="APM2"/>
      <c r="APN2"/>
      <c r="APO2"/>
      <c r="APP2"/>
      <c r="APQ2"/>
      <c r="APR2"/>
      <c r="APS2"/>
      <c r="APT2"/>
      <c r="APU2"/>
      <c r="APV2"/>
      <c r="APW2"/>
      <c r="APX2"/>
      <c r="APY2"/>
      <c r="APZ2"/>
      <c r="AQA2"/>
      <c r="AQB2"/>
      <c r="AQC2"/>
      <c r="AQD2"/>
      <c r="AQE2"/>
      <c r="AQF2"/>
      <c r="AQG2"/>
      <c r="AQH2"/>
      <c r="AQI2"/>
      <c r="AQJ2"/>
      <c r="AQK2"/>
      <c r="AQL2"/>
      <c r="AQM2"/>
      <c r="AQN2"/>
      <c r="AQO2"/>
      <c r="AQP2"/>
      <c r="AQQ2"/>
      <c r="AQR2"/>
      <c r="AQS2"/>
      <c r="AQT2"/>
      <c r="AQU2"/>
      <c r="AQV2"/>
      <c r="AQW2"/>
      <c r="AQX2"/>
      <c r="AQY2"/>
      <c r="AQZ2"/>
      <c r="ARA2"/>
      <c r="ARB2"/>
      <c r="ARC2"/>
      <c r="ARD2"/>
      <c r="ARE2"/>
      <c r="ARF2"/>
      <c r="ARG2"/>
      <c r="ARH2"/>
      <c r="ARI2"/>
      <c r="ARJ2"/>
      <c r="ARK2"/>
      <c r="ARL2"/>
      <c r="ARM2"/>
      <c r="ARN2"/>
      <c r="ARO2"/>
      <c r="ARP2"/>
      <c r="ARQ2"/>
      <c r="ARR2"/>
      <c r="ARS2"/>
      <c r="ART2"/>
      <c r="ARU2"/>
      <c r="ARV2"/>
      <c r="ARW2"/>
      <c r="ARX2"/>
      <c r="ARY2"/>
      <c r="ARZ2"/>
      <c r="ASA2"/>
      <c r="ASB2"/>
      <c r="ASC2"/>
      <c r="ASD2"/>
      <c r="ASE2"/>
      <c r="ASF2"/>
      <c r="ASG2"/>
      <c r="ASH2"/>
      <c r="ASI2"/>
      <c r="ASJ2"/>
      <c r="ASK2"/>
      <c r="ASL2"/>
      <c r="ASM2"/>
      <c r="ASN2"/>
      <c r="ASO2"/>
      <c r="ASP2"/>
      <c r="ASQ2"/>
      <c r="ASR2"/>
      <c r="ASS2"/>
      <c r="AST2"/>
      <c r="ASU2"/>
      <c r="ASV2"/>
      <c r="ASW2"/>
      <c r="ASX2"/>
      <c r="ASY2"/>
      <c r="ASZ2"/>
      <c r="ATA2"/>
      <c r="ATB2"/>
      <c r="ATC2"/>
      <c r="ATD2"/>
      <c r="ATE2"/>
      <c r="ATF2"/>
      <c r="ATG2"/>
      <c r="ATH2"/>
      <c r="ATI2"/>
      <c r="ATJ2"/>
      <c r="ATK2"/>
      <c r="ATL2"/>
      <c r="ATM2"/>
      <c r="ATN2"/>
      <c r="ATO2"/>
      <c r="ATP2"/>
      <c r="ATQ2"/>
      <c r="ATR2"/>
      <c r="ATS2"/>
      <c r="ATT2"/>
      <c r="ATU2"/>
      <c r="ATV2"/>
      <c r="ATW2"/>
      <c r="ATX2"/>
      <c r="ATY2"/>
      <c r="ATZ2"/>
      <c r="AUA2"/>
      <c r="AUB2"/>
      <c r="AUC2"/>
      <c r="AUD2"/>
      <c r="AUE2"/>
      <c r="AUF2"/>
      <c r="AUG2"/>
      <c r="AUH2"/>
      <c r="AUI2"/>
      <c r="AUJ2"/>
      <c r="AUK2"/>
      <c r="AUL2"/>
      <c r="AUM2"/>
      <c r="AUN2"/>
      <c r="AUO2"/>
      <c r="AUP2"/>
      <c r="AUQ2"/>
      <c r="AUR2"/>
      <c r="AUS2"/>
      <c r="AUT2"/>
      <c r="AUU2"/>
      <c r="AUV2"/>
      <c r="AUW2"/>
      <c r="AUX2"/>
      <c r="AUY2"/>
      <c r="AUZ2"/>
      <c r="AVA2"/>
      <c r="AVB2"/>
      <c r="AVC2"/>
      <c r="AVD2"/>
      <c r="AVE2"/>
      <c r="AVF2"/>
      <c r="AVG2"/>
      <c r="AVH2"/>
      <c r="AVI2"/>
      <c r="AVJ2"/>
      <c r="AVK2"/>
      <c r="AVL2"/>
      <c r="AVM2"/>
      <c r="AVN2"/>
      <c r="AVO2"/>
      <c r="AVP2"/>
      <c r="AVQ2"/>
      <c r="AVR2"/>
      <c r="AVS2"/>
      <c r="AVT2"/>
      <c r="AVU2"/>
      <c r="AVV2"/>
      <c r="AVW2"/>
      <c r="AVX2"/>
      <c r="AVY2"/>
      <c r="AVZ2"/>
      <c r="AWA2"/>
      <c r="AWB2"/>
      <c r="AWC2"/>
      <c r="AWD2"/>
      <c r="AWE2"/>
      <c r="AWF2"/>
      <c r="AWG2"/>
      <c r="AWH2"/>
      <c r="AWI2"/>
      <c r="AWJ2"/>
      <c r="AWK2"/>
      <c r="AWL2"/>
      <c r="AWM2"/>
      <c r="AWN2"/>
      <c r="AWO2"/>
      <c r="AWP2"/>
      <c r="AWQ2"/>
      <c r="AWR2"/>
      <c r="AWS2"/>
      <c r="AWT2"/>
      <c r="AWU2"/>
      <c r="AWV2"/>
      <c r="AWW2"/>
      <c r="AWX2"/>
      <c r="AWY2"/>
      <c r="AWZ2"/>
      <c r="AXA2"/>
      <c r="AXB2"/>
      <c r="AXC2"/>
      <c r="AXD2"/>
      <c r="AXE2"/>
      <c r="AXF2"/>
      <c r="AXG2"/>
      <c r="AXH2"/>
      <c r="AXI2"/>
      <c r="AXJ2"/>
      <c r="AXK2"/>
      <c r="AXL2"/>
      <c r="AXM2"/>
      <c r="AXN2"/>
      <c r="AXO2"/>
      <c r="AXP2"/>
      <c r="AXQ2"/>
      <c r="AXR2"/>
      <c r="AXS2"/>
      <c r="AXT2"/>
      <c r="AXU2"/>
      <c r="AXV2"/>
      <c r="AXW2"/>
      <c r="AXX2"/>
      <c r="AXY2"/>
      <c r="AXZ2"/>
      <c r="AYA2"/>
      <c r="AYB2"/>
      <c r="AYC2"/>
      <c r="AYD2"/>
      <c r="AYE2"/>
      <c r="AYF2"/>
      <c r="AYG2"/>
      <c r="AYH2"/>
      <c r="AYI2"/>
      <c r="AYJ2"/>
      <c r="AYK2"/>
      <c r="AYL2"/>
      <c r="AYM2"/>
      <c r="AYN2"/>
      <c r="AYO2"/>
      <c r="AYP2"/>
      <c r="AYQ2"/>
      <c r="AYR2"/>
      <c r="AYS2"/>
      <c r="AYT2"/>
      <c r="AYU2"/>
      <c r="AYV2"/>
      <c r="AYW2"/>
      <c r="AYX2"/>
      <c r="AYY2"/>
      <c r="AYZ2"/>
      <c r="AZA2"/>
      <c r="AZB2"/>
      <c r="AZC2"/>
      <c r="AZD2"/>
      <c r="AZE2"/>
      <c r="AZF2"/>
      <c r="AZG2"/>
      <c r="AZH2"/>
      <c r="AZI2"/>
      <c r="AZJ2"/>
      <c r="AZK2"/>
      <c r="AZL2"/>
      <c r="AZM2"/>
      <c r="AZN2"/>
      <c r="AZO2"/>
      <c r="AZP2"/>
      <c r="AZQ2"/>
      <c r="AZR2"/>
      <c r="AZS2"/>
      <c r="AZT2"/>
      <c r="AZU2"/>
      <c r="AZV2"/>
      <c r="AZW2"/>
      <c r="AZX2"/>
      <c r="AZY2"/>
      <c r="AZZ2"/>
      <c r="BAA2"/>
      <c r="BAB2"/>
      <c r="BAC2"/>
      <c r="BAD2"/>
      <c r="BAE2"/>
      <c r="BAF2"/>
      <c r="BAG2"/>
      <c r="BAH2"/>
      <c r="BAI2"/>
      <c r="BAJ2"/>
      <c r="BAK2"/>
      <c r="BAL2"/>
      <c r="BAM2"/>
      <c r="BAN2"/>
      <c r="BAO2"/>
      <c r="BAP2"/>
      <c r="BAQ2"/>
      <c r="BAR2"/>
      <c r="BAS2"/>
      <c r="BAT2"/>
      <c r="BAU2"/>
      <c r="BAV2"/>
      <c r="BAW2"/>
      <c r="BAX2"/>
      <c r="BAY2"/>
      <c r="BAZ2"/>
      <c r="BBA2"/>
      <c r="BBB2"/>
      <c r="BBC2"/>
      <c r="BBD2"/>
      <c r="BBE2"/>
      <c r="BBF2"/>
      <c r="BBG2"/>
      <c r="BBH2"/>
      <c r="BBI2"/>
      <c r="BBJ2"/>
      <c r="BBK2"/>
      <c r="BBL2"/>
      <c r="BBM2"/>
      <c r="BBN2"/>
      <c r="BBO2"/>
      <c r="BBP2"/>
      <c r="BBQ2"/>
      <c r="BBR2"/>
      <c r="BBS2"/>
      <c r="BBT2"/>
      <c r="BBU2"/>
      <c r="BBV2"/>
      <c r="BBW2"/>
      <c r="BBX2"/>
      <c r="BBY2"/>
      <c r="BBZ2"/>
      <c r="BCA2"/>
      <c r="BCB2"/>
      <c r="BCC2"/>
      <c r="BCD2"/>
      <c r="BCE2"/>
      <c r="BCF2"/>
      <c r="BCG2"/>
      <c r="BCH2"/>
      <c r="BCI2"/>
      <c r="BCJ2"/>
      <c r="BCK2"/>
      <c r="BCL2"/>
      <c r="BCM2"/>
      <c r="BCN2"/>
      <c r="BCO2"/>
      <c r="BCP2"/>
      <c r="BCQ2"/>
      <c r="BCR2"/>
      <c r="BCS2"/>
      <c r="BCT2"/>
      <c r="BCU2"/>
      <c r="BCV2"/>
      <c r="BCW2"/>
      <c r="BCX2"/>
      <c r="BCY2"/>
      <c r="BCZ2"/>
      <c r="BDA2"/>
      <c r="BDB2"/>
      <c r="BDC2"/>
      <c r="BDD2"/>
      <c r="BDE2"/>
      <c r="BDF2"/>
      <c r="BDG2"/>
      <c r="BDH2"/>
      <c r="BDI2"/>
      <c r="BDJ2"/>
      <c r="BDK2"/>
      <c r="BDL2"/>
      <c r="BDM2"/>
      <c r="BDN2"/>
      <c r="BDO2"/>
      <c r="BDP2"/>
      <c r="BDQ2"/>
      <c r="BDR2"/>
      <c r="BDS2"/>
      <c r="BDT2"/>
      <c r="BDU2"/>
      <c r="BDV2"/>
      <c r="BDW2"/>
      <c r="BDX2"/>
      <c r="BDY2"/>
      <c r="BDZ2"/>
      <c r="BEA2"/>
      <c r="BEB2"/>
      <c r="BEC2"/>
      <c r="BED2"/>
      <c r="BEE2"/>
      <c r="BEF2"/>
      <c r="BEG2"/>
      <c r="BEH2"/>
      <c r="BEI2"/>
      <c r="BEJ2"/>
      <c r="BEK2"/>
      <c r="BEL2"/>
      <c r="BEM2"/>
      <c r="BEN2"/>
      <c r="BEO2"/>
      <c r="BEP2"/>
      <c r="BEQ2"/>
      <c r="BER2"/>
      <c r="BES2"/>
      <c r="BET2"/>
      <c r="BEU2"/>
      <c r="BEV2"/>
      <c r="BEW2"/>
      <c r="BEX2"/>
      <c r="BEY2"/>
      <c r="BEZ2"/>
      <c r="BFA2"/>
      <c r="BFB2"/>
      <c r="BFC2"/>
      <c r="BFD2"/>
      <c r="BFE2"/>
      <c r="BFF2"/>
      <c r="BFG2"/>
      <c r="BFH2"/>
      <c r="BFI2"/>
      <c r="BFJ2"/>
      <c r="BFK2"/>
      <c r="BFL2"/>
      <c r="BFM2"/>
      <c r="BFN2"/>
      <c r="BFO2"/>
      <c r="BFP2"/>
      <c r="BFQ2"/>
      <c r="BFR2"/>
      <c r="BFS2"/>
      <c r="BFT2"/>
      <c r="BFU2"/>
      <c r="BFV2"/>
      <c r="BFW2"/>
      <c r="BFX2"/>
      <c r="BFY2"/>
      <c r="BFZ2"/>
      <c r="BGA2"/>
      <c r="BGB2"/>
      <c r="BGC2"/>
      <c r="BGD2"/>
      <c r="BGE2"/>
      <c r="BGF2"/>
      <c r="BGG2"/>
      <c r="BGH2"/>
      <c r="BGI2"/>
      <c r="BGJ2"/>
      <c r="BGK2"/>
      <c r="BGL2"/>
      <c r="BGM2"/>
      <c r="BGN2"/>
      <c r="BGO2"/>
      <c r="BGP2"/>
      <c r="BGQ2"/>
      <c r="BGR2"/>
      <c r="BGS2"/>
      <c r="BGT2"/>
      <c r="BGU2"/>
      <c r="BGV2"/>
      <c r="BGW2"/>
      <c r="BGX2"/>
      <c r="BGY2"/>
      <c r="BGZ2"/>
      <c r="BHA2"/>
      <c r="BHB2"/>
      <c r="BHC2"/>
      <c r="BHD2"/>
      <c r="BHE2"/>
      <c r="BHF2"/>
      <c r="BHG2"/>
      <c r="BHH2"/>
      <c r="BHI2"/>
      <c r="BHJ2"/>
      <c r="BHK2"/>
      <c r="BHL2"/>
      <c r="BHM2"/>
      <c r="BHN2"/>
      <c r="BHO2"/>
      <c r="BHP2"/>
      <c r="BHQ2"/>
      <c r="BHR2"/>
      <c r="BHS2"/>
      <c r="BHT2"/>
      <c r="BHU2"/>
      <c r="BHV2"/>
      <c r="BHW2"/>
      <c r="BHX2"/>
      <c r="BHY2"/>
      <c r="BHZ2"/>
      <c r="BIA2"/>
      <c r="BIB2"/>
      <c r="BIC2"/>
      <c r="BID2"/>
      <c r="BIE2"/>
      <c r="BIF2"/>
      <c r="BIG2"/>
      <c r="BIH2"/>
      <c r="BII2"/>
      <c r="BIJ2"/>
      <c r="BIK2"/>
      <c r="BIL2"/>
      <c r="BIM2"/>
      <c r="BIN2"/>
      <c r="BIO2"/>
      <c r="BIP2"/>
      <c r="BIQ2"/>
      <c r="BIR2"/>
      <c r="BIS2"/>
      <c r="BIT2"/>
      <c r="BIU2"/>
      <c r="BIV2"/>
      <c r="BIW2"/>
      <c r="BIX2"/>
      <c r="BIY2"/>
      <c r="BIZ2"/>
      <c r="BJA2"/>
      <c r="BJB2"/>
      <c r="BJC2"/>
      <c r="BJD2"/>
      <c r="BJE2"/>
      <c r="BJF2"/>
      <c r="BJG2"/>
      <c r="BJH2"/>
      <c r="BJI2"/>
      <c r="BJJ2"/>
      <c r="BJK2"/>
      <c r="BJL2"/>
      <c r="BJM2"/>
      <c r="BJN2"/>
      <c r="BJO2"/>
      <c r="BJP2"/>
      <c r="BJQ2"/>
      <c r="BJR2"/>
      <c r="BJS2"/>
      <c r="BJT2"/>
      <c r="BJU2"/>
      <c r="BJV2"/>
      <c r="BJW2"/>
      <c r="BJX2"/>
      <c r="BJY2"/>
      <c r="BJZ2"/>
      <c r="BKA2"/>
      <c r="BKB2"/>
      <c r="BKC2"/>
      <c r="BKD2"/>
      <c r="BKE2"/>
      <c r="BKF2"/>
      <c r="BKG2"/>
      <c r="BKH2"/>
      <c r="BKI2"/>
      <c r="BKJ2"/>
      <c r="BKK2"/>
      <c r="BKL2"/>
      <c r="BKM2"/>
      <c r="BKN2"/>
      <c r="BKO2"/>
      <c r="BKP2"/>
      <c r="BKQ2"/>
      <c r="BKR2"/>
      <c r="BKS2"/>
      <c r="BKT2"/>
      <c r="BKU2"/>
      <c r="BKV2"/>
      <c r="BKW2"/>
      <c r="BKX2"/>
      <c r="BKY2"/>
      <c r="BKZ2"/>
      <c r="BLA2"/>
      <c r="BLB2"/>
      <c r="BLC2"/>
      <c r="BLD2"/>
      <c r="BLE2"/>
      <c r="BLF2"/>
      <c r="BLG2"/>
      <c r="BLH2"/>
      <c r="BLI2"/>
      <c r="BLJ2"/>
      <c r="BLK2"/>
      <c r="BLL2"/>
      <c r="BLM2"/>
      <c r="BLN2"/>
      <c r="BLO2"/>
      <c r="BLP2"/>
      <c r="BLQ2"/>
      <c r="BLR2"/>
      <c r="BLS2"/>
      <c r="BLT2"/>
      <c r="BLU2"/>
      <c r="BLV2"/>
      <c r="BLW2"/>
      <c r="BLX2"/>
      <c r="BLY2"/>
      <c r="BLZ2"/>
      <c r="BMA2"/>
      <c r="BMB2"/>
      <c r="BMC2"/>
      <c r="BMD2"/>
      <c r="BME2"/>
      <c r="BMF2"/>
      <c r="BMG2"/>
      <c r="BMH2"/>
      <c r="BMI2"/>
      <c r="BMJ2"/>
      <c r="BMK2"/>
      <c r="BML2"/>
      <c r="BMM2"/>
      <c r="BMN2"/>
      <c r="BMO2"/>
      <c r="BMP2"/>
      <c r="BMQ2"/>
      <c r="BMR2"/>
      <c r="BMS2"/>
      <c r="BMT2"/>
      <c r="BMU2"/>
      <c r="BMV2"/>
      <c r="BMW2"/>
      <c r="BMX2"/>
      <c r="BMY2"/>
      <c r="BMZ2"/>
      <c r="BNA2"/>
      <c r="BNB2"/>
      <c r="BNC2"/>
      <c r="BND2"/>
      <c r="BNE2"/>
      <c r="BNF2"/>
      <c r="BNG2"/>
      <c r="BNH2"/>
      <c r="BNI2"/>
      <c r="BNJ2"/>
      <c r="BNK2"/>
      <c r="BNL2"/>
      <c r="BNM2"/>
      <c r="BNN2"/>
      <c r="BNO2"/>
      <c r="BNP2"/>
      <c r="BNQ2"/>
      <c r="BNR2"/>
      <c r="BNS2"/>
      <c r="BNT2"/>
      <c r="BNU2"/>
      <c r="BNV2"/>
      <c r="BNW2"/>
      <c r="BNX2"/>
      <c r="BNY2"/>
      <c r="BNZ2"/>
      <c r="BOA2"/>
      <c r="BOB2"/>
      <c r="BOC2"/>
      <c r="BOD2"/>
      <c r="BOE2"/>
      <c r="BOF2"/>
      <c r="BOG2"/>
      <c r="BOH2"/>
      <c r="BOI2"/>
      <c r="BOJ2"/>
      <c r="BOK2"/>
      <c r="BOL2"/>
      <c r="BOM2"/>
      <c r="BON2"/>
      <c r="BOO2"/>
      <c r="BOP2"/>
      <c r="BOQ2"/>
      <c r="BOR2"/>
      <c r="BOS2"/>
      <c r="BOT2"/>
      <c r="BOU2"/>
      <c r="BOV2"/>
      <c r="BOW2"/>
      <c r="BOX2"/>
      <c r="BOY2"/>
      <c r="BOZ2"/>
      <c r="BPA2"/>
      <c r="BPB2"/>
      <c r="BPC2"/>
      <c r="BPD2"/>
      <c r="BPE2"/>
      <c r="BPF2"/>
      <c r="BPG2"/>
      <c r="BPH2"/>
      <c r="BPI2"/>
      <c r="BPJ2"/>
      <c r="BPK2"/>
      <c r="BPL2"/>
      <c r="BPM2"/>
      <c r="BPN2"/>
      <c r="BPO2"/>
      <c r="BPP2"/>
      <c r="BPQ2"/>
      <c r="BPR2"/>
      <c r="BPS2"/>
      <c r="BPT2"/>
      <c r="BPU2"/>
      <c r="BPV2"/>
      <c r="BPW2"/>
      <c r="BPX2"/>
      <c r="BPY2"/>
      <c r="BPZ2"/>
      <c r="BQA2"/>
      <c r="BQB2"/>
      <c r="BQC2"/>
      <c r="BQD2"/>
      <c r="BQE2"/>
      <c r="BQF2"/>
      <c r="BQG2"/>
      <c r="BQH2"/>
      <c r="BQI2"/>
      <c r="BQJ2"/>
      <c r="BQK2"/>
      <c r="BQL2"/>
      <c r="BQM2"/>
      <c r="BQN2"/>
      <c r="BQO2"/>
      <c r="BQP2"/>
      <c r="BQQ2"/>
      <c r="BQR2"/>
      <c r="BQS2"/>
      <c r="BQT2"/>
      <c r="BQU2"/>
      <c r="BQV2"/>
      <c r="BQW2"/>
      <c r="BQX2"/>
      <c r="BQY2"/>
      <c r="BQZ2"/>
      <c r="BRA2"/>
      <c r="BRB2"/>
      <c r="BRC2"/>
      <c r="BRD2"/>
      <c r="BRE2"/>
      <c r="BRF2"/>
      <c r="BRG2"/>
      <c r="BRH2"/>
      <c r="BRI2"/>
      <c r="BRJ2"/>
      <c r="BRK2"/>
      <c r="BRL2"/>
      <c r="BRM2"/>
      <c r="BRN2"/>
      <c r="BRO2"/>
      <c r="BRP2"/>
      <c r="BRQ2"/>
      <c r="BRR2"/>
      <c r="BRS2"/>
      <c r="BRT2"/>
      <c r="BRU2"/>
      <c r="BRV2"/>
      <c r="BRW2"/>
      <c r="BRX2"/>
      <c r="BRY2"/>
      <c r="BRZ2"/>
      <c r="BSA2"/>
      <c r="BSB2"/>
      <c r="BSC2"/>
      <c r="BSD2"/>
      <c r="BSE2"/>
      <c r="BSF2"/>
      <c r="BSG2"/>
      <c r="BSH2"/>
      <c r="BSI2"/>
      <c r="BSJ2"/>
      <c r="BSK2"/>
      <c r="BSL2"/>
      <c r="BSM2"/>
      <c r="BSN2"/>
      <c r="BSO2"/>
      <c r="BSP2"/>
      <c r="BSQ2"/>
      <c r="BSR2"/>
      <c r="BSS2"/>
      <c r="BST2"/>
      <c r="BSU2"/>
      <c r="BSV2"/>
      <c r="BSW2"/>
      <c r="BSX2"/>
      <c r="BSY2"/>
      <c r="BSZ2"/>
      <c r="BTA2"/>
      <c r="BTB2"/>
      <c r="BTC2"/>
      <c r="BTD2"/>
      <c r="BTE2"/>
      <c r="BTF2"/>
      <c r="BTG2"/>
      <c r="BTH2"/>
      <c r="BTI2"/>
      <c r="BTJ2"/>
      <c r="BTK2"/>
      <c r="BTL2"/>
      <c r="BTM2"/>
      <c r="BTN2"/>
      <c r="BTO2"/>
      <c r="BTP2"/>
      <c r="BTQ2"/>
      <c r="BTR2"/>
      <c r="BTS2"/>
      <c r="BTT2"/>
      <c r="BTU2"/>
      <c r="BTV2"/>
      <c r="BTW2"/>
      <c r="BTX2"/>
      <c r="BTY2"/>
      <c r="BTZ2"/>
      <c r="BUA2"/>
      <c r="BUB2"/>
      <c r="BUC2"/>
      <c r="BUD2"/>
      <c r="BUE2"/>
      <c r="BUF2"/>
      <c r="BUG2"/>
      <c r="BUH2"/>
      <c r="BUI2"/>
      <c r="BUJ2"/>
      <c r="BUK2"/>
      <c r="BUL2"/>
      <c r="BUM2"/>
      <c r="BUN2"/>
      <c r="BUO2"/>
      <c r="BUP2"/>
      <c r="BUQ2"/>
      <c r="BUR2"/>
      <c r="BUS2"/>
      <c r="BUT2"/>
      <c r="BUU2"/>
      <c r="BUV2"/>
      <c r="BUW2"/>
      <c r="BUX2"/>
      <c r="BUY2"/>
      <c r="BUZ2"/>
      <c r="BVA2"/>
      <c r="BVB2"/>
      <c r="BVC2"/>
      <c r="BVD2"/>
      <c r="BVE2"/>
      <c r="BVF2"/>
      <c r="BVG2"/>
      <c r="BVH2"/>
      <c r="BVI2"/>
      <c r="BVJ2"/>
      <c r="BVK2"/>
      <c r="BVL2"/>
      <c r="BVM2"/>
      <c r="BVN2"/>
      <c r="BVO2"/>
      <c r="BVP2"/>
      <c r="BVQ2"/>
      <c r="BVR2"/>
      <c r="BVS2"/>
      <c r="BVT2"/>
      <c r="BVU2"/>
      <c r="BVV2"/>
      <c r="BVW2"/>
      <c r="BVX2"/>
      <c r="BVY2"/>
      <c r="BVZ2"/>
      <c r="BWA2"/>
      <c r="BWB2"/>
      <c r="BWC2"/>
      <c r="BWD2"/>
      <c r="BWE2"/>
      <c r="BWF2"/>
      <c r="BWG2"/>
      <c r="BWH2"/>
      <c r="BWI2"/>
      <c r="BWJ2"/>
      <c r="BWK2"/>
      <c r="BWL2"/>
      <c r="BWM2"/>
      <c r="BWN2"/>
      <c r="BWO2"/>
      <c r="BWP2"/>
      <c r="BWQ2"/>
      <c r="BWR2"/>
      <c r="BWS2"/>
      <c r="BWT2"/>
      <c r="BWU2"/>
      <c r="BWV2"/>
      <c r="BWW2"/>
      <c r="BWX2"/>
      <c r="BWY2"/>
      <c r="BWZ2"/>
      <c r="BXA2"/>
      <c r="BXB2"/>
      <c r="BXC2"/>
      <c r="BXD2"/>
      <c r="BXE2"/>
      <c r="BXF2"/>
      <c r="BXG2"/>
      <c r="BXH2"/>
      <c r="BXI2"/>
      <c r="BXJ2"/>
      <c r="BXK2"/>
      <c r="BXL2"/>
      <c r="BXM2"/>
      <c r="BXN2"/>
      <c r="BXO2"/>
      <c r="BXP2"/>
      <c r="BXQ2"/>
      <c r="BXR2"/>
      <c r="BXS2"/>
      <c r="BXT2"/>
      <c r="BXU2"/>
      <c r="BXV2"/>
      <c r="BXW2"/>
      <c r="BXX2"/>
      <c r="BXY2"/>
      <c r="BXZ2"/>
      <c r="BYA2"/>
      <c r="BYB2"/>
      <c r="BYC2"/>
      <c r="BYD2"/>
      <c r="BYE2"/>
      <c r="BYF2"/>
      <c r="BYG2"/>
      <c r="BYH2"/>
      <c r="BYI2"/>
      <c r="BYJ2"/>
      <c r="BYK2"/>
      <c r="BYL2"/>
      <c r="BYM2"/>
      <c r="BYN2"/>
      <c r="BYO2"/>
      <c r="BYP2"/>
      <c r="BYQ2"/>
      <c r="BYR2"/>
      <c r="BYS2"/>
      <c r="BYT2"/>
      <c r="BYU2"/>
      <c r="BYV2"/>
      <c r="BYW2"/>
      <c r="BYX2"/>
      <c r="BYY2"/>
      <c r="BYZ2"/>
      <c r="BZA2"/>
      <c r="BZB2"/>
      <c r="BZC2"/>
      <c r="BZD2"/>
      <c r="BZE2"/>
      <c r="BZF2"/>
      <c r="BZG2"/>
      <c r="BZH2"/>
      <c r="BZI2"/>
      <c r="BZJ2"/>
      <c r="BZK2"/>
      <c r="BZL2"/>
      <c r="BZM2"/>
      <c r="BZN2"/>
      <c r="BZO2"/>
      <c r="BZP2"/>
      <c r="BZQ2"/>
      <c r="BZR2"/>
      <c r="BZS2"/>
      <c r="BZT2"/>
      <c r="BZU2"/>
      <c r="BZV2"/>
      <c r="BZW2"/>
      <c r="BZX2"/>
      <c r="BZY2"/>
      <c r="BZZ2"/>
      <c r="CAA2"/>
      <c r="CAB2"/>
      <c r="CAC2"/>
      <c r="CAD2"/>
      <c r="CAE2"/>
      <c r="CAF2"/>
      <c r="CAG2"/>
      <c r="CAH2"/>
      <c r="CAI2"/>
      <c r="CAJ2"/>
      <c r="CAK2"/>
      <c r="CAL2"/>
      <c r="CAM2"/>
      <c r="CAN2"/>
      <c r="CAO2"/>
      <c r="CAP2"/>
      <c r="CAQ2"/>
      <c r="CAR2"/>
      <c r="CAS2"/>
      <c r="CAT2"/>
      <c r="CAU2"/>
      <c r="CAV2"/>
      <c r="CAW2"/>
      <c r="CAX2"/>
      <c r="CAY2"/>
      <c r="CAZ2"/>
      <c r="CBA2"/>
      <c r="CBB2"/>
      <c r="CBC2"/>
      <c r="CBD2"/>
      <c r="CBE2"/>
      <c r="CBF2"/>
      <c r="CBG2"/>
      <c r="CBH2"/>
      <c r="CBI2"/>
      <c r="CBJ2"/>
      <c r="CBK2"/>
      <c r="CBL2"/>
      <c r="CBM2"/>
      <c r="CBN2"/>
      <c r="CBO2"/>
      <c r="CBP2"/>
      <c r="CBQ2"/>
      <c r="CBR2"/>
      <c r="CBS2"/>
      <c r="CBT2"/>
      <c r="CBU2"/>
      <c r="CBV2"/>
      <c r="CBW2"/>
      <c r="CBX2"/>
      <c r="CBY2"/>
      <c r="CBZ2"/>
      <c r="CCA2"/>
      <c r="CCB2"/>
      <c r="CCC2"/>
      <c r="CCD2"/>
      <c r="CCE2"/>
      <c r="CCF2"/>
      <c r="CCG2"/>
      <c r="CCH2"/>
      <c r="CCI2"/>
      <c r="CCJ2"/>
      <c r="CCK2"/>
      <c r="CCL2"/>
      <c r="CCM2"/>
      <c r="CCN2"/>
      <c r="CCO2"/>
      <c r="CCP2"/>
      <c r="CCQ2"/>
      <c r="CCR2"/>
      <c r="CCS2"/>
      <c r="CCT2"/>
      <c r="CCU2"/>
      <c r="CCV2"/>
      <c r="CCW2"/>
      <c r="CCX2"/>
      <c r="CCY2"/>
      <c r="CCZ2"/>
      <c r="CDA2"/>
      <c r="CDB2"/>
      <c r="CDC2"/>
      <c r="CDD2"/>
      <c r="CDE2"/>
      <c r="CDF2"/>
      <c r="CDG2"/>
      <c r="CDH2"/>
      <c r="CDI2"/>
      <c r="CDJ2"/>
      <c r="CDK2"/>
      <c r="CDL2"/>
      <c r="CDM2"/>
      <c r="CDN2"/>
      <c r="CDO2"/>
      <c r="CDP2"/>
      <c r="CDQ2"/>
      <c r="CDR2"/>
      <c r="CDS2"/>
      <c r="CDT2"/>
      <c r="CDU2"/>
      <c r="CDV2"/>
      <c r="CDW2"/>
      <c r="CDX2"/>
      <c r="CDY2"/>
      <c r="CDZ2"/>
      <c r="CEA2"/>
      <c r="CEB2"/>
      <c r="CEC2"/>
      <c r="CED2"/>
      <c r="CEE2"/>
      <c r="CEF2"/>
      <c r="CEG2"/>
      <c r="CEH2"/>
      <c r="CEI2"/>
      <c r="CEJ2"/>
      <c r="CEK2"/>
      <c r="CEL2"/>
      <c r="CEM2"/>
      <c r="CEN2"/>
      <c r="CEO2"/>
      <c r="CEP2"/>
      <c r="CEQ2"/>
      <c r="CER2"/>
      <c r="CES2"/>
      <c r="CET2"/>
      <c r="CEU2"/>
      <c r="CEV2"/>
      <c r="CEW2"/>
      <c r="CEX2"/>
      <c r="CEY2"/>
      <c r="CEZ2"/>
      <c r="CFA2"/>
      <c r="CFB2"/>
      <c r="CFC2"/>
      <c r="CFD2"/>
      <c r="CFE2"/>
      <c r="CFF2"/>
      <c r="CFG2"/>
      <c r="CFH2"/>
      <c r="CFI2"/>
      <c r="CFJ2"/>
      <c r="CFK2"/>
      <c r="CFL2"/>
      <c r="CFM2"/>
      <c r="CFN2"/>
      <c r="CFO2"/>
      <c r="CFP2"/>
      <c r="CFQ2"/>
      <c r="CFR2"/>
      <c r="CFS2"/>
      <c r="CFT2"/>
      <c r="CFU2"/>
      <c r="CFV2"/>
      <c r="CFW2"/>
      <c r="CFX2"/>
      <c r="CFY2"/>
      <c r="CFZ2"/>
      <c r="CGA2"/>
      <c r="CGB2"/>
      <c r="CGC2"/>
      <c r="CGD2"/>
      <c r="CGE2"/>
      <c r="CGF2"/>
      <c r="CGG2"/>
      <c r="CGH2"/>
      <c r="CGI2"/>
      <c r="CGJ2"/>
      <c r="CGK2"/>
      <c r="CGL2"/>
      <c r="CGM2"/>
      <c r="CGN2"/>
      <c r="CGO2"/>
      <c r="CGP2"/>
      <c r="CGQ2"/>
      <c r="CGR2"/>
      <c r="CGS2"/>
      <c r="CGT2"/>
      <c r="CGU2"/>
      <c r="CGV2"/>
      <c r="CGW2"/>
      <c r="CGX2"/>
      <c r="CGY2"/>
      <c r="CGZ2"/>
      <c r="CHA2"/>
      <c r="CHB2"/>
      <c r="CHC2"/>
      <c r="CHD2"/>
      <c r="CHE2"/>
      <c r="CHF2"/>
      <c r="CHG2"/>
      <c r="CHH2"/>
      <c r="CHI2"/>
      <c r="CHJ2"/>
      <c r="CHK2"/>
      <c r="CHL2"/>
      <c r="CHM2"/>
      <c r="CHN2"/>
      <c r="CHO2"/>
      <c r="CHP2"/>
      <c r="CHQ2"/>
      <c r="CHR2"/>
      <c r="CHS2"/>
      <c r="CHT2"/>
      <c r="CHU2"/>
      <c r="CHV2"/>
      <c r="CHW2"/>
      <c r="CHX2"/>
      <c r="CHY2"/>
      <c r="CHZ2"/>
      <c r="CIA2"/>
      <c r="CIB2"/>
      <c r="CIC2"/>
      <c r="CID2"/>
      <c r="CIE2"/>
      <c r="CIF2"/>
      <c r="CIG2"/>
      <c r="CIH2"/>
      <c r="CII2"/>
      <c r="CIJ2"/>
      <c r="CIK2"/>
      <c r="CIL2"/>
      <c r="CIM2"/>
      <c r="CIN2"/>
      <c r="CIO2"/>
      <c r="CIP2"/>
      <c r="CIQ2"/>
      <c r="CIR2"/>
      <c r="CIS2"/>
      <c r="CIT2"/>
      <c r="CIU2"/>
      <c r="CIV2"/>
      <c r="CIW2"/>
      <c r="CIX2"/>
      <c r="CIY2"/>
      <c r="CIZ2"/>
      <c r="CJA2"/>
      <c r="CJB2"/>
      <c r="CJC2"/>
      <c r="CJD2"/>
      <c r="CJE2"/>
      <c r="CJF2"/>
      <c r="CJG2"/>
      <c r="CJH2"/>
      <c r="CJI2"/>
      <c r="CJJ2"/>
      <c r="CJK2"/>
      <c r="CJL2"/>
      <c r="CJM2"/>
      <c r="CJN2"/>
      <c r="CJO2"/>
      <c r="CJP2"/>
      <c r="CJQ2"/>
      <c r="CJR2"/>
      <c r="CJS2"/>
      <c r="CJT2"/>
      <c r="CJU2"/>
      <c r="CJV2"/>
      <c r="CJW2"/>
      <c r="CJX2"/>
      <c r="CJY2"/>
      <c r="CJZ2"/>
      <c r="CKA2"/>
      <c r="CKB2"/>
      <c r="CKC2"/>
      <c r="CKD2"/>
      <c r="CKE2"/>
      <c r="CKF2"/>
      <c r="CKG2"/>
      <c r="CKH2"/>
      <c r="CKI2"/>
      <c r="CKJ2"/>
      <c r="CKK2"/>
      <c r="CKL2"/>
      <c r="CKM2"/>
      <c r="CKN2"/>
      <c r="CKO2"/>
      <c r="CKP2"/>
      <c r="CKQ2"/>
      <c r="CKR2"/>
      <c r="CKS2"/>
      <c r="CKT2"/>
      <c r="CKU2"/>
      <c r="CKV2"/>
      <c r="CKW2"/>
      <c r="CKX2"/>
      <c r="CKY2"/>
      <c r="CKZ2"/>
      <c r="CLA2"/>
      <c r="CLB2"/>
      <c r="CLC2"/>
      <c r="CLD2"/>
      <c r="CLE2"/>
      <c r="CLF2"/>
      <c r="CLG2"/>
      <c r="CLH2"/>
      <c r="CLI2"/>
      <c r="CLJ2"/>
      <c r="CLK2"/>
      <c r="CLL2"/>
      <c r="CLM2"/>
      <c r="CLN2"/>
      <c r="CLO2"/>
      <c r="CLP2"/>
      <c r="CLQ2"/>
      <c r="CLR2"/>
      <c r="CLS2"/>
      <c r="CLT2"/>
      <c r="CLU2"/>
      <c r="CLV2"/>
      <c r="CLW2"/>
      <c r="CLX2"/>
      <c r="CLY2"/>
      <c r="CLZ2"/>
      <c r="CMA2"/>
      <c r="CMB2"/>
      <c r="CMC2"/>
      <c r="CMD2"/>
      <c r="CME2"/>
      <c r="CMF2"/>
      <c r="CMG2"/>
      <c r="CMH2"/>
      <c r="CMI2"/>
      <c r="CMJ2"/>
      <c r="CMK2"/>
      <c r="CML2"/>
      <c r="CMM2"/>
      <c r="CMN2"/>
      <c r="CMO2"/>
      <c r="CMP2"/>
      <c r="CMQ2"/>
      <c r="CMR2"/>
      <c r="CMS2"/>
      <c r="CMT2"/>
      <c r="CMU2"/>
      <c r="CMV2"/>
      <c r="CMW2"/>
      <c r="CMX2"/>
      <c r="CMY2"/>
      <c r="CMZ2"/>
      <c r="CNA2"/>
      <c r="CNB2"/>
      <c r="CNC2"/>
      <c r="CND2"/>
      <c r="CNE2"/>
      <c r="CNF2"/>
      <c r="CNG2"/>
      <c r="CNH2"/>
      <c r="CNI2"/>
      <c r="CNJ2"/>
      <c r="CNK2"/>
      <c r="CNL2"/>
      <c r="CNM2"/>
      <c r="CNN2"/>
      <c r="CNO2"/>
      <c r="CNP2"/>
      <c r="CNQ2"/>
      <c r="CNR2"/>
      <c r="CNS2"/>
      <c r="CNT2"/>
      <c r="CNU2"/>
      <c r="CNV2"/>
      <c r="CNW2"/>
      <c r="CNX2"/>
      <c r="CNY2"/>
      <c r="CNZ2"/>
      <c r="COA2"/>
      <c r="COB2"/>
      <c r="COC2"/>
      <c r="COD2"/>
      <c r="COE2"/>
      <c r="COF2"/>
      <c r="COG2"/>
      <c r="COH2"/>
      <c r="COI2"/>
      <c r="COJ2"/>
      <c r="COK2"/>
      <c r="COL2"/>
      <c r="COM2"/>
      <c r="CON2"/>
      <c r="COO2"/>
      <c r="COP2"/>
      <c r="COQ2"/>
      <c r="COR2"/>
      <c r="COS2"/>
      <c r="COT2"/>
      <c r="COU2"/>
      <c r="COV2"/>
      <c r="COW2"/>
      <c r="COX2"/>
      <c r="COY2"/>
      <c r="COZ2"/>
      <c r="CPA2"/>
      <c r="CPB2"/>
      <c r="CPC2"/>
      <c r="CPD2"/>
      <c r="CPE2"/>
      <c r="CPF2"/>
      <c r="CPG2"/>
      <c r="CPH2"/>
      <c r="CPI2"/>
      <c r="CPJ2"/>
      <c r="CPK2"/>
      <c r="CPL2"/>
      <c r="CPM2"/>
      <c r="CPN2"/>
      <c r="CPO2"/>
      <c r="CPP2"/>
      <c r="CPQ2"/>
      <c r="CPR2"/>
      <c r="CPS2"/>
      <c r="CPT2"/>
      <c r="CPU2"/>
      <c r="CPV2"/>
      <c r="CPW2"/>
      <c r="CPX2"/>
      <c r="CPY2"/>
      <c r="CPZ2"/>
      <c r="CQA2"/>
      <c r="CQB2"/>
      <c r="CQC2"/>
      <c r="CQD2"/>
      <c r="CQE2"/>
      <c r="CQF2"/>
      <c r="CQG2"/>
      <c r="CQH2"/>
      <c r="CQI2"/>
      <c r="CQJ2"/>
      <c r="CQK2"/>
      <c r="CQL2"/>
      <c r="CQM2"/>
      <c r="CQN2"/>
      <c r="CQO2"/>
      <c r="CQP2"/>
      <c r="CQQ2"/>
      <c r="CQR2"/>
      <c r="CQS2"/>
      <c r="CQT2"/>
      <c r="CQU2"/>
      <c r="CQV2"/>
      <c r="CQW2"/>
      <c r="CQX2"/>
      <c r="CQY2"/>
      <c r="CQZ2"/>
      <c r="CRA2"/>
      <c r="CRB2"/>
      <c r="CRC2"/>
      <c r="CRD2"/>
      <c r="CRE2"/>
      <c r="CRF2"/>
      <c r="CRG2"/>
      <c r="CRH2"/>
      <c r="CRI2"/>
      <c r="CRJ2"/>
      <c r="CRK2"/>
      <c r="CRL2"/>
      <c r="CRM2"/>
      <c r="CRN2"/>
      <c r="CRO2"/>
      <c r="CRP2"/>
      <c r="CRQ2"/>
      <c r="CRR2"/>
      <c r="CRS2"/>
      <c r="CRT2"/>
      <c r="CRU2"/>
      <c r="CRV2"/>
      <c r="CRW2"/>
      <c r="CRX2"/>
      <c r="CRY2"/>
      <c r="CRZ2"/>
      <c r="CSA2"/>
      <c r="CSB2"/>
      <c r="CSC2"/>
      <c r="CSD2"/>
      <c r="CSE2"/>
      <c r="CSF2"/>
      <c r="CSG2"/>
      <c r="CSH2"/>
      <c r="CSI2"/>
      <c r="CSJ2"/>
      <c r="CSK2"/>
      <c r="CSL2"/>
      <c r="CSM2"/>
      <c r="CSN2"/>
      <c r="CSO2"/>
      <c r="CSP2"/>
      <c r="CSQ2"/>
      <c r="CSR2"/>
      <c r="CSS2"/>
      <c r="CST2"/>
      <c r="CSU2"/>
      <c r="CSV2"/>
      <c r="CSW2"/>
      <c r="CSX2"/>
      <c r="CSY2"/>
      <c r="CSZ2"/>
      <c r="CTA2"/>
      <c r="CTB2"/>
      <c r="CTC2"/>
      <c r="CTD2"/>
      <c r="CTE2"/>
      <c r="CTF2"/>
      <c r="CTG2"/>
      <c r="CTH2"/>
      <c r="CTI2"/>
      <c r="CTJ2"/>
      <c r="CTK2"/>
      <c r="CTL2"/>
      <c r="CTM2"/>
      <c r="CTN2"/>
      <c r="CTO2"/>
      <c r="CTP2"/>
      <c r="CTQ2"/>
      <c r="CTR2"/>
      <c r="CTS2"/>
      <c r="CTT2"/>
      <c r="CTU2"/>
      <c r="CTV2"/>
      <c r="CTW2"/>
      <c r="CTX2"/>
      <c r="CTY2"/>
      <c r="CTZ2"/>
      <c r="CUA2"/>
      <c r="CUB2"/>
      <c r="CUC2"/>
      <c r="CUD2"/>
      <c r="CUE2"/>
      <c r="CUF2"/>
      <c r="CUG2"/>
      <c r="CUH2"/>
      <c r="CUI2"/>
      <c r="CUJ2"/>
      <c r="CUK2"/>
      <c r="CUL2"/>
      <c r="CUM2"/>
      <c r="CUN2"/>
      <c r="CUO2"/>
      <c r="CUP2"/>
      <c r="CUQ2"/>
      <c r="CUR2"/>
      <c r="CUS2"/>
      <c r="CUT2"/>
      <c r="CUU2"/>
      <c r="CUV2"/>
      <c r="CUW2"/>
      <c r="CUX2"/>
      <c r="CUY2"/>
      <c r="CUZ2"/>
      <c r="CVA2"/>
      <c r="CVB2"/>
      <c r="CVC2"/>
      <c r="CVD2"/>
      <c r="CVE2"/>
      <c r="CVF2"/>
      <c r="CVG2"/>
      <c r="CVH2"/>
      <c r="CVI2"/>
      <c r="CVJ2"/>
      <c r="CVK2"/>
      <c r="CVL2"/>
      <c r="CVM2"/>
      <c r="CVN2"/>
      <c r="CVO2"/>
      <c r="CVP2"/>
      <c r="CVQ2"/>
      <c r="CVR2"/>
      <c r="CVS2"/>
      <c r="CVT2"/>
      <c r="CVU2"/>
      <c r="CVV2"/>
      <c r="CVW2"/>
      <c r="CVX2"/>
      <c r="CVY2"/>
      <c r="CVZ2"/>
      <c r="CWA2"/>
      <c r="CWB2"/>
      <c r="CWC2"/>
      <c r="CWD2"/>
      <c r="CWE2"/>
      <c r="CWF2"/>
      <c r="CWG2"/>
      <c r="CWH2"/>
      <c r="CWI2"/>
      <c r="CWJ2"/>
      <c r="CWK2"/>
      <c r="CWL2"/>
      <c r="CWM2"/>
      <c r="CWN2"/>
      <c r="CWO2"/>
      <c r="CWP2"/>
      <c r="CWQ2"/>
      <c r="CWR2"/>
      <c r="CWS2"/>
      <c r="CWT2"/>
      <c r="CWU2"/>
      <c r="CWV2"/>
      <c r="CWW2"/>
      <c r="CWX2"/>
      <c r="CWY2"/>
      <c r="CWZ2"/>
      <c r="CXA2"/>
      <c r="CXB2"/>
      <c r="CXC2"/>
      <c r="CXD2"/>
      <c r="CXE2"/>
      <c r="CXF2"/>
      <c r="CXG2"/>
      <c r="CXH2"/>
      <c r="CXI2"/>
      <c r="CXJ2"/>
      <c r="CXK2"/>
      <c r="CXL2"/>
      <c r="CXM2"/>
      <c r="CXN2"/>
      <c r="CXO2"/>
      <c r="CXP2"/>
      <c r="CXQ2"/>
      <c r="CXR2"/>
      <c r="CXS2"/>
      <c r="CXT2"/>
      <c r="CXU2"/>
      <c r="CXV2"/>
      <c r="CXW2"/>
      <c r="CXX2"/>
      <c r="CXY2"/>
      <c r="CXZ2"/>
      <c r="CYA2"/>
      <c r="CYB2"/>
      <c r="CYC2"/>
      <c r="CYD2"/>
      <c r="CYE2"/>
      <c r="CYF2"/>
      <c r="CYG2"/>
      <c r="CYH2"/>
      <c r="CYI2"/>
      <c r="CYJ2"/>
      <c r="CYK2"/>
      <c r="CYL2"/>
      <c r="CYM2"/>
      <c r="CYN2"/>
      <c r="CYO2"/>
      <c r="CYP2"/>
      <c r="CYQ2"/>
      <c r="CYR2"/>
      <c r="CYS2"/>
      <c r="CYT2"/>
      <c r="CYU2"/>
      <c r="CYV2"/>
      <c r="CYW2"/>
      <c r="CYX2"/>
      <c r="CYY2"/>
      <c r="CYZ2"/>
      <c r="CZA2"/>
      <c r="CZB2"/>
      <c r="CZC2"/>
      <c r="CZD2"/>
      <c r="CZE2"/>
      <c r="CZF2"/>
      <c r="CZG2"/>
      <c r="CZH2"/>
      <c r="CZI2"/>
      <c r="CZJ2"/>
      <c r="CZK2"/>
      <c r="CZL2"/>
      <c r="CZM2"/>
      <c r="CZN2"/>
      <c r="CZO2"/>
      <c r="CZP2"/>
      <c r="CZQ2"/>
      <c r="CZR2"/>
      <c r="CZS2"/>
      <c r="CZT2"/>
      <c r="CZU2"/>
      <c r="CZV2"/>
      <c r="CZW2"/>
      <c r="CZX2"/>
      <c r="CZY2"/>
      <c r="CZZ2"/>
      <c r="DAA2"/>
      <c r="DAB2"/>
      <c r="DAC2"/>
      <c r="DAD2"/>
      <c r="DAE2"/>
      <c r="DAF2"/>
      <c r="DAG2"/>
      <c r="DAH2"/>
      <c r="DAI2"/>
      <c r="DAJ2"/>
      <c r="DAK2"/>
      <c r="DAL2"/>
      <c r="DAM2"/>
      <c r="DAN2"/>
      <c r="DAO2"/>
      <c r="DAP2"/>
      <c r="DAQ2"/>
      <c r="DAR2"/>
      <c r="DAS2"/>
      <c r="DAT2"/>
      <c r="DAU2"/>
      <c r="DAV2"/>
      <c r="DAW2"/>
      <c r="DAX2"/>
      <c r="DAY2"/>
      <c r="DAZ2"/>
      <c r="DBA2"/>
      <c r="DBB2"/>
      <c r="DBC2"/>
      <c r="DBD2"/>
      <c r="DBE2"/>
      <c r="DBF2"/>
      <c r="DBG2"/>
      <c r="DBH2"/>
      <c r="DBI2"/>
      <c r="DBJ2"/>
      <c r="DBK2"/>
      <c r="DBL2"/>
      <c r="DBM2"/>
      <c r="DBN2"/>
      <c r="DBO2"/>
      <c r="DBP2"/>
      <c r="DBQ2"/>
      <c r="DBR2"/>
      <c r="DBS2"/>
      <c r="DBT2"/>
      <c r="DBU2"/>
      <c r="DBV2"/>
      <c r="DBW2"/>
      <c r="DBX2"/>
      <c r="DBY2"/>
      <c r="DBZ2"/>
      <c r="DCA2"/>
      <c r="DCB2"/>
      <c r="DCC2"/>
      <c r="DCD2"/>
      <c r="DCE2"/>
      <c r="DCF2"/>
      <c r="DCG2"/>
      <c r="DCH2"/>
      <c r="DCI2"/>
      <c r="DCJ2"/>
      <c r="DCK2"/>
      <c r="DCL2"/>
      <c r="DCM2"/>
      <c r="DCN2"/>
      <c r="DCO2"/>
      <c r="DCP2"/>
      <c r="DCQ2"/>
      <c r="DCR2"/>
      <c r="DCS2"/>
      <c r="DCT2"/>
      <c r="DCU2"/>
      <c r="DCV2"/>
      <c r="DCW2"/>
      <c r="DCX2"/>
      <c r="DCY2"/>
      <c r="DCZ2"/>
      <c r="DDA2"/>
      <c r="DDB2"/>
      <c r="DDC2"/>
      <c r="DDD2"/>
      <c r="DDE2"/>
      <c r="DDF2"/>
      <c r="DDG2"/>
      <c r="DDH2"/>
      <c r="DDI2"/>
      <c r="DDJ2"/>
      <c r="DDK2"/>
      <c r="DDL2"/>
      <c r="DDM2"/>
      <c r="DDN2"/>
      <c r="DDO2"/>
      <c r="DDP2"/>
      <c r="DDQ2"/>
      <c r="DDR2"/>
      <c r="DDS2"/>
      <c r="DDT2"/>
      <c r="DDU2"/>
      <c r="DDV2"/>
      <c r="DDW2"/>
      <c r="DDX2"/>
      <c r="DDY2"/>
      <c r="DDZ2"/>
      <c r="DEA2"/>
      <c r="DEB2"/>
      <c r="DEC2"/>
      <c r="DED2"/>
      <c r="DEE2"/>
      <c r="DEF2"/>
      <c r="DEG2"/>
      <c r="DEH2"/>
      <c r="DEI2"/>
      <c r="DEJ2"/>
      <c r="DEK2"/>
      <c r="DEL2"/>
      <c r="DEM2"/>
      <c r="DEN2"/>
      <c r="DEO2"/>
      <c r="DEP2"/>
      <c r="DEQ2"/>
      <c r="DER2"/>
      <c r="DES2"/>
      <c r="DET2"/>
      <c r="DEU2"/>
      <c r="DEV2"/>
      <c r="DEW2"/>
      <c r="DEX2"/>
      <c r="DEY2"/>
      <c r="DEZ2"/>
      <c r="DFA2"/>
      <c r="DFB2"/>
      <c r="DFC2"/>
      <c r="DFD2"/>
      <c r="DFE2"/>
      <c r="DFF2"/>
      <c r="DFG2"/>
      <c r="DFH2"/>
      <c r="DFI2"/>
      <c r="DFJ2"/>
      <c r="DFK2"/>
      <c r="DFL2"/>
      <c r="DFM2"/>
      <c r="DFN2"/>
      <c r="DFO2"/>
      <c r="DFP2"/>
      <c r="DFQ2"/>
      <c r="DFR2"/>
      <c r="DFS2"/>
      <c r="DFT2"/>
      <c r="DFU2"/>
      <c r="DFV2"/>
      <c r="DFW2"/>
      <c r="DFX2"/>
      <c r="DFY2"/>
      <c r="DFZ2"/>
      <c r="DGA2"/>
      <c r="DGB2"/>
      <c r="DGC2"/>
      <c r="DGD2"/>
      <c r="DGE2"/>
      <c r="DGF2"/>
      <c r="DGG2"/>
      <c r="DGH2"/>
      <c r="DGI2"/>
      <c r="DGJ2"/>
      <c r="DGK2"/>
      <c r="DGL2"/>
      <c r="DGM2"/>
      <c r="DGN2"/>
      <c r="DGO2"/>
      <c r="DGP2"/>
      <c r="DGQ2"/>
      <c r="DGR2"/>
      <c r="DGS2"/>
      <c r="DGT2"/>
      <c r="DGU2"/>
      <c r="DGV2"/>
      <c r="DGW2"/>
      <c r="DGX2"/>
      <c r="DGY2"/>
      <c r="DGZ2"/>
      <c r="DHA2"/>
      <c r="DHB2"/>
      <c r="DHC2"/>
      <c r="DHD2"/>
      <c r="DHE2"/>
      <c r="DHF2"/>
      <c r="DHG2"/>
      <c r="DHH2"/>
      <c r="DHI2"/>
      <c r="DHJ2"/>
      <c r="DHK2"/>
      <c r="DHL2"/>
      <c r="DHM2"/>
      <c r="DHN2"/>
      <c r="DHO2"/>
      <c r="DHP2"/>
      <c r="DHQ2"/>
      <c r="DHR2"/>
      <c r="DHS2"/>
      <c r="DHT2"/>
      <c r="DHU2"/>
      <c r="DHV2"/>
      <c r="DHW2"/>
      <c r="DHX2"/>
      <c r="DHY2"/>
      <c r="DHZ2"/>
      <c r="DIA2"/>
      <c r="DIB2"/>
      <c r="DIC2"/>
      <c r="DID2"/>
      <c r="DIE2"/>
      <c r="DIF2"/>
      <c r="DIG2"/>
      <c r="DIH2"/>
      <c r="DII2"/>
      <c r="DIJ2"/>
      <c r="DIK2"/>
      <c r="DIL2"/>
      <c r="DIM2"/>
      <c r="DIN2"/>
      <c r="DIO2"/>
      <c r="DIP2"/>
      <c r="DIQ2"/>
      <c r="DIR2"/>
      <c r="DIS2"/>
      <c r="DIT2"/>
      <c r="DIU2"/>
      <c r="DIV2"/>
      <c r="DIW2"/>
      <c r="DIX2"/>
      <c r="DIY2"/>
      <c r="DIZ2"/>
      <c r="DJA2"/>
      <c r="DJB2"/>
      <c r="DJC2"/>
      <c r="DJD2"/>
      <c r="DJE2"/>
      <c r="DJF2"/>
      <c r="DJG2"/>
      <c r="DJH2"/>
      <c r="DJI2"/>
      <c r="DJJ2"/>
      <c r="DJK2"/>
      <c r="DJL2"/>
      <c r="DJM2"/>
      <c r="DJN2"/>
      <c r="DJO2"/>
      <c r="DJP2"/>
      <c r="DJQ2"/>
      <c r="DJR2"/>
      <c r="DJS2"/>
      <c r="DJT2"/>
      <c r="DJU2"/>
      <c r="DJV2"/>
      <c r="DJW2"/>
      <c r="DJX2"/>
      <c r="DJY2"/>
      <c r="DJZ2"/>
      <c r="DKA2"/>
      <c r="DKB2"/>
      <c r="DKC2"/>
      <c r="DKD2"/>
      <c r="DKE2"/>
      <c r="DKF2"/>
      <c r="DKG2"/>
      <c r="DKH2"/>
      <c r="DKI2"/>
      <c r="DKJ2"/>
      <c r="DKK2"/>
      <c r="DKL2"/>
      <c r="DKM2"/>
      <c r="DKN2"/>
      <c r="DKO2"/>
      <c r="DKP2"/>
      <c r="DKQ2"/>
      <c r="DKR2"/>
      <c r="DKS2"/>
      <c r="DKT2"/>
      <c r="DKU2"/>
      <c r="DKV2"/>
      <c r="DKW2"/>
      <c r="DKX2"/>
      <c r="DKY2"/>
      <c r="DKZ2"/>
      <c r="DLA2"/>
      <c r="DLB2"/>
      <c r="DLC2"/>
      <c r="DLD2"/>
      <c r="DLE2"/>
      <c r="DLF2"/>
      <c r="DLG2"/>
      <c r="DLH2"/>
      <c r="DLI2"/>
      <c r="DLJ2"/>
      <c r="DLK2"/>
      <c r="DLL2"/>
      <c r="DLM2"/>
      <c r="DLN2"/>
      <c r="DLO2"/>
      <c r="DLP2"/>
      <c r="DLQ2"/>
      <c r="DLR2"/>
      <c r="DLS2"/>
      <c r="DLT2"/>
      <c r="DLU2"/>
      <c r="DLV2"/>
      <c r="DLW2"/>
      <c r="DLX2"/>
      <c r="DLY2"/>
      <c r="DLZ2"/>
      <c r="DMA2"/>
      <c r="DMB2"/>
      <c r="DMC2"/>
      <c r="DMD2"/>
      <c r="DME2"/>
      <c r="DMF2"/>
      <c r="DMG2"/>
      <c r="DMH2"/>
      <c r="DMI2"/>
      <c r="DMJ2"/>
      <c r="DMK2"/>
      <c r="DML2"/>
      <c r="DMM2"/>
      <c r="DMN2"/>
      <c r="DMO2"/>
      <c r="DMP2"/>
      <c r="DMQ2"/>
      <c r="DMR2"/>
      <c r="DMS2"/>
      <c r="DMT2"/>
      <c r="DMU2"/>
      <c r="DMV2"/>
      <c r="DMW2"/>
      <c r="DMX2"/>
      <c r="DMY2"/>
      <c r="DMZ2"/>
      <c r="DNA2"/>
      <c r="DNB2"/>
      <c r="DNC2"/>
      <c r="DND2"/>
      <c r="DNE2"/>
      <c r="DNF2"/>
      <c r="DNG2"/>
      <c r="DNH2"/>
      <c r="DNI2"/>
      <c r="DNJ2"/>
      <c r="DNK2"/>
      <c r="DNL2"/>
      <c r="DNM2"/>
      <c r="DNN2"/>
      <c r="DNO2"/>
      <c r="DNP2"/>
      <c r="DNQ2"/>
      <c r="DNR2"/>
      <c r="DNS2"/>
      <c r="DNT2"/>
      <c r="DNU2"/>
      <c r="DNV2"/>
      <c r="DNW2"/>
      <c r="DNX2"/>
      <c r="DNY2"/>
      <c r="DNZ2"/>
      <c r="DOA2"/>
      <c r="DOB2"/>
      <c r="DOC2"/>
      <c r="DOD2"/>
      <c r="DOE2"/>
      <c r="DOF2"/>
      <c r="DOG2"/>
      <c r="DOH2"/>
      <c r="DOI2"/>
      <c r="DOJ2"/>
      <c r="DOK2"/>
      <c r="DOL2"/>
      <c r="DOM2"/>
      <c r="DON2"/>
      <c r="DOO2"/>
      <c r="DOP2"/>
      <c r="DOQ2"/>
      <c r="DOR2"/>
      <c r="DOS2"/>
      <c r="DOT2"/>
      <c r="DOU2"/>
      <c r="DOV2"/>
      <c r="DOW2"/>
      <c r="DOX2"/>
      <c r="DOY2"/>
      <c r="DOZ2"/>
      <c r="DPA2"/>
      <c r="DPB2"/>
      <c r="DPC2"/>
      <c r="DPD2"/>
      <c r="DPE2"/>
      <c r="DPF2"/>
      <c r="DPG2"/>
      <c r="DPH2"/>
      <c r="DPI2"/>
      <c r="DPJ2"/>
      <c r="DPK2"/>
      <c r="DPL2"/>
      <c r="DPM2"/>
      <c r="DPN2"/>
      <c r="DPO2"/>
      <c r="DPP2"/>
      <c r="DPQ2"/>
      <c r="DPR2"/>
      <c r="DPS2"/>
      <c r="DPT2"/>
      <c r="DPU2"/>
      <c r="DPV2"/>
      <c r="DPW2"/>
      <c r="DPX2"/>
      <c r="DPY2"/>
      <c r="DPZ2"/>
      <c r="DQA2"/>
      <c r="DQB2"/>
      <c r="DQC2"/>
      <c r="DQD2"/>
      <c r="DQE2"/>
      <c r="DQF2"/>
      <c r="DQG2"/>
      <c r="DQH2"/>
      <c r="DQI2"/>
      <c r="DQJ2"/>
      <c r="DQK2"/>
      <c r="DQL2"/>
      <c r="DQM2"/>
      <c r="DQN2"/>
      <c r="DQO2"/>
      <c r="DQP2"/>
      <c r="DQQ2"/>
      <c r="DQR2"/>
      <c r="DQS2"/>
      <c r="DQT2"/>
      <c r="DQU2"/>
      <c r="DQV2"/>
      <c r="DQW2"/>
      <c r="DQX2"/>
      <c r="DQY2"/>
      <c r="DQZ2"/>
      <c r="DRA2"/>
      <c r="DRB2"/>
      <c r="DRC2"/>
      <c r="DRD2"/>
      <c r="DRE2"/>
      <c r="DRF2"/>
      <c r="DRG2"/>
      <c r="DRH2"/>
      <c r="DRI2"/>
      <c r="DRJ2"/>
      <c r="DRK2"/>
      <c r="DRL2"/>
      <c r="DRM2"/>
      <c r="DRN2"/>
      <c r="DRO2"/>
      <c r="DRP2"/>
      <c r="DRQ2"/>
      <c r="DRR2"/>
      <c r="DRS2"/>
      <c r="DRT2"/>
      <c r="DRU2"/>
      <c r="DRV2"/>
      <c r="DRW2"/>
      <c r="DRX2"/>
      <c r="DRY2"/>
      <c r="DRZ2"/>
      <c r="DSA2"/>
      <c r="DSB2"/>
      <c r="DSC2"/>
      <c r="DSD2"/>
      <c r="DSE2"/>
      <c r="DSF2"/>
      <c r="DSG2"/>
      <c r="DSH2"/>
      <c r="DSI2"/>
      <c r="DSJ2"/>
      <c r="DSK2"/>
      <c r="DSL2"/>
      <c r="DSM2"/>
      <c r="DSN2"/>
      <c r="DSO2"/>
      <c r="DSP2"/>
      <c r="DSQ2"/>
      <c r="DSR2"/>
      <c r="DSS2"/>
      <c r="DST2"/>
      <c r="DSU2"/>
      <c r="DSV2"/>
      <c r="DSW2"/>
      <c r="DSX2"/>
      <c r="DSY2"/>
      <c r="DSZ2"/>
      <c r="DTA2"/>
      <c r="DTB2"/>
      <c r="DTC2"/>
      <c r="DTD2"/>
      <c r="DTE2"/>
      <c r="DTF2"/>
      <c r="DTG2"/>
      <c r="DTH2"/>
      <c r="DTI2"/>
      <c r="DTJ2"/>
      <c r="DTK2"/>
      <c r="DTL2"/>
      <c r="DTM2"/>
      <c r="DTN2"/>
      <c r="DTO2"/>
      <c r="DTP2"/>
      <c r="DTQ2"/>
      <c r="DTR2"/>
      <c r="DTS2"/>
      <c r="DTT2"/>
      <c r="DTU2"/>
      <c r="DTV2"/>
      <c r="DTW2"/>
      <c r="DTX2"/>
      <c r="DTY2"/>
      <c r="DTZ2"/>
      <c r="DUA2"/>
      <c r="DUB2"/>
      <c r="DUC2"/>
      <c r="DUD2"/>
      <c r="DUE2"/>
      <c r="DUF2"/>
      <c r="DUG2"/>
      <c r="DUH2"/>
      <c r="DUI2"/>
      <c r="DUJ2"/>
      <c r="DUK2"/>
      <c r="DUL2"/>
      <c r="DUM2"/>
      <c r="DUN2"/>
      <c r="DUO2"/>
      <c r="DUP2"/>
      <c r="DUQ2"/>
      <c r="DUR2"/>
      <c r="DUS2"/>
      <c r="DUT2"/>
      <c r="DUU2"/>
      <c r="DUV2"/>
      <c r="DUW2"/>
      <c r="DUX2"/>
      <c r="DUY2"/>
      <c r="DUZ2"/>
      <c r="DVA2"/>
      <c r="DVB2"/>
      <c r="DVC2"/>
      <c r="DVD2"/>
      <c r="DVE2"/>
      <c r="DVF2"/>
      <c r="DVG2"/>
      <c r="DVH2"/>
      <c r="DVI2"/>
      <c r="DVJ2"/>
      <c r="DVK2"/>
      <c r="DVL2"/>
      <c r="DVM2"/>
      <c r="DVN2"/>
      <c r="DVO2"/>
      <c r="DVP2"/>
      <c r="DVQ2"/>
      <c r="DVR2"/>
      <c r="DVS2"/>
      <c r="DVT2"/>
      <c r="DVU2"/>
      <c r="DVV2"/>
      <c r="DVW2"/>
      <c r="DVX2"/>
      <c r="DVY2"/>
      <c r="DVZ2"/>
      <c r="DWA2"/>
      <c r="DWB2"/>
      <c r="DWC2"/>
      <c r="DWD2"/>
      <c r="DWE2"/>
      <c r="DWF2"/>
      <c r="DWG2"/>
      <c r="DWH2"/>
      <c r="DWI2"/>
      <c r="DWJ2"/>
      <c r="DWK2"/>
      <c r="DWL2"/>
      <c r="DWM2"/>
      <c r="DWN2"/>
      <c r="DWO2"/>
      <c r="DWP2"/>
      <c r="DWQ2"/>
      <c r="DWR2"/>
      <c r="DWS2"/>
      <c r="DWT2"/>
      <c r="DWU2"/>
      <c r="DWV2"/>
      <c r="DWW2"/>
      <c r="DWX2"/>
      <c r="DWY2"/>
      <c r="DWZ2"/>
      <c r="DXA2"/>
      <c r="DXB2"/>
      <c r="DXC2"/>
      <c r="DXD2"/>
      <c r="DXE2"/>
      <c r="DXF2"/>
      <c r="DXG2"/>
      <c r="DXH2"/>
      <c r="DXI2"/>
      <c r="DXJ2"/>
      <c r="DXK2"/>
      <c r="DXL2"/>
      <c r="DXM2"/>
      <c r="DXN2"/>
      <c r="DXO2"/>
      <c r="DXP2"/>
      <c r="DXQ2"/>
      <c r="DXR2"/>
      <c r="DXS2"/>
      <c r="DXT2"/>
      <c r="DXU2"/>
      <c r="DXV2"/>
      <c r="DXW2"/>
      <c r="DXX2"/>
      <c r="DXY2"/>
      <c r="DXZ2"/>
      <c r="DYA2"/>
      <c r="DYB2"/>
      <c r="DYC2"/>
      <c r="DYD2"/>
      <c r="DYE2"/>
      <c r="DYF2"/>
      <c r="DYG2"/>
      <c r="DYH2"/>
      <c r="DYI2"/>
      <c r="DYJ2"/>
      <c r="DYK2"/>
      <c r="DYL2"/>
      <c r="DYM2"/>
      <c r="DYN2"/>
      <c r="DYO2"/>
      <c r="DYP2"/>
      <c r="DYQ2"/>
      <c r="DYR2"/>
      <c r="DYS2"/>
      <c r="DYT2"/>
      <c r="DYU2"/>
      <c r="DYV2"/>
      <c r="DYW2"/>
      <c r="DYX2"/>
      <c r="DYY2"/>
      <c r="DYZ2"/>
      <c r="DZA2"/>
      <c r="DZB2"/>
      <c r="DZC2"/>
      <c r="DZD2"/>
      <c r="DZE2"/>
      <c r="DZF2"/>
      <c r="DZG2"/>
      <c r="DZH2"/>
      <c r="DZI2"/>
      <c r="DZJ2"/>
      <c r="DZK2"/>
      <c r="DZL2"/>
      <c r="DZM2"/>
      <c r="DZN2"/>
      <c r="DZO2"/>
      <c r="DZP2"/>
      <c r="DZQ2"/>
      <c r="DZR2"/>
      <c r="DZS2"/>
      <c r="DZT2"/>
      <c r="DZU2"/>
      <c r="DZV2"/>
      <c r="DZW2"/>
      <c r="DZX2"/>
      <c r="DZY2"/>
      <c r="DZZ2"/>
      <c r="EAA2"/>
      <c r="EAB2"/>
      <c r="EAC2"/>
      <c r="EAD2"/>
      <c r="EAE2"/>
      <c r="EAF2"/>
      <c r="EAG2"/>
      <c r="EAH2"/>
      <c r="EAI2"/>
      <c r="EAJ2"/>
      <c r="EAK2"/>
      <c r="EAL2"/>
      <c r="EAM2"/>
      <c r="EAN2"/>
      <c r="EAO2"/>
      <c r="EAP2"/>
      <c r="EAQ2"/>
      <c r="EAR2"/>
      <c r="EAS2"/>
      <c r="EAT2"/>
      <c r="EAU2"/>
      <c r="EAV2"/>
      <c r="EAW2"/>
      <c r="EAX2"/>
      <c r="EAY2"/>
      <c r="EAZ2"/>
      <c r="EBA2"/>
      <c r="EBB2"/>
      <c r="EBC2"/>
      <c r="EBD2"/>
      <c r="EBE2"/>
      <c r="EBF2"/>
      <c r="EBG2"/>
      <c r="EBH2"/>
      <c r="EBI2"/>
      <c r="EBJ2"/>
      <c r="EBK2"/>
      <c r="EBL2"/>
      <c r="EBM2"/>
      <c r="EBN2"/>
      <c r="EBO2"/>
      <c r="EBP2"/>
      <c r="EBQ2"/>
      <c r="EBR2"/>
      <c r="EBS2"/>
      <c r="EBT2"/>
      <c r="EBU2"/>
      <c r="EBV2"/>
      <c r="EBW2"/>
      <c r="EBX2"/>
      <c r="EBY2"/>
      <c r="EBZ2"/>
      <c r="ECA2"/>
      <c r="ECB2"/>
      <c r="ECC2"/>
      <c r="ECD2"/>
      <c r="ECE2"/>
      <c r="ECF2"/>
      <c r="ECG2"/>
      <c r="ECH2"/>
      <c r="ECI2"/>
      <c r="ECJ2"/>
      <c r="ECK2"/>
      <c r="ECL2"/>
      <c r="ECM2"/>
      <c r="ECN2"/>
      <c r="ECO2"/>
      <c r="ECP2"/>
      <c r="ECQ2"/>
      <c r="ECR2"/>
      <c r="ECS2"/>
      <c r="ECT2"/>
      <c r="ECU2"/>
      <c r="ECV2"/>
      <c r="ECW2"/>
      <c r="ECX2"/>
      <c r="ECY2"/>
      <c r="ECZ2"/>
      <c r="EDA2"/>
      <c r="EDB2"/>
      <c r="EDC2"/>
      <c r="EDD2"/>
      <c r="EDE2"/>
      <c r="EDF2"/>
      <c r="EDG2"/>
      <c r="EDH2"/>
      <c r="EDI2"/>
      <c r="EDJ2"/>
      <c r="EDK2"/>
      <c r="EDL2"/>
      <c r="EDM2"/>
      <c r="EDN2"/>
      <c r="EDO2"/>
      <c r="EDP2"/>
      <c r="EDQ2"/>
      <c r="EDR2"/>
      <c r="EDS2"/>
      <c r="EDT2"/>
      <c r="EDU2"/>
      <c r="EDV2"/>
      <c r="EDW2"/>
      <c r="EDX2"/>
      <c r="EDY2"/>
      <c r="EDZ2"/>
      <c r="EEA2"/>
      <c r="EEB2"/>
      <c r="EEC2"/>
      <c r="EED2"/>
      <c r="EEE2"/>
      <c r="EEF2"/>
      <c r="EEG2"/>
      <c r="EEH2"/>
      <c r="EEI2"/>
      <c r="EEJ2"/>
      <c r="EEK2"/>
      <c r="EEL2"/>
      <c r="EEM2"/>
      <c r="EEN2"/>
      <c r="EEO2"/>
      <c r="EEP2"/>
      <c r="EEQ2"/>
      <c r="EER2"/>
      <c r="EES2"/>
      <c r="EET2"/>
      <c r="EEU2"/>
      <c r="EEV2"/>
      <c r="EEW2"/>
      <c r="EEX2"/>
      <c r="EEY2"/>
      <c r="EEZ2"/>
      <c r="EFA2"/>
      <c r="EFB2"/>
      <c r="EFC2"/>
      <c r="EFD2"/>
      <c r="EFE2"/>
      <c r="EFF2"/>
      <c r="EFG2"/>
      <c r="EFH2"/>
      <c r="EFI2"/>
      <c r="EFJ2"/>
      <c r="EFK2"/>
      <c r="EFL2"/>
      <c r="EFM2"/>
      <c r="EFN2"/>
      <c r="EFO2"/>
      <c r="EFP2"/>
      <c r="EFQ2"/>
      <c r="EFR2"/>
      <c r="EFS2"/>
      <c r="EFT2"/>
      <c r="EFU2"/>
      <c r="EFV2"/>
      <c r="EFW2"/>
      <c r="EFX2"/>
      <c r="EFY2"/>
      <c r="EFZ2"/>
      <c r="EGA2"/>
      <c r="EGB2"/>
      <c r="EGC2"/>
      <c r="EGD2"/>
      <c r="EGE2"/>
      <c r="EGF2"/>
      <c r="EGG2"/>
      <c r="EGH2"/>
      <c r="EGI2"/>
      <c r="EGJ2"/>
      <c r="EGK2"/>
      <c r="EGL2"/>
      <c r="EGM2"/>
      <c r="EGN2"/>
      <c r="EGO2"/>
      <c r="EGP2"/>
      <c r="EGQ2"/>
      <c r="EGR2"/>
      <c r="EGS2"/>
      <c r="EGT2"/>
      <c r="EGU2"/>
      <c r="EGV2"/>
      <c r="EGW2"/>
      <c r="EGX2"/>
      <c r="EGY2"/>
      <c r="EGZ2"/>
      <c r="EHA2"/>
      <c r="EHB2"/>
      <c r="EHC2"/>
      <c r="EHD2"/>
      <c r="EHE2"/>
      <c r="EHF2"/>
      <c r="EHG2"/>
      <c r="EHH2"/>
      <c r="EHI2"/>
      <c r="EHJ2"/>
      <c r="EHK2"/>
      <c r="EHL2"/>
      <c r="EHM2"/>
      <c r="EHN2"/>
      <c r="EHO2"/>
      <c r="EHP2"/>
      <c r="EHQ2"/>
      <c r="EHR2"/>
      <c r="EHS2"/>
      <c r="EHT2"/>
      <c r="EHU2"/>
      <c r="EHV2"/>
      <c r="EHW2"/>
      <c r="EHX2"/>
      <c r="EHY2"/>
      <c r="EHZ2"/>
      <c r="EIA2"/>
      <c r="EIB2"/>
      <c r="EIC2"/>
      <c r="EID2"/>
      <c r="EIE2"/>
      <c r="EIF2"/>
      <c r="EIG2"/>
      <c r="EIH2"/>
      <c r="EII2"/>
      <c r="EIJ2"/>
      <c r="EIK2"/>
      <c r="EIL2"/>
      <c r="EIM2"/>
      <c r="EIN2"/>
      <c r="EIO2"/>
      <c r="EIP2"/>
      <c r="EIQ2"/>
      <c r="EIR2"/>
      <c r="EIS2"/>
      <c r="EIT2"/>
      <c r="EIU2"/>
      <c r="EIV2"/>
      <c r="EIW2"/>
      <c r="EIX2"/>
      <c r="EIY2"/>
      <c r="EIZ2"/>
      <c r="EJA2"/>
      <c r="EJB2"/>
      <c r="EJC2"/>
      <c r="EJD2"/>
      <c r="EJE2"/>
      <c r="EJF2"/>
      <c r="EJG2"/>
      <c r="EJH2"/>
      <c r="EJI2"/>
      <c r="EJJ2"/>
      <c r="EJK2"/>
      <c r="EJL2"/>
      <c r="EJM2"/>
      <c r="EJN2"/>
      <c r="EJO2"/>
      <c r="EJP2"/>
      <c r="EJQ2"/>
      <c r="EJR2"/>
      <c r="EJS2"/>
      <c r="EJT2"/>
      <c r="EJU2"/>
      <c r="EJV2"/>
      <c r="EJW2"/>
      <c r="EJX2"/>
      <c r="EJY2"/>
      <c r="EJZ2"/>
      <c r="EKA2"/>
      <c r="EKB2"/>
      <c r="EKC2"/>
      <c r="EKD2"/>
      <c r="EKE2"/>
      <c r="EKF2"/>
      <c r="EKG2"/>
      <c r="EKH2"/>
      <c r="EKI2"/>
      <c r="EKJ2"/>
      <c r="EKK2"/>
      <c r="EKL2"/>
      <c r="EKM2"/>
      <c r="EKN2"/>
      <c r="EKO2"/>
      <c r="EKP2"/>
      <c r="EKQ2"/>
      <c r="EKR2"/>
      <c r="EKS2"/>
      <c r="EKT2"/>
      <c r="EKU2"/>
      <c r="EKV2"/>
      <c r="EKW2"/>
      <c r="EKX2"/>
      <c r="EKY2"/>
      <c r="EKZ2"/>
      <c r="ELA2"/>
      <c r="ELB2"/>
      <c r="ELC2"/>
      <c r="ELD2"/>
      <c r="ELE2"/>
      <c r="ELF2"/>
      <c r="ELG2"/>
      <c r="ELH2"/>
      <c r="ELI2"/>
      <c r="ELJ2"/>
      <c r="ELK2"/>
      <c r="ELL2"/>
      <c r="ELM2"/>
      <c r="ELN2"/>
      <c r="ELO2"/>
      <c r="ELP2"/>
      <c r="ELQ2"/>
      <c r="ELR2"/>
      <c r="ELS2"/>
      <c r="ELT2"/>
      <c r="ELU2"/>
      <c r="ELV2"/>
      <c r="ELW2"/>
      <c r="ELX2"/>
      <c r="ELY2"/>
      <c r="ELZ2"/>
      <c r="EMA2"/>
      <c r="EMB2"/>
      <c r="EMC2"/>
      <c r="EMD2"/>
      <c r="EME2"/>
      <c r="EMF2"/>
      <c r="EMG2"/>
      <c r="EMH2"/>
      <c r="EMI2"/>
      <c r="EMJ2"/>
      <c r="EMK2"/>
      <c r="EML2"/>
      <c r="EMM2"/>
      <c r="EMN2"/>
      <c r="EMO2"/>
      <c r="EMP2"/>
      <c r="EMQ2"/>
      <c r="EMR2"/>
      <c r="EMS2"/>
      <c r="EMT2"/>
      <c r="EMU2"/>
      <c r="EMV2"/>
      <c r="EMW2"/>
      <c r="EMX2"/>
      <c r="EMY2"/>
      <c r="EMZ2"/>
      <c r="ENA2"/>
      <c r="ENB2"/>
      <c r="ENC2"/>
      <c r="END2"/>
      <c r="ENE2"/>
      <c r="ENF2"/>
      <c r="ENG2"/>
      <c r="ENH2"/>
      <c r="ENI2"/>
      <c r="ENJ2"/>
      <c r="ENK2"/>
      <c r="ENL2"/>
      <c r="ENM2"/>
      <c r="ENN2"/>
      <c r="ENO2"/>
      <c r="ENP2"/>
      <c r="ENQ2"/>
      <c r="ENR2"/>
      <c r="ENS2"/>
      <c r="ENT2"/>
      <c r="ENU2"/>
      <c r="ENV2"/>
      <c r="ENW2"/>
      <c r="ENX2"/>
      <c r="ENY2"/>
      <c r="ENZ2"/>
      <c r="EOA2"/>
      <c r="EOB2"/>
      <c r="EOC2"/>
      <c r="EOD2"/>
      <c r="EOE2"/>
      <c r="EOF2"/>
      <c r="EOG2"/>
      <c r="EOH2"/>
      <c r="EOI2"/>
      <c r="EOJ2"/>
      <c r="EOK2"/>
      <c r="EOL2"/>
      <c r="EOM2"/>
      <c r="EON2"/>
      <c r="EOO2"/>
      <c r="EOP2"/>
      <c r="EOQ2"/>
      <c r="EOR2"/>
      <c r="EOS2"/>
      <c r="EOT2"/>
      <c r="EOU2"/>
      <c r="EOV2"/>
      <c r="EOW2"/>
      <c r="EOX2"/>
      <c r="EOY2"/>
      <c r="EOZ2"/>
      <c r="EPA2"/>
      <c r="EPB2"/>
      <c r="EPC2"/>
      <c r="EPD2"/>
      <c r="EPE2"/>
      <c r="EPF2"/>
      <c r="EPG2"/>
      <c r="EPH2"/>
      <c r="EPI2"/>
      <c r="EPJ2"/>
      <c r="EPK2"/>
      <c r="EPL2"/>
      <c r="EPM2"/>
      <c r="EPN2"/>
      <c r="EPO2"/>
      <c r="EPP2"/>
      <c r="EPQ2"/>
      <c r="EPR2"/>
      <c r="EPS2"/>
      <c r="EPT2"/>
      <c r="EPU2"/>
      <c r="EPV2"/>
      <c r="EPW2"/>
      <c r="EPX2"/>
      <c r="EPY2"/>
      <c r="EPZ2"/>
      <c r="EQA2"/>
      <c r="EQB2"/>
      <c r="EQC2"/>
      <c r="EQD2"/>
      <c r="EQE2"/>
      <c r="EQF2"/>
      <c r="EQG2"/>
      <c r="EQH2"/>
      <c r="EQI2"/>
      <c r="EQJ2"/>
      <c r="EQK2"/>
      <c r="EQL2"/>
      <c r="EQM2"/>
      <c r="EQN2"/>
      <c r="EQO2"/>
      <c r="EQP2"/>
      <c r="EQQ2"/>
      <c r="EQR2"/>
      <c r="EQS2"/>
      <c r="EQT2"/>
      <c r="EQU2"/>
      <c r="EQV2"/>
      <c r="EQW2"/>
      <c r="EQX2"/>
      <c r="EQY2"/>
      <c r="EQZ2"/>
      <c r="ERA2"/>
      <c r="ERB2"/>
      <c r="ERC2"/>
      <c r="ERD2"/>
      <c r="ERE2"/>
      <c r="ERF2"/>
      <c r="ERG2"/>
      <c r="ERH2"/>
      <c r="ERI2"/>
      <c r="ERJ2"/>
      <c r="ERK2"/>
      <c r="ERL2"/>
      <c r="ERM2"/>
      <c r="ERN2"/>
      <c r="ERO2"/>
      <c r="ERP2"/>
      <c r="ERQ2"/>
      <c r="ERR2"/>
      <c r="ERS2"/>
      <c r="ERT2"/>
      <c r="ERU2"/>
      <c r="ERV2"/>
      <c r="ERW2"/>
      <c r="ERX2"/>
      <c r="ERY2"/>
      <c r="ERZ2"/>
      <c r="ESA2"/>
      <c r="ESB2"/>
      <c r="ESC2"/>
      <c r="ESD2"/>
      <c r="ESE2"/>
      <c r="ESF2"/>
      <c r="ESG2"/>
      <c r="ESH2"/>
      <c r="ESI2"/>
      <c r="ESJ2"/>
      <c r="ESK2"/>
      <c r="ESL2"/>
      <c r="ESM2"/>
      <c r="ESN2"/>
      <c r="ESO2"/>
      <c r="ESP2"/>
      <c r="ESQ2"/>
      <c r="ESR2"/>
      <c r="ESS2"/>
      <c r="EST2"/>
      <c r="ESU2"/>
      <c r="ESV2"/>
      <c r="ESW2"/>
      <c r="ESX2"/>
      <c r="ESY2"/>
      <c r="ESZ2"/>
      <c r="ETA2"/>
      <c r="ETB2"/>
      <c r="ETC2"/>
      <c r="ETD2"/>
      <c r="ETE2"/>
      <c r="ETF2"/>
      <c r="ETG2"/>
      <c r="ETH2"/>
      <c r="ETI2"/>
      <c r="ETJ2"/>
      <c r="ETK2"/>
      <c r="ETL2"/>
      <c r="ETM2"/>
      <c r="ETN2"/>
      <c r="ETO2"/>
      <c r="ETP2"/>
      <c r="ETQ2"/>
      <c r="ETR2"/>
      <c r="ETS2"/>
      <c r="ETT2"/>
      <c r="ETU2"/>
      <c r="ETV2"/>
      <c r="ETW2"/>
      <c r="ETX2"/>
      <c r="ETY2"/>
      <c r="ETZ2"/>
      <c r="EUA2"/>
      <c r="EUB2"/>
      <c r="EUC2"/>
      <c r="EUD2"/>
      <c r="EUE2"/>
      <c r="EUF2"/>
      <c r="EUG2"/>
      <c r="EUH2"/>
      <c r="EUI2"/>
      <c r="EUJ2"/>
      <c r="EUK2"/>
      <c r="EUL2"/>
      <c r="EUM2"/>
      <c r="EUN2"/>
      <c r="EUO2"/>
      <c r="EUP2"/>
      <c r="EUQ2"/>
      <c r="EUR2"/>
      <c r="EUS2"/>
      <c r="EUT2"/>
      <c r="EUU2"/>
      <c r="EUV2"/>
      <c r="EUW2"/>
      <c r="EUX2"/>
      <c r="EUY2"/>
      <c r="EUZ2"/>
      <c r="EVA2"/>
      <c r="EVB2"/>
      <c r="EVC2"/>
      <c r="EVD2"/>
      <c r="EVE2"/>
      <c r="EVF2"/>
      <c r="EVG2"/>
      <c r="EVH2"/>
      <c r="EVI2"/>
      <c r="EVJ2"/>
      <c r="EVK2"/>
      <c r="EVL2"/>
      <c r="EVM2"/>
      <c r="EVN2"/>
      <c r="EVO2"/>
      <c r="EVP2"/>
      <c r="EVQ2"/>
      <c r="EVR2"/>
      <c r="EVS2"/>
      <c r="EVT2"/>
      <c r="EVU2"/>
      <c r="EVV2"/>
      <c r="EVW2"/>
      <c r="EVX2"/>
      <c r="EVY2"/>
      <c r="EVZ2"/>
      <c r="EWA2"/>
      <c r="EWB2"/>
      <c r="EWC2"/>
      <c r="EWD2"/>
      <c r="EWE2"/>
      <c r="EWF2"/>
      <c r="EWG2"/>
      <c r="EWH2"/>
      <c r="EWI2"/>
      <c r="EWJ2"/>
      <c r="EWK2"/>
      <c r="EWL2"/>
      <c r="EWM2"/>
      <c r="EWN2"/>
      <c r="EWO2"/>
      <c r="EWP2"/>
      <c r="EWQ2"/>
      <c r="EWR2"/>
      <c r="EWS2"/>
      <c r="EWT2"/>
      <c r="EWU2"/>
      <c r="EWV2"/>
      <c r="EWW2"/>
      <c r="EWX2"/>
      <c r="EWY2"/>
      <c r="EWZ2"/>
      <c r="EXA2"/>
      <c r="EXB2"/>
      <c r="EXC2"/>
      <c r="EXD2"/>
      <c r="EXE2"/>
      <c r="EXF2"/>
      <c r="EXG2"/>
      <c r="EXH2"/>
      <c r="EXI2"/>
      <c r="EXJ2"/>
      <c r="EXK2"/>
      <c r="EXL2"/>
      <c r="EXM2"/>
      <c r="EXN2"/>
      <c r="EXO2"/>
      <c r="EXP2"/>
      <c r="EXQ2"/>
      <c r="EXR2"/>
      <c r="EXS2"/>
      <c r="EXT2"/>
      <c r="EXU2"/>
      <c r="EXV2"/>
      <c r="EXW2"/>
      <c r="EXX2"/>
      <c r="EXY2"/>
      <c r="EXZ2"/>
      <c r="EYA2"/>
      <c r="EYB2"/>
      <c r="EYC2"/>
      <c r="EYD2"/>
      <c r="EYE2"/>
      <c r="EYF2"/>
      <c r="EYG2"/>
      <c r="EYH2"/>
      <c r="EYI2"/>
      <c r="EYJ2"/>
      <c r="EYK2"/>
      <c r="EYL2"/>
      <c r="EYM2"/>
      <c r="EYN2"/>
      <c r="EYO2"/>
      <c r="EYP2"/>
      <c r="EYQ2"/>
      <c r="EYR2"/>
      <c r="EYS2"/>
      <c r="EYT2"/>
      <c r="EYU2"/>
      <c r="EYV2"/>
      <c r="EYW2"/>
      <c r="EYX2"/>
      <c r="EYY2"/>
      <c r="EYZ2"/>
      <c r="EZA2"/>
      <c r="EZB2"/>
      <c r="EZC2"/>
      <c r="EZD2"/>
      <c r="EZE2"/>
      <c r="EZF2"/>
      <c r="EZG2"/>
      <c r="EZH2"/>
      <c r="EZI2"/>
      <c r="EZJ2"/>
      <c r="EZK2"/>
      <c r="EZL2"/>
      <c r="EZM2"/>
      <c r="EZN2"/>
      <c r="EZO2"/>
      <c r="EZP2"/>
      <c r="EZQ2"/>
      <c r="EZR2"/>
      <c r="EZS2"/>
      <c r="EZT2"/>
      <c r="EZU2"/>
      <c r="EZV2"/>
      <c r="EZW2"/>
      <c r="EZX2"/>
      <c r="EZY2"/>
      <c r="EZZ2"/>
      <c r="FAA2"/>
      <c r="FAB2"/>
      <c r="FAC2"/>
      <c r="FAD2"/>
      <c r="FAE2"/>
      <c r="FAF2"/>
      <c r="FAG2"/>
      <c r="FAH2"/>
      <c r="FAI2"/>
      <c r="FAJ2"/>
      <c r="FAK2"/>
      <c r="FAL2"/>
      <c r="FAM2"/>
      <c r="FAN2"/>
      <c r="FAO2"/>
      <c r="FAP2"/>
      <c r="FAQ2"/>
      <c r="FAR2"/>
      <c r="FAS2"/>
      <c r="FAT2"/>
      <c r="FAU2"/>
      <c r="FAV2"/>
      <c r="FAW2"/>
      <c r="FAX2"/>
      <c r="FAY2"/>
      <c r="FAZ2"/>
      <c r="FBA2"/>
      <c r="FBB2"/>
      <c r="FBC2"/>
      <c r="FBD2"/>
      <c r="FBE2"/>
      <c r="FBF2"/>
      <c r="FBG2"/>
      <c r="FBH2"/>
      <c r="FBI2"/>
      <c r="FBJ2"/>
      <c r="FBK2"/>
      <c r="FBL2"/>
      <c r="FBM2"/>
      <c r="FBN2"/>
      <c r="FBO2"/>
      <c r="FBP2"/>
      <c r="FBQ2"/>
      <c r="FBR2"/>
      <c r="FBS2"/>
      <c r="FBT2"/>
      <c r="FBU2"/>
      <c r="FBV2"/>
      <c r="FBW2"/>
      <c r="FBX2"/>
      <c r="FBY2"/>
      <c r="FBZ2"/>
      <c r="FCA2"/>
      <c r="FCB2"/>
      <c r="FCC2"/>
      <c r="FCD2"/>
      <c r="FCE2"/>
      <c r="FCF2"/>
      <c r="FCG2"/>
      <c r="FCH2"/>
      <c r="FCI2"/>
      <c r="FCJ2"/>
      <c r="FCK2"/>
      <c r="FCL2"/>
      <c r="FCM2"/>
      <c r="FCN2"/>
      <c r="FCO2"/>
      <c r="FCP2"/>
      <c r="FCQ2"/>
      <c r="FCR2"/>
      <c r="FCS2"/>
      <c r="FCT2"/>
      <c r="FCU2"/>
      <c r="FCV2"/>
      <c r="FCW2"/>
      <c r="FCX2"/>
      <c r="FCY2"/>
      <c r="FCZ2"/>
      <c r="FDA2"/>
      <c r="FDB2"/>
      <c r="FDC2"/>
      <c r="FDD2"/>
      <c r="FDE2"/>
      <c r="FDF2"/>
      <c r="FDG2"/>
      <c r="FDH2"/>
      <c r="FDI2"/>
      <c r="FDJ2"/>
      <c r="FDK2"/>
      <c r="FDL2"/>
      <c r="FDM2"/>
      <c r="FDN2"/>
      <c r="FDO2"/>
      <c r="FDP2"/>
      <c r="FDQ2"/>
      <c r="FDR2"/>
      <c r="FDS2"/>
      <c r="FDT2"/>
      <c r="FDU2"/>
      <c r="FDV2"/>
      <c r="FDW2"/>
      <c r="FDX2"/>
      <c r="FDY2"/>
      <c r="FDZ2"/>
      <c r="FEA2"/>
      <c r="FEB2"/>
      <c r="FEC2"/>
      <c r="FED2"/>
      <c r="FEE2"/>
      <c r="FEF2"/>
      <c r="FEG2"/>
      <c r="FEH2"/>
      <c r="FEI2"/>
      <c r="FEJ2"/>
      <c r="FEK2"/>
      <c r="FEL2"/>
      <c r="FEM2"/>
      <c r="FEN2"/>
      <c r="FEO2"/>
      <c r="FEP2"/>
      <c r="FEQ2"/>
      <c r="FER2"/>
      <c r="FES2"/>
      <c r="FET2"/>
      <c r="FEU2"/>
      <c r="FEV2"/>
      <c r="FEW2"/>
      <c r="FEX2"/>
      <c r="FEY2"/>
      <c r="FEZ2"/>
      <c r="FFA2"/>
      <c r="FFB2"/>
      <c r="FFC2"/>
      <c r="FFD2"/>
      <c r="FFE2"/>
      <c r="FFF2"/>
      <c r="FFG2"/>
      <c r="FFH2"/>
      <c r="FFI2"/>
      <c r="FFJ2"/>
      <c r="FFK2"/>
      <c r="FFL2"/>
      <c r="FFM2"/>
      <c r="FFN2"/>
      <c r="FFO2"/>
      <c r="FFP2"/>
      <c r="FFQ2"/>
      <c r="FFR2"/>
      <c r="FFS2"/>
      <c r="FFT2"/>
      <c r="FFU2"/>
      <c r="FFV2"/>
      <c r="FFW2"/>
      <c r="FFX2"/>
      <c r="FFY2"/>
      <c r="FFZ2"/>
      <c r="FGA2"/>
      <c r="FGB2"/>
      <c r="FGC2"/>
      <c r="FGD2"/>
      <c r="FGE2"/>
      <c r="FGF2"/>
      <c r="FGG2"/>
      <c r="FGH2"/>
      <c r="FGI2"/>
      <c r="FGJ2"/>
      <c r="FGK2"/>
      <c r="FGL2"/>
      <c r="FGM2"/>
      <c r="FGN2"/>
      <c r="FGO2"/>
      <c r="FGP2"/>
      <c r="FGQ2"/>
      <c r="FGR2"/>
      <c r="FGS2"/>
      <c r="FGT2"/>
      <c r="FGU2"/>
      <c r="FGV2"/>
      <c r="FGW2"/>
      <c r="FGX2"/>
      <c r="FGY2"/>
      <c r="FGZ2"/>
      <c r="FHA2"/>
      <c r="FHB2"/>
      <c r="FHC2"/>
      <c r="FHD2"/>
      <c r="FHE2"/>
      <c r="FHF2"/>
      <c r="FHG2"/>
      <c r="FHH2"/>
      <c r="FHI2"/>
      <c r="FHJ2"/>
      <c r="FHK2"/>
      <c r="FHL2"/>
      <c r="FHM2"/>
      <c r="FHN2"/>
      <c r="FHO2"/>
      <c r="FHP2"/>
      <c r="FHQ2"/>
      <c r="FHR2"/>
      <c r="FHS2"/>
      <c r="FHT2"/>
      <c r="FHU2"/>
      <c r="FHV2"/>
      <c r="FHW2"/>
      <c r="FHX2"/>
      <c r="FHY2"/>
      <c r="FHZ2"/>
      <c r="FIA2"/>
      <c r="FIB2"/>
      <c r="FIC2"/>
      <c r="FID2"/>
      <c r="FIE2"/>
      <c r="FIF2"/>
      <c r="FIG2"/>
      <c r="FIH2"/>
      <c r="FII2"/>
      <c r="FIJ2"/>
      <c r="FIK2"/>
      <c r="FIL2"/>
      <c r="FIM2"/>
      <c r="FIN2"/>
      <c r="FIO2"/>
      <c r="FIP2"/>
      <c r="FIQ2"/>
      <c r="FIR2"/>
      <c r="FIS2"/>
      <c r="FIT2"/>
      <c r="FIU2"/>
      <c r="FIV2"/>
      <c r="FIW2"/>
      <c r="FIX2"/>
      <c r="FIY2"/>
      <c r="FIZ2"/>
      <c r="FJA2"/>
      <c r="FJB2"/>
      <c r="FJC2"/>
      <c r="FJD2"/>
      <c r="FJE2"/>
      <c r="FJF2"/>
      <c r="FJG2"/>
      <c r="FJH2"/>
      <c r="FJI2"/>
      <c r="FJJ2"/>
      <c r="FJK2"/>
      <c r="FJL2"/>
      <c r="FJM2"/>
      <c r="FJN2"/>
      <c r="FJO2"/>
      <c r="FJP2"/>
      <c r="FJQ2"/>
      <c r="FJR2"/>
      <c r="FJS2"/>
      <c r="FJT2"/>
      <c r="FJU2"/>
      <c r="FJV2"/>
      <c r="FJW2"/>
      <c r="FJX2"/>
      <c r="FJY2"/>
      <c r="FJZ2"/>
      <c r="FKA2"/>
      <c r="FKB2"/>
      <c r="FKC2"/>
      <c r="FKD2"/>
      <c r="FKE2"/>
      <c r="FKF2"/>
      <c r="FKG2"/>
      <c r="FKH2"/>
      <c r="FKI2"/>
      <c r="FKJ2"/>
      <c r="FKK2"/>
      <c r="FKL2"/>
      <c r="FKM2"/>
      <c r="FKN2"/>
      <c r="FKO2"/>
      <c r="FKP2"/>
      <c r="FKQ2"/>
      <c r="FKR2"/>
      <c r="FKS2"/>
      <c r="FKT2"/>
      <c r="FKU2"/>
      <c r="FKV2"/>
      <c r="FKW2"/>
      <c r="FKX2"/>
      <c r="FKY2"/>
      <c r="FKZ2"/>
      <c r="FLA2"/>
      <c r="FLB2"/>
      <c r="FLC2"/>
      <c r="FLD2"/>
      <c r="FLE2"/>
      <c r="FLF2"/>
      <c r="FLG2"/>
      <c r="FLH2"/>
      <c r="FLI2"/>
      <c r="FLJ2"/>
      <c r="FLK2"/>
      <c r="FLL2"/>
      <c r="FLM2"/>
      <c r="FLN2"/>
      <c r="FLO2"/>
      <c r="FLP2"/>
      <c r="FLQ2"/>
      <c r="FLR2"/>
      <c r="FLS2"/>
      <c r="FLT2"/>
      <c r="FLU2"/>
      <c r="FLV2"/>
      <c r="FLW2"/>
      <c r="FLX2"/>
      <c r="FLY2"/>
      <c r="FLZ2"/>
      <c r="FMA2"/>
      <c r="FMB2"/>
      <c r="FMC2"/>
      <c r="FMD2"/>
      <c r="FME2"/>
      <c r="FMF2"/>
      <c r="FMG2"/>
      <c r="FMH2"/>
      <c r="FMI2"/>
      <c r="FMJ2"/>
      <c r="FMK2"/>
      <c r="FML2"/>
      <c r="FMM2"/>
      <c r="FMN2"/>
      <c r="FMO2"/>
      <c r="FMP2"/>
      <c r="FMQ2"/>
      <c r="FMR2"/>
      <c r="FMS2"/>
      <c r="FMT2"/>
      <c r="FMU2"/>
      <c r="FMV2"/>
      <c r="FMW2"/>
      <c r="FMX2"/>
      <c r="FMY2"/>
      <c r="FMZ2"/>
      <c r="FNA2"/>
      <c r="FNB2"/>
      <c r="FNC2"/>
      <c r="FND2"/>
      <c r="FNE2"/>
      <c r="FNF2"/>
      <c r="FNG2"/>
      <c r="FNH2"/>
      <c r="FNI2"/>
      <c r="FNJ2"/>
      <c r="FNK2"/>
      <c r="FNL2"/>
      <c r="FNM2"/>
      <c r="FNN2"/>
      <c r="FNO2"/>
      <c r="FNP2"/>
      <c r="FNQ2"/>
      <c r="FNR2"/>
      <c r="FNS2"/>
      <c r="FNT2"/>
      <c r="FNU2"/>
      <c r="FNV2"/>
      <c r="FNW2"/>
      <c r="FNX2"/>
      <c r="FNY2"/>
      <c r="FNZ2"/>
      <c r="FOA2"/>
      <c r="FOB2"/>
      <c r="FOC2"/>
      <c r="FOD2"/>
      <c r="FOE2"/>
      <c r="FOF2"/>
      <c r="FOG2"/>
      <c r="FOH2"/>
      <c r="FOI2"/>
      <c r="FOJ2"/>
      <c r="FOK2"/>
      <c r="FOL2"/>
      <c r="FOM2"/>
      <c r="FON2"/>
      <c r="FOO2"/>
      <c r="FOP2"/>
      <c r="FOQ2"/>
      <c r="FOR2"/>
      <c r="FOS2"/>
      <c r="FOT2"/>
      <c r="FOU2"/>
      <c r="FOV2"/>
      <c r="FOW2"/>
      <c r="FOX2"/>
      <c r="FOY2"/>
      <c r="FOZ2"/>
      <c r="FPA2"/>
      <c r="FPB2"/>
      <c r="FPC2"/>
      <c r="FPD2"/>
      <c r="FPE2"/>
      <c r="FPF2"/>
      <c r="FPG2"/>
      <c r="FPH2"/>
      <c r="FPI2"/>
      <c r="FPJ2"/>
      <c r="FPK2"/>
      <c r="FPL2"/>
      <c r="FPM2"/>
      <c r="FPN2"/>
      <c r="FPO2"/>
      <c r="FPP2"/>
      <c r="FPQ2"/>
      <c r="FPR2"/>
      <c r="FPS2"/>
      <c r="FPT2"/>
      <c r="FPU2"/>
      <c r="FPV2"/>
      <c r="FPW2"/>
      <c r="FPX2"/>
      <c r="FPY2"/>
      <c r="FPZ2"/>
      <c r="FQA2"/>
      <c r="FQB2"/>
      <c r="FQC2"/>
      <c r="FQD2"/>
      <c r="FQE2"/>
      <c r="FQF2"/>
      <c r="FQG2"/>
      <c r="FQH2"/>
      <c r="FQI2"/>
      <c r="FQJ2"/>
      <c r="FQK2"/>
      <c r="FQL2"/>
      <c r="FQM2"/>
      <c r="FQN2"/>
      <c r="FQO2"/>
      <c r="FQP2"/>
      <c r="FQQ2"/>
      <c r="FQR2"/>
      <c r="FQS2"/>
      <c r="FQT2"/>
      <c r="FQU2"/>
      <c r="FQV2"/>
      <c r="FQW2"/>
      <c r="FQX2"/>
      <c r="FQY2"/>
      <c r="FQZ2"/>
      <c r="FRA2"/>
      <c r="FRB2"/>
      <c r="FRC2"/>
      <c r="FRD2"/>
      <c r="FRE2"/>
      <c r="FRF2"/>
      <c r="FRG2"/>
      <c r="FRH2"/>
      <c r="FRI2"/>
      <c r="FRJ2"/>
      <c r="FRK2"/>
      <c r="FRL2"/>
      <c r="FRM2"/>
      <c r="FRN2"/>
      <c r="FRO2"/>
      <c r="FRP2"/>
      <c r="FRQ2"/>
      <c r="FRR2"/>
      <c r="FRS2"/>
      <c r="FRT2"/>
      <c r="FRU2"/>
      <c r="FRV2"/>
      <c r="FRW2"/>
      <c r="FRX2"/>
      <c r="FRY2"/>
      <c r="FRZ2"/>
      <c r="FSA2"/>
      <c r="FSB2"/>
      <c r="FSC2"/>
      <c r="FSD2"/>
      <c r="FSE2"/>
      <c r="FSF2"/>
      <c r="FSG2"/>
      <c r="FSH2"/>
      <c r="FSI2"/>
      <c r="FSJ2"/>
      <c r="FSK2"/>
      <c r="FSL2"/>
      <c r="FSM2"/>
      <c r="FSN2"/>
      <c r="FSO2"/>
      <c r="FSP2"/>
      <c r="FSQ2"/>
      <c r="FSR2"/>
      <c r="FSS2"/>
      <c r="FST2"/>
      <c r="FSU2"/>
      <c r="FSV2"/>
      <c r="FSW2"/>
      <c r="FSX2"/>
      <c r="FSY2"/>
      <c r="FSZ2"/>
      <c r="FTA2"/>
      <c r="FTB2"/>
      <c r="FTC2"/>
      <c r="FTD2"/>
      <c r="FTE2"/>
      <c r="FTF2"/>
      <c r="FTG2"/>
      <c r="FTH2"/>
      <c r="FTI2"/>
      <c r="FTJ2"/>
      <c r="FTK2"/>
      <c r="FTL2"/>
      <c r="FTM2"/>
      <c r="FTN2"/>
      <c r="FTO2"/>
      <c r="FTP2"/>
      <c r="FTQ2"/>
      <c r="FTR2"/>
      <c r="FTS2"/>
      <c r="FTT2"/>
      <c r="FTU2"/>
      <c r="FTV2"/>
      <c r="FTW2"/>
      <c r="FTX2"/>
      <c r="FTY2"/>
      <c r="FTZ2"/>
      <c r="FUA2"/>
      <c r="FUB2"/>
      <c r="FUC2"/>
      <c r="FUD2"/>
      <c r="FUE2"/>
      <c r="FUF2"/>
      <c r="FUG2"/>
      <c r="FUH2"/>
      <c r="FUI2"/>
      <c r="FUJ2"/>
      <c r="FUK2"/>
      <c r="FUL2"/>
      <c r="FUM2"/>
      <c r="FUN2"/>
      <c r="FUO2"/>
      <c r="FUP2"/>
      <c r="FUQ2"/>
      <c r="FUR2"/>
      <c r="FUS2"/>
      <c r="FUT2"/>
      <c r="FUU2"/>
      <c r="FUV2"/>
      <c r="FUW2"/>
      <c r="FUX2"/>
      <c r="FUY2"/>
      <c r="FUZ2"/>
      <c r="FVA2"/>
      <c r="FVB2"/>
      <c r="FVC2"/>
      <c r="FVD2"/>
      <c r="FVE2"/>
      <c r="FVF2"/>
      <c r="FVG2"/>
      <c r="FVH2"/>
      <c r="FVI2"/>
      <c r="FVJ2"/>
      <c r="FVK2"/>
      <c r="FVL2"/>
      <c r="FVM2"/>
      <c r="FVN2"/>
      <c r="FVO2"/>
      <c r="FVP2"/>
      <c r="FVQ2"/>
      <c r="FVR2"/>
      <c r="FVS2"/>
      <c r="FVT2"/>
      <c r="FVU2"/>
      <c r="FVV2"/>
      <c r="FVW2"/>
      <c r="FVX2"/>
      <c r="FVY2"/>
      <c r="FVZ2"/>
      <c r="FWA2"/>
      <c r="FWB2"/>
      <c r="FWC2"/>
      <c r="FWD2"/>
      <c r="FWE2"/>
      <c r="FWF2"/>
      <c r="FWG2"/>
      <c r="FWH2"/>
      <c r="FWI2"/>
      <c r="FWJ2"/>
      <c r="FWK2"/>
      <c r="FWL2"/>
      <c r="FWM2"/>
      <c r="FWN2"/>
      <c r="FWO2"/>
      <c r="FWP2"/>
      <c r="FWQ2"/>
      <c r="FWR2"/>
      <c r="FWS2"/>
      <c r="FWT2"/>
      <c r="FWU2"/>
      <c r="FWV2"/>
      <c r="FWW2"/>
      <c r="FWX2"/>
      <c r="FWY2"/>
      <c r="FWZ2"/>
      <c r="FXA2"/>
      <c r="FXB2"/>
      <c r="FXC2"/>
      <c r="FXD2"/>
      <c r="FXE2"/>
      <c r="FXF2"/>
      <c r="FXG2"/>
      <c r="FXH2"/>
      <c r="FXI2"/>
      <c r="FXJ2"/>
      <c r="FXK2"/>
      <c r="FXL2"/>
      <c r="FXM2"/>
      <c r="FXN2"/>
      <c r="FXO2"/>
      <c r="FXP2"/>
      <c r="FXQ2"/>
      <c r="FXR2"/>
      <c r="FXS2"/>
      <c r="FXT2"/>
      <c r="FXU2"/>
      <c r="FXV2"/>
      <c r="FXW2"/>
      <c r="FXX2"/>
      <c r="FXY2"/>
      <c r="FXZ2"/>
      <c r="FYA2"/>
      <c r="FYB2"/>
      <c r="FYC2"/>
      <c r="FYD2"/>
      <c r="FYE2"/>
      <c r="FYF2"/>
      <c r="FYG2"/>
      <c r="FYH2"/>
      <c r="FYI2"/>
      <c r="FYJ2"/>
      <c r="FYK2"/>
      <c r="FYL2"/>
      <c r="FYM2"/>
      <c r="FYN2"/>
      <c r="FYO2"/>
      <c r="FYP2"/>
      <c r="FYQ2"/>
      <c r="FYR2"/>
      <c r="FYS2"/>
      <c r="FYT2"/>
      <c r="FYU2"/>
      <c r="FYV2"/>
      <c r="FYW2"/>
      <c r="FYX2"/>
      <c r="FYY2"/>
      <c r="FYZ2"/>
      <c r="FZA2"/>
      <c r="FZB2"/>
      <c r="FZC2"/>
      <c r="FZD2"/>
      <c r="FZE2"/>
      <c r="FZF2"/>
      <c r="FZG2"/>
      <c r="FZH2"/>
      <c r="FZI2"/>
      <c r="FZJ2"/>
      <c r="FZK2"/>
      <c r="FZL2"/>
      <c r="FZM2"/>
      <c r="FZN2"/>
      <c r="FZO2"/>
      <c r="FZP2"/>
      <c r="FZQ2"/>
      <c r="FZR2"/>
      <c r="FZS2"/>
      <c r="FZT2"/>
      <c r="FZU2"/>
      <c r="FZV2"/>
      <c r="FZW2"/>
      <c r="FZX2"/>
      <c r="FZY2"/>
      <c r="FZZ2"/>
      <c r="GAA2"/>
      <c r="GAB2"/>
      <c r="GAC2"/>
      <c r="GAD2"/>
      <c r="GAE2"/>
      <c r="GAF2"/>
      <c r="GAG2"/>
      <c r="GAH2"/>
      <c r="GAI2"/>
      <c r="GAJ2"/>
      <c r="GAK2"/>
      <c r="GAL2"/>
      <c r="GAM2"/>
      <c r="GAN2"/>
      <c r="GAO2"/>
      <c r="GAP2"/>
      <c r="GAQ2"/>
      <c r="GAR2"/>
      <c r="GAS2"/>
      <c r="GAT2"/>
      <c r="GAU2"/>
      <c r="GAV2"/>
      <c r="GAW2"/>
      <c r="GAX2"/>
      <c r="GAY2"/>
      <c r="GAZ2"/>
      <c r="GBA2"/>
      <c r="GBB2"/>
      <c r="GBC2"/>
      <c r="GBD2"/>
      <c r="GBE2"/>
      <c r="GBF2"/>
      <c r="GBG2"/>
      <c r="GBH2"/>
      <c r="GBI2"/>
      <c r="GBJ2"/>
      <c r="GBK2"/>
      <c r="GBL2"/>
      <c r="GBM2"/>
      <c r="GBN2"/>
      <c r="GBO2"/>
      <c r="GBP2"/>
      <c r="GBQ2"/>
      <c r="GBR2"/>
      <c r="GBS2"/>
      <c r="GBT2"/>
      <c r="GBU2"/>
      <c r="GBV2"/>
      <c r="GBW2"/>
      <c r="GBX2"/>
      <c r="GBY2"/>
      <c r="GBZ2"/>
      <c r="GCA2"/>
      <c r="GCB2"/>
      <c r="GCC2"/>
      <c r="GCD2"/>
      <c r="GCE2"/>
      <c r="GCF2"/>
      <c r="GCG2"/>
      <c r="GCH2"/>
      <c r="GCI2"/>
      <c r="GCJ2"/>
      <c r="GCK2"/>
      <c r="GCL2"/>
      <c r="GCM2"/>
      <c r="GCN2"/>
      <c r="GCO2"/>
      <c r="GCP2"/>
      <c r="GCQ2"/>
      <c r="GCR2"/>
      <c r="GCS2"/>
      <c r="GCT2"/>
      <c r="GCU2"/>
      <c r="GCV2"/>
      <c r="GCW2"/>
      <c r="GCX2"/>
      <c r="GCY2"/>
      <c r="GCZ2"/>
      <c r="GDA2"/>
      <c r="GDB2"/>
      <c r="GDC2"/>
      <c r="GDD2"/>
      <c r="GDE2"/>
      <c r="GDF2"/>
      <c r="GDG2"/>
      <c r="GDH2"/>
      <c r="GDI2"/>
      <c r="GDJ2"/>
      <c r="GDK2"/>
      <c r="GDL2"/>
      <c r="GDM2"/>
      <c r="GDN2"/>
      <c r="GDO2"/>
      <c r="GDP2"/>
      <c r="GDQ2"/>
      <c r="GDR2"/>
      <c r="GDS2"/>
      <c r="GDT2"/>
      <c r="GDU2"/>
      <c r="GDV2"/>
      <c r="GDW2"/>
      <c r="GDX2"/>
      <c r="GDY2"/>
      <c r="GDZ2"/>
      <c r="GEA2"/>
      <c r="GEB2"/>
      <c r="GEC2"/>
      <c r="GED2"/>
      <c r="GEE2"/>
      <c r="GEF2"/>
      <c r="GEG2"/>
      <c r="GEH2"/>
      <c r="GEI2"/>
      <c r="GEJ2"/>
      <c r="GEK2"/>
      <c r="GEL2"/>
      <c r="GEM2"/>
      <c r="GEN2"/>
      <c r="GEO2"/>
      <c r="GEP2"/>
      <c r="GEQ2"/>
      <c r="GER2"/>
      <c r="GES2"/>
      <c r="GET2"/>
      <c r="GEU2"/>
      <c r="GEV2"/>
      <c r="GEW2"/>
      <c r="GEX2"/>
      <c r="GEY2"/>
      <c r="GEZ2"/>
      <c r="GFA2"/>
      <c r="GFB2"/>
      <c r="GFC2"/>
      <c r="GFD2"/>
      <c r="GFE2"/>
      <c r="GFF2"/>
      <c r="GFG2"/>
      <c r="GFH2"/>
      <c r="GFI2"/>
      <c r="GFJ2"/>
      <c r="GFK2"/>
      <c r="GFL2"/>
      <c r="GFM2"/>
      <c r="GFN2"/>
      <c r="GFO2"/>
      <c r="GFP2"/>
      <c r="GFQ2"/>
      <c r="GFR2"/>
      <c r="GFS2"/>
      <c r="GFT2"/>
      <c r="GFU2"/>
      <c r="GFV2"/>
      <c r="GFW2"/>
      <c r="GFX2"/>
      <c r="GFY2"/>
      <c r="GFZ2"/>
      <c r="GGA2"/>
      <c r="GGB2"/>
      <c r="GGC2"/>
      <c r="GGD2"/>
      <c r="GGE2"/>
      <c r="GGF2"/>
      <c r="GGG2"/>
      <c r="GGH2"/>
      <c r="GGI2"/>
      <c r="GGJ2"/>
      <c r="GGK2"/>
      <c r="GGL2"/>
      <c r="GGM2"/>
      <c r="GGN2"/>
      <c r="GGO2"/>
      <c r="GGP2"/>
      <c r="GGQ2"/>
      <c r="GGR2"/>
      <c r="GGS2"/>
      <c r="GGT2"/>
      <c r="GGU2"/>
      <c r="GGV2"/>
      <c r="GGW2"/>
      <c r="GGX2"/>
      <c r="GGY2"/>
      <c r="GGZ2"/>
      <c r="GHA2"/>
      <c r="GHB2"/>
      <c r="GHC2"/>
      <c r="GHD2"/>
      <c r="GHE2"/>
      <c r="GHF2"/>
      <c r="GHG2"/>
      <c r="GHH2"/>
      <c r="GHI2"/>
      <c r="GHJ2"/>
      <c r="GHK2"/>
      <c r="GHL2"/>
      <c r="GHM2"/>
      <c r="GHN2"/>
      <c r="GHO2"/>
      <c r="GHP2"/>
      <c r="GHQ2"/>
      <c r="GHR2"/>
      <c r="GHS2"/>
      <c r="GHT2"/>
      <c r="GHU2"/>
      <c r="GHV2"/>
      <c r="GHW2"/>
      <c r="GHX2"/>
      <c r="GHY2"/>
      <c r="GHZ2"/>
      <c r="GIA2"/>
      <c r="GIB2"/>
      <c r="GIC2"/>
      <c r="GID2"/>
      <c r="GIE2"/>
      <c r="GIF2"/>
      <c r="GIG2"/>
      <c r="GIH2"/>
      <c r="GII2"/>
      <c r="GIJ2"/>
      <c r="GIK2"/>
      <c r="GIL2"/>
      <c r="GIM2"/>
      <c r="GIN2"/>
      <c r="GIO2"/>
      <c r="GIP2"/>
      <c r="GIQ2"/>
      <c r="GIR2"/>
      <c r="GIS2"/>
      <c r="GIT2"/>
      <c r="GIU2"/>
      <c r="GIV2"/>
      <c r="GIW2"/>
      <c r="GIX2"/>
      <c r="GIY2"/>
      <c r="GIZ2"/>
      <c r="GJA2"/>
      <c r="GJB2"/>
      <c r="GJC2"/>
      <c r="GJD2"/>
      <c r="GJE2"/>
      <c r="GJF2"/>
      <c r="GJG2"/>
      <c r="GJH2"/>
      <c r="GJI2"/>
      <c r="GJJ2"/>
      <c r="GJK2"/>
      <c r="GJL2"/>
      <c r="GJM2"/>
      <c r="GJN2"/>
      <c r="GJO2"/>
      <c r="GJP2"/>
      <c r="GJQ2"/>
      <c r="GJR2"/>
      <c r="GJS2"/>
      <c r="GJT2"/>
      <c r="GJU2"/>
      <c r="GJV2"/>
      <c r="GJW2"/>
      <c r="GJX2"/>
      <c r="GJY2"/>
      <c r="GJZ2"/>
      <c r="GKA2"/>
      <c r="GKB2"/>
      <c r="GKC2"/>
      <c r="GKD2"/>
      <c r="GKE2"/>
      <c r="GKF2"/>
      <c r="GKG2"/>
      <c r="GKH2"/>
      <c r="GKI2"/>
      <c r="GKJ2"/>
      <c r="GKK2"/>
      <c r="GKL2"/>
      <c r="GKM2"/>
      <c r="GKN2"/>
      <c r="GKO2"/>
      <c r="GKP2"/>
      <c r="GKQ2"/>
      <c r="GKR2"/>
      <c r="GKS2"/>
      <c r="GKT2"/>
      <c r="GKU2"/>
      <c r="GKV2"/>
      <c r="GKW2"/>
      <c r="GKX2"/>
      <c r="GKY2"/>
      <c r="GKZ2"/>
      <c r="GLA2"/>
      <c r="GLB2"/>
      <c r="GLC2"/>
      <c r="GLD2"/>
      <c r="GLE2"/>
      <c r="GLF2"/>
      <c r="GLG2"/>
      <c r="GLH2"/>
      <c r="GLI2"/>
      <c r="GLJ2"/>
      <c r="GLK2"/>
      <c r="GLL2"/>
      <c r="GLM2"/>
      <c r="GLN2"/>
      <c r="GLO2"/>
      <c r="GLP2"/>
      <c r="GLQ2"/>
      <c r="GLR2"/>
      <c r="GLS2"/>
      <c r="GLT2"/>
      <c r="GLU2"/>
      <c r="GLV2"/>
      <c r="GLW2"/>
      <c r="GLX2"/>
      <c r="GLY2"/>
      <c r="GLZ2"/>
      <c r="GMA2"/>
      <c r="GMB2"/>
      <c r="GMC2"/>
      <c r="GMD2"/>
      <c r="GME2"/>
      <c r="GMF2"/>
      <c r="GMG2"/>
      <c r="GMH2"/>
      <c r="GMI2"/>
      <c r="GMJ2"/>
      <c r="GMK2"/>
      <c r="GML2"/>
      <c r="GMM2"/>
      <c r="GMN2"/>
      <c r="GMO2"/>
      <c r="GMP2"/>
      <c r="GMQ2"/>
      <c r="GMR2"/>
      <c r="GMS2"/>
      <c r="GMT2"/>
      <c r="GMU2"/>
      <c r="GMV2"/>
      <c r="GMW2"/>
      <c r="GMX2"/>
      <c r="GMY2"/>
      <c r="GMZ2"/>
      <c r="GNA2"/>
      <c r="GNB2"/>
      <c r="GNC2"/>
      <c r="GND2"/>
      <c r="GNE2"/>
      <c r="GNF2"/>
      <c r="GNG2"/>
      <c r="GNH2"/>
      <c r="GNI2"/>
      <c r="GNJ2"/>
      <c r="GNK2"/>
      <c r="GNL2"/>
      <c r="GNM2"/>
      <c r="GNN2"/>
      <c r="GNO2"/>
      <c r="GNP2"/>
      <c r="GNQ2"/>
      <c r="GNR2"/>
      <c r="GNS2"/>
      <c r="GNT2"/>
      <c r="GNU2"/>
      <c r="GNV2"/>
      <c r="GNW2"/>
      <c r="GNX2"/>
      <c r="GNY2"/>
      <c r="GNZ2"/>
      <c r="GOA2"/>
      <c r="GOB2"/>
      <c r="GOC2"/>
      <c r="GOD2"/>
      <c r="GOE2"/>
      <c r="GOF2"/>
      <c r="GOG2"/>
      <c r="GOH2"/>
      <c r="GOI2"/>
      <c r="GOJ2"/>
      <c r="GOK2"/>
      <c r="GOL2"/>
      <c r="GOM2"/>
      <c r="GON2"/>
      <c r="GOO2"/>
      <c r="GOP2"/>
      <c r="GOQ2"/>
      <c r="GOR2"/>
      <c r="GOS2"/>
      <c r="GOT2"/>
      <c r="GOU2"/>
      <c r="GOV2"/>
      <c r="GOW2"/>
      <c r="GOX2"/>
      <c r="GOY2"/>
      <c r="GOZ2"/>
      <c r="GPA2"/>
      <c r="GPB2"/>
      <c r="GPC2"/>
      <c r="GPD2"/>
      <c r="GPE2"/>
      <c r="GPF2"/>
      <c r="GPG2"/>
      <c r="GPH2"/>
      <c r="GPI2"/>
      <c r="GPJ2"/>
      <c r="GPK2"/>
      <c r="GPL2"/>
      <c r="GPM2"/>
      <c r="GPN2"/>
      <c r="GPO2"/>
      <c r="GPP2"/>
      <c r="GPQ2"/>
      <c r="GPR2"/>
      <c r="GPS2"/>
      <c r="GPT2"/>
      <c r="GPU2"/>
      <c r="GPV2"/>
      <c r="GPW2"/>
      <c r="GPX2"/>
      <c r="GPY2"/>
      <c r="GPZ2"/>
      <c r="GQA2"/>
      <c r="GQB2"/>
      <c r="GQC2"/>
      <c r="GQD2"/>
      <c r="GQE2"/>
      <c r="GQF2"/>
      <c r="GQG2"/>
      <c r="GQH2"/>
      <c r="GQI2"/>
      <c r="GQJ2"/>
      <c r="GQK2"/>
      <c r="GQL2"/>
      <c r="GQM2"/>
      <c r="GQN2"/>
      <c r="GQO2"/>
      <c r="GQP2"/>
      <c r="GQQ2"/>
      <c r="GQR2"/>
      <c r="GQS2"/>
      <c r="GQT2"/>
      <c r="GQU2"/>
      <c r="GQV2"/>
      <c r="GQW2"/>
      <c r="GQX2"/>
      <c r="GQY2"/>
      <c r="GQZ2"/>
      <c r="GRA2"/>
      <c r="GRB2"/>
      <c r="GRC2"/>
      <c r="GRD2"/>
      <c r="GRE2"/>
      <c r="GRF2"/>
      <c r="GRG2"/>
      <c r="GRH2"/>
      <c r="GRI2"/>
      <c r="GRJ2"/>
      <c r="GRK2"/>
      <c r="GRL2"/>
      <c r="GRM2"/>
      <c r="GRN2"/>
      <c r="GRO2"/>
      <c r="GRP2"/>
      <c r="GRQ2"/>
      <c r="GRR2"/>
      <c r="GRS2"/>
      <c r="GRT2"/>
      <c r="GRU2"/>
      <c r="GRV2"/>
      <c r="GRW2"/>
      <c r="GRX2"/>
      <c r="GRY2"/>
      <c r="GRZ2"/>
      <c r="GSA2"/>
      <c r="GSB2"/>
      <c r="GSC2"/>
      <c r="GSD2"/>
      <c r="GSE2"/>
      <c r="GSF2"/>
      <c r="GSG2"/>
      <c r="GSH2"/>
      <c r="GSI2"/>
      <c r="GSJ2"/>
      <c r="GSK2"/>
      <c r="GSL2"/>
      <c r="GSM2"/>
      <c r="GSN2"/>
      <c r="GSO2"/>
      <c r="GSP2"/>
      <c r="GSQ2"/>
      <c r="GSR2"/>
      <c r="GSS2"/>
      <c r="GST2"/>
      <c r="GSU2"/>
      <c r="GSV2"/>
      <c r="GSW2"/>
      <c r="GSX2"/>
      <c r="GSY2"/>
      <c r="GSZ2"/>
      <c r="GTA2"/>
      <c r="GTB2"/>
      <c r="GTC2"/>
      <c r="GTD2"/>
      <c r="GTE2"/>
      <c r="GTF2"/>
      <c r="GTG2"/>
      <c r="GTH2"/>
      <c r="GTI2"/>
      <c r="GTJ2"/>
      <c r="GTK2"/>
      <c r="GTL2"/>
      <c r="GTM2"/>
      <c r="GTN2"/>
      <c r="GTO2"/>
      <c r="GTP2"/>
      <c r="GTQ2"/>
      <c r="GTR2"/>
      <c r="GTS2"/>
      <c r="GTT2"/>
      <c r="GTU2"/>
      <c r="GTV2"/>
      <c r="GTW2"/>
      <c r="GTX2"/>
      <c r="GTY2"/>
      <c r="GTZ2"/>
      <c r="GUA2"/>
      <c r="GUB2"/>
      <c r="GUC2"/>
      <c r="GUD2"/>
      <c r="GUE2"/>
      <c r="GUF2"/>
      <c r="GUG2"/>
      <c r="GUH2"/>
      <c r="GUI2"/>
      <c r="GUJ2"/>
      <c r="GUK2"/>
      <c r="GUL2"/>
      <c r="GUM2"/>
      <c r="GUN2"/>
      <c r="GUO2"/>
      <c r="GUP2"/>
      <c r="GUQ2"/>
      <c r="GUR2"/>
      <c r="GUS2"/>
      <c r="GUT2"/>
      <c r="GUU2"/>
      <c r="GUV2"/>
      <c r="GUW2"/>
      <c r="GUX2"/>
      <c r="GUY2"/>
      <c r="GUZ2"/>
      <c r="GVA2"/>
      <c r="GVB2"/>
      <c r="GVC2"/>
      <c r="GVD2"/>
      <c r="GVE2"/>
      <c r="GVF2"/>
      <c r="GVG2"/>
      <c r="GVH2"/>
      <c r="GVI2"/>
      <c r="GVJ2"/>
      <c r="GVK2"/>
      <c r="GVL2"/>
      <c r="GVM2"/>
      <c r="GVN2"/>
      <c r="GVO2"/>
      <c r="GVP2"/>
      <c r="GVQ2"/>
      <c r="GVR2"/>
      <c r="GVS2"/>
      <c r="GVT2"/>
      <c r="GVU2"/>
      <c r="GVV2"/>
      <c r="GVW2"/>
      <c r="GVX2"/>
      <c r="GVY2"/>
      <c r="GVZ2"/>
      <c r="GWA2"/>
      <c r="GWB2"/>
      <c r="GWC2"/>
      <c r="GWD2"/>
      <c r="GWE2"/>
      <c r="GWF2"/>
      <c r="GWG2"/>
      <c r="GWH2"/>
      <c r="GWI2"/>
      <c r="GWJ2"/>
      <c r="GWK2"/>
      <c r="GWL2"/>
      <c r="GWM2"/>
      <c r="GWN2"/>
      <c r="GWO2"/>
      <c r="GWP2"/>
      <c r="GWQ2"/>
      <c r="GWR2"/>
      <c r="GWS2"/>
      <c r="GWT2"/>
      <c r="GWU2"/>
      <c r="GWV2"/>
      <c r="GWW2"/>
      <c r="GWX2"/>
      <c r="GWY2"/>
      <c r="GWZ2"/>
      <c r="GXA2"/>
      <c r="GXB2"/>
      <c r="GXC2"/>
      <c r="GXD2"/>
      <c r="GXE2"/>
      <c r="GXF2"/>
      <c r="GXG2"/>
      <c r="GXH2"/>
      <c r="GXI2"/>
      <c r="GXJ2"/>
      <c r="GXK2"/>
      <c r="GXL2"/>
      <c r="GXM2"/>
      <c r="GXN2"/>
      <c r="GXO2"/>
      <c r="GXP2"/>
      <c r="GXQ2"/>
      <c r="GXR2"/>
      <c r="GXS2"/>
      <c r="GXT2"/>
      <c r="GXU2"/>
      <c r="GXV2"/>
      <c r="GXW2"/>
      <c r="GXX2"/>
      <c r="GXY2"/>
      <c r="GXZ2"/>
      <c r="GYA2"/>
      <c r="GYB2"/>
      <c r="GYC2"/>
      <c r="GYD2"/>
      <c r="GYE2"/>
      <c r="GYF2"/>
      <c r="GYG2"/>
      <c r="GYH2"/>
      <c r="GYI2"/>
      <c r="GYJ2"/>
      <c r="GYK2"/>
      <c r="GYL2"/>
      <c r="GYM2"/>
      <c r="GYN2"/>
      <c r="GYO2"/>
      <c r="GYP2"/>
      <c r="GYQ2"/>
      <c r="GYR2"/>
      <c r="GYS2"/>
      <c r="GYT2"/>
      <c r="GYU2"/>
      <c r="GYV2"/>
      <c r="GYW2"/>
      <c r="GYX2"/>
      <c r="GYY2"/>
      <c r="GYZ2"/>
      <c r="GZA2"/>
      <c r="GZB2"/>
      <c r="GZC2"/>
      <c r="GZD2"/>
      <c r="GZE2"/>
      <c r="GZF2"/>
      <c r="GZG2"/>
      <c r="GZH2"/>
      <c r="GZI2"/>
      <c r="GZJ2"/>
      <c r="GZK2"/>
      <c r="GZL2"/>
      <c r="GZM2"/>
      <c r="GZN2"/>
      <c r="GZO2"/>
      <c r="GZP2"/>
      <c r="GZQ2"/>
      <c r="GZR2"/>
      <c r="GZS2"/>
      <c r="GZT2"/>
      <c r="GZU2"/>
      <c r="GZV2"/>
      <c r="GZW2"/>
      <c r="GZX2"/>
      <c r="GZY2"/>
      <c r="GZZ2"/>
      <c r="HAA2"/>
      <c r="HAB2"/>
      <c r="HAC2"/>
      <c r="HAD2"/>
      <c r="HAE2"/>
      <c r="HAF2"/>
      <c r="HAG2"/>
      <c r="HAH2"/>
      <c r="HAI2"/>
      <c r="HAJ2"/>
      <c r="HAK2"/>
      <c r="HAL2"/>
      <c r="HAM2"/>
      <c r="HAN2"/>
      <c r="HAO2"/>
      <c r="HAP2"/>
      <c r="HAQ2"/>
      <c r="HAR2"/>
      <c r="HAS2"/>
      <c r="HAT2"/>
      <c r="HAU2"/>
      <c r="HAV2"/>
      <c r="HAW2"/>
      <c r="HAX2"/>
      <c r="HAY2"/>
      <c r="HAZ2"/>
      <c r="HBA2"/>
      <c r="HBB2"/>
      <c r="HBC2"/>
      <c r="HBD2"/>
      <c r="HBE2"/>
      <c r="HBF2"/>
      <c r="HBG2"/>
      <c r="HBH2"/>
      <c r="HBI2"/>
      <c r="HBJ2"/>
      <c r="HBK2"/>
      <c r="HBL2"/>
      <c r="HBM2"/>
      <c r="HBN2"/>
      <c r="HBO2"/>
      <c r="HBP2"/>
      <c r="HBQ2"/>
      <c r="HBR2"/>
      <c r="HBS2"/>
      <c r="HBT2"/>
      <c r="HBU2"/>
      <c r="HBV2"/>
      <c r="HBW2"/>
      <c r="HBX2"/>
      <c r="HBY2"/>
      <c r="HBZ2"/>
      <c r="HCA2"/>
      <c r="HCB2"/>
      <c r="HCC2"/>
      <c r="HCD2"/>
      <c r="HCE2"/>
      <c r="HCF2"/>
      <c r="HCG2"/>
      <c r="HCH2"/>
      <c r="HCI2"/>
      <c r="HCJ2"/>
      <c r="HCK2"/>
      <c r="HCL2"/>
      <c r="HCM2"/>
      <c r="HCN2"/>
      <c r="HCO2"/>
      <c r="HCP2"/>
      <c r="HCQ2"/>
      <c r="HCR2"/>
      <c r="HCS2"/>
      <c r="HCT2"/>
      <c r="HCU2"/>
      <c r="HCV2"/>
      <c r="HCW2"/>
      <c r="HCX2"/>
      <c r="HCY2"/>
      <c r="HCZ2"/>
      <c r="HDA2"/>
      <c r="HDB2"/>
      <c r="HDC2"/>
      <c r="HDD2"/>
      <c r="HDE2"/>
      <c r="HDF2"/>
      <c r="HDG2"/>
      <c r="HDH2"/>
      <c r="HDI2"/>
      <c r="HDJ2"/>
      <c r="HDK2"/>
      <c r="HDL2"/>
      <c r="HDM2"/>
      <c r="HDN2"/>
      <c r="HDO2"/>
      <c r="HDP2"/>
      <c r="HDQ2"/>
      <c r="HDR2"/>
      <c r="HDS2"/>
      <c r="HDT2"/>
      <c r="HDU2"/>
      <c r="HDV2"/>
      <c r="HDW2"/>
      <c r="HDX2"/>
      <c r="HDY2"/>
      <c r="HDZ2"/>
      <c r="HEA2"/>
      <c r="HEB2"/>
      <c r="HEC2"/>
      <c r="HED2"/>
      <c r="HEE2"/>
      <c r="HEF2"/>
      <c r="HEG2"/>
      <c r="HEH2"/>
      <c r="HEI2"/>
      <c r="HEJ2"/>
      <c r="HEK2"/>
      <c r="HEL2"/>
      <c r="HEM2"/>
      <c r="HEN2"/>
      <c r="HEO2"/>
      <c r="HEP2"/>
      <c r="HEQ2"/>
      <c r="HER2"/>
      <c r="HES2"/>
      <c r="HET2"/>
      <c r="HEU2"/>
      <c r="HEV2"/>
      <c r="HEW2"/>
      <c r="HEX2"/>
      <c r="HEY2"/>
      <c r="HEZ2"/>
      <c r="HFA2"/>
      <c r="HFB2"/>
      <c r="HFC2"/>
      <c r="HFD2"/>
      <c r="HFE2"/>
      <c r="HFF2"/>
      <c r="HFG2"/>
      <c r="HFH2"/>
      <c r="HFI2"/>
      <c r="HFJ2"/>
      <c r="HFK2"/>
      <c r="HFL2"/>
      <c r="HFM2"/>
      <c r="HFN2"/>
      <c r="HFO2"/>
      <c r="HFP2"/>
      <c r="HFQ2"/>
      <c r="HFR2"/>
      <c r="HFS2"/>
      <c r="HFT2"/>
      <c r="HFU2"/>
      <c r="HFV2"/>
      <c r="HFW2"/>
      <c r="HFX2"/>
      <c r="HFY2"/>
      <c r="HFZ2"/>
      <c r="HGA2"/>
      <c r="HGB2"/>
      <c r="HGC2"/>
      <c r="HGD2"/>
      <c r="HGE2"/>
      <c r="HGF2"/>
      <c r="HGG2"/>
      <c r="HGH2"/>
      <c r="HGI2"/>
      <c r="HGJ2"/>
      <c r="HGK2"/>
      <c r="HGL2"/>
      <c r="HGM2"/>
      <c r="HGN2"/>
      <c r="HGO2"/>
      <c r="HGP2"/>
      <c r="HGQ2"/>
      <c r="HGR2"/>
      <c r="HGS2"/>
      <c r="HGT2"/>
      <c r="HGU2"/>
      <c r="HGV2"/>
      <c r="HGW2"/>
      <c r="HGX2"/>
      <c r="HGY2"/>
      <c r="HGZ2"/>
      <c r="HHA2"/>
      <c r="HHB2"/>
      <c r="HHC2"/>
      <c r="HHD2"/>
      <c r="HHE2"/>
      <c r="HHF2"/>
      <c r="HHG2"/>
      <c r="HHH2"/>
      <c r="HHI2"/>
      <c r="HHJ2"/>
      <c r="HHK2"/>
      <c r="HHL2"/>
      <c r="HHM2"/>
      <c r="HHN2"/>
      <c r="HHO2"/>
      <c r="HHP2"/>
      <c r="HHQ2"/>
      <c r="HHR2"/>
      <c r="HHS2"/>
      <c r="HHT2"/>
      <c r="HHU2"/>
      <c r="HHV2"/>
      <c r="HHW2"/>
      <c r="HHX2"/>
      <c r="HHY2"/>
      <c r="HHZ2"/>
      <c r="HIA2"/>
      <c r="HIB2"/>
      <c r="HIC2"/>
      <c r="HID2"/>
      <c r="HIE2"/>
      <c r="HIF2"/>
      <c r="HIG2"/>
      <c r="HIH2"/>
      <c r="HII2"/>
      <c r="HIJ2"/>
      <c r="HIK2"/>
      <c r="HIL2"/>
      <c r="HIM2"/>
      <c r="HIN2"/>
      <c r="HIO2"/>
      <c r="HIP2"/>
      <c r="HIQ2"/>
      <c r="HIR2"/>
      <c r="HIS2"/>
      <c r="HIT2"/>
      <c r="HIU2"/>
      <c r="HIV2"/>
      <c r="HIW2"/>
      <c r="HIX2"/>
      <c r="HIY2"/>
      <c r="HIZ2"/>
      <c r="HJA2"/>
      <c r="HJB2"/>
      <c r="HJC2"/>
      <c r="HJD2"/>
      <c r="HJE2"/>
      <c r="HJF2"/>
      <c r="HJG2"/>
      <c r="HJH2"/>
      <c r="HJI2"/>
      <c r="HJJ2"/>
      <c r="HJK2"/>
      <c r="HJL2"/>
      <c r="HJM2"/>
      <c r="HJN2"/>
      <c r="HJO2"/>
      <c r="HJP2"/>
      <c r="HJQ2"/>
      <c r="HJR2"/>
      <c r="HJS2"/>
      <c r="HJT2"/>
      <c r="HJU2"/>
      <c r="HJV2"/>
      <c r="HJW2"/>
      <c r="HJX2"/>
      <c r="HJY2"/>
      <c r="HJZ2"/>
      <c r="HKA2"/>
      <c r="HKB2"/>
      <c r="HKC2"/>
      <c r="HKD2"/>
      <c r="HKE2"/>
      <c r="HKF2"/>
      <c r="HKG2"/>
      <c r="HKH2"/>
      <c r="HKI2"/>
      <c r="HKJ2"/>
      <c r="HKK2"/>
      <c r="HKL2"/>
      <c r="HKM2"/>
      <c r="HKN2"/>
      <c r="HKO2"/>
      <c r="HKP2"/>
      <c r="HKQ2"/>
      <c r="HKR2"/>
      <c r="HKS2"/>
      <c r="HKT2"/>
      <c r="HKU2"/>
      <c r="HKV2"/>
      <c r="HKW2"/>
      <c r="HKX2"/>
      <c r="HKY2"/>
      <c r="HKZ2"/>
      <c r="HLA2"/>
      <c r="HLB2"/>
      <c r="HLC2"/>
      <c r="HLD2"/>
      <c r="HLE2"/>
      <c r="HLF2"/>
      <c r="HLG2"/>
      <c r="HLH2"/>
      <c r="HLI2"/>
      <c r="HLJ2"/>
      <c r="HLK2"/>
      <c r="HLL2"/>
      <c r="HLM2"/>
      <c r="HLN2"/>
      <c r="HLO2"/>
      <c r="HLP2"/>
      <c r="HLQ2"/>
      <c r="HLR2"/>
      <c r="HLS2"/>
      <c r="HLT2"/>
      <c r="HLU2"/>
      <c r="HLV2"/>
      <c r="HLW2"/>
      <c r="HLX2"/>
      <c r="HLY2"/>
      <c r="HLZ2"/>
      <c r="HMA2"/>
      <c r="HMB2"/>
      <c r="HMC2"/>
      <c r="HMD2"/>
      <c r="HME2"/>
      <c r="HMF2"/>
      <c r="HMG2"/>
      <c r="HMH2"/>
      <c r="HMI2"/>
      <c r="HMJ2"/>
      <c r="HMK2"/>
      <c r="HML2"/>
      <c r="HMM2"/>
      <c r="HMN2"/>
      <c r="HMO2"/>
      <c r="HMP2"/>
      <c r="HMQ2"/>
      <c r="HMR2"/>
      <c r="HMS2"/>
      <c r="HMT2"/>
      <c r="HMU2"/>
      <c r="HMV2"/>
      <c r="HMW2"/>
      <c r="HMX2"/>
      <c r="HMY2"/>
      <c r="HMZ2"/>
      <c r="HNA2"/>
      <c r="HNB2"/>
      <c r="HNC2"/>
      <c r="HND2"/>
      <c r="HNE2"/>
      <c r="HNF2"/>
      <c r="HNG2"/>
      <c r="HNH2"/>
      <c r="HNI2"/>
      <c r="HNJ2"/>
      <c r="HNK2"/>
      <c r="HNL2"/>
      <c r="HNM2"/>
      <c r="HNN2"/>
      <c r="HNO2"/>
      <c r="HNP2"/>
      <c r="HNQ2"/>
      <c r="HNR2"/>
      <c r="HNS2"/>
      <c r="HNT2"/>
      <c r="HNU2"/>
      <c r="HNV2"/>
      <c r="HNW2"/>
      <c r="HNX2"/>
      <c r="HNY2"/>
      <c r="HNZ2"/>
      <c r="HOA2"/>
      <c r="HOB2"/>
      <c r="HOC2"/>
      <c r="HOD2"/>
      <c r="HOE2"/>
      <c r="HOF2"/>
      <c r="HOG2"/>
      <c r="HOH2"/>
      <c r="HOI2"/>
      <c r="HOJ2"/>
      <c r="HOK2"/>
      <c r="HOL2"/>
      <c r="HOM2"/>
      <c r="HON2"/>
      <c r="HOO2"/>
      <c r="HOP2"/>
      <c r="HOQ2"/>
      <c r="HOR2"/>
      <c r="HOS2"/>
      <c r="HOT2"/>
      <c r="HOU2"/>
      <c r="HOV2"/>
      <c r="HOW2"/>
      <c r="HOX2"/>
      <c r="HOY2"/>
      <c r="HOZ2"/>
      <c r="HPA2"/>
      <c r="HPB2"/>
      <c r="HPC2"/>
      <c r="HPD2"/>
      <c r="HPE2"/>
      <c r="HPF2"/>
      <c r="HPG2"/>
      <c r="HPH2"/>
      <c r="HPI2"/>
      <c r="HPJ2"/>
      <c r="HPK2"/>
      <c r="HPL2"/>
      <c r="HPM2"/>
      <c r="HPN2"/>
      <c r="HPO2"/>
      <c r="HPP2"/>
      <c r="HPQ2"/>
      <c r="HPR2"/>
      <c r="HPS2"/>
      <c r="HPT2"/>
      <c r="HPU2"/>
      <c r="HPV2"/>
      <c r="HPW2"/>
      <c r="HPX2"/>
      <c r="HPY2"/>
      <c r="HPZ2"/>
      <c r="HQA2"/>
      <c r="HQB2"/>
      <c r="HQC2"/>
      <c r="HQD2"/>
      <c r="HQE2"/>
      <c r="HQF2"/>
      <c r="HQG2"/>
      <c r="HQH2"/>
      <c r="HQI2"/>
      <c r="HQJ2"/>
      <c r="HQK2"/>
      <c r="HQL2"/>
      <c r="HQM2"/>
      <c r="HQN2"/>
      <c r="HQO2"/>
      <c r="HQP2"/>
      <c r="HQQ2"/>
      <c r="HQR2"/>
      <c r="HQS2"/>
      <c r="HQT2"/>
      <c r="HQU2"/>
      <c r="HQV2"/>
      <c r="HQW2"/>
      <c r="HQX2"/>
      <c r="HQY2"/>
      <c r="HQZ2"/>
      <c r="HRA2"/>
      <c r="HRB2"/>
      <c r="HRC2"/>
      <c r="HRD2"/>
      <c r="HRE2"/>
      <c r="HRF2"/>
      <c r="HRG2"/>
      <c r="HRH2"/>
      <c r="HRI2"/>
      <c r="HRJ2"/>
      <c r="HRK2"/>
      <c r="HRL2"/>
      <c r="HRM2"/>
      <c r="HRN2"/>
      <c r="HRO2"/>
      <c r="HRP2"/>
      <c r="HRQ2"/>
      <c r="HRR2"/>
      <c r="HRS2"/>
      <c r="HRT2"/>
      <c r="HRU2"/>
      <c r="HRV2"/>
      <c r="HRW2"/>
      <c r="HRX2"/>
      <c r="HRY2"/>
      <c r="HRZ2"/>
      <c r="HSA2"/>
      <c r="HSB2"/>
      <c r="HSC2"/>
      <c r="HSD2"/>
      <c r="HSE2"/>
      <c r="HSF2"/>
      <c r="HSG2"/>
      <c r="HSH2"/>
      <c r="HSI2"/>
      <c r="HSJ2"/>
      <c r="HSK2"/>
      <c r="HSL2"/>
      <c r="HSM2"/>
      <c r="HSN2"/>
      <c r="HSO2"/>
      <c r="HSP2"/>
      <c r="HSQ2"/>
      <c r="HSR2"/>
      <c r="HSS2"/>
      <c r="HST2"/>
      <c r="HSU2"/>
      <c r="HSV2"/>
      <c r="HSW2"/>
      <c r="HSX2"/>
      <c r="HSY2"/>
      <c r="HSZ2"/>
      <c r="HTA2"/>
      <c r="HTB2"/>
      <c r="HTC2"/>
      <c r="HTD2"/>
      <c r="HTE2"/>
      <c r="HTF2"/>
      <c r="HTG2"/>
      <c r="HTH2"/>
      <c r="HTI2"/>
      <c r="HTJ2"/>
      <c r="HTK2"/>
      <c r="HTL2"/>
      <c r="HTM2"/>
      <c r="HTN2"/>
      <c r="HTO2"/>
      <c r="HTP2"/>
      <c r="HTQ2"/>
      <c r="HTR2"/>
      <c r="HTS2"/>
      <c r="HTT2"/>
      <c r="HTU2"/>
      <c r="HTV2"/>
      <c r="HTW2"/>
      <c r="HTX2"/>
      <c r="HTY2"/>
      <c r="HTZ2"/>
      <c r="HUA2"/>
      <c r="HUB2"/>
      <c r="HUC2"/>
      <c r="HUD2"/>
      <c r="HUE2"/>
      <c r="HUF2"/>
      <c r="HUG2"/>
      <c r="HUH2"/>
      <c r="HUI2"/>
      <c r="HUJ2"/>
      <c r="HUK2"/>
      <c r="HUL2"/>
      <c r="HUM2"/>
      <c r="HUN2"/>
      <c r="HUO2"/>
      <c r="HUP2"/>
      <c r="HUQ2"/>
      <c r="HUR2"/>
      <c r="HUS2"/>
      <c r="HUT2"/>
      <c r="HUU2"/>
      <c r="HUV2"/>
      <c r="HUW2"/>
      <c r="HUX2"/>
      <c r="HUY2"/>
      <c r="HUZ2"/>
      <c r="HVA2"/>
      <c r="HVB2"/>
      <c r="HVC2"/>
      <c r="HVD2"/>
      <c r="HVE2"/>
      <c r="HVF2"/>
      <c r="HVG2"/>
      <c r="HVH2"/>
      <c r="HVI2"/>
      <c r="HVJ2"/>
      <c r="HVK2"/>
      <c r="HVL2"/>
      <c r="HVM2"/>
      <c r="HVN2"/>
      <c r="HVO2"/>
      <c r="HVP2"/>
      <c r="HVQ2"/>
      <c r="HVR2"/>
      <c r="HVS2"/>
      <c r="HVT2"/>
      <c r="HVU2"/>
      <c r="HVV2"/>
      <c r="HVW2"/>
      <c r="HVX2"/>
      <c r="HVY2"/>
      <c r="HVZ2"/>
      <c r="HWA2"/>
      <c r="HWB2"/>
      <c r="HWC2"/>
      <c r="HWD2"/>
      <c r="HWE2"/>
      <c r="HWF2"/>
      <c r="HWG2"/>
      <c r="HWH2"/>
      <c r="HWI2"/>
      <c r="HWJ2"/>
      <c r="HWK2"/>
      <c r="HWL2"/>
      <c r="HWM2"/>
      <c r="HWN2"/>
      <c r="HWO2"/>
      <c r="HWP2"/>
      <c r="HWQ2"/>
      <c r="HWR2"/>
      <c r="HWS2"/>
      <c r="HWT2"/>
      <c r="HWU2"/>
      <c r="HWV2"/>
      <c r="HWW2"/>
      <c r="HWX2"/>
      <c r="HWY2"/>
      <c r="HWZ2"/>
      <c r="HXA2"/>
      <c r="HXB2"/>
      <c r="HXC2"/>
      <c r="HXD2"/>
      <c r="HXE2"/>
      <c r="HXF2"/>
      <c r="HXG2"/>
      <c r="HXH2"/>
      <c r="HXI2"/>
      <c r="HXJ2"/>
      <c r="HXK2"/>
      <c r="HXL2"/>
      <c r="HXM2"/>
      <c r="HXN2"/>
      <c r="HXO2"/>
      <c r="HXP2"/>
      <c r="HXQ2"/>
      <c r="HXR2"/>
      <c r="HXS2"/>
      <c r="HXT2"/>
      <c r="HXU2"/>
      <c r="HXV2"/>
      <c r="HXW2"/>
      <c r="HXX2"/>
      <c r="HXY2"/>
      <c r="HXZ2"/>
      <c r="HYA2"/>
      <c r="HYB2"/>
      <c r="HYC2"/>
      <c r="HYD2"/>
      <c r="HYE2"/>
      <c r="HYF2"/>
      <c r="HYG2"/>
      <c r="HYH2"/>
      <c r="HYI2"/>
      <c r="HYJ2"/>
      <c r="HYK2"/>
      <c r="HYL2"/>
      <c r="HYM2"/>
      <c r="HYN2"/>
      <c r="HYO2"/>
      <c r="HYP2"/>
      <c r="HYQ2"/>
      <c r="HYR2"/>
      <c r="HYS2"/>
      <c r="HYT2"/>
      <c r="HYU2"/>
      <c r="HYV2"/>
      <c r="HYW2"/>
      <c r="HYX2"/>
      <c r="HYY2"/>
      <c r="HYZ2"/>
      <c r="HZA2"/>
      <c r="HZB2"/>
      <c r="HZC2"/>
      <c r="HZD2"/>
      <c r="HZE2"/>
      <c r="HZF2"/>
      <c r="HZG2"/>
      <c r="HZH2"/>
      <c r="HZI2"/>
      <c r="HZJ2"/>
      <c r="HZK2"/>
      <c r="HZL2"/>
      <c r="HZM2"/>
      <c r="HZN2"/>
      <c r="HZO2"/>
      <c r="HZP2"/>
      <c r="HZQ2"/>
      <c r="HZR2"/>
      <c r="HZS2"/>
      <c r="HZT2"/>
      <c r="HZU2"/>
      <c r="HZV2"/>
      <c r="HZW2"/>
      <c r="HZX2"/>
      <c r="HZY2"/>
      <c r="HZZ2"/>
      <c r="IAA2"/>
      <c r="IAB2"/>
      <c r="IAC2"/>
      <c r="IAD2"/>
      <c r="IAE2"/>
      <c r="IAF2"/>
      <c r="IAG2"/>
      <c r="IAH2"/>
      <c r="IAI2"/>
      <c r="IAJ2"/>
      <c r="IAK2"/>
      <c r="IAL2"/>
      <c r="IAM2"/>
      <c r="IAN2"/>
      <c r="IAO2"/>
      <c r="IAP2"/>
      <c r="IAQ2"/>
      <c r="IAR2"/>
      <c r="IAS2"/>
      <c r="IAT2"/>
      <c r="IAU2"/>
      <c r="IAV2"/>
      <c r="IAW2"/>
      <c r="IAX2"/>
      <c r="IAY2"/>
      <c r="IAZ2"/>
      <c r="IBA2"/>
      <c r="IBB2"/>
      <c r="IBC2"/>
      <c r="IBD2"/>
      <c r="IBE2"/>
      <c r="IBF2"/>
      <c r="IBG2"/>
      <c r="IBH2"/>
      <c r="IBI2"/>
      <c r="IBJ2"/>
      <c r="IBK2"/>
      <c r="IBL2"/>
      <c r="IBM2"/>
      <c r="IBN2"/>
      <c r="IBO2"/>
      <c r="IBP2"/>
      <c r="IBQ2"/>
      <c r="IBR2"/>
      <c r="IBS2"/>
      <c r="IBT2"/>
      <c r="IBU2"/>
      <c r="IBV2"/>
      <c r="IBW2"/>
      <c r="IBX2"/>
      <c r="IBY2"/>
      <c r="IBZ2"/>
      <c r="ICA2"/>
      <c r="ICB2"/>
      <c r="ICC2"/>
      <c r="ICD2"/>
      <c r="ICE2"/>
      <c r="ICF2"/>
      <c r="ICG2"/>
      <c r="ICH2"/>
      <c r="ICI2"/>
      <c r="ICJ2"/>
      <c r="ICK2"/>
      <c r="ICL2"/>
      <c r="ICM2"/>
      <c r="ICN2"/>
      <c r="ICO2"/>
      <c r="ICP2"/>
      <c r="ICQ2"/>
      <c r="ICR2"/>
      <c r="ICS2"/>
      <c r="ICT2"/>
      <c r="ICU2"/>
      <c r="ICV2"/>
      <c r="ICW2"/>
      <c r="ICX2"/>
      <c r="ICY2"/>
      <c r="ICZ2"/>
      <c r="IDA2"/>
      <c r="IDB2"/>
      <c r="IDC2"/>
      <c r="IDD2"/>
      <c r="IDE2"/>
      <c r="IDF2"/>
      <c r="IDG2"/>
      <c r="IDH2"/>
      <c r="IDI2"/>
      <c r="IDJ2"/>
      <c r="IDK2"/>
      <c r="IDL2"/>
      <c r="IDM2"/>
      <c r="IDN2"/>
      <c r="IDO2"/>
      <c r="IDP2"/>
      <c r="IDQ2"/>
      <c r="IDR2"/>
      <c r="IDS2"/>
      <c r="IDT2"/>
      <c r="IDU2"/>
      <c r="IDV2"/>
      <c r="IDW2"/>
      <c r="IDX2"/>
      <c r="IDY2"/>
      <c r="IDZ2"/>
      <c r="IEA2"/>
      <c r="IEB2"/>
      <c r="IEC2"/>
      <c r="IED2"/>
      <c r="IEE2"/>
      <c r="IEF2"/>
      <c r="IEG2"/>
      <c r="IEH2"/>
      <c r="IEI2"/>
      <c r="IEJ2"/>
      <c r="IEK2"/>
      <c r="IEL2"/>
      <c r="IEM2"/>
      <c r="IEN2"/>
      <c r="IEO2"/>
      <c r="IEP2"/>
      <c r="IEQ2"/>
      <c r="IER2"/>
      <c r="IES2"/>
      <c r="IET2"/>
      <c r="IEU2"/>
      <c r="IEV2"/>
      <c r="IEW2"/>
      <c r="IEX2"/>
      <c r="IEY2"/>
      <c r="IEZ2"/>
      <c r="IFA2"/>
      <c r="IFB2"/>
      <c r="IFC2"/>
      <c r="IFD2"/>
      <c r="IFE2"/>
      <c r="IFF2"/>
      <c r="IFG2"/>
      <c r="IFH2"/>
      <c r="IFI2"/>
      <c r="IFJ2"/>
      <c r="IFK2"/>
      <c r="IFL2"/>
      <c r="IFM2"/>
      <c r="IFN2"/>
      <c r="IFO2"/>
      <c r="IFP2"/>
      <c r="IFQ2"/>
      <c r="IFR2"/>
      <c r="IFS2"/>
      <c r="IFT2"/>
      <c r="IFU2"/>
      <c r="IFV2"/>
      <c r="IFW2"/>
      <c r="IFX2"/>
      <c r="IFY2"/>
      <c r="IFZ2"/>
      <c r="IGA2"/>
      <c r="IGB2"/>
      <c r="IGC2"/>
      <c r="IGD2"/>
      <c r="IGE2"/>
      <c r="IGF2"/>
      <c r="IGG2"/>
      <c r="IGH2"/>
      <c r="IGI2"/>
      <c r="IGJ2"/>
      <c r="IGK2"/>
      <c r="IGL2"/>
      <c r="IGM2"/>
      <c r="IGN2"/>
      <c r="IGO2"/>
      <c r="IGP2"/>
      <c r="IGQ2"/>
      <c r="IGR2"/>
      <c r="IGS2"/>
      <c r="IGT2"/>
      <c r="IGU2"/>
      <c r="IGV2"/>
      <c r="IGW2"/>
      <c r="IGX2"/>
      <c r="IGY2"/>
      <c r="IGZ2"/>
      <c r="IHA2"/>
      <c r="IHB2"/>
      <c r="IHC2"/>
      <c r="IHD2"/>
      <c r="IHE2"/>
      <c r="IHF2"/>
      <c r="IHG2"/>
      <c r="IHH2"/>
      <c r="IHI2"/>
      <c r="IHJ2"/>
      <c r="IHK2"/>
      <c r="IHL2"/>
      <c r="IHM2"/>
      <c r="IHN2"/>
      <c r="IHO2"/>
      <c r="IHP2"/>
      <c r="IHQ2"/>
      <c r="IHR2"/>
      <c r="IHS2"/>
      <c r="IHT2"/>
      <c r="IHU2"/>
      <c r="IHV2"/>
      <c r="IHW2"/>
      <c r="IHX2"/>
      <c r="IHY2"/>
      <c r="IHZ2"/>
      <c r="IIA2"/>
      <c r="IIB2"/>
      <c r="IIC2"/>
      <c r="IID2"/>
      <c r="IIE2"/>
      <c r="IIF2"/>
      <c r="IIG2"/>
      <c r="IIH2"/>
      <c r="III2"/>
      <c r="IIJ2"/>
      <c r="IIK2"/>
      <c r="IIL2"/>
      <c r="IIM2"/>
      <c r="IIN2"/>
      <c r="IIO2"/>
      <c r="IIP2"/>
      <c r="IIQ2"/>
      <c r="IIR2"/>
      <c r="IIS2"/>
      <c r="IIT2"/>
      <c r="IIU2"/>
      <c r="IIV2"/>
      <c r="IIW2"/>
      <c r="IIX2"/>
      <c r="IIY2"/>
      <c r="IIZ2"/>
      <c r="IJA2"/>
      <c r="IJB2"/>
      <c r="IJC2"/>
      <c r="IJD2"/>
      <c r="IJE2"/>
      <c r="IJF2"/>
      <c r="IJG2"/>
      <c r="IJH2"/>
      <c r="IJI2"/>
      <c r="IJJ2"/>
      <c r="IJK2"/>
      <c r="IJL2"/>
      <c r="IJM2"/>
      <c r="IJN2"/>
      <c r="IJO2"/>
      <c r="IJP2"/>
      <c r="IJQ2"/>
      <c r="IJR2"/>
      <c r="IJS2"/>
      <c r="IJT2"/>
      <c r="IJU2"/>
      <c r="IJV2"/>
      <c r="IJW2"/>
      <c r="IJX2"/>
      <c r="IJY2"/>
      <c r="IJZ2"/>
      <c r="IKA2"/>
      <c r="IKB2"/>
      <c r="IKC2"/>
      <c r="IKD2"/>
      <c r="IKE2"/>
      <c r="IKF2"/>
      <c r="IKG2"/>
      <c r="IKH2"/>
      <c r="IKI2"/>
      <c r="IKJ2"/>
      <c r="IKK2"/>
      <c r="IKL2"/>
      <c r="IKM2"/>
      <c r="IKN2"/>
      <c r="IKO2"/>
      <c r="IKP2"/>
      <c r="IKQ2"/>
      <c r="IKR2"/>
      <c r="IKS2"/>
      <c r="IKT2"/>
      <c r="IKU2"/>
      <c r="IKV2"/>
      <c r="IKW2"/>
      <c r="IKX2"/>
      <c r="IKY2"/>
      <c r="IKZ2"/>
      <c r="ILA2"/>
      <c r="ILB2"/>
      <c r="ILC2"/>
      <c r="ILD2"/>
      <c r="ILE2"/>
      <c r="ILF2"/>
      <c r="ILG2"/>
      <c r="ILH2"/>
      <c r="ILI2"/>
      <c r="ILJ2"/>
      <c r="ILK2"/>
      <c r="ILL2"/>
      <c r="ILM2"/>
      <c r="ILN2"/>
      <c r="ILO2"/>
      <c r="ILP2"/>
      <c r="ILQ2"/>
      <c r="ILR2"/>
      <c r="ILS2"/>
      <c r="ILT2"/>
      <c r="ILU2"/>
      <c r="ILV2"/>
      <c r="ILW2"/>
      <c r="ILX2"/>
      <c r="ILY2"/>
      <c r="ILZ2"/>
      <c r="IMA2"/>
      <c r="IMB2"/>
      <c r="IMC2"/>
      <c r="IMD2"/>
      <c r="IME2"/>
      <c r="IMF2"/>
      <c r="IMG2"/>
      <c r="IMH2"/>
      <c r="IMI2"/>
      <c r="IMJ2"/>
      <c r="IMK2"/>
      <c r="IML2"/>
      <c r="IMM2"/>
      <c r="IMN2"/>
      <c r="IMO2"/>
      <c r="IMP2"/>
      <c r="IMQ2"/>
      <c r="IMR2"/>
      <c r="IMS2"/>
      <c r="IMT2"/>
      <c r="IMU2"/>
      <c r="IMV2"/>
      <c r="IMW2"/>
      <c r="IMX2"/>
      <c r="IMY2"/>
      <c r="IMZ2"/>
      <c r="INA2"/>
      <c r="INB2"/>
      <c r="INC2"/>
      <c r="IND2"/>
      <c r="INE2"/>
      <c r="INF2"/>
      <c r="ING2"/>
      <c r="INH2"/>
      <c r="INI2"/>
      <c r="INJ2"/>
      <c r="INK2"/>
      <c r="INL2"/>
      <c r="INM2"/>
      <c r="INN2"/>
      <c r="INO2"/>
      <c r="INP2"/>
      <c r="INQ2"/>
      <c r="INR2"/>
      <c r="INS2"/>
      <c r="INT2"/>
      <c r="INU2"/>
      <c r="INV2"/>
      <c r="INW2"/>
      <c r="INX2"/>
      <c r="INY2"/>
      <c r="INZ2"/>
      <c r="IOA2"/>
      <c r="IOB2"/>
      <c r="IOC2"/>
      <c r="IOD2"/>
      <c r="IOE2"/>
      <c r="IOF2"/>
      <c r="IOG2"/>
      <c r="IOH2"/>
      <c r="IOI2"/>
      <c r="IOJ2"/>
      <c r="IOK2"/>
      <c r="IOL2"/>
      <c r="IOM2"/>
      <c r="ION2"/>
      <c r="IOO2"/>
      <c r="IOP2"/>
      <c r="IOQ2"/>
      <c r="IOR2"/>
      <c r="IOS2"/>
      <c r="IOT2"/>
      <c r="IOU2"/>
      <c r="IOV2"/>
      <c r="IOW2"/>
      <c r="IOX2"/>
      <c r="IOY2"/>
      <c r="IOZ2"/>
      <c r="IPA2"/>
      <c r="IPB2"/>
      <c r="IPC2"/>
      <c r="IPD2"/>
      <c r="IPE2"/>
      <c r="IPF2"/>
      <c r="IPG2"/>
      <c r="IPH2"/>
      <c r="IPI2"/>
      <c r="IPJ2"/>
      <c r="IPK2"/>
      <c r="IPL2"/>
      <c r="IPM2"/>
      <c r="IPN2"/>
      <c r="IPO2"/>
      <c r="IPP2"/>
      <c r="IPQ2"/>
      <c r="IPR2"/>
      <c r="IPS2"/>
      <c r="IPT2"/>
      <c r="IPU2"/>
      <c r="IPV2"/>
      <c r="IPW2"/>
      <c r="IPX2"/>
      <c r="IPY2"/>
      <c r="IPZ2"/>
      <c r="IQA2"/>
      <c r="IQB2"/>
      <c r="IQC2"/>
      <c r="IQD2"/>
      <c r="IQE2"/>
      <c r="IQF2"/>
      <c r="IQG2"/>
      <c r="IQH2"/>
      <c r="IQI2"/>
      <c r="IQJ2"/>
      <c r="IQK2"/>
      <c r="IQL2"/>
      <c r="IQM2"/>
      <c r="IQN2"/>
      <c r="IQO2"/>
      <c r="IQP2"/>
      <c r="IQQ2"/>
      <c r="IQR2"/>
      <c r="IQS2"/>
      <c r="IQT2"/>
      <c r="IQU2"/>
      <c r="IQV2"/>
      <c r="IQW2"/>
      <c r="IQX2"/>
      <c r="IQY2"/>
      <c r="IQZ2"/>
      <c r="IRA2"/>
      <c r="IRB2"/>
      <c r="IRC2"/>
      <c r="IRD2"/>
      <c r="IRE2"/>
      <c r="IRF2"/>
      <c r="IRG2"/>
      <c r="IRH2"/>
      <c r="IRI2"/>
      <c r="IRJ2"/>
      <c r="IRK2"/>
      <c r="IRL2"/>
      <c r="IRM2"/>
      <c r="IRN2"/>
      <c r="IRO2"/>
      <c r="IRP2"/>
      <c r="IRQ2"/>
      <c r="IRR2"/>
      <c r="IRS2"/>
      <c r="IRT2"/>
      <c r="IRU2"/>
      <c r="IRV2"/>
      <c r="IRW2"/>
      <c r="IRX2"/>
      <c r="IRY2"/>
      <c r="IRZ2"/>
      <c r="ISA2"/>
      <c r="ISB2"/>
      <c r="ISC2"/>
      <c r="ISD2"/>
      <c r="ISE2"/>
      <c r="ISF2"/>
      <c r="ISG2"/>
      <c r="ISH2"/>
      <c r="ISI2"/>
      <c r="ISJ2"/>
      <c r="ISK2"/>
      <c r="ISL2"/>
      <c r="ISM2"/>
      <c r="ISN2"/>
      <c r="ISO2"/>
      <c r="ISP2"/>
      <c r="ISQ2"/>
      <c r="ISR2"/>
      <c r="ISS2"/>
      <c r="IST2"/>
      <c r="ISU2"/>
      <c r="ISV2"/>
      <c r="ISW2"/>
      <c r="ISX2"/>
      <c r="ISY2"/>
      <c r="ISZ2"/>
      <c r="ITA2"/>
      <c r="ITB2"/>
      <c r="ITC2"/>
      <c r="ITD2"/>
      <c r="ITE2"/>
      <c r="ITF2"/>
      <c r="ITG2"/>
      <c r="ITH2"/>
      <c r="ITI2"/>
      <c r="ITJ2"/>
      <c r="ITK2"/>
      <c r="ITL2"/>
      <c r="ITM2"/>
      <c r="ITN2"/>
      <c r="ITO2"/>
      <c r="ITP2"/>
      <c r="ITQ2"/>
      <c r="ITR2"/>
      <c r="ITS2"/>
      <c r="ITT2"/>
      <c r="ITU2"/>
      <c r="ITV2"/>
      <c r="ITW2"/>
      <c r="ITX2"/>
      <c r="ITY2"/>
      <c r="ITZ2"/>
      <c r="IUA2"/>
      <c r="IUB2"/>
      <c r="IUC2"/>
      <c r="IUD2"/>
      <c r="IUE2"/>
      <c r="IUF2"/>
      <c r="IUG2"/>
      <c r="IUH2"/>
      <c r="IUI2"/>
      <c r="IUJ2"/>
      <c r="IUK2"/>
      <c r="IUL2"/>
      <c r="IUM2"/>
      <c r="IUN2"/>
      <c r="IUO2"/>
      <c r="IUP2"/>
      <c r="IUQ2"/>
      <c r="IUR2"/>
      <c r="IUS2"/>
      <c r="IUT2"/>
      <c r="IUU2"/>
      <c r="IUV2"/>
      <c r="IUW2"/>
      <c r="IUX2"/>
      <c r="IUY2"/>
      <c r="IUZ2"/>
      <c r="IVA2"/>
      <c r="IVB2"/>
      <c r="IVC2"/>
      <c r="IVD2"/>
      <c r="IVE2"/>
      <c r="IVF2"/>
      <c r="IVG2"/>
      <c r="IVH2"/>
      <c r="IVI2"/>
      <c r="IVJ2"/>
      <c r="IVK2"/>
      <c r="IVL2"/>
      <c r="IVM2"/>
      <c r="IVN2"/>
      <c r="IVO2"/>
      <c r="IVP2"/>
      <c r="IVQ2"/>
      <c r="IVR2"/>
      <c r="IVS2"/>
      <c r="IVT2"/>
      <c r="IVU2"/>
      <c r="IVV2"/>
      <c r="IVW2"/>
      <c r="IVX2"/>
      <c r="IVY2"/>
      <c r="IVZ2"/>
      <c r="IWA2"/>
      <c r="IWB2"/>
      <c r="IWC2"/>
      <c r="IWD2"/>
      <c r="IWE2"/>
      <c r="IWF2"/>
      <c r="IWG2"/>
      <c r="IWH2"/>
      <c r="IWI2"/>
      <c r="IWJ2"/>
      <c r="IWK2"/>
      <c r="IWL2"/>
      <c r="IWM2"/>
      <c r="IWN2"/>
      <c r="IWO2"/>
      <c r="IWP2"/>
      <c r="IWQ2"/>
      <c r="IWR2"/>
      <c r="IWS2"/>
      <c r="IWT2"/>
      <c r="IWU2"/>
      <c r="IWV2"/>
      <c r="IWW2"/>
      <c r="IWX2"/>
      <c r="IWY2"/>
      <c r="IWZ2"/>
      <c r="IXA2"/>
      <c r="IXB2"/>
      <c r="IXC2"/>
      <c r="IXD2"/>
      <c r="IXE2"/>
      <c r="IXF2"/>
      <c r="IXG2"/>
      <c r="IXH2"/>
      <c r="IXI2"/>
      <c r="IXJ2"/>
      <c r="IXK2"/>
      <c r="IXL2"/>
      <c r="IXM2"/>
      <c r="IXN2"/>
      <c r="IXO2"/>
      <c r="IXP2"/>
      <c r="IXQ2"/>
      <c r="IXR2"/>
      <c r="IXS2"/>
      <c r="IXT2"/>
      <c r="IXU2"/>
      <c r="IXV2"/>
      <c r="IXW2"/>
      <c r="IXX2"/>
      <c r="IXY2"/>
      <c r="IXZ2"/>
      <c r="IYA2"/>
      <c r="IYB2"/>
      <c r="IYC2"/>
      <c r="IYD2"/>
      <c r="IYE2"/>
      <c r="IYF2"/>
      <c r="IYG2"/>
      <c r="IYH2"/>
      <c r="IYI2"/>
      <c r="IYJ2"/>
      <c r="IYK2"/>
      <c r="IYL2"/>
      <c r="IYM2"/>
      <c r="IYN2"/>
      <c r="IYO2"/>
      <c r="IYP2"/>
      <c r="IYQ2"/>
      <c r="IYR2"/>
      <c r="IYS2"/>
      <c r="IYT2"/>
      <c r="IYU2"/>
      <c r="IYV2"/>
      <c r="IYW2"/>
      <c r="IYX2"/>
      <c r="IYY2"/>
      <c r="IYZ2"/>
      <c r="IZA2"/>
      <c r="IZB2"/>
      <c r="IZC2"/>
      <c r="IZD2"/>
      <c r="IZE2"/>
      <c r="IZF2"/>
      <c r="IZG2"/>
      <c r="IZH2"/>
      <c r="IZI2"/>
      <c r="IZJ2"/>
      <c r="IZK2"/>
      <c r="IZL2"/>
      <c r="IZM2"/>
      <c r="IZN2"/>
      <c r="IZO2"/>
      <c r="IZP2"/>
      <c r="IZQ2"/>
      <c r="IZR2"/>
      <c r="IZS2"/>
      <c r="IZT2"/>
      <c r="IZU2"/>
      <c r="IZV2"/>
      <c r="IZW2"/>
      <c r="IZX2"/>
      <c r="IZY2"/>
      <c r="IZZ2"/>
      <c r="JAA2"/>
      <c r="JAB2"/>
      <c r="JAC2"/>
      <c r="JAD2"/>
      <c r="JAE2"/>
      <c r="JAF2"/>
      <c r="JAG2"/>
      <c r="JAH2"/>
      <c r="JAI2"/>
      <c r="JAJ2"/>
      <c r="JAK2"/>
      <c r="JAL2"/>
      <c r="JAM2"/>
      <c r="JAN2"/>
      <c r="JAO2"/>
      <c r="JAP2"/>
      <c r="JAQ2"/>
      <c r="JAR2"/>
      <c r="JAS2"/>
      <c r="JAT2"/>
      <c r="JAU2"/>
      <c r="JAV2"/>
      <c r="JAW2"/>
      <c r="JAX2"/>
      <c r="JAY2"/>
      <c r="JAZ2"/>
      <c r="JBA2"/>
      <c r="JBB2"/>
      <c r="JBC2"/>
      <c r="JBD2"/>
      <c r="JBE2"/>
      <c r="JBF2"/>
      <c r="JBG2"/>
      <c r="JBH2"/>
      <c r="JBI2"/>
      <c r="JBJ2"/>
      <c r="JBK2"/>
      <c r="JBL2"/>
      <c r="JBM2"/>
      <c r="JBN2"/>
      <c r="JBO2"/>
      <c r="JBP2"/>
      <c r="JBQ2"/>
      <c r="JBR2"/>
      <c r="JBS2"/>
      <c r="JBT2"/>
      <c r="JBU2"/>
      <c r="JBV2"/>
      <c r="JBW2"/>
      <c r="JBX2"/>
      <c r="JBY2"/>
      <c r="JBZ2"/>
      <c r="JCA2"/>
      <c r="JCB2"/>
      <c r="JCC2"/>
      <c r="JCD2"/>
      <c r="JCE2"/>
      <c r="JCF2"/>
      <c r="JCG2"/>
      <c r="JCH2"/>
      <c r="JCI2"/>
      <c r="JCJ2"/>
      <c r="JCK2"/>
      <c r="JCL2"/>
      <c r="JCM2"/>
      <c r="JCN2"/>
      <c r="JCO2"/>
      <c r="JCP2"/>
      <c r="JCQ2"/>
      <c r="JCR2"/>
      <c r="JCS2"/>
      <c r="JCT2"/>
      <c r="JCU2"/>
      <c r="JCV2"/>
      <c r="JCW2"/>
      <c r="JCX2"/>
      <c r="JCY2"/>
      <c r="JCZ2"/>
      <c r="JDA2"/>
      <c r="JDB2"/>
      <c r="JDC2"/>
      <c r="JDD2"/>
      <c r="JDE2"/>
      <c r="JDF2"/>
      <c r="JDG2"/>
      <c r="JDH2"/>
      <c r="JDI2"/>
      <c r="JDJ2"/>
      <c r="JDK2"/>
      <c r="JDL2"/>
      <c r="JDM2"/>
      <c r="JDN2"/>
      <c r="JDO2"/>
      <c r="JDP2"/>
      <c r="JDQ2"/>
      <c r="JDR2"/>
      <c r="JDS2"/>
      <c r="JDT2"/>
      <c r="JDU2"/>
      <c r="JDV2"/>
      <c r="JDW2"/>
      <c r="JDX2"/>
      <c r="JDY2"/>
      <c r="JDZ2"/>
      <c r="JEA2"/>
      <c r="JEB2"/>
      <c r="JEC2"/>
      <c r="JED2"/>
      <c r="JEE2"/>
      <c r="JEF2"/>
      <c r="JEG2"/>
      <c r="JEH2"/>
      <c r="JEI2"/>
      <c r="JEJ2"/>
      <c r="JEK2"/>
      <c r="JEL2"/>
      <c r="JEM2"/>
      <c r="JEN2"/>
      <c r="JEO2"/>
      <c r="JEP2"/>
      <c r="JEQ2"/>
      <c r="JER2"/>
      <c r="JES2"/>
      <c r="JET2"/>
      <c r="JEU2"/>
      <c r="JEV2"/>
      <c r="JEW2"/>
      <c r="JEX2"/>
      <c r="JEY2"/>
      <c r="JEZ2"/>
      <c r="JFA2"/>
      <c r="JFB2"/>
      <c r="JFC2"/>
      <c r="JFD2"/>
      <c r="JFE2"/>
      <c r="JFF2"/>
      <c r="JFG2"/>
      <c r="JFH2"/>
      <c r="JFI2"/>
      <c r="JFJ2"/>
      <c r="JFK2"/>
      <c r="JFL2"/>
      <c r="JFM2"/>
      <c r="JFN2"/>
      <c r="JFO2"/>
      <c r="JFP2"/>
      <c r="JFQ2"/>
      <c r="JFR2"/>
      <c r="JFS2"/>
      <c r="JFT2"/>
      <c r="JFU2"/>
      <c r="JFV2"/>
      <c r="JFW2"/>
      <c r="JFX2"/>
      <c r="JFY2"/>
      <c r="JFZ2"/>
      <c r="JGA2"/>
      <c r="JGB2"/>
      <c r="JGC2"/>
      <c r="JGD2"/>
      <c r="JGE2"/>
      <c r="JGF2"/>
      <c r="JGG2"/>
      <c r="JGH2"/>
      <c r="JGI2"/>
      <c r="JGJ2"/>
      <c r="JGK2"/>
      <c r="JGL2"/>
      <c r="JGM2"/>
      <c r="JGN2"/>
      <c r="JGO2"/>
      <c r="JGP2"/>
      <c r="JGQ2"/>
      <c r="JGR2"/>
      <c r="JGS2"/>
      <c r="JGT2"/>
      <c r="JGU2"/>
      <c r="JGV2"/>
      <c r="JGW2"/>
      <c r="JGX2"/>
      <c r="JGY2"/>
      <c r="JGZ2"/>
      <c r="JHA2"/>
      <c r="JHB2"/>
      <c r="JHC2"/>
      <c r="JHD2"/>
      <c r="JHE2"/>
      <c r="JHF2"/>
      <c r="JHG2"/>
      <c r="JHH2"/>
      <c r="JHI2"/>
      <c r="JHJ2"/>
      <c r="JHK2"/>
      <c r="JHL2"/>
      <c r="JHM2"/>
      <c r="JHN2"/>
      <c r="JHO2"/>
      <c r="JHP2"/>
      <c r="JHQ2"/>
      <c r="JHR2"/>
      <c r="JHS2"/>
      <c r="JHT2"/>
      <c r="JHU2"/>
      <c r="JHV2"/>
      <c r="JHW2"/>
      <c r="JHX2"/>
      <c r="JHY2"/>
      <c r="JHZ2"/>
      <c r="JIA2"/>
      <c r="JIB2"/>
      <c r="JIC2"/>
      <c r="JID2"/>
      <c r="JIE2"/>
      <c r="JIF2"/>
      <c r="JIG2"/>
      <c r="JIH2"/>
      <c r="JII2"/>
      <c r="JIJ2"/>
      <c r="JIK2"/>
      <c r="JIL2"/>
      <c r="JIM2"/>
      <c r="JIN2"/>
      <c r="JIO2"/>
      <c r="JIP2"/>
      <c r="JIQ2"/>
      <c r="JIR2"/>
      <c r="JIS2"/>
      <c r="JIT2"/>
      <c r="JIU2"/>
      <c r="JIV2"/>
      <c r="JIW2"/>
      <c r="JIX2"/>
      <c r="JIY2"/>
      <c r="JIZ2"/>
      <c r="JJA2"/>
      <c r="JJB2"/>
      <c r="JJC2"/>
      <c r="JJD2"/>
      <c r="JJE2"/>
      <c r="JJF2"/>
      <c r="JJG2"/>
      <c r="JJH2"/>
      <c r="JJI2"/>
      <c r="JJJ2"/>
      <c r="JJK2"/>
      <c r="JJL2"/>
      <c r="JJM2"/>
      <c r="JJN2"/>
      <c r="JJO2"/>
      <c r="JJP2"/>
      <c r="JJQ2"/>
      <c r="JJR2"/>
      <c r="JJS2"/>
      <c r="JJT2"/>
      <c r="JJU2"/>
      <c r="JJV2"/>
      <c r="JJW2"/>
      <c r="JJX2"/>
      <c r="JJY2"/>
      <c r="JJZ2"/>
      <c r="JKA2"/>
      <c r="JKB2"/>
      <c r="JKC2"/>
      <c r="JKD2"/>
      <c r="JKE2"/>
      <c r="JKF2"/>
      <c r="JKG2"/>
      <c r="JKH2"/>
      <c r="JKI2"/>
      <c r="JKJ2"/>
      <c r="JKK2"/>
      <c r="JKL2"/>
      <c r="JKM2"/>
      <c r="JKN2"/>
      <c r="JKO2"/>
      <c r="JKP2"/>
      <c r="JKQ2"/>
      <c r="JKR2"/>
      <c r="JKS2"/>
      <c r="JKT2"/>
      <c r="JKU2"/>
      <c r="JKV2"/>
      <c r="JKW2"/>
      <c r="JKX2"/>
      <c r="JKY2"/>
      <c r="JKZ2"/>
      <c r="JLA2"/>
      <c r="JLB2"/>
      <c r="JLC2"/>
      <c r="JLD2"/>
      <c r="JLE2"/>
      <c r="JLF2"/>
      <c r="JLG2"/>
      <c r="JLH2"/>
      <c r="JLI2"/>
      <c r="JLJ2"/>
      <c r="JLK2"/>
      <c r="JLL2"/>
      <c r="JLM2"/>
      <c r="JLN2"/>
      <c r="JLO2"/>
      <c r="JLP2"/>
      <c r="JLQ2"/>
      <c r="JLR2"/>
      <c r="JLS2"/>
      <c r="JLT2"/>
      <c r="JLU2"/>
      <c r="JLV2"/>
      <c r="JLW2"/>
      <c r="JLX2"/>
      <c r="JLY2"/>
      <c r="JLZ2"/>
      <c r="JMA2"/>
      <c r="JMB2"/>
      <c r="JMC2"/>
      <c r="JMD2"/>
      <c r="JME2"/>
      <c r="JMF2"/>
      <c r="JMG2"/>
      <c r="JMH2"/>
      <c r="JMI2"/>
      <c r="JMJ2"/>
      <c r="JMK2"/>
      <c r="JML2"/>
      <c r="JMM2"/>
      <c r="JMN2"/>
      <c r="JMO2"/>
      <c r="JMP2"/>
      <c r="JMQ2"/>
      <c r="JMR2"/>
      <c r="JMS2"/>
      <c r="JMT2"/>
      <c r="JMU2"/>
      <c r="JMV2"/>
      <c r="JMW2"/>
      <c r="JMX2"/>
      <c r="JMY2"/>
      <c r="JMZ2"/>
      <c r="JNA2"/>
      <c r="JNB2"/>
      <c r="JNC2"/>
      <c r="JND2"/>
      <c r="JNE2"/>
      <c r="JNF2"/>
      <c r="JNG2"/>
      <c r="JNH2"/>
      <c r="JNI2"/>
      <c r="JNJ2"/>
      <c r="JNK2"/>
      <c r="JNL2"/>
      <c r="JNM2"/>
      <c r="JNN2"/>
      <c r="JNO2"/>
      <c r="JNP2"/>
      <c r="JNQ2"/>
      <c r="JNR2"/>
      <c r="JNS2"/>
      <c r="JNT2"/>
      <c r="JNU2"/>
      <c r="JNV2"/>
      <c r="JNW2"/>
      <c r="JNX2"/>
      <c r="JNY2"/>
      <c r="JNZ2"/>
      <c r="JOA2"/>
      <c r="JOB2"/>
      <c r="JOC2"/>
      <c r="JOD2"/>
      <c r="JOE2"/>
      <c r="JOF2"/>
      <c r="JOG2"/>
      <c r="JOH2"/>
      <c r="JOI2"/>
      <c r="JOJ2"/>
      <c r="JOK2"/>
      <c r="JOL2"/>
      <c r="JOM2"/>
      <c r="JON2"/>
      <c r="JOO2"/>
      <c r="JOP2"/>
      <c r="JOQ2"/>
      <c r="JOR2"/>
      <c r="JOS2"/>
      <c r="JOT2"/>
      <c r="JOU2"/>
      <c r="JOV2"/>
      <c r="JOW2"/>
      <c r="JOX2"/>
      <c r="JOY2"/>
      <c r="JOZ2"/>
      <c r="JPA2"/>
      <c r="JPB2"/>
      <c r="JPC2"/>
      <c r="JPD2"/>
      <c r="JPE2"/>
      <c r="JPF2"/>
      <c r="JPG2"/>
      <c r="JPH2"/>
      <c r="JPI2"/>
      <c r="JPJ2"/>
      <c r="JPK2"/>
      <c r="JPL2"/>
      <c r="JPM2"/>
      <c r="JPN2"/>
      <c r="JPO2"/>
      <c r="JPP2"/>
      <c r="JPQ2"/>
      <c r="JPR2"/>
      <c r="JPS2"/>
      <c r="JPT2"/>
      <c r="JPU2"/>
      <c r="JPV2"/>
      <c r="JPW2"/>
      <c r="JPX2"/>
      <c r="JPY2"/>
      <c r="JPZ2"/>
      <c r="JQA2"/>
      <c r="JQB2"/>
      <c r="JQC2"/>
      <c r="JQD2"/>
      <c r="JQE2"/>
      <c r="JQF2"/>
      <c r="JQG2"/>
      <c r="JQH2"/>
      <c r="JQI2"/>
      <c r="JQJ2"/>
      <c r="JQK2"/>
      <c r="JQL2"/>
      <c r="JQM2"/>
      <c r="JQN2"/>
      <c r="JQO2"/>
      <c r="JQP2"/>
      <c r="JQQ2"/>
      <c r="JQR2"/>
      <c r="JQS2"/>
      <c r="JQT2"/>
      <c r="JQU2"/>
      <c r="JQV2"/>
      <c r="JQW2"/>
      <c r="JQX2"/>
      <c r="JQY2"/>
      <c r="JQZ2"/>
      <c r="JRA2"/>
      <c r="JRB2"/>
      <c r="JRC2"/>
      <c r="JRD2"/>
      <c r="JRE2"/>
      <c r="JRF2"/>
      <c r="JRG2"/>
      <c r="JRH2"/>
      <c r="JRI2"/>
      <c r="JRJ2"/>
      <c r="JRK2"/>
      <c r="JRL2"/>
      <c r="JRM2"/>
      <c r="JRN2"/>
      <c r="JRO2"/>
      <c r="JRP2"/>
      <c r="JRQ2"/>
      <c r="JRR2"/>
      <c r="JRS2"/>
      <c r="JRT2"/>
      <c r="JRU2"/>
      <c r="JRV2"/>
      <c r="JRW2"/>
      <c r="JRX2"/>
      <c r="JRY2"/>
      <c r="JRZ2"/>
      <c r="JSA2"/>
      <c r="JSB2"/>
      <c r="JSC2"/>
      <c r="JSD2"/>
      <c r="JSE2"/>
      <c r="JSF2"/>
      <c r="JSG2"/>
      <c r="JSH2"/>
      <c r="JSI2"/>
      <c r="JSJ2"/>
      <c r="JSK2"/>
      <c r="JSL2"/>
      <c r="JSM2"/>
      <c r="JSN2"/>
      <c r="JSO2"/>
      <c r="JSP2"/>
      <c r="JSQ2"/>
      <c r="JSR2"/>
      <c r="JSS2"/>
      <c r="JST2"/>
      <c r="JSU2"/>
      <c r="JSV2"/>
      <c r="JSW2"/>
      <c r="JSX2"/>
      <c r="JSY2"/>
      <c r="JSZ2"/>
      <c r="JTA2"/>
      <c r="JTB2"/>
      <c r="JTC2"/>
      <c r="JTD2"/>
      <c r="JTE2"/>
      <c r="JTF2"/>
      <c r="JTG2"/>
      <c r="JTH2"/>
      <c r="JTI2"/>
      <c r="JTJ2"/>
      <c r="JTK2"/>
      <c r="JTL2"/>
      <c r="JTM2"/>
      <c r="JTN2"/>
      <c r="JTO2"/>
      <c r="JTP2"/>
      <c r="JTQ2"/>
      <c r="JTR2"/>
      <c r="JTS2"/>
      <c r="JTT2"/>
      <c r="JTU2"/>
      <c r="JTV2"/>
      <c r="JTW2"/>
      <c r="JTX2"/>
      <c r="JTY2"/>
      <c r="JTZ2"/>
      <c r="JUA2"/>
      <c r="JUB2"/>
      <c r="JUC2"/>
      <c r="JUD2"/>
      <c r="JUE2"/>
      <c r="JUF2"/>
      <c r="JUG2"/>
      <c r="JUH2"/>
      <c r="JUI2"/>
      <c r="JUJ2"/>
      <c r="JUK2"/>
      <c r="JUL2"/>
      <c r="JUM2"/>
      <c r="JUN2"/>
      <c r="JUO2"/>
      <c r="JUP2"/>
      <c r="JUQ2"/>
      <c r="JUR2"/>
      <c r="JUS2"/>
      <c r="JUT2"/>
      <c r="JUU2"/>
      <c r="JUV2"/>
      <c r="JUW2"/>
      <c r="JUX2"/>
      <c r="JUY2"/>
      <c r="JUZ2"/>
      <c r="JVA2"/>
      <c r="JVB2"/>
      <c r="JVC2"/>
      <c r="JVD2"/>
      <c r="JVE2"/>
      <c r="JVF2"/>
      <c r="JVG2"/>
      <c r="JVH2"/>
      <c r="JVI2"/>
      <c r="JVJ2"/>
      <c r="JVK2"/>
      <c r="JVL2"/>
      <c r="JVM2"/>
      <c r="JVN2"/>
      <c r="JVO2"/>
      <c r="JVP2"/>
      <c r="JVQ2"/>
      <c r="JVR2"/>
      <c r="JVS2"/>
      <c r="JVT2"/>
      <c r="JVU2"/>
      <c r="JVV2"/>
      <c r="JVW2"/>
      <c r="JVX2"/>
      <c r="JVY2"/>
      <c r="JVZ2"/>
      <c r="JWA2"/>
      <c r="JWB2"/>
      <c r="JWC2"/>
      <c r="JWD2"/>
      <c r="JWE2"/>
      <c r="JWF2"/>
      <c r="JWG2"/>
      <c r="JWH2"/>
      <c r="JWI2"/>
      <c r="JWJ2"/>
      <c r="JWK2"/>
      <c r="JWL2"/>
      <c r="JWM2"/>
      <c r="JWN2"/>
      <c r="JWO2"/>
      <c r="JWP2"/>
      <c r="JWQ2"/>
      <c r="JWR2"/>
      <c r="JWS2"/>
      <c r="JWT2"/>
      <c r="JWU2"/>
      <c r="JWV2"/>
      <c r="JWW2"/>
      <c r="JWX2"/>
      <c r="JWY2"/>
      <c r="JWZ2"/>
      <c r="JXA2"/>
      <c r="JXB2"/>
      <c r="JXC2"/>
      <c r="JXD2"/>
      <c r="JXE2"/>
      <c r="JXF2"/>
      <c r="JXG2"/>
      <c r="JXH2"/>
      <c r="JXI2"/>
      <c r="JXJ2"/>
      <c r="JXK2"/>
      <c r="JXL2"/>
      <c r="JXM2"/>
      <c r="JXN2"/>
      <c r="JXO2"/>
      <c r="JXP2"/>
      <c r="JXQ2"/>
      <c r="JXR2"/>
      <c r="JXS2"/>
      <c r="JXT2"/>
      <c r="JXU2"/>
      <c r="JXV2"/>
      <c r="JXW2"/>
      <c r="JXX2"/>
      <c r="JXY2"/>
      <c r="JXZ2"/>
      <c r="JYA2"/>
      <c r="JYB2"/>
      <c r="JYC2"/>
      <c r="JYD2"/>
      <c r="JYE2"/>
      <c r="JYF2"/>
      <c r="JYG2"/>
      <c r="JYH2"/>
      <c r="JYI2"/>
      <c r="JYJ2"/>
      <c r="JYK2"/>
      <c r="JYL2"/>
      <c r="JYM2"/>
      <c r="JYN2"/>
      <c r="JYO2"/>
      <c r="JYP2"/>
      <c r="JYQ2"/>
      <c r="JYR2"/>
      <c r="JYS2"/>
      <c r="JYT2"/>
      <c r="JYU2"/>
      <c r="JYV2"/>
      <c r="JYW2"/>
      <c r="JYX2"/>
      <c r="JYY2"/>
      <c r="JYZ2"/>
      <c r="JZA2"/>
      <c r="JZB2"/>
      <c r="JZC2"/>
      <c r="JZD2"/>
      <c r="JZE2"/>
      <c r="JZF2"/>
      <c r="JZG2"/>
      <c r="JZH2"/>
      <c r="JZI2"/>
      <c r="JZJ2"/>
      <c r="JZK2"/>
      <c r="JZL2"/>
      <c r="JZM2"/>
      <c r="JZN2"/>
      <c r="JZO2"/>
      <c r="JZP2"/>
      <c r="JZQ2"/>
      <c r="JZR2"/>
      <c r="JZS2"/>
      <c r="JZT2"/>
      <c r="JZU2"/>
      <c r="JZV2"/>
      <c r="JZW2"/>
      <c r="JZX2"/>
      <c r="JZY2"/>
      <c r="JZZ2"/>
      <c r="KAA2"/>
      <c r="KAB2"/>
      <c r="KAC2"/>
      <c r="KAD2"/>
      <c r="KAE2"/>
      <c r="KAF2"/>
      <c r="KAG2"/>
      <c r="KAH2"/>
      <c r="KAI2"/>
      <c r="KAJ2"/>
      <c r="KAK2"/>
      <c r="KAL2"/>
      <c r="KAM2"/>
      <c r="KAN2"/>
      <c r="KAO2"/>
      <c r="KAP2"/>
      <c r="KAQ2"/>
      <c r="KAR2"/>
      <c r="KAS2"/>
      <c r="KAT2"/>
      <c r="KAU2"/>
      <c r="KAV2"/>
      <c r="KAW2"/>
      <c r="KAX2"/>
      <c r="KAY2"/>
      <c r="KAZ2"/>
      <c r="KBA2"/>
      <c r="KBB2"/>
      <c r="KBC2"/>
      <c r="KBD2"/>
      <c r="KBE2"/>
      <c r="KBF2"/>
      <c r="KBG2"/>
      <c r="KBH2"/>
      <c r="KBI2"/>
      <c r="KBJ2"/>
      <c r="KBK2"/>
      <c r="KBL2"/>
      <c r="KBM2"/>
      <c r="KBN2"/>
      <c r="KBO2"/>
      <c r="KBP2"/>
      <c r="KBQ2"/>
      <c r="KBR2"/>
      <c r="KBS2"/>
      <c r="KBT2"/>
      <c r="KBU2"/>
      <c r="KBV2"/>
      <c r="KBW2"/>
      <c r="KBX2"/>
      <c r="KBY2"/>
      <c r="KBZ2"/>
      <c r="KCA2"/>
      <c r="KCB2"/>
      <c r="KCC2"/>
      <c r="KCD2"/>
      <c r="KCE2"/>
      <c r="KCF2"/>
      <c r="KCG2"/>
      <c r="KCH2"/>
      <c r="KCI2"/>
      <c r="KCJ2"/>
      <c r="KCK2"/>
      <c r="KCL2"/>
      <c r="KCM2"/>
      <c r="KCN2"/>
      <c r="KCO2"/>
      <c r="KCP2"/>
      <c r="KCQ2"/>
      <c r="KCR2"/>
      <c r="KCS2"/>
      <c r="KCT2"/>
      <c r="KCU2"/>
      <c r="KCV2"/>
      <c r="KCW2"/>
      <c r="KCX2"/>
      <c r="KCY2"/>
      <c r="KCZ2"/>
      <c r="KDA2"/>
      <c r="KDB2"/>
      <c r="KDC2"/>
      <c r="KDD2"/>
      <c r="KDE2"/>
      <c r="KDF2"/>
      <c r="KDG2"/>
      <c r="KDH2"/>
      <c r="KDI2"/>
      <c r="KDJ2"/>
      <c r="KDK2"/>
      <c r="KDL2"/>
      <c r="KDM2"/>
      <c r="KDN2"/>
      <c r="KDO2"/>
      <c r="KDP2"/>
      <c r="KDQ2"/>
      <c r="KDR2"/>
      <c r="KDS2"/>
      <c r="KDT2"/>
      <c r="KDU2"/>
      <c r="KDV2"/>
      <c r="KDW2"/>
      <c r="KDX2"/>
      <c r="KDY2"/>
      <c r="KDZ2"/>
      <c r="KEA2"/>
      <c r="KEB2"/>
      <c r="KEC2"/>
      <c r="KED2"/>
      <c r="KEE2"/>
      <c r="KEF2"/>
      <c r="KEG2"/>
      <c r="KEH2"/>
      <c r="KEI2"/>
      <c r="KEJ2"/>
      <c r="KEK2"/>
      <c r="KEL2"/>
      <c r="KEM2"/>
      <c r="KEN2"/>
      <c r="KEO2"/>
      <c r="KEP2"/>
      <c r="KEQ2"/>
      <c r="KER2"/>
      <c r="KES2"/>
      <c r="KET2"/>
      <c r="KEU2"/>
      <c r="KEV2"/>
      <c r="KEW2"/>
      <c r="KEX2"/>
      <c r="KEY2"/>
      <c r="KEZ2"/>
      <c r="KFA2"/>
      <c r="KFB2"/>
      <c r="KFC2"/>
      <c r="KFD2"/>
      <c r="KFE2"/>
      <c r="KFF2"/>
      <c r="KFG2"/>
      <c r="KFH2"/>
      <c r="KFI2"/>
      <c r="KFJ2"/>
      <c r="KFK2"/>
      <c r="KFL2"/>
      <c r="KFM2"/>
      <c r="KFN2"/>
      <c r="KFO2"/>
      <c r="KFP2"/>
      <c r="KFQ2"/>
      <c r="KFR2"/>
      <c r="KFS2"/>
      <c r="KFT2"/>
      <c r="KFU2"/>
      <c r="KFV2"/>
      <c r="KFW2"/>
      <c r="KFX2"/>
      <c r="KFY2"/>
      <c r="KFZ2"/>
      <c r="KGA2"/>
      <c r="KGB2"/>
      <c r="KGC2"/>
      <c r="KGD2"/>
      <c r="KGE2"/>
      <c r="KGF2"/>
      <c r="KGG2"/>
      <c r="KGH2"/>
      <c r="KGI2"/>
      <c r="KGJ2"/>
      <c r="KGK2"/>
      <c r="KGL2"/>
      <c r="KGM2"/>
      <c r="KGN2"/>
      <c r="KGO2"/>
      <c r="KGP2"/>
      <c r="KGQ2"/>
      <c r="KGR2"/>
      <c r="KGS2"/>
      <c r="KGT2"/>
      <c r="KGU2"/>
      <c r="KGV2"/>
      <c r="KGW2"/>
      <c r="KGX2"/>
      <c r="KGY2"/>
      <c r="KGZ2"/>
      <c r="KHA2"/>
      <c r="KHB2"/>
      <c r="KHC2"/>
      <c r="KHD2"/>
      <c r="KHE2"/>
      <c r="KHF2"/>
      <c r="KHG2"/>
      <c r="KHH2"/>
      <c r="KHI2"/>
      <c r="KHJ2"/>
      <c r="KHK2"/>
      <c r="KHL2"/>
      <c r="KHM2"/>
      <c r="KHN2"/>
      <c r="KHO2"/>
      <c r="KHP2"/>
      <c r="KHQ2"/>
      <c r="KHR2"/>
      <c r="KHS2"/>
      <c r="KHT2"/>
      <c r="KHU2"/>
      <c r="KHV2"/>
      <c r="KHW2"/>
      <c r="KHX2"/>
      <c r="KHY2"/>
      <c r="KHZ2"/>
      <c r="KIA2"/>
      <c r="KIB2"/>
      <c r="KIC2"/>
      <c r="KID2"/>
      <c r="KIE2"/>
      <c r="KIF2"/>
      <c r="KIG2"/>
      <c r="KIH2"/>
      <c r="KII2"/>
      <c r="KIJ2"/>
      <c r="KIK2"/>
      <c r="KIL2"/>
      <c r="KIM2"/>
      <c r="KIN2"/>
      <c r="KIO2"/>
      <c r="KIP2"/>
      <c r="KIQ2"/>
      <c r="KIR2"/>
      <c r="KIS2"/>
      <c r="KIT2"/>
      <c r="KIU2"/>
      <c r="KIV2"/>
      <c r="KIW2"/>
      <c r="KIX2"/>
      <c r="KIY2"/>
      <c r="KIZ2"/>
      <c r="KJA2"/>
      <c r="KJB2"/>
      <c r="KJC2"/>
      <c r="KJD2"/>
      <c r="KJE2"/>
      <c r="KJF2"/>
      <c r="KJG2"/>
      <c r="KJH2"/>
      <c r="KJI2"/>
      <c r="KJJ2"/>
      <c r="KJK2"/>
      <c r="KJL2"/>
      <c r="KJM2"/>
      <c r="KJN2"/>
      <c r="KJO2"/>
      <c r="KJP2"/>
      <c r="KJQ2"/>
      <c r="KJR2"/>
      <c r="KJS2"/>
      <c r="KJT2"/>
      <c r="KJU2"/>
      <c r="KJV2"/>
      <c r="KJW2"/>
      <c r="KJX2"/>
      <c r="KJY2"/>
      <c r="KJZ2"/>
      <c r="KKA2"/>
      <c r="KKB2"/>
      <c r="KKC2"/>
      <c r="KKD2"/>
      <c r="KKE2"/>
      <c r="KKF2"/>
      <c r="KKG2"/>
      <c r="KKH2"/>
      <c r="KKI2"/>
      <c r="KKJ2"/>
      <c r="KKK2"/>
      <c r="KKL2"/>
      <c r="KKM2"/>
      <c r="KKN2"/>
      <c r="KKO2"/>
      <c r="KKP2"/>
      <c r="KKQ2"/>
      <c r="KKR2"/>
      <c r="KKS2"/>
      <c r="KKT2"/>
      <c r="KKU2"/>
      <c r="KKV2"/>
      <c r="KKW2"/>
      <c r="KKX2"/>
      <c r="KKY2"/>
      <c r="KKZ2"/>
      <c r="KLA2"/>
      <c r="KLB2"/>
      <c r="KLC2"/>
      <c r="KLD2"/>
      <c r="KLE2"/>
      <c r="KLF2"/>
      <c r="KLG2"/>
      <c r="KLH2"/>
      <c r="KLI2"/>
      <c r="KLJ2"/>
      <c r="KLK2"/>
      <c r="KLL2"/>
      <c r="KLM2"/>
      <c r="KLN2"/>
      <c r="KLO2"/>
      <c r="KLP2"/>
      <c r="KLQ2"/>
      <c r="KLR2"/>
      <c r="KLS2"/>
      <c r="KLT2"/>
      <c r="KLU2"/>
      <c r="KLV2"/>
      <c r="KLW2"/>
      <c r="KLX2"/>
      <c r="KLY2"/>
      <c r="KLZ2"/>
      <c r="KMA2"/>
      <c r="KMB2"/>
      <c r="KMC2"/>
      <c r="KMD2"/>
      <c r="KME2"/>
      <c r="KMF2"/>
      <c r="KMG2"/>
      <c r="KMH2"/>
      <c r="KMI2"/>
      <c r="KMJ2"/>
      <c r="KMK2"/>
      <c r="KML2"/>
      <c r="KMM2"/>
      <c r="KMN2"/>
      <c r="KMO2"/>
      <c r="KMP2"/>
      <c r="KMQ2"/>
      <c r="KMR2"/>
      <c r="KMS2"/>
      <c r="KMT2"/>
      <c r="KMU2"/>
      <c r="KMV2"/>
      <c r="KMW2"/>
      <c r="KMX2"/>
      <c r="KMY2"/>
      <c r="KMZ2"/>
      <c r="KNA2"/>
      <c r="KNB2"/>
      <c r="KNC2"/>
      <c r="KND2"/>
      <c r="KNE2"/>
      <c r="KNF2"/>
      <c r="KNG2"/>
      <c r="KNH2"/>
      <c r="KNI2"/>
      <c r="KNJ2"/>
      <c r="KNK2"/>
      <c r="KNL2"/>
      <c r="KNM2"/>
      <c r="KNN2"/>
      <c r="KNO2"/>
      <c r="KNP2"/>
      <c r="KNQ2"/>
      <c r="KNR2"/>
      <c r="KNS2"/>
      <c r="KNT2"/>
      <c r="KNU2"/>
      <c r="KNV2"/>
      <c r="KNW2"/>
      <c r="KNX2"/>
      <c r="KNY2"/>
      <c r="KNZ2"/>
      <c r="KOA2"/>
      <c r="KOB2"/>
      <c r="KOC2"/>
      <c r="KOD2"/>
      <c r="KOE2"/>
      <c r="KOF2"/>
      <c r="KOG2"/>
      <c r="KOH2"/>
      <c r="KOI2"/>
      <c r="KOJ2"/>
      <c r="KOK2"/>
      <c r="KOL2"/>
      <c r="KOM2"/>
      <c r="KON2"/>
      <c r="KOO2"/>
      <c r="KOP2"/>
      <c r="KOQ2"/>
      <c r="KOR2"/>
      <c r="KOS2"/>
      <c r="KOT2"/>
      <c r="KOU2"/>
      <c r="KOV2"/>
      <c r="KOW2"/>
      <c r="KOX2"/>
      <c r="KOY2"/>
      <c r="KOZ2"/>
      <c r="KPA2"/>
      <c r="KPB2"/>
      <c r="KPC2"/>
      <c r="KPD2"/>
      <c r="KPE2"/>
      <c r="KPF2"/>
      <c r="KPG2"/>
      <c r="KPH2"/>
      <c r="KPI2"/>
      <c r="KPJ2"/>
      <c r="KPK2"/>
      <c r="KPL2"/>
      <c r="KPM2"/>
      <c r="KPN2"/>
      <c r="KPO2"/>
      <c r="KPP2"/>
      <c r="KPQ2"/>
      <c r="KPR2"/>
      <c r="KPS2"/>
      <c r="KPT2"/>
      <c r="KPU2"/>
      <c r="KPV2"/>
      <c r="KPW2"/>
      <c r="KPX2"/>
      <c r="KPY2"/>
      <c r="KPZ2"/>
      <c r="KQA2"/>
      <c r="KQB2"/>
      <c r="KQC2"/>
      <c r="KQD2"/>
      <c r="KQE2"/>
      <c r="KQF2"/>
      <c r="KQG2"/>
      <c r="KQH2"/>
      <c r="KQI2"/>
      <c r="KQJ2"/>
      <c r="KQK2"/>
      <c r="KQL2"/>
      <c r="KQM2"/>
      <c r="KQN2"/>
      <c r="KQO2"/>
      <c r="KQP2"/>
      <c r="KQQ2"/>
      <c r="KQR2"/>
      <c r="KQS2"/>
      <c r="KQT2"/>
      <c r="KQU2"/>
      <c r="KQV2"/>
      <c r="KQW2"/>
      <c r="KQX2"/>
      <c r="KQY2"/>
      <c r="KQZ2"/>
      <c r="KRA2"/>
      <c r="KRB2"/>
      <c r="KRC2"/>
      <c r="KRD2"/>
      <c r="KRE2"/>
      <c r="KRF2"/>
      <c r="KRG2"/>
      <c r="KRH2"/>
      <c r="KRI2"/>
      <c r="KRJ2"/>
      <c r="KRK2"/>
      <c r="KRL2"/>
      <c r="KRM2"/>
      <c r="KRN2"/>
      <c r="KRO2"/>
      <c r="KRP2"/>
      <c r="KRQ2"/>
      <c r="KRR2"/>
      <c r="KRS2"/>
      <c r="KRT2"/>
      <c r="KRU2"/>
      <c r="KRV2"/>
      <c r="KRW2"/>
      <c r="KRX2"/>
      <c r="KRY2"/>
      <c r="KRZ2"/>
      <c r="KSA2"/>
      <c r="KSB2"/>
      <c r="KSC2"/>
      <c r="KSD2"/>
      <c r="KSE2"/>
      <c r="KSF2"/>
      <c r="KSG2"/>
      <c r="KSH2"/>
      <c r="KSI2"/>
      <c r="KSJ2"/>
      <c r="KSK2"/>
      <c r="KSL2"/>
      <c r="KSM2"/>
      <c r="KSN2"/>
      <c r="KSO2"/>
      <c r="KSP2"/>
      <c r="KSQ2"/>
      <c r="KSR2"/>
      <c r="KSS2"/>
      <c r="KST2"/>
      <c r="KSU2"/>
      <c r="KSV2"/>
      <c r="KSW2"/>
      <c r="KSX2"/>
      <c r="KSY2"/>
      <c r="KSZ2"/>
      <c r="KTA2"/>
      <c r="KTB2"/>
      <c r="KTC2"/>
      <c r="KTD2"/>
      <c r="KTE2"/>
      <c r="KTF2"/>
      <c r="KTG2"/>
      <c r="KTH2"/>
      <c r="KTI2"/>
      <c r="KTJ2"/>
      <c r="KTK2"/>
      <c r="KTL2"/>
      <c r="KTM2"/>
      <c r="KTN2"/>
      <c r="KTO2"/>
      <c r="KTP2"/>
      <c r="KTQ2"/>
      <c r="KTR2"/>
      <c r="KTS2"/>
      <c r="KTT2"/>
      <c r="KTU2"/>
      <c r="KTV2"/>
      <c r="KTW2"/>
      <c r="KTX2"/>
      <c r="KTY2"/>
      <c r="KTZ2"/>
      <c r="KUA2"/>
      <c r="KUB2"/>
      <c r="KUC2"/>
      <c r="KUD2"/>
      <c r="KUE2"/>
      <c r="KUF2"/>
      <c r="KUG2"/>
      <c r="KUH2"/>
      <c r="KUI2"/>
      <c r="KUJ2"/>
      <c r="KUK2"/>
      <c r="KUL2"/>
      <c r="KUM2"/>
      <c r="KUN2"/>
      <c r="KUO2"/>
      <c r="KUP2"/>
      <c r="KUQ2"/>
      <c r="KUR2"/>
      <c r="KUS2"/>
      <c r="KUT2"/>
      <c r="KUU2"/>
      <c r="KUV2"/>
      <c r="KUW2"/>
      <c r="KUX2"/>
      <c r="KUY2"/>
      <c r="KUZ2"/>
      <c r="KVA2"/>
      <c r="KVB2"/>
      <c r="KVC2"/>
      <c r="KVD2"/>
      <c r="KVE2"/>
      <c r="KVF2"/>
      <c r="KVG2"/>
      <c r="KVH2"/>
      <c r="KVI2"/>
      <c r="KVJ2"/>
      <c r="KVK2"/>
      <c r="KVL2"/>
      <c r="KVM2"/>
      <c r="KVN2"/>
      <c r="KVO2"/>
      <c r="KVP2"/>
      <c r="KVQ2"/>
      <c r="KVR2"/>
      <c r="KVS2"/>
      <c r="KVT2"/>
      <c r="KVU2"/>
      <c r="KVV2"/>
      <c r="KVW2"/>
      <c r="KVX2"/>
      <c r="KVY2"/>
      <c r="KVZ2"/>
      <c r="KWA2"/>
      <c r="KWB2"/>
      <c r="KWC2"/>
      <c r="KWD2"/>
      <c r="KWE2"/>
      <c r="KWF2"/>
      <c r="KWG2"/>
      <c r="KWH2"/>
      <c r="KWI2"/>
      <c r="KWJ2"/>
      <c r="KWK2"/>
      <c r="KWL2"/>
      <c r="KWM2"/>
      <c r="KWN2"/>
      <c r="KWO2"/>
      <c r="KWP2"/>
      <c r="KWQ2"/>
      <c r="KWR2"/>
      <c r="KWS2"/>
      <c r="KWT2"/>
      <c r="KWU2"/>
      <c r="KWV2"/>
      <c r="KWW2"/>
      <c r="KWX2"/>
      <c r="KWY2"/>
      <c r="KWZ2"/>
      <c r="KXA2"/>
      <c r="KXB2"/>
      <c r="KXC2"/>
      <c r="KXD2"/>
      <c r="KXE2"/>
      <c r="KXF2"/>
      <c r="KXG2"/>
      <c r="KXH2"/>
      <c r="KXI2"/>
      <c r="KXJ2"/>
      <c r="KXK2"/>
      <c r="KXL2"/>
      <c r="KXM2"/>
      <c r="KXN2"/>
      <c r="KXO2"/>
      <c r="KXP2"/>
      <c r="KXQ2"/>
      <c r="KXR2"/>
      <c r="KXS2"/>
      <c r="KXT2"/>
      <c r="KXU2"/>
      <c r="KXV2"/>
      <c r="KXW2"/>
      <c r="KXX2"/>
      <c r="KXY2"/>
      <c r="KXZ2"/>
      <c r="KYA2"/>
      <c r="KYB2"/>
      <c r="KYC2"/>
      <c r="KYD2"/>
      <c r="KYE2"/>
      <c r="KYF2"/>
      <c r="KYG2"/>
      <c r="KYH2"/>
      <c r="KYI2"/>
      <c r="KYJ2"/>
      <c r="KYK2"/>
      <c r="KYL2"/>
      <c r="KYM2"/>
      <c r="KYN2"/>
      <c r="KYO2"/>
      <c r="KYP2"/>
      <c r="KYQ2"/>
      <c r="KYR2"/>
      <c r="KYS2"/>
      <c r="KYT2"/>
      <c r="KYU2"/>
      <c r="KYV2"/>
      <c r="KYW2"/>
      <c r="KYX2"/>
      <c r="KYY2"/>
      <c r="KYZ2"/>
      <c r="KZA2"/>
      <c r="KZB2"/>
      <c r="KZC2"/>
      <c r="KZD2"/>
      <c r="KZE2"/>
      <c r="KZF2"/>
      <c r="KZG2"/>
      <c r="KZH2"/>
      <c r="KZI2"/>
      <c r="KZJ2"/>
      <c r="KZK2"/>
      <c r="KZL2"/>
      <c r="KZM2"/>
      <c r="KZN2"/>
      <c r="KZO2"/>
      <c r="KZP2"/>
      <c r="KZQ2"/>
      <c r="KZR2"/>
      <c r="KZS2"/>
      <c r="KZT2"/>
      <c r="KZU2"/>
      <c r="KZV2"/>
      <c r="KZW2"/>
      <c r="KZX2"/>
      <c r="KZY2"/>
      <c r="KZZ2"/>
      <c r="LAA2"/>
      <c r="LAB2"/>
      <c r="LAC2"/>
      <c r="LAD2"/>
      <c r="LAE2"/>
      <c r="LAF2"/>
      <c r="LAG2"/>
      <c r="LAH2"/>
      <c r="LAI2"/>
      <c r="LAJ2"/>
      <c r="LAK2"/>
      <c r="LAL2"/>
      <c r="LAM2"/>
      <c r="LAN2"/>
      <c r="LAO2"/>
      <c r="LAP2"/>
      <c r="LAQ2"/>
      <c r="LAR2"/>
      <c r="LAS2"/>
      <c r="LAT2"/>
      <c r="LAU2"/>
      <c r="LAV2"/>
      <c r="LAW2"/>
      <c r="LAX2"/>
      <c r="LAY2"/>
      <c r="LAZ2"/>
      <c r="LBA2"/>
      <c r="LBB2"/>
      <c r="LBC2"/>
      <c r="LBD2"/>
      <c r="LBE2"/>
      <c r="LBF2"/>
      <c r="LBG2"/>
      <c r="LBH2"/>
      <c r="LBI2"/>
      <c r="LBJ2"/>
      <c r="LBK2"/>
      <c r="LBL2"/>
      <c r="LBM2"/>
      <c r="LBN2"/>
      <c r="LBO2"/>
      <c r="LBP2"/>
      <c r="LBQ2"/>
      <c r="LBR2"/>
      <c r="LBS2"/>
      <c r="LBT2"/>
      <c r="LBU2"/>
      <c r="LBV2"/>
      <c r="LBW2"/>
      <c r="LBX2"/>
      <c r="LBY2"/>
      <c r="LBZ2"/>
      <c r="LCA2"/>
      <c r="LCB2"/>
      <c r="LCC2"/>
      <c r="LCD2"/>
      <c r="LCE2"/>
      <c r="LCF2"/>
      <c r="LCG2"/>
      <c r="LCH2"/>
      <c r="LCI2"/>
      <c r="LCJ2"/>
      <c r="LCK2"/>
      <c r="LCL2"/>
      <c r="LCM2"/>
      <c r="LCN2"/>
      <c r="LCO2"/>
      <c r="LCP2"/>
      <c r="LCQ2"/>
      <c r="LCR2"/>
      <c r="LCS2"/>
      <c r="LCT2"/>
      <c r="LCU2"/>
      <c r="LCV2"/>
      <c r="LCW2"/>
      <c r="LCX2"/>
      <c r="LCY2"/>
      <c r="LCZ2"/>
      <c r="LDA2"/>
      <c r="LDB2"/>
      <c r="LDC2"/>
      <c r="LDD2"/>
      <c r="LDE2"/>
      <c r="LDF2"/>
      <c r="LDG2"/>
      <c r="LDH2"/>
      <c r="LDI2"/>
      <c r="LDJ2"/>
      <c r="LDK2"/>
      <c r="LDL2"/>
      <c r="LDM2"/>
      <c r="LDN2"/>
      <c r="LDO2"/>
      <c r="LDP2"/>
      <c r="LDQ2"/>
      <c r="LDR2"/>
      <c r="LDS2"/>
      <c r="LDT2"/>
      <c r="LDU2"/>
      <c r="LDV2"/>
      <c r="LDW2"/>
      <c r="LDX2"/>
      <c r="LDY2"/>
      <c r="LDZ2"/>
      <c r="LEA2"/>
      <c r="LEB2"/>
      <c r="LEC2"/>
      <c r="LED2"/>
      <c r="LEE2"/>
      <c r="LEF2"/>
      <c r="LEG2"/>
      <c r="LEH2"/>
      <c r="LEI2"/>
      <c r="LEJ2"/>
      <c r="LEK2"/>
      <c r="LEL2"/>
      <c r="LEM2"/>
      <c r="LEN2"/>
      <c r="LEO2"/>
      <c r="LEP2"/>
      <c r="LEQ2"/>
      <c r="LER2"/>
      <c r="LES2"/>
      <c r="LET2"/>
      <c r="LEU2"/>
      <c r="LEV2"/>
      <c r="LEW2"/>
      <c r="LEX2"/>
      <c r="LEY2"/>
      <c r="LEZ2"/>
      <c r="LFA2"/>
      <c r="LFB2"/>
      <c r="LFC2"/>
      <c r="LFD2"/>
      <c r="LFE2"/>
      <c r="LFF2"/>
      <c r="LFG2"/>
      <c r="LFH2"/>
      <c r="LFI2"/>
      <c r="LFJ2"/>
      <c r="LFK2"/>
      <c r="LFL2"/>
      <c r="LFM2"/>
      <c r="LFN2"/>
      <c r="LFO2"/>
      <c r="LFP2"/>
      <c r="LFQ2"/>
      <c r="LFR2"/>
      <c r="LFS2"/>
      <c r="LFT2"/>
      <c r="LFU2"/>
      <c r="LFV2"/>
      <c r="LFW2"/>
      <c r="LFX2"/>
      <c r="LFY2"/>
      <c r="LFZ2"/>
      <c r="LGA2"/>
      <c r="LGB2"/>
      <c r="LGC2"/>
      <c r="LGD2"/>
      <c r="LGE2"/>
      <c r="LGF2"/>
      <c r="LGG2"/>
      <c r="LGH2"/>
      <c r="LGI2"/>
      <c r="LGJ2"/>
      <c r="LGK2"/>
      <c r="LGL2"/>
      <c r="LGM2"/>
      <c r="LGN2"/>
      <c r="LGO2"/>
      <c r="LGP2"/>
      <c r="LGQ2"/>
      <c r="LGR2"/>
      <c r="LGS2"/>
      <c r="LGT2"/>
      <c r="LGU2"/>
      <c r="LGV2"/>
      <c r="LGW2"/>
      <c r="LGX2"/>
      <c r="LGY2"/>
      <c r="LGZ2"/>
      <c r="LHA2"/>
      <c r="LHB2"/>
      <c r="LHC2"/>
      <c r="LHD2"/>
      <c r="LHE2"/>
      <c r="LHF2"/>
      <c r="LHG2"/>
      <c r="LHH2"/>
      <c r="LHI2"/>
      <c r="LHJ2"/>
      <c r="LHK2"/>
      <c r="LHL2"/>
      <c r="LHM2"/>
      <c r="LHN2"/>
      <c r="LHO2"/>
      <c r="LHP2"/>
      <c r="LHQ2"/>
      <c r="LHR2"/>
      <c r="LHS2"/>
      <c r="LHT2"/>
      <c r="LHU2"/>
      <c r="LHV2"/>
      <c r="LHW2"/>
      <c r="LHX2"/>
      <c r="LHY2"/>
      <c r="LHZ2"/>
      <c r="LIA2"/>
      <c r="LIB2"/>
      <c r="LIC2"/>
      <c r="LID2"/>
      <c r="LIE2"/>
      <c r="LIF2"/>
      <c r="LIG2"/>
      <c r="LIH2"/>
      <c r="LII2"/>
      <c r="LIJ2"/>
      <c r="LIK2"/>
      <c r="LIL2"/>
      <c r="LIM2"/>
      <c r="LIN2"/>
      <c r="LIO2"/>
      <c r="LIP2"/>
      <c r="LIQ2"/>
      <c r="LIR2"/>
      <c r="LIS2"/>
      <c r="LIT2"/>
      <c r="LIU2"/>
      <c r="LIV2"/>
      <c r="LIW2"/>
      <c r="LIX2"/>
      <c r="LIY2"/>
      <c r="LIZ2"/>
      <c r="LJA2"/>
      <c r="LJB2"/>
      <c r="LJC2"/>
      <c r="LJD2"/>
      <c r="LJE2"/>
      <c r="LJF2"/>
      <c r="LJG2"/>
      <c r="LJH2"/>
      <c r="LJI2"/>
      <c r="LJJ2"/>
      <c r="LJK2"/>
      <c r="LJL2"/>
      <c r="LJM2"/>
      <c r="LJN2"/>
      <c r="LJO2"/>
      <c r="LJP2"/>
      <c r="LJQ2"/>
      <c r="LJR2"/>
      <c r="LJS2"/>
      <c r="LJT2"/>
      <c r="LJU2"/>
      <c r="LJV2"/>
      <c r="LJW2"/>
      <c r="LJX2"/>
      <c r="LJY2"/>
      <c r="LJZ2"/>
      <c r="LKA2"/>
      <c r="LKB2"/>
      <c r="LKC2"/>
      <c r="LKD2"/>
      <c r="LKE2"/>
      <c r="LKF2"/>
      <c r="LKG2"/>
      <c r="LKH2"/>
      <c r="LKI2"/>
      <c r="LKJ2"/>
      <c r="LKK2"/>
      <c r="LKL2"/>
      <c r="LKM2"/>
      <c r="LKN2"/>
      <c r="LKO2"/>
      <c r="LKP2"/>
      <c r="LKQ2"/>
      <c r="LKR2"/>
      <c r="LKS2"/>
      <c r="LKT2"/>
      <c r="LKU2"/>
      <c r="LKV2"/>
      <c r="LKW2"/>
      <c r="LKX2"/>
      <c r="LKY2"/>
      <c r="LKZ2"/>
      <c r="LLA2"/>
      <c r="LLB2"/>
      <c r="LLC2"/>
      <c r="LLD2"/>
      <c r="LLE2"/>
      <c r="LLF2"/>
      <c r="LLG2"/>
      <c r="LLH2"/>
      <c r="LLI2"/>
      <c r="LLJ2"/>
      <c r="LLK2"/>
      <c r="LLL2"/>
      <c r="LLM2"/>
      <c r="LLN2"/>
      <c r="LLO2"/>
      <c r="LLP2"/>
      <c r="LLQ2"/>
      <c r="LLR2"/>
      <c r="LLS2"/>
      <c r="LLT2"/>
      <c r="LLU2"/>
      <c r="LLV2"/>
      <c r="LLW2"/>
      <c r="LLX2"/>
      <c r="LLY2"/>
      <c r="LLZ2"/>
      <c r="LMA2"/>
      <c r="LMB2"/>
      <c r="LMC2"/>
      <c r="LMD2"/>
      <c r="LME2"/>
      <c r="LMF2"/>
      <c r="LMG2"/>
      <c r="LMH2"/>
      <c r="LMI2"/>
      <c r="LMJ2"/>
      <c r="LMK2"/>
      <c r="LML2"/>
      <c r="LMM2"/>
      <c r="LMN2"/>
      <c r="LMO2"/>
      <c r="LMP2"/>
      <c r="LMQ2"/>
      <c r="LMR2"/>
      <c r="LMS2"/>
      <c r="LMT2"/>
      <c r="LMU2"/>
      <c r="LMV2"/>
      <c r="LMW2"/>
      <c r="LMX2"/>
      <c r="LMY2"/>
      <c r="LMZ2"/>
      <c r="LNA2"/>
      <c r="LNB2"/>
      <c r="LNC2"/>
      <c r="LND2"/>
      <c r="LNE2"/>
      <c r="LNF2"/>
      <c r="LNG2"/>
      <c r="LNH2"/>
      <c r="LNI2"/>
      <c r="LNJ2"/>
      <c r="LNK2"/>
      <c r="LNL2"/>
      <c r="LNM2"/>
      <c r="LNN2"/>
      <c r="LNO2"/>
      <c r="LNP2"/>
      <c r="LNQ2"/>
      <c r="LNR2"/>
      <c r="LNS2"/>
      <c r="LNT2"/>
      <c r="LNU2"/>
      <c r="LNV2"/>
      <c r="LNW2"/>
      <c r="LNX2"/>
      <c r="LNY2"/>
      <c r="LNZ2"/>
      <c r="LOA2"/>
      <c r="LOB2"/>
      <c r="LOC2"/>
      <c r="LOD2"/>
      <c r="LOE2"/>
      <c r="LOF2"/>
      <c r="LOG2"/>
      <c r="LOH2"/>
      <c r="LOI2"/>
      <c r="LOJ2"/>
      <c r="LOK2"/>
      <c r="LOL2"/>
      <c r="LOM2"/>
      <c r="LON2"/>
      <c r="LOO2"/>
      <c r="LOP2"/>
      <c r="LOQ2"/>
      <c r="LOR2"/>
      <c r="LOS2"/>
      <c r="LOT2"/>
      <c r="LOU2"/>
      <c r="LOV2"/>
      <c r="LOW2"/>
      <c r="LOX2"/>
      <c r="LOY2"/>
      <c r="LOZ2"/>
      <c r="LPA2"/>
      <c r="LPB2"/>
      <c r="LPC2"/>
      <c r="LPD2"/>
      <c r="LPE2"/>
      <c r="LPF2"/>
      <c r="LPG2"/>
      <c r="LPH2"/>
      <c r="LPI2"/>
      <c r="LPJ2"/>
      <c r="LPK2"/>
      <c r="LPL2"/>
      <c r="LPM2"/>
      <c r="LPN2"/>
      <c r="LPO2"/>
      <c r="LPP2"/>
      <c r="LPQ2"/>
      <c r="LPR2"/>
      <c r="LPS2"/>
      <c r="LPT2"/>
      <c r="LPU2"/>
      <c r="LPV2"/>
      <c r="LPW2"/>
      <c r="LPX2"/>
      <c r="LPY2"/>
      <c r="LPZ2"/>
      <c r="LQA2"/>
      <c r="LQB2"/>
      <c r="LQC2"/>
      <c r="LQD2"/>
      <c r="LQE2"/>
      <c r="LQF2"/>
      <c r="LQG2"/>
      <c r="LQH2"/>
      <c r="LQI2"/>
      <c r="LQJ2"/>
      <c r="LQK2"/>
      <c r="LQL2"/>
      <c r="LQM2"/>
      <c r="LQN2"/>
      <c r="LQO2"/>
      <c r="LQP2"/>
      <c r="LQQ2"/>
      <c r="LQR2"/>
      <c r="LQS2"/>
      <c r="LQT2"/>
      <c r="LQU2"/>
      <c r="LQV2"/>
      <c r="LQW2"/>
      <c r="LQX2"/>
      <c r="LQY2"/>
      <c r="LQZ2"/>
      <c r="LRA2"/>
      <c r="LRB2"/>
      <c r="LRC2"/>
      <c r="LRD2"/>
      <c r="LRE2"/>
      <c r="LRF2"/>
      <c r="LRG2"/>
      <c r="LRH2"/>
      <c r="LRI2"/>
      <c r="LRJ2"/>
      <c r="LRK2"/>
      <c r="LRL2"/>
      <c r="LRM2"/>
      <c r="LRN2"/>
      <c r="LRO2"/>
      <c r="LRP2"/>
      <c r="LRQ2"/>
      <c r="LRR2"/>
      <c r="LRS2"/>
      <c r="LRT2"/>
      <c r="LRU2"/>
      <c r="LRV2"/>
      <c r="LRW2"/>
      <c r="LRX2"/>
      <c r="LRY2"/>
      <c r="LRZ2"/>
      <c r="LSA2"/>
      <c r="LSB2"/>
      <c r="LSC2"/>
      <c r="LSD2"/>
      <c r="LSE2"/>
      <c r="LSF2"/>
      <c r="LSG2"/>
      <c r="LSH2"/>
      <c r="LSI2"/>
      <c r="LSJ2"/>
      <c r="LSK2"/>
      <c r="LSL2"/>
      <c r="LSM2"/>
      <c r="LSN2"/>
      <c r="LSO2"/>
      <c r="LSP2"/>
      <c r="LSQ2"/>
      <c r="LSR2"/>
      <c r="LSS2"/>
      <c r="LST2"/>
      <c r="LSU2"/>
      <c r="LSV2"/>
      <c r="LSW2"/>
      <c r="LSX2"/>
      <c r="LSY2"/>
      <c r="LSZ2"/>
      <c r="LTA2"/>
      <c r="LTB2"/>
      <c r="LTC2"/>
      <c r="LTD2"/>
      <c r="LTE2"/>
      <c r="LTF2"/>
      <c r="LTG2"/>
      <c r="LTH2"/>
      <c r="LTI2"/>
      <c r="LTJ2"/>
      <c r="LTK2"/>
      <c r="LTL2"/>
      <c r="LTM2"/>
      <c r="LTN2"/>
      <c r="LTO2"/>
      <c r="LTP2"/>
      <c r="LTQ2"/>
      <c r="LTR2"/>
      <c r="LTS2"/>
      <c r="LTT2"/>
      <c r="LTU2"/>
      <c r="LTV2"/>
      <c r="LTW2"/>
      <c r="LTX2"/>
      <c r="LTY2"/>
      <c r="LTZ2"/>
      <c r="LUA2"/>
      <c r="LUB2"/>
      <c r="LUC2"/>
      <c r="LUD2"/>
      <c r="LUE2"/>
      <c r="LUF2"/>
      <c r="LUG2"/>
      <c r="LUH2"/>
      <c r="LUI2"/>
      <c r="LUJ2"/>
      <c r="LUK2"/>
      <c r="LUL2"/>
      <c r="LUM2"/>
      <c r="LUN2"/>
      <c r="LUO2"/>
      <c r="LUP2"/>
      <c r="LUQ2"/>
      <c r="LUR2"/>
      <c r="LUS2"/>
      <c r="LUT2"/>
      <c r="LUU2"/>
      <c r="LUV2"/>
      <c r="LUW2"/>
      <c r="LUX2"/>
      <c r="LUY2"/>
      <c r="LUZ2"/>
      <c r="LVA2"/>
      <c r="LVB2"/>
      <c r="LVC2"/>
      <c r="LVD2"/>
      <c r="LVE2"/>
      <c r="LVF2"/>
      <c r="LVG2"/>
      <c r="LVH2"/>
      <c r="LVI2"/>
      <c r="LVJ2"/>
      <c r="LVK2"/>
      <c r="LVL2"/>
      <c r="LVM2"/>
      <c r="LVN2"/>
      <c r="LVO2"/>
      <c r="LVP2"/>
      <c r="LVQ2"/>
      <c r="LVR2"/>
      <c r="LVS2"/>
      <c r="LVT2"/>
      <c r="LVU2"/>
      <c r="LVV2"/>
      <c r="LVW2"/>
      <c r="LVX2"/>
      <c r="LVY2"/>
      <c r="LVZ2"/>
      <c r="LWA2"/>
      <c r="LWB2"/>
      <c r="LWC2"/>
      <c r="LWD2"/>
      <c r="LWE2"/>
      <c r="LWF2"/>
      <c r="LWG2"/>
      <c r="LWH2"/>
      <c r="LWI2"/>
      <c r="LWJ2"/>
      <c r="LWK2"/>
      <c r="LWL2"/>
      <c r="LWM2"/>
      <c r="LWN2"/>
      <c r="LWO2"/>
      <c r="LWP2"/>
      <c r="LWQ2"/>
      <c r="LWR2"/>
      <c r="LWS2"/>
      <c r="LWT2"/>
      <c r="LWU2"/>
      <c r="LWV2"/>
      <c r="LWW2"/>
      <c r="LWX2"/>
      <c r="LWY2"/>
      <c r="LWZ2"/>
      <c r="LXA2"/>
      <c r="LXB2"/>
      <c r="LXC2"/>
      <c r="LXD2"/>
      <c r="LXE2"/>
      <c r="LXF2"/>
      <c r="LXG2"/>
      <c r="LXH2"/>
      <c r="LXI2"/>
      <c r="LXJ2"/>
      <c r="LXK2"/>
      <c r="LXL2"/>
      <c r="LXM2"/>
      <c r="LXN2"/>
      <c r="LXO2"/>
      <c r="LXP2"/>
      <c r="LXQ2"/>
      <c r="LXR2"/>
      <c r="LXS2"/>
      <c r="LXT2"/>
      <c r="LXU2"/>
      <c r="LXV2"/>
      <c r="LXW2"/>
      <c r="LXX2"/>
      <c r="LXY2"/>
      <c r="LXZ2"/>
      <c r="LYA2"/>
      <c r="LYB2"/>
      <c r="LYC2"/>
      <c r="LYD2"/>
      <c r="LYE2"/>
      <c r="LYF2"/>
      <c r="LYG2"/>
      <c r="LYH2"/>
      <c r="LYI2"/>
      <c r="LYJ2"/>
      <c r="LYK2"/>
      <c r="LYL2"/>
      <c r="LYM2"/>
      <c r="LYN2"/>
      <c r="LYO2"/>
      <c r="LYP2"/>
      <c r="LYQ2"/>
      <c r="LYR2"/>
      <c r="LYS2"/>
      <c r="LYT2"/>
      <c r="LYU2"/>
      <c r="LYV2"/>
      <c r="LYW2"/>
      <c r="LYX2"/>
      <c r="LYY2"/>
      <c r="LYZ2"/>
      <c r="LZA2"/>
      <c r="LZB2"/>
      <c r="LZC2"/>
      <c r="LZD2"/>
      <c r="LZE2"/>
      <c r="LZF2"/>
      <c r="LZG2"/>
      <c r="LZH2"/>
      <c r="LZI2"/>
      <c r="LZJ2"/>
      <c r="LZK2"/>
      <c r="LZL2"/>
      <c r="LZM2"/>
      <c r="LZN2"/>
      <c r="LZO2"/>
      <c r="LZP2"/>
      <c r="LZQ2"/>
      <c r="LZR2"/>
      <c r="LZS2"/>
      <c r="LZT2"/>
      <c r="LZU2"/>
      <c r="LZV2"/>
      <c r="LZW2"/>
      <c r="LZX2"/>
      <c r="LZY2"/>
      <c r="LZZ2"/>
      <c r="MAA2"/>
      <c r="MAB2"/>
      <c r="MAC2"/>
      <c r="MAD2"/>
      <c r="MAE2"/>
      <c r="MAF2"/>
      <c r="MAG2"/>
      <c r="MAH2"/>
      <c r="MAI2"/>
      <c r="MAJ2"/>
      <c r="MAK2"/>
      <c r="MAL2"/>
      <c r="MAM2"/>
      <c r="MAN2"/>
      <c r="MAO2"/>
      <c r="MAP2"/>
      <c r="MAQ2"/>
      <c r="MAR2"/>
      <c r="MAS2"/>
      <c r="MAT2"/>
      <c r="MAU2"/>
      <c r="MAV2"/>
      <c r="MAW2"/>
      <c r="MAX2"/>
      <c r="MAY2"/>
      <c r="MAZ2"/>
      <c r="MBA2"/>
      <c r="MBB2"/>
      <c r="MBC2"/>
      <c r="MBD2"/>
      <c r="MBE2"/>
      <c r="MBF2"/>
      <c r="MBG2"/>
      <c r="MBH2"/>
      <c r="MBI2"/>
      <c r="MBJ2"/>
      <c r="MBK2"/>
      <c r="MBL2"/>
      <c r="MBM2"/>
      <c r="MBN2"/>
      <c r="MBO2"/>
      <c r="MBP2"/>
      <c r="MBQ2"/>
      <c r="MBR2"/>
      <c r="MBS2"/>
      <c r="MBT2"/>
      <c r="MBU2"/>
      <c r="MBV2"/>
      <c r="MBW2"/>
      <c r="MBX2"/>
      <c r="MBY2"/>
      <c r="MBZ2"/>
      <c r="MCA2"/>
      <c r="MCB2"/>
      <c r="MCC2"/>
      <c r="MCD2"/>
      <c r="MCE2"/>
      <c r="MCF2"/>
      <c r="MCG2"/>
      <c r="MCH2"/>
      <c r="MCI2"/>
      <c r="MCJ2"/>
      <c r="MCK2"/>
      <c r="MCL2"/>
      <c r="MCM2"/>
      <c r="MCN2"/>
      <c r="MCO2"/>
      <c r="MCP2"/>
      <c r="MCQ2"/>
      <c r="MCR2"/>
      <c r="MCS2"/>
      <c r="MCT2"/>
      <c r="MCU2"/>
      <c r="MCV2"/>
      <c r="MCW2"/>
      <c r="MCX2"/>
      <c r="MCY2"/>
      <c r="MCZ2"/>
      <c r="MDA2"/>
      <c r="MDB2"/>
      <c r="MDC2"/>
      <c r="MDD2"/>
      <c r="MDE2"/>
      <c r="MDF2"/>
      <c r="MDG2"/>
      <c r="MDH2"/>
      <c r="MDI2"/>
      <c r="MDJ2"/>
      <c r="MDK2"/>
      <c r="MDL2"/>
      <c r="MDM2"/>
      <c r="MDN2"/>
      <c r="MDO2"/>
      <c r="MDP2"/>
      <c r="MDQ2"/>
      <c r="MDR2"/>
      <c r="MDS2"/>
      <c r="MDT2"/>
      <c r="MDU2"/>
      <c r="MDV2"/>
      <c r="MDW2"/>
      <c r="MDX2"/>
      <c r="MDY2"/>
      <c r="MDZ2"/>
      <c r="MEA2"/>
      <c r="MEB2"/>
      <c r="MEC2"/>
      <c r="MED2"/>
      <c r="MEE2"/>
      <c r="MEF2"/>
      <c r="MEG2"/>
      <c r="MEH2"/>
      <c r="MEI2"/>
      <c r="MEJ2"/>
      <c r="MEK2"/>
      <c r="MEL2"/>
      <c r="MEM2"/>
      <c r="MEN2"/>
      <c r="MEO2"/>
      <c r="MEP2"/>
      <c r="MEQ2"/>
      <c r="MER2"/>
      <c r="MES2"/>
      <c r="MET2"/>
      <c r="MEU2"/>
      <c r="MEV2"/>
      <c r="MEW2"/>
      <c r="MEX2"/>
      <c r="MEY2"/>
      <c r="MEZ2"/>
      <c r="MFA2"/>
      <c r="MFB2"/>
      <c r="MFC2"/>
      <c r="MFD2"/>
      <c r="MFE2"/>
      <c r="MFF2"/>
      <c r="MFG2"/>
      <c r="MFH2"/>
      <c r="MFI2"/>
      <c r="MFJ2"/>
      <c r="MFK2"/>
      <c r="MFL2"/>
      <c r="MFM2"/>
      <c r="MFN2"/>
      <c r="MFO2"/>
      <c r="MFP2"/>
      <c r="MFQ2"/>
      <c r="MFR2"/>
      <c r="MFS2"/>
      <c r="MFT2"/>
      <c r="MFU2"/>
      <c r="MFV2"/>
      <c r="MFW2"/>
      <c r="MFX2"/>
      <c r="MFY2"/>
      <c r="MFZ2"/>
      <c r="MGA2"/>
      <c r="MGB2"/>
      <c r="MGC2"/>
      <c r="MGD2"/>
      <c r="MGE2"/>
      <c r="MGF2"/>
      <c r="MGG2"/>
      <c r="MGH2"/>
      <c r="MGI2"/>
      <c r="MGJ2"/>
      <c r="MGK2"/>
      <c r="MGL2"/>
      <c r="MGM2"/>
      <c r="MGN2"/>
      <c r="MGO2"/>
      <c r="MGP2"/>
      <c r="MGQ2"/>
      <c r="MGR2"/>
      <c r="MGS2"/>
      <c r="MGT2"/>
      <c r="MGU2"/>
      <c r="MGV2"/>
      <c r="MGW2"/>
      <c r="MGX2"/>
      <c r="MGY2"/>
      <c r="MGZ2"/>
      <c r="MHA2"/>
      <c r="MHB2"/>
      <c r="MHC2"/>
      <c r="MHD2"/>
      <c r="MHE2"/>
      <c r="MHF2"/>
      <c r="MHG2"/>
      <c r="MHH2"/>
      <c r="MHI2"/>
      <c r="MHJ2"/>
      <c r="MHK2"/>
      <c r="MHL2"/>
      <c r="MHM2"/>
      <c r="MHN2"/>
      <c r="MHO2"/>
      <c r="MHP2"/>
      <c r="MHQ2"/>
      <c r="MHR2"/>
      <c r="MHS2"/>
      <c r="MHT2"/>
      <c r="MHU2"/>
      <c r="MHV2"/>
      <c r="MHW2"/>
      <c r="MHX2"/>
      <c r="MHY2"/>
      <c r="MHZ2"/>
      <c r="MIA2"/>
      <c r="MIB2"/>
      <c r="MIC2"/>
      <c r="MID2"/>
      <c r="MIE2"/>
      <c r="MIF2"/>
      <c r="MIG2"/>
      <c r="MIH2"/>
      <c r="MII2"/>
      <c r="MIJ2"/>
      <c r="MIK2"/>
      <c r="MIL2"/>
      <c r="MIM2"/>
      <c r="MIN2"/>
      <c r="MIO2"/>
      <c r="MIP2"/>
      <c r="MIQ2"/>
      <c r="MIR2"/>
      <c r="MIS2"/>
      <c r="MIT2"/>
      <c r="MIU2"/>
      <c r="MIV2"/>
      <c r="MIW2"/>
      <c r="MIX2"/>
      <c r="MIY2"/>
      <c r="MIZ2"/>
      <c r="MJA2"/>
      <c r="MJB2"/>
      <c r="MJC2"/>
      <c r="MJD2"/>
      <c r="MJE2"/>
      <c r="MJF2"/>
      <c r="MJG2"/>
      <c r="MJH2"/>
      <c r="MJI2"/>
      <c r="MJJ2"/>
      <c r="MJK2"/>
      <c r="MJL2"/>
      <c r="MJM2"/>
      <c r="MJN2"/>
      <c r="MJO2"/>
      <c r="MJP2"/>
      <c r="MJQ2"/>
      <c r="MJR2"/>
      <c r="MJS2"/>
      <c r="MJT2"/>
      <c r="MJU2"/>
      <c r="MJV2"/>
      <c r="MJW2"/>
      <c r="MJX2"/>
      <c r="MJY2"/>
      <c r="MJZ2"/>
      <c r="MKA2"/>
      <c r="MKB2"/>
      <c r="MKC2"/>
      <c r="MKD2"/>
      <c r="MKE2"/>
      <c r="MKF2"/>
      <c r="MKG2"/>
      <c r="MKH2"/>
      <c r="MKI2"/>
      <c r="MKJ2"/>
      <c r="MKK2"/>
      <c r="MKL2"/>
      <c r="MKM2"/>
      <c r="MKN2"/>
      <c r="MKO2"/>
      <c r="MKP2"/>
      <c r="MKQ2"/>
      <c r="MKR2"/>
      <c r="MKS2"/>
      <c r="MKT2"/>
      <c r="MKU2"/>
      <c r="MKV2"/>
      <c r="MKW2"/>
      <c r="MKX2"/>
      <c r="MKY2"/>
      <c r="MKZ2"/>
      <c r="MLA2"/>
      <c r="MLB2"/>
      <c r="MLC2"/>
      <c r="MLD2"/>
      <c r="MLE2"/>
      <c r="MLF2"/>
      <c r="MLG2"/>
      <c r="MLH2"/>
      <c r="MLI2"/>
      <c r="MLJ2"/>
      <c r="MLK2"/>
      <c r="MLL2"/>
      <c r="MLM2"/>
      <c r="MLN2"/>
      <c r="MLO2"/>
      <c r="MLP2"/>
      <c r="MLQ2"/>
      <c r="MLR2"/>
      <c r="MLS2"/>
      <c r="MLT2"/>
      <c r="MLU2"/>
      <c r="MLV2"/>
      <c r="MLW2"/>
      <c r="MLX2"/>
      <c r="MLY2"/>
      <c r="MLZ2"/>
      <c r="MMA2"/>
      <c r="MMB2"/>
      <c r="MMC2"/>
      <c r="MMD2"/>
      <c r="MME2"/>
      <c r="MMF2"/>
      <c r="MMG2"/>
      <c r="MMH2"/>
      <c r="MMI2"/>
      <c r="MMJ2"/>
      <c r="MMK2"/>
      <c r="MML2"/>
      <c r="MMM2"/>
      <c r="MMN2"/>
      <c r="MMO2"/>
      <c r="MMP2"/>
      <c r="MMQ2"/>
      <c r="MMR2"/>
      <c r="MMS2"/>
      <c r="MMT2"/>
      <c r="MMU2"/>
      <c r="MMV2"/>
      <c r="MMW2"/>
      <c r="MMX2"/>
      <c r="MMY2"/>
      <c r="MMZ2"/>
      <c r="MNA2"/>
      <c r="MNB2"/>
      <c r="MNC2"/>
      <c r="MND2"/>
      <c r="MNE2"/>
      <c r="MNF2"/>
      <c r="MNG2"/>
      <c r="MNH2"/>
      <c r="MNI2"/>
      <c r="MNJ2"/>
      <c r="MNK2"/>
      <c r="MNL2"/>
      <c r="MNM2"/>
      <c r="MNN2"/>
      <c r="MNO2"/>
      <c r="MNP2"/>
      <c r="MNQ2"/>
      <c r="MNR2"/>
      <c r="MNS2"/>
      <c r="MNT2"/>
      <c r="MNU2"/>
      <c r="MNV2"/>
      <c r="MNW2"/>
      <c r="MNX2"/>
      <c r="MNY2"/>
      <c r="MNZ2"/>
      <c r="MOA2"/>
      <c r="MOB2"/>
      <c r="MOC2"/>
      <c r="MOD2"/>
      <c r="MOE2"/>
      <c r="MOF2"/>
      <c r="MOG2"/>
      <c r="MOH2"/>
      <c r="MOI2"/>
      <c r="MOJ2"/>
      <c r="MOK2"/>
      <c r="MOL2"/>
      <c r="MOM2"/>
      <c r="MON2"/>
      <c r="MOO2"/>
      <c r="MOP2"/>
      <c r="MOQ2"/>
      <c r="MOR2"/>
      <c r="MOS2"/>
      <c r="MOT2"/>
      <c r="MOU2"/>
      <c r="MOV2"/>
      <c r="MOW2"/>
      <c r="MOX2"/>
      <c r="MOY2"/>
      <c r="MOZ2"/>
      <c r="MPA2"/>
      <c r="MPB2"/>
      <c r="MPC2"/>
      <c r="MPD2"/>
      <c r="MPE2"/>
      <c r="MPF2"/>
      <c r="MPG2"/>
      <c r="MPH2"/>
      <c r="MPI2"/>
      <c r="MPJ2"/>
      <c r="MPK2"/>
      <c r="MPL2"/>
      <c r="MPM2"/>
      <c r="MPN2"/>
      <c r="MPO2"/>
      <c r="MPP2"/>
      <c r="MPQ2"/>
      <c r="MPR2"/>
      <c r="MPS2"/>
      <c r="MPT2"/>
      <c r="MPU2"/>
      <c r="MPV2"/>
      <c r="MPW2"/>
      <c r="MPX2"/>
      <c r="MPY2"/>
      <c r="MPZ2"/>
      <c r="MQA2"/>
      <c r="MQB2"/>
      <c r="MQC2"/>
      <c r="MQD2"/>
      <c r="MQE2"/>
      <c r="MQF2"/>
      <c r="MQG2"/>
      <c r="MQH2"/>
      <c r="MQI2"/>
      <c r="MQJ2"/>
      <c r="MQK2"/>
      <c r="MQL2"/>
      <c r="MQM2"/>
      <c r="MQN2"/>
      <c r="MQO2"/>
      <c r="MQP2"/>
      <c r="MQQ2"/>
      <c r="MQR2"/>
      <c r="MQS2"/>
      <c r="MQT2"/>
      <c r="MQU2"/>
      <c r="MQV2"/>
      <c r="MQW2"/>
      <c r="MQX2"/>
      <c r="MQY2"/>
      <c r="MQZ2"/>
      <c r="MRA2"/>
      <c r="MRB2"/>
      <c r="MRC2"/>
      <c r="MRD2"/>
      <c r="MRE2"/>
      <c r="MRF2"/>
      <c r="MRG2"/>
      <c r="MRH2"/>
      <c r="MRI2"/>
      <c r="MRJ2"/>
      <c r="MRK2"/>
      <c r="MRL2"/>
      <c r="MRM2"/>
      <c r="MRN2"/>
      <c r="MRO2"/>
      <c r="MRP2"/>
      <c r="MRQ2"/>
      <c r="MRR2"/>
      <c r="MRS2"/>
      <c r="MRT2"/>
      <c r="MRU2"/>
      <c r="MRV2"/>
      <c r="MRW2"/>
      <c r="MRX2"/>
      <c r="MRY2"/>
      <c r="MRZ2"/>
      <c r="MSA2"/>
      <c r="MSB2"/>
      <c r="MSC2"/>
      <c r="MSD2"/>
      <c r="MSE2"/>
      <c r="MSF2"/>
      <c r="MSG2"/>
      <c r="MSH2"/>
      <c r="MSI2"/>
      <c r="MSJ2"/>
      <c r="MSK2"/>
      <c r="MSL2"/>
      <c r="MSM2"/>
      <c r="MSN2"/>
      <c r="MSO2"/>
      <c r="MSP2"/>
      <c r="MSQ2"/>
      <c r="MSR2"/>
      <c r="MSS2"/>
      <c r="MST2"/>
      <c r="MSU2"/>
      <c r="MSV2"/>
      <c r="MSW2"/>
      <c r="MSX2"/>
      <c r="MSY2"/>
      <c r="MSZ2"/>
      <c r="MTA2"/>
      <c r="MTB2"/>
      <c r="MTC2"/>
      <c r="MTD2"/>
      <c r="MTE2"/>
      <c r="MTF2"/>
      <c r="MTG2"/>
      <c r="MTH2"/>
      <c r="MTI2"/>
      <c r="MTJ2"/>
      <c r="MTK2"/>
      <c r="MTL2"/>
      <c r="MTM2"/>
      <c r="MTN2"/>
      <c r="MTO2"/>
      <c r="MTP2"/>
      <c r="MTQ2"/>
      <c r="MTR2"/>
      <c r="MTS2"/>
      <c r="MTT2"/>
      <c r="MTU2"/>
      <c r="MTV2"/>
      <c r="MTW2"/>
      <c r="MTX2"/>
      <c r="MTY2"/>
      <c r="MTZ2"/>
      <c r="MUA2"/>
      <c r="MUB2"/>
      <c r="MUC2"/>
      <c r="MUD2"/>
      <c r="MUE2"/>
      <c r="MUF2"/>
      <c r="MUG2"/>
      <c r="MUH2"/>
      <c r="MUI2"/>
      <c r="MUJ2"/>
      <c r="MUK2"/>
      <c r="MUL2"/>
      <c r="MUM2"/>
      <c r="MUN2"/>
      <c r="MUO2"/>
      <c r="MUP2"/>
      <c r="MUQ2"/>
      <c r="MUR2"/>
      <c r="MUS2"/>
      <c r="MUT2"/>
      <c r="MUU2"/>
      <c r="MUV2"/>
      <c r="MUW2"/>
      <c r="MUX2"/>
      <c r="MUY2"/>
      <c r="MUZ2"/>
      <c r="MVA2"/>
      <c r="MVB2"/>
      <c r="MVC2"/>
      <c r="MVD2"/>
      <c r="MVE2"/>
      <c r="MVF2"/>
      <c r="MVG2"/>
      <c r="MVH2"/>
      <c r="MVI2"/>
      <c r="MVJ2"/>
      <c r="MVK2"/>
      <c r="MVL2"/>
      <c r="MVM2"/>
      <c r="MVN2"/>
      <c r="MVO2"/>
      <c r="MVP2"/>
      <c r="MVQ2"/>
      <c r="MVR2"/>
      <c r="MVS2"/>
      <c r="MVT2"/>
      <c r="MVU2"/>
      <c r="MVV2"/>
      <c r="MVW2"/>
      <c r="MVX2"/>
      <c r="MVY2"/>
      <c r="MVZ2"/>
      <c r="MWA2"/>
      <c r="MWB2"/>
      <c r="MWC2"/>
      <c r="MWD2"/>
      <c r="MWE2"/>
      <c r="MWF2"/>
      <c r="MWG2"/>
      <c r="MWH2"/>
      <c r="MWI2"/>
      <c r="MWJ2"/>
      <c r="MWK2"/>
      <c r="MWL2"/>
      <c r="MWM2"/>
      <c r="MWN2"/>
      <c r="MWO2"/>
      <c r="MWP2"/>
      <c r="MWQ2"/>
      <c r="MWR2"/>
      <c r="MWS2"/>
      <c r="MWT2"/>
      <c r="MWU2"/>
      <c r="MWV2"/>
      <c r="MWW2"/>
      <c r="MWX2"/>
      <c r="MWY2"/>
      <c r="MWZ2"/>
      <c r="MXA2"/>
      <c r="MXB2"/>
      <c r="MXC2"/>
      <c r="MXD2"/>
      <c r="MXE2"/>
      <c r="MXF2"/>
      <c r="MXG2"/>
      <c r="MXH2"/>
      <c r="MXI2"/>
      <c r="MXJ2"/>
      <c r="MXK2"/>
      <c r="MXL2"/>
      <c r="MXM2"/>
      <c r="MXN2"/>
      <c r="MXO2"/>
      <c r="MXP2"/>
      <c r="MXQ2"/>
      <c r="MXR2"/>
      <c r="MXS2"/>
      <c r="MXT2"/>
      <c r="MXU2"/>
      <c r="MXV2"/>
      <c r="MXW2"/>
      <c r="MXX2"/>
      <c r="MXY2"/>
      <c r="MXZ2"/>
      <c r="MYA2"/>
      <c r="MYB2"/>
      <c r="MYC2"/>
      <c r="MYD2"/>
      <c r="MYE2"/>
      <c r="MYF2"/>
      <c r="MYG2"/>
      <c r="MYH2"/>
      <c r="MYI2"/>
      <c r="MYJ2"/>
      <c r="MYK2"/>
      <c r="MYL2"/>
      <c r="MYM2"/>
      <c r="MYN2"/>
      <c r="MYO2"/>
      <c r="MYP2"/>
      <c r="MYQ2"/>
      <c r="MYR2"/>
      <c r="MYS2"/>
      <c r="MYT2"/>
      <c r="MYU2"/>
      <c r="MYV2"/>
      <c r="MYW2"/>
      <c r="MYX2"/>
      <c r="MYY2"/>
      <c r="MYZ2"/>
      <c r="MZA2"/>
      <c r="MZB2"/>
      <c r="MZC2"/>
      <c r="MZD2"/>
      <c r="MZE2"/>
      <c r="MZF2"/>
      <c r="MZG2"/>
      <c r="MZH2"/>
      <c r="MZI2"/>
      <c r="MZJ2"/>
      <c r="MZK2"/>
      <c r="MZL2"/>
      <c r="MZM2"/>
      <c r="MZN2"/>
      <c r="MZO2"/>
      <c r="MZP2"/>
      <c r="MZQ2"/>
      <c r="MZR2"/>
      <c r="MZS2"/>
      <c r="MZT2"/>
      <c r="MZU2"/>
      <c r="MZV2"/>
      <c r="MZW2"/>
      <c r="MZX2"/>
      <c r="MZY2"/>
      <c r="MZZ2"/>
      <c r="NAA2"/>
      <c r="NAB2"/>
      <c r="NAC2"/>
      <c r="NAD2"/>
      <c r="NAE2"/>
      <c r="NAF2"/>
      <c r="NAG2"/>
      <c r="NAH2"/>
      <c r="NAI2"/>
      <c r="NAJ2"/>
      <c r="NAK2"/>
      <c r="NAL2"/>
      <c r="NAM2"/>
      <c r="NAN2"/>
      <c r="NAO2"/>
      <c r="NAP2"/>
      <c r="NAQ2"/>
      <c r="NAR2"/>
      <c r="NAS2"/>
      <c r="NAT2"/>
      <c r="NAU2"/>
      <c r="NAV2"/>
      <c r="NAW2"/>
      <c r="NAX2"/>
      <c r="NAY2"/>
      <c r="NAZ2"/>
      <c r="NBA2"/>
      <c r="NBB2"/>
      <c r="NBC2"/>
      <c r="NBD2"/>
      <c r="NBE2"/>
      <c r="NBF2"/>
      <c r="NBG2"/>
      <c r="NBH2"/>
      <c r="NBI2"/>
      <c r="NBJ2"/>
      <c r="NBK2"/>
      <c r="NBL2"/>
      <c r="NBM2"/>
      <c r="NBN2"/>
      <c r="NBO2"/>
      <c r="NBP2"/>
      <c r="NBQ2"/>
      <c r="NBR2"/>
      <c r="NBS2"/>
      <c r="NBT2"/>
      <c r="NBU2"/>
      <c r="NBV2"/>
      <c r="NBW2"/>
      <c r="NBX2"/>
      <c r="NBY2"/>
      <c r="NBZ2"/>
      <c r="NCA2"/>
      <c r="NCB2"/>
      <c r="NCC2"/>
      <c r="NCD2"/>
      <c r="NCE2"/>
      <c r="NCF2"/>
      <c r="NCG2"/>
      <c r="NCH2"/>
      <c r="NCI2"/>
      <c r="NCJ2"/>
      <c r="NCK2"/>
      <c r="NCL2"/>
      <c r="NCM2"/>
      <c r="NCN2"/>
      <c r="NCO2"/>
      <c r="NCP2"/>
      <c r="NCQ2"/>
      <c r="NCR2"/>
      <c r="NCS2"/>
      <c r="NCT2"/>
      <c r="NCU2"/>
      <c r="NCV2"/>
      <c r="NCW2"/>
      <c r="NCX2"/>
      <c r="NCY2"/>
      <c r="NCZ2"/>
      <c r="NDA2"/>
      <c r="NDB2"/>
      <c r="NDC2"/>
      <c r="NDD2"/>
      <c r="NDE2"/>
      <c r="NDF2"/>
      <c r="NDG2"/>
      <c r="NDH2"/>
      <c r="NDI2"/>
      <c r="NDJ2"/>
      <c r="NDK2"/>
      <c r="NDL2"/>
      <c r="NDM2"/>
      <c r="NDN2"/>
      <c r="NDO2"/>
      <c r="NDP2"/>
      <c r="NDQ2"/>
      <c r="NDR2"/>
      <c r="NDS2"/>
      <c r="NDT2"/>
      <c r="NDU2"/>
      <c r="NDV2"/>
      <c r="NDW2"/>
      <c r="NDX2"/>
      <c r="NDY2"/>
      <c r="NDZ2"/>
      <c r="NEA2"/>
      <c r="NEB2"/>
      <c r="NEC2"/>
      <c r="NED2"/>
      <c r="NEE2"/>
      <c r="NEF2"/>
      <c r="NEG2"/>
      <c r="NEH2"/>
      <c r="NEI2"/>
      <c r="NEJ2"/>
      <c r="NEK2"/>
      <c r="NEL2"/>
      <c r="NEM2"/>
      <c r="NEN2"/>
      <c r="NEO2"/>
      <c r="NEP2"/>
      <c r="NEQ2"/>
      <c r="NER2"/>
      <c r="NES2"/>
      <c r="NET2"/>
      <c r="NEU2"/>
      <c r="NEV2"/>
      <c r="NEW2"/>
      <c r="NEX2"/>
      <c r="NEY2"/>
      <c r="NEZ2"/>
      <c r="NFA2"/>
      <c r="NFB2"/>
      <c r="NFC2"/>
      <c r="NFD2"/>
      <c r="NFE2"/>
      <c r="NFF2"/>
      <c r="NFG2"/>
      <c r="NFH2"/>
      <c r="NFI2"/>
      <c r="NFJ2"/>
      <c r="NFK2"/>
      <c r="NFL2"/>
      <c r="NFM2"/>
      <c r="NFN2"/>
      <c r="NFO2"/>
      <c r="NFP2"/>
      <c r="NFQ2"/>
      <c r="NFR2"/>
      <c r="NFS2"/>
      <c r="NFT2"/>
      <c r="NFU2"/>
      <c r="NFV2"/>
      <c r="NFW2"/>
      <c r="NFX2"/>
      <c r="NFY2"/>
      <c r="NFZ2"/>
      <c r="NGA2"/>
      <c r="NGB2"/>
      <c r="NGC2"/>
      <c r="NGD2"/>
      <c r="NGE2"/>
      <c r="NGF2"/>
      <c r="NGG2"/>
      <c r="NGH2"/>
      <c r="NGI2"/>
      <c r="NGJ2"/>
      <c r="NGK2"/>
      <c r="NGL2"/>
      <c r="NGM2"/>
      <c r="NGN2"/>
      <c r="NGO2"/>
      <c r="NGP2"/>
      <c r="NGQ2"/>
      <c r="NGR2"/>
      <c r="NGS2"/>
      <c r="NGT2"/>
      <c r="NGU2"/>
      <c r="NGV2"/>
      <c r="NGW2"/>
      <c r="NGX2"/>
      <c r="NGY2"/>
      <c r="NGZ2"/>
      <c r="NHA2"/>
      <c r="NHB2"/>
      <c r="NHC2"/>
      <c r="NHD2"/>
      <c r="NHE2"/>
      <c r="NHF2"/>
      <c r="NHG2"/>
      <c r="NHH2"/>
      <c r="NHI2"/>
      <c r="NHJ2"/>
      <c r="NHK2"/>
      <c r="NHL2"/>
      <c r="NHM2"/>
      <c r="NHN2"/>
      <c r="NHO2"/>
      <c r="NHP2"/>
      <c r="NHQ2"/>
      <c r="NHR2"/>
      <c r="NHS2"/>
      <c r="NHT2"/>
      <c r="NHU2"/>
      <c r="NHV2"/>
      <c r="NHW2"/>
      <c r="NHX2"/>
      <c r="NHY2"/>
      <c r="NHZ2"/>
      <c r="NIA2"/>
      <c r="NIB2"/>
      <c r="NIC2"/>
      <c r="NID2"/>
      <c r="NIE2"/>
      <c r="NIF2"/>
      <c r="NIG2"/>
      <c r="NIH2"/>
      <c r="NII2"/>
      <c r="NIJ2"/>
      <c r="NIK2"/>
      <c r="NIL2"/>
      <c r="NIM2"/>
      <c r="NIN2"/>
      <c r="NIO2"/>
      <c r="NIP2"/>
      <c r="NIQ2"/>
      <c r="NIR2"/>
      <c r="NIS2"/>
      <c r="NIT2"/>
      <c r="NIU2"/>
      <c r="NIV2"/>
      <c r="NIW2"/>
      <c r="NIX2"/>
      <c r="NIY2"/>
      <c r="NIZ2"/>
      <c r="NJA2"/>
      <c r="NJB2"/>
      <c r="NJC2"/>
      <c r="NJD2"/>
      <c r="NJE2"/>
      <c r="NJF2"/>
      <c r="NJG2"/>
      <c r="NJH2"/>
      <c r="NJI2"/>
      <c r="NJJ2"/>
      <c r="NJK2"/>
      <c r="NJL2"/>
      <c r="NJM2"/>
      <c r="NJN2"/>
      <c r="NJO2"/>
      <c r="NJP2"/>
      <c r="NJQ2"/>
      <c r="NJR2"/>
      <c r="NJS2"/>
      <c r="NJT2"/>
      <c r="NJU2"/>
      <c r="NJV2"/>
      <c r="NJW2"/>
      <c r="NJX2"/>
      <c r="NJY2"/>
      <c r="NJZ2"/>
      <c r="NKA2"/>
      <c r="NKB2"/>
      <c r="NKC2"/>
      <c r="NKD2"/>
      <c r="NKE2"/>
      <c r="NKF2"/>
      <c r="NKG2"/>
      <c r="NKH2"/>
      <c r="NKI2"/>
      <c r="NKJ2"/>
      <c r="NKK2"/>
      <c r="NKL2"/>
      <c r="NKM2"/>
      <c r="NKN2"/>
      <c r="NKO2"/>
      <c r="NKP2"/>
      <c r="NKQ2"/>
      <c r="NKR2"/>
      <c r="NKS2"/>
      <c r="NKT2"/>
      <c r="NKU2"/>
      <c r="NKV2"/>
      <c r="NKW2"/>
      <c r="NKX2"/>
      <c r="NKY2"/>
      <c r="NKZ2"/>
      <c r="NLA2"/>
      <c r="NLB2"/>
      <c r="NLC2"/>
      <c r="NLD2"/>
      <c r="NLE2"/>
      <c r="NLF2"/>
      <c r="NLG2"/>
      <c r="NLH2"/>
      <c r="NLI2"/>
      <c r="NLJ2"/>
      <c r="NLK2"/>
      <c r="NLL2"/>
      <c r="NLM2"/>
      <c r="NLN2"/>
      <c r="NLO2"/>
      <c r="NLP2"/>
      <c r="NLQ2"/>
      <c r="NLR2"/>
      <c r="NLS2"/>
      <c r="NLT2"/>
      <c r="NLU2"/>
      <c r="NLV2"/>
      <c r="NLW2"/>
      <c r="NLX2"/>
      <c r="NLY2"/>
      <c r="NLZ2"/>
      <c r="NMA2"/>
      <c r="NMB2"/>
      <c r="NMC2"/>
      <c r="NMD2"/>
      <c r="NME2"/>
      <c r="NMF2"/>
      <c r="NMG2"/>
      <c r="NMH2"/>
      <c r="NMI2"/>
      <c r="NMJ2"/>
      <c r="NMK2"/>
      <c r="NML2"/>
      <c r="NMM2"/>
      <c r="NMN2"/>
      <c r="NMO2"/>
      <c r="NMP2"/>
      <c r="NMQ2"/>
      <c r="NMR2"/>
      <c r="NMS2"/>
      <c r="NMT2"/>
      <c r="NMU2"/>
      <c r="NMV2"/>
      <c r="NMW2"/>
      <c r="NMX2"/>
      <c r="NMY2"/>
      <c r="NMZ2"/>
      <c r="NNA2"/>
      <c r="NNB2"/>
      <c r="NNC2"/>
      <c r="NND2"/>
      <c r="NNE2"/>
      <c r="NNF2"/>
      <c r="NNG2"/>
      <c r="NNH2"/>
      <c r="NNI2"/>
      <c r="NNJ2"/>
      <c r="NNK2"/>
      <c r="NNL2"/>
      <c r="NNM2"/>
      <c r="NNN2"/>
      <c r="NNO2"/>
      <c r="NNP2"/>
      <c r="NNQ2"/>
      <c r="NNR2"/>
      <c r="NNS2"/>
      <c r="NNT2"/>
      <c r="NNU2"/>
      <c r="NNV2"/>
      <c r="NNW2"/>
      <c r="NNX2"/>
      <c r="NNY2"/>
      <c r="NNZ2"/>
      <c r="NOA2"/>
      <c r="NOB2"/>
      <c r="NOC2"/>
      <c r="NOD2"/>
      <c r="NOE2"/>
      <c r="NOF2"/>
      <c r="NOG2"/>
      <c r="NOH2"/>
      <c r="NOI2"/>
      <c r="NOJ2"/>
      <c r="NOK2"/>
      <c r="NOL2"/>
      <c r="NOM2"/>
      <c r="NON2"/>
      <c r="NOO2"/>
      <c r="NOP2"/>
      <c r="NOQ2"/>
      <c r="NOR2"/>
      <c r="NOS2"/>
      <c r="NOT2"/>
      <c r="NOU2"/>
      <c r="NOV2"/>
      <c r="NOW2"/>
      <c r="NOX2"/>
      <c r="NOY2"/>
      <c r="NOZ2"/>
      <c r="NPA2"/>
      <c r="NPB2"/>
      <c r="NPC2"/>
      <c r="NPD2"/>
      <c r="NPE2"/>
      <c r="NPF2"/>
      <c r="NPG2"/>
      <c r="NPH2"/>
      <c r="NPI2"/>
      <c r="NPJ2"/>
      <c r="NPK2"/>
      <c r="NPL2"/>
      <c r="NPM2"/>
      <c r="NPN2"/>
      <c r="NPO2"/>
      <c r="NPP2"/>
      <c r="NPQ2"/>
      <c r="NPR2"/>
      <c r="NPS2"/>
      <c r="NPT2"/>
      <c r="NPU2"/>
      <c r="NPV2"/>
      <c r="NPW2"/>
      <c r="NPX2"/>
      <c r="NPY2"/>
      <c r="NPZ2"/>
      <c r="NQA2"/>
      <c r="NQB2"/>
      <c r="NQC2"/>
      <c r="NQD2"/>
      <c r="NQE2"/>
      <c r="NQF2"/>
      <c r="NQG2"/>
      <c r="NQH2"/>
      <c r="NQI2"/>
      <c r="NQJ2"/>
      <c r="NQK2"/>
      <c r="NQL2"/>
      <c r="NQM2"/>
      <c r="NQN2"/>
      <c r="NQO2"/>
      <c r="NQP2"/>
      <c r="NQQ2"/>
      <c r="NQR2"/>
      <c r="NQS2"/>
      <c r="NQT2"/>
      <c r="NQU2"/>
      <c r="NQV2"/>
      <c r="NQW2"/>
      <c r="NQX2"/>
      <c r="NQY2"/>
      <c r="NQZ2"/>
      <c r="NRA2"/>
      <c r="NRB2"/>
      <c r="NRC2"/>
      <c r="NRD2"/>
      <c r="NRE2"/>
      <c r="NRF2"/>
      <c r="NRG2"/>
      <c r="NRH2"/>
      <c r="NRI2"/>
      <c r="NRJ2"/>
      <c r="NRK2"/>
      <c r="NRL2"/>
      <c r="NRM2"/>
      <c r="NRN2"/>
      <c r="NRO2"/>
      <c r="NRP2"/>
      <c r="NRQ2"/>
      <c r="NRR2"/>
      <c r="NRS2"/>
      <c r="NRT2"/>
      <c r="NRU2"/>
      <c r="NRV2"/>
      <c r="NRW2"/>
      <c r="NRX2"/>
      <c r="NRY2"/>
      <c r="NRZ2"/>
      <c r="NSA2"/>
      <c r="NSB2"/>
      <c r="NSC2"/>
      <c r="NSD2"/>
      <c r="NSE2"/>
      <c r="NSF2"/>
      <c r="NSG2"/>
      <c r="NSH2"/>
      <c r="NSI2"/>
      <c r="NSJ2"/>
      <c r="NSK2"/>
      <c r="NSL2"/>
      <c r="NSM2"/>
      <c r="NSN2"/>
      <c r="NSO2"/>
      <c r="NSP2"/>
      <c r="NSQ2"/>
      <c r="NSR2"/>
      <c r="NSS2"/>
      <c r="NST2"/>
      <c r="NSU2"/>
      <c r="NSV2"/>
      <c r="NSW2"/>
      <c r="NSX2"/>
      <c r="NSY2"/>
      <c r="NSZ2"/>
      <c r="NTA2"/>
      <c r="NTB2"/>
      <c r="NTC2"/>
      <c r="NTD2"/>
      <c r="NTE2"/>
      <c r="NTF2"/>
      <c r="NTG2"/>
      <c r="NTH2"/>
      <c r="NTI2"/>
      <c r="NTJ2"/>
      <c r="NTK2"/>
      <c r="NTL2"/>
      <c r="NTM2"/>
      <c r="NTN2"/>
      <c r="NTO2"/>
      <c r="NTP2"/>
      <c r="NTQ2"/>
      <c r="NTR2"/>
      <c r="NTS2"/>
      <c r="NTT2"/>
      <c r="NTU2"/>
      <c r="NTV2"/>
      <c r="NTW2"/>
      <c r="NTX2"/>
      <c r="NTY2"/>
      <c r="NTZ2"/>
      <c r="NUA2"/>
      <c r="NUB2"/>
      <c r="NUC2"/>
      <c r="NUD2"/>
      <c r="NUE2"/>
      <c r="NUF2"/>
      <c r="NUG2"/>
      <c r="NUH2"/>
      <c r="NUI2"/>
      <c r="NUJ2"/>
      <c r="NUK2"/>
      <c r="NUL2"/>
      <c r="NUM2"/>
      <c r="NUN2"/>
      <c r="NUO2"/>
      <c r="NUP2"/>
      <c r="NUQ2"/>
      <c r="NUR2"/>
      <c r="NUS2"/>
      <c r="NUT2"/>
      <c r="NUU2"/>
      <c r="NUV2"/>
      <c r="NUW2"/>
      <c r="NUX2"/>
      <c r="NUY2"/>
      <c r="NUZ2"/>
      <c r="NVA2"/>
      <c r="NVB2"/>
      <c r="NVC2"/>
      <c r="NVD2"/>
      <c r="NVE2"/>
      <c r="NVF2"/>
      <c r="NVG2"/>
      <c r="NVH2"/>
      <c r="NVI2"/>
      <c r="NVJ2"/>
      <c r="NVK2"/>
      <c r="NVL2"/>
      <c r="NVM2"/>
      <c r="NVN2"/>
      <c r="NVO2"/>
      <c r="NVP2"/>
      <c r="NVQ2"/>
      <c r="NVR2"/>
      <c r="NVS2"/>
      <c r="NVT2"/>
      <c r="NVU2"/>
      <c r="NVV2"/>
      <c r="NVW2"/>
      <c r="NVX2"/>
      <c r="NVY2"/>
      <c r="NVZ2"/>
      <c r="NWA2"/>
      <c r="NWB2"/>
      <c r="NWC2"/>
      <c r="NWD2"/>
      <c r="NWE2"/>
      <c r="NWF2"/>
      <c r="NWG2"/>
      <c r="NWH2"/>
      <c r="NWI2"/>
      <c r="NWJ2"/>
      <c r="NWK2"/>
      <c r="NWL2"/>
      <c r="NWM2"/>
      <c r="NWN2"/>
      <c r="NWO2"/>
      <c r="NWP2"/>
      <c r="NWQ2"/>
      <c r="NWR2"/>
      <c r="NWS2"/>
      <c r="NWT2"/>
      <c r="NWU2"/>
      <c r="NWV2"/>
      <c r="NWW2"/>
      <c r="NWX2"/>
      <c r="NWY2"/>
      <c r="NWZ2"/>
      <c r="NXA2"/>
      <c r="NXB2"/>
      <c r="NXC2"/>
      <c r="NXD2"/>
      <c r="NXE2"/>
      <c r="NXF2"/>
      <c r="NXG2"/>
      <c r="NXH2"/>
      <c r="NXI2"/>
      <c r="NXJ2"/>
      <c r="NXK2"/>
      <c r="NXL2"/>
      <c r="NXM2"/>
      <c r="NXN2"/>
      <c r="NXO2"/>
      <c r="NXP2"/>
      <c r="NXQ2"/>
      <c r="NXR2"/>
      <c r="NXS2"/>
      <c r="NXT2"/>
      <c r="NXU2"/>
      <c r="NXV2"/>
      <c r="NXW2"/>
      <c r="NXX2"/>
      <c r="NXY2"/>
      <c r="NXZ2"/>
      <c r="NYA2"/>
      <c r="NYB2"/>
      <c r="NYC2"/>
      <c r="NYD2"/>
      <c r="NYE2"/>
      <c r="NYF2"/>
      <c r="NYG2"/>
      <c r="NYH2"/>
      <c r="NYI2"/>
      <c r="NYJ2"/>
      <c r="NYK2"/>
      <c r="NYL2"/>
      <c r="NYM2"/>
      <c r="NYN2"/>
      <c r="NYO2"/>
      <c r="NYP2"/>
      <c r="NYQ2"/>
      <c r="NYR2"/>
      <c r="NYS2"/>
      <c r="NYT2"/>
      <c r="NYU2"/>
      <c r="NYV2"/>
      <c r="NYW2"/>
      <c r="NYX2"/>
      <c r="NYY2"/>
      <c r="NYZ2"/>
      <c r="NZA2"/>
      <c r="NZB2"/>
      <c r="NZC2"/>
      <c r="NZD2"/>
      <c r="NZE2"/>
      <c r="NZF2"/>
      <c r="NZG2"/>
      <c r="NZH2"/>
      <c r="NZI2"/>
      <c r="NZJ2"/>
      <c r="NZK2"/>
      <c r="NZL2"/>
      <c r="NZM2"/>
      <c r="NZN2"/>
      <c r="NZO2"/>
      <c r="NZP2"/>
      <c r="NZQ2"/>
      <c r="NZR2"/>
      <c r="NZS2"/>
      <c r="NZT2"/>
      <c r="NZU2"/>
      <c r="NZV2"/>
      <c r="NZW2"/>
      <c r="NZX2"/>
      <c r="NZY2"/>
      <c r="NZZ2"/>
      <c r="OAA2"/>
      <c r="OAB2"/>
      <c r="OAC2"/>
      <c r="OAD2"/>
      <c r="OAE2"/>
      <c r="OAF2"/>
      <c r="OAG2"/>
      <c r="OAH2"/>
      <c r="OAI2"/>
      <c r="OAJ2"/>
      <c r="OAK2"/>
      <c r="OAL2"/>
      <c r="OAM2"/>
      <c r="OAN2"/>
      <c r="OAO2"/>
      <c r="OAP2"/>
      <c r="OAQ2"/>
      <c r="OAR2"/>
      <c r="OAS2"/>
      <c r="OAT2"/>
      <c r="OAU2"/>
      <c r="OAV2"/>
      <c r="OAW2"/>
      <c r="OAX2"/>
      <c r="OAY2"/>
      <c r="OAZ2"/>
      <c r="OBA2"/>
      <c r="OBB2"/>
      <c r="OBC2"/>
      <c r="OBD2"/>
      <c r="OBE2"/>
      <c r="OBF2"/>
      <c r="OBG2"/>
      <c r="OBH2"/>
      <c r="OBI2"/>
      <c r="OBJ2"/>
      <c r="OBK2"/>
      <c r="OBL2"/>
      <c r="OBM2"/>
      <c r="OBN2"/>
      <c r="OBO2"/>
      <c r="OBP2"/>
      <c r="OBQ2"/>
      <c r="OBR2"/>
      <c r="OBS2"/>
      <c r="OBT2"/>
      <c r="OBU2"/>
      <c r="OBV2"/>
      <c r="OBW2"/>
      <c r="OBX2"/>
      <c r="OBY2"/>
      <c r="OBZ2"/>
      <c r="OCA2"/>
      <c r="OCB2"/>
      <c r="OCC2"/>
      <c r="OCD2"/>
      <c r="OCE2"/>
      <c r="OCF2"/>
      <c r="OCG2"/>
      <c r="OCH2"/>
      <c r="OCI2"/>
      <c r="OCJ2"/>
      <c r="OCK2"/>
      <c r="OCL2"/>
      <c r="OCM2"/>
      <c r="OCN2"/>
      <c r="OCO2"/>
      <c r="OCP2"/>
      <c r="OCQ2"/>
      <c r="OCR2"/>
      <c r="OCS2"/>
      <c r="OCT2"/>
      <c r="OCU2"/>
      <c r="OCV2"/>
      <c r="OCW2"/>
      <c r="OCX2"/>
      <c r="OCY2"/>
      <c r="OCZ2"/>
      <c r="ODA2"/>
      <c r="ODB2"/>
      <c r="ODC2"/>
      <c r="ODD2"/>
      <c r="ODE2"/>
      <c r="ODF2"/>
      <c r="ODG2"/>
      <c r="ODH2"/>
      <c r="ODI2"/>
      <c r="ODJ2"/>
      <c r="ODK2"/>
      <c r="ODL2"/>
      <c r="ODM2"/>
      <c r="ODN2"/>
      <c r="ODO2"/>
      <c r="ODP2"/>
      <c r="ODQ2"/>
      <c r="ODR2"/>
      <c r="ODS2"/>
      <c r="ODT2"/>
      <c r="ODU2"/>
      <c r="ODV2"/>
      <c r="ODW2"/>
      <c r="ODX2"/>
      <c r="ODY2"/>
      <c r="ODZ2"/>
      <c r="OEA2"/>
      <c r="OEB2"/>
      <c r="OEC2"/>
      <c r="OED2"/>
      <c r="OEE2"/>
      <c r="OEF2"/>
      <c r="OEG2"/>
      <c r="OEH2"/>
      <c r="OEI2"/>
      <c r="OEJ2"/>
      <c r="OEK2"/>
      <c r="OEL2"/>
      <c r="OEM2"/>
      <c r="OEN2"/>
      <c r="OEO2"/>
      <c r="OEP2"/>
      <c r="OEQ2"/>
      <c r="OER2"/>
      <c r="OES2"/>
      <c r="OET2"/>
      <c r="OEU2"/>
      <c r="OEV2"/>
      <c r="OEW2"/>
      <c r="OEX2"/>
      <c r="OEY2"/>
      <c r="OEZ2"/>
      <c r="OFA2"/>
      <c r="OFB2"/>
      <c r="OFC2"/>
      <c r="OFD2"/>
      <c r="OFE2"/>
      <c r="OFF2"/>
      <c r="OFG2"/>
      <c r="OFH2"/>
      <c r="OFI2"/>
      <c r="OFJ2"/>
      <c r="OFK2"/>
      <c r="OFL2"/>
      <c r="OFM2"/>
      <c r="OFN2"/>
      <c r="OFO2"/>
      <c r="OFP2"/>
      <c r="OFQ2"/>
      <c r="OFR2"/>
      <c r="OFS2"/>
      <c r="OFT2"/>
      <c r="OFU2"/>
      <c r="OFV2"/>
      <c r="OFW2"/>
      <c r="OFX2"/>
      <c r="OFY2"/>
      <c r="OFZ2"/>
      <c r="OGA2"/>
      <c r="OGB2"/>
      <c r="OGC2"/>
      <c r="OGD2"/>
      <c r="OGE2"/>
      <c r="OGF2"/>
      <c r="OGG2"/>
      <c r="OGH2"/>
      <c r="OGI2"/>
      <c r="OGJ2"/>
      <c r="OGK2"/>
      <c r="OGL2"/>
      <c r="OGM2"/>
      <c r="OGN2"/>
      <c r="OGO2"/>
      <c r="OGP2"/>
      <c r="OGQ2"/>
      <c r="OGR2"/>
      <c r="OGS2"/>
      <c r="OGT2"/>
      <c r="OGU2"/>
      <c r="OGV2"/>
      <c r="OGW2"/>
      <c r="OGX2"/>
      <c r="OGY2"/>
      <c r="OGZ2"/>
      <c r="OHA2"/>
      <c r="OHB2"/>
      <c r="OHC2"/>
      <c r="OHD2"/>
      <c r="OHE2"/>
      <c r="OHF2"/>
      <c r="OHG2"/>
      <c r="OHH2"/>
      <c r="OHI2"/>
      <c r="OHJ2"/>
      <c r="OHK2"/>
      <c r="OHL2"/>
      <c r="OHM2"/>
      <c r="OHN2"/>
      <c r="OHO2"/>
      <c r="OHP2"/>
      <c r="OHQ2"/>
      <c r="OHR2"/>
      <c r="OHS2"/>
      <c r="OHT2"/>
      <c r="OHU2"/>
      <c r="OHV2"/>
      <c r="OHW2"/>
      <c r="OHX2"/>
      <c r="OHY2"/>
      <c r="OHZ2"/>
      <c r="OIA2"/>
      <c r="OIB2"/>
      <c r="OIC2"/>
      <c r="OID2"/>
      <c r="OIE2"/>
      <c r="OIF2"/>
      <c r="OIG2"/>
      <c r="OIH2"/>
      <c r="OII2"/>
      <c r="OIJ2"/>
      <c r="OIK2"/>
      <c r="OIL2"/>
      <c r="OIM2"/>
      <c r="OIN2"/>
      <c r="OIO2"/>
      <c r="OIP2"/>
      <c r="OIQ2"/>
      <c r="OIR2"/>
      <c r="OIS2"/>
      <c r="OIT2"/>
      <c r="OIU2"/>
      <c r="OIV2"/>
      <c r="OIW2"/>
      <c r="OIX2"/>
      <c r="OIY2"/>
      <c r="OIZ2"/>
      <c r="OJA2"/>
      <c r="OJB2"/>
      <c r="OJC2"/>
      <c r="OJD2"/>
      <c r="OJE2"/>
      <c r="OJF2"/>
      <c r="OJG2"/>
      <c r="OJH2"/>
      <c r="OJI2"/>
      <c r="OJJ2"/>
      <c r="OJK2"/>
      <c r="OJL2"/>
      <c r="OJM2"/>
      <c r="OJN2"/>
      <c r="OJO2"/>
      <c r="OJP2"/>
      <c r="OJQ2"/>
      <c r="OJR2"/>
      <c r="OJS2"/>
      <c r="OJT2"/>
      <c r="OJU2"/>
      <c r="OJV2"/>
      <c r="OJW2"/>
      <c r="OJX2"/>
      <c r="OJY2"/>
      <c r="OJZ2"/>
      <c r="OKA2"/>
      <c r="OKB2"/>
      <c r="OKC2"/>
      <c r="OKD2"/>
      <c r="OKE2"/>
      <c r="OKF2"/>
      <c r="OKG2"/>
      <c r="OKH2"/>
      <c r="OKI2"/>
      <c r="OKJ2"/>
      <c r="OKK2"/>
      <c r="OKL2"/>
      <c r="OKM2"/>
      <c r="OKN2"/>
      <c r="OKO2"/>
      <c r="OKP2"/>
      <c r="OKQ2"/>
      <c r="OKR2"/>
      <c r="OKS2"/>
      <c r="OKT2"/>
      <c r="OKU2"/>
      <c r="OKV2"/>
      <c r="OKW2"/>
      <c r="OKX2"/>
      <c r="OKY2"/>
      <c r="OKZ2"/>
      <c r="OLA2"/>
      <c r="OLB2"/>
      <c r="OLC2"/>
      <c r="OLD2"/>
      <c r="OLE2"/>
      <c r="OLF2"/>
      <c r="OLG2"/>
      <c r="OLH2"/>
      <c r="OLI2"/>
      <c r="OLJ2"/>
      <c r="OLK2"/>
      <c r="OLL2"/>
      <c r="OLM2"/>
      <c r="OLN2"/>
      <c r="OLO2"/>
      <c r="OLP2"/>
      <c r="OLQ2"/>
      <c r="OLR2"/>
      <c r="OLS2"/>
      <c r="OLT2"/>
      <c r="OLU2"/>
      <c r="OLV2"/>
      <c r="OLW2"/>
      <c r="OLX2"/>
      <c r="OLY2"/>
      <c r="OLZ2"/>
      <c r="OMA2"/>
      <c r="OMB2"/>
      <c r="OMC2"/>
      <c r="OMD2"/>
      <c r="OME2"/>
      <c r="OMF2"/>
      <c r="OMG2"/>
      <c r="OMH2"/>
      <c r="OMI2"/>
      <c r="OMJ2"/>
      <c r="OMK2"/>
      <c r="OML2"/>
      <c r="OMM2"/>
      <c r="OMN2"/>
      <c r="OMO2"/>
      <c r="OMP2"/>
      <c r="OMQ2"/>
      <c r="OMR2"/>
      <c r="OMS2"/>
      <c r="OMT2"/>
      <c r="OMU2"/>
      <c r="OMV2"/>
      <c r="OMW2"/>
      <c r="OMX2"/>
      <c r="OMY2"/>
      <c r="OMZ2"/>
      <c r="ONA2"/>
      <c r="ONB2"/>
      <c r="ONC2"/>
      <c r="OND2"/>
      <c r="ONE2"/>
      <c r="ONF2"/>
      <c r="ONG2"/>
      <c r="ONH2"/>
      <c r="ONI2"/>
      <c r="ONJ2"/>
      <c r="ONK2"/>
      <c r="ONL2"/>
      <c r="ONM2"/>
      <c r="ONN2"/>
      <c r="ONO2"/>
      <c r="ONP2"/>
      <c r="ONQ2"/>
      <c r="ONR2"/>
      <c r="ONS2"/>
      <c r="ONT2"/>
      <c r="ONU2"/>
      <c r="ONV2"/>
      <c r="ONW2"/>
      <c r="ONX2"/>
      <c r="ONY2"/>
      <c r="ONZ2"/>
      <c r="OOA2"/>
      <c r="OOB2"/>
      <c r="OOC2"/>
      <c r="OOD2"/>
      <c r="OOE2"/>
      <c r="OOF2"/>
      <c r="OOG2"/>
      <c r="OOH2"/>
      <c r="OOI2"/>
      <c r="OOJ2"/>
      <c r="OOK2"/>
      <c r="OOL2"/>
      <c r="OOM2"/>
      <c r="OON2"/>
      <c r="OOO2"/>
      <c r="OOP2"/>
      <c r="OOQ2"/>
      <c r="OOR2"/>
      <c r="OOS2"/>
      <c r="OOT2"/>
      <c r="OOU2"/>
      <c r="OOV2"/>
      <c r="OOW2"/>
      <c r="OOX2"/>
      <c r="OOY2"/>
      <c r="OOZ2"/>
      <c r="OPA2"/>
      <c r="OPB2"/>
      <c r="OPC2"/>
      <c r="OPD2"/>
      <c r="OPE2"/>
      <c r="OPF2"/>
      <c r="OPG2"/>
      <c r="OPH2"/>
      <c r="OPI2"/>
      <c r="OPJ2"/>
      <c r="OPK2"/>
      <c r="OPL2"/>
      <c r="OPM2"/>
      <c r="OPN2"/>
      <c r="OPO2"/>
      <c r="OPP2"/>
      <c r="OPQ2"/>
      <c r="OPR2"/>
      <c r="OPS2"/>
      <c r="OPT2"/>
      <c r="OPU2"/>
      <c r="OPV2"/>
      <c r="OPW2"/>
      <c r="OPX2"/>
      <c r="OPY2"/>
      <c r="OPZ2"/>
      <c r="OQA2"/>
      <c r="OQB2"/>
      <c r="OQC2"/>
      <c r="OQD2"/>
      <c r="OQE2"/>
      <c r="OQF2"/>
      <c r="OQG2"/>
      <c r="OQH2"/>
      <c r="OQI2"/>
      <c r="OQJ2"/>
      <c r="OQK2"/>
      <c r="OQL2"/>
      <c r="OQM2"/>
      <c r="OQN2"/>
      <c r="OQO2"/>
      <c r="OQP2"/>
      <c r="OQQ2"/>
      <c r="OQR2"/>
      <c r="OQS2"/>
      <c r="OQT2"/>
      <c r="OQU2"/>
      <c r="OQV2"/>
      <c r="OQW2"/>
      <c r="OQX2"/>
      <c r="OQY2"/>
      <c r="OQZ2"/>
      <c r="ORA2"/>
      <c r="ORB2"/>
      <c r="ORC2"/>
      <c r="ORD2"/>
      <c r="ORE2"/>
      <c r="ORF2"/>
      <c r="ORG2"/>
      <c r="ORH2"/>
      <c r="ORI2"/>
      <c r="ORJ2"/>
      <c r="ORK2"/>
      <c r="ORL2"/>
      <c r="ORM2"/>
      <c r="ORN2"/>
      <c r="ORO2"/>
      <c r="ORP2"/>
      <c r="ORQ2"/>
      <c r="ORR2"/>
      <c r="ORS2"/>
      <c r="ORT2"/>
      <c r="ORU2"/>
      <c r="ORV2"/>
      <c r="ORW2"/>
      <c r="ORX2"/>
      <c r="ORY2"/>
      <c r="ORZ2"/>
      <c r="OSA2"/>
      <c r="OSB2"/>
      <c r="OSC2"/>
      <c r="OSD2"/>
      <c r="OSE2"/>
      <c r="OSF2"/>
      <c r="OSG2"/>
      <c r="OSH2"/>
      <c r="OSI2"/>
      <c r="OSJ2"/>
      <c r="OSK2"/>
      <c r="OSL2"/>
      <c r="OSM2"/>
      <c r="OSN2"/>
      <c r="OSO2"/>
      <c r="OSP2"/>
      <c r="OSQ2"/>
      <c r="OSR2"/>
      <c r="OSS2"/>
      <c r="OST2"/>
      <c r="OSU2"/>
      <c r="OSV2"/>
      <c r="OSW2"/>
      <c r="OSX2"/>
      <c r="OSY2"/>
      <c r="OSZ2"/>
      <c r="OTA2"/>
      <c r="OTB2"/>
      <c r="OTC2"/>
      <c r="OTD2"/>
      <c r="OTE2"/>
      <c r="OTF2"/>
      <c r="OTG2"/>
      <c r="OTH2"/>
      <c r="OTI2"/>
      <c r="OTJ2"/>
      <c r="OTK2"/>
      <c r="OTL2"/>
      <c r="OTM2"/>
      <c r="OTN2"/>
      <c r="OTO2"/>
      <c r="OTP2"/>
      <c r="OTQ2"/>
      <c r="OTR2"/>
      <c r="OTS2"/>
      <c r="OTT2"/>
      <c r="OTU2"/>
      <c r="OTV2"/>
      <c r="OTW2"/>
      <c r="OTX2"/>
      <c r="OTY2"/>
      <c r="OTZ2"/>
      <c r="OUA2"/>
      <c r="OUB2"/>
      <c r="OUC2"/>
      <c r="OUD2"/>
      <c r="OUE2"/>
      <c r="OUF2"/>
      <c r="OUG2"/>
      <c r="OUH2"/>
      <c r="OUI2"/>
      <c r="OUJ2"/>
      <c r="OUK2"/>
      <c r="OUL2"/>
      <c r="OUM2"/>
      <c r="OUN2"/>
      <c r="OUO2"/>
      <c r="OUP2"/>
      <c r="OUQ2"/>
      <c r="OUR2"/>
      <c r="OUS2"/>
      <c r="OUT2"/>
      <c r="OUU2"/>
      <c r="OUV2"/>
      <c r="OUW2"/>
      <c r="OUX2"/>
      <c r="OUY2"/>
      <c r="OUZ2"/>
      <c r="OVA2"/>
      <c r="OVB2"/>
      <c r="OVC2"/>
      <c r="OVD2"/>
      <c r="OVE2"/>
      <c r="OVF2"/>
      <c r="OVG2"/>
      <c r="OVH2"/>
      <c r="OVI2"/>
      <c r="OVJ2"/>
      <c r="OVK2"/>
      <c r="OVL2"/>
      <c r="OVM2"/>
      <c r="OVN2"/>
      <c r="OVO2"/>
      <c r="OVP2"/>
      <c r="OVQ2"/>
      <c r="OVR2"/>
      <c r="OVS2"/>
      <c r="OVT2"/>
      <c r="OVU2"/>
      <c r="OVV2"/>
      <c r="OVW2"/>
      <c r="OVX2"/>
      <c r="OVY2"/>
      <c r="OVZ2"/>
      <c r="OWA2"/>
      <c r="OWB2"/>
      <c r="OWC2"/>
      <c r="OWD2"/>
      <c r="OWE2"/>
      <c r="OWF2"/>
      <c r="OWG2"/>
      <c r="OWH2"/>
      <c r="OWI2"/>
      <c r="OWJ2"/>
      <c r="OWK2"/>
      <c r="OWL2"/>
      <c r="OWM2"/>
      <c r="OWN2"/>
      <c r="OWO2"/>
      <c r="OWP2"/>
      <c r="OWQ2"/>
      <c r="OWR2"/>
      <c r="OWS2"/>
      <c r="OWT2"/>
      <c r="OWU2"/>
      <c r="OWV2"/>
      <c r="OWW2"/>
      <c r="OWX2"/>
      <c r="OWY2"/>
      <c r="OWZ2"/>
      <c r="OXA2"/>
      <c r="OXB2"/>
      <c r="OXC2"/>
      <c r="OXD2"/>
      <c r="OXE2"/>
      <c r="OXF2"/>
      <c r="OXG2"/>
      <c r="OXH2"/>
      <c r="OXI2"/>
      <c r="OXJ2"/>
      <c r="OXK2"/>
      <c r="OXL2"/>
      <c r="OXM2"/>
      <c r="OXN2"/>
      <c r="OXO2"/>
      <c r="OXP2"/>
      <c r="OXQ2"/>
      <c r="OXR2"/>
      <c r="OXS2"/>
      <c r="OXT2"/>
      <c r="OXU2"/>
      <c r="OXV2"/>
      <c r="OXW2"/>
      <c r="OXX2"/>
      <c r="OXY2"/>
      <c r="OXZ2"/>
      <c r="OYA2"/>
      <c r="OYB2"/>
      <c r="OYC2"/>
      <c r="OYD2"/>
      <c r="OYE2"/>
      <c r="OYF2"/>
      <c r="OYG2"/>
      <c r="OYH2"/>
      <c r="OYI2"/>
      <c r="OYJ2"/>
      <c r="OYK2"/>
      <c r="OYL2"/>
      <c r="OYM2"/>
      <c r="OYN2"/>
      <c r="OYO2"/>
      <c r="OYP2"/>
      <c r="OYQ2"/>
      <c r="OYR2"/>
      <c r="OYS2"/>
      <c r="OYT2"/>
      <c r="OYU2"/>
      <c r="OYV2"/>
      <c r="OYW2"/>
      <c r="OYX2"/>
      <c r="OYY2"/>
      <c r="OYZ2"/>
      <c r="OZA2"/>
      <c r="OZB2"/>
      <c r="OZC2"/>
      <c r="OZD2"/>
      <c r="OZE2"/>
      <c r="OZF2"/>
      <c r="OZG2"/>
      <c r="OZH2"/>
      <c r="OZI2"/>
      <c r="OZJ2"/>
      <c r="OZK2"/>
      <c r="OZL2"/>
      <c r="OZM2"/>
      <c r="OZN2"/>
      <c r="OZO2"/>
      <c r="OZP2"/>
      <c r="OZQ2"/>
      <c r="OZR2"/>
      <c r="OZS2"/>
      <c r="OZT2"/>
      <c r="OZU2"/>
      <c r="OZV2"/>
      <c r="OZW2"/>
      <c r="OZX2"/>
      <c r="OZY2"/>
      <c r="OZZ2"/>
      <c r="PAA2"/>
      <c r="PAB2"/>
      <c r="PAC2"/>
      <c r="PAD2"/>
      <c r="PAE2"/>
      <c r="PAF2"/>
      <c r="PAG2"/>
      <c r="PAH2"/>
      <c r="PAI2"/>
      <c r="PAJ2"/>
      <c r="PAK2"/>
      <c r="PAL2"/>
      <c r="PAM2"/>
      <c r="PAN2"/>
      <c r="PAO2"/>
      <c r="PAP2"/>
      <c r="PAQ2"/>
      <c r="PAR2"/>
      <c r="PAS2"/>
      <c r="PAT2"/>
      <c r="PAU2"/>
      <c r="PAV2"/>
      <c r="PAW2"/>
      <c r="PAX2"/>
      <c r="PAY2"/>
      <c r="PAZ2"/>
      <c r="PBA2"/>
      <c r="PBB2"/>
      <c r="PBC2"/>
      <c r="PBD2"/>
      <c r="PBE2"/>
      <c r="PBF2"/>
      <c r="PBG2"/>
      <c r="PBH2"/>
      <c r="PBI2"/>
      <c r="PBJ2"/>
      <c r="PBK2"/>
      <c r="PBL2"/>
      <c r="PBM2"/>
      <c r="PBN2"/>
      <c r="PBO2"/>
      <c r="PBP2"/>
      <c r="PBQ2"/>
      <c r="PBR2"/>
      <c r="PBS2"/>
      <c r="PBT2"/>
      <c r="PBU2"/>
      <c r="PBV2"/>
      <c r="PBW2"/>
      <c r="PBX2"/>
      <c r="PBY2"/>
      <c r="PBZ2"/>
      <c r="PCA2"/>
      <c r="PCB2"/>
      <c r="PCC2"/>
      <c r="PCD2"/>
      <c r="PCE2"/>
      <c r="PCF2"/>
      <c r="PCG2"/>
      <c r="PCH2"/>
      <c r="PCI2"/>
      <c r="PCJ2"/>
      <c r="PCK2"/>
      <c r="PCL2"/>
      <c r="PCM2"/>
      <c r="PCN2"/>
      <c r="PCO2"/>
      <c r="PCP2"/>
      <c r="PCQ2"/>
      <c r="PCR2"/>
      <c r="PCS2"/>
      <c r="PCT2"/>
      <c r="PCU2"/>
      <c r="PCV2"/>
      <c r="PCW2"/>
      <c r="PCX2"/>
      <c r="PCY2"/>
      <c r="PCZ2"/>
      <c r="PDA2"/>
      <c r="PDB2"/>
      <c r="PDC2"/>
      <c r="PDD2"/>
      <c r="PDE2"/>
      <c r="PDF2"/>
      <c r="PDG2"/>
      <c r="PDH2"/>
      <c r="PDI2"/>
      <c r="PDJ2"/>
      <c r="PDK2"/>
      <c r="PDL2"/>
      <c r="PDM2"/>
      <c r="PDN2"/>
      <c r="PDO2"/>
      <c r="PDP2"/>
      <c r="PDQ2"/>
      <c r="PDR2"/>
      <c r="PDS2"/>
      <c r="PDT2"/>
      <c r="PDU2"/>
      <c r="PDV2"/>
      <c r="PDW2"/>
      <c r="PDX2"/>
      <c r="PDY2"/>
      <c r="PDZ2"/>
      <c r="PEA2"/>
      <c r="PEB2"/>
      <c r="PEC2"/>
      <c r="PED2"/>
      <c r="PEE2"/>
      <c r="PEF2"/>
      <c r="PEG2"/>
      <c r="PEH2"/>
      <c r="PEI2"/>
      <c r="PEJ2"/>
      <c r="PEK2"/>
      <c r="PEL2"/>
      <c r="PEM2"/>
      <c r="PEN2"/>
      <c r="PEO2"/>
      <c r="PEP2"/>
      <c r="PEQ2"/>
      <c r="PER2"/>
      <c r="PES2"/>
      <c r="PET2"/>
      <c r="PEU2"/>
      <c r="PEV2"/>
      <c r="PEW2"/>
      <c r="PEX2"/>
      <c r="PEY2"/>
      <c r="PEZ2"/>
      <c r="PFA2"/>
      <c r="PFB2"/>
      <c r="PFC2"/>
      <c r="PFD2"/>
      <c r="PFE2"/>
      <c r="PFF2"/>
      <c r="PFG2"/>
      <c r="PFH2"/>
      <c r="PFI2"/>
      <c r="PFJ2"/>
      <c r="PFK2"/>
      <c r="PFL2"/>
      <c r="PFM2"/>
      <c r="PFN2"/>
      <c r="PFO2"/>
      <c r="PFP2"/>
      <c r="PFQ2"/>
      <c r="PFR2"/>
      <c r="PFS2"/>
      <c r="PFT2"/>
      <c r="PFU2"/>
      <c r="PFV2"/>
      <c r="PFW2"/>
      <c r="PFX2"/>
      <c r="PFY2"/>
      <c r="PFZ2"/>
      <c r="PGA2"/>
      <c r="PGB2"/>
      <c r="PGC2"/>
      <c r="PGD2"/>
      <c r="PGE2"/>
      <c r="PGF2"/>
      <c r="PGG2"/>
      <c r="PGH2"/>
      <c r="PGI2"/>
      <c r="PGJ2"/>
      <c r="PGK2"/>
      <c r="PGL2"/>
      <c r="PGM2"/>
      <c r="PGN2"/>
      <c r="PGO2"/>
      <c r="PGP2"/>
      <c r="PGQ2"/>
      <c r="PGR2"/>
      <c r="PGS2"/>
      <c r="PGT2"/>
      <c r="PGU2"/>
      <c r="PGV2"/>
      <c r="PGW2"/>
      <c r="PGX2"/>
      <c r="PGY2"/>
      <c r="PGZ2"/>
      <c r="PHA2"/>
      <c r="PHB2"/>
      <c r="PHC2"/>
      <c r="PHD2"/>
      <c r="PHE2"/>
      <c r="PHF2"/>
      <c r="PHG2"/>
      <c r="PHH2"/>
      <c r="PHI2"/>
      <c r="PHJ2"/>
      <c r="PHK2"/>
      <c r="PHL2"/>
      <c r="PHM2"/>
      <c r="PHN2"/>
      <c r="PHO2"/>
      <c r="PHP2"/>
      <c r="PHQ2"/>
      <c r="PHR2"/>
      <c r="PHS2"/>
      <c r="PHT2"/>
      <c r="PHU2"/>
      <c r="PHV2"/>
      <c r="PHW2"/>
      <c r="PHX2"/>
      <c r="PHY2"/>
      <c r="PHZ2"/>
      <c r="PIA2"/>
      <c r="PIB2"/>
      <c r="PIC2"/>
      <c r="PID2"/>
      <c r="PIE2"/>
      <c r="PIF2"/>
      <c r="PIG2"/>
      <c r="PIH2"/>
      <c r="PII2"/>
      <c r="PIJ2"/>
      <c r="PIK2"/>
      <c r="PIL2"/>
      <c r="PIM2"/>
      <c r="PIN2"/>
      <c r="PIO2"/>
      <c r="PIP2"/>
      <c r="PIQ2"/>
      <c r="PIR2"/>
      <c r="PIS2"/>
      <c r="PIT2"/>
      <c r="PIU2"/>
      <c r="PIV2"/>
      <c r="PIW2"/>
      <c r="PIX2"/>
      <c r="PIY2"/>
      <c r="PIZ2"/>
      <c r="PJA2"/>
      <c r="PJB2"/>
      <c r="PJC2"/>
      <c r="PJD2"/>
      <c r="PJE2"/>
      <c r="PJF2"/>
      <c r="PJG2"/>
      <c r="PJH2"/>
      <c r="PJI2"/>
      <c r="PJJ2"/>
      <c r="PJK2"/>
      <c r="PJL2"/>
      <c r="PJM2"/>
      <c r="PJN2"/>
      <c r="PJO2"/>
      <c r="PJP2"/>
      <c r="PJQ2"/>
      <c r="PJR2"/>
      <c r="PJS2"/>
      <c r="PJT2"/>
      <c r="PJU2"/>
      <c r="PJV2"/>
      <c r="PJW2"/>
      <c r="PJX2"/>
      <c r="PJY2"/>
      <c r="PJZ2"/>
      <c r="PKA2"/>
      <c r="PKB2"/>
      <c r="PKC2"/>
      <c r="PKD2"/>
      <c r="PKE2"/>
      <c r="PKF2"/>
      <c r="PKG2"/>
      <c r="PKH2"/>
      <c r="PKI2"/>
      <c r="PKJ2"/>
      <c r="PKK2"/>
      <c r="PKL2"/>
      <c r="PKM2"/>
      <c r="PKN2"/>
      <c r="PKO2"/>
      <c r="PKP2"/>
      <c r="PKQ2"/>
      <c r="PKR2"/>
      <c r="PKS2"/>
      <c r="PKT2"/>
      <c r="PKU2"/>
      <c r="PKV2"/>
      <c r="PKW2"/>
      <c r="PKX2"/>
      <c r="PKY2"/>
      <c r="PKZ2"/>
      <c r="PLA2"/>
      <c r="PLB2"/>
      <c r="PLC2"/>
      <c r="PLD2"/>
      <c r="PLE2"/>
      <c r="PLF2"/>
      <c r="PLG2"/>
      <c r="PLH2"/>
      <c r="PLI2"/>
      <c r="PLJ2"/>
      <c r="PLK2"/>
      <c r="PLL2"/>
      <c r="PLM2"/>
      <c r="PLN2"/>
      <c r="PLO2"/>
      <c r="PLP2"/>
      <c r="PLQ2"/>
      <c r="PLR2"/>
      <c r="PLS2"/>
      <c r="PLT2"/>
      <c r="PLU2"/>
      <c r="PLV2"/>
      <c r="PLW2"/>
      <c r="PLX2"/>
      <c r="PLY2"/>
      <c r="PLZ2"/>
      <c r="PMA2"/>
      <c r="PMB2"/>
      <c r="PMC2"/>
      <c r="PMD2"/>
      <c r="PME2"/>
      <c r="PMF2"/>
      <c r="PMG2"/>
      <c r="PMH2"/>
      <c r="PMI2"/>
      <c r="PMJ2"/>
      <c r="PMK2"/>
      <c r="PML2"/>
      <c r="PMM2"/>
      <c r="PMN2"/>
      <c r="PMO2"/>
      <c r="PMP2"/>
      <c r="PMQ2"/>
      <c r="PMR2"/>
      <c r="PMS2"/>
      <c r="PMT2"/>
      <c r="PMU2"/>
      <c r="PMV2"/>
      <c r="PMW2"/>
      <c r="PMX2"/>
      <c r="PMY2"/>
      <c r="PMZ2"/>
      <c r="PNA2"/>
      <c r="PNB2"/>
      <c r="PNC2"/>
      <c r="PND2"/>
      <c r="PNE2"/>
      <c r="PNF2"/>
      <c r="PNG2"/>
      <c r="PNH2"/>
      <c r="PNI2"/>
      <c r="PNJ2"/>
      <c r="PNK2"/>
      <c r="PNL2"/>
      <c r="PNM2"/>
      <c r="PNN2"/>
      <c r="PNO2"/>
      <c r="PNP2"/>
      <c r="PNQ2"/>
      <c r="PNR2"/>
      <c r="PNS2"/>
      <c r="PNT2"/>
      <c r="PNU2"/>
      <c r="PNV2"/>
      <c r="PNW2"/>
      <c r="PNX2"/>
      <c r="PNY2"/>
      <c r="PNZ2"/>
      <c r="POA2"/>
      <c r="POB2"/>
      <c r="POC2"/>
      <c r="POD2"/>
      <c r="POE2"/>
      <c r="POF2"/>
      <c r="POG2"/>
      <c r="POH2"/>
      <c r="POI2"/>
      <c r="POJ2"/>
      <c r="POK2"/>
      <c r="POL2"/>
      <c r="POM2"/>
      <c r="PON2"/>
      <c r="POO2"/>
      <c r="POP2"/>
      <c r="POQ2"/>
      <c r="POR2"/>
      <c r="POS2"/>
      <c r="POT2"/>
      <c r="POU2"/>
      <c r="POV2"/>
      <c r="POW2"/>
      <c r="POX2"/>
      <c r="POY2"/>
      <c r="POZ2"/>
      <c r="PPA2"/>
      <c r="PPB2"/>
      <c r="PPC2"/>
      <c r="PPD2"/>
      <c r="PPE2"/>
      <c r="PPF2"/>
      <c r="PPG2"/>
      <c r="PPH2"/>
      <c r="PPI2"/>
      <c r="PPJ2"/>
      <c r="PPK2"/>
      <c r="PPL2"/>
      <c r="PPM2"/>
      <c r="PPN2"/>
      <c r="PPO2"/>
      <c r="PPP2"/>
      <c r="PPQ2"/>
      <c r="PPR2"/>
      <c r="PPS2"/>
      <c r="PPT2"/>
      <c r="PPU2"/>
      <c r="PPV2"/>
      <c r="PPW2"/>
      <c r="PPX2"/>
      <c r="PPY2"/>
      <c r="PPZ2"/>
      <c r="PQA2"/>
      <c r="PQB2"/>
      <c r="PQC2"/>
      <c r="PQD2"/>
      <c r="PQE2"/>
      <c r="PQF2"/>
      <c r="PQG2"/>
      <c r="PQH2"/>
      <c r="PQI2"/>
      <c r="PQJ2"/>
      <c r="PQK2"/>
      <c r="PQL2"/>
      <c r="PQM2"/>
      <c r="PQN2"/>
      <c r="PQO2"/>
      <c r="PQP2"/>
      <c r="PQQ2"/>
      <c r="PQR2"/>
      <c r="PQS2"/>
      <c r="PQT2"/>
      <c r="PQU2"/>
      <c r="PQV2"/>
      <c r="PQW2"/>
      <c r="PQX2"/>
      <c r="PQY2"/>
      <c r="PQZ2"/>
      <c r="PRA2"/>
      <c r="PRB2"/>
      <c r="PRC2"/>
      <c r="PRD2"/>
      <c r="PRE2"/>
      <c r="PRF2"/>
      <c r="PRG2"/>
      <c r="PRH2"/>
      <c r="PRI2"/>
      <c r="PRJ2"/>
      <c r="PRK2"/>
      <c r="PRL2"/>
      <c r="PRM2"/>
      <c r="PRN2"/>
      <c r="PRO2"/>
      <c r="PRP2"/>
      <c r="PRQ2"/>
      <c r="PRR2"/>
      <c r="PRS2"/>
      <c r="PRT2"/>
      <c r="PRU2"/>
      <c r="PRV2"/>
      <c r="PRW2"/>
      <c r="PRX2"/>
      <c r="PRY2"/>
      <c r="PRZ2"/>
      <c r="PSA2"/>
      <c r="PSB2"/>
      <c r="PSC2"/>
      <c r="PSD2"/>
      <c r="PSE2"/>
      <c r="PSF2"/>
      <c r="PSG2"/>
      <c r="PSH2"/>
      <c r="PSI2"/>
      <c r="PSJ2"/>
      <c r="PSK2"/>
      <c r="PSL2"/>
      <c r="PSM2"/>
      <c r="PSN2"/>
      <c r="PSO2"/>
      <c r="PSP2"/>
      <c r="PSQ2"/>
      <c r="PSR2"/>
      <c r="PSS2"/>
      <c r="PST2"/>
      <c r="PSU2"/>
      <c r="PSV2"/>
      <c r="PSW2"/>
      <c r="PSX2"/>
      <c r="PSY2"/>
      <c r="PSZ2"/>
      <c r="PTA2"/>
      <c r="PTB2"/>
      <c r="PTC2"/>
      <c r="PTD2"/>
      <c r="PTE2"/>
      <c r="PTF2"/>
      <c r="PTG2"/>
      <c r="PTH2"/>
      <c r="PTI2"/>
      <c r="PTJ2"/>
      <c r="PTK2"/>
      <c r="PTL2"/>
      <c r="PTM2"/>
      <c r="PTN2"/>
      <c r="PTO2"/>
      <c r="PTP2"/>
      <c r="PTQ2"/>
      <c r="PTR2"/>
      <c r="PTS2"/>
      <c r="PTT2"/>
      <c r="PTU2"/>
      <c r="PTV2"/>
      <c r="PTW2"/>
      <c r="PTX2"/>
      <c r="PTY2"/>
      <c r="PTZ2"/>
      <c r="PUA2"/>
      <c r="PUB2"/>
      <c r="PUC2"/>
      <c r="PUD2"/>
      <c r="PUE2"/>
      <c r="PUF2"/>
      <c r="PUG2"/>
      <c r="PUH2"/>
      <c r="PUI2"/>
      <c r="PUJ2"/>
      <c r="PUK2"/>
      <c r="PUL2"/>
      <c r="PUM2"/>
      <c r="PUN2"/>
      <c r="PUO2"/>
      <c r="PUP2"/>
      <c r="PUQ2"/>
      <c r="PUR2"/>
      <c r="PUS2"/>
      <c r="PUT2"/>
      <c r="PUU2"/>
      <c r="PUV2"/>
      <c r="PUW2"/>
      <c r="PUX2"/>
      <c r="PUY2"/>
      <c r="PUZ2"/>
      <c r="PVA2"/>
      <c r="PVB2"/>
      <c r="PVC2"/>
      <c r="PVD2"/>
      <c r="PVE2"/>
      <c r="PVF2"/>
      <c r="PVG2"/>
      <c r="PVH2"/>
      <c r="PVI2"/>
      <c r="PVJ2"/>
      <c r="PVK2"/>
      <c r="PVL2"/>
      <c r="PVM2"/>
      <c r="PVN2"/>
      <c r="PVO2"/>
      <c r="PVP2"/>
      <c r="PVQ2"/>
      <c r="PVR2"/>
      <c r="PVS2"/>
      <c r="PVT2"/>
      <c r="PVU2"/>
      <c r="PVV2"/>
      <c r="PVW2"/>
      <c r="PVX2"/>
      <c r="PVY2"/>
      <c r="PVZ2"/>
      <c r="PWA2"/>
      <c r="PWB2"/>
      <c r="PWC2"/>
      <c r="PWD2"/>
      <c r="PWE2"/>
      <c r="PWF2"/>
      <c r="PWG2"/>
      <c r="PWH2"/>
      <c r="PWI2"/>
      <c r="PWJ2"/>
      <c r="PWK2"/>
      <c r="PWL2"/>
      <c r="PWM2"/>
      <c r="PWN2"/>
      <c r="PWO2"/>
      <c r="PWP2"/>
      <c r="PWQ2"/>
      <c r="PWR2"/>
      <c r="PWS2"/>
      <c r="PWT2"/>
      <c r="PWU2"/>
      <c r="PWV2"/>
      <c r="PWW2"/>
      <c r="PWX2"/>
      <c r="PWY2"/>
      <c r="PWZ2"/>
      <c r="PXA2"/>
      <c r="PXB2"/>
      <c r="PXC2"/>
      <c r="PXD2"/>
      <c r="PXE2"/>
      <c r="PXF2"/>
      <c r="PXG2"/>
      <c r="PXH2"/>
      <c r="PXI2"/>
      <c r="PXJ2"/>
      <c r="PXK2"/>
      <c r="PXL2"/>
      <c r="PXM2"/>
      <c r="PXN2"/>
      <c r="PXO2"/>
      <c r="PXP2"/>
      <c r="PXQ2"/>
      <c r="PXR2"/>
      <c r="PXS2"/>
      <c r="PXT2"/>
      <c r="PXU2"/>
      <c r="PXV2"/>
      <c r="PXW2"/>
      <c r="PXX2"/>
      <c r="PXY2"/>
      <c r="PXZ2"/>
      <c r="PYA2"/>
      <c r="PYB2"/>
      <c r="PYC2"/>
      <c r="PYD2"/>
      <c r="PYE2"/>
      <c r="PYF2"/>
      <c r="PYG2"/>
      <c r="PYH2"/>
      <c r="PYI2"/>
      <c r="PYJ2"/>
      <c r="PYK2"/>
      <c r="PYL2"/>
      <c r="PYM2"/>
      <c r="PYN2"/>
      <c r="PYO2"/>
      <c r="PYP2"/>
      <c r="PYQ2"/>
      <c r="PYR2"/>
      <c r="PYS2"/>
      <c r="PYT2"/>
      <c r="PYU2"/>
      <c r="PYV2"/>
      <c r="PYW2"/>
      <c r="PYX2"/>
      <c r="PYY2"/>
      <c r="PYZ2"/>
      <c r="PZA2"/>
      <c r="PZB2"/>
      <c r="PZC2"/>
      <c r="PZD2"/>
      <c r="PZE2"/>
      <c r="PZF2"/>
      <c r="PZG2"/>
      <c r="PZH2"/>
      <c r="PZI2"/>
      <c r="PZJ2"/>
      <c r="PZK2"/>
      <c r="PZL2"/>
      <c r="PZM2"/>
      <c r="PZN2"/>
      <c r="PZO2"/>
      <c r="PZP2"/>
      <c r="PZQ2"/>
      <c r="PZR2"/>
      <c r="PZS2"/>
      <c r="PZT2"/>
      <c r="PZU2"/>
      <c r="PZV2"/>
      <c r="PZW2"/>
      <c r="PZX2"/>
      <c r="PZY2"/>
      <c r="PZZ2"/>
      <c r="QAA2"/>
      <c r="QAB2"/>
      <c r="QAC2"/>
      <c r="QAD2"/>
      <c r="QAE2"/>
      <c r="QAF2"/>
      <c r="QAG2"/>
      <c r="QAH2"/>
      <c r="QAI2"/>
      <c r="QAJ2"/>
      <c r="QAK2"/>
      <c r="QAL2"/>
      <c r="QAM2"/>
      <c r="QAN2"/>
      <c r="QAO2"/>
      <c r="QAP2"/>
      <c r="QAQ2"/>
      <c r="QAR2"/>
      <c r="QAS2"/>
      <c r="QAT2"/>
      <c r="QAU2"/>
      <c r="QAV2"/>
      <c r="QAW2"/>
      <c r="QAX2"/>
      <c r="QAY2"/>
      <c r="QAZ2"/>
      <c r="QBA2"/>
      <c r="QBB2"/>
      <c r="QBC2"/>
      <c r="QBD2"/>
      <c r="QBE2"/>
      <c r="QBF2"/>
      <c r="QBG2"/>
      <c r="QBH2"/>
      <c r="QBI2"/>
      <c r="QBJ2"/>
      <c r="QBK2"/>
      <c r="QBL2"/>
      <c r="QBM2"/>
      <c r="QBN2"/>
      <c r="QBO2"/>
      <c r="QBP2"/>
      <c r="QBQ2"/>
      <c r="QBR2"/>
      <c r="QBS2"/>
      <c r="QBT2"/>
      <c r="QBU2"/>
      <c r="QBV2"/>
      <c r="QBW2"/>
      <c r="QBX2"/>
      <c r="QBY2"/>
      <c r="QBZ2"/>
      <c r="QCA2"/>
      <c r="QCB2"/>
      <c r="QCC2"/>
      <c r="QCD2"/>
      <c r="QCE2"/>
      <c r="QCF2"/>
      <c r="QCG2"/>
      <c r="QCH2"/>
      <c r="QCI2"/>
      <c r="QCJ2"/>
      <c r="QCK2"/>
      <c r="QCL2"/>
      <c r="QCM2"/>
      <c r="QCN2"/>
      <c r="QCO2"/>
      <c r="QCP2"/>
      <c r="QCQ2"/>
      <c r="QCR2"/>
      <c r="QCS2"/>
      <c r="QCT2"/>
      <c r="QCU2"/>
      <c r="QCV2"/>
      <c r="QCW2"/>
      <c r="QCX2"/>
      <c r="QCY2"/>
      <c r="QCZ2"/>
      <c r="QDA2"/>
      <c r="QDB2"/>
      <c r="QDC2"/>
      <c r="QDD2"/>
      <c r="QDE2"/>
      <c r="QDF2"/>
      <c r="QDG2"/>
      <c r="QDH2"/>
      <c r="QDI2"/>
      <c r="QDJ2"/>
      <c r="QDK2"/>
      <c r="QDL2"/>
      <c r="QDM2"/>
      <c r="QDN2"/>
      <c r="QDO2"/>
      <c r="QDP2"/>
      <c r="QDQ2"/>
      <c r="QDR2"/>
      <c r="QDS2"/>
      <c r="QDT2"/>
      <c r="QDU2"/>
      <c r="QDV2"/>
      <c r="QDW2"/>
      <c r="QDX2"/>
      <c r="QDY2"/>
      <c r="QDZ2"/>
      <c r="QEA2"/>
      <c r="QEB2"/>
      <c r="QEC2"/>
      <c r="QED2"/>
      <c r="QEE2"/>
      <c r="QEF2"/>
      <c r="QEG2"/>
      <c r="QEH2"/>
      <c r="QEI2"/>
      <c r="QEJ2"/>
      <c r="QEK2"/>
      <c r="QEL2"/>
      <c r="QEM2"/>
      <c r="QEN2"/>
      <c r="QEO2"/>
      <c r="QEP2"/>
      <c r="QEQ2"/>
      <c r="QER2"/>
      <c r="QES2"/>
      <c r="QET2"/>
      <c r="QEU2"/>
      <c r="QEV2"/>
      <c r="QEW2"/>
      <c r="QEX2"/>
      <c r="QEY2"/>
      <c r="QEZ2"/>
      <c r="QFA2"/>
      <c r="QFB2"/>
      <c r="QFC2"/>
      <c r="QFD2"/>
      <c r="QFE2"/>
      <c r="QFF2"/>
      <c r="QFG2"/>
      <c r="QFH2"/>
      <c r="QFI2"/>
      <c r="QFJ2"/>
      <c r="QFK2"/>
      <c r="QFL2"/>
      <c r="QFM2"/>
      <c r="QFN2"/>
      <c r="QFO2"/>
      <c r="QFP2"/>
      <c r="QFQ2"/>
      <c r="QFR2"/>
      <c r="QFS2"/>
      <c r="QFT2"/>
      <c r="QFU2"/>
      <c r="QFV2"/>
      <c r="QFW2"/>
      <c r="QFX2"/>
      <c r="QFY2"/>
      <c r="QFZ2"/>
      <c r="QGA2"/>
      <c r="QGB2"/>
      <c r="QGC2"/>
      <c r="QGD2"/>
      <c r="QGE2"/>
      <c r="QGF2"/>
      <c r="QGG2"/>
      <c r="QGH2"/>
      <c r="QGI2"/>
      <c r="QGJ2"/>
      <c r="QGK2"/>
      <c r="QGL2"/>
      <c r="QGM2"/>
      <c r="QGN2"/>
      <c r="QGO2"/>
      <c r="QGP2"/>
      <c r="QGQ2"/>
      <c r="QGR2"/>
      <c r="QGS2"/>
      <c r="QGT2"/>
      <c r="QGU2"/>
      <c r="QGV2"/>
      <c r="QGW2"/>
      <c r="QGX2"/>
      <c r="QGY2"/>
      <c r="QGZ2"/>
      <c r="QHA2"/>
      <c r="QHB2"/>
      <c r="QHC2"/>
      <c r="QHD2"/>
      <c r="QHE2"/>
      <c r="QHF2"/>
      <c r="QHG2"/>
      <c r="QHH2"/>
      <c r="QHI2"/>
      <c r="QHJ2"/>
      <c r="QHK2"/>
      <c r="QHL2"/>
      <c r="QHM2"/>
      <c r="QHN2"/>
      <c r="QHO2"/>
      <c r="QHP2"/>
      <c r="QHQ2"/>
      <c r="QHR2"/>
      <c r="QHS2"/>
      <c r="QHT2"/>
      <c r="QHU2"/>
      <c r="QHV2"/>
      <c r="QHW2"/>
      <c r="QHX2"/>
      <c r="QHY2"/>
      <c r="QHZ2"/>
      <c r="QIA2"/>
      <c r="QIB2"/>
      <c r="QIC2"/>
      <c r="QID2"/>
      <c r="QIE2"/>
      <c r="QIF2"/>
      <c r="QIG2"/>
      <c r="QIH2"/>
      <c r="QII2"/>
      <c r="QIJ2"/>
      <c r="QIK2"/>
      <c r="QIL2"/>
      <c r="QIM2"/>
      <c r="QIN2"/>
      <c r="QIO2"/>
      <c r="QIP2"/>
      <c r="QIQ2"/>
      <c r="QIR2"/>
      <c r="QIS2"/>
      <c r="QIT2"/>
      <c r="QIU2"/>
      <c r="QIV2"/>
      <c r="QIW2"/>
      <c r="QIX2"/>
      <c r="QIY2"/>
      <c r="QIZ2"/>
      <c r="QJA2"/>
      <c r="QJB2"/>
      <c r="QJC2"/>
      <c r="QJD2"/>
      <c r="QJE2"/>
      <c r="QJF2"/>
      <c r="QJG2"/>
      <c r="QJH2"/>
      <c r="QJI2"/>
      <c r="QJJ2"/>
      <c r="QJK2"/>
      <c r="QJL2"/>
      <c r="QJM2"/>
      <c r="QJN2"/>
      <c r="QJO2"/>
      <c r="QJP2"/>
      <c r="QJQ2"/>
      <c r="QJR2"/>
      <c r="QJS2"/>
      <c r="QJT2"/>
      <c r="QJU2"/>
      <c r="QJV2"/>
      <c r="QJW2"/>
      <c r="QJX2"/>
      <c r="QJY2"/>
      <c r="QJZ2"/>
      <c r="QKA2"/>
      <c r="QKB2"/>
      <c r="QKC2"/>
      <c r="QKD2"/>
      <c r="QKE2"/>
      <c r="QKF2"/>
      <c r="QKG2"/>
      <c r="QKH2"/>
      <c r="QKI2"/>
      <c r="QKJ2"/>
      <c r="QKK2"/>
      <c r="QKL2"/>
      <c r="QKM2"/>
      <c r="QKN2"/>
      <c r="QKO2"/>
      <c r="QKP2"/>
      <c r="QKQ2"/>
      <c r="QKR2"/>
      <c r="QKS2"/>
      <c r="QKT2"/>
      <c r="QKU2"/>
      <c r="QKV2"/>
      <c r="QKW2"/>
      <c r="QKX2"/>
      <c r="QKY2"/>
      <c r="QKZ2"/>
      <c r="QLA2"/>
      <c r="QLB2"/>
      <c r="QLC2"/>
      <c r="QLD2"/>
      <c r="QLE2"/>
      <c r="QLF2"/>
      <c r="QLG2"/>
      <c r="QLH2"/>
      <c r="QLI2"/>
      <c r="QLJ2"/>
      <c r="QLK2"/>
      <c r="QLL2"/>
      <c r="QLM2"/>
      <c r="QLN2"/>
      <c r="QLO2"/>
      <c r="QLP2"/>
      <c r="QLQ2"/>
      <c r="QLR2"/>
      <c r="QLS2"/>
      <c r="QLT2"/>
      <c r="QLU2"/>
      <c r="QLV2"/>
      <c r="QLW2"/>
      <c r="QLX2"/>
      <c r="QLY2"/>
      <c r="QLZ2"/>
      <c r="QMA2"/>
      <c r="QMB2"/>
      <c r="QMC2"/>
      <c r="QMD2"/>
      <c r="QME2"/>
      <c r="QMF2"/>
      <c r="QMG2"/>
      <c r="QMH2"/>
      <c r="QMI2"/>
      <c r="QMJ2"/>
      <c r="QMK2"/>
      <c r="QML2"/>
      <c r="QMM2"/>
      <c r="QMN2"/>
      <c r="QMO2"/>
      <c r="QMP2"/>
      <c r="QMQ2"/>
      <c r="QMR2"/>
      <c r="QMS2"/>
      <c r="QMT2"/>
      <c r="QMU2"/>
      <c r="QMV2"/>
      <c r="QMW2"/>
      <c r="QMX2"/>
      <c r="QMY2"/>
      <c r="QMZ2"/>
      <c r="QNA2"/>
      <c r="QNB2"/>
      <c r="QNC2"/>
      <c r="QND2"/>
      <c r="QNE2"/>
      <c r="QNF2"/>
      <c r="QNG2"/>
      <c r="QNH2"/>
      <c r="QNI2"/>
      <c r="QNJ2"/>
      <c r="QNK2"/>
      <c r="QNL2"/>
      <c r="QNM2"/>
      <c r="QNN2"/>
      <c r="QNO2"/>
      <c r="QNP2"/>
      <c r="QNQ2"/>
      <c r="QNR2"/>
      <c r="QNS2"/>
      <c r="QNT2"/>
      <c r="QNU2"/>
      <c r="QNV2"/>
      <c r="QNW2"/>
      <c r="QNX2"/>
      <c r="QNY2"/>
      <c r="QNZ2"/>
      <c r="QOA2"/>
      <c r="QOB2"/>
      <c r="QOC2"/>
      <c r="QOD2"/>
      <c r="QOE2"/>
      <c r="QOF2"/>
      <c r="QOG2"/>
      <c r="QOH2"/>
      <c r="QOI2"/>
      <c r="QOJ2"/>
      <c r="QOK2"/>
      <c r="QOL2"/>
      <c r="QOM2"/>
      <c r="QON2"/>
      <c r="QOO2"/>
      <c r="QOP2"/>
      <c r="QOQ2"/>
      <c r="QOR2"/>
      <c r="QOS2"/>
      <c r="QOT2"/>
      <c r="QOU2"/>
      <c r="QOV2"/>
      <c r="QOW2"/>
      <c r="QOX2"/>
      <c r="QOY2"/>
      <c r="QOZ2"/>
      <c r="QPA2"/>
      <c r="QPB2"/>
      <c r="QPC2"/>
      <c r="QPD2"/>
      <c r="QPE2"/>
      <c r="QPF2"/>
      <c r="QPG2"/>
      <c r="QPH2"/>
      <c r="QPI2"/>
      <c r="QPJ2"/>
      <c r="QPK2"/>
      <c r="QPL2"/>
      <c r="QPM2"/>
      <c r="QPN2"/>
      <c r="QPO2"/>
      <c r="QPP2"/>
      <c r="QPQ2"/>
      <c r="QPR2"/>
      <c r="QPS2"/>
      <c r="QPT2"/>
      <c r="QPU2"/>
      <c r="QPV2"/>
      <c r="QPW2"/>
      <c r="QPX2"/>
      <c r="QPY2"/>
      <c r="QPZ2"/>
      <c r="QQA2"/>
      <c r="QQB2"/>
      <c r="QQC2"/>
      <c r="QQD2"/>
      <c r="QQE2"/>
      <c r="QQF2"/>
      <c r="QQG2"/>
      <c r="QQH2"/>
      <c r="QQI2"/>
      <c r="QQJ2"/>
      <c r="QQK2"/>
      <c r="QQL2"/>
      <c r="QQM2"/>
      <c r="QQN2"/>
      <c r="QQO2"/>
      <c r="QQP2"/>
      <c r="QQQ2"/>
      <c r="QQR2"/>
      <c r="QQS2"/>
      <c r="QQT2"/>
      <c r="QQU2"/>
      <c r="QQV2"/>
      <c r="QQW2"/>
      <c r="QQX2"/>
      <c r="QQY2"/>
      <c r="QQZ2"/>
      <c r="QRA2"/>
      <c r="QRB2"/>
      <c r="QRC2"/>
      <c r="QRD2"/>
      <c r="QRE2"/>
      <c r="QRF2"/>
      <c r="QRG2"/>
      <c r="QRH2"/>
      <c r="QRI2"/>
      <c r="QRJ2"/>
      <c r="QRK2"/>
      <c r="QRL2"/>
      <c r="QRM2"/>
      <c r="QRN2"/>
      <c r="QRO2"/>
      <c r="QRP2"/>
      <c r="QRQ2"/>
      <c r="QRR2"/>
      <c r="QRS2"/>
      <c r="QRT2"/>
      <c r="QRU2"/>
      <c r="QRV2"/>
      <c r="QRW2"/>
      <c r="QRX2"/>
      <c r="QRY2"/>
      <c r="QRZ2"/>
      <c r="QSA2"/>
      <c r="QSB2"/>
      <c r="QSC2"/>
      <c r="QSD2"/>
      <c r="QSE2"/>
      <c r="QSF2"/>
      <c r="QSG2"/>
      <c r="QSH2"/>
      <c r="QSI2"/>
      <c r="QSJ2"/>
      <c r="QSK2"/>
      <c r="QSL2"/>
      <c r="QSM2"/>
      <c r="QSN2"/>
      <c r="QSO2"/>
      <c r="QSP2"/>
      <c r="QSQ2"/>
      <c r="QSR2"/>
      <c r="QSS2"/>
      <c r="QST2"/>
      <c r="QSU2"/>
      <c r="QSV2"/>
      <c r="QSW2"/>
      <c r="QSX2"/>
      <c r="QSY2"/>
      <c r="QSZ2"/>
      <c r="QTA2"/>
      <c r="QTB2"/>
      <c r="QTC2"/>
      <c r="QTD2"/>
      <c r="QTE2"/>
      <c r="QTF2"/>
      <c r="QTG2"/>
      <c r="QTH2"/>
      <c r="QTI2"/>
      <c r="QTJ2"/>
      <c r="QTK2"/>
      <c r="QTL2"/>
      <c r="QTM2"/>
      <c r="QTN2"/>
      <c r="QTO2"/>
      <c r="QTP2"/>
      <c r="QTQ2"/>
      <c r="QTR2"/>
      <c r="QTS2"/>
      <c r="QTT2"/>
      <c r="QTU2"/>
      <c r="QTV2"/>
      <c r="QTW2"/>
      <c r="QTX2"/>
      <c r="QTY2"/>
      <c r="QTZ2"/>
      <c r="QUA2"/>
      <c r="QUB2"/>
      <c r="QUC2"/>
      <c r="QUD2"/>
      <c r="QUE2"/>
      <c r="QUF2"/>
      <c r="QUG2"/>
      <c r="QUH2"/>
      <c r="QUI2"/>
      <c r="QUJ2"/>
      <c r="QUK2"/>
      <c r="QUL2"/>
      <c r="QUM2"/>
      <c r="QUN2"/>
      <c r="QUO2"/>
      <c r="QUP2"/>
      <c r="QUQ2"/>
      <c r="QUR2"/>
      <c r="QUS2"/>
      <c r="QUT2"/>
      <c r="QUU2"/>
      <c r="QUV2"/>
      <c r="QUW2"/>
      <c r="QUX2"/>
      <c r="QUY2"/>
      <c r="QUZ2"/>
      <c r="QVA2"/>
      <c r="QVB2"/>
      <c r="QVC2"/>
      <c r="QVD2"/>
      <c r="QVE2"/>
      <c r="QVF2"/>
      <c r="QVG2"/>
      <c r="QVH2"/>
      <c r="QVI2"/>
      <c r="QVJ2"/>
      <c r="QVK2"/>
      <c r="QVL2"/>
      <c r="QVM2"/>
      <c r="QVN2"/>
      <c r="QVO2"/>
      <c r="QVP2"/>
      <c r="QVQ2"/>
      <c r="QVR2"/>
      <c r="QVS2"/>
      <c r="QVT2"/>
      <c r="QVU2"/>
      <c r="QVV2"/>
      <c r="QVW2"/>
      <c r="QVX2"/>
      <c r="QVY2"/>
      <c r="QVZ2"/>
      <c r="QWA2"/>
      <c r="QWB2"/>
      <c r="QWC2"/>
      <c r="QWD2"/>
      <c r="QWE2"/>
      <c r="QWF2"/>
      <c r="QWG2"/>
      <c r="QWH2"/>
      <c r="QWI2"/>
      <c r="QWJ2"/>
      <c r="QWK2"/>
      <c r="QWL2"/>
      <c r="QWM2"/>
      <c r="QWN2"/>
      <c r="QWO2"/>
      <c r="QWP2"/>
      <c r="QWQ2"/>
      <c r="QWR2"/>
      <c r="QWS2"/>
      <c r="QWT2"/>
      <c r="QWU2"/>
      <c r="QWV2"/>
      <c r="QWW2"/>
      <c r="QWX2"/>
      <c r="QWY2"/>
      <c r="QWZ2"/>
      <c r="QXA2"/>
      <c r="QXB2"/>
      <c r="QXC2"/>
      <c r="QXD2"/>
      <c r="QXE2"/>
      <c r="QXF2"/>
      <c r="QXG2"/>
      <c r="QXH2"/>
      <c r="QXI2"/>
      <c r="QXJ2"/>
      <c r="QXK2"/>
      <c r="QXL2"/>
      <c r="QXM2"/>
      <c r="QXN2"/>
      <c r="QXO2"/>
      <c r="QXP2"/>
      <c r="QXQ2"/>
      <c r="QXR2"/>
      <c r="QXS2"/>
      <c r="QXT2"/>
      <c r="QXU2"/>
      <c r="QXV2"/>
      <c r="QXW2"/>
      <c r="QXX2"/>
      <c r="QXY2"/>
      <c r="QXZ2"/>
      <c r="QYA2"/>
      <c r="QYB2"/>
      <c r="QYC2"/>
      <c r="QYD2"/>
      <c r="QYE2"/>
      <c r="QYF2"/>
      <c r="QYG2"/>
      <c r="QYH2"/>
      <c r="QYI2"/>
      <c r="QYJ2"/>
      <c r="QYK2"/>
      <c r="QYL2"/>
      <c r="QYM2"/>
      <c r="QYN2"/>
      <c r="QYO2"/>
      <c r="QYP2"/>
      <c r="QYQ2"/>
      <c r="QYR2"/>
      <c r="QYS2"/>
      <c r="QYT2"/>
      <c r="QYU2"/>
      <c r="QYV2"/>
      <c r="QYW2"/>
      <c r="QYX2"/>
      <c r="QYY2"/>
      <c r="QYZ2"/>
      <c r="QZA2"/>
      <c r="QZB2"/>
      <c r="QZC2"/>
      <c r="QZD2"/>
      <c r="QZE2"/>
      <c r="QZF2"/>
      <c r="QZG2"/>
      <c r="QZH2"/>
      <c r="QZI2"/>
      <c r="QZJ2"/>
      <c r="QZK2"/>
      <c r="QZL2"/>
      <c r="QZM2"/>
      <c r="QZN2"/>
      <c r="QZO2"/>
      <c r="QZP2"/>
      <c r="QZQ2"/>
      <c r="QZR2"/>
      <c r="QZS2"/>
      <c r="QZT2"/>
      <c r="QZU2"/>
      <c r="QZV2"/>
      <c r="QZW2"/>
      <c r="QZX2"/>
      <c r="QZY2"/>
      <c r="QZZ2"/>
      <c r="RAA2"/>
      <c r="RAB2"/>
      <c r="RAC2"/>
      <c r="RAD2"/>
      <c r="RAE2"/>
      <c r="RAF2"/>
      <c r="RAG2"/>
      <c r="RAH2"/>
      <c r="RAI2"/>
      <c r="RAJ2"/>
      <c r="RAK2"/>
      <c r="RAL2"/>
      <c r="RAM2"/>
      <c r="RAN2"/>
      <c r="RAO2"/>
      <c r="RAP2"/>
      <c r="RAQ2"/>
      <c r="RAR2"/>
      <c r="RAS2"/>
      <c r="RAT2"/>
      <c r="RAU2"/>
      <c r="RAV2"/>
      <c r="RAW2"/>
      <c r="RAX2"/>
      <c r="RAY2"/>
      <c r="RAZ2"/>
      <c r="RBA2"/>
      <c r="RBB2"/>
      <c r="RBC2"/>
      <c r="RBD2"/>
      <c r="RBE2"/>
      <c r="RBF2"/>
      <c r="RBG2"/>
      <c r="RBH2"/>
      <c r="RBI2"/>
      <c r="RBJ2"/>
      <c r="RBK2"/>
      <c r="RBL2"/>
      <c r="RBM2"/>
      <c r="RBN2"/>
      <c r="RBO2"/>
      <c r="RBP2"/>
      <c r="RBQ2"/>
      <c r="RBR2"/>
      <c r="RBS2"/>
      <c r="RBT2"/>
      <c r="RBU2"/>
      <c r="RBV2"/>
      <c r="RBW2"/>
      <c r="RBX2"/>
      <c r="RBY2"/>
      <c r="RBZ2"/>
      <c r="RCA2"/>
      <c r="RCB2"/>
      <c r="RCC2"/>
      <c r="RCD2"/>
      <c r="RCE2"/>
      <c r="RCF2"/>
      <c r="RCG2"/>
      <c r="RCH2"/>
      <c r="RCI2"/>
      <c r="RCJ2"/>
      <c r="RCK2"/>
      <c r="RCL2"/>
      <c r="RCM2"/>
      <c r="RCN2"/>
      <c r="RCO2"/>
      <c r="RCP2"/>
      <c r="RCQ2"/>
      <c r="RCR2"/>
      <c r="RCS2"/>
      <c r="RCT2"/>
      <c r="RCU2"/>
      <c r="RCV2"/>
      <c r="RCW2"/>
      <c r="RCX2"/>
      <c r="RCY2"/>
      <c r="RCZ2"/>
      <c r="RDA2"/>
      <c r="RDB2"/>
      <c r="RDC2"/>
      <c r="RDD2"/>
      <c r="RDE2"/>
      <c r="RDF2"/>
      <c r="RDG2"/>
      <c r="RDH2"/>
      <c r="RDI2"/>
      <c r="RDJ2"/>
      <c r="RDK2"/>
      <c r="RDL2"/>
      <c r="RDM2"/>
      <c r="RDN2"/>
      <c r="RDO2"/>
      <c r="RDP2"/>
      <c r="RDQ2"/>
      <c r="RDR2"/>
      <c r="RDS2"/>
      <c r="RDT2"/>
      <c r="RDU2"/>
      <c r="RDV2"/>
      <c r="RDW2"/>
      <c r="RDX2"/>
      <c r="RDY2"/>
      <c r="RDZ2"/>
      <c r="REA2"/>
      <c r="REB2"/>
      <c r="REC2"/>
      <c r="RED2"/>
      <c r="REE2"/>
      <c r="REF2"/>
      <c r="REG2"/>
      <c r="REH2"/>
      <c r="REI2"/>
      <c r="REJ2"/>
      <c r="REK2"/>
      <c r="REL2"/>
      <c r="REM2"/>
      <c r="REN2"/>
      <c r="REO2"/>
      <c r="REP2"/>
      <c r="REQ2"/>
      <c r="RER2"/>
      <c r="RES2"/>
      <c r="RET2"/>
      <c r="REU2"/>
      <c r="REV2"/>
      <c r="REW2"/>
      <c r="REX2"/>
      <c r="REY2"/>
      <c r="REZ2"/>
      <c r="RFA2"/>
      <c r="RFB2"/>
      <c r="RFC2"/>
      <c r="RFD2"/>
      <c r="RFE2"/>
      <c r="RFF2"/>
      <c r="RFG2"/>
      <c r="RFH2"/>
      <c r="RFI2"/>
      <c r="RFJ2"/>
      <c r="RFK2"/>
      <c r="RFL2"/>
      <c r="RFM2"/>
      <c r="RFN2"/>
      <c r="RFO2"/>
      <c r="RFP2"/>
      <c r="RFQ2"/>
      <c r="RFR2"/>
      <c r="RFS2"/>
      <c r="RFT2"/>
      <c r="RFU2"/>
      <c r="RFV2"/>
      <c r="RFW2"/>
      <c r="RFX2"/>
      <c r="RFY2"/>
      <c r="RFZ2"/>
      <c r="RGA2"/>
      <c r="RGB2"/>
      <c r="RGC2"/>
      <c r="RGD2"/>
      <c r="RGE2"/>
      <c r="RGF2"/>
      <c r="RGG2"/>
      <c r="RGH2"/>
      <c r="RGI2"/>
      <c r="RGJ2"/>
      <c r="RGK2"/>
      <c r="RGL2"/>
      <c r="RGM2"/>
      <c r="RGN2"/>
      <c r="RGO2"/>
      <c r="RGP2"/>
      <c r="RGQ2"/>
      <c r="RGR2"/>
      <c r="RGS2"/>
      <c r="RGT2"/>
      <c r="RGU2"/>
      <c r="RGV2"/>
      <c r="RGW2"/>
      <c r="RGX2"/>
      <c r="RGY2"/>
      <c r="RGZ2"/>
      <c r="RHA2"/>
      <c r="RHB2"/>
      <c r="RHC2"/>
      <c r="RHD2"/>
      <c r="RHE2"/>
      <c r="RHF2"/>
      <c r="RHG2"/>
      <c r="RHH2"/>
      <c r="RHI2"/>
      <c r="RHJ2"/>
      <c r="RHK2"/>
      <c r="RHL2"/>
      <c r="RHM2"/>
      <c r="RHN2"/>
      <c r="RHO2"/>
      <c r="RHP2"/>
      <c r="RHQ2"/>
      <c r="RHR2"/>
      <c r="RHS2"/>
      <c r="RHT2"/>
      <c r="RHU2"/>
      <c r="RHV2"/>
      <c r="RHW2"/>
      <c r="RHX2"/>
      <c r="RHY2"/>
      <c r="RHZ2"/>
      <c r="RIA2"/>
      <c r="RIB2"/>
      <c r="RIC2"/>
      <c r="RID2"/>
      <c r="RIE2"/>
      <c r="RIF2"/>
      <c r="RIG2"/>
      <c r="RIH2"/>
      <c r="RII2"/>
      <c r="RIJ2"/>
      <c r="RIK2"/>
      <c r="RIL2"/>
      <c r="RIM2"/>
      <c r="RIN2"/>
      <c r="RIO2"/>
      <c r="RIP2"/>
      <c r="RIQ2"/>
      <c r="RIR2"/>
      <c r="RIS2"/>
      <c r="RIT2"/>
      <c r="RIU2"/>
      <c r="RIV2"/>
      <c r="RIW2"/>
      <c r="RIX2"/>
      <c r="RIY2"/>
      <c r="RIZ2"/>
      <c r="RJA2"/>
      <c r="RJB2"/>
      <c r="RJC2"/>
      <c r="RJD2"/>
      <c r="RJE2"/>
      <c r="RJF2"/>
      <c r="RJG2"/>
      <c r="RJH2"/>
      <c r="RJI2"/>
      <c r="RJJ2"/>
      <c r="RJK2"/>
      <c r="RJL2"/>
      <c r="RJM2"/>
      <c r="RJN2"/>
      <c r="RJO2"/>
      <c r="RJP2"/>
      <c r="RJQ2"/>
      <c r="RJR2"/>
      <c r="RJS2"/>
      <c r="RJT2"/>
      <c r="RJU2"/>
      <c r="RJV2"/>
      <c r="RJW2"/>
      <c r="RJX2"/>
      <c r="RJY2"/>
      <c r="RJZ2"/>
      <c r="RKA2"/>
      <c r="RKB2"/>
      <c r="RKC2"/>
      <c r="RKD2"/>
      <c r="RKE2"/>
      <c r="RKF2"/>
      <c r="RKG2"/>
      <c r="RKH2"/>
      <c r="RKI2"/>
      <c r="RKJ2"/>
      <c r="RKK2"/>
      <c r="RKL2"/>
      <c r="RKM2"/>
      <c r="RKN2"/>
      <c r="RKO2"/>
      <c r="RKP2"/>
      <c r="RKQ2"/>
      <c r="RKR2"/>
      <c r="RKS2"/>
      <c r="RKT2"/>
      <c r="RKU2"/>
      <c r="RKV2"/>
      <c r="RKW2"/>
      <c r="RKX2"/>
      <c r="RKY2"/>
      <c r="RKZ2"/>
      <c r="RLA2"/>
      <c r="RLB2"/>
      <c r="RLC2"/>
      <c r="RLD2"/>
      <c r="RLE2"/>
      <c r="RLF2"/>
      <c r="RLG2"/>
      <c r="RLH2"/>
      <c r="RLI2"/>
      <c r="RLJ2"/>
      <c r="RLK2"/>
      <c r="RLL2"/>
      <c r="RLM2"/>
      <c r="RLN2"/>
      <c r="RLO2"/>
      <c r="RLP2"/>
      <c r="RLQ2"/>
      <c r="RLR2"/>
      <c r="RLS2"/>
      <c r="RLT2"/>
      <c r="RLU2"/>
      <c r="RLV2"/>
      <c r="RLW2"/>
      <c r="RLX2"/>
      <c r="RLY2"/>
      <c r="RLZ2"/>
      <c r="RMA2"/>
      <c r="RMB2"/>
      <c r="RMC2"/>
      <c r="RMD2"/>
      <c r="RME2"/>
      <c r="RMF2"/>
      <c r="RMG2"/>
      <c r="RMH2"/>
      <c r="RMI2"/>
      <c r="RMJ2"/>
      <c r="RMK2"/>
      <c r="RML2"/>
      <c r="RMM2"/>
      <c r="RMN2"/>
      <c r="RMO2"/>
      <c r="RMP2"/>
      <c r="RMQ2"/>
      <c r="RMR2"/>
      <c r="RMS2"/>
      <c r="RMT2"/>
      <c r="RMU2"/>
      <c r="RMV2"/>
      <c r="RMW2"/>
      <c r="RMX2"/>
      <c r="RMY2"/>
      <c r="RMZ2"/>
      <c r="RNA2"/>
      <c r="RNB2"/>
      <c r="RNC2"/>
      <c r="RND2"/>
      <c r="RNE2"/>
      <c r="RNF2"/>
      <c r="RNG2"/>
      <c r="RNH2"/>
      <c r="RNI2"/>
      <c r="RNJ2"/>
      <c r="RNK2"/>
      <c r="RNL2"/>
      <c r="RNM2"/>
      <c r="RNN2"/>
      <c r="RNO2"/>
      <c r="RNP2"/>
      <c r="RNQ2"/>
      <c r="RNR2"/>
      <c r="RNS2"/>
      <c r="RNT2"/>
      <c r="RNU2"/>
      <c r="RNV2"/>
      <c r="RNW2"/>
      <c r="RNX2"/>
      <c r="RNY2"/>
      <c r="RNZ2"/>
      <c r="ROA2"/>
      <c r="ROB2"/>
      <c r="ROC2"/>
      <c r="ROD2"/>
      <c r="ROE2"/>
      <c r="ROF2"/>
      <c r="ROG2"/>
      <c r="ROH2"/>
      <c r="ROI2"/>
      <c r="ROJ2"/>
      <c r="ROK2"/>
      <c r="ROL2"/>
      <c r="ROM2"/>
      <c r="RON2"/>
      <c r="ROO2"/>
      <c r="ROP2"/>
      <c r="ROQ2"/>
      <c r="ROR2"/>
      <c r="ROS2"/>
      <c r="ROT2"/>
      <c r="ROU2"/>
      <c r="ROV2"/>
      <c r="ROW2"/>
      <c r="ROX2"/>
      <c r="ROY2"/>
      <c r="ROZ2"/>
      <c r="RPA2"/>
      <c r="RPB2"/>
      <c r="RPC2"/>
      <c r="RPD2"/>
      <c r="RPE2"/>
      <c r="RPF2"/>
      <c r="RPG2"/>
      <c r="RPH2"/>
      <c r="RPI2"/>
      <c r="RPJ2"/>
      <c r="RPK2"/>
      <c r="RPL2"/>
      <c r="RPM2"/>
      <c r="RPN2"/>
      <c r="RPO2"/>
      <c r="RPP2"/>
      <c r="RPQ2"/>
      <c r="RPR2"/>
      <c r="RPS2"/>
      <c r="RPT2"/>
      <c r="RPU2"/>
      <c r="RPV2"/>
      <c r="RPW2"/>
      <c r="RPX2"/>
      <c r="RPY2"/>
      <c r="RPZ2"/>
      <c r="RQA2"/>
      <c r="RQB2"/>
      <c r="RQC2"/>
      <c r="RQD2"/>
      <c r="RQE2"/>
      <c r="RQF2"/>
      <c r="RQG2"/>
      <c r="RQH2"/>
      <c r="RQI2"/>
      <c r="RQJ2"/>
      <c r="RQK2"/>
      <c r="RQL2"/>
      <c r="RQM2"/>
      <c r="RQN2"/>
      <c r="RQO2"/>
      <c r="RQP2"/>
      <c r="RQQ2"/>
      <c r="RQR2"/>
      <c r="RQS2"/>
      <c r="RQT2"/>
      <c r="RQU2"/>
      <c r="RQV2"/>
      <c r="RQW2"/>
      <c r="RQX2"/>
      <c r="RQY2"/>
      <c r="RQZ2"/>
      <c r="RRA2"/>
      <c r="RRB2"/>
      <c r="RRC2"/>
      <c r="RRD2"/>
      <c r="RRE2"/>
      <c r="RRF2"/>
      <c r="RRG2"/>
      <c r="RRH2"/>
      <c r="RRI2"/>
      <c r="RRJ2"/>
      <c r="RRK2"/>
      <c r="RRL2"/>
      <c r="RRM2"/>
      <c r="RRN2"/>
      <c r="RRO2"/>
      <c r="RRP2"/>
      <c r="RRQ2"/>
      <c r="RRR2"/>
      <c r="RRS2"/>
      <c r="RRT2"/>
      <c r="RRU2"/>
      <c r="RRV2"/>
      <c r="RRW2"/>
      <c r="RRX2"/>
      <c r="RRY2"/>
      <c r="RRZ2"/>
      <c r="RSA2"/>
      <c r="RSB2"/>
      <c r="RSC2"/>
      <c r="RSD2"/>
      <c r="RSE2"/>
      <c r="RSF2"/>
      <c r="RSG2"/>
      <c r="RSH2"/>
      <c r="RSI2"/>
      <c r="RSJ2"/>
      <c r="RSK2"/>
      <c r="RSL2"/>
      <c r="RSM2"/>
      <c r="RSN2"/>
      <c r="RSO2"/>
      <c r="RSP2"/>
      <c r="RSQ2"/>
      <c r="RSR2"/>
      <c r="RSS2"/>
      <c r="RST2"/>
      <c r="RSU2"/>
      <c r="RSV2"/>
      <c r="RSW2"/>
      <c r="RSX2"/>
      <c r="RSY2"/>
      <c r="RSZ2"/>
      <c r="RTA2"/>
      <c r="RTB2"/>
      <c r="RTC2"/>
      <c r="RTD2"/>
      <c r="RTE2"/>
      <c r="RTF2"/>
      <c r="RTG2"/>
      <c r="RTH2"/>
      <c r="RTI2"/>
      <c r="RTJ2"/>
      <c r="RTK2"/>
      <c r="RTL2"/>
      <c r="RTM2"/>
      <c r="RTN2"/>
      <c r="RTO2"/>
      <c r="RTP2"/>
      <c r="RTQ2"/>
      <c r="RTR2"/>
      <c r="RTS2"/>
      <c r="RTT2"/>
      <c r="RTU2"/>
      <c r="RTV2"/>
      <c r="RTW2"/>
      <c r="RTX2"/>
      <c r="RTY2"/>
      <c r="RTZ2"/>
      <c r="RUA2"/>
      <c r="RUB2"/>
      <c r="RUC2"/>
      <c r="RUD2"/>
      <c r="RUE2"/>
      <c r="RUF2"/>
      <c r="RUG2"/>
      <c r="RUH2"/>
      <c r="RUI2"/>
      <c r="RUJ2"/>
      <c r="RUK2"/>
      <c r="RUL2"/>
      <c r="RUM2"/>
      <c r="RUN2"/>
      <c r="RUO2"/>
      <c r="RUP2"/>
      <c r="RUQ2"/>
      <c r="RUR2"/>
      <c r="RUS2"/>
      <c r="RUT2"/>
      <c r="RUU2"/>
      <c r="RUV2"/>
      <c r="RUW2"/>
      <c r="RUX2"/>
      <c r="RUY2"/>
      <c r="RUZ2"/>
      <c r="RVA2"/>
      <c r="RVB2"/>
      <c r="RVC2"/>
      <c r="RVD2"/>
      <c r="RVE2"/>
      <c r="RVF2"/>
      <c r="RVG2"/>
      <c r="RVH2"/>
      <c r="RVI2"/>
      <c r="RVJ2"/>
      <c r="RVK2"/>
      <c r="RVL2"/>
      <c r="RVM2"/>
      <c r="RVN2"/>
      <c r="RVO2"/>
      <c r="RVP2"/>
      <c r="RVQ2"/>
      <c r="RVR2"/>
      <c r="RVS2"/>
      <c r="RVT2"/>
      <c r="RVU2"/>
      <c r="RVV2"/>
      <c r="RVW2"/>
      <c r="RVX2"/>
      <c r="RVY2"/>
      <c r="RVZ2"/>
      <c r="RWA2"/>
      <c r="RWB2"/>
      <c r="RWC2"/>
      <c r="RWD2"/>
      <c r="RWE2"/>
      <c r="RWF2"/>
      <c r="RWG2"/>
      <c r="RWH2"/>
      <c r="RWI2"/>
      <c r="RWJ2"/>
      <c r="RWK2"/>
      <c r="RWL2"/>
      <c r="RWM2"/>
      <c r="RWN2"/>
      <c r="RWO2"/>
      <c r="RWP2"/>
      <c r="RWQ2"/>
      <c r="RWR2"/>
      <c r="RWS2"/>
      <c r="RWT2"/>
      <c r="RWU2"/>
      <c r="RWV2"/>
      <c r="RWW2"/>
      <c r="RWX2"/>
      <c r="RWY2"/>
      <c r="RWZ2"/>
      <c r="RXA2"/>
      <c r="RXB2"/>
      <c r="RXC2"/>
      <c r="RXD2"/>
      <c r="RXE2"/>
      <c r="RXF2"/>
      <c r="RXG2"/>
      <c r="RXH2"/>
      <c r="RXI2"/>
      <c r="RXJ2"/>
      <c r="RXK2"/>
      <c r="RXL2"/>
      <c r="RXM2"/>
      <c r="RXN2"/>
      <c r="RXO2"/>
      <c r="RXP2"/>
      <c r="RXQ2"/>
      <c r="RXR2"/>
      <c r="RXS2"/>
      <c r="RXT2"/>
      <c r="RXU2"/>
      <c r="RXV2"/>
      <c r="RXW2"/>
      <c r="RXX2"/>
      <c r="RXY2"/>
      <c r="RXZ2"/>
      <c r="RYA2"/>
      <c r="RYB2"/>
      <c r="RYC2"/>
      <c r="RYD2"/>
      <c r="RYE2"/>
      <c r="RYF2"/>
      <c r="RYG2"/>
      <c r="RYH2"/>
      <c r="RYI2"/>
      <c r="RYJ2"/>
      <c r="RYK2"/>
      <c r="RYL2"/>
      <c r="RYM2"/>
      <c r="RYN2"/>
      <c r="RYO2"/>
      <c r="RYP2"/>
      <c r="RYQ2"/>
      <c r="RYR2"/>
      <c r="RYS2"/>
      <c r="RYT2"/>
      <c r="RYU2"/>
      <c r="RYV2"/>
      <c r="RYW2"/>
      <c r="RYX2"/>
      <c r="RYY2"/>
      <c r="RYZ2"/>
      <c r="RZA2"/>
      <c r="RZB2"/>
      <c r="RZC2"/>
      <c r="RZD2"/>
      <c r="RZE2"/>
      <c r="RZF2"/>
      <c r="RZG2"/>
      <c r="RZH2"/>
      <c r="RZI2"/>
      <c r="RZJ2"/>
      <c r="RZK2"/>
      <c r="RZL2"/>
      <c r="RZM2"/>
      <c r="RZN2"/>
      <c r="RZO2"/>
      <c r="RZP2"/>
      <c r="RZQ2"/>
      <c r="RZR2"/>
      <c r="RZS2"/>
      <c r="RZT2"/>
      <c r="RZU2"/>
      <c r="RZV2"/>
      <c r="RZW2"/>
      <c r="RZX2"/>
      <c r="RZY2"/>
      <c r="RZZ2"/>
      <c r="SAA2"/>
      <c r="SAB2"/>
      <c r="SAC2"/>
      <c r="SAD2"/>
      <c r="SAE2"/>
      <c r="SAF2"/>
      <c r="SAG2"/>
      <c r="SAH2"/>
      <c r="SAI2"/>
      <c r="SAJ2"/>
      <c r="SAK2"/>
      <c r="SAL2"/>
      <c r="SAM2"/>
      <c r="SAN2"/>
      <c r="SAO2"/>
      <c r="SAP2"/>
      <c r="SAQ2"/>
      <c r="SAR2"/>
      <c r="SAS2"/>
      <c r="SAT2"/>
      <c r="SAU2"/>
      <c r="SAV2"/>
      <c r="SAW2"/>
      <c r="SAX2"/>
      <c r="SAY2"/>
      <c r="SAZ2"/>
      <c r="SBA2"/>
      <c r="SBB2"/>
      <c r="SBC2"/>
      <c r="SBD2"/>
      <c r="SBE2"/>
      <c r="SBF2"/>
      <c r="SBG2"/>
      <c r="SBH2"/>
      <c r="SBI2"/>
      <c r="SBJ2"/>
      <c r="SBK2"/>
      <c r="SBL2"/>
      <c r="SBM2"/>
      <c r="SBN2"/>
      <c r="SBO2"/>
      <c r="SBP2"/>
      <c r="SBQ2"/>
      <c r="SBR2"/>
      <c r="SBS2"/>
      <c r="SBT2"/>
      <c r="SBU2"/>
      <c r="SBV2"/>
      <c r="SBW2"/>
      <c r="SBX2"/>
      <c r="SBY2"/>
      <c r="SBZ2"/>
      <c r="SCA2"/>
      <c r="SCB2"/>
      <c r="SCC2"/>
      <c r="SCD2"/>
      <c r="SCE2"/>
      <c r="SCF2"/>
      <c r="SCG2"/>
      <c r="SCH2"/>
      <c r="SCI2"/>
      <c r="SCJ2"/>
      <c r="SCK2"/>
      <c r="SCL2"/>
      <c r="SCM2"/>
      <c r="SCN2"/>
      <c r="SCO2"/>
      <c r="SCP2"/>
      <c r="SCQ2"/>
      <c r="SCR2"/>
      <c r="SCS2"/>
      <c r="SCT2"/>
      <c r="SCU2"/>
      <c r="SCV2"/>
      <c r="SCW2"/>
      <c r="SCX2"/>
      <c r="SCY2"/>
      <c r="SCZ2"/>
      <c r="SDA2"/>
      <c r="SDB2"/>
      <c r="SDC2"/>
      <c r="SDD2"/>
      <c r="SDE2"/>
      <c r="SDF2"/>
      <c r="SDG2"/>
      <c r="SDH2"/>
      <c r="SDI2"/>
      <c r="SDJ2"/>
      <c r="SDK2"/>
      <c r="SDL2"/>
      <c r="SDM2"/>
      <c r="SDN2"/>
      <c r="SDO2"/>
      <c r="SDP2"/>
      <c r="SDQ2"/>
      <c r="SDR2"/>
      <c r="SDS2"/>
      <c r="SDT2"/>
      <c r="SDU2"/>
      <c r="SDV2"/>
      <c r="SDW2"/>
      <c r="SDX2"/>
      <c r="SDY2"/>
      <c r="SDZ2"/>
      <c r="SEA2"/>
      <c r="SEB2"/>
      <c r="SEC2"/>
      <c r="SED2"/>
      <c r="SEE2"/>
      <c r="SEF2"/>
      <c r="SEG2"/>
      <c r="SEH2"/>
      <c r="SEI2"/>
      <c r="SEJ2"/>
      <c r="SEK2"/>
      <c r="SEL2"/>
      <c r="SEM2"/>
      <c r="SEN2"/>
      <c r="SEO2"/>
      <c r="SEP2"/>
      <c r="SEQ2"/>
      <c r="SER2"/>
      <c r="SES2"/>
      <c r="SET2"/>
      <c r="SEU2"/>
      <c r="SEV2"/>
      <c r="SEW2"/>
      <c r="SEX2"/>
      <c r="SEY2"/>
      <c r="SEZ2"/>
      <c r="SFA2"/>
      <c r="SFB2"/>
      <c r="SFC2"/>
      <c r="SFD2"/>
      <c r="SFE2"/>
      <c r="SFF2"/>
      <c r="SFG2"/>
      <c r="SFH2"/>
      <c r="SFI2"/>
      <c r="SFJ2"/>
      <c r="SFK2"/>
      <c r="SFL2"/>
      <c r="SFM2"/>
      <c r="SFN2"/>
      <c r="SFO2"/>
      <c r="SFP2"/>
      <c r="SFQ2"/>
      <c r="SFR2"/>
      <c r="SFS2"/>
      <c r="SFT2"/>
      <c r="SFU2"/>
      <c r="SFV2"/>
      <c r="SFW2"/>
      <c r="SFX2"/>
      <c r="SFY2"/>
      <c r="SFZ2"/>
      <c r="SGA2"/>
      <c r="SGB2"/>
      <c r="SGC2"/>
      <c r="SGD2"/>
      <c r="SGE2"/>
      <c r="SGF2"/>
      <c r="SGG2"/>
      <c r="SGH2"/>
      <c r="SGI2"/>
      <c r="SGJ2"/>
      <c r="SGK2"/>
      <c r="SGL2"/>
      <c r="SGM2"/>
      <c r="SGN2"/>
      <c r="SGO2"/>
      <c r="SGP2"/>
      <c r="SGQ2"/>
      <c r="SGR2"/>
      <c r="SGS2"/>
      <c r="SGT2"/>
      <c r="SGU2"/>
      <c r="SGV2"/>
      <c r="SGW2"/>
      <c r="SGX2"/>
      <c r="SGY2"/>
      <c r="SGZ2"/>
      <c r="SHA2"/>
      <c r="SHB2"/>
      <c r="SHC2"/>
      <c r="SHD2"/>
      <c r="SHE2"/>
      <c r="SHF2"/>
      <c r="SHG2"/>
      <c r="SHH2"/>
      <c r="SHI2"/>
      <c r="SHJ2"/>
      <c r="SHK2"/>
      <c r="SHL2"/>
      <c r="SHM2"/>
      <c r="SHN2"/>
      <c r="SHO2"/>
      <c r="SHP2"/>
      <c r="SHQ2"/>
      <c r="SHR2"/>
      <c r="SHS2"/>
      <c r="SHT2"/>
      <c r="SHU2"/>
      <c r="SHV2"/>
      <c r="SHW2"/>
      <c r="SHX2"/>
      <c r="SHY2"/>
      <c r="SHZ2"/>
      <c r="SIA2"/>
      <c r="SIB2"/>
      <c r="SIC2"/>
      <c r="SID2"/>
      <c r="SIE2"/>
      <c r="SIF2"/>
      <c r="SIG2"/>
      <c r="SIH2"/>
      <c r="SII2"/>
      <c r="SIJ2"/>
      <c r="SIK2"/>
      <c r="SIL2"/>
      <c r="SIM2"/>
      <c r="SIN2"/>
      <c r="SIO2"/>
      <c r="SIP2"/>
      <c r="SIQ2"/>
      <c r="SIR2"/>
      <c r="SIS2"/>
      <c r="SIT2"/>
      <c r="SIU2"/>
      <c r="SIV2"/>
      <c r="SIW2"/>
      <c r="SIX2"/>
      <c r="SIY2"/>
      <c r="SIZ2"/>
      <c r="SJA2"/>
      <c r="SJB2"/>
      <c r="SJC2"/>
      <c r="SJD2"/>
      <c r="SJE2"/>
      <c r="SJF2"/>
      <c r="SJG2"/>
      <c r="SJH2"/>
      <c r="SJI2"/>
      <c r="SJJ2"/>
      <c r="SJK2"/>
      <c r="SJL2"/>
      <c r="SJM2"/>
      <c r="SJN2"/>
      <c r="SJO2"/>
      <c r="SJP2"/>
      <c r="SJQ2"/>
      <c r="SJR2"/>
      <c r="SJS2"/>
      <c r="SJT2"/>
      <c r="SJU2"/>
      <c r="SJV2"/>
      <c r="SJW2"/>
      <c r="SJX2"/>
      <c r="SJY2"/>
      <c r="SJZ2"/>
      <c r="SKA2"/>
      <c r="SKB2"/>
      <c r="SKC2"/>
      <c r="SKD2"/>
      <c r="SKE2"/>
      <c r="SKF2"/>
      <c r="SKG2"/>
      <c r="SKH2"/>
      <c r="SKI2"/>
      <c r="SKJ2"/>
      <c r="SKK2"/>
      <c r="SKL2"/>
      <c r="SKM2"/>
      <c r="SKN2"/>
      <c r="SKO2"/>
      <c r="SKP2"/>
      <c r="SKQ2"/>
      <c r="SKR2"/>
      <c r="SKS2"/>
      <c r="SKT2"/>
      <c r="SKU2"/>
      <c r="SKV2"/>
      <c r="SKW2"/>
      <c r="SKX2"/>
      <c r="SKY2"/>
      <c r="SKZ2"/>
      <c r="SLA2"/>
      <c r="SLB2"/>
      <c r="SLC2"/>
      <c r="SLD2"/>
      <c r="SLE2"/>
      <c r="SLF2"/>
      <c r="SLG2"/>
      <c r="SLH2"/>
      <c r="SLI2"/>
      <c r="SLJ2"/>
      <c r="SLK2"/>
      <c r="SLL2"/>
      <c r="SLM2"/>
      <c r="SLN2"/>
      <c r="SLO2"/>
      <c r="SLP2"/>
      <c r="SLQ2"/>
      <c r="SLR2"/>
      <c r="SLS2"/>
      <c r="SLT2"/>
      <c r="SLU2"/>
      <c r="SLV2"/>
      <c r="SLW2"/>
      <c r="SLX2"/>
      <c r="SLY2"/>
      <c r="SLZ2"/>
      <c r="SMA2"/>
      <c r="SMB2"/>
      <c r="SMC2"/>
      <c r="SMD2"/>
      <c r="SME2"/>
      <c r="SMF2"/>
      <c r="SMG2"/>
      <c r="SMH2"/>
      <c r="SMI2"/>
      <c r="SMJ2"/>
      <c r="SMK2"/>
      <c r="SML2"/>
      <c r="SMM2"/>
      <c r="SMN2"/>
      <c r="SMO2"/>
      <c r="SMP2"/>
      <c r="SMQ2"/>
      <c r="SMR2"/>
      <c r="SMS2"/>
      <c r="SMT2"/>
      <c r="SMU2"/>
      <c r="SMV2"/>
      <c r="SMW2"/>
      <c r="SMX2"/>
      <c r="SMY2"/>
      <c r="SMZ2"/>
      <c r="SNA2"/>
      <c r="SNB2"/>
      <c r="SNC2"/>
      <c r="SND2"/>
      <c r="SNE2"/>
      <c r="SNF2"/>
      <c r="SNG2"/>
      <c r="SNH2"/>
      <c r="SNI2"/>
      <c r="SNJ2"/>
      <c r="SNK2"/>
      <c r="SNL2"/>
      <c r="SNM2"/>
      <c r="SNN2"/>
      <c r="SNO2"/>
      <c r="SNP2"/>
      <c r="SNQ2"/>
      <c r="SNR2"/>
      <c r="SNS2"/>
      <c r="SNT2"/>
      <c r="SNU2"/>
      <c r="SNV2"/>
      <c r="SNW2"/>
      <c r="SNX2"/>
      <c r="SNY2"/>
      <c r="SNZ2"/>
      <c r="SOA2"/>
      <c r="SOB2"/>
      <c r="SOC2"/>
      <c r="SOD2"/>
      <c r="SOE2"/>
      <c r="SOF2"/>
      <c r="SOG2"/>
      <c r="SOH2"/>
      <c r="SOI2"/>
      <c r="SOJ2"/>
      <c r="SOK2"/>
      <c r="SOL2"/>
      <c r="SOM2"/>
      <c r="SON2"/>
      <c r="SOO2"/>
      <c r="SOP2"/>
      <c r="SOQ2"/>
      <c r="SOR2"/>
      <c r="SOS2"/>
      <c r="SOT2"/>
      <c r="SOU2"/>
      <c r="SOV2"/>
      <c r="SOW2"/>
      <c r="SOX2"/>
      <c r="SOY2"/>
      <c r="SOZ2"/>
      <c r="SPA2"/>
      <c r="SPB2"/>
      <c r="SPC2"/>
      <c r="SPD2"/>
      <c r="SPE2"/>
      <c r="SPF2"/>
      <c r="SPG2"/>
      <c r="SPH2"/>
      <c r="SPI2"/>
      <c r="SPJ2"/>
      <c r="SPK2"/>
      <c r="SPL2"/>
      <c r="SPM2"/>
      <c r="SPN2"/>
      <c r="SPO2"/>
      <c r="SPP2"/>
      <c r="SPQ2"/>
      <c r="SPR2"/>
      <c r="SPS2"/>
      <c r="SPT2"/>
      <c r="SPU2"/>
      <c r="SPV2"/>
      <c r="SPW2"/>
      <c r="SPX2"/>
      <c r="SPY2"/>
      <c r="SPZ2"/>
      <c r="SQA2"/>
      <c r="SQB2"/>
      <c r="SQC2"/>
      <c r="SQD2"/>
      <c r="SQE2"/>
      <c r="SQF2"/>
      <c r="SQG2"/>
      <c r="SQH2"/>
      <c r="SQI2"/>
      <c r="SQJ2"/>
      <c r="SQK2"/>
      <c r="SQL2"/>
      <c r="SQM2"/>
      <c r="SQN2"/>
      <c r="SQO2"/>
      <c r="SQP2"/>
      <c r="SQQ2"/>
      <c r="SQR2"/>
      <c r="SQS2"/>
      <c r="SQT2"/>
      <c r="SQU2"/>
      <c r="SQV2"/>
      <c r="SQW2"/>
      <c r="SQX2"/>
      <c r="SQY2"/>
      <c r="SQZ2"/>
      <c r="SRA2"/>
      <c r="SRB2"/>
      <c r="SRC2"/>
      <c r="SRD2"/>
      <c r="SRE2"/>
      <c r="SRF2"/>
      <c r="SRG2"/>
      <c r="SRH2"/>
      <c r="SRI2"/>
      <c r="SRJ2"/>
      <c r="SRK2"/>
      <c r="SRL2"/>
      <c r="SRM2"/>
      <c r="SRN2"/>
      <c r="SRO2"/>
      <c r="SRP2"/>
      <c r="SRQ2"/>
      <c r="SRR2"/>
      <c r="SRS2"/>
      <c r="SRT2"/>
      <c r="SRU2"/>
      <c r="SRV2"/>
      <c r="SRW2"/>
      <c r="SRX2"/>
      <c r="SRY2"/>
      <c r="SRZ2"/>
      <c r="SSA2"/>
      <c r="SSB2"/>
      <c r="SSC2"/>
      <c r="SSD2"/>
      <c r="SSE2"/>
      <c r="SSF2"/>
      <c r="SSG2"/>
      <c r="SSH2"/>
      <c r="SSI2"/>
      <c r="SSJ2"/>
      <c r="SSK2"/>
      <c r="SSL2"/>
      <c r="SSM2"/>
      <c r="SSN2"/>
      <c r="SSO2"/>
      <c r="SSP2"/>
      <c r="SSQ2"/>
      <c r="SSR2"/>
      <c r="SSS2"/>
      <c r="SST2"/>
      <c r="SSU2"/>
      <c r="SSV2"/>
      <c r="SSW2"/>
      <c r="SSX2"/>
      <c r="SSY2"/>
      <c r="SSZ2"/>
      <c r="STA2"/>
      <c r="STB2"/>
      <c r="STC2"/>
      <c r="STD2"/>
      <c r="STE2"/>
      <c r="STF2"/>
      <c r="STG2"/>
      <c r="STH2"/>
      <c r="STI2"/>
      <c r="STJ2"/>
      <c r="STK2"/>
      <c r="STL2"/>
      <c r="STM2"/>
      <c r="STN2"/>
      <c r="STO2"/>
      <c r="STP2"/>
      <c r="STQ2"/>
      <c r="STR2"/>
      <c r="STS2"/>
      <c r="STT2"/>
      <c r="STU2"/>
      <c r="STV2"/>
      <c r="STW2"/>
      <c r="STX2"/>
      <c r="STY2"/>
      <c r="STZ2"/>
      <c r="SUA2"/>
      <c r="SUB2"/>
      <c r="SUC2"/>
      <c r="SUD2"/>
      <c r="SUE2"/>
      <c r="SUF2"/>
      <c r="SUG2"/>
      <c r="SUH2"/>
      <c r="SUI2"/>
      <c r="SUJ2"/>
      <c r="SUK2"/>
      <c r="SUL2"/>
      <c r="SUM2"/>
      <c r="SUN2"/>
      <c r="SUO2"/>
      <c r="SUP2"/>
      <c r="SUQ2"/>
      <c r="SUR2"/>
      <c r="SUS2"/>
      <c r="SUT2"/>
      <c r="SUU2"/>
      <c r="SUV2"/>
      <c r="SUW2"/>
      <c r="SUX2"/>
      <c r="SUY2"/>
      <c r="SUZ2"/>
      <c r="SVA2"/>
      <c r="SVB2"/>
      <c r="SVC2"/>
      <c r="SVD2"/>
      <c r="SVE2"/>
      <c r="SVF2"/>
      <c r="SVG2"/>
      <c r="SVH2"/>
      <c r="SVI2"/>
      <c r="SVJ2"/>
      <c r="SVK2"/>
      <c r="SVL2"/>
      <c r="SVM2"/>
      <c r="SVN2"/>
      <c r="SVO2"/>
      <c r="SVP2"/>
      <c r="SVQ2"/>
      <c r="SVR2"/>
      <c r="SVS2"/>
      <c r="SVT2"/>
      <c r="SVU2"/>
      <c r="SVV2"/>
      <c r="SVW2"/>
      <c r="SVX2"/>
      <c r="SVY2"/>
      <c r="SVZ2"/>
      <c r="SWA2"/>
      <c r="SWB2"/>
      <c r="SWC2"/>
      <c r="SWD2"/>
      <c r="SWE2"/>
      <c r="SWF2"/>
      <c r="SWG2"/>
      <c r="SWH2"/>
      <c r="SWI2"/>
      <c r="SWJ2"/>
      <c r="SWK2"/>
      <c r="SWL2"/>
      <c r="SWM2"/>
      <c r="SWN2"/>
      <c r="SWO2"/>
      <c r="SWP2"/>
      <c r="SWQ2"/>
      <c r="SWR2"/>
      <c r="SWS2"/>
      <c r="SWT2"/>
      <c r="SWU2"/>
      <c r="SWV2"/>
      <c r="SWW2"/>
      <c r="SWX2"/>
      <c r="SWY2"/>
      <c r="SWZ2"/>
      <c r="SXA2"/>
      <c r="SXB2"/>
      <c r="SXC2"/>
      <c r="SXD2"/>
      <c r="SXE2"/>
      <c r="SXF2"/>
      <c r="SXG2"/>
      <c r="SXH2"/>
      <c r="SXI2"/>
      <c r="SXJ2"/>
      <c r="SXK2"/>
      <c r="SXL2"/>
      <c r="SXM2"/>
      <c r="SXN2"/>
      <c r="SXO2"/>
      <c r="SXP2"/>
      <c r="SXQ2"/>
      <c r="SXR2"/>
      <c r="SXS2"/>
      <c r="SXT2"/>
      <c r="SXU2"/>
      <c r="SXV2"/>
      <c r="SXW2"/>
      <c r="SXX2"/>
      <c r="SXY2"/>
      <c r="SXZ2"/>
      <c r="SYA2"/>
      <c r="SYB2"/>
      <c r="SYC2"/>
      <c r="SYD2"/>
      <c r="SYE2"/>
      <c r="SYF2"/>
      <c r="SYG2"/>
      <c r="SYH2"/>
      <c r="SYI2"/>
      <c r="SYJ2"/>
      <c r="SYK2"/>
      <c r="SYL2"/>
      <c r="SYM2"/>
      <c r="SYN2"/>
      <c r="SYO2"/>
      <c r="SYP2"/>
      <c r="SYQ2"/>
      <c r="SYR2"/>
      <c r="SYS2"/>
      <c r="SYT2"/>
      <c r="SYU2"/>
      <c r="SYV2"/>
      <c r="SYW2"/>
      <c r="SYX2"/>
      <c r="SYY2"/>
      <c r="SYZ2"/>
      <c r="SZA2"/>
      <c r="SZB2"/>
      <c r="SZC2"/>
      <c r="SZD2"/>
      <c r="SZE2"/>
      <c r="SZF2"/>
      <c r="SZG2"/>
      <c r="SZH2"/>
      <c r="SZI2"/>
      <c r="SZJ2"/>
      <c r="SZK2"/>
      <c r="SZL2"/>
      <c r="SZM2"/>
      <c r="SZN2"/>
      <c r="SZO2"/>
      <c r="SZP2"/>
      <c r="SZQ2"/>
      <c r="SZR2"/>
      <c r="SZS2"/>
      <c r="SZT2"/>
      <c r="SZU2"/>
      <c r="SZV2"/>
      <c r="SZW2"/>
      <c r="SZX2"/>
      <c r="SZY2"/>
      <c r="SZZ2"/>
      <c r="TAA2"/>
      <c r="TAB2"/>
      <c r="TAC2"/>
      <c r="TAD2"/>
      <c r="TAE2"/>
      <c r="TAF2"/>
      <c r="TAG2"/>
      <c r="TAH2"/>
      <c r="TAI2"/>
      <c r="TAJ2"/>
      <c r="TAK2"/>
      <c r="TAL2"/>
      <c r="TAM2"/>
      <c r="TAN2"/>
      <c r="TAO2"/>
      <c r="TAP2"/>
      <c r="TAQ2"/>
      <c r="TAR2"/>
      <c r="TAS2"/>
      <c r="TAT2"/>
      <c r="TAU2"/>
      <c r="TAV2"/>
      <c r="TAW2"/>
      <c r="TAX2"/>
      <c r="TAY2"/>
      <c r="TAZ2"/>
      <c r="TBA2"/>
      <c r="TBB2"/>
      <c r="TBC2"/>
      <c r="TBD2"/>
      <c r="TBE2"/>
      <c r="TBF2"/>
      <c r="TBG2"/>
      <c r="TBH2"/>
      <c r="TBI2"/>
      <c r="TBJ2"/>
      <c r="TBK2"/>
      <c r="TBL2"/>
      <c r="TBM2"/>
      <c r="TBN2"/>
      <c r="TBO2"/>
      <c r="TBP2"/>
      <c r="TBQ2"/>
      <c r="TBR2"/>
      <c r="TBS2"/>
      <c r="TBT2"/>
      <c r="TBU2"/>
      <c r="TBV2"/>
      <c r="TBW2"/>
      <c r="TBX2"/>
      <c r="TBY2"/>
      <c r="TBZ2"/>
      <c r="TCA2"/>
      <c r="TCB2"/>
      <c r="TCC2"/>
      <c r="TCD2"/>
      <c r="TCE2"/>
      <c r="TCF2"/>
      <c r="TCG2"/>
      <c r="TCH2"/>
      <c r="TCI2"/>
      <c r="TCJ2"/>
      <c r="TCK2"/>
      <c r="TCL2"/>
      <c r="TCM2"/>
      <c r="TCN2"/>
      <c r="TCO2"/>
      <c r="TCP2"/>
      <c r="TCQ2"/>
      <c r="TCR2"/>
      <c r="TCS2"/>
      <c r="TCT2"/>
      <c r="TCU2"/>
      <c r="TCV2"/>
      <c r="TCW2"/>
      <c r="TCX2"/>
      <c r="TCY2"/>
      <c r="TCZ2"/>
      <c r="TDA2"/>
      <c r="TDB2"/>
      <c r="TDC2"/>
      <c r="TDD2"/>
      <c r="TDE2"/>
      <c r="TDF2"/>
      <c r="TDG2"/>
      <c r="TDH2"/>
      <c r="TDI2"/>
      <c r="TDJ2"/>
      <c r="TDK2"/>
      <c r="TDL2"/>
      <c r="TDM2"/>
      <c r="TDN2"/>
      <c r="TDO2"/>
      <c r="TDP2"/>
      <c r="TDQ2"/>
      <c r="TDR2"/>
      <c r="TDS2"/>
      <c r="TDT2"/>
      <c r="TDU2"/>
      <c r="TDV2"/>
      <c r="TDW2"/>
      <c r="TDX2"/>
      <c r="TDY2"/>
      <c r="TDZ2"/>
      <c r="TEA2"/>
      <c r="TEB2"/>
      <c r="TEC2"/>
      <c r="TED2"/>
      <c r="TEE2"/>
      <c r="TEF2"/>
      <c r="TEG2"/>
      <c r="TEH2"/>
      <c r="TEI2"/>
      <c r="TEJ2"/>
      <c r="TEK2"/>
      <c r="TEL2"/>
      <c r="TEM2"/>
      <c r="TEN2"/>
      <c r="TEO2"/>
      <c r="TEP2"/>
      <c r="TEQ2"/>
      <c r="TER2"/>
      <c r="TES2"/>
      <c r="TET2"/>
      <c r="TEU2"/>
      <c r="TEV2"/>
      <c r="TEW2"/>
      <c r="TEX2"/>
      <c r="TEY2"/>
      <c r="TEZ2"/>
      <c r="TFA2"/>
      <c r="TFB2"/>
      <c r="TFC2"/>
      <c r="TFD2"/>
      <c r="TFE2"/>
      <c r="TFF2"/>
      <c r="TFG2"/>
      <c r="TFH2"/>
      <c r="TFI2"/>
      <c r="TFJ2"/>
      <c r="TFK2"/>
      <c r="TFL2"/>
      <c r="TFM2"/>
      <c r="TFN2"/>
      <c r="TFO2"/>
      <c r="TFP2"/>
      <c r="TFQ2"/>
      <c r="TFR2"/>
      <c r="TFS2"/>
      <c r="TFT2"/>
      <c r="TFU2"/>
      <c r="TFV2"/>
      <c r="TFW2"/>
      <c r="TFX2"/>
      <c r="TFY2"/>
      <c r="TFZ2"/>
      <c r="TGA2"/>
      <c r="TGB2"/>
      <c r="TGC2"/>
      <c r="TGD2"/>
      <c r="TGE2"/>
      <c r="TGF2"/>
      <c r="TGG2"/>
      <c r="TGH2"/>
      <c r="TGI2"/>
      <c r="TGJ2"/>
      <c r="TGK2"/>
      <c r="TGL2"/>
      <c r="TGM2"/>
      <c r="TGN2"/>
      <c r="TGO2"/>
      <c r="TGP2"/>
      <c r="TGQ2"/>
      <c r="TGR2"/>
      <c r="TGS2"/>
      <c r="TGT2"/>
      <c r="TGU2"/>
      <c r="TGV2"/>
      <c r="TGW2"/>
      <c r="TGX2"/>
      <c r="TGY2"/>
      <c r="TGZ2"/>
      <c r="THA2"/>
      <c r="THB2"/>
      <c r="THC2"/>
      <c r="THD2"/>
      <c r="THE2"/>
      <c r="THF2"/>
      <c r="THG2"/>
      <c r="THH2"/>
      <c r="THI2"/>
      <c r="THJ2"/>
      <c r="THK2"/>
      <c r="THL2"/>
      <c r="THM2"/>
      <c r="THN2"/>
      <c r="THO2"/>
      <c r="THP2"/>
      <c r="THQ2"/>
      <c r="THR2"/>
      <c r="THS2"/>
      <c r="THT2"/>
      <c r="THU2"/>
      <c r="THV2"/>
      <c r="THW2"/>
      <c r="THX2"/>
      <c r="THY2"/>
      <c r="THZ2"/>
      <c r="TIA2"/>
      <c r="TIB2"/>
      <c r="TIC2"/>
      <c r="TID2"/>
      <c r="TIE2"/>
      <c r="TIF2"/>
      <c r="TIG2"/>
      <c r="TIH2"/>
      <c r="TII2"/>
      <c r="TIJ2"/>
      <c r="TIK2"/>
      <c r="TIL2"/>
      <c r="TIM2"/>
      <c r="TIN2"/>
      <c r="TIO2"/>
      <c r="TIP2"/>
      <c r="TIQ2"/>
      <c r="TIR2"/>
      <c r="TIS2"/>
      <c r="TIT2"/>
      <c r="TIU2"/>
      <c r="TIV2"/>
      <c r="TIW2"/>
      <c r="TIX2"/>
      <c r="TIY2"/>
      <c r="TIZ2"/>
      <c r="TJA2"/>
      <c r="TJB2"/>
      <c r="TJC2"/>
      <c r="TJD2"/>
      <c r="TJE2"/>
      <c r="TJF2"/>
      <c r="TJG2"/>
      <c r="TJH2"/>
      <c r="TJI2"/>
      <c r="TJJ2"/>
      <c r="TJK2"/>
      <c r="TJL2"/>
      <c r="TJM2"/>
      <c r="TJN2"/>
      <c r="TJO2"/>
      <c r="TJP2"/>
      <c r="TJQ2"/>
      <c r="TJR2"/>
      <c r="TJS2"/>
      <c r="TJT2"/>
      <c r="TJU2"/>
      <c r="TJV2"/>
      <c r="TJW2"/>
      <c r="TJX2"/>
      <c r="TJY2"/>
      <c r="TJZ2"/>
      <c r="TKA2"/>
      <c r="TKB2"/>
      <c r="TKC2"/>
      <c r="TKD2"/>
      <c r="TKE2"/>
      <c r="TKF2"/>
      <c r="TKG2"/>
      <c r="TKH2"/>
      <c r="TKI2"/>
      <c r="TKJ2"/>
      <c r="TKK2"/>
      <c r="TKL2"/>
      <c r="TKM2"/>
      <c r="TKN2"/>
      <c r="TKO2"/>
      <c r="TKP2"/>
      <c r="TKQ2"/>
      <c r="TKR2"/>
      <c r="TKS2"/>
      <c r="TKT2"/>
      <c r="TKU2"/>
      <c r="TKV2"/>
      <c r="TKW2"/>
      <c r="TKX2"/>
      <c r="TKY2"/>
      <c r="TKZ2"/>
      <c r="TLA2"/>
      <c r="TLB2"/>
      <c r="TLC2"/>
      <c r="TLD2"/>
      <c r="TLE2"/>
      <c r="TLF2"/>
      <c r="TLG2"/>
      <c r="TLH2"/>
      <c r="TLI2"/>
      <c r="TLJ2"/>
      <c r="TLK2"/>
      <c r="TLL2"/>
      <c r="TLM2"/>
      <c r="TLN2"/>
      <c r="TLO2"/>
      <c r="TLP2"/>
      <c r="TLQ2"/>
      <c r="TLR2"/>
      <c r="TLS2"/>
      <c r="TLT2"/>
      <c r="TLU2"/>
      <c r="TLV2"/>
      <c r="TLW2"/>
      <c r="TLX2"/>
      <c r="TLY2"/>
      <c r="TLZ2"/>
      <c r="TMA2"/>
      <c r="TMB2"/>
      <c r="TMC2"/>
      <c r="TMD2"/>
      <c r="TME2"/>
      <c r="TMF2"/>
      <c r="TMG2"/>
      <c r="TMH2"/>
      <c r="TMI2"/>
      <c r="TMJ2"/>
      <c r="TMK2"/>
      <c r="TML2"/>
      <c r="TMM2"/>
      <c r="TMN2"/>
      <c r="TMO2"/>
      <c r="TMP2"/>
      <c r="TMQ2"/>
      <c r="TMR2"/>
      <c r="TMS2"/>
      <c r="TMT2"/>
      <c r="TMU2"/>
      <c r="TMV2"/>
      <c r="TMW2"/>
      <c r="TMX2"/>
      <c r="TMY2"/>
      <c r="TMZ2"/>
      <c r="TNA2"/>
      <c r="TNB2"/>
      <c r="TNC2"/>
      <c r="TND2"/>
      <c r="TNE2"/>
      <c r="TNF2"/>
      <c r="TNG2"/>
      <c r="TNH2"/>
      <c r="TNI2"/>
      <c r="TNJ2"/>
      <c r="TNK2"/>
      <c r="TNL2"/>
      <c r="TNM2"/>
      <c r="TNN2"/>
      <c r="TNO2"/>
      <c r="TNP2"/>
      <c r="TNQ2"/>
      <c r="TNR2"/>
      <c r="TNS2"/>
      <c r="TNT2"/>
      <c r="TNU2"/>
      <c r="TNV2"/>
      <c r="TNW2"/>
      <c r="TNX2"/>
      <c r="TNY2"/>
      <c r="TNZ2"/>
      <c r="TOA2"/>
      <c r="TOB2"/>
      <c r="TOC2"/>
      <c r="TOD2"/>
      <c r="TOE2"/>
      <c r="TOF2"/>
      <c r="TOG2"/>
      <c r="TOH2"/>
      <c r="TOI2"/>
      <c r="TOJ2"/>
      <c r="TOK2"/>
      <c r="TOL2"/>
      <c r="TOM2"/>
      <c r="TON2"/>
      <c r="TOO2"/>
      <c r="TOP2"/>
      <c r="TOQ2"/>
      <c r="TOR2"/>
      <c r="TOS2"/>
      <c r="TOT2"/>
      <c r="TOU2"/>
      <c r="TOV2"/>
      <c r="TOW2"/>
      <c r="TOX2"/>
      <c r="TOY2"/>
      <c r="TOZ2"/>
      <c r="TPA2"/>
      <c r="TPB2"/>
      <c r="TPC2"/>
      <c r="TPD2"/>
      <c r="TPE2"/>
      <c r="TPF2"/>
      <c r="TPG2"/>
      <c r="TPH2"/>
      <c r="TPI2"/>
      <c r="TPJ2"/>
      <c r="TPK2"/>
      <c r="TPL2"/>
      <c r="TPM2"/>
      <c r="TPN2"/>
      <c r="TPO2"/>
      <c r="TPP2"/>
      <c r="TPQ2"/>
      <c r="TPR2"/>
      <c r="TPS2"/>
      <c r="TPT2"/>
      <c r="TPU2"/>
      <c r="TPV2"/>
      <c r="TPW2"/>
      <c r="TPX2"/>
      <c r="TPY2"/>
      <c r="TPZ2"/>
      <c r="TQA2"/>
      <c r="TQB2"/>
      <c r="TQC2"/>
      <c r="TQD2"/>
      <c r="TQE2"/>
      <c r="TQF2"/>
      <c r="TQG2"/>
      <c r="TQH2"/>
      <c r="TQI2"/>
      <c r="TQJ2"/>
      <c r="TQK2"/>
      <c r="TQL2"/>
      <c r="TQM2"/>
      <c r="TQN2"/>
      <c r="TQO2"/>
      <c r="TQP2"/>
      <c r="TQQ2"/>
      <c r="TQR2"/>
      <c r="TQS2"/>
      <c r="TQT2"/>
      <c r="TQU2"/>
      <c r="TQV2"/>
      <c r="TQW2"/>
      <c r="TQX2"/>
      <c r="TQY2"/>
      <c r="TQZ2"/>
      <c r="TRA2"/>
      <c r="TRB2"/>
      <c r="TRC2"/>
      <c r="TRD2"/>
      <c r="TRE2"/>
      <c r="TRF2"/>
      <c r="TRG2"/>
      <c r="TRH2"/>
      <c r="TRI2"/>
      <c r="TRJ2"/>
      <c r="TRK2"/>
      <c r="TRL2"/>
      <c r="TRM2"/>
      <c r="TRN2"/>
      <c r="TRO2"/>
      <c r="TRP2"/>
      <c r="TRQ2"/>
      <c r="TRR2"/>
      <c r="TRS2"/>
      <c r="TRT2"/>
      <c r="TRU2"/>
      <c r="TRV2"/>
      <c r="TRW2"/>
      <c r="TRX2"/>
      <c r="TRY2"/>
      <c r="TRZ2"/>
      <c r="TSA2"/>
      <c r="TSB2"/>
      <c r="TSC2"/>
      <c r="TSD2"/>
      <c r="TSE2"/>
      <c r="TSF2"/>
      <c r="TSG2"/>
      <c r="TSH2"/>
      <c r="TSI2"/>
      <c r="TSJ2"/>
      <c r="TSK2"/>
      <c r="TSL2"/>
      <c r="TSM2"/>
      <c r="TSN2"/>
      <c r="TSO2"/>
      <c r="TSP2"/>
      <c r="TSQ2"/>
      <c r="TSR2"/>
      <c r="TSS2"/>
      <c r="TST2"/>
      <c r="TSU2"/>
      <c r="TSV2"/>
      <c r="TSW2"/>
      <c r="TSX2"/>
      <c r="TSY2"/>
      <c r="TSZ2"/>
      <c r="TTA2"/>
      <c r="TTB2"/>
      <c r="TTC2"/>
      <c r="TTD2"/>
      <c r="TTE2"/>
      <c r="TTF2"/>
      <c r="TTG2"/>
      <c r="TTH2"/>
      <c r="TTI2"/>
      <c r="TTJ2"/>
      <c r="TTK2"/>
      <c r="TTL2"/>
      <c r="TTM2"/>
      <c r="TTN2"/>
      <c r="TTO2"/>
      <c r="TTP2"/>
      <c r="TTQ2"/>
      <c r="TTR2"/>
      <c r="TTS2"/>
      <c r="TTT2"/>
      <c r="TTU2"/>
      <c r="TTV2"/>
      <c r="TTW2"/>
      <c r="TTX2"/>
      <c r="TTY2"/>
      <c r="TTZ2"/>
      <c r="TUA2"/>
      <c r="TUB2"/>
      <c r="TUC2"/>
      <c r="TUD2"/>
      <c r="TUE2"/>
      <c r="TUF2"/>
      <c r="TUG2"/>
      <c r="TUH2"/>
      <c r="TUI2"/>
      <c r="TUJ2"/>
      <c r="TUK2"/>
      <c r="TUL2"/>
      <c r="TUM2"/>
      <c r="TUN2"/>
      <c r="TUO2"/>
      <c r="TUP2"/>
      <c r="TUQ2"/>
      <c r="TUR2"/>
      <c r="TUS2"/>
      <c r="TUT2"/>
      <c r="TUU2"/>
      <c r="TUV2"/>
      <c r="TUW2"/>
      <c r="TUX2"/>
      <c r="TUY2"/>
      <c r="TUZ2"/>
      <c r="TVA2"/>
      <c r="TVB2"/>
      <c r="TVC2"/>
      <c r="TVD2"/>
      <c r="TVE2"/>
      <c r="TVF2"/>
      <c r="TVG2"/>
      <c r="TVH2"/>
      <c r="TVI2"/>
      <c r="TVJ2"/>
      <c r="TVK2"/>
      <c r="TVL2"/>
      <c r="TVM2"/>
      <c r="TVN2"/>
      <c r="TVO2"/>
      <c r="TVP2"/>
      <c r="TVQ2"/>
      <c r="TVR2"/>
      <c r="TVS2"/>
      <c r="TVT2"/>
      <c r="TVU2"/>
      <c r="TVV2"/>
      <c r="TVW2"/>
      <c r="TVX2"/>
      <c r="TVY2"/>
      <c r="TVZ2"/>
      <c r="TWA2"/>
      <c r="TWB2"/>
      <c r="TWC2"/>
      <c r="TWD2"/>
      <c r="TWE2"/>
      <c r="TWF2"/>
      <c r="TWG2"/>
      <c r="TWH2"/>
      <c r="TWI2"/>
      <c r="TWJ2"/>
      <c r="TWK2"/>
      <c r="TWL2"/>
      <c r="TWM2"/>
      <c r="TWN2"/>
      <c r="TWO2"/>
      <c r="TWP2"/>
      <c r="TWQ2"/>
      <c r="TWR2"/>
      <c r="TWS2"/>
      <c r="TWT2"/>
      <c r="TWU2"/>
      <c r="TWV2"/>
      <c r="TWW2"/>
      <c r="TWX2"/>
      <c r="TWY2"/>
      <c r="TWZ2"/>
      <c r="TXA2"/>
      <c r="TXB2"/>
      <c r="TXC2"/>
      <c r="TXD2"/>
      <c r="TXE2"/>
      <c r="TXF2"/>
      <c r="TXG2"/>
      <c r="TXH2"/>
      <c r="TXI2"/>
      <c r="TXJ2"/>
      <c r="TXK2"/>
      <c r="TXL2"/>
      <c r="TXM2"/>
      <c r="TXN2"/>
      <c r="TXO2"/>
      <c r="TXP2"/>
      <c r="TXQ2"/>
      <c r="TXR2"/>
      <c r="TXS2"/>
      <c r="TXT2"/>
      <c r="TXU2"/>
      <c r="TXV2"/>
      <c r="TXW2"/>
      <c r="TXX2"/>
      <c r="TXY2"/>
      <c r="TXZ2"/>
      <c r="TYA2"/>
      <c r="TYB2"/>
      <c r="TYC2"/>
      <c r="TYD2"/>
      <c r="TYE2"/>
      <c r="TYF2"/>
      <c r="TYG2"/>
      <c r="TYH2"/>
      <c r="TYI2"/>
      <c r="TYJ2"/>
      <c r="TYK2"/>
      <c r="TYL2"/>
      <c r="TYM2"/>
      <c r="TYN2"/>
      <c r="TYO2"/>
      <c r="TYP2"/>
      <c r="TYQ2"/>
      <c r="TYR2"/>
      <c r="TYS2"/>
      <c r="TYT2"/>
      <c r="TYU2"/>
      <c r="TYV2"/>
      <c r="TYW2"/>
      <c r="TYX2"/>
      <c r="TYY2"/>
      <c r="TYZ2"/>
      <c r="TZA2"/>
      <c r="TZB2"/>
      <c r="TZC2"/>
      <c r="TZD2"/>
      <c r="TZE2"/>
      <c r="TZF2"/>
      <c r="TZG2"/>
      <c r="TZH2"/>
      <c r="TZI2"/>
      <c r="TZJ2"/>
      <c r="TZK2"/>
      <c r="TZL2"/>
      <c r="TZM2"/>
      <c r="TZN2"/>
      <c r="TZO2"/>
      <c r="TZP2"/>
      <c r="TZQ2"/>
      <c r="TZR2"/>
      <c r="TZS2"/>
      <c r="TZT2"/>
      <c r="TZU2"/>
      <c r="TZV2"/>
      <c r="TZW2"/>
      <c r="TZX2"/>
      <c r="TZY2"/>
      <c r="TZZ2"/>
      <c r="UAA2"/>
      <c r="UAB2"/>
      <c r="UAC2"/>
      <c r="UAD2"/>
      <c r="UAE2"/>
      <c r="UAF2"/>
      <c r="UAG2"/>
      <c r="UAH2"/>
      <c r="UAI2"/>
      <c r="UAJ2"/>
      <c r="UAK2"/>
      <c r="UAL2"/>
      <c r="UAM2"/>
      <c r="UAN2"/>
      <c r="UAO2"/>
      <c r="UAP2"/>
      <c r="UAQ2"/>
      <c r="UAR2"/>
      <c r="UAS2"/>
      <c r="UAT2"/>
      <c r="UAU2"/>
      <c r="UAV2"/>
      <c r="UAW2"/>
      <c r="UAX2"/>
      <c r="UAY2"/>
      <c r="UAZ2"/>
      <c r="UBA2"/>
      <c r="UBB2"/>
      <c r="UBC2"/>
      <c r="UBD2"/>
      <c r="UBE2"/>
      <c r="UBF2"/>
      <c r="UBG2"/>
      <c r="UBH2"/>
      <c r="UBI2"/>
      <c r="UBJ2"/>
      <c r="UBK2"/>
      <c r="UBL2"/>
      <c r="UBM2"/>
      <c r="UBN2"/>
      <c r="UBO2"/>
      <c r="UBP2"/>
      <c r="UBQ2"/>
      <c r="UBR2"/>
      <c r="UBS2"/>
      <c r="UBT2"/>
      <c r="UBU2"/>
      <c r="UBV2"/>
      <c r="UBW2"/>
      <c r="UBX2"/>
      <c r="UBY2"/>
      <c r="UBZ2"/>
      <c r="UCA2"/>
      <c r="UCB2"/>
      <c r="UCC2"/>
      <c r="UCD2"/>
      <c r="UCE2"/>
      <c r="UCF2"/>
      <c r="UCG2"/>
      <c r="UCH2"/>
      <c r="UCI2"/>
      <c r="UCJ2"/>
      <c r="UCK2"/>
      <c r="UCL2"/>
      <c r="UCM2"/>
      <c r="UCN2"/>
      <c r="UCO2"/>
      <c r="UCP2"/>
      <c r="UCQ2"/>
      <c r="UCR2"/>
      <c r="UCS2"/>
      <c r="UCT2"/>
      <c r="UCU2"/>
      <c r="UCV2"/>
      <c r="UCW2"/>
      <c r="UCX2"/>
      <c r="UCY2"/>
      <c r="UCZ2"/>
      <c r="UDA2"/>
      <c r="UDB2"/>
      <c r="UDC2"/>
      <c r="UDD2"/>
      <c r="UDE2"/>
      <c r="UDF2"/>
      <c r="UDG2"/>
      <c r="UDH2"/>
      <c r="UDI2"/>
      <c r="UDJ2"/>
      <c r="UDK2"/>
      <c r="UDL2"/>
      <c r="UDM2"/>
      <c r="UDN2"/>
      <c r="UDO2"/>
      <c r="UDP2"/>
      <c r="UDQ2"/>
      <c r="UDR2"/>
      <c r="UDS2"/>
      <c r="UDT2"/>
      <c r="UDU2"/>
      <c r="UDV2"/>
      <c r="UDW2"/>
      <c r="UDX2"/>
      <c r="UDY2"/>
      <c r="UDZ2"/>
      <c r="UEA2"/>
      <c r="UEB2"/>
      <c r="UEC2"/>
      <c r="UED2"/>
      <c r="UEE2"/>
      <c r="UEF2"/>
      <c r="UEG2"/>
      <c r="UEH2"/>
      <c r="UEI2"/>
      <c r="UEJ2"/>
      <c r="UEK2"/>
      <c r="UEL2"/>
      <c r="UEM2"/>
      <c r="UEN2"/>
      <c r="UEO2"/>
      <c r="UEP2"/>
      <c r="UEQ2"/>
      <c r="UER2"/>
      <c r="UES2"/>
      <c r="UET2"/>
      <c r="UEU2"/>
      <c r="UEV2"/>
      <c r="UEW2"/>
      <c r="UEX2"/>
      <c r="UEY2"/>
      <c r="UEZ2"/>
      <c r="UFA2"/>
      <c r="UFB2"/>
      <c r="UFC2"/>
      <c r="UFD2"/>
      <c r="UFE2"/>
      <c r="UFF2"/>
      <c r="UFG2"/>
      <c r="UFH2"/>
      <c r="UFI2"/>
      <c r="UFJ2"/>
      <c r="UFK2"/>
      <c r="UFL2"/>
      <c r="UFM2"/>
      <c r="UFN2"/>
      <c r="UFO2"/>
      <c r="UFP2"/>
      <c r="UFQ2"/>
      <c r="UFR2"/>
      <c r="UFS2"/>
      <c r="UFT2"/>
      <c r="UFU2"/>
      <c r="UFV2"/>
      <c r="UFW2"/>
      <c r="UFX2"/>
      <c r="UFY2"/>
      <c r="UFZ2"/>
      <c r="UGA2"/>
      <c r="UGB2"/>
      <c r="UGC2"/>
      <c r="UGD2"/>
      <c r="UGE2"/>
      <c r="UGF2"/>
      <c r="UGG2"/>
      <c r="UGH2"/>
      <c r="UGI2"/>
      <c r="UGJ2"/>
      <c r="UGK2"/>
      <c r="UGL2"/>
      <c r="UGM2"/>
      <c r="UGN2"/>
      <c r="UGO2"/>
      <c r="UGP2"/>
      <c r="UGQ2"/>
      <c r="UGR2"/>
      <c r="UGS2"/>
      <c r="UGT2"/>
      <c r="UGU2"/>
      <c r="UGV2"/>
      <c r="UGW2"/>
      <c r="UGX2"/>
      <c r="UGY2"/>
      <c r="UGZ2"/>
      <c r="UHA2"/>
      <c r="UHB2"/>
      <c r="UHC2"/>
      <c r="UHD2"/>
      <c r="UHE2"/>
      <c r="UHF2"/>
      <c r="UHG2"/>
      <c r="UHH2"/>
      <c r="UHI2"/>
      <c r="UHJ2"/>
      <c r="UHK2"/>
      <c r="UHL2"/>
      <c r="UHM2"/>
      <c r="UHN2"/>
      <c r="UHO2"/>
      <c r="UHP2"/>
      <c r="UHQ2"/>
      <c r="UHR2"/>
      <c r="UHS2"/>
      <c r="UHT2"/>
      <c r="UHU2"/>
      <c r="UHV2"/>
      <c r="UHW2"/>
      <c r="UHX2"/>
      <c r="UHY2"/>
      <c r="UHZ2"/>
      <c r="UIA2"/>
      <c r="UIB2"/>
      <c r="UIC2"/>
      <c r="UID2"/>
      <c r="UIE2"/>
      <c r="UIF2"/>
      <c r="UIG2"/>
      <c r="UIH2"/>
      <c r="UII2"/>
      <c r="UIJ2"/>
      <c r="UIK2"/>
      <c r="UIL2"/>
      <c r="UIM2"/>
      <c r="UIN2"/>
      <c r="UIO2"/>
      <c r="UIP2"/>
      <c r="UIQ2"/>
      <c r="UIR2"/>
      <c r="UIS2"/>
      <c r="UIT2"/>
      <c r="UIU2"/>
      <c r="UIV2"/>
      <c r="UIW2"/>
      <c r="UIX2"/>
      <c r="UIY2"/>
      <c r="UIZ2"/>
      <c r="UJA2"/>
      <c r="UJB2"/>
      <c r="UJC2"/>
      <c r="UJD2"/>
      <c r="UJE2"/>
      <c r="UJF2"/>
      <c r="UJG2"/>
      <c r="UJH2"/>
      <c r="UJI2"/>
      <c r="UJJ2"/>
      <c r="UJK2"/>
      <c r="UJL2"/>
      <c r="UJM2"/>
      <c r="UJN2"/>
      <c r="UJO2"/>
      <c r="UJP2"/>
      <c r="UJQ2"/>
      <c r="UJR2"/>
      <c r="UJS2"/>
      <c r="UJT2"/>
      <c r="UJU2"/>
      <c r="UJV2"/>
      <c r="UJW2"/>
      <c r="UJX2"/>
      <c r="UJY2"/>
      <c r="UJZ2"/>
      <c r="UKA2"/>
      <c r="UKB2"/>
      <c r="UKC2"/>
      <c r="UKD2"/>
      <c r="UKE2"/>
      <c r="UKF2"/>
      <c r="UKG2"/>
      <c r="UKH2"/>
      <c r="UKI2"/>
      <c r="UKJ2"/>
      <c r="UKK2"/>
      <c r="UKL2"/>
      <c r="UKM2"/>
      <c r="UKN2"/>
      <c r="UKO2"/>
      <c r="UKP2"/>
      <c r="UKQ2"/>
      <c r="UKR2"/>
      <c r="UKS2"/>
      <c r="UKT2"/>
      <c r="UKU2"/>
      <c r="UKV2"/>
      <c r="UKW2"/>
      <c r="UKX2"/>
      <c r="UKY2"/>
      <c r="UKZ2"/>
      <c r="ULA2"/>
      <c r="ULB2"/>
      <c r="ULC2"/>
      <c r="ULD2"/>
      <c r="ULE2"/>
      <c r="ULF2"/>
      <c r="ULG2"/>
      <c r="ULH2"/>
      <c r="ULI2"/>
      <c r="ULJ2"/>
      <c r="ULK2"/>
      <c r="ULL2"/>
      <c r="ULM2"/>
      <c r="ULN2"/>
      <c r="ULO2"/>
      <c r="ULP2"/>
      <c r="ULQ2"/>
      <c r="ULR2"/>
      <c r="ULS2"/>
      <c r="ULT2"/>
      <c r="ULU2"/>
      <c r="ULV2"/>
      <c r="ULW2"/>
      <c r="ULX2"/>
      <c r="ULY2"/>
      <c r="ULZ2"/>
      <c r="UMA2"/>
      <c r="UMB2"/>
      <c r="UMC2"/>
      <c r="UMD2"/>
      <c r="UME2"/>
      <c r="UMF2"/>
      <c r="UMG2"/>
      <c r="UMH2"/>
      <c r="UMI2"/>
      <c r="UMJ2"/>
      <c r="UMK2"/>
      <c r="UML2"/>
      <c r="UMM2"/>
      <c r="UMN2"/>
      <c r="UMO2"/>
      <c r="UMP2"/>
      <c r="UMQ2"/>
      <c r="UMR2"/>
      <c r="UMS2"/>
      <c r="UMT2"/>
      <c r="UMU2"/>
      <c r="UMV2"/>
      <c r="UMW2"/>
      <c r="UMX2"/>
      <c r="UMY2"/>
      <c r="UMZ2"/>
      <c r="UNA2"/>
      <c r="UNB2"/>
      <c r="UNC2"/>
      <c r="UND2"/>
      <c r="UNE2"/>
      <c r="UNF2"/>
      <c r="UNG2"/>
      <c r="UNH2"/>
      <c r="UNI2"/>
      <c r="UNJ2"/>
      <c r="UNK2"/>
      <c r="UNL2"/>
      <c r="UNM2"/>
      <c r="UNN2"/>
      <c r="UNO2"/>
      <c r="UNP2"/>
      <c r="UNQ2"/>
      <c r="UNR2"/>
      <c r="UNS2"/>
      <c r="UNT2"/>
      <c r="UNU2"/>
      <c r="UNV2"/>
      <c r="UNW2"/>
      <c r="UNX2"/>
      <c r="UNY2"/>
      <c r="UNZ2"/>
      <c r="UOA2"/>
      <c r="UOB2"/>
      <c r="UOC2"/>
      <c r="UOD2"/>
      <c r="UOE2"/>
      <c r="UOF2"/>
      <c r="UOG2"/>
      <c r="UOH2"/>
      <c r="UOI2"/>
      <c r="UOJ2"/>
      <c r="UOK2"/>
      <c r="UOL2"/>
      <c r="UOM2"/>
      <c r="UON2"/>
      <c r="UOO2"/>
      <c r="UOP2"/>
      <c r="UOQ2"/>
      <c r="UOR2"/>
      <c r="UOS2"/>
      <c r="UOT2"/>
      <c r="UOU2"/>
      <c r="UOV2"/>
      <c r="UOW2"/>
      <c r="UOX2"/>
      <c r="UOY2"/>
      <c r="UOZ2"/>
      <c r="UPA2"/>
      <c r="UPB2"/>
      <c r="UPC2"/>
      <c r="UPD2"/>
      <c r="UPE2"/>
      <c r="UPF2"/>
      <c r="UPG2"/>
      <c r="UPH2"/>
      <c r="UPI2"/>
      <c r="UPJ2"/>
      <c r="UPK2"/>
      <c r="UPL2"/>
      <c r="UPM2"/>
      <c r="UPN2"/>
      <c r="UPO2"/>
      <c r="UPP2"/>
      <c r="UPQ2"/>
      <c r="UPR2"/>
      <c r="UPS2"/>
      <c r="UPT2"/>
      <c r="UPU2"/>
      <c r="UPV2"/>
      <c r="UPW2"/>
      <c r="UPX2"/>
      <c r="UPY2"/>
      <c r="UPZ2"/>
      <c r="UQA2"/>
      <c r="UQB2"/>
      <c r="UQC2"/>
      <c r="UQD2"/>
      <c r="UQE2"/>
      <c r="UQF2"/>
      <c r="UQG2"/>
      <c r="UQH2"/>
      <c r="UQI2"/>
      <c r="UQJ2"/>
      <c r="UQK2"/>
      <c r="UQL2"/>
      <c r="UQM2"/>
      <c r="UQN2"/>
      <c r="UQO2"/>
      <c r="UQP2"/>
      <c r="UQQ2"/>
      <c r="UQR2"/>
      <c r="UQS2"/>
      <c r="UQT2"/>
      <c r="UQU2"/>
      <c r="UQV2"/>
      <c r="UQW2"/>
      <c r="UQX2"/>
      <c r="UQY2"/>
      <c r="UQZ2"/>
      <c r="URA2"/>
      <c r="URB2"/>
      <c r="URC2"/>
      <c r="URD2"/>
      <c r="URE2"/>
      <c r="URF2"/>
      <c r="URG2"/>
      <c r="URH2"/>
      <c r="URI2"/>
      <c r="URJ2"/>
      <c r="URK2"/>
      <c r="URL2"/>
      <c r="URM2"/>
      <c r="URN2"/>
      <c r="URO2"/>
      <c r="URP2"/>
      <c r="URQ2"/>
      <c r="URR2"/>
      <c r="URS2"/>
      <c r="URT2"/>
      <c r="URU2"/>
      <c r="URV2"/>
      <c r="URW2"/>
      <c r="URX2"/>
      <c r="URY2"/>
      <c r="URZ2"/>
      <c r="USA2"/>
      <c r="USB2"/>
      <c r="USC2"/>
      <c r="USD2"/>
      <c r="USE2"/>
      <c r="USF2"/>
      <c r="USG2"/>
      <c r="USH2"/>
      <c r="USI2"/>
      <c r="USJ2"/>
      <c r="USK2"/>
      <c r="USL2"/>
      <c r="USM2"/>
      <c r="USN2"/>
      <c r="USO2"/>
      <c r="USP2"/>
      <c r="USQ2"/>
      <c r="USR2"/>
      <c r="USS2"/>
      <c r="UST2"/>
      <c r="USU2"/>
      <c r="USV2"/>
      <c r="USW2"/>
      <c r="USX2"/>
      <c r="USY2"/>
      <c r="USZ2"/>
      <c r="UTA2"/>
      <c r="UTB2"/>
      <c r="UTC2"/>
      <c r="UTD2"/>
      <c r="UTE2"/>
      <c r="UTF2"/>
      <c r="UTG2"/>
      <c r="UTH2"/>
      <c r="UTI2"/>
      <c r="UTJ2"/>
      <c r="UTK2"/>
      <c r="UTL2"/>
      <c r="UTM2"/>
      <c r="UTN2"/>
      <c r="UTO2"/>
      <c r="UTP2"/>
      <c r="UTQ2"/>
      <c r="UTR2"/>
      <c r="UTS2"/>
      <c r="UTT2"/>
      <c r="UTU2"/>
      <c r="UTV2"/>
      <c r="UTW2"/>
      <c r="UTX2"/>
      <c r="UTY2"/>
      <c r="UTZ2"/>
      <c r="UUA2"/>
      <c r="UUB2"/>
      <c r="UUC2"/>
      <c r="UUD2"/>
      <c r="UUE2"/>
      <c r="UUF2"/>
      <c r="UUG2"/>
      <c r="UUH2"/>
      <c r="UUI2"/>
      <c r="UUJ2"/>
      <c r="UUK2"/>
      <c r="UUL2"/>
      <c r="UUM2"/>
      <c r="UUN2"/>
      <c r="UUO2"/>
      <c r="UUP2"/>
      <c r="UUQ2"/>
      <c r="UUR2"/>
      <c r="UUS2"/>
      <c r="UUT2"/>
      <c r="UUU2"/>
      <c r="UUV2"/>
      <c r="UUW2"/>
      <c r="UUX2"/>
      <c r="UUY2"/>
      <c r="UUZ2"/>
      <c r="UVA2"/>
      <c r="UVB2"/>
      <c r="UVC2"/>
      <c r="UVD2"/>
      <c r="UVE2"/>
      <c r="UVF2"/>
      <c r="UVG2"/>
      <c r="UVH2"/>
      <c r="UVI2"/>
      <c r="UVJ2"/>
      <c r="UVK2"/>
      <c r="UVL2"/>
      <c r="UVM2"/>
      <c r="UVN2"/>
      <c r="UVO2"/>
      <c r="UVP2"/>
      <c r="UVQ2"/>
      <c r="UVR2"/>
      <c r="UVS2"/>
      <c r="UVT2"/>
      <c r="UVU2"/>
      <c r="UVV2"/>
      <c r="UVW2"/>
      <c r="UVX2"/>
      <c r="UVY2"/>
      <c r="UVZ2"/>
      <c r="UWA2"/>
      <c r="UWB2"/>
      <c r="UWC2"/>
      <c r="UWD2"/>
      <c r="UWE2"/>
      <c r="UWF2"/>
      <c r="UWG2"/>
      <c r="UWH2"/>
      <c r="UWI2"/>
      <c r="UWJ2"/>
      <c r="UWK2"/>
      <c r="UWL2"/>
      <c r="UWM2"/>
      <c r="UWN2"/>
      <c r="UWO2"/>
      <c r="UWP2"/>
      <c r="UWQ2"/>
      <c r="UWR2"/>
      <c r="UWS2"/>
      <c r="UWT2"/>
      <c r="UWU2"/>
      <c r="UWV2"/>
      <c r="UWW2"/>
      <c r="UWX2"/>
      <c r="UWY2"/>
      <c r="UWZ2"/>
      <c r="UXA2"/>
      <c r="UXB2"/>
      <c r="UXC2"/>
      <c r="UXD2"/>
      <c r="UXE2"/>
      <c r="UXF2"/>
      <c r="UXG2"/>
      <c r="UXH2"/>
      <c r="UXI2"/>
      <c r="UXJ2"/>
      <c r="UXK2"/>
      <c r="UXL2"/>
      <c r="UXM2"/>
      <c r="UXN2"/>
      <c r="UXO2"/>
      <c r="UXP2"/>
      <c r="UXQ2"/>
      <c r="UXR2"/>
      <c r="UXS2"/>
      <c r="UXT2"/>
      <c r="UXU2"/>
      <c r="UXV2"/>
      <c r="UXW2"/>
      <c r="UXX2"/>
      <c r="UXY2"/>
      <c r="UXZ2"/>
      <c r="UYA2"/>
      <c r="UYB2"/>
      <c r="UYC2"/>
      <c r="UYD2"/>
      <c r="UYE2"/>
      <c r="UYF2"/>
      <c r="UYG2"/>
      <c r="UYH2"/>
      <c r="UYI2"/>
      <c r="UYJ2"/>
      <c r="UYK2"/>
      <c r="UYL2"/>
      <c r="UYM2"/>
      <c r="UYN2"/>
      <c r="UYO2"/>
      <c r="UYP2"/>
      <c r="UYQ2"/>
      <c r="UYR2"/>
      <c r="UYS2"/>
      <c r="UYT2"/>
      <c r="UYU2"/>
      <c r="UYV2"/>
      <c r="UYW2"/>
      <c r="UYX2"/>
      <c r="UYY2"/>
      <c r="UYZ2"/>
      <c r="UZA2"/>
      <c r="UZB2"/>
      <c r="UZC2"/>
      <c r="UZD2"/>
      <c r="UZE2"/>
      <c r="UZF2"/>
      <c r="UZG2"/>
      <c r="UZH2"/>
      <c r="UZI2"/>
      <c r="UZJ2"/>
      <c r="UZK2"/>
      <c r="UZL2"/>
      <c r="UZM2"/>
      <c r="UZN2"/>
      <c r="UZO2"/>
      <c r="UZP2"/>
      <c r="UZQ2"/>
      <c r="UZR2"/>
      <c r="UZS2"/>
      <c r="UZT2"/>
      <c r="UZU2"/>
      <c r="UZV2"/>
      <c r="UZW2"/>
      <c r="UZX2"/>
      <c r="UZY2"/>
      <c r="UZZ2"/>
      <c r="VAA2"/>
      <c r="VAB2"/>
      <c r="VAC2"/>
      <c r="VAD2"/>
      <c r="VAE2"/>
      <c r="VAF2"/>
      <c r="VAG2"/>
      <c r="VAH2"/>
      <c r="VAI2"/>
      <c r="VAJ2"/>
      <c r="VAK2"/>
      <c r="VAL2"/>
      <c r="VAM2"/>
      <c r="VAN2"/>
      <c r="VAO2"/>
      <c r="VAP2"/>
      <c r="VAQ2"/>
      <c r="VAR2"/>
      <c r="VAS2"/>
      <c r="VAT2"/>
      <c r="VAU2"/>
      <c r="VAV2"/>
      <c r="VAW2"/>
      <c r="VAX2"/>
      <c r="VAY2"/>
      <c r="VAZ2"/>
      <c r="VBA2"/>
      <c r="VBB2"/>
      <c r="VBC2"/>
      <c r="VBD2"/>
      <c r="VBE2"/>
      <c r="VBF2"/>
      <c r="VBG2"/>
      <c r="VBH2"/>
      <c r="VBI2"/>
      <c r="VBJ2"/>
      <c r="VBK2"/>
      <c r="VBL2"/>
      <c r="VBM2"/>
      <c r="VBN2"/>
      <c r="VBO2"/>
      <c r="VBP2"/>
      <c r="VBQ2"/>
      <c r="VBR2"/>
      <c r="VBS2"/>
      <c r="VBT2"/>
      <c r="VBU2"/>
      <c r="VBV2"/>
      <c r="VBW2"/>
      <c r="VBX2"/>
      <c r="VBY2"/>
      <c r="VBZ2"/>
      <c r="VCA2"/>
      <c r="VCB2"/>
      <c r="VCC2"/>
      <c r="VCD2"/>
      <c r="VCE2"/>
      <c r="VCF2"/>
      <c r="VCG2"/>
      <c r="VCH2"/>
      <c r="VCI2"/>
      <c r="VCJ2"/>
      <c r="VCK2"/>
      <c r="VCL2"/>
      <c r="VCM2"/>
      <c r="VCN2"/>
      <c r="VCO2"/>
      <c r="VCP2"/>
      <c r="VCQ2"/>
      <c r="VCR2"/>
      <c r="VCS2"/>
      <c r="VCT2"/>
      <c r="VCU2"/>
      <c r="VCV2"/>
      <c r="VCW2"/>
      <c r="VCX2"/>
      <c r="VCY2"/>
      <c r="VCZ2"/>
      <c r="VDA2"/>
      <c r="VDB2"/>
      <c r="VDC2"/>
      <c r="VDD2"/>
      <c r="VDE2"/>
      <c r="VDF2"/>
      <c r="VDG2"/>
      <c r="VDH2"/>
      <c r="VDI2"/>
      <c r="VDJ2"/>
      <c r="VDK2"/>
      <c r="VDL2"/>
      <c r="VDM2"/>
      <c r="VDN2"/>
      <c r="VDO2"/>
      <c r="VDP2"/>
      <c r="VDQ2"/>
      <c r="VDR2"/>
      <c r="VDS2"/>
      <c r="VDT2"/>
      <c r="VDU2"/>
      <c r="VDV2"/>
      <c r="VDW2"/>
      <c r="VDX2"/>
      <c r="VDY2"/>
      <c r="VDZ2"/>
      <c r="VEA2"/>
      <c r="VEB2"/>
      <c r="VEC2"/>
      <c r="VED2"/>
      <c r="VEE2"/>
      <c r="VEF2"/>
      <c r="VEG2"/>
      <c r="VEH2"/>
      <c r="VEI2"/>
      <c r="VEJ2"/>
      <c r="VEK2"/>
      <c r="VEL2"/>
      <c r="VEM2"/>
      <c r="VEN2"/>
      <c r="VEO2"/>
      <c r="VEP2"/>
      <c r="VEQ2"/>
      <c r="VER2"/>
      <c r="VES2"/>
      <c r="VET2"/>
      <c r="VEU2"/>
      <c r="VEV2"/>
      <c r="VEW2"/>
      <c r="VEX2"/>
      <c r="VEY2"/>
      <c r="VEZ2"/>
      <c r="VFA2"/>
      <c r="VFB2"/>
      <c r="VFC2"/>
      <c r="VFD2"/>
      <c r="VFE2"/>
      <c r="VFF2"/>
      <c r="VFG2"/>
      <c r="VFH2"/>
      <c r="VFI2"/>
      <c r="VFJ2"/>
      <c r="VFK2"/>
      <c r="VFL2"/>
      <c r="VFM2"/>
      <c r="VFN2"/>
      <c r="VFO2"/>
      <c r="VFP2"/>
      <c r="VFQ2"/>
      <c r="VFR2"/>
      <c r="VFS2"/>
      <c r="VFT2"/>
      <c r="VFU2"/>
      <c r="VFV2"/>
      <c r="VFW2"/>
      <c r="VFX2"/>
      <c r="VFY2"/>
      <c r="VFZ2"/>
      <c r="VGA2"/>
      <c r="VGB2"/>
      <c r="VGC2"/>
      <c r="VGD2"/>
      <c r="VGE2"/>
      <c r="VGF2"/>
      <c r="VGG2"/>
      <c r="VGH2"/>
      <c r="VGI2"/>
      <c r="VGJ2"/>
      <c r="VGK2"/>
      <c r="VGL2"/>
      <c r="VGM2"/>
      <c r="VGN2"/>
      <c r="VGO2"/>
      <c r="VGP2"/>
      <c r="VGQ2"/>
      <c r="VGR2"/>
      <c r="VGS2"/>
      <c r="VGT2"/>
      <c r="VGU2"/>
      <c r="VGV2"/>
      <c r="VGW2"/>
      <c r="VGX2"/>
      <c r="VGY2"/>
      <c r="VGZ2"/>
      <c r="VHA2"/>
      <c r="VHB2"/>
      <c r="VHC2"/>
      <c r="VHD2"/>
      <c r="VHE2"/>
      <c r="VHF2"/>
      <c r="VHG2"/>
      <c r="VHH2"/>
      <c r="VHI2"/>
      <c r="VHJ2"/>
      <c r="VHK2"/>
      <c r="VHL2"/>
      <c r="VHM2"/>
      <c r="VHN2"/>
      <c r="VHO2"/>
      <c r="VHP2"/>
      <c r="VHQ2"/>
      <c r="VHR2"/>
      <c r="VHS2"/>
      <c r="VHT2"/>
      <c r="VHU2"/>
      <c r="VHV2"/>
      <c r="VHW2"/>
      <c r="VHX2"/>
      <c r="VHY2"/>
      <c r="VHZ2"/>
      <c r="VIA2"/>
      <c r="VIB2"/>
      <c r="VIC2"/>
      <c r="VID2"/>
      <c r="VIE2"/>
      <c r="VIF2"/>
      <c r="VIG2"/>
      <c r="VIH2"/>
      <c r="VII2"/>
      <c r="VIJ2"/>
      <c r="VIK2"/>
      <c r="VIL2"/>
      <c r="VIM2"/>
      <c r="VIN2"/>
      <c r="VIO2"/>
      <c r="VIP2"/>
      <c r="VIQ2"/>
      <c r="VIR2"/>
      <c r="VIS2"/>
      <c r="VIT2"/>
      <c r="VIU2"/>
      <c r="VIV2"/>
      <c r="VIW2"/>
      <c r="VIX2"/>
      <c r="VIY2"/>
      <c r="VIZ2"/>
      <c r="VJA2"/>
      <c r="VJB2"/>
      <c r="VJC2"/>
      <c r="VJD2"/>
      <c r="VJE2"/>
      <c r="VJF2"/>
      <c r="VJG2"/>
      <c r="VJH2"/>
      <c r="VJI2"/>
      <c r="VJJ2"/>
      <c r="VJK2"/>
      <c r="VJL2"/>
      <c r="VJM2"/>
      <c r="VJN2"/>
      <c r="VJO2"/>
      <c r="VJP2"/>
      <c r="VJQ2"/>
      <c r="VJR2"/>
      <c r="VJS2"/>
      <c r="VJT2"/>
      <c r="VJU2"/>
      <c r="VJV2"/>
      <c r="VJW2"/>
      <c r="VJX2"/>
      <c r="VJY2"/>
      <c r="VJZ2"/>
      <c r="VKA2"/>
      <c r="VKB2"/>
      <c r="VKC2"/>
      <c r="VKD2"/>
      <c r="VKE2"/>
      <c r="VKF2"/>
      <c r="VKG2"/>
      <c r="VKH2"/>
      <c r="VKI2"/>
      <c r="VKJ2"/>
      <c r="VKK2"/>
      <c r="VKL2"/>
      <c r="VKM2"/>
      <c r="VKN2"/>
      <c r="VKO2"/>
      <c r="VKP2"/>
      <c r="VKQ2"/>
      <c r="VKR2"/>
      <c r="VKS2"/>
      <c r="VKT2"/>
      <c r="VKU2"/>
      <c r="VKV2"/>
      <c r="VKW2"/>
      <c r="VKX2"/>
      <c r="VKY2"/>
      <c r="VKZ2"/>
      <c r="VLA2"/>
      <c r="VLB2"/>
      <c r="VLC2"/>
      <c r="VLD2"/>
      <c r="VLE2"/>
      <c r="VLF2"/>
      <c r="VLG2"/>
      <c r="VLH2"/>
      <c r="VLI2"/>
      <c r="VLJ2"/>
      <c r="VLK2"/>
      <c r="VLL2"/>
      <c r="VLM2"/>
      <c r="VLN2"/>
      <c r="VLO2"/>
      <c r="VLP2"/>
      <c r="VLQ2"/>
      <c r="VLR2"/>
      <c r="VLS2"/>
      <c r="VLT2"/>
      <c r="VLU2"/>
      <c r="VLV2"/>
      <c r="VLW2"/>
      <c r="VLX2"/>
      <c r="VLY2"/>
      <c r="VLZ2"/>
      <c r="VMA2"/>
      <c r="VMB2"/>
      <c r="VMC2"/>
      <c r="VMD2"/>
      <c r="VME2"/>
      <c r="VMF2"/>
      <c r="VMG2"/>
      <c r="VMH2"/>
      <c r="VMI2"/>
      <c r="VMJ2"/>
      <c r="VMK2"/>
      <c r="VML2"/>
      <c r="VMM2"/>
      <c r="VMN2"/>
      <c r="VMO2"/>
      <c r="VMP2"/>
      <c r="VMQ2"/>
      <c r="VMR2"/>
      <c r="VMS2"/>
      <c r="VMT2"/>
      <c r="VMU2"/>
      <c r="VMV2"/>
      <c r="VMW2"/>
      <c r="VMX2"/>
      <c r="VMY2"/>
      <c r="VMZ2"/>
      <c r="VNA2"/>
      <c r="VNB2"/>
      <c r="VNC2"/>
      <c r="VND2"/>
      <c r="VNE2"/>
      <c r="VNF2"/>
      <c r="VNG2"/>
      <c r="VNH2"/>
      <c r="VNI2"/>
      <c r="VNJ2"/>
      <c r="VNK2"/>
      <c r="VNL2"/>
      <c r="VNM2"/>
      <c r="VNN2"/>
      <c r="VNO2"/>
      <c r="VNP2"/>
      <c r="VNQ2"/>
      <c r="VNR2"/>
      <c r="VNS2"/>
      <c r="VNT2"/>
      <c r="VNU2"/>
      <c r="VNV2"/>
      <c r="VNW2"/>
      <c r="VNX2"/>
      <c r="VNY2"/>
      <c r="VNZ2"/>
      <c r="VOA2"/>
      <c r="VOB2"/>
      <c r="VOC2"/>
      <c r="VOD2"/>
      <c r="VOE2"/>
      <c r="VOF2"/>
      <c r="VOG2"/>
      <c r="VOH2"/>
      <c r="VOI2"/>
      <c r="VOJ2"/>
      <c r="VOK2"/>
      <c r="VOL2"/>
      <c r="VOM2"/>
      <c r="VON2"/>
      <c r="VOO2"/>
      <c r="VOP2"/>
      <c r="VOQ2"/>
      <c r="VOR2"/>
      <c r="VOS2"/>
      <c r="VOT2"/>
      <c r="VOU2"/>
      <c r="VOV2"/>
      <c r="VOW2"/>
      <c r="VOX2"/>
      <c r="VOY2"/>
      <c r="VOZ2"/>
      <c r="VPA2"/>
      <c r="VPB2"/>
      <c r="VPC2"/>
      <c r="VPD2"/>
      <c r="VPE2"/>
      <c r="VPF2"/>
      <c r="VPG2"/>
      <c r="VPH2"/>
      <c r="VPI2"/>
      <c r="VPJ2"/>
      <c r="VPK2"/>
      <c r="VPL2"/>
      <c r="VPM2"/>
      <c r="VPN2"/>
      <c r="VPO2"/>
      <c r="VPP2"/>
      <c r="VPQ2"/>
      <c r="VPR2"/>
      <c r="VPS2"/>
      <c r="VPT2"/>
      <c r="VPU2"/>
      <c r="VPV2"/>
      <c r="VPW2"/>
      <c r="VPX2"/>
      <c r="VPY2"/>
      <c r="VPZ2"/>
      <c r="VQA2"/>
      <c r="VQB2"/>
      <c r="VQC2"/>
      <c r="VQD2"/>
      <c r="VQE2"/>
      <c r="VQF2"/>
      <c r="VQG2"/>
      <c r="VQH2"/>
      <c r="VQI2"/>
      <c r="VQJ2"/>
      <c r="VQK2"/>
      <c r="VQL2"/>
      <c r="VQM2"/>
      <c r="VQN2"/>
      <c r="VQO2"/>
      <c r="VQP2"/>
      <c r="VQQ2"/>
      <c r="VQR2"/>
      <c r="VQS2"/>
      <c r="VQT2"/>
      <c r="VQU2"/>
      <c r="VQV2"/>
      <c r="VQW2"/>
      <c r="VQX2"/>
      <c r="VQY2"/>
      <c r="VQZ2"/>
      <c r="VRA2"/>
      <c r="VRB2"/>
      <c r="VRC2"/>
      <c r="VRD2"/>
      <c r="VRE2"/>
      <c r="VRF2"/>
      <c r="VRG2"/>
      <c r="VRH2"/>
      <c r="VRI2"/>
      <c r="VRJ2"/>
      <c r="VRK2"/>
      <c r="VRL2"/>
      <c r="VRM2"/>
      <c r="VRN2"/>
      <c r="VRO2"/>
      <c r="VRP2"/>
      <c r="VRQ2"/>
      <c r="VRR2"/>
      <c r="VRS2"/>
      <c r="VRT2"/>
      <c r="VRU2"/>
      <c r="VRV2"/>
      <c r="VRW2"/>
      <c r="VRX2"/>
      <c r="VRY2"/>
      <c r="VRZ2"/>
      <c r="VSA2"/>
      <c r="VSB2"/>
      <c r="VSC2"/>
      <c r="VSD2"/>
      <c r="VSE2"/>
      <c r="VSF2"/>
      <c r="VSG2"/>
      <c r="VSH2"/>
      <c r="VSI2"/>
      <c r="VSJ2"/>
      <c r="VSK2"/>
      <c r="VSL2"/>
      <c r="VSM2"/>
      <c r="VSN2"/>
      <c r="VSO2"/>
      <c r="VSP2"/>
      <c r="VSQ2"/>
      <c r="VSR2"/>
      <c r="VSS2"/>
      <c r="VST2"/>
      <c r="VSU2"/>
      <c r="VSV2"/>
      <c r="VSW2"/>
      <c r="VSX2"/>
      <c r="VSY2"/>
      <c r="VSZ2"/>
      <c r="VTA2"/>
      <c r="VTB2"/>
      <c r="VTC2"/>
      <c r="VTD2"/>
      <c r="VTE2"/>
      <c r="VTF2"/>
      <c r="VTG2"/>
      <c r="VTH2"/>
      <c r="VTI2"/>
      <c r="VTJ2"/>
      <c r="VTK2"/>
      <c r="VTL2"/>
      <c r="VTM2"/>
      <c r="VTN2"/>
      <c r="VTO2"/>
      <c r="VTP2"/>
      <c r="VTQ2"/>
      <c r="VTR2"/>
      <c r="VTS2"/>
      <c r="VTT2"/>
      <c r="VTU2"/>
      <c r="VTV2"/>
      <c r="VTW2"/>
      <c r="VTX2"/>
      <c r="VTY2"/>
      <c r="VTZ2"/>
      <c r="VUA2"/>
      <c r="VUB2"/>
      <c r="VUC2"/>
      <c r="VUD2"/>
      <c r="VUE2"/>
      <c r="VUF2"/>
      <c r="VUG2"/>
      <c r="VUH2"/>
      <c r="VUI2"/>
      <c r="VUJ2"/>
      <c r="VUK2"/>
      <c r="VUL2"/>
      <c r="VUM2"/>
      <c r="VUN2"/>
      <c r="VUO2"/>
      <c r="VUP2"/>
      <c r="VUQ2"/>
      <c r="VUR2"/>
      <c r="VUS2"/>
      <c r="VUT2"/>
      <c r="VUU2"/>
      <c r="VUV2"/>
      <c r="VUW2"/>
      <c r="VUX2"/>
      <c r="VUY2"/>
      <c r="VUZ2"/>
      <c r="VVA2"/>
      <c r="VVB2"/>
      <c r="VVC2"/>
      <c r="VVD2"/>
      <c r="VVE2"/>
      <c r="VVF2"/>
      <c r="VVG2"/>
      <c r="VVH2"/>
      <c r="VVI2"/>
      <c r="VVJ2"/>
      <c r="VVK2"/>
      <c r="VVL2"/>
      <c r="VVM2"/>
      <c r="VVN2"/>
      <c r="VVO2"/>
      <c r="VVP2"/>
      <c r="VVQ2"/>
      <c r="VVR2"/>
      <c r="VVS2"/>
      <c r="VVT2"/>
      <c r="VVU2"/>
      <c r="VVV2"/>
      <c r="VVW2"/>
      <c r="VVX2"/>
      <c r="VVY2"/>
      <c r="VVZ2"/>
      <c r="VWA2"/>
      <c r="VWB2"/>
      <c r="VWC2"/>
      <c r="VWD2"/>
      <c r="VWE2"/>
      <c r="VWF2"/>
      <c r="VWG2"/>
      <c r="VWH2"/>
      <c r="VWI2"/>
      <c r="VWJ2"/>
      <c r="VWK2"/>
      <c r="VWL2"/>
      <c r="VWM2"/>
      <c r="VWN2"/>
      <c r="VWO2"/>
      <c r="VWP2"/>
      <c r="VWQ2"/>
      <c r="VWR2"/>
      <c r="VWS2"/>
      <c r="VWT2"/>
      <c r="VWU2"/>
      <c r="VWV2"/>
      <c r="VWW2"/>
      <c r="VWX2"/>
      <c r="VWY2"/>
      <c r="VWZ2"/>
      <c r="VXA2"/>
      <c r="VXB2"/>
      <c r="VXC2"/>
      <c r="VXD2"/>
      <c r="VXE2"/>
      <c r="VXF2"/>
      <c r="VXG2"/>
      <c r="VXH2"/>
      <c r="VXI2"/>
      <c r="VXJ2"/>
      <c r="VXK2"/>
      <c r="VXL2"/>
      <c r="VXM2"/>
      <c r="VXN2"/>
      <c r="VXO2"/>
      <c r="VXP2"/>
      <c r="VXQ2"/>
      <c r="VXR2"/>
      <c r="VXS2"/>
      <c r="VXT2"/>
      <c r="VXU2"/>
      <c r="VXV2"/>
      <c r="VXW2"/>
      <c r="VXX2"/>
      <c r="VXY2"/>
      <c r="VXZ2"/>
      <c r="VYA2"/>
      <c r="VYB2"/>
      <c r="VYC2"/>
      <c r="VYD2"/>
      <c r="VYE2"/>
      <c r="VYF2"/>
      <c r="VYG2"/>
      <c r="VYH2"/>
      <c r="VYI2"/>
      <c r="VYJ2"/>
      <c r="VYK2"/>
      <c r="VYL2"/>
      <c r="VYM2"/>
      <c r="VYN2"/>
      <c r="VYO2"/>
      <c r="VYP2"/>
      <c r="VYQ2"/>
      <c r="VYR2"/>
      <c r="VYS2"/>
      <c r="VYT2"/>
      <c r="VYU2"/>
      <c r="VYV2"/>
      <c r="VYW2"/>
      <c r="VYX2"/>
      <c r="VYY2"/>
      <c r="VYZ2"/>
      <c r="VZA2"/>
      <c r="VZB2"/>
      <c r="VZC2"/>
      <c r="VZD2"/>
      <c r="VZE2"/>
      <c r="VZF2"/>
      <c r="VZG2"/>
      <c r="VZH2"/>
      <c r="VZI2"/>
      <c r="VZJ2"/>
      <c r="VZK2"/>
      <c r="VZL2"/>
      <c r="VZM2"/>
      <c r="VZN2"/>
      <c r="VZO2"/>
      <c r="VZP2"/>
      <c r="VZQ2"/>
      <c r="VZR2"/>
      <c r="VZS2"/>
      <c r="VZT2"/>
      <c r="VZU2"/>
      <c r="VZV2"/>
      <c r="VZW2"/>
      <c r="VZX2"/>
      <c r="VZY2"/>
      <c r="VZZ2"/>
      <c r="WAA2"/>
      <c r="WAB2"/>
      <c r="WAC2"/>
      <c r="WAD2"/>
      <c r="WAE2"/>
      <c r="WAF2"/>
      <c r="WAG2"/>
      <c r="WAH2"/>
      <c r="WAI2"/>
      <c r="WAJ2"/>
      <c r="WAK2"/>
      <c r="WAL2"/>
      <c r="WAM2"/>
      <c r="WAN2"/>
      <c r="WAO2"/>
      <c r="WAP2"/>
      <c r="WAQ2"/>
      <c r="WAR2"/>
      <c r="WAS2"/>
      <c r="WAT2"/>
      <c r="WAU2"/>
      <c r="WAV2"/>
      <c r="WAW2"/>
      <c r="WAX2"/>
      <c r="WAY2"/>
      <c r="WAZ2"/>
      <c r="WBA2"/>
      <c r="WBB2"/>
      <c r="WBC2"/>
      <c r="WBD2"/>
      <c r="WBE2"/>
      <c r="WBF2"/>
      <c r="WBG2"/>
      <c r="WBH2"/>
      <c r="WBI2"/>
      <c r="WBJ2"/>
      <c r="WBK2"/>
      <c r="WBL2"/>
      <c r="WBM2"/>
      <c r="WBN2"/>
      <c r="WBO2"/>
      <c r="WBP2"/>
      <c r="WBQ2"/>
      <c r="WBR2"/>
      <c r="WBS2"/>
      <c r="WBT2"/>
      <c r="WBU2"/>
      <c r="WBV2"/>
      <c r="WBW2"/>
      <c r="WBX2"/>
      <c r="WBY2"/>
      <c r="WBZ2"/>
      <c r="WCA2"/>
      <c r="WCB2"/>
      <c r="WCC2"/>
      <c r="WCD2"/>
      <c r="WCE2"/>
      <c r="WCF2"/>
      <c r="WCG2"/>
      <c r="WCH2"/>
      <c r="WCI2"/>
      <c r="WCJ2"/>
      <c r="WCK2"/>
      <c r="WCL2"/>
      <c r="WCM2"/>
      <c r="WCN2"/>
      <c r="WCO2"/>
      <c r="WCP2"/>
      <c r="WCQ2"/>
      <c r="WCR2"/>
      <c r="WCS2"/>
      <c r="WCT2"/>
      <c r="WCU2"/>
      <c r="WCV2"/>
      <c r="WCW2"/>
      <c r="WCX2"/>
      <c r="WCY2"/>
      <c r="WCZ2"/>
      <c r="WDA2"/>
      <c r="WDB2"/>
      <c r="WDC2"/>
      <c r="WDD2"/>
      <c r="WDE2"/>
      <c r="WDF2"/>
      <c r="WDG2"/>
      <c r="WDH2"/>
      <c r="WDI2"/>
      <c r="WDJ2"/>
      <c r="WDK2"/>
      <c r="WDL2"/>
      <c r="WDM2"/>
      <c r="WDN2"/>
      <c r="WDO2"/>
      <c r="WDP2"/>
      <c r="WDQ2"/>
      <c r="WDR2"/>
      <c r="WDS2"/>
      <c r="WDT2"/>
      <c r="WDU2"/>
      <c r="WDV2"/>
      <c r="WDW2"/>
      <c r="WDX2"/>
      <c r="WDY2"/>
      <c r="WDZ2"/>
      <c r="WEA2"/>
      <c r="WEB2"/>
      <c r="WEC2"/>
      <c r="WED2"/>
      <c r="WEE2"/>
      <c r="WEF2"/>
      <c r="WEG2"/>
      <c r="WEH2"/>
      <c r="WEI2"/>
      <c r="WEJ2"/>
      <c r="WEK2"/>
      <c r="WEL2"/>
      <c r="WEM2"/>
      <c r="WEN2"/>
      <c r="WEO2"/>
      <c r="WEP2"/>
      <c r="WEQ2"/>
      <c r="WER2"/>
      <c r="WES2"/>
      <c r="WET2"/>
      <c r="WEU2"/>
      <c r="WEV2"/>
      <c r="WEW2"/>
      <c r="WEX2"/>
      <c r="WEY2"/>
      <c r="WEZ2"/>
      <c r="WFA2"/>
      <c r="WFB2"/>
      <c r="WFC2"/>
      <c r="WFD2"/>
      <c r="WFE2"/>
      <c r="WFF2"/>
      <c r="WFG2"/>
      <c r="WFH2"/>
      <c r="WFI2"/>
      <c r="WFJ2"/>
      <c r="WFK2"/>
      <c r="WFL2"/>
      <c r="WFM2"/>
      <c r="WFN2"/>
      <c r="WFO2"/>
      <c r="WFP2"/>
      <c r="WFQ2"/>
      <c r="WFR2"/>
      <c r="WFS2"/>
      <c r="WFT2"/>
      <c r="WFU2"/>
      <c r="WFV2"/>
      <c r="WFW2"/>
      <c r="WFX2"/>
      <c r="WFY2"/>
      <c r="WFZ2"/>
      <c r="WGA2"/>
      <c r="WGB2"/>
      <c r="WGC2"/>
      <c r="WGD2"/>
      <c r="WGE2"/>
      <c r="WGF2"/>
      <c r="WGG2"/>
      <c r="WGH2"/>
      <c r="WGI2"/>
      <c r="WGJ2"/>
      <c r="WGK2"/>
      <c r="WGL2"/>
      <c r="WGM2"/>
      <c r="WGN2"/>
      <c r="WGO2"/>
      <c r="WGP2"/>
      <c r="WGQ2"/>
      <c r="WGR2"/>
      <c r="WGS2"/>
      <c r="WGT2"/>
      <c r="WGU2"/>
      <c r="WGV2"/>
      <c r="WGW2"/>
      <c r="WGX2"/>
      <c r="WGY2"/>
      <c r="WGZ2"/>
      <c r="WHA2"/>
      <c r="WHB2"/>
      <c r="WHC2"/>
      <c r="WHD2"/>
      <c r="WHE2"/>
      <c r="WHF2"/>
      <c r="WHG2"/>
      <c r="WHH2"/>
      <c r="WHI2"/>
      <c r="WHJ2"/>
      <c r="WHK2"/>
      <c r="WHL2"/>
      <c r="WHM2"/>
      <c r="WHN2"/>
      <c r="WHO2"/>
      <c r="WHP2"/>
      <c r="WHQ2"/>
      <c r="WHR2"/>
      <c r="WHS2"/>
      <c r="WHT2"/>
      <c r="WHU2"/>
      <c r="WHV2"/>
      <c r="WHW2"/>
      <c r="WHX2"/>
      <c r="WHY2"/>
      <c r="WHZ2"/>
      <c r="WIA2"/>
      <c r="WIB2"/>
      <c r="WIC2"/>
      <c r="WID2"/>
      <c r="WIE2"/>
      <c r="WIF2"/>
      <c r="WIG2"/>
      <c r="WIH2"/>
      <c r="WII2"/>
      <c r="WIJ2"/>
      <c r="WIK2"/>
      <c r="WIL2"/>
      <c r="WIM2"/>
      <c r="WIN2"/>
      <c r="WIO2"/>
      <c r="WIP2"/>
      <c r="WIQ2"/>
      <c r="WIR2"/>
      <c r="WIS2"/>
      <c r="WIT2"/>
      <c r="WIU2"/>
      <c r="WIV2"/>
      <c r="WIW2"/>
      <c r="WIX2"/>
      <c r="WIY2"/>
      <c r="WIZ2"/>
      <c r="WJA2"/>
      <c r="WJB2"/>
      <c r="WJC2"/>
      <c r="WJD2"/>
      <c r="WJE2"/>
      <c r="WJF2"/>
      <c r="WJG2"/>
      <c r="WJH2"/>
      <c r="WJI2"/>
      <c r="WJJ2"/>
      <c r="WJK2"/>
      <c r="WJL2"/>
      <c r="WJM2"/>
      <c r="WJN2"/>
      <c r="WJO2"/>
      <c r="WJP2"/>
      <c r="WJQ2"/>
      <c r="WJR2"/>
      <c r="WJS2"/>
      <c r="WJT2"/>
      <c r="WJU2"/>
      <c r="WJV2"/>
      <c r="WJW2"/>
      <c r="WJX2"/>
      <c r="WJY2"/>
      <c r="WJZ2"/>
      <c r="WKA2"/>
      <c r="WKB2"/>
      <c r="WKC2"/>
      <c r="WKD2"/>
      <c r="WKE2"/>
      <c r="WKF2"/>
      <c r="WKG2"/>
      <c r="WKH2"/>
      <c r="WKI2"/>
      <c r="WKJ2"/>
      <c r="WKK2"/>
      <c r="WKL2"/>
      <c r="WKM2"/>
      <c r="WKN2"/>
      <c r="WKO2"/>
      <c r="WKP2"/>
      <c r="WKQ2"/>
      <c r="WKR2"/>
      <c r="WKS2"/>
      <c r="WKT2"/>
      <c r="WKU2"/>
      <c r="WKV2"/>
      <c r="WKW2"/>
      <c r="WKX2"/>
      <c r="WKY2"/>
      <c r="WKZ2"/>
      <c r="WLA2"/>
      <c r="WLB2"/>
      <c r="WLC2"/>
      <c r="WLD2"/>
      <c r="WLE2"/>
      <c r="WLF2"/>
      <c r="WLG2"/>
      <c r="WLH2"/>
      <c r="WLI2"/>
      <c r="WLJ2"/>
      <c r="WLK2"/>
      <c r="WLL2"/>
      <c r="WLM2"/>
      <c r="WLN2"/>
      <c r="WLO2"/>
      <c r="WLP2"/>
      <c r="WLQ2"/>
      <c r="WLR2"/>
      <c r="WLS2"/>
      <c r="WLT2"/>
      <c r="WLU2"/>
      <c r="WLV2"/>
      <c r="WLW2"/>
      <c r="WLX2"/>
      <c r="WLY2"/>
      <c r="WLZ2"/>
      <c r="WMA2"/>
      <c r="WMB2"/>
      <c r="WMC2"/>
      <c r="WMD2"/>
      <c r="WME2"/>
      <c r="WMF2"/>
      <c r="WMG2"/>
      <c r="WMH2"/>
      <c r="WMI2"/>
      <c r="WMJ2"/>
      <c r="WMK2"/>
      <c r="WML2"/>
      <c r="WMM2"/>
      <c r="WMN2"/>
      <c r="WMO2"/>
      <c r="WMP2"/>
      <c r="WMQ2"/>
      <c r="WMR2"/>
      <c r="WMS2"/>
      <c r="WMT2"/>
      <c r="WMU2"/>
      <c r="WMV2"/>
      <c r="WMW2"/>
      <c r="WMX2"/>
      <c r="WMY2"/>
      <c r="WMZ2"/>
      <c r="WNA2"/>
      <c r="WNB2"/>
      <c r="WNC2"/>
      <c r="WND2"/>
      <c r="WNE2"/>
      <c r="WNF2"/>
      <c r="WNG2"/>
      <c r="WNH2"/>
      <c r="WNI2"/>
      <c r="WNJ2"/>
      <c r="WNK2"/>
      <c r="WNL2"/>
      <c r="WNM2"/>
      <c r="WNN2"/>
      <c r="WNO2"/>
      <c r="WNP2"/>
      <c r="WNQ2"/>
      <c r="WNR2"/>
      <c r="WNS2"/>
      <c r="WNT2"/>
      <c r="WNU2"/>
      <c r="WNV2"/>
      <c r="WNW2"/>
      <c r="WNX2"/>
      <c r="WNY2"/>
      <c r="WNZ2"/>
      <c r="WOA2"/>
      <c r="WOB2"/>
      <c r="WOC2"/>
      <c r="WOD2"/>
      <c r="WOE2"/>
      <c r="WOF2"/>
      <c r="WOG2"/>
      <c r="WOH2"/>
      <c r="WOI2"/>
      <c r="WOJ2"/>
      <c r="WOK2"/>
      <c r="WOL2"/>
      <c r="WOM2"/>
      <c r="WON2"/>
      <c r="WOO2"/>
      <c r="WOP2"/>
      <c r="WOQ2"/>
      <c r="WOR2"/>
      <c r="WOS2"/>
      <c r="WOT2"/>
      <c r="WOU2"/>
      <c r="WOV2"/>
      <c r="WOW2"/>
      <c r="WOX2"/>
      <c r="WOY2"/>
      <c r="WOZ2"/>
      <c r="WPA2"/>
      <c r="WPB2"/>
      <c r="WPC2"/>
      <c r="WPD2"/>
      <c r="WPE2"/>
      <c r="WPF2"/>
      <c r="WPG2"/>
      <c r="WPH2"/>
      <c r="WPI2"/>
      <c r="WPJ2"/>
      <c r="WPK2"/>
      <c r="WPL2"/>
      <c r="WPM2"/>
      <c r="WPN2"/>
      <c r="WPO2"/>
      <c r="WPP2"/>
      <c r="WPQ2"/>
      <c r="WPR2"/>
      <c r="WPS2"/>
      <c r="WPT2"/>
      <c r="WPU2"/>
      <c r="WPV2"/>
      <c r="WPW2"/>
      <c r="WPX2"/>
      <c r="WPY2"/>
      <c r="WPZ2"/>
      <c r="WQA2"/>
      <c r="WQB2"/>
      <c r="WQC2"/>
      <c r="WQD2"/>
      <c r="WQE2"/>
      <c r="WQF2"/>
      <c r="WQG2"/>
      <c r="WQH2"/>
      <c r="WQI2"/>
      <c r="WQJ2"/>
      <c r="WQK2"/>
      <c r="WQL2"/>
      <c r="WQM2"/>
      <c r="WQN2"/>
      <c r="WQO2"/>
      <c r="WQP2"/>
      <c r="WQQ2"/>
      <c r="WQR2"/>
      <c r="WQS2"/>
      <c r="WQT2"/>
      <c r="WQU2"/>
      <c r="WQV2"/>
      <c r="WQW2"/>
      <c r="WQX2"/>
      <c r="WQY2"/>
      <c r="WQZ2"/>
      <c r="WRA2"/>
      <c r="WRB2"/>
      <c r="WRC2"/>
      <c r="WRD2"/>
      <c r="WRE2"/>
      <c r="WRF2"/>
      <c r="WRG2"/>
      <c r="WRH2"/>
      <c r="WRI2"/>
      <c r="WRJ2"/>
      <c r="WRK2"/>
      <c r="WRL2"/>
      <c r="WRM2"/>
      <c r="WRN2"/>
      <c r="WRO2"/>
      <c r="WRP2"/>
      <c r="WRQ2"/>
      <c r="WRR2"/>
      <c r="WRS2"/>
      <c r="WRT2"/>
      <c r="WRU2"/>
      <c r="WRV2"/>
      <c r="WRW2"/>
      <c r="WRX2"/>
      <c r="WRY2"/>
      <c r="WRZ2"/>
      <c r="WSA2"/>
      <c r="WSB2"/>
      <c r="WSC2"/>
      <c r="WSD2"/>
      <c r="WSE2"/>
      <c r="WSF2"/>
      <c r="WSG2"/>
      <c r="WSH2"/>
      <c r="WSI2"/>
      <c r="WSJ2"/>
      <c r="WSK2"/>
      <c r="WSL2"/>
      <c r="WSM2"/>
      <c r="WSN2"/>
      <c r="WSO2"/>
      <c r="WSP2"/>
      <c r="WSQ2"/>
      <c r="WSR2"/>
      <c r="WSS2"/>
      <c r="WST2"/>
      <c r="WSU2"/>
      <c r="WSV2"/>
      <c r="WSW2"/>
      <c r="WSX2"/>
      <c r="WSY2"/>
      <c r="WSZ2"/>
      <c r="WTA2"/>
      <c r="WTB2"/>
      <c r="WTC2"/>
      <c r="WTD2"/>
      <c r="WTE2"/>
      <c r="WTF2"/>
      <c r="WTG2"/>
      <c r="WTH2"/>
      <c r="WTI2"/>
      <c r="WTJ2"/>
      <c r="WTK2"/>
      <c r="WTL2"/>
      <c r="WTM2"/>
      <c r="WTN2"/>
      <c r="WTO2"/>
      <c r="WTP2"/>
      <c r="WTQ2"/>
      <c r="WTR2"/>
      <c r="WTS2"/>
      <c r="WTT2"/>
      <c r="WTU2"/>
      <c r="WTV2"/>
      <c r="WTW2"/>
      <c r="WTX2"/>
      <c r="WTY2"/>
      <c r="WTZ2"/>
      <c r="WUA2"/>
      <c r="WUB2"/>
      <c r="WUC2"/>
      <c r="WUD2"/>
      <c r="WUE2"/>
      <c r="WUF2"/>
      <c r="WUG2"/>
      <c r="WUH2"/>
      <c r="WUI2"/>
      <c r="WUJ2"/>
      <c r="WUK2"/>
      <c r="WUL2"/>
      <c r="WUM2"/>
      <c r="WUN2"/>
      <c r="WUO2"/>
      <c r="WUP2"/>
      <c r="WUQ2"/>
      <c r="WUR2"/>
      <c r="WUS2"/>
      <c r="WUT2"/>
      <c r="WUU2"/>
      <c r="WUV2"/>
      <c r="WUW2"/>
      <c r="WUX2"/>
      <c r="WUY2"/>
      <c r="WUZ2"/>
      <c r="WVA2"/>
      <c r="WVB2"/>
      <c r="WVC2"/>
      <c r="WVD2"/>
      <c r="WVE2"/>
      <c r="WVF2"/>
      <c r="WVG2"/>
      <c r="WVH2"/>
      <c r="WVI2"/>
      <c r="WVJ2"/>
      <c r="WVK2"/>
      <c r="WVL2"/>
      <c r="WVM2"/>
      <c r="WVN2"/>
      <c r="WVO2"/>
      <c r="WVP2"/>
      <c r="WVQ2"/>
      <c r="WVR2"/>
      <c r="WVS2"/>
      <c r="WVT2"/>
      <c r="WVU2"/>
      <c r="WVV2"/>
      <c r="WVW2"/>
      <c r="WVX2"/>
      <c r="WVY2"/>
      <c r="WVZ2"/>
      <c r="WWA2"/>
      <c r="WWB2"/>
      <c r="WWC2"/>
      <c r="WWD2"/>
      <c r="WWE2"/>
      <c r="WWF2"/>
      <c r="WWG2"/>
      <c r="WWH2"/>
      <c r="WWI2"/>
      <c r="WWJ2"/>
      <c r="WWK2"/>
      <c r="WWL2"/>
      <c r="WWM2"/>
      <c r="WWN2"/>
      <c r="WWO2"/>
      <c r="WWP2"/>
      <c r="WWQ2"/>
      <c r="WWR2"/>
      <c r="WWS2"/>
      <c r="WWT2"/>
      <c r="WWU2"/>
      <c r="WWV2"/>
      <c r="WWW2"/>
      <c r="WWX2"/>
      <c r="WWY2"/>
      <c r="WWZ2"/>
      <c r="WXA2"/>
      <c r="WXB2"/>
      <c r="WXC2"/>
      <c r="WXD2"/>
      <c r="WXE2"/>
      <c r="WXF2"/>
      <c r="WXG2"/>
      <c r="WXH2"/>
      <c r="WXI2"/>
      <c r="WXJ2"/>
      <c r="WXK2"/>
      <c r="WXL2"/>
      <c r="WXM2"/>
      <c r="WXN2"/>
      <c r="WXO2"/>
      <c r="WXP2"/>
      <c r="WXQ2"/>
      <c r="WXR2"/>
      <c r="WXS2"/>
      <c r="WXT2"/>
      <c r="WXU2"/>
      <c r="WXV2"/>
      <c r="WXW2"/>
      <c r="WXX2"/>
      <c r="WXY2"/>
      <c r="WXZ2"/>
      <c r="WYA2"/>
      <c r="WYB2"/>
      <c r="WYC2"/>
      <c r="WYD2"/>
      <c r="WYE2"/>
      <c r="WYF2"/>
      <c r="WYG2"/>
      <c r="WYH2"/>
      <c r="WYI2"/>
      <c r="WYJ2"/>
      <c r="WYK2"/>
      <c r="WYL2"/>
      <c r="WYM2"/>
      <c r="WYN2"/>
      <c r="WYO2"/>
      <c r="WYP2"/>
      <c r="WYQ2"/>
      <c r="WYR2"/>
      <c r="WYS2"/>
      <c r="WYT2"/>
      <c r="WYU2"/>
      <c r="WYV2"/>
      <c r="WYW2"/>
      <c r="WYX2"/>
      <c r="WYY2"/>
      <c r="WYZ2"/>
      <c r="WZA2"/>
      <c r="WZB2"/>
      <c r="WZC2"/>
      <c r="WZD2"/>
      <c r="WZE2"/>
      <c r="WZF2"/>
      <c r="WZG2"/>
      <c r="WZH2"/>
      <c r="WZI2"/>
      <c r="WZJ2"/>
      <c r="WZK2"/>
      <c r="WZL2"/>
      <c r="WZM2"/>
      <c r="WZN2"/>
      <c r="WZO2"/>
      <c r="WZP2"/>
      <c r="WZQ2"/>
      <c r="WZR2"/>
      <c r="WZS2"/>
      <c r="WZT2"/>
      <c r="WZU2"/>
      <c r="WZV2"/>
      <c r="WZW2"/>
      <c r="WZX2"/>
      <c r="WZY2"/>
      <c r="WZZ2"/>
      <c r="XAA2"/>
      <c r="XAB2"/>
      <c r="XAC2"/>
      <c r="XAD2"/>
      <c r="XAE2"/>
      <c r="XAF2"/>
      <c r="XAG2"/>
      <c r="XAH2"/>
      <c r="XAI2"/>
      <c r="XAJ2"/>
      <c r="XAK2"/>
      <c r="XAL2"/>
      <c r="XAM2"/>
      <c r="XAN2"/>
      <c r="XAO2"/>
      <c r="XAP2"/>
      <c r="XAQ2"/>
      <c r="XAR2"/>
      <c r="XAS2"/>
      <c r="XAT2"/>
      <c r="XAU2"/>
      <c r="XAV2"/>
      <c r="XAW2"/>
      <c r="XAX2"/>
      <c r="XAY2"/>
      <c r="XAZ2"/>
      <c r="XBA2"/>
      <c r="XBB2"/>
      <c r="XBC2"/>
      <c r="XBD2"/>
      <c r="XBE2"/>
      <c r="XBF2"/>
      <c r="XBG2"/>
      <c r="XBH2"/>
      <c r="XBI2"/>
      <c r="XBJ2"/>
      <c r="XBK2"/>
      <c r="XBL2"/>
      <c r="XBM2"/>
      <c r="XBN2"/>
      <c r="XBO2"/>
      <c r="XBP2"/>
      <c r="XBQ2"/>
      <c r="XBR2"/>
      <c r="XBS2"/>
      <c r="XBT2"/>
      <c r="XBU2"/>
      <c r="XBV2"/>
      <c r="XBW2"/>
      <c r="XBX2"/>
      <c r="XBY2"/>
      <c r="XBZ2"/>
      <c r="XCA2"/>
      <c r="XCB2"/>
      <c r="XCC2"/>
      <c r="XCD2"/>
      <c r="XCE2"/>
      <c r="XCF2"/>
      <c r="XCG2"/>
      <c r="XCH2"/>
      <c r="XCI2"/>
      <c r="XCJ2"/>
      <c r="XCK2"/>
      <c r="XCL2"/>
      <c r="XCM2"/>
      <c r="XCN2"/>
      <c r="XCO2"/>
      <c r="XCP2"/>
      <c r="XCQ2"/>
      <c r="XCR2"/>
      <c r="XCS2"/>
      <c r="XCT2"/>
      <c r="XCU2"/>
      <c r="XCV2"/>
      <c r="XCW2"/>
      <c r="XCX2"/>
      <c r="XCY2"/>
      <c r="XCZ2"/>
      <c r="XDA2"/>
      <c r="XDB2"/>
      <c r="XDC2"/>
      <c r="XDD2"/>
      <c r="XDE2"/>
      <c r="XDF2"/>
      <c r="XDG2"/>
      <c r="XDH2"/>
      <c r="XDI2"/>
      <c r="XDJ2"/>
      <c r="XDK2"/>
      <c r="XDL2"/>
      <c r="XDM2"/>
      <c r="XDN2"/>
      <c r="XDO2"/>
      <c r="XDP2"/>
      <c r="XDQ2"/>
      <c r="XDR2"/>
      <c r="XDS2"/>
      <c r="XDT2"/>
      <c r="XDU2"/>
      <c r="XDV2"/>
      <c r="XDW2"/>
      <c r="XDX2"/>
      <c r="XDY2"/>
      <c r="XDZ2"/>
      <c r="XEA2"/>
      <c r="XEB2"/>
      <c r="XEC2"/>
      <c r="XED2"/>
      <c r="XEE2"/>
      <c r="XEF2"/>
      <c r="XEG2"/>
      <c r="XEH2"/>
      <c r="XEI2"/>
      <c r="XEJ2"/>
      <c r="XEK2"/>
      <c r="XEL2"/>
      <c r="XEM2"/>
      <c r="XEN2"/>
      <c r="XEO2"/>
      <c r="XEP2"/>
      <c r="XEQ2"/>
      <c r="XER2"/>
      <c r="XES2"/>
      <c r="XET2"/>
      <c r="XEU2"/>
      <c r="XEV2"/>
      <c r="XEW2"/>
      <c r="XEX2"/>
      <c r="XEY2"/>
      <c r="XEZ2"/>
      <c r="XFA2"/>
      <c r="XFB2"/>
      <c r="XFC2"/>
      <c r="XFD2"/>
    </row>
    <row r="3" spans="1:16384" s="635" customFormat="1" x14ac:dyDescent="0.35">
      <c r="A3" s="637"/>
      <c r="B3" s="637"/>
      <c r="C3" s="638"/>
      <c r="D3" s="639"/>
      <c r="F3" s="678">
        <f ca="1" xml:space="preserve"> TODAY()</f>
        <v>44050</v>
      </c>
      <c r="G3" s="679">
        <f ca="1" xml:space="preserve"> NOW()</f>
        <v>44050.329554976852</v>
      </c>
      <c r="H3" s="635" t="s">
        <v>356</v>
      </c>
      <c r="I3" s="640"/>
      <c r="J3" s="641"/>
      <c r="K3" s="642"/>
      <c r="L3" s="642"/>
      <c r="M3" s="642"/>
      <c r="N3" s="642"/>
      <c r="O3" s="655">
        <f xml:space="preserve"> Output!$H$10</f>
        <v>0.14755142331123358</v>
      </c>
      <c r="P3" s="656">
        <f xml:space="preserve"> Output!$H$11</f>
        <v>0.61493362341457247</v>
      </c>
      <c r="Q3" s="656">
        <f xml:space="preserve"> Output!$H$12</f>
        <v>1.3584844978035835</v>
      </c>
      <c r="R3" s="654">
        <f xml:space="preserve"> Output!$H$13</f>
        <v>3203.1151001969906</v>
      </c>
      <c r="S3" s="654" t="str">
        <f xml:space="preserve"> InpC!$F$3</f>
        <v>Base case 1</v>
      </c>
      <c r="T3" s="651"/>
      <c r="U3" s="651"/>
      <c r="V3" s="664"/>
      <c r="W3" s="664"/>
      <c r="X3" s="664"/>
      <c r="Y3" s="664"/>
      <c r="Z3" s="664"/>
      <c r="AA3" s="664"/>
      <c r="AB3" s="664"/>
      <c r="AC3" s="664"/>
      <c r="AD3" s="664"/>
      <c r="AE3" s="664"/>
      <c r="AF3" s="664"/>
      <c r="AG3" s="664"/>
      <c r="AH3" s="664"/>
      <c r="AI3" s="664"/>
      <c r="AJ3" s="664"/>
      <c r="AK3" s="664"/>
      <c r="AL3" s="664"/>
      <c r="AM3" s="664"/>
      <c r="AN3" s="664"/>
      <c r="AO3" s="664"/>
      <c r="AP3" s="664"/>
      <c r="AQ3" s="664"/>
      <c r="AR3" s="664"/>
      <c r="AS3" s="664"/>
      <c r="AT3" s="664"/>
      <c r="AU3" s="664"/>
      <c r="AV3" s="664"/>
      <c r="AW3" s="664"/>
      <c r="AX3" s="664"/>
      <c r="AY3" s="664"/>
      <c r="AZ3" s="664"/>
      <c r="BA3" s="664"/>
      <c r="BB3" s="664"/>
      <c r="BC3" s="664"/>
      <c r="BD3" s="664"/>
      <c r="BE3" s="664"/>
      <c r="BF3" s="664"/>
      <c r="BG3" s="664"/>
      <c r="BH3" s="664"/>
      <c r="BI3" s="664"/>
      <c r="BJ3" s="664"/>
      <c r="BK3" s="664"/>
      <c r="BL3" s="664"/>
      <c r="BM3" s="664"/>
      <c r="BN3" s="664"/>
      <c r="BO3" s="664"/>
      <c r="BP3" s="664"/>
      <c r="BQ3" s="664"/>
      <c r="BR3" s="664"/>
      <c r="BS3" s="664"/>
      <c r="BT3" s="664"/>
      <c r="BU3" s="664"/>
      <c r="BV3" s="664"/>
      <c r="BW3" s="664"/>
      <c r="BX3" s="664"/>
      <c r="BY3" s="664"/>
      <c r="BZ3" s="664"/>
      <c r="CA3" s="664"/>
      <c r="CB3" s="664"/>
      <c r="CC3" s="664"/>
      <c r="CD3" s="664"/>
      <c r="CE3" s="664"/>
      <c r="CF3" s="664"/>
      <c r="CG3" s="664"/>
      <c r="CH3" s="664"/>
      <c r="CI3" s="664"/>
      <c r="CJ3" s="664"/>
      <c r="CK3" s="664"/>
      <c r="CL3" s="664"/>
      <c r="CM3" s="664"/>
      <c r="CN3" s="664"/>
      <c r="CO3" s="664"/>
      <c r="CP3" s="664"/>
      <c r="CQ3" s="664"/>
      <c r="CR3" s="664"/>
      <c r="CS3" s="664"/>
      <c r="CT3" s="664"/>
      <c r="CU3" s="664"/>
      <c r="CV3" s="664"/>
      <c r="CW3" s="664"/>
      <c r="CX3" s="664"/>
      <c r="CY3" s="664"/>
      <c r="CZ3" s="664"/>
      <c r="DA3" s="664"/>
      <c r="DB3" s="664"/>
      <c r="DC3" s="664"/>
      <c r="DD3" s="664"/>
      <c r="DE3" s="664"/>
      <c r="DF3" s="664"/>
      <c r="DG3" s="664"/>
      <c r="DH3" s="664"/>
      <c r="DI3" s="664"/>
      <c r="DJ3" s="664"/>
      <c r="DK3" s="664"/>
      <c r="DL3" s="664"/>
      <c r="DM3" s="664"/>
      <c r="DN3" s="664"/>
      <c r="DO3" s="664"/>
      <c r="DP3" s="664"/>
      <c r="DQ3" s="664"/>
      <c r="DR3" s="664"/>
      <c r="DS3" s="664"/>
      <c r="DT3" s="664"/>
      <c r="DU3" s="664"/>
      <c r="DV3" s="664"/>
      <c r="DW3" s="664"/>
      <c r="DX3" s="664"/>
      <c r="DY3" s="664"/>
      <c r="DZ3" s="664"/>
      <c r="EA3" s="664"/>
      <c r="EB3" s="664"/>
      <c r="EC3" s="664"/>
      <c r="ED3" s="664"/>
      <c r="EE3" s="664"/>
      <c r="EF3" s="664"/>
      <c r="EG3" s="664"/>
      <c r="EH3" s="664"/>
      <c r="EI3" s="664"/>
      <c r="EJ3" s="664"/>
      <c r="EK3" s="664"/>
      <c r="EL3" s="664"/>
      <c r="EM3" s="664"/>
      <c r="EN3" s="664"/>
      <c r="EO3" s="664"/>
      <c r="EP3" s="664"/>
      <c r="EQ3" s="664"/>
      <c r="ER3" s="664"/>
      <c r="ES3" s="664"/>
      <c r="ET3" s="664"/>
      <c r="EU3" s="664"/>
      <c r="EV3" s="664"/>
      <c r="EW3" s="664"/>
      <c r="EX3" s="664"/>
      <c r="EY3" s="664"/>
      <c r="EZ3" s="664"/>
      <c r="FA3" s="664"/>
      <c r="FB3" s="664"/>
      <c r="FC3" s="664"/>
      <c r="FD3" s="664"/>
      <c r="FE3" s="664"/>
      <c r="FF3" s="664"/>
      <c r="FG3" s="664"/>
      <c r="FH3" s="664"/>
      <c r="FI3" s="664"/>
      <c r="FJ3" s="664"/>
      <c r="FK3" s="664"/>
      <c r="FL3" s="664"/>
      <c r="FM3" s="664"/>
      <c r="FN3" s="664"/>
      <c r="FO3" s="664"/>
      <c r="FP3" s="664"/>
      <c r="FQ3" s="664"/>
      <c r="FR3" s="664"/>
      <c r="FS3" s="664"/>
      <c r="FT3" s="664"/>
      <c r="FU3" s="664"/>
      <c r="FV3" s="664"/>
      <c r="FW3" s="664"/>
      <c r="FX3" s="664"/>
      <c r="FY3" s="664"/>
      <c r="FZ3" s="664"/>
      <c r="GA3" s="664"/>
      <c r="GB3" s="664"/>
      <c r="GC3" s="664"/>
      <c r="GD3" s="664"/>
      <c r="GE3" s="664"/>
      <c r="GF3" s="664"/>
      <c r="GG3" s="664"/>
      <c r="GH3" s="664"/>
      <c r="GI3" s="664"/>
      <c r="GJ3" s="664"/>
      <c r="GK3" s="664"/>
      <c r="GL3" s="664"/>
      <c r="GM3" s="664"/>
      <c r="GN3" s="664"/>
      <c r="GO3" s="664"/>
      <c r="GP3" s="664"/>
      <c r="GQ3" s="664"/>
      <c r="GR3" s="664"/>
      <c r="GS3" s="664"/>
      <c r="GT3" s="664"/>
      <c r="GU3" s="664"/>
      <c r="GV3" s="664"/>
      <c r="GW3" s="664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  <c r="IW3"/>
      <c r="IX3"/>
      <c r="IY3"/>
      <c r="IZ3"/>
      <c r="JA3"/>
      <c r="JB3"/>
      <c r="JC3"/>
      <c r="JD3"/>
      <c r="JE3"/>
      <c r="JF3"/>
      <c r="JG3"/>
      <c r="JH3"/>
      <c r="JI3"/>
      <c r="JJ3"/>
      <c r="JK3"/>
      <c r="JL3"/>
      <c r="JM3"/>
      <c r="JN3"/>
      <c r="JO3"/>
      <c r="JP3"/>
      <c r="JQ3"/>
      <c r="JR3"/>
      <c r="JS3"/>
      <c r="JT3"/>
      <c r="JU3"/>
      <c r="JV3"/>
      <c r="JW3"/>
      <c r="JX3"/>
      <c r="JY3"/>
      <c r="JZ3"/>
      <c r="KA3"/>
      <c r="KB3"/>
      <c r="KC3"/>
      <c r="KD3"/>
      <c r="KE3"/>
      <c r="KF3"/>
      <c r="KG3"/>
      <c r="KH3"/>
      <c r="KI3"/>
      <c r="KJ3"/>
      <c r="KK3"/>
      <c r="KL3"/>
      <c r="KM3"/>
      <c r="KN3"/>
      <c r="KO3"/>
      <c r="KP3"/>
      <c r="KQ3"/>
      <c r="KR3"/>
      <c r="KS3"/>
      <c r="KT3"/>
      <c r="KU3"/>
      <c r="KV3"/>
      <c r="KW3"/>
      <c r="KX3"/>
      <c r="KY3"/>
      <c r="KZ3"/>
      <c r="LA3"/>
      <c r="LB3"/>
      <c r="LC3"/>
      <c r="LD3"/>
      <c r="LE3"/>
      <c r="LF3"/>
      <c r="LG3"/>
      <c r="LH3"/>
      <c r="LI3"/>
      <c r="LJ3"/>
      <c r="LK3"/>
      <c r="LL3"/>
      <c r="LM3"/>
      <c r="LN3"/>
      <c r="LO3"/>
      <c r="LP3"/>
      <c r="LQ3"/>
      <c r="LR3"/>
      <c r="LS3"/>
      <c r="LT3"/>
      <c r="LU3"/>
      <c r="LV3"/>
      <c r="LW3"/>
      <c r="LX3"/>
      <c r="LY3"/>
      <c r="LZ3"/>
      <c r="MA3"/>
      <c r="MB3"/>
      <c r="MC3"/>
      <c r="MD3"/>
      <c r="ME3"/>
      <c r="MF3"/>
      <c r="MG3"/>
      <c r="MH3"/>
      <c r="MI3"/>
      <c r="MJ3"/>
      <c r="MK3"/>
      <c r="ML3"/>
      <c r="MM3"/>
      <c r="MN3"/>
      <c r="MO3"/>
      <c r="MP3"/>
      <c r="MQ3"/>
      <c r="MR3"/>
      <c r="MS3"/>
      <c r="MT3"/>
      <c r="MU3"/>
      <c r="MV3"/>
      <c r="MW3"/>
      <c r="MX3"/>
      <c r="MY3"/>
      <c r="MZ3"/>
      <c r="NA3"/>
      <c r="NB3"/>
      <c r="NC3"/>
      <c r="ND3"/>
      <c r="NE3"/>
      <c r="NF3"/>
      <c r="NG3"/>
      <c r="NH3"/>
      <c r="NI3"/>
      <c r="NJ3"/>
      <c r="NK3"/>
      <c r="NL3"/>
      <c r="NM3"/>
      <c r="NN3"/>
      <c r="NO3"/>
      <c r="NP3"/>
      <c r="NQ3"/>
      <c r="NR3"/>
      <c r="NS3"/>
      <c r="NT3"/>
      <c r="NU3"/>
      <c r="NV3"/>
      <c r="NW3"/>
      <c r="NX3"/>
      <c r="NY3"/>
      <c r="NZ3"/>
      <c r="OA3"/>
      <c r="OB3"/>
      <c r="OC3"/>
      <c r="OD3"/>
      <c r="OE3"/>
      <c r="OF3"/>
      <c r="OG3"/>
      <c r="OH3"/>
      <c r="OI3"/>
      <c r="OJ3"/>
      <c r="OK3"/>
      <c r="OL3"/>
      <c r="OM3"/>
      <c r="ON3"/>
      <c r="OO3"/>
      <c r="OP3"/>
      <c r="OQ3"/>
      <c r="OR3"/>
      <c r="OS3"/>
      <c r="OT3"/>
      <c r="OU3"/>
      <c r="OV3"/>
      <c r="OW3"/>
      <c r="OX3"/>
      <c r="OY3"/>
      <c r="OZ3"/>
      <c r="PA3"/>
      <c r="PB3"/>
      <c r="PC3"/>
      <c r="PD3"/>
      <c r="PE3"/>
      <c r="PF3"/>
      <c r="PG3"/>
      <c r="PH3"/>
      <c r="PI3"/>
      <c r="PJ3"/>
      <c r="PK3"/>
      <c r="PL3"/>
      <c r="PM3"/>
      <c r="PN3"/>
      <c r="PO3"/>
      <c r="PP3"/>
      <c r="PQ3"/>
      <c r="PR3"/>
      <c r="PS3"/>
      <c r="PT3"/>
      <c r="PU3"/>
      <c r="PV3"/>
      <c r="PW3"/>
      <c r="PX3"/>
      <c r="PY3"/>
      <c r="PZ3"/>
      <c r="QA3"/>
      <c r="QB3"/>
      <c r="QC3"/>
      <c r="QD3"/>
      <c r="QE3"/>
      <c r="QF3"/>
      <c r="QG3"/>
      <c r="QH3"/>
      <c r="QI3"/>
      <c r="QJ3"/>
      <c r="QK3"/>
      <c r="QL3"/>
      <c r="QM3"/>
      <c r="QN3"/>
      <c r="QO3"/>
      <c r="QP3"/>
      <c r="QQ3"/>
      <c r="QR3"/>
      <c r="QS3"/>
      <c r="QT3"/>
      <c r="QU3"/>
      <c r="QV3"/>
      <c r="QW3"/>
      <c r="QX3"/>
      <c r="QY3"/>
      <c r="QZ3"/>
      <c r="RA3"/>
      <c r="RB3"/>
      <c r="RC3"/>
      <c r="RD3"/>
      <c r="RE3"/>
      <c r="RF3"/>
      <c r="RG3"/>
      <c r="RH3"/>
      <c r="RI3"/>
      <c r="RJ3"/>
      <c r="RK3"/>
      <c r="RL3"/>
      <c r="RM3"/>
      <c r="RN3"/>
      <c r="RO3"/>
      <c r="RP3"/>
      <c r="RQ3"/>
      <c r="RR3"/>
      <c r="RS3"/>
      <c r="RT3"/>
      <c r="RU3"/>
      <c r="RV3"/>
      <c r="RW3"/>
      <c r="RX3"/>
      <c r="RY3"/>
      <c r="RZ3"/>
      <c r="SA3"/>
      <c r="SB3"/>
      <c r="SC3"/>
      <c r="SD3"/>
      <c r="SE3"/>
      <c r="SF3"/>
      <c r="SG3"/>
      <c r="SH3"/>
      <c r="SI3"/>
      <c r="SJ3"/>
      <c r="SK3"/>
      <c r="SL3"/>
      <c r="SM3"/>
      <c r="SN3"/>
      <c r="SO3"/>
      <c r="SP3"/>
      <c r="SQ3"/>
      <c r="SR3"/>
      <c r="SS3"/>
      <c r="ST3"/>
      <c r="SU3"/>
      <c r="SV3"/>
      <c r="SW3"/>
      <c r="SX3"/>
      <c r="SY3"/>
      <c r="SZ3"/>
      <c r="TA3"/>
      <c r="TB3"/>
      <c r="TC3"/>
      <c r="TD3"/>
      <c r="TE3"/>
      <c r="TF3"/>
      <c r="TG3"/>
      <c r="TH3"/>
      <c r="TI3"/>
      <c r="TJ3"/>
      <c r="TK3"/>
      <c r="TL3"/>
      <c r="TM3"/>
      <c r="TN3"/>
      <c r="TO3"/>
      <c r="TP3"/>
      <c r="TQ3"/>
      <c r="TR3"/>
      <c r="TS3"/>
      <c r="TT3"/>
      <c r="TU3"/>
      <c r="TV3"/>
      <c r="TW3"/>
      <c r="TX3"/>
      <c r="TY3"/>
      <c r="TZ3"/>
      <c r="UA3"/>
      <c r="UB3"/>
      <c r="UC3"/>
      <c r="UD3"/>
      <c r="UE3"/>
      <c r="UF3"/>
      <c r="UG3"/>
      <c r="UH3"/>
      <c r="UI3"/>
      <c r="UJ3"/>
      <c r="UK3"/>
      <c r="UL3"/>
      <c r="UM3"/>
      <c r="UN3"/>
      <c r="UO3"/>
      <c r="UP3"/>
      <c r="UQ3"/>
      <c r="UR3"/>
      <c r="US3"/>
      <c r="UT3"/>
      <c r="UU3"/>
      <c r="UV3"/>
      <c r="UW3"/>
      <c r="UX3"/>
      <c r="UY3"/>
      <c r="UZ3"/>
      <c r="VA3"/>
      <c r="VB3"/>
      <c r="VC3"/>
      <c r="VD3"/>
      <c r="VE3"/>
      <c r="VF3"/>
      <c r="VG3"/>
      <c r="VH3"/>
      <c r="VI3"/>
      <c r="VJ3"/>
      <c r="VK3"/>
      <c r="VL3"/>
      <c r="VM3"/>
      <c r="VN3"/>
      <c r="VO3"/>
      <c r="VP3"/>
      <c r="VQ3"/>
      <c r="VR3"/>
      <c r="VS3"/>
      <c r="VT3"/>
      <c r="VU3"/>
      <c r="VV3"/>
      <c r="VW3"/>
      <c r="VX3"/>
      <c r="VY3"/>
      <c r="VZ3"/>
      <c r="WA3"/>
      <c r="WB3"/>
      <c r="WC3"/>
      <c r="WD3"/>
      <c r="WE3"/>
      <c r="WF3"/>
      <c r="WG3"/>
      <c r="WH3"/>
      <c r="WI3"/>
      <c r="WJ3"/>
      <c r="WK3"/>
      <c r="WL3"/>
      <c r="WM3"/>
      <c r="WN3"/>
      <c r="WO3"/>
      <c r="WP3"/>
      <c r="WQ3"/>
      <c r="WR3"/>
      <c r="WS3"/>
      <c r="WT3"/>
      <c r="WU3"/>
      <c r="WV3"/>
      <c r="WW3"/>
      <c r="WX3"/>
      <c r="WY3"/>
      <c r="WZ3"/>
      <c r="XA3"/>
      <c r="XB3"/>
      <c r="XC3"/>
      <c r="XD3"/>
      <c r="XE3"/>
      <c r="XF3"/>
      <c r="XG3"/>
      <c r="XH3"/>
      <c r="XI3"/>
      <c r="XJ3"/>
      <c r="XK3"/>
      <c r="XL3"/>
      <c r="XM3"/>
      <c r="XN3"/>
      <c r="XO3"/>
      <c r="XP3"/>
      <c r="XQ3"/>
      <c r="XR3"/>
      <c r="XS3"/>
      <c r="XT3"/>
      <c r="XU3"/>
      <c r="XV3"/>
      <c r="XW3"/>
      <c r="XX3"/>
      <c r="XY3"/>
      <c r="XZ3"/>
      <c r="YA3"/>
      <c r="YB3"/>
      <c r="YC3"/>
      <c r="YD3"/>
      <c r="YE3"/>
      <c r="YF3"/>
      <c r="YG3"/>
      <c r="YH3"/>
      <c r="YI3"/>
      <c r="YJ3"/>
      <c r="YK3"/>
      <c r="YL3"/>
      <c r="YM3"/>
      <c r="YN3"/>
      <c r="YO3"/>
      <c r="YP3"/>
      <c r="YQ3"/>
      <c r="YR3"/>
      <c r="YS3"/>
      <c r="YT3"/>
      <c r="YU3"/>
      <c r="YV3"/>
      <c r="YW3"/>
      <c r="YX3"/>
      <c r="YY3"/>
      <c r="YZ3"/>
      <c r="ZA3"/>
      <c r="ZB3"/>
      <c r="ZC3"/>
      <c r="ZD3"/>
      <c r="ZE3"/>
      <c r="ZF3"/>
      <c r="ZG3"/>
      <c r="ZH3"/>
      <c r="ZI3"/>
      <c r="ZJ3"/>
      <c r="ZK3"/>
      <c r="ZL3"/>
      <c r="ZM3"/>
      <c r="ZN3"/>
      <c r="ZO3"/>
      <c r="ZP3"/>
      <c r="ZQ3"/>
      <c r="ZR3"/>
      <c r="ZS3"/>
      <c r="ZT3"/>
      <c r="ZU3"/>
      <c r="ZV3"/>
      <c r="ZW3"/>
      <c r="ZX3"/>
      <c r="ZY3"/>
      <c r="ZZ3"/>
      <c r="AAA3"/>
      <c r="AAB3"/>
      <c r="AAC3"/>
      <c r="AAD3"/>
      <c r="AAE3"/>
      <c r="AAF3"/>
      <c r="AAG3"/>
      <c r="AAH3"/>
      <c r="AAI3"/>
      <c r="AAJ3"/>
      <c r="AAK3"/>
      <c r="AAL3"/>
      <c r="AAM3"/>
      <c r="AAN3"/>
      <c r="AAO3"/>
      <c r="AAP3"/>
      <c r="AAQ3"/>
      <c r="AAR3"/>
      <c r="AAS3"/>
      <c r="AAT3"/>
      <c r="AAU3"/>
      <c r="AAV3"/>
      <c r="AAW3"/>
      <c r="AAX3"/>
      <c r="AAY3"/>
      <c r="AAZ3"/>
      <c r="ABA3"/>
      <c r="ABB3"/>
      <c r="ABC3"/>
      <c r="ABD3"/>
      <c r="ABE3"/>
      <c r="ABF3"/>
      <c r="ABG3"/>
      <c r="ABH3"/>
      <c r="ABI3"/>
      <c r="ABJ3"/>
      <c r="ABK3"/>
      <c r="ABL3"/>
      <c r="ABM3"/>
      <c r="ABN3"/>
      <c r="ABO3"/>
      <c r="ABP3"/>
      <c r="ABQ3"/>
      <c r="ABR3"/>
      <c r="ABS3"/>
      <c r="ABT3"/>
      <c r="ABU3"/>
      <c r="ABV3"/>
      <c r="ABW3"/>
      <c r="ABX3"/>
      <c r="ABY3"/>
      <c r="ABZ3"/>
      <c r="ACA3"/>
      <c r="ACB3"/>
      <c r="ACC3"/>
      <c r="ACD3"/>
      <c r="ACE3"/>
      <c r="ACF3"/>
      <c r="ACG3"/>
      <c r="ACH3"/>
      <c r="ACI3"/>
      <c r="ACJ3"/>
      <c r="ACK3"/>
      <c r="ACL3"/>
      <c r="ACM3"/>
      <c r="ACN3"/>
      <c r="ACO3"/>
      <c r="ACP3"/>
      <c r="ACQ3"/>
      <c r="ACR3"/>
      <c r="ACS3"/>
      <c r="ACT3"/>
      <c r="ACU3"/>
      <c r="ACV3"/>
      <c r="ACW3"/>
      <c r="ACX3"/>
      <c r="ACY3"/>
      <c r="ACZ3"/>
      <c r="ADA3"/>
      <c r="ADB3"/>
      <c r="ADC3"/>
      <c r="ADD3"/>
      <c r="ADE3"/>
      <c r="ADF3"/>
      <c r="ADG3"/>
      <c r="ADH3"/>
      <c r="ADI3"/>
      <c r="ADJ3"/>
      <c r="ADK3"/>
      <c r="ADL3"/>
      <c r="ADM3"/>
      <c r="ADN3"/>
      <c r="ADO3"/>
      <c r="ADP3"/>
      <c r="ADQ3"/>
      <c r="ADR3"/>
      <c r="ADS3"/>
      <c r="ADT3"/>
      <c r="ADU3"/>
      <c r="ADV3"/>
      <c r="ADW3"/>
      <c r="ADX3"/>
      <c r="ADY3"/>
      <c r="ADZ3"/>
      <c r="AEA3"/>
      <c r="AEB3"/>
      <c r="AEC3"/>
      <c r="AED3"/>
      <c r="AEE3"/>
      <c r="AEF3"/>
      <c r="AEG3"/>
      <c r="AEH3"/>
      <c r="AEI3"/>
      <c r="AEJ3"/>
      <c r="AEK3"/>
      <c r="AEL3"/>
      <c r="AEM3"/>
      <c r="AEN3"/>
      <c r="AEO3"/>
      <c r="AEP3"/>
      <c r="AEQ3"/>
      <c r="AER3"/>
      <c r="AES3"/>
      <c r="AET3"/>
      <c r="AEU3"/>
      <c r="AEV3"/>
      <c r="AEW3"/>
      <c r="AEX3"/>
      <c r="AEY3"/>
      <c r="AEZ3"/>
      <c r="AFA3"/>
      <c r="AFB3"/>
      <c r="AFC3"/>
      <c r="AFD3"/>
      <c r="AFE3"/>
      <c r="AFF3"/>
      <c r="AFG3"/>
      <c r="AFH3"/>
      <c r="AFI3"/>
      <c r="AFJ3"/>
      <c r="AFK3"/>
      <c r="AFL3"/>
      <c r="AFM3"/>
      <c r="AFN3"/>
      <c r="AFO3"/>
      <c r="AFP3"/>
      <c r="AFQ3"/>
      <c r="AFR3"/>
      <c r="AFS3"/>
      <c r="AFT3"/>
      <c r="AFU3"/>
      <c r="AFV3"/>
      <c r="AFW3"/>
      <c r="AFX3"/>
      <c r="AFY3"/>
      <c r="AFZ3"/>
      <c r="AGA3"/>
      <c r="AGB3"/>
      <c r="AGC3"/>
      <c r="AGD3"/>
      <c r="AGE3"/>
      <c r="AGF3"/>
      <c r="AGG3"/>
      <c r="AGH3"/>
      <c r="AGI3"/>
      <c r="AGJ3"/>
      <c r="AGK3"/>
      <c r="AGL3"/>
      <c r="AGM3"/>
      <c r="AGN3"/>
      <c r="AGO3"/>
      <c r="AGP3"/>
      <c r="AGQ3"/>
      <c r="AGR3"/>
      <c r="AGS3"/>
      <c r="AGT3"/>
      <c r="AGU3"/>
      <c r="AGV3"/>
      <c r="AGW3"/>
      <c r="AGX3"/>
      <c r="AGY3"/>
      <c r="AGZ3"/>
      <c r="AHA3"/>
      <c r="AHB3"/>
      <c r="AHC3"/>
      <c r="AHD3"/>
      <c r="AHE3"/>
      <c r="AHF3"/>
      <c r="AHG3"/>
      <c r="AHH3"/>
      <c r="AHI3"/>
      <c r="AHJ3"/>
      <c r="AHK3"/>
      <c r="AHL3"/>
      <c r="AHM3"/>
      <c r="AHN3"/>
      <c r="AHO3"/>
      <c r="AHP3"/>
      <c r="AHQ3"/>
      <c r="AHR3"/>
      <c r="AHS3"/>
      <c r="AHT3"/>
      <c r="AHU3"/>
      <c r="AHV3"/>
      <c r="AHW3"/>
      <c r="AHX3"/>
      <c r="AHY3"/>
      <c r="AHZ3"/>
      <c r="AIA3"/>
      <c r="AIB3"/>
      <c r="AIC3"/>
      <c r="AID3"/>
      <c r="AIE3"/>
      <c r="AIF3"/>
      <c r="AIG3"/>
      <c r="AIH3"/>
      <c r="AII3"/>
      <c r="AIJ3"/>
      <c r="AIK3"/>
      <c r="AIL3"/>
      <c r="AIM3"/>
      <c r="AIN3"/>
      <c r="AIO3"/>
      <c r="AIP3"/>
      <c r="AIQ3"/>
      <c r="AIR3"/>
      <c r="AIS3"/>
      <c r="AIT3"/>
      <c r="AIU3"/>
      <c r="AIV3"/>
      <c r="AIW3"/>
      <c r="AIX3"/>
      <c r="AIY3"/>
      <c r="AIZ3"/>
      <c r="AJA3"/>
      <c r="AJB3"/>
      <c r="AJC3"/>
      <c r="AJD3"/>
      <c r="AJE3"/>
      <c r="AJF3"/>
      <c r="AJG3"/>
      <c r="AJH3"/>
      <c r="AJI3"/>
      <c r="AJJ3"/>
      <c r="AJK3"/>
      <c r="AJL3"/>
      <c r="AJM3"/>
      <c r="AJN3"/>
      <c r="AJO3"/>
      <c r="AJP3"/>
      <c r="AJQ3"/>
      <c r="AJR3"/>
      <c r="AJS3"/>
      <c r="AJT3"/>
      <c r="AJU3"/>
      <c r="AJV3"/>
      <c r="AJW3"/>
      <c r="AJX3"/>
      <c r="AJY3"/>
      <c r="AJZ3"/>
      <c r="AKA3"/>
      <c r="AKB3"/>
      <c r="AKC3"/>
      <c r="AKD3"/>
      <c r="AKE3"/>
      <c r="AKF3"/>
      <c r="AKG3"/>
      <c r="AKH3"/>
      <c r="AKI3"/>
      <c r="AKJ3"/>
      <c r="AKK3"/>
      <c r="AKL3"/>
      <c r="AKM3"/>
      <c r="AKN3"/>
      <c r="AKO3"/>
      <c r="AKP3"/>
      <c r="AKQ3"/>
      <c r="AKR3"/>
      <c r="AKS3"/>
      <c r="AKT3"/>
      <c r="AKU3"/>
      <c r="AKV3"/>
      <c r="AKW3"/>
      <c r="AKX3"/>
      <c r="AKY3"/>
      <c r="AKZ3"/>
      <c r="ALA3"/>
      <c r="ALB3"/>
      <c r="ALC3"/>
      <c r="ALD3"/>
      <c r="ALE3"/>
      <c r="ALF3"/>
      <c r="ALG3"/>
      <c r="ALH3"/>
      <c r="ALI3"/>
      <c r="ALJ3"/>
      <c r="ALK3"/>
      <c r="ALL3"/>
      <c r="ALM3"/>
      <c r="ALN3"/>
      <c r="ALO3"/>
      <c r="ALP3"/>
      <c r="ALQ3"/>
      <c r="ALR3"/>
      <c r="ALS3"/>
      <c r="ALT3"/>
      <c r="ALU3"/>
      <c r="ALV3"/>
      <c r="ALW3"/>
      <c r="ALX3"/>
      <c r="ALY3"/>
      <c r="ALZ3"/>
      <c r="AMA3"/>
      <c r="AMB3"/>
      <c r="AMC3"/>
      <c r="AMD3"/>
      <c r="AME3"/>
      <c r="AMF3"/>
      <c r="AMG3"/>
      <c r="AMH3"/>
      <c r="AMI3"/>
      <c r="AMJ3"/>
      <c r="AMK3"/>
      <c r="AML3"/>
      <c r="AMM3"/>
      <c r="AMN3"/>
      <c r="AMO3"/>
      <c r="AMP3"/>
      <c r="AMQ3"/>
      <c r="AMR3"/>
      <c r="AMS3"/>
      <c r="AMT3"/>
      <c r="AMU3"/>
      <c r="AMV3"/>
      <c r="AMW3"/>
      <c r="AMX3"/>
      <c r="AMY3"/>
      <c r="AMZ3"/>
      <c r="ANA3"/>
      <c r="ANB3"/>
      <c r="ANC3"/>
      <c r="AND3"/>
      <c r="ANE3"/>
      <c r="ANF3"/>
      <c r="ANG3"/>
      <c r="ANH3"/>
      <c r="ANI3"/>
      <c r="ANJ3"/>
      <c r="ANK3"/>
      <c r="ANL3"/>
      <c r="ANM3"/>
      <c r="ANN3"/>
      <c r="ANO3"/>
      <c r="ANP3"/>
      <c r="ANQ3"/>
      <c r="ANR3"/>
      <c r="ANS3"/>
      <c r="ANT3"/>
      <c r="ANU3"/>
      <c r="ANV3"/>
      <c r="ANW3"/>
      <c r="ANX3"/>
      <c r="ANY3"/>
      <c r="ANZ3"/>
      <c r="AOA3"/>
      <c r="AOB3"/>
      <c r="AOC3"/>
      <c r="AOD3"/>
      <c r="AOE3"/>
      <c r="AOF3"/>
      <c r="AOG3"/>
      <c r="AOH3"/>
      <c r="AOI3"/>
      <c r="AOJ3"/>
      <c r="AOK3"/>
      <c r="AOL3"/>
      <c r="AOM3"/>
      <c r="AON3"/>
      <c r="AOO3"/>
      <c r="AOP3"/>
      <c r="AOQ3"/>
      <c r="AOR3"/>
      <c r="AOS3"/>
      <c r="AOT3"/>
      <c r="AOU3"/>
      <c r="AOV3"/>
      <c r="AOW3"/>
      <c r="AOX3"/>
      <c r="AOY3"/>
      <c r="AOZ3"/>
      <c r="APA3"/>
      <c r="APB3"/>
      <c r="APC3"/>
      <c r="APD3"/>
      <c r="APE3"/>
      <c r="APF3"/>
      <c r="APG3"/>
      <c r="APH3"/>
      <c r="API3"/>
      <c r="APJ3"/>
      <c r="APK3"/>
      <c r="APL3"/>
      <c r="APM3"/>
      <c r="APN3"/>
      <c r="APO3"/>
      <c r="APP3"/>
      <c r="APQ3"/>
      <c r="APR3"/>
      <c r="APS3"/>
      <c r="APT3"/>
      <c r="APU3"/>
      <c r="APV3"/>
      <c r="APW3"/>
      <c r="APX3"/>
      <c r="APY3"/>
      <c r="APZ3"/>
      <c r="AQA3"/>
      <c r="AQB3"/>
      <c r="AQC3"/>
      <c r="AQD3"/>
      <c r="AQE3"/>
      <c r="AQF3"/>
      <c r="AQG3"/>
      <c r="AQH3"/>
      <c r="AQI3"/>
      <c r="AQJ3"/>
      <c r="AQK3"/>
      <c r="AQL3"/>
      <c r="AQM3"/>
      <c r="AQN3"/>
      <c r="AQO3"/>
      <c r="AQP3"/>
      <c r="AQQ3"/>
      <c r="AQR3"/>
      <c r="AQS3"/>
      <c r="AQT3"/>
      <c r="AQU3"/>
      <c r="AQV3"/>
      <c r="AQW3"/>
      <c r="AQX3"/>
      <c r="AQY3"/>
      <c r="AQZ3"/>
      <c r="ARA3"/>
      <c r="ARB3"/>
      <c r="ARC3"/>
      <c r="ARD3"/>
      <c r="ARE3"/>
      <c r="ARF3"/>
      <c r="ARG3"/>
      <c r="ARH3"/>
      <c r="ARI3"/>
      <c r="ARJ3"/>
      <c r="ARK3"/>
      <c r="ARL3"/>
      <c r="ARM3"/>
      <c r="ARN3"/>
      <c r="ARO3"/>
      <c r="ARP3"/>
      <c r="ARQ3"/>
      <c r="ARR3"/>
      <c r="ARS3"/>
      <c r="ART3"/>
      <c r="ARU3"/>
      <c r="ARV3"/>
      <c r="ARW3"/>
      <c r="ARX3"/>
      <c r="ARY3"/>
      <c r="ARZ3"/>
      <c r="ASA3"/>
      <c r="ASB3"/>
      <c r="ASC3"/>
      <c r="ASD3"/>
      <c r="ASE3"/>
      <c r="ASF3"/>
      <c r="ASG3"/>
      <c r="ASH3"/>
      <c r="ASI3"/>
      <c r="ASJ3"/>
      <c r="ASK3"/>
      <c r="ASL3"/>
      <c r="ASM3"/>
      <c r="ASN3"/>
      <c r="ASO3"/>
      <c r="ASP3"/>
      <c r="ASQ3"/>
      <c r="ASR3"/>
      <c r="ASS3"/>
      <c r="AST3"/>
      <c r="ASU3"/>
      <c r="ASV3"/>
      <c r="ASW3"/>
      <c r="ASX3"/>
      <c r="ASY3"/>
      <c r="ASZ3"/>
      <c r="ATA3"/>
      <c r="ATB3"/>
      <c r="ATC3"/>
      <c r="ATD3"/>
      <c r="ATE3"/>
      <c r="ATF3"/>
      <c r="ATG3"/>
      <c r="ATH3"/>
      <c r="ATI3"/>
      <c r="ATJ3"/>
      <c r="ATK3"/>
      <c r="ATL3"/>
      <c r="ATM3"/>
      <c r="ATN3"/>
      <c r="ATO3"/>
      <c r="ATP3"/>
      <c r="ATQ3"/>
      <c r="ATR3"/>
      <c r="ATS3"/>
      <c r="ATT3"/>
      <c r="ATU3"/>
      <c r="ATV3"/>
      <c r="ATW3"/>
      <c r="ATX3"/>
      <c r="ATY3"/>
      <c r="ATZ3"/>
      <c r="AUA3"/>
      <c r="AUB3"/>
      <c r="AUC3"/>
      <c r="AUD3"/>
      <c r="AUE3"/>
      <c r="AUF3"/>
      <c r="AUG3"/>
      <c r="AUH3"/>
      <c r="AUI3"/>
      <c r="AUJ3"/>
      <c r="AUK3"/>
      <c r="AUL3"/>
      <c r="AUM3"/>
      <c r="AUN3"/>
      <c r="AUO3"/>
      <c r="AUP3"/>
      <c r="AUQ3"/>
      <c r="AUR3"/>
      <c r="AUS3"/>
      <c r="AUT3"/>
      <c r="AUU3"/>
      <c r="AUV3"/>
      <c r="AUW3"/>
      <c r="AUX3"/>
      <c r="AUY3"/>
      <c r="AUZ3"/>
      <c r="AVA3"/>
      <c r="AVB3"/>
      <c r="AVC3"/>
      <c r="AVD3"/>
      <c r="AVE3"/>
      <c r="AVF3"/>
      <c r="AVG3"/>
      <c r="AVH3"/>
      <c r="AVI3"/>
      <c r="AVJ3"/>
      <c r="AVK3"/>
      <c r="AVL3"/>
      <c r="AVM3"/>
      <c r="AVN3"/>
      <c r="AVO3"/>
      <c r="AVP3"/>
      <c r="AVQ3"/>
      <c r="AVR3"/>
      <c r="AVS3"/>
      <c r="AVT3"/>
      <c r="AVU3"/>
      <c r="AVV3"/>
      <c r="AVW3"/>
      <c r="AVX3"/>
      <c r="AVY3"/>
      <c r="AVZ3"/>
      <c r="AWA3"/>
      <c r="AWB3"/>
      <c r="AWC3"/>
      <c r="AWD3"/>
      <c r="AWE3"/>
      <c r="AWF3"/>
      <c r="AWG3"/>
      <c r="AWH3"/>
      <c r="AWI3"/>
      <c r="AWJ3"/>
      <c r="AWK3"/>
      <c r="AWL3"/>
      <c r="AWM3"/>
      <c r="AWN3"/>
      <c r="AWO3"/>
      <c r="AWP3"/>
      <c r="AWQ3"/>
      <c r="AWR3"/>
      <c r="AWS3"/>
      <c r="AWT3"/>
      <c r="AWU3"/>
      <c r="AWV3"/>
      <c r="AWW3"/>
      <c r="AWX3"/>
      <c r="AWY3"/>
      <c r="AWZ3"/>
      <c r="AXA3"/>
      <c r="AXB3"/>
      <c r="AXC3"/>
      <c r="AXD3"/>
      <c r="AXE3"/>
      <c r="AXF3"/>
      <c r="AXG3"/>
      <c r="AXH3"/>
      <c r="AXI3"/>
      <c r="AXJ3"/>
      <c r="AXK3"/>
      <c r="AXL3"/>
      <c r="AXM3"/>
      <c r="AXN3"/>
      <c r="AXO3"/>
      <c r="AXP3"/>
      <c r="AXQ3"/>
      <c r="AXR3"/>
      <c r="AXS3"/>
      <c r="AXT3"/>
      <c r="AXU3"/>
      <c r="AXV3"/>
      <c r="AXW3"/>
      <c r="AXX3"/>
      <c r="AXY3"/>
      <c r="AXZ3"/>
      <c r="AYA3"/>
      <c r="AYB3"/>
      <c r="AYC3"/>
      <c r="AYD3"/>
      <c r="AYE3"/>
      <c r="AYF3"/>
      <c r="AYG3"/>
      <c r="AYH3"/>
      <c r="AYI3"/>
      <c r="AYJ3"/>
      <c r="AYK3"/>
      <c r="AYL3"/>
      <c r="AYM3"/>
      <c r="AYN3"/>
      <c r="AYO3"/>
      <c r="AYP3"/>
      <c r="AYQ3"/>
      <c r="AYR3"/>
      <c r="AYS3"/>
      <c r="AYT3"/>
      <c r="AYU3"/>
      <c r="AYV3"/>
      <c r="AYW3"/>
      <c r="AYX3"/>
      <c r="AYY3"/>
      <c r="AYZ3"/>
      <c r="AZA3"/>
      <c r="AZB3"/>
      <c r="AZC3"/>
      <c r="AZD3"/>
      <c r="AZE3"/>
      <c r="AZF3"/>
      <c r="AZG3"/>
      <c r="AZH3"/>
      <c r="AZI3"/>
      <c r="AZJ3"/>
      <c r="AZK3"/>
      <c r="AZL3"/>
      <c r="AZM3"/>
      <c r="AZN3"/>
      <c r="AZO3"/>
      <c r="AZP3"/>
      <c r="AZQ3"/>
      <c r="AZR3"/>
      <c r="AZS3"/>
      <c r="AZT3"/>
      <c r="AZU3"/>
      <c r="AZV3"/>
      <c r="AZW3"/>
      <c r="AZX3"/>
      <c r="AZY3"/>
      <c r="AZZ3"/>
      <c r="BAA3"/>
      <c r="BAB3"/>
      <c r="BAC3"/>
      <c r="BAD3"/>
      <c r="BAE3"/>
      <c r="BAF3"/>
      <c r="BAG3"/>
      <c r="BAH3"/>
      <c r="BAI3"/>
      <c r="BAJ3"/>
      <c r="BAK3"/>
      <c r="BAL3"/>
      <c r="BAM3"/>
      <c r="BAN3"/>
      <c r="BAO3"/>
      <c r="BAP3"/>
      <c r="BAQ3"/>
      <c r="BAR3"/>
      <c r="BAS3"/>
      <c r="BAT3"/>
      <c r="BAU3"/>
      <c r="BAV3"/>
      <c r="BAW3"/>
      <c r="BAX3"/>
      <c r="BAY3"/>
      <c r="BAZ3"/>
      <c r="BBA3"/>
      <c r="BBB3"/>
      <c r="BBC3"/>
      <c r="BBD3"/>
      <c r="BBE3"/>
      <c r="BBF3"/>
      <c r="BBG3"/>
      <c r="BBH3"/>
      <c r="BBI3"/>
      <c r="BBJ3"/>
      <c r="BBK3"/>
      <c r="BBL3"/>
      <c r="BBM3"/>
      <c r="BBN3"/>
      <c r="BBO3"/>
      <c r="BBP3"/>
      <c r="BBQ3"/>
      <c r="BBR3"/>
      <c r="BBS3"/>
      <c r="BBT3"/>
      <c r="BBU3"/>
      <c r="BBV3"/>
      <c r="BBW3"/>
      <c r="BBX3"/>
      <c r="BBY3"/>
      <c r="BBZ3"/>
      <c r="BCA3"/>
      <c r="BCB3"/>
      <c r="BCC3"/>
      <c r="BCD3"/>
      <c r="BCE3"/>
      <c r="BCF3"/>
      <c r="BCG3"/>
      <c r="BCH3"/>
      <c r="BCI3"/>
      <c r="BCJ3"/>
      <c r="BCK3"/>
      <c r="BCL3"/>
      <c r="BCM3"/>
      <c r="BCN3"/>
      <c r="BCO3"/>
      <c r="BCP3"/>
      <c r="BCQ3"/>
      <c r="BCR3"/>
      <c r="BCS3"/>
      <c r="BCT3"/>
      <c r="BCU3"/>
      <c r="BCV3"/>
      <c r="BCW3"/>
      <c r="BCX3"/>
      <c r="BCY3"/>
      <c r="BCZ3"/>
      <c r="BDA3"/>
      <c r="BDB3"/>
      <c r="BDC3"/>
      <c r="BDD3"/>
      <c r="BDE3"/>
      <c r="BDF3"/>
      <c r="BDG3"/>
      <c r="BDH3"/>
      <c r="BDI3"/>
      <c r="BDJ3"/>
      <c r="BDK3"/>
      <c r="BDL3"/>
      <c r="BDM3"/>
      <c r="BDN3"/>
      <c r="BDO3"/>
      <c r="BDP3"/>
      <c r="BDQ3"/>
      <c r="BDR3"/>
      <c r="BDS3"/>
      <c r="BDT3"/>
      <c r="BDU3"/>
      <c r="BDV3"/>
      <c r="BDW3"/>
      <c r="BDX3"/>
      <c r="BDY3"/>
      <c r="BDZ3"/>
      <c r="BEA3"/>
      <c r="BEB3"/>
      <c r="BEC3"/>
      <c r="BED3"/>
      <c r="BEE3"/>
      <c r="BEF3"/>
      <c r="BEG3"/>
      <c r="BEH3"/>
      <c r="BEI3"/>
      <c r="BEJ3"/>
      <c r="BEK3"/>
      <c r="BEL3"/>
      <c r="BEM3"/>
      <c r="BEN3"/>
      <c r="BEO3"/>
      <c r="BEP3"/>
      <c r="BEQ3"/>
      <c r="BER3"/>
      <c r="BES3"/>
      <c r="BET3"/>
      <c r="BEU3"/>
      <c r="BEV3"/>
      <c r="BEW3"/>
      <c r="BEX3"/>
      <c r="BEY3"/>
      <c r="BEZ3"/>
      <c r="BFA3"/>
      <c r="BFB3"/>
      <c r="BFC3"/>
      <c r="BFD3"/>
      <c r="BFE3"/>
      <c r="BFF3"/>
      <c r="BFG3"/>
      <c r="BFH3"/>
      <c r="BFI3"/>
      <c r="BFJ3"/>
      <c r="BFK3"/>
      <c r="BFL3"/>
      <c r="BFM3"/>
      <c r="BFN3"/>
      <c r="BFO3"/>
      <c r="BFP3"/>
      <c r="BFQ3"/>
      <c r="BFR3"/>
      <c r="BFS3"/>
      <c r="BFT3"/>
      <c r="BFU3"/>
      <c r="BFV3"/>
      <c r="BFW3"/>
      <c r="BFX3"/>
      <c r="BFY3"/>
      <c r="BFZ3"/>
      <c r="BGA3"/>
      <c r="BGB3"/>
      <c r="BGC3"/>
      <c r="BGD3"/>
      <c r="BGE3"/>
      <c r="BGF3"/>
      <c r="BGG3"/>
      <c r="BGH3"/>
      <c r="BGI3"/>
      <c r="BGJ3"/>
      <c r="BGK3"/>
      <c r="BGL3"/>
      <c r="BGM3"/>
      <c r="BGN3"/>
      <c r="BGO3"/>
      <c r="BGP3"/>
      <c r="BGQ3"/>
      <c r="BGR3"/>
      <c r="BGS3"/>
      <c r="BGT3"/>
      <c r="BGU3"/>
      <c r="BGV3"/>
      <c r="BGW3"/>
      <c r="BGX3"/>
      <c r="BGY3"/>
      <c r="BGZ3"/>
      <c r="BHA3"/>
      <c r="BHB3"/>
      <c r="BHC3"/>
      <c r="BHD3"/>
      <c r="BHE3"/>
      <c r="BHF3"/>
      <c r="BHG3"/>
      <c r="BHH3"/>
      <c r="BHI3"/>
      <c r="BHJ3"/>
      <c r="BHK3"/>
      <c r="BHL3"/>
      <c r="BHM3"/>
      <c r="BHN3"/>
      <c r="BHO3"/>
      <c r="BHP3"/>
      <c r="BHQ3"/>
      <c r="BHR3"/>
      <c r="BHS3"/>
      <c r="BHT3"/>
      <c r="BHU3"/>
      <c r="BHV3"/>
      <c r="BHW3"/>
      <c r="BHX3"/>
      <c r="BHY3"/>
      <c r="BHZ3"/>
      <c r="BIA3"/>
      <c r="BIB3"/>
      <c r="BIC3"/>
      <c r="BID3"/>
      <c r="BIE3"/>
      <c r="BIF3"/>
      <c r="BIG3"/>
      <c r="BIH3"/>
      <c r="BII3"/>
      <c r="BIJ3"/>
      <c r="BIK3"/>
      <c r="BIL3"/>
      <c r="BIM3"/>
      <c r="BIN3"/>
      <c r="BIO3"/>
      <c r="BIP3"/>
      <c r="BIQ3"/>
      <c r="BIR3"/>
      <c r="BIS3"/>
      <c r="BIT3"/>
      <c r="BIU3"/>
      <c r="BIV3"/>
      <c r="BIW3"/>
      <c r="BIX3"/>
      <c r="BIY3"/>
      <c r="BIZ3"/>
      <c r="BJA3"/>
      <c r="BJB3"/>
      <c r="BJC3"/>
      <c r="BJD3"/>
      <c r="BJE3"/>
      <c r="BJF3"/>
      <c r="BJG3"/>
      <c r="BJH3"/>
      <c r="BJI3"/>
      <c r="BJJ3"/>
      <c r="BJK3"/>
      <c r="BJL3"/>
      <c r="BJM3"/>
      <c r="BJN3"/>
      <c r="BJO3"/>
      <c r="BJP3"/>
      <c r="BJQ3"/>
      <c r="BJR3"/>
      <c r="BJS3"/>
      <c r="BJT3"/>
      <c r="BJU3"/>
      <c r="BJV3"/>
      <c r="BJW3"/>
      <c r="BJX3"/>
      <c r="BJY3"/>
      <c r="BJZ3"/>
      <c r="BKA3"/>
      <c r="BKB3"/>
      <c r="BKC3"/>
      <c r="BKD3"/>
      <c r="BKE3"/>
      <c r="BKF3"/>
      <c r="BKG3"/>
      <c r="BKH3"/>
      <c r="BKI3"/>
      <c r="BKJ3"/>
      <c r="BKK3"/>
      <c r="BKL3"/>
      <c r="BKM3"/>
      <c r="BKN3"/>
      <c r="BKO3"/>
      <c r="BKP3"/>
      <c r="BKQ3"/>
      <c r="BKR3"/>
      <c r="BKS3"/>
      <c r="BKT3"/>
      <c r="BKU3"/>
      <c r="BKV3"/>
      <c r="BKW3"/>
      <c r="BKX3"/>
      <c r="BKY3"/>
      <c r="BKZ3"/>
      <c r="BLA3"/>
      <c r="BLB3"/>
      <c r="BLC3"/>
      <c r="BLD3"/>
      <c r="BLE3"/>
      <c r="BLF3"/>
      <c r="BLG3"/>
      <c r="BLH3"/>
      <c r="BLI3"/>
      <c r="BLJ3"/>
      <c r="BLK3"/>
      <c r="BLL3"/>
      <c r="BLM3"/>
      <c r="BLN3"/>
      <c r="BLO3"/>
      <c r="BLP3"/>
      <c r="BLQ3"/>
      <c r="BLR3"/>
      <c r="BLS3"/>
      <c r="BLT3"/>
      <c r="BLU3"/>
      <c r="BLV3"/>
      <c r="BLW3"/>
      <c r="BLX3"/>
      <c r="BLY3"/>
      <c r="BLZ3"/>
      <c r="BMA3"/>
      <c r="BMB3"/>
      <c r="BMC3"/>
      <c r="BMD3"/>
      <c r="BME3"/>
      <c r="BMF3"/>
      <c r="BMG3"/>
      <c r="BMH3"/>
      <c r="BMI3"/>
      <c r="BMJ3"/>
      <c r="BMK3"/>
      <c r="BML3"/>
      <c r="BMM3"/>
      <c r="BMN3"/>
      <c r="BMO3"/>
      <c r="BMP3"/>
      <c r="BMQ3"/>
      <c r="BMR3"/>
      <c r="BMS3"/>
      <c r="BMT3"/>
      <c r="BMU3"/>
      <c r="BMV3"/>
      <c r="BMW3"/>
      <c r="BMX3"/>
      <c r="BMY3"/>
      <c r="BMZ3"/>
      <c r="BNA3"/>
      <c r="BNB3"/>
      <c r="BNC3"/>
      <c r="BND3"/>
      <c r="BNE3"/>
      <c r="BNF3"/>
      <c r="BNG3"/>
      <c r="BNH3"/>
      <c r="BNI3"/>
      <c r="BNJ3"/>
      <c r="BNK3"/>
      <c r="BNL3"/>
      <c r="BNM3"/>
      <c r="BNN3"/>
      <c r="BNO3"/>
      <c r="BNP3"/>
      <c r="BNQ3"/>
      <c r="BNR3"/>
      <c r="BNS3"/>
      <c r="BNT3"/>
      <c r="BNU3"/>
      <c r="BNV3"/>
      <c r="BNW3"/>
      <c r="BNX3"/>
      <c r="BNY3"/>
      <c r="BNZ3"/>
      <c r="BOA3"/>
      <c r="BOB3"/>
      <c r="BOC3"/>
      <c r="BOD3"/>
      <c r="BOE3"/>
      <c r="BOF3"/>
      <c r="BOG3"/>
      <c r="BOH3"/>
      <c r="BOI3"/>
      <c r="BOJ3"/>
      <c r="BOK3"/>
      <c r="BOL3"/>
      <c r="BOM3"/>
      <c r="BON3"/>
      <c r="BOO3"/>
      <c r="BOP3"/>
      <c r="BOQ3"/>
      <c r="BOR3"/>
      <c r="BOS3"/>
      <c r="BOT3"/>
      <c r="BOU3"/>
      <c r="BOV3"/>
      <c r="BOW3"/>
      <c r="BOX3"/>
      <c r="BOY3"/>
      <c r="BOZ3"/>
      <c r="BPA3"/>
      <c r="BPB3"/>
      <c r="BPC3"/>
      <c r="BPD3"/>
      <c r="BPE3"/>
      <c r="BPF3"/>
      <c r="BPG3"/>
      <c r="BPH3"/>
      <c r="BPI3"/>
      <c r="BPJ3"/>
      <c r="BPK3"/>
      <c r="BPL3"/>
      <c r="BPM3"/>
      <c r="BPN3"/>
      <c r="BPO3"/>
      <c r="BPP3"/>
      <c r="BPQ3"/>
      <c r="BPR3"/>
      <c r="BPS3"/>
      <c r="BPT3"/>
      <c r="BPU3"/>
      <c r="BPV3"/>
      <c r="BPW3"/>
      <c r="BPX3"/>
      <c r="BPY3"/>
      <c r="BPZ3"/>
      <c r="BQA3"/>
      <c r="BQB3"/>
      <c r="BQC3"/>
      <c r="BQD3"/>
      <c r="BQE3"/>
      <c r="BQF3"/>
      <c r="BQG3"/>
      <c r="BQH3"/>
      <c r="BQI3"/>
      <c r="BQJ3"/>
      <c r="BQK3"/>
      <c r="BQL3"/>
      <c r="BQM3"/>
      <c r="BQN3"/>
      <c r="BQO3"/>
      <c r="BQP3"/>
      <c r="BQQ3"/>
      <c r="BQR3"/>
      <c r="BQS3"/>
      <c r="BQT3"/>
      <c r="BQU3"/>
      <c r="BQV3"/>
      <c r="BQW3"/>
      <c r="BQX3"/>
      <c r="BQY3"/>
      <c r="BQZ3"/>
      <c r="BRA3"/>
      <c r="BRB3"/>
      <c r="BRC3"/>
      <c r="BRD3"/>
      <c r="BRE3"/>
      <c r="BRF3"/>
      <c r="BRG3"/>
      <c r="BRH3"/>
      <c r="BRI3"/>
      <c r="BRJ3"/>
      <c r="BRK3"/>
      <c r="BRL3"/>
      <c r="BRM3"/>
      <c r="BRN3"/>
      <c r="BRO3"/>
      <c r="BRP3"/>
      <c r="BRQ3"/>
      <c r="BRR3"/>
      <c r="BRS3"/>
      <c r="BRT3"/>
      <c r="BRU3"/>
      <c r="BRV3"/>
      <c r="BRW3"/>
      <c r="BRX3"/>
      <c r="BRY3"/>
      <c r="BRZ3"/>
      <c r="BSA3"/>
      <c r="BSB3"/>
      <c r="BSC3"/>
      <c r="BSD3"/>
      <c r="BSE3"/>
      <c r="BSF3"/>
      <c r="BSG3"/>
      <c r="BSH3"/>
      <c r="BSI3"/>
      <c r="BSJ3"/>
      <c r="BSK3"/>
      <c r="BSL3"/>
      <c r="BSM3"/>
      <c r="BSN3"/>
      <c r="BSO3"/>
      <c r="BSP3"/>
      <c r="BSQ3"/>
      <c r="BSR3"/>
      <c r="BSS3"/>
      <c r="BST3"/>
      <c r="BSU3"/>
      <c r="BSV3"/>
      <c r="BSW3"/>
      <c r="BSX3"/>
      <c r="BSY3"/>
      <c r="BSZ3"/>
      <c r="BTA3"/>
      <c r="BTB3"/>
      <c r="BTC3"/>
      <c r="BTD3"/>
      <c r="BTE3"/>
      <c r="BTF3"/>
      <c r="BTG3"/>
      <c r="BTH3"/>
      <c r="BTI3"/>
      <c r="BTJ3"/>
      <c r="BTK3"/>
      <c r="BTL3"/>
      <c r="BTM3"/>
      <c r="BTN3"/>
      <c r="BTO3"/>
      <c r="BTP3"/>
      <c r="BTQ3"/>
      <c r="BTR3"/>
      <c r="BTS3"/>
      <c r="BTT3"/>
      <c r="BTU3"/>
      <c r="BTV3"/>
      <c r="BTW3"/>
      <c r="BTX3"/>
      <c r="BTY3"/>
      <c r="BTZ3"/>
      <c r="BUA3"/>
      <c r="BUB3"/>
      <c r="BUC3"/>
      <c r="BUD3"/>
      <c r="BUE3"/>
      <c r="BUF3"/>
      <c r="BUG3"/>
      <c r="BUH3"/>
      <c r="BUI3"/>
      <c r="BUJ3"/>
      <c r="BUK3"/>
      <c r="BUL3"/>
      <c r="BUM3"/>
      <c r="BUN3"/>
      <c r="BUO3"/>
      <c r="BUP3"/>
      <c r="BUQ3"/>
      <c r="BUR3"/>
      <c r="BUS3"/>
      <c r="BUT3"/>
      <c r="BUU3"/>
      <c r="BUV3"/>
      <c r="BUW3"/>
      <c r="BUX3"/>
      <c r="BUY3"/>
      <c r="BUZ3"/>
      <c r="BVA3"/>
      <c r="BVB3"/>
      <c r="BVC3"/>
      <c r="BVD3"/>
      <c r="BVE3"/>
      <c r="BVF3"/>
      <c r="BVG3"/>
      <c r="BVH3"/>
      <c r="BVI3"/>
      <c r="BVJ3"/>
      <c r="BVK3"/>
      <c r="BVL3"/>
      <c r="BVM3"/>
      <c r="BVN3"/>
      <c r="BVO3"/>
      <c r="BVP3"/>
      <c r="BVQ3"/>
      <c r="BVR3"/>
      <c r="BVS3"/>
      <c r="BVT3"/>
      <c r="BVU3"/>
      <c r="BVV3"/>
      <c r="BVW3"/>
      <c r="BVX3"/>
      <c r="BVY3"/>
      <c r="BVZ3"/>
      <c r="BWA3"/>
      <c r="BWB3"/>
      <c r="BWC3"/>
      <c r="BWD3"/>
      <c r="BWE3"/>
      <c r="BWF3"/>
      <c r="BWG3"/>
      <c r="BWH3"/>
      <c r="BWI3"/>
      <c r="BWJ3"/>
      <c r="BWK3"/>
      <c r="BWL3"/>
      <c r="BWM3"/>
      <c r="BWN3"/>
      <c r="BWO3"/>
      <c r="BWP3"/>
      <c r="BWQ3"/>
      <c r="BWR3"/>
      <c r="BWS3"/>
      <c r="BWT3"/>
      <c r="BWU3"/>
      <c r="BWV3"/>
      <c r="BWW3"/>
      <c r="BWX3"/>
      <c r="BWY3"/>
      <c r="BWZ3"/>
      <c r="BXA3"/>
      <c r="BXB3"/>
      <c r="BXC3"/>
      <c r="BXD3"/>
      <c r="BXE3"/>
      <c r="BXF3"/>
      <c r="BXG3"/>
      <c r="BXH3"/>
      <c r="BXI3"/>
      <c r="BXJ3"/>
      <c r="BXK3"/>
      <c r="BXL3"/>
      <c r="BXM3"/>
      <c r="BXN3"/>
      <c r="BXO3"/>
      <c r="BXP3"/>
      <c r="BXQ3"/>
      <c r="BXR3"/>
      <c r="BXS3"/>
      <c r="BXT3"/>
      <c r="BXU3"/>
      <c r="BXV3"/>
      <c r="BXW3"/>
      <c r="BXX3"/>
      <c r="BXY3"/>
      <c r="BXZ3"/>
      <c r="BYA3"/>
      <c r="BYB3"/>
      <c r="BYC3"/>
      <c r="BYD3"/>
      <c r="BYE3"/>
      <c r="BYF3"/>
      <c r="BYG3"/>
      <c r="BYH3"/>
      <c r="BYI3"/>
      <c r="BYJ3"/>
      <c r="BYK3"/>
      <c r="BYL3"/>
      <c r="BYM3"/>
      <c r="BYN3"/>
      <c r="BYO3"/>
      <c r="BYP3"/>
      <c r="BYQ3"/>
      <c r="BYR3"/>
      <c r="BYS3"/>
      <c r="BYT3"/>
      <c r="BYU3"/>
      <c r="BYV3"/>
      <c r="BYW3"/>
      <c r="BYX3"/>
      <c r="BYY3"/>
      <c r="BYZ3"/>
      <c r="BZA3"/>
      <c r="BZB3"/>
      <c r="BZC3"/>
      <c r="BZD3"/>
      <c r="BZE3"/>
      <c r="BZF3"/>
      <c r="BZG3"/>
      <c r="BZH3"/>
      <c r="BZI3"/>
      <c r="BZJ3"/>
      <c r="BZK3"/>
      <c r="BZL3"/>
      <c r="BZM3"/>
      <c r="BZN3"/>
      <c r="BZO3"/>
      <c r="BZP3"/>
      <c r="BZQ3"/>
      <c r="BZR3"/>
      <c r="BZS3"/>
      <c r="BZT3"/>
      <c r="BZU3"/>
      <c r="BZV3"/>
      <c r="BZW3"/>
      <c r="BZX3"/>
      <c r="BZY3"/>
      <c r="BZZ3"/>
      <c r="CAA3"/>
      <c r="CAB3"/>
      <c r="CAC3"/>
      <c r="CAD3"/>
      <c r="CAE3"/>
      <c r="CAF3"/>
      <c r="CAG3"/>
      <c r="CAH3"/>
      <c r="CAI3"/>
      <c r="CAJ3"/>
      <c r="CAK3"/>
      <c r="CAL3"/>
      <c r="CAM3"/>
      <c r="CAN3"/>
      <c r="CAO3"/>
      <c r="CAP3"/>
      <c r="CAQ3"/>
      <c r="CAR3"/>
      <c r="CAS3"/>
      <c r="CAT3"/>
      <c r="CAU3"/>
      <c r="CAV3"/>
      <c r="CAW3"/>
      <c r="CAX3"/>
      <c r="CAY3"/>
      <c r="CAZ3"/>
      <c r="CBA3"/>
      <c r="CBB3"/>
      <c r="CBC3"/>
      <c r="CBD3"/>
      <c r="CBE3"/>
      <c r="CBF3"/>
      <c r="CBG3"/>
      <c r="CBH3"/>
      <c r="CBI3"/>
      <c r="CBJ3"/>
      <c r="CBK3"/>
      <c r="CBL3"/>
      <c r="CBM3"/>
      <c r="CBN3"/>
      <c r="CBO3"/>
      <c r="CBP3"/>
      <c r="CBQ3"/>
      <c r="CBR3"/>
      <c r="CBS3"/>
      <c r="CBT3"/>
      <c r="CBU3"/>
      <c r="CBV3"/>
      <c r="CBW3"/>
      <c r="CBX3"/>
      <c r="CBY3"/>
      <c r="CBZ3"/>
      <c r="CCA3"/>
      <c r="CCB3"/>
      <c r="CCC3"/>
      <c r="CCD3"/>
      <c r="CCE3"/>
      <c r="CCF3"/>
      <c r="CCG3"/>
      <c r="CCH3"/>
      <c r="CCI3"/>
      <c r="CCJ3"/>
      <c r="CCK3"/>
      <c r="CCL3"/>
      <c r="CCM3"/>
      <c r="CCN3"/>
      <c r="CCO3"/>
      <c r="CCP3"/>
      <c r="CCQ3"/>
      <c r="CCR3"/>
      <c r="CCS3"/>
      <c r="CCT3"/>
      <c r="CCU3"/>
      <c r="CCV3"/>
      <c r="CCW3"/>
      <c r="CCX3"/>
      <c r="CCY3"/>
      <c r="CCZ3"/>
      <c r="CDA3"/>
      <c r="CDB3"/>
      <c r="CDC3"/>
      <c r="CDD3"/>
      <c r="CDE3"/>
      <c r="CDF3"/>
      <c r="CDG3"/>
      <c r="CDH3"/>
      <c r="CDI3"/>
      <c r="CDJ3"/>
      <c r="CDK3"/>
      <c r="CDL3"/>
      <c r="CDM3"/>
      <c r="CDN3"/>
      <c r="CDO3"/>
      <c r="CDP3"/>
      <c r="CDQ3"/>
      <c r="CDR3"/>
      <c r="CDS3"/>
      <c r="CDT3"/>
      <c r="CDU3"/>
      <c r="CDV3"/>
      <c r="CDW3"/>
      <c r="CDX3"/>
      <c r="CDY3"/>
      <c r="CDZ3"/>
      <c r="CEA3"/>
      <c r="CEB3"/>
      <c r="CEC3"/>
      <c r="CED3"/>
      <c r="CEE3"/>
      <c r="CEF3"/>
      <c r="CEG3"/>
      <c r="CEH3"/>
      <c r="CEI3"/>
      <c r="CEJ3"/>
      <c r="CEK3"/>
      <c r="CEL3"/>
      <c r="CEM3"/>
      <c r="CEN3"/>
      <c r="CEO3"/>
      <c r="CEP3"/>
      <c r="CEQ3"/>
      <c r="CER3"/>
      <c r="CES3"/>
      <c r="CET3"/>
      <c r="CEU3"/>
      <c r="CEV3"/>
      <c r="CEW3"/>
      <c r="CEX3"/>
      <c r="CEY3"/>
      <c r="CEZ3"/>
      <c r="CFA3"/>
      <c r="CFB3"/>
      <c r="CFC3"/>
      <c r="CFD3"/>
      <c r="CFE3"/>
      <c r="CFF3"/>
      <c r="CFG3"/>
      <c r="CFH3"/>
      <c r="CFI3"/>
      <c r="CFJ3"/>
      <c r="CFK3"/>
      <c r="CFL3"/>
      <c r="CFM3"/>
      <c r="CFN3"/>
      <c r="CFO3"/>
      <c r="CFP3"/>
      <c r="CFQ3"/>
      <c r="CFR3"/>
      <c r="CFS3"/>
      <c r="CFT3"/>
      <c r="CFU3"/>
      <c r="CFV3"/>
      <c r="CFW3"/>
      <c r="CFX3"/>
      <c r="CFY3"/>
      <c r="CFZ3"/>
      <c r="CGA3"/>
      <c r="CGB3"/>
      <c r="CGC3"/>
      <c r="CGD3"/>
      <c r="CGE3"/>
      <c r="CGF3"/>
      <c r="CGG3"/>
      <c r="CGH3"/>
      <c r="CGI3"/>
      <c r="CGJ3"/>
      <c r="CGK3"/>
      <c r="CGL3"/>
      <c r="CGM3"/>
      <c r="CGN3"/>
      <c r="CGO3"/>
      <c r="CGP3"/>
      <c r="CGQ3"/>
      <c r="CGR3"/>
      <c r="CGS3"/>
      <c r="CGT3"/>
      <c r="CGU3"/>
      <c r="CGV3"/>
      <c r="CGW3"/>
      <c r="CGX3"/>
      <c r="CGY3"/>
      <c r="CGZ3"/>
      <c r="CHA3"/>
      <c r="CHB3"/>
      <c r="CHC3"/>
      <c r="CHD3"/>
      <c r="CHE3"/>
      <c r="CHF3"/>
      <c r="CHG3"/>
      <c r="CHH3"/>
      <c r="CHI3"/>
      <c r="CHJ3"/>
      <c r="CHK3"/>
      <c r="CHL3"/>
      <c r="CHM3"/>
      <c r="CHN3"/>
      <c r="CHO3"/>
      <c r="CHP3"/>
      <c r="CHQ3"/>
      <c r="CHR3"/>
      <c r="CHS3"/>
      <c r="CHT3"/>
      <c r="CHU3"/>
      <c r="CHV3"/>
      <c r="CHW3"/>
      <c r="CHX3"/>
      <c r="CHY3"/>
      <c r="CHZ3"/>
      <c r="CIA3"/>
      <c r="CIB3"/>
      <c r="CIC3"/>
      <c r="CID3"/>
      <c r="CIE3"/>
      <c r="CIF3"/>
      <c r="CIG3"/>
      <c r="CIH3"/>
      <c r="CII3"/>
      <c r="CIJ3"/>
      <c r="CIK3"/>
      <c r="CIL3"/>
      <c r="CIM3"/>
      <c r="CIN3"/>
      <c r="CIO3"/>
      <c r="CIP3"/>
      <c r="CIQ3"/>
      <c r="CIR3"/>
      <c r="CIS3"/>
      <c r="CIT3"/>
      <c r="CIU3"/>
      <c r="CIV3"/>
      <c r="CIW3"/>
      <c r="CIX3"/>
      <c r="CIY3"/>
      <c r="CIZ3"/>
      <c r="CJA3"/>
      <c r="CJB3"/>
      <c r="CJC3"/>
      <c r="CJD3"/>
      <c r="CJE3"/>
      <c r="CJF3"/>
      <c r="CJG3"/>
      <c r="CJH3"/>
      <c r="CJI3"/>
      <c r="CJJ3"/>
      <c r="CJK3"/>
      <c r="CJL3"/>
      <c r="CJM3"/>
      <c r="CJN3"/>
      <c r="CJO3"/>
      <c r="CJP3"/>
      <c r="CJQ3"/>
      <c r="CJR3"/>
      <c r="CJS3"/>
      <c r="CJT3"/>
      <c r="CJU3"/>
      <c r="CJV3"/>
      <c r="CJW3"/>
      <c r="CJX3"/>
      <c r="CJY3"/>
      <c r="CJZ3"/>
      <c r="CKA3"/>
      <c r="CKB3"/>
      <c r="CKC3"/>
      <c r="CKD3"/>
      <c r="CKE3"/>
      <c r="CKF3"/>
      <c r="CKG3"/>
      <c r="CKH3"/>
      <c r="CKI3"/>
      <c r="CKJ3"/>
      <c r="CKK3"/>
      <c r="CKL3"/>
      <c r="CKM3"/>
      <c r="CKN3"/>
      <c r="CKO3"/>
      <c r="CKP3"/>
      <c r="CKQ3"/>
      <c r="CKR3"/>
      <c r="CKS3"/>
      <c r="CKT3"/>
      <c r="CKU3"/>
      <c r="CKV3"/>
      <c r="CKW3"/>
      <c r="CKX3"/>
      <c r="CKY3"/>
      <c r="CKZ3"/>
      <c r="CLA3"/>
      <c r="CLB3"/>
      <c r="CLC3"/>
      <c r="CLD3"/>
      <c r="CLE3"/>
      <c r="CLF3"/>
      <c r="CLG3"/>
      <c r="CLH3"/>
      <c r="CLI3"/>
      <c r="CLJ3"/>
      <c r="CLK3"/>
      <c r="CLL3"/>
      <c r="CLM3"/>
      <c r="CLN3"/>
      <c r="CLO3"/>
      <c r="CLP3"/>
      <c r="CLQ3"/>
      <c r="CLR3"/>
      <c r="CLS3"/>
      <c r="CLT3"/>
      <c r="CLU3"/>
      <c r="CLV3"/>
      <c r="CLW3"/>
      <c r="CLX3"/>
      <c r="CLY3"/>
      <c r="CLZ3"/>
      <c r="CMA3"/>
      <c r="CMB3"/>
      <c r="CMC3"/>
      <c r="CMD3"/>
      <c r="CME3"/>
      <c r="CMF3"/>
      <c r="CMG3"/>
      <c r="CMH3"/>
      <c r="CMI3"/>
      <c r="CMJ3"/>
      <c r="CMK3"/>
      <c r="CML3"/>
      <c r="CMM3"/>
      <c r="CMN3"/>
      <c r="CMO3"/>
      <c r="CMP3"/>
      <c r="CMQ3"/>
      <c r="CMR3"/>
      <c r="CMS3"/>
      <c r="CMT3"/>
      <c r="CMU3"/>
      <c r="CMV3"/>
      <c r="CMW3"/>
      <c r="CMX3"/>
      <c r="CMY3"/>
      <c r="CMZ3"/>
      <c r="CNA3"/>
      <c r="CNB3"/>
      <c r="CNC3"/>
      <c r="CND3"/>
      <c r="CNE3"/>
      <c r="CNF3"/>
      <c r="CNG3"/>
      <c r="CNH3"/>
      <c r="CNI3"/>
      <c r="CNJ3"/>
      <c r="CNK3"/>
      <c r="CNL3"/>
      <c r="CNM3"/>
      <c r="CNN3"/>
      <c r="CNO3"/>
      <c r="CNP3"/>
      <c r="CNQ3"/>
      <c r="CNR3"/>
      <c r="CNS3"/>
      <c r="CNT3"/>
      <c r="CNU3"/>
      <c r="CNV3"/>
      <c r="CNW3"/>
      <c r="CNX3"/>
      <c r="CNY3"/>
      <c r="CNZ3"/>
      <c r="COA3"/>
      <c r="COB3"/>
      <c r="COC3"/>
      <c r="COD3"/>
      <c r="COE3"/>
      <c r="COF3"/>
      <c r="COG3"/>
      <c r="COH3"/>
      <c r="COI3"/>
      <c r="COJ3"/>
      <c r="COK3"/>
      <c r="COL3"/>
      <c r="COM3"/>
      <c r="CON3"/>
      <c r="COO3"/>
      <c r="COP3"/>
      <c r="COQ3"/>
      <c r="COR3"/>
      <c r="COS3"/>
      <c r="COT3"/>
      <c r="COU3"/>
      <c r="COV3"/>
      <c r="COW3"/>
      <c r="COX3"/>
      <c r="COY3"/>
      <c r="COZ3"/>
      <c r="CPA3"/>
      <c r="CPB3"/>
      <c r="CPC3"/>
      <c r="CPD3"/>
      <c r="CPE3"/>
      <c r="CPF3"/>
      <c r="CPG3"/>
      <c r="CPH3"/>
      <c r="CPI3"/>
      <c r="CPJ3"/>
      <c r="CPK3"/>
      <c r="CPL3"/>
      <c r="CPM3"/>
      <c r="CPN3"/>
      <c r="CPO3"/>
      <c r="CPP3"/>
      <c r="CPQ3"/>
      <c r="CPR3"/>
      <c r="CPS3"/>
      <c r="CPT3"/>
      <c r="CPU3"/>
      <c r="CPV3"/>
      <c r="CPW3"/>
      <c r="CPX3"/>
      <c r="CPY3"/>
      <c r="CPZ3"/>
      <c r="CQA3"/>
      <c r="CQB3"/>
      <c r="CQC3"/>
      <c r="CQD3"/>
      <c r="CQE3"/>
      <c r="CQF3"/>
      <c r="CQG3"/>
      <c r="CQH3"/>
      <c r="CQI3"/>
      <c r="CQJ3"/>
      <c r="CQK3"/>
      <c r="CQL3"/>
      <c r="CQM3"/>
      <c r="CQN3"/>
      <c r="CQO3"/>
      <c r="CQP3"/>
      <c r="CQQ3"/>
      <c r="CQR3"/>
      <c r="CQS3"/>
      <c r="CQT3"/>
      <c r="CQU3"/>
      <c r="CQV3"/>
      <c r="CQW3"/>
      <c r="CQX3"/>
      <c r="CQY3"/>
      <c r="CQZ3"/>
      <c r="CRA3"/>
      <c r="CRB3"/>
      <c r="CRC3"/>
      <c r="CRD3"/>
      <c r="CRE3"/>
      <c r="CRF3"/>
      <c r="CRG3"/>
      <c r="CRH3"/>
      <c r="CRI3"/>
      <c r="CRJ3"/>
      <c r="CRK3"/>
      <c r="CRL3"/>
      <c r="CRM3"/>
      <c r="CRN3"/>
      <c r="CRO3"/>
      <c r="CRP3"/>
      <c r="CRQ3"/>
      <c r="CRR3"/>
      <c r="CRS3"/>
      <c r="CRT3"/>
      <c r="CRU3"/>
      <c r="CRV3"/>
      <c r="CRW3"/>
      <c r="CRX3"/>
      <c r="CRY3"/>
      <c r="CRZ3"/>
      <c r="CSA3"/>
      <c r="CSB3"/>
      <c r="CSC3"/>
      <c r="CSD3"/>
      <c r="CSE3"/>
      <c r="CSF3"/>
      <c r="CSG3"/>
      <c r="CSH3"/>
      <c r="CSI3"/>
      <c r="CSJ3"/>
      <c r="CSK3"/>
      <c r="CSL3"/>
      <c r="CSM3"/>
      <c r="CSN3"/>
      <c r="CSO3"/>
      <c r="CSP3"/>
      <c r="CSQ3"/>
      <c r="CSR3"/>
      <c r="CSS3"/>
      <c r="CST3"/>
      <c r="CSU3"/>
      <c r="CSV3"/>
      <c r="CSW3"/>
      <c r="CSX3"/>
      <c r="CSY3"/>
      <c r="CSZ3"/>
      <c r="CTA3"/>
      <c r="CTB3"/>
      <c r="CTC3"/>
      <c r="CTD3"/>
      <c r="CTE3"/>
      <c r="CTF3"/>
      <c r="CTG3"/>
      <c r="CTH3"/>
      <c r="CTI3"/>
      <c r="CTJ3"/>
      <c r="CTK3"/>
      <c r="CTL3"/>
      <c r="CTM3"/>
      <c r="CTN3"/>
      <c r="CTO3"/>
      <c r="CTP3"/>
      <c r="CTQ3"/>
      <c r="CTR3"/>
      <c r="CTS3"/>
      <c r="CTT3"/>
      <c r="CTU3"/>
      <c r="CTV3"/>
      <c r="CTW3"/>
      <c r="CTX3"/>
      <c r="CTY3"/>
      <c r="CTZ3"/>
      <c r="CUA3"/>
      <c r="CUB3"/>
      <c r="CUC3"/>
      <c r="CUD3"/>
      <c r="CUE3"/>
      <c r="CUF3"/>
      <c r="CUG3"/>
      <c r="CUH3"/>
      <c r="CUI3"/>
      <c r="CUJ3"/>
      <c r="CUK3"/>
      <c r="CUL3"/>
      <c r="CUM3"/>
      <c r="CUN3"/>
      <c r="CUO3"/>
      <c r="CUP3"/>
      <c r="CUQ3"/>
      <c r="CUR3"/>
      <c r="CUS3"/>
      <c r="CUT3"/>
      <c r="CUU3"/>
      <c r="CUV3"/>
      <c r="CUW3"/>
      <c r="CUX3"/>
      <c r="CUY3"/>
      <c r="CUZ3"/>
      <c r="CVA3"/>
      <c r="CVB3"/>
      <c r="CVC3"/>
      <c r="CVD3"/>
      <c r="CVE3"/>
      <c r="CVF3"/>
      <c r="CVG3"/>
      <c r="CVH3"/>
      <c r="CVI3"/>
      <c r="CVJ3"/>
      <c r="CVK3"/>
      <c r="CVL3"/>
      <c r="CVM3"/>
      <c r="CVN3"/>
      <c r="CVO3"/>
      <c r="CVP3"/>
      <c r="CVQ3"/>
      <c r="CVR3"/>
      <c r="CVS3"/>
      <c r="CVT3"/>
      <c r="CVU3"/>
      <c r="CVV3"/>
      <c r="CVW3"/>
      <c r="CVX3"/>
      <c r="CVY3"/>
      <c r="CVZ3"/>
      <c r="CWA3"/>
      <c r="CWB3"/>
      <c r="CWC3"/>
      <c r="CWD3"/>
      <c r="CWE3"/>
      <c r="CWF3"/>
      <c r="CWG3"/>
      <c r="CWH3"/>
      <c r="CWI3"/>
      <c r="CWJ3"/>
      <c r="CWK3"/>
      <c r="CWL3"/>
      <c r="CWM3"/>
      <c r="CWN3"/>
      <c r="CWO3"/>
      <c r="CWP3"/>
      <c r="CWQ3"/>
      <c r="CWR3"/>
      <c r="CWS3"/>
      <c r="CWT3"/>
      <c r="CWU3"/>
      <c r="CWV3"/>
      <c r="CWW3"/>
      <c r="CWX3"/>
      <c r="CWY3"/>
      <c r="CWZ3"/>
      <c r="CXA3"/>
      <c r="CXB3"/>
      <c r="CXC3"/>
      <c r="CXD3"/>
      <c r="CXE3"/>
      <c r="CXF3"/>
      <c r="CXG3"/>
      <c r="CXH3"/>
      <c r="CXI3"/>
      <c r="CXJ3"/>
      <c r="CXK3"/>
      <c r="CXL3"/>
      <c r="CXM3"/>
      <c r="CXN3"/>
      <c r="CXO3"/>
      <c r="CXP3"/>
      <c r="CXQ3"/>
      <c r="CXR3"/>
      <c r="CXS3"/>
      <c r="CXT3"/>
      <c r="CXU3"/>
      <c r="CXV3"/>
      <c r="CXW3"/>
      <c r="CXX3"/>
      <c r="CXY3"/>
      <c r="CXZ3"/>
      <c r="CYA3"/>
      <c r="CYB3"/>
      <c r="CYC3"/>
      <c r="CYD3"/>
      <c r="CYE3"/>
      <c r="CYF3"/>
      <c r="CYG3"/>
      <c r="CYH3"/>
      <c r="CYI3"/>
      <c r="CYJ3"/>
      <c r="CYK3"/>
      <c r="CYL3"/>
      <c r="CYM3"/>
      <c r="CYN3"/>
      <c r="CYO3"/>
      <c r="CYP3"/>
      <c r="CYQ3"/>
      <c r="CYR3"/>
      <c r="CYS3"/>
      <c r="CYT3"/>
      <c r="CYU3"/>
      <c r="CYV3"/>
      <c r="CYW3"/>
      <c r="CYX3"/>
      <c r="CYY3"/>
      <c r="CYZ3"/>
      <c r="CZA3"/>
      <c r="CZB3"/>
      <c r="CZC3"/>
      <c r="CZD3"/>
      <c r="CZE3"/>
      <c r="CZF3"/>
      <c r="CZG3"/>
      <c r="CZH3"/>
      <c r="CZI3"/>
      <c r="CZJ3"/>
      <c r="CZK3"/>
      <c r="CZL3"/>
      <c r="CZM3"/>
      <c r="CZN3"/>
      <c r="CZO3"/>
      <c r="CZP3"/>
      <c r="CZQ3"/>
      <c r="CZR3"/>
      <c r="CZS3"/>
      <c r="CZT3"/>
      <c r="CZU3"/>
      <c r="CZV3"/>
      <c r="CZW3"/>
      <c r="CZX3"/>
      <c r="CZY3"/>
      <c r="CZZ3"/>
      <c r="DAA3"/>
      <c r="DAB3"/>
      <c r="DAC3"/>
      <c r="DAD3"/>
      <c r="DAE3"/>
      <c r="DAF3"/>
      <c r="DAG3"/>
      <c r="DAH3"/>
      <c r="DAI3"/>
      <c r="DAJ3"/>
      <c r="DAK3"/>
      <c r="DAL3"/>
      <c r="DAM3"/>
      <c r="DAN3"/>
      <c r="DAO3"/>
      <c r="DAP3"/>
      <c r="DAQ3"/>
      <c r="DAR3"/>
      <c r="DAS3"/>
      <c r="DAT3"/>
      <c r="DAU3"/>
      <c r="DAV3"/>
      <c r="DAW3"/>
      <c r="DAX3"/>
      <c r="DAY3"/>
      <c r="DAZ3"/>
      <c r="DBA3"/>
      <c r="DBB3"/>
      <c r="DBC3"/>
      <c r="DBD3"/>
      <c r="DBE3"/>
      <c r="DBF3"/>
      <c r="DBG3"/>
      <c r="DBH3"/>
      <c r="DBI3"/>
      <c r="DBJ3"/>
      <c r="DBK3"/>
      <c r="DBL3"/>
      <c r="DBM3"/>
      <c r="DBN3"/>
      <c r="DBO3"/>
      <c r="DBP3"/>
      <c r="DBQ3"/>
      <c r="DBR3"/>
      <c r="DBS3"/>
      <c r="DBT3"/>
      <c r="DBU3"/>
      <c r="DBV3"/>
      <c r="DBW3"/>
      <c r="DBX3"/>
      <c r="DBY3"/>
      <c r="DBZ3"/>
      <c r="DCA3"/>
      <c r="DCB3"/>
      <c r="DCC3"/>
      <c r="DCD3"/>
      <c r="DCE3"/>
      <c r="DCF3"/>
      <c r="DCG3"/>
      <c r="DCH3"/>
      <c r="DCI3"/>
      <c r="DCJ3"/>
      <c r="DCK3"/>
      <c r="DCL3"/>
      <c r="DCM3"/>
      <c r="DCN3"/>
      <c r="DCO3"/>
      <c r="DCP3"/>
      <c r="DCQ3"/>
      <c r="DCR3"/>
      <c r="DCS3"/>
      <c r="DCT3"/>
      <c r="DCU3"/>
      <c r="DCV3"/>
      <c r="DCW3"/>
      <c r="DCX3"/>
      <c r="DCY3"/>
      <c r="DCZ3"/>
      <c r="DDA3"/>
      <c r="DDB3"/>
      <c r="DDC3"/>
      <c r="DDD3"/>
      <c r="DDE3"/>
      <c r="DDF3"/>
      <c r="DDG3"/>
      <c r="DDH3"/>
      <c r="DDI3"/>
      <c r="DDJ3"/>
      <c r="DDK3"/>
      <c r="DDL3"/>
      <c r="DDM3"/>
      <c r="DDN3"/>
      <c r="DDO3"/>
      <c r="DDP3"/>
      <c r="DDQ3"/>
      <c r="DDR3"/>
      <c r="DDS3"/>
      <c r="DDT3"/>
      <c r="DDU3"/>
      <c r="DDV3"/>
      <c r="DDW3"/>
      <c r="DDX3"/>
      <c r="DDY3"/>
      <c r="DDZ3"/>
      <c r="DEA3"/>
      <c r="DEB3"/>
      <c r="DEC3"/>
      <c r="DED3"/>
      <c r="DEE3"/>
      <c r="DEF3"/>
      <c r="DEG3"/>
      <c r="DEH3"/>
      <c r="DEI3"/>
      <c r="DEJ3"/>
      <c r="DEK3"/>
      <c r="DEL3"/>
      <c r="DEM3"/>
      <c r="DEN3"/>
      <c r="DEO3"/>
      <c r="DEP3"/>
      <c r="DEQ3"/>
      <c r="DER3"/>
      <c r="DES3"/>
      <c r="DET3"/>
      <c r="DEU3"/>
      <c r="DEV3"/>
      <c r="DEW3"/>
      <c r="DEX3"/>
      <c r="DEY3"/>
      <c r="DEZ3"/>
      <c r="DFA3"/>
      <c r="DFB3"/>
      <c r="DFC3"/>
      <c r="DFD3"/>
      <c r="DFE3"/>
      <c r="DFF3"/>
      <c r="DFG3"/>
      <c r="DFH3"/>
      <c r="DFI3"/>
      <c r="DFJ3"/>
      <c r="DFK3"/>
      <c r="DFL3"/>
      <c r="DFM3"/>
      <c r="DFN3"/>
      <c r="DFO3"/>
      <c r="DFP3"/>
      <c r="DFQ3"/>
      <c r="DFR3"/>
      <c r="DFS3"/>
      <c r="DFT3"/>
      <c r="DFU3"/>
      <c r="DFV3"/>
      <c r="DFW3"/>
      <c r="DFX3"/>
      <c r="DFY3"/>
      <c r="DFZ3"/>
      <c r="DGA3"/>
      <c r="DGB3"/>
      <c r="DGC3"/>
      <c r="DGD3"/>
      <c r="DGE3"/>
      <c r="DGF3"/>
      <c r="DGG3"/>
      <c r="DGH3"/>
      <c r="DGI3"/>
      <c r="DGJ3"/>
      <c r="DGK3"/>
      <c r="DGL3"/>
      <c r="DGM3"/>
      <c r="DGN3"/>
      <c r="DGO3"/>
      <c r="DGP3"/>
      <c r="DGQ3"/>
      <c r="DGR3"/>
      <c r="DGS3"/>
      <c r="DGT3"/>
      <c r="DGU3"/>
      <c r="DGV3"/>
      <c r="DGW3"/>
      <c r="DGX3"/>
      <c r="DGY3"/>
      <c r="DGZ3"/>
      <c r="DHA3"/>
      <c r="DHB3"/>
      <c r="DHC3"/>
      <c r="DHD3"/>
      <c r="DHE3"/>
      <c r="DHF3"/>
      <c r="DHG3"/>
      <c r="DHH3"/>
      <c r="DHI3"/>
      <c r="DHJ3"/>
      <c r="DHK3"/>
      <c r="DHL3"/>
      <c r="DHM3"/>
      <c r="DHN3"/>
      <c r="DHO3"/>
      <c r="DHP3"/>
      <c r="DHQ3"/>
      <c r="DHR3"/>
      <c r="DHS3"/>
      <c r="DHT3"/>
      <c r="DHU3"/>
      <c r="DHV3"/>
      <c r="DHW3"/>
      <c r="DHX3"/>
      <c r="DHY3"/>
      <c r="DHZ3"/>
      <c r="DIA3"/>
      <c r="DIB3"/>
      <c r="DIC3"/>
      <c r="DID3"/>
      <c r="DIE3"/>
      <c r="DIF3"/>
      <c r="DIG3"/>
      <c r="DIH3"/>
      <c r="DII3"/>
      <c r="DIJ3"/>
      <c r="DIK3"/>
      <c r="DIL3"/>
      <c r="DIM3"/>
      <c r="DIN3"/>
      <c r="DIO3"/>
      <c r="DIP3"/>
      <c r="DIQ3"/>
      <c r="DIR3"/>
      <c r="DIS3"/>
      <c r="DIT3"/>
      <c r="DIU3"/>
      <c r="DIV3"/>
      <c r="DIW3"/>
      <c r="DIX3"/>
      <c r="DIY3"/>
      <c r="DIZ3"/>
      <c r="DJA3"/>
      <c r="DJB3"/>
      <c r="DJC3"/>
      <c r="DJD3"/>
      <c r="DJE3"/>
      <c r="DJF3"/>
      <c r="DJG3"/>
      <c r="DJH3"/>
      <c r="DJI3"/>
      <c r="DJJ3"/>
      <c r="DJK3"/>
      <c r="DJL3"/>
      <c r="DJM3"/>
      <c r="DJN3"/>
      <c r="DJO3"/>
      <c r="DJP3"/>
      <c r="DJQ3"/>
      <c r="DJR3"/>
      <c r="DJS3"/>
      <c r="DJT3"/>
      <c r="DJU3"/>
      <c r="DJV3"/>
      <c r="DJW3"/>
      <c r="DJX3"/>
      <c r="DJY3"/>
      <c r="DJZ3"/>
      <c r="DKA3"/>
      <c r="DKB3"/>
      <c r="DKC3"/>
      <c r="DKD3"/>
      <c r="DKE3"/>
      <c r="DKF3"/>
      <c r="DKG3"/>
      <c r="DKH3"/>
      <c r="DKI3"/>
      <c r="DKJ3"/>
      <c r="DKK3"/>
      <c r="DKL3"/>
      <c r="DKM3"/>
      <c r="DKN3"/>
      <c r="DKO3"/>
      <c r="DKP3"/>
      <c r="DKQ3"/>
      <c r="DKR3"/>
      <c r="DKS3"/>
      <c r="DKT3"/>
      <c r="DKU3"/>
      <c r="DKV3"/>
      <c r="DKW3"/>
      <c r="DKX3"/>
      <c r="DKY3"/>
      <c r="DKZ3"/>
      <c r="DLA3"/>
      <c r="DLB3"/>
      <c r="DLC3"/>
      <c r="DLD3"/>
      <c r="DLE3"/>
      <c r="DLF3"/>
      <c r="DLG3"/>
      <c r="DLH3"/>
      <c r="DLI3"/>
      <c r="DLJ3"/>
      <c r="DLK3"/>
      <c r="DLL3"/>
      <c r="DLM3"/>
      <c r="DLN3"/>
      <c r="DLO3"/>
      <c r="DLP3"/>
      <c r="DLQ3"/>
      <c r="DLR3"/>
      <c r="DLS3"/>
      <c r="DLT3"/>
      <c r="DLU3"/>
      <c r="DLV3"/>
      <c r="DLW3"/>
      <c r="DLX3"/>
      <c r="DLY3"/>
      <c r="DLZ3"/>
      <c r="DMA3"/>
      <c r="DMB3"/>
      <c r="DMC3"/>
      <c r="DMD3"/>
      <c r="DME3"/>
      <c r="DMF3"/>
      <c r="DMG3"/>
      <c r="DMH3"/>
      <c r="DMI3"/>
      <c r="DMJ3"/>
      <c r="DMK3"/>
      <c r="DML3"/>
      <c r="DMM3"/>
      <c r="DMN3"/>
      <c r="DMO3"/>
      <c r="DMP3"/>
      <c r="DMQ3"/>
      <c r="DMR3"/>
      <c r="DMS3"/>
      <c r="DMT3"/>
      <c r="DMU3"/>
      <c r="DMV3"/>
      <c r="DMW3"/>
      <c r="DMX3"/>
      <c r="DMY3"/>
      <c r="DMZ3"/>
      <c r="DNA3"/>
      <c r="DNB3"/>
      <c r="DNC3"/>
      <c r="DND3"/>
      <c r="DNE3"/>
      <c r="DNF3"/>
      <c r="DNG3"/>
      <c r="DNH3"/>
      <c r="DNI3"/>
      <c r="DNJ3"/>
      <c r="DNK3"/>
      <c r="DNL3"/>
      <c r="DNM3"/>
      <c r="DNN3"/>
      <c r="DNO3"/>
      <c r="DNP3"/>
      <c r="DNQ3"/>
      <c r="DNR3"/>
      <c r="DNS3"/>
      <c r="DNT3"/>
      <c r="DNU3"/>
      <c r="DNV3"/>
      <c r="DNW3"/>
      <c r="DNX3"/>
      <c r="DNY3"/>
      <c r="DNZ3"/>
      <c r="DOA3"/>
      <c r="DOB3"/>
      <c r="DOC3"/>
      <c r="DOD3"/>
      <c r="DOE3"/>
      <c r="DOF3"/>
      <c r="DOG3"/>
      <c r="DOH3"/>
      <c r="DOI3"/>
      <c r="DOJ3"/>
      <c r="DOK3"/>
      <c r="DOL3"/>
      <c r="DOM3"/>
      <c r="DON3"/>
      <c r="DOO3"/>
      <c r="DOP3"/>
      <c r="DOQ3"/>
      <c r="DOR3"/>
      <c r="DOS3"/>
      <c r="DOT3"/>
      <c r="DOU3"/>
      <c r="DOV3"/>
      <c r="DOW3"/>
      <c r="DOX3"/>
      <c r="DOY3"/>
      <c r="DOZ3"/>
      <c r="DPA3"/>
      <c r="DPB3"/>
      <c r="DPC3"/>
      <c r="DPD3"/>
      <c r="DPE3"/>
      <c r="DPF3"/>
      <c r="DPG3"/>
      <c r="DPH3"/>
      <c r="DPI3"/>
      <c r="DPJ3"/>
      <c r="DPK3"/>
      <c r="DPL3"/>
      <c r="DPM3"/>
      <c r="DPN3"/>
      <c r="DPO3"/>
      <c r="DPP3"/>
      <c r="DPQ3"/>
      <c r="DPR3"/>
      <c r="DPS3"/>
      <c r="DPT3"/>
      <c r="DPU3"/>
      <c r="DPV3"/>
      <c r="DPW3"/>
      <c r="DPX3"/>
      <c r="DPY3"/>
      <c r="DPZ3"/>
      <c r="DQA3"/>
      <c r="DQB3"/>
      <c r="DQC3"/>
      <c r="DQD3"/>
      <c r="DQE3"/>
      <c r="DQF3"/>
      <c r="DQG3"/>
      <c r="DQH3"/>
      <c r="DQI3"/>
      <c r="DQJ3"/>
      <c r="DQK3"/>
      <c r="DQL3"/>
      <c r="DQM3"/>
      <c r="DQN3"/>
      <c r="DQO3"/>
      <c r="DQP3"/>
      <c r="DQQ3"/>
      <c r="DQR3"/>
      <c r="DQS3"/>
      <c r="DQT3"/>
      <c r="DQU3"/>
      <c r="DQV3"/>
      <c r="DQW3"/>
      <c r="DQX3"/>
      <c r="DQY3"/>
      <c r="DQZ3"/>
      <c r="DRA3"/>
      <c r="DRB3"/>
      <c r="DRC3"/>
      <c r="DRD3"/>
      <c r="DRE3"/>
      <c r="DRF3"/>
      <c r="DRG3"/>
      <c r="DRH3"/>
      <c r="DRI3"/>
      <c r="DRJ3"/>
      <c r="DRK3"/>
      <c r="DRL3"/>
      <c r="DRM3"/>
      <c r="DRN3"/>
      <c r="DRO3"/>
      <c r="DRP3"/>
      <c r="DRQ3"/>
      <c r="DRR3"/>
      <c r="DRS3"/>
      <c r="DRT3"/>
      <c r="DRU3"/>
      <c r="DRV3"/>
      <c r="DRW3"/>
      <c r="DRX3"/>
      <c r="DRY3"/>
      <c r="DRZ3"/>
      <c r="DSA3"/>
      <c r="DSB3"/>
      <c r="DSC3"/>
      <c r="DSD3"/>
      <c r="DSE3"/>
      <c r="DSF3"/>
      <c r="DSG3"/>
      <c r="DSH3"/>
      <c r="DSI3"/>
      <c r="DSJ3"/>
      <c r="DSK3"/>
      <c r="DSL3"/>
      <c r="DSM3"/>
      <c r="DSN3"/>
      <c r="DSO3"/>
      <c r="DSP3"/>
      <c r="DSQ3"/>
      <c r="DSR3"/>
      <c r="DSS3"/>
      <c r="DST3"/>
      <c r="DSU3"/>
      <c r="DSV3"/>
      <c r="DSW3"/>
      <c r="DSX3"/>
      <c r="DSY3"/>
      <c r="DSZ3"/>
      <c r="DTA3"/>
      <c r="DTB3"/>
      <c r="DTC3"/>
      <c r="DTD3"/>
      <c r="DTE3"/>
      <c r="DTF3"/>
      <c r="DTG3"/>
      <c r="DTH3"/>
      <c r="DTI3"/>
      <c r="DTJ3"/>
      <c r="DTK3"/>
      <c r="DTL3"/>
      <c r="DTM3"/>
      <c r="DTN3"/>
      <c r="DTO3"/>
      <c r="DTP3"/>
      <c r="DTQ3"/>
      <c r="DTR3"/>
      <c r="DTS3"/>
      <c r="DTT3"/>
      <c r="DTU3"/>
      <c r="DTV3"/>
      <c r="DTW3"/>
      <c r="DTX3"/>
      <c r="DTY3"/>
      <c r="DTZ3"/>
      <c r="DUA3"/>
      <c r="DUB3"/>
      <c r="DUC3"/>
      <c r="DUD3"/>
      <c r="DUE3"/>
      <c r="DUF3"/>
      <c r="DUG3"/>
      <c r="DUH3"/>
      <c r="DUI3"/>
      <c r="DUJ3"/>
      <c r="DUK3"/>
      <c r="DUL3"/>
      <c r="DUM3"/>
      <c r="DUN3"/>
      <c r="DUO3"/>
      <c r="DUP3"/>
      <c r="DUQ3"/>
      <c r="DUR3"/>
      <c r="DUS3"/>
      <c r="DUT3"/>
      <c r="DUU3"/>
      <c r="DUV3"/>
      <c r="DUW3"/>
      <c r="DUX3"/>
      <c r="DUY3"/>
      <c r="DUZ3"/>
      <c r="DVA3"/>
      <c r="DVB3"/>
      <c r="DVC3"/>
      <c r="DVD3"/>
      <c r="DVE3"/>
      <c r="DVF3"/>
      <c r="DVG3"/>
      <c r="DVH3"/>
      <c r="DVI3"/>
      <c r="DVJ3"/>
      <c r="DVK3"/>
      <c r="DVL3"/>
      <c r="DVM3"/>
      <c r="DVN3"/>
      <c r="DVO3"/>
      <c r="DVP3"/>
      <c r="DVQ3"/>
      <c r="DVR3"/>
      <c r="DVS3"/>
      <c r="DVT3"/>
      <c r="DVU3"/>
      <c r="DVV3"/>
      <c r="DVW3"/>
      <c r="DVX3"/>
      <c r="DVY3"/>
      <c r="DVZ3"/>
      <c r="DWA3"/>
      <c r="DWB3"/>
      <c r="DWC3"/>
      <c r="DWD3"/>
      <c r="DWE3"/>
      <c r="DWF3"/>
      <c r="DWG3"/>
      <c r="DWH3"/>
      <c r="DWI3"/>
      <c r="DWJ3"/>
      <c r="DWK3"/>
      <c r="DWL3"/>
      <c r="DWM3"/>
      <c r="DWN3"/>
      <c r="DWO3"/>
      <c r="DWP3"/>
      <c r="DWQ3"/>
      <c r="DWR3"/>
      <c r="DWS3"/>
      <c r="DWT3"/>
      <c r="DWU3"/>
      <c r="DWV3"/>
      <c r="DWW3"/>
      <c r="DWX3"/>
      <c r="DWY3"/>
      <c r="DWZ3"/>
      <c r="DXA3"/>
      <c r="DXB3"/>
      <c r="DXC3"/>
      <c r="DXD3"/>
      <c r="DXE3"/>
      <c r="DXF3"/>
      <c r="DXG3"/>
      <c r="DXH3"/>
      <c r="DXI3"/>
      <c r="DXJ3"/>
      <c r="DXK3"/>
      <c r="DXL3"/>
      <c r="DXM3"/>
      <c r="DXN3"/>
      <c r="DXO3"/>
      <c r="DXP3"/>
      <c r="DXQ3"/>
      <c r="DXR3"/>
      <c r="DXS3"/>
      <c r="DXT3"/>
      <c r="DXU3"/>
      <c r="DXV3"/>
      <c r="DXW3"/>
      <c r="DXX3"/>
      <c r="DXY3"/>
      <c r="DXZ3"/>
      <c r="DYA3"/>
      <c r="DYB3"/>
      <c r="DYC3"/>
      <c r="DYD3"/>
      <c r="DYE3"/>
      <c r="DYF3"/>
      <c r="DYG3"/>
      <c r="DYH3"/>
      <c r="DYI3"/>
      <c r="DYJ3"/>
      <c r="DYK3"/>
      <c r="DYL3"/>
      <c r="DYM3"/>
      <c r="DYN3"/>
      <c r="DYO3"/>
      <c r="DYP3"/>
      <c r="DYQ3"/>
      <c r="DYR3"/>
      <c r="DYS3"/>
      <c r="DYT3"/>
      <c r="DYU3"/>
      <c r="DYV3"/>
      <c r="DYW3"/>
      <c r="DYX3"/>
      <c r="DYY3"/>
      <c r="DYZ3"/>
      <c r="DZA3"/>
      <c r="DZB3"/>
      <c r="DZC3"/>
      <c r="DZD3"/>
      <c r="DZE3"/>
      <c r="DZF3"/>
      <c r="DZG3"/>
      <c r="DZH3"/>
      <c r="DZI3"/>
      <c r="DZJ3"/>
      <c r="DZK3"/>
      <c r="DZL3"/>
      <c r="DZM3"/>
      <c r="DZN3"/>
      <c r="DZO3"/>
      <c r="DZP3"/>
      <c r="DZQ3"/>
      <c r="DZR3"/>
      <c r="DZS3"/>
      <c r="DZT3"/>
      <c r="DZU3"/>
      <c r="DZV3"/>
      <c r="DZW3"/>
      <c r="DZX3"/>
      <c r="DZY3"/>
      <c r="DZZ3"/>
      <c r="EAA3"/>
      <c r="EAB3"/>
      <c r="EAC3"/>
      <c r="EAD3"/>
      <c r="EAE3"/>
      <c r="EAF3"/>
      <c r="EAG3"/>
      <c r="EAH3"/>
      <c r="EAI3"/>
      <c r="EAJ3"/>
      <c r="EAK3"/>
      <c r="EAL3"/>
      <c r="EAM3"/>
      <c r="EAN3"/>
      <c r="EAO3"/>
      <c r="EAP3"/>
      <c r="EAQ3"/>
      <c r="EAR3"/>
      <c r="EAS3"/>
      <c r="EAT3"/>
      <c r="EAU3"/>
      <c r="EAV3"/>
      <c r="EAW3"/>
      <c r="EAX3"/>
      <c r="EAY3"/>
      <c r="EAZ3"/>
      <c r="EBA3"/>
      <c r="EBB3"/>
      <c r="EBC3"/>
      <c r="EBD3"/>
      <c r="EBE3"/>
      <c r="EBF3"/>
      <c r="EBG3"/>
      <c r="EBH3"/>
      <c r="EBI3"/>
      <c r="EBJ3"/>
      <c r="EBK3"/>
      <c r="EBL3"/>
      <c r="EBM3"/>
      <c r="EBN3"/>
      <c r="EBO3"/>
      <c r="EBP3"/>
      <c r="EBQ3"/>
      <c r="EBR3"/>
      <c r="EBS3"/>
      <c r="EBT3"/>
      <c r="EBU3"/>
      <c r="EBV3"/>
      <c r="EBW3"/>
      <c r="EBX3"/>
      <c r="EBY3"/>
      <c r="EBZ3"/>
      <c r="ECA3"/>
      <c r="ECB3"/>
      <c r="ECC3"/>
      <c r="ECD3"/>
      <c r="ECE3"/>
      <c r="ECF3"/>
      <c r="ECG3"/>
      <c r="ECH3"/>
      <c r="ECI3"/>
      <c r="ECJ3"/>
      <c r="ECK3"/>
      <c r="ECL3"/>
      <c r="ECM3"/>
      <c r="ECN3"/>
      <c r="ECO3"/>
      <c r="ECP3"/>
      <c r="ECQ3"/>
      <c r="ECR3"/>
      <c r="ECS3"/>
      <c r="ECT3"/>
      <c r="ECU3"/>
      <c r="ECV3"/>
      <c r="ECW3"/>
      <c r="ECX3"/>
      <c r="ECY3"/>
      <c r="ECZ3"/>
      <c r="EDA3"/>
      <c r="EDB3"/>
      <c r="EDC3"/>
      <c r="EDD3"/>
      <c r="EDE3"/>
      <c r="EDF3"/>
      <c r="EDG3"/>
      <c r="EDH3"/>
      <c r="EDI3"/>
      <c r="EDJ3"/>
      <c r="EDK3"/>
      <c r="EDL3"/>
      <c r="EDM3"/>
      <c r="EDN3"/>
      <c r="EDO3"/>
      <c r="EDP3"/>
      <c r="EDQ3"/>
      <c r="EDR3"/>
      <c r="EDS3"/>
      <c r="EDT3"/>
      <c r="EDU3"/>
      <c r="EDV3"/>
      <c r="EDW3"/>
      <c r="EDX3"/>
      <c r="EDY3"/>
      <c r="EDZ3"/>
      <c r="EEA3"/>
      <c r="EEB3"/>
      <c r="EEC3"/>
      <c r="EED3"/>
      <c r="EEE3"/>
      <c r="EEF3"/>
      <c r="EEG3"/>
      <c r="EEH3"/>
      <c r="EEI3"/>
      <c r="EEJ3"/>
      <c r="EEK3"/>
      <c r="EEL3"/>
      <c r="EEM3"/>
      <c r="EEN3"/>
      <c r="EEO3"/>
      <c r="EEP3"/>
      <c r="EEQ3"/>
      <c r="EER3"/>
      <c r="EES3"/>
      <c r="EET3"/>
      <c r="EEU3"/>
      <c r="EEV3"/>
      <c r="EEW3"/>
      <c r="EEX3"/>
      <c r="EEY3"/>
      <c r="EEZ3"/>
      <c r="EFA3"/>
      <c r="EFB3"/>
      <c r="EFC3"/>
      <c r="EFD3"/>
      <c r="EFE3"/>
      <c r="EFF3"/>
      <c r="EFG3"/>
      <c r="EFH3"/>
      <c r="EFI3"/>
      <c r="EFJ3"/>
      <c r="EFK3"/>
      <c r="EFL3"/>
      <c r="EFM3"/>
      <c r="EFN3"/>
      <c r="EFO3"/>
      <c r="EFP3"/>
      <c r="EFQ3"/>
      <c r="EFR3"/>
      <c r="EFS3"/>
      <c r="EFT3"/>
      <c r="EFU3"/>
      <c r="EFV3"/>
      <c r="EFW3"/>
      <c r="EFX3"/>
      <c r="EFY3"/>
      <c r="EFZ3"/>
      <c r="EGA3"/>
      <c r="EGB3"/>
      <c r="EGC3"/>
      <c r="EGD3"/>
      <c r="EGE3"/>
      <c r="EGF3"/>
      <c r="EGG3"/>
      <c r="EGH3"/>
      <c r="EGI3"/>
      <c r="EGJ3"/>
      <c r="EGK3"/>
      <c r="EGL3"/>
      <c r="EGM3"/>
      <c r="EGN3"/>
      <c r="EGO3"/>
      <c r="EGP3"/>
      <c r="EGQ3"/>
      <c r="EGR3"/>
      <c r="EGS3"/>
      <c r="EGT3"/>
      <c r="EGU3"/>
      <c r="EGV3"/>
      <c r="EGW3"/>
      <c r="EGX3"/>
      <c r="EGY3"/>
      <c r="EGZ3"/>
      <c r="EHA3"/>
      <c r="EHB3"/>
      <c r="EHC3"/>
      <c r="EHD3"/>
      <c r="EHE3"/>
      <c r="EHF3"/>
      <c r="EHG3"/>
      <c r="EHH3"/>
      <c r="EHI3"/>
      <c r="EHJ3"/>
      <c r="EHK3"/>
      <c r="EHL3"/>
      <c r="EHM3"/>
      <c r="EHN3"/>
      <c r="EHO3"/>
      <c r="EHP3"/>
      <c r="EHQ3"/>
      <c r="EHR3"/>
      <c r="EHS3"/>
      <c r="EHT3"/>
      <c r="EHU3"/>
      <c r="EHV3"/>
      <c r="EHW3"/>
      <c r="EHX3"/>
      <c r="EHY3"/>
      <c r="EHZ3"/>
      <c r="EIA3"/>
      <c r="EIB3"/>
      <c r="EIC3"/>
      <c r="EID3"/>
      <c r="EIE3"/>
      <c r="EIF3"/>
      <c r="EIG3"/>
      <c r="EIH3"/>
      <c r="EII3"/>
      <c r="EIJ3"/>
      <c r="EIK3"/>
      <c r="EIL3"/>
      <c r="EIM3"/>
      <c r="EIN3"/>
      <c r="EIO3"/>
      <c r="EIP3"/>
      <c r="EIQ3"/>
      <c r="EIR3"/>
      <c r="EIS3"/>
      <c r="EIT3"/>
      <c r="EIU3"/>
      <c r="EIV3"/>
      <c r="EIW3"/>
      <c r="EIX3"/>
      <c r="EIY3"/>
      <c r="EIZ3"/>
      <c r="EJA3"/>
      <c r="EJB3"/>
      <c r="EJC3"/>
      <c r="EJD3"/>
      <c r="EJE3"/>
      <c r="EJF3"/>
      <c r="EJG3"/>
      <c r="EJH3"/>
      <c r="EJI3"/>
      <c r="EJJ3"/>
      <c r="EJK3"/>
      <c r="EJL3"/>
      <c r="EJM3"/>
      <c r="EJN3"/>
      <c r="EJO3"/>
      <c r="EJP3"/>
      <c r="EJQ3"/>
      <c r="EJR3"/>
      <c r="EJS3"/>
      <c r="EJT3"/>
      <c r="EJU3"/>
      <c r="EJV3"/>
      <c r="EJW3"/>
      <c r="EJX3"/>
      <c r="EJY3"/>
      <c r="EJZ3"/>
      <c r="EKA3"/>
      <c r="EKB3"/>
      <c r="EKC3"/>
      <c r="EKD3"/>
      <c r="EKE3"/>
      <c r="EKF3"/>
      <c r="EKG3"/>
      <c r="EKH3"/>
      <c r="EKI3"/>
      <c r="EKJ3"/>
      <c r="EKK3"/>
      <c r="EKL3"/>
      <c r="EKM3"/>
      <c r="EKN3"/>
      <c r="EKO3"/>
      <c r="EKP3"/>
      <c r="EKQ3"/>
      <c r="EKR3"/>
      <c r="EKS3"/>
      <c r="EKT3"/>
      <c r="EKU3"/>
      <c r="EKV3"/>
      <c r="EKW3"/>
      <c r="EKX3"/>
      <c r="EKY3"/>
      <c r="EKZ3"/>
      <c r="ELA3"/>
      <c r="ELB3"/>
      <c r="ELC3"/>
      <c r="ELD3"/>
      <c r="ELE3"/>
      <c r="ELF3"/>
      <c r="ELG3"/>
      <c r="ELH3"/>
      <c r="ELI3"/>
      <c r="ELJ3"/>
      <c r="ELK3"/>
      <c r="ELL3"/>
      <c r="ELM3"/>
      <c r="ELN3"/>
      <c r="ELO3"/>
      <c r="ELP3"/>
      <c r="ELQ3"/>
      <c r="ELR3"/>
      <c r="ELS3"/>
      <c r="ELT3"/>
      <c r="ELU3"/>
      <c r="ELV3"/>
      <c r="ELW3"/>
      <c r="ELX3"/>
      <c r="ELY3"/>
      <c r="ELZ3"/>
      <c r="EMA3"/>
      <c r="EMB3"/>
      <c r="EMC3"/>
      <c r="EMD3"/>
      <c r="EME3"/>
      <c r="EMF3"/>
      <c r="EMG3"/>
      <c r="EMH3"/>
      <c r="EMI3"/>
      <c r="EMJ3"/>
      <c r="EMK3"/>
      <c r="EML3"/>
      <c r="EMM3"/>
      <c r="EMN3"/>
      <c r="EMO3"/>
      <c r="EMP3"/>
      <c r="EMQ3"/>
      <c r="EMR3"/>
      <c r="EMS3"/>
      <c r="EMT3"/>
      <c r="EMU3"/>
      <c r="EMV3"/>
      <c r="EMW3"/>
      <c r="EMX3"/>
      <c r="EMY3"/>
      <c r="EMZ3"/>
      <c r="ENA3"/>
      <c r="ENB3"/>
      <c r="ENC3"/>
      <c r="END3"/>
      <c r="ENE3"/>
      <c r="ENF3"/>
      <c r="ENG3"/>
      <c r="ENH3"/>
      <c r="ENI3"/>
      <c r="ENJ3"/>
      <c r="ENK3"/>
      <c r="ENL3"/>
      <c r="ENM3"/>
      <c r="ENN3"/>
      <c r="ENO3"/>
      <c r="ENP3"/>
      <c r="ENQ3"/>
      <c r="ENR3"/>
      <c r="ENS3"/>
      <c r="ENT3"/>
      <c r="ENU3"/>
      <c r="ENV3"/>
      <c r="ENW3"/>
      <c r="ENX3"/>
      <c r="ENY3"/>
      <c r="ENZ3"/>
      <c r="EOA3"/>
      <c r="EOB3"/>
      <c r="EOC3"/>
      <c r="EOD3"/>
      <c r="EOE3"/>
      <c r="EOF3"/>
      <c r="EOG3"/>
      <c r="EOH3"/>
      <c r="EOI3"/>
      <c r="EOJ3"/>
      <c r="EOK3"/>
      <c r="EOL3"/>
      <c r="EOM3"/>
      <c r="EON3"/>
      <c r="EOO3"/>
      <c r="EOP3"/>
      <c r="EOQ3"/>
      <c r="EOR3"/>
      <c r="EOS3"/>
      <c r="EOT3"/>
      <c r="EOU3"/>
      <c r="EOV3"/>
      <c r="EOW3"/>
      <c r="EOX3"/>
      <c r="EOY3"/>
      <c r="EOZ3"/>
      <c r="EPA3"/>
      <c r="EPB3"/>
      <c r="EPC3"/>
      <c r="EPD3"/>
      <c r="EPE3"/>
      <c r="EPF3"/>
      <c r="EPG3"/>
      <c r="EPH3"/>
      <c r="EPI3"/>
      <c r="EPJ3"/>
      <c r="EPK3"/>
      <c r="EPL3"/>
      <c r="EPM3"/>
      <c r="EPN3"/>
      <c r="EPO3"/>
      <c r="EPP3"/>
      <c r="EPQ3"/>
      <c r="EPR3"/>
      <c r="EPS3"/>
      <c r="EPT3"/>
      <c r="EPU3"/>
      <c r="EPV3"/>
      <c r="EPW3"/>
      <c r="EPX3"/>
      <c r="EPY3"/>
      <c r="EPZ3"/>
      <c r="EQA3"/>
      <c r="EQB3"/>
      <c r="EQC3"/>
      <c r="EQD3"/>
      <c r="EQE3"/>
      <c r="EQF3"/>
      <c r="EQG3"/>
      <c r="EQH3"/>
      <c r="EQI3"/>
      <c r="EQJ3"/>
      <c r="EQK3"/>
      <c r="EQL3"/>
      <c r="EQM3"/>
      <c r="EQN3"/>
      <c r="EQO3"/>
      <c r="EQP3"/>
      <c r="EQQ3"/>
      <c r="EQR3"/>
      <c r="EQS3"/>
      <c r="EQT3"/>
      <c r="EQU3"/>
      <c r="EQV3"/>
      <c r="EQW3"/>
      <c r="EQX3"/>
      <c r="EQY3"/>
      <c r="EQZ3"/>
      <c r="ERA3"/>
      <c r="ERB3"/>
      <c r="ERC3"/>
      <c r="ERD3"/>
      <c r="ERE3"/>
      <c r="ERF3"/>
      <c r="ERG3"/>
      <c r="ERH3"/>
      <c r="ERI3"/>
      <c r="ERJ3"/>
      <c r="ERK3"/>
      <c r="ERL3"/>
      <c r="ERM3"/>
      <c r="ERN3"/>
      <c r="ERO3"/>
      <c r="ERP3"/>
      <c r="ERQ3"/>
      <c r="ERR3"/>
      <c r="ERS3"/>
      <c r="ERT3"/>
      <c r="ERU3"/>
      <c r="ERV3"/>
      <c r="ERW3"/>
      <c r="ERX3"/>
      <c r="ERY3"/>
      <c r="ERZ3"/>
      <c r="ESA3"/>
      <c r="ESB3"/>
      <c r="ESC3"/>
      <c r="ESD3"/>
      <c r="ESE3"/>
      <c r="ESF3"/>
      <c r="ESG3"/>
      <c r="ESH3"/>
      <c r="ESI3"/>
      <c r="ESJ3"/>
      <c r="ESK3"/>
      <c r="ESL3"/>
      <c r="ESM3"/>
      <c r="ESN3"/>
      <c r="ESO3"/>
      <c r="ESP3"/>
      <c r="ESQ3"/>
      <c r="ESR3"/>
      <c r="ESS3"/>
      <c r="EST3"/>
      <c r="ESU3"/>
      <c r="ESV3"/>
      <c r="ESW3"/>
      <c r="ESX3"/>
      <c r="ESY3"/>
      <c r="ESZ3"/>
      <c r="ETA3"/>
      <c r="ETB3"/>
      <c r="ETC3"/>
      <c r="ETD3"/>
      <c r="ETE3"/>
      <c r="ETF3"/>
      <c r="ETG3"/>
      <c r="ETH3"/>
      <c r="ETI3"/>
      <c r="ETJ3"/>
      <c r="ETK3"/>
      <c r="ETL3"/>
      <c r="ETM3"/>
      <c r="ETN3"/>
      <c r="ETO3"/>
      <c r="ETP3"/>
      <c r="ETQ3"/>
      <c r="ETR3"/>
      <c r="ETS3"/>
      <c r="ETT3"/>
      <c r="ETU3"/>
      <c r="ETV3"/>
      <c r="ETW3"/>
      <c r="ETX3"/>
      <c r="ETY3"/>
      <c r="ETZ3"/>
      <c r="EUA3"/>
      <c r="EUB3"/>
      <c r="EUC3"/>
      <c r="EUD3"/>
      <c r="EUE3"/>
      <c r="EUF3"/>
      <c r="EUG3"/>
      <c r="EUH3"/>
      <c r="EUI3"/>
      <c r="EUJ3"/>
      <c r="EUK3"/>
      <c r="EUL3"/>
      <c r="EUM3"/>
      <c r="EUN3"/>
      <c r="EUO3"/>
      <c r="EUP3"/>
      <c r="EUQ3"/>
      <c r="EUR3"/>
      <c r="EUS3"/>
      <c r="EUT3"/>
      <c r="EUU3"/>
      <c r="EUV3"/>
      <c r="EUW3"/>
      <c r="EUX3"/>
      <c r="EUY3"/>
      <c r="EUZ3"/>
      <c r="EVA3"/>
      <c r="EVB3"/>
      <c r="EVC3"/>
      <c r="EVD3"/>
      <c r="EVE3"/>
      <c r="EVF3"/>
      <c r="EVG3"/>
      <c r="EVH3"/>
      <c r="EVI3"/>
      <c r="EVJ3"/>
      <c r="EVK3"/>
      <c r="EVL3"/>
      <c r="EVM3"/>
      <c r="EVN3"/>
      <c r="EVO3"/>
      <c r="EVP3"/>
      <c r="EVQ3"/>
      <c r="EVR3"/>
      <c r="EVS3"/>
      <c r="EVT3"/>
      <c r="EVU3"/>
      <c r="EVV3"/>
      <c r="EVW3"/>
      <c r="EVX3"/>
      <c r="EVY3"/>
      <c r="EVZ3"/>
      <c r="EWA3"/>
      <c r="EWB3"/>
      <c r="EWC3"/>
      <c r="EWD3"/>
      <c r="EWE3"/>
      <c r="EWF3"/>
      <c r="EWG3"/>
      <c r="EWH3"/>
      <c r="EWI3"/>
      <c r="EWJ3"/>
      <c r="EWK3"/>
      <c r="EWL3"/>
      <c r="EWM3"/>
      <c r="EWN3"/>
      <c r="EWO3"/>
      <c r="EWP3"/>
      <c r="EWQ3"/>
      <c r="EWR3"/>
      <c r="EWS3"/>
      <c r="EWT3"/>
      <c r="EWU3"/>
      <c r="EWV3"/>
      <c r="EWW3"/>
      <c r="EWX3"/>
      <c r="EWY3"/>
      <c r="EWZ3"/>
      <c r="EXA3"/>
      <c r="EXB3"/>
      <c r="EXC3"/>
      <c r="EXD3"/>
      <c r="EXE3"/>
      <c r="EXF3"/>
      <c r="EXG3"/>
      <c r="EXH3"/>
      <c r="EXI3"/>
      <c r="EXJ3"/>
      <c r="EXK3"/>
      <c r="EXL3"/>
      <c r="EXM3"/>
      <c r="EXN3"/>
      <c r="EXO3"/>
      <c r="EXP3"/>
      <c r="EXQ3"/>
      <c r="EXR3"/>
      <c r="EXS3"/>
      <c r="EXT3"/>
      <c r="EXU3"/>
      <c r="EXV3"/>
      <c r="EXW3"/>
      <c r="EXX3"/>
      <c r="EXY3"/>
      <c r="EXZ3"/>
      <c r="EYA3"/>
      <c r="EYB3"/>
      <c r="EYC3"/>
      <c r="EYD3"/>
      <c r="EYE3"/>
      <c r="EYF3"/>
      <c r="EYG3"/>
      <c r="EYH3"/>
      <c r="EYI3"/>
      <c r="EYJ3"/>
      <c r="EYK3"/>
      <c r="EYL3"/>
      <c r="EYM3"/>
      <c r="EYN3"/>
      <c r="EYO3"/>
      <c r="EYP3"/>
      <c r="EYQ3"/>
      <c r="EYR3"/>
      <c r="EYS3"/>
      <c r="EYT3"/>
      <c r="EYU3"/>
      <c r="EYV3"/>
      <c r="EYW3"/>
      <c r="EYX3"/>
      <c r="EYY3"/>
      <c r="EYZ3"/>
      <c r="EZA3"/>
      <c r="EZB3"/>
      <c r="EZC3"/>
      <c r="EZD3"/>
      <c r="EZE3"/>
      <c r="EZF3"/>
      <c r="EZG3"/>
      <c r="EZH3"/>
      <c r="EZI3"/>
      <c r="EZJ3"/>
      <c r="EZK3"/>
      <c r="EZL3"/>
      <c r="EZM3"/>
      <c r="EZN3"/>
      <c r="EZO3"/>
      <c r="EZP3"/>
      <c r="EZQ3"/>
      <c r="EZR3"/>
      <c r="EZS3"/>
      <c r="EZT3"/>
      <c r="EZU3"/>
      <c r="EZV3"/>
      <c r="EZW3"/>
      <c r="EZX3"/>
      <c r="EZY3"/>
      <c r="EZZ3"/>
      <c r="FAA3"/>
      <c r="FAB3"/>
      <c r="FAC3"/>
      <c r="FAD3"/>
      <c r="FAE3"/>
      <c r="FAF3"/>
      <c r="FAG3"/>
      <c r="FAH3"/>
      <c r="FAI3"/>
      <c r="FAJ3"/>
      <c r="FAK3"/>
      <c r="FAL3"/>
      <c r="FAM3"/>
      <c r="FAN3"/>
      <c r="FAO3"/>
      <c r="FAP3"/>
      <c r="FAQ3"/>
      <c r="FAR3"/>
      <c r="FAS3"/>
      <c r="FAT3"/>
      <c r="FAU3"/>
      <c r="FAV3"/>
      <c r="FAW3"/>
      <c r="FAX3"/>
      <c r="FAY3"/>
      <c r="FAZ3"/>
      <c r="FBA3"/>
      <c r="FBB3"/>
      <c r="FBC3"/>
      <c r="FBD3"/>
      <c r="FBE3"/>
      <c r="FBF3"/>
      <c r="FBG3"/>
      <c r="FBH3"/>
      <c r="FBI3"/>
      <c r="FBJ3"/>
      <c r="FBK3"/>
      <c r="FBL3"/>
      <c r="FBM3"/>
      <c r="FBN3"/>
      <c r="FBO3"/>
      <c r="FBP3"/>
      <c r="FBQ3"/>
      <c r="FBR3"/>
      <c r="FBS3"/>
      <c r="FBT3"/>
      <c r="FBU3"/>
      <c r="FBV3"/>
      <c r="FBW3"/>
      <c r="FBX3"/>
      <c r="FBY3"/>
      <c r="FBZ3"/>
      <c r="FCA3"/>
      <c r="FCB3"/>
      <c r="FCC3"/>
      <c r="FCD3"/>
      <c r="FCE3"/>
      <c r="FCF3"/>
      <c r="FCG3"/>
      <c r="FCH3"/>
      <c r="FCI3"/>
      <c r="FCJ3"/>
      <c r="FCK3"/>
      <c r="FCL3"/>
      <c r="FCM3"/>
      <c r="FCN3"/>
      <c r="FCO3"/>
      <c r="FCP3"/>
      <c r="FCQ3"/>
      <c r="FCR3"/>
      <c r="FCS3"/>
      <c r="FCT3"/>
      <c r="FCU3"/>
      <c r="FCV3"/>
      <c r="FCW3"/>
      <c r="FCX3"/>
      <c r="FCY3"/>
      <c r="FCZ3"/>
      <c r="FDA3"/>
      <c r="FDB3"/>
      <c r="FDC3"/>
      <c r="FDD3"/>
      <c r="FDE3"/>
      <c r="FDF3"/>
      <c r="FDG3"/>
      <c r="FDH3"/>
      <c r="FDI3"/>
      <c r="FDJ3"/>
      <c r="FDK3"/>
      <c r="FDL3"/>
      <c r="FDM3"/>
      <c r="FDN3"/>
      <c r="FDO3"/>
      <c r="FDP3"/>
      <c r="FDQ3"/>
      <c r="FDR3"/>
      <c r="FDS3"/>
      <c r="FDT3"/>
      <c r="FDU3"/>
      <c r="FDV3"/>
      <c r="FDW3"/>
      <c r="FDX3"/>
      <c r="FDY3"/>
      <c r="FDZ3"/>
      <c r="FEA3"/>
      <c r="FEB3"/>
      <c r="FEC3"/>
      <c r="FED3"/>
      <c r="FEE3"/>
      <c r="FEF3"/>
      <c r="FEG3"/>
      <c r="FEH3"/>
      <c r="FEI3"/>
      <c r="FEJ3"/>
      <c r="FEK3"/>
      <c r="FEL3"/>
      <c r="FEM3"/>
      <c r="FEN3"/>
      <c r="FEO3"/>
      <c r="FEP3"/>
      <c r="FEQ3"/>
      <c r="FER3"/>
      <c r="FES3"/>
      <c r="FET3"/>
      <c r="FEU3"/>
      <c r="FEV3"/>
      <c r="FEW3"/>
      <c r="FEX3"/>
      <c r="FEY3"/>
      <c r="FEZ3"/>
      <c r="FFA3"/>
      <c r="FFB3"/>
      <c r="FFC3"/>
      <c r="FFD3"/>
      <c r="FFE3"/>
      <c r="FFF3"/>
      <c r="FFG3"/>
      <c r="FFH3"/>
      <c r="FFI3"/>
      <c r="FFJ3"/>
      <c r="FFK3"/>
      <c r="FFL3"/>
      <c r="FFM3"/>
      <c r="FFN3"/>
      <c r="FFO3"/>
      <c r="FFP3"/>
      <c r="FFQ3"/>
      <c r="FFR3"/>
      <c r="FFS3"/>
      <c r="FFT3"/>
      <c r="FFU3"/>
      <c r="FFV3"/>
      <c r="FFW3"/>
      <c r="FFX3"/>
      <c r="FFY3"/>
      <c r="FFZ3"/>
      <c r="FGA3"/>
      <c r="FGB3"/>
      <c r="FGC3"/>
      <c r="FGD3"/>
      <c r="FGE3"/>
      <c r="FGF3"/>
      <c r="FGG3"/>
      <c r="FGH3"/>
      <c r="FGI3"/>
      <c r="FGJ3"/>
      <c r="FGK3"/>
      <c r="FGL3"/>
      <c r="FGM3"/>
      <c r="FGN3"/>
      <c r="FGO3"/>
      <c r="FGP3"/>
      <c r="FGQ3"/>
      <c r="FGR3"/>
      <c r="FGS3"/>
      <c r="FGT3"/>
      <c r="FGU3"/>
      <c r="FGV3"/>
      <c r="FGW3"/>
      <c r="FGX3"/>
      <c r="FGY3"/>
      <c r="FGZ3"/>
      <c r="FHA3"/>
      <c r="FHB3"/>
      <c r="FHC3"/>
      <c r="FHD3"/>
      <c r="FHE3"/>
      <c r="FHF3"/>
      <c r="FHG3"/>
      <c r="FHH3"/>
      <c r="FHI3"/>
      <c r="FHJ3"/>
      <c r="FHK3"/>
      <c r="FHL3"/>
      <c r="FHM3"/>
      <c r="FHN3"/>
      <c r="FHO3"/>
      <c r="FHP3"/>
      <c r="FHQ3"/>
      <c r="FHR3"/>
      <c r="FHS3"/>
      <c r="FHT3"/>
      <c r="FHU3"/>
      <c r="FHV3"/>
      <c r="FHW3"/>
      <c r="FHX3"/>
      <c r="FHY3"/>
      <c r="FHZ3"/>
      <c r="FIA3"/>
      <c r="FIB3"/>
      <c r="FIC3"/>
      <c r="FID3"/>
      <c r="FIE3"/>
      <c r="FIF3"/>
      <c r="FIG3"/>
      <c r="FIH3"/>
      <c r="FII3"/>
      <c r="FIJ3"/>
      <c r="FIK3"/>
      <c r="FIL3"/>
      <c r="FIM3"/>
      <c r="FIN3"/>
      <c r="FIO3"/>
      <c r="FIP3"/>
      <c r="FIQ3"/>
      <c r="FIR3"/>
      <c r="FIS3"/>
      <c r="FIT3"/>
      <c r="FIU3"/>
      <c r="FIV3"/>
      <c r="FIW3"/>
      <c r="FIX3"/>
      <c r="FIY3"/>
      <c r="FIZ3"/>
      <c r="FJA3"/>
      <c r="FJB3"/>
      <c r="FJC3"/>
      <c r="FJD3"/>
      <c r="FJE3"/>
      <c r="FJF3"/>
      <c r="FJG3"/>
      <c r="FJH3"/>
      <c r="FJI3"/>
      <c r="FJJ3"/>
      <c r="FJK3"/>
      <c r="FJL3"/>
      <c r="FJM3"/>
      <c r="FJN3"/>
      <c r="FJO3"/>
      <c r="FJP3"/>
      <c r="FJQ3"/>
      <c r="FJR3"/>
      <c r="FJS3"/>
      <c r="FJT3"/>
      <c r="FJU3"/>
      <c r="FJV3"/>
      <c r="FJW3"/>
      <c r="FJX3"/>
      <c r="FJY3"/>
      <c r="FJZ3"/>
      <c r="FKA3"/>
      <c r="FKB3"/>
      <c r="FKC3"/>
      <c r="FKD3"/>
      <c r="FKE3"/>
      <c r="FKF3"/>
      <c r="FKG3"/>
      <c r="FKH3"/>
      <c r="FKI3"/>
      <c r="FKJ3"/>
      <c r="FKK3"/>
      <c r="FKL3"/>
      <c r="FKM3"/>
      <c r="FKN3"/>
      <c r="FKO3"/>
      <c r="FKP3"/>
      <c r="FKQ3"/>
      <c r="FKR3"/>
      <c r="FKS3"/>
      <c r="FKT3"/>
      <c r="FKU3"/>
      <c r="FKV3"/>
      <c r="FKW3"/>
      <c r="FKX3"/>
      <c r="FKY3"/>
      <c r="FKZ3"/>
      <c r="FLA3"/>
      <c r="FLB3"/>
      <c r="FLC3"/>
      <c r="FLD3"/>
      <c r="FLE3"/>
      <c r="FLF3"/>
      <c r="FLG3"/>
      <c r="FLH3"/>
      <c r="FLI3"/>
      <c r="FLJ3"/>
      <c r="FLK3"/>
      <c r="FLL3"/>
      <c r="FLM3"/>
      <c r="FLN3"/>
      <c r="FLO3"/>
      <c r="FLP3"/>
      <c r="FLQ3"/>
      <c r="FLR3"/>
      <c r="FLS3"/>
      <c r="FLT3"/>
      <c r="FLU3"/>
      <c r="FLV3"/>
      <c r="FLW3"/>
      <c r="FLX3"/>
      <c r="FLY3"/>
      <c r="FLZ3"/>
      <c r="FMA3"/>
      <c r="FMB3"/>
      <c r="FMC3"/>
      <c r="FMD3"/>
      <c r="FME3"/>
      <c r="FMF3"/>
      <c r="FMG3"/>
      <c r="FMH3"/>
      <c r="FMI3"/>
      <c r="FMJ3"/>
      <c r="FMK3"/>
      <c r="FML3"/>
      <c r="FMM3"/>
      <c r="FMN3"/>
      <c r="FMO3"/>
      <c r="FMP3"/>
      <c r="FMQ3"/>
      <c r="FMR3"/>
      <c r="FMS3"/>
      <c r="FMT3"/>
      <c r="FMU3"/>
      <c r="FMV3"/>
      <c r="FMW3"/>
      <c r="FMX3"/>
      <c r="FMY3"/>
      <c r="FMZ3"/>
      <c r="FNA3"/>
      <c r="FNB3"/>
      <c r="FNC3"/>
      <c r="FND3"/>
      <c r="FNE3"/>
      <c r="FNF3"/>
      <c r="FNG3"/>
      <c r="FNH3"/>
      <c r="FNI3"/>
      <c r="FNJ3"/>
      <c r="FNK3"/>
      <c r="FNL3"/>
      <c r="FNM3"/>
      <c r="FNN3"/>
      <c r="FNO3"/>
      <c r="FNP3"/>
      <c r="FNQ3"/>
      <c r="FNR3"/>
      <c r="FNS3"/>
      <c r="FNT3"/>
      <c r="FNU3"/>
      <c r="FNV3"/>
      <c r="FNW3"/>
      <c r="FNX3"/>
      <c r="FNY3"/>
      <c r="FNZ3"/>
      <c r="FOA3"/>
      <c r="FOB3"/>
      <c r="FOC3"/>
      <c r="FOD3"/>
      <c r="FOE3"/>
      <c r="FOF3"/>
      <c r="FOG3"/>
      <c r="FOH3"/>
      <c r="FOI3"/>
      <c r="FOJ3"/>
      <c r="FOK3"/>
      <c r="FOL3"/>
      <c r="FOM3"/>
      <c r="FON3"/>
      <c r="FOO3"/>
      <c r="FOP3"/>
      <c r="FOQ3"/>
      <c r="FOR3"/>
      <c r="FOS3"/>
      <c r="FOT3"/>
      <c r="FOU3"/>
      <c r="FOV3"/>
      <c r="FOW3"/>
      <c r="FOX3"/>
      <c r="FOY3"/>
      <c r="FOZ3"/>
      <c r="FPA3"/>
      <c r="FPB3"/>
      <c r="FPC3"/>
      <c r="FPD3"/>
      <c r="FPE3"/>
      <c r="FPF3"/>
      <c r="FPG3"/>
      <c r="FPH3"/>
      <c r="FPI3"/>
      <c r="FPJ3"/>
      <c r="FPK3"/>
      <c r="FPL3"/>
      <c r="FPM3"/>
      <c r="FPN3"/>
      <c r="FPO3"/>
      <c r="FPP3"/>
      <c r="FPQ3"/>
      <c r="FPR3"/>
      <c r="FPS3"/>
      <c r="FPT3"/>
      <c r="FPU3"/>
      <c r="FPV3"/>
      <c r="FPW3"/>
      <c r="FPX3"/>
      <c r="FPY3"/>
      <c r="FPZ3"/>
      <c r="FQA3"/>
      <c r="FQB3"/>
      <c r="FQC3"/>
      <c r="FQD3"/>
      <c r="FQE3"/>
      <c r="FQF3"/>
      <c r="FQG3"/>
      <c r="FQH3"/>
      <c r="FQI3"/>
      <c r="FQJ3"/>
      <c r="FQK3"/>
      <c r="FQL3"/>
      <c r="FQM3"/>
      <c r="FQN3"/>
      <c r="FQO3"/>
      <c r="FQP3"/>
      <c r="FQQ3"/>
      <c r="FQR3"/>
      <c r="FQS3"/>
      <c r="FQT3"/>
      <c r="FQU3"/>
      <c r="FQV3"/>
      <c r="FQW3"/>
      <c r="FQX3"/>
      <c r="FQY3"/>
      <c r="FQZ3"/>
      <c r="FRA3"/>
      <c r="FRB3"/>
      <c r="FRC3"/>
      <c r="FRD3"/>
      <c r="FRE3"/>
      <c r="FRF3"/>
      <c r="FRG3"/>
      <c r="FRH3"/>
      <c r="FRI3"/>
      <c r="FRJ3"/>
      <c r="FRK3"/>
      <c r="FRL3"/>
      <c r="FRM3"/>
      <c r="FRN3"/>
      <c r="FRO3"/>
      <c r="FRP3"/>
      <c r="FRQ3"/>
      <c r="FRR3"/>
      <c r="FRS3"/>
      <c r="FRT3"/>
      <c r="FRU3"/>
      <c r="FRV3"/>
      <c r="FRW3"/>
      <c r="FRX3"/>
      <c r="FRY3"/>
      <c r="FRZ3"/>
      <c r="FSA3"/>
      <c r="FSB3"/>
      <c r="FSC3"/>
      <c r="FSD3"/>
      <c r="FSE3"/>
      <c r="FSF3"/>
      <c r="FSG3"/>
      <c r="FSH3"/>
      <c r="FSI3"/>
      <c r="FSJ3"/>
      <c r="FSK3"/>
      <c r="FSL3"/>
      <c r="FSM3"/>
      <c r="FSN3"/>
      <c r="FSO3"/>
      <c r="FSP3"/>
      <c r="FSQ3"/>
      <c r="FSR3"/>
      <c r="FSS3"/>
      <c r="FST3"/>
      <c r="FSU3"/>
      <c r="FSV3"/>
      <c r="FSW3"/>
      <c r="FSX3"/>
      <c r="FSY3"/>
      <c r="FSZ3"/>
      <c r="FTA3"/>
      <c r="FTB3"/>
      <c r="FTC3"/>
      <c r="FTD3"/>
      <c r="FTE3"/>
      <c r="FTF3"/>
      <c r="FTG3"/>
      <c r="FTH3"/>
      <c r="FTI3"/>
      <c r="FTJ3"/>
      <c r="FTK3"/>
      <c r="FTL3"/>
      <c r="FTM3"/>
      <c r="FTN3"/>
      <c r="FTO3"/>
      <c r="FTP3"/>
      <c r="FTQ3"/>
      <c r="FTR3"/>
      <c r="FTS3"/>
      <c r="FTT3"/>
      <c r="FTU3"/>
      <c r="FTV3"/>
      <c r="FTW3"/>
      <c r="FTX3"/>
      <c r="FTY3"/>
      <c r="FTZ3"/>
      <c r="FUA3"/>
      <c r="FUB3"/>
      <c r="FUC3"/>
      <c r="FUD3"/>
      <c r="FUE3"/>
      <c r="FUF3"/>
      <c r="FUG3"/>
      <c r="FUH3"/>
      <c r="FUI3"/>
      <c r="FUJ3"/>
      <c r="FUK3"/>
      <c r="FUL3"/>
      <c r="FUM3"/>
      <c r="FUN3"/>
      <c r="FUO3"/>
      <c r="FUP3"/>
      <c r="FUQ3"/>
      <c r="FUR3"/>
      <c r="FUS3"/>
      <c r="FUT3"/>
      <c r="FUU3"/>
      <c r="FUV3"/>
      <c r="FUW3"/>
      <c r="FUX3"/>
      <c r="FUY3"/>
      <c r="FUZ3"/>
      <c r="FVA3"/>
      <c r="FVB3"/>
      <c r="FVC3"/>
      <c r="FVD3"/>
      <c r="FVE3"/>
      <c r="FVF3"/>
      <c r="FVG3"/>
      <c r="FVH3"/>
      <c r="FVI3"/>
      <c r="FVJ3"/>
      <c r="FVK3"/>
      <c r="FVL3"/>
      <c r="FVM3"/>
      <c r="FVN3"/>
      <c r="FVO3"/>
      <c r="FVP3"/>
      <c r="FVQ3"/>
      <c r="FVR3"/>
      <c r="FVS3"/>
      <c r="FVT3"/>
      <c r="FVU3"/>
      <c r="FVV3"/>
      <c r="FVW3"/>
      <c r="FVX3"/>
      <c r="FVY3"/>
      <c r="FVZ3"/>
      <c r="FWA3"/>
      <c r="FWB3"/>
      <c r="FWC3"/>
      <c r="FWD3"/>
      <c r="FWE3"/>
      <c r="FWF3"/>
      <c r="FWG3"/>
      <c r="FWH3"/>
      <c r="FWI3"/>
      <c r="FWJ3"/>
      <c r="FWK3"/>
      <c r="FWL3"/>
      <c r="FWM3"/>
      <c r="FWN3"/>
      <c r="FWO3"/>
      <c r="FWP3"/>
      <c r="FWQ3"/>
      <c r="FWR3"/>
      <c r="FWS3"/>
      <c r="FWT3"/>
      <c r="FWU3"/>
      <c r="FWV3"/>
      <c r="FWW3"/>
      <c r="FWX3"/>
      <c r="FWY3"/>
      <c r="FWZ3"/>
      <c r="FXA3"/>
      <c r="FXB3"/>
      <c r="FXC3"/>
      <c r="FXD3"/>
      <c r="FXE3"/>
      <c r="FXF3"/>
      <c r="FXG3"/>
      <c r="FXH3"/>
      <c r="FXI3"/>
      <c r="FXJ3"/>
      <c r="FXK3"/>
      <c r="FXL3"/>
      <c r="FXM3"/>
      <c r="FXN3"/>
      <c r="FXO3"/>
      <c r="FXP3"/>
      <c r="FXQ3"/>
      <c r="FXR3"/>
      <c r="FXS3"/>
      <c r="FXT3"/>
      <c r="FXU3"/>
      <c r="FXV3"/>
      <c r="FXW3"/>
      <c r="FXX3"/>
      <c r="FXY3"/>
      <c r="FXZ3"/>
      <c r="FYA3"/>
      <c r="FYB3"/>
      <c r="FYC3"/>
      <c r="FYD3"/>
      <c r="FYE3"/>
      <c r="FYF3"/>
      <c r="FYG3"/>
      <c r="FYH3"/>
      <c r="FYI3"/>
      <c r="FYJ3"/>
      <c r="FYK3"/>
      <c r="FYL3"/>
      <c r="FYM3"/>
      <c r="FYN3"/>
      <c r="FYO3"/>
      <c r="FYP3"/>
      <c r="FYQ3"/>
      <c r="FYR3"/>
      <c r="FYS3"/>
      <c r="FYT3"/>
      <c r="FYU3"/>
      <c r="FYV3"/>
      <c r="FYW3"/>
      <c r="FYX3"/>
      <c r="FYY3"/>
      <c r="FYZ3"/>
      <c r="FZA3"/>
      <c r="FZB3"/>
      <c r="FZC3"/>
      <c r="FZD3"/>
      <c r="FZE3"/>
      <c r="FZF3"/>
      <c r="FZG3"/>
      <c r="FZH3"/>
      <c r="FZI3"/>
      <c r="FZJ3"/>
      <c r="FZK3"/>
      <c r="FZL3"/>
      <c r="FZM3"/>
      <c r="FZN3"/>
      <c r="FZO3"/>
      <c r="FZP3"/>
      <c r="FZQ3"/>
      <c r="FZR3"/>
      <c r="FZS3"/>
      <c r="FZT3"/>
      <c r="FZU3"/>
      <c r="FZV3"/>
      <c r="FZW3"/>
      <c r="FZX3"/>
      <c r="FZY3"/>
      <c r="FZZ3"/>
      <c r="GAA3"/>
      <c r="GAB3"/>
      <c r="GAC3"/>
      <c r="GAD3"/>
      <c r="GAE3"/>
      <c r="GAF3"/>
      <c r="GAG3"/>
      <c r="GAH3"/>
      <c r="GAI3"/>
      <c r="GAJ3"/>
      <c r="GAK3"/>
      <c r="GAL3"/>
      <c r="GAM3"/>
      <c r="GAN3"/>
      <c r="GAO3"/>
      <c r="GAP3"/>
      <c r="GAQ3"/>
      <c r="GAR3"/>
      <c r="GAS3"/>
      <c r="GAT3"/>
      <c r="GAU3"/>
      <c r="GAV3"/>
      <c r="GAW3"/>
      <c r="GAX3"/>
      <c r="GAY3"/>
      <c r="GAZ3"/>
      <c r="GBA3"/>
      <c r="GBB3"/>
      <c r="GBC3"/>
      <c r="GBD3"/>
      <c r="GBE3"/>
      <c r="GBF3"/>
      <c r="GBG3"/>
      <c r="GBH3"/>
      <c r="GBI3"/>
      <c r="GBJ3"/>
      <c r="GBK3"/>
      <c r="GBL3"/>
      <c r="GBM3"/>
      <c r="GBN3"/>
      <c r="GBO3"/>
      <c r="GBP3"/>
      <c r="GBQ3"/>
      <c r="GBR3"/>
      <c r="GBS3"/>
      <c r="GBT3"/>
      <c r="GBU3"/>
      <c r="GBV3"/>
      <c r="GBW3"/>
      <c r="GBX3"/>
      <c r="GBY3"/>
      <c r="GBZ3"/>
      <c r="GCA3"/>
      <c r="GCB3"/>
      <c r="GCC3"/>
      <c r="GCD3"/>
      <c r="GCE3"/>
      <c r="GCF3"/>
      <c r="GCG3"/>
      <c r="GCH3"/>
      <c r="GCI3"/>
      <c r="GCJ3"/>
      <c r="GCK3"/>
      <c r="GCL3"/>
      <c r="GCM3"/>
      <c r="GCN3"/>
      <c r="GCO3"/>
      <c r="GCP3"/>
      <c r="GCQ3"/>
      <c r="GCR3"/>
      <c r="GCS3"/>
      <c r="GCT3"/>
      <c r="GCU3"/>
      <c r="GCV3"/>
      <c r="GCW3"/>
      <c r="GCX3"/>
      <c r="GCY3"/>
      <c r="GCZ3"/>
      <c r="GDA3"/>
      <c r="GDB3"/>
      <c r="GDC3"/>
      <c r="GDD3"/>
      <c r="GDE3"/>
      <c r="GDF3"/>
      <c r="GDG3"/>
      <c r="GDH3"/>
      <c r="GDI3"/>
      <c r="GDJ3"/>
      <c r="GDK3"/>
      <c r="GDL3"/>
      <c r="GDM3"/>
      <c r="GDN3"/>
      <c r="GDO3"/>
      <c r="GDP3"/>
      <c r="GDQ3"/>
      <c r="GDR3"/>
      <c r="GDS3"/>
      <c r="GDT3"/>
      <c r="GDU3"/>
      <c r="GDV3"/>
      <c r="GDW3"/>
      <c r="GDX3"/>
      <c r="GDY3"/>
      <c r="GDZ3"/>
      <c r="GEA3"/>
      <c r="GEB3"/>
      <c r="GEC3"/>
      <c r="GED3"/>
      <c r="GEE3"/>
      <c r="GEF3"/>
      <c r="GEG3"/>
      <c r="GEH3"/>
      <c r="GEI3"/>
      <c r="GEJ3"/>
      <c r="GEK3"/>
      <c r="GEL3"/>
      <c r="GEM3"/>
      <c r="GEN3"/>
      <c r="GEO3"/>
      <c r="GEP3"/>
      <c r="GEQ3"/>
      <c r="GER3"/>
      <c r="GES3"/>
      <c r="GET3"/>
      <c r="GEU3"/>
      <c r="GEV3"/>
      <c r="GEW3"/>
      <c r="GEX3"/>
      <c r="GEY3"/>
      <c r="GEZ3"/>
      <c r="GFA3"/>
      <c r="GFB3"/>
      <c r="GFC3"/>
      <c r="GFD3"/>
      <c r="GFE3"/>
      <c r="GFF3"/>
      <c r="GFG3"/>
      <c r="GFH3"/>
      <c r="GFI3"/>
      <c r="GFJ3"/>
      <c r="GFK3"/>
      <c r="GFL3"/>
      <c r="GFM3"/>
      <c r="GFN3"/>
      <c r="GFO3"/>
      <c r="GFP3"/>
      <c r="GFQ3"/>
      <c r="GFR3"/>
      <c r="GFS3"/>
      <c r="GFT3"/>
      <c r="GFU3"/>
      <c r="GFV3"/>
      <c r="GFW3"/>
      <c r="GFX3"/>
      <c r="GFY3"/>
      <c r="GFZ3"/>
      <c r="GGA3"/>
      <c r="GGB3"/>
      <c r="GGC3"/>
      <c r="GGD3"/>
      <c r="GGE3"/>
      <c r="GGF3"/>
      <c r="GGG3"/>
      <c r="GGH3"/>
      <c r="GGI3"/>
      <c r="GGJ3"/>
      <c r="GGK3"/>
      <c r="GGL3"/>
      <c r="GGM3"/>
      <c r="GGN3"/>
      <c r="GGO3"/>
      <c r="GGP3"/>
      <c r="GGQ3"/>
      <c r="GGR3"/>
      <c r="GGS3"/>
      <c r="GGT3"/>
      <c r="GGU3"/>
      <c r="GGV3"/>
      <c r="GGW3"/>
      <c r="GGX3"/>
      <c r="GGY3"/>
      <c r="GGZ3"/>
      <c r="GHA3"/>
      <c r="GHB3"/>
      <c r="GHC3"/>
      <c r="GHD3"/>
      <c r="GHE3"/>
      <c r="GHF3"/>
      <c r="GHG3"/>
      <c r="GHH3"/>
      <c r="GHI3"/>
      <c r="GHJ3"/>
      <c r="GHK3"/>
      <c r="GHL3"/>
      <c r="GHM3"/>
      <c r="GHN3"/>
      <c r="GHO3"/>
      <c r="GHP3"/>
      <c r="GHQ3"/>
      <c r="GHR3"/>
      <c r="GHS3"/>
      <c r="GHT3"/>
      <c r="GHU3"/>
      <c r="GHV3"/>
      <c r="GHW3"/>
      <c r="GHX3"/>
      <c r="GHY3"/>
      <c r="GHZ3"/>
      <c r="GIA3"/>
      <c r="GIB3"/>
      <c r="GIC3"/>
      <c r="GID3"/>
      <c r="GIE3"/>
      <c r="GIF3"/>
      <c r="GIG3"/>
      <c r="GIH3"/>
      <c r="GII3"/>
      <c r="GIJ3"/>
      <c r="GIK3"/>
      <c r="GIL3"/>
      <c r="GIM3"/>
      <c r="GIN3"/>
      <c r="GIO3"/>
      <c r="GIP3"/>
      <c r="GIQ3"/>
      <c r="GIR3"/>
      <c r="GIS3"/>
      <c r="GIT3"/>
      <c r="GIU3"/>
      <c r="GIV3"/>
      <c r="GIW3"/>
      <c r="GIX3"/>
      <c r="GIY3"/>
      <c r="GIZ3"/>
      <c r="GJA3"/>
      <c r="GJB3"/>
      <c r="GJC3"/>
      <c r="GJD3"/>
      <c r="GJE3"/>
      <c r="GJF3"/>
      <c r="GJG3"/>
      <c r="GJH3"/>
      <c r="GJI3"/>
      <c r="GJJ3"/>
      <c r="GJK3"/>
      <c r="GJL3"/>
      <c r="GJM3"/>
      <c r="GJN3"/>
      <c r="GJO3"/>
      <c r="GJP3"/>
      <c r="GJQ3"/>
      <c r="GJR3"/>
      <c r="GJS3"/>
      <c r="GJT3"/>
      <c r="GJU3"/>
      <c r="GJV3"/>
      <c r="GJW3"/>
      <c r="GJX3"/>
      <c r="GJY3"/>
      <c r="GJZ3"/>
      <c r="GKA3"/>
      <c r="GKB3"/>
      <c r="GKC3"/>
      <c r="GKD3"/>
      <c r="GKE3"/>
      <c r="GKF3"/>
      <c r="GKG3"/>
      <c r="GKH3"/>
      <c r="GKI3"/>
      <c r="GKJ3"/>
      <c r="GKK3"/>
      <c r="GKL3"/>
      <c r="GKM3"/>
      <c r="GKN3"/>
      <c r="GKO3"/>
      <c r="GKP3"/>
      <c r="GKQ3"/>
      <c r="GKR3"/>
      <c r="GKS3"/>
      <c r="GKT3"/>
      <c r="GKU3"/>
      <c r="GKV3"/>
      <c r="GKW3"/>
      <c r="GKX3"/>
      <c r="GKY3"/>
      <c r="GKZ3"/>
      <c r="GLA3"/>
      <c r="GLB3"/>
      <c r="GLC3"/>
      <c r="GLD3"/>
      <c r="GLE3"/>
      <c r="GLF3"/>
      <c r="GLG3"/>
      <c r="GLH3"/>
      <c r="GLI3"/>
      <c r="GLJ3"/>
      <c r="GLK3"/>
      <c r="GLL3"/>
      <c r="GLM3"/>
      <c r="GLN3"/>
      <c r="GLO3"/>
      <c r="GLP3"/>
      <c r="GLQ3"/>
      <c r="GLR3"/>
      <c r="GLS3"/>
      <c r="GLT3"/>
      <c r="GLU3"/>
      <c r="GLV3"/>
      <c r="GLW3"/>
      <c r="GLX3"/>
      <c r="GLY3"/>
      <c r="GLZ3"/>
      <c r="GMA3"/>
      <c r="GMB3"/>
      <c r="GMC3"/>
      <c r="GMD3"/>
      <c r="GME3"/>
      <c r="GMF3"/>
      <c r="GMG3"/>
      <c r="GMH3"/>
      <c r="GMI3"/>
      <c r="GMJ3"/>
      <c r="GMK3"/>
      <c r="GML3"/>
      <c r="GMM3"/>
      <c r="GMN3"/>
      <c r="GMO3"/>
      <c r="GMP3"/>
      <c r="GMQ3"/>
      <c r="GMR3"/>
      <c r="GMS3"/>
      <c r="GMT3"/>
      <c r="GMU3"/>
      <c r="GMV3"/>
      <c r="GMW3"/>
      <c r="GMX3"/>
      <c r="GMY3"/>
      <c r="GMZ3"/>
      <c r="GNA3"/>
      <c r="GNB3"/>
      <c r="GNC3"/>
      <c r="GND3"/>
      <c r="GNE3"/>
      <c r="GNF3"/>
      <c r="GNG3"/>
      <c r="GNH3"/>
      <c r="GNI3"/>
      <c r="GNJ3"/>
      <c r="GNK3"/>
      <c r="GNL3"/>
      <c r="GNM3"/>
      <c r="GNN3"/>
      <c r="GNO3"/>
      <c r="GNP3"/>
      <c r="GNQ3"/>
      <c r="GNR3"/>
      <c r="GNS3"/>
      <c r="GNT3"/>
      <c r="GNU3"/>
      <c r="GNV3"/>
      <c r="GNW3"/>
      <c r="GNX3"/>
      <c r="GNY3"/>
      <c r="GNZ3"/>
      <c r="GOA3"/>
      <c r="GOB3"/>
      <c r="GOC3"/>
      <c r="GOD3"/>
      <c r="GOE3"/>
      <c r="GOF3"/>
      <c r="GOG3"/>
      <c r="GOH3"/>
      <c r="GOI3"/>
      <c r="GOJ3"/>
      <c r="GOK3"/>
      <c r="GOL3"/>
      <c r="GOM3"/>
      <c r="GON3"/>
      <c r="GOO3"/>
      <c r="GOP3"/>
      <c r="GOQ3"/>
      <c r="GOR3"/>
      <c r="GOS3"/>
      <c r="GOT3"/>
      <c r="GOU3"/>
      <c r="GOV3"/>
      <c r="GOW3"/>
      <c r="GOX3"/>
      <c r="GOY3"/>
      <c r="GOZ3"/>
      <c r="GPA3"/>
      <c r="GPB3"/>
      <c r="GPC3"/>
      <c r="GPD3"/>
      <c r="GPE3"/>
      <c r="GPF3"/>
      <c r="GPG3"/>
      <c r="GPH3"/>
      <c r="GPI3"/>
      <c r="GPJ3"/>
      <c r="GPK3"/>
      <c r="GPL3"/>
      <c r="GPM3"/>
      <c r="GPN3"/>
      <c r="GPO3"/>
      <c r="GPP3"/>
      <c r="GPQ3"/>
      <c r="GPR3"/>
      <c r="GPS3"/>
      <c r="GPT3"/>
      <c r="GPU3"/>
      <c r="GPV3"/>
      <c r="GPW3"/>
      <c r="GPX3"/>
      <c r="GPY3"/>
      <c r="GPZ3"/>
      <c r="GQA3"/>
      <c r="GQB3"/>
      <c r="GQC3"/>
      <c r="GQD3"/>
      <c r="GQE3"/>
      <c r="GQF3"/>
      <c r="GQG3"/>
      <c r="GQH3"/>
      <c r="GQI3"/>
      <c r="GQJ3"/>
      <c r="GQK3"/>
      <c r="GQL3"/>
      <c r="GQM3"/>
      <c r="GQN3"/>
      <c r="GQO3"/>
      <c r="GQP3"/>
      <c r="GQQ3"/>
      <c r="GQR3"/>
      <c r="GQS3"/>
      <c r="GQT3"/>
      <c r="GQU3"/>
      <c r="GQV3"/>
      <c r="GQW3"/>
      <c r="GQX3"/>
      <c r="GQY3"/>
      <c r="GQZ3"/>
      <c r="GRA3"/>
      <c r="GRB3"/>
      <c r="GRC3"/>
      <c r="GRD3"/>
      <c r="GRE3"/>
      <c r="GRF3"/>
      <c r="GRG3"/>
      <c r="GRH3"/>
      <c r="GRI3"/>
      <c r="GRJ3"/>
      <c r="GRK3"/>
      <c r="GRL3"/>
      <c r="GRM3"/>
      <c r="GRN3"/>
      <c r="GRO3"/>
      <c r="GRP3"/>
      <c r="GRQ3"/>
      <c r="GRR3"/>
      <c r="GRS3"/>
      <c r="GRT3"/>
      <c r="GRU3"/>
      <c r="GRV3"/>
      <c r="GRW3"/>
      <c r="GRX3"/>
      <c r="GRY3"/>
      <c r="GRZ3"/>
      <c r="GSA3"/>
      <c r="GSB3"/>
      <c r="GSC3"/>
      <c r="GSD3"/>
      <c r="GSE3"/>
      <c r="GSF3"/>
      <c r="GSG3"/>
      <c r="GSH3"/>
      <c r="GSI3"/>
      <c r="GSJ3"/>
      <c r="GSK3"/>
      <c r="GSL3"/>
      <c r="GSM3"/>
      <c r="GSN3"/>
      <c r="GSO3"/>
      <c r="GSP3"/>
      <c r="GSQ3"/>
      <c r="GSR3"/>
      <c r="GSS3"/>
      <c r="GST3"/>
      <c r="GSU3"/>
      <c r="GSV3"/>
      <c r="GSW3"/>
      <c r="GSX3"/>
      <c r="GSY3"/>
      <c r="GSZ3"/>
      <c r="GTA3"/>
      <c r="GTB3"/>
      <c r="GTC3"/>
      <c r="GTD3"/>
      <c r="GTE3"/>
      <c r="GTF3"/>
      <c r="GTG3"/>
      <c r="GTH3"/>
      <c r="GTI3"/>
      <c r="GTJ3"/>
      <c r="GTK3"/>
      <c r="GTL3"/>
      <c r="GTM3"/>
      <c r="GTN3"/>
      <c r="GTO3"/>
      <c r="GTP3"/>
      <c r="GTQ3"/>
      <c r="GTR3"/>
      <c r="GTS3"/>
      <c r="GTT3"/>
      <c r="GTU3"/>
      <c r="GTV3"/>
      <c r="GTW3"/>
      <c r="GTX3"/>
      <c r="GTY3"/>
      <c r="GTZ3"/>
      <c r="GUA3"/>
      <c r="GUB3"/>
      <c r="GUC3"/>
      <c r="GUD3"/>
      <c r="GUE3"/>
      <c r="GUF3"/>
      <c r="GUG3"/>
      <c r="GUH3"/>
      <c r="GUI3"/>
      <c r="GUJ3"/>
      <c r="GUK3"/>
      <c r="GUL3"/>
      <c r="GUM3"/>
      <c r="GUN3"/>
      <c r="GUO3"/>
      <c r="GUP3"/>
      <c r="GUQ3"/>
      <c r="GUR3"/>
      <c r="GUS3"/>
      <c r="GUT3"/>
      <c r="GUU3"/>
      <c r="GUV3"/>
      <c r="GUW3"/>
      <c r="GUX3"/>
      <c r="GUY3"/>
      <c r="GUZ3"/>
      <c r="GVA3"/>
      <c r="GVB3"/>
      <c r="GVC3"/>
      <c r="GVD3"/>
      <c r="GVE3"/>
      <c r="GVF3"/>
      <c r="GVG3"/>
      <c r="GVH3"/>
      <c r="GVI3"/>
      <c r="GVJ3"/>
      <c r="GVK3"/>
      <c r="GVL3"/>
      <c r="GVM3"/>
      <c r="GVN3"/>
      <c r="GVO3"/>
      <c r="GVP3"/>
      <c r="GVQ3"/>
      <c r="GVR3"/>
      <c r="GVS3"/>
      <c r="GVT3"/>
      <c r="GVU3"/>
      <c r="GVV3"/>
      <c r="GVW3"/>
      <c r="GVX3"/>
      <c r="GVY3"/>
      <c r="GVZ3"/>
      <c r="GWA3"/>
      <c r="GWB3"/>
      <c r="GWC3"/>
      <c r="GWD3"/>
      <c r="GWE3"/>
      <c r="GWF3"/>
      <c r="GWG3"/>
      <c r="GWH3"/>
      <c r="GWI3"/>
      <c r="GWJ3"/>
      <c r="GWK3"/>
      <c r="GWL3"/>
      <c r="GWM3"/>
      <c r="GWN3"/>
      <c r="GWO3"/>
      <c r="GWP3"/>
      <c r="GWQ3"/>
      <c r="GWR3"/>
      <c r="GWS3"/>
      <c r="GWT3"/>
      <c r="GWU3"/>
      <c r="GWV3"/>
      <c r="GWW3"/>
      <c r="GWX3"/>
      <c r="GWY3"/>
      <c r="GWZ3"/>
      <c r="GXA3"/>
      <c r="GXB3"/>
      <c r="GXC3"/>
      <c r="GXD3"/>
      <c r="GXE3"/>
      <c r="GXF3"/>
      <c r="GXG3"/>
      <c r="GXH3"/>
      <c r="GXI3"/>
      <c r="GXJ3"/>
      <c r="GXK3"/>
      <c r="GXL3"/>
      <c r="GXM3"/>
      <c r="GXN3"/>
      <c r="GXO3"/>
      <c r="GXP3"/>
      <c r="GXQ3"/>
      <c r="GXR3"/>
      <c r="GXS3"/>
      <c r="GXT3"/>
      <c r="GXU3"/>
      <c r="GXV3"/>
      <c r="GXW3"/>
      <c r="GXX3"/>
      <c r="GXY3"/>
      <c r="GXZ3"/>
      <c r="GYA3"/>
      <c r="GYB3"/>
      <c r="GYC3"/>
      <c r="GYD3"/>
      <c r="GYE3"/>
      <c r="GYF3"/>
      <c r="GYG3"/>
      <c r="GYH3"/>
      <c r="GYI3"/>
      <c r="GYJ3"/>
      <c r="GYK3"/>
      <c r="GYL3"/>
      <c r="GYM3"/>
      <c r="GYN3"/>
      <c r="GYO3"/>
      <c r="GYP3"/>
      <c r="GYQ3"/>
      <c r="GYR3"/>
      <c r="GYS3"/>
      <c r="GYT3"/>
      <c r="GYU3"/>
      <c r="GYV3"/>
      <c r="GYW3"/>
      <c r="GYX3"/>
      <c r="GYY3"/>
      <c r="GYZ3"/>
      <c r="GZA3"/>
      <c r="GZB3"/>
      <c r="GZC3"/>
      <c r="GZD3"/>
      <c r="GZE3"/>
      <c r="GZF3"/>
      <c r="GZG3"/>
      <c r="GZH3"/>
      <c r="GZI3"/>
      <c r="GZJ3"/>
      <c r="GZK3"/>
      <c r="GZL3"/>
      <c r="GZM3"/>
      <c r="GZN3"/>
      <c r="GZO3"/>
      <c r="GZP3"/>
      <c r="GZQ3"/>
      <c r="GZR3"/>
      <c r="GZS3"/>
      <c r="GZT3"/>
      <c r="GZU3"/>
      <c r="GZV3"/>
      <c r="GZW3"/>
      <c r="GZX3"/>
      <c r="GZY3"/>
      <c r="GZZ3"/>
      <c r="HAA3"/>
      <c r="HAB3"/>
      <c r="HAC3"/>
      <c r="HAD3"/>
      <c r="HAE3"/>
      <c r="HAF3"/>
      <c r="HAG3"/>
      <c r="HAH3"/>
      <c r="HAI3"/>
      <c r="HAJ3"/>
      <c r="HAK3"/>
      <c r="HAL3"/>
      <c r="HAM3"/>
      <c r="HAN3"/>
      <c r="HAO3"/>
      <c r="HAP3"/>
      <c r="HAQ3"/>
      <c r="HAR3"/>
      <c r="HAS3"/>
      <c r="HAT3"/>
      <c r="HAU3"/>
      <c r="HAV3"/>
      <c r="HAW3"/>
      <c r="HAX3"/>
      <c r="HAY3"/>
      <c r="HAZ3"/>
      <c r="HBA3"/>
      <c r="HBB3"/>
      <c r="HBC3"/>
      <c r="HBD3"/>
      <c r="HBE3"/>
      <c r="HBF3"/>
      <c r="HBG3"/>
      <c r="HBH3"/>
      <c r="HBI3"/>
      <c r="HBJ3"/>
      <c r="HBK3"/>
      <c r="HBL3"/>
      <c r="HBM3"/>
      <c r="HBN3"/>
      <c r="HBO3"/>
      <c r="HBP3"/>
      <c r="HBQ3"/>
      <c r="HBR3"/>
      <c r="HBS3"/>
      <c r="HBT3"/>
      <c r="HBU3"/>
      <c r="HBV3"/>
      <c r="HBW3"/>
      <c r="HBX3"/>
      <c r="HBY3"/>
      <c r="HBZ3"/>
      <c r="HCA3"/>
      <c r="HCB3"/>
      <c r="HCC3"/>
      <c r="HCD3"/>
      <c r="HCE3"/>
      <c r="HCF3"/>
      <c r="HCG3"/>
      <c r="HCH3"/>
      <c r="HCI3"/>
      <c r="HCJ3"/>
      <c r="HCK3"/>
      <c r="HCL3"/>
      <c r="HCM3"/>
      <c r="HCN3"/>
      <c r="HCO3"/>
      <c r="HCP3"/>
      <c r="HCQ3"/>
      <c r="HCR3"/>
      <c r="HCS3"/>
      <c r="HCT3"/>
      <c r="HCU3"/>
      <c r="HCV3"/>
      <c r="HCW3"/>
      <c r="HCX3"/>
      <c r="HCY3"/>
      <c r="HCZ3"/>
      <c r="HDA3"/>
      <c r="HDB3"/>
      <c r="HDC3"/>
      <c r="HDD3"/>
      <c r="HDE3"/>
      <c r="HDF3"/>
      <c r="HDG3"/>
      <c r="HDH3"/>
      <c r="HDI3"/>
      <c r="HDJ3"/>
      <c r="HDK3"/>
      <c r="HDL3"/>
      <c r="HDM3"/>
      <c r="HDN3"/>
      <c r="HDO3"/>
      <c r="HDP3"/>
      <c r="HDQ3"/>
      <c r="HDR3"/>
      <c r="HDS3"/>
      <c r="HDT3"/>
      <c r="HDU3"/>
      <c r="HDV3"/>
      <c r="HDW3"/>
      <c r="HDX3"/>
      <c r="HDY3"/>
      <c r="HDZ3"/>
      <c r="HEA3"/>
      <c r="HEB3"/>
      <c r="HEC3"/>
      <c r="HED3"/>
      <c r="HEE3"/>
      <c r="HEF3"/>
      <c r="HEG3"/>
      <c r="HEH3"/>
      <c r="HEI3"/>
      <c r="HEJ3"/>
      <c r="HEK3"/>
      <c r="HEL3"/>
      <c r="HEM3"/>
      <c r="HEN3"/>
      <c r="HEO3"/>
      <c r="HEP3"/>
      <c r="HEQ3"/>
      <c r="HER3"/>
      <c r="HES3"/>
      <c r="HET3"/>
      <c r="HEU3"/>
      <c r="HEV3"/>
      <c r="HEW3"/>
      <c r="HEX3"/>
      <c r="HEY3"/>
      <c r="HEZ3"/>
      <c r="HFA3"/>
      <c r="HFB3"/>
      <c r="HFC3"/>
      <c r="HFD3"/>
      <c r="HFE3"/>
      <c r="HFF3"/>
      <c r="HFG3"/>
      <c r="HFH3"/>
      <c r="HFI3"/>
      <c r="HFJ3"/>
      <c r="HFK3"/>
      <c r="HFL3"/>
      <c r="HFM3"/>
      <c r="HFN3"/>
      <c r="HFO3"/>
      <c r="HFP3"/>
      <c r="HFQ3"/>
      <c r="HFR3"/>
      <c r="HFS3"/>
      <c r="HFT3"/>
      <c r="HFU3"/>
      <c r="HFV3"/>
      <c r="HFW3"/>
      <c r="HFX3"/>
      <c r="HFY3"/>
      <c r="HFZ3"/>
      <c r="HGA3"/>
      <c r="HGB3"/>
      <c r="HGC3"/>
      <c r="HGD3"/>
      <c r="HGE3"/>
      <c r="HGF3"/>
      <c r="HGG3"/>
      <c r="HGH3"/>
      <c r="HGI3"/>
      <c r="HGJ3"/>
      <c r="HGK3"/>
      <c r="HGL3"/>
      <c r="HGM3"/>
      <c r="HGN3"/>
      <c r="HGO3"/>
      <c r="HGP3"/>
      <c r="HGQ3"/>
      <c r="HGR3"/>
      <c r="HGS3"/>
      <c r="HGT3"/>
      <c r="HGU3"/>
      <c r="HGV3"/>
      <c r="HGW3"/>
      <c r="HGX3"/>
      <c r="HGY3"/>
      <c r="HGZ3"/>
      <c r="HHA3"/>
      <c r="HHB3"/>
      <c r="HHC3"/>
      <c r="HHD3"/>
      <c r="HHE3"/>
      <c r="HHF3"/>
      <c r="HHG3"/>
      <c r="HHH3"/>
      <c r="HHI3"/>
      <c r="HHJ3"/>
      <c r="HHK3"/>
      <c r="HHL3"/>
      <c r="HHM3"/>
      <c r="HHN3"/>
      <c r="HHO3"/>
      <c r="HHP3"/>
      <c r="HHQ3"/>
      <c r="HHR3"/>
      <c r="HHS3"/>
      <c r="HHT3"/>
      <c r="HHU3"/>
      <c r="HHV3"/>
      <c r="HHW3"/>
      <c r="HHX3"/>
      <c r="HHY3"/>
      <c r="HHZ3"/>
      <c r="HIA3"/>
      <c r="HIB3"/>
      <c r="HIC3"/>
      <c r="HID3"/>
      <c r="HIE3"/>
      <c r="HIF3"/>
      <c r="HIG3"/>
      <c r="HIH3"/>
      <c r="HII3"/>
      <c r="HIJ3"/>
      <c r="HIK3"/>
      <c r="HIL3"/>
      <c r="HIM3"/>
      <c r="HIN3"/>
      <c r="HIO3"/>
      <c r="HIP3"/>
      <c r="HIQ3"/>
      <c r="HIR3"/>
      <c r="HIS3"/>
      <c r="HIT3"/>
      <c r="HIU3"/>
      <c r="HIV3"/>
      <c r="HIW3"/>
      <c r="HIX3"/>
      <c r="HIY3"/>
      <c r="HIZ3"/>
      <c r="HJA3"/>
      <c r="HJB3"/>
      <c r="HJC3"/>
      <c r="HJD3"/>
      <c r="HJE3"/>
      <c r="HJF3"/>
      <c r="HJG3"/>
      <c r="HJH3"/>
      <c r="HJI3"/>
      <c r="HJJ3"/>
      <c r="HJK3"/>
      <c r="HJL3"/>
      <c r="HJM3"/>
      <c r="HJN3"/>
      <c r="HJO3"/>
      <c r="HJP3"/>
      <c r="HJQ3"/>
      <c r="HJR3"/>
      <c r="HJS3"/>
      <c r="HJT3"/>
      <c r="HJU3"/>
      <c r="HJV3"/>
      <c r="HJW3"/>
      <c r="HJX3"/>
      <c r="HJY3"/>
      <c r="HJZ3"/>
      <c r="HKA3"/>
      <c r="HKB3"/>
      <c r="HKC3"/>
      <c r="HKD3"/>
      <c r="HKE3"/>
      <c r="HKF3"/>
      <c r="HKG3"/>
      <c r="HKH3"/>
      <c r="HKI3"/>
      <c r="HKJ3"/>
      <c r="HKK3"/>
      <c r="HKL3"/>
      <c r="HKM3"/>
      <c r="HKN3"/>
      <c r="HKO3"/>
      <c r="HKP3"/>
      <c r="HKQ3"/>
      <c r="HKR3"/>
      <c r="HKS3"/>
      <c r="HKT3"/>
      <c r="HKU3"/>
      <c r="HKV3"/>
      <c r="HKW3"/>
      <c r="HKX3"/>
      <c r="HKY3"/>
      <c r="HKZ3"/>
      <c r="HLA3"/>
      <c r="HLB3"/>
      <c r="HLC3"/>
      <c r="HLD3"/>
      <c r="HLE3"/>
      <c r="HLF3"/>
      <c r="HLG3"/>
      <c r="HLH3"/>
      <c r="HLI3"/>
      <c r="HLJ3"/>
      <c r="HLK3"/>
      <c r="HLL3"/>
      <c r="HLM3"/>
      <c r="HLN3"/>
      <c r="HLO3"/>
      <c r="HLP3"/>
      <c r="HLQ3"/>
      <c r="HLR3"/>
      <c r="HLS3"/>
      <c r="HLT3"/>
      <c r="HLU3"/>
      <c r="HLV3"/>
      <c r="HLW3"/>
      <c r="HLX3"/>
      <c r="HLY3"/>
      <c r="HLZ3"/>
      <c r="HMA3"/>
      <c r="HMB3"/>
      <c r="HMC3"/>
      <c r="HMD3"/>
      <c r="HME3"/>
      <c r="HMF3"/>
      <c r="HMG3"/>
      <c r="HMH3"/>
      <c r="HMI3"/>
      <c r="HMJ3"/>
      <c r="HMK3"/>
      <c r="HML3"/>
      <c r="HMM3"/>
      <c r="HMN3"/>
      <c r="HMO3"/>
      <c r="HMP3"/>
      <c r="HMQ3"/>
      <c r="HMR3"/>
      <c r="HMS3"/>
      <c r="HMT3"/>
      <c r="HMU3"/>
      <c r="HMV3"/>
      <c r="HMW3"/>
      <c r="HMX3"/>
      <c r="HMY3"/>
      <c r="HMZ3"/>
      <c r="HNA3"/>
      <c r="HNB3"/>
      <c r="HNC3"/>
      <c r="HND3"/>
      <c r="HNE3"/>
      <c r="HNF3"/>
      <c r="HNG3"/>
      <c r="HNH3"/>
      <c r="HNI3"/>
      <c r="HNJ3"/>
      <c r="HNK3"/>
      <c r="HNL3"/>
      <c r="HNM3"/>
      <c r="HNN3"/>
      <c r="HNO3"/>
      <c r="HNP3"/>
      <c r="HNQ3"/>
      <c r="HNR3"/>
      <c r="HNS3"/>
      <c r="HNT3"/>
      <c r="HNU3"/>
      <c r="HNV3"/>
      <c r="HNW3"/>
      <c r="HNX3"/>
      <c r="HNY3"/>
      <c r="HNZ3"/>
      <c r="HOA3"/>
      <c r="HOB3"/>
      <c r="HOC3"/>
      <c r="HOD3"/>
      <c r="HOE3"/>
      <c r="HOF3"/>
      <c r="HOG3"/>
      <c r="HOH3"/>
      <c r="HOI3"/>
      <c r="HOJ3"/>
      <c r="HOK3"/>
      <c r="HOL3"/>
      <c r="HOM3"/>
      <c r="HON3"/>
      <c r="HOO3"/>
      <c r="HOP3"/>
      <c r="HOQ3"/>
      <c r="HOR3"/>
      <c r="HOS3"/>
      <c r="HOT3"/>
      <c r="HOU3"/>
      <c r="HOV3"/>
      <c r="HOW3"/>
      <c r="HOX3"/>
      <c r="HOY3"/>
      <c r="HOZ3"/>
      <c r="HPA3"/>
      <c r="HPB3"/>
      <c r="HPC3"/>
      <c r="HPD3"/>
      <c r="HPE3"/>
      <c r="HPF3"/>
      <c r="HPG3"/>
      <c r="HPH3"/>
      <c r="HPI3"/>
      <c r="HPJ3"/>
      <c r="HPK3"/>
      <c r="HPL3"/>
      <c r="HPM3"/>
      <c r="HPN3"/>
      <c r="HPO3"/>
      <c r="HPP3"/>
      <c r="HPQ3"/>
      <c r="HPR3"/>
      <c r="HPS3"/>
      <c r="HPT3"/>
      <c r="HPU3"/>
      <c r="HPV3"/>
      <c r="HPW3"/>
      <c r="HPX3"/>
      <c r="HPY3"/>
      <c r="HPZ3"/>
      <c r="HQA3"/>
      <c r="HQB3"/>
      <c r="HQC3"/>
      <c r="HQD3"/>
      <c r="HQE3"/>
      <c r="HQF3"/>
      <c r="HQG3"/>
      <c r="HQH3"/>
      <c r="HQI3"/>
      <c r="HQJ3"/>
      <c r="HQK3"/>
      <c r="HQL3"/>
      <c r="HQM3"/>
      <c r="HQN3"/>
      <c r="HQO3"/>
      <c r="HQP3"/>
      <c r="HQQ3"/>
      <c r="HQR3"/>
      <c r="HQS3"/>
      <c r="HQT3"/>
      <c r="HQU3"/>
      <c r="HQV3"/>
      <c r="HQW3"/>
      <c r="HQX3"/>
      <c r="HQY3"/>
      <c r="HQZ3"/>
      <c r="HRA3"/>
      <c r="HRB3"/>
      <c r="HRC3"/>
      <c r="HRD3"/>
      <c r="HRE3"/>
      <c r="HRF3"/>
      <c r="HRG3"/>
      <c r="HRH3"/>
      <c r="HRI3"/>
      <c r="HRJ3"/>
      <c r="HRK3"/>
      <c r="HRL3"/>
      <c r="HRM3"/>
      <c r="HRN3"/>
      <c r="HRO3"/>
      <c r="HRP3"/>
      <c r="HRQ3"/>
      <c r="HRR3"/>
      <c r="HRS3"/>
      <c r="HRT3"/>
      <c r="HRU3"/>
      <c r="HRV3"/>
      <c r="HRW3"/>
      <c r="HRX3"/>
      <c r="HRY3"/>
      <c r="HRZ3"/>
      <c r="HSA3"/>
      <c r="HSB3"/>
      <c r="HSC3"/>
      <c r="HSD3"/>
      <c r="HSE3"/>
      <c r="HSF3"/>
      <c r="HSG3"/>
      <c r="HSH3"/>
      <c r="HSI3"/>
      <c r="HSJ3"/>
      <c r="HSK3"/>
      <c r="HSL3"/>
      <c r="HSM3"/>
      <c r="HSN3"/>
      <c r="HSO3"/>
      <c r="HSP3"/>
      <c r="HSQ3"/>
      <c r="HSR3"/>
      <c r="HSS3"/>
      <c r="HST3"/>
      <c r="HSU3"/>
      <c r="HSV3"/>
      <c r="HSW3"/>
      <c r="HSX3"/>
      <c r="HSY3"/>
      <c r="HSZ3"/>
      <c r="HTA3"/>
      <c r="HTB3"/>
      <c r="HTC3"/>
      <c r="HTD3"/>
      <c r="HTE3"/>
      <c r="HTF3"/>
      <c r="HTG3"/>
      <c r="HTH3"/>
      <c r="HTI3"/>
      <c r="HTJ3"/>
      <c r="HTK3"/>
      <c r="HTL3"/>
      <c r="HTM3"/>
      <c r="HTN3"/>
      <c r="HTO3"/>
      <c r="HTP3"/>
      <c r="HTQ3"/>
      <c r="HTR3"/>
      <c r="HTS3"/>
      <c r="HTT3"/>
      <c r="HTU3"/>
      <c r="HTV3"/>
      <c r="HTW3"/>
      <c r="HTX3"/>
      <c r="HTY3"/>
      <c r="HTZ3"/>
      <c r="HUA3"/>
      <c r="HUB3"/>
      <c r="HUC3"/>
      <c r="HUD3"/>
      <c r="HUE3"/>
      <c r="HUF3"/>
      <c r="HUG3"/>
      <c r="HUH3"/>
      <c r="HUI3"/>
      <c r="HUJ3"/>
      <c r="HUK3"/>
      <c r="HUL3"/>
      <c r="HUM3"/>
      <c r="HUN3"/>
      <c r="HUO3"/>
      <c r="HUP3"/>
      <c r="HUQ3"/>
      <c r="HUR3"/>
      <c r="HUS3"/>
      <c r="HUT3"/>
      <c r="HUU3"/>
      <c r="HUV3"/>
      <c r="HUW3"/>
      <c r="HUX3"/>
      <c r="HUY3"/>
      <c r="HUZ3"/>
      <c r="HVA3"/>
      <c r="HVB3"/>
      <c r="HVC3"/>
      <c r="HVD3"/>
      <c r="HVE3"/>
      <c r="HVF3"/>
      <c r="HVG3"/>
      <c r="HVH3"/>
      <c r="HVI3"/>
      <c r="HVJ3"/>
      <c r="HVK3"/>
      <c r="HVL3"/>
      <c r="HVM3"/>
      <c r="HVN3"/>
      <c r="HVO3"/>
      <c r="HVP3"/>
      <c r="HVQ3"/>
      <c r="HVR3"/>
      <c r="HVS3"/>
      <c r="HVT3"/>
      <c r="HVU3"/>
      <c r="HVV3"/>
      <c r="HVW3"/>
      <c r="HVX3"/>
      <c r="HVY3"/>
      <c r="HVZ3"/>
      <c r="HWA3"/>
      <c r="HWB3"/>
      <c r="HWC3"/>
      <c r="HWD3"/>
      <c r="HWE3"/>
      <c r="HWF3"/>
      <c r="HWG3"/>
      <c r="HWH3"/>
      <c r="HWI3"/>
      <c r="HWJ3"/>
      <c r="HWK3"/>
      <c r="HWL3"/>
      <c r="HWM3"/>
      <c r="HWN3"/>
      <c r="HWO3"/>
      <c r="HWP3"/>
      <c r="HWQ3"/>
      <c r="HWR3"/>
      <c r="HWS3"/>
      <c r="HWT3"/>
      <c r="HWU3"/>
      <c r="HWV3"/>
      <c r="HWW3"/>
      <c r="HWX3"/>
      <c r="HWY3"/>
      <c r="HWZ3"/>
      <c r="HXA3"/>
      <c r="HXB3"/>
      <c r="HXC3"/>
      <c r="HXD3"/>
      <c r="HXE3"/>
      <c r="HXF3"/>
      <c r="HXG3"/>
      <c r="HXH3"/>
      <c r="HXI3"/>
      <c r="HXJ3"/>
      <c r="HXK3"/>
      <c r="HXL3"/>
      <c r="HXM3"/>
      <c r="HXN3"/>
      <c r="HXO3"/>
      <c r="HXP3"/>
      <c r="HXQ3"/>
      <c r="HXR3"/>
      <c r="HXS3"/>
      <c r="HXT3"/>
      <c r="HXU3"/>
      <c r="HXV3"/>
      <c r="HXW3"/>
      <c r="HXX3"/>
      <c r="HXY3"/>
      <c r="HXZ3"/>
      <c r="HYA3"/>
      <c r="HYB3"/>
      <c r="HYC3"/>
      <c r="HYD3"/>
      <c r="HYE3"/>
      <c r="HYF3"/>
      <c r="HYG3"/>
      <c r="HYH3"/>
      <c r="HYI3"/>
      <c r="HYJ3"/>
      <c r="HYK3"/>
      <c r="HYL3"/>
      <c r="HYM3"/>
      <c r="HYN3"/>
      <c r="HYO3"/>
      <c r="HYP3"/>
      <c r="HYQ3"/>
      <c r="HYR3"/>
      <c r="HYS3"/>
      <c r="HYT3"/>
      <c r="HYU3"/>
      <c r="HYV3"/>
      <c r="HYW3"/>
      <c r="HYX3"/>
      <c r="HYY3"/>
      <c r="HYZ3"/>
      <c r="HZA3"/>
      <c r="HZB3"/>
      <c r="HZC3"/>
      <c r="HZD3"/>
      <c r="HZE3"/>
      <c r="HZF3"/>
      <c r="HZG3"/>
      <c r="HZH3"/>
      <c r="HZI3"/>
      <c r="HZJ3"/>
      <c r="HZK3"/>
      <c r="HZL3"/>
      <c r="HZM3"/>
      <c r="HZN3"/>
      <c r="HZO3"/>
      <c r="HZP3"/>
      <c r="HZQ3"/>
      <c r="HZR3"/>
      <c r="HZS3"/>
      <c r="HZT3"/>
      <c r="HZU3"/>
      <c r="HZV3"/>
      <c r="HZW3"/>
      <c r="HZX3"/>
      <c r="HZY3"/>
      <c r="HZZ3"/>
      <c r="IAA3"/>
      <c r="IAB3"/>
      <c r="IAC3"/>
      <c r="IAD3"/>
      <c r="IAE3"/>
      <c r="IAF3"/>
      <c r="IAG3"/>
      <c r="IAH3"/>
      <c r="IAI3"/>
      <c r="IAJ3"/>
      <c r="IAK3"/>
      <c r="IAL3"/>
      <c r="IAM3"/>
      <c r="IAN3"/>
      <c r="IAO3"/>
      <c r="IAP3"/>
      <c r="IAQ3"/>
      <c r="IAR3"/>
      <c r="IAS3"/>
      <c r="IAT3"/>
      <c r="IAU3"/>
      <c r="IAV3"/>
      <c r="IAW3"/>
      <c r="IAX3"/>
      <c r="IAY3"/>
      <c r="IAZ3"/>
      <c r="IBA3"/>
      <c r="IBB3"/>
      <c r="IBC3"/>
      <c r="IBD3"/>
      <c r="IBE3"/>
      <c r="IBF3"/>
      <c r="IBG3"/>
      <c r="IBH3"/>
      <c r="IBI3"/>
      <c r="IBJ3"/>
      <c r="IBK3"/>
      <c r="IBL3"/>
      <c r="IBM3"/>
      <c r="IBN3"/>
      <c r="IBO3"/>
      <c r="IBP3"/>
      <c r="IBQ3"/>
      <c r="IBR3"/>
      <c r="IBS3"/>
      <c r="IBT3"/>
      <c r="IBU3"/>
      <c r="IBV3"/>
      <c r="IBW3"/>
      <c r="IBX3"/>
      <c r="IBY3"/>
      <c r="IBZ3"/>
      <c r="ICA3"/>
      <c r="ICB3"/>
      <c r="ICC3"/>
      <c r="ICD3"/>
      <c r="ICE3"/>
      <c r="ICF3"/>
      <c r="ICG3"/>
      <c r="ICH3"/>
      <c r="ICI3"/>
      <c r="ICJ3"/>
      <c r="ICK3"/>
      <c r="ICL3"/>
      <c r="ICM3"/>
      <c r="ICN3"/>
      <c r="ICO3"/>
      <c r="ICP3"/>
      <c r="ICQ3"/>
      <c r="ICR3"/>
      <c r="ICS3"/>
      <c r="ICT3"/>
      <c r="ICU3"/>
      <c r="ICV3"/>
      <c r="ICW3"/>
      <c r="ICX3"/>
      <c r="ICY3"/>
      <c r="ICZ3"/>
      <c r="IDA3"/>
      <c r="IDB3"/>
      <c r="IDC3"/>
      <c r="IDD3"/>
      <c r="IDE3"/>
      <c r="IDF3"/>
      <c r="IDG3"/>
      <c r="IDH3"/>
      <c r="IDI3"/>
      <c r="IDJ3"/>
      <c r="IDK3"/>
      <c r="IDL3"/>
      <c r="IDM3"/>
      <c r="IDN3"/>
      <c r="IDO3"/>
      <c r="IDP3"/>
      <c r="IDQ3"/>
      <c r="IDR3"/>
      <c r="IDS3"/>
      <c r="IDT3"/>
      <c r="IDU3"/>
      <c r="IDV3"/>
      <c r="IDW3"/>
      <c r="IDX3"/>
      <c r="IDY3"/>
      <c r="IDZ3"/>
      <c r="IEA3"/>
      <c r="IEB3"/>
      <c r="IEC3"/>
      <c r="IED3"/>
      <c r="IEE3"/>
      <c r="IEF3"/>
      <c r="IEG3"/>
      <c r="IEH3"/>
      <c r="IEI3"/>
      <c r="IEJ3"/>
      <c r="IEK3"/>
      <c r="IEL3"/>
      <c r="IEM3"/>
      <c r="IEN3"/>
      <c r="IEO3"/>
      <c r="IEP3"/>
      <c r="IEQ3"/>
      <c r="IER3"/>
      <c r="IES3"/>
      <c r="IET3"/>
      <c r="IEU3"/>
      <c r="IEV3"/>
      <c r="IEW3"/>
      <c r="IEX3"/>
      <c r="IEY3"/>
      <c r="IEZ3"/>
      <c r="IFA3"/>
      <c r="IFB3"/>
      <c r="IFC3"/>
      <c r="IFD3"/>
      <c r="IFE3"/>
      <c r="IFF3"/>
      <c r="IFG3"/>
      <c r="IFH3"/>
      <c r="IFI3"/>
      <c r="IFJ3"/>
      <c r="IFK3"/>
      <c r="IFL3"/>
      <c r="IFM3"/>
      <c r="IFN3"/>
      <c r="IFO3"/>
      <c r="IFP3"/>
      <c r="IFQ3"/>
      <c r="IFR3"/>
      <c r="IFS3"/>
      <c r="IFT3"/>
      <c r="IFU3"/>
      <c r="IFV3"/>
      <c r="IFW3"/>
      <c r="IFX3"/>
      <c r="IFY3"/>
      <c r="IFZ3"/>
      <c r="IGA3"/>
      <c r="IGB3"/>
      <c r="IGC3"/>
      <c r="IGD3"/>
      <c r="IGE3"/>
      <c r="IGF3"/>
      <c r="IGG3"/>
      <c r="IGH3"/>
      <c r="IGI3"/>
      <c r="IGJ3"/>
      <c r="IGK3"/>
      <c r="IGL3"/>
      <c r="IGM3"/>
      <c r="IGN3"/>
      <c r="IGO3"/>
      <c r="IGP3"/>
      <c r="IGQ3"/>
      <c r="IGR3"/>
      <c r="IGS3"/>
      <c r="IGT3"/>
      <c r="IGU3"/>
      <c r="IGV3"/>
      <c r="IGW3"/>
      <c r="IGX3"/>
      <c r="IGY3"/>
      <c r="IGZ3"/>
      <c r="IHA3"/>
      <c r="IHB3"/>
      <c r="IHC3"/>
      <c r="IHD3"/>
      <c r="IHE3"/>
      <c r="IHF3"/>
      <c r="IHG3"/>
      <c r="IHH3"/>
      <c r="IHI3"/>
      <c r="IHJ3"/>
      <c r="IHK3"/>
      <c r="IHL3"/>
      <c r="IHM3"/>
      <c r="IHN3"/>
      <c r="IHO3"/>
      <c r="IHP3"/>
      <c r="IHQ3"/>
      <c r="IHR3"/>
      <c r="IHS3"/>
      <c r="IHT3"/>
      <c r="IHU3"/>
      <c r="IHV3"/>
      <c r="IHW3"/>
      <c r="IHX3"/>
      <c r="IHY3"/>
      <c r="IHZ3"/>
      <c r="IIA3"/>
      <c r="IIB3"/>
      <c r="IIC3"/>
      <c r="IID3"/>
      <c r="IIE3"/>
      <c r="IIF3"/>
      <c r="IIG3"/>
      <c r="IIH3"/>
      <c r="III3"/>
      <c r="IIJ3"/>
      <c r="IIK3"/>
      <c r="IIL3"/>
      <c r="IIM3"/>
      <c r="IIN3"/>
      <c r="IIO3"/>
      <c r="IIP3"/>
      <c r="IIQ3"/>
      <c r="IIR3"/>
      <c r="IIS3"/>
      <c r="IIT3"/>
      <c r="IIU3"/>
      <c r="IIV3"/>
      <c r="IIW3"/>
      <c r="IIX3"/>
      <c r="IIY3"/>
      <c r="IIZ3"/>
      <c r="IJA3"/>
      <c r="IJB3"/>
      <c r="IJC3"/>
      <c r="IJD3"/>
      <c r="IJE3"/>
      <c r="IJF3"/>
      <c r="IJG3"/>
      <c r="IJH3"/>
      <c r="IJI3"/>
      <c r="IJJ3"/>
      <c r="IJK3"/>
      <c r="IJL3"/>
      <c r="IJM3"/>
      <c r="IJN3"/>
      <c r="IJO3"/>
      <c r="IJP3"/>
      <c r="IJQ3"/>
      <c r="IJR3"/>
      <c r="IJS3"/>
      <c r="IJT3"/>
      <c r="IJU3"/>
      <c r="IJV3"/>
      <c r="IJW3"/>
      <c r="IJX3"/>
      <c r="IJY3"/>
      <c r="IJZ3"/>
      <c r="IKA3"/>
      <c r="IKB3"/>
      <c r="IKC3"/>
      <c r="IKD3"/>
      <c r="IKE3"/>
      <c r="IKF3"/>
      <c r="IKG3"/>
      <c r="IKH3"/>
      <c r="IKI3"/>
      <c r="IKJ3"/>
      <c r="IKK3"/>
      <c r="IKL3"/>
      <c r="IKM3"/>
      <c r="IKN3"/>
      <c r="IKO3"/>
      <c r="IKP3"/>
      <c r="IKQ3"/>
      <c r="IKR3"/>
      <c r="IKS3"/>
      <c r="IKT3"/>
      <c r="IKU3"/>
      <c r="IKV3"/>
      <c r="IKW3"/>
      <c r="IKX3"/>
      <c r="IKY3"/>
      <c r="IKZ3"/>
      <c r="ILA3"/>
      <c r="ILB3"/>
      <c r="ILC3"/>
      <c r="ILD3"/>
      <c r="ILE3"/>
      <c r="ILF3"/>
      <c r="ILG3"/>
      <c r="ILH3"/>
      <c r="ILI3"/>
      <c r="ILJ3"/>
      <c r="ILK3"/>
      <c r="ILL3"/>
      <c r="ILM3"/>
      <c r="ILN3"/>
      <c r="ILO3"/>
      <c r="ILP3"/>
      <c r="ILQ3"/>
      <c r="ILR3"/>
      <c r="ILS3"/>
      <c r="ILT3"/>
      <c r="ILU3"/>
      <c r="ILV3"/>
      <c r="ILW3"/>
      <c r="ILX3"/>
      <c r="ILY3"/>
      <c r="ILZ3"/>
      <c r="IMA3"/>
      <c r="IMB3"/>
      <c r="IMC3"/>
      <c r="IMD3"/>
      <c r="IME3"/>
      <c r="IMF3"/>
      <c r="IMG3"/>
      <c r="IMH3"/>
      <c r="IMI3"/>
      <c r="IMJ3"/>
      <c r="IMK3"/>
      <c r="IML3"/>
      <c r="IMM3"/>
      <c r="IMN3"/>
      <c r="IMO3"/>
      <c r="IMP3"/>
      <c r="IMQ3"/>
      <c r="IMR3"/>
      <c r="IMS3"/>
      <c r="IMT3"/>
      <c r="IMU3"/>
      <c r="IMV3"/>
      <c r="IMW3"/>
      <c r="IMX3"/>
      <c r="IMY3"/>
      <c r="IMZ3"/>
      <c r="INA3"/>
      <c r="INB3"/>
      <c r="INC3"/>
      <c r="IND3"/>
      <c r="INE3"/>
      <c r="INF3"/>
      <c r="ING3"/>
      <c r="INH3"/>
      <c r="INI3"/>
      <c r="INJ3"/>
      <c r="INK3"/>
      <c r="INL3"/>
      <c r="INM3"/>
      <c r="INN3"/>
      <c r="INO3"/>
      <c r="INP3"/>
      <c r="INQ3"/>
      <c r="INR3"/>
      <c r="INS3"/>
      <c r="INT3"/>
      <c r="INU3"/>
      <c r="INV3"/>
      <c r="INW3"/>
      <c r="INX3"/>
      <c r="INY3"/>
      <c r="INZ3"/>
      <c r="IOA3"/>
      <c r="IOB3"/>
      <c r="IOC3"/>
      <c r="IOD3"/>
      <c r="IOE3"/>
      <c r="IOF3"/>
      <c r="IOG3"/>
      <c r="IOH3"/>
      <c r="IOI3"/>
      <c r="IOJ3"/>
      <c r="IOK3"/>
      <c r="IOL3"/>
      <c r="IOM3"/>
      <c r="ION3"/>
      <c r="IOO3"/>
      <c r="IOP3"/>
      <c r="IOQ3"/>
      <c r="IOR3"/>
      <c r="IOS3"/>
      <c r="IOT3"/>
      <c r="IOU3"/>
      <c r="IOV3"/>
      <c r="IOW3"/>
      <c r="IOX3"/>
      <c r="IOY3"/>
      <c r="IOZ3"/>
      <c r="IPA3"/>
      <c r="IPB3"/>
      <c r="IPC3"/>
      <c r="IPD3"/>
      <c r="IPE3"/>
      <c r="IPF3"/>
      <c r="IPG3"/>
      <c r="IPH3"/>
      <c r="IPI3"/>
      <c r="IPJ3"/>
      <c r="IPK3"/>
      <c r="IPL3"/>
      <c r="IPM3"/>
      <c r="IPN3"/>
      <c r="IPO3"/>
      <c r="IPP3"/>
      <c r="IPQ3"/>
      <c r="IPR3"/>
      <c r="IPS3"/>
      <c r="IPT3"/>
      <c r="IPU3"/>
      <c r="IPV3"/>
      <c r="IPW3"/>
      <c r="IPX3"/>
      <c r="IPY3"/>
      <c r="IPZ3"/>
      <c r="IQA3"/>
      <c r="IQB3"/>
      <c r="IQC3"/>
      <c r="IQD3"/>
      <c r="IQE3"/>
      <c r="IQF3"/>
      <c r="IQG3"/>
      <c r="IQH3"/>
      <c r="IQI3"/>
      <c r="IQJ3"/>
      <c r="IQK3"/>
      <c r="IQL3"/>
      <c r="IQM3"/>
      <c r="IQN3"/>
      <c r="IQO3"/>
      <c r="IQP3"/>
      <c r="IQQ3"/>
      <c r="IQR3"/>
      <c r="IQS3"/>
      <c r="IQT3"/>
      <c r="IQU3"/>
      <c r="IQV3"/>
      <c r="IQW3"/>
      <c r="IQX3"/>
      <c r="IQY3"/>
      <c r="IQZ3"/>
      <c r="IRA3"/>
      <c r="IRB3"/>
      <c r="IRC3"/>
      <c r="IRD3"/>
      <c r="IRE3"/>
      <c r="IRF3"/>
      <c r="IRG3"/>
      <c r="IRH3"/>
      <c r="IRI3"/>
      <c r="IRJ3"/>
      <c r="IRK3"/>
      <c r="IRL3"/>
      <c r="IRM3"/>
      <c r="IRN3"/>
      <c r="IRO3"/>
      <c r="IRP3"/>
      <c r="IRQ3"/>
      <c r="IRR3"/>
      <c r="IRS3"/>
      <c r="IRT3"/>
      <c r="IRU3"/>
      <c r="IRV3"/>
      <c r="IRW3"/>
      <c r="IRX3"/>
      <c r="IRY3"/>
      <c r="IRZ3"/>
      <c r="ISA3"/>
      <c r="ISB3"/>
      <c r="ISC3"/>
      <c r="ISD3"/>
      <c r="ISE3"/>
      <c r="ISF3"/>
      <c r="ISG3"/>
      <c r="ISH3"/>
      <c r="ISI3"/>
      <c r="ISJ3"/>
      <c r="ISK3"/>
      <c r="ISL3"/>
      <c r="ISM3"/>
      <c r="ISN3"/>
      <c r="ISO3"/>
      <c r="ISP3"/>
      <c r="ISQ3"/>
      <c r="ISR3"/>
      <c r="ISS3"/>
      <c r="IST3"/>
      <c r="ISU3"/>
      <c r="ISV3"/>
      <c r="ISW3"/>
      <c r="ISX3"/>
      <c r="ISY3"/>
      <c r="ISZ3"/>
      <c r="ITA3"/>
      <c r="ITB3"/>
      <c r="ITC3"/>
      <c r="ITD3"/>
      <c r="ITE3"/>
      <c r="ITF3"/>
      <c r="ITG3"/>
      <c r="ITH3"/>
      <c r="ITI3"/>
      <c r="ITJ3"/>
      <c r="ITK3"/>
      <c r="ITL3"/>
      <c r="ITM3"/>
      <c r="ITN3"/>
      <c r="ITO3"/>
      <c r="ITP3"/>
      <c r="ITQ3"/>
      <c r="ITR3"/>
      <c r="ITS3"/>
      <c r="ITT3"/>
      <c r="ITU3"/>
      <c r="ITV3"/>
      <c r="ITW3"/>
      <c r="ITX3"/>
      <c r="ITY3"/>
      <c r="ITZ3"/>
      <c r="IUA3"/>
      <c r="IUB3"/>
      <c r="IUC3"/>
      <c r="IUD3"/>
      <c r="IUE3"/>
      <c r="IUF3"/>
      <c r="IUG3"/>
      <c r="IUH3"/>
      <c r="IUI3"/>
      <c r="IUJ3"/>
      <c r="IUK3"/>
      <c r="IUL3"/>
      <c r="IUM3"/>
      <c r="IUN3"/>
      <c r="IUO3"/>
      <c r="IUP3"/>
      <c r="IUQ3"/>
      <c r="IUR3"/>
      <c r="IUS3"/>
      <c r="IUT3"/>
      <c r="IUU3"/>
      <c r="IUV3"/>
      <c r="IUW3"/>
      <c r="IUX3"/>
      <c r="IUY3"/>
      <c r="IUZ3"/>
      <c r="IVA3"/>
      <c r="IVB3"/>
      <c r="IVC3"/>
      <c r="IVD3"/>
      <c r="IVE3"/>
      <c r="IVF3"/>
      <c r="IVG3"/>
      <c r="IVH3"/>
      <c r="IVI3"/>
      <c r="IVJ3"/>
      <c r="IVK3"/>
      <c r="IVL3"/>
      <c r="IVM3"/>
      <c r="IVN3"/>
      <c r="IVO3"/>
      <c r="IVP3"/>
      <c r="IVQ3"/>
      <c r="IVR3"/>
      <c r="IVS3"/>
      <c r="IVT3"/>
      <c r="IVU3"/>
      <c r="IVV3"/>
      <c r="IVW3"/>
      <c r="IVX3"/>
      <c r="IVY3"/>
      <c r="IVZ3"/>
      <c r="IWA3"/>
      <c r="IWB3"/>
      <c r="IWC3"/>
      <c r="IWD3"/>
      <c r="IWE3"/>
      <c r="IWF3"/>
      <c r="IWG3"/>
      <c r="IWH3"/>
      <c r="IWI3"/>
      <c r="IWJ3"/>
      <c r="IWK3"/>
      <c r="IWL3"/>
      <c r="IWM3"/>
      <c r="IWN3"/>
      <c r="IWO3"/>
      <c r="IWP3"/>
      <c r="IWQ3"/>
      <c r="IWR3"/>
      <c r="IWS3"/>
      <c r="IWT3"/>
      <c r="IWU3"/>
      <c r="IWV3"/>
      <c r="IWW3"/>
      <c r="IWX3"/>
      <c r="IWY3"/>
      <c r="IWZ3"/>
      <c r="IXA3"/>
      <c r="IXB3"/>
      <c r="IXC3"/>
      <c r="IXD3"/>
      <c r="IXE3"/>
      <c r="IXF3"/>
      <c r="IXG3"/>
      <c r="IXH3"/>
      <c r="IXI3"/>
      <c r="IXJ3"/>
      <c r="IXK3"/>
      <c r="IXL3"/>
      <c r="IXM3"/>
      <c r="IXN3"/>
      <c r="IXO3"/>
      <c r="IXP3"/>
      <c r="IXQ3"/>
      <c r="IXR3"/>
      <c r="IXS3"/>
      <c r="IXT3"/>
      <c r="IXU3"/>
      <c r="IXV3"/>
      <c r="IXW3"/>
      <c r="IXX3"/>
      <c r="IXY3"/>
      <c r="IXZ3"/>
      <c r="IYA3"/>
      <c r="IYB3"/>
      <c r="IYC3"/>
      <c r="IYD3"/>
      <c r="IYE3"/>
      <c r="IYF3"/>
      <c r="IYG3"/>
      <c r="IYH3"/>
      <c r="IYI3"/>
      <c r="IYJ3"/>
      <c r="IYK3"/>
      <c r="IYL3"/>
      <c r="IYM3"/>
      <c r="IYN3"/>
      <c r="IYO3"/>
      <c r="IYP3"/>
      <c r="IYQ3"/>
      <c r="IYR3"/>
      <c r="IYS3"/>
      <c r="IYT3"/>
      <c r="IYU3"/>
      <c r="IYV3"/>
      <c r="IYW3"/>
      <c r="IYX3"/>
      <c r="IYY3"/>
      <c r="IYZ3"/>
      <c r="IZA3"/>
      <c r="IZB3"/>
      <c r="IZC3"/>
      <c r="IZD3"/>
      <c r="IZE3"/>
      <c r="IZF3"/>
      <c r="IZG3"/>
      <c r="IZH3"/>
      <c r="IZI3"/>
      <c r="IZJ3"/>
      <c r="IZK3"/>
      <c r="IZL3"/>
      <c r="IZM3"/>
      <c r="IZN3"/>
      <c r="IZO3"/>
      <c r="IZP3"/>
      <c r="IZQ3"/>
      <c r="IZR3"/>
      <c r="IZS3"/>
      <c r="IZT3"/>
      <c r="IZU3"/>
      <c r="IZV3"/>
      <c r="IZW3"/>
      <c r="IZX3"/>
      <c r="IZY3"/>
      <c r="IZZ3"/>
      <c r="JAA3"/>
      <c r="JAB3"/>
      <c r="JAC3"/>
      <c r="JAD3"/>
      <c r="JAE3"/>
      <c r="JAF3"/>
      <c r="JAG3"/>
      <c r="JAH3"/>
      <c r="JAI3"/>
      <c r="JAJ3"/>
      <c r="JAK3"/>
      <c r="JAL3"/>
      <c r="JAM3"/>
      <c r="JAN3"/>
      <c r="JAO3"/>
      <c r="JAP3"/>
      <c r="JAQ3"/>
      <c r="JAR3"/>
      <c r="JAS3"/>
      <c r="JAT3"/>
      <c r="JAU3"/>
      <c r="JAV3"/>
      <c r="JAW3"/>
      <c r="JAX3"/>
      <c r="JAY3"/>
      <c r="JAZ3"/>
      <c r="JBA3"/>
      <c r="JBB3"/>
      <c r="JBC3"/>
      <c r="JBD3"/>
      <c r="JBE3"/>
      <c r="JBF3"/>
      <c r="JBG3"/>
      <c r="JBH3"/>
      <c r="JBI3"/>
      <c r="JBJ3"/>
      <c r="JBK3"/>
      <c r="JBL3"/>
      <c r="JBM3"/>
      <c r="JBN3"/>
      <c r="JBO3"/>
      <c r="JBP3"/>
      <c r="JBQ3"/>
      <c r="JBR3"/>
      <c r="JBS3"/>
      <c r="JBT3"/>
      <c r="JBU3"/>
      <c r="JBV3"/>
      <c r="JBW3"/>
      <c r="JBX3"/>
      <c r="JBY3"/>
      <c r="JBZ3"/>
      <c r="JCA3"/>
      <c r="JCB3"/>
      <c r="JCC3"/>
      <c r="JCD3"/>
      <c r="JCE3"/>
      <c r="JCF3"/>
      <c r="JCG3"/>
      <c r="JCH3"/>
      <c r="JCI3"/>
      <c r="JCJ3"/>
      <c r="JCK3"/>
      <c r="JCL3"/>
      <c r="JCM3"/>
      <c r="JCN3"/>
      <c r="JCO3"/>
      <c r="JCP3"/>
      <c r="JCQ3"/>
      <c r="JCR3"/>
      <c r="JCS3"/>
      <c r="JCT3"/>
      <c r="JCU3"/>
      <c r="JCV3"/>
      <c r="JCW3"/>
      <c r="JCX3"/>
      <c r="JCY3"/>
      <c r="JCZ3"/>
      <c r="JDA3"/>
      <c r="JDB3"/>
      <c r="JDC3"/>
      <c r="JDD3"/>
      <c r="JDE3"/>
      <c r="JDF3"/>
      <c r="JDG3"/>
      <c r="JDH3"/>
      <c r="JDI3"/>
      <c r="JDJ3"/>
      <c r="JDK3"/>
      <c r="JDL3"/>
      <c r="JDM3"/>
      <c r="JDN3"/>
      <c r="JDO3"/>
      <c r="JDP3"/>
      <c r="JDQ3"/>
      <c r="JDR3"/>
      <c r="JDS3"/>
      <c r="JDT3"/>
      <c r="JDU3"/>
      <c r="JDV3"/>
      <c r="JDW3"/>
      <c r="JDX3"/>
      <c r="JDY3"/>
      <c r="JDZ3"/>
      <c r="JEA3"/>
      <c r="JEB3"/>
      <c r="JEC3"/>
      <c r="JED3"/>
      <c r="JEE3"/>
      <c r="JEF3"/>
      <c r="JEG3"/>
      <c r="JEH3"/>
      <c r="JEI3"/>
      <c r="JEJ3"/>
      <c r="JEK3"/>
      <c r="JEL3"/>
      <c r="JEM3"/>
      <c r="JEN3"/>
      <c r="JEO3"/>
      <c r="JEP3"/>
      <c r="JEQ3"/>
      <c r="JER3"/>
      <c r="JES3"/>
      <c r="JET3"/>
      <c r="JEU3"/>
      <c r="JEV3"/>
      <c r="JEW3"/>
      <c r="JEX3"/>
      <c r="JEY3"/>
      <c r="JEZ3"/>
      <c r="JFA3"/>
      <c r="JFB3"/>
      <c r="JFC3"/>
      <c r="JFD3"/>
      <c r="JFE3"/>
      <c r="JFF3"/>
      <c r="JFG3"/>
      <c r="JFH3"/>
      <c r="JFI3"/>
      <c r="JFJ3"/>
      <c r="JFK3"/>
      <c r="JFL3"/>
      <c r="JFM3"/>
      <c r="JFN3"/>
      <c r="JFO3"/>
      <c r="JFP3"/>
      <c r="JFQ3"/>
      <c r="JFR3"/>
      <c r="JFS3"/>
      <c r="JFT3"/>
      <c r="JFU3"/>
      <c r="JFV3"/>
      <c r="JFW3"/>
      <c r="JFX3"/>
      <c r="JFY3"/>
      <c r="JFZ3"/>
      <c r="JGA3"/>
      <c r="JGB3"/>
      <c r="JGC3"/>
      <c r="JGD3"/>
      <c r="JGE3"/>
      <c r="JGF3"/>
      <c r="JGG3"/>
      <c r="JGH3"/>
      <c r="JGI3"/>
      <c r="JGJ3"/>
      <c r="JGK3"/>
      <c r="JGL3"/>
      <c r="JGM3"/>
      <c r="JGN3"/>
      <c r="JGO3"/>
      <c r="JGP3"/>
      <c r="JGQ3"/>
      <c r="JGR3"/>
      <c r="JGS3"/>
      <c r="JGT3"/>
      <c r="JGU3"/>
      <c r="JGV3"/>
      <c r="JGW3"/>
      <c r="JGX3"/>
      <c r="JGY3"/>
      <c r="JGZ3"/>
      <c r="JHA3"/>
      <c r="JHB3"/>
      <c r="JHC3"/>
      <c r="JHD3"/>
      <c r="JHE3"/>
      <c r="JHF3"/>
      <c r="JHG3"/>
      <c r="JHH3"/>
      <c r="JHI3"/>
      <c r="JHJ3"/>
      <c r="JHK3"/>
      <c r="JHL3"/>
      <c r="JHM3"/>
      <c r="JHN3"/>
      <c r="JHO3"/>
      <c r="JHP3"/>
      <c r="JHQ3"/>
      <c r="JHR3"/>
      <c r="JHS3"/>
      <c r="JHT3"/>
      <c r="JHU3"/>
      <c r="JHV3"/>
      <c r="JHW3"/>
      <c r="JHX3"/>
      <c r="JHY3"/>
      <c r="JHZ3"/>
      <c r="JIA3"/>
      <c r="JIB3"/>
      <c r="JIC3"/>
      <c r="JID3"/>
      <c r="JIE3"/>
      <c r="JIF3"/>
      <c r="JIG3"/>
      <c r="JIH3"/>
      <c r="JII3"/>
      <c r="JIJ3"/>
      <c r="JIK3"/>
      <c r="JIL3"/>
      <c r="JIM3"/>
      <c r="JIN3"/>
      <c r="JIO3"/>
      <c r="JIP3"/>
      <c r="JIQ3"/>
      <c r="JIR3"/>
      <c r="JIS3"/>
      <c r="JIT3"/>
      <c r="JIU3"/>
      <c r="JIV3"/>
      <c r="JIW3"/>
      <c r="JIX3"/>
      <c r="JIY3"/>
      <c r="JIZ3"/>
      <c r="JJA3"/>
      <c r="JJB3"/>
      <c r="JJC3"/>
      <c r="JJD3"/>
      <c r="JJE3"/>
      <c r="JJF3"/>
      <c r="JJG3"/>
      <c r="JJH3"/>
      <c r="JJI3"/>
      <c r="JJJ3"/>
      <c r="JJK3"/>
      <c r="JJL3"/>
      <c r="JJM3"/>
      <c r="JJN3"/>
      <c r="JJO3"/>
      <c r="JJP3"/>
      <c r="JJQ3"/>
      <c r="JJR3"/>
      <c r="JJS3"/>
      <c r="JJT3"/>
      <c r="JJU3"/>
      <c r="JJV3"/>
      <c r="JJW3"/>
      <c r="JJX3"/>
      <c r="JJY3"/>
      <c r="JJZ3"/>
      <c r="JKA3"/>
      <c r="JKB3"/>
      <c r="JKC3"/>
      <c r="JKD3"/>
      <c r="JKE3"/>
      <c r="JKF3"/>
      <c r="JKG3"/>
      <c r="JKH3"/>
      <c r="JKI3"/>
      <c r="JKJ3"/>
      <c r="JKK3"/>
      <c r="JKL3"/>
      <c r="JKM3"/>
      <c r="JKN3"/>
      <c r="JKO3"/>
      <c r="JKP3"/>
      <c r="JKQ3"/>
      <c r="JKR3"/>
      <c r="JKS3"/>
      <c r="JKT3"/>
      <c r="JKU3"/>
      <c r="JKV3"/>
      <c r="JKW3"/>
      <c r="JKX3"/>
      <c r="JKY3"/>
      <c r="JKZ3"/>
      <c r="JLA3"/>
      <c r="JLB3"/>
      <c r="JLC3"/>
      <c r="JLD3"/>
      <c r="JLE3"/>
      <c r="JLF3"/>
      <c r="JLG3"/>
      <c r="JLH3"/>
      <c r="JLI3"/>
      <c r="JLJ3"/>
      <c r="JLK3"/>
      <c r="JLL3"/>
      <c r="JLM3"/>
      <c r="JLN3"/>
      <c r="JLO3"/>
      <c r="JLP3"/>
      <c r="JLQ3"/>
      <c r="JLR3"/>
      <c r="JLS3"/>
      <c r="JLT3"/>
      <c r="JLU3"/>
      <c r="JLV3"/>
      <c r="JLW3"/>
      <c r="JLX3"/>
      <c r="JLY3"/>
      <c r="JLZ3"/>
      <c r="JMA3"/>
      <c r="JMB3"/>
      <c r="JMC3"/>
      <c r="JMD3"/>
      <c r="JME3"/>
      <c r="JMF3"/>
      <c r="JMG3"/>
      <c r="JMH3"/>
      <c r="JMI3"/>
      <c r="JMJ3"/>
      <c r="JMK3"/>
      <c r="JML3"/>
      <c r="JMM3"/>
      <c r="JMN3"/>
      <c r="JMO3"/>
      <c r="JMP3"/>
      <c r="JMQ3"/>
      <c r="JMR3"/>
      <c r="JMS3"/>
      <c r="JMT3"/>
      <c r="JMU3"/>
      <c r="JMV3"/>
      <c r="JMW3"/>
      <c r="JMX3"/>
      <c r="JMY3"/>
      <c r="JMZ3"/>
      <c r="JNA3"/>
      <c r="JNB3"/>
      <c r="JNC3"/>
      <c r="JND3"/>
      <c r="JNE3"/>
      <c r="JNF3"/>
      <c r="JNG3"/>
      <c r="JNH3"/>
      <c r="JNI3"/>
      <c r="JNJ3"/>
      <c r="JNK3"/>
      <c r="JNL3"/>
      <c r="JNM3"/>
      <c r="JNN3"/>
      <c r="JNO3"/>
      <c r="JNP3"/>
      <c r="JNQ3"/>
      <c r="JNR3"/>
      <c r="JNS3"/>
      <c r="JNT3"/>
      <c r="JNU3"/>
      <c r="JNV3"/>
      <c r="JNW3"/>
      <c r="JNX3"/>
      <c r="JNY3"/>
      <c r="JNZ3"/>
      <c r="JOA3"/>
      <c r="JOB3"/>
      <c r="JOC3"/>
      <c r="JOD3"/>
      <c r="JOE3"/>
      <c r="JOF3"/>
      <c r="JOG3"/>
      <c r="JOH3"/>
      <c r="JOI3"/>
      <c r="JOJ3"/>
      <c r="JOK3"/>
      <c r="JOL3"/>
      <c r="JOM3"/>
      <c r="JON3"/>
      <c r="JOO3"/>
      <c r="JOP3"/>
      <c r="JOQ3"/>
      <c r="JOR3"/>
      <c r="JOS3"/>
      <c r="JOT3"/>
      <c r="JOU3"/>
      <c r="JOV3"/>
      <c r="JOW3"/>
      <c r="JOX3"/>
      <c r="JOY3"/>
      <c r="JOZ3"/>
      <c r="JPA3"/>
      <c r="JPB3"/>
      <c r="JPC3"/>
      <c r="JPD3"/>
      <c r="JPE3"/>
      <c r="JPF3"/>
      <c r="JPG3"/>
      <c r="JPH3"/>
      <c r="JPI3"/>
      <c r="JPJ3"/>
      <c r="JPK3"/>
      <c r="JPL3"/>
      <c r="JPM3"/>
      <c r="JPN3"/>
      <c r="JPO3"/>
      <c r="JPP3"/>
      <c r="JPQ3"/>
      <c r="JPR3"/>
      <c r="JPS3"/>
      <c r="JPT3"/>
      <c r="JPU3"/>
      <c r="JPV3"/>
      <c r="JPW3"/>
      <c r="JPX3"/>
      <c r="JPY3"/>
      <c r="JPZ3"/>
      <c r="JQA3"/>
      <c r="JQB3"/>
      <c r="JQC3"/>
      <c r="JQD3"/>
      <c r="JQE3"/>
      <c r="JQF3"/>
      <c r="JQG3"/>
      <c r="JQH3"/>
      <c r="JQI3"/>
      <c r="JQJ3"/>
      <c r="JQK3"/>
      <c r="JQL3"/>
      <c r="JQM3"/>
      <c r="JQN3"/>
      <c r="JQO3"/>
      <c r="JQP3"/>
      <c r="JQQ3"/>
      <c r="JQR3"/>
      <c r="JQS3"/>
      <c r="JQT3"/>
      <c r="JQU3"/>
      <c r="JQV3"/>
      <c r="JQW3"/>
      <c r="JQX3"/>
      <c r="JQY3"/>
      <c r="JQZ3"/>
      <c r="JRA3"/>
      <c r="JRB3"/>
      <c r="JRC3"/>
      <c r="JRD3"/>
      <c r="JRE3"/>
      <c r="JRF3"/>
      <c r="JRG3"/>
      <c r="JRH3"/>
      <c r="JRI3"/>
      <c r="JRJ3"/>
      <c r="JRK3"/>
      <c r="JRL3"/>
      <c r="JRM3"/>
      <c r="JRN3"/>
      <c r="JRO3"/>
      <c r="JRP3"/>
      <c r="JRQ3"/>
      <c r="JRR3"/>
      <c r="JRS3"/>
      <c r="JRT3"/>
      <c r="JRU3"/>
      <c r="JRV3"/>
      <c r="JRW3"/>
      <c r="JRX3"/>
      <c r="JRY3"/>
      <c r="JRZ3"/>
      <c r="JSA3"/>
      <c r="JSB3"/>
      <c r="JSC3"/>
      <c r="JSD3"/>
      <c r="JSE3"/>
      <c r="JSF3"/>
      <c r="JSG3"/>
      <c r="JSH3"/>
      <c r="JSI3"/>
      <c r="JSJ3"/>
      <c r="JSK3"/>
      <c r="JSL3"/>
      <c r="JSM3"/>
      <c r="JSN3"/>
      <c r="JSO3"/>
      <c r="JSP3"/>
      <c r="JSQ3"/>
      <c r="JSR3"/>
      <c r="JSS3"/>
      <c r="JST3"/>
      <c r="JSU3"/>
      <c r="JSV3"/>
      <c r="JSW3"/>
      <c r="JSX3"/>
      <c r="JSY3"/>
      <c r="JSZ3"/>
      <c r="JTA3"/>
      <c r="JTB3"/>
      <c r="JTC3"/>
      <c r="JTD3"/>
      <c r="JTE3"/>
      <c r="JTF3"/>
      <c r="JTG3"/>
      <c r="JTH3"/>
      <c r="JTI3"/>
      <c r="JTJ3"/>
      <c r="JTK3"/>
      <c r="JTL3"/>
      <c r="JTM3"/>
      <c r="JTN3"/>
      <c r="JTO3"/>
      <c r="JTP3"/>
      <c r="JTQ3"/>
      <c r="JTR3"/>
      <c r="JTS3"/>
      <c r="JTT3"/>
      <c r="JTU3"/>
      <c r="JTV3"/>
      <c r="JTW3"/>
      <c r="JTX3"/>
      <c r="JTY3"/>
      <c r="JTZ3"/>
      <c r="JUA3"/>
      <c r="JUB3"/>
      <c r="JUC3"/>
      <c r="JUD3"/>
      <c r="JUE3"/>
      <c r="JUF3"/>
      <c r="JUG3"/>
      <c r="JUH3"/>
      <c r="JUI3"/>
      <c r="JUJ3"/>
      <c r="JUK3"/>
      <c r="JUL3"/>
      <c r="JUM3"/>
      <c r="JUN3"/>
      <c r="JUO3"/>
      <c r="JUP3"/>
      <c r="JUQ3"/>
      <c r="JUR3"/>
      <c r="JUS3"/>
      <c r="JUT3"/>
      <c r="JUU3"/>
      <c r="JUV3"/>
      <c r="JUW3"/>
      <c r="JUX3"/>
      <c r="JUY3"/>
      <c r="JUZ3"/>
      <c r="JVA3"/>
      <c r="JVB3"/>
      <c r="JVC3"/>
      <c r="JVD3"/>
      <c r="JVE3"/>
      <c r="JVF3"/>
      <c r="JVG3"/>
      <c r="JVH3"/>
      <c r="JVI3"/>
      <c r="JVJ3"/>
      <c r="JVK3"/>
      <c r="JVL3"/>
      <c r="JVM3"/>
      <c r="JVN3"/>
      <c r="JVO3"/>
      <c r="JVP3"/>
      <c r="JVQ3"/>
      <c r="JVR3"/>
      <c r="JVS3"/>
      <c r="JVT3"/>
      <c r="JVU3"/>
      <c r="JVV3"/>
      <c r="JVW3"/>
      <c r="JVX3"/>
      <c r="JVY3"/>
      <c r="JVZ3"/>
      <c r="JWA3"/>
      <c r="JWB3"/>
      <c r="JWC3"/>
      <c r="JWD3"/>
      <c r="JWE3"/>
      <c r="JWF3"/>
      <c r="JWG3"/>
      <c r="JWH3"/>
      <c r="JWI3"/>
      <c r="JWJ3"/>
      <c r="JWK3"/>
      <c r="JWL3"/>
      <c r="JWM3"/>
      <c r="JWN3"/>
      <c r="JWO3"/>
      <c r="JWP3"/>
      <c r="JWQ3"/>
      <c r="JWR3"/>
      <c r="JWS3"/>
      <c r="JWT3"/>
      <c r="JWU3"/>
      <c r="JWV3"/>
      <c r="JWW3"/>
      <c r="JWX3"/>
      <c r="JWY3"/>
      <c r="JWZ3"/>
      <c r="JXA3"/>
      <c r="JXB3"/>
      <c r="JXC3"/>
      <c r="JXD3"/>
      <c r="JXE3"/>
      <c r="JXF3"/>
      <c r="JXG3"/>
      <c r="JXH3"/>
      <c r="JXI3"/>
      <c r="JXJ3"/>
      <c r="JXK3"/>
      <c r="JXL3"/>
      <c r="JXM3"/>
      <c r="JXN3"/>
      <c r="JXO3"/>
      <c r="JXP3"/>
      <c r="JXQ3"/>
      <c r="JXR3"/>
      <c r="JXS3"/>
      <c r="JXT3"/>
      <c r="JXU3"/>
      <c r="JXV3"/>
      <c r="JXW3"/>
      <c r="JXX3"/>
      <c r="JXY3"/>
      <c r="JXZ3"/>
      <c r="JYA3"/>
      <c r="JYB3"/>
      <c r="JYC3"/>
      <c r="JYD3"/>
      <c r="JYE3"/>
      <c r="JYF3"/>
      <c r="JYG3"/>
      <c r="JYH3"/>
      <c r="JYI3"/>
      <c r="JYJ3"/>
      <c r="JYK3"/>
      <c r="JYL3"/>
      <c r="JYM3"/>
      <c r="JYN3"/>
      <c r="JYO3"/>
      <c r="JYP3"/>
      <c r="JYQ3"/>
      <c r="JYR3"/>
      <c r="JYS3"/>
      <c r="JYT3"/>
      <c r="JYU3"/>
      <c r="JYV3"/>
      <c r="JYW3"/>
      <c r="JYX3"/>
      <c r="JYY3"/>
      <c r="JYZ3"/>
      <c r="JZA3"/>
      <c r="JZB3"/>
      <c r="JZC3"/>
      <c r="JZD3"/>
      <c r="JZE3"/>
      <c r="JZF3"/>
      <c r="JZG3"/>
      <c r="JZH3"/>
      <c r="JZI3"/>
      <c r="JZJ3"/>
      <c r="JZK3"/>
      <c r="JZL3"/>
      <c r="JZM3"/>
      <c r="JZN3"/>
      <c r="JZO3"/>
      <c r="JZP3"/>
      <c r="JZQ3"/>
      <c r="JZR3"/>
      <c r="JZS3"/>
      <c r="JZT3"/>
      <c r="JZU3"/>
      <c r="JZV3"/>
      <c r="JZW3"/>
      <c r="JZX3"/>
      <c r="JZY3"/>
      <c r="JZZ3"/>
      <c r="KAA3"/>
      <c r="KAB3"/>
      <c r="KAC3"/>
      <c r="KAD3"/>
      <c r="KAE3"/>
      <c r="KAF3"/>
      <c r="KAG3"/>
      <c r="KAH3"/>
      <c r="KAI3"/>
      <c r="KAJ3"/>
      <c r="KAK3"/>
      <c r="KAL3"/>
      <c r="KAM3"/>
      <c r="KAN3"/>
      <c r="KAO3"/>
      <c r="KAP3"/>
      <c r="KAQ3"/>
      <c r="KAR3"/>
      <c r="KAS3"/>
      <c r="KAT3"/>
      <c r="KAU3"/>
      <c r="KAV3"/>
      <c r="KAW3"/>
      <c r="KAX3"/>
      <c r="KAY3"/>
      <c r="KAZ3"/>
      <c r="KBA3"/>
      <c r="KBB3"/>
      <c r="KBC3"/>
      <c r="KBD3"/>
      <c r="KBE3"/>
      <c r="KBF3"/>
      <c r="KBG3"/>
      <c r="KBH3"/>
      <c r="KBI3"/>
      <c r="KBJ3"/>
      <c r="KBK3"/>
      <c r="KBL3"/>
      <c r="KBM3"/>
      <c r="KBN3"/>
      <c r="KBO3"/>
      <c r="KBP3"/>
      <c r="KBQ3"/>
      <c r="KBR3"/>
      <c r="KBS3"/>
      <c r="KBT3"/>
      <c r="KBU3"/>
      <c r="KBV3"/>
      <c r="KBW3"/>
      <c r="KBX3"/>
      <c r="KBY3"/>
      <c r="KBZ3"/>
      <c r="KCA3"/>
      <c r="KCB3"/>
      <c r="KCC3"/>
      <c r="KCD3"/>
      <c r="KCE3"/>
      <c r="KCF3"/>
      <c r="KCG3"/>
      <c r="KCH3"/>
      <c r="KCI3"/>
      <c r="KCJ3"/>
      <c r="KCK3"/>
      <c r="KCL3"/>
      <c r="KCM3"/>
      <c r="KCN3"/>
      <c r="KCO3"/>
      <c r="KCP3"/>
      <c r="KCQ3"/>
      <c r="KCR3"/>
      <c r="KCS3"/>
      <c r="KCT3"/>
      <c r="KCU3"/>
      <c r="KCV3"/>
      <c r="KCW3"/>
      <c r="KCX3"/>
      <c r="KCY3"/>
      <c r="KCZ3"/>
      <c r="KDA3"/>
      <c r="KDB3"/>
      <c r="KDC3"/>
      <c r="KDD3"/>
      <c r="KDE3"/>
      <c r="KDF3"/>
      <c r="KDG3"/>
      <c r="KDH3"/>
      <c r="KDI3"/>
      <c r="KDJ3"/>
      <c r="KDK3"/>
      <c r="KDL3"/>
      <c r="KDM3"/>
      <c r="KDN3"/>
      <c r="KDO3"/>
      <c r="KDP3"/>
      <c r="KDQ3"/>
      <c r="KDR3"/>
      <c r="KDS3"/>
      <c r="KDT3"/>
      <c r="KDU3"/>
      <c r="KDV3"/>
      <c r="KDW3"/>
      <c r="KDX3"/>
      <c r="KDY3"/>
      <c r="KDZ3"/>
      <c r="KEA3"/>
      <c r="KEB3"/>
      <c r="KEC3"/>
      <c r="KED3"/>
      <c r="KEE3"/>
      <c r="KEF3"/>
      <c r="KEG3"/>
      <c r="KEH3"/>
      <c r="KEI3"/>
      <c r="KEJ3"/>
      <c r="KEK3"/>
      <c r="KEL3"/>
      <c r="KEM3"/>
      <c r="KEN3"/>
      <c r="KEO3"/>
      <c r="KEP3"/>
      <c r="KEQ3"/>
      <c r="KER3"/>
      <c r="KES3"/>
      <c r="KET3"/>
      <c r="KEU3"/>
      <c r="KEV3"/>
      <c r="KEW3"/>
      <c r="KEX3"/>
      <c r="KEY3"/>
      <c r="KEZ3"/>
      <c r="KFA3"/>
      <c r="KFB3"/>
      <c r="KFC3"/>
      <c r="KFD3"/>
      <c r="KFE3"/>
      <c r="KFF3"/>
      <c r="KFG3"/>
      <c r="KFH3"/>
      <c r="KFI3"/>
      <c r="KFJ3"/>
      <c r="KFK3"/>
      <c r="KFL3"/>
      <c r="KFM3"/>
      <c r="KFN3"/>
      <c r="KFO3"/>
      <c r="KFP3"/>
      <c r="KFQ3"/>
      <c r="KFR3"/>
      <c r="KFS3"/>
      <c r="KFT3"/>
      <c r="KFU3"/>
      <c r="KFV3"/>
      <c r="KFW3"/>
      <c r="KFX3"/>
      <c r="KFY3"/>
      <c r="KFZ3"/>
      <c r="KGA3"/>
      <c r="KGB3"/>
      <c r="KGC3"/>
      <c r="KGD3"/>
      <c r="KGE3"/>
      <c r="KGF3"/>
      <c r="KGG3"/>
      <c r="KGH3"/>
      <c r="KGI3"/>
      <c r="KGJ3"/>
      <c r="KGK3"/>
      <c r="KGL3"/>
      <c r="KGM3"/>
      <c r="KGN3"/>
      <c r="KGO3"/>
      <c r="KGP3"/>
      <c r="KGQ3"/>
      <c r="KGR3"/>
      <c r="KGS3"/>
      <c r="KGT3"/>
      <c r="KGU3"/>
      <c r="KGV3"/>
      <c r="KGW3"/>
      <c r="KGX3"/>
      <c r="KGY3"/>
      <c r="KGZ3"/>
      <c r="KHA3"/>
      <c r="KHB3"/>
      <c r="KHC3"/>
      <c r="KHD3"/>
      <c r="KHE3"/>
      <c r="KHF3"/>
      <c r="KHG3"/>
      <c r="KHH3"/>
      <c r="KHI3"/>
      <c r="KHJ3"/>
      <c r="KHK3"/>
      <c r="KHL3"/>
      <c r="KHM3"/>
      <c r="KHN3"/>
      <c r="KHO3"/>
      <c r="KHP3"/>
      <c r="KHQ3"/>
      <c r="KHR3"/>
      <c r="KHS3"/>
      <c r="KHT3"/>
      <c r="KHU3"/>
      <c r="KHV3"/>
      <c r="KHW3"/>
      <c r="KHX3"/>
      <c r="KHY3"/>
      <c r="KHZ3"/>
      <c r="KIA3"/>
      <c r="KIB3"/>
      <c r="KIC3"/>
      <c r="KID3"/>
      <c r="KIE3"/>
      <c r="KIF3"/>
      <c r="KIG3"/>
      <c r="KIH3"/>
      <c r="KII3"/>
      <c r="KIJ3"/>
      <c r="KIK3"/>
      <c r="KIL3"/>
      <c r="KIM3"/>
      <c r="KIN3"/>
      <c r="KIO3"/>
      <c r="KIP3"/>
      <c r="KIQ3"/>
      <c r="KIR3"/>
      <c r="KIS3"/>
      <c r="KIT3"/>
      <c r="KIU3"/>
      <c r="KIV3"/>
      <c r="KIW3"/>
      <c r="KIX3"/>
      <c r="KIY3"/>
      <c r="KIZ3"/>
      <c r="KJA3"/>
      <c r="KJB3"/>
      <c r="KJC3"/>
      <c r="KJD3"/>
      <c r="KJE3"/>
      <c r="KJF3"/>
      <c r="KJG3"/>
      <c r="KJH3"/>
      <c r="KJI3"/>
      <c r="KJJ3"/>
      <c r="KJK3"/>
      <c r="KJL3"/>
      <c r="KJM3"/>
      <c r="KJN3"/>
      <c r="KJO3"/>
      <c r="KJP3"/>
      <c r="KJQ3"/>
      <c r="KJR3"/>
      <c r="KJS3"/>
      <c r="KJT3"/>
      <c r="KJU3"/>
      <c r="KJV3"/>
      <c r="KJW3"/>
      <c r="KJX3"/>
      <c r="KJY3"/>
      <c r="KJZ3"/>
      <c r="KKA3"/>
      <c r="KKB3"/>
      <c r="KKC3"/>
      <c r="KKD3"/>
      <c r="KKE3"/>
      <c r="KKF3"/>
      <c r="KKG3"/>
      <c r="KKH3"/>
      <c r="KKI3"/>
      <c r="KKJ3"/>
      <c r="KKK3"/>
      <c r="KKL3"/>
      <c r="KKM3"/>
      <c r="KKN3"/>
      <c r="KKO3"/>
      <c r="KKP3"/>
      <c r="KKQ3"/>
      <c r="KKR3"/>
      <c r="KKS3"/>
      <c r="KKT3"/>
      <c r="KKU3"/>
      <c r="KKV3"/>
      <c r="KKW3"/>
      <c r="KKX3"/>
      <c r="KKY3"/>
      <c r="KKZ3"/>
      <c r="KLA3"/>
      <c r="KLB3"/>
      <c r="KLC3"/>
      <c r="KLD3"/>
      <c r="KLE3"/>
      <c r="KLF3"/>
      <c r="KLG3"/>
      <c r="KLH3"/>
      <c r="KLI3"/>
      <c r="KLJ3"/>
      <c r="KLK3"/>
      <c r="KLL3"/>
      <c r="KLM3"/>
      <c r="KLN3"/>
      <c r="KLO3"/>
      <c r="KLP3"/>
      <c r="KLQ3"/>
      <c r="KLR3"/>
      <c r="KLS3"/>
      <c r="KLT3"/>
      <c r="KLU3"/>
      <c r="KLV3"/>
      <c r="KLW3"/>
      <c r="KLX3"/>
      <c r="KLY3"/>
      <c r="KLZ3"/>
      <c r="KMA3"/>
      <c r="KMB3"/>
      <c r="KMC3"/>
      <c r="KMD3"/>
      <c r="KME3"/>
      <c r="KMF3"/>
      <c r="KMG3"/>
      <c r="KMH3"/>
      <c r="KMI3"/>
      <c r="KMJ3"/>
      <c r="KMK3"/>
      <c r="KML3"/>
      <c r="KMM3"/>
      <c r="KMN3"/>
      <c r="KMO3"/>
      <c r="KMP3"/>
      <c r="KMQ3"/>
      <c r="KMR3"/>
      <c r="KMS3"/>
      <c r="KMT3"/>
      <c r="KMU3"/>
      <c r="KMV3"/>
      <c r="KMW3"/>
      <c r="KMX3"/>
      <c r="KMY3"/>
      <c r="KMZ3"/>
      <c r="KNA3"/>
      <c r="KNB3"/>
      <c r="KNC3"/>
      <c r="KND3"/>
      <c r="KNE3"/>
      <c r="KNF3"/>
      <c r="KNG3"/>
      <c r="KNH3"/>
      <c r="KNI3"/>
      <c r="KNJ3"/>
      <c r="KNK3"/>
      <c r="KNL3"/>
      <c r="KNM3"/>
      <c r="KNN3"/>
      <c r="KNO3"/>
      <c r="KNP3"/>
      <c r="KNQ3"/>
      <c r="KNR3"/>
      <c r="KNS3"/>
      <c r="KNT3"/>
      <c r="KNU3"/>
      <c r="KNV3"/>
      <c r="KNW3"/>
      <c r="KNX3"/>
      <c r="KNY3"/>
      <c r="KNZ3"/>
      <c r="KOA3"/>
      <c r="KOB3"/>
      <c r="KOC3"/>
      <c r="KOD3"/>
      <c r="KOE3"/>
      <c r="KOF3"/>
      <c r="KOG3"/>
      <c r="KOH3"/>
      <c r="KOI3"/>
      <c r="KOJ3"/>
      <c r="KOK3"/>
      <c r="KOL3"/>
      <c r="KOM3"/>
      <c r="KON3"/>
      <c r="KOO3"/>
      <c r="KOP3"/>
      <c r="KOQ3"/>
      <c r="KOR3"/>
      <c r="KOS3"/>
      <c r="KOT3"/>
      <c r="KOU3"/>
      <c r="KOV3"/>
      <c r="KOW3"/>
      <c r="KOX3"/>
      <c r="KOY3"/>
      <c r="KOZ3"/>
      <c r="KPA3"/>
      <c r="KPB3"/>
      <c r="KPC3"/>
      <c r="KPD3"/>
      <c r="KPE3"/>
      <c r="KPF3"/>
      <c r="KPG3"/>
      <c r="KPH3"/>
      <c r="KPI3"/>
      <c r="KPJ3"/>
      <c r="KPK3"/>
      <c r="KPL3"/>
      <c r="KPM3"/>
      <c r="KPN3"/>
      <c r="KPO3"/>
      <c r="KPP3"/>
      <c r="KPQ3"/>
      <c r="KPR3"/>
      <c r="KPS3"/>
      <c r="KPT3"/>
      <c r="KPU3"/>
      <c r="KPV3"/>
      <c r="KPW3"/>
      <c r="KPX3"/>
      <c r="KPY3"/>
      <c r="KPZ3"/>
      <c r="KQA3"/>
      <c r="KQB3"/>
      <c r="KQC3"/>
      <c r="KQD3"/>
      <c r="KQE3"/>
      <c r="KQF3"/>
      <c r="KQG3"/>
      <c r="KQH3"/>
      <c r="KQI3"/>
      <c r="KQJ3"/>
      <c r="KQK3"/>
      <c r="KQL3"/>
      <c r="KQM3"/>
      <c r="KQN3"/>
      <c r="KQO3"/>
      <c r="KQP3"/>
      <c r="KQQ3"/>
      <c r="KQR3"/>
      <c r="KQS3"/>
      <c r="KQT3"/>
      <c r="KQU3"/>
      <c r="KQV3"/>
      <c r="KQW3"/>
      <c r="KQX3"/>
      <c r="KQY3"/>
      <c r="KQZ3"/>
      <c r="KRA3"/>
      <c r="KRB3"/>
      <c r="KRC3"/>
      <c r="KRD3"/>
      <c r="KRE3"/>
      <c r="KRF3"/>
      <c r="KRG3"/>
      <c r="KRH3"/>
      <c r="KRI3"/>
      <c r="KRJ3"/>
      <c r="KRK3"/>
      <c r="KRL3"/>
      <c r="KRM3"/>
      <c r="KRN3"/>
      <c r="KRO3"/>
      <c r="KRP3"/>
      <c r="KRQ3"/>
      <c r="KRR3"/>
      <c r="KRS3"/>
      <c r="KRT3"/>
      <c r="KRU3"/>
      <c r="KRV3"/>
      <c r="KRW3"/>
      <c r="KRX3"/>
      <c r="KRY3"/>
      <c r="KRZ3"/>
      <c r="KSA3"/>
      <c r="KSB3"/>
      <c r="KSC3"/>
      <c r="KSD3"/>
      <c r="KSE3"/>
      <c r="KSF3"/>
      <c r="KSG3"/>
      <c r="KSH3"/>
      <c r="KSI3"/>
      <c r="KSJ3"/>
      <c r="KSK3"/>
      <c r="KSL3"/>
      <c r="KSM3"/>
      <c r="KSN3"/>
      <c r="KSO3"/>
      <c r="KSP3"/>
      <c r="KSQ3"/>
      <c r="KSR3"/>
      <c r="KSS3"/>
      <c r="KST3"/>
      <c r="KSU3"/>
      <c r="KSV3"/>
      <c r="KSW3"/>
      <c r="KSX3"/>
      <c r="KSY3"/>
      <c r="KSZ3"/>
      <c r="KTA3"/>
      <c r="KTB3"/>
      <c r="KTC3"/>
      <c r="KTD3"/>
      <c r="KTE3"/>
      <c r="KTF3"/>
      <c r="KTG3"/>
      <c r="KTH3"/>
      <c r="KTI3"/>
      <c r="KTJ3"/>
      <c r="KTK3"/>
      <c r="KTL3"/>
      <c r="KTM3"/>
      <c r="KTN3"/>
      <c r="KTO3"/>
      <c r="KTP3"/>
      <c r="KTQ3"/>
      <c r="KTR3"/>
      <c r="KTS3"/>
      <c r="KTT3"/>
      <c r="KTU3"/>
      <c r="KTV3"/>
      <c r="KTW3"/>
      <c r="KTX3"/>
      <c r="KTY3"/>
      <c r="KTZ3"/>
      <c r="KUA3"/>
      <c r="KUB3"/>
      <c r="KUC3"/>
      <c r="KUD3"/>
      <c r="KUE3"/>
      <c r="KUF3"/>
      <c r="KUG3"/>
      <c r="KUH3"/>
      <c r="KUI3"/>
      <c r="KUJ3"/>
      <c r="KUK3"/>
      <c r="KUL3"/>
      <c r="KUM3"/>
      <c r="KUN3"/>
      <c r="KUO3"/>
      <c r="KUP3"/>
      <c r="KUQ3"/>
      <c r="KUR3"/>
      <c r="KUS3"/>
      <c r="KUT3"/>
      <c r="KUU3"/>
      <c r="KUV3"/>
      <c r="KUW3"/>
      <c r="KUX3"/>
      <c r="KUY3"/>
      <c r="KUZ3"/>
      <c r="KVA3"/>
      <c r="KVB3"/>
      <c r="KVC3"/>
      <c r="KVD3"/>
      <c r="KVE3"/>
      <c r="KVF3"/>
      <c r="KVG3"/>
      <c r="KVH3"/>
      <c r="KVI3"/>
      <c r="KVJ3"/>
      <c r="KVK3"/>
      <c r="KVL3"/>
      <c r="KVM3"/>
      <c r="KVN3"/>
      <c r="KVO3"/>
      <c r="KVP3"/>
      <c r="KVQ3"/>
      <c r="KVR3"/>
      <c r="KVS3"/>
      <c r="KVT3"/>
      <c r="KVU3"/>
      <c r="KVV3"/>
      <c r="KVW3"/>
      <c r="KVX3"/>
      <c r="KVY3"/>
      <c r="KVZ3"/>
      <c r="KWA3"/>
      <c r="KWB3"/>
      <c r="KWC3"/>
      <c r="KWD3"/>
      <c r="KWE3"/>
      <c r="KWF3"/>
      <c r="KWG3"/>
      <c r="KWH3"/>
      <c r="KWI3"/>
      <c r="KWJ3"/>
      <c r="KWK3"/>
      <c r="KWL3"/>
      <c r="KWM3"/>
      <c r="KWN3"/>
      <c r="KWO3"/>
      <c r="KWP3"/>
      <c r="KWQ3"/>
      <c r="KWR3"/>
      <c r="KWS3"/>
      <c r="KWT3"/>
      <c r="KWU3"/>
      <c r="KWV3"/>
      <c r="KWW3"/>
      <c r="KWX3"/>
      <c r="KWY3"/>
      <c r="KWZ3"/>
      <c r="KXA3"/>
      <c r="KXB3"/>
      <c r="KXC3"/>
      <c r="KXD3"/>
      <c r="KXE3"/>
      <c r="KXF3"/>
      <c r="KXG3"/>
      <c r="KXH3"/>
      <c r="KXI3"/>
      <c r="KXJ3"/>
      <c r="KXK3"/>
      <c r="KXL3"/>
      <c r="KXM3"/>
      <c r="KXN3"/>
      <c r="KXO3"/>
      <c r="KXP3"/>
      <c r="KXQ3"/>
      <c r="KXR3"/>
      <c r="KXS3"/>
      <c r="KXT3"/>
      <c r="KXU3"/>
      <c r="KXV3"/>
      <c r="KXW3"/>
      <c r="KXX3"/>
      <c r="KXY3"/>
      <c r="KXZ3"/>
      <c r="KYA3"/>
      <c r="KYB3"/>
      <c r="KYC3"/>
      <c r="KYD3"/>
      <c r="KYE3"/>
      <c r="KYF3"/>
      <c r="KYG3"/>
      <c r="KYH3"/>
      <c r="KYI3"/>
      <c r="KYJ3"/>
      <c r="KYK3"/>
      <c r="KYL3"/>
      <c r="KYM3"/>
      <c r="KYN3"/>
      <c r="KYO3"/>
      <c r="KYP3"/>
      <c r="KYQ3"/>
      <c r="KYR3"/>
      <c r="KYS3"/>
      <c r="KYT3"/>
      <c r="KYU3"/>
      <c r="KYV3"/>
      <c r="KYW3"/>
      <c r="KYX3"/>
      <c r="KYY3"/>
      <c r="KYZ3"/>
      <c r="KZA3"/>
      <c r="KZB3"/>
      <c r="KZC3"/>
      <c r="KZD3"/>
      <c r="KZE3"/>
      <c r="KZF3"/>
      <c r="KZG3"/>
      <c r="KZH3"/>
      <c r="KZI3"/>
      <c r="KZJ3"/>
      <c r="KZK3"/>
      <c r="KZL3"/>
      <c r="KZM3"/>
      <c r="KZN3"/>
      <c r="KZO3"/>
      <c r="KZP3"/>
      <c r="KZQ3"/>
      <c r="KZR3"/>
      <c r="KZS3"/>
      <c r="KZT3"/>
      <c r="KZU3"/>
      <c r="KZV3"/>
      <c r="KZW3"/>
      <c r="KZX3"/>
      <c r="KZY3"/>
      <c r="KZZ3"/>
      <c r="LAA3"/>
      <c r="LAB3"/>
      <c r="LAC3"/>
      <c r="LAD3"/>
      <c r="LAE3"/>
      <c r="LAF3"/>
      <c r="LAG3"/>
      <c r="LAH3"/>
      <c r="LAI3"/>
      <c r="LAJ3"/>
      <c r="LAK3"/>
      <c r="LAL3"/>
      <c r="LAM3"/>
      <c r="LAN3"/>
      <c r="LAO3"/>
      <c r="LAP3"/>
      <c r="LAQ3"/>
      <c r="LAR3"/>
      <c r="LAS3"/>
      <c r="LAT3"/>
      <c r="LAU3"/>
      <c r="LAV3"/>
      <c r="LAW3"/>
      <c r="LAX3"/>
      <c r="LAY3"/>
      <c r="LAZ3"/>
      <c r="LBA3"/>
      <c r="LBB3"/>
      <c r="LBC3"/>
      <c r="LBD3"/>
      <c r="LBE3"/>
      <c r="LBF3"/>
      <c r="LBG3"/>
      <c r="LBH3"/>
      <c r="LBI3"/>
      <c r="LBJ3"/>
      <c r="LBK3"/>
      <c r="LBL3"/>
      <c r="LBM3"/>
      <c r="LBN3"/>
      <c r="LBO3"/>
      <c r="LBP3"/>
      <c r="LBQ3"/>
      <c r="LBR3"/>
      <c r="LBS3"/>
      <c r="LBT3"/>
      <c r="LBU3"/>
      <c r="LBV3"/>
      <c r="LBW3"/>
      <c r="LBX3"/>
      <c r="LBY3"/>
      <c r="LBZ3"/>
      <c r="LCA3"/>
      <c r="LCB3"/>
      <c r="LCC3"/>
      <c r="LCD3"/>
      <c r="LCE3"/>
      <c r="LCF3"/>
      <c r="LCG3"/>
      <c r="LCH3"/>
      <c r="LCI3"/>
      <c r="LCJ3"/>
      <c r="LCK3"/>
      <c r="LCL3"/>
      <c r="LCM3"/>
      <c r="LCN3"/>
      <c r="LCO3"/>
      <c r="LCP3"/>
      <c r="LCQ3"/>
      <c r="LCR3"/>
      <c r="LCS3"/>
      <c r="LCT3"/>
      <c r="LCU3"/>
      <c r="LCV3"/>
      <c r="LCW3"/>
      <c r="LCX3"/>
      <c r="LCY3"/>
      <c r="LCZ3"/>
      <c r="LDA3"/>
      <c r="LDB3"/>
      <c r="LDC3"/>
      <c r="LDD3"/>
      <c r="LDE3"/>
      <c r="LDF3"/>
      <c r="LDG3"/>
      <c r="LDH3"/>
      <c r="LDI3"/>
      <c r="LDJ3"/>
      <c r="LDK3"/>
      <c r="LDL3"/>
      <c r="LDM3"/>
      <c r="LDN3"/>
      <c r="LDO3"/>
      <c r="LDP3"/>
      <c r="LDQ3"/>
      <c r="LDR3"/>
      <c r="LDS3"/>
      <c r="LDT3"/>
      <c r="LDU3"/>
      <c r="LDV3"/>
      <c r="LDW3"/>
      <c r="LDX3"/>
      <c r="LDY3"/>
      <c r="LDZ3"/>
      <c r="LEA3"/>
      <c r="LEB3"/>
      <c r="LEC3"/>
      <c r="LED3"/>
      <c r="LEE3"/>
      <c r="LEF3"/>
      <c r="LEG3"/>
      <c r="LEH3"/>
      <c r="LEI3"/>
      <c r="LEJ3"/>
      <c r="LEK3"/>
      <c r="LEL3"/>
      <c r="LEM3"/>
      <c r="LEN3"/>
      <c r="LEO3"/>
      <c r="LEP3"/>
      <c r="LEQ3"/>
      <c r="LER3"/>
      <c r="LES3"/>
      <c r="LET3"/>
      <c r="LEU3"/>
      <c r="LEV3"/>
      <c r="LEW3"/>
      <c r="LEX3"/>
      <c r="LEY3"/>
      <c r="LEZ3"/>
      <c r="LFA3"/>
      <c r="LFB3"/>
      <c r="LFC3"/>
      <c r="LFD3"/>
      <c r="LFE3"/>
      <c r="LFF3"/>
      <c r="LFG3"/>
      <c r="LFH3"/>
      <c r="LFI3"/>
      <c r="LFJ3"/>
      <c r="LFK3"/>
      <c r="LFL3"/>
      <c r="LFM3"/>
      <c r="LFN3"/>
      <c r="LFO3"/>
      <c r="LFP3"/>
      <c r="LFQ3"/>
      <c r="LFR3"/>
      <c r="LFS3"/>
      <c r="LFT3"/>
      <c r="LFU3"/>
      <c r="LFV3"/>
      <c r="LFW3"/>
      <c r="LFX3"/>
      <c r="LFY3"/>
      <c r="LFZ3"/>
      <c r="LGA3"/>
      <c r="LGB3"/>
      <c r="LGC3"/>
      <c r="LGD3"/>
      <c r="LGE3"/>
      <c r="LGF3"/>
      <c r="LGG3"/>
      <c r="LGH3"/>
      <c r="LGI3"/>
      <c r="LGJ3"/>
      <c r="LGK3"/>
      <c r="LGL3"/>
      <c r="LGM3"/>
      <c r="LGN3"/>
      <c r="LGO3"/>
      <c r="LGP3"/>
      <c r="LGQ3"/>
      <c r="LGR3"/>
      <c r="LGS3"/>
      <c r="LGT3"/>
      <c r="LGU3"/>
      <c r="LGV3"/>
      <c r="LGW3"/>
      <c r="LGX3"/>
      <c r="LGY3"/>
      <c r="LGZ3"/>
      <c r="LHA3"/>
      <c r="LHB3"/>
      <c r="LHC3"/>
      <c r="LHD3"/>
      <c r="LHE3"/>
      <c r="LHF3"/>
      <c r="LHG3"/>
      <c r="LHH3"/>
      <c r="LHI3"/>
      <c r="LHJ3"/>
      <c r="LHK3"/>
      <c r="LHL3"/>
      <c r="LHM3"/>
      <c r="LHN3"/>
      <c r="LHO3"/>
      <c r="LHP3"/>
      <c r="LHQ3"/>
      <c r="LHR3"/>
      <c r="LHS3"/>
      <c r="LHT3"/>
      <c r="LHU3"/>
      <c r="LHV3"/>
      <c r="LHW3"/>
      <c r="LHX3"/>
      <c r="LHY3"/>
      <c r="LHZ3"/>
      <c r="LIA3"/>
      <c r="LIB3"/>
      <c r="LIC3"/>
      <c r="LID3"/>
      <c r="LIE3"/>
      <c r="LIF3"/>
      <c r="LIG3"/>
      <c r="LIH3"/>
      <c r="LII3"/>
      <c r="LIJ3"/>
      <c r="LIK3"/>
      <c r="LIL3"/>
      <c r="LIM3"/>
      <c r="LIN3"/>
      <c r="LIO3"/>
      <c r="LIP3"/>
      <c r="LIQ3"/>
      <c r="LIR3"/>
      <c r="LIS3"/>
      <c r="LIT3"/>
      <c r="LIU3"/>
      <c r="LIV3"/>
      <c r="LIW3"/>
      <c r="LIX3"/>
      <c r="LIY3"/>
      <c r="LIZ3"/>
      <c r="LJA3"/>
      <c r="LJB3"/>
      <c r="LJC3"/>
      <c r="LJD3"/>
      <c r="LJE3"/>
      <c r="LJF3"/>
      <c r="LJG3"/>
      <c r="LJH3"/>
      <c r="LJI3"/>
      <c r="LJJ3"/>
      <c r="LJK3"/>
      <c r="LJL3"/>
      <c r="LJM3"/>
      <c r="LJN3"/>
      <c r="LJO3"/>
      <c r="LJP3"/>
      <c r="LJQ3"/>
      <c r="LJR3"/>
      <c r="LJS3"/>
      <c r="LJT3"/>
      <c r="LJU3"/>
      <c r="LJV3"/>
      <c r="LJW3"/>
      <c r="LJX3"/>
      <c r="LJY3"/>
      <c r="LJZ3"/>
      <c r="LKA3"/>
      <c r="LKB3"/>
      <c r="LKC3"/>
      <c r="LKD3"/>
      <c r="LKE3"/>
      <c r="LKF3"/>
      <c r="LKG3"/>
      <c r="LKH3"/>
      <c r="LKI3"/>
      <c r="LKJ3"/>
      <c r="LKK3"/>
      <c r="LKL3"/>
      <c r="LKM3"/>
      <c r="LKN3"/>
      <c r="LKO3"/>
      <c r="LKP3"/>
      <c r="LKQ3"/>
      <c r="LKR3"/>
      <c r="LKS3"/>
      <c r="LKT3"/>
      <c r="LKU3"/>
      <c r="LKV3"/>
      <c r="LKW3"/>
      <c r="LKX3"/>
      <c r="LKY3"/>
      <c r="LKZ3"/>
      <c r="LLA3"/>
      <c r="LLB3"/>
      <c r="LLC3"/>
      <c r="LLD3"/>
      <c r="LLE3"/>
      <c r="LLF3"/>
      <c r="LLG3"/>
      <c r="LLH3"/>
      <c r="LLI3"/>
      <c r="LLJ3"/>
      <c r="LLK3"/>
      <c r="LLL3"/>
      <c r="LLM3"/>
      <c r="LLN3"/>
      <c r="LLO3"/>
      <c r="LLP3"/>
      <c r="LLQ3"/>
      <c r="LLR3"/>
      <c r="LLS3"/>
      <c r="LLT3"/>
      <c r="LLU3"/>
      <c r="LLV3"/>
      <c r="LLW3"/>
      <c r="LLX3"/>
      <c r="LLY3"/>
      <c r="LLZ3"/>
      <c r="LMA3"/>
      <c r="LMB3"/>
      <c r="LMC3"/>
      <c r="LMD3"/>
      <c r="LME3"/>
      <c r="LMF3"/>
      <c r="LMG3"/>
      <c r="LMH3"/>
      <c r="LMI3"/>
      <c r="LMJ3"/>
      <c r="LMK3"/>
      <c r="LML3"/>
      <c r="LMM3"/>
      <c r="LMN3"/>
      <c r="LMO3"/>
      <c r="LMP3"/>
      <c r="LMQ3"/>
      <c r="LMR3"/>
      <c r="LMS3"/>
      <c r="LMT3"/>
      <c r="LMU3"/>
      <c r="LMV3"/>
      <c r="LMW3"/>
      <c r="LMX3"/>
      <c r="LMY3"/>
      <c r="LMZ3"/>
      <c r="LNA3"/>
      <c r="LNB3"/>
      <c r="LNC3"/>
      <c r="LND3"/>
      <c r="LNE3"/>
      <c r="LNF3"/>
      <c r="LNG3"/>
      <c r="LNH3"/>
      <c r="LNI3"/>
      <c r="LNJ3"/>
      <c r="LNK3"/>
      <c r="LNL3"/>
      <c r="LNM3"/>
      <c r="LNN3"/>
      <c r="LNO3"/>
      <c r="LNP3"/>
      <c r="LNQ3"/>
      <c r="LNR3"/>
      <c r="LNS3"/>
      <c r="LNT3"/>
      <c r="LNU3"/>
      <c r="LNV3"/>
      <c r="LNW3"/>
      <c r="LNX3"/>
      <c r="LNY3"/>
      <c r="LNZ3"/>
      <c r="LOA3"/>
      <c r="LOB3"/>
      <c r="LOC3"/>
      <c r="LOD3"/>
      <c r="LOE3"/>
      <c r="LOF3"/>
      <c r="LOG3"/>
      <c r="LOH3"/>
      <c r="LOI3"/>
      <c r="LOJ3"/>
      <c r="LOK3"/>
      <c r="LOL3"/>
      <c r="LOM3"/>
      <c r="LON3"/>
      <c r="LOO3"/>
      <c r="LOP3"/>
      <c r="LOQ3"/>
      <c r="LOR3"/>
      <c r="LOS3"/>
      <c r="LOT3"/>
      <c r="LOU3"/>
      <c r="LOV3"/>
      <c r="LOW3"/>
      <c r="LOX3"/>
      <c r="LOY3"/>
      <c r="LOZ3"/>
      <c r="LPA3"/>
      <c r="LPB3"/>
      <c r="LPC3"/>
      <c r="LPD3"/>
      <c r="LPE3"/>
      <c r="LPF3"/>
      <c r="LPG3"/>
      <c r="LPH3"/>
      <c r="LPI3"/>
      <c r="LPJ3"/>
      <c r="LPK3"/>
      <c r="LPL3"/>
      <c r="LPM3"/>
      <c r="LPN3"/>
      <c r="LPO3"/>
      <c r="LPP3"/>
      <c r="LPQ3"/>
      <c r="LPR3"/>
      <c r="LPS3"/>
      <c r="LPT3"/>
      <c r="LPU3"/>
      <c r="LPV3"/>
      <c r="LPW3"/>
      <c r="LPX3"/>
      <c r="LPY3"/>
      <c r="LPZ3"/>
      <c r="LQA3"/>
      <c r="LQB3"/>
      <c r="LQC3"/>
      <c r="LQD3"/>
      <c r="LQE3"/>
      <c r="LQF3"/>
      <c r="LQG3"/>
      <c r="LQH3"/>
      <c r="LQI3"/>
      <c r="LQJ3"/>
      <c r="LQK3"/>
      <c r="LQL3"/>
      <c r="LQM3"/>
      <c r="LQN3"/>
      <c r="LQO3"/>
      <c r="LQP3"/>
      <c r="LQQ3"/>
      <c r="LQR3"/>
      <c r="LQS3"/>
      <c r="LQT3"/>
      <c r="LQU3"/>
      <c r="LQV3"/>
      <c r="LQW3"/>
      <c r="LQX3"/>
      <c r="LQY3"/>
      <c r="LQZ3"/>
      <c r="LRA3"/>
      <c r="LRB3"/>
      <c r="LRC3"/>
      <c r="LRD3"/>
      <c r="LRE3"/>
      <c r="LRF3"/>
      <c r="LRG3"/>
      <c r="LRH3"/>
      <c r="LRI3"/>
      <c r="LRJ3"/>
      <c r="LRK3"/>
      <c r="LRL3"/>
      <c r="LRM3"/>
      <c r="LRN3"/>
      <c r="LRO3"/>
      <c r="LRP3"/>
      <c r="LRQ3"/>
      <c r="LRR3"/>
      <c r="LRS3"/>
      <c r="LRT3"/>
      <c r="LRU3"/>
      <c r="LRV3"/>
      <c r="LRW3"/>
      <c r="LRX3"/>
      <c r="LRY3"/>
      <c r="LRZ3"/>
      <c r="LSA3"/>
      <c r="LSB3"/>
      <c r="LSC3"/>
      <c r="LSD3"/>
      <c r="LSE3"/>
      <c r="LSF3"/>
      <c r="LSG3"/>
      <c r="LSH3"/>
      <c r="LSI3"/>
      <c r="LSJ3"/>
      <c r="LSK3"/>
      <c r="LSL3"/>
      <c r="LSM3"/>
      <c r="LSN3"/>
      <c r="LSO3"/>
      <c r="LSP3"/>
      <c r="LSQ3"/>
      <c r="LSR3"/>
      <c r="LSS3"/>
      <c r="LST3"/>
      <c r="LSU3"/>
      <c r="LSV3"/>
      <c r="LSW3"/>
      <c r="LSX3"/>
      <c r="LSY3"/>
      <c r="LSZ3"/>
      <c r="LTA3"/>
      <c r="LTB3"/>
      <c r="LTC3"/>
      <c r="LTD3"/>
      <c r="LTE3"/>
      <c r="LTF3"/>
      <c r="LTG3"/>
      <c r="LTH3"/>
      <c r="LTI3"/>
      <c r="LTJ3"/>
      <c r="LTK3"/>
      <c r="LTL3"/>
      <c r="LTM3"/>
      <c r="LTN3"/>
      <c r="LTO3"/>
      <c r="LTP3"/>
      <c r="LTQ3"/>
      <c r="LTR3"/>
      <c r="LTS3"/>
      <c r="LTT3"/>
      <c r="LTU3"/>
      <c r="LTV3"/>
      <c r="LTW3"/>
      <c r="LTX3"/>
      <c r="LTY3"/>
      <c r="LTZ3"/>
      <c r="LUA3"/>
      <c r="LUB3"/>
      <c r="LUC3"/>
      <c r="LUD3"/>
      <c r="LUE3"/>
      <c r="LUF3"/>
      <c r="LUG3"/>
      <c r="LUH3"/>
      <c r="LUI3"/>
      <c r="LUJ3"/>
      <c r="LUK3"/>
      <c r="LUL3"/>
      <c r="LUM3"/>
      <c r="LUN3"/>
      <c r="LUO3"/>
      <c r="LUP3"/>
      <c r="LUQ3"/>
      <c r="LUR3"/>
      <c r="LUS3"/>
      <c r="LUT3"/>
      <c r="LUU3"/>
      <c r="LUV3"/>
      <c r="LUW3"/>
      <c r="LUX3"/>
      <c r="LUY3"/>
      <c r="LUZ3"/>
      <c r="LVA3"/>
      <c r="LVB3"/>
      <c r="LVC3"/>
      <c r="LVD3"/>
      <c r="LVE3"/>
      <c r="LVF3"/>
      <c r="LVG3"/>
      <c r="LVH3"/>
      <c r="LVI3"/>
      <c r="LVJ3"/>
      <c r="LVK3"/>
      <c r="LVL3"/>
      <c r="LVM3"/>
      <c r="LVN3"/>
      <c r="LVO3"/>
      <c r="LVP3"/>
      <c r="LVQ3"/>
      <c r="LVR3"/>
      <c r="LVS3"/>
      <c r="LVT3"/>
      <c r="LVU3"/>
      <c r="LVV3"/>
      <c r="LVW3"/>
      <c r="LVX3"/>
      <c r="LVY3"/>
      <c r="LVZ3"/>
      <c r="LWA3"/>
      <c r="LWB3"/>
      <c r="LWC3"/>
      <c r="LWD3"/>
      <c r="LWE3"/>
      <c r="LWF3"/>
      <c r="LWG3"/>
      <c r="LWH3"/>
      <c r="LWI3"/>
      <c r="LWJ3"/>
      <c r="LWK3"/>
      <c r="LWL3"/>
      <c r="LWM3"/>
      <c r="LWN3"/>
      <c r="LWO3"/>
      <c r="LWP3"/>
      <c r="LWQ3"/>
      <c r="LWR3"/>
      <c r="LWS3"/>
      <c r="LWT3"/>
      <c r="LWU3"/>
      <c r="LWV3"/>
      <c r="LWW3"/>
      <c r="LWX3"/>
      <c r="LWY3"/>
      <c r="LWZ3"/>
      <c r="LXA3"/>
      <c r="LXB3"/>
      <c r="LXC3"/>
      <c r="LXD3"/>
      <c r="LXE3"/>
      <c r="LXF3"/>
      <c r="LXG3"/>
      <c r="LXH3"/>
      <c r="LXI3"/>
      <c r="LXJ3"/>
      <c r="LXK3"/>
      <c r="LXL3"/>
      <c r="LXM3"/>
      <c r="LXN3"/>
      <c r="LXO3"/>
      <c r="LXP3"/>
      <c r="LXQ3"/>
      <c r="LXR3"/>
      <c r="LXS3"/>
      <c r="LXT3"/>
      <c r="LXU3"/>
      <c r="LXV3"/>
      <c r="LXW3"/>
      <c r="LXX3"/>
      <c r="LXY3"/>
      <c r="LXZ3"/>
      <c r="LYA3"/>
      <c r="LYB3"/>
      <c r="LYC3"/>
      <c r="LYD3"/>
      <c r="LYE3"/>
      <c r="LYF3"/>
      <c r="LYG3"/>
      <c r="LYH3"/>
      <c r="LYI3"/>
      <c r="LYJ3"/>
      <c r="LYK3"/>
      <c r="LYL3"/>
      <c r="LYM3"/>
      <c r="LYN3"/>
      <c r="LYO3"/>
      <c r="LYP3"/>
      <c r="LYQ3"/>
      <c r="LYR3"/>
      <c r="LYS3"/>
      <c r="LYT3"/>
      <c r="LYU3"/>
      <c r="LYV3"/>
      <c r="LYW3"/>
      <c r="LYX3"/>
      <c r="LYY3"/>
      <c r="LYZ3"/>
      <c r="LZA3"/>
      <c r="LZB3"/>
      <c r="LZC3"/>
      <c r="LZD3"/>
      <c r="LZE3"/>
      <c r="LZF3"/>
      <c r="LZG3"/>
      <c r="LZH3"/>
      <c r="LZI3"/>
      <c r="LZJ3"/>
      <c r="LZK3"/>
      <c r="LZL3"/>
      <c r="LZM3"/>
      <c r="LZN3"/>
      <c r="LZO3"/>
      <c r="LZP3"/>
      <c r="LZQ3"/>
      <c r="LZR3"/>
      <c r="LZS3"/>
      <c r="LZT3"/>
      <c r="LZU3"/>
      <c r="LZV3"/>
      <c r="LZW3"/>
      <c r="LZX3"/>
      <c r="LZY3"/>
      <c r="LZZ3"/>
      <c r="MAA3"/>
      <c r="MAB3"/>
      <c r="MAC3"/>
      <c r="MAD3"/>
      <c r="MAE3"/>
      <c r="MAF3"/>
      <c r="MAG3"/>
      <c r="MAH3"/>
      <c r="MAI3"/>
      <c r="MAJ3"/>
      <c r="MAK3"/>
      <c r="MAL3"/>
      <c r="MAM3"/>
      <c r="MAN3"/>
      <c r="MAO3"/>
      <c r="MAP3"/>
      <c r="MAQ3"/>
      <c r="MAR3"/>
      <c r="MAS3"/>
      <c r="MAT3"/>
      <c r="MAU3"/>
      <c r="MAV3"/>
      <c r="MAW3"/>
      <c r="MAX3"/>
      <c r="MAY3"/>
      <c r="MAZ3"/>
      <c r="MBA3"/>
      <c r="MBB3"/>
      <c r="MBC3"/>
      <c r="MBD3"/>
      <c r="MBE3"/>
      <c r="MBF3"/>
      <c r="MBG3"/>
      <c r="MBH3"/>
      <c r="MBI3"/>
      <c r="MBJ3"/>
      <c r="MBK3"/>
      <c r="MBL3"/>
      <c r="MBM3"/>
      <c r="MBN3"/>
      <c r="MBO3"/>
      <c r="MBP3"/>
      <c r="MBQ3"/>
      <c r="MBR3"/>
      <c r="MBS3"/>
      <c r="MBT3"/>
      <c r="MBU3"/>
      <c r="MBV3"/>
      <c r="MBW3"/>
      <c r="MBX3"/>
      <c r="MBY3"/>
      <c r="MBZ3"/>
      <c r="MCA3"/>
      <c r="MCB3"/>
      <c r="MCC3"/>
      <c r="MCD3"/>
      <c r="MCE3"/>
      <c r="MCF3"/>
      <c r="MCG3"/>
      <c r="MCH3"/>
      <c r="MCI3"/>
      <c r="MCJ3"/>
      <c r="MCK3"/>
      <c r="MCL3"/>
      <c r="MCM3"/>
      <c r="MCN3"/>
      <c r="MCO3"/>
      <c r="MCP3"/>
      <c r="MCQ3"/>
      <c r="MCR3"/>
      <c r="MCS3"/>
      <c r="MCT3"/>
      <c r="MCU3"/>
      <c r="MCV3"/>
      <c r="MCW3"/>
      <c r="MCX3"/>
      <c r="MCY3"/>
      <c r="MCZ3"/>
      <c r="MDA3"/>
      <c r="MDB3"/>
      <c r="MDC3"/>
      <c r="MDD3"/>
      <c r="MDE3"/>
      <c r="MDF3"/>
      <c r="MDG3"/>
      <c r="MDH3"/>
      <c r="MDI3"/>
      <c r="MDJ3"/>
      <c r="MDK3"/>
      <c r="MDL3"/>
      <c r="MDM3"/>
      <c r="MDN3"/>
      <c r="MDO3"/>
      <c r="MDP3"/>
      <c r="MDQ3"/>
      <c r="MDR3"/>
      <c r="MDS3"/>
      <c r="MDT3"/>
      <c r="MDU3"/>
      <c r="MDV3"/>
      <c r="MDW3"/>
      <c r="MDX3"/>
      <c r="MDY3"/>
      <c r="MDZ3"/>
      <c r="MEA3"/>
      <c r="MEB3"/>
      <c r="MEC3"/>
      <c r="MED3"/>
      <c r="MEE3"/>
      <c r="MEF3"/>
      <c r="MEG3"/>
      <c r="MEH3"/>
      <c r="MEI3"/>
      <c r="MEJ3"/>
      <c r="MEK3"/>
      <c r="MEL3"/>
      <c r="MEM3"/>
      <c r="MEN3"/>
      <c r="MEO3"/>
      <c r="MEP3"/>
      <c r="MEQ3"/>
      <c r="MER3"/>
      <c r="MES3"/>
      <c r="MET3"/>
      <c r="MEU3"/>
      <c r="MEV3"/>
      <c r="MEW3"/>
      <c r="MEX3"/>
      <c r="MEY3"/>
      <c r="MEZ3"/>
      <c r="MFA3"/>
      <c r="MFB3"/>
      <c r="MFC3"/>
      <c r="MFD3"/>
      <c r="MFE3"/>
      <c r="MFF3"/>
      <c r="MFG3"/>
      <c r="MFH3"/>
      <c r="MFI3"/>
      <c r="MFJ3"/>
      <c r="MFK3"/>
      <c r="MFL3"/>
      <c r="MFM3"/>
      <c r="MFN3"/>
      <c r="MFO3"/>
      <c r="MFP3"/>
      <c r="MFQ3"/>
      <c r="MFR3"/>
      <c r="MFS3"/>
      <c r="MFT3"/>
      <c r="MFU3"/>
      <c r="MFV3"/>
      <c r="MFW3"/>
      <c r="MFX3"/>
      <c r="MFY3"/>
      <c r="MFZ3"/>
      <c r="MGA3"/>
      <c r="MGB3"/>
      <c r="MGC3"/>
      <c r="MGD3"/>
      <c r="MGE3"/>
      <c r="MGF3"/>
      <c r="MGG3"/>
      <c r="MGH3"/>
      <c r="MGI3"/>
      <c r="MGJ3"/>
      <c r="MGK3"/>
      <c r="MGL3"/>
      <c r="MGM3"/>
      <c r="MGN3"/>
      <c r="MGO3"/>
      <c r="MGP3"/>
      <c r="MGQ3"/>
      <c r="MGR3"/>
      <c r="MGS3"/>
      <c r="MGT3"/>
      <c r="MGU3"/>
      <c r="MGV3"/>
      <c r="MGW3"/>
      <c r="MGX3"/>
      <c r="MGY3"/>
      <c r="MGZ3"/>
      <c r="MHA3"/>
      <c r="MHB3"/>
      <c r="MHC3"/>
      <c r="MHD3"/>
      <c r="MHE3"/>
      <c r="MHF3"/>
      <c r="MHG3"/>
      <c r="MHH3"/>
      <c r="MHI3"/>
      <c r="MHJ3"/>
      <c r="MHK3"/>
      <c r="MHL3"/>
      <c r="MHM3"/>
      <c r="MHN3"/>
      <c r="MHO3"/>
      <c r="MHP3"/>
      <c r="MHQ3"/>
      <c r="MHR3"/>
      <c r="MHS3"/>
      <c r="MHT3"/>
      <c r="MHU3"/>
      <c r="MHV3"/>
      <c r="MHW3"/>
      <c r="MHX3"/>
      <c r="MHY3"/>
      <c r="MHZ3"/>
      <c r="MIA3"/>
      <c r="MIB3"/>
      <c r="MIC3"/>
      <c r="MID3"/>
      <c r="MIE3"/>
      <c r="MIF3"/>
      <c r="MIG3"/>
      <c r="MIH3"/>
      <c r="MII3"/>
      <c r="MIJ3"/>
      <c r="MIK3"/>
      <c r="MIL3"/>
      <c r="MIM3"/>
      <c r="MIN3"/>
      <c r="MIO3"/>
      <c r="MIP3"/>
      <c r="MIQ3"/>
      <c r="MIR3"/>
      <c r="MIS3"/>
      <c r="MIT3"/>
      <c r="MIU3"/>
      <c r="MIV3"/>
      <c r="MIW3"/>
      <c r="MIX3"/>
      <c r="MIY3"/>
      <c r="MIZ3"/>
      <c r="MJA3"/>
      <c r="MJB3"/>
      <c r="MJC3"/>
      <c r="MJD3"/>
      <c r="MJE3"/>
      <c r="MJF3"/>
      <c r="MJG3"/>
      <c r="MJH3"/>
      <c r="MJI3"/>
      <c r="MJJ3"/>
      <c r="MJK3"/>
      <c r="MJL3"/>
      <c r="MJM3"/>
      <c r="MJN3"/>
      <c r="MJO3"/>
      <c r="MJP3"/>
      <c r="MJQ3"/>
      <c r="MJR3"/>
      <c r="MJS3"/>
      <c r="MJT3"/>
      <c r="MJU3"/>
      <c r="MJV3"/>
      <c r="MJW3"/>
      <c r="MJX3"/>
      <c r="MJY3"/>
      <c r="MJZ3"/>
      <c r="MKA3"/>
      <c r="MKB3"/>
      <c r="MKC3"/>
      <c r="MKD3"/>
      <c r="MKE3"/>
      <c r="MKF3"/>
      <c r="MKG3"/>
      <c r="MKH3"/>
      <c r="MKI3"/>
      <c r="MKJ3"/>
      <c r="MKK3"/>
      <c r="MKL3"/>
      <c r="MKM3"/>
      <c r="MKN3"/>
      <c r="MKO3"/>
      <c r="MKP3"/>
      <c r="MKQ3"/>
      <c r="MKR3"/>
      <c r="MKS3"/>
      <c r="MKT3"/>
      <c r="MKU3"/>
      <c r="MKV3"/>
      <c r="MKW3"/>
      <c r="MKX3"/>
      <c r="MKY3"/>
      <c r="MKZ3"/>
      <c r="MLA3"/>
      <c r="MLB3"/>
      <c r="MLC3"/>
      <c r="MLD3"/>
      <c r="MLE3"/>
      <c r="MLF3"/>
      <c r="MLG3"/>
      <c r="MLH3"/>
      <c r="MLI3"/>
      <c r="MLJ3"/>
      <c r="MLK3"/>
      <c r="MLL3"/>
      <c r="MLM3"/>
      <c r="MLN3"/>
      <c r="MLO3"/>
      <c r="MLP3"/>
      <c r="MLQ3"/>
      <c r="MLR3"/>
      <c r="MLS3"/>
      <c r="MLT3"/>
      <c r="MLU3"/>
      <c r="MLV3"/>
      <c r="MLW3"/>
      <c r="MLX3"/>
      <c r="MLY3"/>
      <c r="MLZ3"/>
      <c r="MMA3"/>
      <c r="MMB3"/>
      <c r="MMC3"/>
      <c r="MMD3"/>
      <c r="MME3"/>
      <c r="MMF3"/>
      <c r="MMG3"/>
      <c r="MMH3"/>
      <c r="MMI3"/>
      <c r="MMJ3"/>
      <c r="MMK3"/>
      <c r="MML3"/>
      <c r="MMM3"/>
      <c r="MMN3"/>
      <c r="MMO3"/>
      <c r="MMP3"/>
      <c r="MMQ3"/>
      <c r="MMR3"/>
      <c r="MMS3"/>
      <c r="MMT3"/>
      <c r="MMU3"/>
      <c r="MMV3"/>
      <c r="MMW3"/>
      <c r="MMX3"/>
      <c r="MMY3"/>
      <c r="MMZ3"/>
      <c r="MNA3"/>
      <c r="MNB3"/>
      <c r="MNC3"/>
      <c r="MND3"/>
      <c r="MNE3"/>
      <c r="MNF3"/>
      <c r="MNG3"/>
      <c r="MNH3"/>
      <c r="MNI3"/>
      <c r="MNJ3"/>
      <c r="MNK3"/>
      <c r="MNL3"/>
      <c r="MNM3"/>
      <c r="MNN3"/>
      <c r="MNO3"/>
      <c r="MNP3"/>
      <c r="MNQ3"/>
      <c r="MNR3"/>
      <c r="MNS3"/>
      <c r="MNT3"/>
      <c r="MNU3"/>
      <c r="MNV3"/>
      <c r="MNW3"/>
      <c r="MNX3"/>
      <c r="MNY3"/>
      <c r="MNZ3"/>
      <c r="MOA3"/>
      <c r="MOB3"/>
      <c r="MOC3"/>
      <c r="MOD3"/>
      <c r="MOE3"/>
      <c r="MOF3"/>
      <c r="MOG3"/>
      <c r="MOH3"/>
      <c r="MOI3"/>
      <c r="MOJ3"/>
      <c r="MOK3"/>
      <c r="MOL3"/>
      <c r="MOM3"/>
      <c r="MON3"/>
      <c r="MOO3"/>
      <c r="MOP3"/>
      <c r="MOQ3"/>
      <c r="MOR3"/>
      <c r="MOS3"/>
      <c r="MOT3"/>
      <c r="MOU3"/>
      <c r="MOV3"/>
      <c r="MOW3"/>
      <c r="MOX3"/>
      <c r="MOY3"/>
      <c r="MOZ3"/>
      <c r="MPA3"/>
      <c r="MPB3"/>
      <c r="MPC3"/>
      <c r="MPD3"/>
      <c r="MPE3"/>
      <c r="MPF3"/>
      <c r="MPG3"/>
      <c r="MPH3"/>
      <c r="MPI3"/>
      <c r="MPJ3"/>
      <c r="MPK3"/>
      <c r="MPL3"/>
      <c r="MPM3"/>
      <c r="MPN3"/>
      <c r="MPO3"/>
      <c r="MPP3"/>
      <c r="MPQ3"/>
      <c r="MPR3"/>
      <c r="MPS3"/>
      <c r="MPT3"/>
      <c r="MPU3"/>
      <c r="MPV3"/>
      <c r="MPW3"/>
      <c r="MPX3"/>
      <c r="MPY3"/>
      <c r="MPZ3"/>
      <c r="MQA3"/>
      <c r="MQB3"/>
      <c r="MQC3"/>
      <c r="MQD3"/>
      <c r="MQE3"/>
      <c r="MQF3"/>
      <c r="MQG3"/>
      <c r="MQH3"/>
      <c r="MQI3"/>
      <c r="MQJ3"/>
      <c r="MQK3"/>
      <c r="MQL3"/>
      <c r="MQM3"/>
      <c r="MQN3"/>
      <c r="MQO3"/>
      <c r="MQP3"/>
      <c r="MQQ3"/>
      <c r="MQR3"/>
      <c r="MQS3"/>
      <c r="MQT3"/>
      <c r="MQU3"/>
      <c r="MQV3"/>
      <c r="MQW3"/>
      <c r="MQX3"/>
      <c r="MQY3"/>
      <c r="MQZ3"/>
      <c r="MRA3"/>
      <c r="MRB3"/>
      <c r="MRC3"/>
      <c r="MRD3"/>
      <c r="MRE3"/>
      <c r="MRF3"/>
      <c r="MRG3"/>
      <c r="MRH3"/>
      <c r="MRI3"/>
      <c r="MRJ3"/>
      <c r="MRK3"/>
      <c r="MRL3"/>
      <c r="MRM3"/>
      <c r="MRN3"/>
      <c r="MRO3"/>
      <c r="MRP3"/>
      <c r="MRQ3"/>
      <c r="MRR3"/>
      <c r="MRS3"/>
      <c r="MRT3"/>
      <c r="MRU3"/>
      <c r="MRV3"/>
      <c r="MRW3"/>
      <c r="MRX3"/>
      <c r="MRY3"/>
      <c r="MRZ3"/>
      <c r="MSA3"/>
      <c r="MSB3"/>
      <c r="MSC3"/>
      <c r="MSD3"/>
      <c r="MSE3"/>
      <c r="MSF3"/>
      <c r="MSG3"/>
      <c r="MSH3"/>
      <c r="MSI3"/>
      <c r="MSJ3"/>
      <c r="MSK3"/>
      <c r="MSL3"/>
      <c r="MSM3"/>
      <c r="MSN3"/>
      <c r="MSO3"/>
      <c r="MSP3"/>
      <c r="MSQ3"/>
      <c r="MSR3"/>
      <c r="MSS3"/>
      <c r="MST3"/>
      <c r="MSU3"/>
      <c r="MSV3"/>
      <c r="MSW3"/>
      <c r="MSX3"/>
      <c r="MSY3"/>
      <c r="MSZ3"/>
      <c r="MTA3"/>
      <c r="MTB3"/>
      <c r="MTC3"/>
      <c r="MTD3"/>
      <c r="MTE3"/>
      <c r="MTF3"/>
      <c r="MTG3"/>
      <c r="MTH3"/>
      <c r="MTI3"/>
      <c r="MTJ3"/>
      <c r="MTK3"/>
      <c r="MTL3"/>
      <c r="MTM3"/>
      <c r="MTN3"/>
      <c r="MTO3"/>
      <c r="MTP3"/>
      <c r="MTQ3"/>
      <c r="MTR3"/>
      <c r="MTS3"/>
      <c r="MTT3"/>
      <c r="MTU3"/>
      <c r="MTV3"/>
      <c r="MTW3"/>
      <c r="MTX3"/>
      <c r="MTY3"/>
      <c r="MTZ3"/>
      <c r="MUA3"/>
      <c r="MUB3"/>
      <c r="MUC3"/>
      <c r="MUD3"/>
      <c r="MUE3"/>
      <c r="MUF3"/>
      <c r="MUG3"/>
      <c r="MUH3"/>
      <c r="MUI3"/>
      <c r="MUJ3"/>
      <c r="MUK3"/>
      <c r="MUL3"/>
      <c r="MUM3"/>
      <c r="MUN3"/>
      <c r="MUO3"/>
      <c r="MUP3"/>
      <c r="MUQ3"/>
      <c r="MUR3"/>
      <c r="MUS3"/>
      <c r="MUT3"/>
      <c r="MUU3"/>
      <c r="MUV3"/>
      <c r="MUW3"/>
      <c r="MUX3"/>
      <c r="MUY3"/>
      <c r="MUZ3"/>
      <c r="MVA3"/>
      <c r="MVB3"/>
      <c r="MVC3"/>
      <c r="MVD3"/>
      <c r="MVE3"/>
      <c r="MVF3"/>
      <c r="MVG3"/>
      <c r="MVH3"/>
      <c r="MVI3"/>
      <c r="MVJ3"/>
      <c r="MVK3"/>
      <c r="MVL3"/>
      <c r="MVM3"/>
      <c r="MVN3"/>
      <c r="MVO3"/>
      <c r="MVP3"/>
      <c r="MVQ3"/>
      <c r="MVR3"/>
      <c r="MVS3"/>
      <c r="MVT3"/>
      <c r="MVU3"/>
      <c r="MVV3"/>
      <c r="MVW3"/>
      <c r="MVX3"/>
      <c r="MVY3"/>
      <c r="MVZ3"/>
      <c r="MWA3"/>
      <c r="MWB3"/>
      <c r="MWC3"/>
      <c r="MWD3"/>
      <c r="MWE3"/>
      <c r="MWF3"/>
      <c r="MWG3"/>
      <c r="MWH3"/>
      <c r="MWI3"/>
      <c r="MWJ3"/>
      <c r="MWK3"/>
      <c r="MWL3"/>
      <c r="MWM3"/>
      <c r="MWN3"/>
      <c r="MWO3"/>
      <c r="MWP3"/>
      <c r="MWQ3"/>
      <c r="MWR3"/>
      <c r="MWS3"/>
      <c r="MWT3"/>
      <c r="MWU3"/>
      <c r="MWV3"/>
      <c r="MWW3"/>
      <c r="MWX3"/>
      <c r="MWY3"/>
      <c r="MWZ3"/>
      <c r="MXA3"/>
      <c r="MXB3"/>
      <c r="MXC3"/>
      <c r="MXD3"/>
      <c r="MXE3"/>
      <c r="MXF3"/>
      <c r="MXG3"/>
      <c r="MXH3"/>
      <c r="MXI3"/>
      <c r="MXJ3"/>
      <c r="MXK3"/>
      <c r="MXL3"/>
      <c r="MXM3"/>
      <c r="MXN3"/>
      <c r="MXO3"/>
      <c r="MXP3"/>
      <c r="MXQ3"/>
      <c r="MXR3"/>
      <c r="MXS3"/>
      <c r="MXT3"/>
      <c r="MXU3"/>
      <c r="MXV3"/>
      <c r="MXW3"/>
      <c r="MXX3"/>
      <c r="MXY3"/>
      <c r="MXZ3"/>
      <c r="MYA3"/>
      <c r="MYB3"/>
      <c r="MYC3"/>
      <c r="MYD3"/>
      <c r="MYE3"/>
      <c r="MYF3"/>
      <c r="MYG3"/>
      <c r="MYH3"/>
      <c r="MYI3"/>
      <c r="MYJ3"/>
      <c r="MYK3"/>
      <c r="MYL3"/>
      <c r="MYM3"/>
      <c r="MYN3"/>
      <c r="MYO3"/>
      <c r="MYP3"/>
      <c r="MYQ3"/>
      <c r="MYR3"/>
      <c r="MYS3"/>
      <c r="MYT3"/>
      <c r="MYU3"/>
      <c r="MYV3"/>
      <c r="MYW3"/>
      <c r="MYX3"/>
      <c r="MYY3"/>
      <c r="MYZ3"/>
      <c r="MZA3"/>
      <c r="MZB3"/>
      <c r="MZC3"/>
      <c r="MZD3"/>
      <c r="MZE3"/>
      <c r="MZF3"/>
      <c r="MZG3"/>
      <c r="MZH3"/>
      <c r="MZI3"/>
      <c r="MZJ3"/>
      <c r="MZK3"/>
      <c r="MZL3"/>
      <c r="MZM3"/>
      <c r="MZN3"/>
      <c r="MZO3"/>
      <c r="MZP3"/>
      <c r="MZQ3"/>
      <c r="MZR3"/>
      <c r="MZS3"/>
      <c r="MZT3"/>
      <c r="MZU3"/>
      <c r="MZV3"/>
      <c r="MZW3"/>
      <c r="MZX3"/>
      <c r="MZY3"/>
      <c r="MZZ3"/>
      <c r="NAA3"/>
      <c r="NAB3"/>
      <c r="NAC3"/>
      <c r="NAD3"/>
      <c r="NAE3"/>
      <c r="NAF3"/>
      <c r="NAG3"/>
      <c r="NAH3"/>
      <c r="NAI3"/>
      <c r="NAJ3"/>
      <c r="NAK3"/>
      <c r="NAL3"/>
      <c r="NAM3"/>
      <c r="NAN3"/>
      <c r="NAO3"/>
      <c r="NAP3"/>
      <c r="NAQ3"/>
      <c r="NAR3"/>
      <c r="NAS3"/>
      <c r="NAT3"/>
      <c r="NAU3"/>
      <c r="NAV3"/>
      <c r="NAW3"/>
      <c r="NAX3"/>
      <c r="NAY3"/>
      <c r="NAZ3"/>
      <c r="NBA3"/>
      <c r="NBB3"/>
      <c r="NBC3"/>
      <c r="NBD3"/>
      <c r="NBE3"/>
      <c r="NBF3"/>
      <c r="NBG3"/>
      <c r="NBH3"/>
      <c r="NBI3"/>
      <c r="NBJ3"/>
      <c r="NBK3"/>
      <c r="NBL3"/>
      <c r="NBM3"/>
      <c r="NBN3"/>
      <c r="NBO3"/>
      <c r="NBP3"/>
      <c r="NBQ3"/>
      <c r="NBR3"/>
      <c r="NBS3"/>
      <c r="NBT3"/>
      <c r="NBU3"/>
      <c r="NBV3"/>
      <c r="NBW3"/>
      <c r="NBX3"/>
      <c r="NBY3"/>
      <c r="NBZ3"/>
      <c r="NCA3"/>
      <c r="NCB3"/>
      <c r="NCC3"/>
      <c r="NCD3"/>
      <c r="NCE3"/>
      <c r="NCF3"/>
      <c r="NCG3"/>
      <c r="NCH3"/>
      <c r="NCI3"/>
      <c r="NCJ3"/>
      <c r="NCK3"/>
      <c r="NCL3"/>
      <c r="NCM3"/>
      <c r="NCN3"/>
      <c r="NCO3"/>
      <c r="NCP3"/>
      <c r="NCQ3"/>
      <c r="NCR3"/>
      <c r="NCS3"/>
      <c r="NCT3"/>
      <c r="NCU3"/>
      <c r="NCV3"/>
      <c r="NCW3"/>
      <c r="NCX3"/>
      <c r="NCY3"/>
      <c r="NCZ3"/>
      <c r="NDA3"/>
      <c r="NDB3"/>
      <c r="NDC3"/>
      <c r="NDD3"/>
      <c r="NDE3"/>
      <c r="NDF3"/>
      <c r="NDG3"/>
      <c r="NDH3"/>
      <c r="NDI3"/>
      <c r="NDJ3"/>
      <c r="NDK3"/>
      <c r="NDL3"/>
      <c r="NDM3"/>
      <c r="NDN3"/>
      <c r="NDO3"/>
      <c r="NDP3"/>
      <c r="NDQ3"/>
      <c r="NDR3"/>
      <c r="NDS3"/>
      <c r="NDT3"/>
      <c r="NDU3"/>
      <c r="NDV3"/>
      <c r="NDW3"/>
      <c r="NDX3"/>
      <c r="NDY3"/>
      <c r="NDZ3"/>
      <c r="NEA3"/>
      <c r="NEB3"/>
      <c r="NEC3"/>
      <c r="NED3"/>
      <c r="NEE3"/>
      <c r="NEF3"/>
      <c r="NEG3"/>
      <c r="NEH3"/>
      <c r="NEI3"/>
      <c r="NEJ3"/>
      <c r="NEK3"/>
      <c r="NEL3"/>
      <c r="NEM3"/>
      <c r="NEN3"/>
      <c r="NEO3"/>
      <c r="NEP3"/>
      <c r="NEQ3"/>
      <c r="NER3"/>
      <c r="NES3"/>
      <c r="NET3"/>
      <c r="NEU3"/>
      <c r="NEV3"/>
      <c r="NEW3"/>
      <c r="NEX3"/>
      <c r="NEY3"/>
      <c r="NEZ3"/>
      <c r="NFA3"/>
      <c r="NFB3"/>
      <c r="NFC3"/>
      <c r="NFD3"/>
      <c r="NFE3"/>
      <c r="NFF3"/>
      <c r="NFG3"/>
      <c r="NFH3"/>
      <c r="NFI3"/>
      <c r="NFJ3"/>
      <c r="NFK3"/>
      <c r="NFL3"/>
      <c r="NFM3"/>
      <c r="NFN3"/>
      <c r="NFO3"/>
      <c r="NFP3"/>
      <c r="NFQ3"/>
      <c r="NFR3"/>
      <c r="NFS3"/>
      <c r="NFT3"/>
      <c r="NFU3"/>
      <c r="NFV3"/>
      <c r="NFW3"/>
      <c r="NFX3"/>
      <c r="NFY3"/>
      <c r="NFZ3"/>
      <c r="NGA3"/>
      <c r="NGB3"/>
      <c r="NGC3"/>
      <c r="NGD3"/>
      <c r="NGE3"/>
      <c r="NGF3"/>
      <c r="NGG3"/>
      <c r="NGH3"/>
      <c r="NGI3"/>
      <c r="NGJ3"/>
      <c r="NGK3"/>
      <c r="NGL3"/>
      <c r="NGM3"/>
      <c r="NGN3"/>
      <c r="NGO3"/>
      <c r="NGP3"/>
      <c r="NGQ3"/>
      <c r="NGR3"/>
      <c r="NGS3"/>
      <c r="NGT3"/>
      <c r="NGU3"/>
      <c r="NGV3"/>
      <c r="NGW3"/>
      <c r="NGX3"/>
      <c r="NGY3"/>
      <c r="NGZ3"/>
      <c r="NHA3"/>
      <c r="NHB3"/>
      <c r="NHC3"/>
      <c r="NHD3"/>
      <c r="NHE3"/>
      <c r="NHF3"/>
      <c r="NHG3"/>
      <c r="NHH3"/>
      <c r="NHI3"/>
      <c r="NHJ3"/>
      <c r="NHK3"/>
      <c r="NHL3"/>
      <c r="NHM3"/>
      <c r="NHN3"/>
      <c r="NHO3"/>
      <c r="NHP3"/>
      <c r="NHQ3"/>
      <c r="NHR3"/>
      <c r="NHS3"/>
      <c r="NHT3"/>
      <c r="NHU3"/>
      <c r="NHV3"/>
      <c r="NHW3"/>
      <c r="NHX3"/>
      <c r="NHY3"/>
      <c r="NHZ3"/>
      <c r="NIA3"/>
      <c r="NIB3"/>
      <c r="NIC3"/>
      <c r="NID3"/>
      <c r="NIE3"/>
      <c r="NIF3"/>
      <c r="NIG3"/>
      <c r="NIH3"/>
      <c r="NII3"/>
      <c r="NIJ3"/>
      <c r="NIK3"/>
      <c r="NIL3"/>
      <c r="NIM3"/>
      <c r="NIN3"/>
      <c r="NIO3"/>
      <c r="NIP3"/>
      <c r="NIQ3"/>
      <c r="NIR3"/>
      <c r="NIS3"/>
      <c r="NIT3"/>
      <c r="NIU3"/>
      <c r="NIV3"/>
      <c r="NIW3"/>
      <c r="NIX3"/>
      <c r="NIY3"/>
      <c r="NIZ3"/>
      <c r="NJA3"/>
      <c r="NJB3"/>
      <c r="NJC3"/>
      <c r="NJD3"/>
      <c r="NJE3"/>
      <c r="NJF3"/>
      <c r="NJG3"/>
      <c r="NJH3"/>
      <c r="NJI3"/>
      <c r="NJJ3"/>
      <c r="NJK3"/>
      <c r="NJL3"/>
      <c r="NJM3"/>
      <c r="NJN3"/>
      <c r="NJO3"/>
      <c r="NJP3"/>
      <c r="NJQ3"/>
      <c r="NJR3"/>
      <c r="NJS3"/>
      <c r="NJT3"/>
      <c r="NJU3"/>
      <c r="NJV3"/>
      <c r="NJW3"/>
      <c r="NJX3"/>
      <c r="NJY3"/>
      <c r="NJZ3"/>
      <c r="NKA3"/>
      <c r="NKB3"/>
      <c r="NKC3"/>
      <c r="NKD3"/>
      <c r="NKE3"/>
      <c r="NKF3"/>
      <c r="NKG3"/>
      <c r="NKH3"/>
      <c r="NKI3"/>
      <c r="NKJ3"/>
      <c r="NKK3"/>
      <c r="NKL3"/>
      <c r="NKM3"/>
      <c r="NKN3"/>
      <c r="NKO3"/>
      <c r="NKP3"/>
      <c r="NKQ3"/>
      <c r="NKR3"/>
      <c r="NKS3"/>
      <c r="NKT3"/>
      <c r="NKU3"/>
      <c r="NKV3"/>
      <c r="NKW3"/>
      <c r="NKX3"/>
      <c r="NKY3"/>
      <c r="NKZ3"/>
      <c r="NLA3"/>
      <c r="NLB3"/>
      <c r="NLC3"/>
      <c r="NLD3"/>
      <c r="NLE3"/>
      <c r="NLF3"/>
      <c r="NLG3"/>
      <c r="NLH3"/>
      <c r="NLI3"/>
      <c r="NLJ3"/>
      <c r="NLK3"/>
      <c r="NLL3"/>
      <c r="NLM3"/>
      <c r="NLN3"/>
      <c r="NLO3"/>
      <c r="NLP3"/>
      <c r="NLQ3"/>
      <c r="NLR3"/>
      <c r="NLS3"/>
      <c r="NLT3"/>
      <c r="NLU3"/>
      <c r="NLV3"/>
      <c r="NLW3"/>
      <c r="NLX3"/>
      <c r="NLY3"/>
      <c r="NLZ3"/>
      <c r="NMA3"/>
      <c r="NMB3"/>
      <c r="NMC3"/>
      <c r="NMD3"/>
      <c r="NME3"/>
      <c r="NMF3"/>
      <c r="NMG3"/>
      <c r="NMH3"/>
      <c r="NMI3"/>
      <c r="NMJ3"/>
      <c r="NMK3"/>
      <c r="NML3"/>
      <c r="NMM3"/>
      <c r="NMN3"/>
      <c r="NMO3"/>
      <c r="NMP3"/>
      <c r="NMQ3"/>
      <c r="NMR3"/>
      <c r="NMS3"/>
      <c r="NMT3"/>
      <c r="NMU3"/>
      <c r="NMV3"/>
      <c r="NMW3"/>
      <c r="NMX3"/>
      <c r="NMY3"/>
      <c r="NMZ3"/>
      <c r="NNA3"/>
      <c r="NNB3"/>
      <c r="NNC3"/>
      <c r="NND3"/>
      <c r="NNE3"/>
      <c r="NNF3"/>
      <c r="NNG3"/>
      <c r="NNH3"/>
      <c r="NNI3"/>
      <c r="NNJ3"/>
      <c r="NNK3"/>
      <c r="NNL3"/>
      <c r="NNM3"/>
      <c r="NNN3"/>
      <c r="NNO3"/>
      <c r="NNP3"/>
      <c r="NNQ3"/>
      <c r="NNR3"/>
      <c r="NNS3"/>
      <c r="NNT3"/>
      <c r="NNU3"/>
      <c r="NNV3"/>
      <c r="NNW3"/>
      <c r="NNX3"/>
      <c r="NNY3"/>
      <c r="NNZ3"/>
      <c r="NOA3"/>
      <c r="NOB3"/>
      <c r="NOC3"/>
      <c r="NOD3"/>
      <c r="NOE3"/>
      <c r="NOF3"/>
      <c r="NOG3"/>
      <c r="NOH3"/>
      <c r="NOI3"/>
      <c r="NOJ3"/>
      <c r="NOK3"/>
      <c r="NOL3"/>
      <c r="NOM3"/>
      <c r="NON3"/>
      <c r="NOO3"/>
      <c r="NOP3"/>
      <c r="NOQ3"/>
      <c r="NOR3"/>
      <c r="NOS3"/>
      <c r="NOT3"/>
      <c r="NOU3"/>
      <c r="NOV3"/>
      <c r="NOW3"/>
      <c r="NOX3"/>
      <c r="NOY3"/>
      <c r="NOZ3"/>
      <c r="NPA3"/>
      <c r="NPB3"/>
      <c r="NPC3"/>
      <c r="NPD3"/>
      <c r="NPE3"/>
      <c r="NPF3"/>
      <c r="NPG3"/>
      <c r="NPH3"/>
      <c r="NPI3"/>
      <c r="NPJ3"/>
      <c r="NPK3"/>
      <c r="NPL3"/>
      <c r="NPM3"/>
      <c r="NPN3"/>
      <c r="NPO3"/>
      <c r="NPP3"/>
      <c r="NPQ3"/>
      <c r="NPR3"/>
      <c r="NPS3"/>
      <c r="NPT3"/>
      <c r="NPU3"/>
      <c r="NPV3"/>
      <c r="NPW3"/>
      <c r="NPX3"/>
      <c r="NPY3"/>
      <c r="NPZ3"/>
      <c r="NQA3"/>
      <c r="NQB3"/>
      <c r="NQC3"/>
      <c r="NQD3"/>
      <c r="NQE3"/>
      <c r="NQF3"/>
      <c r="NQG3"/>
      <c r="NQH3"/>
      <c r="NQI3"/>
      <c r="NQJ3"/>
      <c r="NQK3"/>
      <c r="NQL3"/>
      <c r="NQM3"/>
      <c r="NQN3"/>
      <c r="NQO3"/>
      <c r="NQP3"/>
      <c r="NQQ3"/>
      <c r="NQR3"/>
      <c r="NQS3"/>
      <c r="NQT3"/>
      <c r="NQU3"/>
      <c r="NQV3"/>
      <c r="NQW3"/>
      <c r="NQX3"/>
      <c r="NQY3"/>
      <c r="NQZ3"/>
      <c r="NRA3"/>
      <c r="NRB3"/>
      <c r="NRC3"/>
      <c r="NRD3"/>
      <c r="NRE3"/>
      <c r="NRF3"/>
      <c r="NRG3"/>
      <c r="NRH3"/>
      <c r="NRI3"/>
      <c r="NRJ3"/>
      <c r="NRK3"/>
      <c r="NRL3"/>
      <c r="NRM3"/>
      <c r="NRN3"/>
      <c r="NRO3"/>
      <c r="NRP3"/>
      <c r="NRQ3"/>
      <c r="NRR3"/>
      <c r="NRS3"/>
      <c r="NRT3"/>
      <c r="NRU3"/>
      <c r="NRV3"/>
      <c r="NRW3"/>
      <c r="NRX3"/>
      <c r="NRY3"/>
      <c r="NRZ3"/>
      <c r="NSA3"/>
      <c r="NSB3"/>
      <c r="NSC3"/>
      <c r="NSD3"/>
      <c r="NSE3"/>
      <c r="NSF3"/>
      <c r="NSG3"/>
      <c r="NSH3"/>
      <c r="NSI3"/>
      <c r="NSJ3"/>
      <c r="NSK3"/>
      <c r="NSL3"/>
      <c r="NSM3"/>
      <c r="NSN3"/>
      <c r="NSO3"/>
      <c r="NSP3"/>
      <c r="NSQ3"/>
      <c r="NSR3"/>
      <c r="NSS3"/>
      <c r="NST3"/>
      <c r="NSU3"/>
      <c r="NSV3"/>
      <c r="NSW3"/>
      <c r="NSX3"/>
      <c r="NSY3"/>
      <c r="NSZ3"/>
      <c r="NTA3"/>
      <c r="NTB3"/>
      <c r="NTC3"/>
      <c r="NTD3"/>
      <c r="NTE3"/>
      <c r="NTF3"/>
      <c r="NTG3"/>
      <c r="NTH3"/>
      <c r="NTI3"/>
      <c r="NTJ3"/>
      <c r="NTK3"/>
      <c r="NTL3"/>
      <c r="NTM3"/>
      <c r="NTN3"/>
      <c r="NTO3"/>
      <c r="NTP3"/>
      <c r="NTQ3"/>
      <c r="NTR3"/>
      <c r="NTS3"/>
      <c r="NTT3"/>
      <c r="NTU3"/>
      <c r="NTV3"/>
      <c r="NTW3"/>
      <c r="NTX3"/>
      <c r="NTY3"/>
      <c r="NTZ3"/>
      <c r="NUA3"/>
      <c r="NUB3"/>
      <c r="NUC3"/>
      <c r="NUD3"/>
      <c r="NUE3"/>
      <c r="NUF3"/>
      <c r="NUG3"/>
      <c r="NUH3"/>
      <c r="NUI3"/>
      <c r="NUJ3"/>
      <c r="NUK3"/>
      <c r="NUL3"/>
      <c r="NUM3"/>
      <c r="NUN3"/>
      <c r="NUO3"/>
      <c r="NUP3"/>
      <c r="NUQ3"/>
      <c r="NUR3"/>
      <c r="NUS3"/>
      <c r="NUT3"/>
      <c r="NUU3"/>
      <c r="NUV3"/>
      <c r="NUW3"/>
      <c r="NUX3"/>
      <c r="NUY3"/>
      <c r="NUZ3"/>
      <c r="NVA3"/>
      <c r="NVB3"/>
      <c r="NVC3"/>
      <c r="NVD3"/>
      <c r="NVE3"/>
      <c r="NVF3"/>
      <c r="NVG3"/>
      <c r="NVH3"/>
      <c r="NVI3"/>
      <c r="NVJ3"/>
      <c r="NVK3"/>
      <c r="NVL3"/>
      <c r="NVM3"/>
      <c r="NVN3"/>
      <c r="NVO3"/>
      <c r="NVP3"/>
      <c r="NVQ3"/>
      <c r="NVR3"/>
      <c r="NVS3"/>
      <c r="NVT3"/>
      <c r="NVU3"/>
      <c r="NVV3"/>
      <c r="NVW3"/>
      <c r="NVX3"/>
      <c r="NVY3"/>
      <c r="NVZ3"/>
      <c r="NWA3"/>
      <c r="NWB3"/>
      <c r="NWC3"/>
      <c r="NWD3"/>
      <c r="NWE3"/>
      <c r="NWF3"/>
      <c r="NWG3"/>
      <c r="NWH3"/>
      <c r="NWI3"/>
      <c r="NWJ3"/>
      <c r="NWK3"/>
      <c r="NWL3"/>
      <c r="NWM3"/>
      <c r="NWN3"/>
      <c r="NWO3"/>
      <c r="NWP3"/>
      <c r="NWQ3"/>
      <c r="NWR3"/>
      <c r="NWS3"/>
      <c r="NWT3"/>
      <c r="NWU3"/>
      <c r="NWV3"/>
      <c r="NWW3"/>
      <c r="NWX3"/>
      <c r="NWY3"/>
      <c r="NWZ3"/>
      <c r="NXA3"/>
      <c r="NXB3"/>
      <c r="NXC3"/>
      <c r="NXD3"/>
      <c r="NXE3"/>
      <c r="NXF3"/>
      <c r="NXG3"/>
      <c r="NXH3"/>
      <c r="NXI3"/>
      <c r="NXJ3"/>
      <c r="NXK3"/>
      <c r="NXL3"/>
      <c r="NXM3"/>
      <c r="NXN3"/>
      <c r="NXO3"/>
      <c r="NXP3"/>
      <c r="NXQ3"/>
      <c r="NXR3"/>
      <c r="NXS3"/>
      <c r="NXT3"/>
      <c r="NXU3"/>
      <c r="NXV3"/>
      <c r="NXW3"/>
      <c r="NXX3"/>
      <c r="NXY3"/>
      <c r="NXZ3"/>
      <c r="NYA3"/>
      <c r="NYB3"/>
      <c r="NYC3"/>
      <c r="NYD3"/>
      <c r="NYE3"/>
      <c r="NYF3"/>
      <c r="NYG3"/>
      <c r="NYH3"/>
      <c r="NYI3"/>
      <c r="NYJ3"/>
      <c r="NYK3"/>
      <c r="NYL3"/>
      <c r="NYM3"/>
      <c r="NYN3"/>
      <c r="NYO3"/>
      <c r="NYP3"/>
      <c r="NYQ3"/>
      <c r="NYR3"/>
      <c r="NYS3"/>
      <c r="NYT3"/>
      <c r="NYU3"/>
      <c r="NYV3"/>
      <c r="NYW3"/>
      <c r="NYX3"/>
      <c r="NYY3"/>
      <c r="NYZ3"/>
      <c r="NZA3"/>
      <c r="NZB3"/>
      <c r="NZC3"/>
      <c r="NZD3"/>
      <c r="NZE3"/>
      <c r="NZF3"/>
      <c r="NZG3"/>
      <c r="NZH3"/>
      <c r="NZI3"/>
      <c r="NZJ3"/>
      <c r="NZK3"/>
      <c r="NZL3"/>
      <c r="NZM3"/>
      <c r="NZN3"/>
      <c r="NZO3"/>
      <c r="NZP3"/>
      <c r="NZQ3"/>
      <c r="NZR3"/>
      <c r="NZS3"/>
      <c r="NZT3"/>
      <c r="NZU3"/>
      <c r="NZV3"/>
      <c r="NZW3"/>
      <c r="NZX3"/>
      <c r="NZY3"/>
      <c r="NZZ3"/>
      <c r="OAA3"/>
      <c r="OAB3"/>
      <c r="OAC3"/>
      <c r="OAD3"/>
      <c r="OAE3"/>
      <c r="OAF3"/>
      <c r="OAG3"/>
      <c r="OAH3"/>
      <c r="OAI3"/>
      <c r="OAJ3"/>
      <c r="OAK3"/>
      <c r="OAL3"/>
      <c r="OAM3"/>
      <c r="OAN3"/>
      <c r="OAO3"/>
      <c r="OAP3"/>
      <c r="OAQ3"/>
      <c r="OAR3"/>
      <c r="OAS3"/>
      <c r="OAT3"/>
      <c r="OAU3"/>
      <c r="OAV3"/>
      <c r="OAW3"/>
      <c r="OAX3"/>
      <c r="OAY3"/>
      <c r="OAZ3"/>
      <c r="OBA3"/>
      <c r="OBB3"/>
      <c r="OBC3"/>
      <c r="OBD3"/>
      <c r="OBE3"/>
      <c r="OBF3"/>
      <c r="OBG3"/>
      <c r="OBH3"/>
      <c r="OBI3"/>
      <c r="OBJ3"/>
      <c r="OBK3"/>
      <c r="OBL3"/>
      <c r="OBM3"/>
      <c r="OBN3"/>
      <c r="OBO3"/>
      <c r="OBP3"/>
      <c r="OBQ3"/>
      <c r="OBR3"/>
      <c r="OBS3"/>
      <c r="OBT3"/>
      <c r="OBU3"/>
      <c r="OBV3"/>
      <c r="OBW3"/>
      <c r="OBX3"/>
      <c r="OBY3"/>
      <c r="OBZ3"/>
      <c r="OCA3"/>
      <c r="OCB3"/>
      <c r="OCC3"/>
      <c r="OCD3"/>
      <c r="OCE3"/>
      <c r="OCF3"/>
      <c r="OCG3"/>
      <c r="OCH3"/>
      <c r="OCI3"/>
      <c r="OCJ3"/>
      <c r="OCK3"/>
      <c r="OCL3"/>
      <c r="OCM3"/>
      <c r="OCN3"/>
      <c r="OCO3"/>
      <c r="OCP3"/>
      <c r="OCQ3"/>
      <c r="OCR3"/>
      <c r="OCS3"/>
      <c r="OCT3"/>
      <c r="OCU3"/>
      <c r="OCV3"/>
      <c r="OCW3"/>
      <c r="OCX3"/>
      <c r="OCY3"/>
      <c r="OCZ3"/>
      <c r="ODA3"/>
      <c r="ODB3"/>
      <c r="ODC3"/>
      <c r="ODD3"/>
      <c r="ODE3"/>
      <c r="ODF3"/>
      <c r="ODG3"/>
      <c r="ODH3"/>
      <c r="ODI3"/>
      <c r="ODJ3"/>
      <c r="ODK3"/>
      <c r="ODL3"/>
      <c r="ODM3"/>
      <c r="ODN3"/>
      <c r="ODO3"/>
      <c r="ODP3"/>
      <c r="ODQ3"/>
      <c r="ODR3"/>
      <c r="ODS3"/>
      <c r="ODT3"/>
      <c r="ODU3"/>
      <c r="ODV3"/>
      <c r="ODW3"/>
      <c r="ODX3"/>
      <c r="ODY3"/>
      <c r="ODZ3"/>
      <c r="OEA3"/>
      <c r="OEB3"/>
      <c r="OEC3"/>
      <c r="OED3"/>
      <c r="OEE3"/>
      <c r="OEF3"/>
      <c r="OEG3"/>
      <c r="OEH3"/>
      <c r="OEI3"/>
      <c r="OEJ3"/>
      <c r="OEK3"/>
      <c r="OEL3"/>
      <c r="OEM3"/>
      <c r="OEN3"/>
      <c r="OEO3"/>
      <c r="OEP3"/>
      <c r="OEQ3"/>
      <c r="OER3"/>
      <c r="OES3"/>
      <c r="OET3"/>
      <c r="OEU3"/>
      <c r="OEV3"/>
      <c r="OEW3"/>
      <c r="OEX3"/>
      <c r="OEY3"/>
      <c r="OEZ3"/>
      <c r="OFA3"/>
      <c r="OFB3"/>
      <c r="OFC3"/>
      <c r="OFD3"/>
      <c r="OFE3"/>
      <c r="OFF3"/>
      <c r="OFG3"/>
      <c r="OFH3"/>
      <c r="OFI3"/>
      <c r="OFJ3"/>
      <c r="OFK3"/>
      <c r="OFL3"/>
      <c r="OFM3"/>
      <c r="OFN3"/>
      <c r="OFO3"/>
      <c r="OFP3"/>
      <c r="OFQ3"/>
      <c r="OFR3"/>
      <c r="OFS3"/>
      <c r="OFT3"/>
      <c r="OFU3"/>
      <c r="OFV3"/>
      <c r="OFW3"/>
      <c r="OFX3"/>
      <c r="OFY3"/>
      <c r="OFZ3"/>
      <c r="OGA3"/>
      <c r="OGB3"/>
      <c r="OGC3"/>
      <c r="OGD3"/>
      <c r="OGE3"/>
      <c r="OGF3"/>
      <c r="OGG3"/>
      <c r="OGH3"/>
      <c r="OGI3"/>
      <c r="OGJ3"/>
      <c r="OGK3"/>
      <c r="OGL3"/>
      <c r="OGM3"/>
      <c r="OGN3"/>
      <c r="OGO3"/>
      <c r="OGP3"/>
      <c r="OGQ3"/>
      <c r="OGR3"/>
      <c r="OGS3"/>
      <c r="OGT3"/>
      <c r="OGU3"/>
      <c r="OGV3"/>
      <c r="OGW3"/>
      <c r="OGX3"/>
      <c r="OGY3"/>
      <c r="OGZ3"/>
      <c r="OHA3"/>
      <c r="OHB3"/>
      <c r="OHC3"/>
      <c r="OHD3"/>
      <c r="OHE3"/>
      <c r="OHF3"/>
      <c r="OHG3"/>
      <c r="OHH3"/>
      <c r="OHI3"/>
      <c r="OHJ3"/>
      <c r="OHK3"/>
      <c r="OHL3"/>
      <c r="OHM3"/>
      <c r="OHN3"/>
      <c r="OHO3"/>
      <c r="OHP3"/>
      <c r="OHQ3"/>
      <c r="OHR3"/>
      <c r="OHS3"/>
      <c r="OHT3"/>
      <c r="OHU3"/>
      <c r="OHV3"/>
      <c r="OHW3"/>
      <c r="OHX3"/>
      <c r="OHY3"/>
      <c r="OHZ3"/>
      <c r="OIA3"/>
      <c r="OIB3"/>
      <c r="OIC3"/>
      <c r="OID3"/>
      <c r="OIE3"/>
      <c r="OIF3"/>
      <c r="OIG3"/>
      <c r="OIH3"/>
      <c r="OII3"/>
      <c r="OIJ3"/>
      <c r="OIK3"/>
      <c r="OIL3"/>
      <c r="OIM3"/>
      <c r="OIN3"/>
      <c r="OIO3"/>
      <c r="OIP3"/>
      <c r="OIQ3"/>
      <c r="OIR3"/>
      <c r="OIS3"/>
      <c r="OIT3"/>
      <c r="OIU3"/>
      <c r="OIV3"/>
      <c r="OIW3"/>
      <c r="OIX3"/>
      <c r="OIY3"/>
      <c r="OIZ3"/>
      <c r="OJA3"/>
      <c r="OJB3"/>
      <c r="OJC3"/>
      <c r="OJD3"/>
      <c r="OJE3"/>
      <c r="OJF3"/>
      <c r="OJG3"/>
      <c r="OJH3"/>
      <c r="OJI3"/>
      <c r="OJJ3"/>
      <c r="OJK3"/>
      <c r="OJL3"/>
      <c r="OJM3"/>
      <c r="OJN3"/>
      <c r="OJO3"/>
      <c r="OJP3"/>
      <c r="OJQ3"/>
      <c r="OJR3"/>
      <c r="OJS3"/>
      <c r="OJT3"/>
      <c r="OJU3"/>
      <c r="OJV3"/>
      <c r="OJW3"/>
      <c r="OJX3"/>
      <c r="OJY3"/>
      <c r="OJZ3"/>
      <c r="OKA3"/>
      <c r="OKB3"/>
      <c r="OKC3"/>
      <c r="OKD3"/>
      <c r="OKE3"/>
      <c r="OKF3"/>
      <c r="OKG3"/>
      <c r="OKH3"/>
      <c r="OKI3"/>
      <c r="OKJ3"/>
      <c r="OKK3"/>
      <c r="OKL3"/>
      <c r="OKM3"/>
      <c r="OKN3"/>
      <c r="OKO3"/>
      <c r="OKP3"/>
      <c r="OKQ3"/>
      <c r="OKR3"/>
      <c r="OKS3"/>
      <c r="OKT3"/>
      <c r="OKU3"/>
      <c r="OKV3"/>
      <c r="OKW3"/>
      <c r="OKX3"/>
      <c r="OKY3"/>
      <c r="OKZ3"/>
      <c r="OLA3"/>
      <c r="OLB3"/>
      <c r="OLC3"/>
      <c r="OLD3"/>
      <c r="OLE3"/>
      <c r="OLF3"/>
      <c r="OLG3"/>
      <c r="OLH3"/>
      <c r="OLI3"/>
      <c r="OLJ3"/>
      <c r="OLK3"/>
      <c r="OLL3"/>
      <c r="OLM3"/>
      <c r="OLN3"/>
      <c r="OLO3"/>
      <c r="OLP3"/>
      <c r="OLQ3"/>
      <c r="OLR3"/>
      <c r="OLS3"/>
      <c r="OLT3"/>
      <c r="OLU3"/>
      <c r="OLV3"/>
      <c r="OLW3"/>
      <c r="OLX3"/>
      <c r="OLY3"/>
      <c r="OLZ3"/>
      <c r="OMA3"/>
      <c r="OMB3"/>
      <c r="OMC3"/>
      <c r="OMD3"/>
      <c r="OME3"/>
      <c r="OMF3"/>
      <c r="OMG3"/>
      <c r="OMH3"/>
      <c r="OMI3"/>
      <c r="OMJ3"/>
      <c r="OMK3"/>
      <c r="OML3"/>
      <c r="OMM3"/>
      <c r="OMN3"/>
      <c r="OMO3"/>
      <c r="OMP3"/>
      <c r="OMQ3"/>
      <c r="OMR3"/>
      <c r="OMS3"/>
      <c r="OMT3"/>
      <c r="OMU3"/>
      <c r="OMV3"/>
      <c r="OMW3"/>
      <c r="OMX3"/>
      <c r="OMY3"/>
      <c r="OMZ3"/>
      <c r="ONA3"/>
      <c r="ONB3"/>
      <c r="ONC3"/>
      <c r="OND3"/>
      <c r="ONE3"/>
      <c r="ONF3"/>
      <c r="ONG3"/>
      <c r="ONH3"/>
      <c r="ONI3"/>
      <c r="ONJ3"/>
      <c r="ONK3"/>
      <c r="ONL3"/>
      <c r="ONM3"/>
      <c r="ONN3"/>
      <c r="ONO3"/>
      <c r="ONP3"/>
      <c r="ONQ3"/>
      <c r="ONR3"/>
      <c r="ONS3"/>
      <c r="ONT3"/>
      <c r="ONU3"/>
      <c r="ONV3"/>
      <c r="ONW3"/>
      <c r="ONX3"/>
      <c r="ONY3"/>
      <c r="ONZ3"/>
      <c r="OOA3"/>
      <c r="OOB3"/>
      <c r="OOC3"/>
      <c r="OOD3"/>
      <c r="OOE3"/>
      <c r="OOF3"/>
      <c r="OOG3"/>
      <c r="OOH3"/>
      <c r="OOI3"/>
      <c r="OOJ3"/>
      <c r="OOK3"/>
      <c r="OOL3"/>
      <c r="OOM3"/>
      <c r="OON3"/>
      <c r="OOO3"/>
      <c r="OOP3"/>
      <c r="OOQ3"/>
      <c r="OOR3"/>
      <c r="OOS3"/>
      <c r="OOT3"/>
      <c r="OOU3"/>
      <c r="OOV3"/>
      <c r="OOW3"/>
      <c r="OOX3"/>
      <c r="OOY3"/>
      <c r="OOZ3"/>
      <c r="OPA3"/>
      <c r="OPB3"/>
      <c r="OPC3"/>
      <c r="OPD3"/>
      <c r="OPE3"/>
      <c r="OPF3"/>
      <c r="OPG3"/>
      <c r="OPH3"/>
      <c r="OPI3"/>
      <c r="OPJ3"/>
      <c r="OPK3"/>
      <c r="OPL3"/>
      <c r="OPM3"/>
      <c r="OPN3"/>
      <c r="OPO3"/>
      <c r="OPP3"/>
      <c r="OPQ3"/>
      <c r="OPR3"/>
      <c r="OPS3"/>
      <c r="OPT3"/>
      <c r="OPU3"/>
      <c r="OPV3"/>
      <c r="OPW3"/>
      <c r="OPX3"/>
      <c r="OPY3"/>
      <c r="OPZ3"/>
      <c r="OQA3"/>
      <c r="OQB3"/>
      <c r="OQC3"/>
      <c r="OQD3"/>
      <c r="OQE3"/>
      <c r="OQF3"/>
      <c r="OQG3"/>
      <c r="OQH3"/>
      <c r="OQI3"/>
      <c r="OQJ3"/>
      <c r="OQK3"/>
      <c r="OQL3"/>
      <c r="OQM3"/>
      <c r="OQN3"/>
      <c r="OQO3"/>
      <c r="OQP3"/>
      <c r="OQQ3"/>
      <c r="OQR3"/>
      <c r="OQS3"/>
      <c r="OQT3"/>
      <c r="OQU3"/>
      <c r="OQV3"/>
      <c r="OQW3"/>
      <c r="OQX3"/>
      <c r="OQY3"/>
      <c r="OQZ3"/>
      <c r="ORA3"/>
      <c r="ORB3"/>
      <c r="ORC3"/>
      <c r="ORD3"/>
      <c r="ORE3"/>
      <c r="ORF3"/>
      <c r="ORG3"/>
      <c r="ORH3"/>
      <c r="ORI3"/>
      <c r="ORJ3"/>
      <c r="ORK3"/>
      <c r="ORL3"/>
      <c r="ORM3"/>
      <c r="ORN3"/>
      <c r="ORO3"/>
      <c r="ORP3"/>
      <c r="ORQ3"/>
      <c r="ORR3"/>
      <c r="ORS3"/>
      <c r="ORT3"/>
      <c r="ORU3"/>
      <c r="ORV3"/>
      <c r="ORW3"/>
      <c r="ORX3"/>
      <c r="ORY3"/>
      <c r="ORZ3"/>
      <c r="OSA3"/>
      <c r="OSB3"/>
      <c r="OSC3"/>
      <c r="OSD3"/>
      <c r="OSE3"/>
      <c r="OSF3"/>
      <c r="OSG3"/>
      <c r="OSH3"/>
      <c r="OSI3"/>
      <c r="OSJ3"/>
      <c r="OSK3"/>
      <c r="OSL3"/>
      <c r="OSM3"/>
      <c r="OSN3"/>
      <c r="OSO3"/>
      <c r="OSP3"/>
      <c r="OSQ3"/>
      <c r="OSR3"/>
      <c r="OSS3"/>
      <c r="OST3"/>
      <c r="OSU3"/>
      <c r="OSV3"/>
      <c r="OSW3"/>
      <c r="OSX3"/>
      <c r="OSY3"/>
      <c r="OSZ3"/>
      <c r="OTA3"/>
      <c r="OTB3"/>
      <c r="OTC3"/>
      <c r="OTD3"/>
      <c r="OTE3"/>
      <c r="OTF3"/>
      <c r="OTG3"/>
      <c r="OTH3"/>
      <c r="OTI3"/>
      <c r="OTJ3"/>
      <c r="OTK3"/>
      <c r="OTL3"/>
      <c r="OTM3"/>
      <c r="OTN3"/>
      <c r="OTO3"/>
      <c r="OTP3"/>
      <c r="OTQ3"/>
      <c r="OTR3"/>
      <c r="OTS3"/>
      <c r="OTT3"/>
      <c r="OTU3"/>
      <c r="OTV3"/>
      <c r="OTW3"/>
      <c r="OTX3"/>
      <c r="OTY3"/>
      <c r="OTZ3"/>
      <c r="OUA3"/>
      <c r="OUB3"/>
      <c r="OUC3"/>
      <c r="OUD3"/>
      <c r="OUE3"/>
      <c r="OUF3"/>
      <c r="OUG3"/>
      <c r="OUH3"/>
      <c r="OUI3"/>
      <c r="OUJ3"/>
      <c r="OUK3"/>
      <c r="OUL3"/>
      <c r="OUM3"/>
      <c r="OUN3"/>
      <c r="OUO3"/>
      <c r="OUP3"/>
      <c r="OUQ3"/>
      <c r="OUR3"/>
      <c r="OUS3"/>
      <c r="OUT3"/>
      <c r="OUU3"/>
      <c r="OUV3"/>
      <c r="OUW3"/>
      <c r="OUX3"/>
      <c r="OUY3"/>
      <c r="OUZ3"/>
      <c r="OVA3"/>
      <c r="OVB3"/>
      <c r="OVC3"/>
      <c r="OVD3"/>
      <c r="OVE3"/>
      <c r="OVF3"/>
      <c r="OVG3"/>
      <c r="OVH3"/>
      <c r="OVI3"/>
      <c r="OVJ3"/>
      <c r="OVK3"/>
      <c r="OVL3"/>
      <c r="OVM3"/>
      <c r="OVN3"/>
      <c r="OVO3"/>
      <c r="OVP3"/>
      <c r="OVQ3"/>
      <c r="OVR3"/>
      <c r="OVS3"/>
      <c r="OVT3"/>
      <c r="OVU3"/>
      <c r="OVV3"/>
      <c r="OVW3"/>
      <c r="OVX3"/>
      <c r="OVY3"/>
      <c r="OVZ3"/>
      <c r="OWA3"/>
      <c r="OWB3"/>
      <c r="OWC3"/>
      <c r="OWD3"/>
      <c r="OWE3"/>
      <c r="OWF3"/>
      <c r="OWG3"/>
      <c r="OWH3"/>
      <c r="OWI3"/>
      <c r="OWJ3"/>
      <c r="OWK3"/>
      <c r="OWL3"/>
      <c r="OWM3"/>
      <c r="OWN3"/>
      <c r="OWO3"/>
      <c r="OWP3"/>
      <c r="OWQ3"/>
      <c r="OWR3"/>
      <c r="OWS3"/>
      <c r="OWT3"/>
      <c r="OWU3"/>
      <c r="OWV3"/>
      <c r="OWW3"/>
      <c r="OWX3"/>
      <c r="OWY3"/>
      <c r="OWZ3"/>
      <c r="OXA3"/>
      <c r="OXB3"/>
      <c r="OXC3"/>
      <c r="OXD3"/>
      <c r="OXE3"/>
      <c r="OXF3"/>
      <c r="OXG3"/>
      <c r="OXH3"/>
      <c r="OXI3"/>
      <c r="OXJ3"/>
      <c r="OXK3"/>
      <c r="OXL3"/>
      <c r="OXM3"/>
      <c r="OXN3"/>
      <c r="OXO3"/>
      <c r="OXP3"/>
      <c r="OXQ3"/>
      <c r="OXR3"/>
      <c r="OXS3"/>
      <c r="OXT3"/>
      <c r="OXU3"/>
      <c r="OXV3"/>
      <c r="OXW3"/>
      <c r="OXX3"/>
      <c r="OXY3"/>
      <c r="OXZ3"/>
      <c r="OYA3"/>
      <c r="OYB3"/>
      <c r="OYC3"/>
      <c r="OYD3"/>
      <c r="OYE3"/>
      <c r="OYF3"/>
      <c r="OYG3"/>
      <c r="OYH3"/>
      <c r="OYI3"/>
      <c r="OYJ3"/>
      <c r="OYK3"/>
      <c r="OYL3"/>
      <c r="OYM3"/>
      <c r="OYN3"/>
      <c r="OYO3"/>
      <c r="OYP3"/>
      <c r="OYQ3"/>
      <c r="OYR3"/>
      <c r="OYS3"/>
      <c r="OYT3"/>
      <c r="OYU3"/>
      <c r="OYV3"/>
      <c r="OYW3"/>
      <c r="OYX3"/>
      <c r="OYY3"/>
      <c r="OYZ3"/>
      <c r="OZA3"/>
      <c r="OZB3"/>
      <c r="OZC3"/>
      <c r="OZD3"/>
      <c r="OZE3"/>
      <c r="OZF3"/>
      <c r="OZG3"/>
      <c r="OZH3"/>
      <c r="OZI3"/>
      <c r="OZJ3"/>
      <c r="OZK3"/>
      <c r="OZL3"/>
      <c r="OZM3"/>
      <c r="OZN3"/>
      <c r="OZO3"/>
      <c r="OZP3"/>
      <c r="OZQ3"/>
      <c r="OZR3"/>
      <c r="OZS3"/>
      <c r="OZT3"/>
      <c r="OZU3"/>
      <c r="OZV3"/>
      <c r="OZW3"/>
      <c r="OZX3"/>
      <c r="OZY3"/>
      <c r="OZZ3"/>
      <c r="PAA3"/>
      <c r="PAB3"/>
      <c r="PAC3"/>
      <c r="PAD3"/>
      <c r="PAE3"/>
      <c r="PAF3"/>
      <c r="PAG3"/>
      <c r="PAH3"/>
      <c r="PAI3"/>
      <c r="PAJ3"/>
      <c r="PAK3"/>
      <c r="PAL3"/>
      <c r="PAM3"/>
      <c r="PAN3"/>
      <c r="PAO3"/>
      <c r="PAP3"/>
      <c r="PAQ3"/>
      <c r="PAR3"/>
      <c r="PAS3"/>
      <c r="PAT3"/>
      <c r="PAU3"/>
      <c r="PAV3"/>
      <c r="PAW3"/>
      <c r="PAX3"/>
      <c r="PAY3"/>
      <c r="PAZ3"/>
      <c r="PBA3"/>
      <c r="PBB3"/>
      <c r="PBC3"/>
      <c r="PBD3"/>
      <c r="PBE3"/>
      <c r="PBF3"/>
      <c r="PBG3"/>
      <c r="PBH3"/>
      <c r="PBI3"/>
      <c r="PBJ3"/>
      <c r="PBK3"/>
      <c r="PBL3"/>
      <c r="PBM3"/>
      <c r="PBN3"/>
      <c r="PBO3"/>
      <c r="PBP3"/>
      <c r="PBQ3"/>
      <c r="PBR3"/>
      <c r="PBS3"/>
      <c r="PBT3"/>
      <c r="PBU3"/>
      <c r="PBV3"/>
      <c r="PBW3"/>
      <c r="PBX3"/>
      <c r="PBY3"/>
      <c r="PBZ3"/>
      <c r="PCA3"/>
      <c r="PCB3"/>
      <c r="PCC3"/>
      <c r="PCD3"/>
      <c r="PCE3"/>
      <c r="PCF3"/>
      <c r="PCG3"/>
      <c r="PCH3"/>
      <c r="PCI3"/>
      <c r="PCJ3"/>
      <c r="PCK3"/>
      <c r="PCL3"/>
      <c r="PCM3"/>
      <c r="PCN3"/>
      <c r="PCO3"/>
      <c r="PCP3"/>
      <c r="PCQ3"/>
      <c r="PCR3"/>
      <c r="PCS3"/>
      <c r="PCT3"/>
      <c r="PCU3"/>
      <c r="PCV3"/>
      <c r="PCW3"/>
      <c r="PCX3"/>
      <c r="PCY3"/>
      <c r="PCZ3"/>
      <c r="PDA3"/>
      <c r="PDB3"/>
      <c r="PDC3"/>
      <c r="PDD3"/>
      <c r="PDE3"/>
      <c r="PDF3"/>
      <c r="PDG3"/>
      <c r="PDH3"/>
      <c r="PDI3"/>
      <c r="PDJ3"/>
      <c r="PDK3"/>
      <c r="PDL3"/>
      <c r="PDM3"/>
      <c r="PDN3"/>
      <c r="PDO3"/>
      <c r="PDP3"/>
      <c r="PDQ3"/>
      <c r="PDR3"/>
      <c r="PDS3"/>
      <c r="PDT3"/>
      <c r="PDU3"/>
      <c r="PDV3"/>
      <c r="PDW3"/>
      <c r="PDX3"/>
      <c r="PDY3"/>
      <c r="PDZ3"/>
      <c r="PEA3"/>
      <c r="PEB3"/>
      <c r="PEC3"/>
      <c r="PED3"/>
      <c r="PEE3"/>
      <c r="PEF3"/>
      <c r="PEG3"/>
      <c r="PEH3"/>
      <c r="PEI3"/>
      <c r="PEJ3"/>
      <c r="PEK3"/>
      <c r="PEL3"/>
      <c r="PEM3"/>
      <c r="PEN3"/>
      <c r="PEO3"/>
      <c r="PEP3"/>
      <c r="PEQ3"/>
      <c r="PER3"/>
      <c r="PES3"/>
      <c r="PET3"/>
      <c r="PEU3"/>
      <c r="PEV3"/>
      <c r="PEW3"/>
      <c r="PEX3"/>
      <c r="PEY3"/>
      <c r="PEZ3"/>
      <c r="PFA3"/>
      <c r="PFB3"/>
      <c r="PFC3"/>
      <c r="PFD3"/>
      <c r="PFE3"/>
      <c r="PFF3"/>
      <c r="PFG3"/>
      <c r="PFH3"/>
      <c r="PFI3"/>
      <c r="PFJ3"/>
      <c r="PFK3"/>
      <c r="PFL3"/>
      <c r="PFM3"/>
      <c r="PFN3"/>
      <c r="PFO3"/>
      <c r="PFP3"/>
      <c r="PFQ3"/>
      <c r="PFR3"/>
      <c r="PFS3"/>
      <c r="PFT3"/>
      <c r="PFU3"/>
      <c r="PFV3"/>
      <c r="PFW3"/>
      <c r="PFX3"/>
      <c r="PFY3"/>
      <c r="PFZ3"/>
      <c r="PGA3"/>
      <c r="PGB3"/>
      <c r="PGC3"/>
      <c r="PGD3"/>
      <c r="PGE3"/>
      <c r="PGF3"/>
      <c r="PGG3"/>
      <c r="PGH3"/>
      <c r="PGI3"/>
      <c r="PGJ3"/>
      <c r="PGK3"/>
      <c r="PGL3"/>
      <c r="PGM3"/>
      <c r="PGN3"/>
      <c r="PGO3"/>
      <c r="PGP3"/>
      <c r="PGQ3"/>
      <c r="PGR3"/>
      <c r="PGS3"/>
      <c r="PGT3"/>
      <c r="PGU3"/>
      <c r="PGV3"/>
      <c r="PGW3"/>
      <c r="PGX3"/>
      <c r="PGY3"/>
      <c r="PGZ3"/>
      <c r="PHA3"/>
      <c r="PHB3"/>
      <c r="PHC3"/>
      <c r="PHD3"/>
      <c r="PHE3"/>
      <c r="PHF3"/>
      <c r="PHG3"/>
      <c r="PHH3"/>
      <c r="PHI3"/>
      <c r="PHJ3"/>
      <c r="PHK3"/>
      <c r="PHL3"/>
      <c r="PHM3"/>
      <c r="PHN3"/>
      <c r="PHO3"/>
      <c r="PHP3"/>
      <c r="PHQ3"/>
      <c r="PHR3"/>
      <c r="PHS3"/>
      <c r="PHT3"/>
      <c r="PHU3"/>
      <c r="PHV3"/>
      <c r="PHW3"/>
      <c r="PHX3"/>
      <c r="PHY3"/>
      <c r="PHZ3"/>
      <c r="PIA3"/>
      <c r="PIB3"/>
      <c r="PIC3"/>
      <c r="PID3"/>
      <c r="PIE3"/>
      <c r="PIF3"/>
      <c r="PIG3"/>
      <c r="PIH3"/>
      <c r="PII3"/>
      <c r="PIJ3"/>
      <c r="PIK3"/>
      <c r="PIL3"/>
      <c r="PIM3"/>
      <c r="PIN3"/>
      <c r="PIO3"/>
      <c r="PIP3"/>
      <c r="PIQ3"/>
      <c r="PIR3"/>
      <c r="PIS3"/>
      <c r="PIT3"/>
      <c r="PIU3"/>
      <c r="PIV3"/>
      <c r="PIW3"/>
      <c r="PIX3"/>
      <c r="PIY3"/>
      <c r="PIZ3"/>
      <c r="PJA3"/>
      <c r="PJB3"/>
      <c r="PJC3"/>
      <c r="PJD3"/>
      <c r="PJE3"/>
      <c r="PJF3"/>
      <c r="PJG3"/>
      <c r="PJH3"/>
      <c r="PJI3"/>
      <c r="PJJ3"/>
      <c r="PJK3"/>
      <c r="PJL3"/>
      <c r="PJM3"/>
      <c r="PJN3"/>
      <c r="PJO3"/>
      <c r="PJP3"/>
      <c r="PJQ3"/>
      <c r="PJR3"/>
      <c r="PJS3"/>
      <c r="PJT3"/>
      <c r="PJU3"/>
      <c r="PJV3"/>
      <c r="PJW3"/>
      <c r="PJX3"/>
      <c r="PJY3"/>
      <c r="PJZ3"/>
      <c r="PKA3"/>
      <c r="PKB3"/>
      <c r="PKC3"/>
      <c r="PKD3"/>
      <c r="PKE3"/>
      <c r="PKF3"/>
      <c r="PKG3"/>
      <c r="PKH3"/>
      <c r="PKI3"/>
      <c r="PKJ3"/>
      <c r="PKK3"/>
      <c r="PKL3"/>
      <c r="PKM3"/>
      <c r="PKN3"/>
      <c r="PKO3"/>
      <c r="PKP3"/>
      <c r="PKQ3"/>
      <c r="PKR3"/>
      <c r="PKS3"/>
      <c r="PKT3"/>
      <c r="PKU3"/>
      <c r="PKV3"/>
      <c r="PKW3"/>
      <c r="PKX3"/>
      <c r="PKY3"/>
      <c r="PKZ3"/>
      <c r="PLA3"/>
      <c r="PLB3"/>
      <c r="PLC3"/>
      <c r="PLD3"/>
      <c r="PLE3"/>
      <c r="PLF3"/>
      <c r="PLG3"/>
      <c r="PLH3"/>
      <c r="PLI3"/>
      <c r="PLJ3"/>
      <c r="PLK3"/>
      <c r="PLL3"/>
      <c r="PLM3"/>
      <c r="PLN3"/>
      <c r="PLO3"/>
      <c r="PLP3"/>
      <c r="PLQ3"/>
      <c r="PLR3"/>
      <c r="PLS3"/>
      <c r="PLT3"/>
      <c r="PLU3"/>
      <c r="PLV3"/>
      <c r="PLW3"/>
      <c r="PLX3"/>
      <c r="PLY3"/>
      <c r="PLZ3"/>
      <c r="PMA3"/>
      <c r="PMB3"/>
      <c r="PMC3"/>
      <c r="PMD3"/>
      <c r="PME3"/>
      <c r="PMF3"/>
      <c r="PMG3"/>
      <c r="PMH3"/>
      <c r="PMI3"/>
      <c r="PMJ3"/>
      <c r="PMK3"/>
      <c r="PML3"/>
      <c r="PMM3"/>
      <c r="PMN3"/>
      <c r="PMO3"/>
      <c r="PMP3"/>
      <c r="PMQ3"/>
      <c r="PMR3"/>
      <c r="PMS3"/>
      <c r="PMT3"/>
      <c r="PMU3"/>
      <c r="PMV3"/>
      <c r="PMW3"/>
      <c r="PMX3"/>
      <c r="PMY3"/>
      <c r="PMZ3"/>
      <c r="PNA3"/>
      <c r="PNB3"/>
      <c r="PNC3"/>
      <c r="PND3"/>
      <c r="PNE3"/>
      <c r="PNF3"/>
      <c r="PNG3"/>
      <c r="PNH3"/>
      <c r="PNI3"/>
      <c r="PNJ3"/>
      <c r="PNK3"/>
      <c r="PNL3"/>
      <c r="PNM3"/>
      <c r="PNN3"/>
      <c r="PNO3"/>
      <c r="PNP3"/>
      <c r="PNQ3"/>
      <c r="PNR3"/>
      <c r="PNS3"/>
      <c r="PNT3"/>
      <c r="PNU3"/>
      <c r="PNV3"/>
      <c r="PNW3"/>
      <c r="PNX3"/>
      <c r="PNY3"/>
      <c r="PNZ3"/>
      <c r="POA3"/>
      <c r="POB3"/>
      <c r="POC3"/>
      <c r="POD3"/>
      <c r="POE3"/>
      <c r="POF3"/>
      <c r="POG3"/>
      <c r="POH3"/>
      <c r="POI3"/>
      <c r="POJ3"/>
      <c r="POK3"/>
      <c r="POL3"/>
      <c r="POM3"/>
      <c r="PON3"/>
      <c r="POO3"/>
      <c r="POP3"/>
      <c r="POQ3"/>
      <c r="POR3"/>
      <c r="POS3"/>
      <c r="POT3"/>
      <c r="POU3"/>
      <c r="POV3"/>
      <c r="POW3"/>
      <c r="POX3"/>
      <c r="POY3"/>
      <c r="POZ3"/>
      <c r="PPA3"/>
      <c r="PPB3"/>
      <c r="PPC3"/>
      <c r="PPD3"/>
      <c r="PPE3"/>
      <c r="PPF3"/>
      <c r="PPG3"/>
      <c r="PPH3"/>
      <c r="PPI3"/>
      <c r="PPJ3"/>
      <c r="PPK3"/>
      <c r="PPL3"/>
      <c r="PPM3"/>
      <c r="PPN3"/>
      <c r="PPO3"/>
      <c r="PPP3"/>
      <c r="PPQ3"/>
      <c r="PPR3"/>
      <c r="PPS3"/>
      <c r="PPT3"/>
      <c r="PPU3"/>
      <c r="PPV3"/>
      <c r="PPW3"/>
      <c r="PPX3"/>
      <c r="PPY3"/>
      <c r="PPZ3"/>
      <c r="PQA3"/>
      <c r="PQB3"/>
      <c r="PQC3"/>
      <c r="PQD3"/>
      <c r="PQE3"/>
      <c r="PQF3"/>
      <c r="PQG3"/>
      <c r="PQH3"/>
      <c r="PQI3"/>
      <c r="PQJ3"/>
      <c r="PQK3"/>
      <c r="PQL3"/>
      <c r="PQM3"/>
      <c r="PQN3"/>
      <c r="PQO3"/>
      <c r="PQP3"/>
      <c r="PQQ3"/>
      <c r="PQR3"/>
      <c r="PQS3"/>
      <c r="PQT3"/>
      <c r="PQU3"/>
      <c r="PQV3"/>
      <c r="PQW3"/>
      <c r="PQX3"/>
      <c r="PQY3"/>
      <c r="PQZ3"/>
      <c r="PRA3"/>
      <c r="PRB3"/>
      <c r="PRC3"/>
      <c r="PRD3"/>
      <c r="PRE3"/>
      <c r="PRF3"/>
      <c r="PRG3"/>
      <c r="PRH3"/>
      <c r="PRI3"/>
      <c r="PRJ3"/>
      <c r="PRK3"/>
      <c r="PRL3"/>
      <c r="PRM3"/>
      <c r="PRN3"/>
      <c r="PRO3"/>
      <c r="PRP3"/>
      <c r="PRQ3"/>
      <c r="PRR3"/>
      <c r="PRS3"/>
      <c r="PRT3"/>
      <c r="PRU3"/>
      <c r="PRV3"/>
      <c r="PRW3"/>
      <c r="PRX3"/>
      <c r="PRY3"/>
      <c r="PRZ3"/>
      <c r="PSA3"/>
      <c r="PSB3"/>
      <c r="PSC3"/>
      <c r="PSD3"/>
      <c r="PSE3"/>
      <c r="PSF3"/>
      <c r="PSG3"/>
      <c r="PSH3"/>
      <c r="PSI3"/>
      <c r="PSJ3"/>
      <c r="PSK3"/>
      <c r="PSL3"/>
      <c r="PSM3"/>
      <c r="PSN3"/>
      <c r="PSO3"/>
      <c r="PSP3"/>
      <c r="PSQ3"/>
      <c r="PSR3"/>
      <c r="PSS3"/>
      <c r="PST3"/>
      <c r="PSU3"/>
      <c r="PSV3"/>
      <c r="PSW3"/>
      <c r="PSX3"/>
      <c r="PSY3"/>
      <c r="PSZ3"/>
      <c r="PTA3"/>
      <c r="PTB3"/>
      <c r="PTC3"/>
      <c r="PTD3"/>
      <c r="PTE3"/>
      <c r="PTF3"/>
      <c r="PTG3"/>
      <c r="PTH3"/>
      <c r="PTI3"/>
      <c r="PTJ3"/>
      <c r="PTK3"/>
      <c r="PTL3"/>
      <c r="PTM3"/>
      <c r="PTN3"/>
      <c r="PTO3"/>
      <c r="PTP3"/>
      <c r="PTQ3"/>
      <c r="PTR3"/>
      <c r="PTS3"/>
      <c r="PTT3"/>
      <c r="PTU3"/>
      <c r="PTV3"/>
      <c r="PTW3"/>
      <c r="PTX3"/>
      <c r="PTY3"/>
      <c r="PTZ3"/>
      <c r="PUA3"/>
      <c r="PUB3"/>
      <c r="PUC3"/>
      <c r="PUD3"/>
      <c r="PUE3"/>
      <c r="PUF3"/>
      <c r="PUG3"/>
      <c r="PUH3"/>
      <c r="PUI3"/>
      <c r="PUJ3"/>
      <c r="PUK3"/>
      <c r="PUL3"/>
      <c r="PUM3"/>
      <c r="PUN3"/>
      <c r="PUO3"/>
      <c r="PUP3"/>
      <c r="PUQ3"/>
      <c r="PUR3"/>
      <c r="PUS3"/>
      <c r="PUT3"/>
      <c r="PUU3"/>
      <c r="PUV3"/>
      <c r="PUW3"/>
      <c r="PUX3"/>
      <c r="PUY3"/>
      <c r="PUZ3"/>
      <c r="PVA3"/>
      <c r="PVB3"/>
      <c r="PVC3"/>
      <c r="PVD3"/>
      <c r="PVE3"/>
      <c r="PVF3"/>
      <c r="PVG3"/>
      <c r="PVH3"/>
      <c r="PVI3"/>
      <c r="PVJ3"/>
      <c r="PVK3"/>
      <c r="PVL3"/>
      <c r="PVM3"/>
      <c r="PVN3"/>
      <c r="PVO3"/>
      <c r="PVP3"/>
      <c r="PVQ3"/>
      <c r="PVR3"/>
      <c r="PVS3"/>
      <c r="PVT3"/>
      <c r="PVU3"/>
      <c r="PVV3"/>
      <c r="PVW3"/>
      <c r="PVX3"/>
      <c r="PVY3"/>
      <c r="PVZ3"/>
      <c r="PWA3"/>
      <c r="PWB3"/>
      <c r="PWC3"/>
      <c r="PWD3"/>
      <c r="PWE3"/>
      <c r="PWF3"/>
      <c r="PWG3"/>
      <c r="PWH3"/>
      <c r="PWI3"/>
      <c r="PWJ3"/>
      <c r="PWK3"/>
      <c r="PWL3"/>
      <c r="PWM3"/>
      <c r="PWN3"/>
      <c r="PWO3"/>
      <c r="PWP3"/>
      <c r="PWQ3"/>
      <c r="PWR3"/>
      <c r="PWS3"/>
      <c r="PWT3"/>
      <c r="PWU3"/>
      <c r="PWV3"/>
      <c r="PWW3"/>
      <c r="PWX3"/>
      <c r="PWY3"/>
      <c r="PWZ3"/>
      <c r="PXA3"/>
      <c r="PXB3"/>
      <c r="PXC3"/>
      <c r="PXD3"/>
      <c r="PXE3"/>
      <c r="PXF3"/>
      <c r="PXG3"/>
      <c r="PXH3"/>
      <c r="PXI3"/>
      <c r="PXJ3"/>
      <c r="PXK3"/>
      <c r="PXL3"/>
      <c r="PXM3"/>
      <c r="PXN3"/>
      <c r="PXO3"/>
      <c r="PXP3"/>
      <c r="PXQ3"/>
      <c r="PXR3"/>
      <c r="PXS3"/>
      <c r="PXT3"/>
      <c r="PXU3"/>
      <c r="PXV3"/>
      <c r="PXW3"/>
      <c r="PXX3"/>
      <c r="PXY3"/>
      <c r="PXZ3"/>
      <c r="PYA3"/>
      <c r="PYB3"/>
      <c r="PYC3"/>
      <c r="PYD3"/>
      <c r="PYE3"/>
      <c r="PYF3"/>
      <c r="PYG3"/>
      <c r="PYH3"/>
      <c r="PYI3"/>
      <c r="PYJ3"/>
      <c r="PYK3"/>
      <c r="PYL3"/>
      <c r="PYM3"/>
      <c r="PYN3"/>
      <c r="PYO3"/>
      <c r="PYP3"/>
      <c r="PYQ3"/>
      <c r="PYR3"/>
      <c r="PYS3"/>
      <c r="PYT3"/>
      <c r="PYU3"/>
      <c r="PYV3"/>
      <c r="PYW3"/>
      <c r="PYX3"/>
      <c r="PYY3"/>
      <c r="PYZ3"/>
      <c r="PZA3"/>
      <c r="PZB3"/>
      <c r="PZC3"/>
      <c r="PZD3"/>
      <c r="PZE3"/>
      <c r="PZF3"/>
      <c r="PZG3"/>
      <c r="PZH3"/>
      <c r="PZI3"/>
      <c r="PZJ3"/>
      <c r="PZK3"/>
      <c r="PZL3"/>
      <c r="PZM3"/>
      <c r="PZN3"/>
      <c r="PZO3"/>
      <c r="PZP3"/>
      <c r="PZQ3"/>
      <c r="PZR3"/>
      <c r="PZS3"/>
      <c r="PZT3"/>
      <c r="PZU3"/>
      <c r="PZV3"/>
      <c r="PZW3"/>
      <c r="PZX3"/>
      <c r="PZY3"/>
      <c r="PZZ3"/>
      <c r="QAA3"/>
      <c r="QAB3"/>
      <c r="QAC3"/>
      <c r="QAD3"/>
      <c r="QAE3"/>
      <c r="QAF3"/>
      <c r="QAG3"/>
      <c r="QAH3"/>
      <c r="QAI3"/>
      <c r="QAJ3"/>
      <c r="QAK3"/>
      <c r="QAL3"/>
      <c r="QAM3"/>
      <c r="QAN3"/>
      <c r="QAO3"/>
      <c r="QAP3"/>
      <c r="QAQ3"/>
      <c r="QAR3"/>
      <c r="QAS3"/>
      <c r="QAT3"/>
      <c r="QAU3"/>
      <c r="QAV3"/>
      <c r="QAW3"/>
      <c r="QAX3"/>
      <c r="QAY3"/>
      <c r="QAZ3"/>
      <c r="QBA3"/>
      <c r="QBB3"/>
      <c r="QBC3"/>
      <c r="QBD3"/>
      <c r="QBE3"/>
      <c r="QBF3"/>
      <c r="QBG3"/>
      <c r="QBH3"/>
      <c r="QBI3"/>
      <c r="QBJ3"/>
      <c r="QBK3"/>
      <c r="QBL3"/>
      <c r="QBM3"/>
      <c r="QBN3"/>
      <c r="QBO3"/>
      <c r="QBP3"/>
      <c r="QBQ3"/>
      <c r="QBR3"/>
      <c r="QBS3"/>
      <c r="QBT3"/>
      <c r="QBU3"/>
      <c r="QBV3"/>
      <c r="QBW3"/>
      <c r="QBX3"/>
      <c r="QBY3"/>
      <c r="QBZ3"/>
      <c r="QCA3"/>
      <c r="QCB3"/>
      <c r="QCC3"/>
      <c r="QCD3"/>
      <c r="QCE3"/>
      <c r="QCF3"/>
      <c r="QCG3"/>
      <c r="QCH3"/>
      <c r="QCI3"/>
      <c r="QCJ3"/>
      <c r="QCK3"/>
      <c r="QCL3"/>
      <c r="QCM3"/>
      <c r="QCN3"/>
      <c r="QCO3"/>
      <c r="QCP3"/>
      <c r="QCQ3"/>
      <c r="QCR3"/>
      <c r="QCS3"/>
      <c r="QCT3"/>
      <c r="QCU3"/>
      <c r="QCV3"/>
      <c r="QCW3"/>
      <c r="QCX3"/>
      <c r="QCY3"/>
      <c r="QCZ3"/>
      <c r="QDA3"/>
      <c r="QDB3"/>
      <c r="QDC3"/>
      <c r="QDD3"/>
      <c r="QDE3"/>
      <c r="QDF3"/>
      <c r="QDG3"/>
      <c r="QDH3"/>
      <c r="QDI3"/>
      <c r="QDJ3"/>
      <c r="QDK3"/>
      <c r="QDL3"/>
      <c r="QDM3"/>
      <c r="QDN3"/>
      <c r="QDO3"/>
      <c r="QDP3"/>
      <c r="QDQ3"/>
      <c r="QDR3"/>
      <c r="QDS3"/>
      <c r="QDT3"/>
      <c r="QDU3"/>
      <c r="QDV3"/>
      <c r="QDW3"/>
      <c r="QDX3"/>
      <c r="QDY3"/>
      <c r="QDZ3"/>
      <c r="QEA3"/>
      <c r="QEB3"/>
      <c r="QEC3"/>
      <c r="QED3"/>
      <c r="QEE3"/>
      <c r="QEF3"/>
      <c r="QEG3"/>
      <c r="QEH3"/>
      <c r="QEI3"/>
      <c r="QEJ3"/>
      <c r="QEK3"/>
      <c r="QEL3"/>
      <c r="QEM3"/>
      <c r="QEN3"/>
      <c r="QEO3"/>
      <c r="QEP3"/>
      <c r="QEQ3"/>
      <c r="QER3"/>
      <c r="QES3"/>
      <c r="QET3"/>
      <c r="QEU3"/>
      <c r="QEV3"/>
      <c r="QEW3"/>
      <c r="QEX3"/>
      <c r="QEY3"/>
      <c r="QEZ3"/>
      <c r="QFA3"/>
      <c r="QFB3"/>
      <c r="QFC3"/>
      <c r="QFD3"/>
      <c r="QFE3"/>
      <c r="QFF3"/>
      <c r="QFG3"/>
      <c r="QFH3"/>
      <c r="QFI3"/>
      <c r="QFJ3"/>
      <c r="QFK3"/>
      <c r="QFL3"/>
      <c r="QFM3"/>
      <c r="QFN3"/>
      <c r="QFO3"/>
      <c r="QFP3"/>
      <c r="QFQ3"/>
      <c r="QFR3"/>
      <c r="QFS3"/>
      <c r="QFT3"/>
      <c r="QFU3"/>
      <c r="QFV3"/>
      <c r="QFW3"/>
      <c r="QFX3"/>
      <c r="QFY3"/>
      <c r="QFZ3"/>
      <c r="QGA3"/>
      <c r="QGB3"/>
      <c r="QGC3"/>
      <c r="QGD3"/>
      <c r="QGE3"/>
      <c r="QGF3"/>
      <c r="QGG3"/>
      <c r="QGH3"/>
      <c r="QGI3"/>
      <c r="QGJ3"/>
      <c r="QGK3"/>
      <c r="QGL3"/>
      <c r="QGM3"/>
      <c r="QGN3"/>
      <c r="QGO3"/>
      <c r="QGP3"/>
      <c r="QGQ3"/>
      <c r="QGR3"/>
      <c r="QGS3"/>
      <c r="QGT3"/>
      <c r="QGU3"/>
      <c r="QGV3"/>
      <c r="QGW3"/>
      <c r="QGX3"/>
      <c r="QGY3"/>
      <c r="QGZ3"/>
      <c r="QHA3"/>
      <c r="QHB3"/>
      <c r="QHC3"/>
      <c r="QHD3"/>
      <c r="QHE3"/>
      <c r="QHF3"/>
      <c r="QHG3"/>
      <c r="QHH3"/>
      <c r="QHI3"/>
      <c r="QHJ3"/>
      <c r="QHK3"/>
      <c r="QHL3"/>
      <c r="QHM3"/>
      <c r="QHN3"/>
      <c r="QHO3"/>
      <c r="QHP3"/>
      <c r="QHQ3"/>
      <c r="QHR3"/>
      <c r="QHS3"/>
      <c r="QHT3"/>
      <c r="QHU3"/>
      <c r="QHV3"/>
      <c r="QHW3"/>
      <c r="QHX3"/>
      <c r="QHY3"/>
      <c r="QHZ3"/>
      <c r="QIA3"/>
      <c r="QIB3"/>
      <c r="QIC3"/>
      <c r="QID3"/>
      <c r="QIE3"/>
      <c r="QIF3"/>
      <c r="QIG3"/>
      <c r="QIH3"/>
      <c r="QII3"/>
      <c r="QIJ3"/>
      <c r="QIK3"/>
      <c r="QIL3"/>
      <c r="QIM3"/>
      <c r="QIN3"/>
      <c r="QIO3"/>
      <c r="QIP3"/>
      <c r="QIQ3"/>
      <c r="QIR3"/>
      <c r="QIS3"/>
      <c r="QIT3"/>
      <c r="QIU3"/>
      <c r="QIV3"/>
      <c r="QIW3"/>
      <c r="QIX3"/>
      <c r="QIY3"/>
      <c r="QIZ3"/>
      <c r="QJA3"/>
      <c r="QJB3"/>
      <c r="QJC3"/>
      <c r="QJD3"/>
      <c r="QJE3"/>
      <c r="QJF3"/>
      <c r="QJG3"/>
      <c r="QJH3"/>
      <c r="QJI3"/>
      <c r="QJJ3"/>
      <c r="QJK3"/>
      <c r="QJL3"/>
      <c r="QJM3"/>
      <c r="QJN3"/>
      <c r="QJO3"/>
      <c r="QJP3"/>
      <c r="QJQ3"/>
      <c r="QJR3"/>
      <c r="QJS3"/>
      <c r="QJT3"/>
      <c r="QJU3"/>
      <c r="QJV3"/>
      <c r="QJW3"/>
      <c r="QJX3"/>
      <c r="QJY3"/>
      <c r="QJZ3"/>
      <c r="QKA3"/>
      <c r="QKB3"/>
      <c r="QKC3"/>
      <c r="QKD3"/>
      <c r="QKE3"/>
      <c r="QKF3"/>
      <c r="QKG3"/>
      <c r="QKH3"/>
      <c r="QKI3"/>
      <c r="QKJ3"/>
      <c r="QKK3"/>
      <c r="QKL3"/>
      <c r="QKM3"/>
      <c r="QKN3"/>
      <c r="QKO3"/>
      <c r="QKP3"/>
      <c r="QKQ3"/>
      <c r="QKR3"/>
      <c r="QKS3"/>
      <c r="QKT3"/>
      <c r="QKU3"/>
      <c r="QKV3"/>
      <c r="QKW3"/>
      <c r="QKX3"/>
      <c r="QKY3"/>
      <c r="QKZ3"/>
      <c r="QLA3"/>
      <c r="QLB3"/>
      <c r="QLC3"/>
      <c r="QLD3"/>
      <c r="QLE3"/>
      <c r="QLF3"/>
      <c r="QLG3"/>
      <c r="QLH3"/>
      <c r="QLI3"/>
      <c r="QLJ3"/>
      <c r="QLK3"/>
      <c r="QLL3"/>
      <c r="QLM3"/>
      <c r="QLN3"/>
      <c r="QLO3"/>
      <c r="QLP3"/>
      <c r="QLQ3"/>
      <c r="QLR3"/>
      <c r="QLS3"/>
      <c r="QLT3"/>
      <c r="QLU3"/>
      <c r="QLV3"/>
      <c r="QLW3"/>
      <c r="QLX3"/>
      <c r="QLY3"/>
      <c r="QLZ3"/>
      <c r="QMA3"/>
      <c r="QMB3"/>
      <c r="QMC3"/>
      <c r="QMD3"/>
      <c r="QME3"/>
      <c r="QMF3"/>
      <c r="QMG3"/>
      <c r="QMH3"/>
      <c r="QMI3"/>
      <c r="QMJ3"/>
      <c r="QMK3"/>
      <c r="QML3"/>
      <c r="QMM3"/>
      <c r="QMN3"/>
      <c r="QMO3"/>
      <c r="QMP3"/>
      <c r="QMQ3"/>
      <c r="QMR3"/>
      <c r="QMS3"/>
      <c r="QMT3"/>
      <c r="QMU3"/>
      <c r="QMV3"/>
      <c r="QMW3"/>
      <c r="QMX3"/>
      <c r="QMY3"/>
      <c r="QMZ3"/>
      <c r="QNA3"/>
      <c r="QNB3"/>
      <c r="QNC3"/>
      <c r="QND3"/>
      <c r="QNE3"/>
      <c r="QNF3"/>
      <c r="QNG3"/>
      <c r="QNH3"/>
      <c r="QNI3"/>
      <c r="QNJ3"/>
      <c r="QNK3"/>
      <c r="QNL3"/>
      <c r="QNM3"/>
      <c r="QNN3"/>
      <c r="QNO3"/>
      <c r="QNP3"/>
      <c r="QNQ3"/>
      <c r="QNR3"/>
      <c r="QNS3"/>
      <c r="QNT3"/>
      <c r="QNU3"/>
      <c r="QNV3"/>
      <c r="QNW3"/>
      <c r="QNX3"/>
      <c r="QNY3"/>
      <c r="QNZ3"/>
      <c r="QOA3"/>
      <c r="QOB3"/>
      <c r="QOC3"/>
      <c r="QOD3"/>
      <c r="QOE3"/>
      <c r="QOF3"/>
      <c r="QOG3"/>
      <c r="QOH3"/>
      <c r="QOI3"/>
      <c r="QOJ3"/>
      <c r="QOK3"/>
      <c r="QOL3"/>
      <c r="QOM3"/>
      <c r="QON3"/>
      <c r="QOO3"/>
      <c r="QOP3"/>
      <c r="QOQ3"/>
      <c r="QOR3"/>
      <c r="QOS3"/>
      <c r="QOT3"/>
      <c r="QOU3"/>
      <c r="QOV3"/>
      <c r="QOW3"/>
      <c r="QOX3"/>
      <c r="QOY3"/>
      <c r="QOZ3"/>
      <c r="QPA3"/>
      <c r="QPB3"/>
      <c r="QPC3"/>
      <c r="QPD3"/>
      <c r="QPE3"/>
      <c r="QPF3"/>
      <c r="QPG3"/>
      <c r="QPH3"/>
      <c r="QPI3"/>
      <c r="QPJ3"/>
      <c r="QPK3"/>
      <c r="QPL3"/>
      <c r="QPM3"/>
      <c r="QPN3"/>
      <c r="QPO3"/>
      <c r="QPP3"/>
      <c r="QPQ3"/>
      <c r="QPR3"/>
      <c r="QPS3"/>
      <c r="QPT3"/>
      <c r="QPU3"/>
      <c r="QPV3"/>
      <c r="QPW3"/>
      <c r="QPX3"/>
      <c r="QPY3"/>
      <c r="QPZ3"/>
      <c r="QQA3"/>
      <c r="QQB3"/>
      <c r="QQC3"/>
      <c r="QQD3"/>
      <c r="QQE3"/>
      <c r="QQF3"/>
      <c r="QQG3"/>
      <c r="QQH3"/>
      <c r="QQI3"/>
      <c r="QQJ3"/>
      <c r="QQK3"/>
      <c r="QQL3"/>
      <c r="QQM3"/>
      <c r="QQN3"/>
      <c r="QQO3"/>
      <c r="QQP3"/>
      <c r="QQQ3"/>
      <c r="QQR3"/>
      <c r="QQS3"/>
      <c r="QQT3"/>
      <c r="QQU3"/>
      <c r="QQV3"/>
      <c r="QQW3"/>
      <c r="QQX3"/>
      <c r="QQY3"/>
      <c r="QQZ3"/>
      <c r="QRA3"/>
      <c r="QRB3"/>
      <c r="QRC3"/>
      <c r="QRD3"/>
      <c r="QRE3"/>
      <c r="QRF3"/>
      <c r="QRG3"/>
      <c r="QRH3"/>
      <c r="QRI3"/>
      <c r="QRJ3"/>
      <c r="QRK3"/>
      <c r="QRL3"/>
      <c r="QRM3"/>
      <c r="QRN3"/>
      <c r="QRO3"/>
      <c r="QRP3"/>
      <c r="QRQ3"/>
      <c r="QRR3"/>
      <c r="QRS3"/>
      <c r="QRT3"/>
      <c r="QRU3"/>
      <c r="QRV3"/>
      <c r="QRW3"/>
      <c r="QRX3"/>
      <c r="QRY3"/>
      <c r="QRZ3"/>
      <c r="QSA3"/>
      <c r="QSB3"/>
      <c r="QSC3"/>
      <c r="QSD3"/>
      <c r="QSE3"/>
      <c r="QSF3"/>
      <c r="QSG3"/>
      <c r="QSH3"/>
      <c r="QSI3"/>
      <c r="QSJ3"/>
      <c r="QSK3"/>
      <c r="QSL3"/>
      <c r="QSM3"/>
      <c r="QSN3"/>
      <c r="QSO3"/>
      <c r="QSP3"/>
      <c r="QSQ3"/>
      <c r="QSR3"/>
      <c r="QSS3"/>
      <c r="QST3"/>
      <c r="QSU3"/>
      <c r="QSV3"/>
      <c r="QSW3"/>
      <c r="QSX3"/>
      <c r="QSY3"/>
      <c r="QSZ3"/>
      <c r="QTA3"/>
      <c r="QTB3"/>
      <c r="QTC3"/>
      <c r="QTD3"/>
      <c r="QTE3"/>
      <c r="QTF3"/>
      <c r="QTG3"/>
      <c r="QTH3"/>
      <c r="QTI3"/>
      <c r="QTJ3"/>
      <c r="QTK3"/>
      <c r="QTL3"/>
      <c r="QTM3"/>
      <c r="QTN3"/>
      <c r="QTO3"/>
      <c r="QTP3"/>
      <c r="QTQ3"/>
      <c r="QTR3"/>
      <c r="QTS3"/>
      <c r="QTT3"/>
      <c r="QTU3"/>
      <c r="QTV3"/>
      <c r="QTW3"/>
      <c r="QTX3"/>
      <c r="QTY3"/>
      <c r="QTZ3"/>
      <c r="QUA3"/>
      <c r="QUB3"/>
      <c r="QUC3"/>
      <c r="QUD3"/>
      <c r="QUE3"/>
      <c r="QUF3"/>
      <c r="QUG3"/>
      <c r="QUH3"/>
      <c r="QUI3"/>
      <c r="QUJ3"/>
      <c r="QUK3"/>
      <c r="QUL3"/>
      <c r="QUM3"/>
      <c r="QUN3"/>
      <c r="QUO3"/>
      <c r="QUP3"/>
      <c r="QUQ3"/>
      <c r="QUR3"/>
      <c r="QUS3"/>
      <c r="QUT3"/>
      <c r="QUU3"/>
      <c r="QUV3"/>
      <c r="QUW3"/>
      <c r="QUX3"/>
      <c r="QUY3"/>
      <c r="QUZ3"/>
      <c r="QVA3"/>
      <c r="QVB3"/>
      <c r="QVC3"/>
      <c r="QVD3"/>
      <c r="QVE3"/>
      <c r="QVF3"/>
      <c r="QVG3"/>
      <c r="QVH3"/>
      <c r="QVI3"/>
      <c r="QVJ3"/>
      <c r="QVK3"/>
      <c r="QVL3"/>
      <c r="QVM3"/>
      <c r="QVN3"/>
      <c r="QVO3"/>
      <c r="QVP3"/>
      <c r="QVQ3"/>
      <c r="QVR3"/>
      <c r="QVS3"/>
      <c r="QVT3"/>
      <c r="QVU3"/>
      <c r="QVV3"/>
      <c r="QVW3"/>
      <c r="QVX3"/>
      <c r="QVY3"/>
      <c r="QVZ3"/>
      <c r="QWA3"/>
      <c r="QWB3"/>
      <c r="QWC3"/>
      <c r="QWD3"/>
      <c r="QWE3"/>
      <c r="QWF3"/>
      <c r="QWG3"/>
      <c r="QWH3"/>
      <c r="QWI3"/>
      <c r="QWJ3"/>
      <c r="QWK3"/>
      <c r="QWL3"/>
      <c r="QWM3"/>
      <c r="QWN3"/>
      <c r="QWO3"/>
      <c r="QWP3"/>
      <c r="QWQ3"/>
      <c r="QWR3"/>
      <c r="QWS3"/>
      <c r="QWT3"/>
      <c r="QWU3"/>
      <c r="QWV3"/>
      <c r="QWW3"/>
      <c r="QWX3"/>
      <c r="QWY3"/>
      <c r="QWZ3"/>
      <c r="QXA3"/>
      <c r="QXB3"/>
      <c r="QXC3"/>
      <c r="QXD3"/>
      <c r="QXE3"/>
      <c r="QXF3"/>
      <c r="QXG3"/>
      <c r="QXH3"/>
      <c r="QXI3"/>
      <c r="QXJ3"/>
      <c r="QXK3"/>
      <c r="QXL3"/>
      <c r="QXM3"/>
      <c r="QXN3"/>
      <c r="QXO3"/>
      <c r="QXP3"/>
      <c r="QXQ3"/>
      <c r="QXR3"/>
      <c r="QXS3"/>
      <c r="QXT3"/>
      <c r="QXU3"/>
      <c r="QXV3"/>
      <c r="QXW3"/>
      <c r="QXX3"/>
      <c r="QXY3"/>
      <c r="QXZ3"/>
      <c r="QYA3"/>
      <c r="QYB3"/>
      <c r="QYC3"/>
      <c r="QYD3"/>
      <c r="QYE3"/>
      <c r="QYF3"/>
      <c r="QYG3"/>
      <c r="QYH3"/>
      <c r="QYI3"/>
      <c r="QYJ3"/>
      <c r="QYK3"/>
      <c r="QYL3"/>
      <c r="QYM3"/>
      <c r="QYN3"/>
      <c r="QYO3"/>
      <c r="QYP3"/>
      <c r="QYQ3"/>
      <c r="QYR3"/>
      <c r="QYS3"/>
      <c r="QYT3"/>
      <c r="QYU3"/>
      <c r="QYV3"/>
      <c r="QYW3"/>
      <c r="QYX3"/>
      <c r="QYY3"/>
      <c r="QYZ3"/>
      <c r="QZA3"/>
      <c r="QZB3"/>
      <c r="QZC3"/>
      <c r="QZD3"/>
      <c r="QZE3"/>
      <c r="QZF3"/>
      <c r="QZG3"/>
      <c r="QZH3"/>
      <c r="QZI3"/>
      <c r="QZJ3"/>
      <c r="QZK3"/>
      <c r="QZL3"/>
      <c r="QZM3"/>
      <c r="QZN3"/>
      <c r="QZO3"/>
      <c r="QZP3"/>
      <c r="QZQ3"/>
      <c r="QZR3"/>
      <c r="QZS3"/>
      <c r="QZT3"/>
      <c r="QZU3"/>
      <c r="QZV3"/>
      <c r="QZW3"/>
      <c r="QZX3"/>
      <c r="QZY3"/>
      <c r="QZZ3"/>
      <c r="RAA3"/>
      <c r="RAB3"/>
      <c r="RAC3"/>
      <c r="RAD3"/>
      <c r="RAE3"/>
      <c r="RAF3"/>
      <c r="RAG3"/>
      <c r="RAH3"/>
      <c r="RAI3"/>
      <c r="RAJ3"/>
      <c r="RAK3"/>
      <c r="RAL3"/>
      <c r="RAM3"/>
      <c r="RAN3"/>
      <c r="RAO3"/>
      <c r="RAP3"/>
      <c r="RAQ3"/>
      <c r="RAR3"/>
      <c r="RAS3"/>
      <c r="RAT3"/>
      <c r="RAU3"/>
      <c r="RAV3"/>
      <c r="RAW3"/>
      <c r="RAX3"/>
      <c r="RAY3"/>
      <c r="RAZ3"/>
      <c r="RBA3"/>
      <c r="RBB3"/>
      <c r="RBC3"/>
      <c r="RBD3"/>
      <c r="RBE3"/>
      <c r="RBF3"/>
      <c r="RBG3"/>
      <c r="RBH3"/>
      <c r="RBI3"/>
      <c r="RBJ3"/>
      <c r="RBK3"/>
      <c r="RBL3"/>
      <c r="RBM3"/>
      <c r="RBN3"/>
      <c r="RBO3"/>
      <c r="RBP3"/>
      <c r="RBQ3"/>
      <c r="RBR3"/>
      <c r="RBS3"/>
      <c r="RBT3"/>
      <c r="RBU3"/>
      <c r="RBV3"/>
      <c r="RBW3"/>
      <c r="RBX3"/>
      <c r="RBY3"/>
      <c r="RBZ3"/>
      <c r="RCA3"/>
      <c r="RCB3"/>
      <c r="RCC3"/>
      <c r="RCD3"/>
      <c r="RCE3"/>
      <c r="RCF3"/>
      <c r="RCG3"/>
      <c r="RCH3"/>
      <c r="RCI3"/>
      <c r="RCJ3"/>
      <c r="RCK3"/>
      <c r="RCL3"/>
      <c r="RCM3"/>
      <c r="RCN3"/>
      <c r="RCO3"/>
      <c r="RCP3"/>
      <c r="RCQ3"/>
      <c r="RCR3"/>
      <c r="RCS3"/>
      <c r="RCT3"/>
      <c r="RCU3"/>
      <c r="RCV3"/>
      <c r="RCW3"/>
      <c r="RCX3"/>
      <c r="RCY3"/>
      <c r="RCZ3"/>
      <c r="RDA3"/>
      <c r="RDB3"/>
      <c r="RDC3"/>
      <c r="RDD3"/>
      <c r="RDE3"/>
      <c r="RDF3"/>
      <c r="RDG3"/>
      <c r="RDH3"/>
      <c r="RDI3"/>
      <c r="RDJ3"/>
      <c r="RDK3"/>
      <c r="RDL3"/>
      <c r="RDM3"/>
      <c r="RDN3"/>
      <c r="RDO3"/>
      <c r="RDP3"/>
      <c r="RDQ3"/>
      <c r="RDR3"/>
      <c r="RDS3"/>
      <c r="RDT3"/>
      <c r="RDU3"/>
      <c r="RDV3"/>
      <c r="RDW3"/>
      <c r="RDX3"/>
      <c r="RDY3"/>
      <c r="RDZ3"/>
      <c r="REA3"/>
      <c r="REB3"/>
      <c r="REC3"/>
      <c r="RED3"/>
      <c r="REE3"/>
      <c r="REF3"/>
      <c r="REG3"/>
      <c r="REH3"/>
      <c r="REI3"/>
      <c r="REJ3"/>
      <c r="REK3"/>
      <c r="REL3"/>
      <c r="REM3"/>
      <c r="REN3"/>
      <c r="REO3"/>
      <c r="REP3"/>
      <c r="REQ3"/>
      <c r="RER3"/>
      <c r="RES3"/>
      <c r="RET3"/>
      <c r="REU3"/>
      <c r="REV3"/>
      <c r="REW3"/>
      <c r="REX3"/>
      <c r="REY3"/>
      <c r="REZ3"/>
      <c r="RFA3"/>
      <c r="RFB3"/>
      <c r="RFC3"/>
      <c r="RFD3"/>
      <c r="RFE3"/>
      <c r="RFF3"/>
      <c r="RFG3"/>
      <c r="RFH3"/>
      <c r="RFI3"/>
      <c r="RFJ3"/>
      <c r="RFK3"/>
      <c r="RFL3"/>
      <c r="RFM3"/>
      <c r="RFN3"/>
      <c r="RFO3"/>
      <c r="RFP3"/>
      <c r="RFQ3"/>
      <c r="RFR3"/>
      <c r="RFS3"/>
      <c r="RFT3"/>
      <c r="RFU3"/>
      <c r="RFV3"/>
      <c r="RFW3"/>
      <c r="RFX3"/>
      <c r="RFY3"/>
      <c r="RFZ3"/>
      <c r="RGA3"/>
      <c r="RGB3"/>
      <c r="RGC3"/>
      <c r="RGD3"/>
      <c r="RGE3"/>
      <c r="RGF3"/>
      <c r="RGG3"/>
      <c r="RGH3"/>
      <c r="RGI3"/>
      <c r="RGJ3"/>
      <c r="RGK3"/>
      <c r="RGL3"/>
      <c r="RGM3"/>
      <c r="RGN3"/>
      <c r="RGO3"/>
      <c r="RGP3"/>
      <c r="RGQ3"/>
      <c r="RGR3"/>
      <c r="RGS3"/>
      <c r="RGT3"/>
      <c r="RGU3"/>
      <c r="RGV3"/>
      <c r="RGW3"/>
      <c r="RGX3"/>
      <c r="RGY3"/>
      <c r="RGZ3"/>
      <c r="RHA3"/>
      <c r="RHB3"/>
      <c r="RHC3"/>
      <c r="RHD3"/>
      <c r="RHE3"/>
      <c r="RHF3"/>
      <c r="RHG3"/>
      <c r="RHH3"/>
      <c r="RHI3"/>
      <c r="RHJ3"/>
      <c r="RHK3"/>
      <c r="RHL3"/>
      <c r="RHM3"/>
      <c r="RHN3"/>
      <c r="RHO3"/>
      <c r="RHP3"/>
      <c r="RHQ3"/>
      <c r="RHR3"/>
      <c r="RHS3"/>
      <c r="RHT3"/>
      <c r="RHU3"/>
      <c r="RHV3"/>
      <c r="RHW3"/>
      <c r="RHX3"/>
      <c r="RHY3"/>
      <c r="RHZ3"/>
      <c r="RIA3"/>
      <c r="RIB3"/>
      <c r="RIC3"/>
      <c r="RID3"/>
      <c r="RIE3"/>
      <c r="RIF3"/>
      <c r="RIG3"/>
      <c r="RIH3"/>
      <c r="RII3"/>
      <c r="RIJ3"/>
      <c r="RIK3"/>
      <c r="RIL3"/>
      <c r="RIM3"/>
      <c r="RIN3"/>
      <c r="RIO3"/>
      <c r="RIP3"/>
      <c r="RIQ3"/>
      <c r="RIR3"/>
      <c r="RIS3"/>
      <c r="RIT3"/>
      <c r="RIU3"/>
      <c r="RIV3"/>
      <c r="RIW3"/>
      <c r="RIX3"/>
      <c r="RIY3"/>
      <c r="RIZ3"/>
      <c r="RJA3"/>
      <c r="RJB3"/>
      <c r="RJC3"/>
      <c r="RJD3"/>
      <c r="RJE3"/>
      <c r="RJF3"/>
      <c r="RJG3"/>
      <c r="RJH3"/>
      <c r="RJI3"/>
      <c r="RJJ3"/>
      <c r="RJK3"/>
      <c r="RJL3"/>
      <c r="RJM3"/>
      <c r="RJN3"/>
      <c r="RJO3"/>
      <c r="RJP3"/>
      <c r="RJQ3"/>
      <c r="RJR3"/>
      <c r="RJS3"/>
      <c r="RJT3"/>
      <c r="RJU3"/>
      <c r="RJV3"/>
      <c r="RJW3"/>
      <c r="RJX3"/>
      <c r="RJY3"/>
      <c r="RJZ3"/>
      <c r="RKA3"/>
      <c r="RKB3"/>
      <c r="RKC3"/>
      <c r="RKD3"/>
      <c r="RKE3"/>
      <c r="RKF3"/>
      <c r="RKG3"/>
      <c r="RKH3"/>
      <c r="RKI3"/>
      <c r="RKJ3"/>
      <c r="RKK3"/>
      <c r="RKL3"/>
      <c r="RKM3"/>
      <c r="RKN3"/>
      <c r="RKO3"/>
      <c r="RKP3"/>
      <c r="RKQ3"/>
      <c r="RKR3"/>
      <c r="RKS3"/>
      <c r="RKT3"/>
      <c r="RKU3"/>
      <c r="RKV3"/>
      <c r="RKW3"/>
      <c r="RKX3"/>
      <c r="RKY3"/>
      <c r="RKZ3"/>
      <c r="RLA3"/>
      <c r="RLB3"/>
      <c r="RLC3"/>
      <c r="RLD3"/>
      <c r="RLE3"/>
      <c r="RLF3"/>
      <c r="RLG3"/>
      <c r="RLH3"/>
      <c r="RLI3"/>
      <c r="RLJ3"/>
      <c r="RLK3"/>
      <c r="RLL3"/>
      <c r="RLM3"/>
      <c r="RLN3"/>
      <c r="RLO3"/>
      <c r="RLP3"/>
      <c r="RLQ3"/>
      <c r="RLR3"/>
      <c r="RLS3"/>
      <c r="RLT3"/>
      <c r="RLU3"/>
      <c r="RLV3"/>
      <c r="RLW3"/>
      <c r="RLX3"/>
      <c r="RLY3"/>
      <c r="RLZ3"/>
      <c r="RMA3"/>
      <c r="RMB3"/>
      <c r="RMC3"/>
      <c r="RMD3"/>
      <c r="RME3"/>
      <c r="RMF3"/>
      <c r="RMG3"/>
      <c r="RMH3"/>
      <c r="RMI3"/>
      <c r="RMJ3"/>
      <c r="RMK3"/>
      <c r="RML3"/>
      <c r="RMM3"/>
      <c r="RMN3"/>
      <c r="RMO3"/>
      <c r="RMP3"/>
      <c r="RMQ3"/>
      <c r="RMR3"/>
      <c r="RMS3"/>
      <c r="RMT3"/>
      <c r="RMU3"/>
      <c r="RMV3"/>
      <c r="RMW3"/>
      <c r="RMX3"/>
      <c r="RMY3"/>
      <c r="RMZ3"/>
      <c r="RNA3"/>
      <c r="RNB3"/>
      <c r="RNC3"/>
      <c r="RND3"/>
      <c r="RNE3"/>
      <c r="RNF3"/>
      <c r="RNG3"/>
      <c r="RNH3"/>
      <c r="RNI3"/>
      <c r="RNJ3"/>
      <c r="RNK3"/>
      <c r="RNL3"/>
      <c r="RNM3"/>
      <c r="RNN3"/>
      <c r="RNO3"/>
      <c r="RNP3"/>
      <c r="RNQ3"/>
      <c r="RNR3"/>
      <c r="RNS3"/>
      <c r="RNT3"/>
      <c r="RNU3"/>
      <c r="RNV3"/>
      <c r="RNW3"/>
      <c r="RNX3"/>
      <c r="RNY3"/>
      <c r="RNZ3"/>
      <c r="ROA3"/>
      <c r="ROB3"/>
      <c r="ROC3"/>
      <c r="ROD3"/>
      <c r="ROE3"/>
      <c r="ROF3"/>
      <c r="ROG3"/>
      <c r="ROH3"/>
      <c r="ROI3"/>
      <c r="ROJ3"/>
      <c r="ROK3"/>
      <c r="ROL3"/>
      <c r="ROM3"/>
      <c r="RON3"/>
      <c r="ROO3"/>
      <c r="ROP3"/>
      <c r="ROQ3"/>
      <c r="ROR3"/>
      <c r="ROS3"/>
      <c r="ROT3"/>
      <c r="ROU3"/>
      <c r="ROV3"/>
      <c r="ROW3"/>
      <c r="ROX3"/>
      <c r="ROY3"/>
      <c r="ROZ3"/>
      <c r="RPA3"/>
      <c r="RPB3"/>
      <c r="RPC3"/>
      <c r="RPD3"/>
      <c r="RPE3"/>
      <c r="RPF3"/>
      <c r="RPG3"/>
      <c r="RPH3"/>
      <c r="RPI3"/>
      <c r="RPJ3"/>
      <c r="RPK3"/>
      <c r="RPL3"/>
      <c r="RPM3"/>
      <c r="RPN3"/>
      <c r="RPO3"/>
      <c r="RPP3"/>
      <c r="RPQ3"/>
      <c r="RPR3"/>
      <c r="RPS3"/>
      <c r="RPT3"/>
      <c r="RPU3"/>
      <c r="RPV3"/>
      <c r="RPW3"/>
      <c r="RPX3"/>
      <c r="RPY3"/>
      <c r="RPZ3"/>
      <c r="RQA3"/>
      <c r="RQB3"/>
      <c r="RQC3"/>
      <c r="RQD3"/>
      <c r="RQE3"/>
      <c r="RQF3"/>
      <c r="RQG3"/>
      <c r="RQH3"/>
      <c r="RQI3"/>
      <c r="RQJ3"/>
      <c r="RQK3"/>
      <c r="RQL3"/>
      <c r="RQM3"/>
      <c r="RQN3"/>
      <c r="RQO3"/>
      <c r="RQP3"/>
      <c r="RQQ3"/>
      <c r="RQR3"/>
      <c r="RQS3"/>
      <c r="RQT3"/>
      <c r="RQU3"/>
      <c r="RQV3"/>
      <c r="RQW3"/>
      <c r="RQX3"/>
      <c r="RQY3"/>
      <c r="RQZ3"/>
      <c r="RRA3"/>
      <c r="RRB3"/>
      <c r="RRC3"/>
      <c r="RRD3"/>
      <c r="RRE3"/>
      <c r="RRF3"/>
      <c r="RRG3"/>
      <c r="RRH3"/>
      <c r="RRI3"/>
      <c r="RRJ3"/>
      <c r="RRK3"/>
      <c r="RRL3"/>
      <c r="RRM3"/>
      <c r="RRN3"/>
      <c r="RRO3"/>
      <c r="RRP3"/>
      <c r="RRQ3"/>
      <c r="RRR3"/>
      <c r="RRS3"/>
      <c r="RRT3"/>
      <c r="RRU3"/>
      <c r="RRV3"/>
      <c r="RRW3"/>
      <c r="RRX3"/>
      <c r="RRY3"/>
      <c r="RRZ3"/>
      <c r="RSA3"/>
      <c r="RSB3"/>
      <c r="RSC3"/>
      <c r="RSD3"/>
      <c r="RSE3"/>
      <c r="RSF3"/>
      <c r="RSG3"/>
      <c r="RSH3"/>
      <c r="RSI3"/>
      <c r="RSJ3"/>
      <c r="RSK3"/>
      <c r="RSL3"/>
      <c r="RSM3"/>
      <c r="RSN3"/>
      <c r="RSO3"/>
      <c r="RSP3"/>
      <c r="RSQ3"/>
      <c r="RSR3"/>
      <c r="RSS3"/>
      <c r="RST3"/>
      <c r="RSU3"/>
      <c r="RSV3"/>
      <c r="RSW3"/>
      <c r="RSX3"/>
      <c r="RSY3"/>
      <c r="RSZ3"/>
      <c r="RTA3"/>
      <c r="RTB3"/>
      <c r="RTC3"/>
      <c r="RTD3"/>
      <c r="RTE3"/>
      <c r="RTF3"/>
      <c r="RTG3"/>
      <c r="RTH3"/>
      <c r="RTI3"/>
      <c r="RTJ3"/>
      <c r="RTK3"/>
      <c r="RTL3"/>
      <c r="RTM3"/>
      <c r="RTN3"/>
      <c r="RTO3"/>
      <c r="RTP3"/>
      <c r="RTQ3"/>
      <c r="RTR3"/>
      <c r="RTS3"/>
      <c r="RTT3"/>
      <c r="RTU3"/>
      <c r="RTV3"/>
      <c r="RTW3"/>
      <c r="RTX3"/>
      <c r="RTY3"/>
      <c r="RTZ3"/>
      <c r="RUA3"/>
      <c r="RUB3"/>
      <c r="RUC3"/>
      <c r="RUD3"/>
      <c r="RUE3"/>
      <c r="RUF3"/>
      <c r="RUG3"/>
      <c r="RUH3"/>
      <c r="RUI3"/>
      <c r="RUJ3"/>
      <c r="RUK3"/>
      <c r="RUL3"/>
      <c r="RUM3"/>
      <c r="RUN3"/>
      <c r="RUO3"/>
      <c r="RUP3"/>
      <c r="RUQ3"/>
      <c r="RUR3"/>
      <c r="RUS3"/>
      <c r="RUT3"/>
      <c r="RUU3"/>
      <c r="RUV3"/>
      <c r="RUW3"/>
      <c r="RUX3"/>
      <c r="RUY3"/>
      <c r="RUZ3"/>
      <c r="RVA3"/>
      <c r="RVB3"/>
      <c r="RVC3"/>
      <c r="RVD3"/>
      <c r="RVE3"/>
      <c r="RVF3"/>
      <c r="RVG3"/>
      <c r="RVH3"/>
      <c r="RVI3"/>
      <c r="RVJ3"/>
      <c r="RVK3"/>
      <c r="RVL3"/>
      <c r="RVM3"/>
      <c r="RVN3"/>
      <c r="RVO3"/>
      <c r="RVP3"/>
      <c r="RVQ3"/>
      <c r="RVR3"/>
      <c r="RVS3"/>
      <c r="RVT3"/>
      <c r="RVU3"/>
      <c r="RVV3"/>
      <c r="RVW3"/>
      <c r="RVX3"/>
      <c r="RVY3"/>
      <c r="RVZ3"/>
      <c r="RWA3"/>
      <c r="RWB3"/>
      <c r="RWC3"/>
      <c r="RWD3"/>
      <c r="RWE3"/>
      <c r="RWF3"/>
      <c r="RWG3"/>
      <c r="RWH3"/>
      <c r="RWI3"/>
      <c r="RWJ3"/>
      <c r="RWK3"/>
      <c r="RWL3"/>
      <c r="RWM3"/>
      <c r="RWN3"/>
      <c r="RWO3"/>
      <c r="RWP3"/>
      <c r="RWQ3"/>
      <c r="RWR3"/>
      <c r="RWS3"/>
      <c r="RWT3"/>
      <c r="RWU3"/>
      <c r="RWV3"/>
      <c r="RWW3"/>
      <c r="RWX3"/>
      <c r="RWY3"/>
      <c r="RWZ3"/>
      <c r="RXA3"/>
      <c r="RXB3"/>
      <c r="RXC3"/>
      <c r="RXD3"/>
      <c r="RXE3"/>
      <c r="RXF3"/>
      <c r="RXG3"/>
      <c r="RXH3"/>
      <c r="RXI3"/>
      <c r="RXJ3"/>
      <c r="RXK3"/>
      <c r="RXL3"/>
      <c r="RXM3"/>
      <c r="RXN3"/>
      <c r="RXO3"/>
      <c r="RXP3"/>
      <c r="RXQ3"/>
      <c r="RXR3"/>
      <c r="RXS3"/>
      <c r="RXT3"/>
      <c r="RXU3"/>
      <c r="RXV3"/>
      <c r="RXW3"/>
      <c r="RXX3"/>
      <c r="RXY3"/>
      <c r="RXZ3"/>
      <c r="RYA3"/>
      <c r="RYB3"/>
      <c r="RYC3"/>
      <c r="RYD3"/>
      <c r="RYE3"/>
      <c r="RYF3"/>
      <c r="RYG3"/>
      <c r="RYH3"/>
      <c r="RYI3"/>
      <c r="RYJ3"/>
      <c r="RYK3"/>
      <c r="RYL3"/>
      <c r="RYM3"/>
      <c r="RYN3"/>
      <c r="RYO3"/>
      <c r="RYP3"/>
      <c r="RYQ3"/>
      <c r="RYR3"/>
      <c r="RYS3"/>
      <c r="RYT3"/>
      <c r="RYU3"/>
      <c r="RYV3"/>
      <c r="RYW3"/>
      <c r="RYX3"/>
      <c r="RYY3"/>
      <c r="RYZ3"/>
      <c r="RZA3"/>
      <c r="RZB3"/>
      <c r="RZC3"/>
      <c r="RZD3"/>
      <c r="RZE3"/>
      <c r="RZF3"/>
      <c r="RZG3"/>
      <c r="RZH3"/>
      <c r="RZI3"/>
      <c r="RZJ3"/>
      <c r="RZK3"/>
      <c r="RZL3"/>
      <c r="RZM3"/>
      <c r="RZN3"/>
      <c r="RZO3"/>
      <c r="RZP3"/>
      <c r="RZQ3"/>
      <c r="RZR3"/>
      <c r="RZS3"/>
      <c r="RZT3"/>
      <c r="RZU3"/>
      <c r="RZV3"/>
      <c r="RZW3"/>
      <c r="RZX3"/>
      <c r="RZY3"/>
      <c r="RZZ3"/>
      <c r="SAA3"/>
      <c r="SAB3"/>
      <c r="SAC3"/>
      <c r="SAD3"/>
      <c r="SAE3"/>
      <c r="SAF3"/>
      <c r="SAG3"/>
      <c r="SAH3"/>
      <c r="SAI3"/>
      <c r="SAJ3"/>
      <c r="SAK3"/>
      <c r="SAL3"/>
      <c r="SAM3"/>
      <c r="SAN3"/>
      <c r="SAO3"/>
      <c r="SAP3"/>
      <c r="SAQ3"/>
      <c r="SAR3"/>
      <c r="SAS3"/>
      <c r="SAT3"/>
      <c r="SAU3"/>
      <c r="SAV3"/>
      <c r="SAW3"/>
      <c r="SAX3"/>
      <c r="SAY3"/>
      <c r="SAZ3"/>
      <c r="SBA3"/>
      <c r="SBB3"/>
      <c r="SBC3"/>
      <c r="SBD3"/>
      <c r="SBE3"/>
      <c r="SBF3"/>
      <c r="SBG3"/>
      <c r="SBH3"/>
      <c r="SBI3"/>
      <c r="SBJ3"/>
      <c r="SBK3"/>
      <c r="SBL3"/>
      <c r="SBM3"/>
      <c r="SBN3"/>
      <c r="SBO3"/>
      <c r="SBP3"/>
      <c r="SBQ3"/>
      <c r="SBR3"/>
      <c r="SBS3"/>
      <c r="SBT3"/>
      <c r="SBU3"/>
      <c r="SBV3"/>
      <c r="SBW3"/>
      <c r="SBX3"/>
      <c r="SBY3"/>
      <c r="SBZ3"/>
      <c r="SCA3"/>
      <c r="SCB3"/>
      <c r="SCC3"/>
      <c r="SCD3"/>
      <c r="SCE3"/>
      <c r="SCF3"/>
      <c r="SCG3"/>
      <c r="SCH3"/>
      <c r="SCI3"/>
      <c r="SCJ3"/>
      <c r="SCK3"/>
      <c r="SCL3"/>
      <c r="SCM3"/>
      <c r="SCN3"/>
      <c r="SCO3"/>
      <c r="SCP3"/>
      <c r="SCQ3"/>
      <c r="SCR3"/>
      <c r="SCS3"/>
      <c r="SCT3"/>
      <c r="SCU3"/>
      <c r="SCV3"/>
      <c r="SCW3"/>
      <c r="SCX3"/>
      <c r="SCY3"/>
      <c r="SCZ3"/>
      <c r="SDA3"/>
      <c r="SDB3"/>
      <c r="SDC3"/>
      <c r="SDD3"/>
      <c r="SDE3"/>
      <c r="SDF3"/>
      <c r="SDG3"/>
      <c r="SDH3"/>
      <c r="SDI3"/>
      <c r="SDJ3"/>
      <c r="SDK3"/>
      <c r="SDL3"/>
      <c r="SDM3"/>
      <c r="SDN3"/>
      <c r="SDO3"/>
      <c r="SDP3"/>
      <c r="SDQ3"/>
      <c r="SDR3"/>
      <c r="SDS3"/>
      <c r="SDT3"/>
      <c r="SDU3"/>
      <c r="SDV3"/>
      <c r="SDW3"/>
      <c r="SDX3"/>
      <c r="SDY3"/>
      <c r="SDZ3"/>
      <c r="SEA3"/>
      <c r="SEB3"/>
      <c r="SEC3"/>
      <c r="SED3"/>
      <c r="SEE3"/>
      <c r="SEF3"/>
      <c r="SEG3"/>
      <c r="SEH3"/>
      <c r="SEI3"/>
      <c r="SEJ3"/>
      <c r="SEK3"/>
      <c r="SEL3"/>
      <c r="SEM3"/>
      <c r="SEN3"/>
      <c r="SEO3"/>
      <c r="SEP3"/>
      <c r="SEQ3"/>
      <c r="SER3"/>
      <c r="SES3"/>
      <c r="SET3"/>
      <c r="SEU3"/>
      <c r="SEV3"/>
      <c r="SEW3"/>
      <c r="SEX3"/>
      <c r="SEY3"/>
      <c r="SEZ3"/>
      <c r="SFA3"/>
      <c r="SFB3"/>
      <c r="SFC3"/>
      <c r="SFD3"/>
      <c r="SFE3"/>
      <c r="SFF3"/>
      <c r="SFG3"/>
      <c r="SFH3"/>
      <c r="SFI3"/>
      <c r="SFJ3"/>
      <c r="SFK3"/>
      <c r="SFL3"/>
      <c r="SFM3"/>
      <c r="SFN3"/>
      <c r="SFO3"/>
      <c r="SFP3"/>
      <c r="SFQ3"/>
      <c r="SFR3"/>
      <c r="SFS3"/>
      <c r="SFT3"/>
      <c r="SFU3"/>
      <c r="SFV3"/>
      <c r="SFW3"/>
      <c r="SFX3"/>
      <c r="SFY3"/>
      <c r="SFZ3"/>
      <c r="SGA3"/>
      <c r="SGB3"/>
      <c r="SGC3"/>
      <c r="SGD3"/>
      <c r="SGE3"/>
      <c r="SGF3"/>
      <c r="SGG3"/>
      <c r="SGH3"/>
      <c r="SGI3"/>
      <c r="SGJ3"/>
      <c r="SGK3"/>
      <c r="SGL3"/>
      <c r="SGM3"/>
      <c r="SGN3"/>
      <c r="SGO3"/>
      <c r="SGP3"/>
      <c r="SGQ3"/>
      <c r="SGR3"/>
      <c r="SGS3"/>
      <c r="SGT3"/>
      <c r="SGU3"/>
      <c r="SGV3"/>
      <c r="SGW3"/>
      <c r="SGX3"/>
      <c r="SGY3"/>
      <c r="SGZ3"/>
      <c r="SHA3"/>
      <c r="SHB3"/>
      <c r="SHC3"/>
      <c r="SHD3"/>
      <c r="SHE3"/>
      <c r="SHF3"/>
      <c r="SHG3"/>
      <c r="SHH3"/>
      <c r="SHI3"/>
      <c r="SHJ3"/>
      <c r="SHK3"/>
      <c r="SHL3"/>
      <c r="SHM3"/>
      <c r="SHN3"/>
      <c r="SHO3"/>
      <c r="SHP3"/>
      <c r="SHQ3"/>
      <c r="SHR3"/>
      <c r="SHS3"/>
      <c r="SHT3"/>
      <c r="SHU3"/>
      <c r="SHV3"/>
      <c r="SHW3"/>
      <c r="SHX3"/>
      <c r="SHY3"/>
      <c r="SHZ3"/>
      <c r="SIA3"/>
      <c r="SIB3"/>
      <c r="SIC3"/>
      <c r="SID3"/>
      <c r="SIE3"/>
      <c r="SIF3"/>
      <c r="SIG3"/>
      <c r="SIH3"/>
      <c r="SII3"/>
      <c r="SIJ3"/>
      <c r="SIK3"/>
      <c r="SIL3"/>
      <c r="SIM3"/>
      <c r="SIN3"/>
      <c r="SIO3"/>
      <c r="SIP3"/>
      <c r="SIQ3"/>
      <c r="SIR3"/>
      <c r="SIS3"/>
      <c r="SIT3"/>
      <c r="SIU3"/>
      <c r="SIV3"/>
      <c r="SIW3"/>
      <c r="SIX3"/>
      <c r="SIY3"/>
      <c r="SIZ3"/>
      <c r="SJA3"/>
      <c r="SJB3"/>
      <c r="SJC3"/>
      <c r="SJD3"/>
      <c r="SJE3"/>
      <c r="SJF3"/>
      <c r="SJG3"/>
      <c r="SJH3"/>
      <c r="SJI3"/>
      <c r="SJJ3"/>
      <c r="SJK3"/>
      <c r="SJL3"/>
      <c r="SJM3"/>
      <c r="SJN3"/>
      <c r="SJO3"/>
      <c r="SJP3"/>
      <c r="SJQ3"/>
      <c r="SJR3"/>
      <c r="SJS3"/>
      <c r="SJT3"/>
      <c r="SJU3"/>
      <c r="SJV3"/>
      <c r="SJW3"/>
      <c r="SJX3"/>
      <c r="SJY3"/>
      <c r="SJZ3"/>
      <c r="SKA3"/>
      <c r="SKB3"/>
      <c r="SKC3"/>
      <c r="SKD3"/>
      <c r="SKE3"/>
      <c r="SKF3"/>
      <c r="SKG3"/>
      <c r="SKH3"/>
      <c r="SKI3"/>
      <c r="SKJ3"/>
      <c r="SKK3"/>
      <c r="SKL3"/>
      <c r="SKM3"/>
      <c r="SKN3"/>
      <c r="SKO3"/>
      <c r="SKP3"/>
      <c r="SKQ3"/>
      <c r="SKR3"/>
      <c r="SKS3"/>
      <c r="SKT3"/>
      <c r="SKU3"/>
      <c r="SKV3"/>
      <c r="SKW3"/>
      <c r="SKX3"/>
      <c r="SKY3"/>
      <c r="SKZ3"/>
      <c r="SLA3"/>
      <c r="SLB3"/>
      <c r="SLC3"/>
      <c r="SLD3"/>
      <c r="SLE3"/>
      <c r="SLF3"/>
      <c r="SLG3"/>
      <c r="SLH3"/>
      <c r="SLI3"/>
      <c r="SLJ3"/>
      <c r="SLK3"/>
      <c r="SLL3"/>
      <c r="SLM3"/>
      <c r="SLN3"/>
      <c r="SLO3"/>
      <c r="SLP3"/>
      <c r="SLQ3"/>
      <c r="SLR3"/>
      <c r="SLS3"/>
      <c r="SLT3"/>
      <c r="SLU3"/>
      <c r="SLV3"/>
      <c r="SLW3"/>
      <c r="SLX3"/>
      <c r="SLY3"/>
      <c r="SLZ3"/>
      <c r="SMA3"/>
      <c r="SMB3"/>
      <c r="SMC3"/>
      <c r="SMD3"/>
      <c r="SME3"/>
      <c r="SMF3"/>
      <c r="SMG3"/>
      <c r="SMH3"/>
      <c r="SMI3"/>
      <c r="SMJ3"/>
      <c r="SMK3"/>
      <c r="SML3"/>
      <c r="SMM3"/>
      <c r="SMN3"/>
      <c r="SMO3"/>
      <c r="SMP3"/>
      <c r="SMQ3"/>
      <c r="SMR3"/>
      <c r="SMS3"/>
      <c r="SMT3"/>
      <c r="SMU3"/>
      <c r="SMV3"/>
      <c r="SMW3"/>
      <c r="SMX3"/>
      <c r="SMY3"/>
      <c r="SMZ3"/>
      <c r="SNA3"/>
      <c r="SNB3"/>
      <c r="SNC3"/>
      <c r="SND3"/>
      <c r="SNE3"/>
      <c r="SNF3"/>
      <c r="SNG3"/>
      <c r="SNH3"/>
      <c r="SNI3"/>
      <c r="SNJ3"/>
      <c r="SNK3"/>
      <c r="SNL3"/>
      <c r="SNM3"/>
      <c r="SNN3"/>
      <c r="SNO3"/>
      <c r="SNP3"/>
      <c r="SNQ3"/>
      <c r="SNR3"/>
      <c r="SNS3"/>
      <c r="SNT3"/>
      <c r="SNU3"/>
      <c r="SNV3"/>
      <c r="SNW3"/>
      <c r="SNX3"/>
      <c r="SNY3"/>
      <c r="SNZ3"/>
      <c r="SOA3"/>
      <c r="SOB3"/>
      <c r="SOC3"/>
      <c r="SOD3"/>
      <c r="SOE3"/>
      <c r="SOF3"/>
      <c r="SOG3"/>
      <c r="SOH3"/>
      <c r="SOI3"/>
      <c r="SOJ3"/>
      <c r="SOK3"/>
      <c r="SOL3"/>
      <c r="SOM3"/>
      <c r="SON3"/>
      <c r="SOO3"/>
      <c r="SOP3"/>
      <c r="SOQ3"/>
      <c r="SOR3"/>
      <c r="SOS3"/>
      <c r="SOT3"/>
      <c r="SOU3"/>
      <c r="SOV3"/>
      <c r="SOW3"/>
      <c r="SOX3"/>
      <c r="SOY3"/>
      <c r="SOZ3"/>
      <c r="SPA3"/>
      <c r="SPB3"/>
      <c r="SPC3"/>
      <c r="SPD3"/>
      <c r="SPE3"/>
      <c r="SPF3"/>
      <c r="SPG3"/>
      <c r="SPH3"/>
      <c r="SPI3"/>
      <c r="SPJ3"/>
      <c r="SPK3"/>
      <c r="SPL3"/>
      <c r="SPM3"/>
      <c r="SPN3"/>
      <c r="SPO3"/>
      <c r="SPP3"/>
      <c r="SPQ3"/>
      <c r="SPR3"/>
      <c r="SPS3"/>
      <c r="SPT3"/>
      <c r="SPU3"/>
      <c r="SPV3"/>
      <c r="SPW3"/>
      <c r="SPX3"/>
      <c r="SPY3"/>
      <c r="SPZ3"/>
      <c r="SQA3"/>
      <c r="SQB3"/>
      <c r="SQC3"/>
      <c r="SQD3"/>
      <c r="SQE3"/>
      <c r="SQF3"/>
      <c r="SQG3"/>
      <c r="SQH3"/>
      <c r="SQI3"/>
      <c r="SQJ3"/>
      <c r="SQK3"/>
      <c r="SQL3"/>
      <c r="SQM3"/>
      <c r="SQN3"/>
      <c r="SQO3"/>
      <c r="SQP3"/>
      <c r="SQQ3"/>
      <c r="SQR3"/>
      <c r="SQS3"/>
      <c r="SQT3"/>
      <c r="SQU3"/>
      <c r="SQV3"/>
      <c r="SQW3"/>
      <c r="SQX3"/>
      <c r="SQY3"/>
      <c r="SQZ3"/>
      <c r="SRA3"/>
      <c r="SRB3"/>
      <c r="SRC3"/>
      <c r="SRD3"/>
      <c r="SRE3"/>
      <c r="SRF3"/>
      <c r="SRG3"/>
      <c r="SRH3"/>
      <c r="SRI3"/>
      <c r="SRJ3"/>
      <c r="SRK3"/>
      <c r="SRL3"/>
      <c r="SRM3"/>
      <c r="SRN3"/>
      <c r="SRO3"/>
      <c r="SRP3"/>
      <c r="SRQ3"/>
      <c r="SRR3"/>
      <c r="SRS3"/>
      <c r="SRT3"/>
      <c r="SRU3"/>
      <c r="SRV3"/>
      <c r="SRW3"/>
      <c r="SRX3"/>
      <c r="SRY3"/>
      <c r="SRZ3"/>
      <c r="SSA3"/>
      <c r="SSB3"/>
      <c r="SSC3"/>
      <c r="SSD3"/>
      <c r="SSE3"/>
      <c r="SSF3"/>
      <c r="SSG3"/>
      <c r="SSH3"/>
      <c r="SSI3"/>
      <c r="SSJ3"/>
      <c r="SSK3"/>
      <c r="SSL3"/>
      <c r="SSM3"/>
      <c r="SSN3"/>
      <c r="SSO3"/>
      <c r="SSP3"/>
      <c r="SSQ3"/>
      <c r="SSR3"/>
      <c r="SSS3"/>
      <c r="SST3"/>
      <c r="SSU3"/>
      <c r="SSV3"/>
      <c r="SSW3"/>
      <c r="SSX3"/>
      <c r="SSY3"/>
      <c r="SSZ3"/>
      <c r="STA3"/>
      <c r="STB3"/>
      <c r="STC3"/>
      <c r="STD3"/>
      <c r="STE3"/>
      <c r="STF3"/>
      <c r="STG3"/>
      <c r="STH3"/>
      <c r="STI3"/>
      <c r="STJ3"/>
      <c r="STK3"/>
      <c r="STL3"/>
      <c r="STM3"/>
      <c r="STN3"/>
      <c r="STO3"/>
      <c r="STP3"/>
      <c r="STQ3"/>
      <c r="STR3"/>
      <c r="STS3"/>
      <c r="STT3"/>
      <c r="STU3"/>
      <c r="STV3"/>
      <c r="STW3"/>
      <c r="STX3"/>
      <c r="STY3"/>
      <c r="STZ3"/>
      <c r="SUA3"/>
      <c r="SUB3"/>
      <c r="SUC3"/>
      <c r="SUD3"/>
      <c r="SUE3"/>
      <c r="SUF3"/>
      <c r="SUG3"/>
      <c r="SUH3"/>
      <c r="SUI3"/>
      <c r="SUJ3"/>
      <c r="SUK3"/>
      <c r="SUL3"/>
      <c r="SUM3"/>
      <c r="SUN3"/>
      <c r="SUO3"/>
      <c r="SUP3"/>
      <c r="SUQ3"/>
      <c r="SUR3"/>
      <c r="SUS3"/>
      <c r="SUT3"/>
      <c r="SUU3"/>
      <c r="SUV3"/>
      <c r="SUW3"/>
      <c r="SUX3"/>
      <c r="SUY3"/>
      <c r="SUZ3"/>
      <c r="SVA3"/>
      <c r="SVB3"/>
      <c r="SVC3"/>
      <c r="SVD3"/>
      <c r="SVE3"/>
      <c r="SVF3"/>
      <c r="SVG3"/>
      <c r="SVH3"/>
      <c r="SVI3"/>
      <c r="SVJ3"/>
      <c r="SVK3"/>
      <c r="SVL3"/>
      <c r="SVM3"/>
      <c r="SVN3"/>
      <c r="SVO3"/>
      <c r="SVP3"/>
      <c r="SVQ3"/>
      <c r="SVR3"/>
      <c r="SVS3"/>
      <c r="SVT3"/>
      <c r="SVU3"/>
      <c r="SVV3"/>
      <c r="SVW3"/>
      <c r="SVX3"/>
      <c r="SVY3"/>
      <c r="SVZ3"/>
      <c r="SWA3"/>
      <c r="SWB3"/>
      <c r="SWC3"/>
      <c r="SWD3"/>
      <c r="SWE3"/>
      <c r="SWF3"/>
      <c r="SWG3"/>
      <c r="SWH3"/>
      <c r="SWI3"/>
      <c r="SWJ3"/>
      <c r="SWK3"/>
      <c r="SWL3"/>
      <c r="SWM3"/>
      <c r="SWN3"/>
      <c r="SWO3"/>
      <c r="SWP3"/>
      <c r="SWQ3"/>
      <c r="SWR3"/>
      <c r="SWS3"/>
      <c r="SWT3"/>
      <c r="SWU3"/>
      <c r="SWV3"/>
      <c r="SWW3"/>
      <c r="SWX3"/>
      <c r="SWY3"/>
      <c r="SWZ3"/>
      <c r="SXA3"/>
      <c r="SXB3"/>
      <c r="SXC3"/>
      <c r="SXD3"/>
      <c r="SXE3"/>
      <c r="SXF3"/>
      <c r="SXG3"/>
      <c r="SXH3"/>
      <c r="SXI3"/>
      <c r="SXJ3"/>
      <c r="SXK3"/>
      <c r="SXL3"/>
      <c r="SXM3"/>
      <c r="SXN3"/>
      <c r="SXO3"/>
      <c r="SXP3"/>
      <c r="SXQ3"/>
      <c r="SXR3"/>
      <c r="SXS3"/>
      <c r="SXT3"/>
      <c r="SXU3"/>
      <c r="SXV3"/>
      <c r="SXW3"/>
      <c r="SXX3"/>
      <c r="SXY3"/>
      <c r="SXZ3"/>
      <c r="SYA3"/>
      <c r="SYB3"/>
      <c r="SYC3"/>
      <c r="SYD3"/>
      <c r="SYE3"/>
      <c r="SYF3"/>
      <c r="SYG3"/>
      <c r="SYH3"/>
      <c r="SYI3"/>
      <c r="SYJ3"/>
      <c r="SYK3"/>
      <c r="SYL3"/>
      <c r="SYM3"/>
      <c r="SYN3"/>
      <c r="SYO3"/>
      <c r="SYP3"/>
      <c r="SYQ3"/>
      <c r="SYR3"/>
      <c r="SYS3"/>
      <c r="SYT3"/>
      <c r="SYU3"/>
      <c r="SYV3"/>
      <c r="SYW3"/>
      <c r="SYX3"/>
      <c r="SYY3"/>
      <c r="SYZ3"/>
      <c r="SZA3"/>
      <c r="SZB3"/>
      <c r="SZC3"/>
      <c r="SZD3"/>
      <c r="SZE3"/>
      <c r="SZF3"/>
      <c r="SZG3"/>
      <c r="SZH3"/>
      <c r="SZI3"/>
      <c r="SZJ3"/>
      <c r="SZK3"/>
      <c r="SZL3"/>
      <c r="SZM3"/>
      <c r="SZN3"/>
      <c r="SZO3"/>
      <c r="SZP3"/>
      <c r="SZQ3"/>
      <c r="SZR3"/>
      <c r="SZS3"/>
      <c r="SZT3"/>
      <c r="SZU3"/>
      <c r="SZV3"/>
      <c r="SZW3"/>
      <c r="SZX3"/>
      <c r="SZY3"/>
      <c r="SZZ3"/>
      <c r="TAA3"/>
      <c r="TAB3"/>
      <c r="TAC3"/>
      <c r="TAD3"/>
      <c r="TAE3"/>
      <c r="TAF3"/>
      <c r="TAG3"/>
      <c r="TAH3"/>
      <c r="TAI3"/>
      <c r="TAJ3"/>
      <c r="TAK3"/>
      <c r="TAL3"/>
      <c r="TAM3"/>
      <c r="TAN3"/>
      <c r="TAO3"/>
      <c r="TAP3"/>
      <c r="TAQ3"/>
      <c r="TAR3"/>
      <c r="TAS3"/>
      <c r="TAT3"/>
      <c r="TAU3"/>
      <c r="TAV3"/>
      <c r="TAW3"/>
      <c r="TAX3"/>
      <c r="TAY3"/>
      <c r="TAZ3"/>
      <c r="TBA3"/>
      <c r="TBB3"/>
      <c r="TBC3"/>
      <c r="TBD3"/>
      <c r="TBE3"/>
      <c r="TBF3"/>
      <c r="TBG3"/>
      <c r="TBH3"/>
      <c r="TBI3"/>
      <c r="TBJ3"/>
      <c r="TBK3"/>
      <c r="TBL3"/>
      <c r="TBM3"/>
      <c r="TBN3"/>
      <c r="TBO3"/>
      <c r="TBP3"/>
      <c r="TBQ3"/>
      <c r="TBR3"/>
      <c r="TBS3"/>
      <c r="TBT3"/>
      <c r="TBU3"/>
      <c r="TBV3"/>
      <c r="TBW3"/>
      <c r="TBX3"/>
      <c r="TBY3"/>
      <c r="TBZ3"/>
      <c r="TCA3"/>
      <c r="TCB3"/>
      <c r="TCC3"/>
      <c r="TCD3"/>
      <c r="TCE3"/>
      <c r="TCF3"/>
      <c r="TCG3"/>
      <c r="TCH3"/>
      <c r="TCI3"/>
      <c r="TCJ3"/>
      <c r="TCK3"/>
      <c r="TCL3"/>
      <c r="TCM3"/>
      <c r="TCN3"/>
      <c r="TCO3"/>
      <c r="TCP3"/>
      <c r="TCQ3"/>
      <c r="TCR3"/>
      <c r="TCS3"/>
      <c r="TCT3"/>
      <c r="TCU3"/>
      <c r="TCV3"/>
      <c r="TCW3"/>
      <c r="TCX3"/>
      <c r="TCY3"/>
      <c r="TCZ3"/>
      <c r="TDA3"/>
      <c r="TDB3"/>
      <c r="TDC3"/>
      <c r="TDD3"/>
      <c r="TDE3"/>
      <c r="TDF3"/>
      <c r="TDG3"/>
      <c r="TDH3"/>
      <c r="TDI3"/>
      <c r="TDJ3"/>
      <c r="TDK3"/>
      <c r="TDL3"/>
      <c r="TDM3"/>
      <c r="TDN3"/>
      <c r="TDO3"/>
      <c r="TDP3"/>
      <c r="TDQ3"/>
      <c r="TDR3"/>
      <c r="TDS3"/>
      <c r="TDT3"/>
      <c r="TDU3"/>
      <c r="TDV3"/>
      <c r="TDW3"/>
      <c r="TDX3"/>
      <c r="TDY3"/>
      <c r="TDZ3"/>
      <c r="TEA3"/>
      <c r="TEB3"/>
      <c r="TEC3"/>
      <c r="TED3"/>
      <c r="TEE3"/>
      <c r="TEF3"/>
      <c r="TEG3"/>
      <c r="TEH3"/>
      <c r="TEI3"/>
      <c r="TEJ3"/>
      <c r="TEK3"/>
      <c r="TEL3"/>
      <c r="TEM3"/>
      <c r="TEN3"/>
      <c r="TEO3"/>
      <c r="TEP3"/>
      <c r="TEQ3"/>
      <c r="TER3"/>
      <c r="TES3"/>
      <c r="TET3"/>
      <c r="TEU3"/>
      <c r="TEV3"/>
      <c r="TEW3"/>
      <c r="TEX3"/>
      <c r="TEY3"/>
      <c r="TEZ3"/>
      <c r="TFA3"/>
      <c r="TFB3"/>
      <c r="TFC3"/>
      <c r="TFD3"/>
      <c r="TFE3"/>
      <c r="TFF3"/>
      <c r="TFG3"/>
      <c r="TFH3"/>
      <c r="TFI3"/>
      <c r="TFJ3"/>
      <c r="TFK3"/>
      <c r="TFL3"/>
      <c r="TFM3"/>
      <c r="TFN3"/>
      <c r="TFO3"/>
      <c r="TFP3"/>
      <c r="TFQ3"/>
      <c r="TFR3"/>
      <c r="TFS3"/>
      <c r="TFT3"/>
      <c r="TFU3"/>
      <c r="TFV3"/>
      <c r="TFW3"/>
      <c r="TFX3"/>
      <c r="TFY3"/>
      <c r="TFZ3"/>
      <c r="TGA3"/>
      <c r="TGB3"/>
      <c r="TGC3"/>
      <c r="TGD3"/>
      <c r="TGE3"/>
      <c r="TGF3"/>
      <c r="TGG3"/>
      <c r="TGH3"/>
      <c r="TGI3"/>
      <c r="TGJ3"/>
      <c r="TGK3"/>
      <c r="TGL3"/>
      <c r="TGM3"/>
      <c r="TGN3"/>
      <c r="TGO3"/>
      <c r="TGP3"/>
      <c r="TGQ3"/>
      <c r="TGR3"/>
      <c r="TGS3"/>
      <c r="TGT3"/>
      <c r="TGU3"/>
      <c r="TGV3"/>
      <c r="TGW3"/>
      <c r="TGX3"/>
      <c r="TGY3"/>
      <c r="TGZ3"/>
      <c r="THA3"/>
      <c r="THB3"/>
      <c r="THC3"/>
      <c r="THD3"/>
      <c r="THE3"/>
      <c r="THF3"/>
      <c r="THG3"/>
      <c r="THH3"/>
      <c r="THI3"/>
      <c r="THJ3"/>
      <c r="THK3"/>
      <c r="THL3"/>
      <c r="THM3"/>
      <c r="THN3"/>
      <c r="THO3"/>
      <c r="THP3"/>
      <c r="THQ3"/>
      <c r="THR3"/>
      <c r="THS3"/>
      <c r="THT3"/>
      <c r="THU3"/>
      <c r="THV3"/>
      <c r="THW3"/>
      <c r="THX3"/>
      <c r="THY3"/>
      <c r="THZ3"/>
      <c r="TIA3"/>
      <c r="TIB3"/>
      <c r="TIC3"/>
      <c r="TID3"/>
      <c r="TIE3"/>
      <c r="TIF3"/>
      <c r="TIG3"/>
      <c r="TIH3"/>
      <c r="TII3"/>
      <c r="TIJ3"/>
      <c r="TIK3"/>
      <c r="TIL3"/>
      <c r="TIM3"/>
      <c r="TIN3"/>
      <c r="TIO3"/>
      <c r="TIP3"/>
      <c r="TIQ3"/>
      <c r="TIR3"/>
      <c r="TIS3"/>
      <c r="TIT3"/>
      <c r="TIU3"/>
      <c r="TIV3"/>
      <c r="TIW3"/>
      <c r="TIX3"/>
      <c r="TIY3"/>
      <c r="TIZ3"/>
      <c r="TJA3"/>
      <c r="TJB3"/>
      <c r="TJC3"/>
      <c r="TJD3"/>
      <c r="TJE3"/>
      <c r="TJF3"/>
      <c r="TJG3"/>
      <c r="TJH3"/>
      <c r="TJI3"/>
      <c r="TJJ3"/>
      <c r="TJK3"/>
      <c r="TJL3"/>
      <c r="TJM3"/>
      <c r="TJN3"/>
      <c r="TJO3"/>
      <c r="TJP3"/>
      <c r="TJQ3"/>
      <c r="TJR3"/>
      <c r="TJS3"/>
      <c r="TJT3"/>
      <c r="TJU3"/>
      <c r="TJV3"/>
      <c r="TJW3"/>
      <c r="TJX3"/>
      <c r="TJY3"/>
      <c r="TJZ3"/>
      <c r="TKA3"/>
      <c r="TKB3"/>
      <c r="TKC3"/>
      <c r="TKD3"/>
      <c r="TKE3"/>
      <c r="TKF3"/>
      <c r="TKG3"/>
      <c r="TKH3"/>
      <c r="TKI3"/>
      <c r="TKJ3"/>
      <c r="TKK3"/>
      <c r="TKL3"/>
      <c r="TKM3"/>
      <c r="TKN3"/>
      <c r="TKO3"/>
      <c r="TKP3"/>
      <c r="TKQ3"/>
      <c r="TKR3"/>
      <c r="TKS3"/>
      <c r="TKT3"/>
      <c r="TKU3"/>
      <c r="TKV3"/>
      <c r="TKW3"/>
      <c r="TKX3"/>
      <c r="TKY3"/>
      <c r="TKZ3"/>
      <c r="TLA3"/>
      <c r="TLB3"/>
      <c r="TLC3"/>
      <c r="TLD3"/>
      <c r="TLE3"/>
      <c r="TLF3"/>
      <c r="TLG3"/>
      <c r="TLH3"/>
      <c r="TLI3"/>
      <c r="TLJ3"/>
      <c r="TLK3"/>
      <c r="TLL3"/>
      <c r="TLM3"/>
      <c r="TLN3"/>
      <c r="TLO3"/>
      <c r="TLP3"/>
      <c r="TLQ3"/>
      <c r="TLR3"/>
      <c r="TLS3"/>
      <c r="TLT3"/>
      <c r="TLU3"/>
      <c r="TLV3"/>
      <c r="TLW3"/>
      <c r="TLX3"/>
      <c r="TLY3"/>
      <c r="TLZ3"/>
      <c r="TMA3"/>
      <c r="TMB3"/>
      <c r="TMC3"/>
      <c r="TMD3"/>
      <c r="TME3"/>
      <c r="TMF3"/>
      <c r="TMG3"/>
      <c r="TMH3"/>
      <c r="TMI3"/>
      <c r="TMJ3"/>
      <c r="TMK3"/>
      <c r="TML3"/>
      <c r="TMM3"/>
      <c r="TMN3"/>
      <c r="TMO3"/>
      <c r="TMP3"/>
      <c r="TMQ3"/>
      <c r="TMR3"/>
      <c r="TMS3"/>
      <c r="TMT3"/>
      <c r="TMU3"/>
      <c r="TMV3"/>
      <c r="TMW3"/>
      <c r="TMX3"/>
      <c r="TMY3"/>
      <c r="TMZ3"/>
      <c r="TNA3"/>
      <c r="TNB3"/>
      <c r="TNC3"/>
      <c r="TND3"/>
      <c r="TNE3"/>
      <c r="TNF3"/>
      <c r="TNG3"/>
      <c r="TNH3"/>
      <c r="TNI3"/>
      <c r="TNJ3"/>
      <c r="TNK3"/>
      <c r="TNL3"/>
      <c r="TNM3"/>
      <c r="TNN3"/>
      <c r="TNO3"/>
      <c r="TNP3"/>
      <c r="TNQ3"/>
      <c r="TNR3"/>
      <c r="TNS3"/>
      <c r="TNT3"/>
      <c r="TNU3"/>
      <c r="TNV3"/>
      <c r="TNW3"/>
      <c r="TNX3"/>
      <c r="TNY3"/>
      <c r="TNZ3"/>
      <c r="TOA3"/>
      <c r="TOB3"/>
      <c r="TOC3"/>
      <c r="TOD3"/>
      <c r="TOE3"/>
      <c r="TOF3"/>
      <c r="TOG3"/>
      <c r="TOH3"/>
      <c r="TOI3"/>
      <c r="TOJ3"/>
      <c r="TOK3"/>
      <c r="TOL3"/>
      <c r="TOM3"/>
      <c r="TON3"/>
      <c r="TOO3"/>
      <c r="TOP3"/>
      <c r="TOQ3"/>
      <c r="TOR3"/>
      <c r="TOS3"/>
      <c r="TOT3"/>
      <c r="TOU3"/>
      <c r="TOV3"/>
      <c r="TOW3"/>
      <c r="TOX3"/>
      <c r="TOY3"/>
      <c r="TOZ3"/>
      <c r="TPA3"/>
      <c r="TPB3"/>
      <c r="TPC3"/>
      <c r="TPD3"/>
      <c r="TPE3"/>
      <c r="TPF3"/>
      <c r="TPG3"/>
      <c r="TPH3"/>
      <c r="TPI3"/>
      <c r="TPJ3"/>
      <c r="TPK3"/>
      <c r="TPL3"/>
      <c r="TPM3"/>
      <c r="TPN3"/>
      <c r="TPO3"/>
      <c r="TPP3"/>
      <c r="TPQ3"/>
      <c r="TPR3"/>
      <c r="TPS3"/>
      <c r="TPT3"/>
      <c r="TPU3"/>
      <c r="TPV3"/>
      <c r="TPW3"/>
      <c r="TPX3"/>
      <c r="TPY3"/>
      <c r="TPZ3"/>
      <c r="TQA3"/>
      <c r="TQB3"/>
      <c r="TQC3"/>
      <c r="TQD3"/>
      <c r="TQE3"/>
      <c r="TQF3"/>
      <c r="TQG3"/>
      <c r="TQH3"/>
      <c r="TQI3"/>
      <c r="TQJ3"/>
      <c r="TQK3"/>
      <c r="TQL3"/>
      <c r="TQM3"/>
      <c r="TQN3"/>
      <c r="TQO3"/>
      <c r="TQP3"/>
      <c r="TQQ3"/>
      <c r="TQR3"/>
      <c r="TQS3"/>
      <c r="TQT3"/>
      <c r="TQU3"/>
      <c r="TQV3"/>
      <c r="TQW3"/>
      <c r="TQX3"/>
      <c r="TQY3"/>
      <c r="TQZ3"/>
      <c r="TRA3"/>
      <c r="TRB3"/>
      <c r="TRC3"/>
      <c r="TRD3"/>
      <c r="TRE3"/>
      <c r="TRF3"/>
      <c r="TRG3"/>
      <c r="TRH3"/>
      <c r="TRI3"/>
      <c r="TRJ3"/>
      <c r="TRK3"/>
      <c r="TRL3"/>
      <c r="TRM3"/>
      <c r="TRN3"/>
      <c r="TRO3"/>
      <c r="TRP3"/>
      <c r="TRQ3"/>
      <c r="TRR3"/>
      <c r="TRS3"/>
      <c r="TRT3"/>
      <c r="TRU3"/>
      <c r="TRV3"/>
      <c r="TRW3"/>
      <c r="TRX3"/>
      <c r="TRY3"/>
      <c r="TRZ3"/>
      <c r="TSA3"/>
      <c r="TSB3"/>
      <c r="TSC3"/>
      <c r="TSD3"/>
      <c r="TSE3"/>
      <c r="TSF3"/>
      <c r="TSG3"/>
      <c r="TSH3"/>
      <c r="TSI3"/>
      <c r="TSJ3"/>
      <c r="TSK3"/>
      <c r="TSL3"/>
      <c r="TSM3"/>
      <c r="TSN3"/>
      <c r="TSO3"/>
      <c r="TSP3"/>
      <c r="TSQ3"/>
      <c r="TSR3"/>
      <c r="TSS3"/>
      <c r="TST3"/>
      <c r="TSU3"/>
      <c r="TSV3"/>
      <c r="TSW3"/>
      <c r="TSX3"/>
      <c r="TSY3"/>
      <c r="TSZ3"/>
      <c r="TTA3"/>
      <c r="TTB3"/>
      <c r="TTC3"/>
      <c r="TTD3"/>
      <c r="TTE3"/>
      <c r="TTF3"/>
      <c r="TTG3"/>
      <c r="TTH3"/>
      <c r="TTI3"/>
      <c r="TTJ3"/>
      <c r="TTK3"/>
      <c r="TTL3"/>
      <c r="TTM3"/>
      <c r="TTN3"/>
      <c r="TTO3"/>
      <c r="TTP3"/>
      <c r="TTQ3"/>
      <c r="TTR3"/>
      <c r="TTS3"/>
      <c r="TTT3"/>
      <c r="TTU3"/>
      <c r="TTV3"/>
      <c r="TTW3"/>
      <c r="TTX3"/>
      <c r="TTY3"/>
      <c r="TTZ3"/>
      <c r="TUA3"/>
      <c r="TUB3"/>
      <c r="TUC3"/>
      <c r="TUD3"/>
      <c r="TUE3"/>
      <c r="TUF3"/>
      <c r="TUG3"/>
      <c r="TUH3"/>
      <c r="TUI3"/>
      <c r="TUJ3"/>
      <c r="TUK3"/>
      <c r="TUL3"/>
      <c r="TUM3"/>
      <c r="TUN3"/>
      <c r="TUO3"/>
      <c r="TUP3"/>
      <c r="TUQ3"/>
      <c r="TUR3"/>
      <c r="TUS3"/>
      <c r="TUT3"/>
      <c r="TUU3"/>
      <c r="TUV3"/>
      <c r="TUW3"/>
      <c r="TUX3"/>
      <c r="TUY3"/>
      <c r="TUZ3"/>
      <c r="TVA3"/>
      <c r="TVB3"/>
      <c r="TVC3"/>
      <c r="TVD3"/>
      <c r="TVE3"/>
      <c r="TVF3"/>
      <c r="TVG3"/>
      <c r="TVH3"/>
      <c r="TVI3"/>
      <c r="TVJ3"/>
      <c r="TVK3"/>
      <c r="TVL3"/>
      <c r="TVM3"/>
      <c r="TVN3"/>
      <c r="TVO3"/>
      <c r="TVP3"/>
      <c r="TVQ3"/>
      <c r="TVR3"/>
      <c r="TVS3"/>
      <c r="TVT3"/>
      <c r="TVU3"/>
      <c r="TVV3"/>
      <c r="TVW3"/>
      <c r="TVX3"/>
      <c r="TVY3"/>
      <c r="TVZ3"/>
      <c r="TWA3"/>
      <c r="TWB3"/>
      <c r="TWC3"/>
      <c r="TWD3"/>
      <c r="TWE3"/>
      <c r="TWF3"/>
      <c r="TWG3"/>
      <c r="TWH3"/>
      <c r="TWI3"/>
      <c r="TWJ3"/>
      <c r="TWK3"/>
      <c r="TWL3"/>
      <c r="TWM3"/>
      <c r="TWN3"/>
      <c r="TWO3"/>
      <c r="TWP3"/>
      <c r="TWQ3"/>
      <c r="TWR3"/>
      <c r="TWS3"/>
      <c r="TWT3"/>
      <c r="TWU3"/>
      <c r="TWV3"/>
      <c r="TWW3"/>
      <c r="TWX3"/>
      <c r="TWY3"/>
      <c r="TWZ3"/>
      <c r="TXA3"/>
      <c r="TXB3"/>
      <c r="TXC3"/>
      <c r="TXD3"/>
      <c r="TXE3"/>
      <c r="TXF3"/>
      <c r="TXG3"/>
      <c r="TXH3"/>
      <c r="TXI3"/>
      <c r="TXJ3"/>
      <c r="TXK3"/>
      <c r="TXL3"/>
      <c r="TXM3"/>
      <c r="TXN3"/>
      <c r="TXO3"/>
      <c r="TXP3"/>
      <c r="TXQ3"/>
      <c r="TXR3"/>
      <c r="TXS3"/>
      <c r="TXT3"/>
      <c r="TXU3"/>
      <c r="TXV3"/>
      <c r="TXW3"/>
      <c r="TXX3"/>
      <c r="TXY3"/>
      <c r="TXZ3"/>
      <c r="TYA3"/>
      <c r="TYB3"/>
      <c r="TYC3"/>
      <c r="TYD3"/>
      <c r="TYE3"/>
      <c r="TYF3"/>
      <c r="TYG3"/>
      <c r="TYH3"/>
      <c r="TYI3"/>
      <c r="TYJ3"/>
      <c r="TYK3"/>
      <c r="TYL3"/>
      <c r="TYM3"/>
      <c r="TYN3"/>
      <c r="TYO3"/>
      <c r="TYP3"/>
      <c r="TYQ3"/>
      <c r="TYR3"/>
      <c r="TYS3"/>
      <c r="TYT3"/>
      <c r="TYU3"/>
      <c r="TYV3"/>
      <c r="TYW3"/>
      <c r="TYX3"/>
      <c r="TYY3"/>
      <c r="TYZ3"/>
      <c r="TZA3"/>
      <c r="TZB3"/>
      <c r="TZC3"/>
      <c r="TZD3"/>
      <c r="TZE3"/>
      <c r="TZF3"/>
      <c r="TZG3"/>
      <c r="TZH3"/>
      <c r="TZI3"/>
      <c r="TZJ3"/>
      <c r="TZK3"/>
      <c r="TZL3"/>
      <c r="TZM3"/>
      <c r="TZN3"/>
      <c r="TZO3"/>
      <c r="TZP3"/>
      <c r="TZQ3"/>
      <c r="TZR3"/>
      <c r="TZS3"/>
      <c r="TZT3"/>
      <c r="TZU3"/>
      <c r="TZV3"/>
      <c r="TZW3"/>
      <c r="TZX3"/>
      <c r="TZY3"/>
      <c r="TZZ3"/>
      <c r="UAA3"/>
      <c r="UAB3"/>
      <c r="UAC3"/>
      <c r="UAD3"/>
      <c r="UAE3"/>
      <c r="UAF3"/>
      <c r="UAG3"/>
      <c r="UAH3"/>
      <c r="UAI3"/>
      <c r="UAJ3"/>
      <c r="UAK3"/>
      <c r="UAL3"/>
      <c r="UAM3"/>
      <c r="UAN3"/>
      <c r="UAO3"/>
      <c r="UAP3"/>
      <c r="UAQ3"/>
      <c r="UAR3"/>
      <c r="UAS3"/>
      <c r="UAT3"/>
      <c r="UAU3"/>
      <c r="UAV3"/>
      <c r="UAW3"/>
      <c r="UAX3"/>
      <c r="UAY3"/>
      <c r="UAZ3"/>
      <c r="UBA3"/>
      <c r="UBB3"/>
      <c r="UBC3"/>
      <c r="UBD3"/>
      <c r="UBE3"/>
      <c r="UBF3"/>
      <c r="UBG3"/>
      <c r="UBH3"/>
      <c r="UBI3"/>
      <c r="UBJ3"/>
      <c r="UBK3"/>
      <c r="UBL3"/>
      <c r="UBM3"/>
      <c r="UBN3"/>
      <c r="UBO3"/>
      <c r="UBP3"/>
      <c r="UBQ3"/>
      <c r="UBR3"/>
      <c r="UBS3"/>
      <c r="UBT3"/>
      <c r="UBU3"/>
      <c r="UBV3"/>
      <c r="UBW3"/>
      <c r="UBX3"/>
      <c r="UBY3"/>
      <c r="UBZ3"/>
      <c r="UCA3"/>
      <c r="UCB3"/>
      <c r="UCC3"/>
      <c r="UCD3"/>
      <c r="UCE3"/>
      <c r="UCF3"/>
      <c r="UCG3"/>
      <c r="UCH3"/>
      <c r="UCI3"/>
      <c r="UCJ3"/>
      <c r="UCK3"/>
      <c r="UCL3"/>
      <c r="UCM3"/>
      <c r="UCN3"/>
      <c r="UCO3"/>
      <c r="UCP3"/>
      <c r="UCQ3"/>
      <c r="UCR3"/>
      <c r="UCS3"/>
      <c r="UCT3"/>
      <c r="UCU3"/>
      <c r="UCV3"/>
      <c r="UCW3"/>
      <c r="UCX3"/>
      <c r="UCY3"/>
      <c r="UCZ3"/>
      <c r="UDA3"/>
      <c r="UDB3"/>
      <c r="UDC3"/>
      <c r="UDD3"/>
      <c r="UDE3"/>
      <c r="UDF3"/>
      <c r="UDG3"/>
      <c r="UDH3"/>
      <c r="UDI3"/>
      <c r="UDJ3"/>
      <c r="UDK3"/>
      <c r="UDL3"/>
      <c r="UDM3"/>
      <c r="UDN3"/>
      <c r="UDO3"/>
      <c r="UDP3"/>
      <c r="UDQ3"/>
      <c r="UDR3"/>
      <c r="UDS3"/>
      <c r="UDT3"/>
      <c r="UDU3"/>
      <c r="UDV3"/>
      <c r="UDW3"/>
      <c r="UDX3"/>
      <c r="UDY3"/>
      <c r="UDZ3"/>
      <c r="UEA3"/>
      <c r="UEB3"/>
      <c r="UEC3"/>
      <c r="UED3"/>
      <c r="UEE3"/>
      <c r="UEF3"/>
      <c r="UEG3"/>
      <c r="UEH3"/>
      <c r="UEI3"/>
      <c r="UEJ3"/>
      <c r="UEK3"/>
      <c r="UEL3"/>
      <c r="UEM3"/>
      <c r="UEN3"/>
      <c r="UEO3"/>
      <c r="UEP3"/>
      <c r="UEQ3"/>
      <c r="UER3"/>
      <c r="UES3"/>
      <c r="UET3"/>
      <c r="UEU3"/>
      <c r="UEV3"/>
      <c r="UEW3"/>
      <c r="UEX3"/>
      <c r="UEY3"/>
      <c r="UEZ3"/>
      <c r="UFA3"/>
      <c r="UFB3"/>
      <c r="UFC3"/>
      <c r="UFD3"/>
      <c r="UFE3"/>
      <c r="UFF3"/>
      <c r="UFG3"/>
      <c r="UFH3"/>
      <c r="UFI3"/>
      <c r="UFJ3"/>
      <c r="UFK3"/>
      <c r="UFL3"/>
      <c r="UFM3"/>
      <c r="UFN3"/>
      <c r="UFO3"/>
      <c r="UFP3"/>
      <c r="UFQ3"/>
      <c r="UFR3"/>
      <c r="UFS3"/>
      <c r="UFT3"/>
      <c r="UFU3"/>
      <c r="UFV3"/>
      <c r="UFW3"/>
      <c r="UFX3"/>
      <c r="UFY3"/>
      <c r="UFZ3"/>
      <c r="UGA3"/>
      <c r="UGB3"/>
      <c r="UGC3"/>
      <c r="UGD3"/>
      <c r="UGE3"/>
      <c r="UGF3"/>
      <c r="UGG3"/>
      <c r="UGH3"/>
      <c r="UGI3"/>
      <c r="UGJ3"/>
      <c r="UGK3"/>
      <c r="UGL3"/>
      <c r="UGM3"/>
      <c r="UGN3"/>
      <c r="UGO3"/>
      <c r="UGP3"/>
      <c r="UGQ3"/>
      <c r="UGR3"/>
      <c r="UGS3"/>
      <c r="UGT3"/>
      <c r="UGU3"/>
      <c r="UGV3"/>
      <c r="UGW3"/>
      <c r="UGX3"/>
      <c r="UGY3"/>
      <c r="UGZ3"/>
      <c r="UHA3"/>
      <c r="UHB3"/>
      <c r="UHC3"/>
      <c r="UHD3"/>
      <c r="UHE3"/>
      <c r="UHF3"/>
      <c r="UHG3"/>
      <c r="UHH3"/>
      <c r="UHI3"/>
      <c r="UHJ3"/>
      <c r="UHK3"/>
      <c r="UHL3"/>
      <c r="UHM3"/>
      <c r="UHN3"/>
      <c r="UHO3"/>
      <c r="UHP3"/>
      <c r="UHQ3"/>
      <c r="UHR3"/>
      <c r="UHS3"/>
      <c r="UHT3"/>
      <c r="UHU3"/>
      <c r="UHV3"/>
      <c r="UHW3"/>
      <c r="UHX3"/>
      <c r="UHY3"/>
      <c r="UHZ3"/>
      <c r="UIA3"/>
      <c r="UIB3"/>
      <c r="UIC3"/>
      <c r="UID3"/>
      <c r="UIE3"/>
      <c r="UIF3"/>
      <c r="UIG3"/>
      <c r="UIH3"/>
      <c r="UII3"/>
      <c r="UIJ3"/>
      <c r="UIK3"/>
      <c r="UIL3"/>
      <c r="UIM3"/>
      <c r="UIN3"/>
      <c r="UIO3"/>
      <c r="UIP3"/>
      <c r="UIQ3"/>
      <c r="UIR3"/>
      <c r="UIS3"/>
      <c r="UIT3"/>
      <c r="UIU3"/>
      <c r="UIV3"/>
      <c r="UIW3"/>
      <c r="UIX3"/>
      <c r="UIY3"/>
      <c r="UIZ3"/>
      <c r="UJA3"/>
      <c r="UJB3"/>
      <c r="UJC3"/>
      <c r="UJD3"/>
      <c r="UJE3"/>
      <c r="UJF3"/>
      <c r="UJG3"/>
      <c r="UJH3"/>
      <c r="UJI3"/>
      <c r="UJJ3"/>
      <c r="UJK3"/>
      <c r="UJL3"/>
      <c r="UJM3"/>
      <c r="UJN3"/>
      <c r="UJO3"/>
      <c r="UJP3"/>
      <c r="UJQ3"/>
      <c r="UJR3"/>
      <c r="UJS3"/>
      <c r="UJT3"/>
      <c r="UJU3"/>
      <c r="UJV3"/>
      <c r="UJW3"/>
      <c r="UJX3"/>
      <c r="UJY3"/>
      <c r="UJZ3"/>
      <c r="UKA3"/>
      <c r="UKB3"/>
      <c r="UKC3"/>
      <c r="UKD3"/>
      <c r="UKE3"/>
      <c r="UKF3"/>
      <c r="UKG3"/>
      <c r="UKH3"/>
      <c r="UKI3"/>
      <c r="UKJ3"/>
      <c r="UKK3"/>
      <c r="UKL3"/>
      <c r="UKM3"/>
      <c r="UKN3"/>
      <c r="UKO3"/>
      <c r="UKP3"/>
      <c r="UKQ3"/>
      <c r="UKR3"/>
      <c r="UKS3"/>
      <c r="UKT3"/>
      <c r="UKU3"/>
      <c r="UKV3"/>
      <c r="UKW3"/>
      <c r="UKX3"/>
      <c r="UKY3"/>
      <c r="UKZ3"/>
      <c r="ULA3"/>
      <c r="ULB3"/>
      <c r="ULC3"/>
      <c r="ULD3"/>
      <c r="ULE3"/>
      <c r="ULF3"/>
      <c r="ULG3"/>
      <c r="ULH3"/>
      <c r="ULI3"/>
      <c r="ULJ3"/>
      <c r="ULK3"/>
      <c r="ULL3"/>
      <c r="ULM3"/>
      <c r="ULN3"/>
      <c r="ULO3"/>
      <c r="ULP3"/>
      <c r="ULQ3"/>
      <c r="ULR3"/>
      <c r="ULS3"/>
      <c r="ULT3"/>
      <c r="ULU3"/>
      <c r="ULV3"/>
      <c r="ULW3"/>
      <c r="ULX3"/>
      <c r="ULY3"/>
      <c r="ULZ3"/>
      <c r="UMA3"/>
      <c r="UMB3"/>
      <c r="UMC3"/>
      <c r="UMD3"/>
      <c r="UME3"/>
      <c r="UMF3"/>
      <c r="UMG3"/>
      <c r="UMH3"/>
      <c r="UMI3"/>
      <c r="UMJ3"/>
      <c r="UMK3"/>
      <c r="UML3"/>
      <c r="UMM3"/>
      <c r="UMN3"/>
      <c r="UMO3"/>
      <c r="UMP3"/>
      <c r="UMQ3"/>
      <c r="UMR3"/>
      <c r="UMS3"/>
      <c r="UMT3"/>
      <c r="UMU3"/>
      <c r="UMV3"/>
      <c r="UMW3"/>
      <c r="UMX3"/>
      <c r="UMY3"/>
      <c r="UMZ3"/>
      <c r="UNA3"/>
      <c r="UNB3"/>
      <c r="UNC3"/>
      <c r="UND3"/>
      <c r="UNE3"/>
      <c r="UNF3"/>
      <c r="UNG3"/>
      <c r="UNH3"/>
      <c r="UNI3"/>
      <c r="UNJ3"/>
      <c r="UNK3"/>
      <c r="UNL3"/>
      <c r="UNM3"/>
      <c r="UNN3"/>
      <c r="UNO3"/>
      <c r="UNP3"/>
      <c r="UNQ3"/>
      <c r="UNR3"/>
      <c r="UNS3"/>
      <c r="UNT3"/>
      <c r="UNU3"/>
      <c r="UNV3"/>
      <c r="UNW3"/>
      <c r="UNX3"/>
      <c r="UNY3"/>
      <c r="UNZ3"/>
      <c r="UOA3"/>
      <c r="UOB3"/>
      <c r="UOC3"/>
      <c r="UOD3"/>
      <c r="UOE3"/>
      <c r="UOF3"/>
      <c r="UOG3"/>
      <c r="UOH3"/>
      <c r="UOI3"/>
      <c r="UOJ3"/>
      <c r="UOK3"/>
      <c r="UOL3"/>
      <c r="UOM3"/>
      <c r="UON3"/>
      <c r="UOO3"/>
      <c r="UOP3"/>
      <c r="UOQ3"/>
      <c r="UOR3"/>
      <c r="UOS3"/>
      <c r="UOT3"/>
      <c r="UOU3"/>
      <c r="UOV3"/>
      <c r="UOW3"/>
      <c r="UOX3"/>
      <c r="UOY3"/>
      <c r="UOZ3"/>
      <c r="UPA3"/>
      <c r="UPB3"/>
      <c r="UPC3"/>
      <c r="UPD3"/>
      <c r="UPE3"/>
      <c r="UPF3"/>
      <c r="UPG3"/>
      <c r="UPH3"/>
      <c r="UPI3"/>
      <c r="UPJ3"/>
      <c r="UPK3"/>
      <c r="UPL3"/>
      <c r="UPM3"/>
      <c r="UPN3"/>
      <c r="UPO3"/>
      <c r="UPP3"/>
      <c r="UPQ3"/>
      <c r="UPR3"/>
      <c r="UPS3"/>
      <c r="UPT3"/>
      <c r="UPU3"/>
      <c r="UPV3"/>
      <c r="UPW3"/>
      <c r="UPX3"/>
      <c r="UPY3"/>
      <c r="UPZ3"/>
      <c r="UQA3"/>
      <c r="UQB3"/>
      <c r="UQC3"/>
      <c r="UQD3"/>
      <c r="UQE3"/>
      <c r="UQF3"/>
      <c r="UQG3"/>
      <c r="UQH3"/>
      <c r="UQI3"/>
      <c r="UQJ3"/>
      <c r="UQK3"/>
      <c r="UQL3"/>
      <c r="UQM3"/>
      <c r="UQN3"/>
      <c r="UQO3"/>
      <c r="UQP3"/>
      <c r="UQQ3"/>
      <c r="UQR3"/>
      <c r="UQS3"/>
      <c r="UQT3"/>
      <c r="UQU3"/>
      <c r="UQV3"/>
      <c r="UQW3"/>
      <c r="UQX3"/>
      <c r="UQY3"/>
      <c r="UQZ3"/>
      <c r="URA3"/>
      <c r="URB3"/>
      <c r="URC3"/>
      <c r="URD3"/>
      <c r="URE3"/>
      <c r="URF3"/>
      <c r="URG3"/>
      <c r="URH3"/>
      <c r="URI3"/>
      <c r="URJ3"/>
      <c r="URK3"/>
      <c r="URL3"/>
      <c r="URM3"/>
      <c r="URN3"/>
      <c r="URO3"/>
      <c r="URP3"/>
      <c r="URQ3"/>
      <c r="URR3"/>
      <c r="URS3"/>
      <c r="URT3"/>
      <c r="URU3"/>
      <c r="URV3"/>
      <c r="URW3"/>
      <c r="URX3"/>
      <c r="URY3"/>
      <c r="URZ3"/>
      <c r="USA3"/>
      <c r="USB3"/>
      <c r="USC3"/>
      <c r="USD3"/>
      <c r="USE3"/>
      <c r="USF3"/>
      <c r="USG3"/>
      <c r="USH3"/>
      <c r="USI3"/>
      <c r="USJ3"/>
      <c r="USK3"/>
      <c r="USL3"/>
      <c r="USM3"/>
      <c r="USN3"/>
      <c r="USO3"/>
      <c r="USP3"/>
      <c r="USQ3"/>
      <c r="USR3"/>
      <c r="USS3"/>
      <c r="UST3"/>
      <c r="USU3"/>
      <c r="USV3"/>
      <c r="USW3"/>
      <c r="USX3"/>
      <c r="USY3"/>
      <c r="USZ3"/>
      <c r="UTA3"/>
      <c r="UTB3"/>
      <c r="UTC3"/>
      <c r="UTD3"/>
      <c r="UTE3"/>
      <c r="UTF3"/>
      <c r="UTG3"/>
      <c r="UTH3"/>
      <c r="UTI3"/>
      <c r="UTJ3"/>
      <c r="UTK3"/>
      <c r="UTL3"/>
      <c r="UTM3"/>
      <c r="UTN3"/>
      <c r="UTO3"/>
      <c r="UTP3"/>
      <c r="UTQ3"/>
      <c r="UTR3"/>
      <c r="UTS3"/>
      <c r="UTT3"/>
      <c r="UTU3"/>
      <c r="UTV3"/>
      <c r="UTW3"/>
      <c r="UTX3"/>
      <c r="UTY3"/>
      <c r="UTZ3"/>
      <c r="UUA3"/>
      <c r="UUB3"/>
      <c r="UUC3"/>
      <c r="UUD3"/>
      <c r="UUE3"/>
      <c r="UUF3"/>
      <c r="UUG3"/>
      <c r="UUH3"/>
      <c r="UUI3"/>
      <c r="UUJ3"/>
      <c r="UUK3"/>
      <c r="UUL3"/>
      <c r="UUM3"/>
      <c r="UUN3"/>
      <c r="UUO3"/>
      <c r="UUP3"/>
      <c r="UUQ3"/>
      <c r="UUR3"/>
      <c r="UUS3"/>
      <c r="UUT3"/>
      <c r="UUU3"/>
      <c r="UUV3"/>
      <c r="UUW3"/>
      <c r="UUX3"/>
      <c r="UUY3"/>
      <c r="UUZ3"/>
      <c r="UVA3"/>
      <c r="UVB3"/>
      <c r="UVC3"/>
      <c r="UVD3"/>
      <c r="UVE3"/>
      <c r="UVF3"/>
      <c r="UVG3"/>
      <c r="UVH3"/>
      <c r="UVI3"/>
      <c r="UVJ3"/>
      <c r="UVK3"/>
      <c r="UVL3"/>
      <c r="UVM3"/>
      <c r="UVN3"/>
      <c r="UVO3"/>
      <c r="UVP3"/>
      <c r="UVQ3"/>
      <c r="UVR3"/>
      <c r="UVS3"/>
      <c r="UVT3"/>
      <c r="UVU3"/>
      <c r="UVV3"/>
      <c r="UVW3"/>
      <c r="UVX3"/>
      <c r="UVY3"/>
      <c r="UVZ3"/>
      <c r="UWA3"/>
      <c r="UWB3"/>
      <c r="UWC3"/>
      <c r="UWD3"/>
      <c r="UWE3"/>
      <c r="UWF3"/>
      <c r="UWG3"/>
      <c r="UWH3"/>
      <c r="UWI3"/>
      <c r="UWJ3"/>
      <c r="UWK3"/>
      <c r="UWL3"/>
      <c r="UWM3"/>
      <c r="UWN3"/>
      <c r="UWO3"/>
      <c r="UWP3"/>
      <c r="UWQ3"/>
      <c r="UWR3"/>
      <c r="UWS3"/>
      <c r="UWT3"/>
      <c r="UWU3"/>
      <c r="UWV3"/>
      <c r="UWW3"/>
      <c r="UWX3"/>
      <c r="UWY3"/>
      <c r="UWZ3"/>
      <c r="UXA3"/>
      <c r="UXB3"/>
      <c r="UXC3"/>
      <c r="UXD3"/>
      <c r="UXE3"/>
      <c r="UXF3"/>
      <c r="UXG3"/>
      <c r="UXH3"/>
      <c r="UXI3"/>
      <c r="UXJ3"/>
      <c r="UXK3"/>
      <c r="UXL3"/>
      <c r="UXM3"/>
      <c r="UXN3"/>
      <c r="UXO3"/>
      <c r="UXP3"/>
      <c r="UXQ3"/>
      <c r="UXR3"/>
      <c r="UXS3"/>
      <c r="UXT3"/>
      <c r="UXU3"/>
      <c r="UXV3"/>
      <c r="UXW3"/>
      <c r="UXX3"/>
      <c r="UXY3"/>
      <c r="UXZ3"/>
      <c r="UYA3"/>
      <c r="UYB3"/>
      <c r="UYC3"/>
      <c r="UYD3"/>
      <c r="UYE3"/>
      <c r="UYF3"/>
      <c r="UYG3"/>
      <c r="UYH3"/>
      <c r="UYI3"/>
      <c r="UYJ3"/>
      <c r="UYK3"/>
      <c r="UYL3"/>
      <c r="UYM3"/>
      <c r="UYN3"/>
      <c r="UYO3"/>
      <c r="UYP3"/>
      <c r="UYQ3"/>
      <c r="UYR3"/>
      <c r="UYS3"/>
      <c r="UYT3"/>
      <c r="UYU3"/>
      <c r="UYV3"/>
      <c r="UYW3"/>
      <c r="UYX3"/>
      <c r="UYY3"/>
      <c r="UYZ3"/>
      <c r="UZA3"/>
      <c r="UZB3"/>
      <c r="UZC3"/>
      <c r="UZD3"/>
      <c r="UZE3"/>
      <c r="UZF3"/>
      <c r="UZG3"/>
      <c r="UZH3"/>
      <c r="UZI3"/>
      <c r="UZJ3"/>
      <c r="UZK3"/>
      <c r="UZL3"/>
      <c r="UZM3"/>
      <c r="UZN3"/>
      <c r="UZO3"/>
      <c r="UZP3"/>
      <c r="UZQ3"/>
      <c r="UZR3"/>
      <c r="UZS3"/>
      <c r="UZT3"/>
      <c r="UZU3"/>
      <c r="UZV3"/>
      <c r="UZW3"/>
      <c r="UZX3"/>
      <c r="UZY3"/>
      <c r="UZZ3"/>
      <c r="VAA3"/>
      <c r="VAB3"/>
      <c r="VAC3"/>
      <c r="VAD3"/>
      <c r="VAE3"/>
      <c r="VAF3"/>
      <c r="VAG3"/>
      <c r="VAH3"/>
      <c r="VAI3"/>
      <c r="VAJ3"/>
      <c r="VAK3"/>
      <c r="VAL3"/>
      <c r="VAM3"/>
      <c r="VAN3"/>
      <c r="VAO3"/>
      <c r="VAP3"/>
      <c r="VAQ3"/>
      <c r="VAR3"/>
      <c r="VAS3"/>
      <c r="VAT3"/>
      <c r="VAU3"/>
      <c r="VAV3"/>
      <c r="VAW3"/>
      <c r="VAX3"/>
      <c r="VAY3"/>
      <c r="VAZ3"/>
      <c r="VBA3"/>
      <c r="VBB3"/>
      <c r="VBC3"/>
      <c r="VBD3"/>
      <c r="VBE3"/>
      <c r="VBF3"/>
      <c r="VBG3"/>
      <c r="VBH3"/>
      <c r="VBI3"/>
      <c r="VBJ3"/>
      <c r="VBK3"/>
      <c r="VBL3"/>
      <c r="VBM3"/>
      <c r="VBN3"/>
      <c r="VBO3"/>
      <c r="VBP3"/>
      <c r="VBQ3"/>
      <c r="VBR3"/>
      <c r="VBS3"/>
      <c r="VBT3"/>
      <c r="VBU3"/>
      <c r="VBV3"/>
      <c r="VBW3"/>
      <c r="VBX3"/>
      <c r="VBY3"/>
      <c r="VBZ3"/>
      <c r="VCA3"/>
      <c r="VCB3"/>
      <c r="VCC3"/>
      <c r="VCD3"/>
      <c r="VCE3"/>
      <c r="VCF3"/>
      <c r="VCG3"/>
      <c r="VCH3"/>
      <c r="VCI3"/>
      <c r="VCJ3"/>
      <c r="VCK3"/>
      <c r="VCL3"/>
      <c r="VCM3"/>
      <c r="VCN3"/>
      <c r="VCO3"/>
      <c r="VCP3"/>
      <c r="VCQ3"/>
      <c r="VCR3"/>
      <c r="VCS3"/>
      <c r="VCT3"/>
      <c r="VCU3"/>
      <c r="VCV3"/>
      <c r="VCW3"/>
      <c r="VCX3"/>
      <c r="VCY3"/>
      <c r="VCZ3"/>
      <c r="VDA3"/>
      <c r="VDB3"/>
      <c r="VDC3"/>
      <c r="VDD3"/>
      <c r="VDE3"/>
      <c r="VDF3"/>
      <c r="VDG3"/>
      <c r="VDH3"/>
      <c r="VDI3"/>
      <c r="VDJ3"/>
      <c r="VDK3"/>
      <c r="VDL3"/>
      <c r="VDM3"/>
      <c r="VDN3"/>
      <c r="VDO3"/>
      <c r="VDP3"/>
      <c r="VDQ3"/>
      <c r="VDR3"/>
      <c r="VDS3"/>
      <c r="VDT3"/>
      <c r="VDU3"/>
      <c r="VDV3"/>
      <c r="VDW3"/>
      <c r="VDX3"/>
      <c r="VDY3"/>
      <c r="VDZ3"/>
      <c r="VEA3"/>
      <c r="VEB3"/>
      <c r="VEC3"/>
      <c r="VED3"/>
      <c r="VEE3"/>
      <c r="VEF3"/>
      <c r="VEG3"/>
      <c r="VEH3"/>
      <c r="VEI3"/>
      <c r="VEJ3"/>
      <c r="VEK3"/>
      <c r="VEL3"/>
      <c r="VEM3"/>
      <c r="VEN3"/>
      <c r="VEO3"/>
      <c r="VEP3"/>
      <c r="VEQ3"/>
      <c r="VER3"/>
      <c r="VES3"/>
      <c r="VET3"/>
      <c r="VEU3"/>
      <c r="VEV3"/>
      <c r="VEW3"/>
      <c r="VEX3"/>
      <c r="VEY3"/>
      <c r="VEZ3"/>
      <c r="VFA3"/>
      <c r="VFB3"/>
      <c r="VFC3"/>
      <c r="VFD3"/>
      <c r="VFE3"/>
      <c r="VFF3"/>
      <c r="VFG3"/>
      <c r="VFH3"/>
      <c r="VFI3"/>
      <c r="VFJ3"/>
      <c r="VFK3"/>
      <c r="VFL3"/>
      <c r="VFM3"/>
      <c r="VFN3"/>
      <c r="VFO3"/>
      <c r="VFP3"/>
      <c r="VFQ3"/>
      <c r="VFR3"/>
      <c r="VFS3"/>
      <c r="VFT3"/>
      <c r="VFU3"/>
      <c r="VFV3"/>
      <c r="VFW3"/>
      <c r="VFX3"/>
      <c r="VFY3"/>
      <c r="VFZ3"/>
      <c r="VGA3"/>
      <c r="VGB3"/>
      <c r="VGC3"/>
      <c r="VGD3"/>
      <c r="VGE3"/>
      <c r="VGF3"/>
      <c r="VGG3"/>
      <c r="VGH3"/>
      <c r="VGI3"/>
      <c r="VGJ3"/>
      <c r="VGK3"/>
      <c r="VGL3"/>
      <c r="VGM3"/>
      <c r="VGN3"/>
      <c r="VGO3"/>
      <c r="VGP3"/>
      <c r="VGQ3"/>
      <c r="VGR3"/>
      <c r="VGS3"/>
      <c r="VGT3"/>
      <c r="VGU3"/>
      <c r="VGV3"/>
      <c r="VGW3"/>
      <c r="VGX3"/>
      <c r="VGY3"/>
      <c r="VGZ3"/>
      <c r="VHA3"/>
      <c r="VHB3"/>
      <c r="VHC3"/>
      <c r="VHD3"/>
      <c r="VHE3"/>
      <c r="VHF3"/>
      <c r="VHG3"/>
      <c r="VHH3"/>
      <c r="VHI3"/>
      <c r="VHJ3"/>
      <c r="VHK3"/>
      <c r="VHL3"/>
      <c r="VHM3"/>
      <c r="VHN3"/>
      <c r="VHO3"/>
      <c r="VHP3"/>
      <c r="VHQ3"/>
      <c r="VHR3"/>
      <c r="VHS3"/>
      <c r="VHT3"/>
      <c r="VHU3"/>
      <c r="VHV3"/>
      <c r="VHW3"/>
      <c r="VHX3"/>
      <c r="VHY3"/>
      <c r="VHZ3"/>
      <c r="VIA3"/>
      <c r="VIB3"/>
      <c r="VIC3"/>
      <c r="VID3"/>
      <c r="VIE3"/>
      <c r="VIF3"/>
      <c r="VIG3"/>
      <c r="VIH3"/>
      <c r="VII3"/>
      <c r="VIJ3"/>
      <c r="VIK3"/>
      <c r="VIL3"/>
      <c r="VIM3"/>
      <c r="VIN3"/>
      <c r="VIO3"/>
      <c r="VIP3"/>
      <c r="VIQ3"/>
      <c r="VIR3"/>
      <c r="VIS3"/>
      <c r="VIT3"/>
      <c r="VIU3"/>
      <c r="VIV3"/>
      <c r="VIW3"/>
      <c r="VIX3"/>
      <c r="VIY3"/>
      <c r="VIZ3"/>
      <c r="VJA3"/>
      <c r="VJB3"/>
      <c r="VJC3"/>
      <c r="VJD3"/>
      <c r="VJE3"/>
      <c r="VJF3"/>
      <c r="VJG3"/>
      <c r="VJH3"/>
      <c r="VJI3"/>
      <c r="VJJ3"/>
      <c r="VJK3"/>
      <c r="VJL3"/>
      <c r="VJM3"/>
      <c r="VJN3"/>
      <c r="VJO3"/>
      <c r="VJP3"/>
      <c r="VJQ3"/>
      <c r="VJR3"/>
      <c r="VJS3"/>
      <c r="VJT3"/>
      <c r="VJU3"/>
      <c r="VJV3"/>
      <c r="VJW3"/>
      <c r="VJX3"/>
      <c r="VJY3"/>
      <c r="VJZ3"/>
      <c r="VKA3"/>
      <c r="VKB3"/>
      <c r="VKC3"/>
      <c r="VKD3"/>
      <c r="VKE3"/>
      <c r="VKF3"/>
      <c r="VKG3"/>
      <c r="VKH3"/>
      <c r="VKI3"/>
      <c r="VKJ3"/>
      <c r="VKK3"/>
      <c r="VKL3"/>
      <c r="VKM3"/>
      <c r="VKN3"/>
      <c r="VKO3"/>
      <c r="VKP3"/>
      <c r="VKQ3"/>
      <c r="VKR3"/>
      <c r="VKS3"/>
      <c r="VKT3"/>
      <c r="VKU3"/>
      <c r="VKV3"/>
      <c r="VKW3"/>
      <c r="VKX3"/>
      <c r="VKY3"/>
      <c r="VKZ3"/>
      <c r="VLA3"/>
      <c r="VLB3"/>
      <c r="VLC3"/>
      <c r="VLD3"/>
      <c r="VLE3"/>
      <c r="VLF3"/>
      <c r="VLG3"/>
      <c r="VLH3"/>
      <c r="VLI3"/>
      <c r="VLJ3"/>
      <c r="VLK3"/>
      <c r="VLL3"/>
      <c r="VLM3"/>
      <c r="VLN3"/>
      <c r="VLO3"/>
      <c r="VLP3"/>
      <c r="VLQ3"/>
      <c r="VLR3"/>
      <c r="VLS3"/>
      <c r="VLT3"/>
      <c r="VLU3"/>
      <c r="VLV3"/>
      <c r="VLW3"/>
      <c r="VLX3"/>
      <c r="VLY3"/>
      <c r="VLZ3"/>
      <c r="VMA3"/>
      <c r="VMB3"/>
      <c r="VMC3"/>
      <c r="VMD3"/>
      <c r="VME3"/>
      <c r="VMF3"/>
      <c r="VMG3"/>
      <c r="VMH3"/>
      <c r="VMI3"/>
      <c r="VMJ3"/>
      <c r="VMK3"/>
      <c r="VML3"/>
      <c r="VMM3"/>
      <c r="VMN3"/>
      <c r="VMO3"/>
      <c r="VMP3"/>
      <c r="VMQ3"/>
      <c r="VMR3"/>
      <c r="VMS3"/>
      <c r="VMT3"/>
      <c r="VMU3"/>
      <c r="VMV3"/>
      <c r="VMW3"/>
      <c r="VMX3"/>
      <c r="VMY3"/>
      <c r="VMZ3"/>
      <c r="VNA3"/>
      <c r="VNB3"/>
      <c r="VNC3"/>
      <c r="VND3"/>
      <c r="VNE3"/>
      <c r="VNF3"/>
      <c r="VNG3"/>
      <c r="VNH3"/>
      <c r="VNI3"/>
      <c r="VNJ3"/>
      <c r="VNK3"/>
      <c r="VNL3"/>
      <c r="VNM3"/>
      <c r="VNN3"/>
      <c r="VNO3"/>
      <c r="VNP3"/>
      <c r="VNQ3"/>
      <c r="VNR3"/>
      <c r="VNS3"/>
      <c r="VNT3"/>
      <c r="VNU3"/>
      <c r="VNV3"/>
      <c r="VNW3"/>
      <c r="VNX3"/>
      <c r="VNY3"/>
      <c r="VNZ3"/>
      <c r="VOA3"/>
      <c r="VOB3"/>
      <c r="VOC3"/>
      <c r="VOD3"/>
      <c r="VOE3"/>
      <c r="VOF3"/>
      <c r="VOG3"/>
      <c r="VOH3"/>
      <c r="VOI3"/>
      <c r="VOJ3"/>
      <c r="VOK3"/>
      <c r="VOL3"/>
      <c r="VOM3"/>
      <c r="VON3"/>
      <c r="VOO3"/>
      <c r="VOP3"/>
      <c r="VOQ3"/>
      <c r="VOR3"/>
      <c r="VOS3"/>
      <c r="VOT3"/>
      <c r="VOU3"/>
      <c r="VOV3"/>
      <c r="VOW3"/>
      <c r="VOX3"/>
      <c r="VOY3"/>
      <c r="VOZ3"/>
      <c r="VPA3"/>
      <c r="VPB3"/>
      <c r="VPC3"/>
      <c r="VPD3"/>
      <c r="VPE3"/>
      <c r="VPF3"/>
      <c r="VPG3"/>
      <c r="VPH3"/>
      <c r="VPI3"/>
      <c r="VPJ3"/>
      <c r="VPK3"/>
      <c r="VPL3"/>
      <c r="VPM3"/>
      <c r="VPN3"/>
      <c r="VPO3"/>
      <c r="VPP3"/>
      <c r="VPQ3"/>
      <c r="VPR3"/>
      <c r="VPS3"/>
      <c r="VPT3"/>
      <c r="VPU3"/>
      <c r="VPV3"/>
      <c r="VPW3"/>
      <c r="VPX3"/>
      <c r="VPY3"/>
      <c r="VPZ3"/>
      <c r="VQA3"/>
      <c r="VQB3"/>
      <c r="VQC3"/>
      <c r="VQD3"/>
      <c r="VQE3"/>
      <c r="VQF3"/>
      <c r="VQG3"/>
      <c r="VQH3"/>
      <c r="VQI3"/>
      <c r="VQJ3"/>
      <c r="VQK3"/>
      <c r="VQL3"/>
      <c r="VQM3"/>
      <c r="VQN3"/>
      <c r="VQO3"/>
      <c r="VQP3"/>
      <c r="VQQ3"/>
      <c r="VQR3"/>
      <c r="VQS3"/>
      <c r="VQT3"/>
      <c r="VQU3"/>
      <c r="VQV3"/>
      <c r="VQW3"/>
      <c r="VQX3"/>
      <c r="VQY3"/>
      <c r="VQZ3"/>
      <c r="VRA3"/>
      <c r="VRB3"/>
      <c r="VRC3"/>
      <c r="VRD3"/>
      <c r="VRE3"/>
      <c r="VRF3"/>
      <c r="VRG3"/>
      <c r="VRH3"/>
      <c r="VRI3"/>
      <c r="VRJ3"/>
      <c r="VRK3"/>
      <c r="VRL3"/>
      <c r="VRM3"/>
      <c r="VRN3"/>
      <c r="VRO3"/>
      <c r="VRP3"/>
      <c r="VRQ3"/>
      <c r="VRR3"/>
      <c r="VRS3"/>
      <c r="VRT3"/>
      <c r="VRU3"/>
      <c r="VRV3"/>
      <c r="VRW3"/>
      <c r="VRX3"/>
      <c r="VRY3"/>
      <c r="VRZ3"/>
      <c r="VSA3"/>
      <c r="VSB3"/>
      <c r="VSC3"/>
      <c r="VSD3"/>
      <c r="VSE3"/>
      <c r="VSF3"/>
      <c r="VSG3"/>
      <c r="VSH3"/>
      <c r="VSI3"/>
      <c r="VSJ3"/>
      <c r="VSK3"/>
      <c r="VSL3"/>
      <c r="VSM3"/>
      <c r="VSN3"/>
      <c r="VSO3"/>
      <c r="VSP3"/>
      <c r="VSQ3"/>
      <c r="VSR3"/>
      <c r="VSS3"/>
      <c r="VST3"/>
      <c r="VSU3"/>
      <c r="VSV3"/>
      <c r="VSW3"/>
      <c r="VSX3"/>
      <c r="VSY3"/>
      <c r="VSZ3"/>
      <c r="VTA3"/>
      <c r="VTB3"/>
      <c r="VTC3"/>
      <c r="VTD3"/>
      <c r="VTE3"/>
      <c r="VTF3"/>
      <c r="VTG3"/>
      <c r="VTH3"/>
      <c r="VTI3"/>
      <c r="VTJ3"/>
      <c r="VTK3"/>
      <c r="VTL3"/>
      <c r="VTM3"/>
      <c r="VTN3"/>
      <c r="VTO3"/>
      <c r="VTP3"/>
      <c r="VTQ3"/>
      <c r="VTR3"/>
      <c r="VTS3"/>
      <c r="VTT3"/>
      <c r="VTU3"/>
      <c r="VTV3"/>
      <c r="VTW3"/>
      <c r="VTX3"/>
      <c r="VTY3"/>
      <c r="VTZ3"/>
      <c r="VUA3"/>
      <c r="VUB3"/>
      <c r="VUC3"/>
      <c r="VUD3"/>
      <c r="VUE3"/>
      <c r="VUF3"/>
      <c r="VUG3"/>
      <c r="VUH3"/>
      <c r="VUI3"/>
      <c r="VUJ3"/>
      <c r="VUK3"/>
      <c r="VUL3"/>
      <c r="VUM3"/>
      <c r="VUN3"/>
      <c r="VUO3"/>
      <c r="VUP3"/>
      <c r="VUQ3"/>
      <c r="VUR3"/>
      <c r="VUS3"/>
      <c r="VUT3"/>
      <c r="VUU3"/>
      <c r="VUV3"/>
      <c r="VUW3"/>
      <c r="VUX3"/>
      <c r="VUY3"/>
      <c r="VUZ3"/>
      <c r="VVA3"/>
      <c r="VVB3"/>
      <c r="VVC3"/>
      <c r="VVD3"/>
      <c r="VVE3"/>
      <c r="VVF3"/>
      <c r="VVG3"/>
      <c r="VVH3"/>
      <c r="VVI3"/>
      <c r="VVJ3"/>
      <c r="VVK3"/>
      <c r="VVL3"/>
      <c r="VVM3"/>
      <c r="VVN3"/>
      <c r="VVO3"/>
      <c r="VVP3"/>
      <c r="VVQ3"/>
      <c r="VVR3"/>
      <c r="VVS3"/>
      <c r="VVT3"/>
      <c r="VVU3"/>
      <c r="VVV3"/>
      <c r="VVW3"/>
      <c r="VVX3"/>
      <c r="VVY3"/>
      <c r="VVZ3"/>
      <c r="VWA3"/>
      <c r="VWB3"/>
      <c r="VWC3"/>
      <c r="VWD3"/>
      <c r="VWE3"/>
      <c r="VWF3"/>
      <c r="VWG3"/>
      <c r="VWH3"/>
      <c r="VWI3"/>
      <c r="VWJ3"/>
      <c r="VWK3"/>
      <c r="VWL3"/>
      <c r="VWM3"/>
      <c r="VWN3"/>
      <c r="VWO3"/>
      <c r="VWP3"/>
      <c r="VWQ3"/>
      <c r="VWR3"/>
      <c r="VWS3"/>
      <c r="VWT3"/>
      <c r="VWU3"/>
      <c r="VWV3"/>
      <c r="VWW3"/>
      <c r="VWX3"/>
      <c r="VWY3"/>
      <c r="VWZ3"/>
      <c r="VXA3"/>
      <c r="VXB3"/>
      <c r="VXC3"/>
      <c r="VXD3"/>
      <c r="VXE3"/>
      <c r="VXF3"/>
      <c r="VXG3"/>
      <c r="VXH3"/>
      <c r="VXI3"/>
      <c r="VXJ3"/>
      <c r="VXK3"/>
      <c r="VXL3"/>
      <c r="VXM3"/>
      <c r="VXN3"/>
      <c r="VXO3"/>
      <c r="VXP3"/>
      <c r="VXQ3"/>
      <c r="VXR3"/>
      <c r="VXS3"/>
      <c r="VXT3"/>
      <c r="VXU3"/>
      <c r="VXV3"/>
      <c r="VXW3"/>
      <c r="VXX3"/>
      <c r="VXY3"/>
      <c r="VXZ3"/>
      <c r="VYA3"/>
      <c r="VYB3"/>
      <c r="VYC3"/>
      <c r="VYD3"/>
      <c r="VYE3"/>
      <c r="VYF3"/>
      <c r="VYG3"/>
      <c r="VYH3"/>
      <c r="VYI3"/>
      <c r="VYJ3"/>
      <c r="VYK3"/>
      <c r="VYL3"/>
      <c r="VYM3"/>
      <c r="VYN3"/>
      <c r="VYO3"/>
      <c r="VYP3"/>
      <c r="VYQ3"/>
      <c r="VYR3"/>
      <c r="VYS3"/>
      <c r="VYT3"/>
      <c r="VYU3"/>
      <c r="VYV3"/>
      <c r="VYW3"/>
      <c r="VYX3"/>
      <c r="VYY3"/>
      <c r="VYZ3"/>
      <c r="VZA3"/>
      <c r="VZB3"/>
      <c r="VZC3"/>
      <c r="VZD3"/>
      <c r="VZE3"/>
      <c r="VZF3"/>
      <c r="VZG3"/>
      <c r="VZH3"/>
      <c r="VZI3"/>
      <c r="VZJ3"/>
      <c r="VZK3"/>
      <c r="VZL3"/>
      <c r="VZM3"/>
      <c r="VZN3"/>
      <c r="VZO3"/>
      <c r="VZP3"/>
      <c r="VZQ3"/>
      <c r="VZR3"/>
      <c r="VZS3"/>
      <c r="VZT3"/>
      <c r="VZU3"/>
      <c r="VZV3"/>
      <c r="VZW3"/>
      <c r="VZX3"/>
      <c r="VZY3"/>
      <c r="VZZ3"/>
      <c r="WAA3"/>
      <c r="WAB3"/>
      <c r="WAC3"/>
      <c r="WAD3"/>
      <c r="WAE3"/>
      <c r="WAF3"/>
      <c r="WAG3"/>
      <c r="WAH3"/>
      <c r="WAI3"/>
      <c r="WAJ3"/>
      <c r="WAK3"/>
      <c r="WAL3"/>
      <c r="WAM3"/>
      <c r="WAN3"/>
      <c r="WAO3"/>
      <c r="WAP3"/>
      <c r="WAQ3"/>
      <c r="WAR3"/>
      <c r="WAS3"/>
      <c r="WAT3"/>
      <c r="WAU3"/>
      <c r="WAV3"/>
      <c r="WAW3"/>
      <c r="WAX3"/>
      <c r="WAY3"/>
      <c r="WAZ3"/>
      <c r="WBA3"/>
      <c r="WBB3"/>
      <c r="WBC3"/>
      <c r="WBD3"/>
      <c r="WBE3"/>
      <c r="WBF3"/>
      <c r="WBG3"/>
      <c r="WBH3"/>
      <c r="WBI3"/>
      <c r="WBJ3"/>
      <c r="WBK3"/>
      <c r="WBL3"/>
      <c r="WBM3"/>
      <c r="WBN3"/>
      <c r="WBO3"/>
      <c r="WBP3"/>
      <c r="WBQ3"/>
      <c r="WBR3"/>
      <c r="WBS3"/>
      <c r="WBT3"/>
      <c r="WBU3"/>
      <c r="WBV3"/>
      <c r="WBW3"/>
      <c r="WBX3"/>
      <c r="WBY3"/>
      <c r="WBZ3"/>
      <c r="WCA3"/>
      <c r="WCB3"/>
      <c r="WCC3"/>
      <c r="WCD3"/>
      <c r="WCE3"/>
      <c r="WCF3"/>
      <c r="WCG3"/>
      <c r="WCH3"/>
      <c r="WCI3"/>
      <c r="WCJ3"/>
      <c r="WCK3"/>
      <c r="WCL3"/>
      <c r="WCM3"/>
      <c r="WCN3"/>
      <c r="WCO3"/>
      <c r="WCP3"/>
      <c r="WCQ3"/>
      <c r="WCR3"/>
      <c r="WCS3"/>
      <c r="WCT3"/>
      <c r="WCU3"/>
      <c r="WCV3"/>
      <c r="WCW3"/>
      <c r="WCX3"/>
      <c r="WCY3"/>
      <c r="WCZ3"/>
      <c r="WDA3"/>
      <c r="WDB3"/>
      <c r="WDC3"/>
      <c r="WDD3"/>
      <c r="WDE3"/>
      <c r="WDF3"/>
      <c r="WDG3"/>
      <c r="WDH3"/>
      <c r="WDI3"/>
      <c r="WDJ3"/>
      <c r="WDK3"/>
      <c r="WDL3"/>
      <c r="WDM3"/>
      <c r="WDN3"/>
      <c r="WDO3"/>
      <c r="WDP3"/>
      <c r="WDQ3"/>
      <c r="WDR3"/>
      <c r="WDS3"/>
      <c r="WDT3"/>
      <c r="WDU3"/>
      <c r="WDV3"/>
      <c r="WDW3"/>
      <c r="WDX3"/>
      <c r="WDY3"/>
      <c r="WDZ3"/>
      <c r="WEA3"/>
      <c r="WEB3"/>
      <c r="WEC3"/>
      <c r="WED3"/>
      <c r="WEE3"/>
      <c r="WEF3"/>
      <c r="WEG3"/>
      <c r="WEH3"/>
      <c r="WEI3"/>
      <c r="WEJ3"/>
      <c r="WEK3"/>
      <c r="WEL3"/>
      <c r="WEM3"/>
      <c r="WEN3"/>
      <c r="WEO3"/>
      <c r="WEP3"/>
      <c r="WEQ3"/>
      <c r="WER3"/>
      <c r="WES3"/>
      <c r="WET3"/>
      <c r="WEU3"/>
      <c r="WEV3"/>
      <c r="WEW3"/>
      <c r="WEX3"/>
      <c r="WEY3"/>
      <c r="WEZ3"/>
      <c r="WFA3"/>
      <c r="WFB3"/>
      <c r="WFC3"/>
      <c r="WFD3"/>
      <c r="WFE3"/>
      <c r="WFF3"/>
      <c r="WFG3"/>
      <c r="WFH3"/>
      <c r="WFI3"/>
      <c r="WFJ3"/>
      <c r="WFK3"/>
      <c r="WFL3"/>
      <c r="WFM3"/>
      <c r="WFN3"/>
      <c r="WFO3"/>
      <c r="WFP3"/>
      <c r="WFQ3"/>
      <c r="WFR3"/>
      <c r="WFS3"/>
      <c r="WFT3"/>
      <c r="WFU3"/>
      <c r="WFV3"/>
      <c r="WFW3"/>
      <c r="WFX3"/>
      <c r="WFY3"/>
      <c r="WFZ3"/>
      <c r="WGA3"/>
      <c r="WGB3"/>
      <c r="WGC3"/>
      <c r="WGD3"/>
      <c r="WGE3"/>
      <c r="WGF3"/>
      <c r="WGG3"/>
      <c r="WGH3"/>
      <c r="WGI3"/>
      <c r="WGJ3"/>
      <c r="WGK3"/>
      <c r="WGL3"/>
      <c r="WGM3"/>
      <c r="WGN3"/>
      <c r="WGO3"/>
      <c r="WGP3"/>
      <c r="WGQ3"/>
      <c r="WGR3"/>
      <c r="WGS3"/>
      <c r="WGT3"/>
      <c r="WGU3"/>
      <c r="WGV3"/>
      <c r="WGW3"/>
      <c r="WGX3"/>
      <c r="WGY3"/>
      <c r="WGZ3"/>
      <c r="WHA3"/>
      <c r="WHB3"/>
      <c r="WHC3"/>
      <c r="WHD3"/>
      <c r="WHE3"/>
      <c r="WHF3"/>
      <c r="WHG3"/>
      <c r="WHH3"/>
      <c r="WHI3"/>
      <c r="WHJ3"/>
      <c r="WHK3"/>
      <c r="WHL3"/>
      <c r="WHM3"/>
      <c r="WHN3"/>
      <c r="WHO3"/>
      <c r="WHP3"/>
      <c r="WHQ3"/>
      <c r="WHR3"/>
      <c r="WHS3"/>
      <c r="WHT3"/>
      <c r="WHU3"/>
      <c r="WHV3"/>
      <c r="WHW3"/>
      <c r="WHX3"/>
      <c r="WHY3"/>
      <c r="WHZ3"/>
      <c r="WIA3"/>
      <c r="WIB3"/>
      <c r="WIC3"/>
      <c r="WID3"/>
      <c r="WIE3"/>
      <c r="WIF3"/>
      <c r="WIG3"/>
      <c r="WIH3"/>
      <c r="WII3"/>
      <c r="WIJ3"/>
      <c r="WIK3"/>
      <c r="WIL3"/>
      <c r="WIM3"/>
      <c r="WIN3"/>
      <c r="WIO3"/>
      <c r="WIP3"/>
      <c r="WIQ3"/>
      <c r="WIR3"/>
      <c r="WIS3"/>
      <c r="WIT3"/>
      <c r="WIU3"/>
      <c r="WIV3"/>
      <c r="WIW3"/>
      <c r="WIX3"/>
      <c r="WIY3"/>
      <c r="WIZ3"/>
      <c r="WJA3"/>
      <c r="WJB3"/>
      <c r="WJC3"/>
      <c r="WJD3"/>
      <c r="WJE3"/>
      <c r="WJF3"/>
      <c r="WJG3"/>
      <c r="WJH3"/>
      <c r="WJI3"/>
      <c r="WJJ3"/>
      <c r="WJK3"/>
      <c r="WJL3"/>
      <c r="WJM3"/>
      <c r="WJN3"/>
      <c r="WJO3"/>
      <c r="WJP3"/>
      <c r="WJQ3"/>
      <c r="WJR3"/>
      <c r="WJS3"/>
      <c r="WJT3"/>
      <c r="WJU3"/>
      <c r="WJV3"/>
      <c r="WJW3"/>
      <c r="WJX3"/>
      <c r="WJY3"/>
      <c r="WJZ3"/>
      <c r="WKA3"/>
      <c r="WKB3"/>
      <c r="WKC3"/>
      <c r="WKD3"/>
      <c r="WKE3"/>
      <c r="WKF3"/>
      <c r="WKG3"/>
      <c r="WKH3"/>
      <c r="WKI3"/>
      <c r="WKJ3"/>
      <c r="WKK3"/>
      <c r="WKL3"/>
      <c r="WKM3"/>
      <c r="WKN3"/>
      <c r="WKO3"/>
      <c r="WKP3"/>
      <c r="WKQ3"/>
      <c r="WKR3"/>
      <c r="WKS3"/>
      <c r="WKT3"/>
      <c r="WKU3"/>
      <c r="WKV3"/>
      <c r="WKW3"/>
      <c r="WKX3"/>
      <c r="WKY3"/>
      <c r="WKZ3"/>
      <c r="WLA3"/>
      <c r="WLB3"/>
      <c r="WLC3"/>
      <c r="WLD3"/>
      <c r="WLE3"/>
      <c r="WLF3"/>
      <c r="WLG3"/>
      <c r="WLH3"/>
      <c r="WLI3"/>
      <c r="WLJ3"/>
      <c r="WLK3"/>
      <c r="WLL3"/>
      <c r="WLM3"/>
      <c r="WLN3"/>
      <c r="WLO3"/>
      <c r="WLP3"/>
      <c r="WLQ3"/>
      <c r="WLR3"/>
      <c r="WLS3"/>
      <c r="WLT3"/>
      <c r="WLU3"/>
      <c r="WLV3"/>
      <c r="WLW3"/>
      <c r="WLX3"/>
      <c r="WLY3"/>
      <c r="WLZ3"/>
      <c r="WMA3"/>
      <c r="WMB3"/>
      <c r="WMC3"/>
      <c r="WMD3"/>
      <c r="WME3"/>
      <c r="WMF3"/>
      <c r="WMG3"/>
      <c r="WMH3"/>
      <c r="WMI3"/>
      <c r="WMJ3"/>
      <c r="WMK3"/>
      <c r="WML3"/>
      <c r="WMM3"/>
      <c r="WMN3"/>
      <c r="WMO3"/>
      <c r="WMP3"/>
      <c r="WMQ3"/>
      <c r="WMR3"/>
      <c r="WMS3"/>
      <c r="WMT3"/>
      <c r="WMU3"/>
      <c r="WMV3"/>
      <c r="WMW3"/>
      <c r="WMX3"/>
      <c r="WMY3"/>
      <c r="WMZ3"/>
      <c r="WNA3"/>
      <c r="WNB3"/>
      <c r="WNC3"/>
      <c r="WND3"/>
      <c r="WNE3"/>
      <c r="WNF3"/>
      <c r="WNG3"/>
      <c r="WNH3"/>
      <c r="WNI3"/>
      <c r="WNJ3"/>
      <c r="WNK3"/>
      <c r="WNL3"/>
      <c r="WNM3"/>
      <c r="WNN3"/>
      <c r="WNO3"/>
      <c r="WNP3"/>
      <c r="WNQ3"/>
      <c r="WNR3"/>
      <c r="WNS3"/>
      <c r="WNT3"/>
      <c r="WNU3"/>
      <c r="WNV3"/>
      <c r="WNW3"/>
      <c r="WNX3"/>
      <c r="WNY3"/>
      <c r="WNZ3"/>
      <c r="WOA3"/>
      <c r="WOB3"/>
      <c r="WOC3"/>
      <c r="WOD3"/>
      <c r="WOE3"/>
      <c r="WOF3"/>
      <c r="WOG3"/>
      <c r="WOH3"/>
      <c r="WOI3"/>
      <c r="WOJ3"/>
      <c r="WOK3"/>
      <c r="WOL3"/>
      <c r="WOM3"/>
      <c r="WON3"/>
      <c r="WOO3"/>
      <c r="WOP3"/>
      <c r="WOQ3"/>
      <c r="WOR3"/>
      <c r="WOS3"/>
      <c r="WOT3"/>
      <c r="WOU3"/>
      <c r="WOV3"/>
      <c r="WOW3"/>
      <c r="WOX3"/>
      <c r="WOY3"/>
      <c r="WOZ3"/>
      <c r="WPA3"/>
      <c r="WPB3"/>
      <c r="WPC3"/>
      <c r="WPD3"/>
      <c r="WPE3"/>
      <c r="WPF3"/>
      <c r="WPG3"/>
      <c r="WPH3"/>
      <c r="WPI3"/>
      <c r="WPJ3"/>
      <c r="WPK3"/>
      <c r="WPL3"/>
      <c r="WPM3"/>
      <c r="WPN3"/>
      <c r="WPO3"/>
      <c r="WPP3"/>
      <c r="WPQ3"/>
      <c r="WPR3"/>
      <c r="WPS3"/>
      <c r="WPT3"/>
      <c r="WPU3"/>
      <c r="WPV3"/>
      <c r="WPW3"/>
      <c r="WPX3"/>
      <c r="WPY3"/>
      <c r="WPZ3"/>
      <c r="WQA3"/>
      <c r="WQB3"/>
      <c r="WQC3"/>
      <c r="WQD3"/>
      <c r="WQE3"/>
      <c r="WQF3"/>
      <c r="WQG3"/>
      <c r="WQH3"/>
      <c r="WQI3"/>
      <c r="WQJ3"/>
      <c r="WQK3"/>
      <c r="WQL3"/>
      <c r="WQM3"/>
      <c r="WQN3"/>
      <c r="WQO3"/>
      <c r="WQP3"/>
      <c r="WQQ3"/>
      <c r="WQR3"/>
      <c r="WQS3"/>
      <c r="WQT3"/>
      <c r="WQU3"/>
      <c r="WQV3"/>
      <c r="WQW3"/>
      <c r="WQX3"/>
      <c r="WQY3"/>
      <c r="WQZ3"/>
      <c r="WRA3"/>
      <c r="WRB3"/>
      <c r="WRC3"/>
      <c r="WRD3"/>
      <c r="WRE3"/>
      <c r="WRF3"/>
      <c r="WRG3"/>
      <c r="WRH3"/>
      <c r="WRI3"/>
      <c r="WRJ3"/>
      <c r="WRK3"/>
      <c r="WRL3"/>
      <c r="WRM3"/>
      <c r="WRN3"/>
      <c r="WRO3"/>
      <c r="WRP3"/>
      <c r="WRQ3"/>
      <c r="WRR3"/>
      <c r="WRS3"/>
      <c r="WRT3"/>
      <c r="WRU3"/>
      <c r="WRV3"/>
      <c r="WRW3"/>
      <c r="WRX3"/>
      <c r="WRY3"/>
      <c r="WRZ3"/>
      <c r="WSA3"/>
      <c r="WSB3"/>
      <c r="WSC3"/>
      <c r="WSD3"/>
      <c r="WSE3"/>
      <c r="WSF3"/>
      <c r="WSG3"/>
      <c r="WSH3"/>
      <c r="WSI3"/>
      <c r="WSJ3"/>
      <c r="WSK3"/>
      <c r="WSL3"/>
      <c r="WSM3"/>
      <c r="WSN3"/>
      <c r="WSO3"/>
      <c r="WSP3"/>
      <c r="WSQ3"/>
      <c r="WSR3"/>
      <c r="WSS3"/>
      <c r="WST3"/>
      <c r="WSU3"/>
      <c r="WSV3"/>
      <c r="WSW3"/>
      <c r="WSX3"/>
      <c r="WSY3"/>
      <c r="WSZ3"/>
      <c r="WTA3"/>
      <c r="WTB3"/>
      <c r="WTC3"/>
      <c r="WTD3"/>
      <c r="WTE3"/>
      <c r="WTF3"/>
      <c r="WTG3"/>
      <c r="WTH3"/>
      <c r="WTI3"/>
      <c r="WTJ3"/>
      <c r="WTK3"/>
      <c r="WTL3"/>
      <c r="WTM3"/>
      <c r="WTN3"/>
      <c r="WTO3"/>
      <c r="WTP3"/>
      <c r="WTQ3"/>
      <c r="WTR3"/>
      <c r="WTS3"/>
      <c r="WTT3"/>
      <c r="WTU3"/>
      <c r="WTV3"/>
      <c r="WTW3"/>
      <c r="WTX3"/>
      <c r="WTY3"/>
      <c r="WTZ3"/>
      <c r="WUA3"/>
      <c r="WUB3"/>
      <c r="WUC3"/>
      <c r="WUD3"/>
      <c r="WUE3"/>
      <c r="WUF3"/>
      <c r="WUG3"/>
      <c r="WUH3"/>
      <c r="WUI3"/>
      <c r="WUJ3"/>
      <c r="WUK3"/>
      <c r="WUL3"/>
      <c r="WUM3"/>
      <c r="WUN3"/>
      <c r="WUO3"/>
      <c r="WUP3"/>
      <c r="WUQ3"/>
      <c r="WUR3"/>
      <c r="WUS3"/>
      <c r="WUT3"/>
      <c r="WUU3"/>
      <c r="WUV3"/>
      <c r="WUW3"/>
      <c r="WUX3"/>
      <c r="WUY3"/>
      <c r="WUZ3"/>
      <c r="WVA3"/>
      <c r="WVB3"/>
      <c r="WVC3"/>
      <c r="WVD3"/>
      <c r="WVE3"/>
      <c r="WVF3"/>
      <c r="WVG3"/>
      <c r="WVH3"/>
      <c r="WVI3"/>
      <c r="WVJ3"/>
      <c r="WVK3"/>
      <c r="WVL3"/>
      <c r="WVM3"/>
      <c r="WVN3"/>
      <c r="WVO3"/>
      <c r="WVP3"/>
      <c r="WVQ3"/>
      <c r="WVR3"/>
      <c r="WVS3"/>
      <c r="WVT3"/>
      <c r="WVU3"/>
      <c r="WVV3"/>
      <c r="WVW3"/>
      <c r="WVX3"/>
      <c r="WVY3"/>
      <c r="WVZ3"/>
      <c r="WWA3"/>
      <c r="WWB3"/>
      <c r="WWC3"/>
      <c r="WWD3"/>
      <c r="WWE3"/>
      <c r="WWF3"/>
      <c r="WWG3"/>
      <c r="WWH3"/>
      <c r="WWI3"/>
      <c r="WWJ3"/>
      <c r="WWK3"/>
      <c r="WWL3"/>
      <c r="WWM3"/>
      <c r="WWN3"/>
      <c r="WWO3"/>
      <c r="WWP3"/>
      <c r="WWQ3"/>
      <c r="WWR3"/>
      <c r="WWS3"/>
      <c r="WWT3"/>
      <c r="WWU3"/>
      <c r="WWV3"/>
      <c r="WWW3"/>
      <c r="WWX3"/>
      <c r="WWY3"/>
      <c r="WWZ3"/>
      <c r="WXA3"/>
      <c r="WXB3"/>
      <c r="WXC3"/>
      <c r="WXD3"/>
      <c r="WXE3"/>
      <c r="WXF3"/>
      <c r="WXG3"/>
      <c r="WXH3"/>
      <c r="WXI3"/>
      <c r="WXJ3"/>
      <c r="WXK3"/>
      <c r="WXL3"/>
      <c r="WXM3"/>
      <c r="WXN3"/>
      <c r="WXO3"/>
      <c r="WXP3"/>
      <c r="WXQ3"/>
      <c r="WXR3"/>
      <c r="WXS3"/>
      <c r="WXT3"/>
      <c r="WXU3"/>
      <c r="WXV3"/>
      <c r="WXW3"/>
      <c r="WXX3"/>
      <c r="WXY3"/>
      <c r="WXZ3"/>
      <c r="WYA3"/>
      <c r="WYB3"/>
      <c r="WYC3"/>
      <c r="WYD3"/>
      <c r="WYE3"/>
      <c r="WYF3"/>
      <c r="WYG3"/>
      <c r="WYH3"/>
      <c r="WYI3"/>
      <c r="WYJ3"/>
      <c r="WYK3"/>
      <c r="WYL3"/>
      <c r="WYM3"/>
      <c r="WYN3"/>
      <c r="WYO3"/>
      <c r="WYP3"/>
      <c r="WYQ3"/>
      <c r="WYR3"/>
      <c r="WYS3"/>
      <c r="WYT3"/>
      <c r="WYU3"/>
      <c r="WYV3"/>
      <c r="WYW3"/>
      <c r="WYX3"/>
      <c r="WYY3"/>
      <c r="WYZ3"/>
      <c r="WZA3"/>
      <c r="WZB3"/>
      <c r="WZC3"/>
      <c r="WZD3"/>
      <c r="WZE3"/>
      <c r="WZF3"/>
      <c r="WZG3"/>
      <c r="WZH3"/>
      <c r="WZI3"/>
      <c r="WZJ3"/>
      <c r="WZK3"/>
      <c r="WZL3"/>
      <c r="WZM3"/>
      <c r="WZN3"/>
      <c r="WZO3"/>
      <c r="WZP3"/>
      <c r="WZQ3"/>
      <c r="WZR3"/>
      <c r="WZS3"/>
      <c r="WZT3"/>
      <c r="WZU3"/>
      <c r="WZV3"/>
      <c r="WZW3"/>
      <c r="WZX3"/>
      <c r="WZY3"/>
      <c r="WZZ3"/>
      <c r="XAA3"/>
      <c r="XAB3"/>
      <c r="XAC3"/>
      <c r="XAD3"/>
      <c r="XAE3"/>
      <c r="XAF3"/>
      <c r="XAG3"/>
      <c r="XAH3"/>
      <c r="XAI3"/>
      <c r="XAJ3"/>
      <c r="XAK3"/>
      <c r="XAL3"/>
      <c r="XAM3"/>
      <c r="XAN3"/>
      <c r="XAO3"/>
      <c r="XAP3"/>
      <c r="XAQ3"/>
      <c r="XAR3"/>
      <c r="XAS3"/>
      <c r="XAT3"/>
      <c r="XAU3"/>
      <c r="XAV3"/>
      <c r="XAW3"/>
      <c r="XAX3"/>
      <c r="XAY3"/>
      <c r="XAZ3"/>
      <c r="XBA3"/>
      <c r="XBB3"/>
      <c r="XBC3"/>
      <c r="XBD3"/>
      <c r="XBE3"/>
      <c r="XBF3"/>
      <c r="XBG3"/>
      <c r="XBH3"/>
      <c r="XBI3"/>
      <c r="XBJ3"/>
      <c r="XBK3"/>
      <c r="XBL3"/>
      <c r="XBM3"/>
      <c r="XBN3"/>
      <c r="XBO3"/>
      <c r="XBP3"/>
      <c r="XBQ3"/>
      <c r="XBR3"/>
      <c r="XBS3"/>
      <c r="XBT3"/>
      <c r="XBU3"/>
      <c r="XBV3"/>
      <c r="XBW3"/>
      <c r="XBX3"/>
      <c r="XBY3"/>
      <c r="XBZ3"/>
      <c r="XCA3"/>
      <c r="XCB3"/>
      <c r="XCC3"/>
      <c r="XCD3"/>
      <c r="XCE3"/>
      <c r="XCF3"/>
      <c r="XCG3"/>
      <c r="XCH3"/>
      <c r="XCI3"/>
      <c r="XCJ3"/>
      <c r="XCK3"/>
      <c r="XCL3"/>
      <c r="XCM3"/>
      <c r="XCN3"/>
      <c r="XCO3"/>
      <c r="XCP3"/>
      <c r="XCQ3"/>
      <c r="XCR3"/>
      <c r="XCS3"/>
      <c r="XCT3"/>
      <c r="XCU3"/>
      <c r="XCV3"/>
      <c r="XCW3"/>
      <c r="XCX3"/>
      <c r="XCY3"/>
      <c r="XCZ3"/>
      <c r="XDA3"/>
      <c r="XDB3"/>
      <c r="XDC3"/>
      <c r="XDD3"/>
      <c r="XDE3"/>
      <c r="XDF3"/>
      <c r="XDG3"/>
      <c r="XDH3"/>
      <c r="XDI3"/>
      <c r="XDJ3"/>
      <c r="XDK3"/>
      <c r="XDL3"/>
      <c r="XDM3"/>
      <c r="XDN3"/>
      <c r="XDO3"/>
      <c r="XDP3"/>
      <c r="XDQ3"/>
      <c r="XDR3"/>
      <c r="XDS3"/>
      <c r="XDT3"/>
      <c r="XDU3"/>
      <c r="XDV3"/>
      <c r="XDW3"/>
      <c r="XDX3"/>
      <c r="XDY3"/>
      <c r="XDZ3"/>
      <c r="XEA3"/>
      <c r="XEB3"/>
      <c r="XEC3"/>
      <c r="XED3"/>
      <c r="XEE3"/>
      <c r="XEF3"/>
      <c r="XEG3"/>
      <c r="XEH3"/>
      <c r="XEI3"/>
      <c r="XEJ3"/>
      <c r="XEK3"/>
      <c r="XEL3"/>
      <c r="XEM3"/>
      <c r="XEN3"/>
      <c r="XEO3"/>
      <c r="XEP3"/>
      <c r="XEQ3"/>
      <c r="XER3"/>
      <c r="XES3"/>
      <c r="XET3"/>
      <c r="XEU3"/>
      <c r="XEV3"/>
      <c r="XEW3"/>
      <c r="XEX3"/>
      <c r="XEY3"/>
      <c r="XEZ3"/>
      <c r="XFA3"/>
      <c r="XFB3"/>
      <c r="XFC3"/>
      <c r="XFD3"/>
    </row>
    <row r="4" spans="1:16384" x14ac:dyDescent="0.35">
      <c r="F4" s="675"/>
      <c r="G4" s="675"/>
      <c r="H4" s="629" t="s">
        <v>357</v>
      </c>
      <c r="J4" s="643"/>
      <c r="K4" s="644"/>
      <c r="L4" s="645"/>
      <c r="M4" s="645"/>
      <c r="N4" s="645"/>
      <c r="O4" s="659">
        <f xml:space="preserve"> O3</f>
        <v>0.14755142331123358</v>
      </c>
      <c r="P4" s="658">
        <f xml:space="preserve"> P3</f>
        <v>0.61493362341457247</v>
      </c>
      <c r="Q4" s="658">
        <f xml:space="preserve"> Q3</f>
        <v>1.3584844978035835</v>
      </c>
      <c r="R4" s="657">
        <f xml:space="preserve"> R3</f>
        <v>3203.1151001969906</v>
      </c>
      <c r="S4" s="657" t="str">
        <f xml:space="preserve"> S3</f>
        <v>Base case 1</v>
      </c>
      <c r="V4" s="629" t="s">
        <v>358</v>
      </c>
      <c r="W4" s="375">
        <f xml:space="preserve"> Time!J$25</f>
        <v>44104</v>
      </c>
      <c r="X4" s="375">
        <f xml:space="preserve"> Time!K$25</f>
        <v>44196</v>
      </c>
      <c r="Y4" s="375">
        <f xml:space="preserve"> Time!L$25</f>
        <v>44286</v>
      </c>
      <c r="Z4" s="375">
        <f xml:space="preserve"> Time!M$25</f>
        <v>44377</v>
      </c>
      <c r="AA4" s="375">
        <f xml:space="preserve"> Time!N$25</f>
        <v>44469</v>
      </c>
      <c r="AB4" s="375">
        <f xml:space="preserve"> Time!O$25</f>
        <v>44561</v>
      </c>
      <c r="AC4" s="375">
        <f xml:space="preserve"> Time!P$25</f>
        <v>44651</v>
      </c>
      <c r="AD4" s="375">
        <f xml:space="preserve"> Time!Q$25</f>
        <v>44742</v>
      </c>
      <c r="AE4" s="375">
        <f xml:space="preserve"> Time!R$25</f>
        <v>44834</v>
      </c>
      <c r="AF4" s="375">
        <f xml:space="preserve"> Time!S$25</f>
        <v>44926</v>
      </c>
      <c r="AG4" s="375">
        <f xml:space="preserve"> Time!T$25</f>
        <v>45016</v>
      </c>
      <c r="AH4" s="375">
        <f xml:space="preserve"> Time!U$25</f>
        <v>45107</v>
      </c>
      <c r="AI4" s="375">
        <f xml:space="preserve"> Time!V$25</f>
        <v>45199</v>
      </c>
      <c r="AJ4" s="375">
        <f xml:space="preserve"> Time!W$25</f>
        <v>45291</v>
      </c>
      <c r="AK4" s="375">
        <f xml:space="preserve"> Time!X$25</f>
        <v>45382</v>
      </c>
      <c r="AL4" s="375">
        <f xml:space="preserve"> Time!Y$25</f>
        <v>45473</v>
      </c>
      <c r="AM4" s="375">
        <f xml:space="preserve"> Time!Z$25</f>
        <v>45565</v>
      </c>
      <c r="AN4" s="375">
        <f xml:space="preserve"> Time!AA$25</f>
        <v>45657</v>
      </c>
      <c r="AO4" s="375">
        <f xml:space="preserve"> Time!AB$25</f>
        <v>45747</v>
      </c>
      <c r="AP4" s="375">
        <f xml:space="preserve"> Time!AC$25</f>
        <v>45838</v>
      </c>
      <c r="AQ4" s="375">
        <f xml:space="preserve"> Time!AD$25</f>
        <v>45930</v>
      </c>
      <c r="AR4" s="375">
        <f xml:space="preserve"> Time!AE$25</f>
        <v>46022</v>
      </c>
      <c r="AS4" s="375">
        <f xml:space="preserve"> Time!AF$25</f>
        <v>46112</v>
      </c>
      <c r="AT4" s="375">
        <f xml:space="preserve"> Time!AG$25</f>
        <v>46203</v>
      </c>
      <c r="AU4" s="375">
        <f xml:space="preserve"> Time!AH$25</f>
        <v>46295</v>
      </c>
      <c r="AV4" s="375">
        <f xml:space="preserve"> Time!AI$25</f>
        <v>46387</v>
      </c>
      <c r="AW4" s="375">
        <f xml:space="preserve"> Time!AJ$25</f>
        <v>46477</v>
      </c>
      <c r="AX4" s="375">
        <f xml:space="preserve"> Time!AK$25</f>
        <v>46568</v>
      </c>
      <c r="AY4" s="375">
        <f xml:space="preserve"> Time!AL$25</f>
        <v>46660</v>
      </c>
      <c r="AZ4" s="375">
        <f xml:space="preserve"> Time!AM$25</f>
        <v>46752</v>
      </c>
      <c r="BA4" s="375">
        <f xml:space="preserve"> Time!AN$25</f>
        <v>46843</v>
      </c>
      <c r="BB4" s="375">
        <f xml:space="preserve"> Time!AO$25</f>
        <v>46934</v>
      </c>
      <c r="BC4" s="375">
        <f xml:space="preserve"> Time!AP$25</f>
        <v>47026</v>
      </c>
      <c r="BD4" s="375">
        <f xml:space="preserve"> Time!AQ$25</f>
        <v>47118</v>
      </c>
      <c r="BE4" s="375">
        <f xml:space="preserve"> Time!AR$25</f>
        <v>47208</v>
      </c>
      <c r="BF4" s="375">
        <f xml:space="preserve"> Time!AS$25</f>
        <v>47299</v>
      </c>
      <c r="BG4" s="375">
        <f xml:space="preserve"> Time!AT$25</f>
        <v>47391</v>
      </c>
      <c r="BH4" s="375">
        <f xml:space="preserve"> Time!AU$25</f>
        <v>47483</v>
      </c>
      <c r="BI4" s="375">
        <f xml:space="preserve"> Time!AV$25</f>
        <v>47573</v>
      </c>
      <c r="BJ4" s="375">
        <f xml:space="preserve"> Time!AW$25</f>
        <v>47664</v>
      </c>
      <c r="BK4" s="375">
        <f xml:space="preserve"> Time!AX$25</f>
        <v>47756</v>
      </c>
      <c r="BL4" s="375">
        <f xml:space="preserve"> Time!AY$25</f>
        <v>47848</v>
      </c>
      <c r="BM4" s="375">
        <f xml:space="preserve"> Time!AZ$25</f>
        <v>47938</v>
      </c>
      <c r="BN4" s="375">
        <f xml:space="preserve"> Time!BA$25</f>
        <v>48029</v>
      </c>
      <c r="BO4" s="375">
        <f xml:space="preserve"> Time!BB$25</f>
        <v>48121</v>
      </c>
      <c r="BP4" s="375">
        <f xml:space="preserve"> Time!BC$25</f>
        <v>48213</v>
      </c>
      <c r="BQ4" s="375">
        <f xml:space="preserve"> Time!BD$25</f>
        <v>48304</v>
      </c>
      <c r="BR4" s="375">
        <f xml:space="preserve"> Time!BE$25</f>
        <v>48395</v>
      </c>
      <c r="BS4" s="375">
        <f xml:space="preserve"> Time!BF$25</f>
        <v>48487</v>
      </c>
      <c r="BT4" s="375">
        <f xml:space="preserve"> Time!BG$25</f>
        <v>48579</v>
      </c>
      <c r="BU4" s="375">
        <f xml:space="preserve"> Time!BH$25</f>
        <v>48669</v>
      </c>
      <c r="BV4" s="375">
        <f xml:space="preserve"> Time!BI$25</f>
        <v>48760</v>
      </c>
      <c r="BW4" s="375">
        <f xml:space="preserve"> Time!BJ$25</f>
        <v>48852</v>
      </c>
      <c r="BX4" s="375">
        <f xml:space="preserve"> Time!BK$25</f>
        <v>48944</v>
      </c>
      <c r="BY4" s="375">
        <f xml:space="preserve"> Time!BL$25</f>
        <v>49034</v>
      </c>
      <c r="BZ4" s="375">
        <f xml:space="preserve"> Time!BM$25</f>
        <v>49125</v>
      </c>
      <c r="CA4" s="375">
        <f xml:space="preserve"> Time!BN$25</f>
        <v>49217</v>
      </c>
      <c r="CB4" s="375">
        <f xml:space="preserve"> Time!BO$25</f>
        <v>49309</v>
      </c>
      <c r="CC4" s="375">
        <f xml:space="preserve"> Time!BP$25</f>
        <v>49399</v>
      </c>
      <c r="CD4" s="375">
        <f xml:space="preserve"> Time!BQ$25</f>
        <v>49490</v>
      </c>
      <c r="CE4" s="375">
        <f xml:space="preserve"> Time!BR$25</f>
        <v>49582</v>
      </c>
      <c r="CF4" s="375">
        <f xml:space="preserve"> Time!BS$25</f>
        <v>49674</v>
      </c>
      <c r="CG4" s="375">
        <f xml:space="preserve"> Time!BT$25</f>
        <v>49765</v>
      </c>
      <c r="CH4" s="375">
        <f xml:space="preserve"> Time!BU$25</f>
        <v>49856</v>
      </c>
      <c r="CI4" s="375">
        <f xml:space="preserve"> Time!BV$25</f>
        <v>49948</v>
      </c>
      <c r="CJ4" s="375">
        <f xml:space="preserve"> Time!BW$25</f>
        <v>50040</v>
      </c>
      <c r="CK4" s="375">
        <f xml:space="preserve"> Time!BX$25</f>
        <v>50130</v>
      </c>
      <c r="CL4" s="375">
        <f xml:space="preserve"> Time!BY$25</f>
        <v>50221</v>
      </c>
      <c r="CM4" s="375">
        <f xml:space="preserve"> Time!BZ$25</f>
        <v>50313</v>
      </c>
      <c r="CN4" s="375">
        <f xml:space="preserve"> Time!CA$25</f>
        <v>50405</v>
      </c>
      <c r="CO4" s="375">
        <f xml:space="preserve"> Time!CB$25</f>
        <v>50495</v>
      </c>
      <c r="CP4" s="375">
        <f xml:space="preserve"> Time!CC$25</f>
        <v>50586</v>
      </c>
      <c r="CQ4" s="375">
        <f xml:space="preserve"> Time!CD$25</f>
        <v>50678</v>
      </c>
      <c r="CR4" s="375">
        <f xml:space="preserve"> Time!CE$25</f>
        <v>50770</v>
      </c>
      <c r="CS4" s="375">
        <f xml:space="preserve"> Time!CF$25</f>
        <v>50860</v>
      </c>
      <c r="CT4" s="375">
        <f xml:space="preserve"> Time!CG$25</f>
        <v>50951</v>
      </c>
      <c r="CU4" s="375">
        <f xml:space="preserve"> Time!CH$25</f>
        <v>51043</v>
      </c>
      <c r="CV4" s="375">
        <f xml:space="preserve"> Time!CI$25</f>
        <v>51135</v>
      </c>
      <c r="CW4" s="375">
        <f xml:space="preserve"> Time!CJ$25</f>
        <v>51226</v>
      </c>
      <c r="CX4" s="375">
        <f xml:space="preserve"> Time!CK$25</f>
        <v>51317</v>
      </c>
      <c r="CY4" s="375">
        <f xml:space="preserve"> Time!CL$25</f>
        <v>51409</v>
      </c>
      <c r="CZ4" s="375">
        <f xml:space="preserve"> Time!CM$25</f>
        <v>51501</v>
      </c>
      <c r="DA4" s="375">
        <f xml:space="preserve"> Time!CN$25</f>
        <v>51591</v>
      </c>
      <c r="DB4" s="375">
        <f xml:space="preserve"> Time!CO$25</f>
        <v>51682</v>
      </c>
      <c r="DC4" s="375">
        <f xml:space="preserve"> Time!CP$25</f>
        <v>51774</v>
      </c>
      <c r="DD4" s="375">
        <f xml:space="preserve"> Time!CQ$25</f>
        <v>51866</v>
      </c>
      <c r="DE4" s="375">
        <f xml:space="preserve"> Time!CR$25</f>
        <v>51956</v>
      </c>
      <c r="DF4" s="375">
        <f xml:space="preserve"> Time!CS$25</f>
        <v>52047</v>
      </c>
      <c r="DG4" s="375">
        <f xml:space="preserve"> Time!CT$25</f>
        <v>52139</v>
      </c>
      <c r="DH4" s="375">
        <f xml:space="preserve"> Time!CU$25</f>
        <v>52231</v>
      </c>
      <c r="DI4" s="375">
        <f xml:space="preserve"> Time!CV$25</f>
        <v>52321</v>
      </c>
      <c r="DJ4" s="375">
        <f xml:space="preserve"> Time!CW$25</f>
        <v>52412</v>
      </c>
      <c r="DK4" s="375">
        <f xml:space="preserve"> Time!CX$25</f>
        <v>52504</v>
      </c>
      <c r="DL4" s="375">
        <f xml:space="preserve"> Time!CY$25</f>
        <v>52596</v>
      </c>
      <c r="DM4" s="375">
        <f xml:space="preserve"> Time!CZ$25</f>
        <v>52687</v>
      </c>
      <c r="DN4" s="375">
        <f xml:space="preserve"> Time!DA$25</f>
        <v>52778</v>
      </c>
      <c r="DO4" s="375">
        <f xml:space="preserve"> Time!DB$25</f>
        <v>52870</v>
      </c>
      <c r="DP4" s="375">
        <f xml:space="preserve"> Time!DC$25</f>
        <v>52962</v>
      </c>
      <c r="DQ4" s="375">
        <f xml:space="preserve"> Time!DD$25</f>
        <v>53052</v>
      </c>
      <c r="DR4" s="375">
        <f xml:space="preserve"> Time!DE$25</f>
        <v>53143</v>
      </c>
      <c r="DS4" s="375">
        <f xml:space="preserve"> Time!DF$25</f>
        <v>53235</v>
      </c>
      <c r="DT4" s="375">
        <f xml:space="preserve"> Time!DG$25</f>
        <v>53327</v>
      </c>
      <c r="DU4" s="375">
        <f xml:space="preserve"> Time!DH$25</f>
        <v>53417</v>
      </c>
      <c r="DV4" s="375">
        <f xml:space="preserve"> Time!DI$25</f>
        <v>53508</v>
      </c>
      <c r="DW4" s="375">
        <f xml:space="preserve"> Time!DJ$25</f>
        <v>53600</v>
      </c>
      <c r="DX4" s="375">
        <f xml:space="preserve"> Time!DK$25</f>
        <v>53692</v>
      </c>
      <c r="DY4" s="375">
        <f xml:space="preserve"> Time!DL$25</f>
        <v>53782</v>
      </c>
      <c r="DZ4" s="375">
        <f xml:space="preserve"> Time!DM$25</f>
        <v>53873</v>
      </c>
      <c r="EA4" s="375">
        <f xml:space="preserve"> Time!DN$25</f>
        <v>53965</v>
      </c>
      <c r="EB4" s="375">
        <f xml:space="preserve"> Time!DO$25</f>
        <v>54057</v>
      </c>
      <c r="EC4" s="375">
        <f xml:space="preserve"> Time!DP$25</f>
        <v>54148</v>
      </c>
      <c r="ED4" s="375">
        <f xml:space="preserve"> Time!DQ$25</f>
        <v>54239</v>
      </c>
      <c r="EE4" s="375">
        <f xml:space="preserve"> Time!DR$25</f>
        <v>54331</v>
      </c>
      <c r="EF4" s="375">
        <f xml:space="preserve"> Time!DS$25</f>
        <v>54423</v>
      </c>
      <c r="EG4" s="375">
        <f xml:space="preserve"> Time!DT$25</f>
        <v>54513</v>
      </c>
      <c r="EH4" s="375">
        <f xml:space="preserve"> Time!DU$25</f>
        <v>54604</v>
      </c>
      <c r="EI4" s="375">
        <f xml:space="preserve"> Time!DV$25</f>
        <v>54696</v>
      </c>
      <c r="EJ4" s="375">
        <f xml:space="preserve"> Time!DW$25</f>
        <v>54788</v>
      </c>
      <c r="EK4" s="375">
        <f xml:space="preserve"> Time!DX$25</f>
        <v>54878</v>
      </c>
      <c r="EL4" s="375">
        <f xml:space="preserve"> Time!DY$25</f>
        <v>54969</v>
      </c>
      <c r="EM4" s="375">
        <f xml:space="preserve"> Time!DZ$25</f>
        <v>55061</v>
      </c>
      <c r="EN4" s="375">
        <f xml:space="preserve"> Time!EA$25</f>
        <v>55153</v>
      </c>
      <c r="EO4" s="375">
        <f xml:space="preserve"> Time!EB$25</f>
        <v>55243</v>
      </c>
      <c r="EP4" s="375">
        <f xml:space="preserve"> Time!EC$25</f>
        <v>55334</v>
      </c>
      <c r="EQ4" s="375">
        <f xml:space="preserve"> Time!ED$25</f>
        <v>55426</v>
      </c>
      <c r="ER4" s="375">
        <f xml:space="preserve"> Time!EE$25</f>
        <v>55518</v>
      </c>
      <c r="ES4" s="375">
        <f xml:space="preserve"> Time!EF$25</f>
        <v>55609</v>
      </c>
      <c r="ET4" s="375">
        <f xml:space="preserve"> Time!EG$25</f>
        <v>55700</v>
      </c>
      <c r="EU4" s="375">
        <f xml:space="preserve"> Time!EH$25</f>
        <v>55792</v>
      </c>
      <c r="EV4" s="375">
        <f xml:space="preserve"> Time!EI$25</f>
        <v>55884</v>
      </c>
      <c r="EW4" s="375">
        <f xml:space="preserve"> Time!EJ$25</f>
        <v>55974</v>
      </c>
      <c r="EX4" s="375">
        <f xml:space="preserve"> Time!EK$25</f>
        <v>56065</v>
      </c>
      <c r="EY4" s="375">
        <f xml:space="preserve"> Time!EL$25</f>
        <v>56157</v>
      </c>
      <c r="EZ4" s="375">
        <f xml:space="preserve"> Time!EM$25</f>
        <v>56249</v>
      </c>
      <c r="FA4" s="375">
        <f xml:space="preserve"> Time!EN$25</f>
        <v>56339</v>
      </c>
      <c r="FB4" s="375">
        <f xml:space="preserve"> Time!EO$25</f>
        <v>56430</v>
      </c>
      <c r="FC4" s="375">
        <f xml:space="preserve"> Time!EP$25</f>
        <v>56522</v>
      </c>
      <c r="FD4" s="375">
        <f xml:space="preserve"> Time!EQ$25</f>
        <v>56614</v>
      </c>
      <c r="FE4" s="375">
        <f xml:space="preserve"> Time!ER$25</f>
        <v>56704</v>
      </c>
      <c r="FF4" s="375">
        <f xml:space="preserve"> Time!ES$25</f>
        <v>56795</v>
      </c>
      <c r="FG4" s="375">
        <f xml:space="preserve"> Time!ET$25</f>
        <v>56887</v>
      </c>
      <c r="FH4" s="375">
        <f xml:space="preserve"> Time!EU$25</f>
        <v>56979</v>
      </c>
      <c r="FI4" s="375">
        <f xml:space="preserve"> Time!EV$25</f>
        <v>57070</v>
      </c>
      <c r="FJ4" s="375">
        <f xml:space="preserve"> Time!EW$25</f>
        <v>57161</v>
      </c>
      <c r="FK4" s="375">
        <f xml:space="preserve"> Time!EX$25</f>
        <v>57253</v>
      </c>
      <c r="FL4" s="375">
        <f xml:space="preserve"> Time!EY$25</f>
        <v>57345</v>
      </c>
      <c r="FM4" s="375">
        <f xml:space="preserve"> Time!EZ$25</f>
        <v>57435</v>
      </c>
      <c r="FN4" s="375">
        <f xml:space="preserve"> Time!FA$25</f>
        <v>57526</v>
      </c>
      <c r="FO4" s="375">
        <f xml:space="preserve"> Time!FB$25</f>
        <v>57618</v>
      </c>
      <c r="FP4" s="375">
        <f xml:space="preserve"> Time!FC$25</f>
        <v>57710</v>
      </c>
      <c r="FQ4" s="375">
        <f xml:space="preserve"> Time!FD$25</f>
        <v>57800</v>
      </c>
      <c r="FR4" s="375">
        <f xml:space="preserve"> Time!FE$25</f>
        <v>57891</v>
      </c>
      <c r="FS4" s="375">
        <f xml:space="preserve"> Time!FF$25</f>
        <v>57983</v>
      </c>
      <c r="FT4" s="375">
        <f xml:space="preserve"> Time!FG$25</f>
        <v>58075</v>
      </c>
      <c r="FU4" s="375">
        <f xml:space="preserve"> Time!FH$25</f>
        <v>58165</v>
      </c>
      <c r="FV4" s="375">
        <f xml:space="preserve"> Time!FI$25</f>
        <v>58256</v>
      </c>
      <c r="FW4" s="375">
        <f xml:space="preserve"> Time!FJ$25</f>
        <v>58348</v>
      </c>
      <c r="FX4" s="375">
        <f xml:space="preserve"> Time!FK$25</f>
        <v>58440</v>
      </c>
      <c r="FY4" s="375">
        <f xml:space="preserve"> Time!FL$25</f>
        <v>58531</v>
      </c>
      <c r="FZ4" s="375">
        <f xml:space="preserve"> Time!FM$25</f>
        <v>58622</v>
      </c>
      <c r="GA4" s="375">
        <f xml:space="preserve"> Time!FN$25</f>
        <v>58714</v>
      </c>
      <c r="GB4" s="375">
        <f xml:space="preserve"> Time!FO$25</f>
        <v>58806</v>
      </c>
      <c r="GC4" s="375">
        <f xml:space="preserve"> Time!FP$25</f>
        <v>58896</v>
      </c>
      <c r="GD4" s="375">
        <f xml:space="preserve"> Time!FQ$25</f>
        <v>58987</v>
      </c>
      <c r="GE4" s="375">
        <f xml:space="preserve"> Time!FR$25</f>
        <v>59079</v>
      </c>
      <c r="GF4" s="375">
        <f xml:space="preserve"> Time!FS$25</f>
        <v>59171</v>
      </c>
      <c r="GG4" s="375">
        <f xml:space="preserve"> Time!FT$25</f>
        <v>59261</v>
      </c>
      <c r="GH4" s="375">
        <f xml:space="preserve"> Time!FU$25</f>
        <v>59352</v>
      </c>
      <c r="GI4" s="375">
        <f xml:space="preserve"> Time!FV$25</f>
        <v>59444</v>
      </c>
      <c r="GJ4" s="375">
        <f xml:space="preserve"> Time!FW$25</f>
        <v>59536</v>
      </c>
      <c r="GK4" s="375">
        <f xml:space="preserve"> Time!FX$25</f>
        <v>59626</v>
      </c>
      <c r="GL4" s="375">
        <f xml:space="preserve"> Time!FY$25</f>
        <v>59717</v>
      </c>
      <c r="GM4" s="375">
        <f xml:space="preserve"> Time!FZ$25</f>
        <v>59809</v>
      </c>
      <c r="GN4" s="375">
        <f xml:space="preserve"> Time!GA$25</f>
        <v>59901</v>
      </c>
      <c r="GO4" s="375">
        <f xml:space="preserve"> Time!GB$25</f>
        <v>59992</v>
      </c>
      <c r="GP4" s="375">
        <f xml:space="preserve"> Time!GC$25</f>
        <v>60083</v>
      </c>
      <c r="GQ4" s="375">
        <f xml:space="preserve"> Time!GD$25</f>
        <v>60175</v>
      </c>
      <c r="GR4" s="375">
        <f xml:space="preserve"> Time!GE$25</f>
        <v>60267</v>
      </c>
      <c r="GS4" s="375">
        <f xml:space="preserve"> Time!GF$25</f>
        <v>60357</v>
      </c>
      <c r="GT4" s="375">
        <f xml:space="preserve"> Time!GG$25</f>
        <v>60448</v>
      </c>
      <c r="GU4" s="375">
        <f xml:space="preserve"> Time!GH$25</f>
        <v>60540</v>
      </c>
      <c r="GV4" s="375">
        <f xml:space="preserve"> Time!GI$25</f>
        <v>60632</v>
      </c>
      <c r="GW4" s="375">
        <f xml:space="preserve"> Time!GJ$25</f>
        <v>60722</v>
      </c>
      <c r="GX4"/>
      <c r="GY4"/>
      <c r="GZ4"/>
      <c r="HA4"/>
      <c r="HB4"/>
      <c r="HC4"/>
      <c r="HD4"/>
      <c r="HE4"/>
      <c r="HF4"/>
      <c r="HG4"/>
      <c r="HH4"/>
      <c r="HI4"/>
      <c r="HJ4"/>
      <c r="HK4"/>
      <c r="HL4"/>
      <c r="HM4"/>
      <c r="HN4"/>
      <c r="HO4"/>
      <c r="HP4"/>
      <c r="HQ4"/>
      <c r="HR4"/>
      <c r="HS4"/>
      <c r="HT4"/>
      <c r="HU4"/>
      <c r="HV4"/>
      <c r="HW4"/>
      <c r="HX4"/>
      <c r="HY4"/>
      <c r="HZ4"/>
      <c r="IA4"/>
      <c r="IB4"/>
      <c r="IC4"/>
      <c r="ID4"/>
      <c r="IE4"/>
      <c r="IF4"/>
      <c r="IG4"/>
      <c r="IH4"/>
      <c r="II4"/>
      <c r="IJ4"/>
      <c r="IK4"/>
      <c r="IL4"/>
      <c r="IM4"/>
      <c r="IN4"/>
      <c r="IO4"/>
      <c r="IP4"/>
      <c r="IQ4"/>
      <c r="IR4"/>
      <c r="IS4"/>
      <c r="IT4"/>
      <c r="IU4"/>
      <c r="IV4"/>
      <c r="IW4"/>
      <c r="IX4"/>
      <c r="IY4"/>
      <c r="IZ4"/>
      <c r="JA4"/>
      <c r="JB4"/>
      <c r="JC4"/>
      <c r="JD4"/>
      <c r="JE4"/>
      <c r="JF4"/>
      <c r="JG4"/>
      <c r="JH4"/>
      <c r="JI4"/>
      <c r="JJ4"/>
      <c r="JK4"/>
      <c r="JL4"/>
      <c r="JM4"/>
      <c r="JN4"/>
      <c r="JO4"/>
      <c r="JP4"/>
      <c r="JQ4"/>
      <c r="JR4"/>
      <c r="JS4"/>
      <c r="JT4"/>
      <c r="JU4"/>
      <c r="JV4"/>
      <c r="JW4"/>
      <c r="JX4"/>
      <c r="JY4"/>
      <c r="JZ4"/>
      <c r="KA4"/>
      <c r="KB4"/>
      <c r="KC4"/>
      <c r="KD4"/>
      <c r="KE4"/>
      <c r="KF4"/>
      <c r="KG4"/>
      <c r="KH4"/>
      <c r="KI4"/>
      <c r="KJ4"/>
      <c r="KK4"/>
      <c r="KL4"/>
      <c r="KM4"/>
      <c r="KN4"/>
      <c r="KO4"/>
      <c r="KP4"/>
      <c r="KQ4"/>
      <c r="KR4"/>
      <c r="KS4"/>
      <c r="KT4"/>
      <c r="KU4"/>
      <c r="KV4"/>
      <c r="KW4"/>
      <c r="KX4"/>
      <c r="KY4"/>
      <c r="KZ4"/>
      <c r="LA4"/>
      <c r="LB4"/>
      <c r="LC4"/>
      <c r="LD4"/>
      <c r="LE4"/>
      <c r="LF4"/>
      <c r="LG4"/>
      <c r="LH4"/>
      <c r="LI4"/>
      <c r="LJ4"/>
      <c r="LK4"/>
      <c r="LL4"/>
      <c r="LM4"/>
      <c r="LN4"/>
      <c r="LO4"/>
      <c r="LP4"/>
      <c r="LQ4"/>
      <c r="LR4"/>
      <c r="LS4"/>
      <c r="LT4"/>
      <c r="LU4"/>
      <c r="LV4"/>
      <c r="LW4"/>
      <c r="LX4"/>
      <c r="LY4"/>
      <c r="LZ4"/>
      <c r="MA4"/>
      <c r="MB4"/>
      <c r="MC4"/>
      <c r="MD4"/>
      <c r="ME4"/>
      <c r="MF4"/>
      <c r="MG4"/>
      <c r="MH4"/>
      <c r="MI4"/>
      <c r="MJ4"/>
      <c r="MK4"/>
      <c r="ML4"/>
      <c r="MM4"/>
      <c r="MN4"/>
      <c r="MO4"/>
      <c r="MP4"/>
      <c r="MQ4"/>
      <c r="MR4"/>
      <c r="MS4"/>
      <c r="MT4"/>
      <c r="MU4"/>
      <c r="MV4"/>
      <c r="MW4"/>
      <c r="MX4"/>
      <c r="MY4"/>
      <c r="MZ4"/>
      <c r="NA4"/>
      <c r="NB4"/>
      <c r="NC4"/>
      <c r="ND4"/>
      <c r="NE4"/>
      <c r="NF4"/>
      <c r="NG4"/>
      <c r="NH4"/>
      <c r="NI4"/>
      <c r="NJ4"/>
      <c r="NK4"/>
      <c r="NL4"/>
      <c r="NM4"/>
      <c r="NN4"/>
      <c r="NO4"/>
      <c r="NP4"/>
      <c r="NQ4"/>
      <c r="NR4"/>
      <c r="NS4"/>
      <c r="NT4"/>
      <c r="NU4"/>
      <c r="NV4"/>
      <c r="NW4"/>
      <c r="NX4"/>
      <c r="NY4"/>
      <c r="NZ4"/>
      <c r="OA4"/>
      <c r="OB4"/>
      <c r="OC4"/>
      <c r="OD4"/>
      <c r="OE4"/>
      <c r="OF4"/>
      <c r="OG4"/>
      <c r="OH4"/>
      <c r="OI4"/>
      <c r="OJ4"/>
      <c r="OK4"/>
      <c r="OL4"/>
      <c r="OM4"/>
      <c r="ON4"/>
      <c r="OO4"/>
      <c r="OP4"/>
      <c r="OQ4"/>
      <c r="OR4"/>
      <c r="OS4"/>
      <c r="OT4"/>
      <c r="OU4"/>
      <c r="OV4"/>
      <c r="OW4"/>
      <c r="OX4"/>
      <c r="OY4"/>
      <c r="OZ4"/>
      <c r="PA4"/>
      <c r="PB4"/>
      <c r="PC4"/>
      <c r="PD4"/>
      <c r="PE4"/>
      <c r="PF4"/>
      <c r="PG4"/>
      <c r="PH4"/>
      <c r="PI4"/>
      <c r="PJ4"/>
      <c r="PK4"/>
      <c r="PL4"/>
      <c r="PM4"/>
      <c r="PN4"/>
      <c r="PO4"/>
      <c r="PP4"/>
      <c r="PQ4"/>
      <c r="PR4"/>
      <c r="PS4"/>
      <c r="PT4"/>
      <c r="PU4"/>
      <c r="PV4"/>
      <c r="PW4"/>
      <c r="PX4"/>
      <c r="PY4"/>
      <c r="PZ4"/>
      <c r="QA4"/>
      <c r="QB4"/>
      <c r="QC4"/>
      <c r="QD4"/>
      <c r="QE4"/>
      <c r="QF4"/>
      <c r="QG4"/>
      <c r="QH4"/>
      <c r="QI4"/>
      <c r="QJ4"/>
      <c r="QK4"/>
      <c r="QL4"/>
      <c r="QM4"/>
      <c r="QN4"/>
      <c r="QO4"/>
      <c r="QP4"/>
      <c r="QQ4"/>
      <c r="QR4"/>
      <c r="QS4"/>
      <c r="QT4"/>
      <c r="QU4"/>
      <c r="QV4"/>
      <c r="QW4"/>
      <c r="QX4"/>
      <c r="QY4"/>
      <c r="QZ4"/>
      <c r="RA4"/>
      <c r="RB4"/>
      <c r="RC4"/>
      <c r="RD4"/>
      <c r="RE4"/>
      <c r="RF4"/>
      <c r="RG4"/>
      <c r="RH4"/>
      <c r="RI4"/>
      <c r="RJ4"/>
      <c r="RK4"/>
      <c r="RL4"/>
      <c r="RM4"/>
      <c r="RN4"/>
      <c r="RO4"/>
      <c r="RP4"/>
      <c r="RQ4"/>
      <c r="RR4"/>
      <c r="RS4"/>
      <c r="RT4"/>
      <c r="RU4"/>
      <c r="RV4"/>
      <c r="RW4"/>
      <c r="RX4"/>
      <c r="RY4"/>
      <c r="RZ4"/>
      <c r="SA4"/>
      <c r="SB4"/>
      <c r="SC4"/>
      <c r="SD4"/>
      <c r="SE4"/>
      <c r="SF4"/>
      <c r="SG4"/>
      <c r="SH4"/>
      <c r="SI4"/>
      <c r="SJ4"/>
      <c r="SK4"/>
      <c r="SL4"/>
      <c r="SM4"/>
      <c r="SN4"/>
      <c r="SO4"/>
      <c r="SP4"/>
      <c r="SQ4"/>
      <c r="SR4"/>
      <c r="SS4"/>
      <c r="ST4"/>
      <c r="SU4"/>
      <c r="SV4"/>
      <c r="SW4"/>
      <c r="SX4"/>
      <c r="SY4"/>
      <c r="SZ4"/>
      <c r="TA4"/>
      <c r="TB4"/>
      <c r="TC4"/>
      <c r="TD4"/>
      <c r="TE4"/>
      <c r="TF4"/>
      <c r="TG4"/>
      <c r="TH4"/>
      <c r="TI4"/>
      <c r="TJ4"/>
      <c r="TK4"/>
      <c r="TL4"/>
      <c r="TM4"/>
      <c r="TN4"/>
      <c r="TO4"/>
      <c r="TP4"/>
      <c r="TQ4"/>
      <c r="TR4"/>
      <c r="TS4"/>
      <c r="TT4"/>
      <c r="TU4"/>
      <c r="TV4"/>
      <c r="TW4"/>
      <c r="TX4"/>
      <c r="TY4"/>
      <c r="TZ4"/>
      <c r="UA4"/>
      <c r="UB4"/>
      <c r="UC4"/>
      <c r="UD4"/>
      <c r="UE4"/>
      <c r="UF4"/>
      <c r="UG4"/>
      <c r="UH4"/>
      <c r="UI4"/>
      <c r="UJ4"/>
      <c r="UK4"/>
      <c r="UL4"/>
      <c r="UM4"/>
      <c r="UN4"/>
      <c r="UO4"/>
      <c r="UP4"/>
      <c r="UQ4"/>
      <c r="UR4"/>
      <c r="US4"/>
      <c r="UT4"/>
      <c r="UU4"/>
      <c r="UV4"/>
      <c r="UW4"/>
      <c r="UX4"/>
      <c r="UY4"/>
      <c r="UZ4"/>
      <c r="VA4"/>
      <c r="VB4"/>
      <c r="VC4"/>
      <c r="VD4"/>
      <c r="VE4"/>
      <c r="VF4"/>
      <c r="VG4"/>
      <c r="VH4"/>
      <c r="VI4"/>
      <c r="VJ4"/>
      <c r="VK4"/>
      <c r="VL4"/>
      <c r="VM4"/>
      <c r="VN4"/>
      <c r="VO4"/>
      <c r="VP4"/>
      <c r="VQ4"/>
      <c r="VR4"/>
      <c r="VS4"/>
      <c r="VT4"/>
      <c r="VU4"/>
      <c r="VV4"/>
      <c r="VW4"/>
      <c r="VX4"/>
      <c r="VY4"/>
      <c r="VZ4"/>
      <c r="WA4"/>
      <c r="WB4"/>
      <c r="WC4"/>
      <c r="WD4"/>
      <c r="WE4"/>
      <c r="WF4"/>
      <c r="WG4"/>
      <c r="WH4"/>
      <c r="WI4"/>
      <c r="WJ4"/>
      <c r="WK4"/>
      <c r="WL4"/>
      <c r="WM4"/>
      <c r="WN4"/>
      <c r="WO4"/>
      <c r="WP4"/>
      <c r="WQ4"/>
      <c r="WR4"/>
      <c r="WS4"/>
      <c r="WT4"/>
      <c r="WU4"/>
      <c r="WV4"/>
      <c r="WW4"/>
      <c r="WX4"/>
      <c r="WY4"/>
      <c r="WZ4"/>
      <c r="XA4"/>
      <c r="XB4"/>
      <c r="XC4"/>
      <c r="XD4"/>
      <c r="XE4"/>
      <c r="XF4"/>
      <c r="XG4"/>
      <c r="XH4"/>
      <c r="XI4"/>
      <c r="XJ4"/>
      <c r="XK4"/>
      <c r="XL4"/>
      <c r="XM4"/>
      <c r="XN4"/>
      <c r="XO4"/>
      <c r="XP4"/>
      <c r="XQ4"/>
      <c r="XR4"/>
      <c r="XS4"/>
      <c r="XT4"/>
      <c r="XU4"/>
      <c r="XV4"/>
      <c r="XW4"/>
      <c r="XX4"/>
      <c r="XY4"/>
      <c r="XZ4"/>
      <c r="YA4"/>
      <c r="YB4"/>
      <c r="YC4"/>
      <c r="YD4"/>
      <c r="YE4"/>
      <c r="YF4"/>
      <c r="YG4"/>
      <c r="YH4"/>
      <c r="YI4"/>
      <c r="YJ4"/>
      <c r="YK4"/>
      <c r="YL4"/>
      <c r="YM4"/>
      <c r="YN4"/>
      <c r="YO4"/>
      <c r="YP4"/>
      <c r="YQ4"/>
      <c r="YR4"/>
      <c r="YS4"/>
      <c r="YT4"/>
      <c r="YU4"/>
      <c r="YV4"/>
      <c r="YW4"/>
      <c r="YX4"/>
      <c r="YY4"/>
      <c r="YZ4"/>
      <c r="ZA4"/>
      <c r="ZB4"/>
      <c r="ZC4"/>
      <c r="ZD4"/>
      <c r="ZE4"/>
      <c r="ZF4"/>
      <c r="ZG4"/>
      <c r="ZH4"/>
      <c r="ZI4"/>
      <c r="ZJ4"/>
      <c r="ZK4"/>
      <c r="ZL4"/>
      <c r="ZM4"/>
      <c r="ZN4"/>
      <c r="ZO4"/>
      <c r="ZP4"/>
      <c r="ZQ4"/>
      <c r="ZR4"/>
      <c r="ZS4"/>
      <c r="ZT4"/>
      <c r="ZU4"/>
      <c r="ZV4"/>
      <c r="ZW4"/>
      <c r="ZX4"/>
      <c r="ZY4"/>
      <c r="ZZ4"/>
      <c r="AAA4"/>
      <c r="AAB4"/>
      <c r="AAC4"/>
      <c r="AAD4"/>
      <c r="AAE4"/>
      <c r="AAF4"/>
      <c r="AAG4"/>
      <c r="AAH4"/>
      <c r="AAI4"/>
      <c r="AAJ4"/>
      <c r="AAK4"/>
      <c r="AAL4"/>
      <c r="AAM4"/>
      <c r="AAN4"/>
      <c r="AAO4"/>
      <c r="AAP4"/>
      <c r="AAQ4"/>
      <c r="AAR4"/>
      <c r="AAS4"/>
      <c r="AAT4"/>
      <c r="AAU4"/>
      <c r="AAV4"/>
      <c r="AAW4"/>
      <c r="AAX4"/>
      <c r="AAY4"/>
      <c r="AAZ4"/>
      <c r="ABA4"/>
      <c r="ABB4"/>
      <c r="ABC4"/>
      <c r="ABD4"/>
      <c r="ABE4"/>
      <c r="ABF4"/>
      <c r="ABG4"/>
      <c r="ABH4"/>
      <c r="ABI4"/>
      <c r="ABJ4"/>
      <c r="ABK4"/>
      <c r="ABL4"/>
      <c r="ABM4"/>
      <c r="ABN4"/>
      <c r="ABO4"/>
      <c r="ABP4"/>
      <c r="ABQ4"/>
      <c r="ABR4"/>
      <c r="ABS4"/>
      <c r="ABT4"/>
      <c r="ABU4"/>
      <c r="ABV4"/>
      <c r="ABW4"/>
      <c r="ABX4"/>
      <c r="ABY4"/>
      <c r="ABZ4"/>
      <c r="ACA4"/>
      <c r="ACB4"/>
      <c r="ACC4"/>
      <c r="ACD4"/>
      <c r="ACE4"/>
      <c r="ACF4"/>
      <c r="ACG4"/>
      <c r="ACH4"/>
      <c r="ACI4"/>
      <c r="ACJ4"/>
      <c r="ACK4"/>
      <c r="ACL4"/>
      <c r="ACM4"/>
      <c r="ACN4"/>
      <c r="ACO4"/>
      <c r="ACP4"/>
      <c r="ACQ4"/>
      <c r="ACR4"/>
      <c r="ACS4"/>
      <c r="ACT4"/>
      <c r="ACU4"/>
      <c r="ACV4"/>
      <c r="ACW4"/>
      <c r="ACX4"/>
      <c r="ACY4"/>
      <c r="ACZ4"/>
      <c r="ADA4"/>
      <c r="ADB4"/>
      <c r="ADC4"/>
      <c r="ADD4"/>
      <c r="ADE4"/>
      <c r="ADF4"/>
      <c r="ADG4"/>
      <c r="ADH4"/>
      <c r="ADI4"/>
      <c r="ADJ4"/>
      <c r="ADK4"/>
      <c r="ADL4"/>
      <c r="ADM4"/>
      <c r="ADN4"/>
      <c r="ADO4"/>
      <c r="ADP4"/>
      <c r="ADQ4"/>
      <c r="ADR4"/>
      <c r="ADS4"/>
      <c r="ADT4"/>
      <c r="ADU4"/>
      <c r="ADV4"/>
      <c r="ADW4"/>
      <c r="ADX4"/>
      <c r="ADY4"/>
      <c r="ADZ4"/>
      <c r="AEA4"/>
      <c r="AEB4"/>
      <c r="AEC4"/>
      <c r="AED4"/>
      <c r="AEE4"/>
      <c r="AEF4"/>
      <c r="AEG4"/>
      <c r="AEH4"/>
      <c r="AEI4"/>
      <c r="AEJ4"/>
      <c r="AEK4"/>
      <c r="AEL4"/>
      <c r="AEM4"/>
      <c r="AEN4"/>
      <c r="AEO4"/>
      <c r="AEP4"/>
      <c r="AEQ4"/>
      <c r="AER4"/>
      <c r="AES4"/>
      <c r="AET4"/>
      <c r="AEU4"/>
      <c r="AEV4"/>
      <c r="AEW4"/>
      <c r="AEX4"/>
      <c r="AEY4"/>
      <c r="AEZ4"/>
      <c r="AFA4"/>
      <c r="AFB4"/>
      <c r="AFC4"/>
      <c r="AFD4"/>
      <c r="AFE4"/>
      <c r="AFF4"/>
      <c r="AFG4"/>
      <c r="AFH4"/>
      <c r="AFI4"/>
      <c r="AFJ4"/>
      <c r="AFK4"/>
      <c r="AFL4"/>
      <c r="AFM4"/>
      <c r="AFN4"/>
      <c r="AFO4"/>
      <c r="AFP4"/>
      <c r="AFQ4"/>
      <c r="AFR4"/>
      <c r="AFS4"/>
      <c r="AFT4"/>
      <c r="AFU4"/>
      <c r="AFV4"/>
      <c r="AFW4"/>
      <c r="AFX4"/>
      <c r="AFY4"/>
      <c r="AFZ4"/>
      <c r="AGA4"/>
      <c r="AGB4"/>
      <c r="AGC4"/>
      <c r="AGD4"/>
      <c r="AGE4"/>
      <c r="AGF4"/>
      <c r="AGG4"/>
      <c r="AGH4"/>
      <c r="AGI4"/>
      <c r="AGJ4"/>
      <c r="AGK4"/>
      <c r="AGL4"/>
      <c r="AGM4"/>
      <c r="AGN4"/>
      <c r="AGO4"/>
      <c r="AGP4"/>
      <c r="AGQ4"/>
      <c r="AGR4"/>
      <c r="AGS4"/>
      <c r="AGT4"/>
      <c r="AGU4"/>
      <c r="AGV4"/>
      <c r="AGW4"/>
      <c r="AGX4"/>
      <c r="AGY4"/>
      <c r="AGZ4"/>
      <c r="AHA4"/>
      <c r="AHB4"/>
      <c r="AHC4"/>
      <c r="AHD4"/>
      <c r="AHE4"/>
      <c r="AHF4"/>
      <c r="AHG4"/>
      <c r="AHH4"/>
      <c r="AHI4"/>
      <c r="AHJ4"/>
      <c r="AHK4"/>
      <c r="AHL4"/>
      <c r="AHM4"/>
      <c r="AHN4"/>
      <c r="AHO4"/>
      <c r="AHP4"/>
      <c r="AHQ4"/>
      <c r="AHR4"/>
      <c r="AHS4"/>
      <c r="AHT4"/>
      <c r="AHU4"/>
      <c r="AHV4"/>
      <c r="AHW4"/>
      <c r="AHX4"/>
      <c r="AHY4"/>
      <c r="AHZ4"/>
      <c r="AIA4"/>
      <c r="AIB4"/>
      <c r="AIC4"/>
      <c r="AID4"/>
      <c r="AIE4"/>
      <c r="AIF4"/>
      <c r="AIG4"/>
      <c r="AIH4"/>
      <c r="AII4"/>
      <c r="AIJ4"/>
      <c r="AIK4"/>
      <c r="AIL4"/>
      <c r="AIM4"/>
      <c r="AIN4"/>
      <c r="AIO4"/>
      <c r="AIP4"/>
      <c r="AIQ4"/>
      <c r="AIR4"/>
      <c r="AIS4"/>
      <c r="AIT4"/>
      <c r="AIU4"/>
      <c r="AIV4"/>
      <c r="AIW4"/>
      <c r="AIX4"/>
      <c r="AIY4"/>
      <c r="AIZ4"/>
      <c r="AJA4"/>
      <c r="AJB4"/>
      <c r="AJC4"/>
      <c r="AJD4"/>
      <c r="AJE4"/>
      <c r="AJF4"/>
      <c r="AJG4"/>
      <c r="AJH4"/>
      <c r="AJI4"/>
      <c r="AJJ4"/>
      <c r="AJK4"/>
      <c r="AJL4"/>
      <c r="AJM4"/>
      <c r="AJN4"/>
      <c r="AJO4"/>
      <c r="AJP4"/>
      <c r="AJQ4"/>
      <c r="AJR4"/>
      <c r="AJS4"/>
      <c r="AJT4"/>
      <c r="AJU4"/>
      <c r="AJV4"/>
      <c r="AJW4"/>
      <c r="AJX4"/>
      <c r="AJY4"/>
      <c r="AJZ4"/>
      <c r="AKA4"/>
      <c r="AKB4"/>
      <c r="AKC4"/>
      <c r="AKD4"/>
      <c r="AKE4"/>
      <c r="AKF4"/>
      <c r="AKG4"/>
      <c r="AKH4"/>
      <c r="AKI4"/>
      <c r="AKJ4"/>
      <c r="AKK4"/>
      <c r="AKL4"/>
      <c r="AKM4"/>
      <c r="AKN4"/>
      <c r="AKO4"/>
      <c r="AKP4"/>
      <c r="AKQ4"/>
      <c r="AKR4"/>
      <c r="AKS4"/>
      <c r="AKT4"/>
      <c r="AKU4"/>
      <c r="AKV4"/>
      <c r="AKW4"/>
      <c r="AKX4"/>
      <c r="AKY4"/>
      <c r="AKZ4"/>
      <c r="ALA4"/>
      <c r="ALB4"/>
      <c r="ALC4"/>
      <c r="ALD4"/>
      <c r="ALE4"/>
      <c r="ALF4"/>
      <c r="ALG4"/>
      <c r="ALH4"/>
      <c r="ALI4"/>
      <c r="ALJ4"/>
      <c r="ALK4"/>
      <c r="ALL4"/>
      <c r="ALM4"/>
      <c r="ALN4"/>
      <c r="ALO4"/>
      <c r="ALP4"/>
      <c r="ALQ4"/>
      <c r="ALR4"/>
      <c r="ALS4"/>
      <c r="ALT4"/>
      <c r="ALU4"/>
      <c r="ALV4"/>
      <c r="ALW4"/>
      <c r="ALX4"/>
      <c r="ALY4"/>
      <c r="ALZ4"/>
      <c r="AMA4"/>
      <c r="AMB4"/>
      <c r="AMC4"/>
      <c r="AMD4"/>
      <c r="AME4"/>
      <c r="AMF4"/>
      <c r="AMG4"/>
      <c r="AMH4"/>
      <c r="AMI4"/>
      <c r="AMJ4"/>
      <c r="AMK4"/>
      <c r="AML4"/>
      <c r="AMM4"/>
      <c r="AMN4"/>
      <c r="AMO4"/>
      <c r="AMP4"/>
      <c r="AMQ4"/>
      <c r="AMR4"/>
      <c r="AMS4"/>
      <c r="AMT4"/>
      <c r="AMU4"/>
      <c r="AMV4"/>
      <c r="AMW4"/>
      <c r="AMX4"/>
      <c r="AMY4"/>
      <c r="AMZ4"/>
      <c r="ANA4"/>
      <c r="ANB4"/>
      <c r="ANC4"/>
      <c r="AND4"/>
      <c r="ANE4"/>
      <c r="ANF4"/>
      <c r="ANG4"/>
      <c r="ANH4"/>
      <c r="ANI4"/>
      <c r="ANJ4"/>
      <c r="ANK4"/>
      <c r="ANL4"/>
      <c r="ANM4"/>
      <c r="ANN4"/>
      <c r="ANO4"/>
      <c r="ANP4"/>
      <c r="ANQ4"/>
      <c r="ANR4"/>
      <c r="ANS4"/>
      <c r="ANT4"/>
      <c r="ANU4"/>
      <c r="ANV4"/>
      <c r="ANW4"/>
      <c r="ANX4"/>
      <c r="ANY4"/>
      <c r="ANZ4"/>
      <c r="AOA4"/>
      <c r="AOB4"/>
      <c r="AOC4"/>
      <c r="AOD4"/>
      <c r="AOE4"/>
      <c r="AOF4"/>
      <c r="AOG4"/>
      <c r="AOH4"/>
      <c r="AOI4"/>
      <c r="AOJ4"/>
      <c r="AOK4"/>
      <c r="AOL4"/>
      <c r="AOM4"/>
      <c r="AON4"/>
      <c r="AOO4"/>
      <c r="AOP4"/>
      <c r="AOQ4"/>
      <c r="AOR4"/>
      <c r="AOS4"/>
      <c r="AOT4"/>
      <c r="AOU4"/>
      <c r="AOV4"/>
      <c r="AOW4"/>
      <c r="AOX4"/>
      <c r="AOY4"/>
      <c r="AOZ4"/>
      <c r="APA4"/>
      <c r="APB4"/>
      <c r="APC4"/>
      <c r="APD4"/>
      <c r="APE4"/>
      <c r="APF4"/>
      <c r="APG4"/>
      <c r="APH4"/>
      <c r="API4"/>
      <c r="APJ4"/>
      <c r="APK4"/>
      <c r="APL4"/>
      <c r="APM4"/>
      <c r="APN4"/>
      <c r="APO4"/>
      <c r="APP4"/>
      <c r="APQ4"/>
      <c r="APR4"/>
      <c r="APS4"/>
      <c r="APT4"/>
      <c r="APU4"/>
      <c r="APV4"/>
      <c r="APW4"/>
      <c r="APX4"/>
      <c r="APY4"/>
      <c r="APZ4"/>
      <c r="AQA4"/>
      <c r="AQB4"/>
      <c r="AQC4"/>
      <c r="AQD4"/>
      <c r="AQE4"/>
      <c r="AQF4"/>
      <c r="AQG4"/>
      <c r="AQH4"/>
      <c r="AQI4"/>
      <c r="AQJ4"/>
      <c r="AQK4"/>
      <c r="AQL4"/>
      <c r="AQM4"/>
      <c r="AQN4"/>
      <c r="AQO4"/>
      <c r="AQP4"/>
      <c r="AQQ4"/>
      <c r="AQR4"/>
      <c r="AQS4"/>
      <c r="AQT4"/>
      <c r="AQU4"/>
      <c r="AQV4"/>
      <c r="AQW4"/>
      <c r="AQX4"/>
      <c r="AQY4"/>
      <c r="AQZ4"/>
      <c r="ARA4"/>
      <c r="ARB4"/>
      <c r="ARC4"/>
      <c r="ARD4"/>
      <c r="ARE4"/>
      <c r="ARF4"/>
      <c r="ARG4"/>
      <c r="ARH4"/>
      <c r="ARI4"/>
      <c r="ARJ4"/>
      <c r="ARK4"/>
      <c r="ARL4"/>
      <c r="ARM4"/>
      <c r="ARN4"/>
      <c r="ARO4"/>
      <c r="ARP4"/>
      <c r="ARQ4"/>
      <c r="ARR4"/>
      <c r="ARS4"/>
      <c r="ART4"/>
      <c r="ARU4"/>
      <c r="ARV4"/>
      <c r="ARW4"/>
      <c r="ARX4"/>
      <c r="ARY4"/>
      <c r="ARZ4"/>
      <c r="ASA4"/>
      <c r="ASB4"/>
      <c r="ASC4"/>
      <c r="ASD4"/>
      <c r="ASE4"/>
      <c r="ASF4"/>
      <c r="ASG4"/>
      <c r="ASH4"/>
      <c r="ASI4"/>
      <c r="ASJ4"/>
      <c r="ASK4"/>
      <c r="ASL4"/>
      <c r="ASM4"/>
      <c r="ASN4"/>
      <c r="ASO4"/>
      <c r="ASP4"/>
      <c r="ASQ4"/>
      <c r="ASR4"/>
      <c r="ASS4"/>
      <c r="AST4"/>
      <c r="ASU4"/>
      <c r="ASV4"/>
      <c r="ASW4"/>
      <c r="ASX4"/>
      <c r="ASY4"/>
      <c r="ASZ4"/>
      <c r="ATA4"/>
      <c r="ATB4"/>
      <c r="ATC4"/>
      <c r="ATD4"/>
      <c r="ATE4"/>
      <c r="ATF4"/>
      <c r="ATG4"/>
      <c r="ATH4"/>
      <c r="ATI4"/>
      <c r="ATJ4"/>
      <c r="ATK4"/>
      <c r="ATL4"/>
      <c r="ATM4"/>
      <c r="ATN4"/>
      <c r="ATO4"/>
      <c r="ATP4"/>
      <c r="ATQ4"/>
      <c r="ATR4"/>
      <c r="ATS4"/>
      <c r="ATT4"/>
      <c r="ATU4"/>
      <c r="ATV4"/>
      <c r="ATW4"/>
      <c r="ATX4"/>
      <c r="ATY4"/>
      <c r="ATZ4"/>
      <c r="AUA4"/>
      <c r="AUB4"/>
      <c r="AUC4"/>
      <c r="AUD4"/>
      <c r="AUE4"/>
      <c r="AUF4"/>
      <c r="AUG4"/>
      <c r="AUH4"/>
      <c r="AUI4"/>
      <c r="AUJ4"/>
      <c r="AUK4"/>
      <c r="AUL4"/>
      <c r="AUM4"/>
      <c r="AUN4"/>
      <c r="AUO4"/>
      <c r="AUP4"/>
      <c r="AUQ4"/>
      <c r="AUR4"/>
      <c r="AUS4"/>
      <c r="AUT4"/>
      <c r="AUU4"/>
      <c r="AUV4"/>
      <c r="AUW4"/>
      <c r="AUX4"/>
      <c r="AUY4"/>
      <c r="AUZ4"/>
      <c r="AVA4"/>
      <c r="AVB4"/>
      <c r="AVC4"/>
      <c r="AVD4"/>
      <c r="AVE4"/>
      <c r="AVF4"/>
      <c r="AVG4"/>
      <c r="AVH4"/>
      <c r="AVI4"/>
      <c r="AVJ4"/>
      <c r="AVK4"/>
      <c r="AVL4"/>
      <c r="AVM4"/>
      <c r="AVN4"/>
      <c r="AVO4"/>
      <c r="AVP4"/>
      <c r="AVQ4"/>
      <c r="AVR4"/>
      <c r="AVS4"/>
      <c r="AVT4"/>
      <c r="AVU4"/>
      <c r="AVV4"/>
      <c r="AVW4"/>
      <c r="AVX4"/>
      <c r="AVY4"/>
      <c r="AVZ4"/>
      <c r="AWA4"/>
      <c r="AWB4"/>
      <c r="AWC4"/>
      <c r="AWD4"/>
      <c r="AWE4"/>
      <c r="AWF4"/>
      <c r="AWG4"/>
      <c r="AWH4"/>
      <c r="AWI4"/>
      <c r="AWJ4"/>
      <c r="AWK4"/>
      <c r="AWL4"/>
      <c r="AWM4"/>
      <c r="AWN4"/>
      <c r="AWO4"/>
      <c r="AWP4"/>
      <c r="AWQ4"/>
      <c r="AWR4"/>
      <c r="AWS4"/>
      <c r="AWT4"/>
      <c r="AWU4"/>
      <c r="AWV4"/>
      <c r="AWW4"/>
      <c r="AWX4"/>
      <c r="AWY4"/>
      <c r="AWZ4"/>
      <c r="AXA4"/>
      <c r="AXB4"/>
      <c r="AXC4"/>
      <c r="AXD4"/>
      <c r="AXE4"/>
      <c r="AXF4"/>
      <c r="AXG4"/>
      <c r="AXH4"/>
      <c r="AXI4"/>
      <c r="AXJ4"/>
      <c r="AXK4"/>
      <c r="AXL4"/>
      <c r="AXM4"/>
      <c r="AXN4"/>
      <c r="AXO4"/>
      <c r="AXP4"/>
      <c r="AXQ4"/>
      <c r="AXR4"/>
      <c r="AXS4"/>
      <c r="AXT4"/>
      <c r="AXU4"/>
      <c r="AXV4"/>
      <c r="AXW4"/>
      <c r="AXX4"/>
      <c r="AXY4"/>
      <c r="AXZ4"/>
      <c r="AYA4"/>
      <c r="AYB4"/>
      <c r="AYC4"/>
      <c r="AYD4"/>
      <c r="AYE4"/>
      <c r="AYF4"/>
      <c r="AYG4"/>
      <c r="AYH4"/>
      <c r="AYI4"/>
      <c r="AYJ4"/>
      <c r="AYK4"/>
      <c r="AYL4"/>
      <c r="AYM4"/>
      <c r="AYN4"/>
      <c r="AYO4"/>
      <c r="AYP4"/>
      <c r="AYQ4"/>
      <c r="AYR4"/>
      <c r="AYS4"/>
      <c r="AYT4"/>
      <c r="AYU4"/>
      <c r="AYV4"/>
      <c r="AYW4"/>
      <c r="AYX4"/>
      <c r="AYY4"/>
      <c r="AYZ4"/>
      <c r="AZA4"/>
      <c r="AZB4"/>
      <c r="AZC4"/>
      <c r="AZD4"/>
      <c r="AZE4"/>
      <c r="AZF4"/>
      <c r="AZG4"/>
      <c r="AZH4"/>
      <c r="AZI4"/>
      <c r="AZJ4"/>
      <c r="AZK4"/>
      <c r="AZL4"/>
      <c r="AZM4"/>
      <c r="AZN4"/>
      <c r="AZO4"/>
      <c r="AZP4"/>
      <c r="AZQ4"/>
      <c r="AZR4"/>
      <c r="AZS4"/>
      <c r="AZT4"/>
      <c r="AZU4"/>
      <c r="AZV4"/>
      <c r="AZW4"/>
      <c r="AZX4"/>
      <c r="AZY4"/>
      <c r="AZZ4"/>
      <c r="BAA4"/>
      <c r="BAB4"/>
      <c r="BAC4"/>
      <c r="BAD4"/>
      <c r="BAE4"/>
      <c r="BAF4"/>
      <c r="BAG4"/>
      <c r="BAH4"/>
      <c r="BAI4"/>
      <c r="BAJ4"/>
      <c r="BAK4"/>
      <c r="BAL4"/>
      <c r="BAM4"/>
      <c r="BAN4"/>
      <c r="BAO4"/>
      <c r="BAP4"/>
      <c r="BAQ4"/>
      <c r="BAR4"/>
      <c r="BAS4"/>
      <c r="BAT4"/>
      <c r="BAU4"/>
      <c r="BAV4"/>
      <c r="BAW4"/>
      <c r="BAX4"/>
      <c r="BAY4"/>
      <c r="BAZ4"/>
      <c r="BBA4"/>
      <c r="BBB4"/>
      <c r="BBC4"/>
      <c r="BBD4"/>
      <c r="BBE4"/>
      <c r="BBF4"/>
      <c r="BBG4"/>
      <c r="BBH4"/>
      <c r="BBI4"/>
      <c r="BBJ4"/>
      <c r="BBK4"/>
      <c r="BBL4"/>
      <c r="BBM4"/>
      <c r="BBN4"/>
      <c r="BBO4"/>
      <c r="BBP4"/>
      <c r="BBQ4"/>
      <c r="BBR4"/>
      <c r="BBS4"/>
      <c r="BBT4"/>
      <c r="BBU4"/>
      <c r="BBV4"/>
      <c r="BBW4"/>
      <c r="BBX4"/>
      <c r="BBY4"/>
      <c r="BBZ4"/>
      <c r="BCA4"/>
      <c r="BCB4"/>
      <c r="BCC4"/>
      <c r="BCD4"/>
      <c r="BCE4"/>
      <c r="BCF4"/>
      <c r="BCG4"/>
      <c r="BCH4"/>
      <c r="BCI4"/>
      <c r="BCJ4"/>
      <c r="BCK4"/>
      <c r="BCL4"/>
      <c r="BCM4"/>
      <c r="BCN4"/>
      <c r="BCO4"/>
      <c r="BCP4"/>
      <c r="BCQ4"/>
      <c r="BCR4"/>
      <c r="BCS4"/>
      <c r="BCT4"/>
      <c r="BCU4"/>
      <c r="BCV4"/>
      <c r="BCW4"/>
      <c r="BCX4"/>
      <c r="BCY4"/>
      <c r="BCZ4"/>
      <c r="BDA4"/>
      <c r="BDB4"/>
      <c r="BDC4"/>
      <c r="BDD4"/>
      <c r="BDE4"/>
      <c r="BDF4"/>
      <c r="BDG4"/>
      <c r="BDH4"/>
      <c r="BDI4"/>
      <c r="BDJ4"/>
      <c r="BDK4"/>
      <c r="BDL4"/>
      <c r="BDM4"/>
      <c r="BDN4"/>
      <c r="BDO4"/>
      <c r="BDP4"/>
      <c r="BDQ4"/>
      <c r="BDR4"/>
      <c r="BDS4"/>
      <c r="BDT4"/>
      <c r="BDU4"/>
      <c r="BDV4"/>
      <c r="BDW4"/>
      <c r="BDX4"/>
      <c r="BDY4"/>
      <c r="BDZ4"/>
      <c r="BEA4"/>
      <c r="BEB4"/>
      <c r="BEC4"/>
      <c r="BED4"/>
      <c r="BEE4"/>
      <c r="BEF4"/>
      <c r="BEG4"/>
      <c r="BEH4"/>
      <c r="BEI4"/>
      <c r="BEJ4"/>
      <c r="BEK4"/>
      <c r="BEL4"/>
      <c r="BEM4"/>
      <c r="BEN4"/>
      <c r="BEO4"/>
      <c r="BEP4"/>
      <c r="BEQ4"/>
      <c r="BER4"/>
      <c r="BES4"/>
      <c r="BET4"/>
      <c r="BEU4"/>
      <c r="BEV4"/>
      <c r="BEW4"/>
      <c r="BEX4"/>
      <c r="BEY4"/>
      <c r="BEZ4"/>
      <c r="BFA4"/>
      <c r="BFB4"/>
      <c r="BFC4"/>
      <c r="BFD4"/>
      <c r="BFE4"/>
      <c r="BFF4"/>
      <c r="BFG4"/>
      <c r="BFH4"/>
      <c r="BFI4"/>
      <c r="BFJ4"/>
      <c r="BFK4"/>
      <c r="BFL4"/>
      <c r="BFM4"/>
      <c r="BFN4"/>
      <c r="BFO4"/>
      <c r="BFP4"/>
      <c r="BFQ4"/>
      <c r="BFR4"/>
      <c r="BFS4"/>
      <c r="BFT4"/>
      <c r="BFU4"/>
      <c r="BFV4"/>
      <c r="BFW4"/>
      <c r="BFX4"/>
      <c r="BFY4"/>
      <c r="BFZ4"/>
      <c r="BGA4"/>
      <c r="BGB4"/>
      <c r="BGC4"/>
      <c r="BGD4"/>
      <c r="BGE4"/>
      <c r="BGF4"/>
      <c r="BGG4"/>
      <c r="BGH4"/>
      <c r="BGI4"/>
      <c r="BGJ4"/>
      <c r="BGK4"/>
      <c r="BGL4"/>
      <c r="BGM4"/>
      <c r="BGN4"/>
      <c r="BGO4"/>
      <c r="BGP4"/>
      <c r="BGQ4"/>
      <c r="BGR4"/>
      <c r="BGS4"/>
      <c r="BGT4"/>
      <c r="BGU4"/>
      <c r="BGV4"/>
      <c r="BGW4"/>
      <c r="BGX4"/>
      <c r="BGY4"/>
      <c r="BGZ4"/>
      <c r="BHA4"/>
      <c r="BHB4"/>
      <c r="BHC4"/>
      <c r="BHD4"/>
      <c r="BHE4"/>
      <c r="BHF4"/>
      <c r="BHG4"/>
      <c r="BHH4"/>
      <c r="BHI4"/>
      <c r="BHJ4"/>
      <c r="BHK4"/>
      <c r="BHL4"/>
      <c r="BHM4"/>
      <c r="BHN4"/>
      <c r="BHO4"/>
      <c r="BHP4"/>
      <c r="BHQ4"/>
      <c r="BHR4"/>
      <c r="BHS4"/>
      <c r="BHT4"/>
      <c r="BHU4"/>
      <c r="BHV4"/>
      <c r="BHW4"/>
      <c r="BHX4"/>
      <c r="BHY4"/>
      <c r="BHZ4"/>
      <c r="BIA4"/>
      <c r="BIB4"/>
      <c r="BIC4"/>
      <c r="BID4"/>
      <c r="BIE4"/>
      <c r="BIF4"/>
      <c r="BIG4"/>
      <c r="BIH4"/>
      <c r="BII4"/>
      <c r="BIJ4"/>
      <c r="BIK4"/>
      <c r="BIL4"/>
      <c r="BIM4"/>
      <c r="BIN4"/>
      <c r="BIO4"/>
      <c r="BIP4"/>
      <c r="BIQ4"/>
      <c r="BIR4"/>
      <c r="BIS4"/>
      <c r="BIT4"/>
      <c r="BIU4"/>
      <c r="BIV4"/>
      <c r="BIW4"/>
      <c r="BIX4"/>
      <c r="BIY4"/>
      <c r="BIZ4"/>
      <c r="BJA4"/>
      <c r="BJB4"/>
      <c r="BJC4"/>
      <c r="BJD4"/>
      <c r="BJE4"/>
      <c r="BJF4"/>
      <c r="BJG4"/>
      <c r="BJH4"/>
      <c r="BJI4"/>
      <c r="BJJ4"/>
      <c r="BJK4"/>
      <c r="BJL4"/>
      <c r="BJM4"/>
      <c r="BJN4"/>
      <c r="BJO4"/>
      <c r="BJP4"/>
      <c r="BJQ4"/>
      <c r="BJR4"/>
      <c r="BJS4"/>
      <c r="BJT4"/>
      <c r="BJU4"/>
      <c r="BJV4"/>
      <c r="BJW4"/>
      <c r="BJX4"/>
      <c r="BJY4"/>
      <c r="BJZ4"/>
      <c r="BKA4"/>
      <c r="BKB4"/>
      <c r="BKC4"/>
      <c r="BKD4"/>
      <c r="BKE4"/>
      <c r="BKF4"/>
      <c r="BKG4"/>
      <c r="BKH4"/>
      <c r="BKI4"/>
      <c r="BKJ4"/>
      <c r="BKK4"/>
      <c r="BKL4"/>
      <c r="BKM4"/>
      <c r="BKN4"/>
      <c r="BKO4"/>
      <c r="BKP4"/>
      <c r="BKQ4"/>
      <c r="BKR4"/>
      <c r="BKS4"/>
      <c r="BKT4"/>
      <c r="BKU4"/>
      <c r="BKV4"/>
      <c r="BKW4"/>
      <c r="BKX4"/>
      <c r="BKY4"/>
      <c r="BKZ4"/>
      <c r="BLA4"/>
      <c r="BLB4"/>
      <c r="BLC4"/>
      <c r="BLD4"/>
      <c r="BLE4"/>
      <c r="BLF4"/>
      <c r="BLG4"/>
      <c r="BLH4"/>
      <c r="BLI4"/>
      <c r="BLJ4"/>
      <c r="BLK4"/>
      <c r="BLL4"/>
      <c r="BLM4"/>
      <c r="BLN4"/>
      <c r="BLO4"/>
      <c r="BLP4"/>
      <c r="BLQ4"/>
      <c r="BLR4"/>
      <c r="BLS4"/>
      <c r="BLT4"/>
      <c r="BLU4"/>
      <c r="BLV4"/>
      <c r="BLW4"/>
      <c r="BLX4"/>
      <c r="BLY4"/>
      <c r="BLZ4"/>
      <c r="BMA4"/>
      <c r="BMB4"/>
      <c r="BMC4"/>
      <c r="BMD4"/>
      <c r="BME4"/>
      <c r="BMF4"/>
      <c r="BMG4"/>
      <c r="BMH4"/>
      <c r="BMI4"/>
      <c r="BMJ4"/>
      <c r="BMK4"/>
      <c r="BML4"/>
      <c r="BMM4"/>
      <c r="BMN4"/>
      <c r="BMO4"/>
      <c r="BMP4"/>
      <c r="BMQ4"/>
      <c r="BMR4"/>
      <c r="BMS4"/>
      <c r="BMT4"/>
      <c r="BMU4"/>
      <c r="BMV4"/>
      <c r="BMW4"/>
      <c r="BMX4"/>
      <c r="BMY4"/>
      <c r="BMZ4"/>
      <c r="BNA4"/>
      <c r="BNB4"/>
      <c r="BNC4"/>
      <c r="BND4"/>
      <c r="BNE4"/>
      <c r="BNF4"/>
      <c r="BNG4"/>
      <c r="BNH4"/>
      <c r="BNI4"/>
      <c r="BNJ4"/>
      <c r="BNK4"/>
      <c r="BNL4"/>
      <c r="BNM4"/>
      <c r="BNN4"/>
      <c r="BNO4"/>
      <c r="BNP4"/>
      <c r="BNQ4"/>
      <c r="BNR4"/>
      <c r="BNS4"/>
      <c r="BNT4"/>
      <c r="BNU4"/>
      <c r="BNV4"/>
      <c r="BNW4"/>
      <c r="BNX4"/>
      <c r="BNY4"/>
      <c r="BNZ4"/>
      <c r="BOA4"/>
      <c r="BOB4"/>
      <c r="BOC4"/>
      <c r="BOD4"/>
      <c r="BOE4"/>
      <c r="BOF4"/>
      <c r="BOG4"/>
      <c r="BOH4"/>
      <c r="BOI4"/>
      <c r="BOJ4"/>
      <c r="BOK4"/>
      <c r="BOL4"/>
      <c r="BOM4"/>
      <c r="BON4"/>
      <c r="BOO4"/>
      <c r="BOP4"/>
      <c r="BOQ4"/>
      <c r="BOR4"/>
      <c r="BOS4"/>
      <c r="BOT4"/>
      <c r="BOU4"/>
      <c r="BOV4"/>
      <c r="BOW4"/>
      <c r="BOX4"/>
      <c r="BOY4"/>
      <c r="BOZ4"/>
      <c r="BPA4"/>
      <c r="BPB4"/>
      <c r="BPC4"/>
      <c r="BPD4"/>
      <c r="BPE4"/>
      <c r="BPF4"/>
      <c r="BPG4"/>
      <c r="BPH4"/>
      <c r="BPI4"/>
      <c r="BPJ4"/>
      <c r="BPK4"/>
      <c r="BPL4"/>
      <c r="BPM4"/>
      <c r="BPN4"/>
      <c r="BPO4"/>
      <c r="BPP4"/>
      <c r="BPQ4"/>
      <c r="BPR4"/>
      <c r="BPS4"/>
      <c r="BPT4"/>
      <c r="BPU4"/>
      <c r="BPV4"/>
      <c r="BPW4"/>
      <c r="BPX4"/>
      <c r="BPY4"/>
      <c r="BPZ4"/>
      <c r="BQA4"/>
      <c r="BQB4"/>
      <c r="BQC4"/>
      <c r="BQD4"/>
      <c r="BQE4"/>
      <c r="BQF4"/>
      <c r="BQG4"/>
      <c r="BQH4"/>
      <c r="BQI4"/>
      <c r="BQJ4"/>
      <c r="BQK4"/>
      <c r="BQL4"/>
      <c r="BQM4"/>
      <c r="BQN4"/>
      <c r="BQO4"/>
      <c r="BQP4"/>
      <c r="BQQ4"/>
      <c r="BQR4"/>
      <c r="BQS4"/>
      <c r="BQT4"/>
      <c r="BQU4"/>
      <c r="BQV4"/>
      <c r="BQW4"/>
      <c r="BQX4"/>
      <c r="BQY4"/>
      <c r="BQZ4"/>
      <c r="BRA4"/>
      <c r="BRB4"/>
      <c r="BRC4"/>
      <c r="BRD4"/>
      <c r="BRE4"/>
      <c r="BRF4"/>
      <c r="BRG4"/>
      <c r="BRH4"/>
      <c r="BRI4"/>
      <c r="BRJ4"/>
      <c r="BRK4"/>
      <c r="BRL4"/>
      <c r="BRM4"/>
      <c r="BRN4"/>
      <c r="BRO4"/>
      <c r="BRP4"/>
      <c r="BRQ4"/>
      <c r="BRR4"/>
      <c r="BRS4"/>
      <c r="BRT4"/>
      <c r="BRU4"/>
      <c r="BRV4"/>
      <c r="BRW4"/>
      <c r="BRX4"/>
      <c r="BRY4"/>
      <c r="BRZ4"/>
      <c r="BSA4"/>
      <c r="BSB4"/>
      <c r="BSC4"/>
      <c r="BSD4"/>
      <c r="BSE4"/>
      <c r="BSF4"/>
      <c r="BSG4"/>
      <c r="BSH4"/>
      <c r="BSI4"/>
      <c r="BSJ4"/>
      <c r="BSK4"/>
      <c r="BSL4"/>
      <c r="BSM4"/>
      <c r="BSN4"/>
      <c r="BSO4"/>
      <c r="BSP4"/>
      <c r="BSQ4"/>
      <c r="BSR4"/>
      <c r="BSS4"/>
      <c r="BST4"/>
      <c r="BSU4"/>
      <c r="BSV4"/>
      <c r="BSW4"/>
      <c r="BSX4"/>
      <c r="BSY4"/>
      <c r="BSZ4"/>
      <c r="BTA4"/>
      <c r="BTB4"/>
      <c r="BTC4"/>
      <c r="BTD4"/>
      <c r="BTE4"/>
      <c r="BTF4"/>
      <c r="BTG4"/>
      <c r="BTH4"/>
      <c r="BTI4"/>
      <c r="BTJ4"/>
      <c r="BTK4"/>
      <c r="BTL4"/>
      <c r="BTM4"/>
      <c r="BTN4"/>
      <c r="BTO4"/>
      <c r="BTP4"/>
      <c r="BTQ4"/>
      <c r="BTR4"/>
      <c r="BTS4"/>
      <c r="BTT4"/>
      <c r="BTU4"/>
      <c r="BTV4"/>
      <c r="BTW4"/>
      <c r="BTX4"/>
      <c r="BTY4"/>
      <c r="BTZ4"/>
      <c r="BUA4"/>
      <c r="BUB4"/>
      <c r="BUC4"/>
      <c r="BUD4"/>
      <c r="BUE4"/>
      <c r="BUF4"/>
      <c r="BUG4"/>
      <c r="BUH4"/>
      <c r="BUI4"/>
      <c r="BUJ4"/>
      <c r="BUK4"/>
      <c r="BUL4"/>
      <c r="BUM4"/>
      <c r="BUN4"/>
      <c r="BUO4"/>
      <c r="BUP4"/>
      <c r="BUQ4"/>
      <c r="BUR4"/>
      <c r="BUS4"/>
      <c r="BUT4"/>
      <c r="BUU4"/>
      <c r="BUV4"/>
      <c r="BUW4"/>
      <c r="BUX4"/>
      <c r="BUY4"/>
      <c r="BUZ4"/>
      <c r="BVA4"/>
      <c r="BVB4"/>
      <c r="BVC4"/>
      <c r="BVD4"/>
      <c r="BVE4"/>
      <c r="BVF4"/>
      <c r="BVG4"/>
      <c r="BVH4"/>
      <c r="BVI4"/>
      <c r="BVJ4"/>
      <c r="BVK4"/>
      <c r="BVL4"/>
      <c r="BVM4"/>
      <c r="BVN4"/>
      <c r="BVO4"/>
      <c r="BVP4"/>
      <c r="BVQ4"/>
      <c r="BVR4"/>
      <c r="BVS4"/>
      <c r="BVT4"/>
      <c r="BVU4"/>
      <c r="BVV4"/>
      <c r="BVW4"/>
      <c r="BVX4"/>
      <c r="BVY4"/>
      <c r="BVZ4"/>
      <c r="BWA4"/>
      <c r="BWB4"/>
      <c r="BWC4"/>
      <c r="BWD4"/>
      <c r="BWE4"/>
      <c r="BWF4"/>
      <c r="BWG4"/>
      <c r="BWH4"/>
      <c r="BWI4"/>
      <c r="BWJ4"/>
      <c r="BWK4"/>
      <c r="BWL4"/>
      <c r="BWM4"/>
      <c r="BWN4"/>
      <c r="BWO4"/>
      <c r="BWP4"/>
      <c r="BWQ4"/>
      <c r="BWR4"/>
      <c r="BWS4"/>
      <c r="BWT4"/>
      <c r="BWU4"/>
      <c r="BWV4"/>
      <c r="BWW4"/>
      <c r="BWX4"/>
      <c r="BWY4"/>
      <c r="BWZ4"/>
      <c r="BXA4"/>
      <c r="BXB4"/>
      <c r="BXC4"/>
      <c r="BXD4"/>
      <c r="BXE4"/>
      <c r="BXF4"/>
      <c r="BXG4"/>
      <c r="BXH4"/>
      <c r="BXI4"/>
      <c r="BXJ4"/>
      <c r="BXK4"/>
      <c r="BXL4"/>
      <c r="BXM4"/>
      <c r="BXN4"/>
      <c r="BXO4"/>
      <c r="BXP4"/>
      <c r="BXQ4"/>
      <c r="BXR4"/>
      <c r="BXS4"/>
      <c r="BXT4"/>
      <c r="BXU4"/>
      <c r="BXV4"/>
      <c r="BXW4"/>
      <c r="BXX4"/>
      <c r="BXY4"/>
      <c r="BXZ4"/>
      <c r="BYA4"/>
      <c r="BYB4"/>
      <c r="BYC4"/>
      <c r="BYD4"/>
      <c r="BYE4"/>
      <c r="BYF4"/>
      <c r="BYG4"/>
      <c r="BYH4"/>
      <c r="BYI4"/>
      <c r="BYJ4"/>
      <c r="BYK4"/>
      <c r="BYL4"/>
      <c r="BYM4"/>
      <c r="BYN4"/>
      <c r="BYO4"/>
      <c r="BYP4"/>
      <c r="BYQ4"/>
      <c r="BYR4"/>
      <c r="BYS4"/>
      <c r="BYT4"/>
      <c r="BYU4"/>
      <c r="BYV4"/>
      <c r="BYW4"/>
      <c r="BYX4"/>
      <c r="BYY4"/>
      <c r="BYZ4"/>
      <c r="BZA4"/>
      <c r="BZB4"/>
      <c r="BZC4"/>
      <c r="BZD4"/>
      <c r="BZE4"/>
      <c r="BZF4"/>
      <c r="BZG4"/>
      <c r="BZH4"/>
      <c r="BZI4"/>
      <c r="BZJ4"/>
      <c r="BZK4"/>
      <c r="BZL4"/>
      <c r="BZM4"/>
      <c r="BZN4"/>
      <c r="BZO4"/>
      <c r="BZP4"/>
      <c r="BZQ4"/>
      <c r="BZR4"/>
      <c r="BZS4"/>
      <c r="BZT4"/>
      <c r="BZU4"/>
      <c r="BZV4"/>
      <c r="BZW4"/>
      <c r="BZX4"/>
      <c r="BZY4"/>
      <c r="BZZ4"/>
      <c r="CAA4"/>
      <c r="CAB4"/>
      <c r="CAC4"/>
      <c r="CAD4"/>
      <c r="CAE4"/>
      <c r="CAF4"/>
      <c r="CAG4"/>
      <c r="CAH4"/>
      <c r="CAI4"/>
      <c r="CAJ4"/>
      <c r="CAK4"/>
      <c r="CAL4"/>
      <c r="CAM4"/>
      <c r="CAN4"/>
      <c r="CAO4"/>
      <c r="CAP4"/>
      <c r="CAQ4"/>
      <c r="CAR4"/>
      <c r="CAS4"/>
      <c r="CAT4"/>
      <c r="CAU4"/>
      <c r="CAV4"/>
      <c r="CAW4"/>
      <c r="CAX4"/>
      <c r="CAY4"/>
      <c r="CAZ4"/>
      <c r="CBA4"/>
      <c r="CBB4"/>
      <c r="CBC4"/>
      <c r="CBD4"/>
      <c r="CBE4"/>
      <c r="CBF4"/>
      <c r="CBG4"/>
      <c r="CBH4"/>
      <c r="CBI4"/>
      <c r="CBJ4"/>
      <c r="CBK4"/>
      <c r="CBL4"/>
      <c r="CBM4"/>
      <c r="CBN4"/>
      <c r="CBO4"/>
      <c r="CBP4"/>
      <c r="CBQ4"/>
      <c r="CBR4"/>
      <c r="CBS4"/>
      <c r="CBT4"/>
      <c r="CBU4"/>
      <c r="CBV4"/>
      <c r="CBW4"/>
      <c r="CBX4"/>
      <c r="CBY4"/>
      <c r="CBZ4"/>
      <c r="CCA4"/>
      <c r="CCB4"/>
      <c r="CCC4"/>
      <c r="CCD4"/>
      <c r="CCE4"/>
      <c r="CCF4"/>
      <c r="CCG4"/>
      <c r="CCH4"/>
      <c r="CCI4"/>
      <c r="CCJ4"/>
      <c r="CCK4"/>
      <c r="CCL4"/>
      <c r="CCM4"/>
      <c r="CCN4"/>
      <c r="CCO4"/>
      <c r="CCP4"/>
      <c r="CCQ4"/>
      <c r="CCR4"/>
      <c r="CCS4"/>
      <c r="CCT4"/>
      <c r="CCU4"/>
      <c r="CCV4"/>
      <c r="CCW4"/>
      <c r="CCX4"/>
      <c r="CCY4"/>
      <c r="CCZ4"/>
      <c r="CDA4"/>
      <c r="CDB4"/>
      <c r="CDC4"/>
      <c r="CDD4"/>
      <c r="CDE4"/>
      <c r="CDF4"/>
      <c r="CDG4"/>
      <c r="CDH4"/>
      <c r="CDI4"/>
      <c r="CDJ4"/>
      <c r="CDK4"/>
      <c r="CDL4"/>
      <c r="CDM4"/>
      <c r="CDN4"/>
      <c r="CDO4"/>
      <c r="CDP4"/>
      <c r="CDQ4"/>
      <c r="CDR4"/>
      <c r="CDS4"/>
      <c r="CDT4"/>
      <c r="CDU4"/>
      <c r="CDV4"/>
      <c r="CDW4"/>
      <c r="CDX4"/>
      <c r="CDY4"/>
      <c r="CDZ4"/>
      <c r="CEA4"/>
      <c r="CEB4"/>
      <c r="CEC4"/>
      <c r="CED4"/>
      <c r="CEE4"/>
      <c r="CEF4"/>
      <c r="CEG4"/>
      <c r="CEH4"/>
      <c r="CEI4"/>
      <c r="CEJ4"/>
      <c r="CEK4"/>
      <c r="CEL4"/>
      <c r="CEM4"/>
      <c r="CEN4"/>
      <c r="CEO4"/>
      <c r="CEP4"/>
      <c r="CEQ4"/>
      <c r="CER4"/>
      <c r="CES4"/>
      <c r="CET4"/>
      <c r="CEU4"/>
      <c r="CEV4"/>
      <c r="CEW4"/>
      <c r="CEX4"/>
      <c r="CEY4"/>
      <c r="CEZ4"/>
      <c r="CFA4"/>
      <c r="CFB4"/>
      <c r="CFC4"/>
      <c r="CFD4"/>
      <c r="CFE4"/>
      <c r="CFF4"/>
      <c r="CFG4"/>
      <c r="CFH4"/>
      <c r="CFI4"/>
      <c r="CFJ4"/>
      <c r="CFK4"/>
      <c r="CFL4"/>
      <c r="CFM4"/>
      <c r="CFN4"/>
      <c r="CFO4"/>
      <c r="CFP4"/>
      <c r="CFQ4"/>
      <c r="CFR4"/>
      <c r="CFS4"/>
      <c r="CFT4"/>
      <c r="CFU4"/>
      <c r="CFV4"/>
      <c r="CFW4"/>
      <c r="CFX4"/>
      <c r="CFY4"/>
      <c r="CFZ4"/>
      <c r="CGA4"/>
      <c r="CGB4"/>
      <c r="CGC4"/>
      <c r="CGD4"/>
      <c r="CGE4"/>
      <c r="CGF4"/>
      <c r="CGG4"/>
      <c r="CGH4"/>
      <c r="CGI4"/>
      <c r="CGJ4"/>
      <c r="CGK4"/>
      <c r="CGL4"/>
      <c r="CGM4"/>
      <c r="CGN4"/>
      <c r="CGO4"/>
      <c r="CGP4"/>
      <c r="CGQ4"/>
      <c r="CGR4"/>
      <c r="CGS4"/>
      <c r="CGT4"/>
      <c r="CGU4"/>
      <c r="CGV4"/>
      <c r="CGW4"/>
      <c r="CGX4"/>
      <c r="CGY4"/>
      <c r="CGZ4"/>
      <c r="CHA4"/>
      <c r="CHB4"/>
      <c r="CHC4"/>
      <c r="CHD4"/>
      <c r="CHE4"/>
      <c r="CHF4"/>
      <c r="CHG4"/>
      <c r="CHH4"/>
      <c r="CHI4"/>
      <c r="CHJ4"/>
      <c r="CHK4"/>
      <c r="CHL4"/>
      <c r="CHM4"/>
      <c r="CHN4"/>
      <c r="CHO4"/>
      <c r="CHP4"/>
      <c r="CHQ4"/>
      <c r="CHR4"/>
      <c r="CHS4"/>
      <c r="CHT4"/>
      <c r="CHU4"/>
      <c r="CHV4"/>
      <c r="CHW4"/>
      <c r="CHX4"/>
      <c r="CHY4"/>
      <c r="CHZ4"/>
      <c r="CIA4"/>
      <c r="CIB4"/>
      <c r="CIC4"/>
      <c r="CID4"/>
      <c r="CIE4"/>
      <c r="CIF4"/>
      <c r="CIG4"/>
      <c r="CIH4"/>
      <c r="CII4"/>
      <c r="CIJ4"/>
      <c r="CIK4"/>
      <c r="CIL4"/>
      <c r="CIM4"/>
      <c r="CIN4"/>
      <c r="CIO4"/>
      <c r="CIP4"/>
      <c r="CIQ4"/>
      <c r="CIR4"/>
      <c r="CIS4"/>
      <c r="CIT4"/>
      <c r="CIU4"/>
      <c r="CIV4"/>
      <c r="CIW4"/>
      <c r="CIX4"/>
      <c r="CIY4"/>
      <c r="CIZ4"/>
      <c r="CJA4"/>
      <c r="CJB4"/>
      <c r="CJC4"/>
      <c r="CJD4"/>
      <c r="CJE4"/>
      <c r="CJF4"/>
      <c r="CJG4"/>
      <c r="CJH4"/>
      <c r="CJI4"/>
      <c r="CJJ4"/>
      <c r="CJK4"/>
      <c r="CJL4"/>
      <c r="CJM4"/>
      <c r="CJN4"/>
      <c r="CJO4"/>
      <c r="CJP4"/>
      <c r="CJQ4"/>
      <c r="CJR4"/>
      <c r="CJS4"/>
      <c r="CJT4"/>
      <c r="CJU4"/>
      <c r="CJV4"/>
      <c r="CJW4"/>
      <c r="CJX4"/>
      <c r="CJY4"/>
      <c r="CJZ4"/>
      <c r="CKA4"/>
      <c r="CKB4"/>
      <c r="CKC4"/>
      <c r="CKD4"/>
      <c r="CKE4"/>
      <c r="CKF4"/>
      <c r="CKG4"/>
      <c r="CKH4"/>
      <c r="CKI4"/>
      <c r="CKJ4"/>
      <c r="CKK4"/>
      <c r="CKL4"/>
      <c r="CKM4"/>
      <c r="CKN4"/>
      <c r="CKO4"/>
      <c r="CKP4"/>
      <c r="CKQ4"/>
      <c r="CKR4"/>
      <c r="CKS4"/>
      <c r="CKT4"/>
      <c r="CKU4"/>
      <c r="CKV4"/>
      <c r="CKW4"/>
      <c r="CKX4"/>
      <c r="CKY4"/>
      <c r="CKZ4"/>
      <c r="CLA4"/>
      <c r="CLB4"/>
      <c r="CLC4"/>
      <c r="CLD4"/>
      <c r="CLE4"/>
      <c r="CLF4"/>
      <c r="CLG4"/>
      <c r="CLH4"/>
      <c r="CLI4"/>
      <c r="CLJ4"/>
      <c r="CLK4"/>
      <c r="CLL4"/>
      <c r="CLM4"/>
      <c r="CLN4"/>
      <c r="CLO4"/>
      <c r="CLP4"/>
      <c r="CLQ4"/>
      <c r="CLR4"/>
      <c r="CLS4"/>
      <c r="CLT4"/>
      <c r="CLU4"/>
      <c r="CLV4"/>
      <c r="CLW4"/>
      <c r="CLX4"/>
      <c r="CLY4"/>
      <c r="CLZ4"/>
      <c r="CMA4"/>
      <c r="CMB4"/>
      <c r="CMC4"/>
      <c r="CMD4"/>
      <c r="CME4"/>
      <c r="CMF4"/>
      <c r="CMG4"/>
      <c r="CMH4"/>
      <c r="CMI4"/>
      <c r="CMJ4"/>
      <c r="CMK4"/>
      <c r="CML4"/>
      <c r="CMM4"/>
      <c r="CMN4"/>
      <c r="CMO4"/>
      <c r="CMP4"/>
      <c r="CMQ4"/>
      <c r="CMR4"/>
      <c r="CMS4"/>
      <c r="CMT4"/>
      <c r="CMU4"/>
      <c r="CMV4"/>
      <c r="CMW4"/>
      <c r="CMX4"/>
      <c r="CMY4"/>
      <c r="CMZ4"/>
      <c r="CNA4"/>
      <c r="CNB4"/>
      <c r="CNC4"/>
      <c r="CND4"/>
      <c r="CNE4"/>
      <c r="CNF4"/>
      <c r="CNG4"/>
      <c r="CNH4"/>
      <c r="CNI4"/>
      <c r="CNJ4"/>
      <c r="CNK4"/>
      <c r="CNL4"/>
      <c r="CNM4"/>
      <c r="CNN4"/>
      <c r="CNO4"/>
      <c r="CNP4"/>
      <c r="CNQ4"/>
      <c r="CNR4"/>
      <c r="CNS4"/>
      <c r="CNT4"/>
      <c r="CNU4"/>
      <c r="CNV4"/>
      <c r="CNW4"/>
      <c r="CNX4"/>
      <c r="CNY4"/>
      <c r="CNZ4"/>
      <c r="COA4"/>
      <c r="COB4"/>
      <c r="COC4"/>
      <c r="COD4"/>
      <c r="COE4"/>
      <c r="COF4"/>
      <c r="COG4"/>
      <c r="COH4"/>
      <c r="COI4"/>
      <c r="COJ4"/>
      <c r="COK4"/>
      <c r="COL4"/>
      <c r="COM4"/>
      <c r="CON4"/>
      <c r="COO4"/>
      <c r="COP4"/>
      <c r="COQ4"/>
      <c r="COR4"/>
      <c r="COS4"/>
      <c r="COT4"/>
      <c r="COU4"/>
      <c r="COV4"/>
      <c r="COW4"/>
      <c r="COX4"/>
      <c r="COY4"/>
      <c r="COZ4"/>
      <c r="CPA4"/>
      <c r="CPB4"/>
      <c r="CPC4"/>
      <c r="CPD4"/>
      <c r="CPE4"/>
      <c r="CPF4"/>
      <c r="CPG4"/>
      <c r="CPH4"/>
      <c r="CPI4"/>
      <c r="CPJ4"/>
      <c r="CPK4"/>
      <c r="CPL4"/>
      <c r="CPM4"/>
      <c r="CPN4"/>
      <c r="CPO4"/>
      <c r="CPP4"/>
      <c r="CPQ4"/>
      <c r="CPR4"/>
      <c r="CPS4"/>
      <c r="CPT4"/>
      <c r="CPU4"/>
      <c r="CPV4"/>
      <c r="CPW4"/>
      <c r="CPX4"/>
      <c r="CPY4"/>
      <c r="CPZ4"/>
      <c r="CQA4"/>
      <c r="CQB4"/>
      <c r="CQC4"/>
      <c r="CQD4"/>
      <c r="CQE4"/>
      <c r="CQF4"/>
      <c r="CQG4"/>
      <c r="CQH4"/>
      <c r="CQI4"/>
      <c r="CQJ4"/>
      <c r="CQK4"/>
      <c r="CQL4"/>
      <c r="CQM4"/>
      <c r="CQN4"/>
      <c r="CQO4"/>
      <c r="CQP4"/>
      <c r="CQQ4"/>
      <c r="CQR4"/>
      <c r="CQS4"/>
      <c r="CQT4"/>
      <c r="CQU4"/>
      <c r="CQV4"/>
      <c r="CQW4"/>
      <c r="CQX4"/>
      <c r="CQY4"/>
      <c r="CQZ4"/>
      <c r="CRA4"/>
      <c r="CRB4"/>
      <c r="CRC4"/>
      <c r="CRD4"/>
      <c r="CRE4"/>
      <c r="CRF4"/>
      <c r="CRG4"/>
      <c r="CRH4"/>
      <c r="CRI4"/>
      <c r="CRJ4"/>
      <c r="CRK4"/>
      <c r="CRL4"/>
      <c r="CRM4"/>
      <c r="CRN4"/>
      <c r="CRO4"/>
      <c r="CRP4"/>
      <c r="CRQ4"/>
      <c r="CRR4"/>
      <c r="CRS4"/>
      <c r="CRT4"/>
      <c r="CRU4"/>
      <c r="CRV4"/>
      <c r="CRW4"/>
      <c r="CRX4"/>
      <c r="CRY4"/>
      <c r="CRZ4"/>
      <c r="CSA4"/>
      <c r="CSB4"/>
      <c r="CSC4"/>
      <c r="CSD4"/>
      <c r="CSE4"/>
      <c r="CSF4"/>
      <c r="CSG4"/>
      <c r="CSH4"/>
      <c r="CSI4"/>
      <c r="CSJ4"/>
      <c r="CSK4"/>
      <c r="CSL4"/>
      <c r="CSM4"/>
      <c r="CSN4"/>
      <c r="CSO4"/>
      <c r="CSP4"/>
      <c r="CSQ4"/>
      <c r="CSR4"/>
      <c r="CSS4"/>
      <c r="CST4"/>
      <c r="CSU4"/>
      <c r="CSV4"/>
      <c r="CSW4"/>
      <c r="CSX4"/>
      <c r="CSY4"/>
      <c r="CSZ4"/>
      <c r="CTA4"/>
      <c r="CTB4"/>
      <c r="CTC4"/>
      <c r="CTD4"/>
      <c r="CTE4"/>
      <c r="CTF4"/>
      <c r="CTG4"/>
      <c r="CTH4"/>
      <c r="CTI4"/>
      <c r="CTJ4"/>
      <c r="CTK4"/>
      <c r="CTL4"/>
      <c r="CTM4"/>
      <c r="CTN4"/>
      <c r="CTO4"/>
      <c r="CTP4"/>
      <c r="CTQ4"/>
      <c r="CTR4"/>
      <c r="CTS4"/>
      <c r="CTT4"/>
      <c r="CTU4"/>
      <c r="CTV4"/>
      <c r="CTW4"/>
      <c r="CTX4"/>
      <c r="CTY4"/>
      <c r="CTZ4"/>
      <c r="CUA4"/>
      <c r="CUB4"/>
      <c r="CUC4"/>
      <c r="CUD4"/>
      <c r="CUE4"/>
      <c r="CUF4"/>
      <c r="CUG4"/>
      <c r="CUH4"/>
      <c r="CUI4"/>
      <c r="CUJ4"/>
      <c r="CUK4"/>
      <c r="CUL4"/>
      <c r="CUM4"/>
      <c r="CUN4"/>
      <c r="CUO4"/>
      <c r="CUP4"/>
      <c r="CUQ4"/>
      <c r="CUR4"/>
      <c r="CUS4"/>
      <c r="CUT4"/>
      <c r="CUU4"/>
      <c r="CUV4"/>
      <c r="CUW4"/>
      <c r="CUX4"/>
      <c r="CUY4"/>
      <c r="CUZ4"/>
      <c r="CVA4"/>
      <c r="CVB4"/>
      <c r="CVC4"/>
      <c r="CVD4"/>
      <c r="CVE4"/>
      <c r="CVF4"/>
      <c r="CVG4"/>
      <c r="CVH4"/>
      <c r="CVI4"/>
      <c r="CVJ4"/>
      <c r="CVK4"/>
      <c r="CVL4"/>
      <c r="CVM4"/>
      <c r="CVN4"/>
      <c r="CVO4"/>
      <c r="CVP4"/>
      <c r="CVQ4"/>
      <c r="CVR4"/>
      <c r="CVS4"/>
      <c r="CVT4"/>
      <c r="CVU4"/>
      <c r="CVV4"/>
      <c r="CVW4"/>
      <c r="CVX4"/>
      <c r="CVY4"/>
      <c r="CVZ4"/>
      <c r="CWA4"/>
      <c r="CWB4"/>
      <c r="CWC4"/>
      <c r="CWD4"/>
      <c r="CWE4"/>
      <c r="CWF4"/>
      <c r="CWG4"/>
      <c r="CWH4"/>
      <c r="CWI4"/>
      <c r="CWJ4"/>
      <c r="CWK4"/>
      <c r="CWL4"/>
      <c r="CWM4"/>
      <c r="CWN4"/>
      <c r="CWO4"/>
      <c r="CWP4"/>
      <c r="CWQ4"/>
      <c r="CWR4"/>
      <c r="CWS4"/>
      <c r="CWT4"/>
      <c r="CWU4"/>
      <c r="CWV4"/>
      <c r="CWW4"/>
      <c r="CWX4"/>
      <c r="CWY4"/>
      <c r="CWZ4"/>
      <c r="CXA4"/>
      <c r="CXB4"/>
      <c r="CXC4"/>
      <c r="CXD4"/>
      <c r="CXE4"/>
      <c r="CXF4"/>
      <c r="CXG4"/>
      <c r="CXH4"/>
      <c r="CXI4"/>
      <c r="CXJ4"/>
      <c r="CXK4"/>
      <c r="CXL4"/>
      <c r="CXM4"/>
      <c r="CXN4"/>
      <c r="CXO4"/>
      <c r="CXP4"/>
      <c r="CXQ4"/>
      <c r="CXR4"/>
      <c r="CXS4"/>
      <c r="CXT4"/>
      <c r="CXU4"/>
      <c r="CXV4"/>
      <c r="CXW4"/>
      <c r="CXX4"/>
      <c r="CXY4"/>
      <c r="CXZ4"/>
      <c r="CYA4"/>
      <c r="CYB4"/>
      <c r="CYC4"/>
      <c r="CYD4"/>
      <c r="CYE4"/>
      <c r="CYF4"/>
      <c r="CYG4"/>
      <c r="CYH4"/>
      <c r="CYI4"/>
      <c r="CYJ4"/>
      <c r="CYK4"/>
      <c r="CYL4"/>
      <c r="CYM4"/>
      <c r="CYN4"/>
      <c r="CYO4"/>
      <c r="CYP4"/>
      <c r="CYQ4"/>
      <c r="CYR4"/>
      <c r="CYS4"/>
      <c r="CYT4"/>
      <c r="CYU4"/>
      <c r="CYV4"/>
      <c r="CYW4"/>
      <c r="CYX4"/>
      <c r="CYY4"/>
      <c r="CYZ4"/>
      <c r="CZA4"/>
      <c r="CZB4"/>
      <c r="CZC4"/>
      <c r="CZD4"/>
      <c r="CZE4"/>
      <c r="CZF4"/>
      <c r="CZG4"/>
      <c r="CZH4"/>
      <c r="CZI4"/>
      <c r="CZJ4"/>
      <c r="CZK4"/>
      <c r="CZL4"/>
      <c r="CZM4"/>
      <c r="CZN4"/>
      <c r="CZO4"/>
      <c r="CZP4"/>
      <c r="CZQ4"/>
      <c r="CZR4"/>
      <c r="CZS4"/>
      <c r="CZT4"/>
      <c r="CZU4"/>
      <c r="CZV4"/>
      <c r="CZW4"/>
      <c r="CZX4"/>
      <c r="CZY4"/>
      <c r="CZZ4"/>
      <c r="DAA4"/>
      <c r="DAB4"/>
      <c r="DAC4"/>
      <c r="DAD4"/>
      <c r="DAE4"/>
      <c r="DAF4"/>
      <c r="DAG4"/>
      <c r="DAH4"/>
      <c r="DAI4"/>
      <c r="DAJ4"/>
      <c r="DAK4"/>
      <c r="DAL4"/>
      <c r="DAM4"/>
      <c r="DAN4"/>
      <c r="DAO4"/>
      <c r="DAP4"/>
      <c r="DAQ4"/>
      <c r="DAR4"/>
      <c r="DAS4"/>
      <c r="DAT4"/>
      <c r="DAU4"/>
      <c r="DAV4"/>
      <c r="DAW4"/>
      <c r="DAX4"/>
      <c r="DAY4"/>
      <c r="DAZ4"/>
      <c r="DBA4"/>
      <c r="DBB4"/>
      <c r="DBC4"/>
      <c r="DBD4"/>
      <c r="DBE4"/>
      <c r="DBF4"/>
      <c r="DBG4"/>
      <c r="DBH4"/>
      <c r="DBI4"/>
      <c r="DBJ4"/>
      <c r="DBK4"/>
      <c r="DBL4"/>
      <c r="DBM4"/>
      <c r="DBN4"/>
      <c r="DBO4"/>
      <c r="DBP4"/>
      <c r="DBQ4"/>
      <c r="DBR4"/>
      <c r="DBS4"/>
      <c r="DBT4"/>
      <c r="DBU4"/>
      <c r="DBV4"/>
      <c r="DBW4"/>
      <c r="DBX4"/>
      <c r="DBY4"/>
      <c r="DBZ4"/>
      <c r="DCA4"/>
      <c r="DCB4"/>
      <c r="DCC4"/>
      <c r="DCD4"/>
      <c r="DCE4"/>
      <c r="DCF4"/>
      <c r="DCG4"/>
      <c r="DCH4"/>
      <c r="DCI4"/>
      <c r="DCJ4"/>
      <c r="DCK4"/>
      <c r="DCL4"/>
      <c r="DCM4"/>
      <c r="DCN4"/>
      <c r="DCO4"/>
      <c r="DCP4"/>
      <c r="DCQ4"/>
      <c r="DCR4"/>
      <c r="DCS4"/>
      <c r="DCT4"/>
      <c r="DCU4"/>
      <c r="DCV4"/>
      <c r="DCW4"/>
      <c r="DCX4"/>
      <c r="DCY4"/>
      <c r="DCZ4"/>
      <c r="DDA4"/>
      <c r="DDB4"/>
      <c r="DDC4"/>
      <c r="DDD4"/>
      <c r="DDE4"/>
      <c r="DDF4"/>
      <c r="DDG4"/>
      <c r="DDH4"/>
      <c r="DDI4"/>
      <c r="DDJ4"/>
      <c r="DDK4"/>
      <c r="DDL4"/>
      <c r="DDM4"/>
      <c r="DDN4"/>
      <c r="DDO4"/>
      <c r="DDP4"/>
      <c r="DDQ4"/>
      <c r="DDR4"/>
      <c r="DDS4"/>
      <c r="DDT4"/>
      <c r="DDU4"/>
      <c r="DDV4"/>
      <c r="DDW4"/>
      <c r="DDX4"/>
      <c r="DDY4"/>
      <c r="DDZ4"/>
      <c r="DEA4"/>
      <c r="DEB4"/>
      <c r="DEC4"/>
      <c r="DED4"/>
      <c r="DEE4"/>
      <c r="DEF4"/>
      <c r="DEG4"/>
      <c r="DEH4"/>
      <c r="DEI4"/>
      <c r="DEJ4"/>
      <c r="DEK4"/>
      <c r="DEL4"/>
      <c r="DEM4"/>
      <c r="DEN4"/>
      <c r="DEO4"/>
      <c r="DEP4"/>
      <c r="DEQ4"/>
      <c r="DER4"/>
      <c r="DES4"/>
      <c r="DET4"/>
      <c r="DEU4"/>
      <c r="DEV4"/>
      <c r="DEW4"/>
      <c r="DEX4"/>
      <c r="DEY4"/>
      <c r="DEZ4"/>
      <c r="DFA4"/>
      <c r="DFB4"/>
      <c r="DFC4"/>
      <c r="DFD4"/>
      <c r="DFE4"/>
      <c r="DFF4"/>
      <c r="DFG4"/>
      <c r="DFH4"/>
      <c r="DFI4"/>
      <c r="DFJ4"/>
      <c r="DFK4"/>
      <c r="DFL4"/>
      <c r="DFM4"/>
      <c r="DFN4"/>
      <c r="DFO4"/>
      <c r="DFP4"/>
      <c r="DFQ4"/>
      <c r="DFR4"/>
      <c r="DFS4"/>
      <c r="DFT4"/>
      <c r="DFU4"/>
      <c r="DFV4"/>
      <c r="DFW4"/>
      <c r="DFX4"/>
      <c r="DFY4"/>
      <c r="DFZ4"/>
      <c r="DGA4"/>
      <c r="DGB4"/>
      <c r="DGC4"/>
      <c r="DGD4"/>
      <c r="DGE4"/>
      <c r="DGF4"/>
      <c r="DGG4"/>
      <c r="DGH4"/>
      <c r="DGI4"/>
      <c r="DGJ4"/>
      <c r="DGK4"/>
      <c r="DGL4"/>
      <c r="DGM4"/>
      <c r="DGN4"/>
      <c r="DGO4"/>
      <c r="DGP4"/>
      <c r="DGQ4"/>
      <c r="DGR4"/>
      <c r="DGS4"/>
      <c r="DGT4"/>
      <c r="DGU4"/>
      <c r="DGV4"/>
      <c r="DGW4"/>
      <c r="DGX4"/>
      <c r="DGY4"/>
      <c r="DGZ4"/>
      <c r="DHA4"/>
      <c r="DHB4"/>
      <c r="DHC4"/>
      <c r="DHD4"/>
      <c r="DHE4"/>
      <c r="DHF4"/>
      <c r="DHG4"/>
      <c r="DHH4"/>
      <c r="DHI4"/>
      <c r="DHJ4"/>
      <c r="DHK4"/>
      <c r="DHL4"/>
      <c r="DHM4"/>
      <c r="DHN4"/>
      <c r="DHO4"/>
      <c r="DHP4"/>
      <c r="DHQ4"/>
      <c r="DHR4"/>
      <c r="DHS4"/>
      <c r="DHT4"/>
      <c r="DHU4"/>
      <c r="DHV4"/>
      <c r="DHW4"/>
      <c r="DHX4"/>
      <c r="DHY4"/>
      <c r="DHZ4"/>
      <c r="DIA4"/>
      <c r="DIB4"/>
      <c r="DIC4"/>
      <c r="DID4"/>
      <c r="DIE4"/>
      <c r="DIF4"/>
      <c r="DIG4"/>
      <c r="DIH4"/>
      <c r="DII4"/>
      <c r="DIJ4"/>
      <c r="DIK4"/>
      <c r="DIL4"/>
      <c r="DIM4"/>
      <c r="DIN4"/>
      <c r="DIO4"/>
      <c r="DIP4"/>
      <c r="DIQ4"/>
      <c r="DIR4"/>
      <c r="DIS4"/>
      <c r="DIT4"/>
      <c r="DIU4"/>
      <c r="DIV4"/>
      <c r="DIW4"/>
      <c r="DIX4"/>
      <c r="DIY4"/>
      <c r="DIZ4"/>
      <c r="DJA4"/>
      <c r="DJB4"/>
      <c r="DJC4"/>
      <c r="DJD4"/>
      <c r="DJE4"/>
      <c r="DJF4"/>
      <c r="DJG4"/>
      <c r="DJH4"/>
      <c r="DJI4"/>
      <c r="DJJ4"/>
      <c r="DJK4"/>
      <c r="DJL4"/>
      <c r="DJM4"/>
      <c r="DJN4"/>
      <c r="DJO4"/>
      <c r="DJP4"/>
      <c r="DJQ4"/>
      <c r="DJR4"/>
      <c r="DJS4"/>
      <c r="DJT4"/>
      <c r="DJU4"/>
      <c r="DJV4"/>
      <c r="DJW4"/>
      <c r="DJX4"/>
      <c r="DJY4"/>
      <c r="DJZ4"/>
      <c r="DKA4"/>
      <c r="DKB4"/>
      <c r="DKC4"/>
      <c r="DKD4"/>
      <c r="DKE4"/>
      <c r="DKF4"/>
      <c r="DKG4"/>
      <c r="DKH4"/>
      <c r="DKI4"/>
      <c r="DKJ4"/>
      <c r="DKK4"/>
      <c r="DKL4"/>
      <c r="DKM4"/>
      <c r="DKN4"/>
      <c r="DKO4"/>
      <c r="DKP4"/>
      <c r="DKQ4"/>
      <c r="DKR4"/>
      <c r="DKS4"/>
      <c r="DKT4"/>
      <c r="DKU4"/>
      <c r="DKV4"/>
      <c r="DKW4"/>
      <c r="DKX4"/>
      <c r="DKY4"/>
      <c r="DKZ4"/>
      <c r="DLA4"/>
      <c r="DLB4"/>
      <c r="DLC4"/>
      <c r="DLD4"/>
      <c r="DLE4"/>
      <c r="DLF4"/>
      <c r="DLG4"/>
      <c r="DLH4"/>
      <c r="DLI4"/>
      <c r="DLJ4"/>
      <c r="DLK4"/>
      <c r="DLL4"/>
      <c r="DLM4"/>
      <c r="DLN4"/>
      <c r="DLO4"/>
      <c r="DLP4"/>
      <c r="DLQ4"/>
      <c r="DLR4"/>
      <c r="DLS4"/>
      <c r="DLT4"/>
      <c r="DLU4"/>
      <c r="DLV4"/>
      <c r="DLW4"/>
      <c r="DLX4"/>
      <c r="DLY4"/>
      <c r="DLZ4"/>
      <c r="DMA4"/>
      <c r="DMB4"/>
      <c r="DMC4"/>
      <c r="DMD4"/>
      <c r="DME4"/>
      <c r="DMF4"/>
      <c r="DMG4"/>
      <c r="DMH4"/>
      <c r="DMI4"/>
      <c r="DMJ4"/>
      <c r="DMK4"/>
      <c r="DML4"/>
      <c r="DMM4"/>
      <c r="DMN4"/>
      <c r="DMO4"/>
      <c r="DMP4"/>
      <c r="DMQ4"/>
      <c r="DMR4"/>
      <c r="DMS4"/>
      <c r="DMT4"/>
      <c r="DMU4"/>
      <c r="DMV4"/>
      <c r="DMW4"/>
      <c r="DMX4"/>
      <c r="DMY4"/>
      <c r="DMZ4"/>
      <c r="DNA4"/>
      <c r="DNB4"/>
      <c r="DNC4"/>
      <c r="DND4"/>
      <c r="DNE4"/>
      <c r="DNF4"/>
      <c r="DNG4"/>
      <c r="DNH4"/>
      <c r="DNI4"/>
      <c r="DNJ4"/>
      <c r="DNK4"/>
      <c r="DNL4"/>
      <c r="DNM4"/>
      <c r="DNN4"/>
      <c r="DNO4"/>
      <c r="DNP4"/>
      <c r="DNQ4"/>
      <c r="DNR4"/>
      <c r="DNS4"/>
      <c r="DNT4"/>
      <c r="DNU4"/>
      <c r="DNV4"/>
      <c r="DNW4"/>
      <c r="DNX4"/>
      <c r="DNY4"/>
      <c r="DNZ4"/>
      <c r="DOA4"/>
      <c r="DOB4"/>
      <c r="DOC4"/>
      <c r="DOD4"/>
      <c r="DOE4"/>
      <c r="DOF4"/>
      <c r="DOG4"/>
      <c r="DOH4"/>
      <c r="DOI4"/>
      <c r="DOJ4"/>
      <c r="DOK4"/>
      <c r="DOL4"/>
      <c r="DOM4"/>
      <c r="DON4"/>
      <c r="DOO4"/>
      <c r="DOP4"/>
      <c r="DOQ4"/>
      <c r="DOR4"/>
      <c r="DOS4"/>
      <c r="DOT4"/>
      <c r="DOU4"/>
      <c r="DOV4"/>
      <c r="DOW4"/>
      <c r="DOX4"/>
      <c r="DOY4"/>
      <c r="DOZ4"/>
      <c r="DPA4"/>
      <c r="DPB4"/>
      <c r="DPC4"/>
      <c r="DPD4"/>
      <c r="DPE4"/>
      <c r="DPF4"/>
      <c r="DPG4"/>
      <c r="DPH4"/>
      <c r="DPI4"/>
      <c r="DPJ4"/>
      <c r="DPK4"/>
      <c r="DPL4"/>
      <c r="DPM4"/>
      <c r="DPN4"/>
      <c r="DPO4"/>
      <c r="DPP4"/>
      <c r="DPQ4"/>
      <c r="DPR4"/>
      <c r="DPS4"/>
      <c r="DPT4"/>
      <c r="DPU4"/>
      <c r="DPV4"/>
      <c r="DPW4"/>
      <c r="DPX4"/>
      <c r="DPY4"/>
      <c r="DPZ4"/>
      <c r="DQA4"/>
      <c r="DQB4"/>
      <c r="DQC4"/>
      <c r="DQD4"/>
      <c r="DQE4"/>
      <c r="DQF4"/>
      <c r="DQG4"/>
      <c r="DQH4"/>
      <c r="DQI4"/>
      <c r="DQJ4"/>
      <c r="DQK4"/>
      <c r="DQL4"/>
      <c r="DQM4"/>
      <c r="DQN4"/>
      <c r="DQO4"/>
      <c r="DQP4"/>
      <c r="DQQ4"/>
      <c r="DQR4"/>
      <c r="DQS4"/>
      <c r="DQT4"/>
      <c r="DQU4"/>
      <c r="DQV4"/>
      <c r="DQW4"/>
      <c r="DQX4"/>
      <c r="DQY4"/>
      <c r="DQZ4"/>
      <c r="DRA4"/>
      <c r="DRB4"/>
      <c r="DRC4"/>
      <c r="DRD4"/>
      <c r="DRE4"/>
      <c r="DRF4"/>
      <c r="DRG4"/>
      <c r="DRH4"/>
      <c r="DRI4"/>
      <c r="DRJ4"/>
      <c r="DRK4"/>
      <c r="DRL4"/>
      <c r="DRM4"/>
      <c r="DRN4"/>
      <c r="DRO4"/>
      <c r="DRP4"/>
      <c r="DRQ4"/>
      <c r="DRR4"/>
      <c r="DRS4"/>
      <c r="DRT4"/>
      <c r="DRU4"/>
      <c r="DRV4"/>
      <c r="DRW4"/>
      <c r="DRX4"/>
      <c r="DRY4"/>
      <c r="DRZ4"/>
      <c r="DSA4"/>
      <c r="DSB4"/>
      <c r="DSC4"/>
      <c r="DSD4"/>
      <c r="DSE4"/>
      <c r="DSF4"/>
      <c r="DSG4"/>
      <c r="DSH4"/>
      <c r="DSI4"/>
      <c r="DSJ4"/>
      <c r="DSK4"/>
      <c r="DSL4"/>
      <c r="DSM4"/>
      <c r="DSN4"/>
      <c r="DSO4"/>
      <c r="DSP4"/>
      <c r="DSQ4"/>
      <c r="DSR4"/>
      <c r="DSS4"/>
      <c r="DST4"/>
      <c r="DSU4"/>
      <c r="DSV4"/>
      <c r="DSW4"/>
      <c r="DSX4"/>
      <c r="DSY4"/>
      <c r="DSZ4"/>
      <c r="DTA4"/>
      <c r="DTB4"/>
      <c r="DTC4"/>
      <c r="DTD4"/>
      <c r="DTE4"/>
      <c r="DTF4"/>
      <c r="DTG4"/>
      <c r="DTH4"/>
      <c r="DTI4"/>
      <c r="DTJ4"/>
      <c r="DTK4"/>
      <c r="DTL4"/>
      <c r="DTM4"/>
      <c r="DTN4"/>
      <c r="DTO4"/>
      <c r="DTP4"/>
      <c r="DTQ4"/>
      <c r="DTR4"/>
      <c r="DTS4"/>
      <c r="DTT4"/>
      <c r="DTU4"/>
      <c r="DTV4"/>
      <c r="DTW4"/>
      <c r="DTX4"/>
      <c r="DTY4"/>
      <c r="DTZ4"/>
      <c r="DUA4"/>
      <c r="DUB4"/>
      <c r="DUC4"/>
      <c r="DUD4"/>
      <c r="DUE4"/>
      <c r="DUF4"/>
      <c r="DUG4"/>
      <c r="DUH4"/>
      <c r="DUI4"/>
      <c r="DUJ4"/>
      <c r="DUK4"/>
      <c r="DUL4"/>
      <c r="DUM4"/>
      <c r="DUN4"/>
      <c r="DUO4"/>
      <c r="DUP4"/>
      <c r="DUQ4"/>
      <c r="DUR4"/>
      <c r="DUS4"/>
      <c r="DUT4"/>
      <c r="DUU4"/>
      <c r="DUV4"/>
      <c r="DUW4"/>
      <c r="DUX4"/>
      <c r="DUY4"/>
      <c r="DUZ4"/>
      <c r="DVA4"/>
      <c r="DVB4"/>
      <c r="DVC4"/>
      <c r="DVD4"/>
      <c r="DVE4"/>
      <c r="DVF4"/>
      <c r="DVG4"/>
      <c r="DVH4"/>
      <c r="DVI4"/>
      <c r="DVJ4"/>
      <c r="DVK4"/>
      <c r="DVL4"/>
      <c r="DVM4"/>
      <c r="DVN4"/>
      <c r="DVO4"/>
      <c r="DVP4"/>
      <c r="DVQ4"/>
      <c r="DVR4"/>
      <c r="DVS4"/>
      <c r="DVT4"/>
      <c r="DVU4"/>
      <c r="DVV4"/>
      <c r="DVW4"/>
      <c r="DVX4"/>
      <c r="DVY4"/>
      <c r="DVZ4"/>
      <c r="DWA4"/>
      <c r="DWB4"/>
      <c r="DWC4"/>
      <c r="DWD4"/>
      <c r="DWE4"/>
      <c r="DWF4"/>
      <c r="DWG4"/>
      <c r="DWH4"/>
      <c r="DWI4"/>
      <c r="DWJ4"/>
      <c r="DWK4"/>
      <c r="DWL4"/>
      <c r="DWM4"/>
      <c r="DWN4"/>
      <c r="DWO4"/>
      <c r="DWP4"/>
      <c r="DWQ4"/>
      <c r="DWR4"/>
      <c r="DWS4"/>
      <c r="DWT4"/>
      <c r="DWU4"/>
      <c r="DWV4"/>
      <c r="DWW4"/>
      <c r="DWX4"/>
      <c r="DWY4"/>
      <c r="DWZ4"/>
      <c r="DXA4"/>
      <c r="DXB4"/>
      <c r="DXC4"/>
      <c r="DXD4"/>
      <c r="DXE4"/>
      <c r="DXF4"/>
      <c r="DXG4"/>
      <c r="DXH4"/>
      <c r="DXI4"/>
      <c r="DXJ4"/>
      <c r="DXK4"/>
      <c r="DXL4"/>
      <c r="DXM4"/>
      <c r="DXN4"/>
      <c r="DXO4"/>
      <c r="DXP4"/>
      <c r="DXQ4"/>
      <c r="DXR4"/>
      <c r="DXS4"/>
      <c r="DXT4"/>
      <c r="DXU4"/>
      <c r="DXV4"/>
      <c r="DXW4"/>
      <c r="DXX4"/>
      <c r="DXY4"/>
      <c r="DXZ4"/>
      <c r="DYA4"/>
      <c r="DYB4"/>
      <c r="DYC4"/>
      <c r="DYD4"/>
      <c r="DYE4"/>
      <c r="DYF4"/>
      <c r="DYG4"/>
      <c r="DYH4"/>
      <c r="DYI4"/>
      <c r="DYJ4"/>
      <c r="DYK4"/>
      <c r="DYL4"/>
      <c r="DYM4"/>
      <c r="DYN4"/>
      <c r="DYO4"/>
      <c r="DYP4"/>
      <c r="DYQ4"/>
      <c r="DYR4"/>
      <c r="DYS4"/>
      <c r="DYT4"/>
      <c r="DYU4"/>
      <c r="DYV4"/>
      <c r="DYW4"/>
      <c r="DYX4"/>
      <c r="DYY4"/>
      <c r="DYZ4"/>
      <c r="DZA4"/>
      <c r="DZB4"/>
      <c r="DZC4"/>
      <c r="DZD4"/>
      <c r="DZE4"/>
      <c r="DZF4"/>
      <c r="DZG4"/>
      <c r="DZH4"/>
      <c r="DZI4"/>
      <c r="DZJ4"/>
      <c r="DZK4"/>
      <c r="DZL4"/>
      <c r="DZM4"/>
      <c r="DZN4"/>
      <c r="DZO4"/>
      <c r="DZP4"/>
      <c r="DZQ4"/>
      <c r="DZR4"/>
      <c r="DZS4"/>
      <c r="DZT4"/>
      <c r="DZU4"/>
      <c r="DZV4"/>
      <c r="DZW4"/>
      <c r="DZX4"/>
      <c r="DZY4"/>
      <c r="DZZ4"/>
      <c r="EAA4"/>
      <c r="EAB4"/>
      <c r="EAC4"/>
      <c r="EAD4"/>
      <c r="EAE4"/>
      <c r="EAF4"/>
      <c r="EAG4"/>
      <c r="EAH4"/>
      <c r="EAI4"/>
      <c r="EAJ4"/>
      <c r="EAK4"/>
      <c r="EAL4"/>
      <c r="EAM4"/>
      <c r="EAN4"/>
      <c r="EAO4"/>
      <c r="EAP4"/>
      <c r="EAQ4"/>
      <c r="EAR4"/>
      <c r="EAS4"/>
      <c r="EAT4"/>
      <c r="EAU4"/>
      <c r="EAV4"/>
      <c r="EAW4"/>
      <c r="EAX4"/>
      <c r="EAY4"/>
      <c r="EAZ4"/>
      <c r="EBA4"/>
      <c r="EBB4"/>
      <c r="EBC4"/>
      <c r="EBD4"/>
      <c r="EBE4"/>
      <c r="EBF4"/>
      <c r="EBG4"/>
      <c r="EBH4"/>
      <c r="EBI4"/>
      <c r="EBJ4"/>
      <c r="EBK4"/>
      <c r="EBL4"/>
      <c r="EBM4"/>
      <c r="EBN4"/>
      <c r="EBO4"/>
      <c r="EBP4"/>
      <c r="EBQ4"/>
      <c r="EBR4"/>
      <c r="EBS4"/>
      <c r="EBT4"/>
      <c r="EBU4"/>
      <c r="EBV4"/>
      <c r="EBW4"/>
      <c r="EBX4"/>
      <c r="EBY4"/>
      <c r="EBZ4"/>
      <c r="ECA4"/>
      <c r="ECB4"/>
      <c r="ECC4"/>
      <c r="ECD4"/>
      <c r="ECE4"/>
      <c r="ECF4"/>
      <c r="ECG4"/>
      <c r="ECH4"/>
      <c r="ECI4"/>
      <c r="ECJ4"/>
      <c r="ECK4"/>
      <c r="ECL4"/>
      <c r="ECM4"/>
      <c r="ECN4"/>
      <c r="ECO4"/>
      <c r="ECP4"/>
      <c r="ECQ4"/>
      <c r="ECR4"/>
      <c r="ECS4"/>
      <c r="ECT4"/>
      <c r="ECU4"/>
      <c r="ECV4"/>
      <c r="ECW4"/>
      <c r="ECX4"/>
      <c r="ECY4"/>
      <c r="ECZ4"/>
      <c r="EDA4"/>
      <c r="EDB4"/>
      <c r="EDC4"/>
      <c r="EDD4"/>
      <c r="EDE4"/>
      <c r="EDF4"/>
      <c r="EDG4"/>
      <c r="EDH4"/>
      <c r="EDI4"/>
      <c r="EDJ4"/>
      <c r="EDK4"/>
      <c r="EDL4"/>
      <c r="EDM4"/>
      <c r="EDN4"/>
      <c r="EDO4"/>
      <c r="EDP4"/>
      <c r="EDQ4"/>
      <c r="EDR4"/>
      <c r="EDS4"/>
      <c r="EDT4"/>
      <c r="EDU4"/>
      <c r="EDV4"/>
      <c r="EDW4"/>
      <c r="EDX4"/>
      <c r="EDY4"/>
      <c r="EDZ4"/>
      <c r="EEA4"/>
      <c r="EEB4"/>
      <c r="EEC4"/>
      <c r="EED4"/>
      <c r="EEE4"/>
      <c r="EEF4"/>
      <c r="EEG4"/>
      <c r="EEH4"/>
      <c r="EEI4"/>
      <c r="EEJ4"/>
      <c r="EEK4"/>
      <c r="EEL4"/>
      <c r="EEM4"/>
      <c r="EEN4"/>
      <c r="EEO4"/>
      <c r="EEP4"/>
      <c r="EEQ4"/>
      <c r="EER4"/>
      <c r="EES4"/>
      <c r="EET4"/>
      <c r="EEU4"/>
      <c r="EEV4"/>
      <c r="EEW4"/>
      <c r="EEX4"/>
      <c r="EEY4"/>
      <c r="EEZ4"/>
      <c r="EFA4"/>
      <c r="EFB4"/>
      <c r="EFC4"/>
      <c r="EFD4"/>
      <c r="EFE4"/>
      <c r="EFF4"/>
      <c r="EFG4"/>
      <c r="EFH4"/>
      <c r="EFI4"/>
      <c r="EFJ4"/>
      <c r="EFK4"/>
      <c r="EFL4"/>
      <c r="EFM4"/>
      <c r="EFN4"/>
      <c r="EFO4"/>
      <c r="EFP4"/>
      <c r="EFQ4"/>
      <c r="EFR4"/>
      <c r="EFS4"/>
      <c r="EFT4"/>
      <c r="EFU4"/>
      <c r="EFV4"/>
      <c r="EFW4"/>
      <c r="EFX4"/>
      <c r="EFY4"/>
      <c r="EFZ4"/>
      <c r="EGA4"/>
      <c r="EGB4"/>
      <c r="EGC4"/>
      <c r="EGD4"/>
      <c r="EGE4"/>
      <c r="EGF4"/>
      <c r="EGG4"/>
      <c r="EGH4"/>
      <c r="EGI4"/>
      <c r="EGJ4"/>
      <c r="EGK4"/>
      <c r="EGL4"/>
      <c r="EGM4"/>
      <c r="EGN4"/>
      <c r="EGO4"/>
      <c r="EGP4"/>
      <c r="EGQ4"/>
      <c r="EGR4"/>
      <c r="EGS4"/>
      <c r="EGT4"/>
      <c r="EGU4"/>
      <c r="EGV4"/>
      <c r="EGW4"/>
      <c r="EGX4"/>
      <c r="EGY4"/>
      <c r="EGZ4"/>
      <c r="EHA4"/>
      <c r="EHB4"/>
      <c r="EHC4"/>
      <c r="EHD4"/>
      <c r="EHE4"/>
      <c r="EHF4"/>
      <c r="EHG4"/>
      <c r="EHH4"/>
      <c r="EHI4"/>
      <c r="EHJ4"/>
      <c r="EHK4"/>
      <c r="EHL4"/>
      <c r="EHM4"/>
      <c r="EHN4"/>
      <c r="EHO4"/>
      <c r="EHP4"/>
      <c r="EHQ4"/>
      <c r="EHR4"/>
      <c r="EHS4"/>
      <c r="EHT4"/>
      <c r="EHU4"/>
      <c r="EHV4"/>
      <c r="EHW4"/>
      <c r="EHX4"/>
      <c r="EHY4"/>
      <c r="EHZ4"/>
      <c r="EIA4"/>
      <c r="EIB4"/>
      <c r="EIC4"/>
      <c r="EID4"/>
      <c r="EIE4"/>
      <c r="EIF4"/>
      <c r="EIG4"/>
      <c r="EIH4"/>
      <c r="EII4"/>
      <c r="EIJ4"/>
      <c r="EIK4"/>
      <c r="EIL4"/>
      <c r="EIM4"/>
      <c r="EIN4"/>
      <c r="EIO4"/>
      <c r="EIP4"/>
      <c r="EIQ4"/>
      <c r="EIR4"/>
      <c r="EIS4"/>
      <c r="EIT4"/>
      <c r="EIU4"/>
      <c r="EIV4"/>
      <c r="EIW4"/>
      <c r="EIX4"/>
      <c r="EIY4"/>
      <c r="EIZ4"/>
      <c r="EJA4"/>
      <c r="EJB4"/>
      <c r="EJC4"/>
      <c r="EJD4"/>
      <c r="EJE4"/>
      <c r="EJF4"/>
      <c r="EJG4"/>
      <c r="EJH4"/>
      <c r="EJI4"/>
      <c r="EJJ4"/>
      <c r="EJK4"/>
      <c r="EJL4"/>
      <c r="EJM4"/>
      <c r="EJN4"/>
      <c r="EJO4"/>
      <c r="EJP4"/>
      <c r="EJQ4"/>
      <c r="EJR4"/>
      <c r="EJS4"/>
      <c r="EJT4"/>
      <c r="EJU4"/>
      <c r="EJV4"/>
      <c r="EJW4"/>
      <c r="EJX4"/>
      <c r="EJY4"/>
      <c r="EJZ4"/>
      <c r="EKA4"/>
      <c r="EKB4"/>
      <c r="EKC4"/>
      <c r="EKD4"/>
      <c r="EKE4"/>
      <c r="EKF4"/>
      <c r="EKG4"/>
      <c r="EKH4"/>
      <c r="EKI4"/>
      <c r="EKJ4"/>
      <c r="EKK4"/>
      <c r="EKL4"/>
      <c r="EKM4"/>
      <c r="EKN4"/>
      <c r="EKO4"/>
      <c r="EKP4"/>
      <c r="EKQ4"/>
      <c r="EKR4"/>
      <c r="EKS4"/>
      <c r="EKT4"/>
      <c r="EKU4"/>
      <c r="EKV4"/>
      <c r="EKW4"/>
      <c r="EKX4"/>
      <c r="EKY4"/>
      <c r="EKZ4"/>
      <c r="ELA4"/>
      <c r="ELB4"/>
      <c r="ELC4"/>
      <c r="ELD4"/>
      <c r="ELE4"/>
      <c r="ELF4"/>
      <c r="ELG4"/>
      <c r="ELH4"/>
      <c r="ELI4"/>
      <c r="ELJ4"/>
      <c r="ELK4"/>
      <c r="ELL4"/>
      <c r="ELM4"/>
      <c r="ELN4"/>
      <c r="ELO4"/>
      <c r="ELP4"/>
      <c r="ELQ4"/>
      <c r="ELR4"/>
      <c r="ELS4"/>
      <c r="ELT4"/>
      <c r="ELU4"/>
      <c r="ELV4"/>
      <c r="ELW4"/>
      <c r="ELX4"/>
      <c r="ELY4"/>
      <c r="ELZ4"/>
      <c r="EMA4"/>
      <c r="EMB4"/>
      <c r="EMC4"/>
      <c r="EMD4"/>
      <c r="EME4"/>
      <c r="EMF4"/>
      <c r="EMG4"/>
      <c r="EMH4"/>
      <c r="EMI4"/>
      <c r="EMJ4"/>
      <c r="EMK4"/>
      <c r="EML4"/>
      <c r="EMM4"/>
      <c r="EMN4"/>
      <c r="EMO4"/>
      <c r="EMP4"/>
      <c r="EMQ4"/>
      <c r="EMR4"/>
      <c r="EMS4"/>
      <c r="EMT4"/>
      <c r="EMU4"/>
      <c r="EMV4"/>
      <c r="EMW4"/>
      <c r="EMX4"/>
      <c r="EMY4"/>
      <c r="EMZ4"/>
      <c r="ENA4"/>
      <c r="ENB4"/>
      <c r="ENC4"/>
      <c r="END4"/>
      <c r="ENE4"/>
      <c r="ENF4"/>
      <c r="ENG4"/>
      <c r="ENH4"/>
      <c r="ENI4"/>
      <c r="ENJ4"/>
      <c r="ENK4"/>
      <c r="ENL4"/>
      <c r="ENM4"/>
      <c r="ENN4"/>
      <c r="ENO4"/>
      <c r="ENP4"/>
      <c r="ENQ4"/>
      <c r="ENR4"/>
      <c r="ENS4"/>
      <c r="ENT4"/>
      <c r="ENU4"/>
      <c r="ENV4"/>
      <c r="ENW4"/>
      <c r="ENX4"/>
      <c r="ENY4"/>
      <c r="ENZ4"/>
      <c r="EOA4"/>
      <c r="EOB4"/>
      <c r="EOC4"/>
      <c r="EOD4"/>
      <c r="EOE4"/>
      <c r="EOF4"/>
      <c r="EOG4"/>
      <c r="EOH4"/>
      <c r="EOI4"/>
      <c r="EOJ4"/>
      <c r="EOK4"/>
      <c r="EOL4"/>
      <c r="EOM4"/>
      <c r="EON4"/>
      <c r="EOO4"/>
      <c r="EOP4"/>
      <c r="EOQ4"/>
      <c r="EOR4"/>
      <c r="EOS4"/>
      <c r="EOT4"/>
      <c r="EOU4"/>
      <c r="EOV4"/>
      <c r="EOW4"/>
      <c r="EOX4"/>
      <c r="EOY4"/>
      <c r="EOZ4"/>
      <c r="EPA4"/>
      <c r="EPB4"/>
      <c r="EPC4"/>
      <c r="EPD4"/>
      <c r="EPE4"/>
      <c r="EPF4"/>
      <c r="EPG4"/>
      <c r="EPH4"/>
      <c r="EPI4"/>
      <c r="EPJ4"/>
      <c r="EPK4"/>
      <c r="EPL4"/>
      <c r="EPM4"/>
      <c r="EPN4"/>
      <c r="EPO4"/>
      <c r="EPP4"/>
      <c r="EPQ4"/>
      <c r="EPR4"/>
      <c r="EPS4"/>
      <c r="EPT4"/>
      <c r="EPU4"/>
      <c r="EPV4"/>
      <c r="EPW4"/>
      <c r="EPX4"/>
      <c r="EPY4"/>
      <c r="EPZ4"/>
      <c r="EQA4"/>
      <c r="EQB4"/>
      <c r="EQC4"/>
      <c r="EQD4"/>
      <c r="EQE4"/>
      <c r="EQF4"/>
      <c r="EQG4"/>
      <c r="EQH4"/>
      <c r="EQI4"/>
      <c r="EQJ4"/>
      <c r="EQK4"/>
      <c r="EQL4"/>
      <c r="EQM4"/>
      <c r="EQN4"/>
      <c r="EQO4"/>
      <c r="EQP4"/>
      <c r="EQQ4"/>
      <c r="EQR4"/>
      <c r="EQS4"/>
      <c r="EQT4"/>
      <c r="EQU4"/>
      <c r="EQV4"/>
      <c r="EQW4"/>
      <c r="EQX4"/>
      <c r="EQY4"/>
      <c r="EQZ4"/>
      <c r="ERA4"/>
      <c r="ERB4"/>
      <c r="ERC4"/>
      <c r="ERD4"/>
      <c r="ERE4"/>
      <c r="ERF4"/>
      <c r="ERG4"/>
      <c r="ERH4"/>
      <c r="ERI4"/>
      <c r="ERJ4"/>
      <c r="ERK4"/>
      <c r="ERL4"/>
      <c r="ERM4"/>
      <c r="ERN4"/>
      <c r="ERO4"/>
      <c r="ERP4"/>
      <c r="ERQ4"/>
      <c r="ERR4"/>
      <c r="ERS4"/>
      <c r="ERT4"/>
      <c r="ERU4"/>
      <c r="ERV4"/>
      <c r="ERW4"/>
      <c r="ERX4"/>
      <c r="ERY4"/>
      <c r="ERZ4"/>
      <c r="ESA4"/>
      <c r="ESB4"/>
      <c r="ESC4"/>
      <c r="ESD4"/>
      <c r="ESE4"/>
      <c r="ESF4"/>
      <c r="ESG4"/>
      <c r="ESH4"/>
      <c r="ESI4"/>
      <c r="ESJ4"/>
      <c r="ESK4"/>
      <c r="ESL4"/>
      <c r="ESM4"/>
      <c r="ESN4"/>
      <c r="ESO4"/>
      <c r="ESP4"/>
      <c r="ESQ4"/>
      <c r="ESR4"/>
      <c r="ESS4"/>
      <c r="EST4"/>
      <c r="ESU4"/>
      <c r="ESV4"/>
      <c r="ESW4"/>
      <c r="ESX4"/>
      <c r="ESY4"/>
      <c r="ESZ4"/>
      <c r="ETA4"/>
      <c r="ETB4"/>
      <c r="ETC4"/>
      <c r="ETD4"/>
      <c r="ETE4"/>
      <c r="ETF4"/>
      <c r="ETG4"/>
      <c r="ETH4"/>
      <c r="ETI4"/>
      <c r="ETJ4"/>
      <c r="ETK4"/>
      <c r="ETL4"/>
      <c r="ETM4"/>
      <c r="ETN4"/>
      <c r="ETO4"/>
      <c r="ETP4"/>
      <c r="ETQ4"/>
      <c r="ETR4"/>
      <c r="ETS4"/>
      <c r="ETT4"/>
      <c r="ETU4"/>
      <c r="ETV4"/>
      <c r="ETW4"/>
      <c r="ETX4"/>
      <c r="ETY4"/>
      <c r="ETZ4"/>
      <c r="EUA4"/>
      <c r="EUB4"/>
      <c r="EUC4"/>
      <c r="EUD4"/>
      <c r="EUE4"/>
      <c r="EUF4"/>
      <c r="EUG4"/>
      <c r="EUH4"/>
      <c r="EUI4"/>
      <c r="EUJ4"/>
      <c r="EUK4"/>
      <c r="EUL4"/>
      <c r="EUM4"/>
      <c r="EUN4"/>
      <c r="EUO4"/>
      <c r="EUP4"/>
      <c r="EUQ4"/>
      <c r="EUR4"/>
      <c r="EUS4"/>
      <c r="EUT4"/>
      <c r="EUU4"/>
      <c r="EUV4"/>
      <c r="EUW4"/>
      <c r="EUX4"/>
      <c r="EUY4"/>
      <c r="EUZ4"/>
      <c r="EVA4"/>
      <c r="EVB4"/>
      <c r="EVC4"/>
      <c r="EVD4"/>
      <c r="EVE4"/>
      <c r="EVF4"/>
      <c r="EVG4"/>
      <c r="EVH4"/>
      <c r="EVI4"/>
      <c r="EVJ4"/>
      <c r="EVK4"/>
      <c r="EVL4"/>
      <c r="EVM4"/>
      <c r="EVN4"/>
      <c r="EVO4"/>
      <c r="EVP4"/>
      <c r="EVQ4"/>
      <c r="EVR4"/>
      <c r="EVS4"/>
      <c r="EVT4"/>
      <c r="EVU4"/>
      <c r="EVV4"/>
      <c r="EVW4"/>
      <c r="EVX4"/>
      <c r="EVY4"/>
      <c r="EVZ4"/>
      <c r="EWA4"/>
      <c r="EWB4"/>
      <c r="EWC4"/>
      <c r="EWD4"/>
      <c r="EWE4"/>
      <c r="EWF4"/>
      <c r="EWG4"/>
      <c r="EWH4"/>
      <c r="EWI4"/>
      <c r="EWJ4"/>
      <c r="EWK4"/>
      <c r="EWL4"/>
      <c r="EWM4"/>
      <c r="EWN4"/>
      <c r="EWO4"/>
      <c r="EWP4"/>
      <c r="EWQ4"/>
      <c r="EWR4"/>
      <c r="EWS4"/>
      <c r="EWT4"/>
      <c r="EWU4"/>
      <c r="EWV4"/>
      <c r="EWW4"/>
      <c r="EWX4"/>
      <c r="EWY4"/>
      <c r="EWZ4"/>
      <c r="EXA4"/>
      <c r="EXB4"/>
      <c r="EXC4"/>
      <c r="EXD4"/>
      <c r="EXE4"/>
      <c r="EXF4"/>
      <c r="EXG4"/>
      <c r="EXH4"/>
      <c r="EXI4"/>
      <c r="EXJ4"/>
      <c r="EXK4"/>
      <c r="EXL4"/>
      <c r="EXM4"/>
      <c r="EXN4"/>
      <c r="EXO4"/>
      <c r="EXP4"/>
      <c r="EXQ4"/>
      <c r="EXR4"/>
      <c r="EXS4"/>
      <c r="EXT4"/>
      <c r="EXU4"/>
      <c r="EXV4"/>
      <c r="EXW4"/>
      <c r="EXX4"/>
      <c r="EXY4"/>
      <c r="EXZ4"/>
      <c r="EYA4"/>
      <c r="EYB4"/>
      <c r="EYC4"/>
      <c r="EYD4"/>
      <c r="EYE4"/>
      <c r="EYF4"/>
      <c r="EYG4"/>
      <c r="EYH4"/>
      <c r="EYI4"/>
      <c r="EYJ4"/>
      <c r="EYK4"/>
      <c r="EYL4"/>
      <c r="EYM4"/>
      <c r="EYN4"/>
      <c r="EYO4"/>
      <c r="EYP4"/>
      <c r="EYQ4"/>
      <c r="EYR4"/>
      <c r="EYS4"/>
      <c r="EYT4"/>
      <c r="EYU4"/>
      <c r="EYV4"/>
      <c r="EYW4"/>
      <c r="EYX4"/>
      <c r="EYY4"/>
      <c r="EYZ4"/>
      <c r="EZA4"/>
      <c r="EZB4"/>
      <c r="EZC4"/>
      <c r="EZD4"/>
      <c r="EZE4"/>
      <c r="EZF4"/>
      <c r="EZG4"/>
      <c r="EZH4"/>
      <c r="EZI4"/>
      <c r="EZJ4"/>
      <c r="EZK4"/>
      <c r="EZL4"/>
      <c r="EZM4"/>
      <c r="EZN4"/>
      <c r="EZO4"/>
      <c r="EZP4"/>
      <c r="EZQ4"/>
      <c r="EZR4"/>
      <c r="EZS4"/>
      <c r="EZT4"/>
      <c r="EZU4"/>
      <c r="EZV4"/>
      <c r="EZW4"/>
      <c r="EZX4"/>
      <c r="EZY4"/>
      <c r="EZZ4"/>
      <c r="FAA4"/>
      <c r="FAB4"/>
      <c r="FAC4"/>
      <c r="FAD4"/>
      <c r="FAE4"/>
      <c r="FAF4"/>
      <c r="FAG4"/>
      <c r="FAH4"/>
      <c r="FAI4"/>
      <c r="FAJ4"/>
      <c r="FAK4"/>
      <c r="FAL4"/>
      <c r="FAM4"/>
      <c r="FAN4"/>
      <c r="FAO4"/>
      <c r="FAP4"/>
      <c r="FAQ4"/>
      <c r="FAR4"/>
      <c r="FAS4"/>
      <c r="FAT4"/>
      <c r="FAU4"/>
      <c r="FAV4"/>
      <c r="FAW4"/>
      <c r="FAX4"/>
      <c r="FAY4"/>
      <c r="FAZ4"/>
      <c r="FBA4"/>
      <c r="FBB4"/>
      <c r="FBC4"/>
      <c r="FBD4"/>
      <c r="FBE4"/>
      <c r="FBF4"/>
      <c r="FBG4"/>
      <c r="FBH4"/>
      <c r="FBI4"/>
      <c r="FBJ4"/>
      <c r="FBK4"/>
      <c r="FBL4"/>
      <c r="FBM4"/>
      <c r="FBN4"/>
      <c r="FBO4"/>
      <c r="FBP4"/>
      <c r="FBQ4"/>
      <c r="FBR4"/>
      <c r="FBS4"/>
      <c r="FBT4"/>
      <c r="FBU4"/>
      <c r="FBV4"/>
      <c r="FBW4"/>
      <c r="FBX4"/>
      <c r="FBY4"/>
      <c r="FBZ4"/>
      <c r="FCA4"/>
      <c r="FCB4"/>
      <c r="FCC4"/>
      <c r="FCD4"/>
      <c r="FCE4"/>
      <c r="FCF4"/>
      <c r="FCG4"/>
      <c r="FCH4"/>
      <c r="FCI4"/>
      <c r="FCJ4"/>
      <c r="FCK4"/>
      <c r="FCL4"/>
      <c r="FCM4"/>
      <c r="FCN4"/>
      <c r="FCO4"/>
      <c r="FCP4"/>
      <c r="FCQ4"/>
      <c r="FCR4"/>
      <c r="FCS4"/>
      <c r="FCT4"/>
      <c r="FCU4"/>
      <c r="FCV4"/>
      <c r="FCW4"/>
      <c r="FCX4"/>
      <c r="FCY4"/>
      <c r="FCZ4"/>
      <c r="FDA4"/>
      <c r="FDB4"/>
      <c r="FDC4"/>
      <c r="FDD4"/>
      <c r="FDE4"/>
      <c r="FDF4"/>
      <c r="FDG4"/>
      <c r="FDH4"/>
      <c r="FDI4"/>
      <c r="FDJ4"/>
      <c r="FDK4"/>
      <c r="FDL4"/>
      <c r="FDM4"/>
      <c r="FDN4"/>
      <c r="FDO4"/>
      <c r="FDP4"/>
      <c r="FDQ4"/>
      <c r="FDR4"/>
      <c r="FDS4"/>
      <c r="FDT4"/>
      <c r="FDU4"/>
      <c r="FDV4"/>
      <c r="FDW4"/>
      <c r="FDX4"/>
      <c r="FDY4"/>
      <c r="FDZ4"/>
      <c r="FEA4"/>
      <c r="FEB4"/>
      <c r="FEC4"/>
      <c r="FED4"/>
      <c r="FEE4"/>
      <c r="FEF4"/>
      <c r="FEG4"/>
      <c r="FEH4"/>
      <c r="FEI4"/>
      <c r="FEJ4"/>
      <c r="FEK4"/>
      <c r="FEL4"/>
      <c r="FEM4"/>
      <c r="FEN4"/>
      <c r="FEO4"/>
      <c r="FEP4"/>
      <c r="FEQ4"/>
      <c r="FER4"/>
      <c r="FES4"/>
      <c r="FET4"/>
      <c r="FEU4"/>
      <c r="FEV4"/>
      <c r="FEW4"/>
      <c r="FEX4"/>
      <c r="FEY4"/>
      <c r="FEZ4"/>
      <c r="FFA4"/>
      <c r="FFB4"/>
      <c r="FFC4"/>
      <c r="FFD4"/>
      <c r="FFE4"/>
      <c r="FFF4"/>
      <c r="FFG4"/>
      <c r="FFH4"/>
      <c r="FFI4"/>
      <c r="FFJ4"/>
      <c r="FFK4"/>
      <c r="FFL4"/>
      <c r="FFM4"/>
      <c r="FFN4"/>
      <c r="FFO4"/>
      <c r="FFP4"/>
      <c r="FFQ4"/>
      <c r="FFR4"/>
      <c r="FFS4"/>
      <c r="FFT4"/>
      <c r="FFU4"/>
      <c r="FFV4"/>
      <c r="FFW4"/>
      <c r="FFX4"/>
      <c r="FFY4"/>
      <c r="FFZ4"/>
      <c r="FGA4"/>
      <c r="FGB4"/>
      <c r="FGC4"/>
      <c r="FGD4"/>
      <c r="FGE4"/>
      <c r="FGF4"/>
      <c r="FGG4"/>
      <c r="FGH4"/>
      <c r="FGI4"/>
      <c r="FGJ4"/>
      <c r="FGK4"/>
      <c r="FGL4"/>
      <c r="FGM4"/>
      <c r="FGN4"/>
      <c r="FGO4"/>
      <c r="FGP4"/>
      <c r="FGQ4"/>
      <c r="FGR4"/>
      <c r="FGS4"/>
      <c r="FGT4"/>
      <c r="FGU4"/>
      <c r="FGV4"/>
      <c r="FGW4"/>
      <c r="FGX4"/>
      <c r="FGY4"/>
      <c r="FGZ4"/>
      <c r="FHA4"/>
      <c r="FHB4"/>
      <c r="FHC4"/>
      <c r="FHD4"/>
      <c r="FHE4"/>
      <c r="FHF4"/>
      <c r="FHG4"/>
      <c r="FHH4"/>
      <c r="FHI4"/>
      <c r="FHJ4"/>
      <c r="FHK4"/>
      <c r="FHL4"/>
      <c r="FHM4"/>
      <c r="FHN4"/>
      <c r="FHO4"/>
      <c r="FHP4"/>
      <c r="FHQ4"/>
      <c r="FHR4"/>
      <c r="FHS4"/>
      <c r="FHT4"/>
      <c r="FHU4"/>
      <c r="FHV4"/>
      <c r="FHW4"/>
      <c r="FHX4"/>
      <c r="FHY4"/>
      <c r="FHZ4"/>
      <c r="FIA4"/>
      <c r="FIB4"/>
      <c r="FIC4"/>
      <c r="FID4"/>
      <c r="FIE4"/>
      <c r="FIF4"/>
      <c r="FIG4"/>
      <c r="FIH4"/>
      <c r="FII4"/>
      <c r="FIJ4"/>
      <c r="FIK4"/>
      <c r="FIL4"/>
      <c r="FIM4"/>
      <c r="FIN4"/>
      <c r="FIO4"/>
      <c r="FIP4"/>
      <c r="FIQ4"/>
      <c r="FIR4"/>
      <c r="FIS4"/>
      <c r="FIT4"/>
      <c r="FIU4"/>
      <c r="FIV4"/>
      <c r="FIW4"/>
      <c r="FIX4"/>
      <c r="FIY4"/>
      <c r="FIZ4"/>
      <c r="FJA4"/>
      <c r="FJB4"/>
      <c r="FJC4"/>
      <c r="FJD4"/>
      <c r="FJE4"/>
      <c r="FJF4"/>
      <c r="FJG4"/>
      <c r="FJH4"/>
      <c r="FJI4"/>
      <c r="FJJ4"/>
      <c r="FJK4"/>
      <c r="FJL4"/>
      <c r="FJM4"/>
      <c r="FJN4"/>
      <c r="FJO4"/>
      <c r="FJP4"/>
      <c r="FJQ4"/>
      <c r="FJR4"/>
      <c r="FJS4"/>
      <c r="FJT4"/>
      <c r="FJU4"/>
      <c r="FJV4"/>
      <c r="FJW4"/>
      <c r="FJX4"/>
      <c r="FJY4"/>
      <c r="FJZ4"/>
      <c r="FKA4"/>
      <c r="FKB4"/>
      <c r="FKC4"/>
      <c r="FKD4"/>
      <c r="FKE4"/>
      <c r="FKF4"/>
      <c r="FKG4"/>
      <c r="FKH4"/>
      <c r="FKI4"/>
      <c r="FKJ4"/>
      <c r="FKK4"/>
      <c r="FKL4"/>
      <c r="FKM4"/>
      <c r="FKN4"/>
      <c r="FKO4"/>
      <c r="FKP4"/>
      <c r="FKQ4"/>
      <c r="FKR4"/>
      <c r="FKS4"/>
      <c r="FKT4"/>
      <c r="FKU4"/>
      <c r="FKV4"/>
      <c r="FKW4"/>
      <c r="FKX4"/>
      <c r="FKY4"/>
      <c r="FKZ4"/>
      <c r="FLA4"/>
      <c r="FLB4"/>
      <c r="FLC4"/>
      <c r="FLD4"/>
      <c r="FLE4"/>
      <c r="FLF4"/>
      <c r="FLG4"/>
      <c r="FLH4"/>
      <c r="FLI4"/>
      <c r="FLJ4"/>
      <c r="FLK4"/>
      <c r="FLL4"/>
      <c r="FLM4"/>
      <c r="FLN4"/>
      <c r="FLO4"/>
      <c r="FLP4"/>
      <c r="FLQ4"/>
      <c r="FLR4"/>
      <c r="FLS4"/>
      <c r="FLT4"/>
      <c r="FLU4"/>
      <c r="FLV4"/>
      <c r="FLW4"/>
      <c r="FLX4"/>
      <c r="FLY4"/>
      <c r="FLZ4"/>
      <c r="FMA4"/>
      <c r="FMB4"/>
      <c r="FMC4"/>
      <c r="FMD4"/>
      <c r="FME4"/>
      <c r="FMF4"/>
      <c r="FMG4"/>
      <c r="FMH4"/>
      <c r="FMI4"/>
      <c r="FMJ4"/>
      <c r="FMK4"/>
      <c r="FML4"/>
      <c r="FMM4"/>
      <c r="FMN4"/>
      <c r="FMO4"/>
      <c r="FMP4"/>
      <c r="FMQ4"/>
      <c r="FMR4"/>
      <c r="FMS4"/>
      <c r="FMT4"/>
      <c r="FMU4"/>
      <c r="FMV4"/>
      <c r="FMW4"/>
      <c r="FMX4"/>
      <c r="FMY4"/>
      <c r="FMZ4"/>
      <c r="FNA4"/>
      <c r="FNB4"/>
      <c r="FNC4"/>
      <c r="FND4"/>
      <c r="FNE4"/>
      <c r="FNF4"/>
      <c r="FNG4"/>
      <c r="FNH4"/>
      <c r="FNI4"/>
      <c r="FNJ4"/>
      <c r="FNK4"/>
      <c r="FNL4"/>
      <c r="FNM4"/>
      <c r="FNN4"/>
      <c r="FNO4"/>
      <c r="FNP4"/>
      <c r="FNQ4"/>
      <c r="FNR4"/>
      <c r="FNS4"/>
      <c r="FNT4"/>
      <c r="FNU4"/>
      <c r="FNV4"/>
      <c r="FNW4"/>
      <c r="FNX4"/>
      <c r="FNY4"/>
      <c r="FNZ4"/>
      <c r="FOA4"/>
      <c r="FOB4"/>
      <c r="FOC4"/>
      <c r="FOD4"/>
      <c r="FOE4"/>
      <c r="FOF4"/>
      <c r="FOG4"/>
      <c r="FOH4"/>
      <c r="FOI4"/>
      <c r="FOJ4"/>
      <c r="FOK4"/>
      <c r="FOL4"/>
      <c r="FOM4"/>
      <c r="FON4"/>
      <c r="FOO4"/>
      <c r="FOP4"/>
      <c r="FOQ4"/>
      <c r="FOR4"/>
      <c r="FOS4"/>
      <c r="FOT4"/>
      <c r="FOU4"/>
      <c r="FOV4"/>
      <c r="FOW4"/>
      <c r="FOX4"/>
      <c r="FOY4"/>
      <c r="FOZ4"/>
      <c r="FPA4"/>
      <c r="FPB4"/>
      <c r="FPC4"/>
      <c r="FPD4"/>
      <c r="FPE4"/>
      <c r="FPF4"/>
      <c r="FPG4"/>
      <c r="FPH4"/>
      <c r="FPI4"/>
      <c r="FPJ4"/>
      <c r="FPK4"/>
      <c r="FPL4"/>
      <c r="FPM4"/>
      <c r="FPN4"/>
      <c r="FPO4"/>
      <c r="FPP4"/>
      <c r="FPQ4"/>
      <c r="FPR4"/>
      <c r="FPS4"/>
      <c r="FPT4"/>
      <c r="FPU4"/>
      <c r="FPV4"/>
      <c r="FPW4"/>
      <c r="FPX4"/>
      <c r="FPY4"/>
      <c r="FPZ4"/>
      <c r="FQA4"/>
      <c r="FQB4"/>
      <c r="FQC4"/>
      <c r="FQD4"/>
      <c r="FQE4"/>
      <c r="FQF4"/>
      <c r="FQG4"/>
      <c r="FQH4"/>
      <c r="FQI4"/>
      <c r="FQJ4"/>
      <c r="FQK4"/>
      <c r="FQL4"/>
      <c r="FQM4"/>
      <c r="FQN4"/>
      <c r="FQO4"/>
      <c r="FQP4"/>
      <c r="FQQ4"/>
      <c r="FQR4"/>
      <c r="FQS4"/>
      <c r="FQT4"/>
      <c r="FQU4"/>
      <c r="FQV4"/>
      <c r="FQW4"/>
      <c r="FQX4"/>
      <c r="FQY4"/>
      <c r="FQZ4"/>
      <c r="FRA4"/>
      <c r="FRB4"/>
      <c r="FRC4"/>
      <c r="FRD4"/>
      <c r="FRE4"/>
      <c r="FRF4"/>
      <c r="FRG4"/>
      <c r="FRH4"/>
      <c r="FRI4"/>
      <c r="FRJ4"/>
      <c r="FRK4"/>
      <c r="FRL4"/>
      <c r="FRM4"/>
      <c r="FRN4"/>
      <c r="FRO4"/>
      <c r="FRP4"/>
      <c r="FRQ4"/>
      <c r="FRR4"/>
      <c r="FRS4"/>
      <c r="FRT4"/>
      <c r="FRU4"/>
      <c r="FRV4"/>
      <c r="FRW4"/>
      <c r="FRX4"/>
      <c r="FRY4"/>
      <c r="FRZ4"/>
      <c r="FSA4"/>
      <c r="FSB4"/>
      <c r="FSC4"/>
      <c r="FSD4"/>
      <c r="FSE4"/>
      <c r="FSF4"/>
      <c r="FSG4"/>
      <c r="FSH4"/>
      <c r="FSI4"/>
      <c r="FSJ4"/>
      <c r="FSK4"/>
      <c r="FSL4"/>
      <c r="FSM4"/>
      <c r="FSN4"/>
      <c r="FSO4"/>
      <c r="FSP4"/>
      <c r="FSQ4"/>
      <c r="FSR4"/>
      <c r="FSS4"/>
      <c r="FST4"/>
      <c r="FSU4"/>
      <c r="FSV4"/>
      <c r="FSW4"/>
      <c r="FSX4"/>
      <c r="FSY4"/>
      <c r="FSZ4"/>
      <c r="FTA4"/>
      <c r="FTB4"/>
      <c r="FTC4"/>
      <c r="FTD4"/>
      <c r="FTE4"/>
      <c r="FTF4"/>
      <c r="FTG4"/>
      <c r="FTH4"/>
      <c r="FTI4"/>
      <c r="FTJ4"/>
      <c r="FTK4"/>
      <c r="FTL4"/>
      <c r="FTM4"/>
      <c r="FTN4"/>
      <c r="FTO4"/>
      <c r="FTP4"/>
      <c r="FTQ4"/>
      <c r="FTR4"/>
      <c r="FTS4"/>
      <c r="FTT4"/>
      <c r="FTU4"/>
      <c r="FTV4"/>
      <c r="FTW4"/>
      <c r="FTX4"/>
      <c r="FTY4"/>
      <c r="FTZ4"/>
      <c r="FUA4"/>
      <c r="FUB4"/>
      <c r="FUC4"/>
      <c r="FUD4"/>
      <c r="FUE4"/>
      <c r="FUF4"/>
      <c r="FUG4"/>
      <c r="FUH4"/>
      <c r="FUI4"/>
      <c r="FUJ4"/>
      <c r="FUK4"/>
      <c r="FUL4"/>
      <c r="FUM4"/>
      <c r="FUN4"/>
      <c r="FUO4"/>
      <c r="FUP4"/>
      <c r="FUQ4"/>
      <c r="FUR4"/>
      <c r="FUS4"/>
      <c r="FUT4"/>
      <c r="FUU4"/>
      <c r="FUV4"/>
      <c r="FUW4"/>
      <c r="FUX4"/>
      <c r="FUY4"/>
      <c r="FUZ4"/>
      <c r="FVA4"/>
      <c r="FVB4"/>
      <c r="FVC4"/>
      <c r="FVD4"/>
      <c r="FVE4"/>
      <c r="FVF4"/>
      <c r="FVG4"/>
      <c r="FVH4"/>
      <c r="FVI4"/>
      <c r="FVJ4"/>
      <c r="FVK4"/>
      <c r="FVL4"/>
      <c r="FVM4"/>
      <c r="FVN4"/>
      <c r="FVO4"/>
      <c r="FVP4"/>
      <c r="FVQ4"/>
      <c r="FVR4"/>
      <c r="FVS4"/>
      <c r="FVT4"/>
      <c r="FVU4"/>
      <c r="FVV4"/>
      <c r="FVW4"/>
      <c r="FVX4"/>
      <c r="FVY4"/>
      <c r="FVZ4"/>
      <c r="FWA4"/>
      <c r="FWB4"/>
      <c r="FWC4"/>
      <c r="FWD4"/>
      <c r="FWE4"/>
      <c r="FWF4"/>
      <c r="FWG4"/>
      <c r="FWH4"/>
      <c r="FWI4"/>
      <c r="FWJ4"/>
      <c r="FWK4"/>
      <c r="FWL4"/>
      <c r="FWM4"/>
      <c r="FWN4"/>
      <c r="FWO4"/>
      <c r="FWP4"/>
      <c r="FWQ4"/>
      <c r="FWR4"/>
      <c r="FWS4"/>
      <c r="FWT4"/>
      <c r="FWU4"/>
      <c r="FWV4"/>
      <c r="FWW4"/>
      <c r="FWX4"/>
      <c r="FWY4"/>
      <c r="FWZ4"/>
      <c r="FXA4"/>
      <c r="FXB4"/>
      <c r="FXC4"/>
      <c r="FXD4"/>
      <c r="FXE4"/>
      <c r="FXF4"/>
      <c r="FXG4"/>
      <c r="FXH4"/>
      <c r="FXI4"/>
      <c r="FXJ4"/>
      <c r="FXK4"/>
      <c r="FXL4"/>
      <c r="FXM4"/>
      <c r="FXN4"/>
      <c r="FXO4"/>
      <c r="FXP4"/>
      <c r="FXQ4"/>
      <c r="FXR4"/>
      <c r="FXS4"/>
      <c r="FXT4"/>
      <c r="FXU4"/>
      <c r="FXV4"/>
      <c r="FXW4"/>
      <c r="FXX4"/>
      <c r="FXY4"/>
      <c r="FXZ4"/>
      <c r="FYA4"/>
      <c r="FYB4"/>
      <c r="FYC4"/>
      <c r="FYD4"/>
      <c r="FYE4"/>
      <c r="FYF4"/>
      <c r="FYG4"/>
      <c r="FYH4"/>
      <c r="FYI4"/>
      <c r="FYJ4"/>
      <c r="FYK4"/>
      <c r="FYL4"/>
      <c r="FYM4"/>
      <c r="FYN4"/>
      <c r="FYO4"/>
      <c r="FYP4"/>
      <c r="FYQ4"/>
      <c r="FYR4"/>
      <c r="FYS4"/>
      <c r="FYT4"/>
      <c r="FYU4"/>
      <c r="FYV4"/>
      <c r="FYW4"/>
      <c r="FYX4"/>
      <c r="FYY4"/>
      <c r="FYZ4"/>
      <c r="FZA4"/>
      <c r="FZB4"/>
      <c r="FZC4"/>
      <c r="FZD4"/>
      <c r="FZE4"/>
      <c r="FZF4"/>
      <c r="FZG4"/>
      <c r="FZH4"/>
      <c r="FZI4"/>
      <c r="FZJ4"/>
      <c r="FZK4"/>
      <c r="FZL4"/>
      <c r="FZM4"/>
      <c r="FZN4"/>
      <c r="FZO4"/>
      <c r="FZP4"/>
      <c r="FZQ4"/>
      <c r="FZR4"/>
      <c r="FZS4"/>
      <c r="FZT4"/>
      <c r="FZU4"/>
      <c r="FZV4"/>
      <c r="FZW4"/>
      <c r="FZX4"/>
      <c r="FZY4"/>
      <c r="FZZ4"/>
      <c r="GAA4"/>
      <c r="GAB4"/>
      <c r="GAC4"/>
      <c r="GAD4"/>
      <c r="GAE4"/>
      <c r="GAF4"/>
      <c r="GAG4"/>
      <c r="GAH4"/>
      <c r="GAI4"/>
      <c r="GAJ4"/>
      <c r="GAK4"/>
      <c r="GAL4"/>
      <c r="GAM4"/>
      <c r="GAN4"/>
      <c r="GAO4"/>
      <c r="GAP4"/>
      <c r="GAQ4"/>
      <c r="GAR4"/>
      <c r="GAS4"/>
      <c r="GAT4"/>
      <c r="GAU4"/>
      <c r="GAV4"/>
      <c r="GAW4"/>
      <c r="GAX4"/>
      <c r="GAY4"/>
      <c r="GAZ4"/>
      <c r="GBA4"/>
      <c r="GBB4"/>
      <c r="GBC4"/>
      <c r="GBD4"/>
      <c r="GBE4"/>
      <c r="GBF4"/>
      <c r="GBG4"/>
      <c r="GBH4"/>
      <c r="GBI4"/>
      <c r="GBJ4"/>
      <c r="GBK4"/>
      <c r="GBL4"/>
      <c r="GBM4"/>
      <c r="GBN4"/>
      <c r="GBO4"/>
      <c r="GBP4"/>
      <c r="GBQ4"/>
      <c r="GBR4"/>
      <c r="GBS4"/>
      <c r="GBT4"/>
      <c r="GBU4"/>
      <c r="GBV4"/>
      <c r="GBW4"/>
      <c r="GBX4"/>
      <c r="GBY4"/>
      <c r="GBZ4"/>
      <c r="GCA4"/>
      <c r="GCB4"/>
      <c r="GCC4"/>
      <c r="GCD4"/>
      <c r="GCE4"/>
      <c r="GCF4"/>
      <c r="GCG4"/>
      <c r="GCH4"/>
      <c r="GCI4"/>
      <c r="GCJ4"/>
      <c r="GCK4"/>
      <c r="GCL4"/>
      <c r="GCM4"/>
      <c r="GCN4"/>
      <c r="GCO4"/>
      <c r="GCP4"/>
      <c r="GCQ4"/>
      <c r="GCR4"/>
      <c r="GCS4"/>
      <c r="GCT4"/>
      <c r="GCU4"/>
      <c r="GCV4"/>
      <c r="GCW4"/>
      <c r="GCX4"/>
      <c r="GCY4"/>
      <c r="GCZ4"/>
      <c r="GDA4"/>
      <c r="GDB4"/>
      <c r="GDC4"/>
      <c r="GDD4"/>
      <c r="GDE4"/>
      <c r="GDF4"/>
      <c r="GDG4"/>
      <c r="GDH4"/>
      <c r="GDI4"/>
      <c r="GDJ4"/>
      <c r="GDK4"/>
      <c r="GDL4"/>
      <c r="GDM4"/>
      <c r="GDN4"/>
      <c r="GDO4"/>
      <c r="GDP4"/>
      <c r="GDQ4"/>
      <c r="GDR4"/>
      <c r="GDS4"/>
      <c r="GDT4"/>
      <c r="GDU4"/>
      <c r="GDV4"/>
      <c r="GDW4"/>
      <c r="GDX4"/>
      <c r="GDY4"/>
      <c r="GDZ4"/>
      <c r="GEA4"/>
      <c r="GEB4"/>
      <c r="GEC4"/>
      <c r="GED4"/>
      <c r="GEE4"/>
      <c r="GEF4"/>
      <c r="GEG4"/>
      <c r="GEH4"/>
      <c r="GEI4"/>
      <c r="GEJ4"/>
      <c r="GEK4"/>
      <c r="GEL4"/>
      <c r="GEM4"/>
      <c r="GEN4"/>
      <c r="GEO4"/>
      <c r="GEP4"/>
      <c r="GEQ4"/>
      <c r="GER4"/>
      <c r="GES4"/>
      <c r="GET4"/>
      <c r="GEU4"/>
      <c r="GEV4"/>
      <c r="GEW4"/>
      <c r="GEX4"/>
      <c r="GEY4"/>
      <c r="GEZ4"/>
      <c r="GFA4"/>
      <c r="GFB4"/>
      <c r="GFC4"/>
      <c r="GFD4"/>
      <c r="GFE4"/>
      <c r="GFF4"/>
      <c r="GFG4"/>
      <c r="GFH4"/>
      <c r="GFI4"/>
      <c r="GFJ4"/>
      <c r="GFK4"/>
      <c r="GFL4"/>
      <c r="GFM4"/>
      <c r="GFN4"/>
      <c r="GFO4"/>
      <c r="GFP4"/>
      <c r="GFQ4"/>
      <c r="GFR4"/>
      <c r="GFS4"/>
      <c r="GFT4"/>
      <c r="GFU4"/>
      <c r="GFV4"/>
      <c r="GFW4"/>
      <c r="GFX4"/>
      <c r="GFY4"/>
      <c r="GFZ4"/>
      <c r="GGA4"/>
      <c r="GGB4"/>
      <c r="GGC4"/>
      <c r="GGD4"/>
      <c r="GGE4"/>
      <c r="GGF4"/>
      <c r="GGG4"/>
      <c r="GGH4"/>
      <c r="GGI4"/>
      <c r="GGJ4"/>
      <c r="GGK4"/>
      <c r="GGL4"/>
      <c r="GGM4"/>
      <c r="GGN4"/>
      <c r="GGO4"/>
      <c r="GGP4"/>
      <c r="GGQ4"/>
      <c r="GGR4"/>
      <c r="GGS4"/>
      <c r="GGT4"/>
      <c r="GGU4"/>
      <c r="GGV4"/>
      <c r="GGW4"/>
      <c r="GGX4"/>
      <c r="GGY4"/>
      <c r="GGZ4"/>
      <c r="GHA4"/>
      <c r="GHB4"/>
      <c r="GHC4"/>
      <c r="GHD4"/>
      <c r="GHE4"/>
      <c r="GHF4"/>
      <c r="GHG4"/>
      <c r="GHH4"/>
      <c r="GHI4"/>
      <c r="GHJ4"/>
      <c r="GHK4"/>
      <c r="GHL4"/>
      <c r="GHM4"/>
      <c r="GHN4"/>
      <c r="GHO4"/>
      <c r="GHP4"/>
      <c r="GHQ4"/>
      <c r="GHR4"/>
      <c r="GHS4"/>
      <c r="GHT4"/>
      <c r="GHU4"/>
      <c r="GHV4"/>
      <c r="GHW4"/>
      <c r="GHX4"/>
      <c r="GHY4"/>
      <c r="GHZ4"/>
      <c r="GIA4"/>
      <c r="GIB4"/>
      <c r="GIC4"/>
      <c r="GID4"/>
      <c r="GIE4"/>
      <c r="GIF4"/>
      <c r="GIG4"/>
      <c r="GIH4"/>
      <c r="GII4"/>
      <c r="GIJ4"/>
      <c r="GIK4"/>
      <c r="GIL4"/>
      <c r="GIM4"/>
      <c r="GIN4"/>
      <c r="GIO4"/>
      <c r="GIP4"/>
      <c r="GIQ4"/>
      <c r="GIR4"/>
      <c r="GIS4"/>
      <c r="GIT4"/>
      <c r="GIU4"/>
      <c r="GIV4"/>
      <c r="GIW4"/>
      <c r="GIX4"/>
      <c r="GIY4"/>
      <c r="GIZ4"/>
      <c r="GJA4"/>
      <c r="GJB4"/>
      <c r="GJC4"/>
      <c r="GJD4"/>
      <c r="GJE4"/>
      <c r="GJF4"/>
      <c r="GJG4"/>
      <c r="GJH4"/>
      <c r="GJI4"/>
      <c r="GJJ4"/>
      <c r="GJK4"/>
      <c r="GJL4"/>
      <c r="GJM4"/>
      <c r="GJN4"/>
      <c r="GJO4"/>
      <c r="GJP4"/>
      <c r="GJQ4"/>
      <c r="GJR4"/>
      <c r="GJS4"/>
      <c r="GJT4"/>
      <c r="GJU4"/>
      <c r="GJV4"/>
      <c r="GJW4"/>
      <c r="GJX4"/>
      <c r="GJY4"/>
      <c r="GJZ4"/>
      <c r="GKA4"/>
      <c r="GKB4"/>
      <c r="GKC4"/>
      <c r="GKD4"/>
      <c r="GKE4"/>
      <c r="GKF4"/>
      <c r="GKG4"/>
      <c r="GKH4"/>
      <c r="GKI4"/>
      <c r="GKJ4"/>
      <c r="GKK4"/>
      <c r="GKL4"/>
      <c r="GKM4"/>
      <c r="GKN4"/>
      <c r="GKO4"/>
      <c r="GKP4"/>
      <c r="GKQ4"/>
      <c r="GKR4"/>
      <c r="GKS4"/>
      <c r="GKT4"/>
      <c r="GKU4"/>
      <c r="GKV4"/>
      <c r="GKW4"/>
      <c r="GKX4"/>
      <c r="GKY4"/>
      <c r="GKZ4"/>
      <c r="GLA4"/>
      <c r="GLB4"/>
      <c r="GLC4"/>
      <c r="GLD4"/>
      <c r="GLE4"/>
      <c r="GLF4"/>
      <c r="GLG4"/>
      <c r="GLH4"/>
      <c r="GLI4"/>
      <c r="GLJ4"/>
      <c r="GLK4"/>
      <c r="GLL4"/>
      <c r="GLM4"/>
      <c r="GLN4"/>
      <c r="GLO4"/>
      <c r="GLP4"/>
      <c r="GLQ4"/>
      <c r="GLR4"/>
      <c r="GLS4"/>
      <c r="GLT4"/>
      <c r="GLU4"/>
      <c r="GLV4"/>
      <c r="GLW4"/>
      <c r="GLX4"/>
      <c r="GLY4"/>
      <c r="GLZ4"/>
      <c r="GMA4"/>
      <c r="GMB4"/>
      <c r="GMC4"/>
      <c r="GMD4"/>
      <c r="GME4"/>
      <c r="GMF4"/>
      <c r="GMG4"/>
      <c r="GMH4"/>
      <c r="GMI4"/>
      <c r="GMJ4"/>
      <c r="GMK4"/>
      <c r="GML4"/>
      <c r="GMM4"/>
      <c r="GMN4"/>
      <c r="GMO4"/>
      <c r="GMP4"/>
      <c r="GMQ4"/>
      <c r="GMR4"/>
      <c r="GMS4"/>
      <c r="GMT4"/>
      <c r="GMU4"/>
      <c r="GMV4"/>
      <c r="GMW4"/>
      <c r="GMX4"/>
      <c r="GMY4"/>
      <c r="GMZ4"/>
      <c r="GNA4"/>
      <c r="GNB4"/>
      <c r="GNC4"/>
      <c r="GND4"/>
      <c r="GNE4"/>
      <c r="GNF4"/>
      <c r="GNG4"/>
      <c r="GNH4"/>
      <c r="GNI4"/>
      <c r="GNJ4"/>
      <c r="GNK4"/>
      <c r="GNL4"/>
      <c r="GNM4"/>
      <c r="GNN4"/>
      <c r="GNO4"/>
      <c r="GNP4"/>
      <c r="GNQ4"/>
      <c r="GNR4"/>
      <c r="GNS4"/>
      <c r="GNT4"/>
      <c r="GNU4"/>
      <c r="GNV4"/>
      <c r="GNW4"/>
      <c r="GNX4"/>
      <c r="GNY4"/>
      <c r="GNZ4"/>
      <c r="GOA4"/>
      <c r="GOB4"/>
      <c r="GOC4"/>
      <c r="GOD4"/>
      <c r="GOE4"/>
      <c r="GOF4"/>
      <c r="GOG4"/>
      <c r="GOH4"/>
      <c r="GOI4"/>
      <c r="GOJ4"/>
      <c r="GOK4"/>
      <c r="GOL4"/>
      <c r="GOM4"/>
      <c r="GON4"/>
      <c r="GOO4"/>
      <c r="GOP4"/>
      <c r="GOQ4"/>
      <c r="GOR4"/>
      <c r="GOS4"/>
      <c r="GOT4"/>
      <c r="GOU4"/>
      <c r="GOV4"/>
      <c r="GOW4"/>
      <c r="GOX4"/>
      <c r="GOY4"/>
      <c r="GOZ4"/>
      <c r="GPA4"/>
      <c r="GPB4"/>
      <c r="GPC4"/>
      <c r="GPD4"/>
      <c r="GPE4"/>
      <c r="GPF4"/>
      <c r="GPG4"/>
      <c r="GPH4"/>
      <c r="GPI4"/>
      <c r="GPJ4"/>
      <c r="GPK4"/>
      <c r="GPL4"/>
      <c r="GPM4"/>
      <c r="GPN4"/>
      <c r="GPO4"/>
      <c r="GPP4"/>
      <c r="GPQ4"/>
      <c r="GPR4"/>
      <c r="GPS4"/>
      <c r="GPT4"/>
      <c r="GPU4"/>
      <c r="GPV4"/>
      <c r="GPW4"/>
      <c r="GPX4"/>
      <c r="GPY4"/>
      <c r="GPZ4"/>
      <c r="GQA4"/>
      <c r="GQB4"/>
      <c r="GQC4"/>
      <c r="GQD4"/>
      <c r="GQE4"/>
      <c r="GQF4"/>
      <c r="GQG4"/>
      <c r="GQH4"/>
      <c r="GQI4"/>
      <c r="GQJ4"/>
      <c r="GQK4"/>
      <c r="GQL4"/>
      <c r="GQM4"/>
      <c r="GQN4"/>
      <c r="GQO4"/>
      <c r="GQP4"/>
      <c r="GQQ4"/>
      <c r="GQR4"/>
      <c r="GQS4"/>
      <c r="GQT4"/>
      <c r="GQU4"/>
      <c r="GQV4"/>
      <c r="GQW4"/>
      <c r="GQX4"/>
      <c r="GQY4"/>
      <c r="GQZ4"/>
      <c r="GRA4"/>
      <c r="GRB4"/>
      <c r="GRC4"/>
      <c r="GRD4"/>
      <c r="GRE4"/>
      <c r="GRF4"/>
      <c r="GRG4"/>
      <c r="GRH4"/>
      <c r="GRI4"/>
      <c r="GRJ4"/>
      <c r="GRK4"/>
      <c r="GRL4"/>
      <c r="GRM4"/>
      <c r="GRN4"/>
      <c r="GRO4"/>
      <c r="GRP4"/>
      <c r="GRQ4"/>
      <c r="GRR4"/>
      <c r="GRS4"/>
      <c r="GRT4"/>
      <c r="GRU4"/>
      <c r="GRV4"/>
      <c r="GRW4"/>
      <c r="GRX4"/>
      <c r="GRY4"/>
      <c r="GRZ4"/>
      <c r="GSA4"/>
      <c r="GSB4"/>
      <c r="GSC4"/>
      <c r="GSD4"/>
      <c r="GSE4"/>
      <c r="GSF4"/>
      <c r="GSG4"/>
      <c r="GSH4"/>
      <c r="GSI4"/>
      <c r="GSJ4"/>
      <c r="GSK4"/>
      <c r="GSL4"/>
      <c r="GSM4"/>
      <c r="GSN4"/>
      <c r="GSO4"/>
      <c r="GSP4"/>
      <c r="GSQ4"/>
      <c r="GSR4"/>
      <c r="GSS4"/>
      <c r="GST4"/>
      <c r="GSU4"/>
      <c r="GSV4"/>
      <c r="GSW4"/>
      <c r="GSX4"/>
      <c r="GSY4"/>
      <c r="GSZ4"/>
      <c r="GTA4"/>
      <c r="GTB4"/>
      <c r="GTC4"/>
      <c r="GTD4"/>
      <c r="GTE4"/>
      <c r="GTF4"/>
      <c r="GTG4"/>
      <c r="GTH4"/>
      <c r="GTI4"/>
      <c r="GTJ4"/>
      <c r="GTK4"/>
      <c r="GTL4"/>
      <c r="GTM4"/>
      <c r="GTN4"/>
      <c r="GTO4"/>
      <c r="GTP4"/>
      <c r="GTQ4"/>
      <c r="GTR4"/>
      <c r="GTS4"/>
      <c r="GTT4"/>
      <c r="GTU4"/>
      <c r="GTV4"/>
      <c r="GTW4"/>
      <c r="GTX4"/>
      <c r="GTY4"/>
      <c r="GTZ4"/>
      <c r="GUA4"/>
      <c r="GUB4"/>
      <c r="GUC4"/>
      <c r="GUD4"/>
      <c r="GUE4"/>
      <c r="GUF4"/>
      <c r="GUG4"/>
      <c r="GUH4"/>
      <c r="GUI4"/>
      <c r="GUJ4"/>
      <c r="GUK4"/>
      <c r="GUL4"/>
      <c r="GUM4"/>
      <c r="GUN4"/>
      <c r="GUO4"/>
      <c r="GUP4"/>
      <c r="GUQ4"/>
      <c r="GUR4"/>
      <c r="GUS4"/>
      <c r="GUT4"/>
      <c r="GUU4"/>
      <c r="GUV4"/>
      <c r="GUW4"/>
      <c r="GUX4"/>
      <c r="GUY4"/>
      <c r="GUZ4"/>
      <c r="GVA4"/>
      <c r="GVB4"/>
      <c r="GVC4"/>
      <c r="GVD4"/>
      <c r="GVE4"/>
      <c r="GVF4"/>
      <c r="GVG4"/>
      <c r="GVH4"/>
      <c r="GVI4"/>
      <c r="GVJ4"/>
      <c r="GVK4"/>
      <c r="GVL4"/>
      <c r="GVM4"/>
      <c r="GVN4"/>
      <c r="GVO4"/>
      <c r="GVP4"/>
      <c r="GVQ4"/>
      <c r="GVR4"/>
      <c r="GVS4"/>
      <c r="GVT4"/>
      <c r="GVU4"/>
      <c r="GVV4"/>
      <c r="GVW4"/>
      <c r="GVX4"/>
      <c r="GVY4"/>
      <c r="GVZ4"/>
      <c r="GWA4"/>
      <c r="GWB4"/>
      <c r="GWC4"/>
      <c r="GWD4"/>
      <c r="GWE4"/>
      <c r="GWF4"/>
      <c r="GWG4"/>
      <c r="GWH4"/>
      <c r="GWI4"/>
      <c r="GWJ4"/>
      <c r="GWK4"/>
      <c r="GWL4"/>
      <c r="GWM4"/>
      <c r="GWN4"/>
      <c r="GWO4"/>
      <c r="GWP4"/>
      <c r="GWQ4"/>
      <c r="GWR4"/>
      <c r="GWS4"/>
      <c r="GWT4"/>
      <c r="GWU4"/>
      <c r="GWV4"/>
      <c r="GWW4"/>
      <c r="GWX4"/>
      <c r="GWY4"/>
      <c r="GWZ4"/>
      <c r="GXA4"/>
      <c r="GXB4"/>
      <c r="GXC4"/>
      <c r="GXD4"/>
      <c r="GXE4"/>
      <c r="GXF4"/>
      <c r="GXG4"/>
      <c r="GXH4"/>
      <c r="GXI4"/>
      <c r="GXJ4"/>
      <c r="GXK4"/>
      <c r="GXL4"/>
      <c r="GXM4"/>
      <c r="GXN4"/>
      <c r="GXO4"/>
      <c r="GXP4"/>
      <c r="GXQ4"/>
      <c r="GXR4"/>
      <c r="GXS4"/>
      <c r="GXT4"/>
      <c r="GXU4"/>
      <c r="GXV4"/>
      <c r="GXW4"/>
      <c r="GXX4"/>
      <c r="GXY4"/>
      <c r="GXZ4"/>
      <c r="GYA4"/>
      <c r="GYB4"/>
      <c r="GYC4"/>
      <c r="GYD4"/>
      <c r="GYE4"/>
      <c r="GYF4"/>
      <c r="GYG4"/>
      <c r="GYH4"/>
      <c r="GYI4"/>
      <c r="GYJ4"/>
      <c r="GYK4"/>
      <c r="GYL4"/>
      <c r="GYM4"/>
      <c r="GYN4"/>
      <c r="GYO4"/>
      <c r="GYP4"/>
      <c r="GYQ4"/>
      <c r="GYR4"/>
      <c r="GYS4"/>
      <c r="GYT4"/>
      <c r="GYU4"/>
      <c r="GYV4"/>
      <c r="GYW4"/>
      <c r="GYX4"/>
      <c r="GYY4"/>
      <c r="GYZ4"/>
      <c r="GZA4"/>
      <c r="GZB4"/>
      <c r="GZC4"/>
      <c r="GZD4"/>
      <c r="GZE4"/>
      <c r="GZF4"/>
      <c r="GZG4"/>
      <c r="GZH4"/>
      <c r="GZI4"/>
      <c r="GZJ4"/>
      <c r="GZK4"/>
      <c r="GZL4"/>
      <c r="GZM4"/>
      <c r="GZN4"/>
      <c r="GZO4"/>
      <c r="GZP4"/>
      <c r="GZQ4"/>
      <c r="GZR4"/>
      <c r="GZS4"/>
      <c r="GZT4"/>
      <c r="GZU4"/>
      <c r="GZV4"/>
      <c r="GZW4"/>
      <c r="GZX4"/>
      <c r="GZY4"/>
      <c r="GZZ4"/>
      <c r="HAA4"/>
      <c r="HAB4"/>
      <c r="HAC4"/>
      <c r="HAD4"/>
      <c r="HAE4"/>
      <c r="HAF4"/>
      <c r="HAG4"/>
      <c r="HAH4"/>
      <c r="HAI4"/>
      <c r="HAJ4"/>
      <c r="HAK4"/>
      <c r="HAL4"/>
      <c r="HAM4"/>
      <c r="HAN4"/>
      <c r="HAO4"/>
      <c r="HAP4"/>
      <c r="HAQ4"/>
      <c r="HAR4"/>
      <c r="HAS4"/>
      <c r="HAT4"/>
      <c r="HAU4"/>
      <c r="HAV4"/>
      <c r="HAW4"/>
      <c r="HAX4"/>
      <c r="HAY4"/>
      <c r="HAZ4"/>
      <c r="HBA4"/>
      <c r="HBB4"/>
      <c r="HBC4"/>
      <c r="HBD4"/>
      <c r="HBE4"/>
      <c r="HBF4"/>
      <c r="HBG4"/>
      <c r="HBH4"/>
      <c r="HBI4"/>
      <c r="HBJ4"/>
      <c r="HBK4"/>
      <c r="HBL4"/>
      <c r="HBM4"/>
      <c r="HBN4"/>
      <c r="HBO4"/>
      <c r="HBP4"/>
      <c r="HBQ4"/>
      <c r="HBR4"/>
      <c r="HBS4"/>
      <c r="HBT4"/>
      <c r="HBU4"/>
      <c r="HBV4"/>
      <c r="HBW4"/>
      <c r="HBX4"/>
      <c r="HBY4"/>
      <c r="HBZ4"/>
      <c r="HCA4"/>
      <c r="HCB4"/>
      <c r="HCC4"/>
      <c r="HCD4"/>
      <c r="HCE4"/>
      <c r="HCF4"/>
      <c r="HCG4"/>
      <c r="HCH4"/>
      <c r="HCI4"/>
      <c r="HCJ4"/>
      <c r="HCK4"/>
      <c r="HCL4"/>
      <c r="HCM4"/>
      <c r="HCN4"/>
      <c r="HCO4"/>
      <c r="HCP4"/>
      <c r="HCQ4"/>
      <c r="HCR4"/>
      <c r="HCS4"/>
      <c r="HCT4"/>
      <c r="HCU4"/>
      <c r="HCV4"/>
      <c r="HCW4"/>
      <c r="HCX4"/>
      <c r="HCY4"/>
      <c r="HCZ4"/>
      <c r="HDA4"/>
      <c r="HDB4"/>
      <c r="HDC4"/>
      <c r="HDD4"/>
      <c r="HDE4"/>
      <c r="HDF4"/>
      <c r="HDG4"/>
      <c r="HDH4"/>
      <c r="HDI4"/>
      <c r="HDJ4"/>
      <c r="HDK4"/>
      <c r="HDL4"/>
      <c r="HDM4"/>
      <c r="HDN4"/>
      <c r="HDO4"/>
      <c r="HDP4"/>
      <c r="HDQ4"/>
      <c r="HDR4"/>
      <c r="HDS4"/>
      <c r="HDT4"/>
      <c r="HDU4"/>
      <c r="HDV4"/>
      <c r="HDW4"/>
      <c r="HDX4"/>
      <c r="HDY4"/>
      <c r="HDZ4"/>
      <c r="HEA4"/>
      <c r="HEB4"/>
      <c r="HEC4"/>
      <c r="HED4"/>
      <c r="HEE4"/>
      <c r="HEF4"/>
      <c r="HEG4"/>
      <c r="HEH4"/>
      <c r="HEI4"/>
      <c r="HEJ4"/>
      <c r="HEK4"/>
      <c r="HEL4"/>
      <c r="HEM4"/>
      <c r="HEN4"/>
      <c r="HEO4"/>
      <c r="HEP4"/>
      <c r="HEQ4"/>
      <c r="HER4"/>
      <c r="HES4"/>
      <c r="HET4"/>
      <c r="HEU4"/>
      <c r="HEV4"/>
      <c r="HEW4"/>
      <c r="HEX4"/>
      <c r="HEY4"/>
      <c r="HEZ4"/>
      <c r="HFA4"/>
      <c r="HFB4"/>
      <c r="HFC4"/>
      <c r="HFD4"/>
      <c r="HFE4"/>
      <c r="HFF4"/>
      <c r="HFG4"/>
      <c r="HFH4"/>
      <c r="HFI4"/>
      <c r="HFJ4"/>
      <c r="HFK4"/>
      <c r="HFL4"/>
      <c r="HFM4"/>
      <c r="HFN4"/>
      <c r="HFO4"/>
      <c r="HFP4"/>
      <c r="HFQ4"/>
      <c r="HFR4"/>
      <c r="HFS4"/>
      <c r="HFT4"/>
      <c r="HFU4"/>
      <c r="HFV4"/>
      <c r="HFW4"/>
      <c r="HFX4"/>
      <c r="HFY4"/>
      <c r="HFZ4"/>
      <c r="HGA4"/>
      <c r="HGB4"/>
      <c r="HGC4"/>
      <c r="HGD4"/>
      <c r="HGE4"/>
      <c r="HGF4"/>
      <c r="HGG4"/>
      <c r="HGH4"/>
      <c r="HGI4"/>
      <c r="HGJ4"/>
      <c r="HGK4"/>
      <c r="HGL4"/>
      <c r="HGM4"/>
      <c r="HGN4"/>
      <c r="HGO4"/>
      <c r="HGP4"/>
      <c r="HGQ4"/>
      <c r="HGR4"/>
      <c r="HGS4"/>
      <c r="HGT4"/>
      <c r="HGU4"/>
      <c r="HGV4"/>
      <c r="HGW4"/>
      <c r="HGX4"/>
      <c r="HGY4"/>
      <c r="HGZ4"/>
      <c r="HHA4"/>
      <c r="HHB4"/>
      <c r="HHC4"/>
      <c r="HHD4"/>
      <c r="HHE4"/>
      <c r="HHF4"/>
      <c r="HHG4"/>
      <c r="HHH4"/>
      <c r="HHI4"/>
      <c r="HHJ4"/>
      <c r="HHK4"/>
      <c r="HHL4"/>
      <c r="HHM4"/>
      <c r="HHN4"/>
      <c r="HHO4"/>
      <c r="HHP4"/>
      <c r="HHQ4"/>
      <c r="HHR4"/>
      <c r="HHS4"/>
      <c r="HHT4"/>
      <c r="HHU4"/>
      <c r="HHV4"/>
      <c r="HHW4"/>
      <c r="HHX4"/>
      <c r="HHY4"/>
      <c r="HHZ4"/>
      <c r="HIA4"/>
      <c r="HIB4"/>
      <c r="HIC4"/>
      <c r="HID4"/>
      <c r="HIE4"/>
      <c r="HIF4"/>
      <c r="HIG4"/>
      <c r="HIH4"/>
      <c r="HII4"/>
      <c r="HIJ4"/>
      <c r="HIK4"/>
      <c r="HIL4"/>
      <c r="HIM4"/>
      <c r="HIN4"/>
      <c r="HIO4"/>
      <c r="HIP4"/>
      <c r="HIQ4"/>
      <c r="HIR4"/>
      <c r="HIS4"/>
      <c r="HIT4"/>
      <c r="HIU4"/>
      <c r="HIV4"/>
      <c r="HIW4"/>
      <c r="HIX4"/>
      <c r="HIY4"/>
      <c r="HIZ4"/>
      <c r="HJA4"/>
      <c r="HJB4"/>
      <c r="HJC4"/>
      <c r="HJD4"/>
      <c r="HJE4"/>
      <c r="HJF4"/>
      <c r="HJG4"/>
      <c r="HJH4"/>
      <c r="HJI4"/>
      <c r="HJJ4"/>
      <c r="HJK4"/>
      <c r="HJL4"/>
      <c r="HJM4"/>
      <c r="HJN4"/>
      <c r="HJO4"/>
      <c r="HJP4"/>
      <c r="HJQ4"/>
      <c r="HJR4"/>
      <c r="HJS4"/>
      <c r="HJT4"/>
      <c r="HJU4"/>
      <c r="HJV4"/>
      <c r="HJW4"/>
      <c r="HJX4"/>
      <c r="HJY4"/>
      <c r="HJZ4"/>
      <c r="HKA4"/>
      <c r="HKB4"/>
      <c r="HKC4"/>
      <c r="HKD4"/>
      <c r="HKE4"/>
      <c r="HKF4"/>
      <c r="HKG4"/>
      <c r="HKH4"/>
      <c r="HKI4"/>
      <c r="HKJ4"/>
      <c r="HKK4"/>
      <c r="HKL4"/>
      <c r="HKM4"/>
      <c r="HKN4"/>
      <c r="HKO4"/>
      <c r="HKP4"/>
      <c r="HKQ4"/>
      <c r="HKR4"/>
      <c r="HKS4"/>
      <c r="HKT4"/>
      <c r="HKU4"/>
      <c r="HKV4"/>
      <c r="HKW4"/>
      <c r="HKX4"/>
      <c r="HKY4"/>
      <c r="HKZ4"/>
      <c r="HLA4"/>
      <c r="HLB4"/>
      <c r="HLC4"/>
      <c r="HLD4"/>
      <c r="HLE4"/>
      <c r="HLF4"/>
      <c r="HLG4"/>
      <c r="HLH4"/>
      <c r="HLI4"/>
      <c r="HLJ4"/>
      <c r="HLK4"/>
      <c r="HLL4"/>
      <c r="HLM4"/>
      <c r="HLN4"/>
      <c r="HLO4"/>
      <c r="HLP4"/>
      <c r="HLQ4"/>
      <c r="HLR4"/>
      <c r="HLS4"/>
      <c r="HLT4"/>
      <c r="HLU4"/>
      <c r="HLV4"/>
      <c r="HLW4"/>
      <c r="HLX4"/>
      <c r="HLY4"/>
      <c r="HLZ4"/>
      <c r="HMA4"/>
      <c r="HMB4"/>
      <c r="HMC4"/>
      <c r="HMD4"/>
      <c r="HME4"/>
      <c r="HMF4"/>
      <c r="HMG4"/>
      <c r="HMH4"/>
      <c r="HMI4"/>
      <c r="HMJ4"/>
      <c r="HMK4"/>
      <c r="HML4"/>
      <c r="HMM4"/>
      <c r="HMN4"/>
      <c r="HMO4"/>
      <c r="HMP4"/>
      <c r="HMQ4"/>
      <c r="HMR4"/>
      <c r="HMS4"/>
      <c r="HMT4"/>
      <c r="HMU4"/>
      <c r="HMV4"/>
      <c r="HMW4"/>
      <c r="HMX4"/>
      <c r="HMY4"/>
      <c r="HMZ4"/>
      <c r="HNA4"/>
      <c r="HNB4"/>
      <c r="HNC4"/>
      <c r="HND4"/>
      <c r="HNE4"/>
      <c r="HNF4"/>
      <c r="HNG4"/>
      <c r="HNH4"/>
      <c r="HNI4"/>
      <c r="HNJ4"/>
      <c r="HNK4"/>
      <c r="HNL4"/>
      <c r="HNM4"/>
      <c r="HNN4"/>
      <c r="HNO4"/>
      <c r="HNP4"/>
      <c r="HNQ4"/>
      <c r="HNR4"/>
      <c r="HNS4"/>
      <c r="HNT4"/>
      <c r="HNU4"/>
      <c r="HNV4"/>
      <c r="HNW4"/>
      <c r="HNX4"/>
      <c r="HNY4"/>
      <c r="HNZ4"/>
      <c r="HOA4"/>
      <c r="HOB4"/>
      <c r="HOC4"/>
      <c r="HOD4"/>
      <c r="HOE4"/>
      <c r="HOF4"/>
      <c r="HOG4"/>
      <c r="HOH4"/>
      <c r="HOI4"/>
      <c r="HOJ4"/>
      <c r="HOK4"/>
      <c r="HOL4"/>
      <c r="HOM4"/>
      <c r="HON4"/>
      <c r="HOO4"/>
      <c r="HOP4"/>
      <c r="HOQ4"/>
      <c r="HOR4"/>
      <c r="HOS4"/>
      <c r="HOT4"/>
      <c r="HOU4"/>
      <c r="HOV4"/>
      <c r="HOW4"/>
      <c r="HOX4"/>
      <c r="HOY4"/>
      <c r="HOZ4"/>
      <c r="HPA4"/>
      <c r="HPB4"/>
      <c r="HPC4"/>
      <c r="HPD4"/>
      <c r="HPE4"/>
      <c r="HPF4"/>
      <c r="HPG4"/>
      <c r="HPH4"/>
      <c r="HPI4"/>
      <c r="HPJ4"/>
      <c r="HPK4"/>
      <c r="HPL4"/>
      <c r="HPM4"/>
      <c r="HPN4"/>
      <c r="HPO4"/>
      <c r="HPP4"/>
      <c r="HPQ4"/>
      <c r="HPR4"/>
      <c r="HPS4"/>
      <c r="HPT4"/>
      <c r="HPU4"/>
      <c r="HPV4"/>
      <c r="HPW4"/>
      <c r="HPX4"/>
      <c r="HPY4"/>
      <c r="HPZ4"/>
      <c r="HQA4"/>
      <c r="HQB4"/>
      <c r="HQC4"/>
      <c r="HQD4"/>
      <c r="HQE4"/>
      <c r="HQF4"/>
      <c r="HQG4"/>
      <c r="HQH4"/>
      <c r="HQI4"/>
      <c r="HQJ4"/>
      <c r="HQK4"/>
      <c r="HQL4"/>
      <c r="HQM4"/>
      <c r="HQN4"/>
      <c r="HQO4"/>
      <c r="HQP4"/>
      <c r="HQQ4"/>
      <c r="HQR4"/>
      <c r="HQS4"/>
      <c r="HQT4"/>
      <c r="HQU4"/>
      <c r="HQV4"/>
      <c r="HQW4"/>
      <c r="HQX4"/>
      <c r="HQY4"/>
      <c r="HQZ4"/>
      <c r="HRA4"/>
      <c r="HRB4"/>
      <c r="HRC4"/>
      <c r="HRD4"/>
      <c r="HRE4"/>
      <c r="HRF4"/>
      <c r="HRG4"/>
      <c r="HRH4"/>
      <c r="HRI4"/>
      <c r="HRJ4"/>
      <c r="HRK4"/>
      <c r="HRL4"/>
      <c r="HRM4"/>
      <c r="HRN4"/>
      <c r="HRO4"/>
      <c r="HRP4"/>
      <c r="HRQ4"/>
      <c r="HRR4"/>
      <c r="HRS4"/>
      <c r="HRT4"/>
      <c r="HRU4"/>
      <c r="HRV4"/>
      <c r="HRW4"/>
      <c r="HRX4"/>
      <c r="HRY4"/>
      <c r="HRZ4"/>
      <c r="HSA4"/>
      <c r="HSB4"/>
      <c r="HSC4"/>
      <c r="HSD4"/>
      <c r="HSE4"/>
      <c r="HSF4"/>
      <c r="HSG4"/>
      <c r="HSH4"/>
      <c r="HSI4"/>
      <c r="HSJ4"/>
      <c r="HSK4"/>
      <c r="HSL4"/>
      <c r="HSM4"/>
      <c r="HSN4"/>
      <c r="HSO4"/>
      <c r="HSP4"/>
      <c r="HSQ4"/>
      <c r="HSR4"/>
      <c r="HSS4"/>
      <c r="HST4"/>
      <c r="HSU4"/>
      <c r="HSV4"/>
      <c r="HSW4"/>
      <c r="HSX4"/>
      <c r="HSY4"/>
      <c r="HSZ4"/>
      <c r="HTA4"/>
      <c r="HTB4"/>
      <c r="HTC4"/>
      <c r="HTD4"/>
      <c r="HTE4"/>
      <c r="HTF4"/>
      <c r="HTG4"/>
      <c r="HTH4"/>
      <c r="HTI4"/>
      <c r="HTJ4"/>
      <c r="HTK4"/>
      <c r="HTL4"/>
      <c r="HTM4"/>
      <c r="HTN4"/>
      <c r="HTO4"/>
      <c r="HTP4"/>
      <c r="HTQ4"/>
      <c r="HTR4"/>
      <c r="HTS4"/>
      <c r="HTT4"/>
      <c r="HTU4"/>
      <c r="HTV4"/>
      <c r="HTW4"/>
      <c r="HTX4"/>
      <c r="HTY4"/>
      <c r="HTZ4"/>
      <c r="HUA4"/>
      <c r="HUB4"/>
      <c r="HUC4"/>
      <c r="HUD4"/>
      <c r="HUE4"/>
      <c r="HUF4"/>
      <c r="HUG4"/>
      <c r="HUH4"/>
      <c r="HUI4"/>
      <c r="HUJ4"/>
      <c r="HUK4"/>
      <c r="HUL4"/>
      <c r="HUM4"/>
      <c r="HUN4"/>
      <c r="HUO4"/>
      <c r="HUP4"/>
      <c r="HUQ4"/>
      <c r="HUR4"/>
      <c r="HUS4"/>
      <c r="HUT4"/>
      <c r="HUU4"/>
      <c r="HUV4"/>
      <c r="HUW4"/>
      <c r="HUX4"/>
      <c r="HUY4"/>
      <c r="HUZ4"/>
      <c r="HVA4"/>
      <c r="HVB4"/>
      <c r="HVC4"/>
      <c r="HVD4"/>
      <c r="HVE4"/>
      <c r="HVF4"/>
      <c r="HVG4"/>
      <c r="HVH4"/>
      <c r="HVI4"/>
      <c r="HVJ4"/>
      <c r="HVK4"/>
      <c r="HVL4"/>
      <c r="HVM4"/>
      <c r="HVN4"/>
      <c r="HVO4"/>
      <c r="HVP4"/>
      <c r="HVQ4"/>
      <c r="HVR4"/>
      <c r="HVS4"/>
      <c r="HVT4"/>
      <c r="HVU4"/>
      <c r="HVV4"/>
      <c r="HVW4"/>
      <c r="HVX4"/>
      <c r="HVY4"/>
      <c r="HVZ4"/>
      <c r="HWA4"/>
      <c r="HWB4"/>
      <c r="HWC4"/>
      <c r="HWD4"/>
      <c r="HWE4"/>
      <c r="HWF4"/>
      <c r="HWG4"/>
      <c r="HWH4"/>
      <c r="HWI4"/>
      <c r="HWJ4"/>
      <c r="HWK4"/>
      <c r="HWL4"/>
      <c r="HWM4"/>
      <c r="HWN4"/>
      <c r="HWO4"/>
      <c r="HWP4"/>
      <c r="HWQ4"/>
      <c r="HWR4"/>
      <c r="HWS4"/>
      <c r="HWT4"/>
      <c r="HWU4"/>
      <c r="HWV4"/>
      <c r="HWW4"/>
      <c r="HWX4"/>
      <c r="HWY4"/>
      <c r="HWZ4"/>
      <c r="HXA4"/>
      <c r="HXB4"/>
      <c r="HXC4"/>
      <c r="HXD4"/>
      <c r="HXE4"/>
      <c r="HXF4"/>
      <c r="HXG4"/>
      <c r="HXH4"/>
      <c r="HXI4"/>
      <c r="HXJ4"/>
      <c r="HXK4"/>
      <c r="HXL4"/>
      <c r="HXM4"/>
      <c r="HXN4"/>
      <c r="HXO4"/>
      <c r="HXP4"/>
      <c r="HXQ4"/>
      <c r="HXR4"/>
      <c r="HXS4"/>
      <c r="HXT4"/>
      <c r="HXU4"/>
      <c r="HXV4"/>
      <c r="HXW4"/>
      <c r="HXX4"/>
      <c r="HXY4"/>
      <c r="HXZ4"/>
      <c r="HYA4"/>
      <c r="HYB4"/>
      <c r="HYC4"/>
      <c r="HYD4"/>
      <c r="HYE4"/>
      <c r="HYF4"/>
      <c r="HYG4"/>
      <c r="HYH4"/>
      <c r="HYI4"/>
      <c r="HYJ4"/>
      <c r="HYK4"/>
      <c r="HYL4"/>
      <c r="HYM4"/>
      <c r="HYN4"/>
      <c r="HYO4"/>
      <c r="HYP4"/>
      <c r="HYQ4"/>
      <c r="HYR4"/>
      <c r="HYS4"/>
      <c r="HYT4"/>
      <c r="HYU4"/>
      <c r="HYV4"/>
      <c r="HYW4"/>
      <c r="HYX4"/>
      <c r="HYY4"/>
      <c r="HYZ4"/>
      <c r="HZA4"/>
      <c r="HZB4"/>
      <c r="HZC4"/>
      <c r="HZD4"/>
      <c r="HZE4"/>
      <c r="HZF4"/>
      <c r="HZG4"/>
      <c r="HZH4"/>
      <c r="HZI4"/>
      <c r="HZJ4"/>
      <c r="HZK4"/>
      <c r="HZL4"/>
      <c r="HZM4"/>
      <c r="HZN4"/>
      <c r="HZO4"/>
      <c r="HZP4"/>
      <c r="HZQ4"/>
      <c r="HZR4"/>
      <c r="HZS4"/>
      <c r="HZT4"/>
      <c r="HZU4"/>
      <c r="HZV4"/>
      <c r="HZW4"/>
      <c r="HZX4"/>
      <c r="HZY4"/>
      <c r="HZZ4"/>
      <c r="IAA4"/>
      <c r="IAB4"/>
      <c r="IAC4"/>
      <c r="IAD4"/>
      <c r="IAE4"/>
      <c r="IAF4"/>
      <c r="IAG4"/>
      <c r="IAH4"/>
      <c r="IAI4"/>
      <c r="IAJ4"/>
      <c r="IAK4"/>
      <c r="IAL4"/>
      <c r="IAM4"/>
      <c r="IAN4"/>
      <c r="IAO4"/>
      <c r="IAP4"/>
      <c r="IAQ4"/>
      <c r="IAR4"/>
      <c r="IAS4"/>
      <c r="IAT4"/>
      <c r="IAU4"/>
      <c r="IAV4"/>
      <c r="IAW4"/>
      <c r="IAX4"/>
      <c r="IAY4"/>
      <c r="IAZ4"/>
      <c r="IBA4"/>
      <c r="IBB4"/>
      <c r="IBC4"/>
      <c r="IBD4"/>
      <c r="IBE4"/>
      <c r="IBF4"/>
      <c r="IBG4"/>
      <c r="IBH4"/>
      <c r="IBI4"/>
      <c r="IBJ4"/>
      <c r="IBK4"/>
      <c r="IBL4"/>
      <c r="IBM4"/>
      <c r="IBN4"/>
      <c r="IBO4"/>
      <c r="IBP4"/>
      <c r="IBQ4"/>
      <c r="IBR4"/>
      <c r="IBS4"/>
      <c r="IBT4"/>
      <c r="IBU4"/>
      <c r="IBV4"/>
      <c r="IBW4"/>
      <c r="IBX4"/>
      <c r="IBY4"/>
      <c r="IBZ4"/>
      <c r="ICA4"/>
      <c r="ICB4"/>
      <c r="ICC4"/>
      <c r="ICD4"/>
      <c r="ICE4"/>
      <c r="ICF4"/>
      <c r="ICG4"/>
      <c r="ICH4"/>
      <c r="ICI4"/>
      <c r="ICJ4"/>
      <c r="ICK4"/>
      <c r="ICL4"/>
      <c r="ICM4"/>
      <c r="ICN4"/>
      <c r="ICO4"/>
      <c r="ICP4"/>
      <c r="ICQ4"/>
      <c r="ICR4"/>
      <c r="ICS4"/>
      <c r="ICT4"/>
      <c r="ICU4"/>
      <c r="ICV4"/>
      <c r="ICW4"/>
      <c r="ICX4"/>
      <c r="ICY4"/>
      <c r="ICZ4"/>
      <c r="IDA4"/>
      <c r="IDB4"/>
      <c r="IDC4"/>
      <c r="IDD4"/>
      <c r="IDE4"/>
      <c r="IDF4"/>
      <c r="IDG4"/>
      <c r="IDH4"/>
      <c r="IDI4"/>
      <c r="IDJ4"/>
      <c r="IDK4"/>
      <c r="IDL4"/>
      <c r="IDM4"/>
      <c r="IDN4"/>
      <c r="IDO4"/>
      <c r="IDP4"/>
      <c r="IDQ4"/>
      <c r="IDR4"/>
      <c r="IDS4"/>
      <c r="IDT4"/>
      <c r="IDU4"/>
      <c r="IDV4"/>
      <c r="IDW4"/>
      <c r="IDX4"/>
      <c r="IDY4"/>
      <c r="IDZ4"/>
      <c r="IEA4"/>
      <c r="IEB4"/>
      <c r="IEC4"/>
      <c r="IED4"/>
      <c r="IEE4"/>
      <c r="IEF4"/>
      <c r="IEG4"/>
      <c r="IEH4"/>
      <c r="IEI4"/>
      <c r="IEJ4"/>
      <c r="IEK4"/>
      <c r="IEL4"/>
      <c r="IEM4"/>
      <c r="IEN4"/>
      <c r="IEO4"/>
      <c r="IEP4"/>
      <c r="IEQ4"/>
      <c r="IER4"/>
      <c r="IES4"/>
      <c r="IET4"/>
      <c r="IEU4"/>
      <c r="IEV4"/>
      <c r="IEW4"/>
      <c r="IEX4"/>
      <c r="IEY4"/>
      <c r="IEZ4"/>
      <c r="IFA4"/>
      <c r="IFB4"/>
      <c r="IFC4"/>
      <c r="IFD4"/>
      <c r="IFE4"/>
      <c r="IFF4"/>
      <c r="IFG4"/>
      <c r="IFH4"/>
      <c r="IFI4"/>
      <c r="IFJ4"/>
      <c r="IFK4"/>
      <c r="IFL4"/>
      <c r="IFM4"/>
      <c r="IFN4"/>
      <c r="IFO4"/>
      <c r="IFP4"/>
      <c r="IFQ4"/>
      <c r="IFR4"/>
      <c r="IFS4"/>
      <c r="IFT4"/>
      <c r="IFU4"/>
      <c r="IFV4"/>
      <c r="IFW4"/>
      <c r="IFX4"/>
      <c r="IFY4"/>
      <c r="IFZ4"/>
      <c r="IGA4"/>
      <c r="IGB4"/>
      <c r="IGC4"/>
      <c r="IGD4"/>
      <c r="IGE4"/>
      <c r="IGF4"/>
      <c r="IGG4"/>
      <c r="IGH4"/>
      <c r="IGI4"/>
      <c r="IGJ4"/>
      <c r="IGK4"/>
      <c r="IGL4"/>
      <c r="IGM4"/>
      <c r="IGN4"/>
      <c r="IGO4"/>
      <c r="IGP4"/>
      <c r="IGQ4"/>
      <c r="IGR4"/>
      <c r="IGS4"/>
      <c r="IGT4"/>
      <c r="IGU4"/>
      <c r="IGV4"/>
      <c r="IGW4"/>
      <c r="IGX4"/>
      <c r="IGY4"/>
      <c r="IGZ4"/>
      <c r="IHA4"/>
      <c r="IHB4"/>
      <c r="IHC4"/>
      <c r="IHD4"/>
      <c r="IHE4"/>
      <c r="IHF4"/>
      <c r="IHG4"/>
      <c r="IHH4"/>
      <c r="IHI4"/>
      <c r="IHJ4"/>
      <c r="IHK4"/>
      <c r="IHL4"/>
      <c r="IHM4"/>
      <c r="IHN4"/>
      <c r="IHO4"/>
      <c r="IHP4"/>
      <c r="IHQ4"/>
      <c r="IHR4"/>
      <c r="IHS4"/>
      <c r="IHT4"/>
      <c r="IHU4"/>
      <c r="IHV4"/>
      <c r="IHW4"/>
      <c r="IHX4"/>
      <c r="IHY4"/>
      <c r="IHZ4"/>
      <c r="IIA4"/>
      <c r="IIB4"/>
      <c r="IIC4"/>
      <c r="IID4"/>
      <c r="IIE4"/>
      <c r="IIF4"/>
      <c r="IIG4"/>
      <c r="IIH4"/>
      <c r="III4"/>
      <c r="IIJ4"/>
      <c r="IIK4"/>
      <c r="IIL4"/>
      <c r="IIM4"/>
      <c r="IIN4"/>
      <c r="IIO4"/>
      <c r="IIP4"/>
      <c r="IIQ4"/>
      <c r="IIR4"/>
      <c r="IIS4"/>
      <c r="IIT4"/>
      <c r="IIU4"/>
      <c r="IIV4"/>
      <c r="IIW4"/>
      <c r="IIX4"/>
      <c r="IIY4"/>
      <c r="IIZ4"/>
      <c r="IJA4"/>
      <c r="IJB4"/>
      <c r="IJC4"/>
      <c r="IJD4"/>
      <c r="IJE4"/>
      <c r="IJF4"/>
      <c r="IJG4"/>
      <c r="IJH4"/>
      <c r="IJI4"/>
      <c r="IJJ4"/>
      <c r="IJK4"/>
      <c r="IJL4"/>
      <c r="IJM4"/>
      <c r="IJN4"/>
      <c r="IJO4"/>
      <c r="IJP4"/>
      <c r="IJQ4"/>
      <c r="IJR4"/>
      <c r="IJS4"/>
      <c r="IJT4"/>
      <c r="IJU4"/>
      <c r="IJV4"/>
      <c r="IJW4"/>
      <c r="IJX4"/>
      <c r="IJY4"/>
      <c r="IJZ4"/>
      <c r="IKA4"/>
      <c r="IKB4"/>
      <c r="IKC4"/>
      <c r="IKD4"/>
      <c r="IKE4"/>
      <c r="IKF4"/>
      <c r="IKG4"/>
      <c r="IKH4"/>
      <c r="IKI4"/>
      <c r="IKJ4"/>
      <c r="IKK4"/>
      <c r="IKL4"/>
      <c r="IKM4"/>
      <c r="IKN4"/>
      <c r="IKO4"/>
      <c r="IKP4"/>
      <c r="IKQ4"/>
      <c r="IKR4"/>
      <c r="IKS4"/>
      <c r="IKT4"/>
      <c r="IKU4"/>
      <c r="IKV4"/>
      <c r="IKW4"/>
      <c r="IKX4"/>
      <c r="IKY4"/>
      <c r="IKZ4"/>
      <c r="ILA4"/>
      <c r="ILB4"/>
      <c r="ILC4"/>
      <c r="ILD4"/>
      <c r="ILE4"/>
      <c r="ILF4"/>
      <c r="ILG4"/>
      <c r="ILH4"/>
      <c r="ILI4"/>
      <c r="ILJ4"/>
      <c r="ILK4"/>
      <c r="ILL4"/>
      <c r="ILM4"/>
      <c r="ILN4"/>
      <c r="ILO4"/>
      <c r="ILP4"/>
      <c r="ILQ4"/>
      <c r="ILR4"/>
      <c r="ILS4"/>
      <c r="ILT4"/>
      <c r="ILU4"/>
      <c r="ILV4"/>
      <c r="ILW4"/>
      <c r="ILX4"/>
      <c r="ILY4"/>
      <c r="ILZ4"/>
      <c r="IMA4"/>
      <c r="IMB4"/>
      <c r="IMC4"/>
      <c r="IMD4"/>
      <c r="IME4"/>
      <c r="IMF4"/>
      <c r="IMG4"/>
      <c r="IMH4"/>
      <c r="IMI4"/>
      <c r="IMJ4"/>
      <c r="IMK4"/>
      <c r="IML4"/>
      <c r="IMM4"/>
      <c r="IMN4"/>
      <c r="IMO4"/>
      <c r="IMP4"/>
      <c r="IMQ4"/>
      <c r="IMR4"/>
      <c r="IMS4"/>
      <c r="IMT4"/>
      <c r="IMU4"/>
      <c r="IMV4"/>
      <c r="IMW4"/>
      <c r="IMX4"/>
      <c r="IMY4"/>
      <c r="IMZ4"/>
      <c r="INA4"/>
      <c r="INB4"/>
      <c r="INC4"/>
      <c r="IND4"/>
      <c r="INE4"/>
      <c r="INF4"/>
      <c r="ING4"/>
      <c r="INH4"/>
      <c r="INI4"/>
      <c r="INJ4"/>
      <c r="INK4"/>
      <c r="INL4"/>
      <c r="INM4"/>
      <c r="INN4"/>
      <c r="INO4"/>
      <c r="INP4"/>
      <c r="INQ4"/>
      <c r="INR4"/>
      <c r="INS4"/>
      <c r="INT4"/>
      <c r="INU4"/>
      <c r="INV4"/>
      <c r="INW4"/>
      <c r="INX4"/>
      <c r="INY4"/>
      <c r="INZ4"/>
      <c r="IOA4"/>
      <c r="IOB4"/>
      <c r="IOC4"/>
      <c r="IOD4"/>
      <c r="IOE4"/>
      <c r="IOF4"/>
      <c r="IOG4"/>
      <c r="IOH4"/>
      <c r="IOI4"/>
      <c r="IOJ4"/>
      <c r="IOK4"/>
      <c r="IOL4"/>
      <c r="IOM4"/>
      <c r="ION4"/>
      <c r="IOO4"/>
      <c r="IOP4"/>
      <c r="IOQ4"/>
      <c r="IOR4"/>
      <c r="IOS4"/>
      <c r="IOT4"/>
      <c r="IOU4"/>
      <c r="IOV4"/>
      <c r="IOW4"/>
      <c r="IOX4"/>
      <c r="IOY4"/>
      <c r="IOZ4"/>
      <c r="IPA4"/>
      <c r="IPB4"/>
      <c r="IPC4"/>
      <c r="IPD4"/>
      <c r="IPE4"/>
      <c r="IPF4"/>
      <c r="IPG4"/>
      <c r="IPH4"/>
      <c r="IPI4"/>
      <c r="IPJ4"/>
      <c r="IPK4"/>
      <c r="IPL4"/>
      <c r="IPM4"/>
      <c r="IPN4"/>
      <c r="IPO4"/>
      <c r="IPP4"/>
      <c r="IPQ4"/>
      <c r="IPR4"/>
      <c r="IPS4"/>
      <c r="IPT4"/>
      <c r="IPU4"/>
      <c r="IPV4"/>
      <c r="IPW4"/>
      <c r="IPX4"/>
      <c r="IPY4"/>
      <c r="IPZ4"/>
      <c r="IQA4"/>
      <c r="IQB4"/>
      <c r="IQC4"/>
      <c r="IQD4"/>
      <c r="IQE4"/>
      <c r="IQF4"/>
      <c r="IQG4"/>
      <c r="IQH4"/>
      <c r="IQI4"/>
      <c r="IQJ4"/>
      <c r="IQK4"/>
      <c r="IQL4"/>
      <c r="IQM4"/>
      <c r="IQN4"/>
      <c r="IQO4"/>
      <c r="IQP4"/>
      <c r="IQQ4"/>
      <c r="IQR4"/>
      <c r="IQS4"/>
      <c r="IQT4"/>
      <c r="IQU4"/>
      <c r="IQV4"/>
      <c r="IQW4"/>
      <c r="IQX4"/>
      <c r="IQY4"/>
      <c r="IQZ4"/>
      <c r="IRA4"/>
      <c r="IRB4"/>
      <c r="IRC4"/>
      <c r="IRD4"/>
      <c r="IRE4"/>
      <c r="IRF4"/>
      <c r="IRG4"/>
      <c r="IRH4"/>
      <c r="IRI4"/>
      <c r="IRJ4"/>
      <c r="IRK4"/>
      <c r="IRL4"/>
      <c r="IRM4"/>
      <c r="IRN4"/>
      <c r="IRO4"/>
      <c r="IRP4"/>
      <c r="IRQ4"/>
      <c r="IRR4"/>
      <c r="IRS4"/>
      <c r="IRT4"/>
      <c r="IRU4"/>
      <c r="IRV4"/>
      <c r="IRW4"/>
      <c r="IRX4"/>
      <c r="IRY4"/>
      <c r="IRZ4"/>
      <c r="ISA4"/>
      <c r="ISB4"/>
      <c r="ISC4"/>
      <c r="ISD4"/>
      <c r="ISE4"/>
      <c r="ISF4"/>
      <c r="ISG4"/>
      <c r="ISH4"/>
      <c r="ISI4"/>
      <c r="ISJ4"/>
      <c r="ISK4"/>
      <c r="ISL4"/>
      <c r="ISM4"/>
      <c r="ISN4"/>
      <c r="ISO4"/>
      <c r="ISP4"/>
      <c r="ISQ4"/>
      <c r="ISR4"/>
      <c r="ISS4"/>
      <c r="IST4"/>
      <c r="ISU4"/>
      <c r="ISV4"/>
      <c r="ISW4"/>
      <c r="ISX4"/>
      <c r="ISY4"/>
      <c r="ISZ4"/>
      <c r="ITA4"/>
      <c r="ITB4"/>
      <c r="ITC4"/>
      <c r="ITD4"/>
      <c r="ITE4"/>
      <c r="ITF4"/>
      <c r="ITG4"/>
      <c r="ITH4"/>
      <c r="ITI4"/>
      <c r="ITJ4"/>
      <c r="ITK4"/>
      <c r="ITL4"/>
      <c r="ITM4"/>
      <c r="ITN4"/>
      <c r="ITO4"/>
      <c r="ITP4"/>
      <c r="ITQ4"/>
      <c r="ITR4"/>
      <c r="ITS4"/>
      <c r="ITT4"/>
      <c r="ITU4"/>
      <c r="ITV4"/>
      <c r="ITW4"/>
      <c r="ITX4"/>
      <c r="ITY4"/>
      <c r="ITZ4"/>
      <c r="IUA4"/>
      <c r="IUB4"/>
      <c r="IUC4"/>
      <c r="IUD4"/>
      <c r="IUE4"/>
      <c r="IUF4"/>
      <c r="IUG4"/>
      <c r="IUH4"/>
      <c r="IUI4"/>
      <c r="IUJ4"/>
      <c r="IUK4"/>
      <c r="IUL4"/>
      <c r="IUM4"/>
      <c r="IUN4"/>
      <c r="IUO4"/>
      <c r="IUP4"/>
      <c r="IUQ4"/>
      <c r="IUR4"/>
      <c r="IUS4"/>
      <c r="IUT4"/>
      <c r="IUU4"/>
      <c r="IUV4"/>
      <c r="IUW4"/>
      <c r="IUX4"/>
      <c r="IUY4"/>
      <c r="IUZ4"/>
      <c r="IVA4"/>
      <c r="IVB4"/>
      <c r="IVC4"/>
      <c r="IVD4"/>
      <c r="IVE4"/>
      <c r="IVF4"/>
      <c r="IVG4"/>
      <c r="IVH4"/>
      <c r="IVI4"/>
      <c r="IVJ4"/>
      <c r="IVK4"/>
      <c r="IVL4"/>
      <c r="IVM4"/>
      <c r="IVN4"/>
      <c r="IVO4"/>
      <c r="IVP4"/>
      <c r="IVQ4"/>
      <c r="IVR4"/>
      <c r="IVS4"/>
      <c r="IVT4"/>
      <c r="IVU4"/>
      <c r="IVV4"/>
      <c r="IVW4"/>
      <c r="IVX4"/>
      <c r="IVY4"/>
      <c r="IVZ4"/>
      <c r="IWA4"/>
      <c r="IWB4"/>
      <c r="IWC4"/>
      <c r="IWD4"/>
      <c r="IWE4"/>
      <c r="IWF4"/>
      <c r="IWG4"/>
      <c r="IWH4"/>
      <c r="IWI4"/>
      <c r="IWJ4"/>
      <c r="IWK4"/>
      <c r="IWL4"/>
      <c r="IWM4"/>
      <c r="IWN4"/>
      <c r="IWO4"/>
      <c r="IWP4"/>
      <c r="IWQ4"/>
      <c r="IWR4"/>
      <c r="IWS4"/>
      <c r="IWT4"/>
      <c r="IWU4"/>
      <c r="IWV4"/>
      <c r="IWW4"/>
      <c r="IWX4"/>
      <c r="IWY4"/>
      <c r="IWZ4"/>
      <c r="IXA4"/>
      <c r="IXB4"/>
      <c r="IXC4"/>
      <c r="IXD4"/>
      <c r="IXE4"/>
      <c r="IXF4"/>
      <c r="IXG4"/>
      <c r="IXH4"/>
      <c r="IXI4"/>
      <c r="IXJ4"/>
      <c r="IXK4"/>
      <c r="IXL4"/>
      <c r="IXM4"/>
      <c r="IXN4"/>
      <c r="IXO4"/>
      <c r="IXP4"/>
      <c r="IXQ4"/>
      <c r="IXR4"/>
      <c r="IXS4"/>
      <c r="IXT4"/>
      <c r="IXU4"/>
      <c r="IXV4"/>
      <c r="IXW4"/>
      <c r="IXX4"/>
      <c r="IXY4"/>
      <c r="IXZ4"/>
      <c r="IYA4"/>
      <c r="IYB4"/>
      <c r="IYC4"/>
      <c r="IYD4"/>
      <c r="IYE4"/>
      <c r="IYF4"/>
      <c r="IYG4"/>
      <c r="IYH4"/>
      <c r="IYI4"/>
      <c r="IYJ4"/>
      <c r="IYK4"/>
      <c r="IYL4"/>
      <c r="IYM4"/>
      <c r="IYN4"/>
      <c r="IYO4"/>
      <c r="IYP4"/>
      <c r="IYQ4"/>
      <c r="IYR4"/>
      <c r="IYS4"/>
      <c r="IYT4"/>
      <c r="IYU4"/>
      <c r="IYV4"/>
      <c r="IYW4"/>
      <c r="IYX4"/>
      <c r="IYY4"/>
      <c r="IYZ4"/>
      <c r="IZA4"/>
      <c r="IZB4"/>
      <c r="IZC4"/>
      <c r="IZD4"/>
      <c r="IZE4"/>
      <c r="IZF4"/>
      <c r="IZG4"/>
      <c r="IZH4"/>
      <c r="IZI4"/>
      <c r="IZJ4"/>
      <c r="IZK4"/>
      <c r="IZL4"/>
      <c r="IZM4"/>
      <c r="IZN4"/>
      <c r="IZO4"/>
      <c r="IZP4"/>
      <c r="IZQ4"/>
      <c r="IZR4"/>
      <c r="IZS4"/>
      <c r="IZT4"/>
      <c r="IZU4"/>
      <c r="IZV4"/>
      <c r="IZW4"/>
      <c r="IZX4"/>
      <c r="IZY4"/>
      <c r="IZZ4"/>
      <c r="JAA4"/>
      <c r="JAB4"/>
      <c r="JAC4"/>
      <c r="JAD4"/>
      <c r="JAE4"/>
      <c r="JAF4"/>
      <c r="JAG4"/>
      <c r="JAH4"/>
      <c r="JAI4"/>
      <c r="JAJ4"/>
      <c r="JAK4"/>
      <c r="JAL4"/>
      <c r="JAM4"/>
      <c r="JAN4"/>
      <c r="JAO4"/>
      <c r="JAP4"/>
      <c r="JAQ4"/>
      <c r="JAR4"/>
      <c r="JAS4"/>
      <c r="JAT4"/>
      <c r="JAU4"/>
      <c r="JAV4"/>
      <c r="JAW4"/>
      <c r="JAX4"/>
      <c r="JAY4"/>
      <c r="JAZ4"/>
      <c r="JBA4"/>
      <c r="JBB4"/>
      <c r="JBC4"/>
      <c r="JBD4"/>
      <c r="JBE4"/>
      <c r="JBF4"/>
      <c r="JBG4"/>
      <c r="JBH4"/>
      <c r="JBI4"/>
      <c r="JBJ4"/>
      <c r="JBK4"/>
      <c r="JBL4"/>
      <c r="JBM4"/>
      <c r="JBN4"/>
      <c r="JBO4"/>
      <c r="JBP4"/>
      <c r="JBQ4"/>
      <c r="JBR4"/>
      <c r="JBS4"/>
      <c r="JBT4"/>
      <c r="JBU4"/>
      <c r="JBV4"/>
      <c r="JBW4"/>
      <c r="JBX4"/>
      <c r="JBY4"/>
      <c r="JBZ4"/>
      <c r="JCA4"/>
      <c r="JCB4"/>
      <c r="JCC4"/>
      <c r="JCD4"/>
      <c r="JCE4"/>
      <c r="JCF4"/>
      <c r="JCG4"/>
      <c r="JCH4"/>
      <c r="JCI4"/>
      <c r="JCJ4"/>
      <c r="JCK4"/>
      <c r="JCL4"/>
      <c r="JCM4"/>
      <c r="JCN4"/>
      <c r="JCO4"/>
      <c r="JCP4"/>
      <c r="JCQ4"/>
      <c r="JCR4"/>
      <c r="JCS4"/>
      <c r="JCT4"/>
      <c r="JCU4"/>
      <c r="JCV4"/>
      <c r="JCW4"/>
      <c r="JCX4"/>
      <c r="JCY4"/>
      <c r="JCZ4"/>
      <c r="JDA4"/>
      <c r="JDB4"/>
      <c r="JDC4"/>
      <c r="JDD4"/>
      <c r="JDE4"/>
      <c r="JDF4"/>
      <c r="JDG4"/>
      <c r="JDH4"/>
      <c r="JDI4"/>
      <c r="JDJ4"/>
      <c r="JDK4"/>
      <c r="JDL4"/>
      <c r="JDM4"/>
      <c r="JDN4"/>
      <c r="JDO4"/>
      <c r="JDP4"/>
      <c r="JDQ4"/>
      <c r="JDR4"/>
      <c r="JDS4"/>
      <c r="JDT4"/>
      <c r="JDU4"/>
      <c r="JDV4"/>
      <c r="JDW4"/>
      <c r="JDX4"/>
      <c r="JDY4"/>
      <c r="JDZ4"/>
      <c r="JEA4"/>
      <c r="JEB4"/>
      <c r="JEC4"/>
      <c r="JED4"/>
      <c r="JEE4"/>
      <c r="JEF4"/>
      <c r="JEG4"/>
      <c r="JEH4"/>
      <c r="JEI4"/>
      <c r="JEJ4"/>
      <c r="JEK4"/>
      <c r="JEL4"/>
      <c r="JEM4"/>
      <c r="JEN4"/>
      <c r="JEO4"/>
      <c r="JEP4"/>
      <c r="JEQ4"/>
      <c r="JER4"/>
      <c r="JES4"/>
      <c r="JET4"/>
      <c r="JEU4"/>
      <c r="JEV4"/>
      <c r="JEW4"/>
      <c r="JEX4"/>
      <c r="JEY4"/>
      <c r="JEZ4"/>
      <c r="JFA4"/>
      <c r="JFB4"/>
      <c r="JFC4"/>
      <c r="JFD4"/>
      <c r="JFE4"/>
      <c r="JFF4"/>
      <c r="JFG4"/>
      <c r="JFH4"/>
      <c r="JFI4"/>
      <c r="JFJ4"/>
      <c r="JFK4"/>
      <c r="JFL4"/>
      <c r="JFM4"/>
      <c r="JFN4"/>
      <c r="JFO4"/>
      <c r="JFP4"/>
      <c r="JFQ4"/>
      <c r="JFR4"/>
      <c r="JFS4"/>
      <c r="JFT4"/>
      <c r="JFU4"/>
      <c r="JFV4"/>
      <c r="JFW4"/>
      <c r="JFX4"/>
      <c r="JFY4"/>
      <c r="JFZ4"/>
      <c r="JGA4"/>
      <c r="JGB4"/>
      <c r="JGC4"/>
      <c r="JGD4"/>
      <c r="JGE4"/>
      <c r="JGF4"/>
      <c r="JGG4"/>
      <c r="JGH4"/>
      <c r="JGI4"/>
      <c r="JGJ4"/>
      <c r="JGK4"/>
      <c r="JGL4"/>
      <c r="JGM4"/>
      <c r="JGN4"/>
      <c r="JGO4"/>
      <c r="JGP4"/>
      <c r="JGQ4"/>
      <c r="JGR4"/>
      <c r="JGS4"/>
      <c r="JGT4"/>
      <c r="JGU4"/>
      <c r="JGV4"/>
      <c r="JGW4"/>
      <c r="JGX4"/>
      <c r="JGY4"/>
      <c r="JGZ4"/>
      <c r="JHA4"/>
      <c r="JHB4"/>
      <c r="JHC4"/>
      <c r="JHD4"/>
      <c r="JHE4"/>
      <c r="JHF4"/>
      <c r="JHG4"/>
      <c r="JHH4"/>
      <c r="JHI4"/>
      <c r="JHJ4"/>
      <c r="JHK4"/>
      <c r="JHL4"/>
      <c r="JHM4"/>
      <c r="JHN4"/>
      <c r="JHO4"/>
      <c r="JHP4"/>
      <c r="JHQ4"/>
      <c r="JHR4"/>
      <c r="JHS4"/>
      <c r="JHT4"/>
      <c r="JHU4"/>
      <c r="JHV4"/>
      <c r="JHW4"/>
      <c r="JHX4"/>
      <c r="JHY4"/>
      <c r="JHZ4"/>
      <c r="JIA4"/>
      <c r="JIB4"/>
      <c r="JIC4"/>
      <c r="JID4"/>
      <c r="JIE4"/>
      <c r="JIF4"/>
      <c r="JIG4"/>
      <c r="JIH4"/>
      <c r="JII4"/>
      <c r="JIJ4"/>
      <c r="JIK4"/>
      <c r="JIL4"/>
      <c r="JIM4"/>
      <c r="JIN4"/>
      <c r="JIO4"/>
      <c r="JIP4"/>
      <c r="JIQ4"/>
      <c r="JIR4"/>
      <c r="JIS4"/>
      <c r="JIT4"/>
      <c r="JIU4"/>
      <c r="JIV4"/>
      <c r="JIW4"/>
      <c r="JIX4"/>
      <c r="JIY4"/>
      <c r="JIZ4"/>
      <c r="JJA4"/>
      <c r="JJB4"/>
      <c r="JJC4"/>
      <c r="JJD4"/>
      <c r="JJE4"/>
      <c r="JJF4"/>
      <c r="JJG4"/>
      <c r="JJH4"/>
      <c r="JJI4"/>
      <c r="JJJ4"/>
      <c r="JJK4"/>
      <c r="JJL4"/>
      <c r="JJM4"/>
      <c r="JJN4"/>
      <c r="JJO4"/>
      <c r="JJP4"/>
      <c r="JJQ4"/>
      <c r="JJR4"/>
      <c r="JJS4"/>
      <c r="JJT4"/>
      <c r="JJU4"/>
      <c r="JJV4"/>
      <c r="JJW4"/>
      <c r="JJX4"/>
      <c r="JJY4"/>
      <c r="JJZ4"/>
      <c r="JKA4"/>
      <c r="JKB4"/>
      <c r="JKC4"/>
      <c r="JKD4"/>
      <c r="JKE4"/>
      <c r="JKF4"/>
      <c r="JKG4"/>
      <c r="JKH4"/>
      <c r="JKI4"/>
      <c r="JKJ4"/>
      <c r="JKK4"/>
      <c r="JKL4"/>
      <c r="JKM4"/>
      <c r="JKN4"/>
      <c r="JKO4"/>
      <c r="JKP4"/>
      <c r="JKQ4"/>
      <c r="JKR4"/>
      <c r="JKS4"/>
      <c r="JKT4"/>
      <c r="JKU4"/>
      <c r="JKV4"/>
      <c r="JKW4"/>
      <c r="JKX4"/>
      <c r="JKY4"/>
      <c r="JKZ4"/>
      <c r="JLA4"/>
      <c r="JLB4"/>
      <c r="JLC4"/>
      <c r="JLD4"/>
      <c r="JLE4"/>
      <c r="JLF4"/>
      <c r="JLG4"/>
      <c r="JLH4"/>
      <c r="JLI4"/>
      <c r="JLJ4"/>
      <c r="JLK4"/>
      <c r="JLL4"/>
      <c r="JLM4"/>
      <c r="JLN4"/>
      <c r="JLO4"/>
      <c r="JLP4"/>
      <c r="JLQ4"/>
      <c r="JLR4"/>
      <c r="JLS4"/>
      <c r="JLT4"/>
      <c r="JLU4"/>
      <c r="JLV4"/>
      <c r="JLW4"/>
      <c r="JLX4"/>
      <c r="JLY4"/>
      <c r="JLZ4"/>
      <c r="JMA4"/>
      <c r="JMB4"/>
      <c r="JMC4"/>
      <c r="JMD4"/>
      <c r="JME4"/>
      <c r="JMF4"/>
      <c r="JMG4"/>
      <c r="JMH4"/>
      <c r="JMI4"/>
      <c r="JMJ4"/>
      <c r="JMK4"/>
      <c r="JML4"/>
      <c r="JMM4"/>
      <c r="JMN4"/>
      <c r="JMO4"/>
      <c r="JMP4"/>
      <c r="JMQ4"/>
      <c r="JMR4"/>
      <c r="JMS4"/>
      <c r="JMT4"/>
      <c r="JMU4"/>
      <c r="JMV4"/>
      <c r="JMW4"/>
      <c r="JMX4"/>
      <c r="JMY4"/>
      <c r="JMZ4"/>
      <c r="JNA4"/>
      <c r="JNB4"/>
      <c r="JNC4"/>
      <c r="JND4"/>
      <c r="JNE4"/>
      <c r="JNF4"/>
      <c r="JNG4"/>
      <c r="JNH4"/>
      <c r="JNI4"/>
      <c r="JNJ4"/>
      <c r="JNK4"/>
      <c r="JNL4"/>
      <c r="JNM4"/>
      <c r="JNN4"/>
      <c r="JNO4"/>
      <c r="JNP4"/>
      <c r="JNQ4"/>
      <c r="JNR4"/>
      <c r="JNS4"/>
      <c r="JNT4"/>
      <c r="JNU4"/>
      <c r="JNV4"/>
      <c r="JNW4"/>
      <c r="JNX4"/>
      <c r="JNY4"/>
      <c r="JNZ4"/>
      <c r="JOA4"/>
      <c r="JOB4"/>
      <c r="JOC4"/>
      <c r="JOD4"/>
      <c r="JOE4"/>
      <c r="JOF4"/>
      <c r="JOG4"/>
      <c r="JOH4"/>
      <c r="JOI4"/>
      <c r="JOJ4"/>
      <c r="JOK4"/>
      <c r="JOL4"/>
      <c r="JOM4"/>
      <c r="JON4"/>
      <c r="JOO4"/>
      <c r="JOP4"/>
      <c r="JOQ4"/>
      <c r="JOR4"/>
      <c r="JOS4"/>
      <c r="JOT4"/>
      <c r="JOU4"/>
      <c r="JOV4"/>
      <c r="JOW4"/>
      <c r="JOX4"/>
      <c r="JOY4"/>
      <c r="JOZ4"/>
      <c r="JPA4"/>
      <c r="JPB4"/>
      <c r="JPC4"/>
      <c r="JPD4"/>
      <c r="JPE4"/>
      <c r="JPF4"/>
      <c r="JPG4"/>
      <c r="JPH4"/>
      <c r="JPI4"/>
      <c r="JPJ4"/>
      <c r="JPK4"/>
      <c r="JPL4"/>
      <c r="JPM4"/>
      <c r="JPN4"/>
      <c r="JPO4"/>
      <c r="JPP4"/>
      <c r="JPQ4"/>
      <c r="JPR4"/>
      <c r="JPS4"/>
      <c r="JPT4"/>
      <c r="JPU4"/>
      <c r="JPV4"/>
      <c r="JPW4"/>
      <c r="JPX4"/>
      <c r="JPY4"/>
      <c r="JPZ4"/>
      <c r="JQA4"/>
      <c r="JQB4"/>
      <c r="JQC4"/>
      <c r="JQD4"/>
      <c r="JQE4"/>
      <c r="JQF4"/>
      <c r="JQG4"/>
      <c r="JQH4"/>
      <c r="JQI4"/>
      <c r="JQJ4"/>
      <c r="JQK4"/>
      <c r="JQL4"/>
      <c r="JQM4"/>
      <c r="JQN4"/>
      <c r="JQO4"/>
      <c r="JQP4"/>
      <c r="JQQ4"/>
      <c r="JQR4"/>
      <c r="JQS4"/>
      <c r="JQT4"/>
      <c r="JQU4"/>
      <c r="JQV4"/>
      <c r="JQW4"/>
      <c r="JQX4"/>
      <c r="JQY4"/>
      <c r="JQZ4"/>
      <c r="JRA4"/>
      <c r="JRB4"/>
      <c r="JRC4"/>
      <c r="JRD4"/>
      <c r="JRE4"/>
      <c r="JRF4"/>
      <c r="JRG4"/>
      <c r="JRH4"/>
      <c r="JRI4"/>
      <c r="JRJ4"/>
      <c r="JRK4"/>
      <c r="JRL4"/>
      <c r="JRM4"/>
      <c r="JRN4"/>
      <c r="JRO4"/>
      <c r="JRP4"/>
      <c r="JRQ4"/>
      <c r="JRR4"/>
      <c r="JRS4"/>
      <c r="JRT4"/>
      <c r="JRU4"/>
      <c r="JRV4"/>
      <c r="JRW4"/>
      <c r="JRX4"/>
      <c r="JRY4"/>
      <c r="JRZ4"/>
      <c r="JSA4"/>
      <c r="JSB4"/>
      <c r="JSC4"/>
      <c r="JSD4"/>
      <c r="JSE4"/>
      <c r="JSF4"/>
      <c r="JSG4"/>
      <c r="JSH4"/>
      <c r="JSI4"/>
      <c r="JSJ4"/>
      <c r="JSK4"/>
      <c r="JSL4"/>
      <c r="JSM4"/>
      <c r="JSN4"/>
      <c r="JSO4"/>
      <c r="JSP4"/>
      <c r="JSQ4"/>
      <c r="JSR4"/>
      <c r="JSS4"/>
      <c r="JST4"/>
      <c r="JSU4"/>
      <c r="JSV4"/>
      <c r="JSW4"/>
      <c r="JSX4"/>
      <c r="JSY4"/>
      <c r="JSZ4"/>
      <c r="JTA4"/>
      <c r="JTB4"/>
      <c r="JTC4"/>
      <c r="JTD4"/>
      <c r="JTE4"/>
      <c r="JTF4"/>
      <c r="JTG4"/>
      <c r="JTH4"/>
      <c r="JTI4"/>
      <c r="JTJ4"/>
      <c r="JTK4"/>
      <c r="JTL4"/>
      <c r="JTM4"/>
      <c r="JTN4"/>
      <c r="JTO4"/>
      <c r="JTP4"/>
      <c r="JTQ4"/>
      <c r="JTR4"/>
      <c r="JTS4"/>
      <c r="JTT4"/>
      <c r="JTU4"/>
      <c r="JTV4"/>
      <c r="JTW4"/>
      <c r="JTX4"/>
      <c r="JTY4"/>
      <c r="JTZ4"/>
      <c r="JUA4"/>
      <c r="JUB4"/>
      <c r="JUC4"/>
      <c r="JUD4"/>
      <c r="JUE4"/>
      <c r="JUF4"/>
      <c r="JUG4"/>
      <c r="JUH4"/>
      <c r="JUI4"/>
      <c r="JUJ4"/>
      <c r="JUK4"/>
      <c r="JUL4"/>
      <c r="JUM4"/>
      <c r="JUN4"/>
      <c r="JUO4"/>
      <c r="JUP4"/>
      <c r="JUQ4"/>
      <c r="JUR4"/>
      <c r="JUS4"/>
      <c r="JUT4"/>
      <c r="JUU4"/>
      <c r="JUV4"/>
      <c r="JUW4"/>
      <c r="JUX4"/>
      <c r="JUY4"/>
      <c r="JUZ4"/>
      <c r="JVA4"/>
      <c r="JVB4"/>
      <c r="JVC4"/>
      <c r="JVD4"/>
      <c r="JVE4"/>
      <c r="JVF4"/>
      <c r="JVG4"/>
      <c r="JVH4"/>
      <c r="JVI4"/>
      <c r="JVJ4"/>
      <c r="JVK4"/>
      <c r="JVL4"/>
      <c r="JVM4"/>
      <c r="JVN4"/>
      <c r="JVO4"/>
      <c r="JVP4"/>
      <c r="JVQ4"/>
      <c r="JVR4"/>
      <c r="JVS4"/>
      <c r="JVT4"/>
      <c r="JVU4"/>
      <c r="JVV4"/>
      <c r="JVW4"/>
      <c r="JVX4"/>
      <c r="JVY4"/>
      <c r="JVZ4"/>
      <c r="JWA4"/>
      <c r="JWB4"/>
      <c r="JWC4"/>
      <c r="JWD4"/>
      <c r="JWE4"/>
      <c r="JWF4"/>
      <c r="JWG4"/>
      <c r="JWH4"/>
      <c r="JWI4"/>
      <c r="JWJ4"/>
      <c r="JWK4"/>
      <c r="JWL4"/>
      <c r="JWM4"/>
      <c r="JWN4"/>
      <c r="JWO4"/>
      <c r="JWP4"/>
      <c r="JWQ4"/>
      <c r="JWR4"/>
      <c r="JWS4"/>
      <c r="JWT4"/>
      <c r="JWU4"/>
      <c r="JWV4"/>
      <c r="JWW4"/>
      <c r="JWX4"/>
      <c r="JWY4"/>
      <c r="JWZ4"/>
      <c r="JXA4"/>
      <c r="JXB4"/>
      <c r="JXC4"/>
      <c r="JXD4"/>
      <c r="JXE4"/>
      <c r="JXF4"/>
      <c r="JXG4"/>
      <c r="JXH4"/>
      <c r="JXI4"/>
      <c r="JXJ4"/>
      <c r="JXK4"/>
      <c r="JXL4"/>
      <c r="JXM4"/>
      <c r="JXN4"/>
      <c r="JXO4"/>
      <c r="JXP4"/>
      <c r="JXQ4"/>
      <c r="JXR4"/>
      <c r="JXS4"/>
      <c r="JXT4"/>
      <c r="JXU4"/>
      <c r="JXV4"/>
      <c r="JXW4"/>
      <c r="JXX4"/>
      <c r="JXY4"/>
      <c r="JXZ4"/>
      <c r="JYA4"/>
      <c r="JYB4"/>
      <c r="JYC4"/>
      <c r="JYD4"/>
      <c r="JYE4"/>
      <c r="JYF4"/>
      <c r="JYG4"/>
      <c r="JYH4"/>
      <c r="JYI4"/>
      <c r="JYJ4"/>
      <c r="JYK4"/>
      <c r="JYL4"/>
      <c r="JYM4"/>
      <c r="JYN4"/>
      <c r="JYO4"/>
      <c r="JYP4"/>
      <c r="JYQ4"/>
      <c r="JYR4"/>
      <c r="JYS4"/>
      <c r="JYT4"/>
      <c r="JYU4"/>
      <c r="JYV4"/>
      <c r="JYW4"/>
      <c r="JYX4"/>
      <c r="JYY4"/>
      <c r="JYZ4"/>
      <c r="JZA4"/>
      <c r="JZB4"/>
      <c r="JZC4"/>
      <c r="JZD4"/>
      <c r="JZE4"/>
      <c r="JZF4"/>
      <c r="JZG4"/>
      <c r="JZH4"/>
      <c r="JZI4"/>
      <c r="JZJ4"/>
      <c r="JZK4"/>
      <c r="JZL4"/>
      <c r="JZM4"/>
      <c r="JZN4"/>
      <c r="JZO4"/>
      <c r="JZP4"/>
      <c r="JZQ4"/>
      <c r="JZR4"/>
      <c r="JZS4"/>
      <c r="JZT4"/>
      <c r="JZU4"/>
      <c r="JZV4"/>
      <c r="JZW4"/>
      <c r="JZX4"/>
      <c r="JZY4"/>
      <c r="JZZ4"/>
      <c r="KAA4"/>
      <c r="KAB4"/>
      <c r="KAC4"/>
      <c r="KAD4"/>
      <c r="KAE4"/>
      <c r="KAF4"/>
      <c r="KAG4"/>
      <c r="KAH4"/>
      <c r="KAI4"/>
      <c r="KAJ4"/>
      <c r="KAK4"/>
      <c r="KAL4"/>
      <c r="KAM4"/>
      <c r="KAN4"/>
      <c r="KAO4"/>
      <c r="KAP4"/>
      <c r="KAQ4"/>
      <c r="KAR4"/>
      <c r="KAS4"/>
      <c r="KAT4"/>
      <c r="KAU4"/>
      <c r="KAV4"/>
      <c r="KAW4"/>
      <c r="KAX4"/>
      <c r="KAY4"/>
      <c r="KAZ4"/>
      <c r="KBA4"/>
      <c r="KBB4"/>
      <c r="KBC4"/>
      <c r="KBD4"/>
      <c r="KBE4"/>
      <c r="KBF4"/>
      <c r="KBG4"/>
      <c r="KBH4"/>
      <c r="KBI4"/>
      <c r="KBJ4"/>
      <c r="KBK4"/>
      <c r="KBL4"/>
      <c r="KBM4"/>
      <c r="KBN4"/>
      <c r="KBO4"/>
      <c r="KBP4"/>
      <c r="KBQ4"/>
      <c r="KBR4"/>
      <c r="KBS4"/>
      <c r="KBT4"/>
      <c r="KBU4"/>
      <c r="KBV4"/>
      <c r="KBW4"/>
      <c r="KBX4"/>
      <c r="KBY4"/>
      <c r="KBZ4"/>
      <c r="KCA4"/>
      <c r="KCB4"/>
      <c r="KCC4"/>
      <c r="KCD4"/>
      <c r="KCE4"/>
      <c r="KCF4"/>
      <c r="KCG4"/>
      <c r="KCH4"/>
      <c r="KCI4"/>
      <c r="KCJ4"/>
      <c r="KCK4"/>
      <c r="KCL4"/>
      <c r="KCM4"/>
      <c r="KCN4"/>
      <c r="KCO4"/>
      <c r="KCP4"/>
      <c r="KCQ4"/>
      <c r="KCR4"/>
      <c r="KCS4"/>
      <c r="KCT4"/>
      <c r="KCU4"/>
      <c r="KCV4"/>
      <c r="KCW4"/>
      <c r="KCX4"/>
      <c r="KCY4"/>
      <c r="KCZ4"/>
      <c r="KDA4"/>
      <c r="KDB4"/>
      <c r="KDC4"/>
      <c r="KDD4"/>
      <c r="KDE4"/>
      <c r="KDF4"/>
      <c r="KDG4"/>
      <c r="KDH4"/>
      <c r="KDI4"/>
      <c r="KDJ4"/>
      <c r="KDK4"/>
      <c r="KDL4"/>
      <c r="KDM4"/>
      <c r="KDN4"/>
      <c r="KDO4"/>
      <c r="KDP4"/>
      <c r="KDQ4"/>
      <c r="KDR4"/>
      <c r="KDS4"/>
      <c r="KDT4"/>
      <c r="KDU4"/>
      <c r="KDV4"/>
      <c r="KDW4"/>
      <c r="KDX4"/>
      <c r="KDY4"/>
      <c r="KDZ4"/>
      <c r="KEA4"/>
      <c r="KEB4"/>
      <c r="KEC4"/>
      <c r="KED4"/>
      <c r="KEE4"/>
      <c r="KEF4"/>
      <c r="KEG4"/>
      <c r="KEH4"/>
      <c r="KEI4"/>
      <c r="KEJ4"/>
      <c r="KEK4"/>
      <c r="KEL4"/>
      <c r="KEM4"/>
      <c r="KEN4"/>
      <c r="KEO4"/>
      <c r="KEP4"/>
      <c r="KEQ4"/>
      <c r="KER4"/>
      <c r="KES4"/>
      <c r="KET4"/>
      <c r="KEU4"/>
      <c r="KEV4"/>
      <c r="KEW4"/>
      <c r="KEX4"/>
      <c r="KEY4"/>
      <c r="KEZ4"/>
      <c r="KFA4"/>
      <c r="KFB4"/>
      <c r="KFC4"/>
      <c r="KFD4"/>
      <c r="KFE4"/>
      <c r="KFF4"/>
      <c r="KFG4"/>
      <c r="KFH4"/>
      <c r="KFI4"/>
      <c r="KFJ4"/>
      <c r="KFK4"/>
      <c r="KFL4"/>
      <c r="KFM4"/>
      <c r="KFN4"/>
      <c r="KFO4"/>
      <c r="KFP4"/>
      <c r="KFQ4"/>
      <c r="KFR4"/>
      <c r="KFS4"/>
      <c r="KFT4"/>
      <c r="KFU4"/>
      <c r="KFV4"/>
      <c r="KFW4"/>
      <c r="KFX4"/>
      <c r="KFY4"/>
      <c r="KFZ4"/>
      <c r="KGA4"/>
      <c r="KGB4"/>
      <c r="KGC4"/>
      <c r="KGD4"/>
      <c r="KGE4"/>
      <c r="KGF4"/>
      <c r="KGG4"/>
      <c r="KGH4"/>
      <c r="KGI4"/>
      <c r="KGJ4"/>
      <c r="KGK4"/>
      <c r="KGL4"/>
      <c r="KGM4"/>
      <c r="KGN4"/>
      <c r="KGO4"/>
      <c r="KGP4"/>
      <c r="KGQ4"/>
      <c r="KGR4"/>
      <c r="KGS4"/>
      <c r="KGT4"/>
      <c r="KGU4"/>
      <c r="KGV4"/>
      <c r="KGW4"/>
      <c r="KGX4"/>
      <c r="KGY4"/>
      <c r="KGZ4"/>
      <c r="KHA4"/>
      <c r="KHB4"/>
      <c r="KHC4"/>
      <c r="KHD4"/>
      <c r="KHE4"/>
      <c r="KHF4"/>
      <c r="KHG4"/>
      <c r="KHH4"/>
      <c r="KHI4"/>
      <c r="KHJ4"/>
      <c r="KHK4"/>
      <c r="KHL4"/>
      <c r="KHM4"/>
      <c r="KHN4"/>
      <c r="KHO4"/>
      <c r="KHP4"/>
      <c r="KHQ4"/>
      <c r="KHR4"/>
      <c r="KHS4"/>
      <c r="KHT4"/>
      <c r="KHU4"/>
      <c r="KHV4"/>
      <c r="KHW4"/>
      <c r="KHX4"/>
      <c r="KHY4"/>
      <c r="KHZ4"/>
      <c r="KIA4"/>
      <c r="KIB4"/>
      <c r="KIC4"/>
      <c r="KID4"/>
      <c r="KIE4"/>
      <c r="KIF4"/>
      <c r="KIG4"/>
      <c r="KIH4"/>
      <c r="KII4"/>
      <c r="KIJ4"/>
      <c r="KIK4"/>
      <c r="KIL4"/>
      <c r="KIM4"/>
      <c r="KIN4"/>
      <c r="KIO4"/>
      <c r="KIP4"/>
      <c r="KIQ4"/>
      <c r="KIR4"/>
      <c r="KIS4"/>
      <c r="KIT4"/>
      <c r="KIU4"/>
      <c r="KIV4"/>
      <c r="KIW4"/>
      <c r="KIX4"/>
      <c r="KIY4"/>
      <c r="KIZ4"/>
      <c r="KJA4"/>
      <c r="KJB4"/>
      <c r="KJC4"/>
      <c r="KJD4"/>
      <c r="KJE4"/>
      <c r="KJF4"/>
      <c r="KJG4"/>
      <c r="KJH4"/>
      <c r="KJI4"/>
      <c r="KJJ4"/>
      <c r="KJK4"/>
      <c r="KJL4"/>
      <c r="KJM4"/>
      <c r="KJN4"/>
      <c r="KJO4"/>
      <c r="KJP4"/>
      <c r="KJQ4"/>
      <c r="KJR4"/>
      <c r="KJS4"/>
      <c r="KJT4"/>
      <c r="KJU4"/>
      <c r="KJV4"/>
      <c r="KJW4"/>
      <c r="KJX4"/>
      <c r="KJY4"/>
      <c r="KJZ4"/>
      <c r="KKA4"/>
      <c r="KKB4"/>
      <c r="KKC4"/>
      <c r="KKD4"/>
      <c r="KKE4"/>
      <c r="KKF4"/>
      <c r="KKG4"/>
      <c r="KKH4"/>
      <c r="KKI4"/>
      <c r="KKJ4"/>
      <c r="KKK4"/>
      <c r="KKL4"/>
      <c r="KKM4"/>
      <c r="KKN4"/>
      <c r="KKO4"/>
      <c r="KKP4"/>
      <c r="KKQ4"/>
      <c r="KKR4"/>
      <c r="KKS4"/>
      <c r="KKT4"/>
      <c r="KKU4"/>
      <c r="KKV4"/>
      <c r="KKW4"/>
      <c r="KKX4"/>
      <c r="KKY4"/>
      <c r="KKZ4"/>
      <c r="KLA4"/>
      <c r="KLB4"/>
      <c r="KLC4"/>
      <c r="KLD4"/>
      <c r="KLE4"/>
      <c r="KLF4"/>
      <c r="KLG4"/>
      <c r="KLH4"/>
      <c r="KLI4"/>
      <c r="KLJ4"/>
      <c r="KLK4"/>
      <c r="KLL4"/>
      <c r="KLM4"/>
      <c r="KLN4"/>
      <c r="KLO4"/>
      <c r="KLP4"/>
      <c r="KLQ4"/>
      <c r="KLR4"/>
      <c r="KLS4"/>
      <c r="KLT4"/>
      <c r="KLU4"/>
      <c r="KLV4"/>
      <c r="KLW4"/>
      <c r="KLX4"/>
      <c r="KLY4"/>
      <c r="KLZ4"/>
      <c r="KMA4"/>
      <c r="KMB4"/>
      <c r="KMC4"/>
      <c r="KMD4"/>
      <c r="KME4"/>
      <c r="KMF4"/>
      <c r="KMG4"/>
      <c r="KMH4"/>
      <c r="KMI4"/>
      <c r="KMJ4"/>
      <c r="KMK4"/>
      <c r="KML4"/>
      <c r="KMM4"/>
      <c r="KMN4"/>
      <c r="KMO4"/>
      <c r="KMP4"/>
      <c r="KMQ4"/>
      <c r="KMR4"/>
      <c r="KMS4"/>
      <c r="KMT4"/>
      <c r="KMU4"/>
      <c r="KMV4"/>
      <c r="KMW4"/>
      <c r="KMX4"/>
      <c r="KMY4"/>
      <c r="KMZ4"/>
      <c r="KNA4"/>
      <c r="KNB4"/>
      <c r="KNC4"/>
      <c r="KND4"/>
      <c r="KNE4"/>
      <c r="KNF4"/>
      <c r="KNG4"/>
      <c r="KNH4"/>
      <c r="KNI4"/>
      <c r="KNJ4"/>
      <c r="KNK4"/>
      <c r="KNL4"/>
      <c r="KNM4"/>
      <c r="KNN4"/>
      <c r="KNO4"/>
      <c r="KNP4"/>
      <c r="KNQ4"/>
      <c r="KNR4"/>
      <c r="KNS4"/>
      <c r="KNT4"/>
      <c r="KNU4"/>
      <c r="KNV4"/>
      <c r="KNW4"/>
      <c r="KNX4"/>
      <c r="KNY4"/>
      <c r="KNZ4"/>
      <c r="KOA4"/>
      <c r="KOB4"/>
      <c r="KOC4"/>
      <c r="KOD4"/>
      <c r="KOE4"/>
      <c r="KOF4"/>
      <c r="KOG4"/>
      <c r="KOH4"/>
      <c r="KOI4"/>
      <c r="KOJ4"/>
      <c r="KOK4"/>
      <c r="KOL4"/>
      <c r="KOM4"/>
      <c r="KON4"/>
      <c r="KOO4"/>
      <c r="KOP4"/>
      <c r="KOQ4"/>
      <c r="KOR4"/>
      <c r="KOS4"/>
      <c r="KOT4"/>
      <c r="KOU4"/>
      <c r="KOV4"/>
      <c r="KOW4"/>
      <c r="KOX4"/>
      <c r="KOY4"/>
      <c r="KOZ4"/>
      <c r="KPA4"/>
      <c r="KPB4"/>
      <c r="KPC4"/>
      <c r="KPD4"/>
      <c r="KPE4"/>
      <c r="KPF4"/>
      <c r="KPG4"/>
      <c r="KPH4"/>
      <c r="KPI4"/>
      <c r="KPJ4"/>
      <c r="KPK4"/>
      <c r="KPL4"/>
      <c r="KPM4"/>
      <c r="KPN4"/>
      <c r="KPO4"/>
      <c r="KPP4"/>
      <c r="KPQ4"/>
      <c r="KPR4"/>
      <c r="KPS4"/>
      <c r="KPT4"/>
      <c r="KPU4"/>
      <c r="KPV4"/>
      <c r="KPW4"/>
      <c r="KPX4"/>
      <c r="KPY4"/>
      <c r="KPZ4"/>
      <c r="KQA4"/>
      <c r="KQB4"/>
      <c r="KQC4"/>
      <c r="KQD4"/>
      <c r="KQE4"/>
      <c r="KQF4"/>
      <c r="KQG4"/>
      <c r="KQH4"/>
      <c r="KQI4"/>
      <c r="KQJ4"/>
      <c r="KQK4"/>
      <c r="KQL4"/>
      <c r="KQM4"/>
      <c r="KQN4"/>
      <c r="KQO4"/>
      <c r="KQP4"/>
      <c r="KQQ4"/>
      <c r="KQR4"/>
      <c r="KQS4"/>
      <c r="KQT4"/>
      <c r="KQU4"/>
      <c r="KQV4"/>
      <c r="KQW4"/>
      <c r="KQX4"/>
      <c r="KQY4"/>
      <c r="KQZ4"/>
      <c r="KRA4"/>
      <c r="KRB4"/>
      <c r="KRC4"/>
      <c r="KRD4"/>
      <c r="KRE4"/>
      <c r="KRF4"/>
      <c r="KRG4"/>
      <c r="KRH4"/>
      <c r="KRI4"/>
      <c r="KRJ4"/>
      <c r="KRK4"/>
      <c r="KRL4"/>
      <c r="KRM4"/>
      <c r="KRN4"/>
      <c r="KRO4"/>
      <c r="KRP4"/>
      <c r="KRQ4"/>
      <c r="KRR4"/>
      <c r="KRS4"/>
      <c r="KRT4"/>
      <c r="KRU4"/>
      <c r="KRV4"/>
      <c r="KRW4"/>
      <c r="KRX4"/>
      <c r="KRY4"/>
      <c r="KRZ4"/>
      <c r="KSA4"/>
      <c r="KSB4"/>
      <c r="KSC4"/>
      <c r="KSD4"/>
      <c r="KSE4"/>
      <c r="KSF4"/>
      <c r="KSG4"/>
      <c r="KSH4"/>
      <c r="KSI4"/>
      <c r="KSJ4"/>
      <c r="KSK4"/>
      <c r="KSL4"/>
      <c r="KSM4"/>
      <c r="KSN4"/>
      <c r="KSO4"/>
      <c r="KSP4"/>
      <c r="KSQ4"/>
      <c r="KSR4"/>
      <c r="KSS4"/>
      <c r="KST4"/>
      <c r="KSU4"/>
      <c r="KSV4"/>
      <c r="KSW4"/>
      <c r="KSX4"/>
      <c r="KSY4"/>
      <c r="KSZ4"/>
      <c r="KTA4"/>
      <c r="KTB4"/>
      <c r="KTC4"/>
      <c r="KTD4"/>
      <c r="KTE4"/>
      <c r="KTF4"/>
      <c r="KTG4"/>
      <c r="KTH4"/>
      <c r="KTI4"/>
      <c r="KTJ4"/>
      <c r="KTK4"/>
      <c r="KTL4"/>
      <c r="KTM4"/>
      <c r="KTN4"/>
      <c r="KTO4"/>
      <c r="KTP4"/>
      <c r="KTQ4"/>
      <c r="KTR4"/>
      <c r="KTS4"/>
      <c r="KTT4"/>
      <c r="KTU4"/>
      <c r="KTV4"/>
      <c r="KTW4"/>
      <c r="KTX4"/>
      <c r="KTY4"/>
      <c r="KTZ4"/>
      <c r="KUA4"/>
      <c r="KUB4"/>
      <c r="KUC4"/>
      <c r="KUD4"/>
      <c r="KUE4"/>
      <c r="KUF4"/>
      <c r="KUG4"/>
      <c r="KUH4"/>
      <c r="KUI4"/>
      <c r="KUJ4"/>
      <c r="KUK4"/>
      <c r="KUL4"/>
      <c r="KUM4"/>
      <c r="KUN4"/>
      <c r="KUO4"/>
      <c r="KUP4"/>
      <c r="KUQ4"/>
      <c r="KUR4"/>
      <c r="KUS4"/>
      <c r="KUT4"/>
      <c r="KUU4"/>
      <c r="KUV4"/>
      <c r="KUW4"/>
      <c r="KUX4"/>
      <c r="KUY4"/>
      <c r="KUZ4"/>
      <c r="KVA4"/>
      <c r="KVB4"/>
      <c r="KVC4"/>
      <c r="KVD4"/>
      <c r="KVE4"/>
      <c r="KVF4"/>
      <c r="KVG4"/>
      <c r="KVH4"/>
      <c r="KVI4"/>
      <c r="KVJ4"/>
      <c r="KVK4"/>
      <c r="KVL4"/>
      <c r="KVM4"/>
      <c r="KVN4"/>
      <c r="KVO4"/>
      <c r="KVP4"/>
      <c r="KVQ4"/>
      <c r="KVR4"/>
      <c r="KVS4"/>
      <c r="KVT4"/>
      <c r="KVU4"/>
      <c r="KVV4"/>
      <c r="KVW4"/>
      <c r="KVX4"/>
      <c r="KVY4"/>
      <c r="KVZ4"/>
      <c r="KWA4"/>
      <c r="KWB4"/>
      <c r="KWC4"/>
      <c r="KWD4"/>
      <c r="KWE4"/>
      <c r="KWF4"/>
      <c r="KWG4"/>
      <c r="KWH4"/>
      <c r="KWI4"/>
      <c r="KWJ4"/>
      <c r="KWK4"/>
      <c r="KWL4"/>
      <c r="KWM4"/>
      <c r="KWN4"/>
      <c r="KWO4"/>
      <c r="KWP4"/>
      <c r="KWQ4"/>
      <c r="KWR4"/>
      <c r="KWS4"/>
      <c r="KWT4"/>
      <c r="KWU4"/>
      <c r="KWV4"/>
      <c r="KWW4"/>
      <c r="KWX4"/>
      <c r="KWY4"/>
      <c r="KWZ4"/>
      <c r="KXA4"/>
      <c r="KXB4"/>
      <c r="KXC4"/>
      <c r="KXD4"/>
      <c r="KXE4"/>
      <c r="KXF4"/>
      <c r="KXG4"/>
      <c r="KXH4"/>
      <c r="KXI4"/>
      <c r="KXJ4"/>
      <c r="KXK4"/>
      <c r="KXL4"/>
      <c r="KXM4"/>
      <c r="KXN4"/>
      <c r="KXO4"/>
      <c r="KXP4"/>
      <c r="KXQ4"/>
      <c r="KXR4"/>
      <c r="KXS4"/>
      <c r="KXT4"/>
      <c r="KXU4"/>
      <c r="KXV4"/>
      <c r="KXW4"/>
      <c r="KXX4"/>
      <c r="KXY4"/>
      <c r="KXZ4"/>
      <c r="KYA4"/>
      <c r="KYB4"/>
      <c r="KYC4"/>
      <c r="KYD4"/>
      <c r="KYE4"/>
      <c r="KYF4"/>
      <c r="KYG4"/>
      <c r="KYH4"/>
      <c r="KYI4"/>
      <c r="KYJ4"/>
      <c r="KYK4"/>
      <c r="KYL4"/>
      <c r="KYM4"/>
      <c r="KYN4"/>
      <c r="KYO4"/>
      <c r="KYP4"/>
      <c r="KYQ4"/>
      <c r="KYR4"/>
      <c r="KYS4"/>
      <c r="KYT4"/>
      <c r="KYU4"/>
      <c r="KYV4"/>
      <c r="KYW4"/>
      <c r="KYX4"/>
      <c r="KYY4"/>
      <c r="KYZ4"/>
      <c r="KZA4"/>
      <c r="KZB4"/>
      <c r="KZC4"/>
      <c r="KZD4"/>
      <c r="KZE4"/>
      <c r="KZF4"/>
      <c r="KZG4"/>
      <c r="KZH4"/>
      <c r="KZI4"/>
      <c r="KZJ4"/>
      <c r="KZK4"/>
      <c r="KZL4"/>
      <c r="KZM4"/>
      <c r="KZN4"/>
      <c r="KZO4"/>
      <c r="KZP4"/>
      <c r="KZQ4"/>
      <c r="KZR4"/>
      <c r="KZS4"/>
      <c r="KZT4"/>
      <c r="KZU4"/>
      <c r="KZV4"/>
      <c r="KZW4"/>
      <c r="KZX4"/>
      <c r="KZY4"/>
      <c r="KZZ4"/>
      <c r="LAA4"/>
      <c r="LAB4"/>
      <c r="LAC4"/>
      <c r="LAD4"/>
      <c r="LAE4"/>
      <c r="LAF4"/>
      <c r="LAG4"/>
      <c r="LAH4"/>
      <c r="LAI4"/>
      <c r="LAJ4"/>
      <c r="LAK4"/>
      <c r="LAL4"/>
      <c r="LAM4"/>
      <c r="LAN4"/>
      <c r="LAO4"/>
      <c r="LAP4"/>
      <c r="LAQ4"/>
      <c r="LAR4"/>
      <c r="LAS4"/>
      <c r="LAT4"/>
      <c r="LAU4"/>
      <c r="LAV4"/>
      <c r="LAW4"/>
      <c r="LAX4"/>
      <c r="LAY4"/>
      <c r="LAZ4"/>
      <c r="LBA4"/>
      <c r="LBB4"/>
      <c r="LBC4"/>
      <c r="LBD4"/>
      <c r="LBE4"/>
      <c r="LBF4"/>
      <c r="LBG4"/>
      <c r="LBH4"/>
      <c r="LBI4"/>
      <c r="LBJ4"/>
      <c r="LBK4"/>
      <c r="LBL4"/>
      <c r="LBM4"/>
      <c r="LBN4"/>
      <c r="LBO4"/>
      <c r="LBP4"/>
      <c r="LBQ4"/>
      <c r="LBR4"/>
      <c r="LBS4"/>
      <c r="LBT4"/>
      <c r="LBU4"/>
      <c r="LBV4"/>
      <c r="LBW4"/>
      <c r="LBX4"/>
      <c r="LBY4"/>
      <c r="LBZ4"/>
      <c r="LCA4"/>
      <c r="LCB4"/>
      <c r="LCC4"/>
      <c r="LCD4"/>
      <c r="LCE4"/>
      <c r="LCF4"/>
      <c r="LCG4"/>
      <c r="LCH4"/>
      <c r="LCI4"/>
      <c r="LCJ4"/>
      <c r="LCK4"/>
      <c r="LCL4"/>
      <c r="LCM4"/>
      <c r="LCN4"/>
      <c r="LCO4"/>
      <c r="LCP4"/>
      <c r="LCQ4"/>
      <c r="LCR4"/>
      <c r="LCS4"/>
      <c r="LCT4"/>
      <c r="LCU4"/>
      <c r="LCV4"/>
      <c r="LCW4"/>
      <c r="LCX4"/>
      <c r="LCY4"/>
      <c r="LCZ4"/>
      <c r="LDA4"/>
      <c r="LDB4"/>
      <c r="LDC4"/>
      <c r="LDD4"/>
      <c r="LDE4"/>
      <c r="LDF4"/>
      <c r="LDG4"/>
      <c r="LDH4"/>
      <c r="LDI4"/>
      <c r="LDJ4"/>
      <c r="LDK4"/>
      <c r="LDL4"/>
      <c r="LDM4"/>
      <c r="LDN4"/>
      <c r="LDO4"/>
      <c r="LDP4"/>
      <c r="LDQ4"/>
      <c r="LDR4"/>
      <c r="LDS4"/>
      <c r="LDT4"/>
      <c r="LDU4"/>
      <c r="LDV4"/>
      <c r="LDW4"/>
      <c r="LDX4"/>
      <c r="LDY4"/>
      <c r="LDZ4"/>
      <c r="LEA4"/>
      <c r="LEB4"/>
      <c r="LEC4"/>
      <c r="LED4"/>
      <c r="LEE4"/>
      <c r="LEF4"/>
      <c r="LEG4"/>
      <c r="LEH4"/>
      <c r="LEI4"/>
      <c r="LEJ4"/>
      <c r="LEK4"/>
      <c r="LEL4"/>
      <c r="LEM4"/>
      <c r="LEN4"/>
      <c r="LEO4"/>
      <c r="LEP4"/>
      <c r="LEQ4"/>
      <c r="LER4"/>
      <c r="LES4"/>
      <c r="LET4"/>
      <c r="LEU4"/>
      <c r="LEV4"/>
      <c r="LEW4"/>
      <c r="LEX4"/>
      <c r="LEY4"/>
      <c r="LEZ4"/>
      <c r="LFA4"/>
      <c r="LFB4"/>
      <c r="LFC4"/>
      <c r="LFD4"/>
      <c r="LFE4"/>
      <c r="LFF4"/>
      <c r="LFG4"/>
      <c r="LFH4"/>
      <c r="LFI4"/>
      <c r="LFJ4"/>
      <c r="LFK4"/>
      <c r="LFL4"/>
      <c r="LFM4"/>
      <c r="LFN4"/>
      <c r="LFO4"/>
      <c r="LFP4"/>
      <c r="LFQ4"/>
      <c r="LFR4"/>
      <c r="LFS4"/>
      <c r="LFT4"/>
      <c r="LFU4"/>
      <c r="LFV4"/>
      <c r="LFW4"/>
      <c r="LFX4"/>
      <c r="LFY4"/>
      <c r="LFZ4"/>
      <c r="LGA4"/>
      <c r="LGB4"/>
      <c r="LGC4"/>
      <c r="LGD4"/>
      <c r="LGE4"/>
      <c r="LGF4"/>
      <c r="LGG4"/>
      <c r="LGH4"/>
      <c r="LGI4"/>
      <c r="LGJ4"/>
      <c r="LGK4"/>
      <c r="LGL4"/>
      <c r="LGM4"/>
      <c r="LGN4"/>
      <c r="LGO4"/>
      <c r="LGP4"/>
      <c r="LGQ4"/>
      <c r="LGR4"/>
      <c r="LGS4"/>
      <c r="LGT4"/>
      <c r="LGU4"/>
      <c r="LGV4"/>
      <c r="LGW4"/>
      <c r="LGX4"/>
      <c r="LGY4"/>
      <c r="LGZ4"/>
      <c r="LHA4"/>
      <c r="LHB4"/>
      <c r="LHC4"/>
      <c r="LHD4"/>
      <c r="LHE4"/>
      <c r="LHF4"/>
      <c r="LHG4"/>
      <c r="LHH4"/>
      <c r="LHI4"/>
      <c r="LHJ4"/>
      <c r="LHK4"/>
      <c r="LHL4"/>
      <c r="LHM4"/>
      <c r="LHN4"/>
      <c r="LHO4"/>
      <c r="LHP4"/>
      <c r="LHQ4"/>
      <c r="LHR4"/>
      <c r="LHS4"/>
      <c r="LHT4"/>
      <c r="LHU4"/>
      <c r="LHV4"/>
      <c r="LHW4"/>
      <c r="LHX4"/>
      <c r="LHY4"/>
      <c r="LHZ4"/>
      <c r="LIA4"/>
      <c r="LIB4"/>
      <c r="LIC4"/>
      <c r="LID4"/>
      <c r="LIE4"/>
      <c r="LIF4"/>
      <c r="LIG4"/>
      <c r="LIH4"/>
      <c r="LII4"/>
      <c r="LIJ4"/>
      <c r="LIK4"/>
      <c r="LIL4"/>
      <c r="LIM4"/>
      <c r="LIN4"/>
      <c r="LIO4"/>
      <c r="LIP4"/>
      <c r="LIQ4"/>
      <c r="LIR4"/>
      <c r="LIS4"/>
      <c r="LIT4"/>
      <c r="LIU4"/>
      <c r="LIV4"/>
      <c r="LIW4"/>
      <c r="LIX4"/>
      <c r="LIY4"/>
      <c r="LIZ4"/>
      <c r="LJA4"/>
      <c r="LJB4"/>
      <c r="LJC4"/>
      <c r="LJD4"/>
      <c r="LJE4"/>
      <c r="LJF4"/>
      <c r="LJG4"/>
      <c r="LJH4"/>
      <c r="LJI4"/>
      <c r="LJJ4"/>
      <c r="LJK4"/>
      <c r="LJL4"/>
      <c r="LJM4"/>
      <c r="LJN4"/>
      <c r="LJO4"/>
      <c r="LJP4"/>
      <c r="LJQ4"/>
      <c r="LJR4"/>
      <c r="LJS4"/>
      <c r="LJT4"/>
      <c r="LJU4"/>
      <c r="LJV4"/>
      <c r="LJW4"/>
      <c r="LJX4"/>
      <c r="LJY4"/>
      <c r="LJZ4"/>
      <c r="LKA4"/>
      <c r="LKB4"/>
      <c r="LKC4"/>
      <c r="LKD4"/>
      <c r="LKE4"/>
      <c r="LKF4"/>
      <c r="LKG4"/>
      <c r="LKH4"/>
      <c r="LKI4"/>
      <c r="LKJ4"/>
      <c r="LKK4"/>
      <c r="LKL4"/>
      <c r="LKM4"/>
      <c r="LKN4"/>
      <c r="LKO4"/>
      <c r="LKP4"/>
      <c r="LKQ4"/>
      <c r="LKR4"/>
      <c r="LKS4"/>
      <c r="LKT4"/>
      <c r="LKU4"/>
      <c r="LKV4"/>
      <c r="LKW4"/>
      <c r="LKX4"/>
      <c r="LKY4"/>
      <c r="LKZ4"/>
      <c r="LLA4"/>
      <c r="LLB4"/>
      <c r="LLC4"/>
      <c r="LLD4"/>
      <c r="LLE4"/>
      <c r="LLF4"/>
      <c r="LLG4"/>
      <c r="LLH4"/>
      <c r="LLI4"/>
      <c r="LLJ4"/>
      <c r="LLK4"/>
      <c r="LLL4"/>
      <c r="LLM4"/>
      <c r="LLN4"/>
      <c r="LLO4"/>
      <c r="LLP4"/>
      <c r="LLQ4"/>
      <c r="LLR4"/>
      <c r="LLS4"/>
      <c r="LLT4"/>
      <c r="LLU4"/>
      <c r="LLV4"/>
      <c r="LLW4"/>
      <c r="LLX4"/>
      <c r="LLY4"/>
      <c r="LLZ4"/>
      <c r="LMA4"/>
      <c r="LMB4"/>
      <c r="LMC4"/>
      <c r="LMD4"/>
      <c r="LME4"/>
      <c r="LMF4"/>
      <c r="LMG4"/>
      <c r="LMH4"/>
      <c r="LMI4"/>
      <c r="LMJ4"/>
      <c r="LMK4"/>
      <c r="LML4"/>
      <c r="LMM4"/>
      <c r="LMN4"/>
      <c r="LMO4"/>
      <c r="LMP4"/>
      <c r="LMQ4"/>
      <c r="LMR4"/>
      <c r="LMS4"/>
      <c r="LMT4"/>
      <c r="LMU4"/>
      <c r="LMV4"/>
      <c r="LMW4"/>
      <c r="LMX4"/>
      <c r="LMY4"/>
      <c r="LMZ4"/>
      <c r="LNA4"/>
      <c r="LNB4"/>
      <c r="LNC4"/>
      <c r="LND4"/>
      <c r="LNE4"/>
      <c r="LNF4"/>
      <c r="LNG4"/>
      <c r="LNH4"/>
      <c r="LNI4"/>
      <c r="LNJ4"/>
      <c r="LNK4"/>
      <c r="LNL4"/>
      <c r="LNM4"/>
      <c r="LNN4"/>
      <c r="LNO4"/>
      <c r="LNP4"/>
      <c r="LNQ4"/>
      <c r="LNR4"/>
      <c r="LNS4"/>
      <c r="LNT4"/>
      <c r="LNU4"/>
      <c r="LNV4"/>
      <c r="LNW4"/>
      <c r="LNX4"/>
      <c r="LNY4"/>
      <c r="LNZ4"/>
      <c r="LOA4"/>
      <c r="LOB4"/>
      <c r="LOC4"/>
      <c r="LOD4"/>
      <c r="LOE4"/>
      <c r="LOF4"/>
      <c r="LOG4"/>
      <c r="LOH4"/>
      <c r="LOI4"/>
      <c r="LOJ4"/>
      <c r="LOK4"/>
      <c r="LOL4"/>
      <c r="LOM4"/>
      <c r="LON4"/>
      <c r="LOO4"/>
      <c r="LOP4"/>
      <c r="LOQ4"/>
      <c r="LOR4"/>
      <c r="LOS4"/>
      <c r="LOT4"/>
      <c r="LOU4"/>
      <c r="LOV4"/>
      <c r="LOW4"/>
      <c r="LOX4"/>
      <c r="LOY4"/>
      <c r="LOZ4"/>
      <c r="LPA4"/>
      <c r="LPB4"/>
      <c r="LPC4"/>
      <c r="LPD4"/>
      <c r="LPE4"/>
      <c r="LPF4"/>
      <c r="LPG4"/>
      <c r="LPH4"/>
      <c r="LPI4"/>
      <c r="LPJ4"/>
      <c r="LPK4"/>
      <c r="LPL4"/>
      <c r="LPM4"/>
      <c r="LPN4"/>
      <c r="LPO4"/>
      <c r="LPP4"/>
      <c r="LPQ4"/>
      <c r="LPR4"/>
      <c r="LPS4"/>
      <c r="LPT4"/>
      <c r="LPU4"/>
      <c r="LPV4"/>
      <c r="LPW4"/>
      <c r="LPX4"/>
      <c r="LPY4"/>
      <c r="LPZ4"/>
      <c r="LQA4"/>
      <c r="LQB4"/>
      <c r="LQC4"/>
      <c r="LQD4"/>
      <c r="LQE4"/>
      <c r="LQF4"/>
      <c r="LQG4"/>
      <c r="LQH4"/>
      <c r="LQI4"/>
      <c r="LQJ4"/>
      <c r="LQK4"/>
      <c r="LQL4"/>
      <c r="LQM4"/>
      <c r="LQN4"/>
      <c r="LQO4"/>
      <c r="LQP4"/>
      <c r="LQQ4"/>
      <c r="LQR4"/>
      <c r="LQS4"/>
      <c r="LQT4"/>
      <c r="LQU4"/>
      <c r="LQV4"/>
      <c r="LQW4"/>
      <c r="LQX4"/>
      <c r="LQY4"/>
      <c r="LQZ4"/>
      <c r="LRA4"/>
      <c r="LRB4"/>
      <c r="LRC4"/>
      <c r="LRD4"/>
      <c r="LRE4"/>
      <c r="LRF4"/>
      <c r="LRG4"/>
      <c r="LRH4"/>
      <c r="LRI4"/>
      <c r="LRJ4"/>
      <c r="LRK4"/>
      <c r="LRL4"/>
      <c r="LRM4"/>
      <c r="LRN4"/>
      <c r="LRO4"/>
      <c r="LRP4"/>
      <c r="LRQ4"/>
      <c r="LRR4"/>
      <c r="LRS4"/>
      <c r="LRT4"/>
      <c r="LRU4"/>
      <c r="LRV4"/>
      <c r="LRW4"/>
      <c r="LRX4"/>
      <c r="LRY4"/>
      <c r="LRZ4"/>
      <c r="LSA4"/>
      <c r="LSB4"/>
      <c r="LSC4"/>
      <c r="LSD4"/>
      <c r="LSE4"/>
      <c r="LSF4"/>
      <c r="LSG4"/>
      <c r="LSH4"/>
      <c r="LSI4"/>
      <c r="LSJ4"/>
      <c r="LSK4"/>
      <c r="LSL4"/>
      <c r="LSM4"/>
      <c r="LSN4"/>
      <c r="LSO4"/>
      <c r="LSP4"/>
      <c r="LSQ4"/>
      <c r="LSR4"/>
      <c r="LSS4"/>
      <c r="LST4"/>
      <c r="LSU4"/>
      <c r="LSV4"/>
      <c r="LSW4"/>
      <c r="LSX4"/>
      <c r="LSY4"/>
      <c r="LSZ4"/>
      <c r="LTA4"/>
      <c r="LTB4"/>
      <c r="LTC4"/>
      <c r="LTD4"/>
      <c r="LTE4"/>
      <c r="LTF4"/>
      <c r="LTG4"/>
      <c r="LTH4"/>
      <c r="LTI4"/>
      <c r="LTJ4"/>
      <c r="LTK4"/>
      <c r="LTL4"/>
      <c r="LTM4"/>
      <c r="LTN4"/>
      <c r="LTO4"/>
      <c r="LTP4"/>
      <c r="LTQ4"/>
      <c r="LTR4"/>
      <c r="LTS4"/>
      <c r="LTT4"/>
      <c r="LTU4"/>
      <c r="LTV4"/>
      <c r="LTW4"/>
      <c r="LTX4"/>
      <c r="LTY4"/>
      <c r="LTZ4"/>
      <c r="LUA4"/>
      <c r="LUB4"/>
      <c r="LUC4"/>
      <c r="LUD4"/>
      <c r="LUE4"/>
      <c r="LUF4"/>
      <c r="LUG4"/>
      <c r="LUH4"/>
      <c r="LUI4"/>
      <c r="LUJ4"/>
      <c r="LUK4"/>
      <c r="LUL4"/>
      <c r="LUM4"/>
      <c r="LUN4"/>
      <c r="LUO4"/>
      <c r="LUP4"/>
      <c r="LUQ4"/>
      <c r="LUR4"/>
      <c r="LUS4"/>
      <c r="LUT4"/>
      <c r="LUU4"/>
      <c r="LUV4"/>
      <c r="LUW4"/>
      <c r="LUX4"/>
      <c r="LUY4"/>
      <c r="LUZ4"/>
      <c r="LVA4"/>
      <c r="LVB4"/>
      <c r="LVC4"/>
      <c r="LVD4"/>
      <c r="LVE4"/>
      <c r="LVF4"/>
      <c r="LVG4"/>
      <c r="LVH4"/>
      <c r="LVI4"/>
      <c r="LVJ4"/>
      <c r="LVK4"/>
      <c r="LVL4"/>
      <c r="LVM4"/>
      <c r="LVN4"/>
      <c r="LVO4"/>
      <c r="LVP4"/>
      <c r="LVQ4"/>
      <c r="LVR4"/>
      <c r="LVS4"/>
      <c r="LVT4"/>
      <c r="LVU4"/>
      <c r="LVV4"/>
      <c r="LVW4"/>
      <c r="LVX4"/>
      <c r="LVY4"/>
      <c r="LVZ4"/>
      <c r="LWA4"/>
      <c r="LWB4"/>
      <c r="LWC4"/>
      <c r="LWD4"/>
      <c r="LWE4"/>
      <c r="LWF4"/>
      <c r="LWG4"/>
      <c r="LWH4"/>
      <c r="LWI4"/>
      <c r="LWJ4"/>
      <c r="LWK4"/>
      <c r="LWL4"/>
      <c r="LWM4"/>
      <c r="LWN4"/>
      <c r="LWO4"/>
      <c r="LWP4"/>
      <c r="LWQ4"/>
      <c r="LWR4"/>
      <c r="LWS4"/>
      <c r="LWT4"/>
      <c r="LWU4"/>
      <c r="LWV4"/>
      <c r="LWW4"/>
      <c r="LWX4"/>
      <c r="LWY4"/>
      <c r="LWZ4"/>
      <c r="LXA4"/>
      <c r="LXB4"/>
      <c r="LXC4"/>
      <c r="LXD4"/>
      <c r="LXE4"/>
      <c r="LXF4"/>
      <c r="LXG4"/>
      <c r="LXH4"/>
      <c r="LXI4"/>
      <c r="LXJ4"/>
      <c r="LXK4"/>
      <c r="LXL4"/>
      <c r="LXM4"/>
      <c r="LXN4"/>
      <c r="LXO4"/>
      <c r="LXP4"/>
      <c r="LXQ4"/>
      <c r="LXR4"/>
      <c r="LXS4"/>
      <c r="LXT4"/>
      <c r="LXU4"/>
      <c r="LXV4"/>
      <c r="LXW4"/>
      <c r="LXX4"/>
      <c r="LXY4"/>
      <c r="LXZ4"/>
      <c r="LYA4"/>
      <c r="LYB4"/>
      <c r="LYC4"/>
      <c r="LYD4"/>
      <c r="LYE4"/>
      <c r="LYF4"/>
      <c r="LYG4"/>
      <c r="LYH4"/>
      <c r="LYI4"/>
      <c r="LYJ4"/>
      <c r="LYK4"/>
      <c r="LYL4"/>
      <c r="LYM4"/>
      <c r="LYN4"/>
      <c r="LYO4"/>
      <c r="LYP4"/>
      <c r="LYQ4"/>
      <c r="LYR4"/>
      <c r="LYS4"/>
      <c r="LYT4"/>
      <c r="LYU4"/>
      <c r="LYV4"/>
      <c r="LYW4"/>
      <c r="LYX4"/>
      <c r="LYY4"/>
      <c r="LYZ4"/>
      <c r="LZA4"/>
      <c r="LZB4"/>
      <c r="LZC4"/>
      <c r="LZD4"/>
      <c r="LZE4"/>
      <c r="LZF4"/>
      <c r="LZG4"/>
      <c r="LZH4"/>
      <c r="LZI4"/>
      <c r="LZJ4"/>
      <c r="LZK4"/>
      <c r="LZL4"/>
      <c r="LZM4"/>
      <c r="LZN4"/>
      <c r="LZO4"/>
      <c r="LZP4"/>
      <c r="LZQ4"/>
      <c r="LZR4"/>
      <c r="LZS4"/>
      <c r="LZT4"/>
      <c r="LZU4"/>
      <c r="LZV4"/>
      <c r="LZW4"/>
      <c r="LZX4"/>
      <c r="LZY4"/>
      <c r="LZZ4"/>
      <c r="MAA4"/>
      <c r="MAB4"/>
      <c r="MAC4"/>
      <c r="MAD4"/>
      <c r="MAE4"/>
      <c r="MAF4"/>
      <c r="MAG4"/>
      <c r="MAH4"/>
      <c r="MAI4"/>
      <c r="MAJ4"/>
      <c r="MAK4"/>
      <c r="MAL4"/>
      <c r="MAM4"/>
      <c r="MAN4"/>
      <c r="MAO4"/>
      <c r="MAP4"/>
      <c r="MAQ4"/>
      <c r="MAR4"/>
      <c r="MAS4"/>
      <c r="MAT4"/>
      <c r="MAU4"/>
      <c r="MAV4"/>
      <c r="MAW4"/>
      <c r="MAX4"/>
      <c r="MAY4"/>
      <c r="MAZ4"/>
      <c r="MBA4"/>
      <c r="MBB4"/>
      <c r="MBC4"/>
      <c r="MBD4"/>
      <c r="MBE4"/>
      <c r="MBF4"/>
      <c r="MBG4"/>
      <c r="MBH4"/>
      <c r="MBI4"/>
      <c r="MBJ4"/>
      <c r="MBK4"/>
      <c r="MBL4"/>
      <c r="MBM4"/>
      <c r="MBN4"/>
      <c r="MBO4"/>
      <c r="MBP4"/>
      <c r="MBQ4"/>
      <c r="MBR4"/>
      <c r="MBS4"/>
      <c r="MBT4"/>
      <c r="MBU4"/>
      <c r="MBV4"/>
      <c r="MBW4"/>
      <c r="MBX4"/>
      <c r="MBY4"/>
      <c r="MBZ4"/>
      <c r="MCA4"/>
      <c r="MCB4"/>
      <c r="MCC4"/>
      <c r="MCD4"/>
      <c r="MCE4"/>
      <c r="MCF4"/>
      <c r="MCG4"/>
      <c r="MCH4"/>
      <c r="MCI4"/>
      <c r="MCJ4"/>
      <c r="MCK4"/>
      <c r="MCL4"/>
      <c r="MCM4"/>
      <c r="MCN4"/>
      <c r="MCO4"/>
      <c r="MCP4"/>
      <c r="MCQ4"/>
      <c r="MCR4"/>
      <c r="MCS4"/>
      <c r="MCT4"/>
      <c r="MCU4"/>
      <c r="MCV4"/>
      <c r="MCW4"/>
      <c r="MCX4"/>
      <c r="MCY4"/>
      <c r="MCZ4"/>
      <c r="MDA4"/>
      <c r="MDB4"/>
      <c r="MDC4"/>
      <c r="MDD4"/>
      <c r="MDE4"/>
      <c r="MDF4"/>
      <c r="MDG4"/>
      <c r="MDH4"/>
      <c r="MDI4"/>
      <c r="MDJ4"/>
      <c r="MDK4"/>
      <c r="MDL4"/>
      <c r="MDM4"/>
      <c r="MDN4"/>
      <c r="MDO4"/>
      <c r="MDP4"/>
      <c r="MDQ4"/>
      <c r="MDR4"/>
      <c r="MDS4"/>
      <c r="MDT4"/>
      <c r="MDU4"/>
      <c r="MDV4"/>
      <c r="MDW4"/>
      <c r="MDX4"/>
      <c r="MDY4"/>
      <c r="MDZ4"/>
      <c r="MEA4"/>
      <c r="MEB4"/>
      <c r="MEC4"/>
      <c r="MED4"/>
      <c r="MEE4"/>
      <c r="MEF4"/>
      <c r="MEG4"/>
      <c r="MEH4"/>
      <c r="MEI4"/>
      <c r="MEJ4"/>
      <c r="MEK4"/>
      <c r="MEL4"/>
      <c r="MEM4"/>
      <c r="MEN4"/>
      <c r="MEO4"/>
      <c r="MEP4"/>
      <c r="MEQ4"/>
      <c r="MER4"/>
      <c r="MES4"/>
      <c r="MET4"/>
      <c r="MEU4"/>
      <c r="MEV4"/>
      <c r="MEW4"/>
      <c r="MEX4"/>
      <c r="MEY4"/>
      <c r="MEZ4"/>
      <c r="MFA4"/>
      <c r="MFB4"/>
      <c r="MFC4"/>
      <c r="MFD4"/>
      <c r="MFE4"/>
      <c r="MFF4"/>
      <c r="MFG4"/>
      <c r="MFH4"/>
      <c r="MFI4"/>
      <c r="MFJ4"/>
      <c r="MFK4"/>
      <c r="MFL4"/>
      <c r="MFM4"/>
      <c r="MFN4"/>
      <c r="MFO4"/>
      <c r="MFP4"/>
      <c r="MFQ4"/>
      <c r="MFR4"/>
      <c r="MFS4"/>
      <c r="MFT4"/>
      <c r="MFU4"/>
      <c r="MFV4"/>
      <c r="MFW4"/>
      <c r="MFX4"/>
      <c r="MFY4"/>
      <c r="MFZ4"/>
      <c r="MGA4"/>
      <c r="MGB4"/>
      <c r="MGC4"/>
      <c r="MGD4"/>
      <c r="MGE4"/>
      <c r="MGF4"/>
      <c r="MGG4"/>
      <c r="MGH4"/>
      <c r="MGI4"/>
      <c r="MGJ4"/>
      <c r="MGK4"/>
      <c r="MGL4"/>
      <c r="MGM4"/>
      <c r="MGN4"/>
      <c r="MGO4"/>
      <c r="MGP4"/>
      <c r="MGQ4"/>
      <c r="MGR4"/>
      <c r="MGS4"/>
      <c r="MGT4"/>
      <c r="MGU4"/>
      <c r="MGV4"/>
      <c r="MGW4"/>
      <c r="MGX4"/>
      <c r="MGY4"/>
      <c r="MGZ4"/>
      <c r="MHA4"/>
      <c r="MHB4"/>
      <c r="MHC4"/>
      <c r="MHD4"/>
      <c r="MHE4"/>
      <c r="MHF4"/>
      <c r="MHG4"/>
      <c r="MHH4"/>
      <c r="MHI4"/>
      <c r="MHJ4"/>
      <c r="MHK4"/>
      <c r="MHL4"/>
      <c r="MHM4"/>
      <c r="MHN4"/>
      <c r="MHO4"/>
      <c r="MHP4"/>
      <c r="MHQ4"/>
      <c r="MHR4"/>
      <c r="MHS4"/>
      <c r="MHT4"/>
      <c r="MHU4"/>
      <c r="MHV4"/>
      <c r="MHW4"/>
      <c r="MHX4"/>
      <c r="MHY4"/>
      <c r="MHZ4"/>
      <c r="MIA4"/>
      <c r="MIB4"/>
      <c r="MIC4"/>
      <c r="MID4"/>
      <c r="MIE4"/>
      <c r="MIF4"/>
      <c r="MIG4"/>
      <c r="MIH4"/>
      <c r="MII4"/>
      <c r="MIJ4"/>
      <c r="MIK4"/>
      <c r="MIL4"/>
      <c r="MIM4"/>
      <c r="MIN4"/>
      <c r="MIO4"/>
      <c r="MIP4"/>
      <c r="MIQ4"/>
      <c r="MIR4"/>
      <c r="MIS4"/>
      <c r="MIT4"/>
      <c r="MIU4"/>
      <c r="MIV4"/>
      <c r="MIW4"/>
      <c r="MIX4"/>
      <c r="MIY4"/>
      <c r="MIZ4"/>
      <c r="MJA4"/>
      <c r="MJB4"/>
      <c r="MJC4"/>
      <c r="MJD4"/>
      <c r="MJE4"/>
      <c r="MJF4"/>
      <c r="MJG4"/>
      <c r="MJH4"/>
      <c r="MJI4"/>
      <c r="MJJ4"/>
      <c r="MJK4"/>
      <c r="MJL4"/>
      <c r="MJM4"/>
      <c r="MJN4"/>
      <c r="MJO4"/>
      <c r="MJP4"/>
      <c r="MJQ4"/>
      <c r="MJR4"/>
      <c r="MJS4"/>
      <c r="MJT4"/>
      <c r="MJU4"/>
      <c r="MJV4"/>
      <c r="MJW4"/>
      <c r="MJX4"/>
      <c r="MJY4"/>
      <c r="MJZ4"/>
      <c r="MKA4"/>
      <c r="MKB4"/>
      <c r="MKC4"/>
      <c r="MKD4"/>
      <c r="MKE4"/>
      <c r="MKF4"/>
      <c r="MKG4"/>
      <c r="MKH4"/>
      <c r="MKI4"/>
      <c r="MKJ4"/>
      <c r="MKK4"/>
      <c r="MKL4"/>
      <c r="MKM4"/>
      <c r="MKN4"/>
      <c r="MKO4"/>
      <c r="MKP4"/>
      <c r="MKQ4"/>
      <c r="MKR4"/>
      <c r="MKS4"/>
      <c r="MKT4"/>
      <c r="MKU4"/>
      <c r="MKV4"/>
      <c r="MKW4"/>
      <c r="MKX4"/>
      <c r="MKY4"/>
      <c r="MKZ4"/>
      <c r="MLA4"/>
      <c r="MLB4"/>
      <c r="MLC4"/>
      <c r="MLD4"/>
      <c r="MLE4"/>
      <c r="MLF4"/>
      <c r="MLG4"/>
      <c r="MLH4"/>
      <c r="MLI4"/>
      <c r="MLJ4"/>
      <c r="MLK4"/>
      <c r="MLL4"/>
      <c r="MLM4"/>
      <c r="MLN4"/>
      <c r="MLO4"/>
      <c r="MLP4"/>
      <c r="MLQ4"/>
      <c r="MLR4"/>
      <c r="MLS4"/>
      <c r="MLT4"/>
      <c r="MLU4"/>
      <c r="MLV4"/>
      <c r="MLW4"/>
      <c r="MLX4"/>
      <c r="MLY4"/>
      <c r="MLZ4"/>
      <c r="MMA4"/>
      <c r="MMB4"/>
      <c r="MMC4"/>
      <c r="MMD4"/>
      <c r="MME4"/>
      <c r="MMF4"/>
      <c r="MMG4"/>
      <c r="MMH4"/>
      <c r="MMI4"/>
      <c r="MMJ4"/>
      <c r="MMK4"/>
      <c r="MML4"/>
      <c r="MMM4"/>
      <c r="MMN4"/>
      <c r="MMO4"/>
      <c r="MMP4"/>
      <c r="MMQ4"/>
      <c r="MMR4"/>
      <c r="MMS4"/>
      <c r="MMT4"/>
      <c r="MMU4"/>
      <c r="MMV4"/>
      <c r="MMW4"/>
      <c r="MMX4"/>
      <c r="MMY4"/>
      <c r="MMZ4"/>
      <c r="MNA4"/>
      <c r="MNB4"/>
      <c r="MNC4"/>
      <c r="MND4"/>
      <c r="MNE4"/>
      <c r="MNF4"/>
      <c r="MNG4"/>
      <c r="MNH4"/>
      <c r="MNI4"/>
      <c r="MNJ4"/>
      <c r="MNK4"/>
      <c r="MNL4"/>
      <c r="MNM4"/>
      <c r="MNN4"/>
      <c r="MNO4"/>
      <c r="MNP4"/>
      <c r="MNQ4"/>
      <c r="MNR4"/>
      <c r="MNS4"/>
      <c r="MNT4"/>
      <c r="MNU4"/>
      <c r="MNV4"/>
      <c r="MNW4"/>
      <c r="MNX4"/>
      <c r="MNY4"/>
      <c r="MNZ4"/>
      <c r="MOA4"/>
      <c r="MOB4"/>
      <c r="MOC4"/>
      <c r="MOD4"/>
      <c r="MOE4"/>
      <c r="MOF4"/>
      <c r="MOG4"/>
      <c r="MOH4"/>
      <c r="MOI4"/>
      <c r="MOJ4"/>
      <c r="MOK4"/>
      <c r="MOL4"/>
      <c r="MOM4"/>
      <c r="MON4"/>
      <c r="MOO4"/>
      <c r="MOP4"/>
      <c r="MOQ4"/>
      <c r="MOR4"/>
      <c r="MOS4"/>
      <c r="MOT4"/>
      <c r="MOU4"/>
      <c r="MOV4"/>
      <c r="MOW4"/>
      <c r="MOX4"/>
      <c r="MOY4"/>
      <c r="MOZ4"/>
      <c r="MPA4"/>
      <c r="MPB4"/>
      <c r="MPC4"/>
      <c r="MPD4"/>
      <c r="MPE4"/>
      <c r="MPF4"/>
      <c r="MPG4"/>
      <c r="MPH4"/>
      <c r="MPI4"/>
      <c r="MPJ4"/>
      <c r="MPK4"/>
      <c r="MPL4"/>
      <c r="MPM4"/>
      <c r="MPN4"/>
      <c r="MPO4"/>
      <c r="MPP4"/>
      <c r="MPQ4"/>
      <c r="MPR4"/>
      <c r="MPS4"/>
      <c r="MPT4"/>
      <c r="MPU4"/>
      <c r="MPV4"/>
      <c r="MPW4"/>
      <c r="MPX4"/>
      <c r="MPY4"/>
      <c r="MPZ4"/>
      <c r="MQA4"/>
      <c r="MQB4"/>
      <c r="MQC4"/>
      <c r="MQD4"/>
      <c r="MQE4"/>
      <c r="MQF4"/>
      <c r="MQG4"/>
      <c r="MQH4"/>
      <c r="MQI4"/>
      <c r="MQJ4"/>
      <c r="MQK4"/>
      <c r="MQL4"/>
      <c r="MQM4"/>
      <c r="MQN4"/>
      <c r="MQO4"/>
      <c r="MQP4"/>
      <c r="MQQ4"/>
      <c r="MQR4"/>
      <c r="MQS4"/>
      <c r="MQT4"/>
      <c r="MQU4"/>
      <c r="MQV4"/>
      <c r="MQW4"/>
      <c r="MQX4"/>
      <c r="MQY4"/>
      <c r="MQZ4"/>
      <c r="MRA4"/>
      <c r="MRB4"/>
      <c r="MRC4"/>
      <c r="MRD4"/>
      <c r="MRE4"/>
      <c r="MRF4"/>
      <c r="MRG4"/>
      <c r="MRH4"/>
      <c r="MRI4"/>
      <c r="MRJ4"/>
      <c r="MRK4"/>
      <c r="MRL4"/>
      <c r="MRM4"/>
      <c r="MRN4"/>
      <c r="MRO4"/>
      <c r="MRP4"/>
      <c r="MRQ4"/>
      <c r="MRR4"/>
      <c r="MRS4"/>
      <c r="MRT4"/>
      <c r="MRU4"/>
      <c r="MRV4"/>
      <c r="MRW4"/>
      <c r="MRX4"/>
      <c r="MRY4"/>
      <c r="MRZ4"/>
      <c r="MSA4"/>
      <c r="MSB4"/>
      <c r="MSC4"/>
      <c r="MSD4"/>
      <c r="MSE4"/>
      <c r="MSF4"/>
      <c r="MSG4"/>
      <c r="MSH4"/>
      <c r="MSI4"/>
      <c r="MSJ4"/>
      <c r="MSK4"/>
      <c r="MSL4"/>
      <c r="MSM4"/>
      <c r="MSN4"/>
      <c r="MSO4"/>
      <c r="MSP4"/>
      <c r="MSQ4"/>
      <c r="MSR4"/>
      <c r="MSS4"/>
      <c r="MST4"/>
      <c r="MSU4"/>
      <c r="MSV4"/>
      <c r="MSW4"/>
      <c r="MSX4"/>
      <c r="MSY4"/>
      <c r="MSZ4"/>
      <c r="MTA4"/>
      <c r="MTB4"/>
      <c r="MTC4"/>
      <c r="MTD4"/>
      <c r="MTE4"/>
      <c r="MTF4"/>
      <c r="MTG4"/>
      <c r="MTH4"/>
      <c r="MTI4"/>
      <c r="MTJ4"/>
      <c r="MTK4"/>
      <c r="MTL4"/>
      <c r="MTM4"/>
      <c r="MTN4"/>
      <c r="MTO4"/>
      <c r="MTP4"/>
      <c r="MTQ4"/>
      <c r="MTR4"/>
      <c r="MTS4"/>
      <c r="MTT4"/>
      <c r="MTU4"/>
      <c r="MTV4"/>
      <c r="MTW4"/>
      <c r="MTX4"/>
      <c r="MTY4"/>
      <c r="MTZ4"/>
      <c r="MUA4"/>
      <c r="MUB4"/>
      <c r="MUC4"/>
      <c r="MUD4"/>
      <c r="MUE4"/>
      <c r="MUF4"/>
      <c r="MUG4"/>
      <c r="MUH4"/>
      <c r="MUI4"/>
      <c r="MUJ4"/>
      <c r="MUK4"/>
      <c r="MUL4"/>
      <c r="MUM4"/>
      <c r="MUN4"/>
      <c r="MUO4"/>
      <c r="MUP4"/>
      <c r="MUQ4"/>
      <c r="MUR4"/>
      <c r="MUS4"/>
      <c r="MUT4"/>
      <c r="MUU4"/>
      <c r="MUV4"/>
      <c r="MUW4"/>
      <c r="MUX4"/>
      <c r="MUY4"/>
      <c r="MUZ4"/>
      <c r="MVA4"/>
      <c r="MVB4"/>
      <c r="MVC4"/>
      <c r="MVD4"/>
      <c r="MVE4"/>
      <c r="MVF4"/>
      <c r="MVG4"/>
      <c r="MVH4"/>
      <c r="MVI4"/>
      <c r="MVJ4"/>
      <c r="MVK4"/>
      <c r="MVL4"/>
      <c r="MVM4"/>
      <c r="MVN4"/>
      <c r="MVO4"/>
      <c r="MVP4"/>
      <c r="MVQ4"/>
      <c r="MVR4"/>
      <c r="MVS4"/>
      <c r="MVT4"/>
      <c r="MVU4"/>
      <c r="MVV4"/>
      <c r="MVW4"/>
      <c r="MVX4"/>
      <c r="MVY4"/>
      <c r="MVZ4"/>
      <c r="MWA4"/>
      <c r="MWB4"/>
      <c r="MWC4"/>
      <c r="MWD4"/>
      <c r="MWE4"/>
      <c r="MWF4"/>
      <c r="MWG4"/>
      <c r="MWH4"/>
      <c r="MWI4"/>
      <c r="MWJ4"/>
      <c r="MWK4"/>
      <c r="MWL4"/>
      <c r="MWM4"/>
      <c r="MWN4"/>
      <c r="MWO4"/>
      <c r="MWP4"/>
      <c r="MWQ4"/>
      <c r="MWR4"/>
      <c r="MWS4"/>
      <c r="MWT4"/>
      <c r="MWU4"/>
      <c r="MWV4"/>
      <c r="MWW4"/>
      <c r="MWX4"/>
      <c r="MWY4"/>
      <c r="MWZ4"/>
      <c r="MXA4"/>
      <c r="MXB4"/>
      <c r="MXC4"/>
      <c r="MXD4"/>
      <c r="MXE4"/>
      <c r="MXF4"/>
      <c r="MXG4"/>
      <c r="MXH4"/>
      <c r="MXI4"/>
      <c r="MXJ4"/>
      <c r="MXK4"/>
      <c r="MXL4"/>
      <c r="MXM4"/>
      <c r="MXN4"/>
      <c r="MXO4"/>
      <c r="MXP4"/>
      <c r="MXQ4"/>
      <c r="MXR4"/>
      <c r="MXS4"/>
      <c r="MXT4"/>
      <c r="MXU4"/>
      <c r="MXV4"/>
      <c r="MXW4"/>
      <c r="MXX4"/>
      <c r="MXY4"/>
      <c r="MXZ4"/>
      <c r="MYA4"/>
      <c r="MYB4"/>
      <c r="MYC4"/>
      <c r="MYD4"/>
      <c r="MYE4"/>
      <c r="MYF4"/>
      <c r="MYG4"/>
      <c r="MYH4"/>
      <c r="MYI4"/>
      <c r="MYJ4"/>
      <c r="MYK4"/>
      <c r="MYL4"/>
      <c r="MYM4"/>
      <c r="MYN4"/>
      <c r="MYO4"/>
      <c r="MYP4"/>
      <c r="MYQ4"/>
      <c r="MYR4"/>
      <c r="MYS4"/>
      <c r="MYT4"/>
      <c r="MYU4"/>
      <c r="MYV4"/>
      <c r="MYW4"/>
      <c r="MYX4"/>
      <c r="MYY4"/>
      <c r="MYZ4"/>
      <c r="MZA4"/>
      <c r="MZB4"/>
      <c r="MZC4"/>
      <c r="MZD4"/>
      <c r="MZE4"/>
      <c r="MZF4"/>
      <c r="MZG4"/>
      <c r="MZH4"/>
      <c r="MZI4"/>
      <c r="MZJ4"/>
      <c r="MZK4"/>
      <c r="MZL4"/>
      <c r="MZM4"/>
      <c r="MZN4"/>
      <c r="MZO4"/>
      <c r="MZP4"/>
      <c r="MZQ4"/>
      <c r="MZR4"/>
      <c r="MZS4"/>
      <c r="MZT4"/>
      <c r="MZU4"/>
      <c r="MZV4"/>
      <c r="MZW4"/>
      <c r="MZX4"/>
      <c r="MZY4"/>
      <c r="MZZ4"/>
      <c r="NAA4"/>
      <c r="NAB4"/>
      <c r="NAC4"/>
      <c r="NAD4"/>
      <c r="NAE4"/>
      <c r="NAF4"/>
      <c r="NAG4"/>
      <c r="NAH4"/>
      <c r="NAI4"/>
      <c r="NAJ4"/>
      <c r="NAK4"/>
      <c r="NAL4"/>
      <c r="NAM4"/>
      <c r="NAN4"/>
      <c r="NAO4"/>
      <c r="NAP4"/>
      <c r="NAQ4"/>
      <c r="NAR4"/>
      <c r="NAS4"/>
      <c r="NAT4"/>
      <c r="NAU4"/>
      <c r="NAV4"/>
      <c r="NAW4"/>
      <c r="NAX4"/>
      <c r="NAY4"/>
      <c r="NAZ4"/>
      <c r="NBA4"/>
      <c r="NBB4"/>
      <c r="NBC4"/>
      <c r="NBD4"/>
      <c r="NBE4"/>
      <c r="NBF4"/>
      <c r="NBG4"/>
      <c r="NBH4"/>
      <c r="NBI4"/>
      <c r="NBJ4"/>
      <c r="NBK4"/>
      <c r="NBL4"/>
      <c r="NBM4"/>
      <c r="NBN4"/>
      <c r="NBO4"/>
      <c r="NBP4"/>
      <c r="NBQ4"/>
      <c r="NBR4"/>
      <c r="NBS4"/>
      <c r="NBT4"/>
      <c r="NBU4"/>
      <c r="NBV4"/>
      <c r="NBW4"/>
      <c r="NBX4"/>
      <c r="NBY4"/>
      <c r="NBZ4"/>
      <c r="NCA4"/>
      <c r="NCB4"/>
      <c r="NCC4"/>
      <c r="NCD4"/>
      <c r="NCE4"/>
      <c r="NCF4"/>
      <c r="NCG4"/>
      <c r="NCH4"/>
      <c r="NCI4"/>
      <c r="NCJ4"/>
      <c r="NCK4"/>
      <c r="NCL4"/>
      <c r="NCM4"/>
      <c r="NCN4"/>
      <c r="NCO4"/>
      <c r="NCP4"/>
      <c r="NCQ4"/>
      <c r="NCR4"/>
      <c r="NCS4"/>
      <c r="NCT4"/>
      <c r="NCU4"/>
      <c r="NCV4"/>
      <c r="NCW4"/>
      <c r="NCX4"/>
      <c r="NCY4"/>
      <c r="NCZ4"/>
      <c r="NDA4"/>
      <c r="NDB4"/>
      <c r="NDC4"/>
      <c r="NDD4"/>
      <c r="NDE4"/>
      <c r="NDF4"/>
      <c r="NDG4"/>
      <c r="NDH4"/>
      <c r="NDI4"/>
      <c r="NDJ4"/>
      <c r="NDK4"/>
      <c r="NDL4"/>
      <c r="NDM4"/>
      <c r="NDN4"/>
      <c r="NDO4"/>
      <c r="NDP4"/>
      <c r="NDQ4"/>
      <c r="NDR4"/>
      <c r="NDS4"/>
      <c r="NDT4"/>
      <c r="NDU4"/>
      <c r="NDV4"/>
      <c r="NDW4"/>
      <c r="NDX4"/>
      <c r="NDY4"/>
      <c r="NDZ4"/>
      <c r="NEA4"/>
      <c r="NEB4"/>
      <c r="NEC4"/>
      <c r="NED4"/>
      <c r="NEE4"/>
      <c r="NEF4"/>
      <c r="NEG4"/>
      <c r="NEH4"/>
      <c r="NEI4"/>
      <c r="NEJ4"/>
      <c r="NEK4"/>
      <c r="NEL4"/>
      <c r="NEM4"/>
      <c r="NEN4"/>
      <c r="NEO4"/>
      <c r="NEP4"/>
      <c r="NEQ4"/>
      <c r="NER4"/>
      <c r="NES4"/>
      <c r="NET4"/>
      <c r="NEU4"/>
      <c r="NEV4"/>
      <c r="NEW4"/>
      <c r="NEX4"/>
      <c r="NEY4"/>
      <c r="NEZ4"/>
      <c r="NFA4"/>
      <c r="NFB4"/>
      <c r="NFC4"/>
      <c r="NFD4"/>
      <c r="NFE4"/>
      <c r="NFF4"/>
      <c r="NFG4"/>
      <c r="NFH4"/>
      <c r="NFI4"/>
      <c r="NFJ4"/>
      <c r="NFK4"/>
      <c r="NFL4"/>
      <c r="NFM4"/>
      <c r="NFN4"/>
      <c r="NFO4"/>
      <c r="NFP4"/>
      <c r="NFQ4"/>
      <c r="NFR4"/>
      <c r="NFS4"/>
      <c r="NFT4"/>
      <c r="NFU4"/>
      <c r="NFV4"/>
      <c r="NFW4"/>
      <c r="NFX4"/>
      <c r="NFY4"/>
      <c r="NFZ4"/>
      <c r="NGA4"/>
      <c r="NGB4"/>
      <c r="NGC4"/>
      <c r="NGD4"/>
      <c r="NGE4"/>
      <c r="NGF4"/>
      <c r="NGG4"/>
      <c r="NGH4"/>
      <c r="NGI4"/>
      <c r="NGJ4"/>
      <c r="NGK4"/>
      <c r="NGL4"/>
      <c r="NGM4"/>
      <c r="NGN4"/>
      <c r="NGO4"/>
      <c r="NGP4"/>
      <c r="NGQ4"/>
      <c r="NGR4"/>
      <c r="NGS4"/>
      <c r="NGT4"/>
      <c r="NGU4"/>
      <c r="NGV4"/>
      <c r="NGW4"/>
      <c r="NGX4"/>
      <c r="NGY4"/>
      <c r="NGZ4"/>
      <c r="NHA4"/>
      <c r="NHB4"/>
      <c r="NHC4"/>
      <c r="NHD4"/>
      <c r="NHE4"/>
      <c r="NHF4"/>
      <c r="NHG4"/>
      <c r="NHH4"/>
      <c r="NHI4"/>
      <c r="NHJ4"/>
      <c r="NHK4"/>
      <c r="NHL4"/>
      <c r="NHM4"/>
      <c r="NHN4"/>
      <c r="NHO4"/>
      <c r="NHP4"/>
      <c r="NHQ4"/>
      <c r="NHR4"/>
      <c r="NHS4"/>
      <c r="NHT4"/>
      <c r="NHU4"/>
      <c r="NHV4"/>
      <c r="NHW4"/>
      <c r="NHX4"/>
      <c r="NHY4"/>
      <c r="NHZ4"/>
      <c r="NIA4"/>
      <c r="NIB4"/>
      <c r="NIC4"/>
      <c r="NID4"/>
      <c r="NIE4"/>
      <c r="NIF4"/>
      <c r="NIG4"/>
      <c r="NIH4"/>
      <c r="NII4"/>
      <c r="NIJ4"/>
      <c r="NIK4"/>
      <c r="NIL4"/>
      <c r="NIM4"/>
      <c r="NIN4"/>
      <c r="NIO4"/>
      <c r="NIP4"/>
      <c r="NIQ4"/>
      <c r="NIR4"/>
      <c r="NIS4"/>
      <c r="NIT4"/>
      <c r="NIU4"/>
      <c r="NIV4"/>
      <c r="NIW4"/>
      <c r="NIX4"/>
      <c r="NIY4"/>
      <c r="NIZ4"/>
      <c r="NJA4"/>
      <c r="NJB4"/>
      <c r="NJC4"/>
      <c r="NJD4"/>
      <c r="NJE4"/>
      <c r="NJF4"/>
      <c r="NJG4"/>
      <c r="NJH4"/>
      <c r="NJI4"/>
      <c r="NJJ4"/>
      <c r="NJK4"/>
      <c r="NJL4"/>
      <c r="NJM4"/>
      <c r="NJN4"/>
      <c r="NJO4"/>
      <c r="NJP4"/>
      <c r="NJQ4"/>
      <c r="NJR4"/>
      <c r="NJS4"/>
      <c r="NJT4"/>
      <c r="NJU4"/>
      <c r="NJV4"/>
      <c r="NJW4"/>
      <c r="NJX4"/>
      <c r="NJY4"/>
      <c r="NJZ4"/>
      <c r="NKA4"/>
      <c r="NKB4"/>
      <c r="NKC4"/>
      <c r="NKD4"/>
      <c r="NKE4"/>
      <c r="NKF4"/>
      <c r="NKG4"/>
      <c r="NKH4"/>
      <c r="NKI4"/>
      <c r="NKJ4"/>
      <c r="NKK4"/>
      <c r="NKL4"/>
      <c r="NKM4"/>
      <c r="NKN4"/>
      <c r="NKO4"/>
      <c r="NKP4"/>
      <c r="NKQ4"/>
      <c r="NKR4"/>
      <c r="NKS4"/>
      <c r="NKT4"/>
      <c r="NKU4"/>
      <c r="NKV4"/>
      <c r="NKW4"/>
      <c r="NKX4"/>
      <c r="NKY4"/>
      <c r="NKZ4"/>
      <c r="NLA4"/>
      <c r="NLB4"/>
      <c r="NLC4"/>
      <c r="NLD4"/>
      <c r="NLE4"/>
      <c r="NLF4"/>
      <c r="NLG4"/>
      <c r="NLH4"/>
      <c r="NLI4"/>
      <c r="NLJ4"/>
      <c r="NLK4"/>
      <c r="NLL4"/>
      <c r="NLM4"/>
      <c r="NLN4"/>
      <c r="NLO4"/>
      <c r="NLP4"/>
      <c r="NLQ4"/>
      <c r="NLR4"/>
      <c r="NLS4"/>
      <c r="NLT4"/>
      <c r="NLU4"/>
      <c r="NLV4"/>
      <c r="NLW4"/>
      <c r="NLX4"/>
      <c r="NLY4"/>
      <c r="NLZ4"/>
      <c r="NMA4"/>
      <c r="NMB4"/>
      <c r="NMC4"/>
      <c r="NMD4"/>
      <c r="NME4"/>
      <c r="NMF4"/>
      <c r="NMG4"/>
      <c r="NMH4"/>
      <c r="NMI4"/>
      <c r="NMJ4"/>
      <c r="NMK4"/>
      <c r="NML4"/>
      <c r="NMM4"/>
      <c r="NMN4"/>
      <c r="NMO4"/>
      <c r="NMP4"/>
      <c r="NMQ4"/>
      <c r="NMR4"/>
      <c r="NMS4"/>
      <c r="NMT4"/>
      <c r="NMU4"/>
      <c r="NMV4"/>
      <c r="NMW4"/>
      <c r="NMX4"/>
      <c r="NMY4"/>
      <c r="NMZ4"/>
      <c r="NNA4"/>
      <c r="NNB4"/>
      <c r="NNC4"/>
      <c r="NND4"/>
      <c r="NNE4"/>
      <c r="NNF4"/>
      <c r="NNG4"/>
      <c r="NNH4"/>
      <c r="NNI4"/>
      <c r="NNJ4"/>
      <c r="NNK4"/>
      <c r="NNL4"/>
      <c r="NNM4"/>
      <c r="NNN4"/>
      <c r="NNO4"/>
      <c r="NNP4"/>
      <c r="NNQ4"/>
      <c r="NNR4"/>
      <c r="NNS4"/>
      <c r="NNT4"/>
      <c r="NNU4"/>
      <c r="NNV4"/>
      <c r="NNW4"/>
      <c r="NNX4"/>
      <c r="NNY4"/>
      <c r="NNZ4"/>
      <c r="NOA4"/>
      <c r="NOB4"/>
      <c r="NOC4"/>
      <c r="NOD4"/>
      <c r="NOE4"/>
      <c r="NOF4"/>
      <c r="NOG4"/>
      <c r="NOH4"/>
      <c r="NOI4"/>
      <c r="NOJ4"/>
      <c r="NOK4"/>
      <c r="NOL4"/>
      <c r="NOM4"/>
      <c r="NON4"/>
      <c r="NOO4"/>
      <c r="NOP4"/>
      <c r="NOQ4"/>
      <c r="NOR4"/>
      <c r="NOS4"/>
      <c r="NOT4"/>
      <c r="NOU4"/>
      <c r="NOV4"/>
      <c r="NOW4"/>
      <c r="NOX4"/>
      <c r="NOY4"/>
      <c r="NOZ4"/>
      <c r="NPA4"/>
      <c r="NPB4"/>
      <c r="NPC4"/>
      <c r="NPD4"/>
      <c r="NPE4"/>
      <c r="NPF4"/>
      <c r="NPG4"/>
      <c r="NPH4"/>
      <c r="NPI4"/>
      <c r="NPJ4"/>
      <c r="NPK4"/>
      <c r="NPL4"/>
      <c r="NPM4"/>
      <c r="NPN4"/>
      <c r="NPO4"/>
      <c r="NPP4"/>
      <c r="NPQ4"/>
      <c r="NPR4"/>
      <c r="NPS4"/>
      <c r="NPT4"/>
      <c r="NPU4"/>
      <c r="NPV4"/>
      <c r="NPW4"/>
      <c r="NPX4"/>
      <c r="NPY4"/>
      <c r="NPZ4"/>
      <c r="NQA4"/>
      <c r="NQB4"/>
      <c r="NQC4"/>
      <c r="NQD4"/>
      <c r="NQE4"/>
      <c r="NQF4"/>
      <c r="NQG4"/>
      <c r="NQH4"/>
      <c r="NQI4"/>
      <c r="NQJ4"/>
      <c r="NQK4"/>
      <c r="NQL4"/>
      <c r="NQM4"/>
      <c r="NQN4"/>
      <c r="NQO4"/>
      <c r="NQP4"/>
      <c r="NQQ4"/>
      <c r="NQR4"/>
      <c r="NQS4"/>
      <c r="NQT4"/>
      <c r="NQU4"/>
      <c r="NQV4"/>
      <c r="NQW4"/>
      <c r="NQX4"/>
      <c r="NQY4"/>
      <c r="NQZ4"/>
      <c r="NRA4"/>
      <c r="NRB4"/>
      <c r="NRC4"/>
      <c r="NRD4"/>
      <c r="NRE4"/>
      <c r="NRF4"/>
      <c r="NRG4"/>
      <c r="NRH4"/>
      <c r="NRI4"/>
      <c r="NRJ4"/>
      <c r="NRK4"/>
      <c r="NRL4"/>
      <c r="NRM4"/>
      <c r="NRN4"/>
      <c r="NRO4"/>
      <c r="NRP4"/>
      <c r="NRQ4"/>
      <c r="NRR4"/>
      <c r="NRS4"/>
      <c r="NRT4"/>
      <c r="NRU4"/>
      <c r="NRV4"/>
      <c r="NRW4"/>
      <c r="NRX4"/>
      <c r="NRY4"/>
      <c r="NRZ4"/>
      <c r="NSA4"/>
      <c r="NSB4"/>
      <c r="NSC4"/>
      <c r="NSD4"/>
      <c r="NSE4"/>
      <c r="NSF4"/>
      <c r="NSG4"/>
      <c r="NSH4"/>
      <c r="NSI4"/>
      <c r="NSJ4"/>
      <c r="NSK4"/>
      <c r="NSL4"/>
      <c r="NSM4"/>
      <c r="NSN4"/>
      <c r="NSO4"/>
      <c r="NSP4"/>
      <c r="NSQ4"/>
      <c r="NSR4"/>
      <c r="NSS4"/>
      <c r="NST4"/>
      <c r="NSU4"/>
      <c r="NSV4"/>
      <c r="NSW4"/>
      <c r="NSX4"/>
      <c r="NSY4"/>
      <c r="NSZ4"/>
      <c r="NTA4"/>
      <c r="NTB4"/>
      <c r="NTC4"/>
      <c r="NTD4"/>
      <c r="NTE4"/>
      <c r="NTF4"/>
      <c r="NTG4"/>
      <c r="NTH4"/>
      <c r="NTI4"/>
      <c r="NTJ4"/>
      <c r="NTK4"/>
      <c r="NTL4"/>
      <c r="NTM4"/>
      <c r="NTN4"/>
      <c r="NTO4"/>
      <c r="NTP4"/>
      <c r="NTQ4"/>
      <c r="NTR4"/>
      <c r="NTS4"/>
      <c r="NTT4"/>
      <c r="NTU4"/>
      <c r="NTV4"/>
      <c r="NTW4"/>
      <c r="NTX4"/>
      <c r="NTY4"/>
      <c r="NTZ4"/>
      <c r="NUA4"/>
      <c r="NUB4"/>
      <c r="NUC4"/>
      <c r="NUD4"/>
      <c r="NUE4"/>
      <c r="NUF4"/>
      <c r="NUG4"/>
      <c r="NUH4"/>
      <c r="NUI4"/>
      <c r="NUJ4"/>
      <c r="NUK4"/>
      <c r="NUL4"/>
      <c r="NUM4"/>
      <c r="NUN4"/>
      <c r="NUO4"/>
      <c r="NUP4"/>
      <c r="NUQ4"/>
      <c r="NUR4"/>
      <c r="NUS4"/>
      <c r="NUT4"/>
      <c r="NUU4"/>
      <c r="NUV4"/>
      <c r="NUW4"/>
      <c r="NUX4"/>
      <c r="NUY4"/>
      <c r="NUZ4"/>
      <c r="NVA4"/>
      <c r="NVB4"/>
      <c r="NVC4"/>
      <c r="NVD4"/>
      <c r="NVE4"/>
      <c r="NVF4"/>
      <c r="NVG4"/>
      <c r="NVH4"/>
      <c r="NVI4"/>
      <c r="NVJ4"/>
      <c r="NVK4"/>
      <c r="NVL4"/>
      <c r="NVM4"/>
      <c r="NVN4"/>
      <c r="NVO4"/>
      <c r="NVP4"/>
      <c r="NVQ4"/>
      <c r="NVR4"/>
      <c r="NVS4"/>
      <c r="NVT4"/>
      <c r="NVU4"/>
      <c r="NVV4"/>
      <c r="NVW4"/>
      <c r="NVX4"/>
      <c r="NVY4"/>
      <c r="NVZ4"/>
      <c r="NWA4"/>
      <c r="NWB4"/>
      <c r="NWC4"/>
      <c r="NWD4"/>
      <c r="NWE4"/>
      <c r="NWF4"/>
      <c r="NWG4"/>
      <c r="NWH4"/>
      <c r="NWI4"/>
      <c r="NWJ4"/>
      <c r="NWK4"/>
      <c r="NWL4"/>
      <c r="NWM4"/>
      <c r="NWN4"/>
      <c r="NWO4"/>
      <c r="NWP4"/>
      <c r="NWQ4"/>
      <c r="NWR4"/>
      <c r="NWS4"/>
      <c r="NWT4"/>
      <c r="NWU4"/>
      <c r="NWV4"/>
      <c r="NWW4"/>
      <c r="NWX4"/>
      <c r="NWY4"/>
      <c r="NWZ4"/>
      <c r="NXA4"/>
      <c r="NXB4"/>
      <c r="NXC4"/>
      <c r="NXD4"/>
      <c r="NXE4"/>
      <c r="NXF4"/>
      <c r="NXG4"/>
      <c r="NXH4"/>
      <c r="NXI4"/>
      <c r="NXJ4"/>
      <c r="NXK4"/>
      <c r="NXL4"/>
      <c r="NXM4"/>
      <c r="NXN4"/>
      <c r="NXO4"/>
      <c r="NXP4"/>
      <c r="NXQ4"/>
      <c r="NXR4"/>
      <c r="NXS4"/>
      <c r="NXT4"/>
      <c r="NXU4"/>
      <c r="NXV4"/>
      <c r="NXW4"/>
      <c r="NXX4"/>
      <c r="NXY4"/>
      <c r="NXZ4"/>
      <c r="NYA4"/>
      <c r="NYB4"/>
      <c r="NYC4"/>
      <c r="NYD4"/>
      <c r="NYE4"/>
      <c r="NYF4"/>
      <c r="NYG4"/>
      <c r="NYH4"/>
      <c r="NYI4"/>
      <c r="NYJ4"/>
      <c r="NYK4"/>
      <c r="NYL4"/>
      <c r="NYM4"/>
      <c r="NYN4"/>
      <c r="NYO4"/>
      <c r="NYP4"/>
      <c r="NYQ4"/>
      <c r="NYR4"/>
      <c r="NYS4"/>
      <c r="NYT4"/>
      <c r="NYU4"/>
      <c r="NYV4"/>
      <c r="NYW4"/>
      <c r="NYX4"/>
      <c r="NYY4"/>
      <c r="NYZ4"/>
      <c r="NZA4"/>
      <c r="NZB4"/>
      <c r="NZC4"/>
      <c r="NZD4"/>
      <c r="NZE4"/>
      <c r="NZF4"/>
      <c r="NZG4"/>
      <c r="NZH4"/>
      <c r="NZI4"/>
      <c r="NZJ4"/>
      <c r="NZK4"/>
      <c r="NZL4"/>
      <c r="NZM4"/>
      <c r="NZN4"/>
      <c r="NZO4"/>
      <c r="NZP4"/>
      <c r="NZQ4"/>
      <c r="NZR4"/>
      <c r="NZS4"/>
      <c r="NZT4"/>
      <c r="NZU4"/>
      <c r="NZV4"/>
      <c r="NZW4"/>
      <c r="NZX4"/>
      <c r="NZY4"/>
      <c r="NZZ4"/>
      <c r="OAA4"/>
      <c r="OAB4"/>
      <c r="OAC4"/>
      <c r="OAD4"/>
      <c r="OAE4"/>
      <c r="OAF4"/>
      <c r="OAG4"/>
      <c r="OAH4"/>
      <c r="OAI4"/>
      <c r="OAJ4"/>
      <c r="OAK4"/>
      <c r="OAL4"/>
      <c r="OAM4"/>
      <c r="OAN4"/>
      <c r="OAO4"/>
      <c r="OAP4"/>
      <c r="OAQ4"/>
      <c r="OAR4"/>
      <c r="OAS4"/>
      <c r="OAT4"/>
      <c r="OAU4"/>
      <c r="OAV4"/>
      <c r="OAW4"/>
      <c r="OAX4"/>
      <c r="OAY4"/>
      <c r="OAZ4"/>
      <c r="OBA4"/>
      <c r="OBB4"/>
      <c r="OBC4"/>
      <c r="OBD4"/>
      <c r="OBE4"/>
      <c r="OBF4"/>
      <c r="OBG4"/>
      <c r="OBH4"/>
      <c r="OBI4"/>
      <c r="OBJ4"/>
      <c r="OBK4"/>
      <c r="OBL4"/>
      <c r="OBM4"/>
      <c r="OBN4"/>
      <c r="OBO4"/>
      <c r="OBP4"/>
      <c r="OBQ4"/>
      <c r="OBR4"/>
      <c r="OBS4"/>
      <c r="OBT4"/>
      <c r="OBU4"/>
      <c r="OBV4"/>
      <c r="OBW4"/>
      <c r="OBX4"/>
      <c r="OBY4"/>
      <c r="OBZ4"/>
      <c r="OCA4"/>
      <c r="OCB4"/>
      <c r="OCC4"/>
      <c r="OCD4"/>
      <c r="OCE4"/>
      <c r="OCF4"/>
      <c r="OCG4"/>
      <c r="OCH4"/>
      <c r="OCI4"/>
      <c r="OCJ4"/>
      <c r="OCK4"/>
      <c r="OCL4"/>
      <c r="OCM4"/>
      <c r="OCN4"/>
      <c r="OCO4"/>
      <c r="OCP4"/>
      <c r="OCQ4"/>
      <c r="OCR4"/>
      <c r="OCS4"/>
      <c r="OCT4"/>
      <c r="OCU4"/>
      <c r="OCV4"/>
      <c r="OCW4"/>
      <c r="OCX4"/>
      <c r="OCY4"/>
      <c r="OCZ4"/>
      <c r="ODA4"/>
      <c r="ODB4"/>
      <c r="ODC4"/>
      <c r="ODD4"/>
      <c r="ODE4"/>
      <c r="ODF4"/>
      <c r="ODG4"/>
      <c r="ODH4"/>
      <c r="ODI4"/>
      <c r="ODJ4"/>
      <c r="ODK4"/>
      <c r="ODL4"/>
      <c r="ODM4"/>
      <c r="ODN4"/>
      <c r="ODO4"/>
      <c r="ODP4"/>
      <c r="ODQ4"/>
      <c r="ODR4"/>
      <c r="ODS4"/>
      <c r="ODT4"/>
      <c r="ODU4"/>
      <c r="ODV4"/>
      <c r="ODW4"/>
      <c r="ODX4"/>
      <c r="ODY4"/>
      <c r="ODZ4"/>
      <c r="OEA4"/>
      <c r="OEB4"/>
      <c r="OEC4"/>
      <c r="OED4"/>
      <c r="OEE4"/>
      <c r="OEF4"/>
      <c r="OEG4"/>
      <c r="OEH4"/>
      <c r="OEI4"/>
      <c r="OEJ4"/>
      <c r="OEK4"/>
      <c r="OEL4"/>
      <c r="OEM4"/>
      <c r="OEN4"/>
      <c r="OEO4"/>
      <c r="OEP4"/>
      <c r="OEQ4"/>
      <c r="OER4"/>
      <c r="OES4"/>
      <c r="OET4"/>
      <c r="OEU4"/>
      <c r="OEV4"/>
      <c r="OEW4"/>
      <c r="OEX4"/>
      <c r="OEY4"/>
      <c r="OEZ4"/>
      <c r="OFA4"/>
      <c r="OFB4"/>
      <c r="OFC4"/>
      <c r="OFD4"/>
      <c r="OFE4"/>
      <c r="OFF4"/>
      <c r="OFG4"/>
      <c r="OFH4"/>
      <c r="OFI4"/>
      <c r="OFJ4"/>
      <c r="OFK4"/>
      <c r="OFL4"/>
      <c r="OFM4"/>
      <c r="OFN4"/>
      <c r="OFO4"/>
      <c r="OFP4"/>
      <c r="OFQ4"/>
      <c r="OFR4"/>
      <c r="OFS4"/>
      <c r="OFT4"/>
      <c r="OFU4"/>
      <c r="OFV4"/>
      <c r="OFW4"/>
      <c r="OFX4"/>
      <c r="OFY4"/>
      <c r="OFZ4"/>
      <c r="OGA4"/>
      <c r="OGB4"/>
      <c r="OGC4"/>
      <c r="OGD4"/>
      <c r="OGE4"/>
      <c r="OGF4"/>
      <c r="OGG4"/>
      <c r="OGH4"/>
      <c r="OGI4"/>
      <c r="OGJ4"/>
      <c r="OGK4"/>
      <c r="OGL4"/>
      <c r="OGM4"/>
      <c r="OGN4"/>
      <c r="OGO4"/>
      <c r="OGP4"/>
      <c r="OGQ4"/>
      <c r="OGR4"/>
      <c r="OGS4"/>
      <c r="OGT4"/>
      <c r="OGU4"/>
      <c r="OGV4"/>
      <c r="OGW4"/>
      <c r="OGX4"/>
      <c r="OGY4"/>
      <c r="OGZ4"/>
      <c r="OHA4"/>
      <c r="OHB4"/>
      <c r="OHC4"/>
      <c r="OHD4"/>
      <c r="OHE4"/>
      <c r="OHF4"/>
      <c r="OHG4"/>
      <c r="OHH4"/>
      <c r="OHI4"/>
      <c r="OHJ4"/>
      <c r="OHK4"/>
      <c r="OHL4"/>
      <c r="OHM4"/>
      <c r="OHN4"/>
      <c r="OHO4"/>
      <c r="OHP4"/>
      <c r="OHQ4"/>
      <c r="OHR4"/>
      <c r="OHS4"/>
      <c r="OHT4"/>
      <c r="OHU4"/>
      <c r="OHV4"/>
      <c r="OHW4"/>
      <c r="OHX4"/>
      <c r="OHY4"/>
      <c r="OHZ4"/>
      <c r="OIA4"/>
      <c r="OIB4"/>
      <c r="OIC4"/>
      <c r="OID4"/>
      <c r="OIE4"/>
      <c r="OIF4"/>
      <c r="OIG4"/>
      <c r="OIH4"/>
      <c r="OII4"/>
      <c r="OIJ4"/>
      <c r="OIK4"/>
      <c r="OIL4"/>
      <c r="OIM4"/>
      <c r="OIN4"/>
      <c r="OIO4"/>
      <c r="OIP4"/>
      <c r="OIQ4"/>
      <c r="OIR4"/>
      <c r="OIS4"/>
      <c r="OIT4"/>
      <c r="OIU4"/>
      <c r="OIV4"/>
      <c r="OIW4"/>
      <c r="OIX4"/>
      <c r="OIY4"/>
      <c r="OIZ4"/>
      <c r="OJA4"/>
      <c r="OJB4"/>
      <c r="OJC4"/>
      <c r="OJD4"/>
      <c r="OJE4"/>
      <c r="OJF4"/>
      <c r="OJG4"/>
      <c r="OJH4"/>
      <c r="OJI4"/>
      <c r="OJJ4"/>
      <c r="OJK4"/>
      <c r="OJL4"/>
      <c r="OJM4"/>
      <c r="OJN4"/>
      <c r="OJO4"/>
      <c r="OJP4"/>
      <c r="OJQ4"/>
      <c r="OJR4"/>
      <c r="OJS4"/>
      <c r="OJT4"/>
      <c r="OJU4"/>
      <c r="OJV4"/>
      <c r="OJW4"/>
      <c r="OJX4"/>
      <c r="OJY4"/>
      <c r="OJZ4"/>
      <c r="OKA4"/>
      <c r="OKB4"/>
      <c r="OKC4"/>
      <c r="OKD4"/>
      <c r="OKE4"/>
      <c r="OKF4"/>
      <c r="OKG4"/>
      <c r="OKH4"/>
      <c r="OKI4"/>
      <c r="OKJ4"/>
      <c r="OKK4"/>
      <c r="OKL4"/>
      <c r="OKM4"/>
      <c r="OKN4"/>
      <c r="OKO4"/>
      <c r="OKP4"/>
      <c r="OKQ4"/>
      <c r="OKR4"/>
      <c r="OKS4"/>
      <c r="OKT4"/>
      <c r="OKU4"/>
      <c r="OKV4"/>
      <c r="OKW4"/>
      <c r="OKX4"/>
      <c r="OKY4"/>
      <c r="OKZ4"/>
      <c r="OLA4"/>
      <c r="OLB4"/>
      <c r="OLC4"/>
      <c r="OLD4"/>
      <c r="OLE4"/>
      <c r="OLF4"/>
      <c r="OLG4"/>
      <c r="OLH4"/>
      <c r="OLI4"/>
      <c r="OLJ4"/>
      <c r="OLK4"/>
      <c r="OLL4"/>
      <c r="OLM4"/>
      <c r="OLN4"/>
      <c r="OLO4"/>
      <c r="OLP4"/>
      <c r="OLQ4"/>
      <c r="OLR4"/>
      <c r="OLS4"/>
      <c r="OLT4"/>
      <c r="OLU4"/>
      <c r="OLV4"/>
      <c r="OLW4"/>
      <c r="OLX4"/>
      <c r="OLY4"/>
      <c r="OLZ4"/>
      <c r="OMA4"/>
      <c r="OMB4"/>
      <c r="OMC4"/>
      <c r="OMD4"/>
      <c r="OME4"/>
      <c r="OMF4"/>
      <c r="OMG4"/>
      <c r="OMH4"/>
      <c r="OMI4"/>
      <c r="OMJ4"/>
      <c r="OMK4"/>
      <c r="OML4"/>
      <c r="OMM4"/>
      <c r="OMN4"/>
      <c r="OMO4"/>
      <c r="OMP4"/>
      <c r="OMQ4"/>
      <c r="OMR4"/>
      <c r="OMS4"/>
      <c r="OMT4"/>
      <c r="OMU4"/>
      <c r="OMV4"/>
      <c r="OMW4"/>
      <c r="OMX4"/>
      <c r="OMY4"/>
      <c r="OMZ4"/>
      <c r="ONA4"/>
      <c r="ONB4"/>
      <c r="ONC4"/>
      <c r="OND4"/>
      <c r="ONE4"/>
      <c r="ONF4"/>
      <c r="ONG4"/>
      <c r="ONH4"/>
      <c r="ONI4"/>
      <c r="ONJ4"/>
      <c r="ONK4"/>
      <c r="ONL4"/>
      <c r="ONM4"/>
      <c r="ONN4"/>
      <c r="ONO4"/>
      <c r="ONP4"/>
      <c r="ONQ4"/>
      <c r="ONR4"/>
      <c r="ONS4"/>
      <c r="ONT4"/>
      <c r="ONU4"/>
      <c r="ONV4"/>
      <c r="ONW4"/>
      <c r="ONX4"/>
      <c r="ONY4"/>
      <c r="ONZ4"/>
      <c r="OOA4"/>
      <c r="OOB4"/>
      <c r="OOC4"/>
      <c r="OOD4"/>
      <c r="OOE4"/>
      <c r="OOF4"/>
      <c r="OOG4"/>
      <c r="OOH4"/>
      <c r="OOI4"/>
      <c r="OOJ4"/>
      <c r="OOK4"/>
      <c r="OOL4"/>
      <c r="OOM4"/>
      <c r="OON4"/>
      <c r="OOO4"/>
      <c r="OOP4"/>
      <c r="OOQ4"/>
      <c r="OOR4"/>
      <c r="OOS4"/>
      <c r="OOT4"/>
      <c r="OOU4"/>
      <c r="OOV4"/>
      <c r="OOW4"/>
      <c r="OOX4"/>
      <c r="OOY4"/>
      <c r="OOZ4"/>
      <c r="OPA4"/>
      <c r="OPB4"/>
      <c r="OPC4"/>
      <c r="OPD4"/>
      <c r="OPE4"/>
      <c r="OPF4"/>
      <c r="OPG4"/>
      <c r="OPH4"/>
      <c r="OPI4"/>
      <c r="OPJ4"/>
      <c r="OPK4"/>
      <c r="OPL4"/>
      <c r="OPM4"/>
      <c r="OPN4"/>
      <c r="OPO4"/>
      <c r="OPP4"/>
      <c r="OPQ4"/>
      <c r="OPR4"/>
      <c r="OPS4"/>
      <c r="OPT4"/>
      <c r="OPU4"/>
      <c r="OPV4"/>
      <c r="OPW4"/>
      <c r="OPX4"/>
      <c r="OPY4"/>
      <c r="OPZ4"/>
      <c r="OQA4"/>
      <c r="OQB4"/>
      <c r="OQC4"/>
      <c r="OQD4"/>
      <c r="OQE4"/>
      <c r="OQF4"/>
      <c r="OQG4"/>
      <c r="OQH4"/>
      <c r="OQI4"/>
      <c r="OQJ4"/>
      <c r="OQK4"/>
      <c r="OQL4"/>
      <c r="OQM4"/>
      <c r="OQN4"/>
      <c r="OQO4"/>
      <c r="OQP4"/>
      <c r="OQQ4"/>
      <c r="OQR4"/>
      <c r="OQS4"/>
      <c r="OQT4"/>
      <c r="OQU4"/>
      <c r="OQV4"/>
      <c r="OQW4"/>
      <c r="OQX4"/>
      <c r="OQY4"/>
      <c r="OQZ4"/>
      <c r="ORA4"/>
      <c r="ORB4"/>
      <c r="ORC4"/>
      <c r="ORD4"/>
      <c r="ORE4"/>
      <c r="ORF4"/>
      <c r="ORG4"/>
      <c r="ORH4"/>
      <c r="ORI4"/>
      <c r="ORJ4"/>
      <c r="ORK4"/>
      <c r="ORL4"/>
      <c r="ORM4"/>
      <c r="ORN4"/>
      <c r="ORO4"/>
      <c r="ORP4"/>
      <c r="ORQ4"/>
      <c r="ORR4"/>
      <c r="ORS4"/>
      <c r="ORT4"/>
      <c r="ORU4"/>
      <c r="ORV4"/>
      <c r="ORW4"/>
      <c r="ORX4"/>
      <c r="ORY4"/>
      <c r="ORZ4"/>
      <c r="OSA4"/>
      <c r="OSB4"/>
      <c r="OSC4"/>
      <c r="OSD4"/>
      <c r="OSE4"/>
      <c r="OSF4"/>
      <c r="OSG4"/>
      <c r="OSH4"/>
      <c r="OSI4"/>
      <c r="OSJ4"/>
      <c r="OSK4"/>
      <c r="OSL4"/>
      <c r="OSM4"/>
      <c r="OSN4"/>
      <c r="OSO4"/>
      <c r="OSP4"/>
      <c r="OSQ4"/>
      <c r="OSR4"/>
      <c r="OSS4"/>
      <c r="OST4"/>
      <c r="OSU4"/>
      <c r="OSV4"/>
      <c r="OSW4"/>
      <c r="OSX4"/>
      <c r="OSY4"/>
      <c r="OSZ4"/>
      <c r="OTA4"/>
      <c r="OTB4"/>
      <c r="OTC4"/>
      <c r="OTD4"/>
      <c r="OTE4"/>
      <c r="OTF4"/>
      <c r="OTG4"/>
      <c r="OTH4"/>
      <c r="OTI4"/>
      <c r="OTJ4"/>
      <c r="OTK4"/>
      <c r="OTL4"/>
      <c r="OTM4"/>
      <c r="OTN4"/>
      <c r="OTO4"/>
      <c r="OTP4"/>
      <c r="OTQ4"/>
      <c r="OTR4"/>
      <c r="OTS4"/>
      <c r="OTT4"/>
      <c r="OTU4"/>
      <c r="OTV4"/>
      <c r="OTW4"/>
      <c r="OTX4"/>
      <c r="OTY4"/>
      <c r="OTZ4"/>
      <c r="OUA4"/>
      <c r="OUB4"/>
      <c r="OUC4"/>
      <c r="OUD4"/>
      <c r="OUE4"/>
      <c r="OUF4"/>
      <c r="OUG4"/>
      <c r="OUH4"/>
      <c r="OUI4"/>
      <c r="OUJ4"/>
      <c r="OUK4"/>
      <c r="OUL4"/>
      <c r="OUM4"/>
      <c r="OUN4"/>
      <c r="OUO4"/>
      <c r="OUP4"/>
      <c r="OUQ4"/>
      <c r="OUR4"/>
      <c r="OUS4"/>
      <c r="OUT4"/>
      <c r="OUU4"/>
      <c r="OUV4"/>
      <c r="OUW4"/>
      <c r="OUX4"/>
      <c r="OUY4"/>
      <c r="OUZ4"/>
      <c r="OVA4"/>
      <c r="OVB4"/>
      <c r="OVC4"/>
      <c r="OVD4"/>
      <c r="OVE4"/>
      <c r="OVF4"/>
      <c r="OVG4"/>
      <c r="OVH4"/>
      <c r="OVI4"/>
      <c r="OVJ4"/>
      <c r="OVK4"/>
      <c r="OVL4"/>
      <c r="OVM4"/>
      <c r="OVN4"/>
      <c r="OVO4"/>
      <c r="OVP4"/>
      <c r="OVQ4"/>
      <c r="OVR4"/>
      <c r="OVS4"/>
      <c r="OVT4"/>
      <c r="OVU4"/>
      <c r="OVV4"/>
      <c r="OVW4"/>
      <c r="OVX4"/>
      <c r="OVY4"/>
      <c r="OVZ4"/>
      <c r="OWA4"/>
      <c r="OWB4"/>
      <c r="OWC4"/>
      <c r="OWD4"/>
      <c r="OWE4"/>
      <c r="OWF4"/>
      <c r="OWG4"/>
      <c r="OWH4"/>
      <c r="OWI4"/>
      <c r="OWJ4"/>
      <c r="OWK4"/>
      <c r="OWL4"/>
      <c r="OWM4"/>
      <c r="OWN4"/>
      <c r="OWO4"/>
      <c r="OWP4"/>
      <c r="OWQ4"/>
      <c r="OWR4"/>
      <c r="OWS4"/>
      <c r="OWT4"/>
      <c r="OWU4"/>
      <c r="OWV4"/>
      <c r="OWW4"/>
      <c r="OWX4"/>
      <c r="OWY4"/>
      <c r="OWZ4"/>
      <c r="OXA4"/>
      <c r="OXB4"/>
      <c r="OXC4"/>
      <c r="OXD4"/>
      <c r="OXE4"/>
      <c r="OXF4"/>
      <c r="OXG4"/>
      <c r="OXH4"/>
      <c r="OXI4"/>
      <c r="OXJ4"/>
      <c r="OXK4"/>
      <c r="OXL4"/>
      <c r="OXM4"/>
      <c r="OXN4"/>
      <c r="OXO4"/>
      <c r="OXP4"/>
      <c r="OXQ4"/>
      <c r="OXR4"/>
      <c r="OXS4"/>
      <c r="OXT4"/>
      <c r="OXU4"/>
      <c r="OXV4"/>
      <c r="OXW4"/>
      <c r="OXX4"/>
      <c r="OXY4"/>
      <c r="OXZ4"/>
      <c r="OYA4"/>
      <c r="OYB4"/>
      <c r="OYC4"/>
      <c r="OYD4"/>
      <c r="OYE4"/>
      <c r="OYF4"/>
      <c r="OYG4"/>
      <c r="OYH4"/>
      <c r="OYI4"/>
      <c r="OYJ4"/>
      <c r="OYK4"/>
      <c r="OYL4"/>
      <c r="OYM4"/>
      <c r="OYN4"/>
      <c r="OYO4"/>
      <c r="OYP4"/>
      <c r="OYQ4"/>
      <c r="OYR4"/>
      <c r="OYS4"/>
      <c r="OYT4"/>
      <c r="OYU4"/>
      <c r="OYV4"/>
      <c r="OYW4"/>
      <c r="OYX4"/>
      <c r="OYY4"/>
      <c r="OYZ4"/>
      <c r="OZA4"/>
      <c r="OZB4"/>
      <c r="OZC4"/>
      <c r="OZD4"/>
      <c r="OZE4"/>
      <c r="OZF4"/>
      <c r="OZG4"/>
      <c r="OZH4"/>
      <c r="OZI4"/>
      <c r="OZJ4"/>
      <c r="OZK4"/>
      <c r="OZL4"/>
      <c r="OZM4"/>
      <c r="OZN4"/>
      <c r="OZO4"/>
      <c r="OZP4"/>
      <c r="OZQ4"/>
      <c r="OZR4"/>
      <c r="OZS4"/>
      <c r="OZT4"/>
      <c r="OZU4"/>
      <c r="OZV4"/>
      <c r="OZW4"/>
      <c r="OZX4"/>
      <c r="OZY4"/>
      <c r="OZZ4"/>
      <c r="PAA4"/>
      <c r="PAB4"/>
      <c r="PAC4"/>
      <c r="PAD4"/>
      <c r="PAE4"/>
      <c r="PAF4"/>
      <c r="PAG4"/>
      <c r="PAH4"/>
      <c r="PAI4"/>
      <c r="PAJ4"/>
      <c r="PAK4"/>
      <c r="PAL4"/>
      <c r="PAM4"/>
      <c r="PAN4"/>
      <c r="PAO4"/>
      <c r="PAP4"/>
      <c r="PAQ4"/>
      <c r="PAR4"/>
      <c r="PAS4"/>
      <c r="PAT4"/>
      <c r="PAU4"/>
      <c r="PAV4"/>
      <c r="PAW4"/>
      <c r="PAX4"/>
      <c r="PAY4"/>
      <c r="PAZ4"/>
      <c r="PBA4"/>
      <c r="PBB4"/>
      <c r="PBC4"/>
      <c r="PBD4"/>
      <c r="PBE4"/>
      <c r="PBF4"/>
      <c r="PBG4"/>
      <c r="PBH4"/>
      <c r="PBI4"/>
      <c r="PBJ4"/>
      <c r="PBK4"/>
      <c r="PBL4"/>
      <c r="PBM4"/>
      <c r="PBN4"/>
      <c r="PBO4"/>
      <c r="PBP4"/>
      <c r="PBQ4"/>
      <c r="PBR4"/>
      <c r="PBS4"/>
      <c r="PBT4"/>
      <c r="PBU4"/>
      <c r="PBV4"/>
      <c r="PBW4"/>
      <c r="PBX4"/>
      <c r="PBY4"/>
      <c r="PBZ4"/>
      <c r="PCA4"/>
      <c r="PCB4"/>
      <c r="PCC4"/>
      <c r="PCD4"/>
      <c r="PCE4"/>
      <c r="PCF4"/>
      <c r="PCG4"/>
      <c r="PCH4"/>
      <c r="PCI4"/>
      <c r="PCJ4"/>
      <c r="PCK4"/>
      <c r="PCL4"/>
      <c r="PCM4"/>
      <c r="PCN4"/>
      <c r="PCO4"/>
      <c r="PCP4"/>
      <c r="PCQ4"/>
      <c r="PCR4"/>
      <c r="PCS4"/>
      <c r="PCT4"/>
      <c r="PCU4"/>
      <c r="PCV4"/>
      <c r="PCW4"/>
      <c r="PCX4"/>
      <c r="PCY4"/>
      <c r="PCZ4"/>
      <c r="PDA4"/>
      <c r="PDB4"/>
      <c r="PDC4"/>
      <c r="PDD4"/>
      <c r="PDE4"/>
      <c r="PDF4"/>
      <c r="PDG4"/>
      <c r="PDH4"/>
      <c r="PDI4"/>
      <c r="PDJ4"/>
      <c r="PDK4"/>
      <c r="PDL4"/>
      <c r="PDM4"/>
      <c r="PDN4"/>
      <c r="PDO4"/>
      <c r="PDP4"/>
      <c r="PDQ4"/>
      <c r="PDR4"/>
      <c r="PDS4"/>
      <c r="PDT4"/>
      <c r="PDU4"/>
      <c r="PDV4"/>
      <c r="PDW4"/>
      <c r="PDX4"/>
      <c r="PDY4"/>
      <c r="PDZ4"/>
      <c r="PEA4"/>
      <c r="PEB4"/>
      <c r="PEC4"/>
      <c r="PED4"/>
      <c r="PEE4"/>
      <c r="PEF4"/>
      <c r="PEG4"/>
      <c r="PEH4"/>
      <c r="PEI4"/>
      <c r="PEJ4"/>
      <c r="PEK4"/>
      <c r="PEL4"/>
      <c r="PEM4"/>
      <c r="PEN4"/>
      <c r="PEO4"/>
      <c r="PEP4"/>
      <c r="PEQ4"/>
      <c r="PER4"/>
      <c r="PES4"/>
      <c r="PET4"/>
      <c r="PEU4"/>
      <c r="PEV4"/>
      <c r="PEW4"/>
      <c r="PEX4"/>
      <c r="PEY4"/>
      <c r="PEZ4"/>
      <c r="PFA4"/>
      <c r="PFB4"/>
      <c r="PFC4"/>
      <c r="PFD4"/>
      <c r="PFE4"/>
      <c r="PFF4"/>
      <c r="PFG4"/>
      <c r="PFH4"/>
      <c r="PFI4"/>
      <c r="PFJ4"/>
      <c r="PFK4"/>
      <c r="PFL4"/>
      <c r="PFM4"/>
      <c r="PFN4"/>
      <c r="PFO4"/>
      <c r="PFP4"/>
      <c r="PFQ4"/>
      <c r="PFR4"/>
      <c r="PFS4"/>
      <c r="PFT4"/>
      <c r="PFU4"/>
      <c r="PFV4"/>
      <c r="PFW4"/>
      <c r="PFX4"/>
      <c r="PFY4"/>
      <c r="PFZ4"/>
      <c r="PGA4"/>
      <c r="PGB4"/>
      <c r="PGC4"/>
      <c r="PGD4"/>
      <c r="PGE4"/>
      <c r="PGF4"/>
      <c r="PGG4"/>
      <c r="PGH4"/>
      <c r="PGI4"/>
      <c r="PGJ4"/>
      <c r="PGK4"/>
      <c r="PGL4"/>
      <c r="PGM4"/>
      <c r="PGN4"/>
      <c r="PGO4"/>
      <c r="PGP4"/>
      <c r="PGQ4"/>
      <c r="PGR4"/>
      <c r="PGS4"/>
      <c r="PGT4"/>
      <c r="PGU4"/>
      <c r="PGV4"/>
      <c r="PGW4"/>
      <c r="PGX4"/>
      <c r="PGY4"/>
      <c r="PGZ4"/>
      <c r="PHA4"/>
      <c r="PHB4"/>
      <c r="PHC4"/>
      <c r="PHD4"/>
      <c r="PHE4"/>
      <c r="PHF4"/>
      <c r="PHG4"/>
      <c r="PHH4"/>
      <c r="PHI4"/>
      <c r="PHJ4"/>
      <c r="PHK4"/>
      <c r="PHL4"/>
      <c r="PHM4"/>
      <c r="PHN4"/>
      <c r="PHO4"/>
      <c r="PHP4"/>
      <c r="PHQ4"/>
      <c r="PHR4"/>
      <c r="PHS4"/>
      <c r="PHT4"/>
      <c r="PHU4"/>
      <c r="PHV4"/>
      <c r="PHW4"/>
      <c r="PHX4"/>
      <c r="PHY4"/>
      <c r="PHZ4"/>
      <c r="PIA4"/>
      <c r="PIB4"/>
      <c r="PIC4"/>
      <c r="PID4"/>
      <c r="PIE4"/>
      <c r="PIF4"/>
      <c r="PIG4"/>
      <c r="PIH4"/>
      <c r="PII4"/>
      <c r="PIJ4"/>
      <c r="PIK4"/>
      <c r="PIL4"/>
      <c r="PIM4"/>
      <c r="PIN4"/>
      <c r="PIO4"/>
      <c r="PIP4"/>
      <c r="PIQ4"/>
      <c r="PIR4"/>
      <c r="PIS4"/>
      <c r="PIT4"/>
      <c r="PIU4"/>
      <c r="PIV4"/>
      <c r="PIW4"/>
      <c r="PIX4"/>
      <c r="PIY4"/>
      <c r="PIZ4"/>
      <c r="PJA4"/>
      <c r="PJB4"/>
      <c r="PJC4"/>
      <c r="PJD4"/>
      <c r="PJE4"/>
      <c r="PJF4"/>
      <c r="PJG4"/>
      <c r="PJH4"/>
      <c r="PJI4"/>
      <c r="PJJ4"/>
      <c r="PJK4"/>
      <c r="PJL4"/>
      <c r="PJM4"/>
      <c r="PJN4"/>
      <c r="PJO4"/>
      <c r="PJP4"/>
      <c r="PJQ4"/>
      <c r="PJR4"/>
      <c r="PJS4"/>
      <c r="PJT4"/>
      <c r="PJU4"/>
      <c r="PJV4"/>
      <c r="PJW4"/>
      <c r="PJX4"/>
      <c r="PJY4"/>
      <c r="PJZ4"/>
      <c r="PKA4"/>
      <c r="PKB4"/>
      <c r="PKC4"/>
      <c r="PKD4"/>
      <c r="PKE4"/>
      <c r="PKF4"/>
      <c r="PKG4"/>
      <c r="PKH4"/>
      <c r="PKI4"/>
      <c r="PKJ4"/>
      <c r="PKK4"/>
      <c r="PKL4"/>
      <c r="PKM4"/>
      <c r="PKN4"/>
      <c r="PKO4"/>
      <c r="PKP4"/>
      <c r="PKQ4"/>
      <c r="PKR4"/>
      <c r="PKS4"/>
      <c r="PKT4"/>
      <c r="PKU4"/>
      <c r="PKV4"/>
      <c r="PKW4"/>
      <c r="PKX4"/>
      <c r="PKY4"/>
      <c r="PKZ4"/>
      <c r="PLA4"/>
      <c r="PLB4"/>
      <c r="PLC4"/>
      <c r="PLD4"/>
      <c r="PLE4"/>
      <c r="PLF4"/>
      <c r="PLG4"/>
      <c r="PLH4"/>
      <c r="PLI4"/>
      <c r="PLJ4"/>
      <c r="PLK4"/>
      <c r="PLL4"/>
      <c r="PLM4"/>
      <c r="PLN4"/>
      <c r="PLO4"/>
      <c r="PLP4"/>
      <c r="PLQ4"/>
      <c r="PLR4"/>
      <c r="PLS4"/>
      <c r="PLT4"/>
      <c r="PLU4"/>
      <c r="PLV4"/>
      <c r="PLW4"/>
      <c r="PLX4"/>
      <c r="PLY4"/>
      <c r="PLZ4"/>
      <c r="PMA4"/>
      <c r="PMB4"/>
      <c r="PMC4"/>
      <c r="PMD4"/>
      <c r="PME4"/>
      <c r="PMF4"/>
      <c r="PMG4"/>
      <c r="PMH4"/>
      <c r="PMI4"/>
      <c r="PMJ4"/>
      <c r="PMK4"/>
      <c r="PML4"/>
      <c r="PMM4"/>
      <c r="PMN4"/>
      <c r="PMO4"/>
      <c r="PMP4"/>
      <c r="PMQ4"/>
      <c r="PMR4"/>
      <c r="PMS4"/>
      <c r="PMT4"/>
      <c r="PMU4"/>
      <c r="PMV4"/>
      <c r="PMW4"/>
      <c r="PMX4"/>
      <c r="PMY4"/>
      <c r="PMZ4"/>
      <c r="PNA4"/>
      <c r="PNB4"/>
      <c r="PNC4"/>
      <c r="PND4"/>
      <c r="PNE4"/>
      <c r="PNF4"/>
      <c r="PNG4"/>
      <c r="PNH4"/>
      <c r="PNI4"/>
      <c r="PNJ4"/>
      <c r="PNK4"/>
      <c r="PNL4"/>
      <c r="PNM4"/>
      <c r="PNN4"/>
      <c r="PNO4"/>
      <c r="PNP4"/>
      <c r="PNQ4"/>
      <c r="PNR4"/>
      <c r="PNS4"/>
      <c r="PNT4"/>
      <c r="PNU4"/>
      <c r="PNV4"/>
      <c r="PNW4"/>
      <c r="PNX4"/>
      <c r="PNY4"/>
      <c r="PNZ4"/>
      <c r="POA4"/>
      <c r="POB4"/>
      <c r="POC4"/>
      <c r="POD4"/>
      <c r="POE4"/>
      <c r="POF4"/>
      <c r="POG4"/>
      <c r="POH4"/>
      <c r="POI4"/>
      <c r="POJ4"/>
      <c r="POK4"/>
      <c r="POL4"/>
      <c r="POM4"/>
      <c r="PON4"/>
      <c r="POO4"/>
      <c r="POP4"/>
      <c r="POQ4"/>
      <c r="POR4"/>
      <c r="POS4"/>
      <c r="POT4"/>
      <c r="POU4"/>
      <c r="POV4"/>
      <c r="POW4"/>
      <c r="POX4"/>
      <c r="POY4"/>
      <c r="POZ4"/>
      <c r="PPA4"/>
      <c r="PPB4"/>
      <c r="PPC4"/>
      <c r="PPD4"/>
      <c r="PPE4"/>
      <c r="PPF4"/>
      <c r="PPG4"/>
      <c r="PPH4"/>
      <c r="PPI4"/>
      <c r="PPJ4"/>
      <c r="PPK4"/>
      <c r="PPL4"/>
      <c r="PPM4"/>
      <c r="PPN4"/>
      <c r="PPO4"/>
      <c r="PPP4"/>
      <c r="PPQ4"/>
      <c r="PPR4"/>
      <c r="PPS4"/>
      <c r="PPT4"/>
      <c r="PPU4"/>
      <c r="PPV4"/>
      <c r="PPW4"/>
      <c r="PPX4"/>
      <c r="PPY4"/>
      <c r="PPZ4"/>
      <c r="PQA4"/>
      <c r="PQB4"/>
      <c r="PQC4"/>
      <c r="PQD4"/>
      <c r="PQE4"/>
      <c r="PQF4"/>
      <c r="PQG4"/>
      <c r="PQH4"/>
      <c r="PQI4"/>
      <c r="PQJ4"/>
      <c r="PQK4"/>
      <c r="PQL4"/>
      <c r="PQM4"/>
      <c r="PQN4"/>
      <c r="PQO4"/>
      <c r="PQP4"/>
      <c r="PQQ4"/>
      <c r="PQR4"/>
      <c r="PQS4"/>
      <c r="PQT4"/>
      <c r="PQU4"/>
      <c r="PQV4"/>
      <c r="PQW4"/>
      <c r="PQX4"/>
      <c r="PQY4"/>
      <c r="PQZ4"/>
      <c r="PRA4"/>
      <c r="PRB4"/>
      <c r="PRC4"/>
      <c r="PRD4"/>
      <c r="PRE4"/>
      <c r="PRF4"/>
      <c r="PRG4"/>
      <c r="PRH4"/>
      <c r="PRI4"/>
      <c r="PRJ4"/>
      <c r="PRK4"/>
      <c r="PRL4"/>
      <c r="PRM4"/>
      <c r="PRN4"/>
      <c r="PRO4"/>
      <c r="PRP4"/>
      <c r="PRQ4"/>
      <c r="PRR4"/>
      <c r="PRS4"/>
      <c r="PRT4"/>
      <c r="PRU4"/>
      <c r="PRV4"/>
      <c r="PRW4"/>
      <c r="PRX4"/>
      <c r="PRY4"/>
      <c r="PRZ4"/>
      <c r="PSA4"/>
      <c r="PSB4"/>
      <c r="PSC4"/>
      <c r="PSD4"/>
      <c r="PSE4"/>
      <c r="PSF4"/>
      <c r="PSG4"/>
      <c r="PSH4"/>
      <c r="PSI4"/>
      <c r="PSJ4"/>
      <c r="PSK4"/>
      <c r="PSL4"/>
      <c r="PSM4"/>
      <c r="PSN4"/>
      <c r="PSO4"/>
      <c r="PSP4"/>
      <c r="PSQ4"/>
      <c r="PSR4"/>
      <c r="PSS4"/>
      <c r="PST4"/>
      <c r="PSU4"/>
      <c r="PSV4"/>
      <c r="PSW4"/>
      <c r="PSX4"/>
      <c r="PSY4"/>
      <c r="PSZ4"/>
      <c r="PTA4"/>
      <c r="PTB4"/>
      <c r="PTC4"/>
      <c r="PTD4"/>
      <c r="PTE4"/>
      <c r="PTF4"/>
      <c r="PTG4"/>
      <c r="PTH4"/>
      <c r="PTI4"/>
      <c r="PTJ4"/>
      <c r="PTK4"/>
      <c r="PTL4"/>
      <c r="PTM4"/>
      <c r="PTN4"/>
      <c r="PTO4"/>
      <c r="PTP4"/>
      <c r="PTQ4"/>
      <c r="PTR4"/>
      <c r="PTS4"/>
      <c r="PTT4"/>
      <c r="PTU4"/>
      <c r="PTV4"/>
      <c r="PTW4"/>
      <c r="PTX4"/>
      <c r="PTY4"/>
      <c r="PTZ4"/>
      <c r="PUA4"/>
      <c r="PUB4"/>
      <c r="PUC4"/>
      <c r="PUD4"/>
      <c r="PUE4"/>
      <c r="PUF4"/>
      <c r="PUG4"/>
      <c r="PUH4"/>
      <c r="PUI4"/>
      <c r="PUJ4"/>
      <c r="PUK4"/>
      <c r="PUL4"/>
      <c r="PUM4"/>
      <c r="PUN4"/>
      <c r="PUO4"/>
      <c r="PUP4"/>
      <c r="PUQ4"/>
      <c r="PUR4"/>
      <c r="PUS4"/>
      <c r="PUT4"/>
      <c r="PUU4"/>
      <c r="PUV4"/>
      <c r="PUW4"/>
      <c r="PUX4"/>
      <c r="PUY4"/>
      <c r="PUZ4"/>
      <c r="PVA4"/>
      <c r="PVB4"/>
      <c r="PVC4"/>
      <c r="PVD4"/>
      <c r="PVE4"/>
      <c r="PVF4"/>
      <c r="PVG4"/>
      <c r="PVH4"/>
      <c r="PVI4"/>
      <c r="PVJ4"/>
      <c r="PVK4"/>
      <c r="PVL4"/>
      <c r="PVM4"/>
      <c r="PVN4"/>
      <c r="PVO4"/>
      <c r="PVP4"/>
      <c r="PVQ4"/>
      <c r="PVR4"/>
      <c r="PVS4"/>
      <c r="PVT4"/>
      <c r="PVU4"/>
      <c r="PVV4"/>
      <c r="PVW4"/>
      <c r="PVX4"/>
      <c r="PVY4"/>
      <c r="PVZ4"/>
      <c r="PWA4"/>
      <c r="PWB4"/>
      <c r="PWC4"/>
      <c r="PWD4"/>
      <c r="PWE4"/>
      <c r="PWF4"/>
      <c r="PWG4"/>
      <c r="PWH4"/>
      <c r="PWI4"/>
      <c r="PWJ4"/>
      <c r="PWK4"/>
      <c r="PWL4"/>
      <c r="PWM4"/>
      <c r="PWN4"/>
      <c r="PWO4"/>
      <c r="PWP4"/>
      <c r="PWQ4"/>
      <c r="PWR4"/>
      <c r="PWS4"/>
      <c r="PWT4"/>
      <c r="PWU4"/>
      <c r="PWV4"/>
      <c r="PWW4"/>
      <c r="PWX4"/>
      <c r="PWY4"/>
      <c r="PWZ4"/>
      <c r="PXA4"/>
      <c r="PXB4"/>
      <c r="PXC4"/>
      <c r="PXD4"/>
      <c r="PXE4"/>
      <c r="PXF4"/>
      <c r="PXG4"/>
      <c r="PXH4"/>
      <c r="PXI4"/>
      <c r="PXJ4"/>
      <c r="PXK4"/>
      <c r="PXL4"/>
      <c r="PXM4"/>
      <c r="PXN4"/>
      <c r="PXO4"/>
      <c r="PXP4"/>
      <c r="PXQ4"/>
      <c r="PXR4"/>
      <c r="PXS4"/>
      <c r="PXT4"/>
      <c r="PXU4"/>
      <c r="PXV4"/>
      <c r="PXW4"/>
      <c r="PXX4"/>
      <c r="PXY4"/>
      <c r="PXZ4"/>
      <c r="PYA4"/>
      <c r="PYB4"/>
      <c r="PYC4"/>
      <c r="PYD4"/>
      <c r="PYE4"/>
      <c r="PYF4"/>
      <c r="PYG4"/>
      <c r="PYH4"/>
      <c r="PYI4"/>
      <c r="PYJ4"/>
      <c r="PYK4"/>
      <c r="PYL4"/>
      <c r="PYM4"/>
      <c r="PYN4"/>
      <c r="PYO4"/>
      <c r="PYP4"/>
      <c r="PYQ4"/>
      <c r="PYR4"/>
      <c r="PYS4"/>
      <c r="PYT4"/>
      <c r="PYU4"/>
      <c r="PYV4"/>
      <c r="PYW4"/>
      <c r="PYX4"/>
      <c r="PYY4"/>
      <c r="PYZ4"/>
      <c r="PZA4"/>
      <c r="PZB4"/>
      <c r="PZC4"/>
      <c r="PZD4"/>
      <c r="PZE4"/>
      <c r="PZF4"/>
      <c r="PZG4"/>
      <c r="PZH4"/>
      <c r="PZI4"/>
      <c r="PZJ4"/>
      <c r="PZK4"/>
      <c r="PZL4"/>
      <c r="PZM4"/>
      <c r="PZN4"/>
      <c r="PZO4"/>
      <c r="PZP4"/>
      <c r="PZQ4"/>
      <c r="PZR4"/>
      <c r="PZS4"/>
      <c r="PZT4"/>
      <c r="PZU4"/>
      <c r="PZV4"/>
      <c r="PZW4"/>
      <c r="PZX4"/>
      <c r="PZY4"/>
      <c r="PZZ4"/>
      <c r="QAA4"/>
      <c r="QAB4"/>
      <c r="QAC4"/>
      <c r="QAD4"/>
      <c r="QAE4"/>
      <c r="QAF4"/>
      <c r="QAG4"/>
      <c r="QAH4"/>
      <c r="QAI4"/>
      <c r="QAJ4"/>
      <c r="QAK4"/>
      <c r="QAL4"/>
      <c r="QAM4"/>
      <c r="QAN4"/>
      <c r="QAO4"/>
      <c r="QAP4"/>
      <c r="QAQ4"/>
      <c r="QAR4"/>
      <c r="QAS4"/>
      <c r="QAT4"/>
      <c r="QAU4"/>
      <c r="QAV4"/>
      <c r="QAW4"/>
      <c r="QAX4"/>
      <c r="QAY4"/>
      <c r="QAZ4"/>
      <c r="QBA4"/>
      <c r="QBB4"/>
      <c r="QBC4"/>
      <c r="QBD4"/>
      <c r="QBE4"/>
      <c r="QBF4"/>
      <c r="QBG4"/>
      <c r="QBH4"/>
      <c r="QBI4"/>
      <c r="QBJ4"/>
      <c r="QBK4"/>
      <c r="QBL4"/>
      <c r="QBM4"/>
      <c r="QBN4"/>
      <c r="QBO4"/>
      <c r="QBP4"/>
      <c r="QBQ4"/>
      <c r="QBR4"/>
      <c r="QBS4"/>
      <c r="QBT4"/>
      <c r="QBU4"/>
      <c r="QBV4"/>
      <c r="QBW4"/>
      <c r="QBX4"/>
      <c r="QBY4"/>
      <c r="QBZ4"/>
      <c r="QCA4"/>
      <c r="QCB4"/>
      <c r="QCC4"/>
      <c r="QCD4"/>
      <c r="QCE4"/>
      <c r="QCF4"/>
      <c r="QCG4"/>
      <c r="QCH4"/>
      <c r="QCI4"/>
      <c r="QCJ4"/>
      <c r="QCK4"/>
      <c r="QCL4"/>
      <c r="QCM4"/>
      <c r="QCN4"/>
      <c r="QCO4"/>
      <c r="QCP4"/>
      <c r="QCQ4"/>
      <c r="QCR4"/>
      <c r="QCS4"/>
      <c r="QCT4"/>
      <c r="QCU4"/>
      <c r="QCV4"/>
      <c r="QCW4"/>
      <c r="QCX4"/>
      <c r="QCY4"/>
      <c r="QCZ4"/>
      <c r="QDA4"/>
      <c r="QDB4"/>
      <c r="QDC4"/>
      <c r="QDD4"/>
      <c r="QDE4"/>
      <c r="QDF4"/>
      <c r="QDG4"/>
      <c r="QDH4"/>
      <c r="QDI4"/>
      <c r="QDJ4"/>
      <c r="QDK4"/>
      <c r="QDL4"/>
      <c r="QDM4"/>
      <c r="QDN4"/>
      <c r="QDO4"/>
      <c r="QDP4"/>
      <c r="QDQ4"/>
      <c r="QDR4"/>
      <c r="QDS4"/>
      <c r="QDT4"/>
      <c r="QDU4"/>
      <c r="QDV4"/>
      <c r="QDW4"/>
      <c r="QDX4"/>
      <c r="QDY4"/>
      <c r="QDZ4"/>
      <c r="QEA4"/>
      <c r="QEB4"/>
      <c r="QEC4"/>
      <c r="QED4"/>
      <c r="QEE4"/>
      <c r="QEF4"/>
      <c r="QEG4"/>
      <c r="QEH4"/>
      <c r="QEI4"/>
      <c r="QEJ4"/>
      <c r="QEK4"/>
      <c r="QEL4"/>
      <c r="QEM4"/>
      <c r="QEN4"/>
      <c r="QEO4"/>
      <c r="QEP4"/>
      <c r="QEQ4"/>
      <c r="QER4"/>
      <c r="QES4"/>
      <c r="QET4"/>
      <c r="QEU4"/>
      <c r="QEV4"/>
      <c r="QEW4"/>
      <c r="QEX4"/>
      <c r="QEY4"/>
      <c r="QEZ4"/>
      <c r="QFA4"/>
      <c r="QFB4"/>
      <c r="QFC4"/>
      <c r="QFD4"/>
      <c r="QFE4"/>
      <c r="QFF4"/>
      <c r="QFG4"/>
      <c r="QFH4"/>
      <c r="QFI4"/>
      <c r="QFJ4"/>
      <c r="QFK4"/>
      <c r="QFL4"/>
      <c r="QFM4"/>
      <c r="QFN4"/>
      <c r="QFO4"/>
      <c r="QFP4"/>
      <c r="QFQ4"/>
      <c r="QFR4"/>
      <c r="QFS4"/>
      <c r="QFT4"/>
      <c r="QFU4"/>
      <c r="QFV4"/>
      <c r="QFW4"/>
      <c r="QFX4"/>
      <c r="QFY4"/>
      <c r="QFZ4"/>
      <c r="QGA4"/>
      <c r="QGB4"/>
      <c r="QGC4"/>
      <c r="QGD4"/>
      <c r="QGE4"/>
      <c r="QGF4"/>
      <c r="QGG4"/>
      <c r="QGH4"/>
      <c r="QGI4"/>
      <c r="QGJ4"/>
      <c r="QGK4"/>
      <c r="QGL4"/>
      <c r="QGM4"/>
      <c r="QGN4"/>
      <c r="QGO4"/>
      <c r="QGP4"/>
      <c r="QGQ4"/>
      <c r="QGR4"/>
      <c r="QGS4"/>
      <c r="QGT4"/>
      <c r="QGU4"/>
      <c r="QGV4"/>
      <c r="QGW4"/>
      <c r="QGX4"/>
      <c r="QGY4"/>
      <c r="QGZ4"/>
      <c r="QHA4"/>
      <c r="QHB4"/>
      <c r="QHC4"/>
      <c r="QHD4"/>
      <c r="QHE4"/>
      <c r="QHF4"/>
      <c r="QHG4"/>
      <c r="QHH4"/>
      <c r="QHI4"/>
      <c r="QHJ4"/>
      <c r="QHK4"/>
      <c r="QHL4"/>
      <c r="QHM4"/>
      <c r="QHN4"/>
      <c r="QHO4"/>
      <c r="QHP4"/>
      <c r="QHQ4"/>
      <c r="QHR4"/>
      <c r="QHS4"/>
      <c r="QHT4"/>
      <c r="QHU4"/>
      <c r="QHV4"/>
      <c r="QHW4"/>
      <c r="QHX4"/>
      <c r="QHY4"/>
      <c r="QHZ4"/>
      <c r="QIA4"/>
      <c r="QIB4"/>
      <c r="QIC4"/>
      <c r="QID4"/>
      <c r="QIE4"/>
      <c r="QIF4"/>
      <c r="QIG4"/>
      <c r="QIH4"/>
      <c r="QII4"/>
      <c r="QIJ4"/>
      <c r="QIK4"/>
      <c r="QIL4"/>
      <c r="QIM4"/>
      <c r="QIN4"/>
      <c r="QIO4"/>
      <c r="QIP4"/>
      <c r="QIQ4"/>
      <c r="QIR4"/>
      <c r="QIS4"/>
      <c r="QIT4"/>
      <c r="QIU4"/>
      <c r="QIV4"/>
      <c r="QIW4"/>
      <c r="QIX4"/>
      <c r="QIY4"/>
      <c r="QIZ4"/>
      <c r="QJA4"/>
      <c r="QJB4"/>
      <c r="QJC4"/>
      <c r="QJD4"/>
      <c r="QJE4"/>
      <c r="QJF4"/>
      <c r="QJG4"/>
      <c r="QJH4"/>
      <c r="QJI4"/>
      <c r="QJJ4"/>
      <c r="QJK4"/>
      <c r="QJL4"/>
      <c r="QJM4"/>
      <c r="QJN4"/>
      <c r="QJO4"/>
      <c r="QJP4"/>
      <c r="QJQ4"/>
      <c r="QJR4"/>
      <c r="QJS4"/>
      <c r="QJT4"/>
      <c r="QJU4"/>
      <c r="QJV4"/>
      <c r="QJW4"/>
      <c r="QJX4"/>
      <c r="QJY4"/>
      <c r="QJZ4"/>
      <c r="QKA4"/>
      <c r="QKB4"/>
      <c r="QKC4"/>
      <c r="QKD4"/>
      <c r="QKE4"/>
      <c r="QKF4"/>
      <c r="QKG4"/>
      <c r="QKH4"/>
      <c r="QKI4"/>
      <c r="QKJ4"/>
      <c r="QKK4"/>
      <c r="QKL4"/>
      <c r="QKM4"/>
      <c r="QKN4"/>
      <c r="QKO4"/>
      <c r="QKP4"/>
      <c r="QKQ4"/>
      <c r="QKR4"/>
      <c r="QKS4"/>
      <c r="QKT4"/>
      <c r="QKU4"/>
      <c r="QKV4"/>
      <c r="QKW4"/>
      <c r="QKX4"/>
      <c r="QKY4"/>
      <c r="QKZ4"/>
      <c r="QLA4"/>
      <c r="QLB4"/>
      <c r="QLC4"/>
      <c r="QLD4"/>
      <c r="QLE4"/>
      <c r="QLF4"/>
      <c r="QLG4"/>
      <c r="QLH4"/>
      <c r="QLI4"/>
      <c r="QLJ4"/>
      <c r="QLK4"/>
      <c r="QLL4"/>
      <c r="QLM4"/>
      <c r="QLN4"/>
      <c r="QLO4"/>
      <c r="QLP4"/>
      <c r="QLQ4"/>
      <c r="QLR4"/>
      <c r="QLS4"/>
      <c r="QLT4"/>
      <c r="QLU4"/>
      <c r="QLV4"/>
      <c r="QLW4"/>
      <c r="QLX4"/>
      <c r="QLY4"/>
      <c r="QLZ4"/>
      <c r="QMA4"/>
      <c r="QMB4"/>
      <c r="QMC4"/>
      <c r="QMD4"/>
      <c r="QME4"/>
      <c r="QMF4"/>
      <c r="QMG4"/>
      <c r="QMH4"/>
      <c r="QMI4"/>
      <c r="QMJ4"/>
      <c r="QMK4"/>
      <c r="QML4"/>
      <c r="QMM4"/>
      <c r="QMN4"/>
      <c r="QMO4"/>
      <c r="QMP4"/>
      <c r="QMQ4"/>
      <c r="QMR4"/>
      <c r="QMS4"/>
      <c r="QMT4"/>
      <c r="QMU4"/>
      <c r="QMV4"/>
      <c r="QMW4"/>
      <c r="QMX4"/>
      <c r="QMY4"/>
      <c r="QMZ4"/>
      <c r="QNA4"/>
      <c r="QNB4"/>
      <c r="QNC4"/>
      <c r="QND4"/>
      <c r="QNE4"/>
      <c r="QNF4"/>
      <c r="QNG4"/>
      <c r="QNH4"/>
      <c r="QNI4"/>
      <c r="QNJ4"/>
      <c r="QNK4"/>
      <c r="QNL4"/>
      <c r="QNM4"/>
      <c r="QNN4"/>
      <c r="QNO4"/>
      <c r="QNP4"/>
      <c r="QNQ4"/>
      <c r="QNR4"/>
      <c r="QNS4"/>
      <c r="QNT4"/>
      <c r="QNU4"/>
      <c r="QNV4"/>
      <c r="QNW4"/>
      <c r="QNX4"/>
      <c r="QNY4"/>
      <c r="QNZ4"/>
      <c r="QOA4"/>
      <c r="QOB4"/>
      <c r="QOC4"/>
      <c r="QOD4"/>
      <c r="QOE4"/>
      <c r="QOF4"/>
      <c r="QOG4"/>
      <c r="QOH4"/>
      <c r="QOI4"/>
      <c r="QOJ4"/>
      <c r="QOK4"/>
      <c r="QOL4"/>
      <c r="QOM4"/>
      <c r="QON4"/>
      <c r="QOO4"/>
      <c r="QOP4"/>
      <c r="QOQ4"/>
      <c r="QOR4"/>
      <c r="QOS4"/>
      <c r="QOT4"/>
      <c r="QOU4"/>
      <c r="QOV4"/>
      <c r="QOW4"/>
      <c r="QOX4"/>
      <c r="QOY4"/>
      <c r="QOZ4"/>
      <c r="QPA4"/>
      <c r="QPB4"/>
      <c r="QPC4"/>
      <c r="QPD4"/>
      <c r="QPE4"/>
      <c r="QPF4"/>
      <c r="QPG4"/>
      <c r="QPH4"/>
      <c r="QPI4"/>
      <c r="QPJ4"/>
      <c r="QPK4"/>
      <c r="QPL4"/>
      <c r="QPM4"/>
      <c r="QPN4"/>
      <c r="QPO4"/>
      <c r="QPP4"/>
      <c r="QPQ4"/>
      <c r="QPR4"/>
      <c r="QPS4"/>
      <c r="QPT4"/>
      <c r="QPU4"/>
      <c r="QPV4"/>
      <c r="QPW4"/>
      <c r="QPX4"/>
      <c r="QPY4"/>
      <c r="QPZ4"/>
      <c r="QQA4"/>
      <c r="QQB4"/>
      <c r="QQC4"/>
      <c r="QQD4"/>
      <c r="QQE4"/>
      <c r="QQF4"/>
      <c r="QQG4"/>
      <c r="QQH4"/>
      <c r="QQI4"/>
      <c r="QQJ4"/>
      <c r="QQK4"/>
      <c r="QQL4"/>
      <c r="QQM4"/>
      <c r="QQN4"/>
      <c r="QQO4"/>
      <c r="QQP4"/>
      <c r="QQQ4"/>
      <c r="QQR4"/>
      <c r="QQS4"/>
      <c r="QQT4"/>
      <c r="QQU4"/>
      <c r="QQV4"/>
      <c r="QQW4"/>
      <c r="QQX4"/>
      <c r="QQY4"/>
      <c r="QQZ4"/>
      <c r="QRA4"/>
      <c r="QRB4"/>
      <c r="QRC4"/>
      <c r="QRD4"/>
      <c r="QRE4"/>
      <c r="QRF4"/>
      <c r="QRG4"/>
      <c r="QRH4"/>
      <c r="QRI4"/>
      <c r="QRJ4"/>
      <c r="QRK4"/>
      <c r="QRL4"/>
      <c r="QRM4"/>
      <c r="QRN4"/>
      <c r="QRO4"/>
      <c r="QRP4"/>
      <c r="QRQ4"/>
      <c r="QRR4"/>
      <c r="QRS4"/>
      <c r="QRT4"/>
      <c r="QRU4"/>
      <c r="QRV4"/>
      <c r="QRW4"/>
      <c r="QRX4"/>
      <c r="QRY4"/>
      <c r="QRZ4"/>
      <c r="QSA4"/>
      <c r="QSB4"/>
      <c r="QSC4"/>
      <c r="QSD4"/>
      <c r="QSE4"/>
      <c r="QSF4"/>
      <c r="QSG4"/>
      <c r="QSH4"/>
      <c r="QSI4"/>
      <c r="QSJ4"/>
      <c r="QSK4"/>
      <c r="QSL4"/>
      <c r="QSM4"/>
      <c r="QSN4"/>
      <c r="QSO4"/>
      <c r="QSP4"/>
      <c r="QSQ4"/>
      <c r="QSR4"/>
      <c r="QSS4"/>
      <c r="QST4"/>
      <c r="QSU4"/>
      <c r="QSV4"/>
      <c r="QSW4"/>
      <c r="QSX4"/>
      <c r="QSY4"/>
      <c r="QSZ4"/>
      <c r="QTA4"/>
      <c r="QTB4"/>
      <c r="QTC4"/>
      <c r="QTD4"/>
      <c r="QTE4"/>
      <c r="QTF4"/>
      <c r="QTG4"/>
      <c r="QTH4"/>
      <c r="QTI4"/>
      <c r="QTJ4"/>
      <c r="QTK4"/>
      <c r="QTL4"/>
      <c r="QTM4"/>
      <c r="QTN4"/>
      <c r="QTO4"/>
      <c r="QTP4"/>
      <c r="QTQ4"/>
      <c r="QTR4"/>
      <c r="QTS4"/>
      <c r="QTT4"/>
      <c r="QTU4"/>
      <c r="QTV4"/>
      <c r="QTW4"/>
      <c r="QTX4"/>
      <c r="QTY4"/>
      <c r="QTZ4"/>
      <c r="QUA4"/>
      <c r="QUB4"/>
      <c r="QUC4"/>
      <c r="QUD4"/>
      <c r="QUE4"/>
      <c r="QUF4"/>
      <c r="QUG4"/>
      <c r="QUH4"/>
      <c r="QUI4"/>
      <c r="QUJ4"/>
      <c r="QUK4"/>
      <c r="QUL4"/>
      <c r="QUM4"/>
      <c r="QUN4"/>
      <c r="QUO4"/>
      <c r="QUP4"/>
      <c r="QUQ4"/>
      <c r="QUR4"/>
      <c r="QUS4"/>
      <c r="QUT4"/>
      <c r="QUU4"/>
      <c r="QUV4"/>
      <c r="QUW4"/>
      <c r="QUX4"/>
      <c r="QUY4"/>
      <c r="QUZ4"/>
      <c r="QVA4"/>
      <c r="QVB4"/>
      <c r="QVC4"/>
      <c r="QVD4"/>
      <c r="QVE4"/>
      <c r="QVF4"/>
      <c r="QVG4"/>
      <c r="QVH4"/>
      <c r="QVI4"/>
      <c r="QVJ4"/>
      <c r="QVK4"/>
      <c r="QVL4"/>
      <c r="QVM4"/>
      <c r="QVN4"/>
      <c r="QVO4"/>
      <c r="QVP4"/>
      <c r="QVQ4"/>
      <c r="QVR4"/>
      <c r="QVS4"/>
      <c r="QVT4"/>
      <c r="QVU4"/>
      <c r="QVV4"/>
      <c r="QVW4"/>
      <c r="QVX4"/>
      <c r="QVY4"/>
      <c r="QVZ4"/>
      <c r="QWA4"/>
      <c r="QWB4"/>
      <c r="QWC4"/>
      <c r="QWD4"/>
      <c r="QWE4"/>
      <c r="QWF4"/>
      <c r="QWG4"/>
      <c r="QWH4"/>
      <c r="QWI4"/>
      <c r="QWJ4"/>
      <c r="QWK4"/>
      <c r="QWL4"/>
      <c r="QWM4"/>
      <c r="QWN4"/>
      <c r="QWO4"/>
      <c r="QWP4"/>
      <c r="QWQ4"/>
      <c r="QWR4"/>
      <c r="QWS4"/>
      <c r="QWT4"/>
      <c r="QWU4"/>
      <c r="QWV4"/>
      <c r="QWW4"/>
      <c r="QWX4"/>
      <c r="QWY4"/>
      <c r="QWZ4"/>
      <c r="QXA4"/>
      <c r="QXB4"/>
      <c r="QXC4"/>
      <c r="QXD4"/>
      <c r="QXE4"/>
      <c r="QXF4"/>
      <c r="QXG4"/>
      <c r="QXH4"/>
      <c r="QXI4"/>
      <c r="QXJ4"/>
      <c r="QXK4"/>
      <c r="QXL4"/>
      <c r="QXM4"/>
      <c r="QXN4"/>
      <c r="QXO4"/>
      <c r="QXP4"/>
      <c r="QXQ4"/>
      <c r="QXR4"/>
      <c r="QXS4"/>
      <c r="QXT4"/>
      <c r="QXU4"/>
      <c r="QXV4"/>
      <c r="QXW4"/>
      <c r="QXX4"/>
      <c r="QXY4"/>
      <c r="QXZ4"/>
      <c r="QYA4"/>
      <c r="QYB4"/>
      <c r="QYC4"/>
      <c r="QYD4"/>
      <c r="QYE4"/>
      <c r="QYF4"/>
      <c r="QYG4"/>
      <c r="QYH4"/>
      <c r="QYI4"/>
      <c r="QYJ4"/>
      <c r="QYK4"/>
      <c r="QYL4"/>
      <c r="QYM4"/>
      <c r="QYN4"/>
      <c r="QYO4"/>
      <c r="QYP4"/>
      <c r="QYQ4"/>
      <c r="QYR4"/>
      <c r="QYS4"/>
      <c r="QYT4"/>
      <c r="QYU4"/>
      <c r="QYV4"/>
      <c r="QYW4"/>
      <c r="QYX4"/>
      <c r="QYY4"/>
      <c r="QYZ4"/>
      <c r="QZA4"/>
      <c r="QZB4"/>
      <c r="QZC4"/>
      <c r="QZD4"/>
      <c r="QZE4"/>
      <c r="QZF4"/>
      <c r="QZG4"/>
      <c r="QZH4"/>
      <c r="QZI4"/>
      <c r="QZJ4"/>
      <c r="QZK4"/>
      <c r="QZL4"/>
      <c r="QZM4"/>
      <c r="QZN4"/>
      <c r="QZO4"/>
      <c r="QZP4"/>
      <c r="QZQ4"/>
      <c r="QZR4"/>
      <c r="QZS4"/>
      <c r="QZT4"/>
      <c r="QZU4"/>
      <c r="QZV4"/>
      <c r="QZW4"/>
      <c r="QZX4"/>
      <c r="QZY4"/>
      <c r="QZZ4"/>
      <c r="RAA4"/>
      <c r="RAB4"/>
      <c r="RAC4"/>
      <c r="RAD4"/>
      <c r="RAE4"/>
      <c r="RAF4"/>
      <c r="RAG4"/>
      <c r="RAH4"/>
      <c r="RAI4"/>
      <c r="RAJ4"/>
      <c r="RAK4"/>
      <c r="RAL4"/>
      <c r="RAM4"/>
      <c r="RAN4"/>
      <c r="RAO4"/>
      <c r="RAP4"/>
      <c r="RAQ4"/>
      <c r="RAR4"/>
      <c r="RAS4"/>
      <c r="RAT4"/>
      <c r="RAU4"/>
      <c r="RAV4"/>
      <c r="RAW4"/>
      <c r="RAX4"/>
      <c r="RAY4"/>
      <c r="RAZ4"/>
      <c r="RBA4"/>
      <c r="RBB4"/>
      <c r="RBC4"/>
      <c r="RBD4"/>
      <c r="RBE4"/>
      <c r="RBF4"/>
      <c r="RBG4"/>
      <c r="RBH4"/>
      <c r="RBI4"/>
      <c r="RBJ4"/>
      <c r="RBK4"/>
      <c r="RBL4"/>
      <c r="RBM4"/>
      <c r="RBN4"/>
      <c r="RBO4"/>
      <c r="RBP4"/>
      <c r="RBQ4"/>
      <c r="RBR4"/>
      <c r="RBS4"/>
      <c r="RBT4"/>
      <c r="RBU4"/>
      <c r="RBV4"/>
      <c r="RBW4"/>
      <c r="RBX4"/>
      <c r="RBY4"/>
      <c r="RBZ4"/>
      <c r="RCA4"/>
      <c r="RCB4"/>
      <c r="RCC4"/>
      <c r="RCD4"/>
      <c r="RCE4"/>
      <c r="RCF4"/>
      <c r="RCG4"/>
      <c r="RCH4"/>
      <c r="RCI4"/>
      <c r="RCJ4"/>
      <c r="RCK4"/>
      <c r="RCL4"/>
      <c r="RCM4"/>
      <c r="RCN4"/>
      <c r="RCO4"/>
      <c r="RCP4"/>
      <c r="RCQ4"/>
      <c r="RCR4"/>
      <c r="RCS4"/>
      <c r="RCT4"/>
      <c r="RCU4"/>
      <c r="RCV4"/>
      <c r="RCW4"/>
      <c r="RCX4"/>
      <c r="RCY4"/>
      <c r="RCZ4"/>
      <c r="RDA4"/>
      <c r="RDB4"/>
      <c r="RDC4"/>
      <c r="RDD4"/>
      <c r="RDE4"/>
      <c r="RDF4"/>
      <c r="RDG4"/>
      <c r="RDH4"/>
      <c r="RDI4"/>
      <c r="RDJ4"/>
      <c r="RDK4"/>
      <c r="RDL4"/>
      <c r="RDM4"/>
      <c r="RDN4"/>
      <c r="RDO4"/>
      <c r="RDP4"/>
      <c r="RDQ4"/>
      <c r="RDR4"/>
      <c r="RDS4"/>
      <c r="RDT4"/>
      <c r="RDU4"/>
      <c r="RDV4"/>
      <c r="RDW4"/>
      <c r="RDX4"/>
      <c r="RDY4"/>
      <c r="RDZ4"/>
      <c r="REA4"/>
      <c r="REB4"/>
      <c r="REC4"/>
      <c r="RED4"/>
      <c r="REE4"/>
      <c r="REF4"/>
      <c r="REG4"/>
      <c r="REH4"/>
      <c r="REI4"/>
      <c r="REJ4"/>
      <c r="REK4"/>
      <c r="REL4"/>
      <c r="REM4"/>
      <c r="REN4"/>
      <c r="REO4"/>
      <c r="REP4"/>
      <c r="REQ4"/>
      <c r="RER4"/>
      <c r="RES4"/>
      <c r="RET4"/>
      <c r="REU4"/>
      <c r="REV4"/>
      <c r="REW4"/>
      <c r="REX4"/>
      <c r="REY4"/>
      <c r="REZ4"/>
      <c r="RFA4"/>
      <c r="RFB4"/>
      <c r="RFC4"/>
      <c r="RFD4"/>
      <c r="RFE4"/>
      <c r="RFF4"/>
      <c r="RFG4"/>
      <c r="RFH4"/>
      <c r="RFI4"/>
      <c r="RFJ4"/>
      <c r="RFK4"/>
      <c r="RFL4"/>
      <c r="RFM4"/>
      <c r="RFN4"/>
      <c r="RFO4"/>
      <c r="RFP4"/>
      <c r="RFQ4"/>
      <c r="RFR4"/>
      <c r="RFS4"/>
      <c r="RFT4"/>
      <c r="RFU4"/>
      <c r="RFV4"/>
      <c r="RFW4"/>
      <c r="RFX4"/>
      <c r="RFY4"/>
      <c r="RFZ4"/>
      <c r="RGA4"/>
      <c r="RGB4"/>
      <c r="RGC4"/>
      <c r="RGD4"/>
      <c r="RGE4"/>
      <c r="RGF4"/>
      <c r="RGG4"/>
      <c r="RGH4"/>
      <c r="RGI4"/>
      <c r="RGJ4"/>
      <c r="RGK4"/>
      <c r="RGL4"/>
      <c r="RGM4"/>
      <c r="RGN4"/>
      <c r="RGO4"/>
      <c r="RGP4"/>
      <c r="RGQ4"/>
      <c r="RGR4"/>
      <c r="RGS4"/>
      <c r="RGT4"/>
      <c r="RGU4"/>
      <c r="RGV4"/>
      <c r="RGW4"/>
      <c r="RGX4"/>
      <c r="RGY4"/>
      <c r="RGZ4"/>
      <c r="RHA4"/>
      <c r="RHB4"/>
      <c r="RHC4"/>
      <c r="RHD4"/>
      <c r="RHE4"/>
      <c r="RHF4"/>
      <c r="RHG4"/>
      <c r="RHH4"/>
      <c r="RHI4"/>
      <c r="RHJ4"/>
      <c r="RHK4"/>
      <c r="RHL4"/>
      <c r="RHM4"/>
      <c r="RHN4"/>
      <c r="RHO4"/>
      <c r="RHP4"/>
      <c r="RHQ4"/>
      <c r="RHR4"/>
      <c r="RHS4"/>
      <c r="RHT4"/>
      <c r="RHU4"/>
      <c r="RHV4"/>
      <c r="RHW4"/>
      <c r="RHX4"/>
      <c r="RHY4"/>
      <c r="RHZ4"/>
      <c r="RIA4"/>
      <c r="RIB4"/>
      <c r="RIC4"/>
      <c r="RID4"/>
      <c r="RIE4"/>
      <c r="RIF4"/>
      <c r="RIG4"/>
      <c r="RIH4"/>
      <c r="RII4"/>
      <c r="RIJ4"/>
      <c r="RIK4"/>
      <c r="RIL4"/>
      <c r="RIM4"/>
      <c r="RIN4"/>
      <c r="RIO4"/>
      <c r="RIP4"/>
      <c r="RIQ4"/>
      <c r="RIR4"/>
      <c r="RIS4"/>
      <c r="RIT4"/>
      <c r="RIU4"/>
      <c r="RIV4"/>
      <c r="RIW4"/>
      <c r="RIX4"/>
      <c r="RIY4"/>
      <c r="RIZ4"/>
      <c r="RJA4"/>
      <c r="RJB4"/>
      <c r="RJC4"/>
      <c r="RJD4"/>
      <c r="RJE4"/>
      <c r="RJF4"/>
      <c r="RJG4"/>
      <c r="RJH4"/>
      <c r="RJI4"/>
      <c r="RJJ4"/>
      <c r="RJK4"/>
      <c r="RJL4"/>
      <c r="RJM4"/>
      <c r="RJN4"/>
      <c r="RJO4"/>
      <c r="RJP4"/>
      <c r="RJQ4"/>
      <c r="RJR4"/>
      <c r="RJS4"/>
      <c r="RJT4"/>
      <c r="RJU4"/>
      <c r="RJV4"/>
      <c r="RJW4"/>
      <c r="RJX4"/>
      <c r="RJY4"/>
      <c r="RJZ4"/>
      <c r="RKA4"/>
      <c r="RKB4"/>
      <c r="RKC4"/>
      <c r="RKD4"/>
      <c r="RKE4"/>
      <c r="RKF4"/>
      <c r="RKG4"/>
      <c r="RKH4"/>
      <c r="RKI4"/>
      <c r="RKJ4"/>
      <c r="RKK4"/>
      <c r="RKL4"/>
      <c r="RKM4"/>
      <c r="RKN4"/>
      <c r="RKO4"/>
      <c r="RKP4"/>
      <c r="RKQ4"/>
      <c r="RKR4"/>
      <c r="RKS4"/>
      <c r="RKT4"/>
      <c r="RKU4"/>
      <c r="RKV4"/>
      <c r="RKW4"/>
      <c r="RKX4"/>
      <c r="RKY4"/>
      <c r="RKZ4"/>
      <c r="RLA4"/>
      <c r="RLB4"/>
      <c r="RLC4"/>
      <c r="RLD4"/>
      <c r="RLE4"/>
      <c r="RLF4"/>
      <c r="RLG4"/>
      <c r="RLH4"/>
      <c r="RLI4"/>
      <c r="RLJ4"/>
      <c r="RLK4"/>
      <c r="RLL4"/>
      <c r="RLM4"/>
      <c r="RLN4"/>
      <c r="RLO4"/>
      <c r="RLP4"/>
      <c r="RLQ4"/>
      <c r="RLR4"/>
      <c r="RLS4"/>
      <c r="RLT4"/>
      <c r="RLU4"/>
      <c r="RLV4"/>
      <c r="RLW4"/>
      <c r="RLX4"/>
      <c r="RLY4"/>
      <c r="RLZ4"/>
      <c r="RMA4"/>
      <c r="RMB4"/>
      <c r="RMC4"/>
      <c r="RMD4"/>
      <c r="RME4"/>
      <c r="RMF4"/>
      <c r="RMG4"/>
      <c r="RMH4"/>
      <c r="RMI4"/>
      <c r="RMJ4"/>
      <c r="RMK4"/>
      <c r="RML4"/>
      <c r="RMM4"/>
      <c r="RMN4"/>
      <c r="RMO4"/>
      <c r="RMP4"/>
      <c r="RMQ4"/>
      <c r="RMR4"/>
      <c r="RMS4"/>
      <c r="RMT4"/>
      <c r="RMU4"/>
      <c r="RMV4"/>
      <c r="RMW4"/>
      <c r="RMX4"/>
      <c r="RMY4"/>
      <c r="RMZ4"/>
      <c r="RNA4"/>
      <c r="RNB4"/>
      <c r="RNC4"/>
      <c r="RND4"/>
      <c r="RNE4"/>
      <c r="RNF4"/>
      <c r="RNG4"/>
      <c r="RNH4"/>
      <c r="RNI4"/>
      <c r="RNJ4"/>
      <c r="RNK4"/>
      <c r="RNL4"/>
      <c r="RNM4"/>
      <c r="RNN4"/>
      <c r="RNO4"/>
      <c r="RNP4"/>
      <c r="RNQ4"/>
      <c r="RNR4"/>
      <c r="RNS4"/>
      <c r="RNT4"/>
      <c r="RNU4"/>
      <c r="RNV4"/>
      <c r="RNW4"/>
      <c r="RNX4"/>
      <c r="RNY4"/>
      <c r="RNZ4"/>
      <c r="ROA4"/>
      <c r="ROB4"/>
      <c r="ROC4"/>
      <c r="ROD4"/>
      <c r="ROE4"/>
      <c r="ROF4"/>
      <c r="ROG4"/>
      <c r="ROH4"/>
      <c r="ROI4"/>
      <c r="ROJ4"/>
      <c r="ROK4"/>
      <c r="ROL4"/>
      <c r="ROM4"/>
      <c r="RON4"/>
      <c r="ROO4"/>
      <c r="ROP4"/>
      <c r="ROQ4"/>
      <c r="ROR4"/>
      <c r="ROS4"/>
      <c r="ROT4"/>
      <c r="ROU4"/>
      <c r="ROV4"/>
      <c r="ROW4"/>
      <c r="ROX4"/>
      <c r="ROY4"/>
      <c r="ROZ4"/>
      <c r="RPA4"/>
      <c r="RPB4"/>
      <c r="RPC4"/>
      <c r="RPD4"/>
      <c r="RPE4"/>
      <c r="RPF4"/>
      <c r="RPG4"/>
      <c r="RPH4"/>
      <c r="RPI4"/>
      <c r="RPJ4"/>
      <c r="RPK4"/>
      <c r="RPL4"/>
      <c r="RPM4"/>
      <c r="RPN4"/>
      <c r="RPO4"/>
      <c r="RPP4"/>
      <c r="RPQ4"/>
      <c r="RPR4"/>
      <c r="RPS4"/>
      <c r="RPT4"/>
      <c r="RPU4"/>
      <c r="RPV4"/>
      <c r="RPW4"/>
      <c r="RPX4"/>
      <c r="RPY4"/>
      <c r="RPZ4"/>
      <c r="RQA4"/>
      <c r="RQB4"/>
      <c r="RQC4"/>
      <c r="RQD4"/>
      <c r="RQE4"/>
      <c r="RQF4"/>
      <c r="RQG4"/>
      <c r="RQH4"/>
      <c r="RQI4"/>
      <c r="RQJ4"/>
      <c r="RQK4"/>
      <c r="RQL4"/>
      <c r="RQM4"/>
      <c r="RQN4"/>
      <c r="RQO4"/>
      <c r="RQP4"/>
      <c r="RQQ4"/>
      <c r="RQR4"/>
      <c r="RQS4"/>
      <c r="RQT4"/>
      <c r="RQU4"/>
      <c r="RQV4"/>
      <c r="RQW4"/>
      <c r="RQX4"/>
      <c r="RQY4"/>
      <c r="RQZ4"/>
      <c r="RRA4"/>
      <c r="RRB4"/>
      <c r="RRC4"/>
      <c r="RRD4"/>
      <c r="RRE4"/>
      <c r="RRF4"/>
      <c r="RRG4"/>
      <c r="RRH4"/>
      <c r="RRI4"/>
      <c r="RRJ4"/>
      <c r="RRK4"/>
      <c r="RRL4"/>
      <c r="RRM4"/>
      <c r="RRN4"/>
      <c r="RRO4"/>
      <c r="RRP4"/>
      <c r="RRQ4"/>
      <c r="RRR4"/>
      <c r="RRS4"/>
      <c r="RRT4"/>
      <c r="RRU4"/>
      <c r="RRV4"/>
      <c r="RRW4"/>
      <c r="RRX4"/>
      <c r="RRY4"/>
      <c r="RRZ4"/>
      <c r="RSA4"/>
      <c r="RSB4"/>
      <c r="RSC4"/>
      <c r="RSD4"/>
      <c r="RSE4"/>
      <c r="RSF4"/>
      <c r="RSG4"/>
      <c r="RSH4"/>
      <c r="RSI4"/>
      <c r="RSJ4"/>
      <c r="RSK4"/>
      <c r="RSL4"/>
      <c r="RSM4"/>
      <c r="RSN4"/>
      <c r="RSO4"/>
      <c r="RSP4"/>
      <c r="RSQ4"/>
      <c r="RSR4"/>
      <c r="RSS4"/>
      <c r="RST4"/>
      <c r="RSU4"/>
      <c r="RSV4"/>
      <c r="RSW4"/>
      <c r="RSX4"/>
      <c r="RSY4"/>
      <c r="RSZ4"/>
      <c r="RTA4"/>
      <c r="RTB4"/>
      <c r="RTC4"/>
      <c r="RTD4"/>
      <c r="RTE4"/>
      <c r="RTF4"/>
      <c r="RTG4"/>
      <c r="RTH4"/>
      <c r="RTI4"/>
      <c r="RTJ4"/>
      <c r="RTK4"/>
      <c r="RTL4"/>
      <c r="RTM4"/>
      <c r="RTN4"/>
      <c r="RTO4"/>
      <c r="RTP4"/>
      <c r="RTQ4"/>
      <c r="RTR4"/>
      <c r="RTS4"/>
      <c r="RTT4"/>
      <c r="RTU4"/>
      <c r="RTV4"/>
      <c r="RTW4"/>
      <c r="RTX4"/>
      <c r="RTY4"/>
      <c r="RTZ4"/>
      <c r="RUA4"/>
      <c r="RUB4"/>
      <c r="RUC4"/>
      <c r="RUD4"/>
      <c r="RUE4"/>
      <c r="RUF4"/>
      <c r="RUG4"/>
      <c r="RUH4"/>
      <c r="RUI4"/>
      <c r="RUJ4"/>
      <c r="RUK4"/>
      <c r="RUL4"/>
      <c r="RUM4"/>
      <c r="RUN4"/>
      <c r="RUO4"/>
      <c r="RUP4"/>
      <c r="RUQ4"/>
      <c r="RUR4"/>
      <c r="RUS4"/>
      <c r="RUT4"/>
      <c r="RUU4"/>
      <c r="RUV4"/>
      <c r="RUW4"/>
      <c r="RUX4"/>
      <c r="RUY4"/>
      <c r="RUZ4"/>
      <c r="RVA4"/>
      <c r="RVB4"/>
      <c r="RVC4"/>
      <c r="RVD4"/>
      <c r="RVE4"/>
      <c r="RVF4"/>
      <c r="RVG4"/>
      <c r="RVH4"/>
      <c r="RVI4"/>
      <c r="RVJ4"/>
      <c r="RVK4"/>
      <c r="RVL4"/>
      <c r="RVM4"/>
      <c r="RVN4"/>
      <c r="RVO4"/>
      <c r="RVP4"/>
      <c r="RVQ4"/>
      <c r="RVR4"/>
      <c r="RVS4"/>
      <c r="RVT4"/>
      <c r="RVU4"/>
      <c r="RVV4"/>
      <c r="RVW4"/>
      <c r="RVX4"/>
      <c r="RVY4"/>
      <c r="RVZ4"/>
      <c r="RWA4"/>
      <c r="RWB4"/>
      <c r="RWC4"/>
      <c r="RWD4"/>
      <c r="RWE4"/>
      <c r="RWF4"/>
      <c r="RWG4"/>
      <c r="RWH4"/>
      <c r="RWI4"/>
      <c r="RWJ4"/>
      <c r="RWK4"/>
      <c r="RWL4"/>
      <c r="RWM4"/>
      <c r="RWN4"/>
      <c r="RWO4"/>
      <c r="RWP4"/>
      <c r="RWQ4"/>
      <c r="RWR4"/>
      <c r="RWS4"/>
      <c r="RWT4"/>
      <c r="RWU4"/>
      <c r="RWV4"/>
      <c r="RWW4"/>
      <c r="RWX4"/>
      <c r="RWY4"/>
      <c r="RWZ4"/>
      <c r="RXA4"/>
      <c r="RXB4"/>
      <c r="RXC4"/>
      <c r="RXD4"/>
      <c r="RXE4"/>
      <c r="RXF4"/>
      <c r="RXG4"/>
      <c r="RXH4"/>
      <c r="RXI4"/>
      <c r="RXJ4"/>
      <c r="RXK4"/>
      <c r="RXL4"/>
      <c r="RXM4"/>
      <c r="RXN4"/>
      <c r="RXO4"/>
      <c r="RXP4"/>
      <c r="RXQ4"/>
      <c r="RXR4"/>
      <c r="RXS4"/>
      <c r="RXT4"/>
      <c r="RXU4"/>
      <c r="RXV4"/>
      <c r="RXW4"/>
      <c r="RXX4"/>
      <c r="RXY4"/>
      <c r="RXZ4"/>
      <c r="RYA4"/>
      <c r="RYB4"/>
      <c r="RYC4"/>
      <c r="RYD4"/>
      <c r="RYE4"/>
      <c r="RYF4"/>
      <c r="RYG4"/>
      <c r="RYH4"/>
      <c r="RYI4"/>
      <c r="RYJ4"/>
      <c r="RYK4"/>
      <c r="RYL4"/>
      <c r="RYM4"/>
      <c r="RYN4"/>
      <c r="RYO4"/>
      <c r="RYP4"/>
      <c r="RYQ4"/>
      <c r="RYR4"/>
      <c r="RYS4"/>
      <c r="RYT4"/>
      <c r="RYU4"/>
      <c r="RYV4"/>
      <c r="RYW4"/>
      <c r="RYX4"/>
      <c r="RYY4"/>
      <c r="RYZ4"/>
      <c r="RZA4"/>
      <c r="RZB4"/>
      <c r="RZC4"/>
      <c r="RZD4"/>
      <c r="RZE4"/>
      <c r="RZF4"/>
      <c r="RZG4"/>
      <c r="RZH4"/>
      <c r="RZI4"/>
      <c r="RZJ4"/>
      <c r="RZK4"/>
      <c r="RZL4"/>
      <c r="RZM4"/>
      <c r="RZN4"/>
      <c r="RZO4"/>
      <c r="RZP4"/>
      <c r="RZQ4"/>
      <c r="RZR4"/>
      <c r="RZS4"/>
      <c r="RZT4"/>
      <c r="RZU4"/>
      <c r="RZV4"/>
      <c r="RZW4"/>
      <c r="RZX4"/>
      <c r="RZY4"/>
      <c r="RZZ4"/>
      <c r="SAA4"/>
      <c r="SAB4"/>
      <c r="SAC4"/>
      <c r="SAD4"/>
      <c r="SAE4"/>
      <c r="SAF4"/>
      <c r="SAG4"/>
      <c r="SAH4"/>
      <c r="SAI4"/>
      <c r="SAJ4"/>
      <c r="SAK4"/>
      <c r="SAL4"/>
      <c r="SAM4"/>
      <c r="SAN4"/>
      <c r="SAO4"/>
      <c r="SAP4"/>
      <c r="SAQ4"/>
      <c r="SAR4"/>
      <c r="SAS4"/>
      <c r="SAT4"/>
      <c r="SAU4"/>
      <c r="SAV4"/>
      <c r="SAW4"/>
      <c r="SAX4"/>
      <c r="SAY4"/>
      <c r="SAZ4"/>
      <c r="SBA4"/>
      <c r="SBB4"/>
      <c r="SBC4"/>
      <c r="SBD4"/>
      <c r="SBE4"/>
      <c r="SBF4"/>
      <c r="SBG4"/>
      <c r="SBH4"/>
      <c r="SBI4"/>
      <c r="SBJ4"/>
      <c r="SBK4"/>
      <c r="SBL4"/>
      <c r="SBM4"/>
      <c r="SBN4"/>
      <c r="SBO4"/>
      <c r="SBP4"/>
      <c r="SBQ4"/>
      <c r="SBR4"/>
      <c r="SBS4"/>
      <c r="SBT4"/>
      <c r="SBU4"/>
      <c r="SBV4"/>
      <c r="SBW4"/>
      <c r="SBX4"/>
      <c r="SBY4"/>
      <c r="SBZ4"/>
      <c r="SCA4"/>
      <c r="SCB4"/>
      <c r="SCC4"/>
      <c r="SCD4"/>
      <c r="SCE4"/>
      <c r="SCF4"/>
      <c r="SCG4"/>
      <c r="SCH4"/>
      <c r="SCI4"/>
      <c r="SCJ4"/>
      <c r="SCK4"/>
      <c r="SCL4"/>
      <c r="SCM4"/>
      <c r="SCN4"/>
      <c r="SCO4"/>
      <c r="SCP4"/>
      <c r="SCQ4"/>
      <c r="SCR4"/>
      <c r="SCS4"/>
      <c r="SCT4"/>
      <c r="SCU4"/>
      <c r="SCV4"/>
      <c r="SCW4"/>
      <c r="SCX4"/>
      <c r="SCY4"/>
      <c r="SCZ4"/>
      <c r="SDA4"/>
      <c r="SDB4"/>
      <c r="SDC4"/>
      <c r="SDD4"/>
      <c r="SDE4"/>
      <c r="SDF4"/>
      <c r="SDG4"/>
      <c r="SDH4"/>
      <c r="SDI4"/>
      <c r="SDJ4"/>
      <c r="SDK4"/>
      <c r="SDL4"/>
      <c r="SDM4"/>
      <c r="SDN4"/>
      <c r="SDO4"/>
      <c r="SDP4"/>
      <c r="SDQ4"/>
      <c r="SDR4"/>
      <c r="SDS4"/>
      <c r="SDT4"/>
      <c r="SDU4"/>
      <c r="SDV4"/>
      <c r="SDW4"/>
      <c r="SDX4"/>
      <c r="SDY4"/>
      <c r="SDZ4"/>
      <c r="SEA4"/>
      <c r="SEB4"/>
      <c r="SEC4"/>
      <c r="SED4"/>
      <c r="SEE4"/>
      <c r="SEF4"/>
      <c r="SEG4"/>
      <c r="SEH4"/>
      <c r="SEI4"/>
      <c r="SEJ4"/>
      <c r="SEK4"/>
      <c r="SEL4"/>
      <c r="SEM4"/>
      <c r="SEN4"/>
      <c r="SEO4"/>
      <c r="SEP4"/>
      <c r="SEQ4"/>
      <c r="SER4"/>
      <c r="SES4"/>
      <c r="SET4"/>
      <c r="SEU4"/>
      <c r="SEV4"/>
      <c r="SEW4"/>
      <c r="SEX4"/>
      <c r="SEY4"/>
      <c r="SEZ4"/>
      <c r="SFA4"/>
      <c r="SFB4"/>
      <c r="SFC4"/>
      <c r="SFD4"/>
      <c r="SFE4"/>
      <c r="SFF4"/>
      <c r="SFG4"/>
      <c r="SFH4"/>
      <c r="SFI4"/>
      <c r="SFJ4"/>
      <c r="SFK4"/>
      <c r="SFL4"/>
      <c r="SFM4"/>
      <c r="SFN4"/>
      <c r="SFO4"/>
      <c r="SFP4"/>
      <c r="SFQ4"/>
      <c r="SFR4"/>
      <c r="SFS4"/>
      <c r="SFT4"/>
      <c r="SFU4"/>
      <c r="SFV4"/>
      <c r="SFW4"/>
      <c r="SFX4"/>
      <c r="SFY4"/>
      <c r="SFZ4"/>
      <c r="SGA4"/>
      <c r="SGB4"/>
      <c r="SGC4"/>
      <c r="SGD4"/>
      <c r="SGE4"/>
      <c r="SGF4"/>
      <c r="SGG4"/>
      <c r="SGH4"/>
      <c r="SGI4"/>
      <c r="SGJ4"/>
      <c r="SGK4"/>
      <c r="SGL4"/>
      <c r="SGM4"/>
      <c r="SGN4"/>
      <c r="SGO4"/>
      <c r="SGP4"/>
      <c r="SGQ4"/>
      <c r="SGR4"/>
      <c r="SGS4"/>
      <c r="SGT4"/>
      <c r="SGU4"/>
      <c r="SGV4"/>
      <c r="SGW4"/>
      <c r="SGX4"/>
      <c r="SGY4"/>
      <c r="SGZ4"/>
      <c r="SHA4"/>
      <c r="SHB4"/>
      <c r="SHC4"/>
      <c r="SHD4"/>
      <c r="SHE4"/>
      <c r="SHF4"/>
      <c r="SHG4"/>
      <c r="SHH4"/>
      <c r="SHI4"/>
      <c r="SHJ4"/>
      <c r="SHK4"/>
      <c r="SHL4"/>
      <c r="SHM4"/>
      <c r="SHN4"/>
      <c r="SHO4"/>
      <c r="SHP4"/>
      <c r="SHQ4"/>
      <c r="SHR4"/>
      <c r="SHS4"/>
      <c r="SHT4"/>
      <c r="SHU4"/>
      <c r="SHV4"/>
      <c r="SHW4"/>
      <c r="SHX4"/>
      <c r="SHY4"/>
      <c r="SHZ4"/>
      <c r="SIA4"/>
      <c r="SIB4"/>
      <c r="SIC4"/>
      <c r="SID4"/>
      <c r="SIE4"/>
      <c r="SIF4"/>
      <c r="SIG4"/>
      <c r="SIH4"/>
      <c r="SII4"/>
      <c r="SIJ4"/>
      <c r="SIK4"/>
      <c r="SIL4"/>
      <c r="SIM4"/>
      <c r="SIN4"/>
      <c r="SIO4"/>
      <c r="SIP4"/>
      <c r="SIQ4"/>
      <c r="SIR4"/>
      <c r="SIS4"/>
      <c r="SIT4"/>
      <c r="SIU4"/>
      <c r="SIV4"/>
      <c r="SIW4"/>
      <c r="SIX4"/>
      <c r="SIY4"/>
      <c r="SIZ4"/>
      <c r="SJA4"/>
      <c r="SJB4"/>
      <c r="SJC4"/>
      <c r="SJD4"/>
      <c r="SJE4"/>
      <c r="SJF4"/>
      <c r="SJG4"/>
      <c r="SJH4"/>
      <c r="SJI4"/>
      <c r="SJJ4"/>
      <c r="SJK4"/>
      <c r="SJL4"/>
      <c r="SJM4"/>
      <c r="SJN4"/>
      <c r="SJO4"/>
      <c r="SJP4"/>
      <c r="SJQ4"/>
      <c r="SJR4"/>
      <c r="SJS4"/>
      <c r="SJT4"/>
      <c r="SJU4"/>
      <c r="SJV4"/>
      <c r="SJW4"/>
      <c r="SJX4"/>
      <c r="SJY4"/>
      <c r="SJZ4"/>
      <c r="SKA4"/>
      <c r="SKB4"/>
      <c r="SKC4"/>
      <c r="SKD4"/>
      <c r="SKE4"/>
      <c r="SKF4"/>
      <c r="SKG4"/>
      <c r="SKH4"/>
      <c r="SKI4"/>
      <c r="SKJ4"/>
      <c r="SKK4"/>
      <c r="SKL4"/>
      <c r="SKM4"/>
      <c r="SKN4"/>
      <c r="SKO4"/>
      <c r="SKP4"/>
      <c r="SKQ4"/>
      <c r="SKR4"/>
      <c r="SKS4"/>
      <c r="SKT4"/>
      <c r="SKU4"/>
      <c r="SKV4"/>
      <c r="SKW4"/>
      <c r="SKX4"/>
      <c r="SKY4"/>
      <c r="SKZ4"/>
      <c r="SLA4"/>
      <c r="SLB4"/>
      <c r="SLC4"/>
      <c r="SLD4"/>
      <c r="SLE4"/>
      <c r="SLF4"/>
      <c r="SLG4"/>
      <c r="SLH4"/>
      <c r="SLI4"/>
      <c r="SLJ4"/>
      <c r="SLK4"/>
      <c r="SLL4"/>
      <c r="SLM4"/>
      <c r="SLN4"/>
      <c r="SLO4"/>
      <c r="SLP4"/>
      <c r="SLQ4"/>
      <c r="SLR4"/>
      <c r="SLS4"/>
      <c r="SLT4"/>
      <c r="SLU4"/>
      <c r="SLV4"/>
      <c r="SLW4"/>
      <c r="SLX4"/>
      <c r="SLY4"/>
      <c r="SLZ4"/>
      <c r="SMA4"/>
      <c r="SMB4"/>
      <c r="SMC4"/>
      <c r="SMD4"/>
      <c r="SME4"/>
      <c r="SMF4"/>
      <c r="SMG4"/>
      <c r="SMH4"/>
      <c r="SMI4"/>
      <c r="SMJ4"/>
      <c r="SMK4"/>
      <c r="SML4"/>
      <c r="SMM4"/>
      <c r="SMN4"/>
      <c r="SMO4"/>
      <c r="SMP4"/>
      <c r="SMQ4"/>
      <c r="SMR4"/>
      <c r="SMS4"/>
      <c r="SMT4"/>
      <c r="SMU4"/>
      <c r="SMV4"/>
      <c r="SMW4"/>
      <c r="SMX4"/>
      <c r="SMY4"/>
      <c r="SMZ4"/>
      <c r="SNA4"/>
      <c r="SNB4"/>
      <c r="SNC4"/>
      <c r="SND4"/>
      <c r="SNE4"/>
      <c r="SNF4"/>
      <c r="SNG4"/>
      <c r="SNH4"/>
      <c r="SNI4"/>
      <c r="SNJ4"/>
      <c r="SNK4"/>
      <c r="SNL4"/>
      <c r="SNM4"/>
      <c r="SNN4"/>
      <c r="SNO4"/>
      <c r="SNP4"/>
      <c r="SNQ4"/>
      <c r="SNR4"/>
      <c r="SNS4"/>
      <c r="SNT4"/>
      <c r="SNU4"/>
      <c r="SNV4"/>
      <c r="SNW4"/>
      <c r="SNX4"/>
      <c r="SNY4"/>
      <c r="SNZ4"/>
      <c r="SOA4"/>
      <c r="SOB4"/>
      <c r="SOC4"/>
      <c r="SOD4"/>
      <c r="SOE4"/>
      <c r="SOF4"/>
      <c r="SOG4"/>
      <c r="SOH4"/>
      <c r="SOI4"/>
      <c r="SOJ4"/>
      <c r="SOK4"/>
      <c r="SOL4"/>
      <c r="SOM4"/>
      <c r="SON4"/>
      <c r="SOO4"/>
      <c r="SOP4"/>
      <c r="SOQ4"/>
      <c r="SOR4"/>
      <c r="SOS4"/>
      <c r="SOT4"/>
      <c r="SOU4"/>
      <c r="SOV4"/>
      <c r="SOW4"/>
      <c r="SOX4"/>
      <c r="SOY4"/>
      <c r="SOZ4"/>
      <c r="SPA4"/>
      <c r="SPB4"/>
      <c r="SPC4"/>
      <c r="SPD4"/>
      <c r="SPE4"/>
      <c r="SPF4"/>
      <c r="SPG4"/>
      <c r="SPH4"/>
      <c r="SPI4"/>
      <c r="SPJ4"/>
      <c r="SPK4"/>
      <c r="SPL4"/>
      <c r="SPM4"/>
      <c r="SPN4"/>
      <c r="SPO4"/>
      <c r="SPP4"/>
      <c r="SPQ4"/>
      <c r="SPR4"/>
      <c r="SPS4"/>
      <c r="SPT4"/>
      <c r="SPU4"/>
      <c r="SPV4"/>
      <c r="SPW4"/>
      <c r="SPX4"/>
      <c r="SPY4"/>
      <c r="SPZ4"/>
      <c r="SQA4"/>
      <c r="SQB4"/>
      <c r="SQC4"/>
      <c r="SQD4"/>
      <c r="SQE4"/>
      <c r="SQF4"/>
      <c r="SQG4"/>
      <c r="SQH4"/>
      <c r="SQI4"/>
      <c r="SQJ4"/>
      <c r="SQK4"/>
      <c r="SQL4"/>
      <c r="SQM4"/>
      <c r="SQN4"/>
      <c r="SQO4"/>
      <c r="SQP4"/>
      <c r="SQQ4"/>
      <c r="SQR4"/>
      <c r="SQS4"/>
      <c r="SQT4"/>
      <c r="SQU4"/>
      <c r="SQV4"/>
      <c r="SQW4"/>
      <c r="SQX4"/>
      <c r="SQY4"/>
      <c r="SQZ4"/>
      <c r="SRA4"/>
      <c r="SRB4"/>
      <c r="SRC4"/>
      <c r="SRD4"/>
      <c r="SRE4"/>
      <c r="SRF4"/>
      <c r="SRG4"/>
      <c r="SRH4"/>
      <c r="SRI4"/>
      <c r="SRJ4"/>
      <c r="SRK4"/>
      <c r="SRL4"/>
      <c r="SRM4"/>
      <c r="SRN4"/>
      <c r="SRO4"/>
      <c r="SRP4"/>
      <c r="SRQ4"/>
      <c r="SRR4"/>
      <c r="SRS4"/>
      <c r="SRT4"/>
      <c r="SRU4"/>
      <c r="SRV4"/>
      <c r="SRW4"/>
      <c r="SRX4"/>
      <c r="SRY4"/>
      <c r="SRZ4"/>
      <c r="SSA4"/>
      <c r="SSB4"/>
      <c r="SSC4"/>
      <c r="SSD4"/>
      <c r="SSE4"/>
      <c r="SSF4"/>
      <c r="SSG4"/>
      <c r="SSH4"/>
      <c r="SSI4"/>
      <c r="SSJ4"/>
      <c r="SSK4"/>
      <c r="SSL4"/>
      <c r="SSM4"/>
      <c r="SSN4"/>
      <c r="SSO4"/>
      <c r="SSP4"/>
      <c r="SSQ4"/>
      <c r="SSR4"/>
      <c r="SSS4"/>
      <c r="SST4"/>
      <c r="SSU4"/>
      <c r="SSV4"/>
      <c r="SSW4"/>
      <c r="SSX4"/>
      <c r="SSY4"/>
      <c r="SSZ4"/>
      <c r="STA4"/>
      <c r="STB4"/>
      <c r="STC4"/>
      <c r="STD4"/>
      <c r="STE4"/>
      <c r="STF4"/>
      <c r="STG4"/>
      <c r="STH4"/>
      <c r="STI4"/>
      <c r="STJ4"/>
      <c r="STK4"/>
      <c r="STL4"/>
      <c r="STM4"/>
      <c r="STN4"/>
      <c r="STO4"/>
      <c r="STP4"/>
      <c r="STQ4"/>
      <c r="STR4"/>
      <c r="STS4"/>
      <c r="STT4"/>
      <c r="STU4"/>
      <c r="STV4"/>
      <c r="STW4"/>
      <c r="STX4"/>
      <c r="STY4"/>
      <c r="STZ4"/>
      <c r="SUA4"/>
      <c r="SUB4"/>
      <c r="SUC4"/>
      <c r="SUD4"/>
      <c r="SUE4"/>
      <c r="SUF4"/>
      <c r="SUG4"/>
      <c r="SUH4"/>
      <c r="SUI4"/>
      <c r="SUJ4"/>
      <c r="SUK4"/>
      <c r="SUL4"/>
      <c r="SUM4"/>
      <c r="SUN4"/>
      <c r="SUO4"/>
      <c r="SUP4"/>
      <c r="SUQ4"/>
      <c r="SUR4"/>
      <c r="SUS4"/>
      <c r="SUT4"/>
      <c r="SUU4"/>
      <c r="SUV4"/>
      <c r="SUW4"/>
      <c r="SUX4"/>
      <c r="SUY4"/>
      <c r="SUZ4"/>
      <c r="SVA4"/>
      <c r="SVB4"/>
      <c r="SVC4"/>
      <c r="SVD4"/>
      <c r="SVE4"/>
      <c r="SVF4"/>
      <c r="SVG4"/>
      <c r="SVH4"/>
      <c r="SVI4"/>
      <c r="SVJ4"/>
      <c r="SVK4"/>
      <c r="SVL4"/>
      <c r="SVM4"/>
      <c r="SVN4"/>
      <c r="SVO4"/>
      <c r="SVP4"/>
      <c r="SVQ4"/>
      <c r="SVR4"/>
      <c r="SVS4"/>
      <c r="SVT4"/>
      <c r="SVU4"/>
      <c r="SVV4"/>
      <c r="SVW4"/>
      <c r="SVX4"/>
      <c r="SVY4"/>
      <c r="SVZ4"/>
      <c r="SWA4"/>
      <c r="SWB4"/>
      <c r="SWC4"/>
      <c r="SWD4"/>
      <c r="SWE4"/>
      <c r="SWF4"/>
      <c r="SWG4"/>
      <c r="SWH4"/>
      <c r="SWI4"/>
      <c r="SWJ4"/>
      <c r="SWK4"/>
      <c r="SWL4"/>
      <c r="SWM4"/>
      <c r="SWN4"/>
      <c r="SWO4"/>
      <c r="SWP4"/>
      <c r="SWQ4"/>
      <c r="SWR4"/>
      <c r="SWS4"/>
      <c r="SWT4"/>
      <c r="SWU4"/>
      <c r="SWV4"/>
      <c r="SWW4"/>
      <c r="SWX4"/>
      <c r="SWY4"/>
      <c r="SWZ4"/>
      <c r="SXA4"/>
      <c r="SXB4"/>
      <c r="SXC4"/>
      <c r="SXD4"/>
      <c r="SXE4"/>
      <c r="SXF4"/>
      <c r="SXG4"/>
      <c r="SXH4"/>
      <c r="SXI4"/>
      <c r="SXJ4"/>
      <c r="SXK4"/>
      <c r="SXL4"/>
      <c r="SXM4"/>
      <c r="SXN4"/>
      <c r="SXO4"/>
      <c r="SXP4"/>
      <c r="SXQ4"/>
      <c r="SXR4"/>
      <c r="SXS4"/>
      <c r="SXT4"/>
      <c r="SXU4"/>
      <c r="SXV4"/>
      <c r="SXW4"/>
      <c r="SXX4"/>
      <c r="SXY4"/>
      <c r="SXZ4"/>
      <c r="SYA4"/>
      <c r="SYB4"/>
      <c r="SYC4"/>
      <c r="SYD4"/>
      <c r="SYE4"/>
      <c r="SYF4"/>
      <c r="SYG4"/>
      <c r="SYH4"/>
      <c r="SYI4"/>
      <c r="SYJ4"/>
      <c r="SYK4"/>
      <c r="SYL4"/>
      <c r="SYM4"/>
      <c r="SYN4"/>
      <c r="SYO4"/>
      <c r="SYP4"/>
      <c r="SYQ4"/>
      <c r="SYR4"/>
      <c r="SYS4"/>
      <c r="SYT4"/>
      <c r="SYU4"/>
      <c r="SYV4"/>
      <c r="SYW4"/>
      <c r="SYX4"/>
      <c r="SYY4"/>
      <c r="SYZ4"/>
      <c r="SZA4"/>
      <c r="SZB4"/>
      <c r="SZC4"/>
      <c r="SZD4"/>
      <c r="SZE4"/>
      <c r="SZF4"/>
      <c r="SZG4"/>
      <c r="SZH4"/>
      <c r="SZI4"/>
      <c r="SZJ4"/>
      <c r="SZK4"/>
      <c r="SZL4"/>
      <c r="SZM4"/>
      <c r="SZN4"/>
      <c r="SZO4"/>
      <c r="SZP4"/>
      <c r="SZQ4"/>
      <c r="SZR4"/>
      <c r="SZS4"/>
      <c r="SZT4"/>
      <c r="SZU4"/>
      <c r="SZV4"/>
      <c r="SZW4"/>
      <c r="SZX4"/>
      <c r="SZY4"/>
      <c r="SZZ4"/>
      <c r="TAA4"/>
      <c r="TAB4"/>
      <c r="TAC4"/>
      <c r="TAD4"/>
      <c r="TAE4"/>
      <c r="TAF4"/>
      <c r="TAG4"/>
      <c r="TAH4"/>
      <c r="TAI4"/>
      <c r="TAJ4"/>
      <c r="TAK4"/>
      <c r="TAL4"/>
      <c r="TAM4"/>
      <c r="TAN4"/>
      <c r="TAO4"/>
      <c r="TAP4"/>
      <c r="TAQ4"/>
      <c r="TAR4"/>
      <c r="TAS4"/>
      <c r="TAT4"/>
      <c r="TAU4"/>
      <c r="TAV4"/>
      <c r="TAW4"/>
      <c r="TAX4"/>
      <c r="TAY4"/>
      <c r="TAZ4"/>
      <c r="TBA4"/>
      <c r="TBB4"/>
      <c r="TBC4"/>
      <c r="TBD4"/>
      <c r="TBE4"/>
      <c r="TBF4"/>
      <c r="TBG4"/>
      <c r="TBH4"/>
      <c r="TBI4"/>
      <c r="TBJ4"/>
      <c r="TBK4"/>
      <c r="TBL4"/>
      <c r="TBM4"/>
      <c r="TBN4"/>
      <c r="TBO4"/>
      <c r="TBP4"/>
      <c r="TBQ4"/>
      <c r="TBR4"/>
      <c r="TBS4"/>
      <c r="TBT4"/>
      <c r="TBU4"/>
      <c r="TBV4"/>
      <c r="TBW4"/>
      <c r="TBX4"/>
      <c r="TBY4"/>
      <c r="TBZ4"/>
      <c r="TCA4"/>
      <c r="TCB4"/>
      <c r="TCC4"/>
      <c r="TCD4"/>
      <c r="TCE4"/>
      <c r="TCF4"/>
      <c r="TCG4"/>
      <c r="TCH4"/>
      <c r="TCI4"/>
      <c r="TCJ4"/>
      <c r="TCK4"/>
      <c r="TCL4"/>
      <c r="TCM4"/>
      <c r="TCN4"/>
      <c r="TCO4"/>
      <c r="TCP4"/>
      <c r="TCQ4"/>
      <c r="TCR4"/>
      <c r="TCS4"/>
      <c r="TCT4"/>
      <c r="TCU4"/>
      <c r="TCV4"/>
      <c r="TCW4"/>
      <c r="TCX4"/>
      <c r="TCY4"/>
      <c r="TCZ4"/>
      <c r="TDA4"/>
      <c r="TDB4"/>
      <c r="TDC4"/>
      <c r="TDD4"/>
      <c r="TDE4"/>
      <c r="TDF4"/>
      <c r="TDG4"/>
      <c r="TDH4"/>
      <c r="TDI4"/>
      <c r="TDJ4"/>
      <c r="TDK4"/>
      <c r="TDL4"/>
      <c r="TDM4"/>
      <c r="TDN4"/>
      <c r="TDO4"/>
      <c r="TDP4"/>
      <c r="TDQ4"/>
      <c r="TDR4"/>
      <c r="TDS4"/>
      <c r="TDT4"/>
      <c r="TDU4"/>
      <c r="TDV4"/>
      <c r="TDW4"/>
      <c r="TDX4"/>
      <c r="TDY4"/>
      <c r="TDZ4"/>
      <c r="TEA4"/>
      <c r="TEB4"/>
      <c r="TEC4"/>
      <c r="TED4"/>
      <c r="TEE4"/>
      <c r="TEF4"/>
      <c r="TEG4"/>
      <c r="TEH4"/>
      <c r="TEI4"/>
      <c r="TEJ4"/>
      <c r="TEK4"/>
      <c r="TEL4"/>
      <c r="TEM4"/>
      <c r="TEN4"/>
      <c r="TEO4"/>
      <c r="TEP4"/>
      <c r="TEQ4"/>
      <c r="TER4"/>
      <c r="TES4"/>
      <c r="TET4"/>
      <c r="TEU4"/>
      <c r="TEV4"/>
      <c r="TEW4"/>
      <c r="TEX4"/>
      <c r="TEY4"/>
      <c r="TEZ4"/>
      <c r="TFA4"/>
      <c r="TFB4"/>
      <c r="TFC4"/>
      <c r="TFD4"/>
      <c r="TFE4"/>
      <c r="TFF4"/>
      <c r="TFG4"/>
      <c r="TFH4"/>
      <c r="TFI4"/>
      <c r="TFJ4"/>
      <c r="TFK4"/>
      <c r="TFL4"/>
      <c r="TFM4"/>
      <c r="TFN4"/>
      <c r="TFO4"/>
      <c r="TFP4"/>
      <c r="TFQ4"/>
      <c r="TFR4"/>
      <c r="TFS4"/>
      <c r="TFT4"/>
      <c r="TFU4"/>
      <c r="TFV4"/>
      <c r="TFW4"/>
      <c r="TFX4"/>
      <c r="TFY4"/>
      <c r="TFZ4"/>
      <c r="TGA4"/>
      <c r="TGB4"/>
      <c r="TGC4"/>
      <c r="TGD4"/>
      <c r="TGE4"/>
      <c r="TGF4"/>
      <c r="TGG4"/>
      <c r="TGH4"/>
      <c r="TGI4"/>
      <c r="TGJ4"/>
      <c r="TGK4"/>
      <c r="TGL4"/>
      <c r="TGM4"/>
      <c r="TGN4"/>
      <c r="TGO4"/>
      <c r="TGP4"/>
      <c r="TGQ4"/>
      <c r="TGR4"/>
      <c r="TGS4"/>
      <c r="TGT4"/>
      <c r="TGU4"/>
      <c r="TGV4"/>
      <c r="TGW4"/>
      <c r="TGX4"/>
      <c r="TGY4"/>
      <c r="TGZ4"/>
      <c r="THA4"/>
      <c r="THB4"/>
      <c r="THC4"/>
      <c r="THD4"/>
      <c r="THE4"/>
      <c r="THF4"/>
      <c r="THG4"/>
      <c r="THH4"/>
      <c r="THI4"/>
      <c r="THJ4"/>
      <c r="THK4"/>
      <c r="THL4"/>
      <c r="THM4"/>
      <c r="THN4"/>
      <c r="THO4"/>
      <c r="THP4"/>
      <c r="THQ4"/>
      <c r="THR4"/>
      <c r="THS4"/>
      <c r="THT4"/>
      <c r="THU4"/>
      <c r="THV4"/>
      <c r="THW4"/>
      <c r="THX4"/>
      <c r="THY4"/>
      <c r="THZ4"/>
      <c r="TIA4"/>
      <c r="TIB4"/>
      <c r="TIC4"/>
      <c r="TID4"/>
      <c r="TIE4"/>
      <c r="TIF4"/>
      <c r="TIG4"/>
      <c r="TIH4"/>
      <c r="TII4"/>
      <c r="TIJ4"/>
      <c r="TIK4"/>
      <c r="TIL4"/>
      <c r="TIM4"/>
      <c r="TIN4"/>
      <c r="TIO4"/>
      <c r="TIP4"/>
      <c r="TIQ4"/>
      <c r="TIR4"/>
      <c r="TIS4"/>
      <c r="TIT4"/>
      <c r="TIU4"/>
      <c r="TIV4"/>
      <c r="TIW4"/>
      <c r="TIX4"/>
      <c r="TIY4"/>
      <c r="TIZ4"/>
      <c r="TJA4"/>
      <c r="TJB4"/>
      <c r="TJC4"/>
      <c r="TJD4"/>
      <c r="TJE4"/>
      <c r="TJF4"/>
      <c r="TJG4"/>
      <c r="TJH4"/>
      <c r="TJI4"/>
      <c r="TJJ4"/>
      <c r="TJK4"/>
      <c r="TJL4"/>
      <c r="TJM4"/>
      <c r="TJN4"/>
      <c r="TJO4"/>
      <c r="TJP4"/>
      <c r="TJQ4"/>
      <c r="TJR4"/>
      <c r="TJS4"/>
      <c r="TJT4"/>
      <c r="TJU4"/>
      <c r="TJV4"/>
      <c r="TJW4"/>
      <c r="TJX4"/>
      <c r="TJY4"/>
      <c r="TJZ4"/>
      <c r="TKA4"/>
      <c r="TKB4"/>
      <c r="TKC4"/>
      <c r="TKD4"/>
      <c r="TKE4"/>
      <c r="TKF4"/>
      <c r="TKG4"/>
      <c r="TKH4"/>
      <c r="TKI4"/>
      <c r="TKJ4"/>
      <c r="TKK4"/>
      <c r="TKL4"/>
      <c r="TKM4"/>
      <c r="TKN4"/>
      <c r="TKO4"/>
      <c r="TKP4"/>
      <c r="TKQ4"/>
      <c r="TKR4"/>
      <c r="TKS4"/>
      <c r="TKT4"/>
      <c r="TKU4"/>
      <c r="TKV4"/>
      <c r="TKW4"/>
      <c r="TKX4"/>
      <c r="TKY4"/>
      <c r="TKZ4"/>
      <c r="TLA4"/>
      <c r="TLB4"/>
      <c r="TLC4"/>
      <c r="TLD4"/>
      <c r="TLE4"/>
      <c r="TLF4"/>
      <c r="TLG4"/>
      <c r="TLH4"/>
      <c r="TLI4"/>
      <c r="TLJ4"/>
      <c r="TLK4"/>
      <c r="TLL4"/>
      <c r="TLM4"/>
      <c r="TLN4"/>
      <c r="TLO4"/>
      <c r="TLP4"/>
      <c r="TLQ4"/>
      <c r="TLR4"/>
      <c r="TLS4"/>
      <c r="TLT4"/>
      <c r="TLU4"/>
      <c r="TLV4"/>
      <c r="TLW4"/>
      <c r="TLX4"/>
      <c r="TLY4"/>
      <c r="TLZ4"/>
      <c r="TMA4"/>
      <c r="TMB4"/>
      <c r="TMC4"/>
      <c r="TMD4"/>
      <c r="TME4"/>
      <c r="TMF4"/>
      <c r="TMG4"/>
      <c r="TMH4"/>
      <c r="TMI4"/>
      <c r="TMJ4"/>
      <c r="TMK4"/>
      <c r="TML4"/>
      <c r="TMM4"/>
      <c r="TMN4"/>
      <c r="TMO4"/>
      <c r="TMP4"/>
      <c r="TMQ4"/>
      <c r="TMR4"/>
      <c r="TMS4"/>
      <c r="TMT4"/>
      <c r="TMU4"/>
      <c r="TMV4"/>
      <c r="TMW4"/>
      <c r="TMX4"/>
      <c r="TMY4"/>
      <c r="TMZ4"/>
      <c r="TNA4"/>
      <c r="TNB4"/>
      <c r="TNC4"/>
      <c r="TND4"/>
      <c r="TNE4"/>
      <c r="TNF4"/>
      <c r="TNG4"/>
      <c r="TNH4"/>
      <c r="TNI4"/>
      <c r="TNJ4"/>
      <c r="TNK4"/>
      <c r="TNL4"/>
      <c r="TNM4"/>
      <c r="TNN4"/>
      <c r="TNO4"/>
      <c r="TNP4"/>
      <c r="TNQ4"/>
      <c r="TNR4"/>
      <c r="TNS4"/>
      <c r="TNT4"/>
      <c r="TNU4"/>
      <c r="TNV4"/>
      <c r="TNW4"/>
      <c r="TNX4"/>
      <c r="TNY4"/>
      <c r="TNZ4"/>
      <c r="TOA4"/>
      <c r="TOB4"/>
      <c r="TOC4"/>
      <c r="TOD4"/>
      <c r="TOE4"/>
      <c r="TOF4"/>
      <c r="TOG4"/>
      <c r="TOH4"/>
      <c r="TOI4"/>
      <c r="TOJ4"/>
      <c r="TOK4"/>
      <c r="TOL4"/>
      <c r="TOM4"/>
      <c r="TON4"/>
      <c r="TOO4"/>
      <c r="TOP4"/>
      <c r="TOQ4"/>
      <c r="TOR4"/>
      <c r="TOS4"/>
      <c r="TOT4"/>
      <c r="TOU4"/>
      <c r="TOV4"/>
      <c r="TOW4"/>
      <c r="TOX4"/>
      <c r="TOY4"/>
      <c r="TOZ4"/>
      <c r="TPA4"/>
      <c r="TPB4"/>
      <c r="TPC4"/>
      <c r="TPD4"/>
      <c r="TPE4"/>
      <c r="TPF4"/>
      <c r="TPG4"/>
      <c r="TPH4"/>
      <c r="TPI4"/>
      <c r="TPJ4"/>
      <c r="TPK4"/>
      <c r="TPL4"/>
      <c r="TPM4"/>
      <c r="TPN4"/>
      <c r="TPO4"/>
      <c r="TPP4"/>
      <c r="TPQ4"/>
      <c r="TPR4"/>
      <c r="TPS4"/>
      <c r="TPT4"/>
      <c r="TPU4"/>
      <c r="TPV4"/>
      <c r="TPW4"/>
      <c r="TPX4"/>
      <c r="TPY4"/>
      <c r="TPZ4"/>
      <c r="TQA4"/>
      <c r="TQB4"/>
      <c r="TQC4"/>
      <c r="TQD4"/>
      <c r="TQE4"/>
      <c r="TQF4"/>
      <c r="TQG4"/>
      <c r="TQH4"/>
      <c r="TQI4"/>
      <c r="TQJ4"/>
      <c r="TQK4"/>
      <c r="TQL4"/>
      <c r="TQM4"/>
      <c r="TQN4"/>
      <c r="TQO4"/>
      <c r="TQP4"/>
      <c r="TQQ4"/>
      <c r="TQR4"/>
      <c r="TQS4"/>
      <c r="TQT4"/>
      <c r="TQU4"/>
      <c r="TQV4"/>
      <c r="TQW4"/>
      <c r="TQX4"/>
      <c r="TQY4"/>
      <c r="TQZ4"/>
      <c r="TRA4"/>
      <c r="TRB4"/>
      <c r="TRC4"/>
      <c r="TRD4"/>
      <c r="TRE4"/>
      <c r="TRF4"/>
      <c r="TRG4"/>
      <c r="TRH4"/>
      <c r="TRI4"/>
      <c r="TRJ4"/>
      <c r="TRK4"/>
      <c r="TRL4"/>
      <c r="TRM4"/>
      <c r="TRN4"/>
      <c r="TRO4"/>
      <c r="TRP4"/>
      <c r="TRQ4"/>
      <c r="TRR4"/>
      <c r="TRS4"/>
      <c r="TRT4"/>
      <c r="TRU4"/>
      <c r="TRV4"/>
      <c r="TRW4"/>
      <c r="TRX4"/>
      <c r="TRY4"/>
      <c r="TRZ4"/>
      <c r="TSA4"/>
      <c r="TSB4"/>
      <c r="TSC4"/>
      <c r="TSD4"/>
      <c r="TSE4"/>
      <c r="TSF4"/>
      <c r="TSG4"/>
      <c r="TSH4"/>
      <c r="TSI4"/>
      <c r="TSJ4"/>
      <c r="TSK4"/>
      <c r="TSL4"/>
      <c r="TSM4"/>
      <c r="TSN4"/>
      <c r="TSO4"/>
      <c r="TSP4"/>
      <c r="TSQ4"/>
      <c r="TSR4"/>
      <c r="TSS4"/>
      <c r="TST4"/>
      <c r="TSU4"/>
      <c r="TSV4"/>
      <c r="TSW4"/>
      <c r="TSX4"/>
      <c r="TSY4"/>
      <c r="TSZ4"/>
      <c r="TTA4"/>
      <c r="TTB4"/>
      <c r="TTC4"/>
      <c r="TTD4"/>
      <c r="TTE4"/>
      <c r="TTF4"/>
      <c r="TTG4"/>
      <c r="TTH4"/>
      <c r="TTI4"/>
      <c r="TTJ4"/>
      <c r="TTK4"/>
      <c r="TTL4"/>
      <c r="TTM4"/>
      <c r="TTN4"/>
      <c r="TTO4"/>
      <c r="TTP4"/>
      <c r="TTQ4"/>
      <c r="TTR4"/>
      <c r="TTS4"/>
      <c r="TTT4"/>
      <c r="TTU4"/>
      <c r="TTV4"/>
      <c r="TTW4"/>
      <c r="TTX4"/>
      <c r="TTY4"/>
      <c r="TTZ4"/>
      <c r="TUA4"/>
      <c r="TUB4"/>
      <c r="TUC4"/>
      <c r="TUD4"/>
      <c r="TUE4"/>
      <c r="TUF4"/>
      <c r="TUG4"/>
      <c r="TUH4"/>
      <c r="TUI4"/>
      <c r="TUJ4"/>
      <c r="TUK4"/>
      <c r="TUL4"/>
      <c r="TUM4"/>
      <c r="TUN4"/>
      <c r="TUO4"/>
      <c r="TUP4"/>
      <c r="TUQ4"/>
      <c r="TUR4"/>
      <c r="TUS4"/>
      <c r="TUT4"/>
      <c r="TUU4"/>
      <c r="TUV4"/>
      <c r="TUW4"/>
      <c r="TUX4"/>
      <c r="TUY4"/>
      <c r="TUZ4"/>
      <c r="TVA4"/>
      <c r="TVB4"/>
      <c r="TVC4"/>
      <c r="TVD4"/>
      <c r="TVE4"/>
      <c r="TVF4"/>
      <c r="TVG4"/>
      <c r="TVH4"/>
      <c r="TVI4"/>
      <c r="TVJ4"/>
      <c r="TVK4"/>
      <c r="TVL4"/>
      <c r="TVM4"/>
      <c r="TVN4"/>
      <c r="TVO4"/>
      <c r="TVP4"/>
      <c r="TVQ4"/>
      <c r="TVR4"/>
      <c r="TVS4"/>
      <c r="TVT4"/>
      <c r="TVU4"/>
      <c r="TVV4"/>
      <c r="TVW4"/>
      <c r="TVX4"/>
      <c r="TVY4"/>
      <c r="TVZ4"/>
      <c r="TWA4"/>
      <c r="TWB4"/>
      <c r="TWC4"/>
      <c r="TWD4"/>
      <c r="TWE4"/>
      <c r="TWF4"/>
      <c r="TWG4"/>
      <c r="TWH4"/>
      <c r="TWI4"/>
      <c r="TWJ4"/>
      <c r="TWK4"/>
      <c r="TWL4"/>
      <c r="TWM4"/>
      <c r="TWN4"/>
      <c r="TWO4"/>
      <c r="TWP4"/>
      <c r="TWQ4"/>
      <c r="TWR4"/>
      <c r="TWS4"/>
      <c r="TWT4"/>
      <c r="TWU4"/>
      <c r="TWV4"/>
      <c r="TWW4"/>
      <c r="TWX4"/>
      <c r="TWY4"/>
      <c r="TWZ4"/>
      <c r="TXA4"/>
      <c r="TXB4"/>
      <c r="TXC4"/>
      <c r="TXD4"/>
      <c r="TXE4"/>
      <c r="TXF4"/>
      <c r="TXG4"/>
      <c r="TXH4"/>
      <c r="TXI4"/>
      <c r="TXJ4"/>
      <c r="TXK4"/>
      <c r="TXL4"/>
      <c r="TXM4"/>
      <c r="TXN4"/>
      <c r="TXO4"/>
      <c r="TXP4"/>
      <c r="TXQ4"/>
      <c r="TXR4"/>
      <c r="TXS4"/>
      <c r="TXT4"/>
      <c r="TXU4"/>
      <c r="TXV4"/>
      <c r="TXW4"/>
      <c r="TXX4"/>
      <c r="TXY4"/>
      <c r="TXZ4"/>
      <c r="TYA4"/>
      <c r="TYB4"/>
      <c r="TYC4"/>
      <c r="TYD4"/>
      <c r="TYE4"/>
      <c r="TYF4"/>
      <c r="TYG4"/>
      <c r="TYH4"/>
      <c r="TYI4"/>
      <c r="TYJ4"/>
      <c r="TYK4"/>
      <c r="TYL4"/>
      <c r="TYM4"/>
      <c r="TYN4"/>
      <c r="TYO4"/>
      <c r="TYP4"/>
      <c r="TYQ4"/>
      <c r="TYR4"/>
      <c r="TYS4"/>
      <c r="TYT4"/>
      <c r="TYU4"/>
      <c r="TYV4"/>
      <c r="TYW4"/>
      <c r="TYX4"/>
      <c r="TYY4"/>
      <c r="TYZ4"/>
      <c r="TZA4"/>
      <c r="TZB4"/>
      <c r="TZC4"/>
      <c r="TZD4"/>
      <c r="TZE4"/>
      <c r="TZF4"/>
      <c r="TZG4"/>
      <c r="TZH4"/>
      <c r="TZI4"/>
      <c r="TZJ4"/>
      <c r="TZK4"/>
      <c r="TZL4"/>
      <c r="TZM4"/>
      <c r="TZN4"/>
      <c r="TZO4"/>
      <c r="TZP4"/>
      <c r="TZQ4"/>
      <c r="TZR4"/>
      <c r="TZS4"/>
      <c r="TZT4"/>
      <c r="TZU4"/>
      <c r="TZV4"/>
      <c r="TZW4"/>
      <c r="TZX4"/>
      <c r="TZY4"/>
      <c r="TZZ4"/>
      <c r="UAA4"/>
      <c r="UAB4"/>
      <c r="UAC4"/>
      <c r="UAD4"/>
      <c r="UAE4"/>
      <c r="UAF4"/>
      <c r="UAG4"/>
      <c r="UAH4"/>
      <c r="UAI4"/>
      <c r="UAJ4"/>
      <c r="UAK4"/>
      <c r="UAL4"/>
      <c r="UAM4"/>
      <c r="UAN4"/>
      <c r="UAO4"/>
      <c r="UAP4"/>
      <c r="UAQ4"/>
      <c r="UAR4"/>
      <c r="UAS4"/>
      <c r="UAT4"/>
      <c r="UAU4"/>
      <c r="UAV4"/>
      <c r="UAW4"/>
      <c r="UAX4"/>
      <c r="UAY4"/>
      <c r="UAZ4"/>
      <c r="UBA4"/>
      <c r="UBB4"/>
      <c r="UBC4"/>
      <c r="UBD4"/>
      <c r="UBE4"/>
      <c r="UBF4"/>
      <c r="UBG4"/>
      <c r="UBH4"/>
      <c r="UBI4"/>
      <c r="UBJ4"/>
      <c r="UBK4"/>
      <c r="UBL4"/>
      <c r="UBM4"/>
      <c r="UBN4"/>
      <c r="UBO4"/>
      <c r="UBP4"/>
      <c r="UBQ4"/>
      <c r="UBR4"/>
      <c r="UBS4"/>
      <c r="UBT4"/>
      <c r="UBU4"/>
      <c r="UBV4"/>
      <c r="UBW4"/>
      <c r="UBX4"/>
      <c r="UBY4"/>
      <c r="UBZ4"/>
      <c r="UCA4"/>
      <c r="UCB4"/>
      <c r="UCC4"/>
      <c r="UCD4"/>
      <c r="UCE4"/>
      <c r="UCF4"/>
      <c r="UCG4"/>
      <c r="UCH4"/>
      <c r="UCI4"/>
      <c r="UCJ4"/>
      <c r="UCK4"/>
      <c r="UCL4"/>
      <c r="UCM4"/>
      <c r="UCN4"/>
      <c r="UCO4"/>
      <c r="UCP4"/>
      <c r="UCQ4"/>
      <c r="UCR4"/>
      <c r="UCS4"/>
      <c r="UCT4"/>
      <c r="UCU4"/>
      <c r="UCV4"/>
      <c r="UCW4"/>
      <c r="UCX4"/>
      <c r="UCY4"/>
      <c r="UCZ4"/>
      <c r="UDA4"/>
      <c r="UDB4"/>
      <c r="UDC4"/>
      <c r="UDD4"/>
      <c r="UDE4"/>
      <c r="UDF4"/>
      <c r="UDG4"/>
      <c r="UDH4"/>
      <c r="UDI4"/>
      <c r="UDJ4"/>
      <c r="UDK4"/>
      <c r="UDL4"/>
      <c r="UDM4"/>
      <c r="UDN4"/>
      <c r="UDO4"/>
      <c r="UDP4"/>
      <c r="UDQ4"/>
      <c r="UDR4"/>
      <c r="UDS4"/>
      <c r="UDT4"/>
      <c r="UDU4"/>
      <c r="UDV4"/>
      <c r="UDW4"/>
      <c r="UDX4"/>
      <c r="UDY4"/>
      <c r="UDZ4"/>
      <c r="UEA4"/>
      <c r="UEB4"/>
      <c r="UEC4"/>
      <c r="UED4"/>
      <c r="UEE4"/>
      <c r="UEF4"/>
      <c r="UEG4"/>
      <c r="UEH4"/>
      <c r="UEI4"/>
      <c r="UEJ4"/>
      <c r="UEK4"/>
      <c r="UEL4"/>
      <c r="UEM4"/>
      <c r="UEN4"/>
      <c r="UEO4"/>
      <c r="UEP4"/>
      <c r="UEQ4"/>
      <c r="UER4"/>
      <c r="UES4"/>
      <c r="UET4"/>
      <c r="UEU4"/>
      <c r="UEV4"/>
      <c r="UEW4"/>
      <c r="UEX4"/>
      <c r="UEY4"/>
      <c r="UEZ4"/>
      <c r="UFA4"/>
      <c r="UFB4"/>
      <c r="UFC4"/>
      <c r="UFD4"/>
      <c r="UFE4"/>
      <c r="UFF4"/>
      <c r="UFG4"/>
      <c r="UFH4"/>
      <c r="UFI4"/>
      <c r="UFJ4"/>
      <c r="UFK4"/>
      <c r="UFL4"/>
      <c r="UFM4"/>
      <c r="UFN4"/>
      <c r="UFO4"/>
      <c r="UFP4"/>
      <c r="UFQ4"/>
      <c r="UFR4"/>
      <c r="UFS4"/>
      <c r="UFT4"/>
      <c r="UFU4"/>
      <c r="UFV4"/>
      <c r="UFW4"/>
      <c r="UFX4"/>
      <c r="UFY4"/>
      <c r="UFZ4"/>
      <c r="UGA4"/>
      <c r="UGB4"/>
      <c r="UGC4"/>
      <c r="UGD4"/>
      <c r="UGE4"/>
      <c r="UGF4"/>
      <c r="UGG4"/>
      <c r="UGH4"/>
      <c r="UGI4"/>
      <c r="UGJ4"/>
      <c r="UGK4"/>
      <c r="UGL4"/>
      <c r="UGM4"/>
      <c r="UGN4"/>
      <c r="UGO4"/>
      <c r="UGP4"/>
      <c r="UGQ4"/>
      <c r="UGR4"/>
      <c r="UGS4"/>
      <c r="UGT4"/>
      <c r="UGU4"/>
      <c r="UGV4"/>
      <c r="UGW4"/>
      <c r="UGX4"/>
      <c r="UGY4"/>
      <c r="UGZ4"/>
      <c r="UHA4"/>
      <c r="UHB4"/>
      <c r="UHC4"/>
      <c r="UHD4"/>
      <c r="UHE4"/>
      <c r="UHF4"/>
      <c r="UHG4"/>
      <c r="UHH4"/>
      <c r="UHI4"/>
      <c r="UHJ4"/>
      <c r="UHK4"/>
      <c r="UHL4"/>
      <c r="UHM4"/>
      <c r="UHN4"/>
      <c r="UHO4"/>
      <c r="UHP4"/>
      <c r="UHQ4"/>
      <c r="UHR4"/>
      <c r="UHS4"/>
      <c r="UHT4"/>
      <c r="UHU4"/>
      <c r="UHV4"/>
      <c r="UHW4"/>
      <c r="UHX4"/>
      <c r="UHY4"/>
      <c r="UHZ4"/>
      <c r="UIA4"/>
      <c r="UIB4"/>
      <c r="UIC4"/>
      <c r="UID4"/>
      <c r="UIE4"/>
      <c r="UIF4"/>
      <c r="UIG4"/>
      <c r="UIH4"/>
      <c r="UII4"/>
      <c r="UIJ4"/>
      <c r="UIK4"/>
      <c r="UIL4"/>
      <c r="UIM4"/>
      <c r="UIN4"/>
      <c r="UIO4"/>
      <c r="UIP4"/>
      <c r="UIQ4"/>
      <c r="UIR4"/>
      <c r="UIS4"/>
      <c r="UIT4"/>
      <c r="UIU4"/>
      <c r="UIV4"/>
      <c r="UIW4"/>
      <c r="UIX4"/>
      <c r="UIY4"/>
      <c r="UIZ4"/>
      <c r="UJA4"/>
      <c r="UJB4"/>
      <c r="UJC4"/>
      <c r="UJD4"/>
      <c r="UJE4"/>
      <c r="UJF4"/>
      <c r="UJG4"/>
      <c r="UJH4"/>
      <c r="UJI4"/>
      <c r="UJJ4"/>
      <c r="UJK4"/>
      <c r="UJL4"/>
      <c r="UJM4"/>
      <c r="UJN4"/>
      <c r="UJO4"/>
      <c r="UJP4"/>
      <c r="UJQ4"/>
      <c r="UJR4"/>
      <c r="UJS4"/>
      <c r="UJT4"/>
      <c r="UJU4"/>
      <c r="UJV4"/>
      <c r="UJW4"/>
      <c r="UJX4"/>
      <c r="UJY4"/>
      <c r="UJZ4"/>
      <c r="UKA4"/>
      <c r="UKB4"/>
      <c r="UKC4"/>
      <c r="UKD4"/>
      <c r="UKE4"/>
      <c r="UKF4"/>
      <c r="UKG4"/>
      <c r="UKH4"/>
      <c r="UKI4"/>
      <c r="UKJ4"/>
      <c r="UKK4"/>
      <c r="UKL4"/>
      <c r="UKM4"/>
      <c r="UKN4"/>
      <c r="UKO4"/>
      <c r="UKP4"/>
      <c r="UKQ4"/>
      <c r="UKR4"/>
      <c r="UKS4"/>
      <c r="UKT4"/>
      <c r="UKU4"/>
      <c r="UKV4"/>
      <c r="UKW4"/>
      <c r="UKX4"/>
      <c r="UKY4"/>
      <c r="UKZ4"/>
      <c r="ULA4"/>
      <c r="ULB4"/>
      <c r="ULC4"/>
      <c r="ULD4"/>
      <c r="ULE4"/>
      <c r="ULF4"/>
      <c r="ULG4"/>
      <c r="ULH4"/>
      <c r="ULI4"/>
      <c r="ULJ4"/>
      <c r="ULK4"/>
      <c r="ULL4"/>
      <c r="ULM4"/>
      <c r="ULN4"/>
      <c r="ULO4"/>
      <c r="ULP4"/>
      <c r="ULQ4"/>
      <c r="ULR4"/>
      <c r="ULS4"/>
      <c r="ULT4"/>
      <c r="ULU4"/>
      <c r="ULV4"/>
      <c r="ULW4"/>
      <c r="ULX4"/>
      <c r="ULY4"/>
      <c r="ULZ4"/>
      <c r="UMA4"/>
      <c r="UMB4"/>
      <c r="UMC4"/>
      <c r="UMD4"/>
      <c r="UME4"/>
      <c r="UMF4"/>
      <c r="UMG4"/>
      <c r="UMH4"/>
      <c r="UMI4"/>
      <c r="UMJ4"/>
      <c r="UMK4"/>
      <c r="UML4"/>
      <c r="UMM4"/>
      <c r="UMN4"/>
      <c r="UMO4"/>
      <c r="UMP4"/>
      <c r="UMQ4"/>
      <c r="UMR4"/>
      <c r="UMS4"/>
      <c r="UMT4"/>
      <c r="UMU4"/>
      <c r="UMV4"/>
      <c r="UMW4"/>
      <c r="UMX4"/>
      <c r="UMY4"/>
      <c r="UMZ4"/>
      <c r="UNA4"/>
      <c r="UNB4"/>
      <c r="UNC4"/>
      <c r="UND4"/>
      <c r="UNE4"/>
      <c r="UNF4"/>
      <c r="UNG4"/>
      <c r="UNH4"/>
      <c r="UNI4"/>
      <c r="UNJ4"/>
      <c r="UNK4"/>
      <c r="UNL4"/>
      <c r="UNM4"/>
      <c r="UNN4"/>
      <c r="UNO4"/>
      <c r="UNP4"/>
      <c r="UNQ4"/>
      <c r="UNR4"/>
      <c r="UNS4"/>
      <c r="UNT4"/>
      <c r="UNU4"/>
      <c r="UNV4"/>
      <c r="UNW4"/>
      <c r="UNX4"/>
      <c r="UNY4"/>
      <c r="UNZ4"/>
      <c r="UOA4"/>
      <c r="UOB4"/>
      <c r="UOC4"/>
      <c r="UOD4"/>
      <c r="UOE4"/>
      <c r="UOF4"/>
      <c r="UOG4"/>
      <c r="UOH4"/>
      <c r="UOI4"/>
      <c r="UOJ4"/>
      <c r="UOK4"/>
      <c r="UOL4"/>
      <c r="UOM4"/>
      <c r="UON4"/>
      <c r="UOO4"/>
      <c r="UOP4"/>
      <c r="UOQ4"/>
      <c r="UOR4"/>
      <c r="UOS4"/>
      <c r="UOT4"/>
      <c r="UOU4"/>
      <c r="UOV4"/>
      <c r="UOW4"/>
      <c r="UOX4"/>
      <c r="UOY4"/>
      <c r="UOZ4"/>
      <c r="UPA4"/>
      <c r="UPB4"/>
      <c r="UPC4"/>
      <c r="UPD4"/>
      <c r="UPE4"/>
      <c r="UPF4"/>
      <c r="UPG4"/>
      <c r="UPH4"/>
      <c r="UPI4"/>
      <c r="UPJ4"/>
      <c r="UPK4"/>
      <c r="UPL4"/>
      <c r="UPM4"/>
      <c r="UPN4"/>
      <c r="UPO4"/>
      <c r="UPP4"/>
      <c r="UPQ4"/>
      <c r="UPR4"/>
      <c r="UPS4"/>
      <c r="UPT4"/>
      <c r="UPU4"/>
      <c r="UPV4"/>
      <c r="UPW4"/>
      <c r="UPX4"/>
      <c r="UPY4"/>
      <c r="UPZ4"/>
      <c r="UQA4"/>
      <c r="UQB4"/>
      <c r="UQC4"/>
      <c r="UQD4"/>
      <c r="UQE4"/>
      <c r="UQF4"/>
      <c r="UQG4"/>
      <c r="UQH4"/>
      <c r="UQI4"/>
      <c r="UQJ4"/>
      <c r="UQK4"/>
      <c r="UQL4"/>
      <c r="UQM4"/>
      <c r="UQN4"/>
      <c r="UQO4"/>
      <c r="UQP4"/>
      <c r="UQQ4"/>
      <c r="UQR4"/>
      <c r="UQS4"/>
      <c r="UQT4"/>
      <c r="UQU4"/>
      <c r="UQV4"/>
      <c r="UQW4"/>
      <c r="UQX4"/>
      <c r="UQY4"/>
      <c r="UQZ4"/>
      <c r="URA4"/>
      <c r="URB4"/>
      <c r="URC4"/>
      <c r="URD4"/>
      <c r="URE4"/>
      <c r="URF4"/>
      <c r="URG4"/>
      <c r="URH4"/>
      <c r="URI4"/>
      <c r="URJ4"/>
      <c r="URK4"/>
      <c r="URL4"/>
      <c r="URM4"/>
      <c r="URN4"/>
      <c r="URO4"/>
      <c r="URP4"/>
      <c r="URQ4"/>
      <c r="URR4"/>
      <c r="URS4"/>
      <c r="URT4"/>
      <c r="URU4"/>
      <c r="URV4"/>
      <c r="URW4"/>
      <c r="URX4"/>
      <c r="URY4"/>
      <c r="URZ4"/>
      <c r="USA4"/>
      <c r="USB4"/>
      <c r="USC4"/>
      <c r="USD4"/>
      <c r="USE4"/>
      <c r="USF4"/>
      <c r="USG4"/>
      <c r="USH4"/>
      <c r="USI4"/>
      <c r="USJ4"/>
      <c r="USK4"/>
      <c r="USL4"/>
      <c r="USM4"/>
      <c r="USN4"/>
      <c r="USO4"/>
      <c r="USP4"/>
      <c r="USQ4"/>
      <c r="USR4"/>
      <c r="USS4"/>
      <c r="UST4"/>
      <c r="USU4"/>
      <c r="USV4"/>
      <c r="USW4"/>
      <c r="USX4"/>
      <c r="USY4"/>
      <c r="USZ4"/>
      <c r="UTA4"/>
      <c r="UTB4"/>
      <c r="UTC4"/>
      <c r="UTD4"/>
      <c r="UTE4"/>
      <c r="UTF4"/>
      <c r="UTG4"/>
      <c r="UTH4"/>
      <c r="UTI4"/>
      <c r="UTJ4"/>
      <c r="UTK4"/>
      <c r="UTL4"/>
      <c r="UTM4"/>
      <c r="UTN4"/>
      <c r="UTO4"/>
      <c r="UTP4"/>
      <c r="UTQ4"/>
      <c r="UTR4"/>
      <c r="UTS4"/>
      <c r="UTT4"/>
      <c r="UTU4"/>
      <c r="UTV4"/>
      <c r="UTW4"/>
      <c r="UTX4"/>
      <c r="UTY4"/>
      <c r="UTZ4"/>
      <c r="UUA4"/>
      <c r="UUB4"/>
      <c r="UUC4"/>
      <c r="UUD4"/>
      <c r="UUE4"/>
      <c r="UUF4"/>
      <c r="UUG4"/>
      <c r="UUH4"/>
      <c r="UUI4"/>
      <c r="UUJ4"/>
      <c r="UUK4"/>
      <c r="UUL4"/>
      <c r="UUM4"/>
      <c r="UUN4"/>
      <c r="UUO4"/>
      <c r="UUP4"/>
      <c r="UUQ4"/>
      <c r="UUR4"/>
      <c r="UUS4"/>
      <c r="UUT4"/>
      <c r="UUU4"/>
      <c r="UUV4"/>
      <c r="UUW4"/>
      <c r="UUX4"/>
      <c r="UUY4"/>
      <c r="UUZ4"/>
      <c r="UVA4"/>
      <c r="UVB4"/>
      <c r="UVC4"/>
      <c r="UVD4"/>
      <c r="UVE4"/>
      <c r="UVF4"/>
      <c r="UVG4"/>
      <c r="UVH4"/>
      <c r="UVI4"/>
      <c r="UVJ4"/>
      <c r="UVK4"/>
      <c r="UVL4"/>
      <c r="UVM4"/>
      <c r="UVN4"/>
      <c r="UVO4"/>
      <c r="UVP4"/>
      <c r="UVQ4"/>
      <c r="UVR4"/>
      <c r="UVS4"/>
      <c r="UVT4"/>
      <c r="UVU4"/>
      <c r="UVV4"/>
      <c r="UVW4"/>
      <c r="UVX4"/>
      <c r="UVY4"/>
      <c r="UVZ4"/>
      <c r="UWA4"/>
      <c r="UWB4"/>
      <c r="UWC4"/>
      <c r="UWD4"/>
      <c r="UWE4"/>
      <c r="UWF4"/>
      <c r="UWG4"/>
      <c r="UWH4"/>
      <c r="UWI4"/>
      <c r="UWJ4"/>
      <c r="UWK4"/>
      <c r="UWL4"/>
      <c r="UWM4"/>
      <c r="UWN4"/>
      <c r="UWO4"/>
      <c r="UWP4"/>
      <c r="UWQ4"/>
      <c r="UWR4"/>
      <c r="UWS4"/>
      <c r="UWT4"/>
      <c r="UWU4"/>
      <c r="UWV4"/>
      <c r="UWW4"/>
      <c r="UWX4"/>
      <c r="UWY4"/>
      <c r="UWZ4"/>
      <c r="UXA4"/>
      <c r="UXB4"/>
      <c r="UXC4"/>
      <c r="UXD4"/>
      <c r="UXE4"/>
      <c r="UXF4"/>
      <c r="UXG4"/>
      <c r="UXH4"/>
      <c r="UXI4"/>
      <c r="UXJ4"/>
      <c r="UXK4"/>
      <c r="UXL4"/>
      <c r="UXM4"/>
      <c r="UXN4"/>
      <c r="UXO4"/>
      <c r="UXP4"/>
      <c r="UXQ4"/>
      <c r="UXR4"/>
      <c r="UXS4"/>
      <c r="UXT4"/>
      <c r="UXU4"/>
      <c r="UXV4"/>
      <c r="UXW4"/>
      <c r="UXX4"/>
      <c r="UXY4"/>
      <c r="UXZ4"/>
      <c r="UYA4"/>
      <c r="UYB4"/>
      <c r="UYC4"/>
      <c r="UYD4"/>
      <c r="UYE4"/>
      <c r="UYF4"/>
      <c r="UYG4"/>
      <c r="UYH4"/>
      <c r="UYI4"/>
      <c r="UYJ4"/>
      <c r="UYK4"/>
      <c r="UYL4"/>
      <c r="UYM4"/>
      <c r="UYN4"/>
      <c r="UYO4"/>
      <c r="UYP4"/>
      <c r="UYQ4"/>
      <c r="UYR4"/>
      <c r="UYS4"/>
      <c r="UYT4"/>
      <c r="UYU4"/>
      <c r="UYV4"/>
      <c r="UYW4"/>
      <c r="UYX4"/>
      <c r="UYY4"/>
      <c r="UYZ4"/>
      <c r="UZA4"/>
      <c r="UZB4"/>
      <c r="UZC4"/>
      <c r="UZD4"/>
      <c r="UZE4"/>
      <c r="UZF4"/>
      <c r="UZG4"/>
      <c r="UZH4"/>
      <c r="UZI4"/>
      <c r="UZJ4"/>
      <c r="UZK4"/>
      <c r="UZL4"/>
      <c r="UZM4"/>
      <c r="UZN4"/>
      <c r="UZO4"/>
      <c r="UZP4"/>
      <c r="UZQ4"/>
      <c r="UZR4"/>
      <c r="UZS4"/>
      <c r="UZT4"/>
      <c r="UZU4"/>
      <c r="UZV4"/>
      <c r="UZW4"/>
      <c r="UZX4"/>
      <c r="UZY4"/>
      <c r="UZZ4"/>
      <c r="VAA4"/>
      <c r="VAB4"/>
      <c r="VAC4"/>
      <c r="VAD4"/>
      <c r="VAE4"/>
      <c r="VAF4"/>
      <c r="VAG4"/>
      <c r="VAH4"/>
      <c r="VAI4"/>
      <c r="VAJ4"/>
      <c r="VAK4"/>
      <c r="VAL4"/>
      <c r="VAM4"/>
      <c r="VAN4"/>
      <c r="VAO4"/>
      <c r="VAP4"/>
      <c r="VAQ4"/>
      <c r="VAR4"/>
      <c r="VAS4"/>
      <c r="VAT4"/>
      <c r="VAU4"/>
      <c r="VAV4"/>
      <c r="VAW4"/>
      <c r="VAX4"/>
      <c r="VAY4"/>
      <c r="VAZ4"/>
      <c r="VBA4"/>
      <c r="VBB4"/>
      <c r="VBC4"/>
      <c r="VBD4"/>
      <c r="VBE4"/>
      <c r="VBF4"/>
      <c r="VBG4"/>
      <c r="VBH4"/>
      <c r="VBI4"/>
      <c r="VBJ4"/>
      <c r="VBK4"/>
      <c r="VBL4"/>
      <c r="VBM4"/>
      <c r="VBN4"/>
      <c r="VBO4"/>
      <c r="VBP4"/>
      <c r="VBQ4"/>
      <c r="VBR4"/>
      <c r="VBS4"/>
      <c r="VBT4"/>
      <c r="VBU4"/>
      <c r="VBV4"/>
      <c r="VBW4"/>
      <c r="VBX4"/>
      <c r="VBY4"/>
      <c r="VBZ4"/>
      <c r="VCA4"/>
      <c r="VCB4"/>
      <c r="VCC4"/>
      <c r="VCD4"/>
      <c r="VCE4"/>
      <c r="VCF4"/>
      <c r="VCG4"/>
      <c r="VCH4"/>
      <c r="VCI4"/>
      <c r="VCJ4"/>
      <c r="VCK4"/>
      <c r="VCL4"/>
      <c r="VCM4"/>
      <c r="VCN4"/>
      <c r="VCO4"/>
      <c r="VCP4"/>
      <c r="VCQ4"/>
      <c r="VCR4"/>
      <c r="VCS4"/>
      <c r="VCT4"/>
      <c r="VCU4"/>
      <c r="VCV4"/>
      <c r="VCW4"/>
      <c r="VCX4"/>
      <c r="VCY4"/>
      <c r="VCZ4"/>
      <c r="VDA4"/>
      <c r="VDB4"/>
      <c r="VDC4"/>
      <c r="VDD4"/>
      <c r="VDE4"/>
      <c r="VDF4"/>
      <c r="VDG4"/>
      <c r="VDH4"/>
      <c r="VDI4"/>
      <c r="VDJ4"/>
      <c r="VDK4"/>
      <c r="VDL4"/>
      <c r="VDM4"/>
      <c r="VDN4"/>
      <c r="VDO4"/>
      <c r="VDP4"/>
      <c r="VDQ4"/>
      <c r="VDR4"/>
      <c r="VDS4"/>
      <c r="VDT4"/>
      <c r="VDU4"/>
      <c r="VDV4"/>
      <c r="VDW4"/>
      <c r="VDX4"/>
      <c r="VDY4"/>
      <c r="VDZ4"/>
      <c r="VEA4"/>
      <c r="VEB4"/>
      <c r="VEC4"/>
      <c r="VED4"/>
      <c r="VEE4"/>
      <c r="VEF4"/>
      <c r="VEG4"/>
      <c r="VEH4"/>
      <c r="VEI4"/>
      <c r="VEJ4"/>
      <c r="VEK4"/>
      <c r="VEL4"/>
      <c r="VEM4"/>
      <c r="VEN4"/>
      <c r="VEO4"/>
      <c r="VEP4"/>
      <c r="VEQ4"/>
      <c r="VER4"/>
      <c r="VES4"/>
      <c r="VET4"/>
      <c r="VEU4"/>
      <c r="VEV4"/>
      <c r="VEW4"/>
      <c r="VEX4"/>
      <c r="VEY4"/>
      <c r="VEZ4"/>
      <c r="VFA4"/>
      <c r="VFB4"/>
      <c r="VFC4"/>
      <c r="VFD4"/>
      <c r="VFE4"/>
      <c r="VFF4"/>
      <c r="VFG4"/>
      <c r="VFH4"/>
      <c r="VFI4"/>
      <c r="VFJ4"/>
      <c r="VFK4"/>
      <c r="VFL4"/>
      <c r="VFM4"/>
      <c r="VFN4"/>
      <c r="VFO4"/>
      <c r="VFP4"/>
      <c r="VFQ4"/>
      <c r="VFR4"/>
      <c r="VFS4"/>
      <c r="VFT4"/>
      <c r="VFU4"/>
      <c r="VFV4"/>
      <c r="VFW4"/>
      <c r="VFX4"/>
      <c r="VFY4"/>
      <c r="VFZ4"/>
      <c r="VGA4"/>
      <c r="VGB4"/>
      <c r="VGC4"/>
      <c r="VGD4"/>
      <c r="VGE4"/>
      <c r="VGF4"/>
      <c r="VGG4"/>
      <c r="VGH4"/>
      <c r="VGI4"/>
      <c r="VGJ4"/>
      <c r="VGK4"/>
      <c r="VGL4"/>
      <c r="VGM4"/>
      <c r="VGN4"/>
      <c r="VGO4"/>
      <c r="VGP4"/>
      <c r="VGQ4"/>
      <c r="VGR4"/>
      <c r="VGS4"/>
      <c r="VGT4"/>
      <c r="VGU4"/>
      <c r="VGV4"/>
      <c r="VGW4"/>
      <c r="VGX4"/>
      <c r="VGY4"/>
      <c r="VGZ4"/>
      <c r="VHA4"/>
      <c r="VHB4"/>
      <c r="VHC4"/>
      <c r="VHD4"/>
      <c r="VHE4"/>
      <c r="VHF4"/>
      <c r="VHG4"/>
      <c r="VHH4"/>
      <c r="VHI4"/>
      <c r="VHJ4"/>
      <c r="VHK4"/>
      <c r="VHL4"/>
      <c r="VHM4"/>
      <c r="VHN4"/>
      <c r="VHO4"/>
      <c r="VHP4"/>
      <c r="VHQ4"/>
      <c r="VHR4"/>
      <c r="VHS4"/>
      <c r="VHT4"/>
      <c r="VHU4"/>
      <c r="VHV4"/>
      <c r="VHW4"/>
      <c r="VHX4"/>
      <c r="VHY4"/>
      <c r="VHZ4"/>
      <c r="VIA4"/>
      <c r="VIB4"/>
      <c r="VIC4"/>
      <c r="VID4"/>
      <c r="VIE4"/>
      <c r="VIF4"/>
      <c r="VIG4"/>
      <c r="VIH4"/>
      <c r="VII4"/>
      <c r="VIJ4"/>
      <c r="VIK4"/>
      <c r="VIL4"/>
      <c r="VIM4"/>
      <c r="VIN4"/>
      <c r="VIO4"/>
      <c r="VIP4"/>
      <c r="VIQ4"/>
      <c r="VIR4"/>
      <c r="VIS4"/>
      <c r="VIT4"/>
      <c r="VIU4"/>
      <c r="VIV4"/>
      <c r="VIW4"/>
      <c r="VIX4"/>
      <c r="VIY4"/>
      <c r="VIZ4"/>
      <c r="VJA4"/>
      <c r="VJB4"/>
      <c r="VJC4"/>
      <c r="VJD4"/>
      <c r="VJE4"/>
      <c r="VJF4"/>
      <c r="VJG4"/>
      <c r="VJH4"/>
      <c r="VJI4"/>
      <c r="VJJ4"/>
      <c r="VJK4"/>
      <c r="VJL4"/>
      <c r="VJM4"/>
      <c r="VJN4"/>
      <c r="VJO4"/>
      <c r="VJP4"/>
      <c r="VJQ4"/>
      <c r="VJR4"/>
      <c r="VJS4"/>
      <c r="VJT4"/>
      <c r="VJU4"/>
      <c r="VJV4"/>
      <c r="VJW4"/>
      <c r="VJX4"/>
      <c r="VJY4"/>
      <c r="VJZ4"/>
      <c r="VKA4"/>
      <c r="VKB4"/>
      <c r="VKC4"/>
      <c r="VKD4"/>
      <c r="VKE4"/>
      <c r="VKF4"/>
      <c r="VKG4"/>
      <c r="VKH4"/>
      <c r="VKI4"/>
      <c r="VKJ4"/>
      <c r="VKK4"/>
      <c r="VKL4"/>
      <c r="VKM4"/>
      <c r="VKN4"/>
      <c r="VKO4"/>
      <c r="VKP4"/>
      <c r="VKQ4"/>
      <c r="VKR4"/>
      <c r="VKS4"/>
      <c r="VKT4"/>
      <c r="VKU4"/>
      <c r="VKV4"/>
      <c r="VKW4"/>
      <c r="VKX4"/>
      <c r="VKY4"/>
      <c r="VKZ4"/>
      <c r="VLA4"/>
      <c r="VLB4"/>
      <c r="VLC4"/>
      <c r="VLD4"/>
      <c r="VLE4"/>
      <c r="VLF4"/>
      <c r="VLG4"/>
      <c r="VLH4"/>
      <c r="VLI4"/>
      <c r="VLJ4"/>
      <c r="VLK4"/>
      <c r="VLL4"/>
      <c r="VLM4"/>
      <c r="VLN4"/>
      <c r="VLO4"/>
      <c r="VLP4"/>
      <c r="VLQ4"/>
      <c r="VLR4"/>
      <c r="VLS4"/>
      <c r="VLT4"/>
      <c r="VLU4"/>
      <c r="VLV4"/>
      <c r="VLW4"/>
      <c r="VLX4"/>
      <c r="VLY4"/>
      <c r="VLZ4"/>
      <c r="VMA4"/>
      <c r="VMB4"/>
      <c r="VMC4"/>
      <c r="VMD4"/>
      <c r="VME4"/>
      <c r="VMF4"/>
      <c r="VMG4"/>
      <c r="VMH4"/>
      <c r="VMI4"/>
      <c r="VMJ4"/>
      <c r="VMK4"/>
      <c r="VML4"/>
      <c r="VMM4"/>
      <c r="VMN4"/>
      <c r="VMO4"/>
      <c r="VMP4"/>
      <c r="VMQ4"/>
      <c r="VMR4"/>
      <c r="VMS4"/>
      <c r="VMT4"/>
      <c r="VMU4"/>
      <c r="VMV4"/>
      <c r="VMW4"/>
      <c r="VMX4"/>
      <c r="VMY4"/>
      <c r="VMZ4"/>
      <c r="VNA4"/>
      <c r="VNB4"/>
      <c r="VNC4"/>
      <c r="VND4"/>
      <c r="VNE4"/>
      <c r="VNF4"/>
      <c r="VNG4"/>
      <c r="VNH4"/>
      <c r="VNI4"/>
      <c r="VNJ4"/>
      <c r="VNK4"/>
      <c r="VNL4"/>
      <c r="VNM4"/>
      <c r="VNN4"/>
      <c r="VNO4"/>
      <c r="VNP4"/>
      <c r="VNQ4"/>
      <c r="VNR4"/>
      <c r="VNS4"/>
      <c r="VNT4"/>
      <c r="VNU4"/>
      <c r="VNV4"/>
      <c r="VNW4"/>
      <c r="VNX4"/>
      <c r="VNY4"/>
      <c r="VNZ4"/>
      <c r="VOA4"/>
      <c r="VOB4"/>
      <c r="VOC4"/>
      <c r="VOD4"/>
      <c r="VOE4"/>
      <c r="VOF4"/>
      <c r="VOG4"/>
      <c r="VOH4"/>
      <c r="VOI4"/>
      <c r="VOJ4"/>
      <c r="VOK4"/>
      <c r="VOL4"/>
      <c r="VOM4"/>
      <c r="VON4"/>
      <c r="VOO4"/>
      <c r="VOP4"/>
      <c r="VOQ4"/>
      <c r="VOR4"/>
      <c r="VOS4"/>
      <c r="VOT4"/>
      <c r="VOU4"/>
      <c r="VOV4"/>
      <c r="VOW4"/>
      <c r="VOX4"/>
      <c r="VOY4"/>
      <c r="VOZ4"/>
      <c r="VPA4"/>
      <c r="VPB4"/>
      <c r="VPC4"/>
      <c r="VPD4"/>
      <c r="VPE4"/>
      <c r="VPF4"/>
      <c r="VPG4"/>
      <c r="VPH4"/>
      <c r="VPI4"/>
      <c r="VPJ4"/>
      <c r="VPK4"/>
      <c r="VPL4"/>
      <c r="VPM4"/>
      <c r="VPN4"/>
      <c r="VPO4"/>
      <c r="VPP4"/>
      <c r="VPQ4"/>
      <c r="VPR4"/>
      <c r="VPS4"/>
      <c r="VPT4"/>
      <c r="VPU4"/>
      <c r="VPV4"/>
      <c r="VPW4"/>
      <c r="VPX4"/>
      <c r="VPY4"/>
      <c r="VPZ4"/>
      <c r="VQA4"/>
      <c r="VQB4"/>
      <c r="VQC4"/>
      <c r="VQD4"/>
      <c r="VQE4"/>
      <c r="VQF4"/>
      <c r="VQG4"/>
      <c r="VQH4"/>
      <c r="VQI4"/>
      <c r="VQJ4"/>
      <c r="VQK4"/>
      <c r="VQL4"/>
      <c r="VQM4"/>
      <c r="VQN4"/>
      <c r="VQO4"/>
      <c r="VQP4"/>
      <c r="VQQ4"/>
      <c r="VQR4"/>
      <c r="VQS4"/>
      <c r="VQT4"/>
      <c r="VQU4"/>
      <c r="VQV4"/>
      <c r="VQW4"/>
      <c r="VQX4"/>
      <c r="VQY4"/>
      <c r="VQZ4"/>
      <c r="VRA4"/>
      <c r="VRB4"/>
      <c r="VRC4"/>
      <c r="VRD4"/>
      <c r="VRE4"/>
      <c r="VRF4"/>
      <c r="VRG4"/>
      <c r="VRH4"/>
      <c r="VRI4"/>
      <c r="VRJ4"/>
      <c r="VRK4"/>
      <c r="VRL4"/>
      <c r="VRM4"/>
      <c r="VRN4"/>
      <c r="VRO4"/>
      <c r="VRP4"/>
      <c r="VRQ4"/>
      <c r="VRR4"/>
      <c r="VRS4"/>
      <c r="VRT4"/>
      <c r="VRU4"/>
      <c r="VRV4"/>
      <c r="VRW4"/>
      <c r="VRX4"/>
      <c r="VRY4"/>
      <c r="VRZ4"/>
      <c r="VSA4"/>
      <c r="VSB4"/>
      <c r="VSC4"/>
      <c r="VSD4"/>
      <c r="VSE4"/>
      <c r="VSF4"/>
      <c r="VSG4"/>
      <c r="VSH4"/>
      <c r="VSI4"/>
      <c r="VSJ4"/>
      <c r="VSK4"/>
      <c r="VSL4"/>
      <c r="VSM4"/>
      <c r="VSN4"/>
      <c r="VSO4"/>
      <c r="VSP4"/>
      <c r="VSQ4"/>
      <c r="VSR4"/>
      <c r="VSS4"/>
      <c r="VST4"/>
      <c r="VSU4"/>
      <c r="VSV4"/>
      <c r="VSW4"/>
      <c r="VSX4"/>
      <c r="VSY4"/>
      <c r="VSZ4"/>
      <c r="VTA4"/>
      <c r="VTB4"/>
      <c r="VTC4"/>
      <c r="VTD4"/>
      <c r="VTE4"/>
      <c r="VTF4"/>
      <c r="VTG4"/>
      <c r="VTH4"/>
      <c r="VTI4"/>
      <c r="VTJ4"/>
      <c r="VTK4"/>
      <c r="VTL4"/>
      <c r="VTM4"/>
      <c r="VTN4"/>
      <c r="VTO4"/>
      <c r="VTP4"/>
      <c r="VTQ4"/>
      <c r="VTR4"/>
      <c r="VTS4"/>
      <c r="VTT4"/>
      <c r="VTU4"/>
      <c r="VTV4"/>
      <c r="VTW4"/>
      <c r="VTX4"/>
      <c r="VTY4"/>
      <c r="VTZ4"/>
      <c r="VUA4"/>
      <c r="VUB4"/>
      <c r="VUC4"/>
      <c r="VUD4"/>
      <c r="VUE4"/>
      <c r="VUF4"/>
      <c r="VUG4"/>
      <c r="VUH4"/>
      <c r="VUI4"/>
      <c r="VUJ4"/>
      <c r="VUK4"/>
      <c r="VUL4"/>
      <c r="VUM4"/>
      <c r="VUN4"/>
      <c r="VUO4"/>
      <c r="VUP4"/>
      <c r="VUQ4"/>
      <c r="VUR4"/>
      <c r="VUS4"/>
      <c r="VUT4"/>
      <c r="VUU4"/>
      <c r="VUV4"/>
      <c r="VUW4"/>
      <c r="VUX4"/>
      <c r="VUY4"/>
      <c r="VUZ4"/>
      <c r="VVA4"/>
      <c r="VVB4"/>
      <c r="VVC4"/>
      <c r="VVD4"/>
      <c r="VVE4"/>
      <c r="VVF4"/>
      <c r="VVG4"/>
      <c r="VVH4"/>
      <c r="VVI4"/>
      <c r="VVJ4"/>
      <c r="VVK4"/>
      <c r="VVL4"/>
      <c r="VVM4"/>
      <c r="VVN4"/>
      <c r="VVO4"/>
      <c r="VVP4"/>
      <c r="VVQ4"/>
      <c r="VVR4"/>
      <c r="VVS4"/>
      <c r="VVT4"/>
      <c r="VVU4"/>
      <c r="VVV4"/>
      <c r="VVW4"/>
      <c r="VVX4"/>
      <c r="VVY4"/>
      <c r="VVZ4"/>
      <c r="VWA4"/>
      <c r="VWB4"/>
      <c r="VWC4"/>
      <c r="VWD4"/>
      <c r="VWE4"/>
      <c r="VWF4"/>
      <c r="VWG4"/>
      <c r="VWH4"/>
      <c r="VWI4"/>
      <c r="VWJ4"/>
      <c r="VWK4"/>
      <c r="VWL4"/>
      <c r="VWM4"/>
      <c r="VWN4"/>
      <c r="VWO4"/>
      <c r="VWP4"/>
      <c r="VWQ4"/>
      <c r="VWR4"/>
      <c r="VWS4"/>
      <c r="VWT4"/>
      <c r="VWU4"/>
      <c r="VWV4"/>
      <c r="VWW4"/>
      <c r="VWX4"/>
      <c r="VWY4"/>
      <c r="VWZ4"/>
      <c r="VXA4"/>
      <c r="VXB4"/>
      <c r="VXC4"/>
      <c r="VXD4"/>
      <c r="VXE4"/>
      <c r="VXF4"/>
      <c r="VXG4"/>
      <c r="VXH4"/>
      <c r="VXI4"/>
      <c r="VXJ4"/>
      <c r="VXK4"/>
      <c r="VXL4"/>
      <c r="VXM4"/>
      <c r="VXN4"/>
      <c r="VXO4"/>
      <c r="VXP4"/>
      <c r="VXQ4"/>
      <c r="VXR4"/>
      <c r="VXS4"/>
      <c r="VXT4"/>
      <c r="VXU4"/>
      <c r="VXV4"/>
      <c r="VXW4"/>
      <c r="VXX4"/>
      <c r="VXY4"/>
      <c r="VXZ4"/>
      <c r="VYA4"/>
      <c r="VYB4"/>
      <c r="VYC4"/>
      <c r="VYD4"/>
      <c r="VYE4"/>
      <c r="VYF4"/>
      <c r="VYG4"/>
      <c r="VYH4"/>
      <c r="VYI4"/>
      <c r="VYJ4"/>
      <c r="VYK4"/>
      <c r="VYL4"/>
      <c r="VYM4"/>
      <c r="VYN4"/>
      <c r="VYO4"/>
      <c r="VYP4"/>
      <c r="VYQ4"/>
      <c r="VYR4"/>
      <c r="VYS4"/>
      <c r="VYT4"/>
      <c r="VYU4"/>
      <c r="VYV4"/>
      <c r="VYW4"/>
      <c r="VYX4"/>
      <c r="VYY4"/>
      <c r="VYZ4"/>
      <c r="VZA4"/>
      <c r="VZB4"/>
      <c r="VZC4"/>
      <c r="VZD4"/>
      <c r="VZE4"/>
      <c r="VZF4"/>
      <c r="VZG4"/>
      <c r="VZH4"/>
      <c r="VZI4"/>
      <c r="VZJ4"/>
      <c r="VZK4"/>
      <c r="VZL4"/>
      <c r="VZM4"/>
      <c r="VZN4"/>
      <c r="VZO4"/>
      <c r="VZP4"/>
      <c r="VZQ4"/>
      <c r="VZR4"/>
      <c r="VZS4"/>
      <c r="VZT4"/>
      <c r="VZU4"/>
      <c r="VZV4"/>
      <c r="VZW4"/>
      <c r="VZX4"/>
      <c r="VZY4"/>
      <c r="VZZ4"/>
      <c r="WAA4"/>
      <c r="WAB4"/>
      <c r="WAC4"/>
      <c r="WAD4"/>
      <c r="WAE4"/>
      <c r="WAF4"/>
      <c r="WAG4"/>
      <c r="WAH4"/>
      <c r="WAI4"/>
      <c r="WAJ4"/>
      <c r="WAK4"/>
      <c r="WAL4"/>
      <c r="WAM4"/>
      <c r="WAN4"/>
      <c r="WAO4"/>
      <c r="WAP4"/>
      <c r="WAQ4"/>
      <c r="WAR4"/>
      <c r="WAS4"/>
      <c r="WAT4"/>
      <c r="WAU4"/>
      <c r="WAV4"/>
      <c r="WAW4"/>
      <c r="WAX4"/>
      <c r="WAY4"/>
      <c r="WAZ4"/>
      <c r="WBA4"/>
      <c r="WBB4"/>
      <c r="WBC4"/>
      <c r="WBD4"/>
      <c r="WBE4"/>
      <c r="WBF4"/>
      <c r="WBG4"/>
      <c r="WBH4"/>
      <c r="WBI4"/>
      <c r="WBJ4"/>
      <c r="WBK4"/>
      <c r="WBL4"/>
      <c r="WBM4"/>
      <c r="WBN4"/>
      <c r="WBO4"/>
      <c r="WBP4"/>
      <c r="WBQ4"/>
      <c r="WBR4"/>
      <c r="WBS4"/>
      <c r="WBT4"/>
      <c r="WBU4"/>
      <c r="WBV4"/>
      <c r="WBW4"/>
      <c r="WBX4"/>
      <c r="WBY4"/>
      <c r="WBZ4"/>
      <c r="WCA4"/>
      <c r="WCB4"/>
      <c r="WCC4"/>
      <c r="WCD4"/>
      <c r="WCE4"/>
      <c r="WCF4"/>
      <c r="WCG4"/>
      <c r="WCH4"/>
      <c r="WCI4"/>
      <c r="WCJ4"/>
      <c r="WCK4"/>
      <c r="WCL4"/>
      <c r="WCM4"/>
      <c r="WCN4"/>
      <c r="WCO4"/>
      <c r="WCP4"/>
      <c r="WCQ4"/>
      <c r="WCR4"/>
      <c r="WCS4"/>
      <c r="WCT4"/>
      <c r="WCU4"/>
      <c r="WCV4"/>
      <c r="WCW4"/>
      <c r="WCX4"/>
      <c r="WCY4"/>
      <c r="WCZ4"/>
      <c r="WDA4"/>
      <c r="WDB4"/>
      <c r="WDC4"/>
      <c r="WDD4"/>
      <c r="WDE4"/>
      <c r="WDF4"/>
      <c r="WDG4"/>
      <c r="WDH4"/>
      <c r="WDI4"/>
      <c r="WDJ4"/>
      <c r="WDK4"/>
      <c r="WDL4"/>
      <c r="WDM4"/>
      <c r="WDN4"/>
      <c r="WDO4"/>
      <c r="WDP4"/>
      <c r="WDQ4"/>
      <c r="WDR4"/>
      <c r="WDS4"/>
      <c r="WDT4"/>
      <c r="WDU4"/>
      <c r="WDV4"/>
      <c r="WDW4"/>
      <c r="WDX4"/>
      <c r="WDY4"/>
      <c r="WDZ4"/>
      <c r="WEA4"/>
      <c r="WEB4"/>
      <c r="WEC4"/>
      <c r="WED4"/>
      <c r="WEE4"/>
      <c r="WEF4"/>
      <c r="WEG4"/>
      <c r="WEH4"/>
      <c r="WEI4"/>
      <c r="WEJ4"/>
      <c r="WEK4"/>
      <c r="WEL4"/>
      <c r="WEM4"/>
      <c r="WEN4"/>
      <c r="WEO4"/>
      <c r="WEP4"/>
      <c r="WEQ4"/>
      <c r="WER4"/>
      <c r="WES4"/>
      <c r="WET4"/>
      <c r="WEU4"/>
      <c r="WEV4"/>
      <c r="WEW4"/>
      <c r="WEX4"/>
      <c r="WEY4"/>
      <c r="WEZ4"/>
      <c r="WFA4"/>
      <c r="WFB4"/>
      <c r="WFC4"/>
      <c r="WFD4"/>
      <c r="WFE4"/>
      <c r="WFF4"/>
      <c r="WFG4"/>
      <c r="WFH4"/>
      <c r="WFI4"/>
      <c r="WFJ4"/>
      <c r="WFK4"/>
      <c r="WFL4"/>
      <c r="WFM4"/>
      <c r="WFN4"/>
      <c r="WFO4"/>
      <c r="WFP4"/>
      <c r="WFQ4"/>
      <c r="WFR4"/>
      <c r="WFS4"/>
      <c r="WFT4"/>
      <c r="WFU4"/>
      <c r="WFV4"/>
      <c r="WFW4"/>
      <c r="WFX4"/>
      <c r="WFY4"/>
      <c r="WFZ4"/>
      <c r="WGA4"/>
      <c r="WGB4"/>
      <c r="WGC4"/>
      <c r="WGD4"/>
      <c r="WGE4"/>
      <c r="WGF4"/>
      <c r="WGG4"/>
      <c r="WGH4"/>
      <c r="WGI4"/>
      <c r="WGJ4"/>
      <c r="WGK4"/>
      <c r="WGL4"/>
      <c r="WGM4"/>
      <c r="WGN4"/>
      <c r="WGO4"/>
      <c r="WGP4"/>
      <c r="WGQ4"/>
      <c r="WGR4"/>
      <c r="WGS4"/>
      <c r="WGT4"/>
      <c r="WGU4"/>
      <c r="WGV4"/>
      <c r="WGW4"/>
      <c r="WGX4"/>
      <c r="WGY4"/>
      <c r="WGZ4"/>
      <c r="WHA4"/>
      <c r="WHB4"/>
      <c r="WHC4"/>
      <c r="WHD4"/>
      <c r="WHE4"/>
      <c r="WHF4"/>
      <c r="WHG4"/>
      <c r="WHH4"/>
      <c r="WHI4"/>
      <c r="WHJ4"/>
      <c r="WHK4"/>
      <c r="WHL4"/>
      <c r="WHM4"/>
      <c r="WHN4"/>
      <c r="WHO4"/>
      <c r="WHP4"/>
      <c r="WHQ4"/>
      <c r="WHR4"/>
      <c r="WHS4"/>
      <c r="WHT4"/>
      <c r="WHU4"/>
      <c r="WHV4"/>
      <c r="WHW4"/>
      <c r="WHX4"/>
      <c r="WHY4"/>
      <c r="WHZ4"/>
      <c r="WIA4"/>
      <c r="WIB4"/>
      <c r="WIC4"/>
      <c r="WID4"/>
      <c r="WIE4"/>
      <c r="WIF4"/>
      <c r="WIG4"/>
      <c r="WIH4"/>
      <c r="WII4"/>
      <c r="WIJ4"/>
      <c r="WIK4"/>
      <c r="WIL4"/>
      <c r="WIM4"/>
      <c r="WIN4"/>
      <c r="WIO4"/>
      <c r="WIP4"/>
      <c r="WIQ4"/>
      <c r="WIR4"/>
      <c r="WIS4"/>
      <c r="WIT4"/>
      <c r="WIU4"/>
      <c r="WIV4"/>
      <c r="WIW4"/>
      <c r="WIX4"/>
      <c r="WIY4"/>
      <c r="WIZ4"/>
      <c r="WJA4"/>
      <c r="WJB4"/>
      <c r="WJC4"/>
      <c r="WJD4"/>
      <c r="WJE4"/>
      <c r="WJF4"/>
      <c r="WJG4"/>
      <c r="WJH4"/>
      <c r="WJI4"/>
      <c r="WJJ4"/>
      <c r="WJK4"/>
      <c r="WJL4"/>
      <c r="WJM4"/>
      <c r="WJN4"/>
      <c r="WJO4"/>
      <c r="WJP4"/>
      <c r="WJQ4"/>
      <c r="WJR4"/>
      <c r="WJS4"/>
      <c r="WJT4"/>
      <c r="WJU4"/>
      <c r="WJV4"/>
      <c r="WJW4"/>
      <c r="WJX4"/>
      <c r="WJY4"/>
      <c r="WJZ4"/>
      <c r="WKA4"/>
      <c r="WKB4"/>
      <c r="WKC4"/>
      <c r="WKD4"/>
      <c r="WKE4"/>
      <c r="WKF4"/>
      <c r="WKG4"/>
      <c r="WKH4"/>
      <c r="WKI4"/>
      <c r="WKJ4"/>
      <c r="WKK4"/>
      <c r="WKL4"/>
      <c r="WKM4"/>
      <c r="WKN4"/>
      <c r="WKO4"/>
      <c r="WKP4"/>
      <c r="WKQ4"/>
      <c r="WKR4"/>
      <c r="WKS4"/>
      <c r="WKT4"/>
      <c r="WKU4"/>
      <c r="WKV4"/>
      <c r="WKW4"/>
      <c r="WKX4"/>
      <c r="WKY4"/>
      <c r="WKZ4"/>
      <c r="WLA4"/>
      <c r="WLB4"/>
      <c r="WLC4"/>
      <c r="WLD4"/>
      <c r="WLE4"/>
      <c r="WLF4"/>
      <c r="WLG4"/>
      <c r="WLH4"/>
      <c r="WLI4"/>
      <c r="WLJ4"/>
      <c r="WLK4"/>
      <c r="WLL4"/>
      <c r="WLM4"/>
      <c r="WLN4"/>
      <c r="WLO4"/>
      <c r="WLP4"/>
      <c r="WLQ4"/>
      <c r="WLR4"/>
      <c r="WLS4"/>
      <c r="WLT4"/>
      <c r="WLU4"/>
      <c r="WLV4"/>
      <c r="WLW4"/>
      <c r="WLX4"/>
      <c r="WLY4"/>
      <c r="WLZ4"/>
      <c r="WMA4"/>
      <c r="WMB4"/>
      <c r="WMC4"/>
      <c r="WMD4"/>
      <c r="WME4"/>
      <c r="WMF4"/>
      <c r="WMG4"/>
      <c r="WMH4"/>
      <c r="WMI4"/>
      <c r="WMJ4"/>
      <c r="WMK4"/>
      <c r="WML4"/>
      <c r="WMM4"/>
      <c r="WMN4"/>
      <c r="WMO4"/>
      <c r="WMP4"/>
      <c r="WMQ4"/>
      <c r="WMR4"/>
      <c r="WMS4"/>
      <c r="WMT4"/>
      <c r="WMU4"/>
      <c r="WMV4"/>
      <c r="WMW4"/>
      <c r="WMX4"/>
      <c r="WMY4"/>
      <c r="WMZ4"/>
      <c r="WNA4"/>
      <c r="WNB4"/>
      <c r="WNC4"/>
      <c r="WND4"/>
      <c r="WNE4"/>
      <c r="WNF4"/>
      <c r="WNG4"/>
      <c r="WNH4"/>
      <c r="WNI4"/>
      <c r="WNJ4"/>
      <c r="WNK4"/>
      <c r="WNL4"/>
      <c r="WNM4"/>
      <c r="WNN4"/>
      <c r="WNO4"/>
      <c r="WNP4"/>
      <c r="WNQ4"/>
      <c r="WNR4"/>
      <c r="WNS4"/>
      <c r="WNT4"/>
      <c r="WNU4"/>
      <c r="WNV4"/>
      <c r="WNW4"/>
      <c r="WNX4"/>
      <c r="WNY4"/>
      <c r="WNZ4"/>
      <c r="WOA4"/>
      <c r="WOB4"/>
      <c r="WOC4"/>
      <c r="WOD4"/>
      <c r="WOE4"/>
      <c r="WOF4"/>
      <c r="WOG4"/>
      <c r="WOH4"/>
      <c r="WOI4"/>
      <c r="WOJ4"/>
      <c r="WOK4"/>
      <c r="WOL4"/>
      <c r="WOM4"/>
      <c r="WON4"/>
      <c r="WOO4"/>
      <c r="WOP4"/>
      <c r="WOQ4"/>
      <c r="WOR4"/>
      <c r="WOS4"/>
      <c r="WOT4"/>
      <c r="WOU4"/>
      <c r="WOV4"/>
      <c r="WOW4"/>
      <c r="WOX4"/>
      <c r="WOY4"/>
      <c r="WOZ4"/>
      <c r="WPA4"/>
      <c r="WPB4"/>
      <c r="WPC4"/>
      <c r="WPD4"/>
      <c r="WPE4"/>
      <c r="WPF4"/>
      <c r="WPG4"/>
      <c r="WPH4"/>
      <c r="WPI4"/>
      <c r="WPJ4"/>
      <c r="WPK4"/>
      <c r="WPL4"/>
      <c r="WPM4"/>
      <c r="WPN4"/>
      <c r="WPO4"/>
      <c r="WPP4"/>
      <c r="WPQ4"/>
      <c r="WPR4"/>
      <c r="WPS4"/>
      <c r="WPT4"/>
      <c r="WPU4"/>
      <c r="WPV4"/>
      <c r="WPW4"/>
      <c r="WPX4"/>
      <c r="WPY4"/>
      <c r="WPZ4"/>
      <c r="WQA4"/>
      <c r="WQB4"/>
      <c r="WQC4"/>
      <c r="WQD4"/>
      <c r="WQE4"/>
      <c r="WQF4"/>
      <c r="WQG4"/>
      <c r="WQH4"/>
      <c r="WQI4"/>
      <c r="WQJ4"/>
      <c r="WQK4"/>
      <c r="WQL4"/>
      <c r="WQM4"/>
      <c r="WQN4"/>
      <c r="WQO4"/>
      <c r="WQP4"/>
      <c r="WQQ4"/>
      <c r="WQR4"/>
      <c r="WQS4"/>
      <c r="WQT4"/>
      <c r="WQU4"/>
      <c r="WQV4"/>
      <c r="WQW4"/>
      <c r="WQX4"/>
      <c r="WQY4"/>
      <c r="WQZ4"/>
      <c r="WRA4"/>
      <c r="WRB4"/>
      <c r="WRC4"/>
      <c r="WRD4"/>
      <c r="WRE4"/>
      <c r="WRF4"/>
      <c r="WRG4"/>
      <c r="WRH4"/>
      <c r="WRI4"/>
      <c r="WRJ4"/>
      <c r="WRK4"/>
      <c r="WRL4"/>
      <c r="WRM4"/>
      <c r="WRN4"/>
      <c r="WRO4"/>
      <c r="WRP4"/>
      <c r="WRQ4"/>
      <c r="WRR4"/>
      <c r="WRS4"/>
      <c r="WRT4"/>
      <c r="WRU4"/>
      <c r="WRV4"/>
      <c r="WRW4"/>
      <c r="WRX4"/>
      <c r="WRY4"/>
      <c r="WRZ4"/>
      <c r="WSA4"/>
      <c r="WSB4"/>
      <c r="WSC4"/>
      <c r="WSD4"/>
      <c r="WSE4"/>
      <c r="WSF4"/>
      <c r="WSG4"/>
      <c r="WSH4"/>
      <c r="WSI4"/>
      <c r="WSJ4"/>
      <c r="WSK4"/>
      <c r="WSL4"/>
      <c r="WSM4"/>
      <c r="WSN4"/>
      <c r="WSO4"/>
      <c r="WSP4"/>
      <c r="WSQ4"/>
      <c r="WSR4"/>
      <c r="WSS4"/>
      <c r="WST4"/>
      <c r="WSU4"/>
      <c r="WSV4"/>
      <c r="WSW4"/>
      <c r="WSX4"/>
      <c r="WSY4"/>
      <c r="WSZ4"/>
      <c r="WTA4"/>
      <c r="WTB4"/>
      <c r="WTC4"/>
      <c r="WTD4"/>
      <c r="WTE4"/>
      <c r="WTF4"/>
      <c r="WTG4"/>
      <c r="WTH4"/>
      <c r="WTI4"/>
      <c r="WTJ4"/>
      <c r="WTK4"/>
      <c r="WTL4"/>
      <c r="WTM4"/>
      <c r="WTN4"/>
      <c r="WTO4"/>
      <c r="WTP4"/>
      <c r="WTQ4"/>
      <c r="WTR4"/>
      <c r="WTS4"/>
      <c r="WTT4"/>
      <c r="WTU4"/>
      <c r="WTV4"/>
      <c r="WTW4"/>
      <c r="WTX4"/>
      <c r="WTY4"/>
      <c r="WTZ4"/>
      <c r="WUA4"/>
      <c r="WUB4"/>
      <c r="WUC4"/>
      <c r="WUD4"/>
      <c r="WUE4"/>
      <c r="WUF4"/>
      <c r="WUG4"/>
      <c r="WUH4"/>
      <c r="WUI4"/>
      <c r="WUJ4"/>
      <c r="WUK4"/>
      <c r="WUL4"/>
      <c r="WUM4"/>
      <c r="WUN4"/>
      <c r="WUO4"/>
      <c r="WUP4"/>
      <c r="WUQ4"/>
      <c r="WUR4"/>
      <c r="WUS4"/>
      <c r="WUT4"/>
      <c r="WUU4"/>
      <c r="WUV4"/>
      <c r="WUW4"/>
      <c r="WUX4"/>
      <c r="WUY4"/>
      <c r="WUZ4"/>
      <c r="WVA4"/>
      <c r="WVB4"/>
      <c r="WVC4"/>
      <c r="WVD4"/>
      <c r="WVE4"/>
      <c r="WVF4"/>
      <c r="WVG4"/>
      <c r="WVH4"/>
      <c r="WVI4"/>
      <c r="WVJ4"/>
      <c r="WVK4"/>
      <c r="WVL4"/>
      <c r="WVM4"/>
      <c r="WVN4"/>
      <c r="WVO4"/>
      <c r="WVP4"/>
      <c r="WVQ4"/>
      <c r="WVR4"/>
      <c r="WVS4"/>
      <c r="WVT4"/>
      <c r="WVU4"/>
      <c r="WVV4"/>
      <c r="WVW4"/>
      <c r="WVX4"/>
      <c r="WVY4"/>
      <c r="WVZ4"/>
      <c r="WWA4"/>
      <c r="WWB4"/>
      <c r="WWC4"/>
      <c r="WWD4"/>
      <c r="WWE4"/>
      <c r="WWF4"/>
      <c r="WWG4"/>
      <c r="WWH4"/>
      <c r="WWI4"/>
      <c r="WWJ4"/>
      <c r="WWK4"/>
      <c r="WWL4"/>
      <c r="WWM4"/>
      <c r="WWN4"/>
      <c r="WWO4"/>
      <c r="WWP4"/>
      <c r="WWQ4"/>
      <c r="WWR4"/>
      <c r="WWS4"/>
      <c r="WWT4"/>
      <c r="WWU4"/>
      <c r="WWV4"/>
      <c r="WWW4"/>
      <c r="WWX4"/>
      <c r="WWY4"/>
      <c r="WWZ4"/>
      <c r="WXA4"/>
      <c r="WXB4"/>
      <c r="WXC4"/>
      <c r="WXD4"/>
      <c r="WXE4"/>
      <c r="WXF4"/>
      <c r="WXG4"/>
      <c r="WXH4"/>
      <c r="WXI4"/>
      <c r="WXJ4"/>
      <c r="WXK4"/>
      <c r="WXL4"/>
      <c r="WXM4"/>
      <c r="WXN4"/>
      <c r="WXO4"/>
      <c r="WXP4"/>
      <c r="WXQ4"/>
      <c r="WXR4"/>
      <c r="WXS4"/>
      <c r="WXT4"/>
      <c r="WXU4"/>
      <c r="WXV4"/>
      <c r="WXW4"/>
      <c r="WXX4"/>
      <c r="WXY4"/>
      <c r="WXZ4"/>
      <c r="WYA4"/>
      <c r="WYB4"/>
      <c r="WYC4"/>
      <c r="WYD4"/>
      <c r="WYE4"/>
      <c r="WYF4"/>
      <c r="WYG4"/>
      <c r="WYH4"/>
      <c r="WYI4"/>
      <c r="WYJ4"/>
      <c r="WYK4"/>
      <c r="WYL4"/>
      <c r="WYM4"/>
      <c r="WYN4"/>
      <c r="WYO4"/>
      <c r="WYP4"/>
      <c r="WYQ4"/>
      <c r="WYR4"/>
      <c r="WYS4"/>
      <c r="WYT4"/>
      <c r="WYU4"/>
      <c r="WYV4"/>
      <c r="WYW4"/>
      <c r="WYX4"/>
      <c r="WYY4"/>
      <c r="WYZ4"/>
      <c r="WZA4"/>
      <c r="WZB4"/>
      <c r="WZC4"/>
      <c r="WZD4"/>
      <c r="WZE4"/>
      <c r="WZF4"/>
      <c r="WZG4"/>
      <c r="WZH4"/>
      <c r="WZI4"/>
      <c r="WZJ4"/>
      <c r="WZK4"/>
      <c r="WZL4"/>
      <c r="WZM4"/>
      <c r="WZN4"/>
      <c r="WZO4"/>
      <c r="WZP4"/>
      <c r="WZQ4"/>
      <c r="WZR4"/>
      <c r="WZS4"/>
      <c r="WZT4"/>
      <c r="WZU4"/>
      <c r="WZV4"/>
      <c r="WZW4"/>
      <c r="WZX4"/>
      <c r="WZY4"/>
      <c r="WZZ4"/>
      <c r="XAA4"/>
      <c r="XAB4"/>
      <c r="XAC4"/>
      <c r="XAD4"/>
      <c r="XAE4"/>
      <c r="XAF4"/>
      <c r="XAG4"/>
      <c r="XAH4"/>
      <c r="XAI4"/>
      <c r="XAJ4"/>
      <c r="XAK4"/>
      <c r="XAL4"/>
      <c r="XAM4"/>
      <c r="XAN4"/>
      <c r="XAO4"/>
      <c r="XAP4"/>
      <c r="XAQ4"/>
      <c r="XAR4"/>
      <c r="XAS4"/>
      <c r="XAT4"/>
      <c r="XAU4"/>
      <c r="XAV4"/>
      <c r="XAW4"/>
      <c r="XAX4"/>
      <c r="XAY4"/>
      <c r="XAZ4"/>
      <c r="XBA4"/>
      <c r="XBB4"/>
      <c r="XBC4"/>
      <c r="XBD4"/>
      <c r="XBE4"/>
      <c r="XBF4"/>
      <c r="XBG4"/>
      <c r="XBH4"/>
      <c r="XBI4"/>
      <c r="XBJ4"/>
      <c r="XBK4"/>
      <c r="XBL4"/>
      <c r="XBM4"/>
      <c r="XBN4"/>
      <c r="XBO4"/>
      <c r="XBP4"/>
      <c r="XBQ4"/>
      <c r="XBR4"/>
      <c r="XBS4"/>
      <c r="XBT4"/>
      <c r="XBU4"/>
      <c r="XBV4"/>
      <c r="XBW4"/>
      <c r="XBX4"/>
      <c r="XBY4"/>
      <c r="XBZ4"/>
      <c r="XCA4"/>
      <c r="XCB4"/>
      <c r="XCC4"/>
      <c r="XCD4"/>
      <c r="XCE4"/>
      <c r="XCF4"/>
      <c r="XCG4"/>
      <c r="XCH4"/>
      <c r="XCI4"/>
      <c r="XCJ4"/>
      <c r="XCK4"/>
      <c r="XCL4"/>
      <c r="XCM4"/>
      <c r="XCN4"/>
      <c r="XCO4"/>
      <c r="XCP4"/>
      <c r="XCQ4"/>
      <c r="XCR4"/>
      <c r="XCS4"/>
      <c r="XCT4"/>
      <c r="XCU4"/>
      <c r="XCV4"/>
      <c r="XCW4"/>
      <c r="XCX4"/>
      <c r="XCY4"/>
      <c r="XCZ4"/>
      <c r="XDA4"/>
      <c r="XDB4"/>
      <c r="XDC4"/>
      <c r="XDD4"/>
      <c r="XDE4"/>
      <c r="XDF4"/>
      <c r="XDG4"/>
      <c r="XDH4"/>
      <c r="XDI4"/>
      <c r="XDJ4"/>
      <c r="XDK4"/>
      <c r="XDL4"/>
      <c r="XDM4"/>
      <c r="XDN4"/>
      <c r="XDO4"/>
      <c r="XDP4"/>
      <c r="XDQ4"/>
      <c r="XDR4"/>
      <c r="XDS4"/>
      <c r="XDT4"/>
      <c r="XDU4"/>
      <c r="XDV4"/>
      <c r="XDW4"/>
      <c r="XDX4"/>
      <c r="XDY4"/>
      <c r="XDZ4"/>
      <c r="XEA4"/>
      <c r="XEB4"/>
      <c r="XEC4"/>
      <c r="XED4"/>
      <c r="XEE4"/>
      <c r="XEF4"/>
      <c r="XEG4"/>
      <c r="XEH4"/>
      <c r="XEI4"/>
      <c r="XEJ4"/>
      <c r="XEK4"/>
      <c r="XEL4"/>
      <c r="XEM4"/>
      <c r="XEN4"/>
      <c r="XEO4"/>
      <c r="XEP4"/>
      <c r="XEQ4"/>
      <c r="XER4"/>
      <c r="XES4"/>
      <c r="XET4"/>
      <c r="XEU4"/>
      <c r="XEV4"/>
      <c r="XEW4"/>
      <c r="XEX4"/>
      <c r="XEY4"/>
      <c r="XEZ4"/>
      <c r="XFA4"/>
      <c r="XFB4"/>
      <c r="XFC4"/>
      <c r="XFD4"/>
    </row>
    <row r="5" spans="1:16384" s="646" customFormat="1" ht="26.25" x14ac:dyDescent="0.35">
      <c r="C5" s="647"/>
      <c r="E5" s="646" t="s">
        <v>359</v>
      </c>
      <c r="F5" s="676" t="s">
        <v>70</v>
      </c>
      <c r="G5" s="676" t="s">
        <v>71</v>
      </c>
      <c r="H5" s="676" t="s">
        <v>360</v>
      </c>
      <c r="I5" s="676" t="s">
        <v>361</v>
      </c>
      <c r="J5" s="681" t="s">
        <v>362</v>
      </c>
      <c r="K5" s="680" t="s">
        <v>363</v>
      </c>
      <c r="L5" s="676" t="s">
        <v>364</v>
      </c>
      <c r="M5" s="676" t="s">
        <v>365</v>
      </c>
      <c r="N5" s="676" t="s">
        <v>366</v>
      </c>
      <c r="O5" s="680" t="str">
        <f xml:space="preserve"> Output!$E$10</f>
        <v>Blended equity IRR</v>
      </c>
      <c r="P5" s="680" t="str">
        <f xml:space="preserve"> Output!$E$11</f>
        <v>Min DSCR</v>
      </c>
      <c r="Q5" s="680" t="str">
        <f xml:space="preserve"> Output!$E$12</f>
        <v>Avg DSCR</v>
      </c>
      <c r="R5" s="680" t="str">
        <f xml:space="preserve"> Output!$E$13</f>
        <v>Aurelius premium</v>
      </c>
      <c r="S5" s="676" t="s">
        <v>368</v>
      </c>
      <c r="T5" s="648"/>
      <c r="U5" s="648"/>
      <c r="V5" s="649" t="s">
        <v>358</v>
      </c>
      <c r="W5" s="377" t="str">
        <f xml:space="preserve"> Time!J$67</f>
        <v>Pre-fcst</v>
      </c>
      <c r="X5" s="377" t="str">
        <f xml:space="preserve"> Time!K$67</f>
        <v>Pre-fcst</v>
      </c>
      <c r="Y5" s="377" t="str">
        <f xml:space="preserve"> Time!L$67</f>
        <v>Fin Close</v>
      </c>
      <c r="Z5" s="377" t="str">
        <f xml:space="preserve"> Time!M$67</f>
        <v>Operations</v>
      </c>
      <c r="AA5" s="377" t="str">
        <f xml:space="preserve"> Time!N$67</f>
        <v>Operations</v>
      </c>
      <c r="AB5" s="377" t="str">
        <f xml:space="preserve"> Time!O$67</f>
        <v>Operations</v>
      </c>
      <c r="AC5" s="377" t="str">
        <f xml:space="preserve"> Time!P$67</f>
        <v>Operations</v>
      </c>
      <c r="AD5" s="377" t="str">
        <f xml:space="preserve"> Time!Q$67</f>
        <v>Operations</v>
      </c>
      <c r="AE5" s="377" t="str">
        <f xml:space="preserve"> Time!R$67</f>
        <v>Operations</v>
      </c>
      <c r="AF5" s="377" t="str">
        <f xml:space="preserve"> Time!S$67</f>
        <v>Operations</v>
      </c>
      <c r="AG5" s="377" t="str">
        <f xml:space="preserve"> Time!T$67</f>
        <v>Operations</v>
      </c>
      <c r="AH5" s="377" t="str">
        <f xml:space="preserve"> Time!U$67</f>
        <v>Operations</v>
      </c>
      <c r="AI5" s="377" t="str">
        <f xml:space="preserve"> Time!V$67</f>
        <v>Operations</v>
      </c>
      <c r="AJ5" s="377" t="str">
        <f xml:space="preserve"> Time!W$67</f>
        <v>Operations</v>
      </c>
      <c r="AK5" s="377" t="str">
        <f xml:space="preserve"> Time!X$67</f>
        <v>Operations</v>
      </c>
      <c r="AL5" s="377" t="str">
        <f xml:space="preserve"> Time!Y$67</f>
        <v>Operations</v>
      </c>
      <c r="AM5" s="377" t="str">
        <f xml:space="preserve"> Time!Z$67</f>
        <v>Operations</v>
      </c>
      <c r="AN5" s="377" t="str">
        <f xml:space="preserve"> Time!AA$67</f>
        <v>Operations</v>
      </c>
      <c r="AO5" s="377" t="str">
        <f xml:space="preserve"> Time!AB$67</f>
        <v>Operations</v>
      </c>
      <c r="AP5" s="377" t="str">
        <f xml:space="preserve"> Time!AC$67</f>
        <v>Operations</v>
      </c>
      <c r="AQ5" s="377" t="str">
        <f xml:space="preserve"> Time!AD$67</f>
        <v>Operations</v>
      </c>
      <c r="AR5" s="377" t="str">
        <f xml:space="preserve"> Time!AE$67</f>
        <v>Operations</v>
      </c>
      <c r="AS5" s="377" t="str">
        <f xml:space="preserve"> Time!AF$67</f>
        <v>Operations</v>
      </c>
      <c r="AT5" s="377" t="str">
        <f xml:space="preserve"> Time!AG$67</f>
        <v>Operations</v>
      </c>
      <c r="AU5" s="377" t="str">
        <f xml:space="preserve"> Time!AH$67</f>
        <v>Operations</v>
      </c>
      <c r="AV5" s="377" t="str">
        <f xml:space="preserve"> Time!AI$67</f>
        <v>Operations</v>
      </c>
      <c r="AW5" s="377" t="str">
        <f xml:space="preserve"> Time!AJ$67</f>
        <v>Operations</v>
      </c>
      <c r="AX5" s="377" t="str">
        <f xml:space="preserve"> Time!AK$67</f>
        <v>Operations</v>
      </c>
      <c r="AY5" s="377" t="str">
        <f xml:space="preserve"> Time!AL$67</f>
        <v>Operations</v>
      </c>
      <c r="AZ5" s="377" t="str">
        <f xml:space="preserve"> Time!AM$67</f>
        <v>Operations</v>
      </c>
      <c r="BA5" s="377" t="str">
        <f xml:space="preserve"> Time!AN$67</f>
        <v>Operations</v>
      </c>
      <c r="BB5" s="377" t="str">
        <f xml:space="preserve"> Time!AO$67</f>
        <v>Operations</v>
      </c>
      <c r="BC5" s="377" t="str">
        <f xml:space="preserve"> Time!AP$67</f>
        <v>Operations</v>
      </c>
      <c r="BD5" s="377" t="str">
        <f xml:space="preserve"> Time!AQ$67</f>
        <v>Operations</v>
      </c>
      <c r="BE5" s="377" t="str">
        <f xml:space="preserve"> Time!AR$67</f>
        <v>Operations</v>
      </c>
      <c r="BF5" s="377" t="str">
        <f xml:space="preserve"> Time!AS$67</f>
        <v>Operations</v>
      </c>
      <c r="BG5" s="377" t="str">
        <f xml:space="preserve"> Time!AT$67</f>
        <v>Operations</v>
      </c>
      <c r="BH5" s="377" t="str">
        <f xml:space="preserve"> Time!AU$67</f>
        <v>Operations</v>
      </c>
      <c r="BI5" s="377" t="str">
        <f xml:space="preserve"> Time!AV$67</f>
        <v>Operations</v>
      </c>
      <c r="BJ5" s="377" t="str">
        <f xml:space="preserve"> Time!AW$67</f>
        <v>Operations</v>
      </c>
      <c r="BK5" s="377" t="str">
        <f xml:space="preserve"> Time!AX$67</f>
        <v>Operations</v>
      </c>
      <c r="BL5" s="377" t="str">
        <f xml:space="preserve"> Time!AY$67</f>
        <v>Operations</v>
      </c>
      <c r="BM5" s="377" t="str">
        <f xml:space="preserve"> Time!AZ$67</f>
        <v>Operations</v>
      </c>
      <c r="BN5" s="377" t="str">
        <f xml:space="preserve"> Time!BA$67</f>
        <v>Operations</v>
      </c>
      <c r="BO5" s="377" t="str">
        <f xml:space="preserve"> Time!BB$67</f>
        <v>Operations</v>
      </c>
      <c r="BP5" s="377" t="str">
        <f xml:space="preserve"> Time!BC$67</f>
        <v>Operations</v>
      </c>
      <c r="BQ5" s="377" t="str">
        <f xml:space="preserve"> Time!BD$67</f>
        <v>Operations</v>
      </c>
      <c r="BR5" s="377" t="str">
        <f xml:space="preserve"> Time!BE$67</f>
        <v>Operations</v>
      </c>
      <c r="BS5" s="377" t="str">
        <f xml:space="preserve"> Time!BF$67</f>
        <v>Operations</v>
      </c>
      <c r="BT5" s="377" t="str">
        <f xml:space="preserve"> Time!BG$67</f>
        <v>Operations</v>
      </c>
      <c r="BU5" s="377" t="str">
        <f xml:space="preserve"> Time!BH$67</f>
        <v>Operations</v>
      </c>
      <c r="BV5" s="377" t="str">
        <f xml:space="preserve"> Time!BI$67</f>
        <v>Operations</v>
      </c>
      <c r="BW5" s="377" t="str">
        <f xml:space="preserve"> Time!BJ$67</f>
        <v>Operations</v>
      </c>
      <c r="BX5" s="377" t="str">
        <f xml:space="preserve"> Time!BK$67</f>
        <v>Operations</v>
      </c>
      <c r="BY5" s="377" t="str">
        <f xml:space="preserve"> Time!BL$67</f>
        <v>Operations</v>
      </c>
      <c r="BZ5" s="377" t="str">
        <f xml:space="preserve"> Time!BM$67</f>
        <v>Operations</v>
      </c>
      <c r="CA5" s="377" t="str">
        <f xml:space="preserve"> Time!BN$67</f>
        <v>Operations</v>
      </c>
      <c r="CB5" s="377" t="str">
        <f xml:space="preserve"> Time!BO$67</f>
        <v>Operations</v>
      </c>
      <c r="CC5" s="377" t="str">
        <f xml:space="preserve"> Time!BP$67</f>
        <v>Operations</v>
      </c>
      <c r="CD5" s="377" t="str">
        <f xml:space="preserve"> Time!BQ$67</f>
        <v>Operations</v>
      </c>
      <c r="CE5" s="377" t="str">
        <f xml:space="preserve"> Time!BR$67</f>
        <v>Operations</v>
      </c>
      <c r="CF5" s="377" t="str">
        <f xml:space="preserve"> Time!BS$67</f>
        <v>Operations</v>
      </c>
      <c r="CG5" s="377" t="str">
        <f xml:space="preserve"> Time!BT$67</f>
        <v>Operations</v>
      </c>
      <c r="CH5" s="377" t="str">
        <f xml:space="preserve"> Time!BU$67</f>
        <v>Operations</v>
      </c>
      <c r="CI5" s="377" t="str">
        <f xml:space="preserve"> Time!BV$67</f>
        <v>Operations</v>
      </c>
      <c r="CJ5" s="377" t="str">
        <f xml:space="preserve"> Time!BW$67</f>
        <v>Operations</v>
      </c>
      <c r="CK5" s="377" t="str">
        <f xml:space="preserve"> Time!BX$67</f>
        <v>Operations</v>
      </c>
      <c r="CL5" s="377" t="str">
        <f xml:space="preserve"> Time!BY$67</f>
        <v>Operations</v>
      </c>
      <c r="CM5" s="377" t="str">
        <f xml:space="preserve"> Time!BZ$67</f>
        <v>Operations</v>
      </c>
      <c r="CN5" s="377" t="str">
        <f xml:space="preserve"> Time!CA$67</f>
        <v>Operations</v>
      </c>
      <c r="CO5" s="377" t="str">
        <f xml:space="preserve"> Time!CB$67</f>
        <v>Operations</v>
      </c>
      <c r="CP5" s="377" t="str">
        <f xml:space="preserve"> Time!CC$67</f>
        <v>Operations</v>
      </c>
      <c r="CQ5" s="377" t="str">
        <f xml:space="preserve"> Time!CD$67</f>
        <v>Operations</v>
      </c>
      <c r="CR5" s="377" t="str">
        <f xml:space="preserve"> Time!CE$67</f>
        <v>Operations</v>
      </c>
      <c r="CS5" s="377" t="str">
        <f xml:space="preserve"> Time!CF$67</f>
        <v>Operations</v>
      </c>
      <c r="CT5" s="377" t="str">
        <f xml:space="preserve"> Time!CG$67</f>
        <v>Operations</v>
      </c>
      <c r="CU5" s="377" t="str">
        <f xml:space="preserve"> Time!CH$67</f>
        <v>Operations</v>
      </c>
      <c r="CV5" s="377" t="str">
        <f xml:space="preserve"> Time!CI$67</f>
        <v>Operations</v>
      </c>
      <c r="CW5" s="377" t="str">
        <f xml:space="preserve"> Time!CJ$67</f>
        <v>Operations</v>
      </c>
      <c r="CX5" s="377" t="str">
        <f xml:space="preserve"> Time!CK$67</f>
        <v>Operations</v>
      </c>
      <c r="CY5" s="377" t="str">
        <f xml:space="preserve"> Time!CL$67</f>
        <v>Operations</v>
      </c>
      <c r="CZ5" s="377" t="str">
        <f xml:space="preserve"> Time!CM$67</f>
        <v>Operations</v>
      </c>
      <c r="DA5" s="377" t="str">
        <f xml:space="preserve"> Time!CN$67</f>
        <v>Operations</v>
      </c>
      <c r="DB5" s="377" t="str">
        <f xml:space="preserve"> Time!CO$67</f>
        <v>Operations</v>
      </c>
      <c r="DC5" s="377" t="str">
        <f xml:space="preserve"> Time!CP$67</f>
        <v>Operations</v>
      </c>
      <c r="DD5" s="377" t="str">
        <f xml:space="preserve"> Time!CQ$67</f>
        <v>Operations</v>
      </c>
      <c r="DE5" s="377" t="str">
        <f xml:space="preserve"> Time!CR$67</f>
        <v>Operations</v>
      </c>
      <c r="DF5" s="377" t="str">
        <f xml:space="preserve"> Time!CS$67</f>
        <v>Operations</v>
      </c>
      <c r="DG5" s="377" t="str">
        <f xml:space="preserve"> Time!CT$67</f>
        <v>Operations</v>
      </c>
      <c r="DH5" s="377" t="str">
        <f xml:space="preserve"> Time!CU$67</f>
        <v>Operations</v>
      </c>
      <c r="DI5" s="377" t="str">
        <f xml:space="preserve"> Time!CV$67</f>
        <v>Operations</v>
      </c>
      <c r="DJ5" s="377" t="str">
        <f xml:space="preserve"> Time!CW$67</f>
        <v>Operations</v>
      </c>
      <c r="DK5" s="377" t="str">
        <f xml:space="preserve"> Time!CX$67</f>
        <v>Operations</v>
      </c>
      <c r="DL5" s="377" t="str">
        <f xml:space="preserve"> Time!CY$67</f>
        <v>Operations</v>
      </c>
      <c r="DM5" s="377" t="str">
        <f xml:space="preserve"> Time!CZ$67</f>
        <v>Operations</v>
      </c>
      <c r="DN5" s="377" t="str">
        <f xml:space="preserve"> Time!DA$67</f>
        <v>Operations</v>
      </c>
      <c r="DO5" s="377" t="str">
        <f xml:space="preserve"> Time!DB$67</f>
        <v>Operations</v>
      </c>
      <c r="DP5" s="377" t="str">
        <f xml:space="preserve"> Time!DC$67</f>
        <v>Operations</v>
      </c>
      <c r="DQ5" s="377" t="str">
        <f xml:space="preserve"> Time!DD$67</f>
        <v>Operations</v>
      </c>
      <c r="DR5" s="377" t="str">
        <f xml:space="preserve"> Time!DE$67</f>
        <v>Operations</v>
      </c>
      <c r="DS5" s="377" t="str">
        <f xml:space="preserve"> Time!DF$67</f>
        <v>Operations</v>
      </c>
      <c r="DT5" s="377" t="str">
        <f xml:space="preserve"> Time!DG$67</f>
        <v>Operations</v>
      </c>
      <c r="DU5" s="377" t="str">
        <f xml:space="preserve"> Time!DH$67</f>
        <v>Operations</v>
      </c>
      <c r="DV5" s="377" t="str">
        <f xml:space="preserve"> Time!DI$67</f>
        <v>Post ops</v>
      </c>
      <c r="DW5" s="377" t="str">
        <f xml:space="preserve"> Time!DJ$67</f>
        <v>Post ops</v>
      </c>
      <c r="DX5" s="377" t="str">
        <f xml:space="preserve"> Time!DK$67</f>
        <v>Post ops</v>
      </c>
      <c r="DY5" s="377" t="str">
        <f xml:space="preserve"> Time!DL$67</f>
        <v>Post ops</v>
      </c>
      <c r="DZ5" s="377" t="str">
        <f xml:space="preserve"> Time!DM$67</f>
        <v>Post ops</v>
      </c>
      <c r="EA5" s="377" t="str">
        <f xml:space="preserve"> Time!DN$67</f>
        <v>Post ops</v>
      </c>
      <c r="EB5" s="377" t="str">
        <f xml:space="preserve"> Time!DO$67</f>
        <v>Post ops</v>
      </c>
      <c r="EC5" s="377" t="str">
        <f xml:space="preserve"> Time!DP$67</f>
        <v>Post ops</v>
      </c>
      <c r="ED5" s="377" t="str">
        <f xml:space="preserve"> Time!DQ$67</f>
        <v>Post ops</v>
      </c>
      <c r="EE5" s="377" t="str">
        <f xml:space="preserve"> Time!DR$67</f>
        <v>Post ops</v>
      </c>
      <c r="EF5" s="377" t="str">
        <f xml:space="preserve"> Time!DS$67</f>
        <v>Post ops</v>
      </c>
      <c r="EG5" s="377" t="str">
        <f xml:space="preserve"> Time!DT$67</f>
        <v>Post ops</v>
      </c>
      <c r="EH5" s="377" t="str">
        <f xml:space="preserve"> Time!DU$67</f>
        <v>Post ops</v>
      </c>
      <c r="EI5" s="377" t="str">
        <f xml:space="preserve"> Time!DV$67</f>
        <v>Post ops</v>
      </c>
      <c r="EJ5" s="377" t="str">
        <f xml:space="preserve"> Time!DW$67</f>
        <v>Post ops</v>
      </c>
      <c r="EK5" s="377" t="str">
        <f xml:space="preserve"> Time!DX$67</f>
        <v>Post ops</v>
      </c>
      <c r="EL5" s="377" t="str">
        <f xml:space="preserve"> Time!DY$67</f>
        <v>Post ops</v>
      </c>
      <c r="EM5" s="377" t="str">
        <f xml:space="preserve"> Time!DZ$67</f>
        <v>Post ops</v>
      </c>
      <c r="EN5" s="377" t="str">
        <f xml:space="preserve"> Time!EA$67</f>
        <v>Post ops</v>
      </c>
      <c r="EO5" s="377" t="str">
        <f xml:space="preserve"> Time!EB$67</f>
        <v>Post ops</v>
      </c>
      <c r="EP5" s="377" t="str">
        <f xml:space="preserve"> Time!EC$67</f>
        <v>Post ops</v>
      </c>
      <c r="EQ5" s="377" t="str">
        <f xml:space="preserve"> Time!ED$67</f>
        <v>Post ops</v>
      </c>
      <c r="ER5" s="377" t="str">
        <f xml:space="preserve"> Time!EE$67</f>
        <v>Post ops</v>
      </c>
      <c r="ES5" s="377" t="str">
        <f xml:space="preserve"> Time!EF$67</f>
        <v>Post ops</v>
      </c>
      <c r="ET5" s="377" t="str">
        <f xml:space="preserve"> Time!EG$67</f>
        <v>Post ops</v>
      </c>
      <c r="EU5" s="377" t="str">
        <f xml:space="preserve"> Time!EH$67</f>
        <v>Post ops</v>
      </c>
      <c r="EV5" s="377" t="str">
        <f xml:space="preserve"> Time!EI$67</f>
        <v>Post ops</v>
      </c>
      <c r="EW5" s="377" t="str">
        <f xml:space="preserve"> Time!EJ$67</f>
        <v>Post ops</v>
      </c>
      <c r="EX5" s="377" t="str">
        <f xml:space="preserve"> Time!EK$67</f>
        <v>Post ops</v>
      </c>
      <c r="EY5" s="377" t="str">
        <f xml:space="preserve"> Time!EL$67</f>
        <v>Post ops</v>
      </c>
      <c r="EZ5" s="377" t="str">
        <f xml:space="preserve"> Time!EM$67</f>
        <v>Post ops</v>
      </c>
      <c r="FA5" s="377" t="str">
        <f xml:space="preserve"> Time!EN$67</f>
        <v>Post ops</v>
      </c>
      <c r="FB5" s="377" t="str">
        <f xml:space="preserve"> Time!EO$67</f>
        <v>Post ops</v>
      </c>
      <c r="FC5" s="377" t="str">
        <f xml:space="preserve"> Time!EP$67</f>
        <v>Post ops</v>
      </c>
      <c r="FD5" s="377" t="str">
        <f xml:space="preserve"> Time!EQ$67</f>
        <v>Post ops</v>
      </c>
      <c r="FE5" s="377" t="str">
        <f xml:space="preserve"> Time!ER$67</f>
        <v>Post ops</v>
      </c>
      <c r="FF5" s="377" t="str">
        <f xml:space="preserve"> Time!ES$67</f>
        <v>Post ops</v>
      </c>
      <c r="FG5" s="377" t="str">
        <f xml:space="preserve"> Time!ET$67</f>
        <v>Post ops</v>
      </c>
      <c r="FH5" s="377" t="str">
        <f xml:space="preserve"> Time!EU$67</f>
        <v>Post ops</v>
      </c>
      <c r="FI5" s="377" t="str">
        <f xml:space="preserve"> Time!EV$67</f>
        <v>Post ops</v>
      </c>
      <c r="FJ5" s="377" t="str">
        <f xml:space="preserve"> Time!EW$67</f>
        <v>Post ops</v>
      </c>
      <c r="FK5" s="377" t="str">
        <f xml:space="preserve"> Time!EX$67</f>
        <v>Post ops</v>
      </c>
      <c r="FL5" s="377" t="str">
        <f xml:space="preserve"> Time!EY$67</f>
        <v>Post ops</v>
      </c>
      <c r="FM5" s="377" t="str">
        <f xml:space="preserve"> Time!EZ$67</f>
        <v>Post ops</v>
      </c>
      <c r="FN5" s="377" t="str">
        <f xml:space="preserve"> Time!FA$67</f>
        <v>Post ops</v>
      </c>
      <c r="FO5" s="377" t="str">
        <f xml:space="preserve"> Time!FB$67</f>
        <v>Post ops</v>
      </c>
      <c r="FP5" s="377" t="str">
        <f xml:space="preserve"> Time!FC$67</f>
        <v>Post ops</v>
      </c>
      <c r="FQ5" s="377" t="str">
        <f xml:space="preserve"> Time!FD$67</f>
        <v>Post ops</v>
      </c>
      <c r="FR5" s="377" t="str">
        <f xml:space="preserve"> Time!FE$67</f>
        <v>Post ops</v>
      </c>
      <c r="FS5" s="377" t="str">
        <f xml:space="preserve"> Time!FF$67</f>
        <v>Post ops</v>
      </c>
      <c r="FT5" s="377" t="str">
        <f xml:space="preserve"> Time!FG$67</f>
        <v>Post ops</v>
      </c>
      <c r="FU5" s="377" t="str">
        <f xml:space="preserve"> Time!FH$67</f>
        <v>Post ops</v>
      </c>
      <c r="FV5" s="377" t="str">
        <f xml:space="preserve"> Time!FI$67</f>
        <v>Post ops</v>
      </c>
      <c r="FW5" s="377" t="str">
        <f xml:space="preserve"> Time!FJ$67</f>
        <v>Post ops</v>
      </c>
      <c r="FX5" s="377" t="str">
        <f xml:space="preserve"> Time!FK$67</f>
        <v>Post ops</v>
      </c>
      <c r="FY5" s="377" t="str">
        <f xml:space="preserve"> Time!FL$67</f>
        <v>Post ops</v>
      </c>
      <c r="FZ5" s="377" t="str">
        <f xml:space="preserve"> Time!FM$67</f>
        <v>Post ops</v>
      </c>
      <c r="GA5" s="377" t="str">
        <f xml:space="preserve"> Time!FN$67</f>
        <v>Post ops</v>
      </c>
      <c r="GB5" s="377" t="str">
        <f xml:space="preserve"> Time!FO$67</f>
        <v>Post ops</v>
      </c>
      <c r="GC5" s="377" t="str">
        <f xml:space="preserve"> Time!FP$67</f>
        <v>Post ops</v>
      </c>
      <c r="GD5" s="377" t="str">
        <f xml:space="preserve"> Time!FQ$67</f>
        <v>Post ops</v>
      </c>
      <c r="GE5" s="377" t="str">
        <f xml:space="preserve"> Time!FR$67</f>
        <v>Post ops</v>
      </c>
      <c r="GF5" s="377" t="str">
        <f xml:space="preserve"> Time!FS$67</f>
        <v>Post ops</v>
      </c>
      <c r="GG5" s="377" t="str">
        <f xml:space="preserve"> Time!FT$67</f>
        <v>Post ops</v>
      </c>
      <c r="GH5" s="377" t="str">
        <f xml:space="preserve"> Time!FU$67</f>
        <v>Post ops</v>
      </c>
      <c r="GI5" s="377" t="str">
        <f xml:space="preserve"> Time!FV$67</f>
        <v>Post ops</v>
      </c>
      <c r="GJ5" s="377" t="str">
        <f xml:space="preserve"> Time!FW$67</f>
        <v>Post ops</v>
      </c>
      <c r="GK5" s="377" t="str">
        <f xml:space="preserve"> Time!FX$67</f>
        <v>Post ops</v>
      </c>
      <c r="GL5" s="377" t="str">
        <f xml:space="preserve"> Time!FY$67</f>
        <v>Post ops</v>
      </c>
      <c r="GM5" s="377" t="str">
        <f xml:space="preserve"> Time!FZ$67</f>
        <v>Post ops</v>
      </c>
      <c r="GN5" s="377" t="str">
        <f xml:space="preserve"> Time!GA$67</f>
        <v>Post ops</v>
      </c>
      <c r="GO5" s="377" t="str">
        <f xml:space="preserve"> Time!GB$67</f>
        <v>Post ops</v>
      </c>
      <c r="GP5" s="377" t="str">
        <f xml:space="preserve"> Time!GC$67</f>
        <v>Post ops</v>
      </c>
      <c r="GQ5" s="377" t="str">
        <f xml:space="preserve"> Time!GD$67</f>
        <v>Post ops</v>
      </c>
      <c r="GR5" s="377" t="str">
        <f xml:space="preserve"> Time!GE$67</f>
        <v>Post ops</v>
      </c>
      <c r="GS5" s="377" t="str">
        <f xml:space="preserve"> Time!GF$67</f>
        <v>Post ops</v>
      </c>
      <c r="GT5" s="377" t="str">
        <f xml:space="preserve"> Time!GG$67</f>
        <v>Post ops</v>
      </c>
      <c r="GU5" s="377" t="str">
        <f xml:space="preserve"> Time!GH$67</f>
        <v>Post ops</v>
      </c>
      <c r="GV5" s="377" t="str">
        <f xml:space="preserve"> Time!GI$67</f>
        <v>Post ops</v>
      </c>
      <c r="GW5" s="377" t="str">
        <f xml:space="preserve"> Time!GJ$67</f>
        <v>Post ops</v>
      </c>
      <c r="GX5"/>
      <c r="GY5"/>
      <c r="GZ5"/>
      <c r="HA5"/>
      <c r="HB5"/>
      <c r="HC5"/>
      <c r="HD5"/>
      <c r="HE5"/>
      <c r="HF5"/>
      <c r="HG5"/>
      <c r="HH5"/>
      <c r="HI5"/>
      <c r="HJ5"/>
      <c r="HK5"/>
      <c r="HL5"/>
      <c r="HM5"/>
      <c r="HN5"/>
      <c r="HO5"/>
      <c r="HP5"/>
      <c r="HQ5"/>
      <c r="HR5"/>
      <c r="HS5"/>
      <c r="HT5"/>
      <c r="HU5"/>
      <c r="HV5"/>
      <c r="HW5"/>
      <c r="HX5"/>
      <c r="HY5"/>
      <c r="HZ5"/>
      <c r="IA5"/>
      <c r="IB5"/>
      <c r="IC5"/>
      <c r="ID5"/>
      <c r="IE5"/>
      <c r="IF5"/>
      <c r="IG5"/>
      <c r="IH5"/>
      <c r="II5"/>
      <c r="IJ5"/>
      <c r="IK5"/>
      <c r="IL5"/>
      <c r="IM5"/>
      <c r="IN5"/>
      <c r="IO5"/>
      <c r="IP5"/>
      <c r="IQ5"/>
      <c r="IR5"/>
      <c r="IS5"/>
      <c r="IT5"/>
      <c r="IU5"/>
      <c r="IV5"/>
      <c r="IW5"/>
      <c r="IX5"/>
      <c r="IY5"/>
      <c r="IZ5"/>
      <c r="JA5"/>
      <c r="JB5"/>
      <c r="JC5"/>
      <c r="JD5"/>
      <c r="JE5"/>
      <c r="JF5"/>
      <c r="JG5"/>
      <c r="JH5"/>
      <c r="JI5"/>
      <c r="JJ5"/>
      <c r="JK5"/>
      <c r="JL5"/>
      <c r="JM5"/>
      <c r="JN5"/>
      <c r="JO5"/>
      <c r="JP5"/>
      <c r="JQ5"/>
      <c r="JR5"/>
      <c r="JS5"/>
      <c r="JT5"/>
      <c r="JU5"/>
      <c r="JV5"/>
      <c r="JW5"/>
      <c r="JX5"/>
      <c r="JY5"/>
      <c r="JZ5"/>
      <c r="KA5"/>
      <c r="KB5"/>
      <c r="KC5"/>
      <c r="KD5"/>
      <c r="KE5"/>
      <c r="KF5"/>
      <c r="KG5"/>
      <c r="KH5"/>
      <c r="KI5"/>
      <c r="KJ5"/>
      <c r="KK5"/>
      <c r="KL5"/>
      <c r="KM5"/>
      <c r="KN5"/>
      <c r="KO5"/>
      <c r="KP5"/>
      <c r="KQ5"/>
      <c r="KR5"/>
      <c r="KS5"/>
      <c r="KT5"/>
      <c r="KU5"/>
      <c r="KV5"/>
      <c r="KW5"/>
      <c r="KX5"/>
      <c r="KY5"/>
      <c r="KZ5"/>
      <c r="LA5"/>
      <c r="LB5"/>
      <c r="LC5"/>
      <c r="LD5"/>
      <c r="LE5"/>
      <c r="LF5"/>
      <c r="LG5"/>
      <c r="LH5"/>
      <c r="LI5"/>
      <c r="LJ5"/>
      <c r="LK5"/>
      <c r="LL5"/>
      <c r="LM5"/>
      <c r="LN5"/>
      <c r="LO5"/>
      <c r="LP5"/>
      <c r="LQ5"/>
      <c r="LR5"/>
      <c r="LS5"/>
      <c r="LT5"/>
      <c r="LU5"/>
      <c r="LV5"/>
      <c r="LW5"/>
      <c r="LX5"/>
      <c r="LY5"/>
      <c r="LZ5"/>
      <c r="MA5"/>
      <c r="MB5"/>
      <c r="MC5"/>
      <c r="MD5"/>
      <c r="ME5"/>
      <c r="MF5"/>
      <c r="MG5"/>
      <c r="MH5"/>
      <c r="MI5"/>
      <c r="MJ5"/>
      <c r="MK5"/>
      <c r="ML5"/>
      <c r="MM5"/>
      <c r="MN5"/>
      <c r="MO5"/>
      <c r="MP5"/>
      <c r="MQ5"/>
      <c r="MR5"/>
      <c r="MS5"/>
      <c r="MT5"/>
      <c r="MU5"/>
      <c r="MV5"/>
      <c r="MW5"/>
      <c r="MX5"/>
      <c r="MY5"/>
      <c r="MZ5"/>
      <c r="NA5"/>
      <c r="NB5"/>
      <c r="NC5"/>
      <c r="ND5"/>
      <c r="NE5"/>
      <c r="NF5"/>
      <c r="NG5"/>
      <c r="NH5"/>
      <c r="NI5"/>
      <c r="NJ5"/>
      <c r="NK5"/>
      <c r="NL5"/>
      <c r="NM5"/>
      <c r="NN5"/>
      <c r="NO5"/>
      <c r="NP5"/>
      <c r="NQ5"/>
      <c r="NR5"/>
      <c r="NS5"/>
      <c r="NT5"/>
      <c r="NU5"/>
      <c r="NV5"/>
      <c r="NW5"/>
      <c r="NX5"/>
      <c r="NY5"/>
      <c r="NZ5"/>
      <c r="OA5"/>
      <c r="OB5"/>
      <c r="OC5"/>
      <c r="OD5"/>
      <c r="OE5"/>
      <c r="OF5"/>
      <c r="OG5"/>
      <c r="OH5"/>
      <c r="OI5"/>
      <c r="OJ5"/>
      <c r="OK5"/>
      <c r="OL5"/>
      <c r="OM5"/>
      <c r="ON5"/>
      <c r="OO5"/>
      <c r="OP5"/>
      <c r="OQ5"/>
      <c r="OR5"/>
      <c r="OS5"/>
      <c r="OT5"/>
      <c r="OU5"/>
      <c r="OV5"/>
      <c r="OW5"/>
      <c r="OX5"/>
      <c r="OY5"/>
      <c r="OZ5"/>
      <c r="PA5"/>
      <c r="PB5"/>
      <c r="PC5"/>
      <c r="PD5"/>
      <c r="PE5"/>
      <c r="PF5"/>
      <c r="PG5"/>
      <c r="PH5"/>
      <c r="PI5"/>
      <c r="PJ5"/>
      <c r="PK5"/>
      <c r="PL5"/>
      <c r="PM5"/>
      <c r="PN5"/>
      <c r="PO5"/>
      <c r="PP5"/>
      <c r="PQ5"/>
      <c r="PR5"/>
      <c r="PS5"/>
      <c r="PT5"/>
      <c r="PU5"/>
      <c r="PV5"/>
      <c r="PW5"/>
      <c r="PX5"/>
      <c r="PY5"/>
      <c r="PZ5"/>
      <c r="QA5"/>
      <c r="QB5"/>
      <c r="QC5"/>
      <c r="QD5"/>
      <c r="QE5"/>
      <c r="QF5"/>
      <c r="QG5"/>
      <c r="QH5"/>
      <c r="QI5"/>
      <c r="QJ5"/>
      <c r="QK5"/>
      <c r="QL5"/>
      <c r="QM5"/>
      <c r="QN5"/>
      <c r="QO5"/>
      <c r="QP5"/>
      <c r="QQ5"/>
      <c r="QR5"/>
      <c r="QS5"/>
      <c r="QT5"/>
      <c r="QU5"/>
      <c r="QV5"/>
      <c r="QW5"/>
      <c r="QX5"/>
      <c r="QY5"/>
      <c r="QZ5"/>
      <c r="RA5"/>
      <c r="RB5"/>
      <c r="RC5"/>
      <c r="RD5"/>
      <c r="RE5"/>
      <c r="RF5"/>
      <c r="RG5"/>
      <c r="RH5"/>
      <c r="RI5"/>
      <c r="RJ5"/>
      <c r="RK5"/>
      <c r="RL5"/>
      <c r="RM5"/>
      <c r="RN5"/>
      <c r="RO5"/>
      <c r="RP5"/>
      <c r="RQ5"/>
      <c r="RR5"/>
      <c r="RS5"/>
      <c r="RT5"/>
      <c r="RU5"/>
      <c r="RV5"/>
      <c r="RW5"/>
      <c r="RX5"/>
      <c r="RY5"/>
      <c r="RZ5"/>
      <c r="SA5"/>
      <c r="SB5"/>
      <c r="SC5"/>
      <c r="SD5"/>
      <c r="SE5"/>
      <c r="SF5"/>
      <c r="SG5"/>
      <c r="SH5"/>
      <c r="SI5"/>
      <c r="SJ5"/>
      <c r="SK5"/>
      <c r="SL5"/>
      <c r="SM5"/>
      <c r="SN5"/>
      <c r="SO5"/>
      <c r="SP5"/>
      <c r="SQ5"/>
      <c r="SR5"/>
      <c r="SS5"/>
      <c r="ST5"/>
      <c r="SU5"/>
      <c r="SV5"/>
      <c r="SW5"/>
      <c r="SX5"/>
      <c r="SY5"/>
      <c r="SZ5"/>
      <c r="TA5"/>
      <c r="TB5"/>
      <c r="TC5"/>
      <c r="TD5"/>
      <c r="TE5"/>
      <c r="TF5"/>
      <c r="TG5"/>
      <c r="TH5"/>
      <c r="TI5"/>
      <c r="TJ5"/>
      <c r="TK5"/>
      <c r="TL5"/>
      <c r="TM5"/>
      <c r="TN5"/>
      <c r="TO5"/>
      <c r="TP5"/>
      <c r="TQ5"/>
      <c r="TR5"/>
      <c r="TS5"/>
      <c r="TT5"/>
      <c r="TU5"/>
      <c r="TV5"/>
      <c r="TW5"/>
      <c r="TX5"/>
      <c r="TY5"/>
      <c r="TZ5"/>
      <c r="UA5"/>
      <c r="UB5"/>
      <c r="UC5"/>
      <c r="UD5"/>
      <c r="UE5"/>
      <c r="UF5"/>
      <c r="UG5"/>
      <c r="UH5"/>
      <c r="UI5"/>
      <c r="UJ5"/>
      <c r="UK5"/>
      <c r="UL5"/>
      <c r="UM5"/>
      <c r="UN5"/>
      <c r="UO5"/>
      <c r="UP5"/>
      <c r="UQ5"/>
      <c r="UR5"/>
      <c r="US5"/>
      <c r="UT5"/>
      <c r="UU5"/>
      <c r="UV5"/>
      <c r="UW5"/>
      <c r="UX5"/>
      <c r="UY5"/>
      <c r="UZ5"/>
      <c r="VA5"/>
      <c r="VB5"/>
      <c r="VC5"/>
      <c r="VD5"/>
      <c r="VE5"/>
      <c r="VF5"/>
      <c r="VG5"/>
      <c r="VH5"/>
      <c r="VI5"/>
      <c r="VJ5"/>
      <c r="VK5"/>
      <c r="VL5"/>
      <c r="VM5"/>
      <c r="VN5"/>
      <c r="VO5"/>
      <c r="VP5"/>
      <c r="VQ5"/>
      <c r="VR5"/>
      <c r="VS5"/>
      <c r="VT5"/>
      <c r="VU5"/>
      <c r="VV5"/>
      <c r="VW5"/>
      <c r="VX5"/>
      <c r="VY5"/>
      <c r="VZ5"/>
      <c r="WA5"/>
      <c r="WB5"/>
      <c r="WC5"/>
      <c r="WD5"/>
      <c r="WE5"/>
      <c r="WF5"/>
      <c r="WG5"/>
      <c r="WH5"/>
      <c r="WI5"/>
      <c r="WJ5"/>
      <c r="WK5"/>
      <c r="WL5"/>
      <c r="WM5"/>
      <c r="WN5"/>
      <c r="WO5"/>
      <c r="WP5"/>
      <c r="WQ5"/>
      <c r="WR5"/>
      <c r="WS5"/>
      <c r="WT5"/>
      <c r="WU5"/>
      <c r="WV5"/>
      <c r="WW5"/>
      <c r="WX5"/>
      <c r="WY5"/>
      <c r="WZ5"/>
      <c r="XA5"/>
      <c r="XB5"/>
      <c r="XC5"/>
      <c r="XD5"/>
      <c r="XE5"/>
      <c r="XF5"/>
      <c r="XG5"/>
      <c r="XH5"/>
      <c r="XI5"/>
      <c r="XJ5"/>
      <c r="XK5"/>
      <c r="XL5"/>
      <c r="XM5"/>
      <c r="XN5"/>
      <c r="XO5"/>
      <c r="XP5"/>
      <c r="XQ5"/>
      <c r="XR5"/>
      <c r="XS5"/>
      <c r="XT5"/>
      <c r="XU5"/>
      <c r="XV5"/>
      <c r="XW5"/>
      <c r="XX5"/>
      <c r="XY5"/>
      <c r="XZ5"/>
      <c r="YA5"/>
      <c r="YB5"/>
      <c r="YC5"/>
      <c r="YD5"/>
      <c r="YE5"/>
      <c r="YF5"/>
      <c r="YG5"/>
      <c r="YH5"/>
      <c r="YI5"/>
      <c r="YJ5"/>
      <c r="YK5"/>
      <c r="YL5"/>
      <c r="YM5"/>
      <c r="YN5"/>
      <c r="YO5"/>
      <c r="YP5"/>
      <c r="YQ5"/>
      <c r="YR5"/>
      <c r="YS5"/>
      <c r="YT5"/>
      <c r="YU5"/>
      <c r="YV5"/>
      <c r="YW5"/>
      <c r="YX5"/>
      <c r="YY5"/>
      <c r="YZ5"/>
      <c r="ZA5"/>
      <c r="ZB5"/>
      <c r="ZC5"/>
      <c r="ZD5"/>
      <c r="ZE5"/>
      <c r="ZF5"/>
      <c r="ZG5"/>
      <c r="ZH5"/>
      <c r="ZI5"/>
      <c r="ZJ5"/>
      <c r="ZK5"/>
      <c r="ZL5"/>
      <c r="ZM5"/>
      <c r="ZN5"/>
      <c r="ZO5"/>
      <c r="ZP5"/>
      <c r="ZQ5"/>
      <c r="ZR5"/>
      <c r="ZS5"/>
      <c r="ZT5"/>
      <c r="ZU5"/>
      <c r="ZV5"/>
      <c r="ZW5"/>
      <c r="ZX5"/>
      <c r="ZY5"/>
      <c r="ZZ5"/>
      <c r="AAA5"/>
      <c r="AAB5"/>
      <c r="AAC5"/>
      <c r="AAD5"/>
      <c r="AAE5"/>
      <c r="AAF5"/>
      <c r="AAG5"/>
      <c r="AAH5"/>
      <c r="AAI5"/>
      <c r="AAJ5"/>
      <c r="AAK5"/>
      <c r="AAL5"/>
      <c r="AAM5"/>
      <c r="AAN5"/>
      <c r="AAO5"/>
      <c r="AAP5"/>
      <c r="AAQ5"/>
      <c r="AAR5"/>
      <c r="AAS5"/>
      <c r="AAT5"/>
      <c r="AAU5"/>
      <c r="AAV5"/>
      <c r="AAW5"/>
      <c r="AAX5"/>
      <c r="AAY5"/>
      <c r="AAZ5"/>
      <c r="ABA5"/>
      <c r="ABB5"/>
      <c r="ABC5"/>
      <c r="ABD5"/>
      <c r="ABE5"/>
      <c r="ABF5"/>
      <c r="ABG5"/>
      <c r="ABH5"/>
      <c r="ABI5"/>
      <c r="ABJ5"/>
      <c r="ABK5"/>
      <c r="ABL5"/>
      <c r="ABM5"/>
      <c r="ABN5"/>
      <c r="ABO5"/>
      <c r="ABP5"/>
      <c r="ABQ5"/>
      <c r="ABR5"/>
      <c r="ABS5"/>
      <c r="ABT5"/>
      <c r="ABU5"/>
      <c r="ABV5"/>
      <c r="ABW5"/>
      <c r="ABX5"/>
      <c r="ABY5"/>
      <c r="ABZ5"/>
      <c r="ACA5"/>
      <c r="ACB5"/>
      <c r="ACC5"/>
      <c r="ACD5"/>
      <c r="ACE5"/>
      <c r="ACF5"/>
      <c r="ACG5"/>
      <c r="ACH5"/>
      <c r="ACI5"/>
      <c r="ACJ5"/>
      <c r="ACK5"/>
      <c r="ACL5"/>
      <c r="ACM5"/>
      <c r="ACN5"/>
      <c r="ACO5"/>
      <c r="ACP5"/>
      <c r="ACQ5"/>
      <c r="ACR5"/>
      <c r="ACS5"/>
      <c r="ACT5"/>
      <c r="ACU5"/>
      <c r="ACV5"/>
      <c r="ACW5"/>
      <c r="ACX5"/>
      <c r="ACY5"/>
      <c r="ACZ5"/>
      <c r="ADA5"/>
      <c r="ADB5"/>
      <c r="ADC5"/>
      <c r="ADD5"/>
      <c r="ADE5"/>
      <c r="ADF5"/>
      <c r="ADG5"/>
      <c r="ADH5"/>
      <c r="ADI5"/>
      <c r="ADJ5"/>
      <c r="ADK5"/>
      <c r="ADL5"/>
      <c r="ADM5"/>
      <c r="ADN5"/>
      <c r="ADO5"/>
      <c r="ADP5"/>
      <c r="ADQ5"/>
      <c r="ADR5"/>
      <c r="ADS5"/>
      <c r="ADT5"/>
      <c r="ADU5"/>
      <c r="ADV5"/>
      <c r="ADW5"/>
      <c r="ADX5"/>
      <c r="ADY5"/>
      <c r="ADZ5"/>
      <c r="AEA5"/>
      <c r="AEB5"/>
      <c r="AEC5"/>
      <c r="AED5"/>
      <c r="AEE5"/>
      <c r="AEF5"/>
      <c r="AEG5"/>
      <c r="AEH5"/>
      <c r="AEI5"/>
      <c r="AEJ5"/>
      <c r="AEK5"/>
      <c r="AEL5"/>
      <c r="AEM5"/>
      <c r="AEN5"/>
      <c r="AEO5"/>
      <c r="AEP5"/>
      <c r="AEQ5"/>
      <c r="AER5"/>
      <c r="AES5"/>
      <c r="AET5"/>
      <c r="AEU5"/>
      <c r="AEV5"/>
      <c r="AEW5"/>
      <c r="AEX5"/>
      <c r="AEY5"/>
      <c r="AEZ5"/>
      <c r="AFA5"/>
      <c r="AFB5"/>
      <c r="AFC5"/>
      <c r="AFD5"/>
      <c r="AFE5"/>
      <c r="AFF5"/>
      <c r="AFG5"/>
      <c r="AFH5"/>
      <c r="AFI5"/>
      <c r="AFJ5"/>
      <c r="AFK5"/>
      <c r="AFL5"/>
      <c r="AFM5"/>
      <c r="AFN5"/>
      <c r="AFO5"/>
      <c r="AFP5"/>
      <c r="AFQ5"/>
      <c r="AFR5"/>
      <c r="AFS5"/>
      <c r="AFT5"/>
      <c r="AFU5"/>
      <c r="AFV5"/>
      <c r="AFW5"/>
      <c r="AFX5"/>
      <c r="AFY5"/>
      <c r="AFZ5"/>
      <c r="AGA5"/>
      <c r="AGB5"/>
      <c r="AGC5"/>
      <c r="AGD5"/>
      <c r="AGE5"/>
      <c r="AGF5"/>
      <c r="AGG5"/>
      <c r="AGH5"/>
      <c r="AGI5"/>
      <c r="AGJ5"/>
      <c r="AGK5"/>
      <c r="AGL5"/>
      <c r="AGM5"/>
      <c r="AGN5"/>
      <c r="AGO5"/>
      <c r="AGP5"/>
      <c r="AGQ5"/>
      <c r="AGR5"/>
      <c r="AGS5"/>
      <c r="AGT5"/>
      <c r="AGU5"/>
      <c r="AGV5"/>
      <c r="AGW5"/>
      <c r="AGX5"/>
      <c r="AGY5"/>
      <c r="AGZ5"/>
      <c r="AHA5"/>
      <c r="AHB5"/>
      <c r="AHC5"/>
      <c r="AHD5"/>
      <c r="AHE5"/>
      <c r="AHF5"/>
      <c r="AHG5"/>
      <c r="AHH5"/>
      <c r="AHI5"/>
      <c r="AHJ5"/>
      <c r="AHK5"/>
      <c r="AHL5"/>
      <c r="AHM5"/>
      <c r="AHN5"/>
      <c r="AHO5"/>
      <c r="AHP5"/>
      <c r="AHQ5"/>
      <c r="AHR5"/>
      <c r="AHS5"/>
      <c r="AHT5"/>
      <c r="AHU5"/>
      <c r="AHV5"/>
      <c r="AHW5"/>
      <c r="AHX5"/>
      <c r="AHY5"/>
      <c r="AHZ5"/>
      <c r="AIA5"/>
      <c r="AIB5"/>
      <c r="AIC5"/>
      <c r="AID5"/>
      <c r="AIE5"/>
      <c r="AIF5"/>
      <c r="AIG5"/>
      <c r="AIH5"/>
      <c r="AII5"/>
      <c r="AIJ5"/>
      <c r="AIK5"/>
      <c r="AIL5"/>
      <c r="AIM5"/>
      <c r="AIN5"/>
      <c r="AIO5"/>
      <c r="AIP5"/>
      <c r="AIQ5"/>
      <c r="AIR5"/>
      <c r="AIS5"/>
      <c r="AIT5"/>
      <c r="AIU5"/>
      <c r="AIV5"/>
      <c r="AIW5"/>
      <c r="AIX5"/>
      <c r="AIY5"/>
      <c r="AIZ5"/>
      <c r="AJA5"/>
      <c r="AJB5"/>
      <c r="AJC5"/>
      <c r="AJD5"/>
      <c r="AJE5"/>
      <c r="AJF5"/>
      <c r="AJG5"/>
      <c r="AJH5"/>
      <c r="AJI5"/>
      <c r="AJJ5"/>
      <c r="AJK5"/>
      <c r="AJL5"/>
      <c r="AJM5"/>
      <c r="AJN5"/>
      <c r="AJO5"/>
      <c r="AJP5"/>
      <c r="AJQ5"/>
      <c r="AJR5"/>
      <c r="AJS5"/>
      <c r="AJT5"/>
      <c r="AJU5"/>
      <c r="AJV5"/>
      <c r="AJW5"/>
      <c r="AJX5"/>
      <c r="AJY5"/>
      <c r="AJZ5"/>
      <c r="AKA5"/>
      <c r="AKB5"/>
      <c r="AKC5"/>
      <c r="AKD5"/>
      <c r="AKE5"/>
      <c r="AKF5"/>
      <c r="AKG5"/>
      <c r="AKH5"/>
      <c r="AKI5"/>
      <c r="AKJ5"/>
      <c r="AKK5"/>
      <c r="AKL5"/>
      <c r="AKM5"/>
      <c r="AKN5"/>
      <c r="AKO5"/>
      <c r="AKP5"/>
      <c r="AKQ5"/>
      <c r="AKR5"/>
      <c r="AKS5"/>
      <c r="AKT5"/>
      <c r="AKU5"/>
      <c r="AKV5"/>
      <c r="AKW5"/>
      <c r="AKX5"/>
      <c r="AKY5"/>
      <c r="AKZ5"/>
      <c r="ALA5"/>
      <c r="ALB5"/>
      <c r="ALC5"/>
      <c r="ALD5"/>
      <c r="ALE5"/>
      <c r="ALF5"/>
      <c r="ALG5"/>
      <c r="ALH5"/>
      <c r="ALI5"/>
      <c r="ALJ5"/>
      <c r="ALK5"/>
      <c r="ALL5"/>
      <c r="ALM5"/>
      <c r="ALN5"/>
      <c r="ALO5"/>
      <c r="ALP5"/>
      <c r="ALQ5"/>
      <c r="ALR5"/>
      <c r="ALS5"/>
      <c r="ALT5"/>
      <c r="ALU5"/>
      <c r="ALV5"/>
      <c r="ALW5"/>
      <c r="ALX5"/>
      <c r="ALY5"/>
      <c r="ALZ5"/>
      <c r="AMA5"/>
      <c r="AMB5"/>
      <c r="AMC5"/>
      <c r="AMD5"/>
      <c r="AME5"/>
      <c r="AMF5"/>
      <c r="AMG5"/>
      <c r="AMH5"/>
      <c r="AMI5"/>
      <c r="AMJ5"/>
      <c r="AMK5"/>
      <c r="AML5"/>
      <c r="AMM5"/>
      <c r="AMN5"/>
      <c r="AMO5"/>
      <c r="AMP5"/>
      <c r="AMQ5"/>
      <c r="AMR5"/>
      <c r="AMS5"/>
      <c r="AMT5"/>
      <c r="AMU5"/>
      <c r="AMV5"/>
      <c r="AMW5"/>
      <c r="AMX5"/>
      <c r="AMY5"/>
      <c r="AMZ5"/>
      <c r="ANA5"/>
      <c r="ANB5"/>
      <c r="ANC5"/>
      <c r="AND5"/>
      <c r="ANE5"/>
      <c r="ANF5"/>
      <c r="ANG5"/>
      <c r="ANH5"/>
      <c r="ANI5"/>
      <c r="ANJ5"/>
      <c r="ANK5"/>
      <c r="ANL5"/>
      <c r="ANM5"/>
      <c r="ANN5"/>
      <c r="ANO5"/>
      <c r="ANP5"/>
      <c r="ANQ5"/>
      <c r="ANR5"/>
      <c r="ANS5"/>
      <c r="ANT5"/>
      <c r="ANU5"/>
      <c r="ANV5"/>
      <c r="ANW5"/>
      <c r="ANX5"/>
      <c r="ANY5"/>
      <c r="ANZ5"/>
      <c r="AOA5"/>
      <c r="AOB5"/>
      <c r="AOC5"/>
      <c r="AOD5"/>
      <c r="AOE5"/>
      <c r="AOF5"/>
      <c r="AOG5"/>
      <c r="AOH5"/>
      <c r="AOI5"/>
      <c r="AOJ5"/>
      <c r="AOK5"/>
      <c r="AOL5"/>
      <c r="AOM5"/>
      <c r="AON5"/>
      <c r="AOO5"/>
      <c r="AOP5"/>
      <c r="AOQ5"/>
      <c r="AOR5"/>
      <c r="AOS5"/>
      <c r="AOT5"/>
      <c r="AOU5"/>
      <c r="AOV5"/>
      <c r="AOW5"/>
      <c r="AOX5"/>
      <c r="AOY5"/>
      <c r="AOZ5"/>
      <c r="APA5"/>
      <c r="APB5"/>
      <c r="APC5"/>
      <c r="APD5"/>
      <c r="APE5"/>
      <c r="APF5"/>
      <c r="APG5"/>
      <c r="APH5"/>
      <c r="API5"/>
      <c r="APJ5"/>
      <c r="APK5"/>
      <c r="APL5"/>
      <c r="APM5"/>
      <c r="APN5"/>
      <c r="APO5"/>
      <c r="APP5"/>
      <c r="APQ5"/>
      <c r="APR5"/>
      <c r="APS5"/>
      <c r="APT5"/>
      <c r="APU5"/>
      <c r="APV5"/>
      <c r="APW5"/>
      <c r="APX5"/>
      <c r="APY5"/>
      <c r="APZ5"/>
      <c r="AQA5"/>
      <c r="AQB5"/>
      <c r="AQC5"/>
      <c r="AQD5"/>
      <c r="AQE5"/>
      <c r="AQF5"/>
      <c r="AQG5"/>
      <c r="AQH5"/>
      <c r="AQI5"/>
      <c r="AQJ5"/>
      <c r="AQK5"/>
      <c r="AQL5"/>
      <c r="AQM5"/>
      <c r="AQN5"/>
      <c r="AQO5"/>
      <c r="AQP5"/>
      <c r="AQQ5"/>
      <c r="AQR5"/>
      <c r="AQS5"/>
      <c r="AQT5"/>
      <c r="AQU5"/>
      <c r="AQV5"/>
      <c r="AQW5"/>
      <c r="AQX5"/>
      <c r="AQY5"/>
      <c r="AQZ5"/>
      <c r="ARA5"/>
      <c r="ARB5"/>
      <c r="ARC5"/>
      <c r="ARD5"/>
      <c r="ARE5"/>
      <c r="ARF5"/>
      <c r="ARG5"/>
      <c r="ARH5"/>
      <c r="ARI5"/>
      <c r="ARJ5"/>
      <c r="ARK5"/>
      <c r="ARL5"/>
      <c r="ARM5"/>
      <c r="ARN5"/>
      <c r="ARO5"/>
      <c r="ARP5"/>
      <c r="ARQ5"/>
      <c r="ARR5"/>
      <c r="ARS5"/>
      <c r="ART5"/>
      <c r="ARU5"/>
      <c r="ARV5"/>
      <c r="ARW5"/>
      <c r="ARX5"/>
      <c r="ARY5"/>
      <c r="ARZ5"/>
      <c r="ASA5"/>
      <c r="ASB5"/>
      <c r="ASC5"/>
      <c r="ASD5"/>
      <c r="ASE5"/>
      <c r="ASF5"/>
      <c r="ASG5"/>
      <c r="ASH5"/>
      <c r="ASI5"/>
      <c r="ASJ5"/>
      <c r="ASK5"/>
      <c r="ASL5"/>
      <c r="ASM5"/>
      <c r="ASN5"/>
      <c r="ASO5"/>
      <c r="ASP5"/>
      <c r="ASQ5"/>
      <c r="ASR5"/>
      <c r="ASS5"/>
      <c r="AST5"/>
      <c r="ASU5"/>
      <c r="ASV5"/>
      <c r="ASW5"/>
      <c r="ASX5"/>
      <c r="ASY5"/>
      <c r="ASZ5"/>
      <c r="ATA5"/>
      <c r="ATB5"/>
      <c r="ATC5"/>
      <c r="ATD5"/>
      <c r="ATE5"/>
      <c r="ATF5"/>
      <c r="ATG5"/>
      <c r="ATH5"/>
      <c r="ATI5"/>
      <c r="ATJ5"/>
      <c r="ATK5"/>
      <c r="ATL5"/>
      <c r="ATM5"/>
      <c r="ATN5"/>
      <c r="ATO5"/>
      <c r="ATP5"/>
      <c r="ATQ5"/>
      <c r="ATR5"/>
      <c r="ATS5"/>
      <c r="ATT5"/>
      <c r="ATU5"/>
      <c r="ATV5"/>
      <c r="ATW5"/>
      <c r="ATX5"/>
      <c r="ATY5"/>
      <c r="ATZ5"/>
      <c r="AUA5"/>
      <c r="AUB5"/>
      <c r="AUC5"/>
      <c r="AUD5"/>
      <c r="AUE5"/>
      <c r="AUF5"/>
      <c r="AUG5"/>
      <c r="AUH5"/>
      <c r="AUI5"/>
      <c r="AUJ5"/>
      <c r="AUK5"/>
      <c r="AUL5"/>
      <c r="AUM5"/>
      <c r="AUN5"/>
      <c r="AUO5"/>
      <c r="AUP5"/>
      <c r="AUQ5"/>
      <c r="AUR5"/>
      <c r="AUS5"/>
      <c r="AUT5"/>
      <c r="AUU5"/>
      <c r="AUV5"/>
      <c r="AUW5"/>
      <c r="AUX5"/>
      <c r="AUY5"/>
      <c r="AUZ5"/>
      <c r="AVA5"/>
      <c r="AVB5"/>
      <c r="AVC5"/>
      <c r="AVD5"/>
      <c r="AVE5"/>
      <c r="AVF5"/>
      <c r="AVG5"/>
      <c r="AVH5"/>
      <c r="AVI5"/>
      <c r="AVJ5"/>
      <c r="AVK5"/>
      <c r="AVL5"/>
      <c r="AVM5"/>
      <c r="AVN5"/>
      <c r="AVO5"/>
      <c r="AVP5"/>
      <c r="AVQ5"/>
      <c r="AVR5"/>
      <c r="AVS5"/>
      <c r="AVT5"/>
      <c r="AVU5"/>
      <c r="AVV5"/>
      <c r="AVW5"/>
      <c r="AVX5"/>
      <c r="AVY5"/>
      <c r="AVZ5"/>
      <c r="AWA5"/>
      <c r="AWB5"/>
      <c r="AWC5"/>
      <c r="AWD5"/>
      <c r="AWE5"/>
      <c r="AWF5"/>
      <c r="AWG5"/>
      <c r="AWH5"/>
      <c r="AWI5"/>
      <c r="AWJ5"/>
      <c r="AWK5"/>
      <c r="AWL5"/>
      <c r="AWM5"/>
      <c r="AWN5"/>
      <c r="AWO5"/>
      <c r="AWP5"/>
      <c r="AWQ5"/>
      <c r="AWR5"/>
      <c r="AWS5"/>
      <c r="AWT5"/>
      <c r="AWU5"/>
      <c r="AWV5"/>
      <c r="AWW5"/>
      <c r="AWX5"/>
      <c r="AWY5"/>
      <c r="AWZ5"/>
      <c r="AXA5"/>
      <c r="AXB5"/>
      <c r="AXC5"/>
      <c r="AXD5"/>
      <c r="AXE5"/>
      <c r="AXF5"/>
      <c r="AXG5"/>
      <c r="AXH5"/>
      <c r="AXI5"/>
      <c r="AXJ5"/>
      <c r="AXK5"/>
      <c r="AXL5"/>
      <c r="AXM5"/>
      <c r="AXN5"/>
      <c r="AXO5"/>
      <c r="AXP5"/>
      <c r="AXQ5"/>
      <c r="AXR5"/>
      <c r="AXS5"/>
      <c r="AXT5"/>
      <c r="AXU5"/>
      <c r="AXV5"/>
      <c r="AXW5"/>
      <c r="AXX5"/>
      <c r="AXY5"/>
      <c r="AXZ5"/>
      <c r="AYA5"/>
      <c r="AYB5"/>
      <c r="AYC5"/>
      <c r="AYD5"/>
      <c r="AYE5"/>
      <c r="AYF5"/>
      <c r="AYG5"/>
      <c r="AYH5"/>
      <c r="AYI5"/>
      <c r="AYJ5"/>
      <c r="AYK5"/>
      <c r="AYL5"/>
      <c r="AYM5"/>
      <c r="AYN5"/>
      <c r="AYO5"/>
      <c r="AYP5"/>
      <c r="AYQ5"/>
      <c r="AYR5"/>
      <c r="AYS5"/>
      <c r="AYT5"/>
      <c r="AYU5"/>
      <c r="AYV5"/>
      <c r="AYW5"/>
      <c r="AYX5"/>
      <c r="AYY5"/>
      <c r="AYZ5"/>
      <c r="AZA5"/>
      <c r="AZB5"/>
      <c r="AZC5"/>
      <c r="AZD5"/>
      <c r="AZE5"/>
      <c r="AZF5"/>
      <c r="AZG5"/>
      <c r="AZH5"/>
      <c r="AZI5"/>
      <c r="AZJ5"/>
      <c r="AZK5"/>
      <c r="AZL5"/>
      <c r="AZM5"/>
      <c r="AZN5"/>
      <c r="AZO5"/>
      <c r="AZP5"/>
      <c r="AZQ5"/>
      <c r="AZR5"/>
      <c r="AZS5"/>
      <c r="AZT5"/>
      <c r="AZU5"/>
      <c r="AZV5"/>
      <c r="AZW5"/>
      <c r="AZX5"/>
      <c r="AZY5"/>
      <c r="AZZ5"/>
      <c r="BAA5"/>
      <c r="BAB5"/>
      <c r="BAC5"/>
      <c r="BAD5"/>
      <c r="BAE5"/>
      <c r="BAF5"/>
      <c r="BAG5"/>
      <c r="BAH5"/>
      <c r="BAI5"/>
      <c r="BAJ5"/>
      <c r="BAK5"/>
      <c r="BAL5"/>
      <c r="BAM5"/>
      <c r="BAN5"/>
      <c r="BAO5"/>
      <c r="BAP5"/>
      <c r="BAQ5"/>
      <c r="BAR5"/>
      <c r="BAS5"/>
      <c r="BAT5"/>
      <c r="BAU5"/>
      <c r="BAV5"/>
      <c r="BAW5"/>
      <c r="BAX5"/>
      <c r="BAY5"/>
      <c r="BAZ5"/>
      <c r="BBA5"/>
      <c r="BBB5"/>
      <c r="BBC5"/>
      <c r="BBD5"/>
      <c r="BBE5"/>
      <c r="BBF5"/>
      <c r="BBG5"/>
      <c r="BBH5"/>
      <c r="BBI5"/>
      <c r="BBJ5"/>
      <c r="BBK5"/>
      <c r="BBL5"/>
      <c r="BBM5"/>
      <c r="BBN5"/>
      <c r="BBO5"/>
      <c r="BBP5"/>
      <c r="BBQ5"/>
      <c r="BBR5"/>
      <c r="BBS5"/>
      <c r="BBT5"/>
      <c r="BBU5"/>
      <c r="BBV5"/>
      <c r="BBW5"/>
      <c r="BBX5"/>
      <c r="BBY5"/>
      <c r="BBZ5"/>
      <c r="BCA5"/>
      <c r="BCB5"/>
      <c r="BCC5"/>
      <c r="BCD5"/>
      <c r="BCE5"/>
      <c r="BCF5"/>
      <c r="BCG5"/>
      <c r="BCH5"/>
      <c r="BCI5"/>
      <c r="BCJ5"/>
      <c r="BCK5"/>
      <c r="BCL5"/>
      <c r="BCM5"/>
      <c r="BCN5"/>
      <c r="BCO5"/>
      <c r="BCP5"/>
      <c r="BCQ5"/>
      <c r="BCR5"/>
      <c r="BCS5"/>
      <c r="BCT5"/>
      <c r="BCU5"/>
      <c r="BCV5"/>
      <c r="BCW5"/>
      <c r="BCX5"/>
      <c r="BCY5"/>
      <c r="BCZ5"/>
      <c r="BDA5"/>
      <c r="BDB5"/>
      <c r="BDC5"/>
      <c r="BDD5"/>
      <c r="BDE5"/>
      <c r="BDF5"/>
      <c r="BDG5"/>
      <c r="BDH5"/>
      <c r="BDI5"/>
      <c r="BDJ5"/>
      <c r="BDK5"/>
      <c r="BDL5"/>
      <c r="BDM5"/>
      <c r="BDN5"/>
      <c r="BDO5"/>
      <c r="BDP5"/>
      <c r="BDQ5"/>
      <c r="BDR5"/>
      <c r="BDS5"/>
      <c r="BDT5"/>
      <c r="BDU5"/>
      <c r="BDV5"/>
      <c r="BDW5"/>
      <c r="BDX5"/>
      <c r="BDY5"/>
      <c r="BDZ5"/>
      <c r="BEA5"/>
      <c r="BEB5"/>
      <c r="BEC5"/>
      <c r="BED5"/>
      <c r="BEE5"/>
      <c r="BEF5"/>
      <c r="BEG5"/>
      <c r="BEH5"/>
      <c r="BEI5"/>
      <c r="BEJ5"/>
      <c r="BEK5"/>
      <c r="BEL5"/>
      <c r="BEM5"/>
      <c r="BEN5"/>
      <c r="BEO5"/>
      <c r="BEP5"/>
      <c r="BEQ5"/>
      <c r="BER5"/>
      <c r="BES5"/>
      <c r="BET5"/>
      <c r="BEU5"/>
      <c r="BEV5"/>
      <c r="BEW5"/>
      <c r="BEX5"/>
      <c r="BEY5"/>
      <c r="BEZ5"/>
      <c r="BFA5"/>
      <c r="BFB5"/>
      <c r="BFC5"/>
      <c r="BFD5"/>
      <c r="BFE5"/>
      <c r="BFF5"/>
      <c r="BFG5"/>
      <c r="BFH5"/>
      <c r="BFI5"/>
      <c r="BFJ5"/>
      <c r="BFK5"/>
      <c r="BFL5"/>
      <c r="BFM5"/>
      <c r="BFN5"/>
      <c r="BFO5"/>
      <c r="BFP5"/>
      <c r="BFQ5"/>
      <c r="BFR5"/>
      <c r="BFS5"/>
      <c r="BFT5"/>
      <c r="BFU5"/>
      <c r="BFV5"/>
      <c r="BFW5"/>
      <c r="BFX5"/>
      <c r="BFY5"/>
      <c r="BFZ5"/>
      <c r="BGA5"/>
      <c r="BGB5"/>
      <c r="BGC5"/>
      <c r="BGD5"/>
      <c r="BGE5"/>
      <c r="BGF5"/>
      <c r="BGG5"/>
      <c r="BGH5"/>
      <c r="BGI5"/>
      <c r="BGJ5"/>
      <c r="BGK5"/>
      <c r="BGL5"/>
      <c r="BGM5"/>
      <c r="BGN5"/>
      <c r="BGO5"/>
      <c r="BGP5"/>
      <c r="BGQ5"/>
      <c r="BGR5"/>
      <c r="BGS5"/>
      <c r="BGT5"/>
      <c r="BGU5"/>
      <c r="BGV5"/>
      <c r="BGW5"/>
      <c r="BGX5"/>
      <c r="BGY5"/>
      <c r="BGZ5"/>
      <c r="BHA5"/>
      <c r="BHB5"/>
      <c r="BHC5"/>
      <c r="BHD5"/>
      <c r="BHE5"/>
      <c r="BHF5"/>
      <c r="BHG5"/>
      <c r="BHH5"/>
      <c r="BHI5"/>
      <c r="BHJ5"/>
      <c r="BHK5"/>
      <c r="BHL5"/>
      <c r="BHM5"/>
      <c r="BHN5"/>
      <c r="BHO5"/>
      <c r="BHP5"/>
      <c r="BHQ5"/>
      <c r="BHR5"/>
      <c r="BHS5"/>
      <c r="BHT5"/>
      <c r="BHU5"/>
      <c r="BHV5"/>
      <c r="BHW5"/>
      <c r="BHX5"/>
      <c r="BHY5"/>
      <c r="BHZ5"/>
      <c r="BIA5"/>
      <c r="BIB5"/>
      <c r="BIC5"/>
      <c r="BID5"/>
      <c r="BIE5"/>
      <c r="BIF5"/>
      <c r="BIG5"/>
      <c r="BIH5"/>
      <c r="BII5"/>
      <c r="BIJ5"/>
      <c r="BIK5"/>
      <c r="BIL5"/>
      <c r="BIM5"/>
      <c r="BIN5"/>
      <c r="BIO5"/>
      <c r="BIP5"/>
      <c r="BIQ5"/>
      <c r="BIR5"/>
      <c r="BIS5"/>
      <c r="BIT5"/>
      <c r="BIU5"/>
      <c r="BIV5"/>
      <c r="BIW5"/>
      <c r="BIX5"/>
      <c r="BIY5"/>
      <c r="BIZ5"/>
      <c r="BJA5"/>
      <c r="BJB5"/>
      <c r="BJC5"/>
      <c r="BJD5"/>
      <c r="BJE5"/>
      <c r="BJF5"/>
      <c r="BJG5"/>
      <c r="BJH5"/>
      <c r="BJI5"/>
      <c r="BJJ5"/>
      <c r="BJK5"/>
      <c r="BJL5"/>
      <c r="BJM5"/>
      <c r="BJN5"/>
      <c r="BJO5"/>
      <c r="BJP5"/>
      <c r="BJQ5"/>
      <c r="BJR5"/>
      <c r="BJS5"/>
      <c r="BJT5"/>
      <c r="BJU5"/>
      <c r="BJV5"/>
      <c r="BJW5"/>
      <c r="BJX5"/>
      <c r="BJY5"/>
      <c r="BJZ5"/>
      <c r="BKA5"/>
      <c r="BKB5"/>
      <c r="BKC5"/>
      <c r="BKD5"/>
      <c r="BKE5"/>
      <c r="BKF5"/>
      <c r="BKG5"/>
      <c r="BKH5"/>
      <c r="BKI5"/>
      <c r="BKJ5"/>
      <c r="BKK5"/>
      <c r="BKL5"/>
      <c r="BKM5"/>
      <c r="BKN5"/>
      <c r="BKO5"/>
      <c r="BKP5"/>
      <c r="BKQ5"/>
      <c r="BKR5"/>
      <c r="BKS5"/>
      <c r="BKT5"/>
      <c r="BKU5"/>
      <c r="BKV5"/>
      <c r="BKW5"/>
      <c r="BKX5"/>
      <c r="BKY5"/>
      <c r="BKZ5"/>
      <c r="BLA5"/>
      <c r="BLB5"/>
      <c r="BLC5"/>
      <c r="BLD5"/>
      <c r="BLE5"/>
      <c r="BLF5"/>
      <c r="BLG5"/>
      <c r="BLH5"/>
      <c r="BLI5"/>
      <c r="BLJ5"/>
      <c r="BLK5"/>
      <c r="BLL5"/>
      <c r="BLM5"/>
      <c r="BLN5"/>
      <c r="BLO5"/>
      <c r="BLP5"/>
      <c r="BLQ5"/>
      <c r="BLR5"/>
      <c r="BLS5"/>
      <c r="BLT5"/>
      <c r="BLU5"/>
      <c r="BLV5"/>
      <c r="BLW5"/>
      <c r="BLX5"/>
      <c r="BLY5"/>
      <c r="BLZ5"/>
      <c r="BMA5"/>
      <c r="BMB5"/>
      <c r="BMC5"/>
      <c r="BMD5"/>
      <c r="BME5"/>
      <c r="BMF5"/>
      <c r="BMG5"/>
      <c r="BMH5"/>
      <c r="BMI5"/>
      <c r="BMJ5"/>
      <c r="BMK5"/>
      <c r="BML5"/>
      <c r="BMM5"/>
      <c r="BMN5"/>
      <c r="BMO5"/>
      <c r="BMP5"/>
      <c r="BMQ5"/>
      <c r="BMR5"/>
      <c r="BMS5"/>
      <c r="BMT5"/>
      <c r="BMU5"/>
      <c r="BMV5"/>
      <c r="BMW5"/>
      <c r="BMX5"/>
      <c r="BMY5"/>
      <c r="BMZ5"/>
      <c r="BNA5"/>
      <c r="BNB5"/>
      <c r="BNC5"/>
      <c r="BND5"/>
      <c r="BNE5"/>
      <c r="BNF5"/>
      <c r="BNG5"/>
      <c r="BNH5"/>
      <c r="BNI5"/>
      <c r="BNJ5"/>
      <c r="BNK5"/>
      <c r="BNL5"/>
      <c r="BNM5"/>
      <c r="BNN5"/>
      <c r="BNO5"/>
      <c r="BNP5"/>
      <c r="BNQ5"/>
      <c r="BNR5"/>
      <c r="BNS5"/>
      <c r="BNT5"/>
      <c r="BNU5"/>
      <c r="BNV5"/>
      <c r="BNW5"/>
      <c r="BNX5"/>
      <c r="BNY5"/>
      <c r="BNZ5"/>
      <c r="BOA5"/>
      <c r="BOB5"/>
      <c r="BOC5"/>
      <c r="BOD5"/>
      <c r="BOE5"/>
      <c r="BOF5"/>
      <c r="BOG5"/>
      <c r="BOH5"/>
      <c r="BOI5"/>
      <c r="BOJ5"/>
      <c r="BOK5"/>
      <c r="BOL5"/>
      <c r="BOM5"/>
      <c r="BON5"/>
      <c r="BOO5"/>
      <c r="BOP5"/>
      <c r="BOQ5"/>
      <c r="BOR5"/>
      <c r="BOS5"/>
      <c r="BOT5"/>
      <c r="BOU5"/>
      <c r="BOV5"/>
      <c r="BOW5"/>
      <c r="BOX5"/>
      <c r="BOY5"/>
      <c r="BOZ5"/>
      <c r="BPA5"/>
      <c r="BPB5"/>
      <c r="BPC5"/>
      <c r="BPD5"/>
      <c r="BPE5"/>
      <c r="BPF5"/>
      <c r="BPG5"/>
      <c r="BPH5"/>
      <c r="BPI5"/>
      <c r="BPJ5"/>
      <c r="BPK5"/>
      <c r="BPL5"/>
      <c r="BPM5"/>
      <c r="BPN5"/>
      <c r="BPO5"/>
      <c r="BPP5"/>
      <c r="BPQ5"/>
      <c r="BPR5"/>
      <c r="BPS5"/>
      <c r="BPT5"/>
      <c r="BPU5"/>
      <c r="BPV5"/>
      <c r="BPW5"/>
      <c r="BPX5"/>
      <c r="BPY5"/>
      <c r="BPZ5"/>
      <c r="BQA5"/>
      <c r="BQB5"/>
      <c r="BQC5"/>
      <c r="BQD5"/>
      <c r="BQE5"/>
      <c r="BQF5"/>
      <c r="BQG5"/>
      <c r="BQH5"/>
      <c r="BQI5"/>
      <c r="BQJ5"/>
      <c r="BQK5"/>
      <c r="BQL5"/>
      <c r="BQM5"/>
      <c r="BQN5"/>
      <c r="BQO5"/>
      <c r="BQP5"/>
      <c r="BQQ5"/>
      <c r="BQR5"/>
      <c r="BQS5"/>
      <c r="BQT5"/>
      <c r="BQU5"/>
      <c r="BQV5"/>
      <c r="BQW5"/>
      <c r="BQX5"/>
      <c r="BQY5"/>
      <c r="BQZ5"/>
      <c r="BRA5"/>
      <c r="BRB5"/>
      <c r="BRC5"/>
      <c r="BRD5"/>
      <c r="BRE5"/>
      <c r="BRF5"/>
      <c r="BRG5"/>
      <c r="BRH5"/>
      <c r="BRI5"/>
      <c r="BRJ5"/>
      <c r="BRK5"/>
      <c r="BRL5"/>
      <c r="BRM5"/>
      <c r="BRN5"/>
      <c r="BRO5"/>
      <c r="BRP5"/>
      <c r="BRQ5"/>
      <c r="BRR5"/>
      <c r="BRS5"/>
      <c r="BRT5"/>
      <c r="BRU5"/>
      <c r="BRV5"/>
      <c r="BRW5"/>
      <c r="BRX5"/>
      <c r="BRY5"/>
      <c r="BRZ5"/>
      <c r="BSA5"/>
      <c r="BSB5"/>
      <c r="BSC5"/>
      <c r="BSD5"/>
      <c r="BSE5"/>
      <c r="BSF5"/>
      <c r="BSG5"/>
      <c r="BSH5"/>
      <c r="BSI5"/>
      <c r="BSJ5"/>
      <c r="BSK5"/>
      <c r="BSL5"/>
      <c r="BSM5"/>
      <c r="BSN5"/>
      <c r="BSO5"/>
      <c r="BSP5"/>
      <c r="BSQ5"/>
      <c r="BSR5"/>
      <c r="BSS5"/>
      <c r="BST5"/>
      <c r="BSU5"/>
      <c r="BSV5"/>
      <c r="BSW5"/>
      <c r="BSX5"/>
      <c r="BSY5"/>
      <c r="BSZ5"/>
      <c r="BTA5"/>
      <c r="BTB5"/>
      <c r="BTC5"/>
      <c r="BTD5"/>
      <c r="BTE5"/>
      <c r="BTF5"/>
      <c r="BTG5"/>
      <c r="BTH5"/>
      <c r="BTI5"/>
      <c r="BTJ5"/>
      <c r="BTK5"/>
      <c r="BTL5"/>
      <c r="BTM5"/>
      <c r="BTN5"/>
      <c r="BTO5"/>
      <c r="BTP5"/>
      <c r="BTQ5"/>
      <c r="BTR5"/>
      <c r="BTS5"/>
      <c r="BTT5"/>
      <c r="BTU5"/>
      <c r="BTV5"/>
      <c r="BTW5"/>
      <c r="BTX5"/>
      <c r="BTY5"/>
      <c r="BTZ5"/>
      <c r="BUA5"/>
      <c r="BUB5"/>
      <c r="BUC5"/>
      <c r="BUD5"/>
      <c r="BUE5"/>
      <c r="BUF5"/>
      <c r="BUG5"/>
      <c r="BUH5"/>
      <c r="BUI5"/>
      <c r="BUJ5"/>
      <c r="BUK5"/>
      <c r="BUL5"/>
      <c r="BUM5"/>
      <c r="BUN5"/>
      <c r="BUO5"/>
      <c r="BUP5"/>
      <c r="BUQ5"/>
      <c r="BUR5"/>
      <c r="BUS5"/>
      <c r="BUT5"/>
      <c r="BUU5"/>
      <c r="BUV5"/>
      <c r="BUW5"/>
      <c r="BUX5"/>
      <c r="BUY5"/>
      <c r="BUZ5"/>
      <c r="BVA5"/>
      <c r="BVB5"/>
      <c r="BVC5"/>
      <c r="BVD5"/>
      <c r="BVE5"/>
      <c r="BVF5"/>
      <c r="BVG5"/>
      <c r="BVH5"/>
      <c r="BVI5"/>
      <c r="BVJ5"/>
      <c r="BVK5"/>
      <c r="BVL5"/>
      <c r="BVM5"/>
      <c r="BVN5"/>
      <c r="BVO5"/>
      <c r="BVP5"/>
      <c r="BVQ5"/>
      <c r="BVR5"/>
      <c r="BVS5"/>
      <c r="BVT5"/>
      <c r="BVU5"/>
      <c r="BVV5"/>
      <c r="BVW5"/>
      <c r="BVX5"/>
      <c r="BVY5"/>
      <c r="BVZ5"/>
      <c r="BWA5"/>
      <c r="BWB5"/>
      <c r="BWC5"/>
      <c r="BWD5"/>
      <c r="BWE5"/>
      <c r="BWF5"/>
      <c r="BWG5"/>
      <c r="BWH5"/>
      <c r="BWI5"/>
      <c r="BWJ5"/>
      <c r="BWK5"/>
      <c r="BWL5"/>
      <c r="BWM5"/>
      <c r="BWN5"/>
      <c r="BWO5"/>
      <c r="BWP5"/>
      <c r="BWQ5"/>
      <c r="BWR5"/>
      <c r="BWS5"/>
      <c r="BWT5"/>
      <c r="BWU5"/>
      <c r="BWV5"/>
      <c r="BWW5"/>
      <c r="BWX5"/>
      <c r="BWY5"/>
      <c r="BWZ5"/>
      <c r="BXA5"/>
      <c r="BXB5"/>
      <c r="BXC5"/>
      <c r="BXD5"/>
      <c r="BXE5"/>
      <c r="BXF5"/>
      <c r="BXG5"/>
      <c r="BXH5"/>
      <c r="BXI5"/>
      <c r="BXJ5"/>
      <c r="BXK5"/>
      <c r="BXL5"/>
      <c r="BXM5"/>
      <c r="BXN5"/>
      <c r="BXO5"/>
      <c r="BXP5"/>
      <c r="BXQ5"/>
      <c r="BXR5"/>
      <c r="BXS5"/>
      <c r="BXT5"/>
      <c r="BXU5"/>
      <c r="BXV5"/>
      <c r="BXW5"/>
      <c r="BXX5"/>
      <c r="BXY5"/>
      <c r="BXZ5"/>
      <c r="BYA5"/>
      <c r="BYB5"/>
      <c r="BYC5"/>
      <c r="BYD5"/>
      <c r="BYE5"/>
      <c r="BYF5"/>
      <c r="BYG5"/>
      <c r="BYH5"/>
      <c r="BYI5"/>
      <c r="BYJ5"/>
      <c r="BYK5"/>
      <c r="BYL5"/>
      <c r="BYM5"/>
      <c r="BYN5"/>
      <c r="BYO5"/>
      <c r="BYP5"/>
      <c r="BYQ5"/>
      <c r="BYR5"/>
      <c r="BYS5"/>
      <c r="BYT5"/>
      <c r="BYU5"/>
      <c r="BYV5"/>
      <c r="BYW5"/>
      <c r="BYX5"/>
      <c r="BYY5"/>
      <c r="BYZ5"/>
      <c r="BZA5"/>
      <c r="BZB5"/>
      <c r="BZC5"/>
      <c r="BZD5"/>
      <c r="BZE5"/>
      <c r="BZF5"/>
      <c r="BZG5"/>
      <c r="BZH5"/>
      <c r="BZI5"/>
      <c r="BZJ5"/>
      <c r="BZK5"/>
      <c r="BZL5"/>
      <c r="BZM5"/>
      <c r="BZN5"/>
      <c r="BZO5"/>
      <c r="BZP5"/>
      <c r="BZQ5"/>
      <c r="BZR5"/>
      <c r="BZS5"/>
      <c r="BZT5"/>
      <c r="BZU5"/>
      <c r="BZV5"/>
      <c r="BZW5"/>
      <c r="BZX5"/>
      <c r="BZY5"/>
      <c r="BZZ5"/>
      <c r="CAA5"/>
      <c r="CAB5"/>
      <c r="CAC5"/>
      <c r="CAD5"/>
      <c r="CAE5"/>
      <c r="CAF5"/>
      <c r="CAG5"/>
      <c r="CAH5"/>
      <c r="CAI5"/>
      <c r="CAJ5"/>
      <c r="CAK5"/>
      <c r="CAL5"/>
      <c r="CAM5"/>
      <c r="CAN5"/>
      <c r="CAO5"/>
      <c r="CAP5"/>
      <c r="CAQ5"/>
      <c r="CAR5"/>
      <c r="CAS5"/>
      <c r="CAT5"/>
      <c r="CAU5"/>
      <c r="CAV5"/>
      <c r="CAW5"/>
      <c r="CAX5"/>
      <c r="CAY5"/>
      <c r="CAZ5"/>
      <c r="CBA5"/>
      <c r="CBB5"/>
      <c r="CBC5"/>
      <c r="CBD5"/>
      <c r="CBE5"/>
      <c r="CBF5"/>
      <c r="CBG5"/>
      <c r="CBH5"/>
      <c r="CBI5"/>
      <c r="CBJ5"/>
      <c r="CBK5"/>
      <c r="CBL5"/>
      <c r="CBM5"/>
      <c r="CBN5"/>
      <c r="CBO5"/>
      <c r="CBP5"/>
      <c r="CBQ5"/>
      <c r="CBR5"/>
      <c r="CBS5"/>
      <c r="CBT5"/>
      <c r="CBU5"/>
      <c r="CBV5"/>
      <c r="CBW5"/>
      <c r="CBX5"/>
      <c r="CBY5"/>
      <c r="CBZ5"/>
      <c r="CCA5"/>
      <c r="CCB5"/>
      <c r="CCC5"/>
      <c r="CCD5"/>
      <c r="CCE5"/>
      <c r="CCF5"/>
      <c r="CCG5"/>
      <c r="CCH5"/>
      <c r="CCI5"/>
      <c r="CCJ5"/>
      <c r="CCK5"/>
      <c r="CCL5"/>
      <c r="CCM5"/>
      <c r="CCN5"/>
      <c r="CCO5"/>
      <c r="CCP5"/>
      <c r="CCQ5"/>
      <c r="CCR5"/>
      <c r="CCS5"/>
      <c r="CCT5"/>
      <c r="CCU5"/>
      <c r="CCV5"/>
      <c r="CCW5"/>
      <c r="CCX5"/>
      <c r="CCY5"/>
      <c r="CCZ5"/>
      <c r="CDA5"/>
      <c r="CDB5"/>
      <c r="CDC5"/>
      <c r="CDD5"/>
      <c r="CDE5"/>
      <c r="CDF5"/>
      <c r="CDG5"/>
      <c r="CDH5"/>
      <c r="CDI5"/>
      <c r="CDJ5"/>
      <c r="CDK5"/>
      <c r="CDL5"/>
      <c r="CDM5"/>
      <c r="CDN5"/>
      <c r="CDO5"/>
      <c r="CDP5"/>
      <c r="CDQ5"/>
      <c r="CDR5"/>
      <c r="CDS5"/>
      <c r="CDT5"/>
      <c r="CDU5"/>
      <c r="CDV5"/>
      <c r="CDW5"/>
      <c r="CDX5"/>
      <c r="CDY5"/>
      <c r="CDZ5"/>
      <c r="CEA5"/>
      <c r="CEB5"/>
      <c r="CEC5"/>
      <c r="CED5"/>
      <c r="CEE5"/>
      <c r="CEF5"/>
      <c r="CEG5"/>
      <c r="CEH5"/>
      <c r="CEI5"/>
      <c r="CEJ5"/>
      <c r="CEK5"/>
      <c r="CEL5"/>
      <c r="CEM5"/>
      <c r="CEN5"/>
      <c r="CEO5"/>
      <c r="CEP5"/>
      <c r="CEQ5"/>
      <c r="CER5"/>
      <c r="CES5"/>
      <c r="CET5"/>
      <c r="CEU5"/>
      <c r="CEV5"/>
      <c r="CEW5"/>
      <c r="CEX5"/>
      <c r="CEY5"/>
      <c r="CEZ5"/>
      <c r="CFA5"/>
      <c r="CFB5"/>
      <c r="CFC5"/>
      <c r="CFD5"/>
      <c r="CFE5"/>
      <c r="CFF5"/>
      <c r="CFG5"/>
      <c r="CFH5"/>
      <c r="CFI5"/>
      <c r="CFJ5"/>
      <c r="CFK5"/>
      <c r="CFL5"/>
      <c r="CFM5"/>
      <c r="CFN5"/>
      <c r="CFO5"/>
      <c r="CFP5"/>
      <c r="CFQ5"/>
      <c r="CFR5"/>
      <c r="CFS5"/>
      <c r="CFT5"/>
      <c r="CFU5"/>
      <c r="CFV5"/>
      <c r="CFW5"/>
      <c r="CFX5"/>
      <c r="CFY5"/>
      <c r="CFZ5"/>
      <c r="CGA5"/>
      <c r="CGB5"/>
      <c r="CGC5"/>
      <c r="CGD5"/>
      <c r="CGE5"/>
      <c r="CGF5"/>
      <c r="CGG5"/>
      <c r="CGH5"/>
      <c r="CGI5"/>
      <c r="CGJ5"/>
      <c r="CGK5"/>
      <c r="CGL5"/>
      <c r="CGM5"/>
      <c r="CGN5"/>
      <c r="CGO5"/>
      <c r="CGP5"/>
      <c r="CGQ5"/>
      <c r="CGR5"/>
      <c r="CGS5"/>
      <c r="CGT5"/>
      <c r="CGU5"/>
      <c r="CGV5"/>
      <c r="CGW5"/>
      <c r="CGX5"/>
      <c r="CGY5"/>
      <c r="CGZ5"/>
      <c r="CHA5"/>
      <c r="CHB5"/>
      <c r="CHC5"/>
      <c r="CHD5"/>
      <c r="CHE5"/>
      <c r="CHF5"/>
      <c r="CHG5"/>
      <c r="CHH5"/>
      <c r="CHI5"/>
      <c r="CHJ5"/>
      <c r="CHK5"/>
      <c r="CHL5"/>
      <c r="CHM5"/>
      <c r="CHN5"/>
      <c r="CHO5"/>
      <c r="CHP5"/>
      <c r="CHQ5"/>
      <c r="CHR5"/>
      <c r="CHS5"/>
      <c r="CHT5"/>
      <c r="CHU5"/>
      <c r="CHV5"/>
      <c r="CHW5"/>
      <c r="CHX5"/>
      <c r="CHY5"/>
      <c r="CHZ5"/>
      <c r="CIA5"/>
      <c r="CIB5"/>
      <c r="CIC5"/>
      <c r="CID5"/>
      <c r="CIE5"/>
      <c r="CIF5"/>
      <c r="CIG5"/>
      <c r="CIH5"/>
      <c r="CII5"/>
      <c r="CIJ5"/>
      <c r="CIK5"/>
      <c r="CIL5"/>
      <c r="CIM5"/>
      <c r="CIN5"/>
      <c r="CIO5"/>
      <c r="CIP5"/>
      <c r="CIQ5"/>
      <c r="CIR5"/>
      <c r="CIS5"/>
      <c r="CIT5"/>
      <c r="CIU5"/>
      <c r="CIV5"/>
      <c r="CIW5"/>
      <c r="CIX5"/>
      <c r="CIY5"/>
      <c r="CIZ5"/>
      <c r="CJA5"/>
      <c r="CJB5"/>
      <c r="CJC5"/>
      <c r="CJD5"/>
      <c r="CJE5"/>
      <c r="CJF5"/>
      <c r="CJG5"/>
      <c r="CJH5"/>
      <c r="CJI5"/>
      <c r="CJJ5"/>
      <c r="CJK5"/>
      <c r="CJL5"/>
      <c r="CJM5"/>
      <c r="CJN5"/>
      <c r="CJO5"/>
      <c r="CJP5"/>
      <c r="CJQ5"/>
      <c r="CJR5"/>
      <c r="CJS5"/>
      <c r="CJT5"/>
      <c r="CJU5"/>
      <c r="CJV5"/>
      <c r="CJW5"/>
      <c r="CJX5"/>
      <c r="CJY5"/>
      <c r="CJZ5"/>
      <c r="CKA5"/>
      <c r="CKB5"/>
      <c r="CKC5"/>
      <c r="CKD5"/>
      <c r="CKE5"/>
      <c r="CKF5"/>
      <c r="CKG5"/>
      <c r="CKH5"/>
      <c r="CKI5"/>
      <c r="CKJ5"/>
      <c r="CKK5"/>
      <c r="CKL5"/>
      <c r="CKM5"/>
      <c r="CKN5"/>
      <c r="CKO5"/>
      <c r="CKP5"/>
      <c r="CKQ5"/>
      <c r="CKR5"/>
      <c r="CKS5"/>
      <c r="CKT5"/>
      <c r="CKU5"/>
      <c r="CKV5"/>
      <c r="CKW5"/>
      <c r="CKX5"/>
      <c r="CKY5"/>
      <c r="CKZ5"/>
      <c r="CLA5"/>
      <c r="CLB5"/>
      <c r="CLC5"/>
      <c r="CLD5"/>
      <c r="CLE5"/>
      <c r="CLF5"/>
      <c r="CLG5"/>
      <c r="CLH5"/>
      <c r="CLI5"/>
      <c r="CLJ5"/>
      <c r="CLK5"/>
      <c r="CLL5"/>
      <c r="CLM5"/>
      <c r="CLN5"/>
      <c r="CLO5"/>
      <c r="CLP5"/>
      <c r="CLQ5"/>
      <c r="CLR5"/>
      <c r="CLS5"/>
      <c r="CLT5"/>
      <c r="CLU5"/>
      <c r="CLV5"/>
      <c r="CLW5"/>
      <c r="CLX5"/>
      <c r="CLY5"/>
      <c r="CLZ5"/>
      <c r="CMA5"/>
      <c r="CMB5"/>
      <c r="CMC5"/>
      <c r="CMD5"/>
      <c r="CME5"/>
      <c r="CMF5"/>
      <c r="CMG5"/>
      <c r="CMH5"/>
      <c r="CMI5"/>
      <c r="CMJ5"/>
      <c r="CMK5"/>
      <c r="CML5"/>
      <c r="CMM5"/>
      <c r="CMN5"/>
      <c r="CMO5"/>
      <c r="CMP5"/>
      <c r="CMQ5"/>
      <c r="CMR5"/>
      <c r="CMS5"/>
      <c r="CMT5"/>
      <c r="CMU5"/>
      <c r="CMV5"/>
      <c r="CMW5"/>
      <c r="CMX5"/>
      <c r="CMY5"/>
      <c r="CMZ5"/>
      <c r="CNA5"/>
      <c r="CNB5"/>
      <c r="CNC5"/>
      <c r="CND5"/>
      <c r="CNE5"/>
      <c r="CNF5"/>
      <c r="CNG5"/>
      <c r="CNH5"/>
      <c r="CNI5"/>
      <c r="CNJ5"/>
      <c r="CNK5"/>
      <c r="CNL5"/>
      <c r="CNM5"/>
      <c r="CNN5"/>
      <c r="CNO5"/>
      <c r="CNP5"/>
      <c r="CNQ5"/>
      <c r="CNR5"/>
      <c r="CNS5"/>
      <c r="CNT5"/>
      <c r="CNU5"/>
      <c r="CNV5"/>
      <c r="CNW5"/>
      <c r="CNX5"/>
      <c r="CNY5"/>
      <c r="CNZ5"/>
      <c r="COA5"/>
      <c r="COB5"/>
      <c r="COC5"/>
      <c r="COD5"/>
      <c r="COE5"/>
      <c r="COF5"/>
      <c r="COG5"/>
      <c r="COH5"/>
      <c r="COI5"/>
      <c r="COJ5"/>
      <c r="COK5"/>
      <c r="COL5"/>
      <c r="COM5"/>
      <c r="CON5"/>
      <c r="COO5"/>
      <c r="COP5"/>
      <c r="COQ5"/>
      <c r="COR5"/>
      <c r="COS5"/>
      <c r="COT5"/>
      <c r="COU5"/>
      <c r="COV5"/>
      <c r="COW5"/>
      <c r="COX5"/>
      <c r="COY5"/>
      <c r="COZ5"/>
      <c r="CPA5"/>
      <c r="CPB5"/>
      <c r="CPC5"/>
      <c r="CPD5"/>
      <c r="CPE5"/>
      <c r="CPF5"/>
      <c r="CPG5"/>
      <c r="CPH5"/>
      <c r="CPI5"/>
      <c r="CPJ5"/>
      <c r="CPK5"/>
      <c r="CPL5"/>
      <c r="CPM5"/>
      <c r="CPN5"/>
      <c r="CPO5"/>
      <c r="CPP5"/>
      <c r="CPQ5"/>
      <c r="CPR5"/>
      <c r="CPS5"/>
      <c r="CPT5"/>
      <c r="CPU5"/>
      <c r="CPV5"/>
      <c r="CPW5"/>
      <c r="CPX5"/>
      <c r="CPY5"/>
      <c r="CPZ5"/>
      <c r="CQA5"/>
      <c r="CQB5"/>
      <c r="CQC5"/>
      <c r="CQD5"/>
      <c r="CQE5"/>
      <c r="CQF5"/>
      <c r="CQG5"/>
      <c r="CQH5"/>
      <c r="CQI5"/>
      <c r="CQJ5"/>
      <c r="CQK5"/>
      <c r="CQL5"/>
      <c r="CQM5"/>
      <c r="CQN5"/>
      <c r="CQO5"/>
      <c r="CQP5"/>
      <c r="CQQ5"/>
      <c r="CQR5"/>
      <c r="CQS5"/>
      <c r="CQT5"/>
      <c r="CQU5"/>
      <c r="CQV5"/>
      <c r="CQW5"/>
      <c r="CQX5"/>
      <c r="CQY5"/>
      <c r="CQZ5"/>
      <c r="CRA5"/>
      <c r="CRB5"/>
      <c r="CRC5"/>
      <c r="CRD5"/>
      <c r="CRE5"/>
      <c r="CRF5"/>
      <c r="CRG5"/>
      <c r="CRH5"/>
      <c r="CRI5"/>
      <c r="CRJ5"/>
      <c r="CRK5"/>
      <c r="CRL5"/>
      <c r="CRM5"/>
      <c r="CRN5"/>
      <c r="CRO5"/>
      <c r="CRP5"/>
      <c r="CRQ5"/>
      <c r="CRR5"/>
      <c r="CRS5"/>
      <c r="CRT5"/>
      <c r="CRU5"/>
      <c r="CRV5"/>
      <c r="CRW5"/>
      <c r="CRX5"/>
      <c r="CRY5"/>
      <c r="CRZ5"/>
      <c r="CSA5"/>
      <c r="CSB5"/>
      <c r="CSC5"/>
      <c r="CSD5"/>
      <c r="CSE5"/>
      <c r="CSF5"/>
      <c r="CSG5"/>
      <c r="CSH5"/>
      <c r="CSI5"/>
      <c r="CSJ5"/>
      <c r="CSK5"/>
      <c r="CSL5"/>
      <c r="CSM5"/>
      <c r="CSN5"/>
      <c r="CSO5"/>
      <c r="CSP5"/>
      <c r="CSQ5"/>
      <c r="CSR5"/>
      <c r="CSS5"/>
      <c r="CST5"/>
      <c r="CSU5"/>
      <c r="CSV5"/>
      <c r="CSW5"/>
      <c r="CSX5"/>
      <c r="CSY5"/>
      <c r="CSZ5"/>
      <c r="CTA5"/>
      <c r="CTB5"/>
      <c r="CTC5"/>
      <c r="CTD5"/>
      <c r="CTE5"/>
      <c r="CTF5"/>
      <c r="CTG5"/>
      <c r="CTH5"/>
      <c r="CTI5"/>
      <c r="CTJ5"/>
      <c r="CTK5"/>
      <c r="CTL5"/>
      <c r="CTM5"/>
      <c r="CTN5"/>
      <c r="CTO5"/>
      <c r="CTP5"/>
      <c r="CTQ5"/>
      <c r="CTR5"/>
      <c r="CTS5"/>
      <c r="CTT5"/>
      <c r="CTU5"/>
      <c r="CTV5"/>
      <c r="CTW5"/>
      <c r="CTX5"/>
      <c r="CTY5"/>
      <c r="CTZ5"/>
      <c r="CUA5"/>
      <c r="CUB5"/>
      <c r="CUC5"/>
      <c r="CUD5"/>
      <c r="CUE5"/>
      <c r="CUF5"/>
      <c r="CUG5"/>
      <c r="CUH5"/>
      <c r="CUI5"/>
      <c r="CUJ5"/>
      <c r="CUK5"/>
      <c r="CUL5"/>
      <c r="CUM5"/>
      <c r="CUN5"/>
      <c r="CUO5"/>
      <c r="CUP5"/>
      <c r="CUQ5"/>
      <c r="CUR5"/>
      <c r="CUS5"/>
      <c r="CUT5"/>
      <c r="CUU5"/>
      <c r="CUV5"/>
      <c r="CUW5"/>
      <c r="CUX5"/>
      <c r="CUY5"/>
      <c r="CUZ5"/>
      <c r="CVA5"/>
      <c r="CVB5"/>
      <c r="CVC5"/>
      <c r="CVD5"/>
      <c r="CVE5"/>
      <c r="CVF5"/>
      <c r="CVG5"/>
      <c r="CVH5"/>
      <c r="CVI5"/>
      <c r="CVJ5"/>
      <c r="CVK5"/>
      <c r="CVL5"/>
      <c r="CVM5"/>
      <c r="CVN5"/>
      <c r="CVO5"/>
      <c r="CVP5"/>
      <c r="CVQ5"/>
      <c r="CVR5"/>
      <c r="CVS5"/>
      <c r="CVT5"/>
      <c r="CVU5"/>
      <c r="CVV5"/>
      <c r="CVW5"/>
      <c r="CVX5"/>
      <c r="CVY5"/>
      <c r="CVZ5"/>
      <c r="CWA5"/>
      <c r="CWB5"/>
      <c r="CWC5"/>
      <c r="CWD5"/>
      <c r="CWE5"/>
      <c r="CWF5"/>
      <c r="CWG5"/>
      <c r="CWH5"/>
      <c r="CWI5"/>
      <c r="CWJ5"/>
      <c r="CWK5"/>
      <c r="CWL5"/>
      <c r="CWM5"/>
      <c r="CWN5"/>
      <c r="CWO5"/>
      <c r="CWP5"/>
      <c r="CWQ5"/>
      <c r="CWR5"/>
      <c r="CWS5"/>
      <c r="CWT5"/>
      <c r="CWU5"/>
      <c r="CWV5"/>
      <c r="CWW5"/>
      <c r="CWX5"/>
      <c r="CWY5"/>
      <c r="CWZ5"/>
      <c r="CXA5"/>
      <c r="CXB5"/>
      <c r="CXC5"/>
      <c r="CXD5"/>
      <c r="CXE5"/>
      <c r="CXF5"/>
      <c r="CXG5"/>
      <c r="CXH5"/>
      <c r="CXI5"/>
      <c r="CXJ5"/>
      <c r="CXK5"/>
      <c r="CXL5"/>
      <c r="CXM5"/>
      <c r="CXN5"/>
      <c r="CXO5"/>
      <c r="CXP5"/>
      <c r="CXQ5"/>
      <c r="CXR5"/>
      <c r="CXS5"/>
      <c r="CXT5"/>
      <c r="CXU5"/>
      <c r="CXV5"/>
      <c r="CXW5"/>
      <c r="CXX5"/>
      <c r="CXY5"/>
      <c r="CXZ5"/>
      <c r="CYA5"/>
      <c r="CYB5"/>
      <c r="CYC5"/>
      <c r="CYD5"/>
      <c r="CYE5"/>
      <c r="CYF5"/>
      <c r="CYG5"/>
      <c r="CYH5"/>
      <c r="CYI5"/>
      <c r="CYJ5"/>
      <c r="CYK5"/>
      <c r="CYL5"/>
      <c r="CYM5"/>
      <c r="CYN5"/>
      <c r="CYO5"/>
      <c r="CYP5"/>
      <c r="CYQ5"/>
      <c r="CYR5"/>
      <c r="CYS5"/>
      <c r="CYT5"/>
      <c r="CYU5"/>
      <c r="CYV5"/>
      <c r="CYW5"/>
      <c r="CYX5"/>
      <c r="CYY5"/>
      <c r="CYZ5"/>
      <c r="CZA5"/>
      <c r="CZB5"/>
      <c r="CZC5"/>
      <c r="CZD5"/>
      <c r="CZE5"/>
      <c r="CZF5"/>
      <c r="CZG5"/>
      <c r="CZH5"/>
      <c r="CZI5"/>
      <c r="CZJ5"/>
      <c r="CZK5"/>
      <c r="CZL5"/>
      <c r="CZM5"/>
      <c r="CZN5"/>
      <c r="CZO5"/>
      <c r="CZP5"/>
      <c r="CZQ5"/>
      <c r="CZR5"/>
      <c r="CZS5"/>
      <c r="CZT5"/>
      <c r="CZU5"/>
      <c r="CZV5"/>
      <c r="CZW5"/>
      <c r="CZX5"/>
      <c r="CZY5"/>
      <c r="CZZ5"/>
      <c r="DAA5"/>
      <c r="DAB5"/>
      <c r="DAC5"/>
      <c r="DAD5"/>
      <c r="DAE5"/>
      <c r="DAF5"/>
      <c r="DAG5"/>
      <c r="DAH5"/>
      <c r="DAI5"/>
      <c r="DAJ5"/>
      <c r="DAK5"/>
      <c r="DAL5"/>
      <c r="DAM5"/>
      <c r="DAN5"/>
      <c r="DAO5"/>
      <c r="DAP5"/>
      <c r="DAQ5"/>
      <c r="DAR5"/>
      <c r="DAS5"/>
      <c r="DAT5"/>
      <c r="DAU5"/>
      <c r="DAV5"/>
      <c r="DAW5"/>
      <c r="DAX5"/>
      <c r="DAY5"/>
      <c r="DAZ5"/>
      <c r="DBA5"/>
      <c r="DBB5"/>
      <c r="DBC5"/>
      <c r="DBD5"/>
      <c r="DBE5"/>
      <c r="DBF5"/>
      <c r="DBG5"/>
      <c r="DBH5"/>
      <c r="DBI5"/>
      <c r="DBJ5"/>
      <c r="DBK5"/>
      <c r="DBL5"/>
      <c r="DBM5"/>
      <c r="DBN5"/>
      <c r="DBO5"/>
      <c r="DBP5"/>
      <c r="DBQ5"/>
      <c r="DBR5"/>
      <c r="DBS5"/>
      <c r="DBT5"/>
      <c r="DBU5"/>
      <c r="DBV5"/>
      <c r="DBW5"/>
      <c r="DBX5"/>
      <c r="DBY5"/>
      <c r="DBZ5"/>
      <c r="DCA5"/>
      <c r="DCB5"/>
      <c r="DCC5"/>
      <c r="DCD5"/>
      <c r="DCE5"/>
      <c r="DCF5"/>
      <c r="DCG5"/>
      <c r="DCH5"/>
      <c r="DCI5"/>
      <c r="DCJ5"/>
      <c r="DCK5"/>
      <c r="DCL5"/>
      <c r="DCM5"/>
      <c r="DCN5"/>
      <c r="DCO5"/>
      <c r="DCP5"/>
      <c r="DCQ5"/>
      <c r="DCR5"/>
      <c r="DCS5"/>
      <c r="DCT5"/>
      <c r="DCU5"/>
      <c r="DCV5"/>
      <c r="DCW5"/>
      <c r="DCX5"/>
      <c r="DCY5"/>
      <c r="DCZ5"/>
      <c r="DDA5"/>
      <c r="DDB5"/>
      <c r="DDC5"/>
      <c r="DDD5"/>
      <c r="DDE5"/>
      <c r="DDF5"/>
      <c r="DDG5"/>
      <c r="DDH5"/>
      <c r="DDI5"/>
      <c r="DDJ5"/>
      <c r="DDK5"/>
      <c r="DDL5"/>
      <c r="DDM5"/>
      <c r="DDN5"/>
      <c r="DDO5"/>
      <c r="DDP5"/>
      <c r="DDQ5"/>
      <c r="DDR5"/>
      <c r="DDS5"/>
      <c r="DDT5"/>
      <c r="DDU5"/>
      <c r="DDV5"/>
      <c r="DDW5"/>
      <c r="DDX5"/>
      <c r="DDY5"/>
      <c r="DDZ5"/>
      <c r="DEA5"/>
      <c r="DEB5"/>
      <c r="DEC5"/>
      <c r="DED5"/>
      <c r="DEE5"/>
      <c r="DEF5"/>
      <c r="DEG5"/>
      <c r="DEH5"/>
      <c r="DEI5"/>
      <c r="DEJ5"/>
      <c r="DEK5"/>
      <c r="DEL5"/>
      <c r="DEM5"/>
      <c r="DEN5"/>
      <c r="DEO5"/>
      <c r="DEP5"/>
      <c r="DEQ5"/>
      <c r="DER5"/>
      <c r="DES5"/>
      <c r="DET5"/>
      <c r="DEU5"/>
      <c r="DEV5"/>
      <c r="DEW5"/>
      <c r="DEX5"/>
      <c r="DEY5"/>
      <c r="DEZ5"/>
      <c r="DFA5"/>
      <c r="DFB5"/>
      <c r="DFC5"/>
      <c r="DFD5"/>
      <c r="DFE5"/>
      <c r="DFF5"/>
      <c r="DFG5"/>
      <c r="DFH5"/>
      <c r="DFI5"/>
      <c r="DFJ5"/>
      <c r="DFK5"/>
      <c r="DFL5"/>
      <c r="DFM5"/>
      <c r="DFN5"/>
      <c r="DFO5"/>
      <c r="DFP5"/>
      <c r="DFQ5"/>
      <c r="DFR5"/>
      <c r="DFS5"/>
      <c r="DFT5"/>
      <c r="DFU5"/>
      <c r="DFV5"/>
      <c r="DFW5"/>
      <c r="DFX5"/>
      <c r="DFY5"/>
      <c r="DFZ5"/>
      <c r="DGA5"/>
      <c r="DGB5"/>
      <c r="DGC5"/>
      <c r="DGD5"/>
      <c r="DGE5"/>
      <c r="DGF5"/>
      <c r="DGG5"/>
      <c r="DGH5"/>
      <c r="DGI5"/>
      <c r="DGJ5"/>
      <c r="DGK5"/>
      <c r="DGL5"/>
      <c r="DGM5"/>
      <c r="DGN5"/>
      <c r="DGO5"/>
      <c r="DGP5"/>
      <c r="DGQ5"/>
      <c r="DGR5"/>
      <c r="DGS5"/>
      <c r="DGT5"/>
      <c r="DGU5"/>
      <c r="DGV5"/>
      <c r="DGW5"/>
      <c r="DGX5"/>
      <c r="DGY5"/>
      <c r="DGZ5"/>
      <c r="DHA5"/>
      <c r="DHB5"/>
      <c r="DHC5"/>
      <c r="DHD5"/>
      <c r="DHE5"/>
      <c r="DHF5"/>
      <c r="DHG5"/>
      <c r="DHH5"/>
      <c r="DHI5"/>
      <c r="DHJ5"/>
      <c r="DHK5"/>
      <c r="DHL5"/>
      <c r="DHM5"/>
      <c r="DHN5"/>
      <c r="DHO5"/>
      <c r="DHP5"/>
      <c r="DHQ5"/>
      <c r="DHR5"/>
      <c r="DHS5"/>
      <c r="DHT5"/>
      <c r="DHU5"/>
      <c r="DHV5"/>
      <c r="DHW5"/>
      <c r="DHX5"/>
      <c r="DHY5"/>
      <c r="DHZ5"/>
      <c r="DIA5"/>
      <c r="DIB5"/>
      <c r="DIC5"/>
      <c r="DID5"/>
      <c r="DIE5"/>
      <c r="DIF5"/>
      <c r="DIG5"/>
      <c r="DIH5"/>
      <c r="DII5"/>
      <c r="DIJ5"/>
      <c r="DIK5"/>
      <c r="DIL5"/>
      <c r="DIM5"/>
      <c r="DIN5"/>
      <c r="DIO5"/>
      <c r="DIP5"/>
      <c r="DIQ5"/>
      <c r="DIR5"/>
      <c r="DIS5"/>
      <c r="DIT5"/>
      <c r="DIU5"/>
      <c r="DIV5"/>
      <c r="DIW5"/>
      <c r="DIX5"/>
      <c r="DIY5"/>
      <c r="DIZ5"/>
      <c r="DJA5"/>
      <c r="DJB5"/>
      <c r="DJC5"/>
      <c r="DJD5"/>
      <c r="DJE5"/>
      <c r="DJF5"/>
      <c r="DJG5"/>
      <c r="DJH5"/>
      <c r="DJI5"/>
      <c r="DJJ5"/>
      <c r="DJK5"/>
      <c r="DJL5"/>
      <c r="DJM5"/>
      <c r="DJN5"/>
      <c r="DJO5"/>
      <c r="DJP5"/>
      <c r="DJQ5"/>
      <c r="DJR5"/>
      <c r="DJS5"/>
      <c r="DJT5"/>
      <c r="DJU5"/>
      <c r="DJV5"/>
      <c r="DJW5"/>
      <c r="DJX5"/>
      <c r="DJY5"/>
      <c r="DJZ5"/>
      <c r="DKA5"/>
      <c r="DKB5"/>
      <c r="DKC5"/>
      <c r="DKD5"/>
      <c r="DKE5"/>
      <c r="DKF5"/>
      <c r="DKG5"/>
      <c r="DKH5"/>
      <c r="DKI5"/>
      <c r="DKJ5"/>
      <c r="DKK5"/>
      <c r="DKL5"/>
      <c r="DKM5"/>
      <c r="DKN5"/>
      <c r="DKO5"/>
      <c r="DKP5"/>
      <c r="DKQ5"/>
      <c r="DKR5"/>
      <c r="DKS5"/>
      <c r="DKT5"/>
      <c r="DKU5"/>
      <c r="DKV5"/>
      <c r="DKW5"/>
      <c r="DKX5"/>
      <c r="DKY5"/>
      <c r="DKZ5"/>
      <c r="DLA5"/>
      <c r="DLB5"/>
      <c r="DLC5"/>
      <c r="DLD5"/>
      <c r="DLE5"/>
      <c r="DLF5"/>
      <c r="DLG5"/>
      <c r="DLH5"/>
      <c r="DLI5"/>
      <c r="DLJ5"/>
      <c r="DLK5"/>
      <c r="DLL5"/>
      <c r="DLM5"/>
      <c r="DLN5"/>
      <c r="DLO5"/>
      <c r="DLP5"/>
      <c r="DLQ5"/>
      <c r="DLR5"/>
      <c r="DLS5"/>
      <c r="DLT5"/>
      <c r="DLU5"/>
      <c r="DLV5"/>
      <c r="DLW5"/>
      <c r="DLX5"/>
      <c r="DLY5"/>
      <c r="DLZ5"/>
      <c r="DMA5"/>
      <c r="DMB5"/>
      <c r="DMC5"/>
      <c r="DMD5"/>
      <c r="DME5"/>
      <c r="DMF5"/>
      <c r="DMG5"/>
      <c r="DMH5"/>
      <c r="DMI5"/>
      <c r="DMJ5"/>
      <c r="DMK5"/>
      <c r="DML5"/>
      <c r="DMM5"/>
      <c r="DMN5"/>
      <c r="DMO5"/>
      <c r="DMP5"/>
      <c r="DMQ5"/>
      <c r="DMR5"/>
      <c r="DMS5"/>
      <c r="DMT5"/>
      <c r="DMU5"/>
      <c r="DMV5"/>
      <c r="DMW5"/>
      <c r="DMX5"/>
      <c r="DMY5"/>
      <c r="DMZ5"/>
      <c r="DNA5"/>
      <c r="DNB5"/>
      <c r="DNC5"/>
      <c r="DND5"/>
      <c r="DNE5"/>
      <c r="DNF5"/>
      <c r="DNG5"/>
      <c r="DNH5"/>
      <c r="DNI5"/>
      <c r="DNJ5"/>
      <c r="DNK5"/>
      <c r="DNL5"/>
      <c r="DNM5"/>
      <c r="DNN5"/>
      <c r="DNO5"/>
      <c r="DNP5"/>
      <c r="DNQ5"/>
      <c r="DNR5"/>
      <c r="DNS5"/>
      <c r="DNT5"/>
      <c r="DNU5"/>
      <c r="DNV5"/>
      <c r="DNW5"/>
      <c r="DNX5"/>
      <c r="DNY5"/>
      <c r="DNZ5"/>
      <c r="DOA5"/>
      <c r="DOB5"/>
      <c r="DOC5"/>
      <c r="DOD5"/>
      <c r="DOE5"/>
      <c r="DOF5"/>
      <c r="DOG5"/>
      <c r="DOH5"/>
      <c r="DOI5"/>
      <c r="DOJ5"/>
      <c r="DOK5"/>
      <c r="DOL5"/>
      <c r="DOM5"/>
      <c r="DON5"/>
      <c r="DOO5"/>
      <c r="DOP5"/>
      <c r="DOQ5"/>
      <c r="DOR5"/>
      <c r="DOS5"/>
      <c r="DOT5"/>
      <c r="DOU5"/>
      <c r="DOV5"/>
      <c r="DOW5"/>
      <c r="DOX5"/>
      <c r="DOY5"/>
      <c r="DOZ5"/>
      <c r="DPA5"/>
      <c r="DPB5"/>
      <c r="DPC5"/>
      <c r="DPD5"/>
      <c r="DPE5"/>
      <c r="DPF5"/>
      <c r="DPG5"/>
      <c r="DPH5"/>
      <c r="DPI5"/>
      <c r="DPJ5"/>
      <c r="DPK5"/>
      <c r="DPL5"/>
      <c r="DPM5"/>
      <c r="DPN5"/>
      <c r="DPO5"/>
      <c r="DPP5"/>
      <c r="DPQ5"/>
      <c r="DPR5"/>
      <c r="DPS5"/>
      <c r="DPT5"/>
      <c r="DPU5"/>
      <c r="DPV5"/>
      <c r="DPW5"/>
      <c r="DPX5"/>
      <c r="DPY5"/>
      <c r="DPZ5"/>
      <c r="DQA5"/>
      <c r="DQB5"/>
      <c r="DQC5"/>
      <c r="DQD5"/>
      <c r="DQE5"/>
      <c r="DQF5"/>
      <c r="DQG5"/>
      <c r="DQH5"/>
      <c r="DQI5"/>
      <c r="DQJ5"/>
      <c r="DQK5"/>
      <c r="DQL5"/>
      <c r="DQM5"/>
      <c r="DQN5"/>
      <c r="DQO5"/>
      <c r="DQP5"/>
      <c r="DQQ5"/>
      <c r="DQR5"/>
      <c r="DQS5"/>
      <c r="DQT5"/>
      <c r="DQU5"/>
      <c r="DQV5"/>
      <c r="DQW5"/>
      <c r="DQX5"/>
      <c r="DQY5"/>
      <c r="DQZ5"/>
      <c r="DRA5"/>
      <c r="DRB5"/>
      <c r="DRC5"/>
      <c r="DRD5"/>
      <c r="DRE5"/>
      <c r="DRF5"/>
      <c r="DRG5"/>
      <c r="DRH5"/>
      <c r="DRI5"/>
      <c r="DRJ5"/>
      <c r="DRK5"/>
      <c r="DRL5"/>
      <c r="DRM5"/>
      <c r="DRN5"/>
      <c r="DRO5"/>
      <c r="DRP5"/>
      <c r="DRQ5"/>
      <c r="DRR5"/>
      <c r="DRS5"/>
      <c r="DRT5"/>
      <c r="DRU5"/>
      <c r="DRV5"/>
      <c r="DRW5"/>
      <c r="DRX5"/>
      <c r="DRY5"/>
      <c r="DRZ5"/>
      <c r="DSA5"/>
      <c r="DSB5"/>
      <c r="DSC5"/>
      <c r="DSD5"/>
      <c r="DSE5"/>
      <c r="DSF5"/>
      <c r="DSG5"/>
      <c r="DSH5"/>
      <c r="DSI5"/>
      <c r="DSJ5"/>
      <c r="DSK5"/>
      <c r="DSL5"/>
      <c r="DSM5"/>
      <c r="DSN5"/>
      <c r="DSO5"/>
      <c r="DSP5"/>
      <c r="DSQ5"/>
      <c r="DSR5"/>
      <c r="DSS5"/>
      <c r="DST5"/>
      <c r="DSU5"/>
      <c r="DSV5"/>
      <c r="DSW5"/>
      <c r="DSX5"/>
      <c r="DSY5"/>
      <c r="DSZ5"/>
      <c r="DTA5"/>
      <c r="DTB5"/>
      <c r="DTC5"/>
      <c r="DTD5"/>
      <c r="DTE5"/>
      <c r="DTF5"/>
      <c r="DTG5"/>
      <c r="DTH5"/>
      <c r="DTI5"/>
      <c r="DTJ5"/>
      <c r="DTK5"/>
      <c r="DTL5"/>
      <c r="DTM5"/>
      <c r="DTN5"/>
      <c r="DTO5"/>
      <c r="DTP5"/>
      <c r="DTQ5"/>
      <c r="DTR5"/>
      <c r="DTS5"/>
      <c r="DTT5"/>
      <c r="DTU5"/>
      <c r="DTV5"/>
      <c r="DTW5"/>
      <c r="DTX5"/>
      <c r="DTY5"/>
      <c r="DTZ5"/>
      <c r="DUA5"/>
      <c r="DUB5"/>
      <c r="DUC5"/>
      <c r="DUD5"/>
      <c r="DUE5"/>
      <c r="DUF5"/>
      <c r="DUG5"/>
      <c r="DUH5"/>
      <c r="DUI5"/>
      <c r="DUJ5"/>
      <c r="DUK5"/>
      <c r="DUL5"/>
      <c r="DUM5"/>
      <c r="DUN5"/>
      <c r="DUO5"/>
      <c r="DUP5"/>
      <c r="DUQ5"/>
      <c r="DUR5"/>
      <c r="DUS5"/>
      <c r="DUT5"/>
      <c r="DUU5"/>
      <c r="DUV5"/>
      <c r="DUW5"/>
      <c r="DUX5"/>
      <c r="DUY5"/>
      <c r="DUZ5"/>
      <c r="DVA5"/>
      <c r="DVB5"/>
      <c r="DVC5"/>
      <c r="DVD5"/>
      <c r="DVE5"/>
      <c r="DVF5"/>
      <c r="DVG5"/>
      <c r="DVH5"/>
      <c r="DVI5"/>
      <c r="DVJ5"/>
      <c r="DVK5"/>
      <c r="DVL5"/>
      <c r="DVM5"/>
      <c r="DVN5"/>
      <c r="DVO5"/>
      <c r="DVP5"/>
      <c r="DVQ5"/>
      <c r="DVR5"/>
      <c r="DVS5"/>
      <c r="DVT5"/>
      <c r="DVU5"/>
      <c r="DVV5"/>
      <c r="DVW5"/>
      <c r="DVX5"/>
      <c r="DVY5"/>
      <c r="DVZ5"/>
      <c r="DWA5"/>
      <c r="DWB5"/>
      <c r="DWC5"/>
      <c r="DWD5"/>
      <c r="DWE5"/>
      <c r="DWF5"/>
      <c r="DWG5"/>
      <c r="DWH5"/>
      <c r="DWI5"/>
      <c r="DWJ5"/>
      <c r="DWK5"/>
      <c r="DWL5"/>
      <c r="DWM5"/>
      <c r="DWN5"/>
      <c r="DWO5"/>
      <c r="DWP5"/>
      <c r="DWQ5"/>
      <c r="DWR5"/>
      <c r="DWS5"/>
      <c r="DWT5"/>
      <c r="DWU5"/>
      <c r="DWV5"/>
      <c r="DWW5"/>
      <c r="DWX5"/>
      <c r="DWY5"/>
      <c r="DWZ5"/>
      <c r="DXA5"/>
      <c r="DXB5"/>
      <c r="DXC5"/>
      <c r="DXD5"/>
      <c r="DXE5"/>
      <c r="DXF5"/>
      <c r="DXG5"/>
      <c r="DXH5"/>
      <c r="DXI5"/>
      <c r="DXJ5"/>
      <c r="DXK5"/>
      <c r="DXL5"/>
      <c r="DXM5"/>
      <c r="DXN5"/>
      <c r="DXO5"/>
      <c r="DXP5"/>
      <c r="DXQ5"/>
      <c r="DXR5"/>
      <c r="DXS5"/>
      <c r="DXT5"/>
      <c r="DXU5"/>
      <c r="DXV5"/>
      <c r="DXW5"/>
      <c r="DXX5"/>
      <c r="DXY5"/>
      <c r="DXZ5"/>
      <c r="DYA5"/>
      <c r="DYB5"/>
      <c r="DYC5"/>
      <c r="DYD5"/>
      <c r="DYE5"/>
      <c r="DYF5"/>
      <c r="DYG5"/>
      <c r="DYH5"/>
      <c r="DYI5"/>
      <c r="DYJ5"/>
      <c r="DYK5"/>
      <c r="DYL5"/>
      <c r="DYM5"/>
      <c r="DYN5"/>
      <c r="DYO5"/>
      <c r="DYP5"/>
      <c r="DYQ5"/>
      <c r="DYR5"/>
      <c r="DYS5"/>
      <c r="DYT5"/>
      <c r="DYU5"/>
      <c r="DYV5"/>
      <c r="DYW5"/>
      <c r="DYX5"/>
      <c r="DYY5"/>
      <c r="DYZ5"/>
      <c r="DZA5"/>
      <c r="DZB5"/>
      <c r="DZC5"/>
      <c r="DZD5"/>
      <c r="DZE5"/>
      <c r="DZF5"/>
      <c r="DZG5"/>
      <c r="DZH5"/>
      <c r="DZI5"/>
      <c r="DZJ5"/>
      <c r="DZK5"/>
      <c r="DZL5"/>
      <c r="DZM5"/>
      <c r="DZN5"/>
      <c r="DZO5"/>
      <c r="DZP5"/>
      <c r="DZQ5"/>
      <c r="DZR5"/>
      <c r="DZS5"/>
      <c r="DZT5"/>
      <c r="DZU5"/>
      <c r="DZV5"/>
      <c r="DZW5"/>
      <c r="DZX5"/>
      <c r="DZY5"/>
      <c r="DZZ5"/>
      <c r="EAA5"/>
      <c r="EAB5"/>
      <c r="EAC5"/>
      <c r="EAD5"/>
      <c r="EAE5"/>
      <c r="EAF5"/>
      <c r="EAG5"/>
      <c r="EAH5"/>
      <c r="EAI5"/>
      <c r="EAJ5"/>
      <c r="EAK5"/>
      <c r="EAL5"/>
      <c r="EAM5"/>
      <c r="EAN5"/>
      <c r="EAO5"/>
      <c r="EAP5"/>
      <c r="EAQ5"/>
      <c r="EAR5"/>
      <c r="EAS5"/>
      <c r="EAT5"/>
      <c r="EAU5"/>
      <c r="EAV5"/>
      <c r="EAW5"/>
      <c r="EAX5"/>
      <c r="EAY5"/>
      <c r="EAZ5"/>
      <c r="EBA5"/>
      <c r="EBB5"/>
      <c r="EBC5"/>
      <c r="EBD5"/>
      <c r="EBE5"/>
      <c r="EBF5"/>
      <c r="EBG5"/>
      <c r="EBH5"/>
      <c r="EBI5"/>
      <c r="EBJ5"/>
      <c r="EBK5"/>
      <c r="EBL5"/>
      <c r="EBM5"/>
      <c r="EBN5"/>
      <c r="EBO5"/>
      <c r="EBP5"/>
      <c r="EBQ5"/>
      <c r="EBR5"/>
      <c r="EBS5"/>
      <c r="EBT5"/>
      <c r="EBU5"/>
      <c r="EBV5"/>
      <c r="EBW5"/>
      <c r="EBX5"/>
      <c r="EBY5"/>
      <c r="EBZ5"/>
      <c r="ECA5"/>
      <c r="ECB5"/>
      <c r="ECC5"/>
      <c r="ECD5"/>
      <c r="ECE5"/>
      <c r="ECF5"/>
      <c r="ECG5"/>
      <c r="ECH5"/>
      <c r="ECI5"/>
      <c r="ECJ5"/>
      <c r="ECK5"/>
      <c r="ECL5"/>
      <c r="ECM5"/>
      <c r="ECN5"/>
      <c r="ECO5"/>
      <c r="ECP5"/>
      <c r="ECQ5"/>
      <c r="ECR5"/>
      <c r="ECS5"/>
      <c r="ECT5"/>
      <c r="ECU5"/>
      <c r="ECV5"/>
      <c r="ECW5"/>
      <c r="ECX5"/>
      <c r="ECY5"/>
      <c r="ECZ5"/>
      <c r="EDA5"/>
      <c r="EDB5"/>
      <c r="EDC5"/>
      <c r="EDD5"/>
      <c r="EDE5"/>
      <c r="EDF5"/>
      <c r="EDG5"/>
      <c r="EDH5"/>
      <c r="EDI5"/>
      <c r="EDJ5"/>
      <c r="EDK5"/>
      <c r="EDL5"/>
      <c r="EDM5"/>
      <c r="EDN5"/>
      <c r="EDO5"/>
      <c r="EDP5"/>
      <c r="EDQ5"/>
      <c r="EDR5"/>
      <c r="EDS5"/>
      <c r="EDT5"/>
      <c r="EDU5"/>
      <c r="EDV5"/>
      <c r="EDW5"/>
      <c r="EDX5"/>
      <c r="EDY5"/>
      <c r="EDZ5"/>
      <c r="EEA5"/>
      <c r="EEB5"/>
      <c r="EEC5"/>
      <c r="EED5"/>
      <c r="EEE5"/>
      <c r="EEF5"/>
      <c r="EEG5"/>
      <c r="EEH5"/>
      <c r="EEI5"/>
      <c r="EEJ5"/>
      <c r="EEK5"/>
      <c r="EEL5"/>
      <c r="EEM5"/>
      <c r="EEN5"/>
      <c r="EEO5"/>
      <c r="EEP5"/>
      <c r="EEQ5"/>
      <c r="EER5"/>
      <c r="EES5"/>
      <c r="EET5"/>
      <c r="EEU5"/>
      <c r="EEV5"/>
      <c r="EEW5"/>
      <c r="EEX5"/>
      <c r="EEY5"/>
      <c r="EEZ5"/>
      <c r="EFA5"/>
      <c r="EFB5"/>
      <c r="EFC5"/>
      <c r="EFD5"/>
      <c r="EFE5"/>
      <c r="EFF5"/>
      <c r="EFG5"/>
      <c r="EFH5"/>
      <c r="EFI5"/>
      <c r="EFJ5"/>
      <c r="EFK5"/>
      <c r="EFL5"/>
      <c r="EFM5"/>
      <c r="EFN5"/>
      <c r="EFO5"/>
      <c r="EFP5"/>
      <c r="EFQ5"/>
      <c r="EFR5"/>
      <c r="EFS5"/>
      <c r="EFT5"/>
      <c r="EFU5"/>
      <c r="EFV5"/>
      <c r="EFW5"/>
      <c r="EFX5"/>
      <c r="EFY5"/>
      <c r="EFZ5"/>
      <c r="EGA5"/>
      <c r="EGB5"/>
      <c r="EGC5"/>
      <c r="EGD5"/>
      <c r="EGE5"/>
      <c r="EGF5"/>
      <c r="EGG5"/>
      <c r="EGH5"/>
      <c r="EGI5"/>
      <c r="EGJ5"/>
      <c r="EGK5"/>
      <c r="EGL5"/>
      <c r="EGM5"/>
      <c r="EGN5"/>
      <c r="EGO5"/>
      <c r="EGP5"/>
      <c r="EGQ5"/>
      <c r="EGR5"/>
      <c r="EGS5"/>
      <c r="EGT5"/>
      <c r="EGU5"/>
      <c r="EGV5"/>
      <c r="EGW5"/>
      <c r="EGX5"/>
      <c r="EGY5"/>
      <c r="EGZ5"/>
      <c r="EHA5"/>
      <c r="EHB5"/>
      <c r="EHC5"/>
      <c r="EHD5"/>
      <c r="EHE5"/>
      <c r="EHF5"/>
      <c r="EHG5"/>
      <c r="EHH5"/>
      <c r="EHI5"/>
      <c r="EHJ5"/>
      <c r="EHK5"/>
      <c r="EHL5"/>
      <c r="EHM5"/>
      <c r="EHN5"/>
      <c r="EHO5"/>
      <c r="EHP5"/>
      <c r="EHQ5"/>
      <c r="EHR5"/>
      <c r="EHS5"/>
      <c r="EHT5"/>
      <c r="EHU5"/>
      <c r="EHV5"/>
      <c r="EHW5"/>
      <c r="EHX5"/>
      <c r="EHY5"/>
      <c r="EHZ5"/>
      <c r="EIA5"/>
      <c r="EIB5"/>
      <c r="EIC5"/>
      <c r="EID5"/>
      <c r="EIE5"/>
      <c r="EIF5"/>
      <c r="EIG5"/>
      <c r="EIH5"/>
      <c r="EII5"/>
      <c r="EIJ5"/>
      <c r="EIK5"/>
      <c r="EIL5"/>
      <c r="EIM5"/>
      <c r="EIN5"/>
      <c r="EIO5"/>
      <c r="EIP5"/>
      <c r="EIQ5"/>
      <c r="EIR5"/>
      <c r="EIS5"/>
      <c r="EIT5"/>
      <c r="EIU5"/>
      <c r="EIV5"/>
      <c r="EIW5"/>
      <c r="EIX5"/>
      <c r="EIY5"/>
      <c r="EIZ5"/>
      <c r="EJA5"/>
      <c r="EJB5"/>
      <c r="EJC5"/>
      <c r="EJD5"/>
      <c r="EJE5"/>
      <c r="EJF5"/>
      <c r="EJG5"/>
      <c r="EJH5"/>
      <c r="EJI5"/>
      <c r="EJJ5"/>
      <c r="EJK5"/>
      <c r="EJL5"/>
      <c r="EJM5"/>
      <c r="EJN5"/>
      <c r="EJO5"/>
      <c r="EJP5"/>
      <c r="EJQ5"/>
      <c r="EJR5"/>
      <c r="EJS5"/>
      <c r="EJT5"/>
      <c r="EJU5"/>
      <c r="EJV5"/>
      <c r="EJW5"/>
      <c r="EJX5"/>
      <c r="EJY5"/>
      <c r="EJZ5"/>
      <c r="EKA5"/>
      <c r="EKB5"/>
      <c r="EKC5"/>
      <c r="EKD5"/>
      <c r="EKE5"/>
      <c r="EKF5"/>
      <c r="EKG5"/>
      <c r="EKH5"/>
      <c r="EKI5"/>
      <c r="EKJ5"/>
      <c r="EKK5"/>
      <c r="EKL5"/>
      <c r="EKM5"/>
      <c r="EKN5"/>
      <c r="EKO5"/>
      <c r="EKP5"/>
      <c r="EKQ5"/>
      <c r="EKR5"/>
      <c r="EKS5"/>
      <c r="EKT5"/>
      <c r="EKU5"/>
      <c r="EKV5"/>
      <c r="EKW5"/>
      <c r="EKX5"/>
      <c r="EKY5"/>
      <c r="EKZ5"/>
      <c r="ELA5"/>
      <c r="ELB5"/>
      <c r="ELC5"/>
      <c r="ELD5"/>
      <c r="ELE5"/>
      <c r="ELF5"/>
      <c r="ELG5"/>
      <c r="ELH5"/>
      <c r="ELI5"/>
      <c r="ELJ5"/>
      <c r="ELK5"/>
      <c r="ELL5"/>
      <c r="ELM5"/>
      <c r="ELN5"/>
      <c r="ELO5"/>
      <c r="ELP5"/>
      <c r="ELQ5"/>
      <c r="ELR5"/>
      <c r="ELS5"/>
      <c r="ELT5"/>
      <c r="ELU5"/>
      <c r="ELV5"/>
      <c r="ELW5"/>
      <c r="ELX5"/>
      <c r="ELY5"/>
      <c r="ELZ5"/>
      <c r="EMA5"/>
      <c r="EMB5"/>
      <c r="EMC5"/>
      <c r="EMD5"/>
      <c r="EME5"/>
      <c r="EMF5"/>
      <c r="EMG5"/>
      <c r="EMH5"/>
      <c r="EMI5"/>
      <c r="EMJ5"/>
      <c r="EMK5"/>
      <c r="EML5"/>
      <c r="EMM5"/>
      <c r="EMN5"/>
      <c r="EMO5"/>
      <c r="EMP5"/>
      <c r="EMQ5"/>
      <c r="EMR5"/>
      <c r="EMS5"/>
      <c r="EMT5"/>
      <c r="EMU5"/>
      <c r="EMV5"/>
      <c r="EMW5"/>
      <c r="EMX5"/>
      <c r="EMY5"/>
      <c r="EMZ5"/>
      <c r="ENA5"/>
      <c r="ENB5"/>
      <c r="ENC5"/>
      <c r="END5"/>
      <c r="ENE5"/>
      <c r="ENF5"/>
      <c r="ENG5"/>
      <c r="ENH5"/>
      <c r="ENI5"/>
      <c r="ENJ5"/>
      <c r="ENK5"/>
      <c r="ENL5"/>
      <c r="ENM5"/>
      <c r="ENN5"/>
      <c r="ENO5"/>
      <c r="ENP5"/>
      <c r="ENQ5"/>
      <c r="ENR5"/>
      <c r="ENS5"/>
      <c r="ENT5"/>
      <c r="ENU5"/>
      <c r="ENV5"/>
      <c r="ENW5"/>
      <c r="ENX5"/>
      <c r="ENY5"/>
      <c r="ENZ5"/>
      <c r="EOA5"/>
      <c r="EOB5"/>
      <c r="EOC5"/>
      <c r="EOD5"/>
      <c r="EOE5"/>
      <c r="EOF5"/>
      <c r="EOG5"/>
      <c r="EOH5"/>
      <c r="EOI5"/>
      <c r="EOJ5"/>
      <c r="EOK5"/>
      <c r="EOL5"/>
      <c r="EOM5"/>
      <c r="EON5"/>
      <c r="EOO5"/>
      <c r="EOP5"/>
      <c r="EOQ5"/>
      <c r="EOR5"/>
      <c r="EOS5"/>
      <c r="EOT5"/>
      <c r="EOU5"/>
      <c r="EOV5"/>
      <c r="EOW5"/>
      <c r="EOX5"/>
      <c r="EOY5"/>
      <c r="EOZ5"/>
      <c r="EPA5"/>
      <c r="EPB5"/>
      <c r="EPC5"/>
      <c r="EPD5"/>
      <c r="EPE5"/>
      <c r="EPF5"/>
      <c r="EPG5"/>
      <c r="EPH5"/>
      <c r="EPI5"/>
      <c r="EPJ5"/>
      <c r="EPK5"/>
      <c r="EPL5"/>
      <c r="EPM5"/>
      <c r="EPN5"/>
      <c r="EPO5"/>
      <c r="EPP5"/>
      <c r="EPQ5"/>
      <c r="EPR5"/>
      <c r="EPS5"/>
      <c r="EPT5"/>
      <c r="EPU5"/>
      <c r="EPV5"/>
      <c r="EPW5"/>
      <c r="EPX5"/>
      <c r="EPY5"/>
      <c r="EPZ5"/>
      <c r="EQA5"/>
      <c r="EQB5"/>
      <c r="EQC5"/>
      <c r="EQD5"/>
      <c r="EQE5"/>
      <c r="EQF5"/>
      <c r="EQG5"/>
      <c r="EQH5"/>
      <c r="EQI5"/>
      <c r="EQJ5"/>
      <c r="EQK5"/>
      <c r="EQL5"/>
      <c r="EQM5"/>
      <c r="EQN5"/>
      <c r="EQO5"/>
      <c r="EQP5"/>
      <c r="EQQ5"/>
      <c r="EQR5"/>
      <c r="EQS5"/>
      <c r="EQT5"/>
      <c r="EQU5"/>
      <c r="EQV5"/>
      <c r="EQW5"/>
      <c r="EQX5"/>
      <c r="EQY5"/>
      <c r="EQZ5"/>
      <c r="ERA5"/>
      <c r="ERB5"/>
      <c r="ERC5"/>
      <c r="ERD5"/>
      <c r="ERE5"/>
      <c r="ERF5"/>
      <c r="ERG5"/>
      <c r="ERH5"/>
      <c r="ERI5"/>
      <c r="ERJ5"/>
      <c r="ERK5"/>
      <c r="ERL5"/>
      <c r="ERM5"/>
      <c r="ERN5"/>
      <c r="ERO5"/>
      <c r="ERP5"/>
      <c r="ERQ5"/>
      <c r="ERR5"/>
      <c r="ERS5"/>
      <c r="ERT5"/>
      <c r="ERU5"/>
      <c r="ERV5"/>
      <c r="ERW5"/>
      <c r="ERX5"/>
      <c r="ERY5"/>
      <c r="ERZ5"/>
      <c r="ESA5"/>
      <c r="ESB5"/>
      <c r="ESC5"/>
      <c r="ESD5"/>
      <c r="ESE5"/>
      <c r="ESF5"/>
      <c r="ESG5"/>
      <c r="ESH5"/>
      <c r="ESI5"/>
      <c r="ESJ5"/>
      <c r="ESK5"/>
      <c r="ESL5"/>
      <c r="ESM5"/>
      <c r="ESN5"/>
      <c r="ESO5"/>
      <c r="ESP5"/>
      <c r="ESQ5"/>
      <c r="ESR5"/>
      <c r="ESS5"/>
      <c r="EST5"/>
      <c r="ESU5"/>
      <c r="ESV5"/>
      <c r="ESW5"/>
      <c r="ESX5"/>
      <c r="ESY5"/>
      <c r="ESZ5"/>
      <c r="ETA5"/>
      <c r="ETB5"/>
      <c r="ETC5"/>
      <c r="ETD5"/>
      <c r="ETE5"/>
      <c r="ETF5"/>
      <c r="ETG5"/>
      <c r="ETH5"/>
      <c r="ETI5"/>
      <c r="ETJ5"/>
      <c r="ETK5"/>
      <c r="ETL5"/>
      <c r="ETM5"/>
      <c r="ETN5"/>
      <c r="ETO5"/>
      <c r="ETP5"/>
      <c r="ETQ5"/>
      <c r="ETR5"/>
      <c r="ETS5"/>
      <c r="ETT5"/>
      <c r="ETU5"/>
      <c r="ETV5"/>
      <c r="ETW5"/>
      <c r="ETX5"/>
      <c r="ETY5"/>
      <c r="ETZ5"/>
      <c r="EUA5"/>
      <c r="EUB5"/>
      <c r="EUC5"/>
      <c r="EUD5"/>
      <c r="EUE5"/>
      <c r="EUF5"/>
      <c r="EUG5"/>
      <c r="EUH5"/>
      <c r="EUI5"/>
      <c r="EUJ5"/>
      <c r="EUK5"/>
      <c r="EUL5"/>
      <c r="EUM5"/>
      <c r="EUN5"/>
      <c r="EUO5"/>
      <c r="EUP5"/>
      <c r="EUQ5"/>
      <c r="EUR5"/>
      <c r="EUS5"/>
      <c r="EUT5"/>
      <c r="EUU5"/>
      <c r="EUV5"/>
      <c r="EUW5"/>
      <c r="EUX5"/>
      <c r="EUY5"/>
      <c r="EUZ5"/>
      <c r="EVA5"/>
      <c r="EVB5"/>
      <c r="EVC5"/>
      <c r="EVD5"/>
      <c r="EVE5"/>
      <c r="EVF5"/>
      <c r="EVG5"/>
      <c r="EVH5"/>
      <c r="EVI5"/>
      <c r="EVJ5"/>
      <c r="EVK5"/>
      <c r="EVL5"/>
      <c r="EVM5"/>
      <c r="EVN5"/>
      <c r="EVO5"/>
      <c r="EVP5"/>
      <c r="EVQ5"/>
      <c r="EVR5"/>
      <c r="EVS5"/>
      <c r="EVT5"/>
      <c r="EVU5"/>
      <c r="EVV5"/>
      <c r="EVW5"/>
      <c r="EVX5"/>
      <c r="EVY5"/>
      <c r="EVZ5"/>
      <c r="EWA5"/>
      <c r="EWB5"/>
      <c r="EWC5"/>
      <c r="EWD5"/>
      <c r="EWE5"/>
      <c r="EWF5"/>
      <c r="EWG5"/>
      <c r="EWH5"/>
      <c r="EWI5"/>
      <c r="EWJ5"/>
      <c r="EWK5"/>
      <c r="EWL5"/>
      <c r="EWM5"/>
      <c r="EWN5"/>
      <c r="EWO5"/>
      <c r="EWP5"/>
      <c r="EWQ5"/>
      <c r="EWR5"/>
      <c r="EWS5"/>
      <c r="EWT5"/>
      <c r="EWU5"/>
      <c r="EWV5"/>
      <c r="EWW5"/>
      <c r="EWX5"/>
      <c r="EWY5"/>
      <c r="EWZ5"/>
      <c r="EXA5"/>
      <c r="EXB5"/>
      <c r="EXC5"/>
      <c r="EXD5"/>
      <c r="EXE5"/>
      <c r="EXF5"/>
      <c r="EXG5"/>
      <c r="EXH5"/>
      <c r="EXI5"/>
      <c r="EXJ5"/>
      <c r="EXK5"/>
      <c r="EXL5"/>
      <c r="EXM5"/>
      <c r="EXN5"/>
      <c r="EXO5"/>
      <c r="EXP5"/>
      <c r="EXQ5"/>
      <c r="EXR5"/>
      <c r="EXS5"/>
      <c r="EXT5"/>
      <c r="EXU5"/>
      <c r="EXV5"/>
      <c r="EXW5"/>
      <c r="EXX5"/>
      <c r="EXY5"/>
      <c r="EXZ5"/>
      <c r="EYA5"/>
      <c r="EYB5"/>
      <c r="EYC5"/>
      <c r="EYD5"/>
      <c r="EYE5"/>
      <c r="EYF5"/>
      <c r="EYG5"/>
      <c r="EYH5"/>
      <c r="EYI5"/>
      <c r="EYJ5"/>
      <c r="EYK5"/>
      <c r="EYL5"/>
      <c r="EYM5"/>
      <c r="EYN5"/>
      <c r="EYO5"/>
      <c r="EYP5"/>
      <c r="EYQ5"/>
      <c r="EYR5"/>
      <c r="EYS5"/>
      <c r="EYT5"/>
      <c r="EYU5"/>
      <c r="EYV5"/>
      <c r="EYW5"/>
      <c r="EYX5"/>
      <c r="EYY5"/>
      <c r="EYZ5"/>
      <c r="EZA5"/>
      <c r="EZB5"/>
      <c r="EZC5"/>
      <c r="EZD5"/>
      <c r="EZE5"/>
      <c r="EZF5"/>
      <c r="EZG5"/>
      <c r="EZH5"/>
      <c r="EZI5"/>
      <c r="EZJ5"/>
      <c r="EZK5"/>
      <c r="EZL5"/>
      <c r="EZM5"/>
      <c r="EZN5"/>
      <c r="EZO5"/>
      <c r="EZP5"/>
      <c r="EZQ5"/>
      <c r="EZR5"/>
      <c r="EZS5"/>
      <c r="EZT5"/>
      <c r="EZU5"/>
      <c r="EZV5"/>
      <c r="EZW5"/>
      <c r="EZX5"/>
      <c r="EZY5"/>
      <c r="EZZ5"/>
      <c r="FAA5"/>
      <c r="FAB5"/>
      <c r="FAC5"/>
      <c r="FAD5"/>
      <c r="FAE5"/>
      <c r="FAF5"/>
      <c r="FAG5"/>
      <c r="FAH5"/>
      <c r="FAI5"/>
      <c r="FAJ5"/>
      <c r="FAK5"/>
      <c r="FAL5"/>
      <c r="FAM5"/>
      <c r="FAN5"/>
      <c r="FAO5"/>
      <c r="FAP5"/>
      <c r="FAQ5"/>
      <c r="FAR5"/>
      <c r="FAS5"/>
      <c r="FAT5"/>
      <c r="FAU5"/>
      <c r="FAV5"/>
      <c r="FAW5"/>
      <c r="FAX5"/>
      <c r="FAY5"/>
      <c r="FAZ5"/>
      <c r="FBA5"/>
      <c r="FBB5"/>
      <c r="FBC5"/>
      <c r="FBD5"/>
      <c r="FBE5"/>
      <c r="FBF5"/>
      <c r="FBG5"/>
      <c r="FBH5"/>
      <c r="FBI5"/>
      <c r="FBJ5"/>
      <c r="FBK5"/>
      <c r="FBL5"/>
      <c r="FBM5"/>
      <c r="FBN5"/>
      <c r="FBO5"/>
      <c r="FBP5"/>
      <c r="FBQ5"/>
      <c r="FBR5"/>
      <c r="FBS5"/>
      <c r="FBT5"/>
      <c r="FBU5"/>
      <c r="FBV5"/>
      <c r="FBW5"/>
      <c r="FBX5"/>
      <c r="FBY5"/>
      <c r="FBZ5"/>
      <c r="FCA5"/>
      <c r="FCB5"/>
      <c r="FCC5"/>
      <c r="FCD5"/>
      <c r="FCE5"/>
      <c r="FCF5"/>
      <c r="FCG5"/>
      <c r="FCH5"/>
      <c r="FCI5"/>
      <c r="FCJ5"/>
      <c r="FCK5"/>
      <c r="FCL5"/>
      <c r="FCM5"/>
      <c r="FCN5"/>
      <c r="FCO5"/>
      <c r="FCP5"/>
      <c r="FCQ5"/>
      <c r="FCR5"/>
      <c r="FCS5"/>
      <c r="FCT5"/>
      <c r="FCU5"/>
      <c r="FCV5"/>
      <c r="FCW5"/>
      <c r="FCX5"/>
      <c r="FCY5"/>
      <c r="FCZ5"/>
      <c r="FDA5"/>
      <c r="FDB5"/>
      <c r="FDC5"/>
      <c r="FDD5"/>
      <c r="FDE5"/>
      <c r="FDF5"/>
      <c r="FDG5"/>
      <c r="FDH5"/>
      <c r="FDI5"/>
      <c r="FDJ5"/>
      <c r="FDK5"/>
      <c r="FDL5"/>
      <c r="FDM5"/>
      <c r="FDN5"/>
      <c r="FDO5"/>
      <c r="FDP5"/>
      <c r="FDQ5"/>
      <c r="FDR5"/>
      <c r="FDS5"/>
      <c r="FDT5"/>
      <c r="FDU5"/>
      <c r="FDV5"/>
      <c r="FDW5"/>
      <c r="FDX5"/>
      <c r="FDY5"/>
      <c r="FDZ5"/>
      <c r="FEA5"/>
      <c r="FEB5"/>
      <c r="FEC5"/>
      <c r="FED5"/>
      <c r="FEE5"/>
      <c r="FEF5"/>
      <c r="FEG5"/>
      <c r="FEH5"/>
      <c r="FEI5"/>
      <c r="FEJ5"/>
      <c r="FEK5"/>
      <c r="FEL5"/>
      <c r="FEM5"/>
      <c r="FEN5"/>
      <c r="FEO5"/>
      <c r="FEP5"/>
      <c r="FEQ5"/>
      <c r="FER5"/>
      <c r="FES5"/>
      <c r="FET5"/>
      <c r="FEU5"/>
      <c r="FEV5"/>
      <c r="FEW5"/>
      <c r="FEX5"/>
      <c r="FEY5"/>
      <c r="FEZ5"/>
      <c r="FFA5"/>
      <c r="FFB5"/>
      <c r="FFC5"/>
      <c r="FFD5"/>
      <c r="FFE5"/>
      <c r="FFF5"/>
      <c r="FFG5"/>
      <c r="FFH5"/>
      <c r="FFI5"/>
      <c r="FFJ5"/>
      <c r="FFK5"/>
      <c r="FFL5"/>
      <c r="FFM5"/>
      <c r="FFN5"/>
      <c r="FFO5"/>
      <c r="FFP5"/>
      <c r="FFQ5"/>
      <c r="FFR5"/>
      <c r="FFS5"/>
      <c r="FFT5"/>
      <c r="FFU5"/>
      <c r="FFV5"/>
      <c r="FFW5"/>
      <c r="FFX5"/>
      <c r="FFY5"/>
      <c r="FFZ5"/>
      <c r="FGA5"/>
      <c r="FGB5"/>
      <c r="FGC5"/>
      <c r="FGD5"/>
      <c r="FGE5"/>
      <c r="FGF5"/>
      <c r="FGG5"/>
      <c r="FGH5"/>
      <c r="FGI5"/>
      <c r="FGJ5"/>
      <c r="FGK5"/>
      <c r="FGL5"/>
      <c r="FGM5"/>
      <c r="FGN5"/>
      <c r="FGO5"/>
      <c r="FGP5"/>
      <c r="FGQ5"/>
      <c r="FGR5"/>
      <c r="FGS5"/>
      <c r="FGT5"/>
      <c r="FGU5"/>
      <c r="FGV5"/>
      <c r="FGW5"/>
      <c r="FGX5"/>
      <c r="FGY5"/>
      <c r="FGZ5"/>
      <c r="FHA5"/>
      <c r="FHB5"/>
      <c r="FHC5"/>
      <c r="FHD5"/>
      <c r="FHE5"/>
      <c r="FHF5"/>
      <c r="FHG5"/>
      <c r="FHH5"/>
      <c r="FHI5"/>
      <c r="FHJ5"/>
      <c r="FHK5"/>
      <c r="FHL5"/>
      <c r="FHM5"/>
      <c r="FHN5"/>
      <c r="FHO5"/>
      <c r="FHP5"/>
      <c r="FHQ5"/>
      <c r="FHR5"/>
      <c r="FHS5"/>
      <c r="FHT5"/>
      <c r="FHU5"/>
      <c r="FHV5"/>
      <c r="FHW5"/>
      <c r="FHX5"/>
      <c r="FHY5"/>
      <c r="FHZ5"/>
      <c r="FIA5"/>
      <c r="FIB5"/>
      <c r="FIC5"/>
      <c r="FID5"/>
      <c r="FIE5"/>
      <c r="FIF5"/>
      <c r="FIG5"/>
      <c r="FIH5"/>
      <c r="FII5"/>
      <c r="FIJ5"/>
      <c r="FIK5"/>
      <c r="FIL5"/>
      <c r="FIM5"/>
      <c r="FIN5"/>
      <c r="FIO5"/>
      <c r="FIP5"/>
      <c r="FIQ5"/>
      <c r="FIR5"/>
      <c r="FIS5"/>
      <c r="FIT5"/>
      <c r="FIU5"/>
      <c r="FIV5"/>
      <c r="FIW5"/>
      <c r="FIX5"/>
      <c r="FIY5"/>
      <c r="FIZ5"/>
      <c r="FJA5"/>
      <c r="FJB5"/>
      <c r="FJC5"/>
      <c r="FJD5"/>
      <c r="FJE5"/>
      <c r="FJF5"/>
      <c r="FJG5"/>
      <c r="FJH5"/>
      <c r="FJI5"/>
      <c r="FJJ5"/>
      <c r="FJK5"/>
      <c r="FJL5"/>
      <c r="FJM5"/>
      <c r="FJN5"/>
      <c r="FJO5"/>
      <c r="FJP5"/>
      <c r="FJQ5"/>
      <c r="FJR5"/>
      <c r="FJS5"/>
      <c r="FJT5"/>
      <c r="FJU5"/>
      <c r="FJV5"/>
      <c r="FJW5"/>
      <c r="FJX5"/>
      <c r="FJY5"/>
      <c r="FJZ5"/>
      <c r="FKA5"/>
      <c r="FKB5"/>
      <c r="FKC5"/>
      <c r="FKD5"/>
      <c r="FKE5"/>
      <c r="FKF5"/>
      <c r="FKG5"/>
      <c r="FKH5"/>
      <c r="FKI5"/>
      <c r="FKJ5"/>
      <c r="FKK5"/>
      <c r="FKL5"/>
      <c r="FKM5"/>
      <c r="FKN5"/>
      <c r="FKO5"/>
      <c r="FKP5"/>
      <c r="FKQ5"/>
      <c r="FKR5"/>
      <c r="FKS5"/>
      <c r="FKT5"/>
      <c r="FKU5"/>
      <c r="FKV5"/>
      <c r="FKW5"/>
      <c r="FKX5"/>
      <c r="FKY5"/>
      <c r="FKZ5"/>
      <c r="FLA5"/>
      <c r="FLB5"/>
      <c r="FLC5"/>
      <c r="FLD5"/>
      <c r="FLE5"/>
      <c r="FLF5"/>
      <c r="FLG5"/>
      <c r="FLH5"/>
      <c r="FLI5"/>
      <c r="FLJ5"/>
      <c r="FLK5"/>
      <c r="FLL5"/>
      <c r="FLM5"/>
      <c r="FLN5"/>
      <c r="FLO5"/>
      <c r="FLP5"/>
      <c r="FLQ5"/>
      <c r="FLR5"/>
      <c r="FLS5"/>
      <c r="FLT5"/>
      <c r="FLU5"/>
      <c r="FLV5"/>
      <c r="FLW5"/>
      <c r="FLX5"/>
      <c r="FLY5"/>
      <c r="FLZ5"/>
      <c r="FMA5"/>
      <c r="FMB5"/>
      <c r="FMC5"/>
      <c r="FMD5"/>
      <c r="FME5"/>
      <c r="FMF5"/>
      <c r="FMG5"/>
      <c r="FMH5"/>
      <c r="FMI5"/>
      <c r="FMJ5"/>
      <c r="FMK5"/>
      <c r="FML5"/>
      <c r="FMM5"/>
      <c r="FMN5"/>
      <c r="FMO5"/>
      <c r="FMP5"/>
      <c r="FMQ5"/>
      <c r="FMR5"/>
      <c r="FMS5"/>
      <c r="FMT5"/>
      <c r="FMU5"/>
      <c r="FMV5"/>
      <c r="FMW5"/>
      <c r="FMX5"/>
      <c r="FMY5"/>
      <c r="FMZ5"/>
      <c r="FNA5"/>
      <c r="FNB5"/>
      <c r="FNC5"/>
      <c r="FND5"/>
      <c r="FNE5"/>
      <c r="FNF5"/>
      <c r="FNG5"/>
      <c r="FNH5"/>
      <c r="FNI5"/>
      <c r="FNJ5"/>
      <c r="FNK5"/>
      <c r="FNL5"/>
      <c r="FNM5"/>
      <c r="FNN5"/>
      <c r="FNO5"/>
      <c r="FNP5"/>
      <c r="FNQ5"/>
      <c r="FNR5"/>
      <c r="FNS5"/>
      <c r="FNT5"/>
      <c r="FNU5"/>
      <c r="FNV5"/>
      <c r="FNW5"/>
      <c r="FNX5"/>
      <c r="FNY5"/>
      <c r="FNZ5"/>
      <c r="FOA5"/>
      <c r="FOB5"/>
      <c r="FOC5"/>
      <c r="FOD5"/>
      <c r="FOE5"/>
      <c r="FOF5"/>
      <c r="FOG5"/>
      <c r="FOH5"/>
      <c r="FOI5"/>
      <c r="FOJ5"/>
      <c r="FOK5"/>
      <c r="FOL5"/>
      <c r="FOM5"/>
      <c r="FON5"/>
      <c r="FOO5"/>
      <c r="FOP5"/>
      <c r="FOQ5"/>
      <c r="FOR5"/>
      <c r="FOS5"/>
      <c r="FOT5"/>
      <c r="FOU5"/>
      <c r="FOV5"/>
      <c r="FOW5"/>
      <c r="FOX5"/>
      <c r="FOY5"/>
      <c r="FOZ5"/>
      <c r="FPA5"/>
      <c r="FPB5"/>
      <c r="FPC5"/>
      <c r="FPD5"/>
      <c r="FPE5"/>
      <c r="FPF5"/>
      <c r="FPG5"/>
      <c r="FPH5"/>
      <c r="FPI5"/>
      <c r="FPJ5"/>
      <c r="FPK5"/>
      <c r="FPL5"/>
      <c r="FPM5"/>
      <c r="FPN5"/>
      <c r="FPO5"/>
      <c r="FPP5"/>
      <c r="FPQ5"/>
      <c r="FPR5"/>
      <c r="FPS5"/>
      <c r="FPT5"/>
      <c r="FPU5"/>
      <c r="FPV5"/>
      <c r="FPW5"/>
      <c r="FPX5"/>
      <c r="FPY5"/>
      <c r="FPZ5"/>
      <c r="FQA5"/>
      <c r="FQB5"/>
      <c r="FQC5"/>
      <c r="FQD5"/>
      <c r="FQE5"/>
      <c r="FQF5"/>
      <c r="FQG5"/>
      <c r="FQH5"/>
      <c r="FQI5"/>
      <c r="FQJ5"/>
      <c r="FQK5"/>
      <c r="FQL5"/>
      <c r="FQM5"/>
      <c r="FQN5"/>
      <c r="FQO5"/>
      <c r="FQP5"/>
      <c r="FQQ5"/>
      <c r="FQR5"/>
      <c r="FQS5"/>
      <c r="FQT5"/>
      <c r="FQU5"/>
      <c r="FQV5"/>
      <c r="FQW5"/>
      <c r="FQX5"/>
      <c r="FQY5"/>
      <c r="FQZ5"/>
      <c r="FRA5"/>
      <c r="FRB5"/>
      <c r="FRC5"/>
      <c r="FRD5"/>
      <c r="FRE5"/>
      <c r="FRF5"/>
      <c r="FRG5"/>
      <c r="FRH5"/>
      <c r="FRI5"/>
      <c r="FRJ5"/>
      <c r="FRK5"/>
      <c r="FRL5"/>
      <c r="FRM5"/>
      <c r="FRN5"/>
      <c r="FRO5"/>
      <c r="FRP5"/>
      <c r="FRQ5"/>
      <c r="FRR5"/>
      <c r="FRS5"/>
      <c r="FRT5"/>
      <c r="FRU5"/>
      <c r="FRV5"/>
      <c r="FRW5"/>
      <c r="FRX5"/>
      <c r="FRY5"/>
      <c r="FRZ5"/>
      <c r="FSA5"/>
      <c r="FSB5"/>
      <c r="FSC5"/>
      <c r="FSD5"/>
      <c r="FSE5"/>
      <c r="FSF5"/>
      <c r="FSG5"/>
      <c r="FSH5"/>
      <c r="FSI5"/>
      <c r="FSJ5"/>
      <c r="FSK5"/>
      <c r="FSL5"/>
      <c r="FSM5"/>
      <c r="FSN5"/>
      <c r="FSO5"/>
      <c r="FSP5"/>
      <c r="FSQ5"/>
      <c r="FSR5"/>
      <c r="FSS5"/>
      <c r="FST5"/>
      <c r="FSU5"/>
      <c r="FSV5"/>
      <c r="FSW5"/>
      <c r="FSX5"/>
      <c r="FSY5"/>
      <c r="FSZ5"/>
      <c r="FTA5"/>
      <c r="FTB5"/>
      <c r="FTC5"/>
      <c r="FTD5"/>
      <c r="FTE5"/>
      <c r="FTF5"/>
      <c r="FTG5"/>
      <c r="FTH5"/>
      <c r="FTI5"/>
      <c r="FTJ5"/>
      <c r="FTK5"/>
      <c r="FTL5"/>
      <c r="FTM5"/>
      <c r="FTN5"/>
      <c r="FTO5"/>
      <c r="FTP5"/>
      <c r="FTQ5"/>
      <c r="FTR5"/>
      <c r="FTS5"/>
      <c r="FTT5"/>
      <c r="FTU5"/>
      <c r="FTV5"/>
      <c r="FTW5"/>
      <c r="FTX5"/>
      <c r="FTY5"/>
      <c r="FTZ5"/>
      <c r="FUA5"/>
      <c r="FUB5"/>
      <c r="FUC5"/>
      <c r="FUD5"/>
      <c r="FUE5"/>
      <c r="FUF5"/>
      <c r="FUG5"/>
      <c r="FUH5"/>
      <c r="FUI5"/>
      <c r="FUJ5"/>
      <c r="FUK5"/>
      <c r="FUL5"/>
      <c r="FUM5"/>
      <c r="FUN5"/>
      <c r="FUO5"/>
      <c r="FUP5"/>
      <c r="FUQ5"/>
      <c r="FUR5"/>
      <c r="FUS5"/>
      <c r="FUT5"/>
      <c r="FUU5"/>
      <c r="FUV5"/>
      <c r="FUW5"/>
      <c r="FUX5"/>
      <c r="FUY5"/>
      <c r="FUZ5"/>
      <c r="FVA5"/>
      <c r="FVB5"/>
      <c r="FVC5"/>
      <c r="FVD5"/>
      <c r="FVE5"/>
      <c r="FVF5"/>
      <c r="FVG5"/>
      <c r="FVH5"/>
      <c r="FVI5"/>
      <c r="FVJ5"/>
      <c r="FVK5"/>
      <c r="FVL5"/>
      <c r="FVM5"/>
      <c r="FVN5"/>
      <c r="FVO5"/>
      <c r="FVP5"/>
      <c r="FVQ5"/>
      <c r="FVR5"/>
      <c r="FVS5"/>
      <c r="FVT5"/>
      <c r="FVU5"/>
      <c r="FVV5"/>
      <c r="FVW5"/>
      <c r="FVX5"/>
      <c r="FVY5"/>
      <c r="FVZ5"/>
      <c r="FWA5"/>
      <c r="FWB5"/>
      <c r="FWC5"/>
      <c r="FWD5"/>
      <c r="FWE5"/>
      <c r="FWF5"/>
      <c r="FWG5"/>
      <c r="FWH5"/>
      <c r="FWI5"/>
      <c r="FWJ5"/>
      <c r="FWK5"/>
      <c r="FWL5"/>
      <c r="FWM5"/>
      <c r="FWN5"/>
      <c r="FWO5"/>
      <c r="FWP5"/>
      <c r="FWQ5"/>
      <c r="FWR5"/>
      <c r="FWS5"/>
      <c r="FWT5"/>
      <c r="FWU5"/>
      <c r="FWV5"/>
      <c r="FWW5"/>
      <c r="FWX5"/>
      <c r="FWY5"/>
      <c r="FWZ5"/>
      <c r="FXA5"/>
      <c r="FXB5"/>
      <c r="FXC5"/>
      <c r="FXD5"/>
      <c r="FXE5"/>
      <c r="FXF5"/>
      <c r="FXG5"/>
      <c r="FXH5"/>
      <c r="FXI5"/>
      <c r="FXJ5"/>
      <c r="FXK5"/>
      <c r="FXL5"/>
      <c r="FXM5"/>
      <c r="FXN5"/>
      <c r="FXO5"/>
      <c r="FXP5"/>
      <c r="FXQ5"/>
      <c r="FXR5"/>
      <c r="FXS5"/>
      <c r="FXT5"/>
      <c r="FXU5"/>
      <c r="FXV5"/>
      <c r="FXW5"/>
      <c r="FXX5"/>
      <c r="FXY5"/>
      <c r="FXZ5"/>
      <c r="FYA5"/>
      <c r="FYB5"/>
      <c r="FYC5"/>
      <c r="FYD5"/>
      <c r="FYE5"/>
      <c r="FYF5"/>
      <c r="FYG5"/>
      <c r="FYH5"/>
      <c r="FYI5"/>
      <c r="FYJ5"/>
      <c r="FYK5"/>
      <c r="FYL5"/>
      <c r="FYM5"/>
      <c r="FYN5"/>
      <c r="FYO5"/>
      <c r="FYP5"/>
      <c r="FYQ5"/>
      <c r="FYR5"/>
      <c r="FYS5"/>
      <c r="FYT5"/>
      <c r="FYU5"/>
      <c r="FYV5"/>
      <c r="FYW5"/>
      <c r="FYX5"/>
      <c r="FYY5"/>
      <c r="FYZ5"/>
      <c r="FZA5"/>
      <c r="FZB5"/>
      <c r="FZC5"/>
      <c r="FZD5"/>
      <c r="FZE5"/>
      <c r="FZF5"/>
      <c r="FZG5"/>
      <c r="FZH5"/>
      <c r="FZI5"/>
      <c r="FZJ5"/>
      <c r="FZK5"/>
      <c r="FZL5"/>
      <c r="FZM5"/>
      <c r="FZN5"/>
      <c r="FZO5"/>
      <c r="FZP5"/>
      <c r="FZQ5"/>
      <c r="FZR5"/>
      <c r="FZS5"/>
      <c r="FZT5"/>
      <c r="FZU5"/>
      <c r="FZV5"/>
      <c r="FZW5"/>
      <c r="FZX5"/>
      <c r="FZY5"/>
      <c r="FZZ5"/>
      <c r="GAA5"/>
      <c r="GAB5"/>
      <c r="GAC5"/>
      <c r="GAD5"/>
      <c r="GAE5"/>
      <c r="GAF5"/>
      <c r="GAG5"/>
      <c r="GAH5"/>
      <c r="GAI5"/>
      <c r="GAJ5"/>
      <c r="GAK5"/>
      <c r="GAL5"/>
      <c r="GAM5"/>
      <c r="GAN5"/>
      <c r="GAO5"/>
      <c r="GAP5"/>
      <c r="GAQ5"/>
      <c r="GAR5"/>
      <c r="GAS5"/>
      <c r="GAT5"/>
      <c r="GAU5"/>
      <c r="GAV5"/>
      <c r="GAW5"/>
      <c r="GAX5"/>
      <c r="GAY5"/>
      <c r="GAZ5"/>
      <c r="GBA5"/>
      <c r="GBB5"/>
      <c r="GBC5"/>
      <c r="GBD5"/>
      <c r="GBE5"/>
      <c r="GBF5"/>
      <c r="GBG5"/>
      <c r="GBH5"/>
      <c r="GBI5"/>
      <c r="GBJ5"/>
      <c r="GBK5"/>
      <c r="GBL5"/>
      <c r="GBM5"/>
      <c r="GBN5"/>
      <c r="GBO5"/>
      <c r="GBP5"/>
      <c r="GBQ5"/>
      <c r="GBR5"/>
      <c r="GBS5"/>
      <c r="GBT5"/>
      <c r="GBU5"/>
      <c r="GBV5"/>
      <c r="GBW5"/>
      <c r="GBX5"/>
      <c r="GBY5"/>
      <c r="GBZ5"/>
      <c r="GCA5"/>
      <c r="GCB5"/>
      <c r="GCC5"/>
      <c r="GCD5"/>
      <c r="GCE5"/>
      <c r="GCF5"/>
      <c r="GCG5"/>
      <c r="GCH5"/>
      <c r="GCI5"/>
      <c r="GCJ5"/>
      <c r="GCK5"/>
      <c r="GCL5"/>
      <c r="GCM5"/>
      <c r="GCN5"/>
      <c r="GCO5"/>
      <c r="GCP5"/>
      <c r="GCQ5"/>
      <c r="GCR5"/>
      <c r="GCS5"/>
      <c r="GCT5"/>
      <c r="GCU5"/>
      <c r="GCV5"/>
      <c r="GCW5"/>
      <c r="GCX5"/>
      <c r="GCY5"/>
      <c r="GCZ5"/>
      <c r="GDA5"/>
      <c r="GDB5"/>
      <c r="GDC5"/>
      <c r="GDD5"/>
      <c r="GDE5"/>
      <c r="GDF5"/>
      <c r="GDG5"/>
      <c r="GDH5"/>
      <c r="GDI5"/>
      <c r="GDJ5"/>
      <c r="GDK5"/>
      <c r="GDL5"/>
      <c r="GDM5"/>
      <c r="GDN5"/>
      <c r="GDO5"/>
      <c r="GDP5"/>
      <c r="GDQ5"/>
      <c r="GDR5"/>
      <c r="GDS5"/>
      <c r="GDT5"/>
      <c r="GDU5"/>
      <c r="GDV5"/>
      <c r="GDW5"/>
      <c r="GDX5"/>
      <c r="GDY5"/>
      <c r="GDZ5"/>
      <c r="GEA5"/>
      <c r="GEB5"/>
      <c r="GEC5"/>
      <c r="GED5"/>
      <c r="GEE5"/>
      <c r="GEF5"/>
      <c r="GEG5"/>
      <c r="GEH5"/>
      <c r="GEI5"/>
      <c r="GEJ5"/>
      <c r="GEK5"/>
      <c r="GEL5"/>
      <c r="GEM5"/>
      <c r="GEN5"/>
      <c r="GEO5"/>
      <c r="GEP5"/>
      <c r="GEQ5"/>
      <c r="GER5"/>
      <c r="GES5"/>
      <c r="GET5"/>
      <c r="GEU5"/>
      <c r="GEV5"/>
      <c r="GEW5"/>
      <c r="GEX5"/>
      <c r="GEY5"/>
      <c r="GEZ5"/>
      <c r="GFA5"/>
      <c r="GFB5"/>
      <c r="GFC5"/>
      <c r="GFD5"/>
      <c r="GFE5"/>
      <c r="GFF5"/>
      <c r="GFG5"/>
      <c r="GFH5"/>
      <c r="GFI5"/>
      <c r="GFJ5"/>
      <c r="GFK5"/>
      <c r="GFL5"/>
      <c r="GFM5"/>
      <c r="GFN5"/>
      <c r="GFO5"/>
      <c r="GFP5"/>
      <c r="GFQ5"/>
      <c r="GFR5"/>
      <c r="GFS5"/>
      <c r="GFT5"/>
      <c r="GFU5"/>
      <c r="GFV5"/>
      <c r="GFW5"/>
      <c r="GFX5"/>
      <c r="GFY5"/>
      <c r="GFZ5"/>
      <c r="GGA5"/>
      <c r="GGB5"/>
      <c r="GGC5"/>
      <c r="GGD5"/>
      <c r="GGE5"/>
      <c r="GGF5"/>
      <c r="GGG5"/>
      <c r="GGH5"/>
      <c r="GGI5"/>
      <c r="GGJ5"/>
      <c r="GGK5"/>
      <c r="GGL5"/>
      <c r="GGM5"/>
      <c r="GGN5"/>
      <c r="GGO5"/>
      <c r="GGP5"/>
      <c r="GGQ5"/>
      <c r="GGR5"/>
      <c r="GGS5"/>
      <c r="GGT5"/>
      <c r="GGU5"/>
      <c r="GGV5"/>
      <c r="GGW5"/>
      <c r="GGX5"/>
      <c r="GGY5"/>
      <c r="GGZ5"/>
      <c r="GHA5"/>
      <c r="GHB5"/>
      <c r="GHC5"/>
      <c r="GHD5"/>
      <c r="GHE5"/>
      <c r="GHF5"/>
      <c r="GHG5"/>
      <c r="GHH5"/>
      <c r="GHI5"/>
      <c r="GHJ5"/>
      <c r="GHK5"/>
      <c r="GHL5"/>
      <c r="GHM5"/>
      <c r="GHN5"/>
      <c r="GHO5"/>
      <c r="GHP5"/>
      <c r="GHQ5"/>
      <c r="GHR5"/>
      <c r="GHS5"/>
      <c r="GHT5"/>
      <c r="GHU5"/>
      <c r="GHV5"/>
      <c r="GHW5"/>
      <c r="GHX5"/>
      <c r="GHY5"/>
      <c r="GHZ5"/>
      <c r="GIA5"/>
      <c r="GIB5"/>
      <c r="GIC5"/>
      <c r="GID5"/>
      <c r="GIE5"/>
      <c r="GIF5"/>
      <c r="GIG5"/>
      <c r="GIH5"/>
      <c r="GII5"/>
      <c r="GIJ5"/>
      <c r="GIK5"/>
      <c r="GIL5"/>
      <c r="GIM5"/>
      <c r="GIN5"/>
      <c r="GIO5"/>
      <c r="GIP5"/>
      <c r="GIQ5"/>
      <c r="GIR5"/>
      <c r="GIS5"/>
      <c r="GIT5"/>
      <c r="GIU5"/>
      <c r="GIV5"/>
      <c r="GIW5"/>
      <c r="GIX5"/>
      <c r="GIY5"/>
      <c r="GIZ5"/>
      <c r="GJA5"/>
      <c r="GJB5"/>
      <c r="GJC5"/>
      <c r="GJD5"/>
      <c r="GJE5"/>
      <c r="GJF5"/>
      <c r="GJG5"/>
      <c r="GJH5"/>
      <c r="GJI5"/>
      <c r="GJJ5"/>
      <c r="GJK5"/>
      <c r="GJL5"/>
      <c r="GJM5"/>
      <c r="GJN5"/>
      <c r="GJO5"/>
      <c r="GJP5"/>
      <c r="GJQ5"/>
      <c r="GJR5"/>
      <c r="GJS5"/>
      <c r="GJT5"/>
      <c r="GJU5"/>
      <c r="GJV5"/>
      <c r="GJW5"/>
      <c r="GJX5"/>
      <c r="GJY5"/>
      <c r="GJZ5"/>
      <c r="GKA5"/>
      <c r="GKB5"/>
      <c r="GKC5"/>
      <c r="GKD5"/>
      <c r="GKE5"/>
      <c r="GKF5"/>
      <c r="GKG5"/>
      <c r="GKH5"/>
      <c r="GKI5"/>
      <c r="GKJ5"/>
      <c r="GKK5"/>
      <c r="GKL5"/>
      <c r="GKM5"/>
      <c r="GKN5"/>
      <c r="GKO5"/>
      <c r="GKP5"/>
      <c r="GKQ5"/>
      <c r="GKR5"/>
      <c r="GKS5"/>
      <c r="GKT5"/>
      <c r="GKU5"/>
      <c r="GKV5"/>
      <c r="GKW5"/>
      <c r="GKX5"/>
      <c r="GKY5"/>
      <c r="GKZ5"/>
      <c r="GLA5"/>
      <c r="GLB5"/>
      <c r="GLC5"/>
      <c r="GLD5"/>
      <c r="GLE5"/>
      <c r="GLF5"/>
      <c r="GLG5"/>
      <c r="GLH5"/>
      <c r="GLI5"/>
      <c r="GLJ5"/>
      <c r="GLK5"/>
      <c r="GLL5"/>
      <c r="GLM5"/>
      <c r="GLN5"/>
      <c r="GLO5"/>
      <c r="GLP5"/>
      <c r="GLQ5"/>
      <c r="GLR5"/>
      <c r="GLS5"/>
      <c r="GLT5"/>
      <c r="GLU5"/>
      <c r="GLV5"/>
      <c r="GLW5"/>
      <c r="GLX5"/>
      <c r="GLY5"/>
      <c r="GLZ5"/>
      <c r="GMA5"/>
      <c r="GMB5"/>
      <c r="GMC5"/>
      <c r="GMD5"/>
      <c r="GME5"/>
      <c r="GMF5"/>
      <c r="GMG5"/>
      <c r="GMH5"/>
      <c r="GMI5"/>
      <c r="GMJ5"/>
      <c r="GMK5"/>
      <c r="GML5"/>
      <c r="GMM5"/>
      <c r="GMN5"/>
      <c r="GMO5"/>
      <c r="GMP5"/>
      <c r="GMQ5"/>
      <c r="GMR5"/>
      <c r="GMS5"/>
      <c r="GMT5"/>
      <c r="GMU5"/>
      <c r="GMV5"/>
      <c r="GMW5"/>
      <c r="GMX5"/>
      <c r="GMY5"/>
      <c r="GMZ5"/>
      <c r="GNA5"/>
      <c r="GNB5"/>
      <c r="GNC5"/>
      <c r="GND5"/>
      <c r="GNE5"/>
      <c r="GNF5"/>
      <c r="GNG5"/>
      <c r="GNH5"/>
      <c r="GNI5"/>
      <c r="GNJ5"/>
      <c r="GNK5"/>
      <c r="GNL5"/>
      <c r="GNM5"/>
      <c r="GNN5"/>
      <c r="GNO5"/>
      <c r="GNP5"/>
      <c r="GNQ5"/>
      <c r="GNR5"/>
      <c r="GNS5"/>
      <c r="GNT5"/>
      <c r="GNU5"/>
      <c r="GNV5"/>
      <c r="GNW5"/>
      <c r="GNX5"/>
      <c r="GNY5"/>
      <c r="GNZ5"/>
      <c r="GOA5"/>
      <c r="GOB5"/>
      <c r="GOC5"/>
      <c r="GOD5"/>
      <c r="GOE5"/>
      <c r="GOF5"/>
      <c r="GOG5"/>
      <c r="GOH5"/>
      <c r="GOI5"/>
      <c r="GOJ5"/>
      <c r="GOK5"/>
      <c r="GOL5"/>
      <c r="GOM5"/>
      <c r="GON5"/>
      <c r="GOO5"/>
      <c r="GOP5"/>
      <c r="GOQ5"/>
      <c r="GOR5"/>
      <c r="GOS5"/>
      <c r="GOT5"/>
      <c r="GOU5"/>
      <c r="GOV5"/>
      <c r="GOW5"/>
      <c r="GOX5"/>
      <c r="GOY5"/>
      <c r="GOZ5"/>
      <c r="GPA5"/>
      <c r="GPB5"/>
      <c r="GPC5"/>
      <c r="GPD5"/>
      <c r="GPE5"/>
      <c r="GPF5"/>
      <c r="GPG5"/>
      <c r="GPH5"/>
      <c r="GPI5"/>
      <c r="GPJ5"/>
      <c r="GPK5"/>
      <c r="GPL5"/>
      <c r="GPM5"/>
      <c r="GPN5"/>
      <c r="GPO5"/>
      <c r="GPP5"/>
      <c r="GPQ5"/>
      <c r="GPR5"/>
      <c r="GPS5"/>
      <c r="GPT5"/>
      <c r="GPU5"/>
      <c r="GPV5"/>
      <c r="GPW5"/>
      <c r="GPX5"/>
      <c r="GPY5"/>
      <c r="GPZ5"/>
      <c r="GQA5"/>
      <c r="GQB5"/>
      <c r="GQC5"/>
      <c r="GQD5"/>
      <c r="GQE5"/>
      <c r="GQF5"/>
      <c r="GQG5"/>
      <c r="GQH5"/>
      <c r="GQI5"/>
      <c r="GQJ5"/>
      <c r="GQK5"/>
      <c r="GQL5"/>
      <c r="GQM5"/>
      <c r="GQN5"/>
      <c r="GQO5"/>
      <c r="GQP5"/>
      <c r="GQQ5"/>
      <c r="GQR5"/>
      <c r="GQS5"/>
      <c r="GQT5"/>
      <c r="GQU5"/>
      <c r="GQV5"/>
      <c r="GQW5"/>
      <c r="GQX5"/>
      <c r="GQY5"/>
      <c r="GQZ5"/>
      <c r="GRA5"/>
      <c r="GRB5"/>
      <c r="GRC5"/>
      <c r="GRD5"/>
      <c r="GRE5"/>
      <c r="GRF5"/>
      <c r="GRG5"/>
      <c r="GRH5"/>
      <c r="GRI5"/>
      <c r="GRJ5"/>
      <c r="GRK5"/>
      <c r="GRL5"/>
      <c r="GRM5"/>
      <c r="GRN5"/>
      <c r="GRO5"/>
      <c r="GRP5"/>
      <c r="GRQ5"/>
      <c r="GRR5"/>
      <c r="GRS5"/>
      <c r="GRT5"/>
      <c r="GRU5"/>
      <c r="GRV5"/>
      <c r="GRW5"/>
      <c r="GRX5"/>
      <c r="GRY5"/>
      <c r="GRZ5"/>
      <c r="GSA5"/>
      <c r="GSB5"/>
      <c r="GSC5"/>
      <c r="GSD5"/>
      <c r="GSE5"/>
      <c r="GSF5"/>
      <c r="GSG5"/>
      <c r="GSH5"/>
      <c r="GSI5"/>
      <c r="GSJ5"/>
      <c r="GSK5"/>
      <c r="GSL5"/>
      <c r="GSM5"/>
      <c r="GSN5"/>
      <c r="GSO5"/>
      <c r="GSP5"/>
      <c r="GSQ5"/>
      <c r="GSR5"/>
      <c r="GSS5"/>
      <c r="GST5"/>
      <c r="GSU5"/>
      <c r="GSV5"/>
      <c r="GSW5"/>
      <c r="GSX5"/>
      <c r="GSY5"/>
      <c r="GSZ5"/>
      <c r="GTA5"/>
      <c r="GTB5"/>
      <c r="GTC5"/>
      <c r="GTD5"/>
      <c r="GTE5"/>
      <c r="GTF5"/>
      <c r="GTG5"/>
      <c r="GTH5"/>
      <c r="GTI5"/>
      <c r="GTJ5"/>
      <c r="GTK5"/>
      <c r="GTL5"/>
      <c r="GTM5"/>
      <c r="GTN5"/>
      <c r="GTO5"/>
      <c r="GTP5"/>
      <c r="GTQ5"/>
      <c r="GTR5"/>
      <c r="GTS5"/>
      <c r="GTT5"/>
      <c r="GTU5"/>
      <c r="GTV5"/>
      <c r="GTW5"/>
      <c r="GTX5"/>
      <c r="GTY5"/>
      <c r="GTZ5"/>
      <c r="GUA5"/>
      <c r="GUB5"/>
      <c r="GUC5"/>
      <c r="GUD5"/>
      <c r="GUE5"/>
      <c r="GUF5"/>
      <c r="GUG5"/>
      <c r="GUH5"/>
      <c r="GUI5"/>
      <c r="GUJ5"/>
      <c r="GUK5"/>
      <c r="GUL5"/>
      <c r="GUM5"/>
      <c r="GUN5"/>
      <c r="GUO5"/>
      <c r="GUP5"/>
      <c r="GUQ5"/>
      <c r="GUR5"/>
      <c r="GUS5"/>
      <c r="GUT5"/>
      <c r="GUU5"/>
      <c r="GUV5"/>
      <c r="GUW5"/>
      <c r="GUX5"/>
      <c r="GUY5"/>
      <c r="GUZ5"/>
      <c r="GVA5"/>
      <c r="GVB5"/>
      <c r="GVC5"/>
      <c r="GVD5"/>
      <c r="GVE5"/>
      <c r="GVF5"/>
      <c r="GVG5"/>
      <c r="GVH5"/>
      <c r="GVI5"/>
      <c r="GVJ5"/>
      <c r="GVK5"/>
      <c r="GVL5"/>
      <c r="GVM5"/>
      <c r="GVN5"/>
      <c r="GVO5"/>
      <c r="GVP5"/>
      <c r="GVQ5"/>
      <c r="GVR5"/>
      <c r="GVS5"/>
      <c r="GVT5"/>
      <c r="GVU5"/>
      <c r="GVV5"/>
      <c r="GVW5"/>
      <c r="GVX5"/>
      <c r="GVY5"/>
      <c r="GVZ5"/>
      <c r="GWA5"/>
      <c r="GWB5"/>
      <c r="GWC5"/>
      <c r="GWD5"/>
      <c r="GWE5"/>
      <c r="GWF5"/>
      <c r="GWG5"/>
      <c r="GWH5"/>
      <c r="GWI5"/>
      <c r="GWJ5"/>
      <c r="GWK5"/>
      <c r="GWL5"/>
      <c r="GWM5"/>
      <c r="GWN5"/>
      <c r="GWO5"/>
      <c r="GWP5"/>
      <c r="GWQ5"/>
      <c r="GWR5"/>
      <c r="GWS5"/>
      <c r="GWT5"/>
      <c r="GWU5"/>
      <c r="GWV5"/>
      <c r="GWW5"/>
      <c r="GWX5"/>
      <c r="GWY5"/>
      <c r="GWZ5"/>
      <c r="GXA5"/>
      <c r="GXB5"/>
      <c r="GXC5"/>
      <c r="GXD5"/>
      <c r="GXE5"/>
      <c r="GXF5"/>
      <c r="GXG5"/>
      <c r="GXH5"/>
      <c r="GXI5"/>
      <c r="GXJ5"/>
      <c r="GXK5"/>
      <c r="GXL5"/>
      <c r="GXM5"/>
      <c r="GXN5"/>
      <c r="GXO5"/>
      <c r="GXP5"/>
      <c r="GXQ5"/>
      <c r="GXR5"/>
      <c r="GXS5"/>
      <c r="GXT5"/>
      <c r="GXU5"/>
      <c r="GXV5"/>
      <c r="GXW5"/>
      <c r="GXX5"/>
      <c r="GXY5"/>
      <c r="GXZ5"/>
      <c r="GYA5"/>
      <c r="GYB5"/>
      <c r="GYC5"/>
      <c r="GYD5"/>
      <c r="GYE5"/>
      <c r="GYF5"/>
      <c r="GYG5"/>
      <c r="GYH5"/>
      <c r="GYI5"/>
      <c r="GYJ5"/>
      <c r="GYK5"/>
      <c r="GYL5"/>
      <c r="GYM5"/>
      <c r="GYN5"/>
      <c r="GYO5"/>
      <c r="GYP5"/>
      <c r="GYQ5"/>
      <c r="GYR5"/>
      <c r="GYS5"/>
      <c r="GYT5"/>
      <c r="GYU5"/>
      <c r="GYV5"/>
      <c r="GYW5"/>
      <c r="GYX5"/>
      <c r="GYY5"/>
      <c r="GYZ5"/>
      <c r="GZA5"/>
      <c r="GZB5"/>
      <c r="GZC5"/>
      <c r="GZD5"/>
      <c r="GZE5"/>
      <c r="GZF5"/>
      <c r="GZG5"/>
      <c r="GZH5"/>
      <c r="GZI5"/>
      <c r="GZJ5"/>
      <c r="GZK5"/>
      <c r="GZL5"/>
      <c r="GZM5"/>
      <c r="GZN5"/>
      <c r="GZO5"/>
      <c r="GZP5"/>
      <c r="GZQ5"/>
      <c r="GZR5"/>
      <c r="GZS5"/>
      <c r="GZT5"/>
      <c r="GZU5"/>
      <c r="GZV5"/>
      <c r="GZW5"/>
      <c r="GZX5"/>
      <c r="GZY5"/>
      <c r="GZZ5"/>
      <c r="HAA5"/>
      <c r="HAB5"/>
      <c r="HAC5"/>
      <c r="HAD5"/>
      <c r="HAE5"/>
      <c r="HAF5"/>
      <c r="HAG5"/>
      <c r="HAH5"/>
      <c r="HAI5"/>
      <c r="HAJ5"/>
      <c r="HAK5"/>
      <c r="HAL5"/>
      <c r="HAM5"/>
      <c r="HAN5"/>
      <c r="HAO5"/>
      <c r="HAP5"/>
      <c r="HAQ5"/>
      <c r="HAR5"/>
      <c r="HAS5"/>
      <c r="HAT5"/>
      <c r="HAU5"/>
      <c r="HAV5"/>
      <c r="HAW5"/>
      <c r="HAX5"/>
      <c r="HAY5"/>
      <c r="HAZ5"/>
      <c r="HBA5"/>
      <c r="HBB5"/>
      <c r="HBC5"/>
      <c r="HBD5"/>
      <c r="HBE5"/>
      <c r="HBF5"/>
      <c r="HBG5"/>
      <c r="HBH5"/>
      <c r="HBI5"/>
      <c r="HBJ5"/>
      <c r="HBK5"/>
      <c r="HBL5"/>
      <c r="HBM5"/>
      <c r="HBN5"/>
      <c r="HBO5"/>
      <c r="HBP5"/>
      <c r="HBQ5"/>
      <c r="HBR5"/>
      <c r="HBS5"/>
      <c r="HBT5"/>
      <c r="HBU5"/>
      <c r="HBV5"/>
      <c r="HBW5"/>
      <c r="HBX5"/>
      <c r="HBY5"/>
      <c r="HBZ5"/>
      <c r="HCA5"/>
      <c r="HCB5"/>
      <c r="HCC5"/>
      <c r="HCD5"/>
      <c r="HCE5"/>
      <c r="HCF5"/>
      <c r="HCG5"/>
      <c r="HCH5"/>
      <c r="HCI5"/>
      <c r="HCJ5"/>
      <c r="HCK5"/>
      <c r="HCL5"/>
      <c r="HCM5"/>
      <c r="HCN5"/>
      <c r="HCO5"/>
      <c r="HCP5"/>
      <c r="HCQ5"/>
      <c r="HCR5"/>
      <c r="HCS5"/>
      <c r="HCT5"/>
      <c r="HCU5"/>
      <c r="HCV5"/>
      <c r="HCW5"/>
      <c r="HCX5"/>
      <c r="HCY5"/>
      <c r="HCZ5"/>
      <c r="HDA5"/>
      <c r="HDB5"/>
      <c r="HDC5"/>
      <c r="HDD5"/>
      <c r="HDE5"/>
      <c r="HDF5"/>
      <c r="HDG5"/>
      <c r="HDH5"/>
      <c r="HDI5"/>
      <c r="HDJ5"/>
      <c r="HDK5"/>
      <c r="HDL5"/>
      <c r="HDM5"/>
      <c r="HDN5"/>
      <c r="HDO5"/>
      <c r="HDP5"/>
      <c r="HDQ5"/>
      <c r="HDR5"/>
      <c r="HDS5"/>
      <c r="HDT5"/>
      <c r="HDU5"/>
      <c r="HDV5"/>
      <c r="HDW5"/>
      <c r="HDX5"/>
      <c r="HDY5"/>
      <c r="HDZ5"/>
      <c r="HEA5"/>
      <c r="HEB5"/>
      <c r="HEC5"/>
      <c r="HED5"/>
      <c r="HEE5"/>
      <c r="HEF5"/>
      <c r="HEG5"/>
      <c r="HEH5"/>
      <c r="HEI5"/>
      <c r="HEJ5"/>
      <c r="HEK5"/>
      <c r="HEL5"/>
      <c r="HEM5"/>
      <c r="HEN5"/>
      <c r="HEO5"/>
      <c r="HEP5"/>
      <c r="HEQ5"/>
      <c r="HER5"/>
      <c r="HES5"/>
      <c r="HET5"/>
      <c r="HEU5"/>
      <c r="HEV5"/>
      <c r="HEW5"/>
      <c r="HEX5"/>
      <c r="HEY5"/>
      <c r="HEZ5"/>
      <c r="HFA5"/>
      <c r="HFB5"/>
      <c r="HFC5"/>
      <c r="HFD5"/>
      <c r="HFE5"/>
      <c r="HFF5"/>
      <c r="HFG5"/>
      <c r="HFH5"/>
      <c r="HFI5"/>
      <c r="HFJ5"/>
      <c r="HFK5"/>
      <c r="HFL5"/>
      <c r="HFM5"/>
      <c r="HFN5"/>
      <c r="HFO5"/>
      <c r="HFP5"/>
      <c r="HFQ5"/>
      <c r="HFR5"/>
      <c r="HFS5"/>
      <c r="HFT5"/>
      <c r="HFU5"/>
      <c r="HFV5"/>
      <c r="HFW5"/>
      <c r="HFX5"/>
      <c r="HFY5"/>
      <c r="HFZ5"/>
      <c r="HGA5"/>
      <c r="HGB5"/>
      <c r="HGC5"/>
      <c r="HGD5"/>
      <c r="HGE5"/>
      <c r="HGF5"/>
      <c r="HGG5"/>
      <c r="HGH5"/>
      <c r="HGI5"/>
      <c r="HGJ5"/>
      <c r="HGK5"/>
      <c r="HGL5"/>
      <c r="HGM5"/>
      <c r="HGN5"/>
      <c r="HGO5"/>
      <c r="HGP5"/>
      <c r="HGQ5"/>
      <c r="HGR5"/>
      <c r="HGS5"/>
      <c r="HGT5"/>
      <c r="HGU5"/>
      <c r="HGV5"/>
      <c r="HGW5"/>
      <c r="HGX5"/>
      <c r="HGY5"/>
      <c r="HGZ5"/>
      <c r="HHA5"/>
      <c r="HHB5"/>
      <c r="HHC5"/>
      <c r="HHD5"/>
      <c r="HHE5"/>
      <c r="HHF5"/>
      <c r="HHG5"/>
      <c r="HHH5"/>
      <c r="HHI5"/>
      <c r="HHJ5"/>
      <c r="HHK5"/>
      <c r="HHL5"/>
      <c r="HHM5"/>
      <c r="HHN5"/>
      <c r="HHO5"/>
      <c r="HHP5"/>
      <c r="HHQ5"/>
      <c r="HHR5"/>
      <c r="HHS5"/>
      <c r="HHT5"/>
      <c r="HHU5"/>
      <c r="HHV5"/>
      <c r="HHW5"/>
      <c r="HHX5"/>
      <c r="HHY5"/>
      <c r="HHZ5"/>
      <c r="HIA5"/>
      <c r="HIB5"/>
      <c r="HIC5"/>
      <c r="HID5"/>
      <c r="HIE5"/>
      <c r="HIF5"/>
      <c r="HIG5"/>
      <c r="HIH5"/>
      <c r="HII5"/>
      <c r="HIJ5"/>
      <c r="HIK5"/>
      <c r="HIL5"/>
      <c r="HIM5"/>
      <c r="HIN5"/>
      <c r="HIO5"/>
      <c r="HIP5"/>
      <c r="HIQ5"/>
      <c r="HIR5"/>
      <c r="HIS5"/>
      <c r="HIT5"/>
      <c r="HIU5"/>
      <c r="HIV5"/>
      <c r="HIW5"/>
      <c r="HIX5"/>
      <c r="HIY5"/>
      <c r="HIZ5"/>
      <c r="HJA5"/>
      <c r="HJB5"/>
      <c r="HJC5"/>
      <c r="HJD5"/>
      <c r="HJE5"/>
      <c r="HJF5"/>
      <c r="HJG5"/>
      <c r="HJH5"/>
      <c r="HJI5"/>
      <c r="HJJ5"/>
      <c r="HJK5"/>
      <c r="HJL5"/>
      <c r="HJM5"/>
      <c r="HJN5"/>
      <c r="HJO5"/>
      <c r="HJP5"/>
      <c r="HJQ5"/>
      <c r="HJR5"/>
      <c r="HJS5"/>
      <c r="HJT5"/>
      <c r="HJU5"/>
      <c r="HJV5"/>
      <c r="HJW5"/>
      <c r="HJX5"/>
      <c r="HJY5"/>
      <c r="HJZ5"/>
      <c r="HKA5"/>
      <c r="HKB5"/>
      <c r="HKC5"/>
      <c r="HKD5"/>
      <c r="HKE5"/>
      <c r="HKF5"/>
      <c r="HKG5"/>
      <c r="HKH5"/>
      <c r="HKI5"/>
      <c r="HKJ5"/>
      <c r="HKK5"/>
      <c r="HKL5"/>
      <c r="HKM5"/>
      <c r="HKN5"/>
      <c r="HKO5"/>
      <c r="HKP5"/>
      <c r="HKQ5"/>
      <c r="HKR5"/>
      <c r="HKS5"/>
      <c r="HKT5"/>
      <c r="HKU5"/>
      <c r="HKV5"/>
      <c r="HKW5"/>
      <c r="HKX5"/>
      <c r="HKY5"/>
      <c r="HKZ5"/>
      <c r="HLA5"/>
      <c r="HLB5"/>
      <c r="HLC5"/>
      <c r="HLD5"/>
      <c r="HLE5"/>
      <c r="HLF5"/>
      <c r="HLG5"/>
      <c r="HLH5"/>
      <c r="HLI5"/>
      <c r="HLJ5"/>
      <c r="HLK5"/>
      <c r="HLL5"/>
      <c r="HLM5"/>
      <c r="HLN5"/>
      <c r="HLO5"/>
      <c r="HLP5"/>
      <c r="HLQ5"/>
      <c r="HLR5"/>
      <c r="HLS5"/>
      <c r="HLT5"/>
      <c r="HLU5"/>
      <c r="HLV5"/>
      <c r="HLW5"/>
      <c r="HLX5"/>
      <c r="HLY5"/>
      <c r="HLZ5"/>
      <c r="HMA5"/>
      <c r="HMB5"/>
      <c r="HMC5"/>
      <c r="HMD5"/>
      <c r="HME5"/>
      <c r="HMF5"/>
      <c r="HMG5"/>
      <c r="HMH5"/>
      <c r="HMI5"/>
      <c r="HMJ5"/>
      <c r="HMK5"/>
      <c r="HML5"/>
      <c r="HMM5"/>
      <c r="HMN5"/>
      <c r="HMO5"/>
      <c r="HMP5"/>
      <c r="HMQ5"/>
      <c r="HMR5"/>
      <c r="HMS5"/>
      <c r="HMT5"/>
      <c r="HMU5"/>
      <c r="HMV5"/>
      <c r="HMW5"/>
      <c r="HMX5"/>
      <c r="HMY5"/>
      <c r="HMZ5"/>
      <c r="HNA5"/>
      <c r="HNB5"/>
      <c r="HNC5"/>
      <c r="HND5"/>
      <c r="HNE5"/>
      <c r="HNF5"/>
      <c r="HNG5"/>
      <c r="HNH5"/>
      <c r="HNI5"/>
      <c r="HNJ5"/>
      <c r="HNK5"/>
      <c r="HNL5"/>
      <c r="HNM5"/>
      <c r="HNN5"/>
      <c r="HNO5"/>
      <c r="HNP5"/>
      <c r="HNQ5"/>
      <c r="HNR5"/>
      <c r="HNS5"/>
      <c r="HNT5"/>
      <c r="HNU5"/>
      <c r="HNV5"/>
      <c r="HNW5"/>
      <c r="HNX5"/>
      <c r="HNY5"/>
      <c r="HNZ5"/>
      <c r="HOA5"/>
      <c r="HOB5"/>
      <c r="HOC5"/>
      <c r="HOD5"/>
      <c r="HOE5"/>
      <c r="HOF5"/>
      <c r="HOG5"/>
      <c r="HOH5"/>
      <c r="HOI5"/>
      <c r="HOJ5"/>
      <c r="HOK5"/>
      <c r="HOL5"/>
      <c r="HOM5"/>
      <c r="HON5"/>
      <c r="HOO5"/>
      <c r="HOP5"/>
      <c r="HOQ5"/>
      <c r="HOR5"/>
      <c r="HOS5"/>
      <c r="HOT5"/>
      <c r="HOU5"/>
      <c r="HOV5"/>
      <c r="HOW5"/>
      <c r="HOX5"/>
      <c r="HOY5"/>
      <c r="HOZ5"/>
      <c r="HPA5"/>
      <c r="HPB5"/>
      <c r="HPC5"/>
      <c r="HPD5"/>
      <c r="HPE5"/>
      <c r="HPF5"/>
      <c r="HPG5"/>
      <c r="HPH5"/>
      <c r="HPI5"/>
      <c r="HPJ5"/>
      <c r="HPK5"/>
      <c r="HPL5"/>
      <c r="HPM5"/>
      <c r="HPN5"/>
      <c r="HPO5"/>
      <c r="HPP5"/>
      <c r="HPQ5"/>
      <c r="HPR5"/>
      <c r="HPS5"/>
      <c r="HPT5"/>
      <c r="HPU5"/>
      <c r="HPV5"/>
      <c r="HPW5"/>
      <c r="HPX5"/>
      <c r="HPY5"/>
      <c r="HPZ5"/>
      <c r="HQA5"/>
      <c r="HQB5"/>
      <c r="HQC5"/>
      <c r="HQD5"/>
      <c r="HQE5"/>
      <c r="HQF5"/>
      <c r="HQG5"/>
      <c r="HQH5"/>
      <c r="HQI5"/>
      <c r="HQJ5"/>
      <c r="HQK5"/>
      <c r="HQL5"/>
      <c r="HQM5"/>
      <c r="HQN5"/>
      <c r="HQO5"/>
      <c r="HQP5"/>
      <c r="HQQ5"/>
      <c r="HQR5"/>
      <c r="HQS5"/>
      <c r="HQT5"/>
      <c r="HQU5"/>
      <c r="HQV5"/>
      <c r="HQW5"/>
      <c r="HQX5"/>
      <c r="HQY5"/>
      <c r="HQZ5"/>
      <c r="HRA5"/>
      <c r="HRB5"/>
      <c r="HRC5"/>
      <c r="HRD5"/>
      <c r="HRE5"/>
      <c r="HRF5"/>
      <c r="HRG5"/>
      <c r="HRH5"/>
      <c r="HRI5"/>
      <c r="HRJ5"/>
      <c r="HRK5"/>
      <c r="HRL5"/>
      <c r="HRM5"/>
      <c r="HRN5"/>
      <c r="HRO5"/>
      <c r="HRP5"/>
      <c r="HRQ5"/>
      <c r="HRR5"/>
      <c r="HRS5"/>
      <c r="HRT5"/>
      <c r="HRU5"/>
      <c r="HRV5"/>
      <c r="HRW5"/>
      <c r="HRX5"/>
      <c r="HRY5"/>
      <c r="HRZ5"/>
      <c r="HSA5"/>
      <c r="HSB5"/>
      <c r="HSC5"/>
      <c r="HSD5"/>
      <c r="HSE5"/>
      <c r="HSF5"/>
      <c r="HSG5"/>
      <c r="HSH5"/>
      <c r="HSI5"/>
      <c r="HSJ5"/>
      <c r="HSK5"/>
      <c r="HSL5"/>
      <c r="HSM5"/>
      <c r="HSN5"/>
      <c r="HSO5"/>
      <c r="HSP5"/>
      <c r="HSQ5"/>
      <c r="HSR5"/>
      <c r="HSS5"/>
      <c r="HST5"/>
      <c r="HSU5"/>
      <c r="HSV5"/>
      <c r="HSW5"/>
      <c r="HSX5"/>
      <c r="HSY5"/>
      <c r="HSZ5"/>
      <c r="HTA5"/>
      <c r="HTB5"/>
      <c r="HTC5"/>
      <c r="HTD5"/>
      <c r="HTE5"/>
      <c r="HTF5"/>
      <c r="HTG5"/>
      <c r="HTH5"/>
      <c r="HTI5"/>
      <c r="HTJ5"/>
      <c r="HTK5"/>
      <c r="HTL5"/>
      <c r="HTM5"/>
      <c r="HTN5"/>
      <c r="HTO5"/>
      <c r="HTP5"/>
      <c r="HTQ5"/>
      <c r="HTR5"/>
      <c r="HTS5"/>
      <c r="HTT5"/>
      <c r="HTU5"/>
      <c r="HTV5"/>
      <c r="HTW5"/>
      <c r="HTX5"/>
      <c r="HTY5"/>
      <c r="HTZ5"/>
      <c r="HUA5"/>
      <c r="HUB5"/>
      <c r="HUC5"/>
      <c r="HUD5"/>
      <c r="HUE5"/>
      <c r="HUF5"/>
      <c r="HUG5"/>
      <c r="HUH5"/>
      <c r="HUI5"/>
      <c r="HUJ5"/>
      <c r="HUK5"/>
      <c r="HUL5"/>
      <c r="HUM5"/>
      <c r="HUN5"/>
      <c r="HUO5"/>
      <c r="HUP5"/>
      <c r="HUQ5"/>
      <c r="HUR5"/>
      <c r="HUS5"/>
      <c r="HUT5"/>
      <c r="HUU5"/>
      <c r="HUV5"/>
      <c r="HUW5"/>
      <c r="HUX5"/>
      <c r="HUY5"/>
      <c r="HUZ5"/>
      <c r="HVA5"/>
      <c r="HVB5"/>
      <c r="HVC5"/>
      <c r="HVD5"/>
      <c r="HVE5"/>
      <c r="HVF5"/>
      <c r="HVG5"/>
      <c r="HVH5"/>
      <c r="HVI5"/>
      <c r="HVJ5"/>
      <c r="HVK5"/>
      <c r="HVL5"/>
      <c r="HVM5"/>
      <c r="HVN5"/>
      <c r="HVO5"/>
      <c r="HVP5"/>
      <c r="HVQ5"/>
      <c r="HVR5"/>
      <c r="HVS5"/>
      <c r="HVT5"/>
      <c r="HVU5"/>
      <c r="HVV5"/>
      <c r="HVW5"/>
      <c r="HVX5"/>
      <c r="HVY5"/>
      <c r="HVZ5"/>
      <c r="HWA5"/>
      <c r="HWB5"/>
      <c r="HWC5"/>
      <c r="HWD5"/>
      <c r="HWE5"/>
      <c r="HWF5"/>
      <c r="HWG5"/>
      <c r="HWH5"/>
      <c r="HWI5"/>
      <c r="HWJ5"/>
      <c r="HWK5"/>
      <c r="HWL5"/>
      <c r="HWM5"/>
      <c r="HWN5"/>
      <c r="HWO5"/>
      <c r="HWP5"/>
      <c r="HWQ5"/>
      <c r="HWR5"/>
      <c r="HWS5"/>
      <c r="HWT5"/>
      <c r="HWU5"/>
      <c r="HWV5"/>
      <c r="HWW5"/>
      <c r="HWX5"/>
      <c r="HWY5"/>
      <c r="HWZ5"/>
      <c r="HXA5"/>
      <c r="HXB5"/>
      <c r="HXC5"/>
      <c r="HXD5"/>
      <c r="HXE5"/>
      <c r="HXF5"/>
      <c r="HXG5"/>
      <c r="HXH5"/>
      <c r="HXI5"/>
      <c r="HXJ5"/>
      <c r="HXK5"/>
      <c r="HXL5"/>
      <c r="HXM5"/>
      <c r="HXN5"/>
      <c r="HXO5"/>
      <c r="HXP5"/>
      <c r="HXQ5"/>
      <c r="HXR5"/>
      <c r="HXS5"/>
      <c r="HXT5"/>
      <c r="HXU5"/>
      <c r="HXV5"/>
      <c r="HXW5"/>
      <c r="HXX5"/>
      <c r="HXY5"/>
      <c r="HXZ5"/>
      <c r="HYA5"/>
      <c r="HYB5"/>
      <c r="HYC5"/>
      <c r="HYD5"/>
      <c r="HYE5"/>
      <c r="HYF5"/>
      <c r="HYG5"/>
      <c r="HYH5"/>
      <c r="HYI5"/>
      <c r="HYJ5"/>
      <c r="HYK5"/>
      <c r="HYL5"/>
      <c r="HYM5"/>
      <c r="HYN5"/>
      <c r="HYO5"/>
      <c r="HYP5"/>
      <c r="HYQ5"/>
      <c r="HYR5"/>
      <c r="HYS5"/>
      <c r="HYT5"/>
      <c r="HYU5"/>
      <c r="HYV5"/>
      <c r="HYW5"/>
      <c r="HYX5"/>
      <c r="HYY5"/>
      <c r="HYZ5"/>
      <c r="HZA5"/>
      <c r="HZB5"/>
      <c r="HZC5"/>
      <c r="HZD5"/>
      <c r="HZE5"/>
      <c r="HZF5"/>
      <c r="HZG5"/>
      <c r="HZH5"/>
      <c r="HZI5"/>
      <c r="HZJ5"/>
      <c r="HZK5"/>
      <c r="HZL5"/>
      <c r="HZM5"/>
      <c r="HZN5"/>
      <c r="HZO5"/>
      <c r="HZP5"/>
      <c r="HZQ5"/>
      <c r="HZR5"/>
      <c r="HZS5"/>
      <c r="HZT5"/>
      <c r="HZU5"/>
      <c r="HZV5"/>
      <c r="HZW5"/>
      <c r="HZX5"/>
      <c r="HZY5"/>
      <c r="HZZ5"/>
      <c r="IAA5"/>
      <c r="IAB5"/>
      <c r="IAC5"/>
      <c r="IAD5"/>
      <c r="IAE5"/>
      <c r="IAF5"/>
      <c r="IAG5"/>
      <c r="IAH5"/>
      <c r="IAI5"/>
      <c r="IAJ5"/>
      <c r="IAK5"/>
      <c r="IAL5"/>
      <c r="IAM5"/>
      <c r="IAN5"/>
      <c r="IAO5"/>
      <c r="IAP5"/>
      <c r="IAQ5"/>
      <c r="IAR5"/>
      <c r="IAS5"/>
      <c r="IAT5"/>
      <c r="IAU5"/>
      <c r="IAV5"/>
      <c r="IAW5"/>
      <c r="IAX5"/>
      <c r="IAY5"/>
      <c r="IAZ5"/>
      <c r="IBA5"/>
      <c r="IBB5"/>
      <c r="IBC5"/>
      <c r="IBD5"/>
      <c r="IBE5"/>
      <c r="IBF5"/>
      <c r="IBG5"/>
      <c r="IBH5"/>
      <c r="IBI5"/>
      <c r="IBJ5"/>
      <c r="IBK5"/>
      <c r="IBL5"/>
      <c r="IBM5"/>
      <c r="IBN5"/>
      <c r="IBO5"/>
      <c r="IBP5"/>
      <c r="IBQ5"/>
      <c r="IBR5"/>
      <c r="IBS5"/>
      <c r="IBT5"/>
      <c r="IBU5"/>
      <c r="IBV5"/>
      <c r="IBW5"/>
      <c r="IBX5"/>
      <c r="IBY5"/>
      <c r="IBZ5"/>
      <c r="ICA5"/>
      <c r="ICB5"/>
      <c r="ICC5"/>
      <c r="ICD5"/>
      <c r="ICE5"/>
      <c r="ICF5"/>
      <c r="ICG5"/>
      <c r="ICH5"/>
      <c r="ICI5"/>
      <c r="ICJ5"/>
      <c r="ICK5"/>
      <c r="ICL5"/>
      <c r="ICM5"/>
      <c r="ICN5"/>
      <c r="ICO5"/>
      <c r="ICP5"/>
      <c r="ICQ5"/>
      <c r="ICR5"/>
      <c r="ICS5"/>
      <c r="ICT5"/>
      <c r="ICU5"/>
      <c r="ICV5"/>
      <c r="ICW5"/>
      <c r="ICX5"/>
      <c r="ICY5"/>
      <c r="ICZ5"/>
      <c r="IDA5"/>
      <c r="IDB5"/>
      <c r="IDC5"/>
      <c r="IDD5"/>
      <c r="IDE5"/>
      <c r="IDF5"/>
      <c r="IDG5"/>
      <c r="IDH5"/>
      <c r="IDI5"/>
      <c r="IDJ5"/>
      <c r="IDK5"/>
      <c r="IDL5"/>
      <c r="IDM5"/>
      <c r="IDN5"/>
      <c r="IDO5"/>
      <c r="IDP5"/>
      <c r="IDQ5"/>
      <c r="IDR5"/>
      <c r="IDS5"/>
      <c r="IDT5"/>
      <c r="IDU5"/>
      <c r="IDV5"/>
      <c r="IDW5"/>
      <c r="IDX5"/>
      <c r="IDY5"/>
      <c r="IDZ5"/>
      <c r="IEA5"/>
      <c r="IEB5"/>
      <c r="IEC5"/>
      <c r="IED5"/>
      <c r="IEE5"/>
      <c r="IEF5"/>
      <c r="IEG5"/>
      <c r="IEH5"/>
      <c r="IEI5"/>
      <c r="IEJ5"/>
      <c r="IEK5"/>
      <c r="IEL5"/>
      <c r="IEM5"/>
      <c r="IEN5"/>
      <c r="IEO5"/>
      <c r="IEP5"/>
      <c r="IEQ5"/>
      <c r="IER5"/>
      <c r="IES5"/>
      <c r="IET5"/>
      <c r="IEU5"/>
      <c r="IEV5"/>
      <c r="IEW5"/>
      <c r="IEX5"/>
      <c r="IEY5"/>
      <c r="IEZ5"/>
      <c r="IFA5"/>
      <c r="IFB5"/>
      <c r="IFC5"/>
      <c r="IFD5"/>
      <c r="IFE5"/>
      <c r="IFF5"/>
      <c r="IFG5"/>
      <c r="IFH5"/>
      <c r="IFI5"/>
      <c r="IFJ5"/>
      <c r="IFK5"/>
      <c r="IFL5"/>
      <c r="IFM5"/>
      <c r="IFN5"/>
      <c r="IFO5"/>
      <c r="IFP5"/>
      <c r="IFQ5"/>
      <c r="IFR5"/>
      <c r="IFS5"/>
      <c r="IFT5"/>
      <c r="IFU5"/>
      <c r="IFV5"/>
      <c r="IFW5"/>
      <c r="IFX5"/>
      <c r="IFY5"/>
      <c r="IFZ5"/>
      <c r="IGA5"/>
      <c r="IGB5"/>
      <c r="IGC5"/>
      <c r="IGD5"/>
      <c r="IGE5"/>
      <c r="IGF5"/>
      <c r="IGG5"/>
      <c r="IGH5"/>
      <c r="IGI5"/>
      <c r="IGJ5"/>
      <c r="IGK5"/>
      <c r="IGL5"/>
      <c r="IGM5"/>
      <c r="IGN5"/>
      <c r="IGO5"/>
      <c r="IGP5"/>
      <c r="IGQ5"/>
      <c r="IGR5"/>
      <c r="IGS5"/>
      <c r="IGT5"/>
      <c r="IGU5"/>
      <c r="IGV5"/>
      <c r="IGW5"/>
      <c r="IGX5"/>
      <c r="IGY5"/>
      <c r="IGZ5"/>
      <c r="IHA5"/>
      <c r="IHB5"/>
      <c r="IHC5"/>
      <c r="IHD5"/>
      <c r="IHE5"/>
      <c r="IHF5"/>
      <c r="IHG5"/>
      <c r="IHH5"/>
      <c r="IHI5"/>
      <c r="IHJ5"/>
      <c r="IHK5"/>
      <c r="IHL5"/>
      <c r="IHM5"/>
      <c r="IHN5"/>
      <c r="IHO5"/>
      <c r="IHP5"/>
      <c r="IHQ5"/>
      <c r="IHR5"/>
      <c r="IHS5"/>
      <c r="IHT5"/>
      <c r="IHU5"/>
      <c r="IHV5"/>
      <c r="IHW5"/>
      <c r="IHX5"/>
      <c r="IHY5"/>
      <c r="IHZ5"/>
      <c r="IIA5"/>
      <c r="IIB5"/>
      <c r="IIC5"/>
      <c r="IID5"/>
      <c r="IIE5"/>
      <c r="IIF5"/>
      <c r="IIG5"/>
      <c r="IIH5"/>
      <c r="III5"/>
      <c r="IIJ5"/>
      <c r="IIK5"/>
      <c r="IIL5"/>
      <c r="IIM5"/>
      <c r="IIN5"/>
      <c r="IIO5"/>
      <c r="IIP5"/>
      <c r="IIQ5"/>
      <c r="IIR5"/>
      <c r="IIS5"/>
      <c r="IIT5"/>
      <c r="IIU5"/>
      <c r="IIV5"/>
      <c r="IIW5"/>
      <c r="IIX5"/>
      <c r="IIY5"/>
      <c r="IIZ5"/>
      <c r="IJA5"/>
      <c r="IJB5"/>
      <c r="IJC5"/>
      <c r="IJD5"/>
      <c r="IJE5"/>
      <c r="IJF5"/>
      <c r="IJG5"/>
      <c r="IJH5"/>
      <c r="IJI5"/>
      <c r="IJJ5"/>
      <c r="IJK5"/>
      <c r="IJL5"/>
      <c r="IJM5"/>
      <c r="IJN5"/>
      <c r="IJO5"/>
      <c r="IJP5"/>
      <c r="IJQ5"/>
      <c r="IJR5"/>
      <c r="IJS5"/>
      <c r="IJT5"/>
      <c r="IJU5"/>
      <c r="IJV5"/>
      <c r="IJW5"/>
      <c r="IJX5"/>
      <c r="IJY5"/>
      <c r="IJZ5"/>
      <c r="IKA5"/>
      <c r="IKB5"/>
      <c r="IKC5"/>
      <c r="IKD5"/>
      <c r="IKE5"/>
      <c r="IKF5"/>
      <c r="IKG5"/>
      <c r="IKH5"/>
      <c r="IKI5"/>
      <c r="IKJ5"/>
      <c r="IKK5"/>
      <c r="IKL5"/>
      <c r="IKM5"/>
      <c r="IKN5"/>
      <c r="IKO5"/>
      <c r="IKP5"/>
      <c r="IKQ5"/>
      <c r="IKR5"/>
      <c r="IKS5"/>
      <c r="IKT5"/>
      <c r="IKU5"/>
      <c r="IKV5"/>
      <c r="IKW5"/>
      <c r="IKX5"/>
      <c r="IKY5"/>
      <c r="IKZ5"/>
      <c r="ILA5"/>
      <c r="ILB5"/>
      <c r="ILC5"/>
      <c r="ILD5"/>
      <c r="ILE5"/>
      <c r="ILF5"/>
      <c r="ILG5"/>
      <c r="ILH5"/>
      <c r="ILI5"/>
      <c r="ILJ5"/>
      <c r="ILK5"/>
      <c r="ILL5"/>
      <c r="ILM5"/>
      <c r="ILN5"/>
      <c r="ILO5"/>
      <c r="ILP5"/>
      <c r="ILQ5"/>
      <c r="ILR5"/>
      <c r="ILS5"/>
      <c r="ILT5"/>
      <c r="ILU5"/>
      <c r="ILV5"/>
      <c r="ILW5"/>
      <c r="ILX5"/>
      <c r="ILY5"/>
      <c r="ILZ5"/>
      <c r="IMA5"/>
      <c r="IMB5"/>
      <c r="IMC5"/>
      <c r="IMD5"/>
      <c r="IME5"/>
      <c r="IMF5"/>
      <c r="IMG5"/>
      <c r="IMH5"/>
      <c r="IMI5"/>
      <c r="IMJ5"/>
      <c r="IMK5"/>
      <c r="IML5"/>
      <c r="IMM5"/>
      <c r="IMN5"/>
      <c r="IMO5"/>
      <c r="IMP5"/>
      <c r="IMQ5"/>
      <c r="IMR5"/>
      <c r="IMS5"/>
      <c r="IMT5"/>
      <c r="IMU5"/>
      <c r="IMV5"/>
      <c r="IMW5"/>
      <c r="IMX5"/>
      <c r="IMY5"/>
      <c r="IMZ5"/>
      <c r="INA5"/>
      <c r="INB5"/>
      <c r="INC5"/>
      <c r="IND5"/>
      <c r="INE5"/>
      <c r="INF5"/>
      <c r="ING5"/>
      <c r="INH5"/>
      <c r="INI5"/>
      <c r="INJ5"/>
      <c r="INK5"/>
      <c r="INL5"/>
      <c r="INM5"/>
      <c r="INN5"/>
      <c r="INO5"/>
      <c r="INP5"/>
      <c r="INQ5"/>
      <c r="INR5"/>
      <c r="INS5"/>
      <c r="INT5"/>
      <c r="INU5"/>
      <c r="INV5"/>
      <c r="INW5"/>
      <c r="INX5"/>
      <c r="INY5"/>
      <c r="INZ5"/>
      <c r="IOA5"/>
      <c r="IOB5"/>
      <c r="IOC5"/>
      <c r="IOD5"/>
      <c r="IOE5"/>
      <c r="IOF5"/>
      <c r="IOG5"/>
      <c r="IOH5"/>
      <c r="IOI5"/>
      <c r="IOJ5"/>
      <c r="IOK5"/>
      <c r="IOL5"/>
      <c r="IOM5"/>
      <c r="ION5"/>
      <c r="IOO5"/>
      <c r="IOP5"/>
      <c r="IOQ5"/>
      <c r="IOR5"/>
      <c r="IOS5"/>
      <c r="IOT5"/>
      <c r="IOU5"/>
      <c r="IOV5"/>
      <c r="IOW5"/>
      <c r="IOX5"/>
      <c r="IOY5"/>
      <c r="IOZ5"/>
      <c r="IPA5"/>
      <c r="IPB5"/>
      <c r="IPC5"/>
      <c r="IPD5"/>
      <c r="IPE5"/>
      <c r="IPF5"/>
      <c r="IPG5"/>
      <c r="IPH5"/>
      <c r="IPI5"/>
      <c r="IPJ5"/>
      <c r="IPK5"/>
      <c r="IPL5"/>
      <c r="IPM5"/>
      <c r="IPN5"/>
      <c r="IPO5"/>
      <c r="IPP5"/>
      <c r="IPQ5"/>
      <c r="IPR5"/>
      <c r="IPS5"/>
      <c r="IPT5"/>
      <c r="IPU5"/>
      <c r="IPV5"/>
      <c r="IPW5"/>
      <c r="IPX5"/>
      <c r="IPY5"/>
      <c r="IPZ5"/>
      <c r="IQA5"/>
      <c r="IQB5"/>
      <c r="IQC5"/>
      <c r="IQD5"/>
      <c r="IQE5"/>
      <c r="IQF5"/>
      <c r="IQG5"/>
      <c r="IQH5"/>
      <c r="IQI5"/>
      <c r="IQJ5"/>
      <c r="IQK5"/>
      <c r="IQL5"/>
      <c r="IQM5"/>
      <c r="IQN5"/>
      <c r="IQO5"/>
      <c r="IQP5"/>
      <c r="IQQ5"/>
      <c r="IQR5"/>
      <c r="IQS5"/>
      <c r="IQT5"/>
      <c r="IQU5"/>
      <c r="IQV5"/>
      <c r="IQW5"/>
      <c r="IQX5"/>
      <c r="IQY5"/>
      <c r="IQZ5"/>
      <c r="IRA5"/>
      <c r="IRB5"/>
      <c r="IRC5"/>
      <c r="IRD5"/>
      <c r="IRE5"/>
      <c r="IRF5"/>
      <c r="IRG5"/>
      <c r="IRH5"/>
      <c r="IRI5"/>
      <c r="IRJ5"/>
      <c r="IRK5"/>
      <c r="IRL5"/>
      <c r="IRM5"/>
      <c r="IRN5"/>
      <c r="IRO5"/>
      <c r="IRP5"/>
      <c r="IRQ5"/>
      <c r="IRR5"/>
      <c r="IRS5"/>
      <c r="IRT5"/>
      <c r="IRU5"/>
      <c r="IRV5"/>
      <c r="IRW5"/>
      <c r="IRX5"/>
      <c r="IRY5"/>
      <c r="IRZ5"/>
      <c r="ISA5"/>
      <c r="ISB5"/>
      <c r="ISC5"/>
      <c r="ISD5"/>
      <c r="ISE5"/>
      <c r="ISF5"/>
      <c r="ISG5"/>
      <c r="ISH5"/>
      <c r="ISI5"/>
      <c r="ISJ5"/>
      <c r="ISK5"/>
      <c r="ISL5"/>
      <c r="ISM5"/>
      <c r="ISN5"/>
      <c r="ISO5"/>
      <c r="ISP5"/>
      <c r="ISQ5"/>
      <c r="ISR5"/>
      <c r="ISS5"/>
      <c r="IST5"/>
      <c r="ISU5"/>
      <c r="ISV5"/>
      <c r="ISW5"/>
      <c r="ISX5"/>
      <c r="ISY5"/>
      <c r="ISZ5"/>
      <c r="ITA5"/>
      <c r="ITB5"/>
      <c r="ITC5"/>
      <c r="ITD5"/>
      <c r="ITE5"/>
      <c r="ITF5"/>
      <c r="ITG5"/>
      <c r="ITH5"/>
      <c r="ITI5"/>
      <c r="ITJ5"/>
      <c r="ITK5"/>
      <c r="ITL5"/>
      <c r="ITM5"/>
      <c r="ITN5"/>
      <c r="ITO5"/>
      <c r="ITP5"/>
      <c r="ITQ5"/>
      <c r="ITR5"/>
      <c r="ITS5"/>
      <c r="ITT5"/>
      <c r="ITU5"/>
      <c r="ITV5"/>
      <c r="ITW5"/>
      <c r="ITX5"/>
      <c r="ITY5"/>
      <c r="ITZ5"/>
      <c r="IUA5"/>
      <c r="IUB5"/>
      <c r="IUC5"/>
      <c r="IUD5"/>
      <c r="IUE5"/>
      <c r="IUF5"/>
      <c r="IUG5"/>
      <c r="IUH5"/>
      <c r="IUI5"/>
      <c r="IUJ5"/>
      <c r="IUK5"/>
      <c r="IUL5"/>
      <c r="IUM5"/>
      <c r="IUN5"/>
      <c r="IUO5"/>
      <c r="IUP5"/>
      <c r="IUQ5"/>
      <c r="IUR5"/>
      <c r="IUS5"/>
      <c r="IUT5"/>
      <c r="IUU5"/>
      <c r="IUV5"/>
      <c r="IUW5"/>
      <c r="IUX5"/>
      <c r="IUY5"/>
      <c r="IUZ5"/>
      <c r="IVA5"/>
      <c r="IVB5"/>
      <c r="IVC5"/>
      <c r="IVD5"/>
      <c r="IVE5"/>
      <c r="IVF5"/>
      <c r="IVG5"/>
      <c r="IVH5"/>
      <c r="IVI5"/>
      <c r="IVJ5"/>
      <c r="IVK5"/>
      <c r="IVL5"/>
      <c r="IVM5"/>
      <c r="IVN5"/>
      <c r="IVO5"/>
      <c r="IVP5"/>
      <c r="IVQ5"/>
      <c r="IVR5"/>
      <c r="IVS5"/>
      <c r="IVT5"/>
      <c r="IVU5"/>
      <c r="IVV5"/>
      <c r="IVW5"/>
      <c r="IVX5"/>
      <c r="IVY5"/>
      <c r="IVZ5"/>
      <c r="IWA5"/>
      <c r="IWB5"/>
      <c r="IWC5"/>
      <c r="IWD5"/>
      <c r="IWE5"/>
      <c r="IWF5"/>
      <c r="IWG5"/>
      <c r="IWH5"/>
      <c r="IWI5"/>
      <c r="IWJ5"/>
      <c r="IWK5"/>
      <c r="IWL5"/>
      <c r="IWM5"/>
      <c r="IWN5"/>
      <c r="IWO5"/>
      <c r="IWP5"/>
      <c r="IWQ5"/>
      <c r="IWR5"/>
      <c r="IWS5"/>
      <c r="IWT5"/>
      <c r="IWU5"/>
      <c r="IWV5"/>
      <c r="IWW5"/>
      <c r="IWX5"/>
      <c r="IWY5"/>
      <c r="IWZ5"/>
      <c r="IXA5"/>
      <c r="IXB5"/>
      <c r="IXC5"/>
      <c r="IXD5"/>
      <c r="IXE5"/>
      <c r="IXF5"/>
      <c r="IXG5"/>
      <c r="IXH5"/>
      <c r="IXI5"/>
      <c r="IXJ5"/>
      <c r="IXK5"/>
      <c r="IXL5"/>
      <c r="IXM5"/>
      <c r="IXN5"/>
      <c r="IXO5"/>
      <c r="IXP5"/>
      <c r="IXQ5"/>
      <c r="IXR5"/>
      <c r="IXS5"/>
      <c r="IXT5"/>
      <c r="IXU5"/>
      <c r="IXV5"/>
      <c r="IXW5"/>
      <c r="IXX5"/>
      <c r="IXY5"/>
      <c r="IXZ5"/>
      <c r="IYA5"/>
      <c r="IYB5"/>
      <c r="IYC5"/>
      <c r="IYD5"/>
      <c r="IYE5"/>
      <c r="IYF5"/>
      <c r="IYG5"/>
      <c r="IYH5"/>
      <c r="IYI5"/>
      <c r="IYJ5"/>
      <c r="IYK5"/>
      <c r="IYL5"/>
      <c r="IYM5"/>
      <c r="IYN5"/>
      <c r="IYO5"/>
      <c r="IYP5"/>
      <c r="IYQ5"/>
      <c r="IYR5"/>
      <c r="IYS5"/>
      <c r="IYT5"/>
      <c r="IYU5"/>
      <c r="IYV5"/>
      <c r="IYW5"/>
      <c r="IYX5"/>
      <c r="IYY5"/>
      <c r="IYZ5"/>
      <c r="IZA5"/>
      <c r="IZB5"/>
      <c r="IZC5"/>
      <c r="IZD5"/>
      <c r="IZE5"/>
      <c r="IZF5"/>
      <c r="IZG5"/>
      <c r="IZH5"/>
      <c r="IZI5"/>
      <c r="IZJ5"/>
      <c r="IZK5"/>
      <c r="IZL5"/>
      <c r="IZM5"/>
      <c r="IZN5"/>
      <c r="IZO5"/>
      <c r="IZP5"/>
      <c r="IZQ5"/>
      <c r="IZR5"/>
      <c r="IZS5"/>
      <c r="IZT5"/>
      <c r="IZU5"/>
      <c r="IZV5"/>
      <c r="IZW5"/>
      <c r="IZX5"/>
      <c r="IZY5"/>
      <c r="IZZ5"/>
      <c r="JAA5"/>
      <c r="JAB5"/>
      <c r="JAC5"/>
      <c r="JAD5"/>
      <c r="JAE5"/>
      <c r="JAF5"/>
      <c r="JAG5"/>
      <c r="JAH5"/>
      <c r="JAI5"/>
      <c r="JAJ5"/>
      <c r="JAK5"/>
      <c r="JAL5"/>
      <c r="JAM5"/>
      <c r="JAN5"/>
      <c r="JAO5"/>
      <c r="JAP5"/>
      <c r="JAQ5"/>
      <c r="JAR5"/>
      <c r="JAS5"/>
      <c r="JAT5"/>
      <c r="JAU5"/>
      <c r="JAV5"/>
      <c r="JAW5"/>
      <c r="JAX5"/>
      <c r="JAY5"/>
      <c r="JAZ5"/>
      <c r="JBA5"/>
      <c r="JBB5"/>
      <c r="JBC5"/>
      <c r="JBD5"/>
      <c r="JBE5"/>
      <c r="JBF5"/>
      <c r="JBG5"/>
      <c r="JBH5"/>
      <c r="JBI5"/>
      <c r="JBJ5"/>
      <c r="JBK5"/>
      <c r="JBL5"/>
      <c r="JBM5"/>
      <c r="JBN5"/>
      <c r="JBO5"/>
      <c r="JBP5"/>
      <c r="JBQ5"/>
      <c r="JBR5"/>
      <c r="JBS5"/>
      <c r="JBT5"/>
      <c r="JBU5"/>
      <c r="JBV5"/>
      <c r="JBW5"/>
      <c r="JBX5"/>
      <c r="JBY5"/>
      <c r="JBZ5"/>
      <c r="JCA5"/>
      <c r="JCB5"/>
      <c r="JCC5"/>
      <c r="JCD5"/>
      <c r="JCE5"/>
      <c r="JCF5"/>
      <c r="JCG5"/>
      <c r="JCH5"/>
      <c r="JCI5"/>
      <c r="JCJ5"/>
      <c r="JCK5"/>
      <c r="JCL5"/>
      <c r="JCM5"/>
      <c r="JCN5"/>
      <c r="JCO5"/>
      <c r="JCP5"/>
      <c r="JCQ5"/>
      <c r="JCR5"/>
      <c r="JCS5"/>
      <c r="JCT5"/>
      <c r="JCU5"/>
      <c r="JCV5"/>
      <c r="JCW5"/>
      <c r="JCX5"/>
      <c r="JCY5"/>
      <c r="JCZ5"/>
      <c r="JDA5"/>
      <c r="JDB5"/>
      <c r="JDC5"/>
      <c r="JDD5"/>
      <c r="JDE5"/>
      <c r="JDF5"/>
      <c r="JDG5"/>
      <c r="JDH5"/>
      <c r="JDI5"/>
      <c r="JDJ5"/>
      <c r="JDK5"/>
      <c r="JDL5"/>
      <c r="JDM5"/>
      <c r="JDN5"/>
      <c r="JDO5"/>
      <c r="JDP5"/>
      <c r="JDQ5"/>
      <c r="JDR5"/>
      <c r="JDS5"/>
      <c r="JDT5"/>
      <c r="JDU5"/>
      <c r="JDV5"/>
      <c r="JDW5"/>
      <c r="JDX5"/>
      <c r="JDY5"/>
      <c r="JDZ5"/>
      <c r="JEA5"/>
      <c r="JEB5"/>
      <c r="JEC5"/>
      <c r="JED5"/>
      <c r="JEE5"/>
      <c r="JEF5"/>
      <c r="JEG5"/>
      <c r="JEH5"/>
      <c r="JEI5"/>
      <c r="JEJ5"/>
      <c r="JEK5"/>
      <c r="JEL5"/>
      <c r="JEM5"/>
      <c r="JEN5"/>
      <c r="JEO5"/>
      <c r="JEP5"/>
      <c r="JEQ5"/>
      <c r="JER5"/>
      <c r="JES5"/>
      <c r="JET5"/>
      <c r="JEU5"/>
      <c r="JEV5"/>
      <c r="JEW5"/>
      <c r="JEX5"/>
      <c r="JEY5"/>
      <c r="JEZ5"/>
      <c r="JFA5"/>
      <c r="JFB5"/>
      <c r="JFC5"/>
      <c r="JFD5"/>
      <c r="JFE5"/>
      <c r="JFF5"/>
      <c r="JFG5"/>
      <c r="JFH5"/>
      <c r="JFI5"/>
      <c r="JFJ5"/>
      <c r="JFK5"/>
      <c r="JFL5"/>
      <c r="JFM5"/>
      <c r="JFN5"/>
      <c r="JFO5"/>
      <c r="JFP5"/>
      <c r="JFQ5"/>
      <c r="JFR5"/>
      <c r="JFS5"/>
      <c r="JFT5"/>
      <c r="JFU5"/>
      <c r="JFV5"/>
      <c r="JFW5"/>
      <c r="JFX5"/>
      <c r="JFY5"/>
      <c r="JFZ5"/>
      <c r="JGA5"/>
      <c r="JGB5"/>
      <c r="JGC5"/>
      <c r="JGD5"/>
      <c r="JGE5"/>
      <c r="JGF5"/>
      <c r="JGG5"/>
      <c r="JGH5"/>
      <c r="JGI5"/>
      <c r="JGJ5"/>
      <c r="JGK5"/>
      <c r="JGL5"/>
      <c r="JGM5"/>
      <c r="JGN5"/>
      <c r="JGO5"/>
      <c r="JGP5"/>
      <c r="JGQ5"/>
      <c r="JGR5"/>
      <c r="JGS5"/>
      <c r="JGT5"/>
      <c r="JGU5"/>
      <c r="JGV5"/>
      <c r="JGW5"/>
      <c r="JGX5"/>
      <c r="JGY5"/>
      <c r="JGZ5"/>
      <c r="JHA5"/>
      <c r="JHB5"/>
      <c r="JHC5"/>
      <c r="JHD5"/>
      <c r="JHE5"/>
      <c r="JHF5"/>
      <c r="JHG5"/>
      <c r="JHH5"/>
      <c r="JHI5"/>
      <c r="JHJ5"/>
      <c r="JHK5"/>
      <c r="JHL5"/>
      <c r="JHM5"/>
      <c r="JHN5"/>
      <c r="JHO5"/>
      <c r="JHP5"/>
      <c r="JHQ5"/>
      <c r="JHR5"/>
      <c r="JHS5"/>
      <c r="JHT5"/>
      <c r="JHU5"/>
      <c r="JHV5"/>
      <c r="JHW5"/>
      <c r="JHX5"/>
      <c r="JHY5"/>
      <c r="JHZ5"/>
      <c r="JIA5"/>
      <c r="JIB5"/>
      <c r="JIC5"/>
      <c r="JID5"/>
      <c r="JIE5"/>
      <c r="JIF5"/>
      <c r="JIG5"/>
      <c r="JIH5"/>
      <c r="JII5"/>
      <c r="JIJ5"/>
      <c r="JIK5"/>
      <c r="JIL5"/>
      <c r="JIM5"/>
      <c r="JIN5"/>
      <c r="JIO5"/>
      <c r="JIP5"/>
      <c r="JIQ5"/>
      <c r="JIR5"/>
      <c r="JIS5"/>
      <c r="JIT5"/>
      <c r="JIU5"/>
      <c r="JIV5"/>
      <c r="JIW5"/>
      <c r="JIX5"/>
      <c r="JIY5"/>
      <c r="JIZ5"/>
      <c r="JJA5"/>
      <c r="JJB5"/>
      <c r="JJC5"/>
      <c r="JJD5"/>
      <c r="JJE5"/>
      <c r="JJF5"/>
      <c r="JJG5"/>
      <c r="JJH5"/>
      <c r="JJI5"/>
      <c r="JJJ5"/>
      <c r="JJK5"/>
      <c r="JJL5"/>
      <c r="JJM5"/>
      <c r="JJN5"/>
      <c r="JJO5"/>
      <c r="JJP5"/>
      <c r="JJQ5"/>
      <c r="JJR5"/>
      <c r="JJS5"/>
      <c r="JJT5"/>
      <c r="JJU5"/>
      <c r="JJV5"/>
      <c r="JJW5"/>
      <c r="JJX5"/>
      <c r="JJY5"/>
      <c r="JJZ5"/>
      <c r="JKA5"/>
      <c r="JKB5"/>
      <c r="JKC5"/>
      <c r="JKD5"/>
      <c r="JKE5"/>
      <c r="JKF5"/>
      <c r="JKG5"/>
      <c r="JKH5"/>
      <c r="JKI5"/>
      <c r="JKJ5"/>
      <c r="JKK5"/>
      <c r="JKL5"/>
      <c r="JKM5"/>
      <c r="JKN5"/>
      <c r="JKO5"/>
      <c r="JKP5"/>
      <c r="JKQ5"/>
      <c r="JKR5"/>
      <c r="JKS5"/>
      <c r="JKT5"/>
      <c r="JKU5"/>
      <c r="JKV5"/>
      <c r="JKW5"/>
      <c r="JKX5"/>
      <c r="JKY5"/>
      <c r="JKZ5"/>
      <c r="JLA5"/>
      <c r="JLB5"/>
      <c r="JLC5"/>
      <c r="JLD5"/>
      <c r="JLE5"/>
      <c r="JLF5"/>
      <c r="JLG5"/>
      <c r="JLH5"/>
      <c r="JLI5"/>
      <c r="JLJ5"/>
      <c r="JLK5"/>
      <c r="JLL5"/>
      <c r="JLM5"/>
      <c r="JLN5"/>
      <c r="JLO5"/>
      <c r="JLP5"/>
      <c r="JLQ5"/>
      <c r="JLR5"/>
      <c r="JLS5"/>
      <c r="JLT5"/>
      <c r="JLU5"/>
      <c r="JLV5"/>
      <c r="JLW5"/>
      <c r="JLX5"/>
      <c r="JLY5"/>
      <c r="JLZ5"/>
      <c r="JMA5"/>
      <c r="JMB5"/>
      <c r="JMC5"/>
      <c r="JMD5"/>
      <c r="JME5"/>
      <c r="JMF5"/>
      <c r="JMG5"/>
      <c r="JMH5"/>
      <c r="JMI5"/>
      <c r="JMJ5"/>
      <c r="JMK5"/>
      <c r="JML5"/>
      <c r="JMM5"/>
      <c r="JMN5"/>
      <c r="JMO5"/>
      <c r="JMP5"/>
      <c r="JMQ5"/>
      <c r="JMR5"/>
      <c r="JMS5"/>
      <c r="JMT5"/>
      <c r="JMU5"/>
      <c r="JMV5"/>
      <c r="JMW5"/>
      <c r="JMX5"/>
      <c r="JMY5"/>
      <c r="JMZ5"/>
      <c r="JNA5"/>
      <c r="JNB5"/>
      <c r="JNC5"/>
      <c r="JND5"/>
      <c r="JNE5"/>
      <c r="JNF5"/>
      <c r="JNG5"/>
      <c r="JNH5"/>
      <c r="JNI5"/>
      <c r="JNJ5"/>
      <c r="JNK5"/>
      <c r="JNL5"/>
      <c r="JNM5"/>
      <c r="JNN5"/>
      <c r="JNO5"/>
      <c r="JNP5"/>
      <c r="JNQ5"/>
      <c r="JNR5"/>
      <c r="JNS5"/>
      <c r="JNT5"/>
      <c r="JNU5"/>
      <c r="JNV5"/>
      <c r="JNW5"/>
      <c r="JNX5"/>
      <c r="JNY5"/>
      <c r="JNZ5"/>
      <c r="JOA5"/>
      <c r="JOB5"/>
      <c r="JOC5"/>
      <c r="JOD5"/>
      <c r="JOE5"/>
      <c r="JOF5"/>
      <c r="JOG5"/>
      <c r="JOH5"/>
      <c r="JOI5"/>
      <c r="JOJ5"/>
      <c r="JOK5"/>
      <c r="JOL5"/>
      <c r="JOM5"/>
      <c r="JON5"/>
      <c r="JOO5"/>
      <c r="JOP5"/>
      <c r="JOQ5"/>
      <c r="JOR5"/>
      <c r="JOS5"/>
      <c r="JOT5"/>
      <c r="JOU5"/>
      <c r="JOV5"/>
      <c r="JOW5"/>
      <c r="JOX5"/>
      <c r="JOY5"/>
      <c r="JOZ5"/>
      <c r="JPA5"/>
      <c r="JPB5"/>
      <c r="JPC5"/>
      <c r="JPD5"/>
      <c r="JPE5"/>
      <c r="JPF5"/>
      <c r="JPG5"/>
      <c r="JPH5"/>
      <c r="JPI5"/>
      <c r="JPJ5"/>
      <c r="JPK5"/>
      <c r="JPL5"/>
      <c r="JPM5"/>
      <c r="JPN5"/>
      <c r="JPO5"/>
      <c r="JPP5"/>
      <c r="JPQ5"/>
      <c r="JPR5"/>
      <c r="JPS5"/>
      <c r="JPT5"/>
      <c r="JPU5"/>
      <c r="JPV5"/>
      <c r="JPW5"/>
      <c r="JPX5"/>
      <c r="JPY5"/>
      <c r="JPZ5"/>
      <c r="JQA5"/>
      <c r="JQB5"/>
      <c r="JQC5"/>
      <c r="JQD5"/>
      <c r="JQE5"/>
      <c r="JQF5"/>
      <c r="JQG5"/>
      <c r="JQH5"/>
      <c r="JQI5"/>
      <c r="JQJ5"/>
      <c r="JQK5"/>
      <c r="JQL5"/>
      <c r="JQM5"/>
      <c r="JQN5"/>
      <c r="JQO5"/>
      <c r="JQP5"/>
      <c r="JQQ5"/>
      <c r="JQR5"/>
      <c r="JQS5"/>
      <c r="JQT5"/>
      <c r="JQU5"/>
      <c r="JQV5"/>
      <c r="JQW5"/>
      <c r="JQX5"/>
      <c r="JQY5"/>
      <c r="JQZ5"/>
      <c r="JRA5"/>
      <c r="JRB5"/>
      <c r="JRC5"/>
      <c r="JRD5"/>
      <c r="JRE5"/>
      <c r="JRF5"/>
      <c r="JRG5"/>
      <c r="JRH5"/>
      <c r="JRI5"/>
      <c r="JRJ5"/>
      <c r="JRK5"/>
      <c r="JRL5"/>
      <c r="JRM5"/>
      <c r="JRN5"/>
      <c r="JRO5"/>
      <c r="JRP5"/>
      <c r="JRQ5"/>
      <c r="JRR5"/>
      <c r="JRS5"/>
      <c r="JRT5"/>
      <c r="JRU5"/>
      <c r="JRV5"/>
      <c r="JRW5"/>
      <c r="JRX5"/>
      <c r="JRY5"/>
      <c r="JRZ5"/>
      <c r="JSA5"/>
      <c r="JSB5"/>
      <c r="JSC5"/>
      <c r="JSD5"/>
      <c r="JSE5"/>
      <c r="JSF5"/>
      <c r="JSG5"/>
      <c r="JSH5"/>
      <c r="JSI5"/>
      <c r="JSJ5"/>
      <c r="JSK5"/>
      <c r="JSL5"/>
      <c r="JSM5"/>
      <c r="JSN5"/>
      <c r="JSO5"/>
      <c r="JSP5"/>
      <c r="JSQ5"/>
      <c r="JSR5"/>
      <c r="JSS5"/>
      <c r="JST5"/>
      <c r="JSU5"/>
      <c r="JSV5"/>
      <c r="JSW5"/>
      <c r="JSX5"/>
      <c r="JSY5"/>
      <c r="JSZ5"/>
      <c r="JTA5"/>
      <c r="JTB5"/>
      <c r="JTC5"/>
      <c r="JTD5"/>
      <c r="JTE5"/>
      <c r="JTF5"/>
      <c r="JTG5"/>
      <c r="JTH5"/>
      <c r="JTI5"/>
      <c r="JTJ5"/>
      <c r="JTK5"/>
      <c r="JTL5"/>
      <c r="JTM5"/>
      <c r="JTN5"/>
      <c r="JTO5"/>
      <c r="JTP5"/>
      <c r="JTQ5"/>
      <c r="JTR5"/>
      <c r="JTS5"/>
      <c r="JTT5"/>
      <c r="JTU5"/>
      <c r="JTV5"/>
      <c r="JTW5"/>
      <c r="JTX5"/>
      <c r="JTY5"/>
      <c r="JTZ5"/>
      <c r="JUA5"/>
      <c r="JUB5"/>
      <c r="JUC5"/>
      <c r="JUD5"/>
      <c r="JUE5"/>
      <c r="JUF5"/>
      <c r="JUG5"/>
      <c r="JUH5"/>
      <c r="JUI5"/>
      <c r="JUJ5"/>
      <c r="JUK5"/>
      <c r="JUL5"/>
      <c r="JUM5"/>
      <c r="JUN5"/>
      <c r="JUO5"/>
      <c r="JUP5"/>
      <c r="JUQ5"/>
      <c r="JUR5"/>
      <c r="JUS5"/>
      <c r="JUT5"/>
      <c r="JUU5"/>
      <c r="JUV5"/>
      <c r="JUW5"/>
      <c r="JUX5"/>
      <c r="JUY5"/>
      <c r="JUZ5"/>
      <c r="JVA5"/>
      <c r="JVB5"/>
      <c r="JVC5"/>
      <c r="JVD5"/>
      <c r="JVE5"/>
      <c r="JVF5"/>
      <c r="JVG5"/>
      <c r="JVH5"/>
      <c r="JVI5"/>
      <c r="JVJ5"/>
      <c r="JVK5"/>
      <c r="JVL5"/>
      <c r="JVM5"/>
      <c r="JVN5"/>
      <c r="JVO5"/>
      <c r="JVP5"/>
      <c r="JVQ5"/>
      <c r="JVR5"/>
      <c r="JVS5"/>
      <c r="JVT5"/>
      <c r="JVU5"/>
      <c r="JVV5"/>
      <c r="JVW5"/>
      <c r="JVX5"/>
      <c r="JVY5"/>
      <c r="JVZ5"/>
      <c r="JWA5"/>
      <c r="JWB5"/>
      <c r="JWC5"/>
      <c r="JWD5"/>
      <c r="JWE5"/>
      <c r="JWF5"/>
      <c r="JWG5"/>
      <c r="JWH5"/>
      <c r="JWI5"/>
      <c r="JWJ5"/>
      <c r="JWK5"/>
      <c r="JWL5"/>
      <c r="JWM5"/>
      <c r="JWN5"/>
      <c r="JWO5"/>
      <c r="JWP5"/>
      <c r="JWQ5"/>
      <c r="JWR5"/>
      <c r="JWS5"/>
      <c r="JWT5"/>
      <c r="JWU5"/>
      <c r="JWV5"/>
      <c r="JWW5"/>
      <c r="JWX5"/>
      <c r="JWY5"/>
      <c r="JWZ5"/>
      <c r="JXA5"/>
      <c r="JXB5"/>
      <c r="JXC5"/>
      <c r="JXD5"/>
      <c r="JXE5"/>
      <c r="JXF5"/>
      <c r="JXG5"/>
      <c r="JXH5"/>
      <c r="JXI5"/>
      <c r="JXJ5"/>
      <c r="JXK5"/>
      <c r="JXL5"/>
      <c r="JXM5"/>
      <c r="JXN5"/>
      <c r="JXO5"/>
      <c r="JXP5"/>
      <c r="JXQ5"/>
      <c r="JXR5"/>
      <c r="JXS5"/>
      <c r="JXT5"/>
      <c r="JXU5"/>
      <c r="JXV5"/>
      <c r="JXW5"/>
      <c r="JXX5"/>
      <c r="JXY5"/>
      <c r="JXZ5"/>
      <c r="JYA5"/>
      <c r="JYB5"/>
      <c r="JYC5"/>
      <c r="JYD5"/>
      <c r="JYE5"/>
      <c r="JYF5"/>
      <c r="JYG5"/>
      <c r="JYH5"/>
      <c r="JYI5"/>
      <c r="JYJ5"/>
      <c r="JYK5"/>
      <c r="JYL5"/>
      <c r="JYM5"/>
      <c r="JYN5"/>
      <c r="JYO5"/>
      <c r="JYP5"/>
      <c r="JYQ5"/>
      <c r="JYR5"/>
      <c r="JYS5"/>
      <c r="JYT5"/>
      <c r="JYU5"/>
      <c r="JYV5"/>
      <c r="JYW5"/>
      <c r="JYX5"/>
      <c r="JYY5"/>
      <c r="JYZ5"/>
      <c r="JZA5"/>
      <c r="JZB5"/>
      <c r="JZC5"/>
      <c r="JZD5"/>
      <c r="JZE5"/>
      <c r="JZF5"/>
      <c r="JZG5"/>
      <c r="JZH5"/>
      <c r="JZI5"/>
      <c r="JZJ5"/>
      <c r="JZK5"/>
      <c r="JZL5"/>
      <c r="JZM5"/>
      <c r="JZN5"/>
      <c r="JZO5"/>
      <c r="JZP5"/>
      <c r="JZQ5"/>
      <c r="JZR5"/>
      <c r="JZS5"/>
      <c r="JZT5"/>
      <c r="JZU5"/>
      <c r="JZV5"/>
      <c r="JZW5"/>
      <c r="JZX5"/>
      <c r="JZY5"/>
      <c r="JZZ5"/>
      <c r="KAA5"/>
      <c r="KAB5"/>
      <c r="KAC5"/>
      <c r="KAD5"/>
      <c r="KAE5"/>
      <c r="KAF5"/>
      <c r="KAG5"/>
      <c r="KAH5"/>
      <c r="KAI5"/>
      <c r="KAJ5"/>
      <c r="KAK5"/>
      <c r="KAL5"/>
      <c r="KAM5"/>
      <c r="KAN5"/>
      <c r="KAO5"/>
      <c r="KAP5"/>
      <c r="KAQ5"/>
      <c r="KAR5"/>
      <c r="KAS5"/>
      <c r="KAT5"/>
      <c r="KAU5"/>
      <c r="KAV5"/>
      <c r="KAW5"/>
      <c r="KAX5"/>
      <c r="KAY5"/>
      <c r="KAZ5"/>
      <c r="KBA5"/>
      <c r="KBB5"/>
      <c r="KBC5"/>
      <c r="KBD5"/>
      <c r="KBE5"/>
      <c r="KBF5"/>
      <c r="KBG5"/>
      <c r="KBH5"/>
      <c r="KBI5"/>
      <c r="KBJ5"/>
      <c r="KBK5"/>
      <c r="KBL5"/>
      <c r="KBM5"/>
      <c r="KBN5"/>
      <c r="KBO5"/>
      <c r="KBP5"/>
      <c r="KBQ5"/>
      <c r="KBR5"/>
      <c r="KBS5"/>
      <c r="KBT5"/>
      <c r="KBU5"/>
      <c r="KBV5"/>
      <c r="KBW5"/>
      <c r="KBX5"/>
      <c r="KBY5"/>
      <c r="KBZ5"/>
      <c r="KCA5"/>
      <c r="KCB5"/>
      <c r="KCC5"/>
      <c r="KCD5"/>
      <c r="KCE5"/>
      <c r="KCF5"/>
      <c r="KCG5"/>
      <c r="KCH5"/>
      <c r="KCI5"/>
      <c r="KCJ5"/>
      <c r="KCK5"/>
      <c r="KCL5"/>
      <c r="KCM5"/>
      <c r="KCN5"/>
      <c r="KCO5"/>
      <c r="KCP5"/>
      <c r="KCQ5"/>
      <c r="KCR5"/>
      <c r="KCS5"/>
      <c r="KCT5"/>
      <c r="KCU5"/>
      <c r="KCV5"/>
      <c r="KCW5"/>
      <c r="KCX5"/>
      <c r="KCY5"/>
      <c r="KCZ5"/>
      <c r="KDA5"/>
      <c r="KDB5"/>
      <c r="KDC5"/>
      <c r="KDD5"/>
      <c r="KDE5"/>
      <c r="KDF5"/>
      <c r="KDG5"/>
      <c r="KDH5"/>
      <c r="KDI5"/>
      <c r="KDJ5"/>
      <c r="KDK5"/>
      <c r="KDL5"/>
      <c r="KDM5"/>
      <c r="KDN5"/>
      <c r="KDO5"/>
      <c r="KDP5"/>
      <c r="KDQ5"/>
      <c r="KDR5"/>
      <c r="KDS5"/>
      <c r="KDT5"/>
      <c r="KDU5"/>
      <c r="KDV5"/>
      <c r="KDW5"/>
      <c r="KDX5"/>
      <c r="KDY5"/>
      <c r="KDZ5"/>
      <c r="KEA5"/>
      <c r="KEB5"/>
      <c r="KEC5"/>
      <c r="KED5"/>
      <c r="KEE5"/>
      <c r="KEF5"/>
      <c r="KEG5"/>
      <c r="KEH5"/>
      <c r="KEI5"/>
      <c r="KEJ5"/>
      <c r="KEK5"/>
      <c r="KEL5"/>
      <c r="KEM5"/>
      <c r="KEN5"/>
      <c r="KEO5"/>
      <c r="KEP5"/>
      <c r="KEQ5"/>
      <c r="KER5"/>
      <c r="KES5"/>
      <c r="KET5"/>
      <c r="KEU5"/>
      <c r="KEV5"/>
      <c r="KEW5"/>
      <c r="KEX5"/>
      <c r="KEY5"/>
      <c r="KEZ5"/>
      <c r="KFA5"/>
      <c r="KFB5"/>
      <c r="KFC5"/>
      <c r="KFD5"/>
      <c r="KFE5"/>
      <c r="KFF5"/>
      <c r="KFG5"/>
      <c r="KFH5"/>
      <c r="KFI5"/>
      <c r="KFJ5"/>
      <c r="KFK5"/>
      <c r="KFL5"/>
      <c r="KFM5"/>
      <c r="KFN5"/>
      <c r="KFO5"/>
      <c r="KFP5"/>
      <c r="KFQ5"/>
      <c r="KFR5"/>
      <c r="KFS5"/>
      <c r="KFT5"/>
      <c r="KFU5"/>
      <c r="KFV5"/>
      <c r="KFW5"/>
      <c r="KFX5"/>
      <c r="KFY5"/>
      <c r="KFZ5"/>
      <c r="KGA5"/>
      <c r="KGB5"/>
      <c r="KGC5"/>
      <c r="KGD5"/>
      <c r="KGE5"/>
      <c r="KGF5"/>
      <c r="KGG5"/>
      <c r="KGH5"/>
      <c r="KGI5"/>
      <c r="KGJ5"/>
      <c r="KGK5"/>
      <c r="KGL5"/>
      <c r="KGM5"/>
      <c r="KGN5"/>
      <c r="KGO5"/>
      <c r="KGP5"/>
      <c r="KGQ5"/>
      <c r="KGR5"/>
      <c r="KGS5"/>
      <c r="KGT5"/>
      <c r="KGU5"/>
      <c r="KGV5"/>
      <c r="KGW5"/>
      <c r="KGX5"/>
      <c r="KGY5"/>
      <c r="KGZ5"/>
      <c r="KHA5"/>
      <c r="KHB5"/>
      <c r="KHC5"/>
      <c r="KHD5"/>
      <c r="KHE5"/>
      <c r="KHF5"/>
      <c r="KHG5"/>
      <c r="KHH5"/>
      <c r="KHI5"/>
      <c r="KHJ5"/>
      <c r="KHK5"/>
      <c r="KHL5"/>
      <c r="KHM5"/>
      <c r="KHN5"/>
      <c r="KHO5"/>
      <c r="KHP5"/>
      <c r="KHQ5"/>
      <c r="KHR5"/>
      <c r="KHS5"/>
      <c r="KHT5"/>
      <c r="KHU5"/>
      <c r="KHV5"/>
      <c r="KHW5"/>
      <c r="KHX5"/>
      <c r="KHY5"/>
      <c r="KHZ5"/>
      <c r="KIA5"/>
      <c r="KIB5"/>
      <c r="KIC5"/>
      <c r="KID5"/>
      <c r="KIE5"/>
      <c r="KIF5"/>
      <c r="KIG5"/>
      <c r="KIH5"/>
      <c r="KII5"/>
      <c r="KIJ5"/>
      <c r="KIK5"/>
      <c r="KIL5"/>
      <c r="KIM5"/>
      <c r="KIN5"/>
      <c r="KIO5"/>
      <c r="KIP5"/>
      <c r="KIQ5"/>
      <c r="KIR5"/>
      <c r="KIS5"/>
      <c r="KIT5"/>
      <c r="KIU5"/>
      <c r="KIV5"/>
      <c r="KIW5"/>
      <c r="KIX5"/>
      <c r="KIY5"/>
      <c r="KIZ5"/>
      <c r="KJA5"/>
      <c r="KJB5"/>
      <c r="KJC5"/>
      <c r="KJD5"/>
      <c r="KJE5"/>
      <c r="KJF5"/>
      <c r="KJG5"/>
      <c r="KJH5"/>
      <c r="KJI5"/>
      <c r="KJJ5"/>
      <c r="KJK5"/>
      <c r="KJL5"/>
      <c r="KJM5"/>
      <c r="KJN5"/>
      <c r="KJO5"/>
      <c r="KJP5"/>
      <c r="KJQ5"/>
      <c r="KJR5"/>
      <c r="KJS5"/>
      <c r="KJT5"/>
      <c r="KJU5"/>
      <c r="KJV5"/>
      <c r="KJW5"/>
      <c r="KJX5"/>
      <c r="KJY5"/>
      <c r="KJZ5"/>
      <c r="KKA5"/>
      <c r="KKB5"/>
      <c r="KKC5"/>
      <c r="KKD5"/>
      <c r="KKE5"/>
      <c r="KKF5"/>
      <c r="KKG5"/>
      <c r="KKH5"/>
      <c r="KKI5"/>
      <c r="KKJ5"/>
      <c r="KKK5"/>
      <c r="KKL5"/>
      <c r="KKM5"/>
      <c r="KKN5"/>
      <c r="KKO5"/>
      <c r="KKP5"/>
      <c r="KKQ5"/>
      <c r="KKR5"/>
      <c r="KKS5"/>
      <c r="KKT5"/>
      <c r="KKU5"/>
      <c r="KKV5"/>
      <c r="KKW5"/>
      <c r="KKX5"/>
      <c r="KKY5"/>
      <c r="KKZ5"/>
      <c r="KLA5"/>
      <c r="KLB5"/>
      <c r="KLC5"/>
      <c r="KLD5"/>
      <c r="KLE5"/>
      <c r="KLF5"/>
      <c r="KLG5"/>
      <c r="KLH5"/>
      <c r="KLI5"/>
      <c r="KLJ5"/>
      <c r="KLK5"/>
      <c r="KLL5"/>
      <c r="KLM5"/>
      <c r="KLN5"/>
      <c r="KLO5"/>
      <c r="KLP5"/>
      <c r="KLQ5"/>
      <c r="KLR5"/>
      <c r="KLS5"/>
      <c r="KLT5"/>
      <c r="KLU5"/>
      <c r="KLV5"/>
      <c r="KLW5"/>
      <c r="KLX5"/>
      <c r="KLY5"/>
      <c r="KLZ5"/>
      <c r="KMA5"/>
      <c r="KMB5"/>
      <c r="KMC5"/>
      <c r="KMD5"/>
      <c r="KME5"/>
      <c r="KMF5"/>
      <c r="KMG5"/>
      <c r="KMH5"/>
      <c r="KMI5"/>
      <c r="KMJ5"/>
      <c r="KMK5"/>
      <c r="KML5"/>
      <c r="KMM5"/>
      <c r="KMN5"/>
      <c r="KMO5"/>
      <c r="KMP5"/>
      <c r="KMQ5"/>
      <c r="KMR5"/>
      <c r="KMS5"/>
      <c r="KMT5"/>
      <c r="KMU5"/>
      <c r="KMV5"/>
      <c r="KMW5"/>
      <c r="KMX5"/>
      <c r="KMY5"/>
      <c r="KMZ5"/>
      <c r="KNA5"/>
      <c r="KNB5"/>
      <c r="KNC5"/>
      <c r="KND5"/>
      <c r="KNE5"/>
      <c r="KNF5"/>
      <c r="KNG5"/>
      <c r="KNH5"/>
      <c r="KNI5"/>
      <c r="KNJ5"/>
      <c r="KNK5"/>
      <c r="KNL5"/>
      <c r="KNM5"/>
      <c r="KNN5"/>
      <c r="KNO5"/>
      <c r="KNP5"/>
      <c r="KNQ5"/>
      <c r="KNR5"/>
      <c r="KNS5"/>
      <c r="KNT5"/>
      <c r="KNU5"/>
      <c r="KNV5"/>
      <c r="KNW5"/>
      <c r="KNX5"/>
      <c r="KNY5"/>
      <c r="KNZ5"/>
      <c r="KOA5"/>
      <c r="KOB5"/>
      <c r="KOC5"/>
      <c r="KOD5"/>
      <c r="KOE5"/>
      <c r="KOF5"/>
      <c r="KOG5"/>
      <c r="KOH5"/>
      <c r="KOI5"/>
      <c r="KOJ5"/>
      <c r="KOK5"/>
      <c r="KOL5"/>
      <c r="KOM5"/>
      <c r="KON5"/>
      <c r="KOO5"/>
      <c r="KOP5"/>
      <c r="KOQ5"/>
      <c r="KOR5"/>
      <c r="KOS5"/>
      <c r="KOT5"/>
      <c r="KOU5"/>
      <c r="KOV5"/>
      <c r="KOW5"/>
      <c r="KOX5"/>
      <c r="KOY5"/>
      <c r="KOZ5"/>
      <c r="KPA5"/>
      <c r="KPB5"/>
      <c r="KPC5"/>
      <c r="KPD5"/>
      <c r="KPE5"/>
      <c r="KPF5"/>
      <c r="KPG5"/>
      <c r="KPH5"/>
      <c r="KPI5"/>
      <c r="KPJ5"/>
      <c r="KPK5"/>
      <c r="KPL5"/>
      <c r="KPM5"/>
      <c r="KPN5"/>
      <c r="KPO5"/>
      <c r="KPP5"/>
      <c r="KPQ5"/>
      <c r="KPR5"/>
      <c r="KPS5"/>
      <c r="KPT5"/>
      <c r="KPU5"/>
      <c r="KPV5"/>
      <c r="KPW5"/>
      <c r="KPX5"/>
      <c r="KPY5"/>
      <c r="KPZ5"/>
      <c r="KQA5"/>
      <c r="KQB5"/>
      <c r="KQC5"/>
      <c r="KQD5"/>
      <c r="KQE5"/>
      <c r="KQF5"/>
      <c r="KQG5"/>
      <c r="KQH5"/>
      <c r="KQI5"/>
      <c r="KQJ5"/>
      <c r="KQK5"/>
      <c r="KQL5"/>
      <c r="KQM5"/>
      <c r="KQN5"/>
      <c r="KQO5"/>
      <c r="KQP5"/>
      <c r="KQQ5"/>
      <c r="KQR5"/>
      <c r="KQS5"/>
      <c r="KQT5"/>
      <c r="KQU5"/>
      <c r="KQV5"/>
      <c r="KQW5"/>
      <c r="KQX5"/>
      <c r="KQY5"/>
      <c r="KQZ5"/>
      <c r="KRA5"/>
      <c r="KRB5"/>
      <c r="KRC5"/>
      <c r="KRD5"/>
      <c r="KRE5"/>
      <c r="KRF5"/>
      <c r="KRG5"/>
      <c r="KRH5"/>
      <c r="KRI5"/>
      <c r="KRJ5"/>
      <c r="KRK5"/>
      <c r="KRL5"/>
      <c r="KRM5"/>
      <c r="KRN5"/>
      <c r="KRO5"/>
      <c r="KRP5"/>
      <c r="KRQ5"/>
      <c r="KRR5"/>
      <c r="KRS5"/>
      <c r="KRT5"/>
      <c r="KRU5"/>
      <c r="KRV5"/>
      <c r="KRW5"/>
      <c r="KRX5"/>
      <c r="KRY5"/>
      <c r="KRZ5"/>
      <c r="KSA5"/>
      <c r="KSB5"/>
      <c r="KSC5"/>
      <c r="KSD5"/>
      <c r="KSE5"/>
      <c r="KSF5"/>
      <c r="KSG5"/>
      <c r="KSH5"/>
      <c r="KSI5"/>
      <c r="KSJ5"/>
      <c r="KSK5"/>
      <c r="KSL5"/>
      <c r="KSM5"/>
      <c r="KSN5"/>
      <c r="KSO5"/>
      <c r="KSP5"/>
      <c r="KSQ5"/>
      <c r="KSR5"/>
      <c r="KSS5"/>
      <c r="KST5"/>
      <c r="KSU5"/>
      <c r="KSV5"/>
      <c r="KSW5"/>
      <c r="KSX5"/>
      <c r="KSY5"/>
      <c r="KSZ5"/>
      <c r="KTA5"/>
      <c r="KTB5"/>
      <c r="KTC5"/>
      <c r="KTD5"/>
      <c r="KTE5"/>
      <c r="KTF5"/>
      <c r="KTG5"/>
      <c r="KTH5"/>
      <c r="KTI5"/>
      <c r="KTJ5"/>
      <c r="KTK5"/>
      <c r="KTL5"/>
      <c r="KTM5"/>
      <c r="KTN5"/>
      <c r="KTO5"/>
      <c r="KTP5"/>
      <c r="KTQ5"/>
      <c r="KTR5"/>
      <c r="KTS5"/>
      <c r="KTT5"/>
      <c r="KTU5"/>
      <c r="KTV5"/>
      <c r="KTW5"/>
      <c r="KTX5"/>
      <c r="KTY5"/>
      <c r="KTZ5"/>
      <c r="KUA5"/>
      <c r="KUB5"/>
      <c r="KUC5"/>
      <c r="KUD5"/>
      <c r="KUE5"/>
      <c r="KUF5"/>
      <c r="KUG5"/>
      <c r="KUH5"/>
      <c r="KUI5"/>
      <c r="KUJ5"/>
      <c r="KUK5"/>
      <c r="KUL5"/>
      <c r="KUM5"/>
      <c r="KUN5"/>
      <c r="KUO5"/>
      <c r="KUP5"/>
      <c r="KUQ5"/>
      <c r="KUR5"/>
      <c r="KUS5"/>
      <c r="KUT5"/>
      <c r="KUU5"/>
      <c r="KUV5"/>
      <c r="KUW5"/>
      <c r="KUX5"/>
      <c r="KUY5"/>
      <c r="KUZ5"/>
      <c r="KVA5"/>
      <c r="KVB5"/>
      <c r="KVC5"/>
      <c r="KVD5"/>
      <c r="KVE5"/>
      <c r="KVF5"/>
      <c r="KVG5"/>
      <c r="KVH5"/>
      <c r="KVI5"/>
      <c r="KVJ5"/>
      <c r="KVK5"/>
      <c r="KVL5"/>
      <c r="KVM5"/>
      <c r="KVN5"/>
      <c r="KVO5"/>
      <c r="KVP5"/>
      <c r="KVQ5"/>
      <c r="KVR5"/>
      <c r="KVS5"/>
      <c r="KVT5"/>
      <c r="KVU5"/>
      <c r="KVV5"/>
      <c r="KVW5"/>
      <c r="KVX5"/>
      <c r="KVY5"/>
      <c r="KVZ5"/>
      <c r="KWA5"/>
      <c r="KWB5"/>
      <c r="KWC5"/>
      <c r="KWD5"/>
      <c r="KWE5"/>
      <c r="KWF5"/>
      <c r="KWG5"/>
      <c r="KWH5"/>
      <c r="KWI5"/>
      <c r="KWJ5"/>
      <c r="KWK5"/>
      <c r="KWL5"/>
      <c r="KWM5"/>
      <c r="KWN5"/>
      <c r="KWO5"/>
      <c r="KWP5"/>
      <c r="KWQ5"/>
      <c r="KWR5"/>
      <c r="KWS5"/>
      <c r="KWT5"/>
      <c r="KWU5"/>
      <c r="KWV5"/>
      <c r="KWW5"/>
      <c r="KWX5"/>
      <c r="KWY5"/>
      <c r="KWZ5"/>
      <c r="KXA5"/>
      <c r="KXB5"/>
      <c r="KXC5"/>
      <c r="KXD5"/>
      <c r="KXE5"/>
      <c r="KXF5"/>
      <c r="KXG5"/>
      <c r="KXH5"/>
      <c r="KXI5"/>
      <c r="KXJ5"/>
      <c r="KXK5"/>
      <c r="KXL5"/>
      <c r="KXM5"/>
      <c r="KXN5"/>
      <c r="KXO5"/>
      <c r="KXP5"/>
      <c r="KXQ5"/>
      <c r="KXR5"/>
      <c r="KXS5"/>
      <c r="KXT5"/>
      <c r="KXU5"/>
      <c r="KXV5"/>
      <c r="KXW5"/>
      <c r="KXX5"/>
      <c r="KXY5"/>
      <c r="KXZ5"/>
      <c r="KYA5"/>
      <c r="KYB5"/>
      <c r="KYC5"/>
      <c r="KYD5"/>
      <c r="KYE5"/>
      <c r="KYF5"/>
      <c r="KYG5"/>
      <c r="KYH5"/>
      <c r="KYI5"/>
      <c r="KYJ5"/>
      <c r="KYK5"/>
      <c r="KYL5"/>
      <c r="KYM5"/>
      <c r="KYN5"/>
      <c r="KYO5"/>
      <c r="KYP5"/>
      <c r="KYQ5"/>
      <c r="KYR5"/>
      <c r="KYS5"/>
      <c r="KYT5"/>
      <c r="KYU5"/>
      <c r="KYV5"/>
      <c r="KYW5"/>
      <c r="KYX5"/>
      <c r="KYY5"/>
      <c r="KYZ5"/>
      <c r="KZA5"/>
      <c r="KZB5"/>
      <c r="KZC5"/>
      <c r="KZD5"/>
      <c r="KZE5"/>
      <c r="KZF5"/>
      <c r="KZG5"/>
      <c r="KZH5"/>
      <c r="KZI5"/>
      <c r="KZJ5"/>
      <c r="KZK5"/>
      <c r="KZL5"/>
      <c r="KZM5"/>
      <c r="KZN5"/>
      <c r="KZO5"/>
      <c r="KZP5"/>
      <c r="KZQ5"/>
      <c r="KZR5"/>
      <c r="KZS5"/>
      <c r="KZT5"/>
      <c r="KZU5"/>
      <c r="KZV5"/>
      <c r="KZW5"/>
      <c r="KZX5"/>
      <c r="KZY5"/>
      <c r="KZZ5"/>
      <c r="LAA5"/>
      <c r="LAB5"/>
      <c r="LAC5"/>
      <c r="LAD5"/>
      <c r="LAE5"/>
      <c r="LAF5"/>
      <c r="LAG5"/>
      <c r="LAH5"/>
      <c r="LAI5"/>
      <c r="LAJ5"/>
      <c r="LAK5"/>
      <c r="LAL5"/>
      <c r="LAM5"/>
      <c r="LAN5"/>
      <c r="LAO5"/>
      <c r="LAP5"/>
      <c r="LAQ5"/>
      <c r="LAR5"/>
      <c r="LAS5"/>
      <c r="LAT5"/>
      <c r="LAU5"/>
      <c r="LAV5"/>
      <c r="LAW5"/>
      <c r="LAX5"/>
      <c r="LAY5"/>
      <c r="LAZ5"/>
      <c r="LBA5"/>
      <c r="LBB5"/>
      <c r="LBC5"/>
      <c r="LBD5"/>
      <c r="LBE5"/>
      <c r="LBF5"/>
      <c r="LBG5"/>
      <c r="LBH5"/>
      <c r="LBI5"/>
      <c r="LBJ5"/>
      <c r="LBK5"/>
      <c r="LBL5"/>
      <c r="LBM5"/>
      <c r="LBN5"/>
      <c r="LBO5"/>
      <c r="LBP5"/>
      <c r="LBQ5"/>
      <c r="LBR5"/>
      <c r="LBS5"/>
      <c r="LBT5"/>
      <c r="LBU5"/>
      <c r="LBV5"/>
      <c r="LBW5"/>
      <c r="LBX5"/>
      <c r="LBY5"/>
      <c r="LBZ5"/>
      <c r="LCA5"/>
      <c r="LCB5"/>
      <c r="LCC5"/>
      <c r="LCD5"/>
      <c r="LCE5"/>
      <c r="LCF5"/>
      <c r="LCG5"/>
      <c r="LCH5"/>
      <c r="LCI5"/>
      <c r="LCJ5"/>
      <c r="LCK5"/>
      <c r="LCL5"/>
      <c r="LCM5"/>
      <c r="LCN5"/>
      <c r="LCO5"/>
      <c r="LCP5"/>
      <c r="LCQ5"/>
      <c r="LCR5"/>
      <c r="LCS5"/>
      <c r="LCT5"/>
      <c r="LCU5"/>
      <c r="LCV5"/>
      <c r="LCW5"/>
      <c r="LCX5"/>
      <c r="LCY5"/>
      <c r="LCZ5"/>
      <c r="LDA5"/>
      <c r="LDB5"/>
      <c r="LDC5"/>
      <c r="LDD5"/>
      <c r="LDE5"/>
      <c r="LDF5"/>
      <c r="LDG5"/>
      <c r="LDH5"/>
      <c r="LDI5"/>
      <c r="LDJ5"/>
      <c r="LDK5"/>
      <c r="LDL5"/>
      <c r="LDM5"/>
      <c r="LDN5"/>
      <c r="LDO5"/>
      <c r="LDP5"/>
      <c r="LDQ5"/>
      <c r="LDR5"/>
      <c r="LDS5"/>
      <c r="LDT5"/>
      <c r="LDU5"/>
      <c r="LDV5"/>
      <c r="LDW5"/>
      <c r="LDX5"/>
      <c r="LDY5"/>
      <c r="LDZ5"/>
      <c r="LEA5"/>
      <c r="LEB5"/>
      <c r="LEC5"/>
      <c r="LED5"/>
      <c r="LEE5"/>
      <c r="LEF5"/>
      <c r="LEG5"/>
      <c r="LEH5"/>
      <c r="LEI5"/>
      <c r="LEJ5"/>
      <c r="LEK5"/>
      <c r="LEL5"/>
      <c r="LEM5"/>
      <c r="LEN5"/>
      <c r="LEO5"/>
      <c r="LEP5"/>
      <c r="LEQ5"/>
      <c r="LER5"/>
      <c r="LES5"/>
      <c r="LET5"/>
      <c r="LEU5"/>
      <c r="LEV5"/>
      <c r="LEW5"/>
      <c r="LEX5"/>
      <c r="LEY5"/>
      <c r="LEZ5"/>
      <c r="LFA5"/>
      <c r="LFB5"/>
      <c r="LFC5"/>
      <c r="LFD5"/>
      <c r="LFE5"/>
      <c r="LFF5"/>
      <c r="LFG5"/>
      <c r="LFH5"/>
      <c r="LFI5"/>
      <c r="LFJ5"/>
      <c r="LFK5"/>
      <c r="LFL5"/>
      <c r="LFM5"/>
      <c r="LFN5"/>
      <c r="LFO5"/>
      <c r="LFP5"/>
      <c r="LFQ5"/>
      <c r="LFR5"/>
      <c r="LFS5"/>
      <c r="LFT5"/>
      <c r="LFU5"/>
      <c r="LFV5"/>
      <c r="LFW5"/>
      <c r="LFX5"/>
      <c r="LFY5"/>
      <c r="LFZ5"/>
      <c r="LGA5"/>
      <c r="LGB5"/>
      <c r="LGC5"/>
      <c r="LGD5"/>
      <c r="LGE5"/>
      <c r="LGF5"/>
      <c r="LGG5"/>
      <c r="LGH5"/>
      <c r="LGI5"/>
      <c r="LGJ5"/>
      <c r="LGK5"/>
      <c r="LGL5"/>
      <c r="LGM5"/>
      <c r="LGN5"/>
      <c r="LGO5"/>
      <c r="LGP5"/>
      <c r="LGQ5"/>
      <c r="LGR5"/>
      <c r="LGS5"/>
      <c r="LGT5"/>
      <c r="LGU5"/>
      <c r="LGV5"/>
      <c r="LGW5"/>
      <c r="LGX5"/>
      <c r="LGY5"/>
      <c r="LGZ5"/>
      <c r="LHA5"/>
      <c r="LHB5"/>
      <c r="LHC5"/>
      <c r="LHD5"/>
      <c r="LHE5"/>
      <c r="LHF5"/>
      <c r="LHG5"/>
      <c r="LHH5"/>
      <c r="LHI5"/>
      <c r="LHJ5"/>
      <c r="LHK5"/>
      <c r="LHL5"/>
      <c r="LHM5"/>
      <c r="LHN5"/>
      <c r="LHO5"/>
      <c r="LHP5"/>
      <c r="LHQ5"/>
      <c r="LHR5"/>
      <c r="LHS5"/>
      <c r="LHT5"/>
      <c r="LHU5"/>
      <c r="LHV5"/>
      <c r="LHW5"/>
      <c r="LHX5"/>
      <c r="LHY5"/>
      <c r="LHZ5"/>
      <c r="LIA5"/>
      <c r="LIB5"/>
      <c r="LIC5"/>
      <c r="LID5"/>
      <c r="LIE5"/>
      <c r="LIF5"/>
      <c r="LIG5"/>
      <c r="LIH5"/>
      <c r="LII5"/>
      <c r="LIJ5"/>
      <c r="LIK5"/>
      <c r="LIL5"/>
      <c r="LIM5"/>
      <c r="LIN5"/>
      <c r="LIO5"/>
      <c r="LIP5"/>
      <c r="LIQ5"/>
      <c r="LIR5"/>
      <c r="LIS5"/>
      <c r="LIT5"/>
      <c r="LIU5"/>
      <c r="LIV5"/>
      <c r="LIW5"/>
      <c r="LIX5"/>
      <c r="LIY5"/>
      <c r="LIZ5"/>
      <c r="LJA5"/>
      <c r="LJB5"/>
      <c r="LJC5"/>
      <c r="LJD5"/>
      <c r="LJE5"/>
      <c r="LJF5"/>
      <c r="LJG5"/>
      <c r="LJH5"/>
      <c r="LJI5"/>
      <c r="LJJ5"/>
      <c r="LJK5"/>
      <c r="LJL5"/>
      <c r="LJM5"/>
      <c r="LJN5"/>
      <c r="LJO5"/>
      <c r="LJP5"/>
      <c r="LJQ5"/>
      <c r="LJR5"/>
      <c r="LJS5"/>
      <c r="LJT5"/>
      <c r="LJU5"/>
      <c r="LJV5"/>
      <c r="LJW5"/>
      <c r="LJX5"/>
      <c r="LJY5"/>
      <c r="LJZ5"/>
      <c r="LKA5"/>
      <c r="LKB5"/>
      <c r="LKC5"/>
      <c r="LKD5"/>
      <c r="LKE5"/>
      <c r="LKF5"/>
      <c r="LKG5"/>
      <c r="LKH5"/>
      <c r="LKI5"/>
      <c r="LKJ5"/>
      <c r="LKK5"/>
      <c r="LKL5"/>
      <c r="LKM5"/>
      <c r="LKN5"/>
      <c r="LKO5"/>
      <c r="LKP5"/>
      <c r="LKQ5"/>
      <c r="LKR5"/>
      <c r="LKS5"/>
      <c r="LKT5"/>
      <c r="LKU5"/>
      <c r="LKV5"/>
      <c r="LKW5"/>
      <c r="LKX5"/>
      <c r="LKY5"/>
      <c r="LKZ5"/>
      <c r="LLA5"/>
      <c r="LLB5"/>
      <c r="LLC5"/>
      <c r="LLD5"/>
      <c r="LLE5"/>
      <c r="LLF5"/>
      <c r="LLG5"/>
      <c r="LLH5"/>
      <c r="LLI5"/>
      <c r="LLJ5"/>
      <c r="LLK5"/>
      <c r="LLL5"/>
      <c r="LLM5"/>
      <c r="LLN5"/>
      <c r="LLO5"/>
      <c r="LLP5"/>
      <c r="LLQ5"/>
      <c r="LLR5"/>
      <c r="LLS5"/>
      <c r="LLT5"/>
      <c r="LLU5"/>
      <c r="LLV5"/>
      <c r="LLW5"/>
      <c r="LLX5"/>
      <c r="LLY5"/>
      <c r="LLZ5"/>
      <c r="LMA5"/>
      <c r="LMB5"/>
      <c r="LMC5"/>
      <c r="LMD5"/>
      <c r="LME5"/>
      <c r="LMF5"/>
      <c r="LMG5"/>
      <c r="LMH5"/>
      <c r="LMI5"/>
      <c r="LMJ5"/>
      <c r="LMK5"/>
      <c r="LML5"/>
      <c r="LMM5"/>
      <c r="LMN5"/>
      <c r="LMO5"/>
      <c r="LMP5"/>
      <c r="LMQ5"/>
      <c r="LMR5"/>
      <c r="LMS5"/>
      <c r="LMT5"/>
      <c r="LMU5"/>
      <c r="LMV5"/>
      <c r="LMW5"/>
      <c r="LMX5"/>
      <c r="LMY5"/>
      <c r="LMZ5"/>
      <c r="LNA5"/>
      <c r="LNB5"/>
      <c r="LNC5"/>
      <c r="LND5"/>
      <c r="LNE5"/>
      <c r="LNF5"/>
      <c r="LNG5"/>
      <c r="LNH5"/>
      <c r="LNI5"/>
      <c r="LNJ5"/>
      <c r="LNK5"/>
      <c r="LNL5"/>
      <c r="LNM5"/>
      <c r="LNN5"/>
      <c r="LNO5"/>
      <c r="LNP5"/>
      <c r="LNQ5"/>
      <c r="LNR5"/>
      <c r="LNS5"/>
      <c r="LNT5"/>
      <c r="LNU5"/>
      <c r="LNV5"/>
      <c r="LNW5"/>
      <c r="LNX5"/>
      <c r="LNY5"/>
      <c r="LNZ5"/>
      <c r="LOA5"/>
      <c r="LOB5"/>
      <c r="LOC5"/>
      <c r="LOD5"/>
      <c r="LOE5"/>
      <c r="LOF5"/>
      <c r="LOG5"/>
      <c r="LOH5"/>
      <c r="LOI5"/>
      <c r="LOJ5"/>
      <c r="LOK5"/>
      <c r="LOL5"/>
      <c r="LOM5"/>
      <c r="LON5"/>
      <c r="LOO5"/>
      <c r="LOP5"/>
      <c r="LOQ5"/>
      <c r="LOR5"/>
      <c r="LOS5"/>
      <c r="LOT5"/>
      <c r="LOU5"/>
      <c r="LOV5"/>
      <c r="LOW5"/>
      <c r="LOX5"/>
      <c r="LOY5"/>
      <c r="LOZ5"/>
      <c r="LPA5"/>
      <c r="LPB5"/>
      <c r="LPC5"/>
      <c r="LPD5"/>
      <c r="LPE5"/>
      <c r="LPF5"/>
      <c r="LPG5"/>
      <c r="LPH5"/>
      <c r="LPI5"/>
      <c r="LPJ5"/>
      <c r="LPK5"/>
      <c r="LPL5"/>
      <c r="LPM5"/>
      <c r="LPN5"/>
      <c r="LPO5"/>
      <c r="LPP5"/>
      <c r="LPQ5"/>
      <c r="LPR5"/>
      <c r="LPS5"/>
      <c r="LPT5"/>
      <c r="LPU5"/>
      <c r="LPV5"/>
      <c r="LPW5"/>
      <c r="LPX5"/>
      <c r="LPY5"/>
      <c r="LPZ5"/>
      <c r="LQA5"/>
      <c r="LQB5"/>
      <c r="LQC5"/>
      <c r="LQD5"/>
      <c r="LQE5"/>
      <c r="LQF5"/>
      <c r="LQG5"/>
      <c r="LQH5"/>
      <c r="LQI5"/>
      <c r="LQJ5"/>
      <c r="LQK5"/>
      <c r="LQL5"/>
      <c r="LQM5"/>
      <c r="LQN5"/>
      <c r="LQO5"/>
      <c r="LQP5"/>
      <c r="LQQ5"/>
      <c r="LQR5"/>
      <c r="LQS5"/>
      <c r="LQT5"/>
      <c r="LQU5"/>
      <c r="LQV5"/>
      <c r="LQW5"/>
      <c r="LQX5"/>
      <c r="LQY5"/>
      <c r="LQZ5"/>
      <c r="LRA5"/>
      <c r="LRB5"/>
      <c r="LRC5"/>
      <c r="LRD5"/>
      <c r="LRE5"/>
      <c r="LRF5"/>
      <c r="LRG5"/>
      <c r="LRH5"/>
      <c r="LRI5"/>
      <c r="LRJ5"/>
      <c r="LRK5"/>
      <c r="LRL5"/>
      <c r="LRM5"/>
      <c r="LRN5"/>
      <c r="LRO5"/>
      <c r="LRP5"/>
      <c r="LRQ5"/>
      <c r="LRR5"/>
      <c r="LRS5"/>
      <c r="LRT5"/>
      <c r="LRU5"/>
      <c r="LRV5"/>
      <c r="LRW5"/>
      <c r="LRX5"/>
      <c r="LRY5"/>
      <c r="LRZ5"/>
      <c r="LSA5"/>
      <c r="LSB5"/>
      <c r="LSC5"/>
      <c r="LSD5"/>
      <c r="LSE5"/>
      <c r="LSF5"/>
      <c r="LSG5"/>
      <c r="LSH5"/>
      <c r="LSI5"/>
      <c r="LSJ5"/>
      <c r="LSK5"/>
      <c r="LSL5"/>
      <c r="LSM5"/>
      <c r="LSN5"/>
      <c r="LSO5"/>
      <c r="LSP5"/>
      <c r="LSQ5"/>
      <c r="LSR5"/>
      <c r="LSS5"/>
      <c r="LST5"/>
      <c r="LSU5"/>
      <c r="LSV5"/>
      <c r="LSW5"/>
      <c r="LSX5"/>
      <c r="LSY5"/>
      <c r="LSZ5"/>
      <c r="LTA5"/>
      <c r="LTB5"/>
      <c r="LTC5"/>
      <c r="LTD5"/>
      <c r="LTE5"/>
      <c r="LTF5"/>
      <c r="LTG5"/>
      <c r="LTH5"/>
      <c r="LTI5"/>
      <c r="LTJ5"/>
      <c r="LTK5"/>
      <c r="LTL5"/>
      <c r="LTM5"/>
      <c r="LTN5"/>
      <c r="LTO5"/>
      <c r="LTP5"/>
      <c r="LTQ5"/>
      <c r="LTR5"/>
      <c r="LTS5"/>
      <c r="LTT5"/>
      <c r="LTU5"/>
      <c r="LTV5"/>
      <c r="LTW5"/>
      <c r="LTX5"/>
      <c r="LTY5"/>
      <c r="LTZ5"/>
      <c r="LUA5"/>
      <c r="LUB5"/>
      <c r="LUC5"/>
      <c r="LUD5"/>
      <c r="LUE5"/>
      <c r="LUF5"/>
      <c r="LUG5"/>
      <c r="LUH5"/>
      <c r="LUI5"/>
      <c r="LUJ5"/>
      <c r="LUK5"/>
      <c r="LUL5"/>
      <c r="LUM5"/>
      <c r="LUN5"/>
      <c r="LUO5"/>
      <c r="LUP5"/>
      <c r="LUQ5"/>
      <c r="LUR5"/>
      <c r="LUS5"/>
      <c r="LUT5"/>
      <c r="LUU5"/>
      <c r="LUV5"/>
      <c r="LUW5"/>
      <c r="LUX5"/>
      <c r="LUY5"/>
      <c r="LUZ5"/>
      <c r="LVA5"/>
      <c r="LVB5"/>
      <c r="LVC5"/>
      <c r="LVD5"/>
      <c r="LVE5"/>
      <c r="LVF5"/>
      <c r="LVG5"/>
      <c r="LVH5"/>
      <c r="LVI5"/>
      <c r="LVJ5"/>
      <c r="LVK5"/>
      <c r="LVL5"/>
      <c r="LVM5"/>
      <c r="LVN5"/>
      <c r="LVO5"/>
      <c r="LVP5"/>
      <c r="LVQ5"/>
      <c r="LVR5"/>
      <c r="LVS5"/>
      <c r="LVT5"/>
      <c r="LVU5"/>
      <c r="LVV5"/>
      <c r="LVW5"/>
      <c r="LVX5"/>
      <c r="LVY5"/>
      <c r="LVZ5"/>
      <c r="LWA5"/>
      <c r="LWB5"/>
      <c r="LWC5"/>
      <c r="LWD5"/>
      <c r="LWE5"/>
      <c r="LWF5"/>
      <c r="LWG5"/>
      <c r="LWH5"/>
      <c r="LWI5"/>
      <c r="LWJ5"/>
      <c r="LWK5"/>
      <c r="LWL5"/>
      <c r="LWM5"/>
      <c r="LWN5"/>
      <c r="LWO5"/>
      <c r="LWP5"/>
      <c r="LWQ5"/>
      <c r="LWR5"/>
      <c r="LWS5"/>
      <c r="LWT5"/>
      <c r="LWU5"/>
      <c r="LWV5"/>
      <c r="LWW5"/>
      <c r="LWX5"/>
      <c r="LWY5"/>
      <c r="LWZ5"/>
      <c r="LXA5"/>
      <c r="LXB5"/>
      <c r="LXC5"/>
      <c r="LXD5"/>
      <c r="LXE5"/>
      <c r="LXF5"/>
      <c r="LXG5"/>
      <c r="LXH5"/>
      <c r="LXI5"/>
      <c r="LXJ5"/>
      <c r="LXK5"/>
      <c r="LXL5"/>
      <c r="LXM5"/>
      <c r="LXN5"/>
      <c r="LXO5"/>
      <c r="LXP5"/>
      <c r="LXQ5"/>
      <c r="LXR5"/>
      <c r="LXS5"/>
      <c r="LXT5"/>
      <c r="LXU5"/>
      <c r="LXV5"/>
      <c r="LXW5"/>
      <c r="LXX5"/>
      <c r="LXY5"/>
      <c r="LXZ5"/>
      <c r="LYA5"/>
      <c r="LYB5"/>
      <c r="LYC5"/>
      <c r="LYD5"/>
      <c r="LYE5"/>
      <c r="LYF5"/>
      <c r="LYG5"/>
      <c r="LYH5"/>
      <c r="LYI5"/>
      <c r="LYJ5"/>
      <c r="LYK5"/>
      <c r="LYL5"/>
      <c r="LYM5"/>
      <c r="LYN5"/>
      <c r="LYO5"/>
      <c r="LYP5"/>
      <c r="LYQ5"/>
      <c r="LYR5"/>
      <c r="LYS5"/>
      <c r="LYT5"/>
      <c r="LYU5"/>
      <c r="LYV5"/>
      <c r="LYW5"/>
      <c r="LYX5"/>
      <c r="LYY5"/>
      <c r="LYZ5"/>
      <c r="LZA5"/>
      <c r="LZB5"/>
      <c r="LZC5"/>
      <c r="LZD5"/>
      <c r="LZE5"/>
      <c r="LZF5"/>
      <c r="LZG5"/>
      <c r="LZH5"/>
      <c r="LZI5"/>
      <c r="LZJ5"/>
      <c r="LZK5"/>
      <c r="LZL5"/>
      <c r="LZM5"/>
      <c r="LZN5"/>
      <c r="LZO5"/>
      <c r="LZP5"/>
      <c r="LZQ5"/>
      <c r="LZR5"/>
      <c r="LZS5"/>
      <c r="LZT5"/>
      <c r="LZU5"/>
      <c r="LZV5"/>
      <c r="LZW5"/>
      <c r="LZX5"/>
      <c r="LZY5"/>
      <c r="LZZ5"/>
      <c r="MAA5"/>
      <c r="MAB5"/>
      <c r="MAC5"/>
      <c r="MAD5"/>
      <c r="MAE5"/>
      <c r="MAF5"/>
      <c r="MAG5"/>
      <c r="MAH5"/>
      <c r="MAI5"/>
      <c r="MAJ5"/>
      <c r="MAK5"/>
      <c r="MAL5"/>
      <c r="MAM5"/>
      <c r="MAN5"/>
      <c r="MAO5"/>
      <c r="MAP5"/>
      <c r="MAQ5"/>
      <c r="MAR5"/>
      <c r="MAS5"/>
      <c r="MAT5"/>
      <c r="MAU5"/>
      <c r="MAV5"/>
      <c r="MAW5"/>
      <c r="MAX5"/>
      <c r="MAY5"/>
      <c r="MAZ5"/>
      <c r="MBA5"/>
      <c r="MBB5"/>
      <c r="MBC5"/>
      <c r="MBD5"/>
      <c r="MBE5"/>
      <c r="MBF5"/>
      <c r="MBG5"/>
      <c r="MBH5"/>
      <c r="MBI5"/>
      <c r="MBJ5"/>
      <c r="MBK5"/>
      <c r="MBL5"/>
      <c r="MBM5"/>
      <c r="MBN5"/>
      <c r="MBO5"/>
      <c r="MBP5"/>
      <c r="MBQ5"/>
      <c r="MBR5"/>
      <c r="MBS5"/>
      <c r="MBT5"/>
      <c r="MBU5"/>
      <c r="MBV5"/>
      <c r="MBW5"/>
      <c r="MBX5"/>
      <c r="MBY5"/>
      <c r="MBZ5"/>
      <c r="MCA5"/>
      <c r="MCB5"/>
      <c r="MCC5"/>
      <c r="MCD5"/>
      <c r="MCE5"/>
      <c r="MCF5"/>
      <c r="MCG5"/>
      <c r="MCH5"/>
      <c r="MCI5"/>
      <c r="MCJ5"/>
      <c r="MCK5"/>
      <c r="MCL5"/>
      <c r="MCM5"/>
      <c r="MCN5"/>
      <c r="MCO5"/>
      <c r="MCP5"/>
      <c r="MCQ5"/>
      <c r="MCR5"/>
      <c r="MCS5"/>
      <c r="MCT5"/>
      <c r="MCU5"/>
      <c r="MCV5"/>
      <c r="MCW5"/>
      <c r="MCX5"/>
      <c r="MCY5"/>
      <c r="MCZ5"/>
      <c r="MDA5"/>
      <c r="MDB5"/>
      <c r="MDC5"/>
      <c r="MDD5"/>
      <c r="MDE5"/>
      <c r="MDF5"/>
      <c r="MDG5"/>
      <c r="MDH5"/>
      <c r="MDI5"/>
      <c r="MDJ5"/>
      <c r="MDK5"/>
      <c r="MDL5"/>
      <c r="MDM5"/>
      <c r="MDN5"/>
      <c r="MDO5"/>
      <c r="MDP5"/>
      <c r="MDQ5"/>
      <c r="MDR5"/>
      <c r="MDS5"/>
      <c r="MDT5"/>
      <c r="MDU5"/>
      <c r="MDV5"/>
      <c r="MDW5"/>
      <c r="MDX5"/>
      <c r="MDY5"/>
      <c r="MDZ5"/>
      <c r="MEA5"/>
      <c r="MEB5"/>
      <c r="MEC5"/>
      <c r="MED5"/>
      <c r="MEE5"/>
      <c r="MEF5"/>
      <c r="MEG5"/>
      <c r="MEH5"/>
      <c r="MEI5"/>
      <c r="MEJ5"/>
      <c r="MEK5"/>
      <c r="MEL5"/>
      <c r="MEM5"/>
      <c r="MEN5"/>
      <c r="MEO5"/>
      <c r="MEP5"/>
      <c r="MEQ5"/>
      <c r="MER5"/>
      <c r="MES5"/>
      <c r="MET5"/>
      <c r="MEU5"/>
      <c r="MEV5"/>
      <c r="MEW5"/>
      <c r="MEX5"/>
      <c r="MEY5"/>
      <c r="MEZ5"/>
      <c r="MFA5"/>
      <c r="MFB5"/>
      <c r="MFC5"/>
      <c r="MFD5"/>
      <c r="MFE5"/>
      <c r="MFF5"/>
      <c r="MFG5"/>
      <c r="MFH5"/>
      <c r="MFI5"/>
      <c r="MFJ5"/>
      <c r="MFK5"/>
      <c r="MFL5"/>
      <c r="MFM5"/>
      <c r="MFN5"/>
      <c r="MFO5"/>
      <c r="MFP5"/>
      <c r="MFQ5"/>
      <c r="MFR5"/>
      <c r="MFS5"/>
      <c r="MFT5"/>
      <c r="MFU5"/>
      <c r="MFV5"/>
      <c r="MFW5"/>
      <c r="MFX5"/>
      <c r="MFY5"/>
      <c r="MFZ5"/>
      <c r="MGA5"/>
      <c r="MGB5"/>
      <c r="MGC5"/>
      <c r="MGD5"/>
      <c r="MGE5"/>
      <c r="MGF5"/>
      <c r="MGG5"/>
      <c r="MGH5"/>
      <c r="MGI5"/>
      <c r="MGJ5"/>
      <c r="MGK5"/>
      <c r="MGL5"/>
      <c r="MGM5"/>
      <c r="MGN5"/>
      <c r="MGO5"/>
      <c r="MGP5"/>
      <c r="MGQ5"/>
      <c r="MGR5"/>
      <c r="MGS5"/>
      <c r="MGT5"/>
      <c r="MGU5"/>
      <c r="MGV5"/>
      <c r="MGW5"/>
      <c r="MGX5"/>
      <c r="MGY5"/>
      <c r="MGZ5"/>
      <c r="MHA5"/>
      <c r="MHB5"/>
      <c r="MHC5"/>
      <c r="MHD5"/>
      <c r="MHE5"/>
      <c r="MHF5"/>
      <c r="MHG5"/>
      <c r="MHH5"/>
      <c r="MHI5"/>
      <c r="MHJ5"/>
      <c r="MHK5"/>
      <c r="MHL5"/>
      <c r="MHM5"/>
      <c r="MHN5"/>
      <c r="MHO5"/>
      <c r="MHP5"/>
      <c r="MHQ5"/>
      <c r="MHR5"/>
      <c r="MHS5"/>
      <c r="MHT5"/>
      <c r="MHU5"/>
      <c r="MHV5"/>
      <c r="MHW5"/>
      <c r="MHX5"/>
      <c r="MHY5"/>
      <c r="MHZ5"/>
      <c r="MIA5"/>
      <c r="MIB5"/>
      <c r="MIC5"/>
      <c r="MID5"/>
      <c r="MIE5"/>
      <c r="MIF5"/>
      <c r="MIG5"/>
      <c r="MIH5"/>
      <c r="MII5"/>
      <c r="MIJ5"/>
      <c r="MIK5"/>
      <c r="MIL5"/>
      <c r="MIM5"/>
      <c r="MIN5"/>
      <c r="MIO5"/>
      <c r="MIP5"/>
      <c r="MIQ5"/>
      <c r="MIR5"/>
      <c r="MIS5"/>
      <c r="MIT5"/>
      <c r="MIU5"/>
      <c r="MIV5"/>
      <c r="MIW5"/>
      <c r="MIX5"/>
      <c r="MIY5"/>
      <c r="MIZ5"/>
      <c r="MJA5"/>
      <c r="MJB5"/>
      <c r="MJC5"/>
      <c r="MJD5"/>
      <c r="MJE5"/>
      <c r="MJF5"/>
      <c r="MJG5"/>
      <c r="MJH5"/>
      <c r="MJI5"/>
      <c r="MJJ5"/>
      <c r="MJK5"/>
      <c r="MJL5"/>
      <c r="MJM5"/>
      <c r="MJN5"/>
      <c r="MJO5"/>
      <c r="MJP5"/>
      <c r="MJQ5"/>
      <c r="MJR5"/>
      <c r="MJS5"/>
      <c r="MJT5"/>
      <c r="MJU5"/>
      <c r="MJV5"/>
      <c r="MJW5"/>
      <c r="MJX5"/>
      <c r="MJY5"/>
      <c r="MJZ5"/>
      <c r="MKA5"/>
      <c r="MKB5"/>
      <c r="MKC5"/>
      <c r="MKD5"/>
      <c r="MKE5"/>
      <c r="MKF5"/>
      <c r="MKG5"/>
      <c r="MKH5"/>
      <c r="MKI5"/>
      <c r="MKJ5"/>
      <c r="MKK5"/>
      <c r="MKL5"/>
      <c r="MKM5"/>
      <c r="MKN5"/>
      <c r="MKO5"/>
      <c r="MKP5"/>
      <c r="MKQ5"/>
      <c r="MKR5"/>
      <c r="MKS5"/>
      <c r="MKT5"/>
      <c r="MKU5"/>
      <c r="MKV5"/>
      <c r="MKW5"/>
      <c r="MKX5"/>
      <c r="MKY5"/>
      <c r="MKZ5"/>
      <c r="MLA5"/>
      <c r="MLB5"/>
      <c r="MLC5"/>
      <c r="MLD5"/>
      <c r="MLE5"/>
      <c r="MLF5"/>
      <c r="MLG5"/>
      <c r="MLH5"/>
      <c r="MLI5"/>
      <c r="MLJ5"/>
      <c r="MLK5"/>
      <c r="MLL5"/>
      <c r="MLM5"/>
      <c r="MLN5"/>
      <c r="MLO5"/>
      <c r="MLP5"/>
      <c r="MLQ5"/>
      <c r="MLR5"/>
      <c r="MLS5"/>
      <c r="MLT5"/>
      <c r="MLU5"/>
      <c r="MLV5"/>
      <c r="MLW5"/>
      <c r="MLX5"/>
      <c r="MLY5"/>
      <c r="MLZ5"/>
      <c r="MMA5"/>
      <c r="MMB5"/>
      <c r="MMC5"/>
      <c r="MMD5"/>
      <c r="MME5"/>
      <c r="MMF5"/>
      <c r="MMG5"/>
      <c r="MMH5"/>
      <c r="MMI5"/>
      <c r="MMJ5"/>
      <c r="MMK5"/>
      <c r="MML5"/>
      <c r="MMM5"/>
      <c r="MMN5"/>
      <c r="MMO5"/>
      <c r="MMP5"/>
      <c r="MMQ5"/>
      <c r="MMR5"/>
      <c r="MMS5"/>
      <c r="MMT5"/>
      <c r="MMU5"/>
      <c r="MMV5"/>
      <c r="MMW5"/>
      <c r="MMX5"/>
      <c r="MMY5"/>
      <c r="MMZ5"/>
      <c r="MNA5"/>
      <c r="MNB5"/>
      <c r="MNC5"/>
      <c r="MND5"/>
      <c r="MNE5"/>
      <c r="MNF5"/>
      <c r="MNG5"/>
      <c r="MNH5"/>
      <c r="MNI5"/>
      <c r="MNJ5"/>
      <c r="MNK5"/>
      <c r="MNL5"/>
      <c r="MNM5"/>
      <c r="MNN5"/>
      <c r="MNO5"/>
      <c r="MNP5"/>
      <c r="MNQ5"/>
      <c r="MNR5"/>
      <c r="MNS5"/>
      <c r="MNT5"/>
      <c r="MNU5"/>
      <c r="MNV5"/>
      <c r="MNW5"/>
      <c r="MNX5"/>
      <c r="MNY5"/>
      <c r="MNZ5"/>
      <c r="MOA5"/>
      <c r="MOB5"/>
      <c r="MOC5"/>
      <c r="MOD5"/>
      <c r="MOE5"/>
      <c r="MOF5"/>
      <c r="MOG5"/>
      <c r="MOH5"/>
      <c r="MOI5"/>
      <c r="MOJ5"/>
      <c r="MOK5"/>
      <c r="MOL5"/>
      <c r="MOM5"/>
      <c r="MON5"/>
      <c r="MOO5"/>
      <c r="MOP5"/>
      <c r="MOQ5"/>
      <c r="MOR5"/>
      <c r="MOS5"/>
      <c r="MOT5"/>
      <c r="MOU5"/>
      <c r="MOV5"/>
      <c r="MOW5"/>
      <c r="MOX5"/>
      <c r="MOY5"/>
      <c r="MOZ5"/>
      <c r="MPA5"/>
      <c r="MPB5"/>
      <c r="MPC5"/>
      <c r="MPD5"/>
      <c r="MPE5"/>
      <c r="MPF5"/>
      <c r="MPG5"/>
      <c r="MPH5"/>
      <c r="MPI5"/>
      <c r="MPJ5"/>
      <c r="MPK5"/>
      <c r="MPL5"/>
      <c r="MPM5"/>
      <c r="MPN5"/>
      <c r="MPO5"/>
      <c r="MPP5"/>
      <c r="MPQ5"/>
      <c r="MPR5"/>
      <c r="MPS5"/>
      <c r="MPT5"/>
      <c r="MPU5"/>
      <c r="MPV5"/>
      <c r="MPW5"/>
      <c r="MPX5"/>
      <c r="MPY5"/>
      <c r="MPZ5"/>
      <c r="MQA5"/>
      <c r="MQB5"/>
      <c r="MQC5"/>
      <c r="MQD5"/>
      <c r="MQE5"/>
      <c r="MQF5"/>
      <c r="MQG5"/>
      <c r="MQH5"/>
      <c r="MQI5"/>
      <c r="MQJ5"/>
      <c r="MQK5"/>
      <c r="MQL5"/>
      <c r="MQM5"/>
      <c r="MQN5"/>
      <c r="MQO5"/>
      <c r="MQP5"/>
      <c r="MQQ5"/>
      <c r="MQR5"/>
      <c r="MQS5"/>
      <c r="MQT5"/>
      <c r="MQU5"/>
      <c r="MQV5"/>
      <c r="MQW5"/>
      <c r="MQX5"/>
      <c r="MQY5"/>
      <c r="MQZ5"/>
      <c r="MRA5"/>
      <c r="MRB5"/>
      <c r="MRC5"/>
      <c r="MRD5"/>
      <c r="MRE5"/>
      <c r="MRF5"/>
      <c r="MRG5"/>
      <c r="MRH5"/>
      <c r="MRI5"/>
      <c r="MRJ5"/>
      <c r="MRK5"/>
      <c r="MRL5"/>
      <c r="MRM5"/>
      <c r="MRN5"/>
      <c r="MRO5"/>
      <c r="MRP5"/>
      <c r="MRQ5"/>
      <c r="MRR5"/>
      <c r="MRS5"/>
      <c r="MRT5"/>
      <c r="MRU5"/>
      <c r="MRV5"/>
      <c r="MRW5"/>
      <c r="MRX5"/>
      <c r="MRY5"/>
      <c r="MRZ5"/>
      <c r="MSA5"/>
      <c r="MSB5"/>
      <c r="MSC5"/>
      <c r="MSD5"/>
      <c r="MSE5"/>
      <c r="MSF5"/>
      <c r="MSG5"/>
      <c r="MSH5"/>
      <c r="MSI5"/>
      <c r="MSJ5"/>
      <c r="MSK5"/>
      <c r="MSL5"/>
      <c r="MSM5"/>
      <c r="MSN5"/>
      <c r="MSO5"/>
      <c r="MSP5"/>
      <c r="MSQ5"/>
      <c r="MSR5"/>
      <c r="MSS5"/>
      <c r="MST5"/>
      <c r="MSU5"/>
      <c r="MSV5"/>
      <c r="MSW5"/>
      <c r="MSX5"/>
      <c r="MSY5"/>
      <c r="MSZ5"/>
      <c r="MTA5"/>
      <c r="MTB5"/>
      <c r="MTC5"/>
      <c r="MTD5"/>
      <c r="MTE5"/>
      <c r="MTF5"/>
      <c r="MTG5"/>
      <c r="MTH5"/>
      <c r="MTI5"/>
      <c r="MTJ5"/>
      <c r="MTK5"/>
      <c r="MTL5"/>
      <c r="MTM5"/>
      <c r="MTN5"/>
      <c r="MTO5"/>
      <c r="MTP5"/>
      <c r="MTQ5"/>
      <c r="MTR5"/>
      <c r="MTS5"/>
      <c r="MTT5"/>
      <c r="MTU5"/>
      <c r="MTV5"/>
      <c r="MTW5"/>
      <c r="MTX5"/>
      <c r="MTY5"/>
      <c r="MTZ5"/>
      <c r="MUA5"/>
      <c r="MUB5"/>
      <c r="MUC5"/>
      <c r="MUD5"/>
      <c r="MUE5"/>
      <c r="MUF5"/>
      <c r="MUG5"/>
      <c r="MUH5"/>
      <c r="MUI5"/>
      <c r="MUJ5"/>
      <c r="MUK5"/>
      <c r="MUL5"/>
      <c r="MUM5"/>
      <c r="MUN5"/>
      <c r="MUO5"/>
      <c r="MUP5"/>
      <c r="MUQ5"/>
      <c r="MUR5"/>
      <c r="MUS5"/>
      <c r="MUT5"/>
      <c r="MUU5"/>
      <c r="MUV5"/>
      <c r="MUW5"/>
      <c r="MUX5"/>
      <c r="MUY5"/>
      <c r="MUZ5"/>
      <c r="MVA5"/>
      <c r="MVB5"/>
      <c r="MVC5"/>
      <c r="MVD5"/>
      <c r="MVE5"/>
      <c r="MVF5"/>
      <c r="MVG5"/>
      <c r="MVH5"/>
      <c r="MVI5"/>
      <c r="MVJ5"/>
      <c r="MVK5"/>
      <c r="MVL5"/>
      <c r="MVM5"/>
      <c r="MVN5"/>
      <c r="MVO5"/>
      <c r="MVP5"/>
      <c r="MVQ5"/>
      <c r="MVR5"/>
      <c r="MVS5"/>
      <c r="MVT5"/>
      <c r="MVU5"/>
      <c r="MVV5"/>
      <c r="MVW5"/>
      <c r="MVX5"/>
      <c r="MVY5"/>
      <c r="MVZ5"/>
      <c r="MWA5"/>
      <c r="MWB5"/>
      <c r="MWC5"/>
      <c r="MWD5"/>
      <c r="MWE5"/>
      <c r="MWF5"/>
      <c r="MWG5"/>
      <c r="MWH5"/>
      <c r="MWI5"/>
      <c r="MWJ5"/>
      <c r="MWK5"/>
      <c r="MWL5"/>
      <c r="MWM5"/>
      <c r="MWN5"/>
      <c r="MWO5"/>
      <c r="MWP5"/>
      <c r="MWQ5"/>
      <c r="MWR5"/>
      <c r="MWS5"/>
      <c r="MWT5"/>
      <c r="MWU5"/>
      <c r="MWV5"/>
      <c r="MWW5"/>
      <c r="MWX5"/>
      <c r="MWY5"/>
      <c r="MWZ5"/>
      <c r="MXA5"/>
      <c r="MXB5"/>
      <c r="MXC5"/>
      <c r="MXD5"/>
      <c r="MXE5"/>
      <c r="MXF5"/>
      <c r="MXG5"/>
      <c r="MXH5"/>
      <c r="MXI5"/>
      <c r="MXJ5"/>
      <c r="MXK5"/>
      <c r="MXL5"/>
      <c r="MXM5"/>
      <c r="MXN5"/>
      <c r="MXO5"/>
      <c r="MXP5"/>
      <c r="MXQ5"/>
      <c r="MXR5"/>
      <c r="MXS5"/>
      <c r="MXT5"/>
      <c r="MXU5"/>
      <c r="MXV5"/>
      <c r="MXW5"/>
      <c r="MXX5"/>
      <c r="MXY5"/>
      <c r="MXZ5"/>
      <c r="MYA5"/>
      <c r="MYB5"/>
      <c r="MYC5"/>
      <c r="MYD5"/>
      <c r="MYE5"/>
      <c r="MYF5"/>
      <c r="MYG5"/>
      <c r="MYH5"/>
      <c r="MYI5"/>
      <c r="MYJ5"/>
      <c r="MYK5"/>
      <c r="MYL5"/>
      <c r="MYM5"/>
      <c r="MYN5"/>
      <c r="MYO5"/>
      <c r="MYP5"/>
      <c r="MYQ5"/>
      <c r="MYR5"/>
      <c r="MYS5"/>
      <c r="MYT5"/>
      <c r="MYU5"/>
      <c r="MYV5"/>
      <c r="MYW5"/>
      <c r="MYX5"/>
      <c r="MYY5"/>
      <c r="MYZ5"/>
      <c r="MZA5"/>
      <c r="MZB5"/>
      <c r="MZC5"/>
      <c r="MZD5"/>
      <c r="MZE5"/>
      <c r="MZF5"/>
      <c r="MZG5"/>
      <c r="MZH5"/>
      <c r="MZI5"/>
      <c r="MZJ5"/>
      <c r="MZK5"/>
      <c r="MZL5"/>
      <c r="MZM5"/>
      <c r="MZN5"/>
      <c r="MZO5"/>
      <c r="MZP5"/>
      <c r="MZQ5"/>
      <c r="MZR5"/>
      <c r="MZS5"/>
      <c r="MZT5"/>
      <c r="MZU5"/>
      <c r="MZV5"/>
      <c r="MZW5"/>
      <c r="MZX5"/>
      <c r="MZY5"/>
      <c r="MZZ5"/>
      <c r="NAA5"/>
      <c r="NAB5"/>
      <c r="NAC5"/>
      <c r="NAD5"/>
      <c r="NAE5"/>
      <c r="NAF5"/>
      <c r="NAG5"/>
      <c r="NAH5"/>
      <c r="NAI5"/>
      <c r="NAJ5"/>
      <c r="NAK5"/>
      <c r="NAL5"/>
      <c r="NAM5"/>
      <c r="NAN5"/>
      <c r="NAO5"/>
      <c r="NAP5"/>
      <c r="NAQ5"/>
      <c r="NAR5"/>
      <c r="NAS5"/>
      <c r="NAT5"/>
      <c r="NAU5"/>
      <c r="NAV5"/>
      <c r="NAW5"/>
      <c r="NAX5"/>
      <c r="NAY5"/>
      <c r="NAZ5"/>
      <c r="NBA5"/>
      <c r="NBB5"/>
      <c r="NBC5"/>
      <c r="NBD5"/>
      <c r="NBE5"/>
      <c r="NBF5"/>
      <c r="NBG5"/>
      <c r="NBH5"/>
      <c r="NBI5"/>
      <c r="NBJ5"/>
      <c r="NBK5"/>
      <c r="NBL5"/>
      <c r="NBM5"/>
      <c r="NBN5"/>
      <c r="NBO5"/>
      <c r="NBP5"/>
      <c r="NBQ5"/>
      <c r="NBR5"/>
      <c r="NBS5"/>
      <c r="NBT5"/>
      <c r="NBU5"/>
      <c r="NBV5"/>
      <c r="NBW5"/>
      <c r="NBX5"/>
      <c r="NBY5"/>
      <c r="NBZ5"/>
      <c r="NCA5"/>
      <c r="NCB5"/>
      <c r="NCC5"/>
      <c r="NCD5"/>
      <c r="NCE5"/>
      <c r="NCF5"/>
      <c r="NCG5"/>
      <c r="NCH5"/>
      <c r="NCI5"/>
      <c r="NCJ5"/>
      <c r="NCK5"/>
      <c r="NCL5"/>
      <c r="NCM5"/>
      <c r="NCN5"/>
      <c r="NCO5"/>
      <c r="NCP5"/>
      <c r="NCQ5"/>
      <c r="NCR5"/>
      <c r="NCS5"/>
      <c r="NCT5"/>
      <c r="NCU5"/>
      <c r="NCV5"/>
      <c r="NCW5"/>
      <c r="NCX5"/>
      <c r="NCY5"/>
      <c r="NCZ5"/>
      <c r="NDA5"/>
      <c r="NDB5"/>
      <c r="NDC5"/>
      <c r="NDD5"/>
      <c r="NDE5"/>
      <c r="NDF5"/>
      <c r="NDG5"/>
      <c r="NDH5"/>
      <c r="NDI5"/>
      <c r="NDJ5"/>
      <c r="NDK5"/>
      <c r="NDL5"/>
      <c r="NDM5"/>
      <c r="NDN5"/>
      <c r="NDO5"/>
      <c r="NDP5"/>
      <c r="NDQ5"/>
      <c r="NDR5"/>
      <c r="NDS5"/>
      <c r="NDT5"/>
      <c r="NDU5"/>
      <c r="NDV5"/>
      <c r="NDW5"/>
      <c r="NDX5"/>
      <c r="NDY5"/>
      <c r="NDZ5"/>
      <c r="NEA5"/>
      <c r="NEB5"/>
      <c r="NEC5"/>
      <c r="NED5"/>
      <c r="NEE5"/>
      <c r="NEF5"/>
      <c r="NEG5"/>
      <c r="NEH5"/>
      <c r="NEI5"/>
      <c r="NEJ5"/>
      <c r="NEK5"/>
      <c r="NEL5"/>
      <c r="NEM5"/>
      <c r="NEN5"/>
      <c r="NEO5"/>
      <c r="NEP5"/>
      <c r="NEQ5"/>
      <c r="NER5"/>
      <c r="NES5"/>
      <c r="NET5"/>
      <c r="NEU5"/>
      <c r="NEV5"/>
      <c r="NEW5"/>
      <c r="NEX5"/>
      <c r="NEY5"/>
      <c r="NEZ5"/>
      <c r="NFA5"/>
      <c r="NFB5"/>
      <c r="NFC5"/>
      <c r="NFD5"/>
      <c r="NFE5"/>
      <c r="NFF5"/>
      <c r="NFG5"/>
      <c r="NFH5"/>
      <c r="NFI5"/>
      <c r="NFJ5"/>
      <c r="NFK5"/>
      <c r="NFL5"/>
      <c r="NFM5"/>
      <c r="NFN5"/>
      <c r="NFO5"/>
      <c r="NFP5"/>
      <c r="NFQ5"/>
      <c r="NFR5"/>
      <c r="NFS5"/>
      <c r="NFT5"/>
      <c r="NFU5"/>
      <c r="NFV5"/>
      <c r="NFW5"/>
      <c r="NFX5"/>
      <c r="NFY5"/>
      <c r="NFZ5"/>
      <c r="NGA5"/>
      <c r="NGB5"/>
      <c r="NGC5"/>
      <c r="NGD5"/>
      <c r="NGE5"/>
      <c r="NGF5"/>
      <c r="NGG5"/>
      <c r="NGH5"/>
      <c r="NGI5"/>
      <c r="NGJ5"/>
      <c r="NGK5"/>
      <c r="NGL5"/>
      <c r="NGM5"/>
      <c r="NGN5"/>
      <c r="NGO5"/>
      <c r="NGP5"/>
      <c r="NGQ5"/>
      <c r="NGR5"/>
      <c r="NGS5"/>
      <c r="NGT5"/>
      <c r="NGU5"/>
      <c r="NGV5"/>
      <c r="NGW5"/>
      <c r="NGX5"/>
      <c r="NGY5"/>
      <c r="NGZ5"/>
      <c r="NHA5"/>
      <c r="NHB5"/>
      <c r="NHC5"/>
      <c r="NHD5"/>
      <c r="NHE5"/>
      <c r="NHF5"/>
      <c r="NHG5"/>
      <c r="NHH5"/>
      <c r="NHI5"/>
      <c r="NHJ5"/>
      <c r="NHK5"/>
      <c r="NHL5"/>
      <c r="NHM5"/>
      <c r="NHN5"/>
      <c r="NHO5"/>
      <c r="NHP5"/>
      <c r="NHQ5"/>
      <c r="NHR5"/>
      <c r="NHS5"/>
      <c r="NHT5"/>
      <c r="NHU5"/>
      <c r="NHV5"/>
      <c r="NHW5"/>
      <c r="NHX5"/>
      <c r="NHY5"/>
      <c r="NHZ5"/>
      <c r="NIA5"/>
      <c r="NIB5"/>
      <c r="NIC5"/>
      <c r="NID5"/>
      <c r="NIE5"/>
      <c r="NIF5"/>
      <c r="NIG5"/>
      <c r="NIH5"/>
      <c r="NII5"/>
      <c r="NIJ5"/>
      <c r="NIK5"/>
      <c r="NIL5"/>
      <c r="NIM5"/>
      <c r="NIN5"/>
      <c r="NIO5"/>
      <c r="NIP5"/>
      <c r="NIQ5"/>
      <c r="NIR5"/>
      <c r="NIS5"/>
      <c r="NIT5"/>
      <c r="NIU5"/>
      <c r="NIV5"/>
      <c r="NIW5"/>
      <c r="NIX5"/>
      <c r="NIY5"/>
      <c r="NIZ5"/>
      <c r="NJA5"/>
      <c r="NJB5"/>
      <c r="NJC5"/>
      <c r="NJD5"/>
      <c r="NJE5"/>
      <c r="NJF5"/>
      <c r="NJG5"/>
      <c r="NJH5"/>
      <c r="NJI5"/>
      <c r="NJJ5"/>
      <c r="NJK5"/>
      <c r="NJL5"/>
      <c r="NJM5"/>
      <c r="NJN5"/>
      <c r="NJO5"/>
      <c r="NJP5"/>
      <c r="NJQ5"/>
      <c r="NJR5"/>
      <c r="NJS5"/>
      <c r="NJT5"/>
      <c r="NJU5"/>
      <c r="NJV5"/>
      <c r="NJW5"/>
      <c r="NJX5"/>
      <c r="NJY5"/>
      <c r="NJZ5"/>
      <c r="NKA5"/>
      <c r="NKB5"/>
      <c r="NKC5"/>
      <c r="NKD5"/>
      <c r="NKE5"/>
      <c r="NKF5"/>
      <c r="NKG5"/>
      <c r="NKH5"/>
      <c r="NKI5"/>
      <c r="NKJ5"/>
      <c r="NKK5"/>
      <c r="NKL5"/>
      <c r="NKM5"/>
      <c r="NKN5"/>
      <c r="NKO5"/>
      <c r="NKP5"/>
      <c r="NKQ5"/>
      <c r="NKR5"/>
      <c r="NKS5"/>
      <c r="NKT5"/>
      <c r="NKU5"/>
      <c r="NKV5"/>
      <c r="NKW5"/>
      <c r="NKX5"/>
      <c r="NKY5"/>
      <c r="NKZ5"/>
      <c r="NLA5"/>
      <c r="NLB5"/>
      <c r="NLC5"/>
      <c r="NLD5"/>
      <c r="NLE5"/>
      <c r="NLF5"/>
      <c r="NLG5"/>
      <c r="NLH5"/>
      <c r="NLI5"/>
      <c r="NLJ5"/>
      <c r="NLK5"/>
      <c r="NLL5"/>
      <c r="NLM5"/>
      <c r="NLN5"/>
      <c r="NLO5"/>
      <c r="NLP5"/>
      <c r="NLQ5"/>
      <c r="NLR5"/>
      <c r="NLS5"/>
      <c r="NLT5"/>
      <c r="NLU5"/>
      <c r="NLV5"/>
      <c r="NLW5"/>
      <c r="NLX5"/>
      <c r="NLY5"/>
      <c r="NLZ5"/>
      <c r="NMA5"/>
      <c r="NMB5"/>
      <c r="NMC5"/>
      <c r="NMD5"/>
      <c r="NME5"/>
      <c r="NMF5"/>
      <c r="NMG5"/>
      <c r="NMH5"/>
      <c r="NMI5"/>
      <c r="NMJ5"/>
      <c r="NMK5"/>
      <c r="NML5"/>
      <c r="NMM5"/>
      <c r="NMN5"/>
      <c r="NMO5"/>
      <c r="NMP5"/>
      <c r="NMQ5"/>
      <c r="NMR5"/>
      <c r="NMS5"/>
      <c r="NMT5"/>
      <c r="NMU5"/>
      <c r="NMV5"/>
      <c r="NMW5"/>
      <c r="NMX5"/>
      <c r="NMY5"/>
      <c r="NMZ5"/>
      <c r="NNA5"/>
      <c r="NNB5"/>
      <c r="NNC5"/>
      <c r="NND5"/>
      <c r="NNE5"/>
      <c r="NNF5"/>
      <c r="NNG5"/>
      <c r="NNH5"/>
      <c r="NNI5"/>
      <c r="NNJ5"/>
      <c r="NNK5"/>
      <c r="NNL5"/>
      <c r="NNM5"/>
      <c r="NNN5"/>
      <c r="NNO5"/>
      <c r="NNP5"/>
      <c r="NNQ5"/>
      <c r="NNR5"/>
      <c r="NNS5"/>
      <c r="NNT5"/>
      <c r="NNU5"/>
      <c r="NNV5"/>
      <c r="NNW5"/>
      <c r="NNX5"/>
      <c r="NNY5"/>
      <c r="NNZ5"/>
      <c r="NOA5"/>
      <c r="NOB5"/>
      <c r="NOC5"/>
      <c r="NOD5"/>
      <c r="NOE5"/>
      <c r="NOF5"/>
      <c r="NOG5"/>
      <c r="NOH5"/>
      <c r="NOI5"/>
      <c r="NOJ5"/>
      <c r="NOK5"/>
      <c r="NOL5"/>
      <c r="NOM5"/>
      <c r="NON5"/>
      <c r="NOO5"/>
      <c r="NOP5"/>
      <c r="NOQ5"/>
      <c r="NOR5"/>
      <c r="NOS5"/>
      <c r="NOT5"/>
      <c r="NOU5"/>
      <c r="NOV5"/>
      <c r="NOW5"/>
      <c r="NOX5"/>
      <c r="NOY5"/>
      <c r="NOZ5"/>
      <c r="NPA5"/>
      <c r="NPB5"/>
      <c r="NPC5"/>
      <c r="NPD5"/>
      <c r="NPE5"/>
      <c r="NPF5"/>
      <c r="NPG5"/>
      <c r="NPH5"/>
      <c r="NPI5"/>
      <c r="NPJ5"/>
      <c r="NPK5"/>
      <c r="NPL5"/>
      <c r="NPM5"/>
      <c r="NPN5"/>
      <c r="NPO5"/>
      <c r="NPP5"/>
      <c r="NPQ5"/>
      <c r="NPR5"/>
      <c r="NPS5"/>
      <c r="NPT5"/>
      <c r="NPU5"/>
      <c r="NPV5"/>
      <c r="NPW5"/>
      <c r="NPX5"/>
      <c r="NPY5"/>
      <c r="NPZ5"/>
      <c r="NQA5"/>
      <c r="NQB5"/>
      <c r="NQC5"/>
      <c r="NQD5"/>
      <c r="NQE5"/>
      <c r="NQF5"/>
      <c r="NQG5"/>
      <c r="NQH5"/>
      <c r="NQI5"/>
      <c r="NQJ5"/>
      <c r="NQK5"/>
      <c r="NQL5"/>
      <c r="NQM5"/>
      <c r="NQN5"/>
      <c r="NQO5"/>
      <c r="NQP5"/>
      <c r="NQQ5"/>
      <c r="NQR5"/>
      <c r="NQS5"/>
      <c r="NQT5"/>
      <c r="NQU5"/>
      <c r="NQV5"/>
      <c r="NQW5"/>
      <c r="NQX5"/>
      <c r="NQY5"/>
      <c r="NQZ5"/>
      <c r="NRA5"/>
      <c r="NRB5"/>
      <c r="NRC5"/>
      <c r="NRD5"/>
      <c r="NRE5"/>
      <c r="NRF5"/>
      <c r="NRG5"/>
      <c r="NRH5"/>
      <c r="NRI5"/>
      <c r="NRJ5"/>
      <c r="NRK5"/>
      <c r="NRL5"/>
      <c r="NRM5"/>
      <c r="NRN5"/>
      <c r="NRO5"/>
      <c r="NRP5"/>
      <c r="NRQ5"/>
      <c r="NRR5"/>
      <c r="NRS5"/>
      <c r="NRT5"/>
      <c r="NRU5"/>
      <c r="NRV5"/>
      <c r="NRW5"/>
      <c r="NRX5"/>
      <c r="NRY5"/>
      <c r="NRZ5"/>
      <c r="NSA5"/>
      <c r="NSB5"/>
      <c r="NSC5"/>
      <c r="NSD5"/>
      <c r="NSE5"/>
      <c r="NSF5"/>
      <c r="NSG5"/>
      <c r="NSH5"/>
      <c r="NSI5"/>
      <c r="NSJ5"/>
      <c r="NSK5"/>
      <c r="NSL5"/>
      <c r="NSM5"/>
      <c r="NSN5"/>
      <c r="NSO5"/>
      <c r="NSP5"/>
      <c r="NSQ5"/>
      <c r="NSR5"/>
      <c r="NSS5"/>
      <c r="NST5"/>
      <c r="NSU5"/>
      <c r="NSV5"/>
      <c r="NSW5"/>
      <c r="NSX5"/>
      <c r="NSY5"/>
      <c r="NSZ5"/>
      <c r="NTA5"/>
      <c r="NTB5"/>
      <c r="NTC5"/>
      <c r="NTD5"/>
      <c r="NTE5"/>
      <c r="NTF5"/>
      <c r="NTG5"/>
      <c r="NTH5"/>
      <c r="NTI5"/>
      <c r="NTJ5"/>
      <c r="NTK5"/>
      <c r="NTL5"/>
      <c r="NTM5"/>
      <c r="NTN5"/>
      <c r="NTO5"/>
      <c r="NTP5"/>
      <c r="NTQ5"/>
      <c r="NTR5"/>
      <c r="NTS5"/>
      <c r="NTT5"/>
      <c r="NTU5"/>
      <c r="NTV5"/>
      <c r="NTW5"/>
      <c r="NTX5"/>
      <c r="NTY5"/>
      <c r="NTZ5"/>
      <c r="NUA5"/>
      <c r="NUB5"/>
      <c r="NUC5"/>
      <c r="NUD5"/>
      <c r="NUE5"/>
      <c r="NUF5"/>
      <c r="NUG5"/>
      <c r="NUH5"/>
      <c r="NUI5"/>
      <c r="NUJ5"/>
      <c r="NUK5"/>
      <c r="NUL5"/>
      <c r="NUM5"/>
      <c r="NUN5"/>
      <c r="NUO5"/>
      <c r="NUP5"/>
      <c r="NUQ5"/>
      <c r="NUR5"/>
      <c r="NUS5"/>
      <c r="NUT5"/>
      <c r="NUU5"/>
      <c r="NUV5"/>
      <c r="NUW5"/>
      <c r="NUX5"/>
      <c r="NUY5"/>
      <c r="NUZ5"/>
      <c r="NVA5"/>
      <c r="NVB5"/>
      <c r="NVC5"/>
      <c r="NVD5"/>
      <c r="NVE5"/>
      <c r="NVF5"/>
      <c r="NVG5"/>
      <c r="NVH5"/>
      <c r="NVI5"/>
      <c r="NVJ5"/>
      <c r="NVK5"/>
      <c r="NVL5"/>
      <c r="NVM5"/>
      <c r="NVN5"/>
      <c r="NVO5"/>
      <c r="NVP5"/>
      <c r="NVQ5"/>
      <c r="NVR5"/>
      <c r="NVS5"/>
      <c r="NVT5"/>
      <c r="NVU5"/>
      <c r="NVV5"/>
      <c r="NVW5"/>
      <c r="NVX5"/>
      <c r="NVY5"/>
      <c r="NVZ5"/>
      <c r="NWA5"/>
      <c r="NWB5"/>
      <c r="NWC5"/>
      <c r="NWD5"/>
      <c r="NWE5"/>
      <c r="NWF5"/>
      <c r="NWG5"/>
      <c r="NWH5"/>
      <c r="NWI5"/>
      <c r="NWJ5"/>
      <c r="NWK5"/>
      <c r="NWL5"/>
      <c r="NWM5"/>
      <c r="NWN5"/>
      <c r="NWO5"/>
      <c r="NWP5"/>
      <c r="NWQ5"/>
      <c r="NWR5"/>
      <c r="NWS5"/>
      <c r="NWT5"/>
      <c r="NWU5"/>
      <c r="NWV5"/>
      <c r="NWW5"/>
      <c r="NWX5"/>
      <c r="NWY5"/>
      <c r="NWZ5"/>
      <c r="NXA5"/>
      <c r="NXB5"/>
      <c r="NXC5"/>
      <c r="NXD5"/>
      <c r="NXE5"/>
      <c r="NXF5"/>
      <c r="NXG5"/>
      <c r="NXH5"/>
      <c r="NXI5"/>
      <c r="NXJ5"/>
      <c r="NXK5"/>
      <c r="NXL5"/>
      <c r="NXM5"/>
      <c r="NXN5"/>
      <c r="NXO5"/>
      <c r="NXP5"/>
      <c r="NXQ5"/>
      <c r="NXR5"/>
      <c r="NXS5"/>
      <c r="NXT5"/>
      <c r="NXU5"/>
      <c r="NXV5"/>
      <c r="NXW5"/>
      <c r="NXX5"/>
      <c r="NXY5"/>
      <c r="NXZ5"/>
      <c r="NYA5"/>
      <c r="NYB5"/>
      <c r="NYC5"/>
      <c r="NYD5"/>
      <c r="NYE5"/>
      <c r="NYF5"/>
      <c r="NYG5"/>
      <c r="NYH5"/>
      <c r="NYI5"/>
      <c r="NYJ5"/>
      <c r="NYK5"/>
      <c r="NYL5"/>
      <c r="NYM5"/>
      <c r="NYN5"/>
      <c r="NYO5"/>
      <c r="NYP5"/>
      <c r="NYQ5"/>
      <c r="NYR5"/>
      <c r="NYS5"/>
      <c r="NYT5"/>
      <c r="NYU5"/>
      <c r="NYV5"/>
      <c r="NYW5"/>
      <c r="NYX5"/>
      <c r="NYY5"/>
      <c r="NYZ5"/>
      <c r="NZA5"/>
      <c r="NZB5"/>
      <c r="NZC5"/>
      <c r="NZD5"/>
      <c r="NZE5"/>
      <c r="NZF5"/>
      <c r="NZG5"/>
      <c r="NZH5"/>
      <c r="NZI5"/>
      <c r="NZJ5"/>
      <c r="NZK5"/>
      <c r="NZL5"/>
      <c r="NZM5"/>
      <c r="NZN5"/>
      <c r="NZO5"/>
      <c r="NZP5"/>
      <c r="NZQ5"/>
      <c r="NZR5"/>
      <c r="NZS5"/>
      <c r="NZT5"/>
      <c r="NZU5"/>
      <c r="NZV5"/>
      <c r="NZW5"/>
      <c r="NZX5"/>
      <c r="NZY5"/>
      <c r="NZZ5"/>
      <c r="OAA5"/>
      <c r="OAB5"/>
      <c r="OAC5"/>
      <c r="OAD5"/>
      <c r="OAE5"/>
      <c r="OAF5"/>
      <c r="OAG5"/>
      <c r="OAH5"/>
      <c r="OAI5"/>
      <c r="OAJ5"/>
      <c r="OAK5"/>
      <c r="OAL5"/>
      <c r="OAM5"/>
      <c r="OAN5"/>
      <c r="OAO5"/>
      <c r="OAP5"/>
      <c r="OAQ5"/>
      <c r="OAR5"/>
      <c r="OAS5"/>
      <c r="OAT5"/>
      <c r="OAU5"/>
      <c r="OAV5"/>
      <c r="OAW5"/>
      <c r="OAX5"/>
      <c r="OAY5"/>
      <c r="OAZ5"/>
      <c r="OBA5"/>
      <c r="OBB5"/>
      <c r="OBC5"/>
      <c r="OBD5"/>
      <c r="OBE5"/>
      <c r="OBF5"/>
      <c r="OBG5"/>
      <c r="OBH5"/>
      <c r="OBI5"/>
      <c r="OBJ5"/>
      <c r="OBK5"/>
      <c r="OBL5"/>
      <c r="OBM5"/>
      <c r="OBN5"/>
      <c r="OBO5"/>
      <c r="OBP5"/>
      <c r="OBQ5"/>
      <c r="OBR5"/>
      <c r="OBS5"/>
      <c r="OBT5"/>
      <c r="OBU5"/>
      <c r="OBV5"/>
      <c r="OBW5"/>
      <c r="OBX5"/>
      <c r="OBY5"/>
      <c r="OBZ5"/>
      <c r="OCA5"/>
      <c r="OCB5"/>
      <c r="OCC5"/>
      <c r="OCD5"/>
      <c r="OCE5"/>
      <c r="OCF5"/>
      <c r="OCG5"/>
      <c r="OCH5"/>
      <c r="OCI5"/>
      <c r="OCJ5"/>
      <c r="OCK5"/>
      <c r="OCL5"/>
      <c r="OCM5"/>
      <c r="OCN5"/>
      <c r="OCO5"/>
      <c r="OCP5"/>
      <c r="OCQ5"/>
      <c r="OCR5"/>
      <c r="OCS5"/>
      <c r="OCT5"/>
      <c r="OCU5"/>
      <c r="OCV5"/>
      <c r="OCW5"/>
      <c r="OCX5"/>
      <c r="OCY5"/>
      <c r="OCZ5"/>
      <c r="ODA5"/>
      <c r="ODB5"/>
      <c r="ODC5"/>
      <c r="ODD5"/>
      <c r="ODE5"/>
      <c r="ODF5"/>
      <c r="ODG5"/>
      <c r="ODH5"/>
      <c r="ODI5"/>
      <c r="ODJ5"/>
      <c r="ODK5"/>
      <c r="ODL5"/>
      <c r="ODM5"/>
      <c r="ODN5"/>
      <c r="ODO5"/>
      <c r="ODP5"/>
      <c r="ODQ5"/>
      <c r="ODR5"/>
      <c r="ODS5"/>
      <c r="ODT5"/>
      <c r="ODU5"/>
      <c r="ODV5"/>
      <c r="ODW5"/>
      <c r="ODX5"/>
      <c r="ODY5"/>
      <c r="ODZ5"/>
      <c r="OEA5"/>
      <c r="OEB5"/>
      <c r="OEC5"/>
      <c r="OED5"/>
      <c r="OEE5"/>
      <c r="OEF5"/>
      <c r="OEG5"/>
      <c r="OEH5"/>
      <c r="OEI5"/>
      <c r="OEJ5"/>
      <c r="OEK5"/>
      <c r="OEL5"/>
      <c r="OEM5"/>
      <c r="OEN5"/>
      <c r="OEO5"/>
      <c r="OEP5"/>
      <c r="OEQ5"/>
      <c r="OER5"/>
      <c r="OES5"/>
      <c r="OET5"/>
      <c r="OEU5"/>
      <c r="OEV5"/>
      <c r="OEW5"/>
      <c r="OEX5"/>
      <c r="OEY5"/>
      <c r="OEZ5"/>
      <c r="OFA5"/>
      <c r="OFB5"/>
      <c r="OFC5"/>
      <c r="OFD5"/>
      <c r="OFE5"/>
      <c r="OFF5"/>
      <c r="OFG5"/>
      <c r="OFH5"/>
      <c r="OFI5"/>
      <c r="OFJ5"/>
      <c r="OFK5"/>
      <c r="OFL5"/>
      <c r="OFM5"/>
      <c r="OFN5"/>
      <c r="OFO5"/>
      <c r="OFP5"/>
      <c r="OFQ5"/>
      <c r="OFR5"/>
      <c r="OFS5"/>
      <c r="OFT5"/>
      <c r="OFU5"/>
      <c r="OFV5"/>
      <c r="OFW5"/>
      <c r="OFX5"/>
      <c r="OFY5"/>
      <c r="OFZ5"/>
      <c r="OGA5"/>
      <c r="OGB5"/>
      <c r="OGC5"/>
      <c r="OGD5"/>
      <c r="OGE5"/>
      <c r="OGF5"/>
      <c r="OGG5"/>
      <c r="OGH5"/>
      <c r="OGI5"/>
      <c r="OGJ5"/>
      <c r="OGK5"/>
      <c r="OGL5"/>
      <c r="OGM5"/>
      <c r="OGN5"/>
      <c r="OGO5"/>
      <c r="OGP5"/>
      <c r="OGQ5"/>
      <c r="OGR5"/>
      <c r="OGS5"/>
      <c r="OGT5"/>
      <c r="OGU5"/>
      <c r="OGV5"/>
      <c r="OGW5"/>
      <c r="OGX5"/>
      <c r="OGY5"/>
      <c r="OGZ5"/>
      <c r="OHA5"/>
      <c r="OHB5"/>
      <c r="OHC5"/>
      <c r="OHD5"/>
      <c r="OHE5"/>
      <c r="OHF5"/>
      <c r="OHG5"/>
      <c r="OHH5"/>
      <c r="OHI5"/>
      <c r="OHJ5"/>
      <c r="OHK5"/>
      <c r="OHL5"/>
      <c r="OHM5"/>
      <c r="OHN5"/>
      <c r="OHO5"/>
      <c r="OHP5"/>
      <c r="OHQ5"/>
      <c r="OHR5"/>
      <c r="OHS5"/>
      <c r="OHT5"/>
      <c r="OHU5"/>
      <c r="OHV5"/>
      <c r="OHW5"/>
      <c r="OHX5"/>
      <c r="OHY5"/>
      <c r="OHZ5"/>
      <c r="OIA5"/>
      <c r="OIB5"/>
      <c r="OIC5"/>
      <c r="OID5"/>
      <c r="OIE5"/>
      <c r="OIF5"/>
      <c r="OIG5"/>
      <c r="OIH5"/>
      <c r="OII5"/>
      <c r="OIJ5"/>
      <c r="OIK5"/>
      <c r="OIL5"/>
      <c r="OIM5"/>
      <c r="OIN5"/>
      <c r="OIO5"/>
      <c r="OIP5"/>
      <c r="OIQ5"/>
      <c r="OIR5"/>
      <c r="OIS5"/>
      <c r="OIT5"/>
      <c r="OIU5"/>
      <c r="OIV5"/>
      <c r="OIW5"/>
      <c r="OIX5"/>
      <c r="OIY5"/>
      <c r="OIZ5"/>
      <c r="OJA5"/>
      <c r="OJB5"/>
      <c r="OJC5"/>
      <c r="OJD5"/>
      <c r="OJE5"/>
      <c r="OJF5"/>
      <c r="OJG5"/>
      <c r="OJH5"/>
      <c r="OJI5"/>
      <c r="OJJ5"/>
      <c r="OJK5"/>
      <c r="OJL5"/>
      <c r="OJM5"/>
      <c r="OJN5"/>
      <c r="OJO5"/>
      <c r="OJP5"/>
      <c r="OJQ5"/>
      <c r="OJR5"/>
      <c r="OJS5"/>
      <c r="OJT5"/>
      <c r="OJU5"/>
      <c r="OJV5"/>
      <c r="OJW5"/>
      <c r="OJX5"/>
      <c r="OJY5"/>
      <c r="OJZ5"/>
      <c r="OKA5"/>
      <c r="OKB5"/>
      <c r="OKC5"/>
      <c r="OKD5"/>
      <c r="OKE5"/>
      <c r="OKF5"/>
      <c r="OKG5"/>
      <c r="OKH5"/>
      <c r="OKI5"/>
      <c r="OKJ5"/>
      <c r="OKK5"/>
      <c r="OKL5"/>
      <c r="OKM5"/>
      <c r="OKN5"/>
      <c r="OKO5"/>
      <c r="OKP5"/>
      <c r="OKQ5"/>
      <c r="OKR5"/>
      <c r="OKS5"/>
      <c r="OKT5"/>
      <c r="OKU5"/>
      <c r="OKV5"/>
      <c r="OKW5"/>
      <c r="OKX5"/>
      <c r="OKY5"/>
      <c r="OKZ5"/>
      <c r="OLA5"/>
      <c r="OLB5"/>
      <c r="OLC5"/>
      <c r="OLD5"/>
      <c r="OLE5"/>
      <c r="OLF5"/>
      <c r="OLG5"/>
      <c r="OLH5"/>
      <c r="OLI5"/>
      <c r="OLJ5"/>
      <c r="OLK5"/>
      <c r="OLL5"/>
      <c r="OLM5"/>
      <c r="OLN5"/>
      <c r="OLO5"/>
      <c r="OLP5"/>
      <c r="OLQ5"/>
      <c r="OLR5"/>
      <c r="OLS5"/>
      <c r="OLT5"/>
      <c r="OLU5"/>
      <c r="OLV5"/>
      <c r="OLW5"/>
      <c r="OLX5"/>
      <c r="OLY5"/>
      <c r="OLZ5"/>
      <c r="OMA5"/>
      <c r="OMB5"/>
      <c r="OMC5"/>
      <c r="OMD5"/>
      <c r="OME5"/>
      <c r="OMF5"/>
      <c r="OMG5"/>
      <c r="OMH5"/>
      <c r="OMI5"/>
      <c r="OMJ5"/>
      <c r="OMK5"/>
      <c r="OML5"/>
      <c r="OMM5"/>
      <c r="OMN5"/>
      <c r="OMO5"/>
      <c r="OMP5"/>
      <c r="OMQ5"/>
      <c r="OMR5"/>
      <c r="OMS5"/>
      <c r="OMT5"/>
      <c r="OMU5"/>
      <c r="OMV5"/>
      <c r="OMW5"/>
      <c r="OMX5"/>
      <c r="OMY5"/>
      <c r="OMZ5"/>
      <c r="ONA5"/>
      <c r="ONB5"/>
      <c r="ONC5"/>
      <c r="OND5"/>
      <c r="ONE5"/>
      <c r="ONF5"/>
      <c r="ONG5"/>
      <c r="ONH5"/>
      <c r="ONI5"/>
      <c r="ONJ5"/>
      <c r="ONK5"/>
      <c r="ONL5"/>
      <c r="ONM5"/>
      <c r="ONN5"/>
      <c r="ONO5"/>
      <c r="ONP5"/>
      <c r="ONQ5"/>
      <c r="ONR5"/>
      <c r="ONS5"/>
      <c r="ONT5"/>
      <c r="ONU5"/>
      <c r="ONV5"/>
      <c r="ONW5"/>
      <c r="ONX5"/>
      <c r="ONY5"/>
      <c r="ONZ5"/>
      <c r="OOA5"/>
      <c r="OOB5"/>
      <c r="OOC5"/>
      <c r="OOD5"/>
      <c r="OOE5"/>
      <c r="OOF5"/>
      <c r="OOG5"/>
      <c r="OOH5"/>
      <c r="OOI5"/>
      <c r="OOJ5"/>
      <c r="OOK5"/>
      <c r="OOL5"/>
      <c r="OOM5"/>
      <c r="OON5"/>
      <c r="OOO5"/>
      <c r="OOP5"/>
      <c r="OOQ5"/>
      <c r="OOR5"/>
      <c r="OOS5"/>
      <c r="OOT5"/>
      <c r="OOU5"/>
      <c r="OOV5"/>
      <c r="OOW5"/>
      <c r="OOX5"/>
      <c r="OOY5"/>
      <c r="OOZ5"/>
      <c r="OPA5"/>
      <c r="OPB5"/>
      <c r="OPC5"/>
      <c r="OPD5"/>
      <c r="OPE5"/>
      <c r="OPF5"/>
      <c r="OPG5"/>
      <c r="OPH5"/>
      <c r="OPI5"/>
      <c r="OPJ5"/>
      <c r="OPK5"/>
      <c r="OPL5"/>
      <c r="OPM5"/>
      <c r="OPN5"/>
      <c r="OPO5"/>
      <c r="OPP5"/>
      <c r="OPQ5"/>
      <c r="OPR5"/>
      <c r="OPS5"/>
      <c r="OPT5"/>
      <c r="OPU5"/>
      <c r="OPV5"/>
      <c r="OPW5"/>
      <c r="OPX5"/>
      <c r="OPY5"/>
      <c r="OPZ5"/>
      <c r="OQA5"/>
      <c r="OQB5"/>
      <c r="OQC5"/>
      <c r="OQD5"/>
      <c r="OQE5"/>
      <c r="OQF5"/>
      <c r="OQG5"/>
      <c r="OQH5"/>
      <c r="OQI5"/>
      <c r="OQJ5"/>
      <c r="OQK5"/>
      <c r="OQL5"/>
      <c r="OQM5"/>
      <c r="OQN5"/>
      <c r="OQO5"/>
      <c r="OQP5"/>
      <c r="OQQ5"/>
      <c r="OQR5"/>
      <c r="OQS5"/>
      <c r="OQT5"/>
      <c r="OQU5"/>
      <c r="OQV5"/>
      <c r="OQW5"/>
      <c r="OQX5"/>
      <c r="OQY5"/>
      <c r="OQZ5"/>
      <c r="ORA5"/>
      <c r="ORB5"/>
      <c r="ORC5"/>
      <c r="ORD5"/>
      <c r="ORE5"/>
      <c r="ORF5"/>
      <c r="ORG5"/>
      <c r="ORH5"/>
      <c r="ORI5"/>
      <c r="ORJ5"/>
      <c r="ORK5"/>
      <c r="ORL5"/>
      <c r="ORM5"/>
      <c r="ORN5"/>
      <c r="ORO5"/>
      <c r="ORP5"/>
      <c r="ORQ5"/>
      <c r="ORR5"/>
      <c r="ORS5"/>
      <c r="ORT5"/>
      <c r="ORU5"/>
      <c r="ORV5"/>
      <c r="ORW5"/>
      <c r="ORX5"/>
      <c r="ORY5"/>
      <c r="ORZ5"/>
      <c r="OSA5"/>
      <c r="OSB5"/>
      <c r="OSC5"/>
      <c r="OSD5"/>
      <c r="OSE5"/>
      <c r="OSF5"/>
      <c r="OSG5"/>
      <c r="OSH5"/>
      <c r="OSI5"/>
      <c r="OSJ5"/>
      <c r="OSK5"/>
      <c r="OSL5"/>
      <c r="OSM5"/>
      <c r="OSN5"/>
      <c r="OSO5"/>
      <c r="OSP5"/>
      <c r="OSQ5"/>
      <c r="OSR5"/>
      <c r="OSS5"/>
      <c r="OST5"/>
      <c r="OSU5"/>
      <c r="OSV5"/>
      <c r="OSW5"/>
      <c r="OSX5"/>
      <c r="OSY5"/>
      <c r="OSZ5"/>
      <c r="OTA5"/>
      <c r="OTB5"/>
      <c r="OTC5"/>
      <c r="OTD5"/>
      <c r="OTE5"/>
      <c r="OTF5"/>
      <c r="OTG5"/>
      <c r="OTH5"/>
      <c r="OTI5"/>
      <c r="OTJ5"/>
      <c r="OTK5"/>
      <c r="OTL5"/>
      <c r="OTM5"/>
      <c r="OTN5"/>
      <c r="OTO5"/>
      <c r="OTP5"/>
      <c r="OTQ5"/>
      <c r="OTR5"/>
      <c r="OTS5"/>
      <c r="OTT5"/>
      <c r="OTU5"/>
      <c r="OTV5"/>
      <c r="OTW5"/>
      <c r="OTX5"/>
      <c r="OTY5"/>
      <c r="OTZ5"/>
      <c r="OUA5"/>
      <c r="OUB5"/>
      <c r="OUC5"/>
      <c r="OUD5"/>
      <c r="OUE5"/>
      <c r="OUF5"/>
      <c r="OUG5"/>
      <c r="OUH5"/>
      <c r="OUI5"/>
      <c r="OUJ5"/>
      <c r="OUK5"/>
      <c r="OUL5"/>
      <c r="OUM5"/>
      <c r="OUN5"/>
      <c r="OUO5"/>
      <c r="OUP5"/>
      <c r="OUQ5"/>
      <c r="OUR5"/>
      <c r="OUS5"/>
      <c r="OUT5"/>
      <c r="OUU5"/>
      <c r="OUV5"/>
      <c r="OUW5"/>
      <c r="OUX5"/>
      <c r="OUY5"/>
      <c r="OUZ5"/>
      <c r="OVA5"/>
      <c r="OVB5"/>
      <c r="OVC5"/>
      <c r="OVD5"/>
      <c r="OVE5"/>
      <c r="OVF5"/>
      <c r="OVG5"/>
      <c r="OVH5"/>
      <c r="OVI5"/>
      <c r="OVJ5"/>
      <c r="OVK5"/>
      <c r="OVL5"/>
      <c r="OVM5"/>
      <c r="OVN5"/>
      <c r="OVO5"/>
      <c r="OVP5"/>
      <c r="OVQ5"/>
      <c r="OVR5"/>
      <c r="OVS5"/>
      <c r="OVT5"/>
      <c r="OVU5"/>
      <c r="OVV5"/>
      <c r="OVW5"/>
      <c r="OVX5"/>
      <c r="OVY5"/>
      <c r="OVZ5"/>
      <c r="OWA5"/>
      <c r="OWB5"/>
      <c r="OWC5"/>
      <c r="OWD5"/>
      <c r="OWE5"/>
      <c r="OWF5"/>
      <c r="OWG5"/>
      <c r="OWH5"/>
      <c r="OWI5"/>
      <c r="OWJ5"/>
      <c r="OWK5"/>
      <c r="OWL5"/>
      <c r="OWM5"/>
      <c r="OWN5"/>
      <c r="OWO5"/>
      <c r="OWP5"/>
      <c r="OWQ5"/>
      <c r="OWR5"/>
      <c r="OWS5"/>
      <c r="OWT5"/>
      <c r="OWU5"/>
      <c r="OWV5"/>
      <c r="OWW5"/>
      <c r="OWX5"/>
      <c r="OWY5"/>
      <c r="OWZ5"/>
      <c r="OXA5"/>
      <c r="OXB5"/>
      <c r="OXC5"/>
      <c r="OXD5"/>
      <c r="OXE5"/>
      <c r="OXF5"/>
      <c r="OXG5"/>
      <c r="OXH5"/>
      <c r="OXI5"/>
      <c r="OXJ5"/>
      <c r="OXK5"/>
      <c r="OXL5"/>
      <c r="OXM5"/>
      <c r="OXN5"/>
      <c r="OXO5"/>
      <c r="OXP5"/>
      <c r="OXQ5"/>
      <c r="OXR5"/>
      <c r="OXS5"/>
      <c r="OXT5"/>
      <c r="OXU5"/>
      <c r="OXV5"/>
      <c r="OXW5"/>
      <c r="OXX5"/>
      <c r="OXY5"/>
      <c r="OXZ5"/>
      <c r="OYA5"/>
      <c r="OYB5"/>
      <c r="OYC5"/>
      <c r="OYD5"/>
      <c r="OYE5"/>
      <c r="OYF5"/>
      <c r="OYG5"/>
      <c r="OYH5"/>
      <c r="OYI5"/>
      <c r="OYJ5"/>
      <c r="OYK5"/>
      <c r="OYL5"/>
      <c r="OYM5"/>
      <c r="OYN5"/>
      <c r="OYO5"/>
      <c r="OYP5"/>
      <c r="OYQ5"/>
      <c r="OYR5"/>
      <c r="OYS5"/>
      <c r="OYT5"/>
      <c r="OYU5"/>
      <c r="OYV5"/>
      <c r="OYW5"/>
      <c r="OYX5"/>
      <c r="OYY5"/>
      <c r="OYZ5"/>
      <c r="OZA5"/>
      <c r="OZB5"/>
      <c r="OZC5"/>
      <c r="OZD5"/>
      <c r="OZE5"/>
      <c r="OZF5"/>
      <c r="OZG5"/>
      <c r="OZH5"/>
      <c r="OZI5"/>
      <c r="OZJ5"/>
      <c r="OZK5"/>
      <c r="OZL5"/>
      <c r="OZM5"/>
      <c r="OZN5"/>
      <c r="OZO5"/>
      <c r="OZP5"/>
      <c r="OZQ5"/>
      <c r="OZR5"/>
      <c r="OZS5"/>
      <c r="OZT5"/>
      <c r="OZU5"/>
      <c r="OZV5"/>
      <c r="OZW5"/>
      <c r="OZX5"/>
      <c r="OZY5"/>
      <c r="OZZ5"/>
      <c r="PAA5"/>
      <c r="PAB5"/>
      <c r="PAC5"/>
      <c r="PAD5"/>
      <c r="PAE5"/>
      <c r="PAF5"/>
      <c r="PAG5"/>
      <c r="PAH5"/>
      <c r="PAI5"/>
      <c r="PAJ5"/>
      <c r="PAK5"/>
      <c r="PAL5"/>
      <c r="PAM5"/>
      <c r="PAN5"/>
      <c r="PAO5"/>
      <c r="PAP5"/>
      <c r="PAQ5"/>
      <c r="PAR5"/>
      <c r="PAS5"/>
      <c r="PAT5"/>
      <c r="PAU5"/>
      <c r="PAV5"/>
      <c r="PAW5"/>
      <c r="PAX5"/>
      <c r="PAY5"/>
      <c r="PAZ5"/>
      <c r="PBA5"/>
      <c r="PBB5"/>
      <c r="PBC5"/>
      <c r="PBD5"/>
      <c r="PBE5"/>
      <c r="PBF5"/>
      <c r="PBG5"/>
      <c r="PBH5"/>
      <c r="PBI5"/>
      <c r="PBJ5"/>
      <c r="PBK5"/>
      <c r="PBL5"/>
      <c r="PBM5"/>
      <c r="PBN5"/>
      <c r="PBO5"/>
      <c r="PBP5"/>
      <c r="PBQ5"/>
      <c r="PBR5"/>
      <c r="PBS5"/>
      <c r="PBT5"/>
      <c r="PBU5"/>
      <c r="PBV5"/>
      <c r="PBW5"/>
      <c r="PBX5"/>
      <c r="PBY5"/>
      <c r="PBZ5"/>
      <c r="PCA5"/>
      <c r="PCB5"/>
      <c r="PCC5"/>
      <c r="PCD5"/>
      <c r="PCE5"/>
      <c r="PCF5"/>
      <c r="PCG5"/>
      <c r="PCH5"/>
      <c r="PCI5"/>
      <c r="PCJ5"/>
      <c r="PCK5"/>
      <c r="PCL5"/>
      <c r="PCM5"/>
      <c r="PCN5"/>
      <c r="PCO5"/>
      <c r="PCP5"/>
      <c r="PCQ5"/>
      <c r="PCR5"/>
      <c r="PCS5"/>
      <c r="PCT5"/>
      <c r="PCU5"/>
      <c r="PCV5"/>
      <c r="PCW5"/>
      <c r="PCX5"/>
      <c r="PCY5"/>
      <c r="PCZ5"/>
      <c r="PDA5"/>
      <c r="PDB5"/>
      <c r="PDC5"/>
      <c r="PDD5"/>
      <c r="PDE5"/>
      <c r="PDF5"/>
      <c r="PDG5"/>
      <c r="PDH5"/>
      <c r="PDI5"/>
      <c r="PDJ5"/>
      <c r="PDK5"/>
      <c r="PDL5"/>
      <c r="PDM5"/>
      <c r="PDN5"/>
      <c r="PDO5"/>
      <c r="PDP5"/>
      <c r="PDQ5"/>
      <c r="PDR5"/>
      <c r="PDS5"/>
      <c r="PDT5"/>
      <c r="PDU5"/>
      <c r="PDV5"/>
      <c r="PDW5"/>
      <c r="PDX5"/>
      <c r="PDY5"/>
      <c r="PDZ5"/>
      <c r="PEA5"/>
      <c r="PEB5"/>
      <c r="PEC5"/>
      <c r="PED5"/>
      <c r="PEE5"/>
      <c r="PEF5"/>
      <c r="PEG5"/>
      <c r="PEH5"/>
      <c r="PEI5"/>
      <c r="PEJ5"/>
      <c r="PEK5"/>
      <c r="PEL5"/>
      <c r="PEM5"/>
      <c r="PEN5"/>
      <c r="PEO5"/>
      <c r="PEP5"/>
      <c r="PEQ5"/>
      <c r="PER5"/>
      <c r="PES5"/>
      <c r="PET5"/>
      <c r="PEU5"/>
      <c r="PEV5"/>
      <c r="PEW5"/>
      <c r="PEX5"/>
      <c r="PEY5"/>
      <c r="PEZ5"/>
      <c r="PFA5"/>
      <c r="PFB5"/>
      <c r="PFC5"/>
      <c r="PFD5"/>
      <c r="PFE5"/>
      <c r="PFF5"/>
      <c r="PFG5"/>
      <c r="PFH5"/>
      <c r="PFI5"/>
      <c r="PFJ5"/>
      <c r="PFK5"/>
      <c r="PFL5"/>
      <c r="PFM5"/>
      <c r="PFN5"/>
      <c r="PFO5"/>
      <c r="PFP5"/>
      <c r="PFQ5"/>
      <c r="PFR5"/>
      <c r="PFS5"/>
      <c r="PFT5"/>
      <c r="PFU5"/>
      <c r="PFV5"/>
      <c r="PFW5"/>
      <c r="PFX5"/>
      <c r="PFY5"/>
      <c r="PFZ5"/>
      <c r="PGA5"/>
      <c r="PGB5"/>
      <c r="PGC5"/>
      <c r="PGD5"/>
      <c r="PGE5"/>
      <c r="PGF5"/>
      <c r="PGG5"/>
      <c r="PGH5"/>
      <c r="PGI5"/>
      <c r="PGJ5"/>
      <c r="PGK5"/>
      <c r="PGL5"/>
      <c r="PGM5"/>
      <c r="PGN5"/>
      <c r="PGO5"/>
      <c r="PGP5"/>
      <c r="PGQ5"/>
      <c r="PGR5"/>
      <c r="PGS5"/>
      <c r="PGT5"/>
      <c r="PGU5"/>
      <c r="PGV5"/>
      <c r="PGW5"/>
      <c r="PGX5"/>
      <c r="PGY5"/>
      <c r="PGZ5"/>
      <c r="PHA5"/>
      <c r="PHB5"/>
      <c r="PHC5"/>
      <c r="PHD5"/>
      <c r="PHE5"/>
      <c r="PHF5"/>
      <c r="PHG5"/>
      <c r="PHH5"/>
      <c r="PHI5"/>
      <c r="PHJ5"/>
      <c r="PHK5"/>
      <c r="PHL5"/>
      <c r="PHM5"/>
      <c r="PHN5"/>
      <c r="PHO5"/>
      <c r="PHP5"/>
      <c r="PHQ5"/>
      <c r="PHR5"/>
      <c r="PHS5"/>
      <c r="PHT5"/>
      <c r="PHU5"/>
      <c r="PHV5"/>
      <c r="PHW5"/>
      <c r="PHX5"/>
      <c r="PHY5"/>
      <c r="PHZ5"/>
      <c r="PIA5"/>
      <c r="PIB5"/>
      <c r="PIC5"/>
      <c r="PID5"/>
      <c r="PIE5"/>
      <c r="PIF5"/>
      <c r="PIG5"/>
      <c r="PIH5"/>
      <c r="PII5"/>
      <c r="PIJ5"/>
      <c r="PIK5"/>
      <c r="PIL5"/>
      <c r="PIM5"/>
      <c r="PIN5"/>
      <c r="PIO5"/>
      <c r="PIP5"/>
      <c r="PIQ5"/>
      <c r="PIR5"/>
      <c r="PIS5"/>
      <c r="PIT5"/>
      <c r="PIU5"/>
      <c r="PIV5"/>
      <c r="PIW5"/>
      <c r="PIX5"/>
      <c r="PIY5"/>
      <c r="PIZ5"/>
      <c r="PJA5"/>
      <c r="PJB5"/>
      <c r="PJC5"/>
      <c r="PJD5"/>
      <c r="PJE5"/>
      <c r="PJF5"/>
      <c r="PJG5"/>
      <c r="PJH5"/>
      <c r="PJI5"/>
      <c r="PJJ5"/>
      <c r="PJK5"/>
      <c r="PJL5"/>
      <c r="PJM5"/>
      <c r="PJN5"/>
      <c r="PJO5"/>
      <c r="PJP5"/>
      <c r="PJQ5"/>
      <c r="PJR5"/>
      <c r="PJS5"/>
      <c r="PJT5"/>
      <c r="PJU5"/>
      <c r="PJV5"/>
      <c r="PJW5"/>
      <c r="PJX5"/>
      <c r="PJY5"/>
      <c r="PJZ5"/>
      <c r="PKA5"/>
      <c r="PKB5"/>
      <c r="PKC5"/>
      <c r="PKD5"/>
      <c r="PKE5"/>
      <c r="PKF5"/>
      <c r="PKG5"/>
      <c r="PKH5"/>
      <c r="PKI5"/>
      <c r="PKJ5"/>
      <c r="PKK5"/>
      <c r="PKL5"/>
      <c r="PKM5"/>
      <c r="PKN5"/>
      <c r="PKO5"/>
      <c r="PKP5"/>
      <c r="PKQ5"/>
      <c r="PKR5"/>
      <c r="PKS5"/>
      <c r="PKT5"/>
      <c r="PKU5"/>
      <c r="PKV5"/>
      <c r="PKW5"/>
      <c r="PKX5"/>
      <c r="PKY5"/>
      <c r="PKZ5"/>
      <c r="PLA5"/>
      <c r="PLB5"/>
      <c r="PLC5"/>
      <c r="PLD5"/>
      <c r="PLE5"/>
      <c r="PLF5"/>
      <c r="PLG5"/>
      <c r="PLH5"/>
      <c r="PLI5"/>
      <c r="PLJ5"/>
      <c r="PLK5"/>
      <c r="PLL5"/>
      <c r="PLM5"/>
      <c r="PLN5"/>
      <c r="PLO5"/>
      <c r="PLP5"/>
      <c r="PLQ5"/>
      <c r="PLR5"/>
      <c r="PLS5"/>
      <c r="PLT5"/>
      <c r="PLU5"/>
      <c r="PLV5"/>
      <c r="PLW5"/>
      <c r="PLX5"/>
      <c r="PLY5"/>
      <c r="PLZ5"/>
      <c r="PMA5"/>
      <c r="PMB5"/>
      <c r="PMC5"/>
      <c r="PMD5"/>
      <c r="PME5"/>
      <c r="PMF5"/>
      <c r="PMG5"/>
      <c r="PMH5"/>
      <c r="PMI5"/>
      <c r="PMJ5"/>
      <c r="PMK5"/>
      <c r="PML5"/>
      <c r="PMM5"/>
      <c r="PMN5"/>
      <c r="PMO5"/>
      <c r="PMP5"/>
      <c r="PMQ5"/>
      <c r="PMR5"/>
      <c r="PMS5"/>
      <c r="PMT5"/>
      <c r="PMU5"/>
      <c r="PMV5"/>
      <c r="PMW5"/>
      <c r="PMX5"/>
      <c r="PMY5"/>
      <c r="PMZ5"/>
      <c r="PNA5"/>
      <c r="PNB5"/>
      <c r="PNC5"/>
      <c r="PND5"/>
      <c r="PNE5"/>
      <c r="PNF5"/>
      <c r="PNG5"/>
      <c r="PNH5"/>
      <c r="PNI5"/>
      <c r="PNJ5"/>
      <c r="PNK5"/>
      <c r="PNL5"/>
      <c r="PNM5"/>
      <c r="PNN5"/>
      <c r="PNO5"/>
      <c r="PNP5"/>
      <c r="PNQ5"/>
      <c r="PNR5"/>
      <c r="PNS5"/>
      <c r="PNT5"/>
      <c r="PNU5"/>
      <c r="PNV5"/>
      <c r="PNW5"/>
      <c r="PNX5"/>
      <c r="PNY5"/>
      <c r="PNZ5"/>
      <c r="POA5"/>
      <c r="POB5"/>
      <c r="POC5"/>
      <c r="POD5"/>
      <c r="POE5"/>
      <c r="POF5"/>
      <c r="POG5"/>
      <c r="POH5"/>
      <c r="POI5"/>
      <c r="POJ5"/>
      <c r="POK5"/>
      <c r="POL5"/>
      <c r="POM5"/>
      <c r="PON5"/>
      <c r="POO5"/>
      <c r="POP5"/>
      <c r="POQ5"/>
      <c r="POR5"/>
      <c r="POS5"/>
      <c r="POT5"/>
      <c r="POU5"/>
      <c r="POV5"/>
      <c r="POW5"/>
      <c r="POX5"/>
      <c r="POY5"/>
      <c r="POZ5"/>
      <c r="PPA5"/>
      <c r="PPB5"/>
      <c r="PPC5"/>
      <c r="PPD5"/>
      <c r="PPE5"/>
      <c r="PPF5"/>
      <c r="PPG5"/>
      <c r="PPH5"/>
      <c r="PPI5"/>
      <c r="PPJ5"/>
      <c r="PPK5"/>
      <c r="PPL5"/>
      <c r="PPM5"/>
      <c r="PPN5"/>
      <c r="PPO5"/>
      <c r="PPP5"/>
      <c r="PPQ5"/>
      <c r="PPR5"/>
      <c r="PPS5"/>
      <c r="PPT5"/>
      <c r="PPU5"/>
      <c r="PPV5"/>
      <c r="PPW5"/>
      <c r="PPX5"/>
      <c r="PPY5"/>
      <c r="PPZ5"/>
      <c r="PQA5"/>
      <c r="PQB5"/>
      <c r="PQC5"/>
      <c r="PQD5"/>
      <c r="PQE5"/>
      <c r="PQF5"/>
      <c r="PQG5"/>
      <c r="PQH5"/>
      <c r="PQI5"/>
      <c r="PQJ5"/>
      <c r="PQK5"/>
      <c r="PQL5"/>
      <c r="PQM5"/>
      <c r="PQN5"/>
      <c r="PQO5"/>
      <c r="PQP5"/>
      <c r="PQQ5"/>
      <c r="PQR5"/>
      <c r="PQS5"/>
      <c r="PQT5"/>
      <c r="PQU5"/>
      <c r="PQV5"/>
      <c r="PQW5"/>
      <c r="PQX5"/>
      <c r="PQY5"/>
      <c r="PQZ5"/>
      <c r="PRA5"/>
      <c r="PRB5"/>
      <c r="PRC5"/>
      <c r="PRD5"/>
      <c r="PRE5"/>
      <c r="PRF5"/>
      <c r="PRG5"/>
      <c r="PRH5"/>
      <c r="PRI5"/>
      <c r="PRJ5"/>
      <c r="PRK5"/>
      <c r="PRL5"/>
      <c r="PRM5"/>
      <c r="PRN5"/>
      <c r="PRO5"/>
      <c r="PRP5"/>
      <c r="PRQ5"/>
      <c r="PRR5"/>
      <c r="PRS5"/>
      <c r="PRT5"/>
      <c r="PRU5"/>
      <c r="PRV5"/>
      <c r="PRW5"/>
      <c r="PRX5"/>
      <c r="PRY5"/>
      <c r="PRZ5"/>
      <c r="PSA5"/>
      <c r="PSB5"/>
      <c r="PSC5"/>
      <c r="PSD5"/>
      <c r="PSE5"/>
      <c r="PSF5"/>
      <c r="PSG5"/>
      <c r="PSH5"/>
      <c r="PSI5"/>
      <c r="PSJ5"/>
      <c r="PSK5"/>
      <c r="PSL5"/>
      <c r="PSM5"/>
      <c r="PSN5"/>
      <c r="PSO5"/>
      <c r="PSP5"/>
      <c r="PSQ5"/>
      <c r="PSR5"/>
      <c r="PSS5"/>
      <c r="PST5"/>
      <c r="PSU5"/>
      <c r="PSV5"/>
      <c r="PSW5"/>
      <c r="PSX5"/>
      <c r="PSY5"/>
      <c r="PSZ5"/>
      <c r="PTA5"/>
      <c r="PTB5"/>
      <c r="PTC5"/>
      <c r="PTD5"/>
      <c r="PTE5"/>
      <c r="PTF5"/>
      <c r="PTG5"/>
      <c r="PTH5"/>
      <c r="PTI5"/>
      <c r="PTJ5"/>
      <c r="PTK5"/>
      <c r="PTL5"/>
      <c r="PTM5"/>
      <c r="PTN5"/>
      <c r="PTO5"/>
      <c r="PTP5"/>
      <c r="PTQ5"/>
      <c r="PTR5"/>
      <c r="PTS5"/>
      <c r="PTT5"/>
      <c r="PTU5"/>
      <c r="PTV5"/>
      <c r="PTW5"/>
      <c r="PTX5"/>
      <c r="PTY5"/>
      <c r="PTZ5"/>
      <c r="PUA5"/>
      <c r="PUB5"/>
      <c r="PUC5"/>
      <c r="PUD5"/>
      <c r="PUE5"/>
      <c r="PUF5"/>
      <c r="PUG5"/>
      <c r="PUH5"/>
      <c r="PUI5"/>
      <c r="PUJ5"/>
      <c r="PUK5"/>
      <c r="PUL5"/>
      <c r="PUM5"/>
      <c r="PUN5"/>
      <c r="PUO5"/>
      <c r="PUP5"/>
      <c r="PUQ5"/>
      <c r="PUR5"/>
      <c r="PUS5"/>
      <c r="PUT5"/>
      <c r="PUU5"/>
      <c r="PUV5"/>
      <c r="PUW5"/>
      <c r="PUX5"/>
      <c r="PUY5"/>
      <c r="PUZ5"/>
      <c r="PVA5"/>
      <c r="PVB5"/>
      <c r="PVC5"/>
      <c r="PVD5"/>
      <c r="PVE5"/>
      <c r="PVF5"/>
      <c r="PVG5"/>
      <c r="PVH5"/>
      <c r="PVI5"/>
      <c r="PVJ5"/>
      <c r="PVK5"/>
      <c r="PVL5"/>
      <c r="PVM5"/>
      <c r="PVN5"/>
      <c r="PVO5"/>
      <c r="PVP5"/>
      <c r="PVQ5"/>
      <c r="PVR5"/>
      <c r="PVS5"/>
      <c r="PVT5"/>
      <c r="PVU5"/>
      <c r="PVV5"/>
      <c r="PVW5"/>
      <c r="PVX5"/>
      <c r="PVY5"/>
      <c r="PVZ5"/>
      <c r="PWA5"/>
      <c r="PWB5"/>
      <c r="PWC5"/>
      <c r="PWD5"/>
      <c r="PWE5"/>
      <c r="PWF5"/>
      <c r="PWG5"/>
      <c r="PWH5"/>
      <c r="PWI5"/>
      <c r="PWJ5"/>
      <c r="PWK5"/>
      <c r="PWL5"/>
      <c r="PWM5"/>
      <c r="PWN5"/>
      <c r="PWO5"/>
      <c r="PWP5"/>
      <c r="PWQ5"/>
      <c r="PWR5"/>
      <c r="PWS5"/>
      <c r="PWT5"/>
      <c r="PWU5"/>
      <c r="PWV5"/>
      <c r="PWW5"/>
      <c r="PWX5"/>
      <c r="PWY5"/>
      <c r="PWZ5"/>
      <c r="PXA5"/>
      <c r="PXB5"/>
      <c r="PXC5"/>
      <c r="PXD5"/>
      <c r="PXE5"/>
      <c r="PXF5"/>
      <c r="PXG5"/>
      <c r="PXH5"/>
      <c r="PXI5"/>
      <c r="PXJ5"/>
      <c r="PXK5"/>
      <c r="PXL5"/>
      <c r="PXM5"/>
      <c r="PXN5"/>
      <c r="PXO5"/>
      <c r="PXP5"/>
      <c r="PXQ5"/>
      <c r="PXR5"/>
      <c r="PXS5"/>
      <c r="PXT5"/>
      <c r="PXU5"/>
      <c r="PXV5"/>
      <c r="PXW5"/>
      <c r="PXX5"/>
      <c r="PXY5"/>
      <c r="PXZ5"/>
      <c r="PYA5"/>
      <c r="PYB5"/>
      <c r="PYC5"/>
      <c r="PYD5"/>
      <c r="PYE5"/>
      <c r="PYF5"/>
      <c r="PYG5"/>
      <c r="PYH5"/>
      <c r="PYI5"/>
      <c r="PYJ5"/>
      <c r="PYK5"/>
      <c r="PYL5"/>
      <c r="PYM5"/>
      <c r="PYN5"/>
      <c r="PYO5"/>
      <c r="PYP5"/>
      <c r="PYQ5"/>
      <c r="PYR5"/>
      <c r="PYS5"/>
      <c r="PYT5"/>
      <c r="PYU5"/>
      <c r="PYV5"/>
      <c r="PYW5"/>
      <c r="PYX5"/>
      <c r="PYY5"/>
      <c r="PYZ5"/>
      <c r="PZA5"/>
      <c r="PZB5"/>
      <c r="PZC5"/>
      <c r="PZD5"/>
      <c r="PZE5"/>
      <c r="PZF5"/>
      <c r="PZG5"/>
      <c r="PZH5"/>
      <c r="PZI5"/>
      <c r="PZJ5"/>
      <c r="PZK5"/>
      <c r="PZL5"/>
      <c r="PZM5"/>
      <c r="PZN5"/>
      <c r="PZO5"/>
      <c r="PZP5"/>
      <c r="PZQ5"/>
      <c r="PZR5"/>
      <c r="PZS5"/>
      <c r="PZT5"/>
      <c r="PZU5"/>
      <c r="PZV5"/>
      <c r="PZW5"/>
      <c r="PZX5"/>
      <c r="PZY5"/>
      <c r="PZZ5"/>
      <c r="QAA5"/>
      <c r="QAB5"/>
      <c r="QAC5"/>
      <c r="QAD5"/>
      <c r="QAE5"/>
      <c r="QAF5"/>
      <c r="QAG5"/>
      <c r="QAH5"/>
      <c r="QAI5"/>
      <c r="QAJ5"/>
      <c r="QAK5"/>
      <c r="QAL5"/>
      <c r="QAM5"/>
      <c r="QAN5"/>
      <c r="QAO5"/>
      <c r="QAP5"/>
      <c r="QAQ5"/>
      <c r="QAR5"/>
      <c r="QAS5"/>
      <c r="QAT5"/>
      <c r="QAU5"/>
      <c r="QAV5"/>
      <c r="QAW5"/>
      <c r="QAX5"/>
      <c r="QAY5"/>
      <c r="QAZ5"/>
      <c r="QBA5"/>
      <c r="QBB5"/>
      <c r="QBC5"/>
      <c r="QBD5"/>
      <c r="QBE5"/>
      <c r="QBF5"/>
      <c r="QBG5"/>
      <c r="QBH5"/>
      <c r="QBI5"/>
      <c r="QBJ5"/>
      <c r="QBK5"/>
      <c r="QBL5"/>
      <c r="QBM5"/>
      <c r="QBN5"/>
      <c r="QBO5"/>
      <c r="QBP5"/>
      <c r="QBQ5"/>
      <c r="QBR5"/>
      <c r="QBS5"/>
      <c r="QBT5"/>
      <c r="QBU5"/>
      <c r="QBV5"/>
      <c r="QBW5"/>
      <c r="QBX5"/>
      <c r="QBY5"/>
      <c r="QBZ5"/>
      <c r="QCA5"/>
      <c r="QCB5"/>
      <c r="QCC5"/>
      <c r="QCD5"/>
      <c r="QCE5"/>
      <c r="QCF5"/>
      <c r="QCG5"/>
      <c r="QCH5"/>
      <c r="QCI5"/>
      <c r="QCJ5"/>
      <c r="QCK5"/>
      <c r="QCL5"/>
      <c r="QCM5"/>
      <c r="QCN5"/>
      <c r="QCO5"/>
      <c r="QCP5"/>
      <c r="QCQ5"/>
      <c r="QCR5"/>
      <c r="QCS5"/>
      <c r="QCT5"/>
      <c r="QCU5"/>
      <c r="QCV5"/>
      <c r="QCW5"/>
      <c r="QCX5"/>
      <c r="QCY5"/>
      <c r="QCZ5"/>
      <c r="QDA5"/>
      <c r="QDB5"/>
      <c r="QDC5"/>
      <c r="QDD5"/>
      <c r="QDE5"/>
      <c r="QDF5"/>
      <c r="QDG5"/>
      <c r="QDH5"/>
      <c r="QDI5"/>
      <c r="QDJ5"/>
      <c r="QDK5"/>
      <c r="QDL5"/>
      <c r="QDM5"/>
      <c r="QDN5"/>
      <c r="QDO5"/>
      <c r="QDP5"/>
      <c r="QDQ5"/>
      <c r="QDR5"/>
      <c r="QDS5"/>
      <c r="QDT5"/>
      <c r="QDU5"/>
      <c r="QDV5"/>
      <c r="QDW5"/>
      <c r="QDX5"/>
      <c r="QDY5"/>
      <c r="QDZ5"/>
      <c r="QEA5"/>
      <c r="QEB5"/>
      <c r="QEC5"/>
      <c r="QED5"/>
      <c r="QEE5"/>
      <c r="QEF5"/>
      <c r="QEG5"/>
      <c r="QEH5"/>
      <c r="QEI5"/>
      <c r="QEJ5"/>
      <c r="QEK5"/>
      <c r="QEL5"/>
      <c r="QEM5"/>
      <c r="QEN5"/>
      <c r="QEO5"/>
      <c r="QEP5"/>
      <c r="QEQ5"/>
      <c r="QER5"/>
      <c r="QES5"/>
      <c r="QET5"/>
      <c r="QEU5"/>
      <c r="QEV5"/>
      <c r="QEW5"/>
      <c r="QEX5"/>
      <c r="QEY5"/>
      <c r="QEZ5"/>
      <c r="QFA5"/>
      <c r="QFB5"/>
      <c r="QFC5"/>
      <c r="QFD5"/>
      <c r="QFE5"/>
      <c r="QFF5"/>
      <c r="QFG5"/>
      <c r="QFH5"/>
      <c r="QFI5"/>
      <c r="QFJ5"/>
      <c r="QFK5"/>
      <c r="QFL5"/>
      <c r="QFM5"/>
      <c r="QFN5"/>
      <c r="QFO5"/>
      <c r="QFP5"/>
      <c r="QFQ5"/>
      <c r="QFR5"/>
      <c r="QFS5"/>
      <c r="QFT5"/>
      <c r="QFU5"/>
      <c r="QFV5"/>
      <c r="QFW5"/>
      <c r="QFX5"/>
      <c r="QFY5"/>
      <c r="QFZ5"/>
      <c r="QGA5"/>
      <c r="QGB5"/>
      <c r="QGC5"/>
      <c r="QGD5"/>
      <c r="QGE5"/>
      <c r="QGF5"/>
      <c r="QGG5"/>
      <c r="QGH5"/>
      <c r="QGI5"/>
      <c r="QGJ5"/>
      <c r="QGK5"/>
      <c r="QGL5"/>
      <c r="QGM5"/>
      <c r="QGN5"/>
      <c r="QGO5"/>
      <c r="QGP5"/>
      <c r="QGQ5"/>
      <c r="QGR5"/>
      <c r="QGS5"/>
      <c r="QGT5"/>
      <c r="QGU5"/>
      <c r="QGV5"/>
      <c r="QGW5"/>
      <c r="QGX5"/>
      <c r="QGY5"/>
      <c r="QGZ5"/>
      <c r="QHA5"/>
      <c r="QHB5"/>
      <c r="QHC5"/>
      <c r="QHD5"/>
      <c r="QHE5"/>
      <c r="QHF5"/>
      <c r="QHG5"/>
      <c r="QHH5"/>
      <c r="QHI5"/>
      <c r="QHJ5"/>
      <c r="QHK5"/>
      <c r="QHL5"/>
      <c r="QHM5"/>
      <c r="QHN5"/>
      <c r="QHO5"/>
      <c r="QHP5"/>
      <c r="QHQ5"/>
      <c r="QHR5"/>
      <c r="QHS5"/>
      <c r="QHT5"/>
      <c r="QHU5"/>
      <c r="QHV5"/>
      <c r="QHW5"/>
      <c r="QHX5"/>
      <c r="QHY5"/>
      <c r="QHZ5"/>
      <c r="QIA5"/>
      <c r="QIB5"/>
      <c r="QIC5"/>
      <c r="QID5"/>
      <c r="QIE5"/>
      <c r="QIF5"/>
      <c r="QIG5"/>
      <c r="QIH5"/>
      <c r="QII5"/>
      <c r="QIJ5"/>
      <c r="QIK5"/>
      <c r="QIL5"/>
      <c r="QIM5"/>
      <c r="QIN5"/>
      <c r="QIO5"/>
      <c r="QIP5"/>
      <c r="QIQ5"/>
      <c r="QIR5"/>
      <c r="QIS5"/>
      <c r="QIT5"/>
      <c r="QIU5"/>
      <c r="QIV5"/>
      <c r="QIW5"/>
      <c r="QIX5"/>
      <c r="QIY5"/>
      <c r="QIZ5"/>
      <c r="QJA5"/>
      <c r="QJB5"/>
      <c r="QJC5"/>
      <c r="QJD5"/>
      <c r="QJE5"/>
      <c r="QJF5"/>
      <c r="QJG5"/>
      <c r="QJH5"/>
      <c r="QJI5"/>
      <c r="QJJ5"/>
      <c r="QJK5"/>
      <c r="QJL5"/>
      <c r="QJM5"/>
      <c r="QJN5"/>
      <c r="QJO5"/>
      <c r="QJP5"/>
      <c r="QJQ5"/>
      <c r="QJR5"/>
      <c r="QJS5"/>
      <c r="QJT5"/>
      <c r="QJU5"/>
      <c r="QJV5"/>
      <c r="QJW5"/>
      <c r="QJX5"/>
      <c r="QJY5"/>
      <c r="QJZ5"/>
      <c r="QKA5"/>
      <c r="QKB5"/>
      <c r="QKC5"/>
      <c r="QKD5"/>
      <c r="QKE5"/>
      <c r="QKF5"/>
      <c r="QKG5"/>
      <c r="QKH5"/>
      <c r="QKI5"/>
      <c r="QKJ5"/>
      <c r="QKK5"/>
      <c r="QKL5"/>
      <c r="QKM5"/>
      <c r="QKN5"/>
      <c r="QKO5"/>
      <c r="QKP5"/>
      <c r="QKQ5"/>
      <c r="QKR5"/>
      <c r="QKS5"/>
      <c r="QKT5"/>
      <c r="QKU5"/>
      <c r="QKV5"/>
      <c r="QKW5"/>
      <c r="QKX5"/>
      <c r="QKY5"/>
      <c r="QKZ5"/>
      <c r="QLA5"/>
      <c r="QLB5"/>
      <c r="QLC5"/>
      <c r="QLD5"/>
      <c r="QLE5"/>
      <c r="QLF5"/>
      <c r="QLG5"/>
      <c r="QLH5"/>
      <c r="QLI5"/>
      <c r="QLJ5"/>
      <c r="QLK5"/>
      <c r="QLL5"/>
      <c r="QLM5"/>
      <c r="QLN5"/>
      <c r="QLO5"/>
      <c r="QLP5"/>
      <c r="QLQ5"/>
      <c r="QLR5"/>
      <c r="QLS5"/>
      <c r="QLT5"/>
      <c r="QLU5"/>
      <c r="QLV5"/>
      <c r="QLW5"/>
      <c r="QLX5"/>
      <c r="QLY5"/>
      <c r="QLZ5"/>
      <c r="QMA5"/>
      <c r="QMB5"/>
      <c r="QMC5"/>
      <c r="QMD5"/>
      <c r="QME5"/>
      <c r="QMF5"/>
      <c r="QMG5"/>
      <c r="QMH5"/>
      <c r="QMI5"/>
      <c r="QMJ5"/>
      <c r="QMK5"/>
      <c r="QML5"/>
      <c r="QMM5"/>
      <c r="QMN5"/>
      <c r="QMO5"/>
      <c r="QMP5"/>
      <c r="QMQ5"/>
      <c r="QMR5"/>
      <c r="QMS5"/>
      <c r="QMT5"/>
      <c r="QMU5"/>
      <c r="QMV5"/>
      <c r="QMW5"/>
      <c r="QMX5"/>
      <c r="QMY5"/>
      <c r="QMZ5"/>
      <c r="QNA5"/>
      <c r="QNB5"/>
      <c r="QNC5"/>
      <c r="QND5"/>
      <c r="QNE5"/>
      <c r="QNF5"/>
      <c r="QNG5"/>
      <c r="QNH5"/>
      <c r="QNI5"/>
      <c r="QNJ5"/>
      <c r="QNK5"/>
      <c r="QNL5"/>
      <c r="QNM5"/>
      <c r="QNN5"/>
      <c r="QNO5"/>
      <c r="QNP5"/>
      <c r="QNQ5"/>
      <c r="QNR5"/>
      <c r="QNS5"/>
      <c r="QNT5"/>
      <c r="QNU5"/>
      <c r="QNV5"/>
      <c r="QNW5"/>
      <c r="QNX5"/>
      <c r="QNY5"/>
      <c r="QNZ5"/>
      <c r="QOA5"/>
      <c r="QOB5"/>
      <c r="QOC5"/>
      <c r="QOD5"/>
      <c r="QOE5"/>
      <c r="QOF5"/>
      <c r="QOG5"/>
      <c r="QOH5"/>
      <c r="QOI5"/>
      <c r="QOJ5"/>
      <c r="QOK5"/>
      <c r="QOL5"/>
      <c r="QOM5"/>
      <c r="QON5"/>
      <c r="QOO5"/>
      <c r="QOP5"/>
      <c r="QOQ5"/>
      <c r="QOR5"/>
      <c r="QOS5"/>
      <c r="QOT5"/>
      <c r="QOU5"/>
      <c r="QOV5"/>
      <c r="QOW5"/>
      <c r="QOX5"/>
      <c r="QOY5"/>
      <c r="QOZ5"/>
      <c r="QPA5"/>
      <c r="QPB5"/>
      <c r="QPC5"/>
      <c r="QPD5"/>
      <c r="QPE5"/>
      <c r="QPF5"/>
      <c r="QPG5"/>
      <c r="QPH5"/>
      <c r="QPI5"/>
      <c r="QPJ5"/>
      <c r="QPK5"/>
      <c r="QPL5"/>
      <c r="QPM5"/>
      <c r="QPN5"/>
      <c r="QPO5"/>
      <c r="QPP5"/>
      <c r="QPQ5"/>
      <c r="QPR5"/>
      <c r="QPS5"/>
      <c r="QPT5"/>
      <c r="QPU5"/>
      <c r="QPV5"/>
      <c r="QPW5"/>
      <c r="QPX5"/>
      <c r="QPY5"/>
      <c r="QPZ5"/>
      <c r="QQA5"/>
      <c r="QQB5"/>
      <c r="QQC5"/>
      <c r="QQD5"/>
      <c r="QQE5"/>
      <c r="QQF5"/>
      <c r="QQG5"/>
      <c r="QQH5"/>
      <c r="QQI5"/>
      <c r="QQJ5"/>
      <c r="QQK5"/>
      <c r="QQL5"/>
      <c r="QQM5"/>
      <c r="QQN5"/>
      <c r="QQO5"/>
      <c r="QQP5"/>
      <c r="QQQ5"/>
      <c r="QQR5"/>
      <c r="QQS5"/>
      <c r="QQT5"/>
      <c r="QQU5"/>
      <c r="QQV5"/>
      <c r="QQW5"/>
      <c r="QQX5"/>
      <c r="QQY5"/>
      <c r="QQZ5"/>
      <c r="QRA5"/>
      <c r="QRB5"/>
      <c r="QRC5"/>
      <c r="QRD5"/>
      <c r="QRE5"/>
      <c r="QRF5"/>
      <c r="QRG5"/>
      <c r="QRH5"/>
      <c r="QRI5"/>
      <c r="QRJ5"/>
      <c r="QRK5"/>
      <c r="QRL5"/>
      <c r="QRM5"/>
      <c r="QRN5"/>
      <c r="QRO5"/>
      <c r="QRP5"/>
      <c r="QRQ5"/>
      <c r="QRR5"/>
      <c r="QRS5"/>
      <c r="QRT5"/>
      <c r="QRU5"/>
      <c r="QRV5"/>
      <c r="QRW5"/>
      <c r="QRX5"/>
      <c r="QRY5"/>
      <c r="QRZ5"/>
      <c r="QSA5"/>
      <c r="QSB5"/>
      <c r="QSC5"/>
      <c r="QSD5"/>
      <c r="QSE5"/>
      <c r="QSF5"/>
      <c r="QSG5"/>
      <c r="QSH5"/>
      <c r="QSI5"/>
      <c r="QSJ5"/>
      <c r="QSK5"/>
      <c r="QSL5"/>
      <c r="QSM5"/>
      <c r="QSN5"/>
      <c r="QSO5"/>
      <c r="QSP5"/>
      <c r="QSQ5"/>
      <c r="QSR5"/>
      <c r="QSS5"/>
      <c r="QST5"/>
      <c r="QSU5"/>
      <c r="QSV5"/>
      <c r="QSW5"/>
      <c r="QSX5"/>
      <c r="QSY5"/>
      <c r="QSZ5"/>
      <c r="QTA5"/>
      <c r="QTB5"/>
      <c r="QTC5"/>
      <c r="QTD5"/>
      <c r="QTE5"/>
      <c r="QTF5"/>
      <c r="QTG5"/>
      <c r="QTH5"/>
      <c r="QTI5"/>
      <c r="QTJ5"/>
      <c r="QTK5"/>
      <c r="QTL5"/>
      <c r="QTM5"/>
      <c r="QTN5"/>
      <c r="QTO5"/>
      <c r="QTP5"/>
      <c r="QTQ5"/>
      <c r="QTR5"/>
      <c r="QTS5"/>
      <c r="QTT5"/>
      <c r="QTU5"/>
      <c r="QTV5"/>
      <c r="QTW5"/>
      <c r="QTX5"/>
      <c r="QTY5"/>
      <c r="QTZ5"/>
      <c r="QUA5"/>
      <c r="QUB5"/>
      <c r="QUC5"/>
      <c r="QUD5"/>
      <c r="QUE5"/>
      <c r="QUF5"/>
      <c r="QUG5"/>
      <c r="QUH5"/>
      <c r="QUI5"/>
      <c r="QUJ5"/>
      <c r="QUK5"/>
      <c r="QUL5"/>
      <c r="QUM5"/>
      <c r="QUN5"/>
      <c r="QUO5"/>
      <c r="QUP5"/>
      <c r="QUQ5"/>
      <c r="QUR5"/>
      <c r="QUS5"/>
      <c r="QUT5"/>
      <c r="QUU5"/>
      <c r="QUV5"/>
      <c r="QUW5"/>
      <c r="QUX5"/>
      <c r="QUY5"/>
      <c r="QUZ5"/>
      <c r="QVA5"/>
      <c r="QVB5"/>
      <c r="QVC5"/>
      <c r="QVD5"/>
      <c r="QVE5"/>
      <c r="QVF5"/>
      <c r="QVG5"/>
      <c r="QVH5"/>
      <c r="QVI5"/>
      <c r="QVJ5"/>
      <c r="QVK5"/>
      <c r="QVL5"/>
      <c r="QVM5"/>
      <c r="QVN5"/>
      <c r="QVO5"/>
      <c r="QVP5"/>
      <c r="QVQ5"/>
      <c r="QVR5"/>
      <c r="QVS5"/>
      <c r="QVT5"/>
      <c r="QVU5"/>
      <c r="QVV5"/>
      <c r="QVW5"/>
      <c r="QVX5"/>
      <c r="QVY5"/>
      <c r="QVZ5"/>
      <c r="QWA5"/>
      <c r="QWB5"/>
      <c r="QWC5"/>
      <c r="QWD5"/>
      <c r="QWE5"/>
      <c r="QWF5"/>
      <c r="QWG5"/>
      <c r="QWH5"/>
      <c r="QWI5"/>
      <c r="QWJ5"/>
      <c r="QWK5"/>
      <c r="QWL5"/>
      <c r="QWM5"/>
      <c r="QWN5"/>
      <c r="QWO5"/>
      <c r="QWP5"/>
      <c r="QWQ5"/>
      <c r="QWR5"/>
      <c r="QWS5"/>
      <c r="QWT5"/>
      <c r="QWU5"/>
      <c r="QWV5"/>
      <c r="QWW5"/>
      <c r="QWX5"/>
      <c r="QWY5"/>
      <c r="QWZ5"/>
      <c r="QXA5"/>
      <c r="QXB5"/>
      <c r="QXC5"/>
      <c r="QXD5"/>
      <c r="QXE5"/>
      <c r="QXF5"/>
      <c r="QXG5"/>
      <c r="QXH5"/>
      <c r="QXI5"/>
      <c r="QXJ5"/>
      <c r="QXK5"/>
      <c r="QXL5"/>
      <c r="QXM5"/>
      <c r="QXN5"/>
      <c r="QXO5"/>
      <c r="QXP5"/>
      <c r="QXQ5"/>
      <c r="QXR5"/>
      <c r="QXS5"/>
      <c r="QXT5"/>
      <c r="QXU5"/>
      <c r="QXV5"/>
      <c r="QXW5"/>
      <c r="QXX5"/>
      <c r="QXY5"/>
      <c r="QXZ5"/>
      <c r="QYA5"/>
      <c r="QYB5"/>
      <c r="QYC5"/>
      <c r="QYD5"/>
      <c r="QYE5"/>
      <c r="QYF5"/>
      <c r="QYG5"/>
      <c r="QYH5"/>
      <c r="QYI5"/>
      <c r="QYJ5"/>
      <c r="QYK5"/>
      <c r="QYL5"/>
      <c r="QYM5"/>
      <c r="QYN5"/>
      <c r="QYO5"/>
      <c r="QYP5"/>
      <c r="QYQ5"/>
      <c r="QYR5"/>
      <c r="QYS5"/>
      <c r="QYT5"/>
      <c r="QYU5"/>
      <c r="QYV5"/>
      <c r="QYW5"/>
      <c r="QYX5"/>
      <c r="QYY5"/>
      <c r="QYZ5"/>
      <c r="QZA5"/>
      <c r="QZB5"/>
      <c r="QZC5"/>
      <c r="QZD5"/>
      <c r="QZE5"/>
      <c r="QZF5"/>
      <c r="QZG5"/>
      <c r="QZH5"/>
      <c r="QZI5"/>
      <c r="QZJ5"/>
      <c r="QZK5"/>
      <c r="QZL5"/>
      <c r="QZM5"/>
      <c r="QZN5"/>
      <c r="QZO5"/>
      <c r="QZP5"/>
      <c r="QZQ5"/>
      <c r="QZR5"/>
      <c r="QZS5"/>
      <c r="QZT5"/>
      <c r="QZU5"/>
      <c r="QZV5"/>
      <c r="QZW5"/>
      <c r="QZX5"/>
      <c r="QZY5"/>
      <c r="QZZ5"/>
      <c r="RAA5"/>
      <c r="RAB5"/>
      <c r="RAC5"/>
      <c r="RAD5"/>
      <c r="RAE5"/>
      <c r="RAF5"/>
      <c r="RAG5"/>
      <c r="RAH5"/>
      <c r="RAI5"/>
      <c r="RAJ5"/>
      <c r="RAK5"/>
      <c r="RAL5"/>
      <c r="RAM5"/>
      <c r="RAN5"/>
      <c r="RAO5"/>
      <c r="RAP5"/>
      <c r="RAQ5"/>
      <c r="RAR5"/>
      <c r="RAS5"/>
      <c r="RAT5"/>
      <c r="RAU5"/>
      <c r="RAV5"/>
      <c r="RAW5"/>
      <c r="RAX5"/>
      <c r="RAY5"/>
      <c r="RAZ5"/>
      <c r="RBA5"/>
      <c r="RBB5"/>
      <c r="RBC5"/>
      <c r="RBD5"/>
      <c r="RBE5"/>
      <c r="RBF5"/>
      <c r="RBG5"/>
      <c r="RBH5"/>
      <c r="RBI5"/>
      <c r="RBJ5"/>
      <c r="RBK5"/>
      <c r="RBL5"/>
      <c r="RBM5"/>
      <c r="RBN5"/>
      <c r="RBO5"/>
      <c r="RBP5"/>
      <c r="RBQ5"/>
      <c r="RBR5"/>
      <c r="RBS5"/>
      <c r="RBT5"/>
      <c r="RBU5"/>
      <c r="RBV5"/>
      <c r="RBW5"/>
      <c r="RBX5"/>
      <c r="RBY5"/>
      <c r="RBZ5"/>
      <c r="RCA5"/>
      <c r="RCB5"/>
      <c r="RCC5"/>
      <c r="RCD5"/>
      <c r="RCE5"/>
      <c r="RCF5"/>
      <c r="RCG5"/>
      <c r="RCH5"/>
      <c r="RCI5"/>
      <c r="RCJ5"/>
      <c r="RCK5"/>
      <c r="RCL5"/>
      <c r="RCM5"/>
      <c r="RCN5"/>
      <c r="RCO5"/>
      <c r="RCP5"/>
      <c r="RCQ5"/>
      <c r="RCR5"/>
      <c r="RCS5"/>
      <c r="RCT5"/>
      <c r="RCU5"/>
      <c r="RCV5"/>
      <c r="RCW5"/>
      <c r="RCX5"/>
      <c r="RCY5"/>
      <c r="RCZ5"/>
      <c r="RDA5"/>
      <c r="RDB5"/>
      <c r="RDC5"/>
      <c r="RDD5"/>
      <c r="RDE5"/>
      <c r="RDF5"/>
      <c r="RDG5"/>
      <c r="RDH5"/>
      <c r="RDI5"/>
      <c r="RDJ5"/>
      <c r="RDK5"/>
      <c r="RDL5"/>
      <c r="RDM5"/>
      <c r="RDN5"/>
      <c r="RDO5"/>
      <c r="RDP5"/>
      <c r="RDQ5"/>
      <c r="RDR5"/>
      <c r="RDS5"/>
      <c r="RDT5"/>
      <c r="RDU5"/>
      <c r="RDV5"/>
      <c r="RDW5"/>
      <c r="RDX5"/>
      <c r="RDY5"/>
      <c r="RDZ5"/>
      <c r="REA5"/>
      <c r="REB5"/>
      <c r="REC5"/>
      <c r="RED5"/>
      <c r="REE5"/>
      <c r="REF5"/>
      <c r="REG5"/>
      <c r="REH5"/>
      <c r="REI5"/>
      <c r="REJ5"/>
      <c r="REK5"/>
      <c r="REL5"/>
      <c r="REM5"/>
      <c r="REN5"/>
      <c r="REO5"/>
      <c r="REP5"/>
      <c r="REQ5"/>
      <c r="RER5"/>
      <c r="RES5"/>
      <c r="RET5"/>
      <c r="REU5"/>
      <c r="REV5"/>
      <c r="REW5"/>
      <c r="REX5"/>
      <c r="REY5"/>
      <c r="REZ5"/>
      <c r="RFA5"/>
      <c r="RFB5"/>
      <c r="RFC5"/>
      <c r="RFD5"/>
      <c r="RFE5"/>
      <c r="RFF5"/>
      <c r="RFG5"/>
      <c r="RFH5"/>
      <c r="RFI5"/>
      <c r="RFJ5"/>
      <c r="RFK5"/>
      <c r="RFL5"/>
      <c r="RFM5"/>
      <c r="RFN5"/>
      <c r="RFO5"/>
      <c r="RFP5"/>
      <c r="RFQ5"/>
      <c r="RFR5"/>
      <c r="RFS5"/>
      <c r="RFT5"/>
      <c r="RFU5"/>
      <c r="RFV5"/>
      <c r="RFW5"/>
      <c r="RFX5"/>
      <c r="RFY5"/>
      <c r="RFZ5"/>
      <c r="RGA5"/>
      <c r="RGB5"/>
      <c r="RGC5"/>
      <c r="RGD5"/>
      <c r="RGE5"/>
      <c r="RGF5"/>
      <c r="RGG5"/>
      <c r="RGH5"/>
      <c r="RGI5"/>
      <c r="RGJ5"/>
      <c r="RGK5"/>
      <c r="RGL5"/>
      <c r="RGM5"/>
      <c r="RGN5"/>
      <c r="RGO5"/>
      <c r="RGP5"/>
      <c r="RGQ5"/>
      <c r="RGR5"/>
      <c r="RGS5"/>
      <c r="RGT5"/>
      <c r="RGU5"/>
      <c r="RGV5"/>
      <c r="RGW5"/>
      <c r="RGX5"/>
      <c r="RGY5"/>
      <c r="RGZ5"/>
      <c r="RHA5"/>
      <c r="RHB5"/>
      <c r="RHC5"/>
      <c r="RHD5"/>
      <c r="RHE5"/>
      <c r="RHF5"/>
      <c r="RHG5"/>
      <c r="RHH5"/>
      <c r="RHI5"/>
      <c r="RHJ5"/>
      <c r="RHK5"/>
      <c r="RHL5"/>
      <c r="RHM5"/>
      <c r="RHN5"/>
      <c r="RHO5"/>
      <c r="RHP5"/>
      <c r="RHQ5"/>
      <c r="RHR5"/>
      <c r="RHS5"/>
      <c r="RHT5"/>
      <c r="RHU5"/>
      <c r="RHV5"/>
      <c r="RHW5"/>
      <c r="RHX5"/>
      <c r="RHY5"/>
      <c r="RHZ5"/>
      <c r="RIA5"/>
      <c r="RIB5"/>
      <c r="RIC5"/>
      <c r="RID5"/>
      <c r="RIE5"/>
      <c r="RIF5"/>
      <c r="RIG5"/>
      <c r="RIH5"/>
      <c r="RII5"/>
      <c r="RIJ5"/>
      <c r="RIK5"/>
      <c r="RIL5"/>
      <c r="RIM5"/>
      <c r="RIN5"/>
      <c r="RIO5"/>
      <c r="RIP5"/>
      <c r="RIQ5"/>
      <c r="RIR5"/>
      <c r="RIS5"/>
      <c r="RIT5"/>
      <c r="RIU5"/>
      <c r="RIV5"/>
      <c r="RIW5"/>
      <c r="RIX5"/>
      <c r="RIY5"/>
      <c r="RIZ5"/>
      <c r="RJA5"/>
      <c r="RJB5"/>
      <c r="RJC5"/>
      <c r="RJD5"/>
      <c r="RJE5"/>
      <c r="RJF5"/>
      <c r="RJG5"/>
      <c r="RJH5"/>
      <c r="RJI5"/>
      <c r="RJJ5"/>
      <c r="RJK5"/>
      <c r="RJL5"/>
      <c r="RJM5"/>
      <c r="RJN5"/>
      <c r="RJO5"/>
      <c r="RJP5"/>
      <c r="RJQ5"/>
      <c r="RJR5"/>
      <c r="RJS5"/>
      <c r="RJT5"/>
      <c r="RJU5"/>
      <c r="RJV5"/>
      <c r="RJW5"/>
      <c r="RJX5"/>
      <c r="RJY5"/>
      <c r="RJZ5"/>
      <c r="RKA5"/>
      <c r="RKB5"/>
      <c r="RKC5"/>
      <c r="RKD5"/>
      <c r="RKE5"/>
      <c r="RKF5"/>
      <c r="RKG5"/>
      <c r="RKH5"/>
      <c r="RKI5"/>
      <c r="RKJ5"/>
      <c r="RKK5"/>
      <c r="RKL5"/>
      <c r="RKM5"/>
      <c r="RKN5"/>
      <c r="RKO5"/>
      <c r="RKP5"/>
      <c r="RKQ5"/>
      <c r="RKR5"/>
      <c r="RKS5"/>
      <c r="RKT5"/>
      <c r="RKU5"/>
      <c r="RKV5"/>
      <c r="RKW5"/>
      <c r="RKX5"/>
      <c r="RKY5"/>
      <c r="RKZ5"/>
      <c r="RLA5"/>
      <c r="RLB5"/>
      <c r="RLC5"/>
      <c r="RLD5"/>
      <c r="RLE5"/>
      <c r="RLF5"/>
      <c r="RLG5"/>
      <c r="RLH5"/>
      <c r="RLI5"/>
      <c r="RLJ5"/>
      <c r="RLK5"/>
      <c r="RLL5"/>
      <c r="RLM5"/>
      <c r="RLN5"/>
      <c r="RLO5"/>
      <c r="RLP5"/>
      <c r="RLQ5"/>
      <c r="RLR5"/>
      <c r="RLS5"/>
      <c r="RLT5"/>
      <c r="RLU5"/>
      <c r="RLV5"/>
      <c r="RLW5"/>
      <c r="RLX5"/>
      <c r="RLY5"/>
      <c r="RLZ5"/>
      <c r="RMA5"/>
      <c r="RMB5"/>
      <c r="RMC5"/>
      <c r="RMD5"/>
      <c r="RME5"/>
      <c r="RMF5"/>
      <c r="RMG5"/>
      <c r="RMH5"/>
      <c r="RMI5"/>
      <c r="RMJ5"/>
      <c r="RMK5"/>
      <c r="RML5"/>
      <c r="RMM5"/>
      <c r="RMN5"/>
      <c r="RMO5"/>
      <c r="RMP5"/>
      <c r="RMQ5"/>
      <c r="RMR5"/>
      <c r="RMS5"/>
      <c r="RMT5"/>
      <c r="RMU5"/>
      <c r="RMV5"/>
      <c r="RMW5"/>
      <c r="RMX5"/>
      <c r="RMY5"/>
      <c r="RMZ5"/>
      <c r="RNA5"/>
      <c r="RNB5"/>
      <c r="RNC5"/>
      <c r="RND5"/>
      <c r="RNE5"/>
      <c r="RNF5"/>
      <c r="RNG5"/>
      <c r="RNH5"/>
      <c r="RNI5"/>
      <c r="RNJ5"/>
      <c r="RNK5"/>
      <c r="RNL5"/>
      <c r="RNM5"/>
      <c r="RNN5"/>
      <c r="RNO5"/>
      <c r="RNP5"/>
      <c r="RNQ5"/>
      <c r="RNR5"/>
      <c r="RNS5"/>
      <c r="RNT5"/>
      <c r="RNU5"/>
      <c r="RNV5"/>
      <c r="RNW5"/>
      <c r="RNX5"/>
      <c r="RNY5"/>
      <c r="RNZ5"/>
      <c r="ROA5"/>
      <c r="ROB5"/>
      <c r="ROC5"/>
      <c r="ROD5"/>
      <c r="ROE5"/>
      <c r="ROF5"/>
      <c r="ROG5"/>
      <c r="ROH5"/>
      <c r="ROI5"/>
      <c r="ROJ5"/>
      <c r="ROK5"/>
      <c r="ROL5"/>
      <c r="ROM5"/>
      <c r="RON5"/>
      <c r="ROO5"/>
      <c r="ROP5"/>
      <c r="ROQ5"/>
      <c r="ROR5"/>
      <c r="ROS5"/>
      <c r="ROT5"/>
      <c r="ROU5"/>
      <c r="ROV5"/>
      <c r="ROW5"/>
      <c r="ROX5"/>
      <c r="ROY5"/>
      <c r="ROZ5"/>
      <c r="RPA5"/>
      <c r="RPB5"/>
      <c r="RPC5"/>
      <c r="RPD5"/>
      <c r="RPE5"/>
      <c r="RPF5"/>
      <c r="RPG5"/>
      <c r="RPH5"/>
      <c r="RPI5"/>
      <c r="RPJ5"/>
      <c r="RPK5"/>
      <c r="RPL5"/>
      <c r="RPM5"/>
      <c r="RPN5"/>
      <c r="RPO5"/>
      <c r="RPP5"/>
      <c r="RPQ5"/>
      <c r="RPR5"/>
      <c r="RPS5"/>
      <c r="RPT5"/>
      <c r="RPU5"/>
      <c r="RPV5"/>
      <c r="RPW5"/>
      <c r="RPX5"/>
      <c r="RPY5"/>
      <c r="RPZ5"/>
      <c r="RQA5"/>
      <c r="RQB5"/>
      <c r="RQC5"/>
      <c r="RQD5"/>
      <c r="RQE5"/>
      <c r="RQF5"/>
      <c r="RQG5"/>
      <c r="RQH5"/>
      <c r="RQI5"/>
      <c r="RQJ5"/>
      <c r="RQK5"/>
      <c r="RQL5"/>
      <c r="RQM5"/>
      <c r="RQN5"/>
      <c r="RQO5"/>
      <c r="RQP5"/>
      <c r="RQQ5"/>
      <c r="RQR5"/>
      <c r="RQS5"/>
      <c r="RQT5"/>
      <c r="RQU5"/>
      <c r="RQV5"/>
      <c r="RQW5"/>
      <c r="RQX5"/>
      <c r="RQY5"/>
      <c r="RQZ5"/>
      <c r="RRA5"/>
      <c r="RRB5"/>
      <c r="RRC5"/>
      <c r="RRD5"/>
      <c r="RRE5"/>
      <c r="RRF5"/>
      <c r="RRG5"/>
      <c r="RRH5"/>
      <c r="RRI5"/>
      <c r="RRJ5"/>
      <c r="RRK5"/>
      <c r="RRL5"/>
      <c r="RRM5"/>
      <c r="RRN5"/>
      <c r="RRO5"/>
      <c r="RRP5"/>
      <c r="RRQ5"/>
      <c r="RRR5"/>
      <c r="RRS5"/>
      <c r="RRT5"/>
      <c r="RRU5"/>
      <c r="RRV5"/>
      <c r="RRW5"/>
      <c r="RRX5"/>
      <c r="RRY5"/>
      <c r="RRZ5"/>
      <c r="RSA5"/>
      <c r="RSB5"/>
      <c r="RSC5"/>
      <c r="RSD5"/>
      <c r="RSE5"/>
      <c r="RSF5"/>
      <c r="RSG5"/>
      <c r="RSH5"/>
      <c r="RSI5"/>
      <c r="RSJ5"/>
      <c r="RSK5"/>
      <c r="RSL5"/>
      <c r="RSM5"/>
      <c r="RSN5"/>
      <c r="RSO5"/>
      <c r="RSP5"/>
      <c r="RSQ5"/>
      <c r="RSR5"/>
      <c r="RSS5"/>
      <c r="RST5"/>
      <c r="RSU5"/>
      <c r="RSV5"/>
      <c r="RSW5"/>
      <c r="RSX5"/>
      <c r="RSY5"/>
      <c r="RSZ5"/>
      <c r="RTA5"/>
      <c r="RTB5"/>
      <c r="RTC5"/>
      <c r="RTD5"/>
      <c r="RTE5"/>
      <c r="RTF5"/>
      <c r="RTG5"/>
      <c r="RTH5"/>
      <c r="RTI5"/>
      <c r="RTJ5"/>
      <c r="RTK5"/>
      <c r="RTL5"/>
      <c r="RTM5"/>
      <c r="RTN5"/>
      <c r="RTO5"/>
      <c r="RTP5"/>
      <c r="RTQ5"/>
      <c r="RTR5"/>
      <c r="RTS5"/>
      <c r="RTT5"/>
      <c r="RTU5"/>
      <c r="RTV5"/>
      <c r="RTW5"/>
      <c r="RTX5"/>
      <c r="RTY5"/>
      <c r="RTZ5"/>
      <c r="RUA5"/>
      <c r="RUB5"/>
      <c r="RUC5"/>
      <c r="RUD5"/>
      <c r="RUE5"/>
      <c r="RUF5"/>
      <c r="RUG5"/>
      <c r="RUH5"/>
      <c r="RUI5"/>
      <c r="RUJ5"/>
      <c r="RUK5"/>
      <c r="RUL5"/>
      <c r="RUM5"/>
      <c r="RUN5"/>
      <c r="RUO5"/>
      <c r="RUP5"/>
      <c r="RUQ5"/>
      <c r="RUR5"/>
      <c r="RUS5"/>
      <c r="RUT5"/>
      <c r="RUU5"/>
      <c r="RUV5"/>
      <c r="RUW5"/>
      <c r="RUX5"/>
      <c r="RUY5"/>
      <c r="RUZ5"/>
      <c r="RVA5"/>
      <c r="RVB5"/>
      <c r="RVC5"/>
      <c r="RVD5"/>
      <c r="RVE5"/>
      <c r="RVF5"/>
      <c r="RVG5"/>
      <c r="RVH5"/>
      <c r="RVI5"/>
      <c r="RVJ5"/>
      <c r="RVK5"/>
      <c r="RVL5"/>
      <c r="RVM5"/>
      <c r="RVN5"/>
      <c r="RVO5"/>
      <c r="RVP5"/>
      <c r="RVQ5"/>
      <c r="RVR5"/>
      <c r="RVS5"/>
      <c r="RVT5"/>
      <c r="RVU5"/>
      <c r="RVV5"/>
      <c r="RVW5"/>
      <c r="RVX5"/>
      <c r="RVY5"/>
      <c r="RVZ5"/>
      <c r="RWA5"/>
      <c r="RWB5"/>
      <c r="RWC5"/>
      <c r="RWD5"/>
      <c r="RWE5"/>
      <c r="RWF5"/>
      <c r="RWG5"/>
      <c r="RWH5"/>
      <c r="RWI5"/>
      <c r="RWJ5"/>
      <c r="RWK5"/>
      <c r="RWL5"/>
      <c r="RWM5"/>
      <c r="RWN5"/>
      <c r="RWO5"/>
      <c r="RWP5"/>
      <c r="RWQ5"/>
      <c r="RWR5"/>
      <c r="RWS5"/>
      <c r="RWT5"/>
      <c r="RWU5"/>
      <c r="RWV5"/>
      <c r="RWW5"/>
      <c r="RWX5"/>
      <c r="RWY5"/>
      <c r="RWZ5"/>
      <c r="RXA5"/>
      <c r="RXB5"/>
      <c r="RXC5"/>
      <c r="RXD5"/>
      <c r="RXE5"/>
      <c r="RXF5"/>
      <c r="RXG5"/>
      <c r="RXH5"/>
      <c r="RXI5"/>
      <c r="RXJ5"/>
      <c r="RXK5"/>
      <c r="RXL5"/>
      <c r="RXM5"/>
      <c r="RXN5"/>
      <c r="RXO5"/>
      <c r="RXP5"/>
      <c r="RXQ5"/>
      <c r="RXR5"/>
      <c r="RXS5"/>
      <c r="RXT5"/>
      <c r="RXU5"/>
      <c r="RXV5"/>
      <c r="RXW5"/>
      <c r="RXX5"/>
      <c r="RXY5"/>
      <c r="RXZ5"/>
      <c r="RYA5"/>
      <c r="RYB5"/>
      <c r="RYC5"/>
      <c r="RYD5"/>
      <c r="RYE5"/>
      <c r="RYF5"/>
      <c r="RYG5"/>
      <c r="RYH5"/>
      <c r="RYI5"/>
      <c r="RYJ5"/>
      <c r="RYK5"/>
      <c r="RYL5"/>
      <c r="RYM5"/>
      <c r="RYN5"/>
      <c r="RYO5"/>
      <c r="RYP5"/>
      <c r="RYQ5"/>
      <c r="RYR5"/>
      <c r="RYS5"/>
      <c r="RYT5"/>
      <c r="RYU5"/>
      <c r="RYV5"/>
      <c r="RYW5"/>
      <c r="RYX5"/>
      <c r="RYY5"/>
      <c r="RYZ5"/>
      <c r="RZA5"/>
      <c r="RZB5"/>
      <c r="RZC5"/>
      <c r="RZD5"/>
      <c r="RZE5"/>
      <c r="RZF5"/>
      <c r="RZG5"/>
      <c r="RZH5"/>
      <c r="RZI5"/>
      <c r="RZJ5"/>
      <c r="RZK5"/>
      <c r="RZL5"/>
      <c r="RZM5"/>
      <c r="RZN5"/>
      <c r="RZO5"/>
      <c r="RZP5"/>
      <c r="RZQ5"/>
      <c r="RZR5"/>
      <c r="RZS5"/>
      <c r="RZT5"/>
      <c r="RZU5"/>
      <c r="RZV5"/>
      <c r="RZW5"/>
      <c r="RZX5"/>
      <c r="RZY5"/>
      <c r="RZZ5"/>
      <c r="SAA5"/>
      <c r="SAB5"/>
      <c r="SAC5"/>
      <c r="SAD5"/>
      <c r="SAE5"/>
      <c r="SAF5"/>
      <c r="SAG5"/>
      <c r="SAH5"/>
      <c r="SAI5"/>
      <c r="SAJ5"/>
      <c r="SAK5"/>
      <c r="SAL5"/>
      <c r="SAM5"/>
      <c r="SAN5"/>
      <c r="SAO5"/>
      <c r="SAP5"/>
      <c r="SAQ5"/>
      <c r="SAR5"/>
      <c r="SAS5"/>
      <c r="SAT5"/>
      <c r="SAU5"/>
      <c r="SAV5"/>
      <c r="SAW5"/>
      <c r="SAX5"/>
      <c r="SAY5"/>
      <c r="SAZ5"/>
      <c r="SBA5"/>
      <c r="SBB5"/>
      <c r="SBC5"/>
      <c r="SBD5"/>
      <c r="SBE5"/>
      <c r="SBF5"/>
      <c r="SBG5"/>
      <c r="SBH5"/>
      <c r="SBI5"/>
      <c r="SBJ5"/>
      <c r="SBK5"/>
      <c r="SBL5"/>
      <c r="SBM5"/>
      <c r="SBN5"/>
      <c r="SBO5"/>
      <c r="SBP5"/>
      <c r="SBQ5"/>
      <c r="SBR5"/>
      <c r="SBS5"/>
      <c r="SBT5"/>
      <c r="SBU5"/>
      <c r="SBV5"/>
      <c r="SBW5"/>
      <c r="SBX5"/>
      <c r="SBY5"/>
      <c r="SBZ5"/>
      <c r="SCA5"/>
      <c r="SCB5"/>
      <c r="SCC5"/>
      <c r="SCD5"/>
      <c r="SCE5"/>
      <c r="SCF5"/>
      <c r="SCG5"/>
      <c r="SCH5"/>
      <c r="SCI5"/>
      <c r="SCJ5"/>
      <c r="SCK5"/>
      <c r="SCL5"/>
      <c r="SCM5"/>
      <c r="SCN5"/>
      <c r="SCO5"/>
      <c r="SCP5"/>
      <c r="SCQ5"/>
      <c r="SCR5"/>
      <c r="SCS5"/>
      <c r="SCT5"/>
      <c r="SCU5"/>
      <c r="SCV5"/>
      <c r="SCW5"/>
      <c r="SCX5"/>
      <c r="SCY5"/>
      <c r="SCZ5"/>
      <c r="SDA5"/>
      <c r="SDB5"/>
      <c r="SDC5"/>
      <c r="SDD5"/>
      <c r="SDE5"/>
      <c r="SDF5"/>
      <c r="SDG5"/>
      <c r="SDH5"/>
      <c r="SDI5"/>
      <c r="SDJ5"/>
      <c r="SDK5"/>
      <c r="SDL5"/>
      <c r="SDM5"/>
      <c r="SDN5"/>
      <c r="SDO5"/>
      <c r="SDP5"/>
      <c r="SDQ5"/>
      <c r="SDR5"/>
      <c r="SDS5"/>
      <c r="SDT5"/>
      <c r="SDU5"/>
      <c r="SDV5"/>
      <c r="SDW5"/>
      <c r="SDX5"/>
      <c r="SDY5"/>
      <c r="SDZ5"/>
      <c r="SEA5"/>
      <c r="SEB5"/>
      <c r="SEC5"/>
      <c r="SED5"/>
      <c r="SEE5"/>
      <c r="SEF5"/>
      <c r="SEG5"/>
      <c r="SEH5"/>
      <c r="SEI5"/>
      <c r="SEJ5"/>
      <c r="SEK5"/>
      <c r="SEL5"/>
      <c r="SEM5"/>
      <c r="SEN5"/>
      <c r="SEO5"/>
      <c r="SEP5"/>
      <c r="SEQ5"/>
      <c r="SER5"/>
      <c r="SES5"/>
      <c r="SET5"/>
      <c r="SEU5"/>
      <c r="SEV5"/>
      <c r="SEW5"/>
      <c r="SEX5"/>
      <c r="SEY5"/>
      <c r="SEZ5"/>
      <c r="SFA5"/>
      <c r="SFB5"/>
      <c r="SFC5"/>
      <c r="SFD5"/>
      <c r="SFE5"/>
      <c r="SFF5"/>
      <c r="SFG5"/>
      <c r="SFH5"/>
      <c r="SFI5"/>
      <c r="SFJ5"/>
      <c r="SFK5"/>
      <c r="SFL5"/>
      <c r="SFM5"/>
      <c r="SFN5"/>
      <c r="SFO5"/>
      <c r="SFP5"/>
      <c r="SFQ5"/>
      <c r="SFR5"/>
      <c r="SFS5"/>
      <c r="SFT5"/>
      <c r="SFU5"/>
      <c r="SFV5"/>
      <c r="SFW5"/>
      <c r="SFX5"/>
      <c r="SFY5"/>
      <c r="SFZ5"/>
      <c r="SGA5"/>
      <c r="SGB5"/>
      <c r="SGC5"/>
      <c r="SGD5"/>
      <c r="SGE5"/>
      <c r="SGF5"/>
      <c r="SGG5"/>
      <c r="SGH5"/>
      <c r="SGI5"/>
      <c r="SGJ5"/>
      <c r="SGK5"/>
      <c r="SGL5"/>
      <c r="SGM5"/>
      <c r="SGN5"/>
      <c r="SGO5"/>
      <c r="SGP5"/>
      <c r="SGQ5"/>
      <c r="SGR5"/>
      <c r="SGS5"/>
      <c r="SGT5"/>
      <c r="SGU5"/>
      <c r="SGV5"/>
      <c r="SGW5"/>
      <c r="SGX5"/>
      <c r="SGY5"/>
      <c r="SGZ5"/>
      <c r="SHA5"/>
      <c r="SHB5"/>
      <c r="SHC5"/>
      <c r="SHD5"/>
      <c r="SHE5"/>
      <c r="SHF5"/>
      <c r="SHG5"/>
      <c r="SHH5"/>
      <c r="SHI5"/>
      <c r="SHJ5"/>
      <c r="SHK5"/>
      <c r="SHL5"/>
      <c r="SHM5"/>
      <c r="SHN5"/>
      <c r="SHO5"/>
      <c r="SHP5"/>
      <c r="SHQ5"/>
      <c r="SHR5"/>
      <c r="SHS5"/>
      <c r="SHT5"/>
      <c r="SHU5"/>
      <c r="SHV5"/>
      <c r="SHW5"/>
      <c r="SHX5"/>
      <c r="SHY5"/>
      <c r="SHZ5"/>
      <c r="SIA5"/>
      <c r="SIB5"/>
      <c r="SIC5"/>
      <c r="SID5"/>
      <c r="SIE5"/>
      <c r="SIF5"/>
      <c r="SIG5"/>
      <c r="SIH5"/>
      <c r="SII5"/>
      <c r="SIJ5"/>
      <c r="SIK5"/>
      <c r="SIL5"/>
      <c r="SIM5"/>
      <c r="SIN5"/>
      <c r="SIO5"/>
      <c r="SIP5"/>
      <c r="SIQ5"/>
      <c r="SIR5"/>
      <c r="SIS5"/>
      <c r="SIT5"/>
      <c r="SIU5"/>
      <c r="SIV5"/>
      <c r="SIW5"/>
      <c r="SIX5"/>
      <c r="SIY5"/>
      <c r="SIZ5"/>
      <c r="SJA5"/>
      <c r="SJB5"/>
      <c r="SJC5"/>
      <c r="SJD5"/>
      <c r="SJE5"/>
      <c r="SJF5"/>
      <c r="SJG5"/>
      <c r="SJH5"/>
      <c r="SJI5"/>
      <c r="SJJ5"/>
      <c r="SJK5"/>
      <c r="SJL5"/>
      <c r="SJM5"/>
      <c r="SJN5"/>
      <c r="SJO5"/>
      <c r="SJP5"/>
      <c r="SJQ5"/>
      <c r="SJR5"/>
      <c r="SJS5"/>
      <c r="SJT5"/>
      <c r="SJU5"/>
      <c r="SJV5"/>
      <c r="SJW5"/>
      <c r="SJX5"/>
      <c r="SJY5"/>
      <c r="SJZ5"/>
      <c r="SKA5"/>
      <c r="SKB5"/>
      <c r="SKC5"/>
      <c r="SKD5"/>
      <c r="SKE5"/>
      <c r="SKF5"/>
      <c r="SKG5"/>
      <c r="SKH5"/>
      <c r="SKI5"/>
      <c r="SKJ5"/>
      <c r="SKK5"/>
      <c r="SKL5"/>
      <c r="SKM5"/>
      <c r="SKN5"/>
      <c r="SKO5"/>
      <c r="SKP5"/>
      <c r="SKQ5"/>
      <c r="SKR5"/>
      <c r="SKS5"/>
      <c r="SKT5"/>
      <c r="SKU5"/>
      <c r="SKV5"/>
      <c r="SKW5"/>
      <c r="SKX5"/>
      <c r="SKY5"/>
      <c r="SKZ5"/>
      <c r="SLA5"/>
      <c r="SLB5"/>
      <c r="SLC5"/>
      <c r="SLD5"/>
      <c r="SLE5"/>
      <c r="SLF5"/>
      <c r="SLG5"/>
      <c r="SLH5"/>
      <c r="SLI5"/>
      <c r="SLJ5"/>
      <c r="SLK5"/>
      <c r="SLL5"/>
      <c r="SLM5"/>
      <c r="SLN5"/>
      <c r="SLO5"/>
      <c r="SLP5"/>
      <c r="SLQ5"/>
      <c r="SLR5"/>
      <c r="SLS5"/>
      <c r="SLT5"/>
      <c r="SLU5"/>
      <c r="SLV5"/>
      <c r="SLW5"/>
      <c r="SLX5"/>
      <c r="SLY5"/>
      <c r="SLZ5"/>
      <c r="SMA5"/>
      <c r="SMB5"/>
      <c r="SMC5"/>
      <c r="SMD5"/>
      <c r="SME5"/>
      <c r="SMF5"/>
      <c r="SMG5"/>
      <c r="SMH5"/>
      <c r="SMI5"/>
      <c r="SMJ5"/>
      <c r="SMK5"/>
      <c r="SML5"/>
      <c r="SMM5"/>
      <c r="SMN5"/>
      <c r="SMO5"/>
      <c r="SMP5"/>
      <c r="SMQ5"/>
      <c r="SMR5"/>
      <c r="SMS5"/>
      <c r="SMT5"/>
      <c r="SMU5"/>
      <c r="SMV5"/>
      <c r="SMW5"/>
      <c r="SMX5"/>
      <c r="SMY5"/>
      <c r="SMZ5"/>
      <c r="SNA5"/>
      <c r="SNB5"/>
      <c r="SNC5"/>
      <c r="SND5"/>
      <c r="SNE5"/>
      <c r="SNF5"/>
      <c r="SNG5"/>
      <c r="SNH5"/>
      <c r="SNI5"/>
      <c r="SNJ5"/>
      <c r="SNK5"/>
      <c r="SNL5"/>
      <c r="SNM5"/>
      <c r="SNN5"/>
      <c r="SNO5"/>
      <c r="SNP5"/>
      <c r="SNQ5"/>
      <c r="SNR5"/>
      <c r="SNS5"/>
      <c r="SNT5"/>
      <c r="SNU5"/>
      <c r="SNV5"/>
      <c r="SNW5"/>
      <c r="SNX5"/>
      <c r="SNY5"/>
      <c r="SNZ5"/>
      <c r="SOA5"/>
      <c r="SOB5"/>
      <c r="SOC5"/>
      <c r="SOD5"/>
      <c r="SOE5"/>
      <c r="SOF5"/>
      <c r="SOG5"/>
      <c r="SOH5"/>
      <c r="SOI5"/>
      <c r="SOJ5"/>
      <c r="SOK5"/>
      <c r="SOL5"/>
      <c r="SOM5"/>
      <c r="SON5"/>
      <c r="SOO5"/>
      <c r="SOP5"/>
      <c r="SOQ5"/>
      <c r="SOR5"/>
      <c r="SOS5"/>
      <c r="SOT5"/>
      <c r="SOU5"/>
      <c r="SOV5"/>
      <c r="SOW5"/>
      <c r="SOX5"/>
      <c r="SOY5"/>
      <c r="SOZ5"/>
      <c r="SPA5"/>
      <c r="SPB5"/>
      <c r="SPC5"/>
      <c r="SPD5"/>
      <c r="SPE5"/>
      <c r="SPF5"/>
      <c r="SPG5"/>
      <c r="SPH5"/>
      <c r="SPI5"/>
      <c r="SPJ5"/>
      <c r="SPK5"/>
      <c r="SPL5"/>
      <c r="SPM5"/>
      <c r="SPN5"/>
      <c r="SPO5"/>
      <c r="SPP5"/>
      <c r="SPQ5"/>
      <c r="SPR5"/>
      <c r="SPS5"/>
      <c r="SPT5"/>
      <c r="SPU5"/>
      <c r="SPV5"/>
      <c r="SPW5"/>
      <c r="SPX5"/>
      <c r="SPY5"/>
      <c r="SPZ5"/>
      <c r="SQA5"/>
      <c r="SQB5"/>
      <c r="SQC5"/>
      <c r="SQD5"/>
      <c r="SQE5"/>
      <c r="SQF5"/>
      <c r="SQG5"/>
      <c r="SQH5"/>
      <c r="SQI5"/>
      <c r="SQJ5"/>
      <c r="SQK5"/>
      <c r="SQL5"/>
      <c r="SQM5"/>
      <c r="SQN5"/>
      <c r="SQO5"/>
      <c r="SQP5"/>
      <c r="SQQ5"/>
      <c r="SQR5"/>
      <c r="SQS5"/>
      <c r="SQT5"/>
      <c r="SQU5"/>
      <c r="SQV5"/>
      <c r="SQW5"/>
      <c r="SQX5"/>
      <c r="SQY5"/>
      <c r="SQZ5"/>
      <c r="SRA5"/>
      <c r="SRB5"/>
      <c r="SRC5"/>
      <c r="SRD5"/>
      <c r="SRE5"/>
      <c r="SRF5"/>
      <c r="SRG5"/>
      <c r="SRH5"/>
      <c r="SRI5"/>
      <c r="SRJ5"/>
      <c r="SRK5"/>
      <c r="SRL5"/>
      <c r="SRM5"/>
      <c r="SRN5"/>
      <c r="SRO5"/>
      <c r="SRP5"/>
      <c r="SRQ5"/>
      <c r="SRR5"/>
      <c r="SRS5"/>
      <c r="SRT5"/>
      <c r="SRU5"/>
      <c r="SRV5"/>
      <c r="SRW5"/>
      <c r="SRX5"/>
      <c r="SRY5"/>
      <c r="SRZ5"/>
      <c r="SSA5"/>
      <c r="SSB5"/>
      <c r="SSC5"/>
      <c r="SSD5"/>
      <c r="SSE5"/>
      <c r="SSF5"/>
      <c r="SSG5"/>
      <c r="SSH5"/>
      <c r="SSI5"/>
      <c r="SSJ5"/>
      <c r="SSK5"/>
      <c r="SSL5"/>
      <c r="SSM5"/>
      <c r="SSN5"/>
      <c r="SSO5"/>
      <c r="SSP5"/>
      <c r="SSQ5"/>
      <c r="SSR5"/>
      <c r="SSS5"/>
      <c r="SST5"/>
      <c r="SSU5"/>
      <c r="SSV5"/>
      <c r="SSW5"/>
      <c r="SSX5"/>
      <c r="SSY5"/>
      <c r="SSZ5"/>
      <c r="STA5"/>
      <c r="STB5"/>
      <c r="STC5"/>
      <c r="STD5"/>
      <c r="STE5"/>
      <c r="STF5"/>
      <c r="STG5"/>
      <c r="STH5"/>
      <c r="STI5"/>
      <c r="STJ5"/>
      <c r="STK5"/>
      <c r="STL5"/>
      <c r="STM5"/>
      <c r="STN5"/>
      <c r="STO5"/>
      <c r="STP5"/>
      <c r="STQ5"/>
      <c r="STR5"/>
      <c r="STS5"/>
      <c r="STT5"/>
      <c r="STU5"/>
      <c r="STV5"/>
      <c r="STW5"/>
      <c r="STX5"/>
      <c r="STY5"/>
      <c r="STZ5"/>
      <c r="SUA5"/>
      <c r="SUB5"/>
      <c r="SUC5"/>
      <c r="SUD5"/>
      <c r="SUE5"/>
      <c r="SUF5"/>
      <c r="SUG5"/>
      <c r="SUH5"/>
      <c r="SUI5"/>
      <c r="SUJ5"/>
      <c r="SUK5"/>
      <c r="SUL5"/>
      <c r="SUM5"/>
      <c r="SUN5"/>
      <c r="SUO5"/>
      <c r="SUP5"/>
      <c r="SUQ5"/>
      <c r="SUR5"/>
      <c r="SUS5"/>
      <c r="SUT5"/>
      <c r="SUU5"/>
      <c r="SUV5"/>
      <c r="SUW5"/>
      <c r="SUX5"/>
      <c r="SUY5"/>
      <c r="SUZ5"/>
      <c r="SVA5"/>
      <c r="SVB5"/>
      <c r="SVC5"/>
      <c r="SVD5"/>
      <c r="SVE5"/>
      <c r="SVF5"/>
      <c r="SVG5"/>
      <c r="SVH5"/>
      <c r="SVI5"/>
      <c r="SVJ5"/>
      <c r="SVK5"/>
      <c r="SVL5"/>
      <c r="SVM5"/>
      <c r="SVN5"/>
      <c r="SVO5"/>
      <c r="SVP5"/>
      <c r="SVQ5"/>
      <c r="SVR5"/>
      <c r="SVS5"/>
      <c r="SVT5"/>
      <c r="SVU5"/>
      <c r="SVV5"/>
      <c r="SVW5"/>
      <c r="SVX5"/>
      <c r="SVY5"/>
      <c r="SVZ5"/>
      <c r="SWA5"/>
      <c r="SWB5"/>
      <c r="SWC5"/>
      <c r="SWD5"/>
      <c r="SWE5"/>
      <c r="SWF5"/>
      <c r="SWG5"/>
      <c r="SWH5"/>
      <c r="SWI5"/>
      <c r="SWJ5"/>
      <c r="SWK5"/>
      <c r="SWL5"/>
      <c r="SWM5"/>
      <c r="SWN5"/>
      <c r="SWO5"/>
      <c r="SWP5"/>
      <c r="SWQ5"/>
      <c r="SWR5"/>
      <c r="SWS5"/>
      <c r="SWT5"/>
      <c r="SWU5"/>
      <c r="SWV5"/>
      <c r="SWW5"/>
      <c r="SWX5"/>
      <c r="SWY5"/>
      <c r="SWZ5"/>
      <c r="SXA5"/>
      <c r="SXB5"/>
      <c r="SXC5"/>
      <c r="SXD5"/>
      <c r="SXE5"/>
      <c r="SXF5"/>
      <c r="SXG5"/>
      <c r="SXH5"/>
      <c r="SXI5"/>
      <c r="SXJ5"/>
      <c r="SXK5"/>
      <c r="SXL5"/>
      <c r="SXM5"/>
      <c r="SXN5"/>
      <c r="SXO5"/>
      <c r="SXP5"/>
      <c r="SXQ5"/>
      <c r="SXR5"/>
      <c r="SXS5"/>
      <c r="SXT5"/>
      <c r="SXU5"/>
      <c r="SXV5"/>
      <c r="SXW5"/>
      <c r="SXX5"/>
      <c r="SXY5"/>
      <c r="SXZ5"/>
      <c r="SYA5"/>
      <c r="SYB5"/>
      <c r="SYC5"/>
      <c r="SYD5"/>
      <c r="SYE5"/>
      <c r="SYF5"/>
      <c r="SYG5"/>
      <c r="SYH5"/>
      <c r="SYI5"/>
      <c r="SYJ5"/>
      <c r="SYK5"/>
      <c r="SYL5"/>
      <c r="SYM5"/>
      <c r="SYN5"/>
      <c r="SYO5"/>
      <c r="SYP5"/>
      <c r="SYQ5"/>
      <c r="SYR5"/>
      <c r="SYS5"/>
      <c r="SYT5"/>
      <c r="SYU5"/>
      <c r="SYV5"/>
      <c r="SYW5"/>
      <c r="SYX5"/>
      <c r="SYY5"/>
      <c r="SYZ5"/>
      <c r="SZA5"/>
      <c r="SZB5"/>
      <c r="SZC5"/>
      <c r="SZD5"/>
      <c r="SZE5"/>
      <c r="SZF5"/>
      <c r="SZG5"/>
      <c r="SZH5"/>
      <c r="SZI5"/>
      <c r="SZJ5"/>
      <c r="SZK5"/>
      <c r="SZL5"/>
      <c r="SZM5"/>
      <c r="SZN5"/>
      <c r="SZO5"/>
      <c r="SZP5"/>
      <c r="SZQ5"/>
      <c r="SZR5"/>
      <c r="SZS5"/>
      <c r="SZT5"/>
      <c r="SZU5"/>
      <c r="SZV5"/>
      <c r="SZW5"/>
      <c r="SZX5"/>
      <c r="SZY5"/>
      <c r="SZZ5"/>
      <c r="TAA5"/>
      <c r="TAB5"/>
      <c r="TAC5"/>
      <c r="TAD5"/>
      <c r="TAE5"/>
      <c r="TAF5"/>
      <c r="TAG5"/>
      <c r="TAH5"/>
      <c r="TAI5"/>
      <c r="TAJ5"/>
      <c r="TAK5"/>
      <c r="TAL5"/>
      <c r="TAM5"/>
      <c r="TAN5"/>
      <c r="TAO5"/>
      <c r="TAP5"/>
      <c r="TAQ5"/>
      <c r="TAR5"/>
      <c r="TAS5"/>
      <c r="TAT5"/>
      <c r="TAU5"/>
      <c r="TAV5"/>
      <c r="TAW5"/>
      <c r="TAX5"/>
      <c r="TAY5"/>
      <c r="TAZ5"/>
      <c r="TBA5"/>
      <c r="TBB5"/>
      <c r="TBC5"/>
      <c r="TBD5"/>
      <c r="TBE5"/>
      <c r="TBF5"/>
      <c r="TBG5"/>
      <c r="TBH5"/>
      <c r="TBI5"/>
      <c r="TBJ5"/>
      <c r="TBK5"/>
      <c r="TBL5"/>
      <c r="TBM5"/>
      <c r="TBN5"/>
      <c r="TBO5"/>
      <c r="TBP5"/>
      <c r="TBQ5"/>
      <c r="TBR5"/>
      <c r="TBS5"/>
      <c r="TBT5"/>
      <c r="TBU5"/>
      <c r="TBV5"/>
      <c r="TBW5"/>
      <c r="TBX5"/>
      <c r="TBY5"/>
      <c r="TBZ5"/>
      <c r="TCA5"/>
      <c r="TCB5"/>
      <c r="TCC5"/>
      <c r="TCD5"/>
      <c r="TCE5"/>
      <c r="TCF5"/>
      <c r="TCG5"/>
      <c r="TCH5"/>
      <c r="TCI5"/>
      <c r="TCJ5"/>
      <c r="TCK5"/>
      <c r="TCL5"/>
      <c r="TCM5"/>
      <c r="TCN5"/>
      <c r="TCO5"/>
      <c r="TCP5"/>
      <c r="TCQ5"/>
      <c r="TCR5"/>
      <c r="TCS5"/>
      <c r="TCT5"/>
      <c r="TCU5"/>
      <c r="TCV5"/>
      <c r="TCW5"/>
      <c r="TCX5"/>
      <c r="TCY5"/>
      <c r="TCZ5"/>
      <c r="TDA5"/>
      <c r="TDB5"/>
      <c r="TDC5"/>
      <c r="TDD5"/>
      <c r="TDE5"/>
      <c r="TDF5"/>
      <c r="TDG5"/>
      <c r="TDH5"/>
      <c r="TDI5"/>
      <c r="TDJ5"/>
      <c r="TDK5"/>
      <c r="TDL5"/>
      <c r="TDM5"/>
      <c r="TDN5"/>
      <c r="TDO5"/>
      <c r="TDP5"/>
      <c r="TDQ5"/>
      <c r="TDR5"/>
      <c r="TDS5"/>
      <c r="TDT5"/>
      <c r="TDU5"/>
      <c r="TDV5"/>
      <c r="TDW5"/>
      <c r="TDX5"/>
      <c r="TDY5"/>
      <c r="TDZ5"/>
      <c r="TEA5"/>
      <c r="TEB5"/>
      <c r="TEC5"/>
      <c r="TED5"/>
      <c r="TEE5"/>
      <c r="TEF5"/>
      <c r="TEG5"/>
      <c r="TEH5"/>
      <c r="TEI5"/>
      <c r="TEJ5"/>
      <c r="TEK5"/>
      <c r="TEL5"/>
      <c r="TEM5"/>
      <c r="TEN5"/>
      <c r="TEO5"/>
      <c r="TEP5"/>
      <c r="TEQ5"/>
      <c r="TER5"/>
      <c r="TES5"/>
      <c r="TET5"/>
      <c r="TEU5"/>
      <c r="TEV5"/>
      <c r="TEW5"/>
      <c r="TEX5"/>
      <c r="TEY5"/>
      <c r="TEZ5"/>
      <c r="TFA5"/>
      <c r="TFB5"/>
      <c r="TFC5"/>
      <c r="TFD5"/>
      <c r="TFE5"/>
      <c r="TFF5"/>
      <c r="TFG5"/>
      <c r="TFH5"/>
      <c r="TFI5"/>
      <c r="TFJ5"/>
      <c r="TFK5"/>
      <c r="TFL5"/>
      <c r="TFM5"/>
      <c r="TFN5"/>
      <c r="TFO5"/>
      <c r="TFP5"/>
      <c r="TFQ5"/>
      <c r="TFR5"/>
      <c r="TFS5"/>
      <c r="TFT5"/>
      <c r="TFU5"/>
      <c r="TFV5"/>
      <c r="TFW5"/>
      <c r="TFX5"/>
      <c r="TFY5"/>
      <c r="TFZ5"/>
      <c r="TGA5"/>
      <c r="TGB5"/>
      <c r="TGC5"/>
      <c r="TGD5"/>
      <c r="TGE5"/>
      <c r="TGF5"/>
      <c r="TGG5"/>
      <c r="TGH5"/>
      <c r="TGI5"/>
      <c r="TGJ5"/>
      <c r="TGK5"/>
      <c r="TGL5"/>
      <c r="TGM5"/>
      <c r="TGN5"/>
      <c r="TGO5"/>
      <c r="TGP5"/>
      <c r="TGQ5"/>
      <c r="TGR5"/>
      <c r="TGS5"/>
      <c r="TGT5"/>
      <c r="TGU5"/>
      <c r="TGV5"/>
      <c r="TGW5"/>
      <c r="TGX5"/>
      <c r="TGY5"/>
      <c r="TGZ5"/>
      <c r="THA5"/>
      <c r="THB5"/>
      <c r="THC5"/>
      <c r="THD5"/>
      <c r="THE5"/>
      <c r="THF5"/>
      <c r="THG5"/>
      <c r="THH5"/>
      <c r="THI5"/>
      <c r="THJ5"/>
      <c r="THK5"/>
      <c r="THL5"/>
      <c r="THM5"/>
      <c r="THN5"/>
      <c r="THO5"/>
      <c r="THP5"/>
      <c r="THQ5"/>
      <c r="THR5"/>
      <c r="THS5"/>
      <c r="THT5"/>
      <c r="THU5"/>
      <c r="THV5"/>
      <c r="THW5"/>
      <c r="THX5"/>
      <c r="THY5"/>
      <c r="THZ5"/>
      <c r="TIA5"/>
      <c r="TIB5"/>
      <c r="TIC5"/>
      <c r="TID5"/>
      <c r="TIE5"/>
      <c r="TIF5"/>
      <c r="TIG5"/>
      <c r="TIH5"/>
      <c r="TII5"/>
      <c r="TIJ5"/>
      <c r="TIK5"/>
      <c r="TIL5"/>
      <c r="TIM5"/>
      <c r="TIN5"/>
      <c r="TIO5"/>
      <c r="TIP5"/>
      <c r="TIQ5"/>
      <c r="TIR5"/>
      <c r="TIS5"/>
      <c r="TIT5"/>
      <c r="TIU5"/>
      <c r="TIV5"/>
      <c r="TIW5"/>
      <c r="TIX5"/>
      <c r="TIY5"/>
      <c r="TIZ5"/>
      <c r="TJA5"/>
      <c r="TJB5"/>
      <c r="TJC5"/>
      <c r="TJD5"/>
      <c r="TJE5"/>
      <c r="TJF5"/>
      <c r="TJG5"/>
      <c r="TJH5"/>
      <c r="TJI5"/>
      <c r="TJJ5"/>
      <c r="TJK5"/>
      <c r="TJL5"/>
      <c r="TJM5"/>
      <c r="TJN5"/>
      <c r="TJO5"/>
      <c r="TJP5"/>
      <c r="TJQ5"/>
      <c r="TJR5"/>
      <c r="TJS5"/>
      <c r="TJT5"/>
      <c r="TJU5"/>
      <c r="TJV5"/>
      <c r="TJW5"/>
      <c r="TJX5"/>
      <c r="TJY5"/>
      <c r="TJZ5"/>
      <c r="TKA5"/>
      <c r="TKB5"/>
      <c r="TKC5"/>
      <c r="TKD5"/>
      <c r="TKE5"/>
      <c r="TKF5"/>
      <c r="TKG5"/>
      <c r="TKH5"/>
      <c r="TKI5"/>
      <c r="TKJ5"/>
      <c r="TKK5"/>
      <c r="TKL5"/>
      <c r="TKM5"/>
      <c r="TKN5"/>
      <c r="TKO5"/>
      <c r="TKP5"/>
      <c r="TKQ5"/>
      <c r="TKR5"/>
      <c r="TKS5"/>
      <c r="TKT5"/>
      <c r="TKU5"/>
      <c r="TKV5"/>
      <c r="TKW5"/>
      <c r="TKX5"/>
      <c r="TKY5"/>
      <c r="TKZ5"/>
      <c r="TLA5"/>
      <c r="TLB5"/>
      <c r="TLC5"/>
      <c r="TLD5"/>
      <c r="TLE5"/>
      <c r="TLF5"/>
      <c r="TLG5"/>
      <c r="TLH5"/>
      <c r="TLI5"/>
      <c r="TLJ5"/>
      <c r="TLK5"/>
      <c r="TLL5"/>
      <c r="TLM5"/>
      <c r="TLN5"/>
      <c r="TLO5"/>
      <c r="TLP5"/>
      <c r="TLQ5"/>
      <c r="TLR5"/>
      <c r="TLS5"/>
      <c r="TLT5"/>
      <c r="TLU5"/>
      <c r="TLV5"/>
      <c r="TLW5"/>
      <c r="TLX5"/>
      <c r="TLY5"/>
      <c r="TLZ5"/>
      <c r="TMA5"/>
      <c r="TMB5"/>
      <c r="TMC5"/>
      <c r="TMD5"/>
      <c r="TME5"/>
      <c r="TMF5"/>
      <c r="TMG5"/>
      <c r="TMH5"/>
      <c r="TMI5"/>
      <c r="TMJ5"/>
      <c r="TMK5"/>
      <c r="TML5"/>
      <c r="TMM5"/>
      <c r="TMN5"/>
      <c r="TMO5"/>
      <c r="TMP5"/>
      <c r="TMQ5"/>
      <c r="TMR5"/>
      <c r="TMS5"/>
      <c r="TMT5"/>
      <c r="TMU5"/>
      <c r="TMV5"/>
      <c r="TMW5"/>
      <c r="TMX5"/>
      <c r="TMY5"/>
      <c r="TMZ5"/>
      <c r="TNA5"/>
      <c r="TNB5"/>
      <c r="TNC5"/>
      <c r="TND5"/>
      <c r="TNE5"/>
      <c r="TNF5"/>
      <c r="TNG5"/>
      <c r="TNH5"/>
      <c r="TNI5"/>
      <c r="TNJ5"/>
      <c r="TNK5"/>
      <c r="TNL5"/>
      <c r="TNM5"/>
      <c r="TNN5"/>
      <c r="TNO5"/>
      <c r="TNP5"/>
      <c r="TNQ5"/>
      <c r="TNR5"/>
      <c r="TNS5"/>
      <c r="TNT5"/>
      <c r="TNU5"/>
      <c r="TNV5"/>
      <c r="TNW5"/>
      <c r="TNX5"/>
      <c r="TNY5"/>
      <c r="TNZ5"/>
      <c r="TOA5"/>
      <c r="TOB5"/>
      <c r="TOC5"/>
      <c r="TOD5"/>
      <c r="TOE5"/>
      <c r="TOF5"/>
      <c r="TOG5"/>
      <c r="TOH5"/>
      <c r="TOI5"/>
      <c r="TOJ5"/>
      <c r="TOK5"/>
      <c r="TOL5"/>
      <c r="TOM5"/>
      <c r="TON5"/>
      <c r="TOO5"/>
      <c r="TOP5"/>
      <c r="TOQ5"/>
      <c r="TOR5"/>
      <c r="TOS5"/>
      <c r="TOT5"/>
      <c r="TOU5"/>
      <c r="TOV5"/>
      <c r="TOW5"/>
      <c r="TOX5"/>
      <c r="TOY5"/>
      <c r="TOZ5"/>
      <c r="TPA5"/>
      <c r="TPB5"/>
      <c r="TPC5"/>
      <c r="TPD5"/>
      <c r="TPE5"/>
      <c r="TPF5"/>
      <c r="TPG5"/>
      <c r="TPH5"/>
      <c r="TPI5"/>
      <c r="TPJ5"/>
      <c r="TPK5"/>
      <c r="TPL5"/>
      <c r="TPM5"/>
      <c r="TPN5"/>
      <c r="TPO5"/>
      <c r="TPP5"/>
      <c r="TPQ5"/>
      <c r="TPR5"/>
      <c r="TPS5"/>
      <c r="TPT5"/>
      <c r="TPU5"/>
      <c r="TPV5"/>
      <c r="TPW5"/>
      <c r="TPX5"/>
      <c r="TPY5"/>
      <c r="TPZ5"/>
      <c r="TQA5"/>
      <c r="TQB5"/>
      <c r="TQC5"/>
      <c r="TQD5"/>
      <c r="TQE5"/>
      <c r="TQF5"/>
      <c r="TQG5"/>
      <c r="TQH5"/>
      <c r="TQI5"/>
      <c r="TQJ5"/>
      <c r="TQK5"/>
      <c r="TQL5"/>
      <c r="TQM5"/>
      <c r="TQN5"/>
      <c r="TQO5"/>
      <c r="TQP5"/>
      <c r="TQQ5"/>
      <c r="TQR5"/>
      <c r="TQS5"/>
      <c r="TQT5"/>
      <c r="TQU5"/>
      <c r="TQV5"/>
      <c r="TQW5"/>
      <c r="TQX5"/>
      <c r="TQY5"/>
      <c r="TQZ5"/>
      <c r="TRA5"/>
      <c r="TRB5"/>
      <c r="TRC5"/>
      <c r="TRD5"/>
      <c r="TRE5"/>
      <c r="TRF5"/>
      <c r="TRG5"/>
      <c r="TRH5"/>
      <c r="TRI5"/>
      <c r="TRJ5"/>
      <c r="TRK5"/>
      <c r="TRL5"/>
      <c r="TRM5"/>
      <c r="TRN5"/>
      <c r="TRO5"/>
      <c r="TRP5"/>
      <c r="TRQ5"/>
      <c r="TRR5"/>
      <c r="TRS5"/>
      <c r="TRT5"/>
      <c r="TRU5"/>
      <c r="TRV5"/>
      <c r="TRW5"/>
      <c r="TRX5"/>
      <c r="TRY5"/>
      <c r="TRZ5"/>
      <c r="TSA5"/>
      <c r="TSB5"/>
      <c r="TSC5"/>
      <c r="TSD5"/>
      <c r="TSE5"/>
      <c r="TSF5"/>
      <c r="TSG5"/>
      <c r="TSH5"/>
      <c r="TSI5"/>
      <c r="TSJ5"/>
      <c r="TSK5"/>
      <c r="TSL5"/>
      <c r="TSM5"/>
      <c r="TSN5"/>
      <c r="TSO5"/>
      <c r="TSP5"/>
      <c r="TSQ5"/>
      <c r="TSR5"/>
      <c r="TSS5"/>
      <c r="TST5"/>
      <c r="TSU5"/>
      <c r="TSV5"/>
      <c r="TSW5"/>
      <c r="TSX5"/>
      <c r="TSY5"/>
      <c r="TSZ5"/>
      <c r="TTA5"/>
      <c r="TTB5"/>
      <c r="TTC5"/>
      <c r="TTD5"/>
      <c r="TTE5"/>
      <c r="TTF5"/>
      <c r="TTG5"/>
      <c r="TTH5"/>
      <c r="TTI5"/>
      <c r="TTJ5"/>
      <c r="TTK5"/>
      <c r="TTL5"/>
      <c r="TTM5"/>
      <c r="TTN5"/>
      <c r="TTO5"/>
      <c r="TTP5"/>
      <c r="TTQ5"/>
      <c r="TTR5"/>
      <c r="TTS5"/>
      <c r="TTT5"/>
      <c r="TTU5"/>
      <c r="TTV5"/>
      <c r="TTW5"/>
      <c r="TTX5"/>
      <c r="TTY5"/>
      <c r="TTZ5"/>
      <c r="TUA5"/>
      <c r="TUB5"/>
      <c r="TUC5"/>
      <c r="TUD5"/>
      <c r="TUE5"/>
      <c r="TUF5"/>
      <c r="TUG5"/>
      <c r="TUH5"/>
      <c r="TUI5"/>
      <c r="TUJ5"/>
      <c r="TUK5"/>
      <c r="TUL5"/>
      <c r="TUM5"/>
      <c r="TUN5"/>
      <c r="TUO5"/>
      <c r="TUP5"/>
      <c r="TUQ5"/>
      <c r="TUR5"/>
      <c r="TUS5"/>
      <c r="TUT5"/>
      <c r="TUU5"/>
      <c r="TUV5"/>
      <c r="TUW5"/>
      <c r="TUX5"/>
      <c r="TUY5"/>
      <c r="TUZ5"/>
      <c r="TVA5"/>
      <c r="TVB5"/>
      <c r="TVC5"/>
      <c r="TVD5"/>
      <c r="TVE5"/>
      <c r="TVF5"/>
      <c r="TVG5"/>
      <c r="TVH5"/>
      <c r="TVI5"/>
      <c r="TVJ5"/>
      <c r="TVK5"/>
      <c r="TVL5"/>
      <c r="TVM5"/>
      <c r="TVN5"/>
      <c r="TVO5"/>
      <c r="TVP5"/>
      <c r="TVQ5"/>
      <c r="TVR5"/>
      <c r="TVS5"/>
      <c r="TVT5"/>
      <c r="TVU5"/>
      <c r="TVV5"/>
      <c r="TVW5"/>
      <c r="TVX5"/>
      <c r="TVY5"/>
      <c r="TVZ5"/>
      <c r="TWA5"/>
      <c r="TWB5"/>
      <c r="TWC5"/>
      <c r="TWD5"/>
      <c r="TWE5"/>
      <c r="TWF5"/>
      <c r="TWG5"/>
      <c r="TWH5"/>
      <c r="TWI5"/>
      <c r="TWJ5"/>
      <c r="TWK5"/>
      <c r="TWL5"/>
      <c r="TWM5"/>
      <c r="TWN5"/>
      <c r="TWO5"/>
      <c r="TWP5"/>
      <c r="TWQ5"/>
      <c r="TWR5"/>
      <c r="TWS5"/>
      <c r="TWT5"/>
      <c r="TWU5"/>
      <c r="TWV5"/>
      <c r="TWW5"/>
      <c r="TWX5"/>
      <c r="TWY5"/>
      <c r="TWZ5"/>
      <c r="TXA5"/>
      <c r="TXB5"/>
      <c r="TXC5"/>
      <c r="TXD5"/>
      <c r="TXE5"/>
      <c r="TXF5"/>
      <c r="TXG5"/>
      <c r="TXH5"/>
      <c r="TXI5"/>
      <c r="TXJ5"/>
      <c r="TXK5"/>
      <c r="TXL5"/>
      <c r="TXM5"/>
      <c r="TXN5"/>
      <c r="TXO5"/>
      <c r="TXP5"/>
      <c r="TXQ5"/>
      <c r="TXR5"/>
      <c r="TXS5"/>
      <c r="TXT5"/>
      <c r="TXU5"/>
      <c r="TXV5"/>
      <c r="TXW5"/>
      <c r="TXX5"/>
      <c r="TXY5"/>
      <c r="TXZ5"/>
      <c r="TYA5"/>
      <c r="TYB5"/>
      <c r="TYC5"/>
      <c r="TYD5"/>
      <c r="TYE5"/>
      <c r="TYF5"/>
      <c r="TYG5"/>
      <c r="TYH5"/>
      <c r="TYI5"/>
      <c r="TYJ5"/>
      <c r="TYK5"/>
      <c r="TYL5"/>
      <c r="TYM5"/>
      <c r="TYN5"/>
      <c r="TYO5"/>
      <c r="TYP5"/>
      <c r="TYQ5"/>
      <c r="TYR5"/>
      <c r="TYS5"/>
      <c r="TYT5"/>
      <c r="TYU5"/>
      <c r="TYV5"/>
      <c r="TYW5"/>
      <c r="TYX5"/>
      <c r="TYY5"/>
      <c r="TYZ5"/>
      <c r="TZA5"/>
      <c r="TZB5"/>
      <c r="TZC5"/>
      <c r="TZD5"/>
      <c r="TZE5"/>
      <c r="TZF5"/>
      <c r="TZG5"/>
      <c r="TZH5"/>
      <c r="TZI5"/>
      <c r="TZJ5"/>
      <c r="TZK5"/>
      <c r="TZL5"/>
      <c r="TZM5"/>
      <c r="TZN5"/>
      <c r="TZO5"/>
      <c r="TZP5"/>
      <c r="TZQ5"/>
      <c r="TZR5"/>
      <c r="TZS5"/>
      <c r="TZT5"/>
      <c r="TZU5"/>
      <c r="TZV5"/>
      <c r="TZW5"/>
      <c r="TZX5"/>
      <c r="TZY5"/>
      <c r="TZZ5"/>
      <c r="UAA5"/>
      <c r="UAB5"/>
      <c r="UAC5"/>
      <c r="UAD5"/>
      <c r="UAE5"/>
      <c r="UAF5"/>
      <c r="UAG5"/>
      <c r="UAH5"/>
      <c r="UAI5"/>
      <c r="UAJ5"/>
      <c r="UAK5"/>
      <c r="UAL5"/>
      <c r="UAM5"/>
      <c r="UAN5"/>
      <c r="UAO5"/>
      <c r="UAP5"/>
      <c r="UAQ5"/>
      <c r="UAR5"/>
      <c r="UAS5"/>
      <c r="UAT5"/>
      <c r="UAU5"/>
      <c r="UAV5"/>
      <c r="UAW5"/>
      <c r="UAX5"/>
      <c r="UAY5"/>
      <c r="UAZ5"/>
      <c r="UBA5"/>
      <c r="UBB5"/>
      <c r="UBC5"/>
      <c r="UBD5"/>
      <c r="UBE5"/>
      <c r="UBF5"/>
      <c r="UBG5"/>
      <c r="UBH5"/>
      <c r="UBI5"/>
      <c r="UBJ5"/>
      <c r="UBK5"/>
      <c r="UBL5"/>
      <c r="UBM5"/>
      <c r="UBN5"/>
      <c r="UBO5"/>
      <c r="UBP5"/>
      <c r="UBQ5"/>
      <c r="UBR5"/>
      <c r="UBS5"/>
      <c r="UBT5"/>
      <c r="UBU5"/>
      <c r="UBV5"/>
      <c r="UBW5"/>
      <c r="UBX5"/>
      <c r="UBY5"/>
      <c r="UBZ5"/>
      <c r="UCA5"/>
      <c r="UCB5"/>
      <c r="UCC5"/>
      <c r="UCD5"/>
      <c r="UCE5"/>
      <c r="UCF5"/>
      <c r="UCG5"/>
      <c r="UCH5"/>
      <c r="UCI5"/>
      <c r="UCJ5"/>
      <c r="UCK5"/>
      <c r="UCL5"/>
      <c r="UCM5"/>
      <c r="UCN5"/>
      <c r="UCO5"/>
      <c r="UCP5"/>
      <c r="UCQ5"/>
      <c r="UCR5"/>
      <c r="UCS5"/>
      <c r="UCT5"/>
      <c r="UCU5"/>
      <c r="UCV5"/>
      <c r="UCW5"/>
      <c r="UCX5"/>
      <c r="UCY5"/>
      <c r="UCZ5"/>
      <c r="UDA5"/>
      <c r="UDB5"/>
      <c r="UDC5"/>
      <c r="UDD5"/>
      <c r="UDE5"/>
      <c r="UDF5"/>
      <c r="UDG5"/>
      <c r="UDH5"/>
      <c r="UDI5"/>
      <c r="UDJ5"/>
      <c r="UDK5"/>
      <c r="UDL5"/>
      <c r="UDM5"/>
      <c r="UDN5"/>
      <c r="UDO5"/>
      <c r="UDP5"/>
      <c r="UDQ5"/>
      <c r="UDR5"/>
      <c r="UDS5"/>
      <c r="UDT5"/>
      <c r="UDU5"/>
      <c r="UDV5"/>
      <c r="UDW5"/>
      <c r="UDX5"/>
      <c r="UDY5"/>
      <c r="UDZ5"/>
      <c r="UEA5"/>
      <c r="UEB5"/>
      <c r="UEC5"/>
      <c r="UED5"/>
      <c r="UEE5"/>
      <c r="UEF5"/>
      <c r="UEG5"/>
      <c r="UEH5"/>
      <c r="UEI5"/>
      <c r="UEJ5"/>
      <c r="UEK5"/>
      <c r="UEL5"/>
      <c r="UEM5"/>
      <c r="UEN5"/>
      <c r="UEO5"/>
      <c r="UEP5"/>
      <c r="UEQ5"/>
      <c r="UER5"/>
      <c r="UES5"/>
      <c r="UET5"/>
      <c r="UEU5"/>
      <c r="UEV5"/>
      <c r="UEW5"/>
      <c r="UEX5"/>
      <c r="UEY5"/>
      <c r="UEZ5"/>
      <c r="UFA5"/>
      <c r="UFB5"/>
      <c r="UFC5"/>
      <c r="UFD5"/>
      <c r="UFE5"/>
      <c r="UFF5"/>
      <c r="UFG5"/>
      <c r="UFH5"/>
      <c r="UFI5"/>
      <c r="UFJ5"/>
      <c r="UFK5"/>
      <c r="UFL5"/>
      <c r="UFM5"/>
      <c r="UFN5"/>
      <c r="UFO5"/>
      <c r="UFP5"/>
      <c r="UFQ5"/>
      <c r="UFR5"/>
      <c r="UFS5"/>
      <c r="UFT5"/>
      <c r="UFU5"/>
      <c r="UFV5"/>
      <c r="UFW5"/>
      <c r="UFX5"/>
      <c r="UFY5"/>
      <c r="UFZ5"/>
      <c r="UGA5"/>
      <c r="UGB5"/>
      <c r="UGC5"/>
      <c r="UGD5"/>
      <c r="UGE5"/>
      <c r="UGF5"/>
      <c r="UGG5"/>
      <c r="UGH5"/>
      <c r="UGI5"/>
      <c r="UGJ5"/>
      <c r="UGK5"/>
      <c r="UGL5"/>
      <c r="UGM5"/>
      <c r="UGN5"/>
      <c r="UGO5"/>
      <c r="UGP5"/>
      <c r="UGQ5"/>
      <c r="UGR5"/>
      <c r="UGS5"/>
      <c r="UGT5"/>
      <c r="UGU5"/>
      <c r="UGV5"/>
      <c r="UGW5"/>
      <c r="UGX5"/>
      <c r="UGY5"/>
      <c r="UGZ5"/>
      <c r="UHA5"/>
      <c r="UHB5"/>
      <c r="UHC5"/>
      <c r="UHD5"/>
      <c r="UHE5"/>
      <c r="UHF5"/>
      <c r="UHG5"/>
      <c r="UHH5"/>
      <c r="UHI5"/>
      <c r="UHJ5"/>
      <c r="UHK5"/>
      <c r="UHL5"/>
      <c r="UHM5"/>
      <c r="UHN5"/>
      <c r="UHO5"/>
      <c r="UHP5"/>
      <c r="UHQ5"/>
      <c r="UHR5"/>
      <c r="UHS5"/>
      <c r="UHT5"/>
      <c r="UHU5"/>
      <c r="UHV5"/>
      <c r="UHW5"/>
      <c r="UHX5"/>
      <c r="UHY5"/>
      <c r="UHZ5"/>
      <c r="UIA5"/>
      <c r="UIB5"/>
      <c r="UIC5"/>
      <c r="UID5"/>
      <c r="UIE5"/>
      <c r="UIF5"/>
      <c r="UIG5"/>
      <c r="UIH5"/>
      <c r="UII5"/>
      <c r="UIJ5"/>
      <c r="UIK5"/>
      <c r="UIL5"/>
      <c r="UIM5"/>
      <c r="UIN5"/>
      <c r="UIO5"/>
      <c r="UIP5"/>
      <c r="UIQ5"/>
      <c r="UIR5"/>
      <c r="UIS5"/>
      <c r="UIT5"/>
      <c r="UIU5"/>
      <c r="UIV5"/>
      <c r="UIW5"/>
      <c r="UIX5"/>
      <c r="UIY5"/>
      <c r="UIZ5"/>
      <c r="UJA5"/>
      <c r="UJB5"/>
      <c r="UJC5"/>
      <c r="UJD5"/>
      <c r="UJE5"/>
      <c r="UJF5"/>
      <c r="UJG5"/>
      <c r="UJH5"/>
      <c r="UJI5"/>
      <c r="UJJ5"/>
      <c r="UJK5"/>
      <c r="UJL5"/>
      <c r="UJM5"/>
      <c r="UJN5"/>
      <c r="UJO5"/>
      <c r="UJP5"/>
      <c r="UJQ5"/>
      <c r="UJR5"/>
      <c r="UJS5"/>
      <c r="UJT5"/>
      <c r="UJU5"/>
      <c r="UJV5"/>
      <c r="UJW5"/>
      <c r="UJX5"/>
      <c r="UJY5"/>
      <c r="UJZ5"/>
      <c r="UKA5"/>
      <c r="UKB5"/>
      <c r="UKC5"/>
      <c r="UKD5"/>
      <c r="UKE5"/>
      <c r="UKF5"/>
      <c r="UKG5"/>
      <c r="UKH5"/>
      <c r="UKI5"/>
      <c r="UKJ5"/>
      <c r="UKK5"/>
      <c r="UKL5"/>
      <c r="UKM5"/>
      <c r="UKN5"/>
      <c r="UKO5"/>
      <c r="UKP5"/>
      <c r="UKQ5"/>
      <c r="UKR5"/>
      <c r="UKS5"/>
      <c r="UKT5"/>
      <c r="UKU5"/>
      <c r="UKV5"/>
      <c r="UKW5"/>
      <c r="UKX5"/>
      <c r="UKY5"/>
      <c r="UKZ5"/>
      <c r="ULA5"/>
      <c r="ULB5"/>
      <c r="ULC5"/>
      <c r="ULD5"/>
      <c r="ULE5"/>
      <c r="ULF5"/>
      <c r="ULG5"/>
      <c r="ULH5"/>
      <c r="ULI5"/>
      <c r="ULJ5"/>
      <c r="ULK5"/>
      <c r="ULL5"/>
      <c r="ULM5"/>
      <c r="ULN5"/>
      <c r="ULO5"/>
      <c r="ULP5"/>
      <c r="ULQ5"/>
      <c r="ULR5"/>
      <c r="ULS5"/>
      <c r="ULT5"/>
      <c r="ULU5"/>
      <c r="ULV5"/>
      <c r="ULW5"/>
      <c r="ULX5"/>
      <c r="ULY5"/>
      <c r="ULZ5"/>
      <c r="UMA5"/>
      <c r="UMB5"/>
      <c r="UMC5"/>
      <c r="UMD5"/>
      <c r="UME5"/>
      <c r="UMF5"/>
      <c r="UMG5"/>
      <c r="UMH5"/>
      <c r="UMI5"/>
      <c r="UMJ5"/>
      <c r="UMK5"/>
      <c r="UML5"/>
      <c r="UMM5"/>
      <c r="UMN5"/>
      <c r="UMO5"/>
      <c r="UMP5"/>
      <c r="UMQ5"/>
      <c r="UMR5"/>
      <c r="UMS5"/>
      <c r="UMT5"/>
      <c r="UMU5"/>
      <c r="UMV5"/>
      <c r="UMW5"/>
      <c r="UMX5"/>
      <c r="UMY5"/>
      <c r="UMZ5"/>
      <c r="UNA5"/>
      <c r="UNB5"/>
      <c r="UNC5"/>
      <c r="UND5"/>
      <c r="UNE5"/>
      <c r="UNF5"/>
      <c r="UNG5"/>
      <c r="UNH5"/>
      <c r="UNI5"/>
      <c r="UNJ5"/>
      <c r="UNK5"/>
      <c r="UNL5"/>
      <c r="UNM5"/>
      <c r="UNN5"/>
      <c r="UNO5"/>
      <c r="UNP5"/>
      <c r="UNQ5"/>
      <c r="UNR5"/>
      <c r="UNS5"/>
      <c r="UNT5"/>
      <c r="UNU5"/>
      <c r="UNV5"/>
      <c r="UNW5"/>
      <c r="UNX5"/>
      <c r="UNY5"/>
      <c r="UNZ5"/>
      <c r="UOA5"/>
      <c r="UOB5"/>
      <c r="UOC5"/>
      <c r="UOD5"/>
      <c r="UOE5"/>
      <c r="UOF5"/>
      <c r="UOG5"/>
      <c r="UOH5"/>
      <c r="UOI5"/>
      <c r="UOJ5"/>
      <c r="UOK5"/>
      <c r="UOL5"/>
      <c r="UOM5"/>
      <c r="UON5"/>
      <c r="UOO5"/>
      <c r="UOP5"/>
      <c r="UOQ5"/>
      <c r="UOR5"/>
      <c r="UOS5"/>
      <c r="UOT5"/>
      <c r="UOU5"/>
      <c r="UOV5"/>
      <c r="UOW5"/>
      <c r="UOX5"/>
      <c r="UOY5"/>
      <c r="UOZ5"/>
      <c r="UPA5"/>
      <c r="UPB5"/>
      <c r="UPC5"/>
      <c r="UPD5"/>
      <c r="UPE5"/>
      <c r="UPF5"/>
      <c r="UPG5"/>
      <c r="UPH5"/>
      <c r="UPI5"/>
      <c r="UPJ5"/>
      <c r="UPK5"/>
      <c r="UPL5"/>
      <c r="UPM5"/>
      <c r="UPN5"/>
      <c r="UPO5"/>
      <c r="UPP5"/>
      <c r="UPQ5"/>
      <c r="UPR5"/>
      <c r="UPS5"/>
      <c r="UPT5"/>
      <c r="UPU5"/>
      <c r="UPV5"/>
      <c r="UPW5"/>
      <c r="UPX5"/>
      <c r="UPY5"/>
      <c r="UPZ5"/>
      <c r="UQA5"/>
      <c r="UQB5"/>
      <c r="UQC5"/>
      <c r="UQD5"/>
      <c r="UQE5"/>
      <c r="UQF5"/>
      <c r="UQG5"/>
      <c r="UQH5"/>
      <c r="UQI5"/>
      <c r="UQJ5"/>
      <c r="UQK5"/>
      <c r="UQL5"/>
      <c r="UQM5"/>
      <c r="UQN5"/>
      <c r="UQO5"/>
      <c r="UQP5"/>
      <c r="UQQ5"/>
      <c r="UQR5"/>
      <c r="UQS5"/>
      <c r="UQT5"/>
      <c r="UQU5"/>
      <c r="UQV5"/>
      <c r="UQW5"/>
      <c r="UQX5"/>
      <c r="UQY5"/>
      <c r="UQZ5"/>
      <c r="URA5"/>
      <c r="URB5"/>
      <c r="URC5"/>
      <c r="URD5"/>
      <c r="URE5"/>
      <c r="URF5"/>
      <c r="URG5"/>
      <c r="URH5"/>
      <c r="URI5"/>
      <c r="URJ5"/>
      <c r="URK5"/>
      <c r="URL5"/>
      <c r="URM5"/>
      <c r="URN5"/>
      <c r="URO5"/>
      <c r="URP5"/>
      <c r="URQ5"/>
      <c r="URR5"/>
      <c r="URS5"/>
      <c r="URT5"/>
      <c r="URU5"/>
      <c r="URV5"/>
      <c r="URW5"/>
      <c r="URX5"/>
      <c r="URY5"/>
      <c r="URZ5"/>
      <c r="USA5"/>
      <c r="USB5"/>
      <c r="USC5"/>
      <c r="USD5"/>
      <c r="USE5"/>
      <c r="USF5"/>
      <c r="USG5"/>
      <c r="USH5"/>
      <c r="USI5"/>
      <c r="USJ5"/>
      <c r="USK5"/>
      <c r="USL5"/>
      <c r="USM5"/>
      <c r="USN5"/>
      <c r="USO5"/>
      <c r="USP5"/>
      <c r="USQ5"/>
      <c r="USR5"/>
      <c r="USS5"/>
      <c r="UST5"/>
      <c r="USU5"/>
      <c r="USV5"/>
      <c r="USW5"/>
      <c r="USX5"/>
      <c r="USY5"/>
      <c r="USZ5"/>
      <c r="UTA5"/>
      <c r="UTB5"/>
      <c r="UTC5"/>
      <c r="UTD5"/>
      <c r="UTE5"/>
      <c r="UTF5"/>
      <c r="UTG5"/>
      <c r="UTH5"/>
      <c r="UTI5"/>
      <c r="UTJ5"/>
      <c r="UTK5"/>
      <c r="UTL5"/>
      <c r="UTM5"/>
      <c r="UTN5"/>
      <c r="UTO5"/>
      <c r="UTP5"/>
      <c r="UTQ5"/>
      <c r="UTR5"/>
      <c r="UTS5"/>
      <c r="UTT5"/>
      <c r="UTU5"/>
      <c r="UTV5"/>
      <c r="UTW5"/>
      <c r="UTX5"/>
      <c r="UTY5"/>
      <c r="UTZ5"/>
      <c r="UUA5"/>
      <c r="UUB5"/>
      <c r="UUC5"/>
      <c r="UUD5"/>
      <c r="UUE5"/>
      <c r="UUF5"/>
      <c r="UUG5"/>
      <c r="UUH5"/>
      <c r="UUI5"/>
      <c r="UUJ5"/>
      <c r="UUK5"/>
      <c r="UUL5"/>
      <c r="UUM5"/>
      <c r="UUN5"/>
      <c r="UUO5"/>
      <c r="UUP5"/>
      <c r="UUQ5"/>
      <c r="UUR5"/>
      <c r="UUS5"/>
      <c r="UUT5"/>
      <c r="UUU5"/>
      <c r="UUV5"/>
      <c r="UUW5"/>
      <c r="UUX5"/>
      <c r="UUY5"/>
      <c r="UUZ5"/>
      <c r="UVA5"/>
      <c r="UVB5"/>
      <c r="UVC5"/>
      <c r="UVD5"/>
      <c r="UVE5"/>
      <c r="UVF5"/>
      <c r="UVG5"/>
      <c r="UVH5"/>
      <c r="UVI5"/>
      <c r="UVJ5"/>
      <c r="UVK5"/>
      <c r="UVL5"/>
      <c r="UVM5"/>
      <c r="UVN5"/>
      <c r="UVO5"/>
      <c r="UVP5"/>
      <c r="UVQ5"/>
      <c r="UVR5"/>
      <c r="UVS5"/>
      <c r="UVT5"/>
      <c r="UVU5"/>
      <c r="UVV5"/>
      <c r="UVW5"/>
      <c r="UVX5"/>
      <c r="UVY5"/>
      <c r="UVZ5"/>
      <c r="UWA5"/>
      <c r="UWB5"/>
      <c r="UWC5"/>
      <c r="UWD5"/>
      <c r="UWE5"/>
      <c r="UWF5"/>
      <c r="UWG5"/>
      <c r="UWH5"/>
      <c r="UWI5"/>
      <c r="UWJ5"/>
      <c r="UWK5"/>
      <c r="UWL5"/>
      <c r="UWM5"/>
      <c r="UWN5"/>
      <c r="UWO5"/>
      <c r="UWP5"/>
      <c r="UWQ5"/>
      <c r="UWR5"/>
      <c r="UWS5"/>
      <c r="UWT5"/>
      <c r="UWU5"/>
      <c r="UWV5"/>
      <c r="UWW5"/>
      <c r="UWX5"/>
      <c r="UWY5"/>
      <c r="UWZ5"/>
      <c r="UXA5"/>
      <c r="UXB5"/>
      <c r="UXC5"/>
      <c r="UXD5"/>
      <c r="UXE5"/>
      <c r="UXF5"/>
      <c r="UXG5"/>
      <c r="UXH5"/>
      <c r="UXI5"/>
      <c r="UXJ5"/>
      <c r="UXK5"/>
      <c r="UXL5"/>
      <c r="UXM5"/>
      <c r="UXN5"/>
      <c r="UXO5"/>
      <c r="UXP5"/>
      <c r="UXQ5"/>
      <c r="UXR5"/>
      <c r="UXS5"/>
      <c r="UXT5"/>
      <c r="UXU5"/>
      <c r="UXV5"/>
      <c r="UXW5"/>
      <c r="UXX5"/>
      <c r="UXY5"/>
      <c r="UXZ5"/>
      <c r="UYA5"/>
      <c r="UYB5"/>
      <c r="UYC5"/>
      <c r="UYD5"/>
      <c r="UYE5"/>
      <c r="UYF5"/>
      <c r="UYG5"/>
      <c r="UYH5"/>
      <c r="UYI5"/>
      <c r="UYJ5"/>
      <c r="UYK5"/>
      <c r="UYL5"/>
      <c r="UYM5"/>
      <c r="UYN5"/>
      <c r="UYO5"/>
      <c r="UYP5"/>
      <c r="UYQ5"/>
      <c r="UYR5"/>
      <c r="UYS5"/>
      <c r="UYT5"/>
      <c r="UYU5"/>
      <c r="UYV5"/>
      <c r="UYW5"/>
      <c r="UYX5"/>
      <c r="UYY5"/>
      <c r="UYZ5"/>
      <c r="UZA5"/>
      <c r="UZB5"/>
      <c r="UZC5"/>
      <c r="UZD5"/>
      <c r="UZE5"/>
      <c r="UZF5"/>
      <c r="UZG5"/>
      <c r="UZH5"/>
      <c r="UZI5"/>
      <c r="UZJ5"/>
      <c r="UZK5"/>
      <c r="UZL5"/>
      <c r="UZM5"/>
      <c r="UZN5"/>
      <c r="UZO5"/>
      <c r="UZP5"/>
      <c r="UZQ5"/>
      <c r="UZR5"/>
      <c r="UZS5"/>
      <c r="UZT5"/>
      <c r="UZU5"/>
      <c r="UZV5"/>
      <c r="UZW5"/>
      <c r="UZX5"/>
      <c r="UZY5"/>
      <c r="UZZ5"/>
      <c r="VAA5"/>
      <c r="VAB5"/>
      <c r="VAC5"/>
      <c r="VAD5"/>
      <c r="VAE5"/>
      <c r="VAF5"/>
      <c r="VAG5"/>
      <c r="VAH5"/>
      <c r="VAI5"/>
      <c r="VAJ5"/>
      <c r="VAK5"/>
      <c r="VAL5"/>
      <c r="VAM5"/>
      <c r="VAN5"/>
      <c r="VAO5"/>
      <c r="VAP5"/>
      <c r="VAQ5"/>
      <c r="VAR5"/>
      <c r="VAS5"/>
      <c r="VAT5"/>
      <c r="VAU5"/>
      <c r="VAV5"/>
      <c r="VAW5"/>
      <c r="VAX5"/>
      <c r="VAY5"/>
      <c r="VAZ5"/>
      <c r="VBA5"/>
      <c r="VBB5"/>
      <c r="VBC5"/>
      <c r="VBD5"/>
      <c r="VBE5"/>
      <c r="VBF5"/>
      <c r="VBG5"/>
      <c r="VBH5"/>
      <c r="VBI5"/>
      <c r="VBJ5"/>
      <c r="VBK5"/>
      <c r="VBL5"/>
      <c r="VBM5"/>
      <c r="VBN5"/>
      <c r="VBO5"/>
      <c r="VBP5"/>
      <c r="VBQ5"/>
      <c r="VBR5"/>
      <c r="VBS5"/>
      <c r="VBT5"/>
      <c r="VBU5"/>
      <c r="VBV5"/>
      <c r="VBW5"/>
      <c r="VBX5"/>
      <c r="VBY5"/>
      <c r="VBZ5"/>
      <c r="VCA5"/>
      <c r="VCB5"/>
      <c r="VCC5"/>
      <c r="VCD5"/>
      <c r="VCE5"/>
      <c r="VCF5"/>
      <c r="VCG5"/>
      <c r="VCH5"/>
      <c r="VCI5"/>
      <c r="VCJ5"/>
      <c r="VCK5"/>
      <c r="VCL5"/>
      <c r="VCM5"/>
      <c r="VCN5"/>
      <c r="VCO5"/>
      <c r="VCP5"/>
      <c r="VCQ5"/>
      <c r="VCR5"/>
      <c r="VCS5"/>
      <c r="VCT5"/>
      <c r="VCU5"/>
      <c r="VCV5"/>
      <c r="VCW5"/>
      <c r="VCX5"/>
      <c r="VCY5"/>
      <c r="VCZ5"/>
      <c r="VDA5"/>
      <c r="VDB5"/>
      <c r="VDC5"/>
      <c r="VDD5"/>
      <c r="VDE5"/>
      <c r="VDF5"/>
      <c r="VDG5"/>
      <c r="VDH5"/>
      <c r="VDI5"/>
      <c r="VDJ5"/>
      <c r="VDK5"/>
      <c r="VDL5"/>
      <c r="VDM5"/>
      <c r="VDN5"/>
      <c r="VDO5"/>
      <c r="VDP5"/>
      <c r="VDQ5"/>
      <c r="VDR5"/>
      <c r="VDS5"/>
      <c r="VDT5"/>
      <c r="VDU5"/>
      <c r="VDV5"/>
      <c r="VDW5"/>
      <c r="VDX5"/>
      <c r="VDY5"/>
      <c r="VDZ5"/>
      <c r="VEA5"/>
      <c r="VEB5"/>
      <c r="VEC5"/>
      <c r="VED5"/>
      <c r="VEE5"/>
      <c r="VEF5"/>
      <c r="VEG5"/>
      <c r="VEH5"/>
      <c r="VEI5"/>
      <c r="VEJ5"/>
      <c r="VEK5"/>
      <c r="VEL5"/>
      <c r="VEM5"/>
      <c r="VEN5"/>
      <c r="VEO5"/>
      <c r="VEP5"/>
      <c r="VEQ5"/>
      <c r="VER5"/>
      <c r="VES5"/>
      <c r="VET5"/>
      <c r="VEU5"/>
      <c r="VEV5"/>
      <c r="VEW5"/>
      <c r="VEX5"/>
      <c r="VEY5"/>
      <c r="VEZ5"/>
      <c r="VFA5"/>
      <c r="VFB5"/>
      <c r="VFC5"/>
      <c r="VFD5"/>
      <c r="VFE5"/>
      <c r="VFF5"/>
      <c r="VFG5"/>
      <c r="VFH5"/>
      <c r="VFI5"/>
      <c r="VFJ5"/>
      <c r="VFK5"/>
      <c r="VFL5"/>
      <c r="VFM5"/>
      <c r="VFN5"/>
      <c r="VFO5"/>
      <c r="VFP5"/>
      <c r="VFQ5"/>
      <c r="VFR5"/>
      <c r="VFS5"/>
      <c r="VFT5"/>
      <c r="VFU5"/>
      <c r="VFV5"/>
      <c r="VFW5"/>
      <c r="VFX5"/>
      <c r="VFY5"/>
      <c r="VFZ5"/>
      <c r="VGA5"/>
      <c r="VGB5"/>
      <c r="VGC5"/>
      <c r="VGD5"/>
      <c r="VGE5"/>
      <c r="VGF5"/>
      <c r="VGG5"/>
      <c r="VGH5"/>
      <c r="VGI5"/>
      <c r="VGJ5"/>
      <c r="VGK5"/>
      <c r="VGL5"/>
      <c r="VGM5"/>
      <c r="VGN5"/>
      <c r="VGO5"/>
      <c r="VGP5"/>
      <c r="VGQ5"/>
      <c r="VGR5"/>
      <c r="VGS5"/>
      <c r="VGT5"/>
      <c r="VGU5"/>
      <c r="VGV5"/>
      <c r="VGW5"/>
      <c r="VGX5"/>
      <c r="VGY5"/>
      <c r="VGZ5"/>
      <c r="VHA5"/>
      <c r="VHB5"/>
      <c r="VHC5"/>
      <c r="VHD5"/>
      <c r="VHE5"/>
      <c r="VHF5"/>
      <c r="VHG5"/>
      <c r="VHH5"/>
      <c r="VHI5"/>
      <c r="VHJ5"/>
      <c r="VHK5"/>
      <c r="VHL5"/>
      <c r="VHM5"/>
      <c r="VHN5"/>
      <c r="VHO5"/>
      <c r="VHP5"/>
      <c r="VHQ5"/>
      <c r="VHR5"/>
      <c r="VHS5"/>
      <c r="VHT5"/>
      <c r="VHU5"/>
      <c r="VHV5"/>
      <c r="VHW5"/>
      <c r="VHX5"/>
      <c r="VHY5"/>
      <c r="VHZ5"/>
      <c r="VIA5"/>
      <c r="VIB5"/>
      <c r="VIC5"/>
      <c r="VID5"/>
      <c r="VIE5"/>
      <c r="VIF5"/>
      <c r="VIG5"/>
      <c r="VIH5"/>
      <c r="VII5"/>
      <c r="VIJ5"/>
      <c r="VIK5"/>
      <c r="VIL5"/>
      <c r="VIM5"/>
      <c r="VIN5"/>
      <c r="VIO5"/>
      <c r="VIP5"/>
      <c r="VIQ5"/>
      <c r="VIR5"/>
      <c r="VIS5"/>
      <c r="VIT5"/>
      <c r="VIU5"/>
      <c r="VIV5"/>
      <c r="VIW5"/>
      <c r="VIX5"/>
      <c r="VIY5"/>
      <c r="VIZ5"/>
      <c r="VJA5"/>
      <c r="VJB5"/>
      <c r="VJC5"/>
      <c r="VJD5"/>
      <c r="VJE5"/>
      <c r="VJF5"/>
      <c r="VJG5"/>
      <c r="VJH5"/>
      <c r="VJI5"/>
      <c r="VJJ5"/>
      <c r="VJK5"/>
      <c r="VJL5"/>
      <c r="VJM5"/>
      <c r="VJN5"/>
      <c r="VJO5"/>
      <c r="VJP5"/>
      <c r="VJQ5"/>
      <c r="VJR5"/>
      <c r="VJS5"/>
      <c r="VJT5"/>
      <c r="VJU5"/>
      <c r="VJV5"/>
      <c r="VJW5"/>
      <c r="VJX5"/>
      <c r="VJY5"/>
      <c r="VJZ5"/>
      <c r="VKA5"/>
      <c r="VKB5"/>
      <c r="VKC5"/>
      <c r="VKD5"/>
      <c r="VKE5"/>
      <c r="VKF5"/>
      <c r="VKG5"/>
      <c r="VKH5"/>
      <c r="VKI5"/>
      <c r="VKJ5"/>
      <c r="VKK5"/>
      <c r="VKL5"/>
      <c r="VKM5"/>
      <c r="VKN5"/>
      <c r="VKO5"/>
      <c r="VKP5"/>
      <c r="VKQ5"/>
      <c r="VKR5"/>
      <c r="VKS5"/>
      <c r="VKT5"/>
      <c r="VKU5"/>
      <c r="VKV5"/>
      <c r="VKW5"/>
      <c r="VKX5"/>
      <c r="VKY5"/>
      <c r="VKZ5"/>
      <c r="VLA5"/>
      <c r="VLB5"/>
      <c r="VLC5"/>
      <c r="VLD5"/>
      <c r="VLE5"/>
      <c r="VLF5"/>
      <c r="VLG5"/>
      <c r="VLH5"/>
      <c r="VLI5"/>
      <c r="VLJ5"/>
      <c r="VLK5"/>
      <c r="VLL5"/>
      <c r="VLM5"/>
      <c r="VLN5"/>
      <c r="VLO5"/>
      <c r="VLP5"/>
      <c r="VLQ5"/>
      <c r="VLR5"/>
      <c r="VLS5"/>
      <c r="VLT5"/>
      <c r="VLU5"/>
      <c r="VLV5"/>
      <c r="VLW5"/>
      <c r="VLX5"/>
      <c r="VLY5"/>
      <c r="VLZ5"/>
      <c r="VMA5"/>
      <c r="VMB5"/>
      <c r="VMC5"/>
      <c r="VMD5"/>
      <c r="VME5"/>
      <c r="VMF5"/>
      <c r="VMG5"/>
      <c r="VMH5"/>
      <c r="VMI5"/>
      <c r="VMJ5"/>
      <c r="VMK5"/>
      <c r="VML5"/>
      <c r="VMM5"/>
      <c r="VMN5"/>
      <c r="VMO5"/>
      <c r="VMP5"/>
      <c r="VMQ5"/>
      <c r="VMR5"/>
      <c r="VMS5"/>
      <c r="VMT5"/>
      <c r="VMU5"/>
      <c r="VMV5"/>
      <c r="VMW5"/>
      <c r="VMX5"/>
      <c r="VMY5"/>
      <c r="VMZ5"/>
      <c r="VNA5"/>
      <c r="VNB5"/>
      <c r="VNC5"/>
      <c r="VND5"/>
      <c r="VNE5"/>
      <c r="VNF5"/>
      <c r="VNG5"/>
      <c r="VNH5"/>
      <c r="VNI5"/>
      <c r="VNJ5"/>
      <c r="VNK5"/>
      <c r="VNL5"/>
      <c r="VNM5"/>
      <c r="VNN5"/>
      <c r="VNO5"/>
      <c r="VNP5"/>
      <c r="VNQ5"/>
      <c r="VNR5"/>
      <c r="VNS5"/>
      <c r="VNT5"/>
      <c r="VNU5"/>
      <c r="VNV5"/>
      <c r="VNW5"/>
      <c r="VNX5"/>
      <c r="VNY5"/>
      <c r="VNZ5"/>
      <c r="VOA5"/>
      <c r="VOB5"/>
      <c r="VOC5"/>
      <c r="VOD5"/>
      <c r="VOE5"/>
      <c r="VOF5"/>
      <c r="VOG5"/>
      <c r="VOH5"/>
      <c r="VOI5"/>
      <c r="VOJ5"/>
      <c r="VOK5"/>
      <c r="VOL5"/>
      <c r="VOM5"/>
      <c r="VON5"/>
      <c r="VOO5"/>
      <c r="VOP5"/>
      <c r="VOQ5"/>
      <c r="VOR5"/>
      <c r="VOS5"/>
      <c r="VOT5"/>
      <c r="VOU5"/>
      <c r="VOV5"/>
      <c r="VOW5"/>
      <c r="VOX5"/>
      <c r="VOY5"/>
      <c r="VOZ5"/>
      <c r="VPA5"/>
      <c r="VPB5"/>
      <c r="VPC5"/>
      <c r="VPD5"/>
      <c r="VPE5"/>
      <c r="VPF5"/>
      <c r="VPG5"/>
      <c r="VPH5"/>
      <c r="VPI5"/>
      <c r="VPJ5"/>
      <c r="VPK5"/>
      <c r="VPL5"/>
      <c r="VPM5"/>
      <c r="VPN5"/>
      <c r="VPO5"/>
      <c r="VPP5"/>
      <c r="VPQ5"/>
      <c r="VPR5"/>
      <c r="VPS5"/>
      <c r="VPT5"/>
      <c r="VPU5"/>
      <c r="VPV5"/>
      <c r="VPW5"/>
      <c r="VPX5"/>
      <c r="VPY5"/>
      <c r="VPZ5"/>
      <c r="VQA5"/>
      <c r="VQB5"/>
      <c r="VQC5"/>
      <c r="VQD5"/>
      <c r="VQE5"/>
      <c r="VQF5"/>
      <c r="VQG5"/>
      <c r="VQH5"/>
      <c r="VQI5"/>
      <c r="VQJ5"/>
      <c r="VQK5"/>
      <c r="VQL5"/>
      <c r="VQM5"/>
      <c r="VQN5"/>
      <c r="VQO5"/>
      <c r="VQP5"/>
      <c r="VQQ5"/>
      <c r="VQR5"/>
      <c r="VQS5"/>
      <c r="VQT5"/>
      <c r="VQU5"/>
      <c r="VQV5"/>
      <c r="VQW5"/>
      <c r="VQX5"/>
      <c r="VQY5"/>
      <c r="VQZ5"/>
      <c r="VRA5"/>
      <c r="VRB5"/>
      <c r="VRC5"/>
      <c r="VRD5"/>
      <c r="VRE5"/>
      <c r="VRF5"/>
      <c r="VRG5"/>
      <c r="VRH5"/>
      <c r="VRI5"/>
      <c r="VRJ5"/>
      <c r="VRK5"/>
      <c r="VRL5"/>
      <c r="VRM5"/>
      <c r="VRN5"/>
      <c r="VRO5"/>
      <c r="VRP5"/>
      <c r="VRQ5"/>
      <c r="VRR5"/>
      <c r="VRS5"/>
      <c r="VRT5"/>
      <c r="VRU5"/>
      <c r="VRV5"/>
      <c r="VRW5"/>
      <c r="VRX5"/>
      <c r="VRY5"/>
      <c r="VRZ5"/>
      <c r="VSA5"/>
      <c r="VSB5"/>
      <c r="VSC5"/>
      <c r="VSD5"/>
      <c r="VSE5"/>
      <c r="VSF5"/>
      <c r="VSG5"/>
      <c r="VSH5"/>
      <c r="VSI5"/>
      <c r="VSJ5"/>
      <c r="VSK5"/>
      <c r="VSL5"/>
      <c r="VSM5"/>
      <c r="VSN5"/>
      <c r="VSO5"/>
      <c r="VSP5"/>
      <c r="VSQ5"/>
      <c r="VSR5"/>
      <c r="VSS5"/>
      <c r="VST5"/>
      <c r="VSU5"/>
      <c r="VSV5"/>
      <c r="VSW5"/>
      <c r="VSX5"/>
      <c r="VSY5"/>
      <c r="VSZ5"/>
      <c r="VTA5"/>
      <c r="VTB5"/>
      <c r="VTC5"/>
      <c r="VTD5"/>
      <c r="VTE5"/>
      <c r="VTF5"/>
      <c r="VTG5"/>
      <c r="VTH5"/>
      <c r="VTI5"/>
      <c r="VTJ5"/>
      <c r="VTK5"/>
      <c r="VTL5"/>
      <c r="VTM5"/>
      <c r="VTN5"/>
      <c r="VTO5"/>
      <c r="VTP5"/>
      <c r="VTQ5"/>
      <c r="VTR5"/>
      <c r="VTS5"/>
      <c r="VTT5"/>
      <c r="VTU5"/>
      <c r="VTV5"/>
      <c r="VTW5"/>
      <c r="VTX5"/>
      <c r="VTY5"/>
      <c r="VTZ5"/>
      <c r="VUA5"/>
      <c r="VUB5"/>
      <c r="VUC5"/>
      <c r="VUD5"/>
      <c r="VUE5"/>
      <c r="VUF5"/>
      <c r="VUG5"/>
      <c r="VUH5"/>
      <c r="VUI5"/>
      <c r="VUJ5"/>
      <c r="VUK5"/>
      <c r="VUL5"/>
      <c r="VUM5"/>
      <c r="VUN5"/>
      <c r="VUO5"/>
      <c r="VUP5"/>
      <c r="VUQ5"/>
      <c r="VUR5"/>
      <c r="VUS5"/>
      <c r="VUT5"/>
      <c r="VUU5"/>
      <c r="VUV5"/>
      <c r="VUW5"/>
      <c r="VUX5"/>
      <c r="VUY5"/>
      <c r="VUZ5"/>
      <c r="VVA5"/>
      <c r="VVB5"/>
      <c r="VVC5"/>
      <c r="VVD5"/>
      <c r="VVE5"/>
      <c r="VVF5"/>
      <c r="VVG5"/>
      <c r="VVH5"/>
      <c r="VVI5"/>
      <c r="VVJ5"/>
      <c r="VVK5"/>
      <c r="VVL5"/>
      <c r="VVM5"/>
      <c r="VVN5"/>
      <c r="VVO5"/>
      <c r="VVP5"/>
      <c r="VVQ5"/>
      <c r="VVR5"/>
      <c r="VVS5"/>
      <c r="VVT5"/>
      <c r="VVU5"/>
      <c r="VVV5"/>
      <c r="VVW5"/>
      <c r="VVX5"/>
      <c r="VVY5"/>
      <c r="VVZ5"/>
      <c r="VWA5"/>
      <c r="VWB5"/>
      <c r="VWC5"/>
      <c r="VWD5"/>
      <c r="VWE5"/>
      <c r="VWF5"/>
      <c r="VWG5"/>
      <c r="VWH5"/>
      <c r="VWI5"/>
      <c r="VWJ5"/>
      <c r="VWK5"/>
      <c r="VWL5"/>
      <c r="VWM5"/>
      <c r="VWN5"/>
      <c r="VWO5"/>
      <c r="VWP5"/>
      <c r="VWQ5"/>
      <c r="VWR5"/>
      <c r="VWS5"/>
      <c r="VWT5"/>
      <c r="VWU5"/>
      <c r="VWV5"/>
      <c r="VWW5"/>
      <c r="VWX5"/>
      <c r="VWY5"/>
      <c r="VWZ5"/>
      <c r="VXA5"/>
      <c r="VXB5"/>
      <c r="VXC5"/>
      <c r="VXD5"/>
      <c r="VXE5"/>
      <c r="VXF5"/>
      <c r="VXG5"/>
      <c r="VXH5"/>
      <c r="VXI5"/>
      <c r="VXJ5"/>
      <c r="VXK5"/>
      <c r="VXL5"/>
      <c r="VXM5"/>
      <c r="VXN5"/>
      <c r="VXO5"/>
      <c r="VXP5"/>
      <c r="VXQ5"/>
      <c r="VXR5"/>
      <c r="VXS5"/>
      <c r="VXT5"/>
      <c r="VXU5"/>
      <c r="VXV5"/>
      <c r="VXW5"/>
      <c r="VXX5"/>
      <c r="VXY5"/>
      <c r="VXZ5"/>
      <c r="VYA5"/>
      <c r="VYB5"/>
      <c r="VYC5"/>
      <c r="VYD5"/>
      <c r="VYE5"/>
      <c r="VYF5"/>
      <c r="VYG5"/>
      <c r="VYH5"/>
      <c r="VYI5"/>
      <c r="VYJ5"/>
      <c r="VYK5"/>
      <c r="VYL5"/>
      <c r="VYM5"/>
      <c r="VYN5"/>
      <c r="VYO5"/>
      <c r="VYP5"/>
      <c r="VYQ5"/>
      <c r="VYR5"/>
      <c r="VYS5"/>
      <c r="VYT5"/>
      <c r="VYU5"/>
      <c r="VYV5"/>
      <c r="VYW5"/>
      <c r="VYX5"/>
      <c r="VYY5"/>
      <c r="VYZ5"/>
      <c r="VZA5"/>
      <c r="VZB5"/>
      <c r="VZC5"/>
      <c r="VZD5"/>
      <c r="VZE5"/>
      <c r="VZF5"/>
      <c r="VZG5"/>
      <c r="VZH5"/>
      <c r="VZI5"/>
      <c r="VZJ5"/>
      <c r="VZK5"/>
      <c r="VZL5"/>
      <c r="VZM5"/>
      <c r="VZN5"/>
      <c r="VZO5"/>
      <c r="VZP5"/>
      <c r="VZQ5"/>
      <c r="VZR5"/>
      <c r="VZS5"/>
      <c r="VZT5"/>
      <c r="VZU5"/>
      <c r="VZV5"/>
      <c r="VZW5"/>
      <c r="VZX5"/>
      <c r="VZY5"/>
      <c r="VZZ5"/>
      <c r="WAA5"/>
      <c r="WAB5"/>
      <c r="WAC5"/>
      <c r="WAD5"/>
      <c r="WAE5"/>
      <c r="WAF5"/>
      <c r="WAG5"/>
      <c r="WAH5"/>
      <c r="WAI5"/>
      <c r="WAJ5"/>
      <c r="WAK5"/>
      <c r="WAL5"/>
      <c r="WAM5"/>
      <c r="WAN5"/>
      <c r="WAO5"/>
      <c r="WAP5"/>
      <c r="WAQ5"/>
      <c r="WAR5"/>
      <c r="WAS5"/>
      <c r="WAT5"/>
      <c r="WAU5"/>
      <c r="WAV5"/>
      <c r="WAW5"/>
      <c r="WAX5"/>
      <c r="WAY5"/>
      <c r="WAZ5"/>
      <c r="WBA5"/>
      <c r="WBB5"/>
      <c r="WBC5"/>
      <c r="WBD5"/>
      <c r="WBE5"/>
      <c r="WBF5"/>
      <c r="WBG5"/>
      <c r="WBH5"/>
      <c r="WBI5"/>
      <c r="WBJ5"/>
      <c r="WBK5"/>
      <c r="WBL5"/>
      <c r="WBM5"/>
      <c r="WBN5"/>
      <c r="WBO5"/>
      <c r="WBP5"/>
      <c r="WBQ5"/>
      <c r="WBR5"/>
      <c r="WBS5"/>
      <c r="WBT5"/>
      <c r="WBU5"/>
      <c r="WBV5"/>
      <c r="WBW5"/>
      <c r="WBX5"/>
      <c r="WBY5"/>
      <c r="WBZ5"/>
      <c r="WCA5"/>
      <c r="WCB5"/>
      <c r="WCC5"/>
      <c r="WCD5"/>
      <c r="WCE5"/>
      <c r="WCF5"/>
      <c r="WCG5"/>
      <c r="WCH5"/>
      <c r="WCI5"/>
      <c r="WCJ5"/>
      <c r="WCK5"/>
      <c r="WCL5"/>
      <c r="WCM5"/>
      <c r="WCN5"/>
      <c r="WCO5"/>
      <c r="WCP5"/>
      <c r="WCQ5"/>
      <c r="WCR5"/>
      <c r="WCS5"/>
      <c r="WCT5"/>
      <c r="WCU5"/>
      <c r="WCV5"/>
      <c r="WCW5"/>
      <c r="WCX5"/>
      <c r="WCY5"/>
      <c r="WCZ5"/>
      <c r="WDA5"/>
      <c r="WDB5"/>
      <c r="WDC5"/>
      <c r="WDD5"/>
      <c r="WDE5"/>
      <c r="WDF5"/>
      <c r="WDG5"/>
      <c r="WDH5"/>
      <c r="WDI5"/>
      <c r="WDJ5"/>
      <c r="WDK5"/>
      <c r="WDL5"/>
      <c r="WDM5"/>
      <c r="WDN5"/>
      <c r="WDO5"/>
      <c r="WDP5"/>
      <c r="WDQ5"/>
      <c r="WDR5"/>
      <c r="WDS5"/>
      <c r="WDT5"/>
      <c r="WDU5"/>
      <c r="WDV5"/>
      <c r="WDW5"/>
      <c r="WDX5"/>
      <c r="WDY5"/>
      <c r="WDZ5"/>
      <c r="WEA5"/>
      <c r="WEB5"/>
      <c r="WEC5"/>
      <c r="WED5"/>
      <c r="WEE5"/>
      <c r="WEF5"/>
      <c r="WEG5"/>
      <c r="WEH5"/>
      <c r="WEI5"/>
      <c r="WEJ5"/>
      <c r="WEK5"/>
      <c r="WEL5"/>
      <c r="WEM5"/>
      <c r="WEN5"/>
      <c r="WEO5"/>
      <c r="WEP5"/>
      <c r="WEQ5"/>
      <c r="WER5"/>
      <c r="WES5"/>
      <c r="WET5"/>
      <c r="WEU5"/>
      <c r="WEV5"/>
      <c r="WEW5"/>
      <c r="WEX5"/>
      <c r="WEY5"/>
      <c r="WEZ5"/>
      <c r="WFA5"/>
      <c r="WFB5"/>
      <c r="WFC5"/>
      <c r="WFD5"/>
      <c r="WFE5"/>
      <c r="WFF5"/>
      <c r="WFG5"/>
      <c r="WFH5"/>
      <c r="WFI5"/>
      <c r="WFJ5"/>
      <c r="WFK5"/>
      <c r="WFL5"/>
      <c r="WFM5"/>
      <c r="WFN5"/>
      <c r="WFO5"/>
      <c r="WFP5"/>
      <c r="WFQ5"/>
      <c r="WFR5"/>
      <c r="WFS5"/>
      <c r="WFT5"/>
      <c r="WFU5"/>
      <c r="WFV5"/>
      <c r="WFW5"/>
      <c r="WFX5"/>
      <c r="WFY5"/>
      <c r="WFZ5"/>
      <c r="WGA5"/>
      <c r="WGB5"/>
      <c r="WGC5"/>
      <c r="WGD5"/>
      <c r="WGE5"/>
      <c r="WGF5"/>
      <c r="WGG5"/>
      <c r="WGH5"/>
      <c r="WGI5"/>
      <c r="WGJ5"/>
      <c r="WGK5"/>
      <c r="WGL5"/>
      <c r="WGM5"/>
      <c r="WGN5"/>
      <c r="WGO5"/>
      <c r="WGP5"/>
      <c r="WGQ5"/>
      <c r="WGR5"/>
      <c r="WGS5"/>
      <c r="WGT5"/>
      <c r="WGU5"/>
      <c r="WGV5"/>
      <c r="WGW5"/>
      <c r="WGX5"/>
      <c r="WGY5"/>
      <c r="WGZ5"/>
      <c r="WHA5"/>
      <c r="WHB5"/>
      <c r="WHC5"/>
      <c r="WHD5"/>
      <c r="WHE5"/>
      <c r="WHF5"/>
      <c r="WHG5"/>
      <c r="WHH5"/>
      <c r="WHI5"/>
      <c r="WHJ5"/>
      <c r="WHK5"/>
      <c r="WHL5"/>
      <c r="WHM5"/>
      <c r="WHN5"/>
      <c r="WHO5"/>
      <c r="WHP5"/>
      <c r="WHQ5"/>
      <c r="WHR5"/>
      <c r="WHS5"/>
      <c r="WHT5"/>
      <c r="WHU5"/>
      <c r="WHV5"/>
      <c r="WHW5"/>
      <c r="WHX5"/>
      <c r="WHY5"/>
      <c r="WHZ5"/>
      <c r="WIA5"/>
      <c r="WIB5"/>
      <c r="WIC5"/>
      <c r="WID5"/>
      <c r="WIE5"/>
      <c r="WIF5"/>
      <c r="WIG5"/>
      <c r="WIH5"/>
      <c r="WII5"/>
      <c r="WIJ5"/>
      <c r="WIK5"/>
      <c r="WIL5"/>
      <c r="WIM5"/>
      <c r="WIN5"/>
      <c r="WIO5"/>
      <c r="WIP5"/>
      <c r="WIQ5"/>
      <c r="WIR5"/>
      <c r="WIS5"/>
      <c r="WIT5"/>
      <c r="WIU5"/>
      <c r="WIV5"/>
      <c r="WIW5"/>
      <c r="WIX5"/>
      <c r="WIY5"/>
      <c r="WIZ5"/>
      <c r="WJA5"/>
      <c r="WJB5"/>
      <c r="WJC5"/>
      <c r="WJD5"/>
      <c r="WJE5"/>
      <c r="WJF5"/>
      <c r="WJG5"/>
      <c r="WJH5"/>
      <c r="WJI5"/>
      <c r="WJJ5"/>
      <c r="WJK5"/>
      <c r="WJL5"/>
      <c r="WJM5"/>
      <c r="WJN5"/>
      <c r="WJO5"/>
      <c r="WJP5"/>
      <c r="WJQ5"/>
      <c r="WJR5"/>
      <c r="WJS5"/>
      <c r="WJT5"/>
      <c r="WJU5"/>
      <c r="WJV5"/>
      <c r="WJW5"/>
      <c r="WJX5"/>
      <c r="WJY5"/>
      <c r="WJZ5"/>
      <c r="WKA5"/>
      <c r="WKB5"/>
      <c r="WKC5"/>
      <c r="WKD5"/>
      <c r="WKE5"/>
      <c r="WKF5"/>
      <c r="WKG5"/>
      <c r="WKH5"/>
      <c r="WKI5"/>
      <c r="WKJ5"/>
      <c r="WKK5"/>
      <c r="WKL5"/>
      <c r="WKM5"/>
      <c r="WKN5"/>
      <c r="WKO5"/>
      <c r="WKP5"/>
      <c r="WKQ5"/>
      <c r="WKR5"/>
      <c r="WKS5"/>
      <c r="WKT5"/>
      <c r="WKU5"/>
      <c r="WKV5"/>
      <c r="WKW5"/>
      <c r="WKX5"/>
      <c r="WKY5"/>
      <c r="WKZ5"/>
      <c r="WLA5"/>
      <c r="WLB5"/>
      <c r="WLC5"/>
      <c r="WLD5"/>
      <c r="WLE5"/>
      <c r="WLF5"/>
      <c r="WLG5"/>
      <c r="WLH5"/>
      <c r="WLI5"/>
      <c r="WLJ5"/>
      <c r="WLK5"/>
      <c r="WLL5"/>
      <c r="WLM5"/>
      <c r="WLN5"/>
      <c r="WLO5"/>
      <c r="WLP5"/>
      <c r="WLQ5"/>
      <c r="WLR5"/>
      <c r="WLS5"/>
      <c r="WLT5"/>
      <c r="WLU5"/>
      <c r="WLV5"/>
      <c r="WLW5"/>
      <c r="WLX5"/>
      <c r="WLY5"/>
      <c r="WLZ5"/>
      <c r="WMA5"/>
      <c r="WMB5"/>
      <c r="WMC5"/>
      <c r="WMD5"/>
      <c r="WME5"/>
      <c r="WMF5"/>
      <c r="WMG5"/>
      <c r="WMH5"/>
      <c r="WMI5"/>
      <c r="WMJ5"/>
      <c r="WMK5"/>
      <c r="WML5"/>
      <c r="WMM5"/>
      <c r="WMN5"/>
      <c r="WMO5"/>
      <c r="WMP5"/>
      <c r="WMQ5"/>
      <c r="WMR5"/>
      <c r="WMS5"/>
      <c r="WMT5"/>
      <c r="WMU5"/>
      <c r="WMV5"/>
      <c r="WMW5"/>
      <c r="WMX5"/>
      <c r="WMY5"/>
      <c r="WMZ5"/>
      <c r="WNA5"/>
      <c r="WNB5"/>
      <c r="WNC5"/>
      <c r="WND5"/>
      <c r="WNE5"/>
      <c r="WNF5"/>
      <c r="WNG5"/>
      <c r="WNH5"/>
      <c r="WNI5"/>
      <c r="WNJ5"/>
      <c r="WNK5"/>
      <c r="WNL5"/>
      <c r="WNM5"/>
      <c r="WNN5"/>
      <c r="WNO5"/>
      <c r="WNP5"/>
      <c r="WNQ5"/>
      <c r="WNR5"/>
      <c r="WNS5"/>
      <c r="WNT5"/>
      <c r="WNU5"/>
      <c r="WNV5"/>
      <c r="WNW5"/>
      <c r="WNX5"/>
      <c r="WNY5"/>
      <c r="WNZ5"/>
      <c r="WOA5"/>
      <c r="WOB5"/>
      <c r="WOC5"/>
      <c r="WOD5"/>
      <c r="WOE5"/>
      <c r="WOF5"/>
      <c r="WOG5"/>
      <c r="WOH5"/>
      <c r="WOI5"/>
      <c r="WOJ5"/>
      <c r="WOK5"/>
      <c r="WOL5"/>
      <c r="WOM5"/>
      <c r="WON5"/>
      <c r="WOO5"/>
      <c r="WOP5"/>
      <c r="WOQ5"/>
      <c r="WOR5"/>
      <c r="WOS5"/>
      <c r="WOT5"/>
      <c r="WOU5"/>
      <c r="WOV5"/>
      <c r="WOW5"/>
      <c r="WOX5"/>
      <c r="WOY5"/>
      <c r="WOZ5"/>
      <c r="WPA5"/>
      <c r="WPB5"/>
      <c r="WPC5"/>
      <c r="WPD5"/>
      <c r="WPE5"/>
      <c r="WPF5"/>
      <c r="WPG5"/>
      <c r="WPH5"/>
      <c r="WPI5"/>
      <c r="WPJ5"/>
      <c r="WPK5"/>
      <c r="WPL5"/>
      <c r="WPM5"/>
      <c r="WPN5"/>
      <c r="WPO5"/>
      <c r="WPP5"/>
      <c r="WPQ5"/>
      <c r="WPR5"/>
      <c r="WPS5"/>
      <c r="WPT5"/>
      <c r="WPU5"/>
      <c r="WPV5"/>
      <c r="WPW5"/>
      <c r="WPX5"/>
      <c r="WPY5"/>
      <c r="WPZ5"/>
      <c r="WQA5"/>
      <c r="WQB5"/>
      <c r="WQC5"/>
      <c r="WQD5"/>
      <c r="WQE5"/>
      <c r="WQF5"/>
      <c r="WQG5"/>
      <c r="WQH5"/>
      <c r="WQI5"/>
      <c r="WQJ5"/>
      <c r="WQK5"/>
      <c r="WQL5"/>
      <c r="WQM5"/>
      <c r="WQN5"/>
      <c r="WQO5"/>
      <c r="WQP5"/>
      <c r="WQQ5"/>
      <c r="WQR5"/>
      <c r="WQS5"/>
      <c r="WQT5"/>
      <c r="WQU5"/>
      <c r="WQV5"/>
      <c r="WQW5"/>
      <c r="WQX5"/>
      <c r="WQY5"/>
      <c r="WQZ5"/>
      <c r="WRA5"/>
      <c r="WRB5"/>
      <c r="WRC5"/>
      <c r="WRD5"/>
      <c r="WRE5"/>
      <c r="WRF5"/>
      <c r="WRG5"/>
      <c r="WRH5"/>
      <c r="WRI5"/>
      <c r="WRJ5"/>
      <c r="WRK5"/>
      <c r="WRL5"/>
      <c r="WRM5"/>
      <c r="WRN5"/>
      <c r="WRO5"/>
      <c r="WRP5"/>
      <c r="WRQ5"/>
      <c r="WRR5"/>
      <c r="WRS5"/>
      <c r="WRT5"/>
      <c r="WRU5"/>
      <c r="WRV5"/>
      <c r="WRW5"/>
      <c r="WRX5"/>
      <c r="WRY5"/>
      <c r="WRZ5"/>
      <c r="WSA5"/>
      <c r="WSB5"/>
      <c r="WSC5"/>
      <c r="WSD5"/>
      <c r="WSE5"/>
      <c r="WSF5"/>
      <c r="WSG5"/>
      <c r="WSH5"/>
      <c r="WSI5"/>
      <c r="WSJ5"/>
      <c r="WSK5"/>
      <c r="WSL5"/>
      <c r="WSM5"/>
      <c r="WSN5"/>
      <c r="WSO5"/>
      <c r="WSP5"/>
      <c r="WSQ5"/>
      <c r="WSR5"/>
      <c r="WSS5"/>
      <c r="WST5"/>
      <c r="WSU5"/>
      <c r="WSV5"/>
      <c r="WSW5"/>
      <c r="WSX5"/>
      <c r="WSY5"/>
      <c r="WSZ5"/>
      <c r="WTA5"/>
      <c r="WTB5"/>
      <c r="WTC5"/>
      <c r="WTD5"/>
      <c r="WTE5"/>
      <c r="WTF5"/>
      <c r="WTG5"/>
      <c r="WTH5"/>
      <c r="WTI5"/>
      <c r="WTJ5"/>
      <c r="WTK5"/>
      <c r="WTL5"/>
      <c r="WTM5"/>
      <c r="WTN5"/>
      <c r="WTO5"/>
      <c r="WTP5"/>
      <c r="WTQ5"/>
      <c r="WTR5"/>
      <c r="WTS5"/>
      <c r="WTT5"/>
      <c r="WTU5"/>
      <c r="WTV5"/>
      <c r="WTW5"/>
      <c r="WTX5"/>
      <c r="WTY5"/>
      <c r="WTZ5"/>
      <c r="WUA5"/>
      <c r="WUB5"/>
      <c r="WUC5"/>
      <c r="WUD5"/>
      <c r="WUE5"/>
      <c r="WUF5"/>
      <c r="WUG5"/>
      <c r="WUH5"/>
      <c r="WUI5"/>
      <c r="WUJ5"/>
      <c r="WUK5"/>
      <c r="WUL5"/>
      <c r="WUM5"/>
      <c r="WUN5"/>
      <c r="WUO5"/>
      <c r="WUP5"/>
      <c r="WUQ5"/>
      <c r="WUR5"/>
      <c r="WUS5"/>
      <c r="WUT5"/>
      <c r="WUU5"/>
      <c r="WUV5"/>
      <c r="WUW5"/>
      <c r="WUX5"/>
      <c r="WUY5"/>
      <c r="WUZ5"/>
      <c r="WVA5"/>
      <c r="WVB5"/>
      <c r="WVC5"/>
      <c r="WVD5"/>
      <c r="WVE5"/>
      <c r="WVF5"/>
      <c r="WVG5"/>
      <c r="WVH5"/>
      <c r="WVI5"/>
      <c r="WVJ5"/>
      <c r="WVK5"/>
      <c r="WVL5"/>
      <c r="WVM5"/>
      <c r="WVN5"/>
      <c r="WVO5"/>
      <c r="WVP5"/>
      <c r="WVQ5"/>
      <c r="WVR5"/>
      <c r="WVS5"/>
      <c r="WVT5"/>
      <c r="WVU5"/>
      <c r="WVV5"/>
      <c r="WVW5"/>
      <c r="WVX5"/>
      <c r="WVY5"/>
      <c r="WVZ5"/>
      <c r="WWA5"/>
      <c r="WWB5"/>
      <c r="WWC5"/>
      <c r="WWD5"/>
      <c r="WWE5"/>
      <c r="WWF5"/>
      <c r="WWG5"/>
      <c r="WWH5"/>
      <c r="WWI5"/>
      <c r="WWJ5"/>
      <c r="WWK5"/>
      <c r="WWL5"/>
      <c r="WWM5"/>
      <c r="WWN5"/>
      <c r="WWO5"/>
      <c r="WWP5"/>
      <c r="WWQ5"/>
      <c r="WWR5"/>
      <c r="WWS5"/>
      <c r="WWT5"/>
      <c r="WWU5"/>
      <c r="WWV5"/>
      <c r="WWW5"/>
      <c r="WWX5"/>
      <c r="WWY5"/>
      <c r="WWZ5"/>
      <c r="WXA5"/>
      <c r="WXB5"/>
      <c r="WXC5"/>
      <c r="WXD5"/>
      <c r="WXE5"/>
      <c r="WXF5"/>
      <c r="WXG5"/>
      <c r="WXH5"/>
      <c r="WXI5"/>
      <c r="WXJ5"/>
      <c r="WXK5"/>
      <c r="WXL5"/>
      <c r="WXM5"/>
      <c r="WXN5"/>
      <c r="WXO5"/>
      <c r="WXP5"/>
      <c r="WXQ5"/>
      <c r="WXR5"/>
      <c r="WXS5"/>
      <c r="WXT5"/>
      <c r="WXU5"/>
      <c r="WXV5"/>
      <c r="WXW5"/>
      <c r="WXX5"/>
      <c r="WXY5"/>
      <c r="WXZ5"/>
      <c r="WYA5"/>
      <c r="WYB5"/>
      <c r="WYC5"/>
      <c r="WYD5"/>
      <c r="WYE5"/>
      <c r="WYF5"/>
      <c r="WYG5"/>
      <c r="WYH5"/>
      <c r="WYI5"/>
      <c r="WYJ5"/>
      <c r="WYK5"/>
      <c r="WYL5"/>
      <c r="WYM5"/>
      <c r="WYN5"/>
      <c r="WYO5"/>
      <c r="WYP5"/>
      <c r="WYQ5"/>
      <c r="WYR5"/>
      <c r="WYS5"/>
      <c r="WYT5"/>
      <c r="WYU5"/>
      <c r="WYV5"/>
      <c r="WYW5"/>
      <c r="WYX5"/>
      <c r="WYY5"/>
      <c r="WYZ5"/>
      <c r="WZA5"/>
      <c r="WZB5"/>
      <c r="WZC5"/>
      <c r="WZD5"/>
      <c r="WZE5"/>
      <c r="WZF5"/>
      <c r="WZG5"/>
      <c r="WZH5"/>
      <c r="WZI5"/>
      <c r="WZJ5"/>
      <c r="WZK5"/>
      <c r="WZL5"/>
      <c r="WZM5"/>
      <c r="WZN5"/>
      <c r="WZO5"/>
      <c r="WZP5"/>
      <c r="WZQ5"/>
      <c r="WZR5"/>
      <c r="WZS5"/>
      <c r="WZT5"/>
      <c r="WZU5"/>
      <c r="WZV5"/>
      <c r="WZW5"/>
      <c r="WZX5"/>
      <c r="WZY5"/>
      <c r="WZZ5"/>
      <c r="XAA5"/>
      <c r="XAB5"/>
      <c r="XAC5"/>
      <c r="XAD5"/>
      <c r="XAE5"/>
      <c r="XAF5"/>
      <c r="XAG5"/>
      <c r="XAH5"/>
      <c r="XAI5"/>
      <c r="XAJ5"/>
      <c r="XAK5"/>
      <c r="XAL5"/>
      <c r="XAM5"/>
      <c r="XAN5"/>
      <c r="XAO5"/>
      <c r="XAP5"/>
      <c r="XAQ5"/>
      <c r="XAR5"/>
      <c r="XAS5"/>
      <c r="XAT5"/>
      <c r="XAU5"/>
      <c r="XAV5"/>
      <c r="XAW5"/>
      <c r="XAX5"/>
      <c r="XAY5"/>
      <c r="XAZ5"/>
      <c r="XBA5"/>
      <c r="XBB5"/>
      <c r="XBC5"/>
      <c r="XBD5"/>
      <c r="XBE5"/>
      <c r="XBF5"/>
      <c r="XBG5"/>
      <c r="XBH5"/>
      <c r="XBI5"/>
      <c r="XBJ5"/>
      <c r="XBK5"/>
      <c r="XBL5"/>
      <c r="XBM5"/>
      <c r="XBN5"/>
      <c r="XBO5"/>
      <c r="XBP5"/>
      <c r="XBQ5"/>
      <c r="XBR5"/>
      <c r="XBS5"/>
      <c r="XBT5"/>
      <c r="XBU5"/>
      <c r="XBV5"/>
      <c r="XBW5"/>
      <c r="XBX5"/>
      <c r="XBY5"/>
      <c r="XBZ5"/>
      <c r="XCA5"/>
      <c r="XCB5"/>
      <c r="XCC5"/>
      <c r="XCD5"/>
      <c r="XCE5"/>
      <c r="XCF5"/>
      <c r="XCG5"/>
      <c r="XCH5"/>
      <c r="XCI5"/>
      <c r="XCJ5"/>
      <c r="XCK5"/>
      <c r="XCL5"/>
      <c r="XCM5"/>
      <c r="XCN5"/>
      <c r="XCO5"/>
      <c r="XCP5"/>
      <c r="XCQ5"/>
      <c r="XCR5"/>
      <c r="XCS5"/>
      <c r="XCT5"/>
      <c r="XCU5"/>
      <c r="XCV5"/>
      <c r="XCW5"/>
      <c r="XCX5"/>
      <c r="XCY5"/>
      <c r="XCZ5"/>
      <c r="XDA5"/>
      <c r="XDB5"/>
      <c r="XDC5"/>
      <c r="XDD5"/>
      <c r="XDE5"/>
      <c r="XDF5"/>
      <c r="XDG5"/>
      <c r="XDH5"/>
      <c r="XDI5"/>
      <c r="XDJ5"/>
      <c r="XDK5"/>
      <c r="XDL5"/>
      <c r="XDM5"/>
      <c r="XDN5"/>
      <c r="XDO5"/>
      <c r="XDP5"/>
      <c r="XDQ5"/>
      <c r="XDR5"/>
      <c r="XDS5"/>
      <c r="XDT5"/>
      <c r="XDU5"/>
      <c r="XDV5"/>
      <c r="XDW5"/>
      <c r="XDX5"/>
      <c r="XDY5"/>
      <c r="XDZ5"/>
      <c r="XEA5"/>
      <c r="XEB5"/>
      <c r="XEC5"/>
      <c r="XED5"/>
      <c r="XEE5"/>
      <c r="XEF5"/>
      <c r="XEG5"/>
      <c r="XEH5"/>
      <c r="XEI5"/>
      <c r="XEJ5"/>
      <c r="XEK5"/>
      <c r="XEL5"/>
      <c r="XEM5"/>
      <c r="XEN5"/>
      <c r="XEO5"/>
      <c r="XEP5"/>
      <c r="XEQ5"/>
      <c r="XER5"/>
      <c r="XES5"/>
      <c r="XET5"/>
      <c r="XEU5"/>
      <c r="XEV5"/>
      <c r="XEW5"/>
      <c r="XEX5"/>
      <c r="XEY5"/>
      <c r="XEZ5"/>
      <c r="XFA5"/>
      <c r="XFB5"/>
      <c r="XFC5"/>
      <c r="XFD5"/>
    </row>
    <row r="6" spans="1:16384" x14ac:dyDescent="0.35">
      <c r="F6" s="677"/>
      <c r="G6" s="677"/>
      <c r="H6" s="650"/>
      <c r="I6" s="650"/>
      <c r="K6" s="631"/>
      <c r="L6" s="631"/>
      <c r="M6" s="631"/>
      <c r="N6" s="631"/>
      <c r="O6" s="651"/>
      <c r="GX6"/>
      <c r="GY6"/>
      <c r="GZ6"/>
      <c r="HA6"/>
      <c r="HB6"/>
      <c r="HC6"/>
      <c r="HD6"/>
      <c r="HE6"/>
      <c r="HF6"/>
      <c r="HG6"/>
      <c r="HH6"/>
      <c r="HI6"/>
      <c r="HJ6"/>
      <c r="HK6"/>
      <c r="HL6"/>
      <c r="HM6"/>
      <c r="HN6"/>
      <c r="HO6"/>
      <c r="HP6"/>
      <c r="HQ6"/>
      <c r="HR6"/>
      <c r="HS6"/>
      <c r="HT6"/>
      <c r="HU6"/>
      <c r="HV6"/>
      <c r="HW6"/>
      <c r="HX6"/>
      <c r="HY6"/>
      <c r="HZ6"/>
      <c r="IA6"/>
      <c r="IB6"/>
      <c r="IC6"/>
      <c r="ID6"/>
      <c r="IE6"/>
      <c r="IF6"/>
      <c r="IG6"/>
      <c r="IH6"/>
      <c r="II6"/>
      <c r="IJ6"/>
      <c r="IK6"/>
      <c r="IL6"/>
      <c r="IM6"/>
      <c r="IN6"/>
      <c r="IO6"/>
      <c r="IP6"/>
      <c r="IQ6"/>
      <c r="IR6"/>
      <c r="IS6"/>
      <c r="IT6"/>
      <c r="IU6"/>
      <c r="IV6"/>
      <c r="IW6"/>
      <c r="IX6"/>
      <c r="IY6"/>
      <c r="IZ6"/>
      <c r="JA6"/>
      <c r="JB6"/>
      <c r="JC6"/>
      <c r="JD6"/>
      <c r="JE6"/>
      <c r="JF6"/>
      <c r="JG6"/>
      <c r="JH6"/>
      <c r="JI6"/>
      <c r="JJ6"/>
      <c r="JK6"/>
      <c r="JL6"/>
      <c r="JM6"/>
      <c r="JN6"/>
      <c r="JO6"/>
      <c r="JP6"/>
      <c r="JQ6"/>
      <c r="JR6"/>
      <c r="JS6"/>
      <c r="JT6"/>
      <c r="JU6"/>
      <c r="JV6"/>
      <c r="JW6"/>
      <c r="JX6"/>
      <c r="JY6"/>
      <c r="JZ6"/>
      <c r="KA6"/>
      <c r="KB6"/>
      <c r="KC6"/>
      <c r="KD6"/>
      <c r="KE6"/>
      <c r="KF6"/>
      <c r="KG6"/>
      <c r="KH6"/>
      <c r="KI6"/>
      <c r="KJ6"/>
      <c r="KK6"/>
      <c r="KL6"/>
      <c r="KM6"/>
      <c r="KN6"/>
      <c r="KO6"/>
      <c r="KP6"/>
      <c r="KQ6"/>
      <c r="KR6"/>
      <c r="KS6"/>
      <c r="KT6"/>
      <c r="KU6"/>
      <c r="KV6"/>
      <c r="KW6"/>
      <c r="KX6"/>
      <c r="KY6"/>
      <c r="KZ6"/>
      <c r="LA6"/>
      <c r="LB6"/>
      <c r="LC6"/>
      <c r="LD6"/>
      <c r="LE6"/>
      <c r="LF6"/>
      <c r="LG6"/>
      <c r="LH6"/>
      <c r="LI6"/>
      <c r="LJ6"/>
      <c r="LK6"/>
      <c r="LL6"/>
      <c r="LM6"/>
      <c r="LN6"/>
      <c r="LO6"/>
      <c r="LP6"/>
      <c r="LQ6"/>
      <c r="LR6"/>
      <c r="LS6"/>
      <c r="LT6"/>
      <c r="LU6"/>
      <c r="LV6"/>
      <c r="LW6"/>
      <c r="LX6"/>
      <c r="LY6"/>
      <c r="LZ6"/>
      <c r="MA6"/>
      <c r="MB6"/>
      <c r="MC6"/>
      <c r="MD6"/>
      <c r="ME6"/>
      <c r="MF6"/>
      <c r="MG6"/>
      <c r="MH6"/>
      <c r="MI6"/>
      <c r="MJ6"/>
      <c r="MK6"/>
      <c r="ML6"/>
      <c r="MM6"/>
      <c r="MN6"/>
      <c r="MO6"/>
      <c r="MP6"/>
      <c r="MQ6"/>
      <c r="MR6"/>
      <c r="MS6"/>
      <c r="MT6"/>
      <c r="MU6"/>
      <c r="MV6"/>
      <c r="MW6"/>
      <c r="MX6"/>
      <c r="MY6"/>
      <c r="MZ6"/>
      <c r="NA6"/>
      <c r="NB6"/>
      <c r="NC6"/>
      <c r="ND6"/>
      <c r="NE6"/>
      <c r="NF6"/>
      <c r="NG6"/>
      <c r="NH6"/>
      <c r="NI6"/>
      <c r="NJ6"/>
      <c r="NK6"/>
      <c r="NL6"/>
      <c r="NM6"/>
      <c r="NN6"/>
      <c r="NO6"/>
      <c r="NP6"/>
      <c r="NQ6"/>
      <c r="NR6"/>
      <c r="NS6"/>
      <c r="NT6"/>
      <c r="NU6"/>
      <c r="NV6"/>
      <c r="NW6"/>
      <c r="NX6"/>
      <c r="NY6"/>
      <c r="NZ6"/>
      <c r="OA6"/>
      <c r="OB6"/>
      <c r="OC6"/>
      <c r="OD6"/>
      <c r="OE6"/>
      <c r="OF6"/>
      <c r="OG6"/>
      <c r="OH6"/>
      <c r="OI6"/>
      <c r="OJ6"/>
      <c r="OK6"/>
      <c r="OL6"/>
      <c r="OM6"/>
      <c r="ON6"/>
      <c r="OO6"/>
      <c r="OP6"/>
      <c r="OQ6"/>
      <c r="OR6"/>
      <c r="OS6"/>
      <c r="OT6"/>
      <c r="OU6"/>
      <c r="OV6"/>
      <c r="OW6"/>
      <c r="OX6"/>
      <c r="OY6"/>
      <c r="OZ6"/>
      <c r="PA6"/>
      <c r="PB6"/>
      <c r="PC6"/>
      <c r="PD6"/>
      <c r="PE6"/>
      <c r="PF6"/>
      <c r="PG6"/>
      <c r="PH6"/>
      <c r="PI6"/>
      <c r="PJ6"/>
      <c r="PK6"/>
      <c r="PL6"/>
      <c r="PM6"/>
      <c r="PN6"/>
      <c r="PO6"/>
      <c r="PP6"/>
      <c r="PQ6"/>
      <c r="PR6"/>
      <c r="PS6"/>
      <c r="PT6"/>
      <c r="PU6"/>
      <c r="PV6"/>
      <c r="PW6"/>
      <c r="PX6"/>
      <c r="PY6"/>
      <c r="PZ6"/>
      <c r="QA6"/>
      <c r="QB6"/>
      <c r="QC6"/>
      <c r="QD6"/>
      <c r="QE6"/>
      <c r="QF6"/>
      <c r="QG6"/>
      <c r="QH6"/>
      <c r="QI6"/>
      <c r="QJ6"/>
      <c r="QK6"/>
      <c r="QL6"/>
      <c r="QM6"/>
      <c r="QN6"/>
      <c r="QO6"/>
      <c r="QP6"/>
      <c r="QQ6"/>
      <c r="QR6"/>
      <c r="QS6"/>
      <c r="QT6"/>
      <c r="QU6"/>
      <c r="QV6"/>
      <c r="QW6"/>
      <c r="QX6"/>
      <c r="QY6"/>
      <c r="QZ6"/>
      <c r="RA6"/>
      <c r="RB6"/>
      <c r="RC6"/>
      <c r="RD6"/>
      <c r="RE6"/>
      <c r="RF6"/>
      <c r="RG6"/>
      <c r="RH6"/>
      <c r="RI6"/>
      <c r="RJ6"/>
      <c r="RK6"/>
      <c r="RL6"/>
      <c r="RM6"/>
      <c r="RN6"/>
      <c r="RO6"/>
      <c r="RP6"/>
      <c r="RQ6"/>
      <c r="RR6"/>
      <c r="RS6"/>
      <c r="RT6"/>
      <c r="RU6"/>
      <c r="RV6"/>
      <c r="RW6"/>
      <c r="RX6"/>
      <c r="RY6"/>
      <c r="RZ6"/>
      <c r="SA6"/>
      <c r="SB6"/>
      <c r="SC6"/>
      <c r="SD6"/>
      <c r="SE6"/>
      <c r="SF6"/>
      <c r="SG6"/>
      <c r="SH6"/>
      <c r="SI6"/>
      <c r="SJ6"/>
      <c r="SK6"/>
      <c r="SL6"/>
      <c r="SM6"/>
      <c r="SN6"/>
      <c r="SO6"/>
      <c r="SP6"/>
      <c r="SQ6"/>
      <c r="SR6"/>
      <c r="SS6"/>
      <c r="ST6"/>
      <c r="SU6"/>
      <c r="SV6"/>
      <c r="SW6"/>
      <c r="SX6"/>
      <c r="SY6"/>
      <c r="SZ6"/>
      <c r="TA6"/>
      <c r="TB6"/>
      <c r="TC6"/>
      <c r="TD6"/>
      <c r="TE6"/>
      <c r="TF6"/>
      <c r="TG6"/>
      <c r="TH6"/>
      <c r="TI6"/>
      <c r="TJ6"/>
      <c r="TK6"/>
      <c r="TL6"/>
      <c r="TM6"/>
      <c r="TN6"/>
      <c r="TO6"/>
      <c r="TP6"/>
      <c r="TQ6"/>
      <c r="TR6"/>
      <c r="TS6"/>
      <c r="TT6"/>
      <c r="TU6"/>
      <c r="TV6"/>
      <c r="TW6"/>
      <c r="TX6"/>
      <c r="TY6"/>
      <c r="TZ6"/>
      <c r="UA6"/>
      <c r="UB6"/>
      <c r="UC6"/>
      <c r="UD6"/>
      <c r="UE6"/>
      <c r="UF6"/>
      <c r="UG6"/>
      <c r="UH6"/>
      <c r="UI6"/>
      <c r="UJ6"/>
      <c r="UK6"/>
      <c r="UL6"/>
      <c r="UM6"/>
      <c r="UN6"/>
      <c r="UO6"/>
      <c r="UP6"/>
      <c r="UQ6"/>
      <c r="UR6"/>
      <c r="US6"/>
      <c r="UT6"/>
      <c r="UU6"/>
      <c r="UV6"/>
      <c r="UW6"/>
      <c r="UX6"/>
      <c r="UY6"/>
      <c r="UZ6"/>
      <c r="VA6"/>
      <c r="VB6"/>
      <c r="VC6"/>
      <c r="VD6"/>
      <c r="VE6"/>
      <c r="VF6"/>
      <c r="VG6"/>
      <c r="VH6"/>
      <c r="VI6"/>
      <c r="VJ6"/>
      <c r="VK6"/>
      <c r="VL6"/>
      <c r="VM6"/>
      <c r="VN6"/>
      <c r="VO6"/>
      <c r="VP6"/>
      <c r="VQ6"/>
      <c r="VR6"/>
      <c r="VS6"/>
      <c r="VT6"/>
      <c r="VU6"/>
      <c r="VV6"/>
      <c r="VW6"/>
      <c r="VX6"/>
      <c r="VY6"/>
      <c r="VZ6"/>
      <c r="WA6"/>
      <c r="WB6"/>
      <c r="WC6"/>
      <c r="WD6"/>
      <c r="WE6"/>
      <c r="WF6"/>
      <c r="WG6"/>
      <c r="WH6"/>
      <c r="WI6"/>
      <c r="WJ6"/>
      <c r="WK6"/>
      <c r="WL6"/>
      <c r="WM6"/>
      <c r="WN6"/>
      <c r="WO6"/>
      <c r="WP6"/>
      <c r="WQ6"/>
      <c r="WR6"/>
      <c r="WS6"/>
      <c r="WT6"/>
      <c r="WU6"/>
      <c r="WV6"/>
      <c r="WW6"/>
      <c r="WX6"/>
      <c r="WY6"/>
      <c r="WZ6"/>
      <c r="XA6"/>
      <c r="XB6"/>
      <c r="XC6"/>
      <c r="XD6"/>
      <c r="XE6"/>
      <c r="XF6"/>
      <c r="XG6"/>
      <c r="XH6"/>
      <c r="XI6"/>
      <c r="XJ6"/>
      <c r="XK6"/>
      <c r="XL6"/>
      <c r="XM6"/>
      <c r="XN6"/>
      <c r="XO6"/>
      <c r="XP6"/>
      <c r="XQ6"/>
      <c r="XR6"/>
      <c r="XS6"/>
      <c r="XT6"/>
      <c r="XU6"/>
      <c r="XV6"/>
      <c r="XW6"/>
      <c r="XX6"/>
      <c r="XY6"/>
      <c r="XZ6"/>
      <c r="YA6"/>
      <c r="YB6"/>
      <c r="YC6"/>
      <c r="YD6"/>
      <c r="YE6"/>
      <c r="YF6"/>
      <c r="YG6"/>
      <c r="YH6"/>
      <c r="YI6"/>
      <c r="YJ6"/>
      <c r="YK6"/>
      <c r="YL6"/>
      <c r="YM6"/>
      <c r="YN6"/>
      <c r="YO6"/>
      <c r="YP6"/>
      <c r="YQ6"/>
      <c r="YR6"/>
      <c r="YS6"/>
      <c r="YT6"/>
      <c r="YU6"/>
      <c r="YV6"/>
      <c r="YW6"/>
      <c r="YX6"/>
      <c r="YY6"/>
      <c r="YZ6"/>
      <c r="ZA6"/>
      <c r="ZB6"/>
      <c r="ZC6"/>
      <c r="ZD6"/>
      <c r="ZE6"/>
      <c r="ZF6"/>
      <c r="ZG6"/>
      <c r="ZH6"/>
      <c r="ZI6"/>
      <c r="ZJ6"/>
      <c r="ZK6"/>
      <c r="ZL6"/>
      <c r="ZM6"/>
      <c r="ZN6"/>
      <c r="ZO6"/>
      <c r="ZP6"/>
      <c r="ZQ6"/>
      <c r="ZR6"/>
      <c r="ZS6"/>
      <c r="ZT6"/>
      <c r="ZU6"/>
      <c r="ZV6"/>
      <c r="ZW6"/>
      <c r="ZX6"/>
      <c r="ZY6"/>
      <c r="ZZ6"/>
      <c r="AAA6"/>
      <c r="AAB6"/>
      <c r="AAC6"/>
      <c r="AAD6"/>
      <c r="AAE6"/>
      <c r="AAF6"/>
      <c r="AAG6"/>
      <c r="AAH6"/>
      <c r="AAI6"/>
      <c r="AAJ6"/>
      <c r="AAK6"/>
      <c r="AAL6"/>
      <c r="AAM6"/>
      <c r="AAN6"/>
      <c r="AAO6"/>
      <c r="AAP6"/>
      <c r="AAQ6"/>
      <c r="AAR6"/>
      <c r="AAS6"/>
      <c r="AAT6"/>
      <c r="AAU6"/>
      <c r="AAV6"/>
      <c r="AAW6"/>
      <c r="AAX6"/>
      <c r="AAY6"/>
      <c r="AAZ6"/>
      <c r="ABA6"/>
      <c r="ABB6"/>
      <c r="ABC6"/>
      <c r="ABD6"/>
      <c r="ABE6"/>
      <c r="ABF6"/>
      <c r="ABG6"/>
      <c r="ABH6"/>
      <c r="ABI6"/>
      <c r="ABJ6"/>
      <c r="ABK6"/>
      <c r="ABL6"/>
      <c r="ABM6"/>
      <c r="ABN6"/>
      <c r="ABO6"/>
      <c r="ABP6"/>
      <c r="ABQ6"/>
      <c r="ABR6"/>
      <c r="ABS6"/>
      <c r="ABT6"/>
      <c r="ABU6"/>
      <c r="ABV6"/>
      <c r="ABW6"/>
      <c r="ABX6"/>
      <c r="ABY6"/>
      <c r="ABZ6"/>
      <c r="ACA6"/>
      <c r="ACB6"/>
      <c r="ACC6"/>
      <c r="ACD6"/>
      <c r="ACE6"/>
      <c r="ACF6"/>
      <c r="ACG6"/>
      <c r="ACH6"/>
      <c r="ACI6"/>
      <c r="ACJ6"/>
      <c r="ACK6"/>
      <c r="ACL6"/>
      <c r="ACM6"/>
      <c r="ACN6"/>
      <c r="ACO6"/>
      <c r="ACP6"/>
      <c r="ACQ6"/>
      <c r="ACR6"/>
      <c r="ACS6"/>
      <c r="ACT6"/>
      <c r="ACU6"/>
      <c r="ACV6"/>
      <c r="ACW6"/>
      <c r="ACX6"/>
      <c r="ACY6"/>
      <c r="ACZ6"/>
      <c r="ADA6"/>
      <c r="ADB6"/>
      <c r="ADC6"/>
      <c r="ADD6"/>
      <c r="ADE6"/>
      <c r="ADF6"/>
      <c r="ADG6"/>
      <c r="ADH6"/>
      <c r="ADI6"/>
      <c r="ADJ6"/>
      <c r="ADK6"/>
      <c r="ADL6"/>
      <c r="ADM6"/>
      <c r="ADN6"/>
      <c r="ADO6"/>
      <c r="ADP6"/>
      <c r="ADQ6"/>
      <c r="ADR6"/>
      <c r="ADS6"/>
      <c r="ADT6"/>
      <c r="ADU6"/>
      <c r="ADV6"/>
      <c r="ADW6"/>
      <c r="ADX6"/>
      <c r="ADY6"/>
      <c r="ADZ6"/>
      <c r="AEA6"/>
      <c r="AEB6"/>
      <c r="AEC6"/>
      <c r="AED6"/>
      <c r="AEE6"/>
      <c r="AEF6"/>
      <c r="AEG6"/>
      <c r="AEH6"/>
      <c r="AEI6"/>
      <c r="AEJ6"/>
      <c r="AEK6"/>
      <c r="AEL6"/>
      <c r="AEM6"/>
      <c r="AEN6"/>
      <c r="AEO6"/>
      <c r="AEP6"/>
      <c r="AEQ6"/>
      <c r="AER6"/>
      <c r="AES6"/>
      <c r="AET6"/>
      <c r="AEU6"/>
      <c r="AEV6"/>
      <c r="AEW6"/>
      <c r="AEX6"/>
      <c r="AEY6"/>
      <c r="AEZ6"/>
      <c r="AFA6"/>
      <c r="AFB6"/>
      <c r="AFC6"/>
      <c r="AFD6"/>
      <c r="AFE6"/>
      <c r="AFF6"/>
      <c r="AFG6"/>
      <c r="AFH6"/>
      <c r="AFI6"/>
      <c r="AFJ6"/>
      <c r="AFK6"/>
      <c r="AFL6"/>
      <c r="AFM6"/>
      <c r="AFN6"/>
      <c r="AFO6"/>
      <c r="AFP6"/>
      <c r="AFQ6"/>
      <c r="AFR6"/>
      <c r="AFS6"/>
      <c r="AFT6"/>
      <c r="AFU6"/>
      <c r="AFV6"/>
      <c r="AFW6"/>
      <c r="AFX6"/>
      <c r="AFY6"/>
      <c r="AFZ6"/>
      <c r="AGA6"/>
      <c r="AGB6"/>
      <c r="AGC6"/>
      <c r="AGD6"/>
      <c r="AGE6"/>
      <c r="AGF6"/>
      <c r="AGG6"/>
      <c r="AGH6"/>
      <c r="AGI6"/>
      <c r="AGJ6"/>
      <c r="AGK6"/>
      <c r="AGL6"/>
      <c r="AGM6"/>
      <c r="AGN6"/>
      <c r="AGO6"/>
      <c r="AGP6"/>
      <c r="AGQ6"/>
      <c r="AGR6"/>
      <c r="AGS6"/>
      <c r="AGT6"/>
      <c r="AGU6"/>
      <c r="AGV6"/>
      <c r="AGW6"/>
      <c r="AGX6"/>
      <c r="AGY6"/>
      <c r="AGZ6"/>
      <c r="AHA6"/>
      <c r="AHB6"/>
      <c r="AHC6"/>
      <c r="AHD6"/>
      <c r="AHE6"/>
      <c r="AHF6"/>
      <c r="AHG6"/>
      <c r="AHH6"/>
      <c r="AHI6"/>
      <c r="AHJ6"/>
      <c r="AHK6"/>
      <c r="AHL6"/>
      <c r="AHM6"/>
      <c r="AHN6"/>
      <c r="AHO6"/>
      <c r="AHP6"/>
      <c r="AHQ6"/>
      <c r="AHR6"/>
      <c r="AHS6"/>
      <c r="AHT6"/>
      <c r="AHU6"/>
      <c r="AHV6"/>
      <c r="AHW6"/>
      <c r="AHX6"/>
      <c r="AHY6"/>
      <c r="AHZ6"/>
      <c r="AIA6"/>
      <c r="AIB6"/>
      <c r="AIC6"/>
      <c r="AID6"/>
      <c r="AIE6"/>
      <c r="AIF6"/>
      <c r="AIG6"/>
      <c r="AIH6"/>
      <c r="AII6"/>
      <c r="AIJ6"/>
      <c r="AIK6"/>
      <c r="AIL6"/>
      <c r="AIM6"/>
      <c r="AIN6"/>
      <c r="AIO6"/>
      <c r="AIP6"/>
      <c r="AIQ6"/>
      <c r="AIR6"/>
      <c r="AIS6"/>
      <c r="AIT6"/>
      <c r="AIU6"/>
      <c r="AIV6"/>
      <c r="AIW6"/>
      <c r="AIX6"/>
      <c r="AIY6"/>
      <c r="AIZ6"/>
      <c r="AJA6"/>
      <c r="AJB6"/>
      <c r="AJC6"/>
      <c r="AJD6"/>
      <c r="AJE6"/>
      <c r="AJF6"/>
      <c r="AJG6"/>
      <c r="AJH6"/>
      <c r="AJI6"/>
      <c r="AJJ6"/>
      <c r="AJK6"/>
      <c r="AJL6"/>
      <c r="AJM6"/>
      <c r="AJN6"/>
      <c r="AJO6"/>
      <c r="AJP6"/>
      <c r="AJQ6"/>
      <c r="AJR6"/>
      <c r="AJS6"/>
      <c r="AJT6"/>
      <c r="AJU6"/>
      <c r="AJV6"/>
      <c r="AJW6"/>
      <c r="AJX6"/>
      <c r="AJY6"/>
      <c r="AJZ6"/>
      <c r="AKA6"/>
      <c r="AKB6"/>
      <c r="AKC6"/>
      <c r="AKD6"/>
      <c r="AKE6"/>
      <c r="AKF6"/>
      <c r="AKG6"/>
      <c r="AKH6"/>
      <c r="AKI6"/>
      <c r="AKJ6"/>
      <c r="AKK6"/>
      <c r="AKL6"/>
      <c r="AKM6"/>
      <c r="AKN6"/>
      <c r="AKO6"/>
      <c r="AKP6"/>
      <c r="AKQ6"/>
      <c r="AKR6"/>
      <c r="AKS6"/>
      <c r="AKT6"/>
      <c r="AKU6"/>
      <c r="AKV6"/>
      <c r="AKW6"/>
      <c r="AKX6"/>
      <c r="AKY6"/>
      <c r="AKZ6"/>
      <c r="ALA6"/>
      <c r="ALB6"/>
      <c r="ALC6"/>
      <c r="ALD6"/>
      <c r="ALE6"/>
      <c r="ALF6"/>
      <c r="ALG6"/>
      <c r="ALH6"/>
      <c r="ALI6"/>
      <c r="ALJ6"/>
      <c r="ALK6"/>
      <c r="ALL6"/>
      <c r="ALM6"/>
      <c r="ALN6"/>
      <c r="ALO6"/>
      <c r="ALP6"/>
      <c r="ALQ6"/>
      <c r="ALR6"/>
      <c r="ALS6"/>
      <c r="ALT6"/>
      <c r="ALU6"/>
      <c r="ALV6"/>
      <c r="ALW6"/>
      <c r="ALX6"/>
      <c r="ALY6"/>
      <c r="ALZ6"/>
      <c r="AMA6"/>
      <c r="AMB6"/>
      <c r="AMC6"/>
      <c r="AMD6"/>
      <c r="AME6"/>
      <c r="AMF6"/>
      <c r="AMG6"/>
      <c r="AMH6"/>
      <c r="AMI6"/>
      <c r="AMJ6"/>
      <c r="AMK6"/>
      <c r="AML6"/>
      <c r="AMM6"/>
      <c r="AMN6"/>
      <c r="AMO6"/>
      <c r="AMP6"/>
      <c r="AMQ6"/>
      <c r="AMR6"/>
      <c r="AMS6"/>
      <c r="AMT6"/>
      <c r="AMU6"/>
      <c r="AMV6"/>
      <c r="AMW6"/>
      <c r="AMX6"/>
      <c r="AMY6"/>
      <c r="AMZ6"/>
      <c r="ANA6"/>
      <c r="ANB6"/>
      <c r="ANC6"/>
      <c r="AND6"/>
      <c r="ANE6"/>
      <c r="ANF6"/>
      <c r="ANG6"/>
      <c r="ANH6"/>
      <c r="ANI6"/>
      <c r="ANJ6"/>
      <c r="ANK6"/>
      <c r="ANL6"/>
      <c r="ANM6"/>
      <c r="ANN6"/>
      <c r="ANO6"/>
      <c r="ANP6"/>
      <c r="ANQ6"/>
      <c r="ANR6"/>
      <c r="ANS6"/>
      <c r="ANT6"/>
      <c r="ANU6"/>
      <c r="ANV6"/>
      <c r="ANW6"/>
      <c r="ANX6"/>
      <c r="ANY6"/>
      <c r="ANZ6"/>
      <c r="AOA6"/>
      <c r="AOB6"/>
      <c r="AOC6"/>
      <c r="AOD6"/>
      <c r="AOE6"/>
      <c r="AOF6"/>
      <c r="AOG6"/>
      <c r="AOH6"/>
      <c r="AOI6"/>
      <c r="AOJ6"/>
      <c r="AOK6"/>
      <c r="AOL6"/>
      <c r="AOM6"/>
      <c r="AON6"/>
      <c r="AOO6"/>
      <c r="AOP6"/>
      <c r="AOQ6"/>
      <c r="AOR6"/>
      <c r="AOS6"/>
      <c r="AOT6"/>
      <c r="AOU6"/>
      <c r="AOV6"/>
      <c r="AOW6"/>
      <c r="AOX6"/>
      <c r="AOY6"/>
      <c r="AOZ6"/>
      <c r="APA6"/>
      <c r="APB6"/>
      <c r="APC6"/>
      <c r="APD6"/>
      <c r="APE6"/>
      <c r="APF6"/>
      <c r="APG6"/>
      <c r="APH6"/>
      <c r="API6"/>
      <c r="APJ6"/>
      <c r="APK6"/>
      <c r="APL6"/>
      <c r="APM6"/>
      <c r="APN6"/>
      <c r="APO6"/>
      <c r="APP6"/>
      <c r="APQ6"/>
      <c r="APR6"/>
      <c r="APS6"/>
      <c r="APT6"/>
      <c r="APU6"/>
      <c r="APV6"/>
      <c r="APW6"/>
      <c r="APX6"/>
      <c r="APY6"/>
      <c r="APZ6"/>
      <c r="AQA6"/>
      <c r="AQB6"/>
      <c r="AQC6"/>
      <c r="AQD6"/>
      <c r="AQE6"/>
      <c r="AQF6"/>
      <c r="AQG6"/>
      <c r="AQH6"/>
      <c r="AQI6"/>
      <c r="AQJ6"/>
      <c r="AQK6"/>
      <c r="AQL6"/>
      <c r="AQM6"/>
      <c r="AQN6"/>
      <c r="AQO6"/>
      <c r="AQP6"/>
      <c r="AQQ6"/>
      <c r="AQR6"/>
      <c r="AQS6"/>
      <c r="AQT6"/>
      <c r="AQU6"/>
      <c r="AQV6"/>
      <c r="AQW6"/>
      <c r="AQX6"/>
      <c r="AQY6"/>
      <c r="AQZ6"/>
      <c r="ARA6"/>
      <c r="ARB6"/>
      <c r="ARC6"/>
      <c r="ARD6"/>
      <c r="ARE6"/>
      <c r="ARF6"/>
      <c r="ARG6"/>
      <c r="ARH6"/>
      <c r="ARI6"/>
      <c r="ARJ6"/>
      <c r="ARK6"/>
      <c r="ARL6"/>
      <c r="ARM6"/>
      <c r="ARN6"/>
      <c r="ARO6"/>
      <c r="ARP6"/>
      <c r="ARQ6"/>
      <c r="ARR6"/>
      <c r="ARS6"/>
      <c r="ART6"/>
      <c r="ARU6"/>
      <c r="ARV6"/>
      <c r="ARW6"/>
      <c r="ARX6"/>
      <c r="ARY6"/>
      <c r="ARZ6"/>
      <c r="ASA6"/>
      <c r="ASB6"/>
      <c r="ASC6"/>
      <c r="ASD6"/>
      <c r="ASE6"/>
      <c r="ASF6"/>
      <c r="ASG6"/>
      <c r="ASH6"/>
      <c r="ASI6"/>
      <c r="ASJ6"/>
      <c r="ASK6"/>
      <c r="ASL6"/>
      <c r="ASM6"/>
      <c r="ASN6"/>
      <c r="ASO6"/>
      <c r="ASP6"/>
      <c r="ASQ6"/>
      <c r="ASR6"/>
      <c r="ASS6"/>
      <c r="AST6"/>
      <c r="ASU6"/>
      <c r="ASV6"/>
      <c r="ASW6"/>
      <c r="ASX6"/>
      <c r="ASY6"/>
      <c r="ASZ6"/>
      <c r="ATA6"/>
      <c r="ATB6"/>
      <c r="ATC6"/>
      <c r="ATD6"/>
      <c r="ATE6"/>
      <c r="ATF6"/>
      <c r="ATG6"/>
      <c r="ATH6"/>
      <c r="ATI6"/>
      <c r="ATJ6"/>
      <c r="ATK6"/>
      <c r="ATL6"/>
      <c r="ATM6"/>
      <c r="ATN6"/>
      <c r="ATO6"/>
      <c r="ATP6"/>
      <c r="ATQ6"/>
      <c r="ATR6"/>
      <c r="ATS6"/>
      <c r="ATT6"/>
      <c r="ATU6"/>
      <c r="ATV6"/>
      <c r="ATW6"/>
      <c r="ATX6"/>
      <c r="ATY6"/>
      <c r="ATZ6"/>
      <c r="AUA6"/>
      <c r="AUB6"/>
      <c r="AUC6"/>
      <c r="AUD6"/>
      <c r="AUE6"/>
      <c r="AUF6"/>
      <c r="AUG6"/>
      <c r="AUH6"/>
      <c r="AUI6"/>
      <c r="AUJ6"/>
      <c r="AUK6"/>
      <c r="AUL6"/>
      <c r="AUM6"/>
      <c r="AUN6"/>
      <c r="AUO6"/>
      <c r="AUP6"/>
      <c r="AUQ6"/>
      <c r="AUR6"/>
      <c r="AUS6"/>
      <c r="AUT6"/>
      <c r="AUU6"/>
      <c r="AUV6"/>
      <c r="AUW6"/>
      <c r="AUX6"/>
      <c r="AUY6"/>
      <c r="AUZ6"/>
      <c r="AVA6"/>
      <c r="AVB6"/>
      <c r="AVC6"/>
      <c r="AVD6"/>
      <c r="AVE6"/>
      <c r="AVF6"/>
      <c r="AVG6"/>
      <c r="AVH6"/>
      <c r="AVI6"/>
      <c r="AVJ6"/>
      <c r="AVK6"/>
      <c r="AVL6"/>
      <c r="AVM6"/>
      <c r="AVN6"/>
      <c r="AVO6"/>
      <c r="AVP6"/>
      <c r="AVQ6"/>
      <c r="AVR6"/>
      <c r="AVS6"/>
      <c r="AVT6"/>
      <c r="AVU6"/>
      <c r="AVV6"/>
      <c r="AVW6"/>
      <c r="AVX6"/>
      <c r="AVY6"/>
      <c r="AVZ6"/>
      <c r="AWA6"/>
      <c r="AWB6"/>
      <c r="AWC6"/>
      <c r="AWD6"/>
      <c r="AWE6"/>
      <c r="AWF6"/>
      <c r="AWG6"/>
      <c r="AWH6"/>
      <c r="AWI6"/>
      <c r="AWJ6"/>
      <c r="AWK6"/>
      <c r="AWL6"/>
      <c r="AWM6"/>
      <c r="AWN6"/>
      <c r="AWO6"/>
      <c r="AWP6"/>
      <c r="AWQ6"/>
      <c r="AWR6"/>
      <c r="AWS6"/>
      <c r="AWT6"/>
      <c r="AWU6"/>
      <c r="AWV6"/>
      <c r="AWW6"/>
      <c r="AWX6"/>
      <c r="AWY6"/>
      <c r="AWZ6"/>
      <c r="AXA6"/>
      <c r="AXB6"/>
      <c r="AXC6"/>
      <c r="AXD6"/>
      <c r="AXE6"/>
      <c r="AXF6"/>
      <c r="AXG6"/>
      <c r="AXH6"/>
      <c r="AXI6"/>
      <c r="AXJ6"/>
      <c r="AXK6"/>
      <c r="AXL6"/>
      <c r="AXM6"/>
      <c r="AXN6"/>
      <c r="AXO6"/>
      <c r="AXP6"/>
      <c r="AXQ6"/>
      <c r="AXR6"/>
      <c r="AXS6"/>
      <c r="AXT6"/>
      <c r="AXU6"/>
      <c r="AXV6"/>
      <c r="AXW6"/>
      <c r="AXX6"/>
      <c r="AXY6"/>
      <c r="AXZ6"/>
      <c r="AYA6"/>
      <c r="AYB6"/>
      <c r="AYC6"/>
      <c r="AYD6"/>
      <c r="AYE6"/>
      <c r="AYF6"/>
      <c r="AYG6"/>
      <c r="AYH6"/>
      <c r="AYI6"/>
      <c r="AYJ6"/>
      <c r="AYK6"/>
      <c r="AYL6"/>
      <c r="AYM6"/>
      <c r="AYN6"/>
      <c r="AYO6"/>
      <c r="AYP6"/>
      <c r="AYQ6"/>
      <c r="AYR6"/>
      <c r="AYS6"/>
      <c r="AYT6"/>
      <c r="AYU6"/>
      <c r="AYV6"/>
      <c r="AYW6"/>
      <c r="AYX6"/>
      <c r="AYY6"/>
      <c r="AYZ6"/>
      <c r="AZA6"/>
      <c r="AZB6"/>
      <c r="AZC6"/>
      <c r="AZD6"/>
      <c r="AZE6"/>
      <c r="AZF6"/>
      <c r="AZG6"/>
      <c r="AZH6"/>
      <c r="AZI6"/>
      <c r="AZJ6"/>
      <c r="AZK6"/>
      <c r="AZL6"/>
      <c r="AZM6"/>
      <c r="AZN6"/>
      <c r="AZO6"/>
      <c r="AZP6"/>
      <c r="AZQ6"/>
      <c r="AZR6"/>
      <c r="AZS6"/>
      <c r="AZT6"/>
      <c r="AZU6"/>
      <c r="AZV6"/>
      <c r="AZW6"/>
      <c r="AZX6"/>
      <c r="AZY6"/>
      <c r="AZZ6"/>
      <c r="BAA6"/>
      <c r="BAB6"/>
      <c r="BAC6"/>
      <c r="BAD6"/>
      <c r="BAE6"/>
      <c r="BAF6"/>
      <c r="BAG6"/>
      <c r="BAH6"/>
      <c r="BAI6"/>
      <c r="BAJ6"/>
      <c r="BAK6"/>
      <c r="BAL6"/>
      <c r="BAM6"/>
      <c r="BAN6"/>
      <c r="BAO6"/>
      <c r="BAP6"/>
      <c r="BAQ6"/>
      <c r="BAR6"/>
      <c r="BAS6"/>
      <c r="BAT6"/>
      <c r="BAU6"/>
      <c r="BAV6"/>
      <c r="BAW6"/>
      <c r="BAX6"/>
      <c r="BAY6"/>
      <c r="BAZ6"/>
      <c r="BBA6"/>
      <c r="BBB6"/>
      <c r="BBC6"/>
      <c r="BBD6"/>
      <c r="BBE6"/>
      <c r="BBF6"/>
      <c r="BBG6"/>
      <c r="BBH6"/>
      <c r="BBI6"/>
      <c r="BBJ6"/>
      <c r="BBK6"/>
      <c r="BBL6"/>
      <c r="BBM6"/>
      <c r="BBN6"/>
      <c r="BBO6"/>
      <c r="BBP6"/>
      <c r="BBQ6"/>
      <c r="BBR6"/>
      <c r="BBS6"/>
      <c r="BBT6"/>
      <c r="BBU6"/>
      <c r="BBV6"/>
      <c r="BBW6"/>
      <c r="BBX6"/>
      <c r="BBY6"/>
      <c r="BBZ6"/>
      <c r="BCA6"/>
      <c r="BCB6"/>
      <c r="BCC6"/>
      <c r="BCD6"/>
      <c r="BCE6"/>
      <c r="BCF6"/>
      <c r="BCG6"/>
      <c r="BCH6"/>
      <c r="BCI6"/>
      <c r="BCJ6"/>
      <c r="BCK6"/>
      <c r="BCL6"/>
      <c r="BCM6"/>
      <c r="BCN6"/>
      <c r="BCO6"/>
      <c r="BCP6"/>
      <c r="BCQ6"/>
      <c r="BCR6"/>
      <c r="BCS6"/>
      <c r="BCT6"/>
      <c r="BCU6"/>
      <c r="BCV6"/>
      <c r="BCW6"/>
      <c r="BCX6"/>
      <c r="BCY6"/>
      <c r="BCZ6"/>
      <c r="BDA6"/>
      <c r="BDB6"/>
      <c r="BDC6"/>
      <c r="BDD6"/>
      <c r="BDE6"/>
      <c r="BDF6"/>
      <c r="BDG6"/>
      <c r="BDH6"/>
      <c r="BDI6"/>
      <c r="BDJ6"/>
      <c r="BDK6"/>
      <c r="BDL6"/>
      <c r="BDM6"/>
      <c r="BDN6"/>
      <c r="BDO6"/>
      <c r="BDP6"/>
      <c r="BDQ6"/>
      <c r="BDR6"/>
      <c r="BDS6"/>
      <c r="BDT6"/>
      <c r="BDU6"/>
      <c r="BDV6"/>
      <c r="BDW6"/>
      <c r="BDX6"/>
      <c r="BDY6"/>
      <c r="BDZ6"/>
      <c r="BEA6"/>
      <c r="BEB6"/>
      <c r="BEC6"/>
      <c r="BED6"/>
      <c r="BEE6"/>
      <c r="BEF6"/>
      <c r="BEG6"/>
      <c r="BEH6"/>
      <c r="BEI6"/>
      <c r="BEJ6"/>
      <c r="BEK6"/>
      <c r="BEL6"/>
      <c r="BEM6"/>
      <c r="BEN6"/>
      <c r="BEO6"/>
      <c r="BEP6"/>
      <c r="BEQ6"/>
      <c r="BER6"/>
      <c r="BES6"/>
      <c r="BET6"/>
      <c r="BEU6"/>
      <c r="BEV6"/>
      <c r="BEW6"/>
      <c r="BEX6"/>
      <c r="BEY6"/>
      <c r="BEZ6"/>
      <c r="BFA6"/>
      <c r="BFB6"/>
      <c r="BFC6"/>
      <c r="BFD6"/>
      <c r="BFE6"/>
      <c r="BFF6"/>
      <c r="BFG6"/>
      <c r="BFH6"/>
      <c r="BFI6"/>
      <c r="BFJ6"/>
      <c r="BFK6"/>
      <c r="BFL6"/>
      <c r="BFM6"/>
      <c r="BFN6"/>
      <c r="BFO6"/>
      <c r="BFP6"/>
      <c r="BFQ6"/>
      <c r="BFR6"/>
      <c r="BFS6"/>
      <c r="BFT6"/>
      <c r="BFU6"/>
      <c r="BFV6"/>
      <c r="BFW6"/>
      <c r="BFX6"/>
      <c r="BFY6"/>
      <c r="BFZ6"/>
      <c r="BGA6"/>
      <c r="BGB6"/>
      <c r="BGC6"/>
      <c r="BGD6"/>
      <c r="BGE6"/>
      <c r="BGF6"/>
      <c r="BGG6"/>
      <c r="BGH6"/>
      <c r="BGI6"/>
      <c r="BGJ6"/>
      <c r="BGK6"/>
      <c r="BGL6"/>
      <c r="BGM6"/>
      <c r="BGN6"/>
      <c r="BGO6"/>
      <c r="BGP6"/>
      <c r="BGQ6"/>
      <c r="BGR6"/>
      <c r="BGS6"/>
      <c r="BGT6"/>
      <c r="BGU6"/>
      <c r="BGV6"/>
      <c r="BGW6"/>
      <c r="BGX6"/>
      <c r="BGY6"/>
      <c r="BGZ6"/>
      <c r="BHA6"/>
      <c r="BHB6"/>
      <c r="BHC6"/>
      <c r="BHD6"/>
      <c r="BHE6"/>
      <c r="BHF6"/>
      <c r="BHG6"/>
      <c r="BHH6"/>
      <c r="BHI6"/>
      <c r="BHJ6"/>
      <c r="BHK6"/>
      <c r="BHL6"/>
      <c r="BHM6"/>
      <c r="BHN6"/>
      <c r="BHO6"/>
      <c r="BHP6"/>
      <c r="BHQ6"/>
      <c r="BHR6"/>
      <c r="BHS6"/>
      <c r="BHT6"/>
      <c r="BHU6"/>
      <c r="BHV6"/>
      <c r="BHW6"/>
      <c r="BHX6"/>
      <c r="BHY6"/>
      <c r="BHZ6"/>
      <c r="BIA6"/>
      <c r="BIB6"/>
      <c r="BIC6"/>
      <c r="BID6"/>
      <c r="BIE6"/>
      <c r="BIF6"/>
      <c r="BIG6"/>
      <c r="BIH6"/>
      <c r="BII6"/>
      <c r="BIJ6"/>
      <c r="BIK6"/>
      <c r="BIL6"/>
      <c r="BIM6"/>
      <c r="BIN6"/>
      <c r="BIO6"/>
      <c r="BIP6"/>
      <c r="BIQ6"/>
      <c r="BIR6"/>
      <c r="BIS6"/>
      <c r="BIT6"/>
      <c r="BIU6"/>
      <c r="BIV6"/>
      <c r="BIW6"/>
      <c r="BIX6"/>
      <c r="BIY6"/>
      <c r="BIZ6"/>
      <c r="BJA6"/>
      <c r="BJB6"/>
      <c r="BJC6"/>
      <c r="BJD6"/>
      <c r="BJE6"/>
      <c r="BJF6"/>
      <c r="BJG6"/>
      <c r="BJH6"/>
      <c r="BJI6"/>
      <c r="BJJ6"/>
      <c r="BJK6"/>
      <c r="BJL6"/>
      <c r="BJM6"/>
      <c r="BJN6"/>
      <c r="BJO6"/>
      <c r="BJP6"/>
      <c r="BJQ6"/>
      <c r="BJR6"/>
      <c r="BJS6"/>
      <c r="BJT6"/>
      <c r="BJU6"/>
      <c r="BJV6"/>
      <c r="BJW6"/>
      <c r="BJX6"/>
      <c r="BJY6"/>
      <c r="BJZ6"/>
      <c r="BKA6"/>
      <c r="BKB6"/>
      <c r="BKC6"/>
      <c r="BKD6"/>
      <c r="BKE6"/>
      <c r="BKF6"/>
      <c r="BKG6"/>
      <c r="BKH6"/>
      <c r="BKI6"/>
      <c r="BKJ6"/>
      <c r="BKK6"/>
      <c r="BKL6"/>
      <c r="BKM6"/>
      <c r="BKN6"/>
      <c r="BKO6"/>
      <c r="BKP6"/>
      <c r="BKQ6"/>
      <c r="BKR6"/>
      <c r="BKS6"/>
      <c r="BKT6"/>
      <c r="BKU6"/>
      <c r="BKV6"/>
      <c r="BKW6"/>
      <c r="BKX6"/>
      <c r="BKY6"/>
      <c r="BKZ6"/>
      <c r="BLA6"/>
      <c r="BLB6"/>
      <c r="BLC6"/>
      <c r="BLD6"/>
      <c r="BLE6"/>
      <c r="BLF6"/>
      <c r="BLG6"/>
      <c r="BLH6"/>
      <c r="BLI6"/>
      <c r="BLJ6"/>
      <c r="BLK6"/>
      <c r="BLL6"/>
      <c r="BLM6"/>
      <c r="BLN6"/>
      <c r="BLO6"/>
      <c r="BLP6"/>
      <c r="BLQ6"/>
      <c r="BLR6"/>
      <c r="BLS6"/>
      <c r="BLT6"/>
      <c r="BLU6"/>
      <c r="BLV6"/>
      <c r="BLW6"/>
      <c r="BLX6"/>
      <c r="BLY6"/>
      <c r="BLZ6"/>
      <c r="BMA6"/>
      <c r="BMB6"/>
      <c r="BMC6"/>
      <c r="BMD6"/>
      <c r="BME6"/>
      <c r="BMF6"/>
      <c r="BMG6"/>
      <c r="BMH6"/>
      <c r="BMI6"/>
      <c r="BMJ6"/>
      <c r="BMK6"/>
      <c r="BML6"/>
      <c r="BMM6"/>
      <c r="BMN6"/>
      <c r="BMO6"/>
      <c r="BMP6"/>
      <c r="BMQ6"/>
      <c r="BMR6"/>
      <c r="BMS6"/>
      <c r="BMT6"/>
      <c r="BMU6"/>
      <c r="BMV6"/>
      <c r="BMW6"/>
      <c r="BMX6"/>
      <c r="BMY6"/>
      <c r="BMZ6"/>
      <c r="BNA6"/>
      <c r="BNB6"/>
      <c r="BNC6"/>
      <c r="BND6"/>
      <c r="BNE6"/>
      <c r="BNF6"/>
      <c r="BNG6"/>
      <c r="BNH6"/>
      <c r="BNI6"/>
      <c r="BNJ6"/>
      <c r="BNK6"/>
      <c r="BNL6"/>
      <c r="BNM6"/>
      <c r="BNN6"/>
      <c r="BNO6"/>
      <c r="BNP6"/>
      <c r="BNQ6"/>
      <c r="BNR6"/>
      <c r="BNS6"/>
      <c r="BNT6"/>
      <c r="BNU6"/>
      <c r="BNV6"/>
      <c r="BNW6"/>
      <c r="BNX6"/>
      <c r="BNY6"/>
      <c r="BNZ6"/>
      <c r="BOA6"/>
      <c r="BOB6"/>
      <c r="BOC6"/>
      <c r="BOD6"/>
      <c r="BOE6"/>
      <c r="BOF6"/>
      <c r="BOG6"/>
      <c r="BOH6"/>
      <c r="BOI6"/>
      <c r="BOJ6"/>
      <c r="BOK6"/>
      <c r="BOL6"/>
      <c r="BOM6"/>
      <c r="BON6"/>
      <c r="BOO6"/>
      <c r="BOP6"/>
      <c r="BOQ6"/>
      <c r="BOR6"/>
      <c r="BOS6"/>
      <c r="BOT6"/>
      <c r="BOU6"/>
      <c r="BOV6"/>
      <c r="BOW6"/>
      <c r="BOX6"/>
      <c r="BOY6"/>
      <c r="BOZ6"/>
      <c r="BPA6"/>
      <c r="BPB6"/>
      <c r="BPC6"/>
      <c r="BPD6"/>
      <c r="BPE6"/>
      <c r="BPF6"/>
      <c r="BPG6"/>
      <c r="BPH6"/>
      <c r="BPI6"/>
      <c r="BPJ6"/>
      <c r="BPK6"/>
      <c r="BPL6"/>
      <c r="BPM6"/>
      <c r="BPN6"/>
      <c r="BPO6"/>
      <c r="BPP6"/>
      <c r="BPQ6"/>
      <c r="BPR6"/>
      <c r="BPS6"/>
      <c r="BPT6"/>
      <c r="BPU6"/>
      <c r="BPV6"/>
      <c r="BPW6"/>
      <c r="BPX6"/>
      <c r="BPY6"/>
      <c r="BPZ6"/>
      <c r="BQA6"/>
      <c r="BQB6"/>
      <c r="BQC6"/>
      <c r="BQD6"/>
      <c r="BQE6"/>
      <c r="BQF6"/>
      <c r="BQG6"/>
      <c r="BQH6"/>
      <c r="BQI6"/>
      <c r="BQJ6"/>
      <c r="BQK6"/>
      <c r="BQL6"/>
      <c r="BQM6"/>
      <c r="BQN6"/>
      <c r="BQO6"/>
      <c r="BQP6"/>
      <c r="BQQ6"/>
      <c r="BQR6"/>
      <c r="BQS6"/>
      <c r="BQT6"/>
      <c r="BQU6"/>
      <c r="BQV6"/>
      <c r="BQW6"/>
      <c r="BQX6"/>
      <c r="BQY6"/>
      <c r="BQZ6"/>
      <c r="BRA6"/>
      <c r="BRB6"/>
      <c r="BRC6"/>
      <c r="BRD6"/>
      <c r="BRE6"/>
      <c r="BRF6"/>
      <c r="BRG6"/>
      <c r="BRH6"/>
      <c r="BRI6"/>
      <c r="BRJ6"/>
      <c r="BRK6"/>
      <c r="BRL6"/>
      <c r="BRM6"/>
      <c r="BRN6"/>
      <c r="BRO6"/>
      <c r="BRP6"/>
      <c r="BRQ6"/>
      <c r="BRR6"/>
      <c r="BRS6"/>
      <c r="BRT6"/>
      <c r="BRU6"/>
      <c r="BRV6"/>
      <c r="BRW6"/>
      <c r="BRX6"/>
      <c r="BRY6"/>
      <c r="BRZ6"/>
      <c r="BSA6"/>
      <c r="BSB6"/>
      <c r="BSC6"/>
      <c r="BSD6"/>
      <c r="BSE6"/>
      <c r="BSF6"/>
      <c r="BSG6"/>
      <c r="BSH6"/>
      <c r="BSI6"/>
      <c r="BSJ6"/>
      <c r="BSK6"/>
      <c r="BSL6"/>
      <c r="BSM6"/>
      <c r="BSN6"/>
      <c r="BSO6"/>
      <c r="BSP6"/>
      <c r="BSQ6"/>
      <c r="BSR6"/>
      <c r="BSS6"/>
      <c r="BST6"/>
      <c r="BSU6"/>
      <c r="BSV6"/>
      <c r="BSW6"/>
      <c r="BSX6"/>
      <c r="BSY6"/>
      <c r="BSZ6"/>
      <c r="BTA6"/>
      <c r="BTB6"/>
      <c r="BTC6"/>
      <c r="BTD6"/>
      <c r="BTE6"/>
      <c r="BTF6"/>
      <c r="BTG6"/>
      <c r="BTH6"/>
      <c r="BTI6"/>
      <c r="BTJ6"/>
      <c r="BTK6"/>
      <c r="BTL6"/>
      <c r="BTM6"/>
      <c r="BTN6"/>
      <c r="BTO6"/>
      <c r="BTP6"/>
      <c r="BTQ6"/>
      <c r="BTR6"/>
      <c r="BTS6"/>
      <c r="BTT6"/>
      <c r="BTU6"/>
      <c r="BTV6"/>
      <c r="BTW6"/>
      <c r="BTX6"/>
      <c r="BTY6"/>
      <c r="BTZ6"/>
      <c r="BUA6"/>
      <c r="BUB6"/>
      <c r="BUC6"/>
      <c r="BUD6"/>
      <c r="BUE6"/>
      <c r="BUF6"/>
      <c r="BUG6"/>
      <c r="BUH6"/>
      <c r="BUI6"/>
      <c r="BUJ6"/>
      <c r="BUK6"/>
      <c r="BUL6"/>
      <c r="BUM6"/>
      <c r="BUN6"/>
      <c r="BUO6"/>
      <c r="BUP6"/>
      <c r="BUQ6"/>
      <c r="BUR6"/>
      <c r="BUS6"/>
      <c r="BUT6"/>
      <c r="BUU6"/>
      <c r="BUV6"/>
      <c r="BUW6"/>
      <c r="BUX6"/>
      <c r="BUY6"/>
      <c r="BUZ6"/>
      <c r="BVA6"/>
      <c r="BVB6"/>
      <c r="BVC6"/>
      <c r="BVD6"/>
      <c r="BVE6"/>
      <c r="BVF6"/>
      <c r="BVG6"/>
      <c r="BVH6"/>
      <c r="BVI6"/>
      <c r="BVJ6"/>
      <c r="BVK6"/>
      <c r="BVL6"/>
      <c r="BVM6"/>
      <c r="BVN6"/>
      <c r="BVO6"/>
      <c r="BVP6"/>
      <c r="BVQ6"/>
      <c r="BVR6"/>
      <c r="BVS6"/>
      <c r="BVT6"/>
      <c r="BVU6"/>
      <c r="BVV6"/>
      <c r="BVW6"/>
      <c r="BVX6"/>
      <c r="BVY6"/>
      <c r="BVZ6"/>
      <c r="BWA6"/>
      <c r="BWB6"/>
      <c r="BWC6"/>
      <c r="BWD6"/>
      <c r="BWE6"/>
      <c r="BWF6"/>
      <c r="BWG6"/>
      <c r="BWH6"/>
      <c r="BWI6"/>
      <c r="BWJ6"/>
      <c r="BWK6"/>
      <c r="BWL6"/>
      <c r="BWM6"/>
      <c r="BWN6"/>
      <c r="BWO6"/>
      <c r="BWP6"/>
      <c r="BWQ6"/>
      <c r="BWR6"/>
      <c r="BWS6"/>
      <c r="BWT6"/>
      <c r="BWU6"/>
      <c r="BWV6"/>
      <c r="BWW6"/>
      <c r="BWX6"/>
      <c r="BWY6"/>
      <c r="BWZ6"/>
      <c r="BXA6"/>
      <c r="BXB6"/>
      <c r="BXC6"/>
      <c r="BXD6"/>
      <c r="BXE6"/>
      <c r="BXF6"/>
      <c r="BXG6"/>
      <c r="BXH6"/>
      <c r="BXI6"/>
      <c r="BXJ6"/>
      <c r="BXK6"/>
      <c r="BXL6"/>
      <c r="BXM6"/>
      <c r="BXN6"/>
      <c r="BXO6"/>
      <c r="BXP6"/>
      <c r="BXQ6"/>
      <c r="BXR6"/>
      <c r="BXS6"/>
      <c r="BXT6"/>
      <c r="BXU6"/>
      <c r="BXV6"/>
      <c r="BXW6"/>
      <c r="BXX6"/>
      <c r="BXY6"/>
      <c r="BXZ6"/>
      <c r="BYA6"/>
      <c r="BYB6"/>
      <c r="BYC6"/>
      <c r="BYD6"/>
      <c r="BYE6"/>
      <c r="BYF6"/>
      <c r="BYG6"/>
      <c r="BYH6"/>
      <c r="BYI6"/>
      <c r="BYJ6"/>
      <c r="BYK6"/>
      <c r="BYL6"/>
      <c r="BYM6"/>
      <c r="BYN6"/>
      <c r="BYO6"/>
      <c r="BYP6"/>
      <c r="BYQ6"/>
      <c r="BYR6"/>
      <c r="BYS6"/>
      <c r="BYT6"/>
      <c r="BYU6"/>
      <c r="BYV6"/>
      <c r="BYW6"/>
      <c r="BYX6"/>
      <c r="BYY6"/>
      <c r="BYZ6"/>
      <c r="BZA6"/>
      <c r="BZB6"/>
      <c r="BZC6"/>
      <c r="BZD6"/>
      <c r="BZE6"/>
      <c r="BZF6"/>
      <c r="BZG6"/>
      <c r="BZH6"/>
      <c r="BZI6"/>
      <c r="BZJ6"/>
      <c r="BZK6"/>
      <c r="BZL6"/>
      <c r="BZM6"/>
      <c r="BZN6"/>
      <c r="BZO6"/>
      <c r="BZP6"/>
      <c r="BZQ6"/>
      <c r="BZR6"/>
      <c r="BZS6"/>
      <c r="BZT6"/>
      <c r="BZU6"/>
      <c r="BZV6"/>
      <c r="BZW6"/>
      <c r="BZX6"/>
      <c r="BZY6"/>
      <c r="BZZ6"/>
      <c r="CAA6"/>
      <c r="CAB6"/>
      <c r="CAC6"/>
      <c r="CAD6"/>
      <c r="CAE6"/>
      <c r="CAF6"/>
      <c r="CAG6"/>
      <c r="CAH6"/>
      <c r="CAI6"/>
      <c r="CAJ6"/>
      <c r="CAK6"/>
      <c r="CAL6"/>
      <c r="CAM6"/>
      <c r="CAN6"/>
      <c r="CAO6"/>
      <c r="CAP6"/>
      <c r="CAQ6"/>
      <c r="CAR6"/>
      <c r="CAS6"/>
      <c r="CAT6"/>
      <c r="CAU6"/>
      <c r="CAV6"/>
      <c r="CAW6"/>
      <c r="CAX6"/>
      <c r="CAY6"/>
      <c r="CAZ6"/>
      <c r="CBA6"/>
      <c r="CBB6"/>
      <c r="CBC6"/>
      <c r="CBD6"/>
      <c r="CBE6"/>
      <c r="CBF6"/>
      <c r="CBG6"/>
      <c r="CBH6"/>
      <c r="CBI6"/>
      <c r="CBJ6"/>
      <c r="CBK6"/>
      <c r="CBL6"/>
      <c r="CBM6"/>
      <c r="CBN6"/>
      <c r="CBO6"/>
      <c r="CBP6"/>
      <c r="CBQ6"/>
      <c r="CBR6"/>
      <c r="CBS6"/>
      <c r="CBT6"/>
      <c r="CBU6"/>
      <c r="CBV6"/>
      <c r="CBW6"/>
      <c r="CBX6"/>
      <c r="CBY6"/>
      <c r="CBZ6"/>
      <c r="CCA6"/>
      <c r="CCB6"/>
      <c r="CCC6"/>
      <c r="CCD6"/>
      <c r="CCE6"/>
      <c r="CCF6"/>
      <c r="CCG6"/>
      <c r="CCH6"/>
      <c r="CCI6"/>
      <c r="CCJ6"/>
      <c r="CCK6"/>
      <c r="CCL6"/>
      <c r="CCM6"/>
      <c r="CCN6"/>
      <c r="CCO6"/>
      <c r="CCP6"/>
      <c r="CCQ6"/>
      <c r="CCR6"/>
      <c r="CCS6"/>
      <c r="CCT6"/>
      <c r="CCU6"/>
      <c r="CCV6"/>
      <c r="CCW6"/>
      <c r="CCX6"/>
      <c r="CCY6"/>
      <c r="CCZ6"/>
      <c r="CDA6"/>
      <c r="CDB6"/>
      <c r="CDC6"/>
      <c r="CDD6"/>
      <c r="CDE6"/>
      <c r="CDF6"/>
      <c r="CDG6"/>
      <c r="CDH6"/>
      <c r="CDI6"/>
      <c r="CDJ6"/>
      <c r="CDK6"/>
      <c r="CDL6"/>
      <c r="CDM6"/>
      <c r="CDN6"/>
      <c r="CDO6"/>
      <c r="CDP6"/>
      <c r="CDQ6"/>
      <c r="CDR6"/>
      <c r="CDS6"/>
      <c r="CDT6"/>
      <c r="CDU6"/>
      <c r="CDV6"/>
      <c r="CDW6"/>
      <c r="CDX6"/>
      <c r="CDY6"/>
      <c r="CDZ6"/>
      <c r="CEA6"/>
      <c r="CEB6"/>
      <c r="CEC6"/>
      <c r="CED6"/>
      <c r="CEE6"/>
      <c r="CEF6"/>
      <c r="CEG6"/>
      <c r="CEH6"/>
      <c r="CEI6"/>
      <c r="CEJ6"/>
      <c r="CEK6"/>
      <c r="CEL6"/>
      <c r="CEM6"/>
      <c r="CEN6"/>
      <c r="CEO6"/>
      <c r="CEP6"/>
      <c r="CEQ6"/>
      <c r="CER6"/>
      <c r="CES6"/>
      <c r="CET6"/>
      <c r="CEU6"/>
      <c r="CEV6"/>
      <c r="CEW6"/>
      <c r="CEX6"/>
      <c r="CEY6"/>
      <c r="CEZ6"/>
      <c r="CFA6"/>
      <c r="CFB6"/>
      <c r="CFC6"/>
      <c r="CFD6"/>
      <c r="CFE6"/>
      <c r="CFF6"/>
      <c r="CFG6"/>
      <c r="CFH6"/>
      <c r="CFI6"/>
      <c r="CFJ6"/>
      <c r="CFK6"/>
      <c r="CFL6"/>
      <c r="CFM6"/>
      <c r="CFN6"/>
      <c r="CFO6"/>
      <c r="CFP6"/>
      <c r="CFQ6"/>
      <c r="CFR6"/>
      <c r="CFS6"/>
      <c r="CFT6"/>
      <c r="CFU6"/>
      <c r="CFV6"/>
      <c r="CFW6"/>
      <c r="CFX6"/>
      <c r="CFY6"/>
      <c r="CFZ6"/>
      <c r="CGA6"/>
      <c r="CGB6"/>
      <c r="CGC6"/>
      <c r="CGD6"/>
      <c r="CGE6"/>
      <c r="CGF6"/>
      <c r="CGG6"/>
      <c r="CGH6"/>
      <c r="CGI6"/>
      <c r="CGJ6"/>
      <c r="CGK6"/>
      <c r="CGL6"/>
      <c r="CGM6"/>
      <c r="CGN6"/>
      <c r="CGO6"/>
      <c r="CGP6"/>
      <c r="CGQ6"/>
      <c r="CGR6"/>
      <c r="CGS6"/>
      <c r="CGT6"/>
      <c r="CGU6"/>
      <c r="CGV6"/>
      <c r="CGW6"/>
      <c r="CGX6"/>
      <c r="CGY6"/>
      <c r="CGZ6"/>
      <c r="CHA6"/>
      <c r="CHB6"/>
      <c r="CHC6"/>
      <c r="CHD6"/>
      <c r="CHE6"/>
      <c r="CHF6"/>
      <c r="CHG6"/>
      <c r="CHH6"/>
      <c r="CHI6"/>
      <c r="CHJ6"/>
      <c r="CHK6"/>
      <c r="CHL6"/>
      <c r="CHM6"/>
      <c r="CHN6"/>
      <c r="CHO6"/>
      <c r="CHP6"/>
      <c r="CHQ6"/>
      <c r="CHR6"/>
      <c r="CHS6"/>
      <c r="CHT6"/>
      <c r="CHU6"/>
      <c r="CHV6"/>
      <c r="CHW6"/>
      <c r="CHX6"/>
      <c r="CHY6"/>
      <c r="CHZ6"/>
      <c r="CIA6"/>
      <c r="CIB6"/>
      <c r="CIC6"/>
      <c r="CID6"/>
      <c r="CIE6"/>
      <c r="CIF6"/>
      <c r="CIG6"/>
      <c r="CIH6"/>
      <c r="CII6"/>
      <c r="CIJ6"/>
      <c r="CIK6"/>
      <c r="CIL6"/>
      <c r="CIM6"/>
      <c r="CIN6"/>
      <c r="CIO6"/>
      <c r="CIP6"/>
      <c r="CIQ6"/>
      <c r="CIR6"/>
      <c r="CIS6"/>
      <c r="CIT6"/>
      <c r="CIU6"/>
      <c r="CIV6"/>
      <c r="CIW6"/>
      <c r="CIX6"/>
      <c r="CIY6"/>
      <c r="CIZ6"/>
      <c r="CJA6"/>
      <c r="CJB6"/>
      <c r="CJC6"/>
      <c r="CJD6"/>
      <c r="CJE6"/>
      <c r="CJF6"/>
      <c r="CJG6"/>
      <c r="CJH6"/>
      <c r="CJI6"/>
      <c r="CJJ6"/>
      <c r="CJK6"/>
      <c r="CJL6"/>
      <c r="CJM6"/>
      <c r="CJN6"/>
      <c r="CJO6"/>
      <c r="CJP6"/>
      <c r="CJQ6"/>
      <c r="CJR6"/>
      <c r="CJS6"/>
      <c r="CJT6"/>
      <c r="CJU6"/>
      <c r="CJV6"/>
      <c r="CJW6"/>
      <c r="CJX6"/>
      <c r="CJY6"/>
      <c r="CJZ6"/>
      <c r="CKA6"/>
      <c r="CKB6"/>
      <c r="CKC6"/>
      <c r="CKD6"/>
      <c r="CKE6"/>
      <c r="CKF6"/>
      <c r="CKG6"/>
      <c r="CKH6"/>
      <c r="CKI6"/>
      <c r="CKJ6"/>
      <c r="CKK6"/>
      <c r="CKL6"/>
      <c r="CKM6"/>
      <c r="CKN6"/>
      <c r="CKO6"/>
      <c r="CKP6"/>
      <c r="CKQ6"/>
      <c r="CKR6"/>
      <c r="CKS6"/>
      <c r="CKT6"/>
      <c r="CKU6"/>
      <c r="CKV6"/>
      <c r="CKW6"/>
      <c r="CKX6"/>
      <c r="CKY6"/>
      <c r="CKZ6"/>
      <c r="CLA6"/>
      <c r="CLB6"/>
      <c r="CLC6"/>
      <c r="CLD6"/>
      <c r="CLE6"/>
      <c r="CLF6"/>
      <c r="CLG6"/>
      <c r="CLH6"/>
      <c r="CLI6"/>
      <c r="CLJ6"/>
      <c r="CLK6"/>
      <c r="CLL6"/>
      <c r="CLM6"/>
      <c r="CLN6"/>
      <c r="CLO6"/>
      <c r="CLP6"/>
      <c r="CLQ6"/>
      <c r="CLR6"/>
      <c r="CLS6"/>
      <c r="CLT6"/>
      <c r="CLU6"/>
      <c r="CLV6"/>
      <c r="CLW6"/>
      <c r="CLX6"/>
      <c r="CLY6"/>
      <c r="CLZ6"/>
      <c r="CMA6"/>
      <c r="CMB6"/>
      <c r="CMC6"/>
      <c r="CMD6"/>
      <c r="CME6"/>
      <c r="CMF6"/>
      <c r="CMG6"/>
      <c r="CMH6"/>
      <c r="CMI6"/>
      <c r="CMJ6"/>
      <c r="CMK6"/>
      <c r="CML6"/>
      <c r="CMM6"/>
      <c r="CMN6"/>
      <c r="CMO6"/>
      <c r="CMP6"/>
      <c r="CMQ6"/>
      <c r="CMR6"/>
      <c r="CMS6"/>
      <c r="CMT6"/>
      <c r="CMU6"/>
      <c r="CMV6"/>
      <c r="CMW6"/>
      <c r="CMX6"/>
      <c r="CMY6"/>
      <c r="CMZ6"/>
      <c r="CNA6"/>
      <c r="CNB6"/>
      <c r="CNC6"/>
      <c r="CND6"/>
      <c r="CNE6"/>
      <c r="CNF6"/>
      <c r="CNG6"/>
      <c r="CNH6"/>
      <c r="CNI6"/>
      <c r="CNJ6"/>
      <c r="CNK6"/>
      <c r="CNL6"/>
      <c r="CNM6"/>
      <c r="CNN6"/>
      <c r="CNO6"/>
      <c r="CNP6"/>
      <c r="CNQ6"/>
      <c r="CNR6"/>
      <c r="CNS6"/>
      <c r="CNT6"/>
      <c r="CNU6"/>
      <c r="CNV6"/>
      <c r="CNW6"/>
      <c r="CNX6"/>
      <c r="CNY6"/>
      <c r="CNZ6"/>
      <c r="COA6"/>
      <c r="COB6"/>
      <c r="COC6"/>
      <c r="COD6"/>
      <c r="COE6"/>
      <c r="COF6"/>
      <c r="COG6"/>
      <c r="COH6"/>
      <c r="COI6"/>
      <c r="COJ6"/>
      <c r="COK6"/>
      <c r="COL6"/>
      <c r="COM6"/>
      <c r="CON6"/>
      <c r="COO6"/>
      <c r="COP6"/>
      <c r="COQ6"/>
      <c r="COR6"/>
      <c r="COS6"/>
      <c r="COT6"/>
      <c r="COU6"/>
      <c r="COV6"/>
      <c r="COW6"/>
      <c r="COX6"/>
      <c r="COY6"/>
      <c r="COZ6"/>
      <c r="CPA6"/>
      <c r="CPB6"/>
      <c r="CPC6"/>
      <c r="CPD6"/>
      <c r="CPE6"/>
      <c r="CPF6"/>
      <c r="CPG6"/>
      <c r="CPH6"/>
      <c r="CPI6"/>
      <c r="CPJ6"/>
      <c r="CPK6"/>
      <c r="CPL6"/>
      <c r="CPM6"/>
      <c r="CPN6"/>
      <c r="CPO6"/>
      <c r="CPP6"/>
      <c r="CPQ6"/>
      <c r="CPR6"/>
      <c r="CPS6"/>
      <c r="CPT6"/>
      <c r="CPU6"/>
      <c r="CPV6"/>
      <c r="CPW6"/>
      <c r="CPX6"/>
      <c r="CPY6"/>
      <c r="CPZ6"/>
      <c r="CQA6"/>
      <c r="CQB6"/>
      <c r="CQC6"/>
      <c r="CQD6"/>
      <c r="CQE6"/>
      <c r="CQF6"/>
      <c r="CQG6"/>
      <c r="CQH6"/>
      <c r="CQI6"/>
      <c r="CQJ6"/>
      <c r="CQK6"/>
      <c r="CQL6"/>
      <c r="CQM6"/>
      <c r="CQN6"/>
      <c r="CQO6"/>
      <c r="CQP6"/>
      <c r="CQQ6"/>
      <c r="CQR6"/>
      <c r="CQS6"/>
      <c r="CQT6"/>
      <c r="CQU6"/>
      <c r="CQV6"/>
      <c r="CQW6"/>
      <c r="CQX6"/>
      <c r="CQY6"/>
      <c r="CQZ6"/>
      <c r="CRA6"/>
      <c r="CRB6"/>
      <c r="CRC6"/>
      <c r="CRD6"/>
      <c r="CRE6"/>
      <c r="CRF6"/>
      <c r="CRG6"/>
      <c r="CRH6"/>
      <c r="CRI6"/>
      <c r="CRJ6"/>
      <c r="CRK6"/>
      <c r="CRL6"/>
      <c r="CRM6"/>
      <c r="CRN6"/>
      <c r="CRO6"/>
      <c r="CRP6"/>
      <c r="CRQ6"/>
      <c r="CRR6"/>
      <c r="CRS6"/>
      <c r="CRT6"/>
      <c r="CRU6"/>
      <c r="CRV6"/>
      <c r="CRW6"/>
      <c r="CRX6"/>
      <c r="CRY6"/>
      <c r="CRZ6"/>
      <c r="CSA6"/>
      <c r="CSB6"/>
      <c r="CSC6"/>
      <c r="CSD6"/>
      <c r="CSE6"/>
      <c r="CSF6"/>
      <c r="CSG6"/>
      <c r="CSH6"/>
      <c r="CSI6"/>
      <c r="CSJ6"/>
      <c r="CSK6"/>
      <c r="CSL6"/>
      <c r="CSM6"/>
      <c r="CSN6"/>
      <c r="CSO6"/>
      <c r="CSP6"/>
      <c r="CSQ6"/>
      <c r="CSR6"/>
      <c r="CSS6"/>
      <c r="CST6"/>
      <c r="CSU6"/>
      <c r="CSV6"/>
      <c r="CSW6"/>
      <c r="CSX6"/>
      <c r="CSY6"/>
      <c r="CSZ6"/>
      <c r="CTA6"/>
      <c r="CTB6"/>
      <c r="CTC6"/>
      <c r="CTD6"/>
      <c r="CTE6"/>
      <c r="CTF6"/>
      <c r="CTG6"/>
      <c r="CTH6"/>
      <c r="CTI6"/>
      <c r="CTJ6"/>
      <c r="CTK6"/>
      <c r="CTL6"/>
      <c r="CTM6"/>
      <c r="CTN6"/>
      <c r="CTO6"/>
      <c r="CTP6"/>
      <c r="CTQ6"/>
      <c r="CTR6"/>
      <c r="CTS6"/>
      <c r="CTT6"/>
      <c r="CTU6"/>
      <c r="CTV6"/>
      <c r="CTW6"/>
      <c r="CTX6"/>
      <c r="CTY6"/>
      <c r="CTZ6"/>
      <c r="CUA6"/>
      <c r="CUB6"/>
      <c r="CUC6"/>
      <c r="CUD6"/>
      <c r="CUE6"/>
      <c r="CUF6"/>
      <c r="CUG6"/>
      <c r="CUH6"/>
      <c r="CUI6"/>
      <c r="CUJ6"/>
      <c r="CUK6"/>
      <c r="CUL6"/>
      <c r="CUM6"/>
      <c r="CUN6"/>
      <c r="CUO6"/>
      <c r="CUP6"/>
      <c r="CUQ6"/>
      <c r="CUR6"/>
      <c r="CUS6"/>
      <c r="CUT6"/>
      <c r="CUU6"/>
      <c r="CUV6"/>
      <c r="CUW6"/>
      <c r="CUX6"/>
      <c r="CUY6"/>
      <c r="CUZ6"/>
      <c r="CVA6"/>
      <c r="CVB6"/>
      <c r="CVC6"/>
      <c r="CVD6"/>
      <c r="CVE6"/>
      <c r="CVF6"/>
      <c r="CVG6"/>
      <c r="CVH6"/>
      <c r="CVI6"/>
      <c r="CVJ6"/>
      <c r="CVK6"/>
      <c r="CVL6"/>
      <c r="CVM6"/>
      <c r="CVN6"/>
      <c r="CVO6"/>
      <c r="CVP6"/>
      <c r="CVQ6"/>
      <c r="CVR6"/>
      <c r="CVS6"/>
      <c r="CVT6"/>
      <c r="CVU6"/>
      <c r="CVV6"/>
      <c r="CVW6"/>
      <c r="CVX6"/>
      <c r="CVY6"/>
      <c r="CVZ6"/>
      <c r="CWA6"/>
      <c r="CWB6"/>
      <c r="CWC6"/>
      <c r="CWD6"/>
      <c r="CWE6"/>
      <c r="CWF6"/>
      <c r="CWG6"/>
      <c r="CWH6"/>
      <c r="CWI6"/>
      <c r="CWJ6"/>
      <c r="CWK6"/>
      <c r="CWL6"/>
      <c r="CWM6"/>
      <c r="CWN6"/>
      <c r="CWO6"/>
      <c r="CWP6"/>
      <c r="CWQ6"/>
      <c r="CWR6"/>
      <c r="CWS6"/>
      <c r="CWT6"/>
      <c r="CWU6"/>
      <c r="CWV6"/>
      <c r="CWW6"/>
      <c r="CWX6"/>
      <c r="CWY6"/>
      <c r="CWZ6"/>
      <c r="CXA6"/>
      <c r="CXB6"/>
      <c r="CXC6"/>
      <c r="CXD6"/>
      <c r="CXE6"/>
      <c r="CXF6"/>
      <c r="CXG6"/>
      <c r="CXH6"/>
      <c r="CXI6"/>
      <c r="CXJ6"/>
      <c r="CXK6"/>
      <c r="CXL6"/>
      <c r="CXM6"/>
      <c r="CXN6"/>
      <c r="CXO6"/>
      <c r="CXP6"/>
      <c r="CXQ6"/>
      <c r="CXR6"/>
      <c r="CXS6"/>
      <c r="CXT6"/>
      <c r="CXU6"/>
      <c r="CXV6"/>
      <c r="CXW6"/>
      <c r="CXX6"/>
      <c r="CXY6"/>
      <c r="CXZ6"/>
      <c r="CYA6"/>
      <c r="CYB6"/>
      <c r="CYC6"/>
      <c r="CYD6"/>
      <c r="CYE6"/>
      <c r="CYF6"/>
      <c r="CYG6"/>
      <c r="CYH6"/>
      <c r="CYI6"/>
      <c r="CYJ6"/>
      <c r="CYK6"/>
      <c r="CYL6"/>
      <c r="CYM6"/>
      <c r="CYN6"/>
      <c r="CYO6"/>
      <c r="CYP6"/>
      <c r="CYQ6"/>
      <c r="CYR6"/>
      <c r="CYS6"/>
      <c r="CYT6"/>
      <c r="CYU6"/>
      <c r="CYV6"/>
      <c r="CYW6"/>
      <c r="CYX6"/>
      <c r="CYY6"/>
      <c r="CYZ6"/>
      <c r="CZA6"/>
      <c r="CZB6"/>
      <c r="CZC6"/>
      <c r="CZD6"/>
      <c r="CZE6"/>
      <c r="CZF6"/>
      <c r="CZG6"/>
      <c r="CZH6"/>
      <c r="CZI6"/>
      <c r="CZJ6"/>
      <c r="CZK6"/>
      <c r="CZL6"/>
      <c r="CZM6"/>
      <c r="CZN6"/>
      <c r="CZO6"/>
      <c r="CZP6"/>
      <c r="CZQ6"/>
      <c r="CZR6"/>
      <c r="CZS6"/>
      <c r="CZT6"/>
      <c r="CZU6"/>
      <c r="CZV6"/>
      <c r="CZW6"/>
      <c r="CZX6"/>
      <c r="CZY6"/>
      <c r="CZZ6"/>
      <c r="DAA6"/>
      <c r="DAB6"/>
      <c r="DAC6"/>
      <c r="DAD6"/>
      <c r="DAE6"/>
      <c r="DAF6"/>
      <c r="DAG6"/>
      <c r="DAH6"/>
      <c r="DAI6"/>
      <c r="DAJ6"/>
      <c r="DAK6"/>
      <c r="DAL6"/>
      <c r="DAM6"/>
      <c r="DAN6"/>
      <c r="DAO6"/>
      <c r="DAP6"/>
      <c r="DAQ6"/>
      <c r="DAR6"/>
      <c r="DAS6"/>
      <c r="DAT6"/>
      <c r="DAU6"/>
      <c r="DAV6"/>
      <c r="DAW6"/>
      <c r="DAX6"/>
      <c r="DAY6"/>
      <c r="DAZ6"/>
      <c r="DBA6"/>
      <c r="DBB6"/>
      <c r="DBC6"/>
      <c r="DBD6"/>
      <c r="DBE6"/>
      <c r="DBF6"/>
      <c r="DBG6"/>
      <c r="DBH6"/>
      <c r="DBI6"/>
      <c r="DBJ6"/>
      <c r="DBK6"/>
      <c r="DBL6"/>
      <c r="DBM6"/>
      <c r="DBN6"/>
      <c r="DBO6"/>
      <c r="DBP6"/>
      <c r="DBQ6"/>
      <c r="DBR6"/>
      <c r="DBS6"/>
      <c r="DBT6"/>
      <c r="DBU6"/>
      <c r="DBV6"/>
      <c r="DBW6"/>
      <c r="DBX6"/>
      <c r="DBY6"/>
      <c r="DBZ6"/>
      <c r="DCA6"/>
      <c r="DCB6"/>
      <c r="DCC6"/>
      <c r="DCD6"/>
      <c r="DCE6"/>
      <c r="DCF6"/>
      <c r="DCG6"/>
      <c r="DCH6"/>
      <c r="DCI6"/>
      <c r="DCJ6"/>
      <c r="DCK6"/>
      <c r="DCL6"/>
      <c r="DCM6"/>
      <c r="DCN6"/>
      <c r="DCO6"/>
      <c r="DCP6"/>
      <c r="DCQ6"/>
      <c r="DCR6"/>
      <c r="DCS6"/>
      <c r="DCT6"/>
      <c r="DCU6"/>
      <c r="DCV6"/>
      <c r="DCW6"/>
      <c r="DCX6"/>
      <c r="DCY6"/>
      <c r="DCZ6"/>
      <c r="DDA6"/>
      <c r="DDB6"/>
      <c r="DDC6"/>
      <c r="DDD6"/>
      <c r="DDE6"/>
      <c r="DDF6"/>
      <c r="DDG6"/>
      <c r="DDH6"/>
      <c r="DDI6"/>
      <c r="DDJ6"/>
      <c r="DDK6"/>
      <c r="DDL6"/>
      <c r="DDM6"/>
      <c r="DDN6"/>
      <c r="DDO6"/>
      <c r="DDP6"/>
      <c r="DDQ6"/>
      <c r="DDR6"/>
      <c r="DDS6"/>
      <c r="DDT6"/>
      <c r="DDU6"/>
      <c r="DDV6"/>
      <c r="DDW6"/>
      <c r="DDX6"/>
      <c r="DDY6"/>
      <c r="DDZ6"/>
      <c r="DEA6"/>
      <c r="DEB6"/>
      <c r="DEC6"/>
      <c r="DED6"/>
      <c r="DEE6"/>
      <c r="DEF6"/>
      <c r="DEG6"/>
      <c r="DEH6"/>
      <c r="DEI6"/>
      <c r="DEJ6"/>
      <c r="DEK6"/>
      <c r="DEL6"/>
      <c r="DEM6"/>
      <c r="DEN6"/>
      <c r="DEO6"/>
      <c r="DEP6"/>
      <c r="DEQ6"/>
      <c r="DER6"/>
      <c r="DES6"/>
      <c r="DET6"/>
      <c r="DEU6"/>
      <c r="DEV6"/>
      <c r="DEW6"/>
      <c r="DEX6"/>
      <c r="DEY6"/>
      <c r="DEZ6"/>
      <c r="DFA6"/>
      <c r="DFB6"/>
      <c r="DFC6"/>
      <c r="DFD6"/>
      <c r="DFE6"/>
      <c r="DFF6"/>
      <c r="DFG6"/>
      <c r="DFH6"/>
      <c r="DFI6"/>
      <c r="DFJ6"/>
      <c r="DFK6"/>
      <c r="DFL6"/>
      <c r="DFM6"/>
      <c r="DFN6"/>
      <c r="DFO6"/>
      <c r="DFP6"/>
      <c r="DFQ6"/>
      <c r="DFR6"/>
      <c r="DFS6"/>
      <c r="DFT6"/>
      <c r="DFU6"/>
      <c r="DFV6"/>
      <c r="DFW6"/>
      <c r="DFX6"/>
      <c r="DFY6"/>
      <c r="DFZ6"/>
      <c r="DGA6"/>
      <c r="DGB6"/>
      <c r="DGC6"/>
      <c r="DGD6"/>
      <c r="DGE6"/>
      <c r="DGF6"/>
      <c r="DGG6"/>
      <c r="DGH6"/>
      <c r="DGI6"/>
      <c r="DGJ6"/>
      <c r="DGK6"/>
      <c r="DGL6"/>
      <c r="DGM6"/>
      <c r="DGN6"/>
      <c r="DGO6"/>
      <c r="DGP6"/>
      <c r="DGQ6"/>
      <c r="DGR6"/>
      <c r="DGS6"/>
      <c r="DGT6"/>
      <c r="DGU6"/>
      <c r="DGV6"/>
      <c r="DGW6"/>
      <c r="DGX6"/>
      <c r="DGY6"/>
      <c r="DGZ6"/>
      <c r="DHA6"/>
      <c r="DHB6"/>
      <c r="DHC6"/>
      <c r="DHD6"/>
      <c r="DHE6"/>
      <c r="DHF6"/>
      <c r="DHG6"/>
      <c r="DHH6"/>
      <c r="DHI6"/>
      <c r="DHJ6"/>
      <c r="DHK6"/>
      <c r="DHL6"/>
      <c r="DHM6"/>
      <c r="DHN6"/>
      <c r="DHO6"/>
      <c r="DHP6"/>
      <c r="DHQ6"/>
      <c r="DHR6"/>
      <c r="DHS6"/>
      <c r="DHT6"/>
      <c r="DHU6"/>
      <c r="DHV6"/>
      <c r="DHW6"/>
      <c r="DHX6"/>
      <c r="DHY6"/>
      <c r="DHZ6"/>
      <c r="DIA6"/>
      <c r="DIB6"/>
      <c r="DIC6"/>
      <c r="DID6"/>
      <c r="DIE6"/>
      <c r="DIF6"/>
      <c r="DIG6"/>
      <c r="DIH6"/>
      <c r="DII6"/>
      <c r="DIJ6"/>
      <c r="DIK6"/>
      <c r="DIL6"/>
      <c r="DIM6"/>
      <c r="DIN6"/>
      <c r="DIO6"/>
      <c r="DIP6"/>
      <c r="DIQ6"/>
      <c r="DIR6"/>
      <c r="DIS6"/>
      <c r="DIT6"/>
      <c r="DIU6"/>
      <c r="DIV6"/>
      <c r="DIW6"/>
      <c r="DIX6"/>
      <c r="DIY6"/>
      <c r="DIZ6"/>
      <c r="DJA6"/>
      <c r="DJB6"/>
      <c r="DJC6"/>
      <c r="DJD6"/>
      <c r="DJE6"/>
      <c r="DJF6"/>
      <c r="DJG6"/>
      <c r="DJH6"/>
      <c r="DJI6"/>
      <c r="DJJ6"/>
      <c r="DJK6"/>
      <c r="DJL6"/>
      <c r="DJM6"/>
      <c r="DJN6"/>
      <c r="DJO6"/>
      <c r="DJP6"/>
      <c r="DJQ6"/>
      <c r="DJR6"/>
      <c r="DJS6"/>
      <c r="DJT6"/>
      <c r="DJU6"/>
      <c r="DJV6"/>
      <c r="DJW6"/>
      <c r="DJX6"/>
      <c r="DJY6"/>
      <c r="DJZ6"/>
      <c r="DKA6"/>
      <c r="DKB6"/>
      <c r="DKC6"/>
      <c r="DKD6"/>
      <c r="DKE6"/>
      <c r="DKF6"/>
      <c r="DKG6"/>
      <c r="DKH6"/>
      <c r="DKI6"/>
      <c r="DKJ6"/>
      <c r="DKK6"/>
      <c r="DKL6"/>
      <c r="DKM6"/>
      <c r="DKN6"/>
      <c r="DKO6"/>
      <c r="DKP6"/>
      <c r="DKQ6"/>
      <c r="DKR6"/>
      <c r="DKS6"/>
      <c r="DKT6"/>
      <c r="DKU6"/>
      <c r="DKV6"/>
      <c r="DKW6"/>
      <c r="DKX6"/>
      <c r="DKY6"/>
      <c r="DKZ6"/>
      <c r="DLA6"/>
      <c r="DLB6"/>
      <c r="DLC6"/>
      <c r="DLD6"/>
      <c r="DLE6"/>
      <c r="DLF6"/>
      <c r="DLG6"/>
      <c r="DLH6"/>
      <c r="DLI6"/>
      <c r="DLJ6"/>
      <c r="DLK6"/>
      <c r="DLL6"/>
      <c r="DLM6"/>
      <c r="DLN6"/>
      <c r="DLO6"/>
      <c r="DLP6"/>
      <c r="DLQ6"/>
      <c r="DLR6"/>
      <c r="DLS6"/>
      <c r="DLT6"/>
      <c r="DLU6"/>
      <c r="DLV6"/>
      <c r="DLW6"/>
      <c r="DLX6"/>
      <c r="DLY6"/>
      <c r="DLZ6"/>
      <c r="DMA6"/>
      <c r="DMB6"/>
      <c r="DMC6"/>
      <c r="DMD6"/>
      <c r="DME6"/>
      <c r="DMF6"/>
      <c r="DMG6"/>
      <c r="DMH6"/>
      <c r="DMI6"/>
      <c r="DMJ6"/>
      <c r="DMK6"/>
      <c r="DML6"/>
      <c r="DMM6"/>
      <c r="DMN6"/>
      <c r="DMO6"/>
      <c r="DMP6"/>
      <c r="DMQ6"/>
      <c r="DMR6"/>
      <c r="DMS6"/>
      <c r="DMT6"/>
      <c r="DMU6"/>
      <c r="DMV6"/>
      <c r="DMW6"/>
      <c r="DMX6"/>
      <c r="DMY6"/>
      <c r="DMZ6"/>
      <c r="DNA6"/>
      <c r="DNB6"/>
      <c r="DNC6"/>
      <c r="DND6"/>
      <c r="DNE6"/>
      <c r="DNF6"/>
      <c r="DNG6"/>
      <c r="DNH6"/>
      <c r="DNI6"/>
      <c r="DNJ6"/>
      <c r="DNK6"/>
      <c r="DNL6"/>
      <c r="DNM6"/>
      <c r="DNN6"/>
      <c r="DNO6"/>
      <c r="DNP6"/>
      <c r="DNQ6"/>
      <c r="DNR6"/>
      <c r="DNS6"/>
      <c r="DNT6"/>
      <c r="DNU6"/>
      <c r="DNV6"/>
      <c r="DNW6"/>
      <c r="DNX6"/>
      <c r="DNY6"/>
      <c r="DNZ6"/>
      <c r="DOA6"/>
      <c r="DOB6"/>
      <c r="DOC6"/>
      <c r="DOD6"/>
      <c r="DOE6"/>
      <c r="DOF6"/>
      <c r="DOG6"/>
      <c r="DOH6"/>
      <c r="DOI6"/>
      <c r="DOJ6"/>
      <c r="DOK6"/>
      <c r="DOL6"/>
      <c r="DOM6"/>
      <c r="DON6"/>
      <c r="DOO6"/>
      <c r="DOP6"/>
      <c r="DOQ6"/>
      <c r="DOR6"/>
      <c r="DOS6"/>
      <c r="DOT6"/>
      <c r="DOU6"/>
      <c r="DOV6"/>
      <c r="DOW6"/>
      <c r="DOX6"/>
      <c r="DOY6"/>
      <c r="DOZ6"/>
      <c r="DPA6"/>
      <c r="DPB6"/>
      <c r="DPC6"/>
      <c r="DPD6"/>
      <c r="DPE6"/>
      <c r="DPF6"/>
      <c r="DPG6"/>
      <c r="DPH6"/>
      <c r="DPI6"/>
      <c r="DPJ6"/>
      <c r="DPK6"/>
      <c r="DPL6"/>
      <c r="DPM6"/>
      <c r="DPN6"/>
      <c r="DPO6"/>
      <c r="DPP6"/>
      <c r="DPQ6"/>
      <c r="DPR6"/>
      <c r="DPS6"/>
      <c r="DPT6"/>
      <c r="DPU6"/>
      <c r="DPV6"/>
      <c r="DPW6"/>
      <c r="DPX6"/>
      <c r="DPY6"/>
      <c r="DPZ6"/>
      <c r="DQA6"/>
      <c r="DQB6"/>
      <c r="DQC6"/>
      <c r="DQD6"/>
      <c r="DQE6"/>
      <c r="DQF6"/>
      <c r="DQG6"/>
      <c r="DQH6"/>
      <c r="DQI6"/>
      <c r="DQJ6"/>
      <c r="DQK6"/>
      <c r="DQL6"/>
      <c r="DQM6"/>
      <c r="DQN6"/>
      <c r="DQO6"/>
      <c r="DQP6"/>
      <c r="DQQ6"/>
      <c r="DQR6"/>
      <c r="DQS6"/>
      <c r="DQT6"/>
      <c r="DQU6"/>
      <c r="DQV6"/>
      <c r="DQW6"/>
      <c r="DQX6"/>
      <c r="DQY6"/>
      <c r="DQZ6"/>
      <c r="DRA6"/>
      <c r="DRB6"/>
      <c r="DRC6"/>
      <c r="DRD6"/>
      <c r="DRE6"/>
      <c r="DRF6"/>
      <c r="DRG6"/>
      <c r="DRH6"/>
      <c r="DRI6"/>
      <c r="DRJ6"/>
      <c r="DRK6"/>
      <c r="DRL6"/>
      <c r="DRM6"/>
      <c r="DRN6"/>
      <c r="DRO6"/>
      <c r="DRP6"/>
      <c r="DRQ6"/>
      <c r="DRR6"/>
      <c r="DRS6"/>
      <c r="DRT6"/>
      <c r="DRU6"/>
      <c r="DRV6"/>
      <c r="DRW6"/>
      <c r="DRX6"/>
      <c r="DRY6"/>
      <c r="DRZ6"/>
      <c r="DSA6"/>
      <c r="DSB6"/>
      <c r="DSC6"/>
      <c r="DSD6"/>
      <c r="DSE6"/>
      <c r="DSF6"/>
      <c r="DSG6"/>
      <c r="DSH6"/>
      <c r="DSI6"/>
      <c r="DSJ6"/>
      <c r="DSK6"/>
      <c r="DSL6"/>
      <c r="DSM6"/>
      <c r="DSN6"/>
      <c r="DSO6"/>
      <c r="DSP6"/>
      <c r="DSQ6"/>
      <c r="DSR6"/>
      <c r="DSS6"/>
      <c r="DST6"/>
      <c r="DSU6"/>
      <c r="DSV6"/>
      <c r="DSW6"/>
      <c r="DSX6"/>
      <c r="DSY6"/>
      <c r="DSZ6"/>
      <c r="DTA6"/>
      <c r="DTB6"/>
      <c r="DTC6"/>
      <c r="DTD6"/>
      <c r="DTE6"/>
      <c r="DTF6"/>
      <c r="DTG6"/>
      <c r="DTH6"/>
      <c r="DTI6"/>
      <c r="DTJ6"/>
      <c r="DTK6"/>
      <c r="DTL6"/>
      <c r="DTM6"/>
      <c r="DTN6"/>
      <c r="DTO6"/>
      <c r="DTP6"/>
      <c r="DTQ6"/>
      <c r="DTR6"/>
      <c r="DTS6"/>
      <c r="DTT6"/>
      <c r="DTU6"/>
      <c r="DTV6"/>
      <c r="DTW6"/>
      <c r="DTX6"/>
      <c r="DTY6"/>
      <c r="DTZ6"/>
      <c r="DUA6"/>
      <c r="DUB6"/>
      <c r="DUC6"/>
      <c r="DUD6"/>
      <c r="DUE6"/>
      <c r="DUF6"/>
      <c r="DUG6"/>
      <c r="DUH6"/>
      <c r="DUI6"/>
      <c r="DUJ6"/>
      <c r="DUK6"/>
      <c r="DUL6"/>
      <c r="DUM6"/>
      <c r="DUN6"/>
      <c r="DUO6"/>
      <c r="DUP6"/>
      <c r="DUQ6"/>
      <c r="DUR6"/>
      <c r="DUS6"/>
      <c r="DUT6"/>
      <c r="DUU6"/>
      <c r="DUV6"/>
      <c r="DUW6"/>
      <c r="DUX6"/>
      <c r="DUY6"/>
      <c r="DUZ6"/>
      <c r="DVA6"/>
      <c r="DVB6"/>
      <c r="DVC6"/>
      <c r="DVD6"/>
      <c r="DVE6"/>
      <c r="DVF6"/>
      <c r="DVG6"/>
      <c r="DVH6"/>
      <c r="DVI6"/>
      <c r="DVJ6"/>
      <c r="DVK6"/>
      <c r="DVL6"/>
      <c r="DVM6"/>
      <c r="DVN6"/>
      <c r="DVO6"/>
      <c r="DVP6"/>
      <c r="DVQ6"/>
      <c r="DVR6"/>
      <c r="DVS6"/>
      <c r="DVT6"/>
      <c r="DVU6"/>
      <c r="DVV6"/>
      <c r="DVW6"/>
      <c r="DVX6"/>
      <c r="DVY6"/>
      <c r="DVZ6"/>
      <c r="DWA6"/>
      <c r="DWB6"/>
      <c r="DWC6"/>
      <c r="DWD6"/>
      <c r="DWE6"/>
      <c r="DWF6"/>
      <c r="DWG6"/>
      <c r="DWH6"/>
      <c r="DWI6"/>
      <c r="DWJ6"/>
      <c r="DWK6"/>
      <c r="DWL6"/>
      <c r="DWM6"/>
      <c r="DWN6"/>
      <c r="DWO6"/>
      <c r="DWP6"/>
      <c r="DWQ6"/>
      <c r="DWR6"/>
      <c r="DWS6"/>
      <c r="DWT6"/>
      <c r="DWU6"/>
      <c r="DWV6"/>
      <c r="DWW6"/>
      <c r="DWX6"/>
      <c r="DWY6"/>
      <c r="DWZ6"/>
      <c r="DXA6"/>
      <c r="DXB6"/>
      <c r="DXC6"/>
      <c r="DXD6"/>
      <c r="DXE6"/>
      <c r="DXF6"/>
      <c r="DXG6"/>
      <c r="DXH6"/>
      <c r="DXI6"/>
      <c r="DXJ6"/>
      <c r="DXK6"/>
      <c r="DXL6"/>
      <c r="DXM6"/>
      <c r="DXN6"/>
      <c r="DXO6"/>
      <c r="DXP6"/>
      <c r="DXQ6"/>
      <c r="DXR6"/>
      <c r="DXS6"/>
      <c r="DXT6"/>
      <c r="DXU6"/>
      <c r="DXV6"/>
      <c r="DXW6"/>
      <c r="DXX6"/>
      <c r="DXY6"/>
      <c r="DXZ6"/>
      <c r="DYA6"/>
      <c r="DYB6"/>
      <c r="DYC6"/>
      <c r="DYD6"/>
      <c r="DYE6"/>
      <c r="DYF6"/>
      <c r="DYG6"/>
      <c r="DYH6"/>
      <c r="DYI6"/>
      <c r="DYJ6"/>
      <c r="DYK6"/>
      <c r="DYL6"/>
      <c r="DYM6"/>
      <c r="DYN6"/>
      <c r="DYO6"/>
      <c r="DYP6"/>
      <c r="DYQ6"/>
      <c r="DYR6"/>
      <c r="DYS6"/>
      <c r="DYT6"/>
      <c r="DYU6"/>
      <c r="DYV6"/>
      <c r="DYW6"/>
      <c r="DYX6"/>
      <c r="DYY6"/>
      <c r="DYZ6"/>
      <c r="DZA6"/>
      <c r="DZB6"/>
      <c r="DZC6"/>
      <c r="DZD6"/>
      <c r="DZE6"/>
      <c r="DZF6"/>
      <c r="DZG6"/>
      <c r="DZH6"/>
      <c r="DZI6"/>
      <c r="DZJ6"/>
      <c r="DZK6"/>
      <c r="DZL6"/>
      <c r="DZM6"/>
      <c r="DZN6"/>
      <c r="DZO6"/>
      <c r="DZP6"/>
      <c r="DZQ6"/>
      <c r="DZR6"/>
      <c r="DZS6"/>
      <c r="DZT6"/>
      <c r="DZU6"/>
      <c r="DZV6"/>
      <c r="DZW6"/>
      <c r="DZX6"/>
      <c r="DZY6"/>
      <c r="DZZ6"/>
      <c r="EAA6"/>
      <c r="EAB6"/>
      <c r="EAC6"/>
      <c r="EAD6"/>
      <c r="EAE6"/>
      <c r="EAF6"/>
      <c r="EAG6"/>
      <c r="EAH6"/>
      <c r="EAI6"/>
      <c r="EAJ6"/>
      <c r="EAK6"/>
      <c r="EAL6"/>
      <c r="EAM6"/>
      <c r="EAN6"/>
      <c r="EAO6"/>
      <c r="EAP6"/>
      <c r="EAQ6"/>
      <c r="EAR6"/>
      <c r="EAS6"/>
      <c r="EAT6"/>
      <c r="EAU6"/>
      <c r="EAV6"/>
      <c r="EAW6"/>
      <c r="EAX6"/>
      <c r="EAY6"/>
      <c r="EAZ6"/>
      <c r="EBA6"/>
      <c r="EBB6"/>
      <c r="EBC6"/>
      <c r="EBD6"/>
      <c r="EBE6"/>
      <c r="EBF6"/>
      <c r="EBG6"/>
      <c r="EBH6"/>
      <c r="EBI6"/>
      <c r="EBJ6"/>
      <c r="EBK6"/>
      <c r="EBL6"/>
      <c r="EBM6"/>
      <c r="EBN6"/>
      <c r="EBO6"/>
      <c r="EBP6"/>
      <c r="EBQ6"/>
      <c r="EBR6"/>
      <c r="EBS6"/>
      <c r="EBT6"/>
      <c r="EBU6"/>
      <c r="EBV6"/>
      <c r="EBW6"/>
      <c r="EBX6"/>
      <c r="EBY6"/>
      <c r="EBZ6"/>
      <c r="ECA6"/>
      <c r="ECB6"/>
      <c r="ECC6"/>
      <c r="ECD6"/>
      <c r="ECE6"/>
      <c r="ECF6"/>
      <c r="ECG6"/>
      <c r="ECH6"/>
      <c r="ECI6"/>
      <c r="ECJ6"/>
      <c r="ECK6"/>
      <c r="ECL6"/>
      <c r="ECM6"/>
      <c r="ECN6"/>
      <c r="ECO6"/>
      <c r="ECP6"/>
      <c r="ECQ6"/>
      <c r="ECR6"/>
      <c r="ECS6"/>
      <c r="ECT6"/>
      <c r="ECU6"/>
      <c r="ECV6"/>
      <c r="ECW6"/>
      <c r="ECX6"/>
      <c r="ECY6"/>
      <c r="ECZ6"/>
      <c r="EDA6"/>
      <c r="EDB6"/>
      <c r="EDC6"/>
      <c r="EDD6"/>
      <c r="EDE6"/>
      <c r="EDF6"/>
      <c r="EDG6"/>
      <c r="EDH6"/>
      <c r="EDI6"/>
      <c r="EDJ6"/>
      <c r="EDK6"/>
      <c r="EDL6"/>
      <c r="EDM6"/>
      <c r="EDN6"/>
      <c r="EDO6"/>
      <c r="EDP6"/>
      <c r="EDQ6"/>
      <c r="EDR6"/>
      <c r="EDS6"/>
      <c r="EDT6"/>
      <c r="EDU6"/>
      <c r="EDV6"/>
      <c r="EDW6"/>
      <c r="EDX6"/>
      <c r="EDY6"/>
      <c r="EDZ6"/>
      <c r="EEA6"/>
      <c r="EEB6"/>
      <c r="EEC6"/>
      <c r="EED6"/>
      <c r="EEE6"/>
      <c r="EEF6"/>
      <c r="EEG6"/>
      <c r="EEH6"/>
      <c r="EEI6"/>
      <c r="EEJ6"/>
      <c r="EEK6"/>
      <c r="EEL6"/>
      <c r="EEM6"/>
      <c r="EEN6"/>
      <c r="EEO6"/>
      <c r="EEP6"/>
      <c r="EEQ6"/>
      <c r="EER6"/>
      <c r="EES6"/>
      <c r="EET6"/>
      <c r="EEU6"/>
      <c r="EEV6"/>
      <c r="EEW6"/>
      <c r="EEX6"/>
      <c r="EEY6"/>
      <c r="EEZ6"/>
      <c r="EFA6"/>
      <c r="EFB6"/>
      <c r="EFC6"/>
      <c r="EFD6"/>
      <c r="EFE6"/>
      <c r="EFF6"/>
      <c r="EFG6"/>
      <c r="EFH6"/>
      <c r="EFI6"/>
      <c r="EFJ6"/>
      <c r="EFK6"/>
      <c r="EFL6"/>
      <c r="EFM6"/>
      <c r="EFN6"/>
      <c r="EFO6"/>
      <c r="EFP6"/>
      <c r="EFQ6"/>
      <c r="EFR6"/>
      <c r="EFS6"/>
      <c r="EFT6"/>
      <c r="EFU6"/>
      <c r="EFV6"/>
      <c r="EFW6"/>
      <c r="EFX6"/>
      <c r="EFY6"/>
      <c r="EFZ6"/>
      <c r="EGA6"/>
      <c r="EGB6"/>
      <c r="EGC6"/>
      <c r="EGD6"/>
      <c r="EGE6"/>
      <c r="EGF6"/>
      <c r="EGG6"/>
      <c r="EGH6"/>
      <c r="EGI6"/>
      <c r="EGJ6"/>
      <c r="EGK6"/>
      <c r="EGL6"/>
      <c r="EGM6"/>
      <c r="EGN6"/>
      <c r="EGO6"/>
      <c r="EGP6"/>
      <c r="EGQ6"/>
      <c r="EGR6"/>
      <c r="EGS6"/>
      <c r="EGT6"/>
      <c r="EGU6"/>
      <c r="EGV6"/>
      <c r="EGW6"/>
      <c r="EGX6"/>
      <c r="EGY6"/>
      <c r="EGZ6"/>
      <c r="EHA6"/>
      <c r="EHB6"/>
      <c r="EHC6"/>
      <c r="EHD6"/>
      <c r="EHE6"/>
      <c r="EHF6"/>
      <c r="EHG6"/>
      <c r="EHH6"/>
      <c r="EHI6"/>
      <c r="EHJ6"/>
      <c r="EHK6"/>
      <c r="EHL6"/>
      <c r="EHM6"/>
      <c r="EHN6"/>
      <c r="EHO6"/>
      <c r="EHP6"/>
      <c r="EHQ6"/>
      <c r="EHR6"/>
      <c r="EHS6"/>
      <c r="EHT6"/>
      <c r="EHU6"/>
      <c r="EHV6"/>
      <c r="EHW6"/>
      <c r="EHX6"/>
      <c r="EHY6"/>
      <c r="EHZ6"/>
      <c r="EIA6"/>
      <c r="EIB6"/>
      <c r="EIC6"/>
      <c r="EID6"/>
      <c r="EIE6"/>
      <c r="EIF6"/>
      <c r="EIG6"/>
      <c r="EIH6"/>
      <c r="EII6"/>
      <c r="EIJ6"/>
      <c r="EIK6"/>
      <c r="EIL6"/>
      <c r="EIM6"/>
      <c r="EIN6"/>
      <c r="EIO6"/>
      <c r="EIP6"/>
      <c r="EIQ6"/>
      <c r="EIR6"/>
      <c r="EIS6"/>
      <c r="EIT6"/>
      <c r="EIU6"/>
      <c r="EIV6"/>
      <c r="EIW6"/>
      <c r="EIX6"/>
      <c r="EIY6"/>
      <c r="EIZ6"/>
      <c r="EJA6"/>
      <c r="EJB6"/>
      <c r="EJC6"/>
      <c r="EJD6"/>
      <c r="EJE6"/>
      <c r="EJF6"/>
      <c r="EJG6"/>
      <c r="EJH6"/>
      <c r="EJI6"/>
      <c r="EJJ6"/>
      <c r="EJK6"/>
      <c r="EJL6"/>
      <c r="EJM6"/>
      <c r="EJN6"/>
      <c r="EJO6"/>
      <c r="EJP6"/>
      <c r="EJQ6"/>
      <c r="EJR6"/>
      <c r="EJS6"/>
      <c r="EJT6"/>
      <c r="EJU6"/>
      <c r="EJV6"/>
      <c r="EJW6"/>
      <c r="EJX6"/>
      <c r="EJY6"/>
      <c r="EJZ6"/>
      <c r="EKA6"/>
      <c r="EKB6"/>
      <c r="EKC6"/>
      <c r="EKD6"/>
      <c r="EKE6"/>
      <c r="EKF6"/>
      <c r="EKG6"/>
      <c r="EKH6"/>
      <c r="EKI6"/>
      <c r="EKJ6"/>
      <c r="EKK6"/>
      <c r="EKL6"/>
      <c r="EKM6"/>
      <c r="EKN6"/>
      <c r="EKO6"/>
      <c r="EKP6"/>
      <c r="EKQ6"/>
      <c r="EKR6"/>
      <c r="EKS6"/>
      <c r="EKT6"/>
      <c r="EKU6"/>
      <c r="EKV6"/>
      <c r="EKW6"/>
      <c r="EKX6"/>
      <c r="EKY6"/>
      <c r="EKZ6"/>
      <c r="ELA6"/>
      <c r="ELB6"/>
      <c r="ELC6"/>
      <c r="ELD6"/>
      <c r="ELE6"/>
      <c r="ELF6"/>
      <c r="ELG6"/>
      <c r="ELH6"/>
      <c r="ELI6"/>
      <c r="ELJ6"/>
      <c r="ELK6"/>
      <c r="ELL6"/>
      <c r="ELM6"/>
      <c r="ELN6"/>
      <c r="ELO6"/>
      <c r="ELP6"/>
      <c r="ELQ6"/>
      <c r="ELR6"/>
      <c r="ELS6"/>
      <c r="ELT6"/>
      <c r="ELU6"/>
      <c r="ELV6"/>
      <c r="ELW6"/>
      <c r="ELX6"/>
      <c r="ELY6"/>
      <c r="ELZ6"/>
      <c r="EMA6"/>
      <c r="EMB6"/>
      <c r="EMC6"/>
      <c r="EMD6"/>
      <c r="EME6"/>
      <c r="EMF6"/>
      <c r="EMG6"/>
      <c r="EMH6"/>
      <c r="EMI6"/>
      <c r="EMJ6"/>
      <c r="EMK6"/>
      <c r="EML6"/>
      <c r="EMM6"/>
      <c r="EMN6"/>
      <c r="EMO6"/>
      <c r="EMP6"/>
      <c r="EMQ6"/>
      <c r="EMR6"/>
      <c r="EMS6"/>
      <c r="EMT6"/>
      <c r="EMU6"/>
      <c r="EMV6"/>
      <c r="EMW6"/>
      <c r="EMX6"/>
      <c r="EMY6"/>
      <c r="EMZ6"/>
      <c r="ENA6"/>
      <c r="ENB6"/>
      <c r="ENC6"/>
      <c r="END6"/>
      <c r="ENE6"/>
      <c r="ENF6"/>
      <c r="ENG6"/>
      <c r="ENH6"/>
      <c r="ENI6"/>
      <c r="ENJ6"/>
      <c r="ENK6"/>
      <c r="ENL6"/>
      <c r="ENM6"/>
      <c r="ENN6"/>
      <c r="ENO6"/>
      <c r="ENP6"/>
      <c r="ENQ6"/>
      <c r="ENR6"/>
      <c r="ENS6"/>
      <c r="ENT6"/>
      <c r="ENU6"/>
      <c r="ENV6"/>
      <c r="ENW6"/>
      <c r="ENX6"/>
      <c r="ENY6"/>
      <c r="ENZ6"/>
      <c r="EOA6"/>
      <c r="EOB6"/>
      <c r="EOC6"/>
      <c r="EOD6"/>
      <c r="EOE6"/>
      <c r="EOF6"/>
      <c r="EOG6"/>
      <c r="EOH6"/>
      <c r="EOI6"/>
      <c r="EOJ6"/>
      <c r="EOK6"/>
      <c r="EOL6"/>
      <c r="EOM6"/>
      <c r="EON6"/>
      <c r="EOO6"/>
      <c r="EOP6"/>
      <c r="EOQ6"/>
      <c r="EOR6"/>
      <c r="EOS6"/>
      <c r="EOT6"/>
      <c r="EOU6"/>
      <c r="EOV6"/>
      <c r="EOW6"/>
      <c r="EOX6"/>
      <c r="EOY6"/>
      <c r="EOZ6"/>
      <c r="EPA6"/>
      <c r="EPB6"/>
      <c r="EPC6"/>
      <c r="EPD6"/>
      <c r="EPE6"/>
      <c r="EPF6"/>
      <c r="EPG6"/>
      <c r="EPH6"/>
      <c r="EPI6"/>
      <c r="EPJ6"/>
      <c r="EPK6"/>
      <c r="EPL6"/>
      <c r="EPM6"/>
      <c r="EPN6"/>
      <c r="EPO6"/>
      <c r="EPP6"/>
      <c r="EPQ6"/>
      <c r="EPR6"/>
      <c r="EPS6"/>
      <c r="EPT6"/>
      <c r="EPU6"/>
      <c r="EPV6"/>
      <c r="EPW6"/>
      <c r="EPX6"/>
      <c r="EPY6"/>
      <c r="EPZ6"/>
      <c r="EQA6"/>
      <c r="EQB6"/>
      <c r="EQC6"/>
      <c r="EQD6"/>
      <c r="EQE6"/>
      <c r="EQF6"/>
      <c r="EQG6"/>
      <c r="EQH6"/>
      <c r="EQI6"/>
      <c r="EQJ6"/>
      <c r="EQK6"/>
      <c r="EQL6"/>
      <c r="EQM6"/>
      <c r="EQN6"/>
      <c r="EQO6"/>
      <c r="EQP6"/>
      <c r="EQQ6"/>
      <c r="EQR6"/>
      <c r="EQS6"/>
      <c r="EQT6"/>
      <c r="EQU6"/>
      <c r="EQV6"/>
      <c r="EQW6"/>
      <c r="EQX6"/>
      <c r="EQY6"/>
      <c r="EQZ6"/>
      <c r="ERA6"/>
      <c r="ERB6"/>
      <c r="ERC6"/>
      <c r="ERD6"/>
      <c r="ERE6"/>
      <c r="ERF6"/>
      <c r="ERG6"/>
      <c r="ERH6"/>
      <c r="ERI6"/>
      <c r="ERJ6"/>
      <c r="ERK6"/>
      <c r="ERL6"/>
      <c r="ERM6"/>
      <c r="ERN6"/>
      <c r="ERO6"/>
      <c r="ERP6"/>
      <c r="ERQ6"/>
      <c r="ERR6"/>
      <c r="ERS6"/>
      <c r="ERT6"/>
      <c r="ERU6"/>
      <c r="ERV6"/>
      <c r="ERW6"/>
      <c r="ERX6"/>
      <c r="ERY6"/>
      <c r="ERZ6"/>
      <c r="ESA6"/>
      <c r="ESB6"/>
      <c r="ESC6"/>
      <c r="ESD6"/>
      <c r="ESE6"/>
      <c r="ESF6"/>
      <c r="ESG6"/>
      <c r="ESH6"/>
      <c r="ESI6"/>
      <c r="ESJ6"/>
      <c r="ESK6"/>
      <c r="ESL6"/>
      <c r="ESM6"/>
      <c r="ESN6"/>
      <c r="ESO6"/>
      <c r="ESP6"/>
      <c r="ESQ6"/>
      <c r="ESR6"/>
      <c r="ESS6"/>
      <c r="EST6"/>
      <c r="ESU6"/>
      <c r="ESV6"/>
      <c r="ESW6"/>
      <c r="ESX6"/>
      <c r="ESY6"/>
      <c r="ESZ6"/>
      <c r="ETA6"/>
      <c r="ETB6"/>
      <c r="ETC6"/>
      <c r="ETD6"/>
      <c r="ETE6"/>
      <c r="ETF6"/>
      <c r="ETG6"/>
      <c r="ETH6"/>
      <c r="ETI6"/>
      <c r="ETJ6"/>
      <c r="ETK6"/>
      <c r="ETL6"/>
      <c r="ETM6"/>
      <c r="ETN6"/>
      <c r="ETO6"/>
      <c r="ETP6"/>
      <c r="ETQ6"/>
      <c r="ETR6"/>
      <c r="ETS6"/>
      <c r="ETT6"/>
      <c r="ETU6"/>
      <c r="ETV6"/>
      <c r="ETW6"/>
      <c r="ETX6"/>
      <c r="ETY6"/>
      <c r="ETZ6"/>
      <c r="EUA6"/>
      <c r="EUB6"/>
      <c r="EUC6"/>
      <c r="EUD6"/>
      <c r="EUE6"/>
      <c r="EUF6"/>
      <c r="EUG6"/>
      <c r="EUH6"/>
      <c r="EUI6"/>
      <c r="EUJ6"/>
      <c r="EUK6"/>
      <c r="EUL6"/>
      <c r="EUM6"/>
      <c r="EUN6"/>
      <c r="EUO6"/>
      <c r="EUP6"/>
      <c r="EUQ6"/>
      <c r="EUR6"/>
      <c r="EUS6"/>
      <c r="EUT6"/>
      <c r="EUU6"/>
      <c r="EUV6"/>
      <c r="EUW6"/>
      <c r="EUX6"/>
      <c r="EUY6"/>
      <c r="EUZ6"/>
      <c r="EVA6"/>
      <c r="EVB6"/>
      <c r="EVC6"/>
      <c r="EVD6"/>
      <c r="EVE6"/>
      <c r="EVF6"/>
      <c r="EVG6"/>
      <c r="EVH6"/>
      <c r="EVI6"/>
      <c r="EVJ6"/>
      <c r="EVK6"/>
      <c r="EVL6"/>
      <c r="EVM6"/>
      <c r="EVN6"/>
      <c r="EVO6"/>
      <c r="EVP6"/>
      <c r="EVQ6"/>
      <c r="EVR6"/>
      <c r="EVS6"/>
      <c r="EVT6"/>
      <c r="EVU6"/>
      <c r="EVV6"/>
      <c r="EVW6"/>
      <c r="EVX6"/>
      <c r="EVY6"/>
      <c r="EVZ6"/>
      <c r="EWA6"/>
      <c r="EWB6"/>
      <c r="EWC6"/>
      <c r="EWD6"/>
      <c r="EWE6"/>
      <c r="EWF6"/>
      <c r="EWG6"/>
      <c r="EWH6"/>
      <c r="EWI6"/>
      <c r="EWJ6"/>
      <c r="EWK6"/>
      <c r="EWL6"/>
      <c r="EWM6"/>
      <c r="EWN6"/>
      <c r="EWO6"/>
      <c r="EWP6"/>
      <c r="EWQ6"/>
      <c r="EWR6"/>
      <c r="EWS6"/>
      <c r="EWT6"/>
      <c r="EWU6"/>
      <c r="EWV6"/>
      <c r="EWW6"/>
      <c r="EWX6"/>
      <c r="EWY6"/>
      <c r="EWZ6"/>
      <c r="EXA6"/>
      <c r="EXB6"/>
      <c r="EXC6"/>
      <c r="EXD6"/>
      <c r="EXE6"/>
      <c r="EXF6"/>
      <c r="EXG6"/>
      <c r="EXH6"/>
      <c r="EXI6"/>
      <c r="EXJ6"/>
      <c r="EXK6"/>
      <c r="EXL6"/>
      <c r="EXM6"/>
      <c r="EXN6"/>
      <c r="EXO6"/>
      <c r="EXP6"/>
      <c r="EXQ6"/>
      <c r="EXR6"/>
      <c r="EXS6"/>
      <c r="EXT6"/>
      <c r="EXU6"/>
      <c r="EXV6"/>
      <c r="EXW6"/>
      <c r="EXX6"/>
      <c r="EXY6"/>
      <c r="EXZ6"/>
      <c r="EYA6"/>
      <c r="EYB6"/>
      <c r="EYC6"/>
      <c r="EYD6"/>
      <c r="EYE6"/>
      <c r="EYF6"/>
      <c r="EYG6"/>
      <c r="EYH6"/>
      <c r="EYI6"/>
      <c r="EYJ6"/>
      <c r="EYK6"/>
      <c r="EYL6"/>
      <c r="EYM6"/>
      <c r="EYN6"/>
      <c r="EYO6"/>
      <c r="EYP6"/>
      <c r="EYQ6"/>
      <c r="EYR6"/>
      <c r="EYS6"/>
      <c r="EYT6"/>
      <c r="EYU6"/>
      <c r="EYV6"/>
      <c r="EYW6"/>
      <c r="EYX6"/>
      <c r="EYY6"/>
      <c r="EYZ6"/>
      <c r="EZA6"/>
      <c r="EZB6"/>
      <c r="EZC6"/>
      <c r="EZD6"/>
      <c r="EZE6"/>
      <c r="EZF6"/>
      <c r="EZG6"/>
      <c r="EZH6"/>
      <c r="EZI6"/>
      <c r="EZJ6"/>
      <c r="EZK6"/>
      <c r="EZL6"/>
      <c r="EZM6"/>
      <c r="EZN6"/>
      <c r="EZO6"/>
      <c r="EZP6"/>
      <c r="EZQ6"/>
      <c r="EZR6"/>
      <c r="EZS6"/>
      <c r="EZT6"/>
      <c r="EZU6"/>
      <c r="EZV6"/>
      <c r="EZW6"/>
      <c r="EZX6"/>
      <c r="EZY6"/>
      <c r="EZZ6"/>
      <c r="FAA6"/>
      <c r="FAB6"/>
      <c r="FAC6"/>
      <c r="FAD6"/>
      <c r="FAE6"/>
      <c r="FAF6"/>
      <c r="FAG6"/>
      <c r="FAH6"/>
      <c r="FAI6"/>
      <c r="FAJ6"/>
      <c r="FAK6"/>
      <c r="FAL6"/>
      <c r="FAM6"/>
      <c r="FAN6"/>
      <c r="FAO6"/>
      <c r="FAP6"/>
      <c r="FAQ6"/>
      <c r="FAR6"/>
      <c r="FAS6"/>
      <c r="FAT6"/>
      <c r="FAU6"/>
      <c r="FAV6"/>
      <c r="FAW6"/>
      <c r="FAX6"/>
      <c r="FAY6"/>
      <c r="FAZ6"/>
      <c r="FBA6"/>
      <c r="FBB6"/>
      <c r="FBC6"/>
      <c r="FBD6"/>
      <c r="FBE6"/>
      <c r="FBF6"/>
      <c r="FBG6"/>
      <c r="FBH6"/>
      <c r="FBI6"/>
      <c r="FBJ6"/>
      <c r="FBK6"/>
      <c r="FBL6"/>
      <c r="FBM6"/>
      <c r="FBN6"/>
      <c r="FBO6"/>
      <c r="FBP6"/>
      <c r="FBQ6"/>
      <c r="FBR6"/>
      <c r="FBS6"/>
      <c r="FBT6"/>
      <c r="FBU6"/>
      <c r="FBV6"/>
      <c r="FBW6"/>
      <c r="FBX6"/>
      <c r="FBY6"/>
      <c r="FBZ6"/>
      <c r="FCA6"/>
      <c r="FCB6"/>
      <c r="FCC6"/>
      <c r="FCD6"/>
      <c r="FCE6"/>
      <c r="FCF6"/>
      <c r="FCG6"/>
      <c r="FCH6"/>
      <c r="FCI6"/>
      <c r="FCJ6"/>
      <c r="FCK6"/>
      <c r="FCL6"/>
      <c r="FCM6"/>
      <c r="FCN6"/>
      <c r="FCO6"/>
      <c r="FCP6"/>
      <c r="FCQ6"/>
      <c r="FCR6"/>
      <c r="FCS6"/>
      <c r="FCT6"/>
      <c r="FCU6"/>
      <c r="FCV6"/>
      <c r="FCW6"/>
      <c r="FCX6"/>
      <c r="FCY6"/>
      <c r="FCZ6"/>
      <c r="FDA6"/>
      <c r="FDB6"/>
      <c r="FDC6"/>
      <c r="FDD6"/>
      <c r="FDE6"/>
      <c r="FDF6"/>
      <c r="FDG6"/>
      <c r="FDH6"/>
      <c r="FDI6"/>
      <c r="FDJ6"/>
      <c r="FDK6"/>
      <c r="FDL6"/>
      <c r="FDM6"/>
      <c r="FDN6"/>
      <c r="FDO6"/>
      <c r="FDP6"/>
      <c r="FDQ6"/>
      <c r="FDR6"/>
      <c r="FDS6"/>
      <c r="FDT6"/>
      <c r="FDU6"/>
      <c r="FDV6"/>
      <c r="FDW6"/>
      <c r="FDX6"/>
      <c r="FDY6"/>
      <c r="FDZ6"/>
      <c r="FEA6"/>
      <c r="FEB6"/>
      <c r="FEC6"/>
      <c r="FED6"/>
      <c r="FEE6"/>
      <c r="FEF6"/>
      <c r="FEG6"/>
      <c r="FEH6"/>
      <c r="FEI6"/>
      <c r="FEJ6"/>
      <c r="FEK6"/>
      <c r="FEL6"/>
      <c r="FEM6"/>
      <c r="FEN6"/>
      <c r="FEO6"/>
      <c r="FEP6"/>
      <c r="FEQ6"/>
      <c r="FER6"/>
      <c r="FES6"/>
      <c r="FET6"/>
      <c r="FEU6"/>
      <c r="FEV6"/>
      <c r="FEW6"/>
      <c r="FEX6"/>
      <c r="FEY6"/>
      <c r="FEZ6"/>
      <c r="FFA6"/>
      <c r="FFB6"/>
      <c r="FFC6"/>
      <c r="FFD6"/>
      <c r="FFE6"/>
      <c r="FFF6"/>
      <c r="FFG6"/>
      <c r="FFH6"/>
      <c r="FFI6"/>
      <c r="FFJ6"/>
      <c r="FFK6"/>
      <c r="FFL6"/>
      <c r="FFM6"/>
      <c r="FFN6"/>
      <c r="FFO6"/>
      <c r="FFP6"/>
      <c r="FFQ6"/>
      <c r="FFR6"/>
      <c r="FFS6"/>
      <c r="FFT6"/>
      <c r="FFU6"/>
      <c r="FFV6"/>
      <c r="FFW6"/>
      <c r="FFX6"/>
      <c r="FFY6"/>
      <c r="FFZ6"/>
      <c r="FGA6"/>
      <c r="FGB6"/>
      <c r="FGC6"/>
      <c r="FGD6"/>
      <c r="FGE6"/>
      <c r="FGF6"/>
      <c r="FGG6"/>
      <c r="FGH6"/>
      <c r="FGI6"/>
      <c r="FGJ6"/>
      <c r="FGK6"/>
      <c r="FGL6"/>
      <c r="FGM6"/>
      <c r="FGN6"/>
      <c r="FGO6"/>
      <c r="FGP6"/>
      <c r="FGQ6"/>
      <c r="FGR6"/>
      <c r="FGS6"/>
      <c r="FGT6"/>
      <c r="FGU6"/>
      <c r="FGV6"/>
      <c r="FGW6"/>
      <c r="FGX6"/>
      <c r="FGY6"/>
      <c r="FGZ6"/>
      <c r="FHA6"/>
      <c r="FHB6"/>
      <c r="FHC6"/>
      <c r="FHD6"/>
      <c r="FHE6"/>
      <c r="FHF6"/>
      <c r="FHG6"/>
      <c r="FHH6"/>
      <c r="FHI6"/>
      <c r="FHJ6"/>
      <c r="FHK6"/>
      <c r="FHL6"/>
      <c r="FHM6"/>
      <c r="FHN6"/>
      <c r="FHO6"/>
      <c r="FHP6"/>
      <c r="FHQ6"/>
      <c r="FHR6"/>
      <c r="FHS6"/>
      <c r="FHT6"/>
      <c r="FHU6"/>
      <c r="FHV6"/>
      <c r="FHW6"/>
      <c r="FHX6"/>
      <c r="FHY6"/>
      <c r="FHZ6"/>
      <c r="FIA6"/>
      <c r="FIB6"/>
      <c r="FIC6"/>
      <c r="FID6"/>
      <c r="FIE6"/>
      <c r="FIF6"/>
      <c r="FIG6"/>
      <c r="FIH6"/>
      <c r="FII6"/>
      <c r="FIJ6"/>
      <c r="FIK6"/>
      <c r="FIL6"/>
      <c r="FIM6"/>
      <c r="FIN6"/>
      <c r="FIO6"/>
      <c r="FIP6"/>
      <c r="FIQ6"/>
      <c r="FIR6"/>
      <c r="FIS6"/>
      <c r="FIT6"/>
      <c r="FIU6"/>
      <c r="FIV6"/>
      <c r="FIW6"/>
      <c r="FIX6"/>
      <c r="FIY6"/>
      <c r="FIZ6"/>
      <c r="FJA6"/>
      <c r="FJB6"/>
      <c r="FJC6"/>
      <c r="FJD6"/>
      <c r="FJE6"/>
      <c r="FJF6"/>
      <c r="FJG6"/>
      <c r="FJH6"/>
      <c r="FJI6"/>
      <c r="FJJ6"/>
      <c r="FJK6"/>
      <c r="FJL6"/>
      <c r="FJM6"/>
      <c r="FJN6"/>
      <c r="FJO6"/>
      <c r="FJP6"/>
      <c r="FJQ6"/>
      <c r="FJR6"/>
      <c r="FJS6"/>
      <c r="FJT6"/>
      <c r="FJU6"/>
      <c r="FJV6"/>
      <c r="FJW6"/>
      <c r="FJX6"/>
      <c r="FJY6"/>
      <c r="FJZ6"/>
      <c r="FKA6"/>
      <c r="FKB6"/>
      <c r="FKC6"/>
      <c r="FKD6"/>
      <c r="FKE6"/>
      <c r="FKF6"/>
      <c r="FKG6"/>
      <c r="FKH6"/>
      <c r="FKI6"/>
      <c r="FKJ6"/>
      <c r="FKK6"/>
      <c r="FKL6"/>
      <c r="FKM6"/>
      <c r="FKN6"/>
      <c r="FKO6"/>
      <c r="FKP6"/>
      <c r="FKQ6"/>
      <c r="FKR6"/>
      <c r="FKS6"/>
      <c r="FKT6"/>
      <c r="FKU6"/>
      <c r="FKV6"/>
      <c r="FKW6"/>
      <c r="FKX6"/>
      <c r="FKY6"/>
      <c r="FKZ6"/>
      <c r="FLA6"/>
      <c r="FLB6"/>
      <c r="FLC6"/>
      <c r="FLD6"/>
      <c r="FLE6"/>
      <c r="FLF6"/>
      <c r="FLG6"/>
      <c r="FLH6"/>
      <c r="FLI6"/>
      <c r="FLJ6"/>
      <c r="FLK6"/>
      <c r="FLL6"/>
      <c r="FLM6"/>
      <c r="FLN6"/>
      <c r="FLO6"/>
      <c r="FLP6"/>
      <c r="FLQ6"/>
      <c r="FLR6"/>
      <c r="FLS6"/>
      <c r="FLT6"/>
      <c r="FLU6"/>
      <c r="FLV6"/>
      <c r="FLW6"/>
      <c r="FLX6"/>
      <c r="FLY6"/>
      <c r="FLZ6"/>
      <c r="FMA6"/>
      <c r="FMB6"/>
      <c r="FMC6"/>
      <c r="FMD6"/>
      <c r="FME6"/>
      <c r="FMF6"/>
      <c r="FMG6"/>
      <c r="FMH6"/>
      <c r="FMI6"/>
      <c r="FMJ6"/>
      <c r="FMK6"/>
      <c r="FML6"/>
      <c r="FMM6"/>
      <c r="FMN6"/>
      <c r="FMO6"/>
      <c r="FMP6"/>
      <c r="FMQ6"/>
      <c r="FMR6"/>
      <c r="FMS6"/>
      <c r="FMT6"/>
      <c r="FMU6"/>
      <c r="FMV6"/>
      <c r="FMW6"/>
      <c r="FMX6"/>
      <c r="FMY6"/>
      <c r="FMZ6"/>
      <c r="FNA6"/>
      <c r="FNB6"/>
      <c r="FNC6"/>
      <c r="FND6"/>
      <c r="FNE6"/>
      <c r="FNF6"/>
      <c r="FNG6"/>
      <c r="FNH6"/>
      <c r="FNI6"/>
      <c r="FNJ6"/>
      <c r="FNK6"/>
      <c r="FNL6"/>
      <c r="FNM6"/>
      <c r="FNN6"/>
      <c r="FNO6"/>
      <c r="FNP6"/>
      <c r="FNQ6"/>
      <c r="FNR6"/>
      <c r="FNS6"/>
      <c r="FNT6"/>
      <c r="FNU6"/>
      <c r="FNV6"/>
      <c r="FNW6"/>
      <c r="FNX6"/>
      <c r="FNY6"/>
      <c r="FNZ6"/>
      <c r="FOA6"/>
      <c r="FOB6"/>
      <c r="FOC6"/>
      <c r="FOD6"/>
      <c r="FOE6"/>
      <c r="FOF6"/>
      <c r="FOG6"/>
      <c r="FOH6"/>
      <c r="FOI6"/>
      <c r="FOJ6"/>
      <c r="FOK6"/>
      <c r="FOL6"/>
      <c r="FOM6"/>
      <c r="FON6"/>
      <c r="FOO6"/>
      <c r="FOP6"/>
      <c r="FOQ6"/>
      <c r="FOR6"/>
      <c r="FOS6"/>
      <c r="FOT6"/>
      <c r="FOU6"/>
      <c r="FOV6"/>
      <c r="FOW6"/>
      <c r="FOX6"/>
      <c r="FOY6"/>
      <c r="FOZ6"/>
      <c r="FPA6"/>
      <c r="FPB6"/>
      <c r="FPC6"/>
      <c r="FPD6"/>
      <c r="FPE6"/>
      <c r="FPF6"/>
      <c r="FPG6"/>
      <c r="FPH6"/>
      <c r="FPI6"/>
      <c r="FPJ6"/>
      <c r="FPK6"/>
      <c r="FPL6"/>
      <c r="FPM6"/>
      <c r="FPN6"/>
      <c r="FPO6"/>
      <c r="FPP6"/>
      <c r="FPQ6"/>
      <c r="FPR6"/>
      <c r="FPS6"/>
      <c r="FPT6"/>
      <c r="FPU6"/>
      <c r="FPV6"/>
      <c r="FPW6"/>
      <c r="FPX6"/>
      <c r="FPY6"/>
      <c r="FPZ6"/>
      <c r="FQA6"/>
      <c r="FQB6"/>
      <c r="FQC6"/>
      <c r="FQD6"/>
      <c r="FQE6"/>
      <c r="FQF6"/>
      <c r="FQG6"/>
      <c r="FQH6"/>
      <c r="FQI6"/>
      <c r="FQJ6"/>
      <c r="FQK6"/>
      <c r="FQL6"/>
      <c r="FQM6"/>
      <c r="FQN6"/>
      <c r="FQO6"/>
      <c r="FQP6"/>
      <c r="FQQ6"/>
      <c r="FQR6"/>
      <c r="FQS6"/>
      <c r="FQT6"/>
      <c r="FQU6"/>
      <c r="FQV6"/>
      <c r="FQW6"/>
      <c r="FQX6"/>
      <c r="FQY6"/>
      <c r="FQZ6"/>
      <c r="FRA6"/>
      <c r="FRB6"/>
      <c r="FRC6"/>
      <c r="FRD6"/>
      <c r="FRE6"/>
      <c r="FRF6"/>
      <c r="FRG6"/>
      <c r="FRH6"/>
      <c r="FRI6"/>
      <c r="FRJ6"/>
      <c r="FRK6"/>
      <c r="FRL6"/>
      <c r="FRM6"/>
      <c r="FRN6"/>
      <c r="FRO6"/>
      <c r="FRP6"/>
      <c r="FRQ6"/>
      <c r="FRR6"/>
      <c r="FRS6"/>
      <c r="FRT6"/>
      <c r="FRU6"/>
      <c r="FRV6"/>
      <c r="FRW6"/>
      <c r="FRX6"/>
      <c r="FRY6"/>
      <c r="FRZ6"/>
      <c r="FSA6"/>
      <c r="FSB6"/>
      <c r="FSC6"/>
      <c r="FSD6"/>
      <c r="FSE6"/>
      <c r="FSF6"/>
      <c r="FSG6"/>
      <c r="FSH6"/>
      <c r="FSI6"/>
      <c r="FSJ6"/>
      <c r="FSK6"/>
      <c r="FSL6"/>
      <c r="FSM6"/>
      <c r="FSN6"/>
      <c r="FSO6"/>
      <c r="FSP6"/>
      <c r="FSQ6"/>
      <c r="FSR6"/>
      <c r="FSS6"/>
      <c r="FST6"/>
      <c r="FSU6"/>
      <c r="FSV6"/>
      <c r="FSW6"/>
      <c r="FSX6"/>
      <c r="FSY6"/>
      <c r="FSZ6"/>
      <c r="FTA6"/>
      <c r="FTB6"/>
      <c r="FTC6"/>
      <c r="FTD6"/>
      <c r="FTE6"/>
      <c r="FTF6"/>
      <c r="FTG6"/>
      <c r="FTH6"/>
      <c r="FTI6"/>
      <c r="FTJ6"/>
      <c r="FTK6"/>
      <c r="FTL6"/>
      <c r="FTM6"/>
      <c r="FTN6"/>
      <c r="FTO6"/>
      <c r="FTP6"/>
      <c r="FTQ6"/>
      <c r="FTR6"/>
      <c r="FTS6"/>
      <c r="FTT6"/>
      <c r="FTU6"/>
      <c r="FTV6"/>
      <c r="FTW6"/>
      <c r="FTX6"/>
      <c r="FTY6"/>
      <c r="FTZ6"/>
      <c r="FUA6"/>
      <c r="FUB6"/>
      <c r="FUC6"/>
      <c r="FUD6"/>
      <c r="FUE6"/>
      <c r="FUF6"/>
      <c r="FUG6"/>
      <c r="FUH6"/>
      <c r="FUI6"/>
      <c r="FUJ6"/>
      <c r="FUK6"/>
      <c r="FUL6"/>
      <c r="FUM6"/>
      <c r="FUN6"/>
      <c r="FUO6"/>
      <c r="FUP6"/>
      <c r="FUQ6"/>
      <c r="FUR6"/>
      <c r="FUS6"/>
      <c r="FUT6"/>
      <c r="FUU6"/>
      <c r="FUV6"/>
      <c r="FUW6"/>
      <c r="FUX6"/>
      <c r="FUY6"/>
      <c r="FUZ6"/>
      <c r="FVA6"/>
      <c r="FVB6"/>
      <c r="FVC6"/>
      <c r="FVD6"/>
      <c r="FVE6"/>
      <c r="FVF6"/>
      <c r="FVG6"/>
      <c r="FVH6"/>
      <c r="FVI6"/>
      <c r="FVJ6"/>
      <c r="FVK6"/>
      <c r="FVL6"/>
      <c r="FVM6"/>
      <c r="FVN6"/>
      <c r="FVO6"/>
      <c r="FVP6"/>
      <c r="FVQ6"/>
      <c r="FVR6"/>
      <c r="FVS6"/>
      <c r="FVT6"/>
      <c r="FVU6"/>
      <c r="FVV6"/>
      <c r="FVW6"/>
      <c r="FVX6"/>
      <c r="FVY6"/>
      <c r="FVZ6"/>
      <c r="FWA6"/>
      <c r="FWB6"/>
      <c r="FWC6"/>
      <c r="FWD6"/>
      <c r="FWE6"/>
      <c r="FWF6"/>
      <c r="FWG6"/>
      <c r="FWH6"/>
      <c r="FWI6"/>
      <c r="FWJ6"/>
      <c r="FWK6"/>
      <c r="FWL6"/>
      <c r="FWM6"/>
      <c r="FWN6"/>
      <c r="FWO6"/>
      <c r="FWP6"/>
      <c r="FWQ6"/>
      <c r="FWR6"/>
      <c r="FWS6"/>
      <c r="FWT6"/>
      <c r="FWU6"/>
      <c r="FWV6"/>
      <c r="FWW6"/>
      <c r="FWX6"/>
      <c r="FWY6"/>
      <c r="FWZ6"/>
      <c r="FXA6"/>
      <c r="FXB6"/>
      <c r="FXC6"/>
      <c r="FXD6"/>
      <c r="FXE6"/>
      <c r="FXF6"/>
      <c r="FXG6"/>
      <c r="FXH6"/>
      <c r="FXI6"/>
      <c r="FXJ6"/>
      <c r="FXK6"/>
      <c r="FXL6"/>
      <c r="FXM6"/>
      <c r="FXN6"/>
      <c r="FXO6"/>
      <c r="FXP6"/>
      <c r="FXQ6"/>
      <c r="FXR6"/>
      <c r="FXS6"/>
      <c r="FXT6"/>
      <c r="FXU6"/>
      <c r="FXV6"/>
      <c r="FXW6"/>
      <c r="FXX6"/>
      <c r="FXY6"/>
      <c r="FXZ6"/>
      <c r="FYA6"/>
      <c r="FYB6"/>
      <c r="FYC6"/>
      <c r="FYD6"/>
      <c r="FYE6"/>
      <c r="FYF6"/>
      <c r="FYG6"/>
      <c r="FYH6"/>
      <c r="FYI6"/>
      <c r="FYJ6"/>
      <c r="FYK6"/>
      <c r="FYL6"/>
      <c r="FYM6"/>
      <c r="FYN6"/>
      <c r="FYO6"/>
      <c r="FYP6"/>
      <c r="FYQ6"/>
      <c r="FYR6"/>
      <c r="FYS6"/>
      <c r="FYT6"/>
      <c r="FYU6"/>
      <c r="FYV6"/>
      <c r="FYW6"/>
      <c r="FYX6"/>
      <c r="FYY6"/>
      <c r="FYZ6"/>
      <c r="FZA6"/>
      <c r="FZB6"/>
      <c r="FZC6"/>
      <c r="FZD6"/>
      <c r="FZE6"/>
      <c r="FZF6"/>
      <c r="FZG6"/>
      <c r="FZH6"/>
      <c r="FZI6"/>
      <c r="FZJ6"/>
      <c r="FZK6"/>
      <c r="FZL6"/>
      <c r="FZM6"/>
      <c r="FZN6"/>
      <c r="FZO6"/>
      <c r="FZP6"/>
      <c r="FZQ6"/>
      <c r="FZR6"/>
      <c r="FZS6"/>
      <c r="FZT6"/>
      <c r="FZU6"/>
      <c r="FZV6"/>
      <c r="FZW6"/>
      <c r="FZX6"/>
      <c r="FZY6"/>
      <c r="FZZ6"/>
      <c r="GAA6"/>
      <c r="GAB6"/>
      <c r="GAC6"/>
      <c r="GAD6"/>
      <c r="GAE6"/>
      <c r="GAF6"/>
      <c r="GAG6"/>
      <c r="GAH6"/>
      <c r="GAI6"/>
      <c r="GAJ6"/>
      <c r="GAK6"/>
      <c r="GAL6"/>
      <c r="GAM6"/>
      <c r="GAN6"/>
      <c r="GAO6"/>
      <c r="GAP6"/>
      <c r="GAQ6"/>
      <c r="GAR6"/>
      <c r="GAS6"/>
      <c r="GAT6"/>
      <c r="GAU6"/>
      <c r="GAV6"/>
      <c r="GAW6"/>
      <c r="GAX6"/>
      <c r="GAY6"/>
      <c r="GAZ6"/>
      <c r="GBA6"/>
      <c r="GBB6"/>
      <c r="GBC6"/>
      <c r="GBD6"/>
      <c r="GBE6"/>
      <c r="GBF6"/>
      <c r="GBG6"/>
      <c r="GBH6"/>
      <c r="GBI6"/>
      <c r="GBJ6"/>
      <c r="GBK6"/>
      <c r="GBL6"/>
      <c r="GBM6"/>
      <c r="GBN6"/>
      <c r="GBO6"/>
      <c r="GBP6"/>
      <c r="GBQ6"/>
      <c r="GBR6"/>
      <c r="GBS6"/>
      <c r="GBT6"/>
      <c r="GBU6"/>
      <c r="GBV6"/>
      <c r="GBW6"/>
      <c r="GBX6"/>
      <c r="GBY6"/>
      <c r="GBZ6"/>
      <c r="GCA6"/>
      <c r="GCB6"/>
      <c r="GCC6"/>
      <c r="GCD6"/>
      <c r="GCE6"/>
      <c r="GCF6"/>
      <c r="GCG6"/>
      <c r="GCH6"/>
      <c r="GCI6"/>
      <c r="GCJ6"/>
      <c r="GCK6"/>
      <c r="GCL6"/>
      <c r="GCM6"/>
      <c r="GCN6"/>
      <c r="GCO6"/>
      <c r="GCP6"/>
      <c r="GCQ6"/>
      <c r="GCR6"/>
      <c r="GCS6"/>
      <c r="GCT6"/>
      <c r="GCU6"/>
      <c r="GCV6"/>
      <c r="GCW6"/>
      <c r="GCX6"/>
      <c r="GCY6"/>
      <c r="GCZ6"/>
      <c r="GDA6"/>
      <c r="GDB6"/>
      <c r="GDC6"/>
      <c r="GDD6"/>
      <c r="GDE6"/>
      <c r="GDF6"/>
      <c r="GDG6"/>
      <c r="GDH6"/>
      <c r="GDI6"/>
      <c r="GDJ6"/>
      <c r="GDK6"/>
      <c r="GDL6"/>
      <c r="GDM6"/>
      <c r="GDN6"/>
      <c r="GDO6"/>
      <c r="GDP6"/>
      <c r="GDQ6"/>
      <c r="GDR6"/>
      <c r="GDS6"/>
      <c r="GDT6"/>
      <c r="GDU6"/>
      <c r="GDV6"/>
      <c r="GDW6"/>
      <c r="GDX6"/>
      <c r="GDY6"/>
      <c r="GDZ6"/>
      <c r="GEA6"/>
      <c r="GEB6"/>
      <c r="GEC6"/>
      <c r="GED6"/>
      <c r="GEE6"/>
      <c r="GEF6"/>
      <c r="GEG6"/>
      <c r="GEH6"/>
      <c r="GEI6"/>
      <c r="GEJ6"/>
      <c r="GEK6"/>
      <c r="GEL6"/>
      <c r="GEM6"/>
      <c r="GEN6"/>
      <c r="GEO6"/>
      <c r="GEP6"/>
      <c r="GEQ6"/>
      <c r="GER6"/>
      <c r="GES6"/>
      <c r="GET6"/>
      <c r="GEU6"/>
      <c r="GEV6"/>
      <c r="GEW6"/>
      <c r="GEX6"/>
      <c r="GEY6"/>
      <c r="GEZ6"/>
      <c r="GFA6"/>
      <c r="GFB6"/>
      <c r="GFC6"/>
      <c r="GFD6"/>
      <c r="GFE6"/>
      <c r="GFF6"/>
      <c r="GFG6"/>
      <c r="GFH6"/>
      <c r="GFI6"/>
      <c r="GFJ6"/>
      <c r="GFK6"/>
      <c r="GFL6"/>
      <c r="GFM6"/>
      <c r="GFN6"/>
      <c r="GFO6"/>
      <c r="GFP6"/>
      <c r="GFQ6"/>
      <c r="GFR6"/>
      <c r="GFS6"/>
      <c r="GFT6"/>
      <c r="GFU6"/>
      <c r="GFV6"/>
      <c r="GFW6"/>
      <c r="GFX6"/>
      <c r="GFY6"/>
      <c r="GFZ6"/>
      <c r="GGA6"/>
      <c r="GGB6"/>
      <c r="GGC6"/>
      <c r="GGD6"/>
      <c r="GGE6"/>
      <c r="GGF6"/>
      <c r="GGG6"/>
      <c r="GGH6"/>
      <c r="GGI6"/>
      <c r="GGJ6"/>
      <c r="GGK6"/>
      <c r="GGL6"/>
      <c r="GGM6"/>
      <c r="GGN6"/>
      <c r="GGO6"/>
      <c r="GGP6"/>
      <c r="GGQ6"/>
      <c r="GGR6"/>
      <c r="GGS6"/>
      <c r="GGT6"/>
      <c r="GGU6"/>
      <c r="GGV6"/>
      <c r="GGW6"/>
      <c r="GGX6"/>
      <c r="GGY6"/>
      <c r="GGZ6"/>
      <c r="GHA6"/>
      <c r="GHB6"/>
      <c r="GHC6"/>
      <c r="GHD6"/>
      <c r="GHE6"/>
      <c r="GHF6"/>
      <c r="GHG6"/>
      <c r="GHH6"/>
      <c r="GHI6"/>
      <c r="GHJ6"/>
      <c r="GHK6"/>
      <c r="GHL6"/>
      <c r="GHM6"/>
      <c r="GHN6"/>
      <c r="GHO6"/>
      <c r="GHP6"/>
      <c r="GHQ6"/>
      <c r="GHR6"/>
      <c r="GHS6"/>
      <c r="GHT6"/>
      <c r="GHU6"/>
      <c r="GHV6"/>
      <c r="GHW6"/>
      <c r="GHX6"/>
      <c r="GHY6"/>
      <c r="GHZ6"/>
      <c r="GIA6"/>
      <c r="GIB6"/>
      <c r="GIC6"/>
      <c r="GID6"/>
      <c r="GIE6"/>
      <c r="GIF6"/>
      <c r="GIG6"/>
      <c r="GIH6"/>
      <c r="GII6"/>
      <c r="GIJ6"/>
      <c r="GIK6"/>
      <c r="GIL6"/>
      <c r="GIM6"/>
      <c r="GIN6"/>
      <c r="GIO6"/>
      <c r="GIP6"/>
      <c r="GIQ6"/>
      <c r="GIR6"/>
      <c r="GIS6"/>
      <c r="GIT6"/>
      <c r="GIU6"/>
      <c r="GIV6"/>
      <c r="GIW6"/>
      <c r="GIX6"/>
      <c r="GIY6"/>
      <c r="GIZ6"/>
      <c r="GJA6"/>
      <c r="GJB6"/>
      <c r="GJC6"/>
      <c r="GJD6"/>
      <c r="GJE6"/>
      <c r="GJF6"/>
      <c r="GJG6"/>
      <c r="GJH6"/>
      <c r="GJI6"/>
      <c r="GJJ6"/>
      <c r="GJK6"/>
      <c r="GJL6"/>
      <c r="GJM6"/>
      <c r="GJN6"/>
      <c r="GJO6"/>
      <c r="GJP6"/>
      <c r="GJQ6"/>
      <c r="GJR6"/>
      <c r="GJS6"/>
      <c r="GJT6"/>
      <c r="GJU6"/>
      <c r="GJV6"/>
      <c r="GJW6"/>
      <c r="GJX6"/>
      <c r="GJY6"/>
      <c r="GJZ6"/>
      <c r="GKA6"/>
      <c r="GKB6"/>
      <c r="GKC6"/>
      <c r="GKD6"/>
      <c r="GKE6"/>
      <c r="GKF6"/>
      <c r="GKG6"/>
      <c r="GKH6"/>
      <c r="GKI6"/>
      <c r="GKJ6"/>
      <c r="GKK6"/>
      <c r="GKL6"/>
      <c r="GKM6"/>
      <c r="GKN6"/>
      <c r="GKO6"/>
      <c r="GKP6"/>
      <c r="GKQ6"/>
      <c r="GKR6"/>
      <c r="GKS6"/>
      <c r="GKT6"/>
      <c r="GKU6"/>
      <c r="GKV6"/>
      <c r="GKW6"/>
      <c r="GKX6"/>
      <c r="GKY6"/>
      <c r="GKZ6"/>
      <c r="GLA6"/>
      <c r="GLB6"/>
      <c r="GLC6"/>
      <c r="GLD6"/>
      <c r="GLE6"/>
      <c r="GLF6"/>
      <c r="GLG6"/>
      <c r="GLH6"/>
      <c r="GLI6"/>
      <c r="GLJ6"/>
      <c r="GLK6"/>
      <c r="GLL6"/>
      <c r="GLM6"/>
      <c r="GLN6"/>
      <c r="GLO6"/>
      <c r="GLP6"/>
      <c r="GLQ6"/>
      <c r="GLR6"/>
      <c r="GLS6"/>
      <c r="GLT6"/>
      <c r="GLU6"/>
      <c r="GLV6"/>
      <c r="GLW6"/>
      <c r="GLX6"/>
      <c r="GLY6"/>
      <c r="GLZ6"/>
      <c r="GMA6"/>
      <c r="GMB6"/>
      <c r="GMC6"/>
      <c r="GMD6"/>
      <c r="GME6"/>
      <c r="GMF6"/>
      <c r="GMG6"/>
      <c r="GMH6"/>
      <c r="GMI6"/>
      <c r="GMJ6"/>
      <c r="GMK6"/>
      <c r="GML6"/>
      <c r="GMM6"/>
      <c r="GMN6"/>
      <c r="GMO6"/>
      <c r="GMP6"/>
      <c r="GMQ6"/>
      <c r="GMR6"/>
      <c r="GMS6"/>
      <c r="GMT6"/>
      <c r="GMU6"/>
      <c r="GMV6"/>
      <c r="GMW6"/>
      <c r="GMX6"/>
      <c r="GMY6"/>
      <c r="GMZ6"/>
      <c r="GNA6"/>
      <c r="GNB6"/>
      <c r="GNC6"/>
      <c r="GND6"/>
      <c r="GNE6"/>
      <c r="GNF6"/>
      <c r="GNG6"/>
      <c r="GNH6"/>
      <c r="GNI6"/>
      <c r="GNJ6"/>
      <c r="GNK6"/>
      <c r="GNL6"/>
      <c r="GNM6"/>
      <c r="GNN6"/>
      <c r="GNO6"/>
      <c r="GNP6"/>
      <c r="GNQ6"/>
      <c r="GNR6"/>
      <c r="GNS6"/>
      <c r="GNT6"/>
      <c r="GNU6"/>
      <c r="GNV6"/>
      <c r="GNW6"/>
      <c r="GNX6"/>
      <c r="GNY6"/>
      <c r="GNZ6"/>
      <c r="GOA6"/>
      <c r="GOB6"/>
      <c r="GOC6"/>
      <c r="GOD6"/>
      <c r="GOE6"/>
      <c r="GOF6"/>
      <c r="GOG6"/>
      <c r="GOH6"/>
      <c r="GOI6"/>
      <c r="GOJ6"/>
      <c r="GOK6"/>
      <c r="GOL6"/>
      <c r="GOM6"/>
      <c r="GON6"/>
      <c r="GOO6"/>
      <c r="GOP6"/>
      <c r="GOQ6"/>
      <c r="GOR6"/>
      <c r="GOS6"/>
      <c r="GOT6"/>
      <c r="GOU6"/>
      <c r="GOV6"/>
      <c r="GOW6"/>
      <c r="GOX6"/>
      <c r="GOY6"/>
      <c r="GOZ6"/>
      <c r="GPA6"/>
      <c r="GPB6"/>
      <c r="GPC6"/>
      <c r="GPD6"/>
      <c r="GPE6"/>
      <c r="GPF6"/>
      <c r="GPG6"/>
      <c r="GPH6"/>
      <c r="GPI6"/>
      <c r="GPJ6"/>
      <c r="GPK6"/>
      <c r="GPL6"/>
      <c r="GPM6"/>
      <c r="GPN6"/>
      <c r="GPO6"/>
      <c r="GPP6"/>
      <c r="GPQ6"/>
      <c r="GPR6"/>
      <c r="GPS6"/>
      <c r="GPT6"/>
      <c r="GPU6"/>
      <c r="GPV6"/>
      <c r="GPW6"/>
      <c r="GPX6"/>
      <c r="GPY6"/>
      <c r="GPZ6"/>
      <c r="GQA6"/>
      <c r="GQB6"/>
      <c r="GQC6"/>
      <c r="GQD6"/>
      <c r="GQE6"/>
      <c r="GQF6"/>
      <c r="GQG6"/>
      <c r="GQH6"/>
      <c r="GQI6"/>
      <c r="GQJ6"/>
      <c r="GQK6"/>
      <c r="GQL6"/>
      <c r="GQM6"/>
      <c r="GQN6"/>
      <c r="GQO6"/>
      <c r="GQP6"/>
      <c r="GQQ6"/>
      <c r="GQR6"/>
      <c r="GQS6"/>
      <c r="GQT6"/>
      <c r="GQU6"/>
      <c r="GQV6"/>
      <c r="GQW6"/>
      <c r="GQX6"/>
      <c r="GQY6"/>
      <c r="GQZ6"/>
      <c r="GRA6"/>
      <c r="GRB6"/>
      <c r="GRC6"/>
      <c r="GRD6"/>
      <c r="GRE6"/>
      <c r="GRF6"/>
      <c r="GRG6"/>
      <c r="GRH6"/>
      <c r="GRI6"/>
      <c r="GRJ6"/>
      <c r="GRK6"/>
      <c r="GRL6"/>
      <c r="GRM6"/>
      <c r="GRN6"/>
      <c r="GRO6"/>
      <c r="GRP6"/>
      <c r="GRQ6"/>
      <c r="GRR6"/>
      <c r="GRS6"/>
      <c r="GRT6"/>
      <c r="GRU6"/>
      <c r="GRV6"/>
      <c r="GRW6"/>
      <c r="GRX6"/>
      <c r="GRY6"/>
      <c r="GRZ6"/>
      <c r="GSA6"/>
      <c r="GSB6"/>
      <c r="GSC6"/>
      <c r="GSD6"/>
      <c r="GSE6"/>
      <c r="GSF6"/>
      <c r="GSG6"/>
      <c r="GSH6"/>
      <c r="GSI6"/>
      <c r="GSJ6"/>
      <c r="GSK6"/>
      <c r="GSL6"/>
      <c r="GSM6"/>
      <c r="GSN6"/>
      <c r="GSO6"/>
      <c r="GSP6"/>
      <c r="GSQ6"/>
      <c r="GSR6"/>
      <c r="GSS6"/>
      <c r="GST6"/>
      <c r="GSU6"/>
      <c r="GSV6"/>
      <c r="GSW6"/>
      <c r="GSX6"/>
      <c r="GSY6"/>
      <c r="GSZ6"/>
      <c r="GTA6"/>
      <c r="GTB6"/>
      <c r="GTC6"/>
      <c r="GTD6"/>
      <c r="GTE6"/>
      <c r="GTF6"/>
      <c r="GTG6"/>
      <c r="GTH6"/>
      <c r="GTI6"/>
      <c r="GTJ6"/>
      <c r="GTK6"/>
      <c r="GTL6"/>
      <c r="GTM6"/>
      <c r="GTN6"/>
      <c r="GTO6"/>
      <c r="GTP6"/>
      <c r="GTQ6"/>
      <c r="GTR6"/>
      <c r="GTS6"/>
      <c r="GTT6"/>
      <c r="GTU6"/>
      <c r="GTV6"/>
      <c r="GTW6"/>
      <c r="GTX6"/>
      <c r="GTY6"/>
      <c r="GTZ6"/>
      <c r="GUA6"/>
      <c r="GUB6"/>
      <c r="GUC6"/>
      <c r="GUD6"/>
      <c r="GUE6"/>
      <c r="GUF6"/>
      <c r="GUG6"/>
      <c r="GUH6"/>
      <c r="GUI6"/>
      <c r="GUJ6"/>
      <c r="GUK6"/>
      <c r="GUL6"/>
      <c r="GUM6"/>
      <c r="GUN6"/>
      <c r="GUO6"/>
      <c r="GUP6"/>
      <c r="GUQ6"/>
      <c r="GUR6"/>
      <c r="GUS6"/>
      <c r="GUT6"/>
      <c r="GUU6"/>
      <c r="GUV6"/>
      <c r="GUW6"/>
      <c r="GUX6"/>
      <c r="GUY6"/>
      <c r="GUZ6"/>
      <c r="GVA6"/>
      <c r="GVB6"/>
      <c r="GVC6"/>
      <c r="GVD6"/>
      <c r="GVE6"/>
      <c r="GVF6"/>
      <c r="GVG6"/>
      <c r="GVH6"/>
      <c r="GVI6"/>
      <c r="GVJ6"/>
      <c r="GVK6"/>
      <c r="GVL6"/>
      <c r="GVM6"/>
      <c r="GVN6"/>
      <c r="GVO6"/>
      <c r="GVP6"/>
      <c r="GVQ6"/>
      <c r="GVR6"/>
      <c r="GVS6"/>
      <c r="GVT6"/>
      <c r="GVU6"/>
      <c r="GVV6"/>
      <c r="GVW6"/>
      <c r="GVX6"/>
      <c r="GVY6"/>
      <c r="GVZ6"/>
      <c r="GWA6"/>
      <c r="GWB6"/>
      <c r="GWC6"/>
      <c r="GWD6"/>
      <c r="GWE6"/>
      <c r="GWF6"/>
      <c r="GWG6"/>
      <c r="GWH6"/>
      <c r="GWI6"/>
      <c r="GWJ6"/>
      <c r="GWK6"/>
      <c r="GWL6"/>
      <c r="GWM6"/>
      <c r="GWN6"/>
      <c r="GWO6"/>
      <c r="GWP6"/>
      <c r="GWQ6"/>
      <c r="GWR6"/>
      <c r="GWS6"/>
      <c r="GWT6"/>
      <c r="GWU6"/>
      <c r="GWV6"/>
      <c r="GWW6"/>
      <c r="GWX6"/>
      <c r="GWY6"/>
      <c r="GWZ6"/>
      <c r="GXA6"/>
      <c r="GXB6"/>
      <c r="GXC6"/>
      <c r="GXD6"/>
      <c r="GXE6"/>
      <c r="GXF6"/>
      <c r="GXG6"/>
      <c r="GXH6"/>
      <c r="GXI6"/>
      <c r="GXJ6"/>
      <c r="GXK6"/>
      <c r="GXL6"/>
      <c r="GXM6"/>
      <c r="GXN6"/>
      <c r="GXO6"/>
      <c r="GXP6"/>
      <c r="GXQ6"/>
      <c r="GXR6"/>
      <c r="GXS6"/>
      <c r="GXT6"/>
      <c r="GXU6"/>
      <c r="GXV6"/>
      <c r="GXW6"/>
      <c r="GXX6"/>
      <c r="GXY6"/>
      <c r="GXZ6"/>
      <c r="GYA6"/>
      <c r="GYB6"/>
      <c r="GYC6"/>
      <c r="GYD6"/>
      <c r="GYE6"/>
      <c r="GYF6"/>
      <c r="GYG6"/>
      <c r="GYH6"/>
      <c r="GYI6"/>
      <c r="GYJ6"/>
      <c r="GYK6"/>
      <c r="GYL6"/>
      <c r="GYM6"/>
      <c r="GYN6"/>
      <c r="GYO6"/>
      <c r="GYP6"/>
      <c r="GYQ6"/>
      <c r="GYR6"/>
      <c r="GYS6"/>
      <c r="GYT6"/>
      <c r="GYU6"/>
      <c r="GYV6"/>
      <c r="GYW6"/>
      <c r="GYX6"/>
      <c r="GYY6"/>
      <c r="GYZ6"/>
      <c r="GZA6"/>
      <c r="GZB6"/>
      <c r="GZC6"/>
      <c r="GZD6"/>
      <c r="GZE6"/>
      <c r="GZF6"/>
      <c r="GZG6"/>
      <c r="GZH6"/>
      <c r="GZI6"/>
      <c r="GZJ6"/>
      <c r="GZK6"/>
      <c r="GZL6"/>
      <c r="GZM6"/>
      <c r="GZN6"/>
      <c r="GZO6"/>
      <c r="GZP6"/>
      <c r="GZQ6"/>
      <c r="GZR6"/>
      <c r="GZS6"/>
      <c r="GZT6"/>
      <c r="GZU6"/>
      <c r="GZV6"/>
      <c r="GZW6"/>
      <c r="GZX6"/>
      <c r="GZY6"/>
      <c r="GZZ6"/>
      <c r="HAA6"/>
      <c r="HAB6"/>
      <c r="HAC6"/>
      <c r="HAD6"/>
      <c r="HAE6"/>
      <c r="HAF6"/>
      <c r="HAG6"/>
      <c r="HAH6"/>
      <c r="HAI6"/>
      <c r="HAJ6"/>
      <c r="HAK6"/>
      <c r="HAL6"/>
      <c r="HAM6"/>
      <c r="HAN6"/>
      <c r="HAO6"/>
      <c r="HAP6"/>
      <c r="HAQ6"/>
      <c r="HAR6"/>
      <c r="HAS6"/>
      <c r="HAT6"/>
      <c r="HAU6"/>
      <c r="HAV6"/>
      <c r="HAW6"/>
      <c r="HAX6"/>
      <c r="HAY6"/>
      <c r="HAZ6"/>
      <c r="HBA6"/>
      <c r="HBB6"/>
      <c r="HBC6"/>
      <c r="HBD6"/>
      <c r="HBE6"/>
      <c r="HBF6"/>
      <c r="HBG6"/>
      <c r="HBH6"/>
      <c r="HBI6"/>
      <c r="HBJ6"/>
      <c r="HBK6"/>
      <c r="HBL6"/>
      <c r="HBM6"/>
      <c r="HBN6"/>
      <c r="HBO6"/>
      <c r="HBP6"/>
      <c r="HBQ6"/>
      <c r="HBR6"/>
      <c r="HBS6"/>
      <c r="HBT6"/>
      <c r="HBU6"/>
      <c r="HBV6"/>
      <c r="HBW6"/>
      <c r="HBX6"/>
      <c r="HBY6"/>
      <c r="HBZ6"/>
      <c r="HCA6"/>
      <c r="HCB6"/>
      <c r="HCC6"/>
      <c r="HCD6"/>
      <c r="HCE6"/>
      <c r="HCF6"/>
      <c r="HCG6"/>
      <c r="HCH6"/>
      <c r="HCI6"/>
      <c r="HCJ6"/>
      <c r="HCK6"/>
      <c r="HCL6"/>
      <c r="HCM6"/>
      <c r="HCN6"/>
      <c r="HCO6"/>
      <c r="HCP6"/>
      <c r="HCQ6"/>
      <c r="HCR6"/>
      <c r="HCS6"/>
      <c r="HCT6"/>
      <c r="HCU6"/>
      <c r="HCV6"/>
      <c r="HCW6"/>
      <c r="HCX6"/>
      <c r="HCY6"/>
      <c r="HCZ6"/>
      <c r="HDA6"/>
      <c r="HDB6"/>
      <c r="HDC6"/>
      <c r="HDD6"/>
      <c r="HDE6"/>
      <c r="HDF6"/>
      <c r="HDG6"/>
      <c r="HDH6"/>
      <c r="HDI6"/>
      <c r="HDJ6"/>
      <c r="HDK6"/>
      <c r="HDL6"/>
      <c r="HDM6"/>
      <c r="HDN6"/>
      <c r="HDO6"/>
      <c r="HDP6"/>
      <c r="HDQ6"/>
      <c r="HDR6"/>
      <c r="HDS6"/>
      <c r="HDT6"/>
      <c r="HDU6"/>
      <c r="HDV6"/>
      <c r="HDW6"/>
      <c r="HDX6"/>
      <c r="HDY6"/>
      <c r="HDZ6"/>
      <c r="HEA6"/>
      <c r="HEB6"/>
      <c r="HEC6"/>
      <c r="HED6"/>
      <c r="HEE6"/>
      <c r="HEF6"/>
      <c r="HEG6"/>
      <c r="HEH6"/>
      <c r="HEI6"/>
      <c r="HEJ6"/>
      <c r="HEK6"/>
      <c r="HEL6"/>
      <c r="HEM6"/>
      <c r="HEN6"/>
      <c r="HEO6"/>
      <c r="HEP6"/>
      <c r="HEQ6"/>
      <c r="HER6"/>
      <c r="HES6"/>
      <c r="HET6"/>
      <c r="HEU6"/>
      <c r="HEV6"/>
      <c r="HEW6"/>
      <c r="HEX6"/>
      <c r="HEY6"/>
      <c r="HEZ6"/>
      <c r="HFA6"/>
      <c r="HFB6"/>
      <c r="HFC6"/>
      <c r="HFD6"/>
      <c r="HFE6"/>
      <c r="HFF6"/>
      <c r="HFG6"/>
      <c r="HFH6"/>
      <c r="HFI6"/>
      <c r="HFJ6"/>
      <c r="HFK6"/>
      <c r="HFL6"/>
      <c r="HFM6"/>
      <c r="HFN6"/>
      <c r="HFO6"/>
      <c r="HFP6"/>
      <c r="HFQ6"/>
      <c r="HFR6"/>
      <c r="HFS6"/>
      <c r="HFT6"/>
      <c r="HFU6"/>
      <c r="HFV6"/>
      <c r="HFW6"/>
      <c r="HFX6"/>
      <c r="HFY6"/>
      <c r="HFZ6"/>
      <c r="HGA6"/>
      <c r="HGB6"/>
      <c r="HGC6"/>
      <c r="HGD6"/>
      <c r="HGE6"/>
      <c r="HGF6"/>
      <c r="HGG6"/>
      <c r="HGH6"/>
      <c r="HGI6"/>
      <c r="HGJ6"/>
      <c r="HGK6"/>
      <c r="HGL6"/>
      <c r="HGM6"/>
      <c r="HGN6"/>
      <c r="HGO6"/>
      <c r="HGP6"/>
      <c r="HGQ6"/>
      <c r="HGR6"/>
      <c r="HGS6"/>
      <c r="HGT6"/>
      <c r="HGU6"/>
      <c r="HGV6"/>
      <c r="HGW6"/>
      <c r="HGX6"/>
      <c r="HGY6"/>
      <c r="HGZ6"/>
      <c r="HHA6"/>
      <c r="HHB6"/>
      <c r="HHC6"/>
      <c r="HHD6"/>
      <c r="HHE6"/>
      <c r="HHF6"/>
      <c r="HHG6"/>
      <c r="HHH6"/>
      <c r="HHI6"/>
      <c r="HHJ6"/>
      <c r="HHK6"/>
      <c r="HHL6"/>
      <c r="HHM6"/>
      <c r="HHN6"/>
      <c r="HHO6"/>
      <c r="HHP6"/>
      <c r="HHQ6"/>
      <c r="HHR6"/>
      <c r="HHS6"/>
      <c r="HHT6"/>
      <c r="HHU6"/>
      <c r="HHV6"/>
      <c r="HHW6"/>
      <c r="HHX6"/>
      <c r="HHY6"/>
      <c r="HHZ6"/>
      <c r="HIA6"/>
      <c r="HIB6"/>
      <c r="HIC6"/>
      <c r="HID6"/>
      <c r="HIE6"/>
      <c r="HIF6"/>
      <c r="HIG6"/>
      <c r="HIH6"/>
      <c r="HII6"/>
      <c r="HIJ6"/>
      <c r="HIK6"/>
      <c r="HIL6"/>
      <c r="HIM6"/>
      <c r="HIN6"/>
      <c r="HIO6"/>
      <c r="HIP6"/>
      <c r="HIQ6"/>
      <c r="HIR6"/>
      <c r="HIS6"/>
      <c r="HIT6"/>
      <c r="HIU6"/>
      <c r="HIV6"/>
      <c r="HIW6"/>
      <c r="HIX6"/>
      <c r="HIY6"/>
      <c r="HIZ6"/>
      <c r="HJA6"/>
      <c r="HJB6"/>
      <c r="HJC6"/>
      <c r="HJD6"/>
      <c r="HJE6"/>
      <c r="HJF6"/>
      <c r="HJG6"/>
      <c r="HJH6"/>
      <c r="HJI6"/>
      <c r="HJJ6"/>
      <c r="HJK6"/>
      <c r="HJL6"/>
      <c r="HJM6"/>
      <c r="HJN6"/>
      <c r="HJO6"/>
      <c r="HJP6"/>
      <c r="HJQ6"/>
      <c r="HJR6"/>
      <c r="HJS6"/>
      <c r="HJT6"/>
      <c r="HJU6"/>
      <c r="HJV6"/>
      <c r="HJW6"/>
      <c r="HJX6"/>
      <c r="HJY6"/>
      <c r="HJZ6"/>
      <c r="HKA6"/>
      <c r="HKB6"/>
      <c r="HKC6"/>
      <c r="HKD6"/>
      <c r="HKE6"/>
      <c r="HKF6"/>
      <c r="HKG6"/>
      <c r="HKH6"/>
      <c r="HKI6"/>
      <c r="HKJ6"/>
      <c r="HKK6"/>
      <c r="HKL6"/>
      <c r="HKM6"/>
      <c r="HKN6"/>
      <c r="HKO6"/>
      <c r="HKP6"/>
      <c r="HKQ6"/>
      <c r="HKR6"/>
      <c r="HKS6"/>
      <c r="HKT6"/>
      <c r="HKU6"/>
      <c r="HKV6"/>
      <c r="HKW6"/>
      <c r="HKX6"/>
      <c r="HKY6"/>
      <c r="HKZ6"/>
      <c r="HLA6"/>
      <c r="HLB6"/>
      <c r="HLC6"/>
      <c r="HLD6"/>
      <c r="HLE6"/>
      <c r="HLF6"/>
      <c r="HLG6"/>
      <c r="HLH6"/>
      <c r="HLI6"/>
      <c r="HLJ6"/>
      <c r="HLK6"/>
      <c r="HLL6"/>
      <c r="HLM6"/>
      <c r="HLN6"/>
      <c r="HLO6"/>
      <c r="HLP6"/>
      <c r="HLQ6"/>
      <c r="HLR6"/>
      <c r="HLS6"/>
      <c r="HLT6"/>
      <c r="HLU6"/>
      <c r="HLV6"/>
      <c r="HLW6"/>
      <c r="HLX6"/>
      <c r="HLY6"/>
      <c r="HLZ6"/>
      <c r="HMA6"/>
      <c r="HMB6"/>
      <c r="HMC6"/>
      <c r="HMD6"/>
      <c r="HME6"/>
      <c r="HMF6"/>
      <c r="HMG6"/>
      <c r="HMH6"/>
      <c r="HMI6"/>
      <c r="HMJ6"/>
      <c r="HMK6"/>
      <c r="HML6"/>
      <c r="HMM6"/>
      <c r="HMN6"/>
      <c r="HMO6"/>
      <c r="HMP6"/>
      <c r="HMQ6"/>
      <c r="HMR6"/>
      <c r="HMS6"/>
      <c r="HMT6"/>
      <c r="HMU6"/>
      <c r="HMV6"/>
      <c r="HMW6"/>
      <c r="HMX6"/>
      <c r="HMY6"/>
      <c r="HMZ6"/>
      <c r="HNA6"/>
      <c r="HNB6"/>
      <c r="HNC6"/>
      <c r="HND6"/>
      <c r="HNE6"/>
      <c r="HNF6"/>
      <c r="HNG6"/>
      <c r="HNH6"/>
      <c r="HNI6"/>
      <c r="HNJ6"/>
      <c r="HNK6"/>
      <c r="HNL6"/>
      <c r="HNM6"/>
      <c r="HNN6"/>
      <c r="HNO6"/>
      <c r="HNP6"/>
      <c r="HNQ6"/>
      <c r="HNR6"/>
      <c r="HNS6"/>
      <c r="HNT6"/>
      <c r="HNU6"/>
      <c r="HNV6"/>
      <c r="HNW6"/>
      <c r="HNX6"/>
      <c r="HNY6"/>
      <c r="HNZ6"/>
      <c r="HOA6"/>
      <c r="HOB6"/>
      <c r="HOC6"/>
      <c r="HOD6"/>
      <c r="HOE6"/>
      <c r="HOF6"/>
      <c r="HOG6"/>
      <c r="HOH6"/>
      <c r="HOI6"/>
      <c r="HOJ6"/>
      <c r="HOK6"/>
      <c r="HOL6"/>
      <c r="HOM6"/>
      <c r="HON6"/>
      <c r="HOO6"/>
      <c r="HOP6"/>
      <c r="HOQ6"/>
      <c r="HOR6"/>
      <c r="HOS6"/>
      <c r="HOT6"/>
      <c r="HOU6"/>
      <c r="HOV6"/>
      <c r="HOW6"/>
      <c r="HOX6"/>
      <c r="HOY6"/>
      <c r="HOZ6"/>
      <c r="HPA6"/>
      <c r="HPB6"/>
      <c r="HPC6"/>
      <c r="HPD6"/>
      <c r="HPE6"/>
      <c r="HPF6"/>
      <c r="HPG6"/>
      <c r="HPH6"/>
      <c r="HPI6"/>
      <c r="HPJ6"/>
      <c r="HPK6"/>
      <c r="HPL6"/>
      <c r="HPM6"/>
      <c r="HPN6"/>
      <c r="HPO6"/>
      <c r="HPP6"/>
      <c r="HPQ6"/>
      <c r="HPR6"/>
      <c r="HPS6"/>
      <c r="HPT6"/>
      <c r="HPU6"/>
      <c r="HPV6"/>
      <c r="HPW6"/>
      <c r="HPX6"/>
      <c r="HPY6"/>
      <c r="HPZ6"/>
      <c r="HQA6"/>
      <c r="HQB6"/>
      <c r="HQC6"/>
      <c r="HQD6"/>
      <c r="HQE6"/>
      <c r="HQF6"/>
      <c r="HQG6"/>
      <c r="HQH6"/>
      <c r="HQI6"/>
      <c r="HQJ6"/>
      <c r="HQK6"/>
      <c r="HQL6"/>
      <c r="HQM6"/>
      <c r="HQN6"/>
      <c r="HQO6"/>
      <c r="HQP6"/>
      <c r="HQQ6"/>
      <c r="HQR6"/>
      <c r="HQS6"/>
      <c r="HQT6"/>
      <c r="HQU6"/>
      <c r="HQV6"/>
      <c r="HQW6"/>
      <c r="HQX6"/>
      <c r="HQY6"/>
      <c r="HQZ6"/>
      <c r="HRA6"/>
      <c r="HRB6"/>
      <c r="HRC6"/>
      <c r="HRD6"/>
      <c r="HRE6"/>
      <c r="HRF6"/>
      <c r="HRG6"/>
      <c r="HRH6"/>
      <c r="HRI6"/>
      <c r="HRJ6"/>
      <c r="HRK6"/>
      <c r="HRL6"/>
      <c r="HRM6"/>
      <c r="HRN6"/>
      <c r="HRO6"/>
      <c r="HRP6"/>
      <c r="HRQ6"/>
      <c r="HRR6"/>
      <c r="HRS6"/>
      <c r="HRT6"/>
      <c r="HRU6"/>
      <c r="HRV6"/>
      <c r="HRW6"/>
      <c r="HRX6"/>
      <c r="HRY6"/>
      <c r="HRZ6"/>
      <c r="HSA6"/>
      <c r="HSB6"/>
      <c r="HSC6"/>
      <c r="HSD6"/>
      <c r="HSE6"/>
      <c r="HSF6"/>
      <c r="HSG6"/>
      <c r="HSH6"/>
      <c r="HSI6"/>
      <c r="HSJ6"/>
      <c r="HSK6"/>
      <c r="HSL6"/>
      <c r="HSM6"/>
      <c r="HSN6"/>
      <c r="HSO6"/>
      <c r="HSP6"/>
      <c r="HSQ6"/>
      <c r="HSR6"/>
      <c r="HSS6"/>
      <c r="HST6"/>
      <c r="HSU6"/>
      <c r="HSV6"/>
      <c r="HSW6"/>
      <c r="HSX6"/>
      <c r="HSY6"/>
      <c r="HSZ6"/>
      <c r="HTA6"/>
      <c r="HTB6"/>
      <c r="HTC6"/>
      <c r="HTD6"/>
      <c r="HTE6"/>
      <c r="HTF6"/>
      <c r="HTG6"/>
      <c r="HTH6"/>
      <c r="HTI6"/>
      <c r="HTJ6"/>
      <c r="HTK6"/>
      <c r="HTL6"/>
      <c r="HTM6"/>
      <c r="HTN6"/>
      <c r="HTO6"/>
      <c r="HTP6"/>
      <c r="HTQ6"/>
      <c r="HTR6"/>
      <c r="HTS6"/>
      <c r="HTT6"/>
      <c r="HTU6"/>
      <c r="HTV6"/>
      <c r="HTW6"/>
      <c r="HTX6"/>
      <c r="HTY6"/>
      <c r="HTZ6"/>
      <c r="HUA6"/>
      <c r="HUB6"/>
      <c r="HUC6"/>
      <c r="HUD6"/>
      <c r="HUE6"/>
      <c r="HUF6"/>
      <c r="HUG6"/>
      <c r="HUH6"/>
      <c r="HUI6"/>
      <c r="HUJ6"/>
      <c r="HUK6"/>
      <c r="HUL6"/>
      <c r="HUM6"/>
      <c r="HUN6"/>
      <c r="HUO6"/>
      <c r="HUP6"/>
      <c r="HUQ6"/>
      <c r="HUR6"/>
      <c r="HUS6"/>
      <c r="HUT6"/>
      <c r="HUU6"/>
      <c r="HUV6"/>
      <c r="HUW6"/>
      <c r="HUX6"/>
      <c r="HUY6"/>
      <c r="HUZ6"/>
      <c r="HVA6"/>
      <c r="HVB6"/>
      <c r="HVC6"/>
      <c r="HVD6"/>
      <c r="HVE6"/>
      <c r="HVF6"/>
      <c r="HVG6"/>
      <c r="HVH6"/>
      <c r="HVI6"/>
      <c r="HVJ6"/>
      <c r="HVK6"/>
      <c r="HVL6"/>
      <c r="HVM6"/>
      <c r="HVN6"/>
      <c r="HVO6"/>
      <c r="HVP6"/>
      <c r="HVQ6"/>
      <c r="HVR6"/>
      <c r="HVS6"/>
      <c r="HVT6"/>
      <c r="HVU6"/>
      <c r="HVV6"/>
      <c r="HVW6"/>
      <c r="HVX6"/>
      <c r="HVY6"/>
      <c r="HVZ6"/>
      <c r="HWA6"/>
      <c r="HWB6"/>
      <c r="HWC6"/>
      <c r="HWD6"/>
      <c r="HWE6"/>
      <c r="HWF6"/>
      <c r="HWG6"/>
      <c r="HWH6"/>
      <c r="HWI6"/>
      <c r="HWJ6"/>
      <c r="HWK6"/>
      <c r="HWL6"/>
      <c r="HWM6"/>
      <c r="HWN6"/>
      <c r="HWO6"/>
      <c r="HWP6"/>
      <c r="HWQ6"/>
      <c r="HWR6"/>
      <c r="HWS6"/>
      <c r="HWT6"/>
      <c r="HWU6"/>
      <c r="HWV6"/>
      <c r="HWW6"/>
      <c r="HWX6"/>
      <c r="HWY6"/>
      <c r="HWZ6"/>
      <c r="HXA6"/>
      <c r="HXB6"/>
      <c r="HXC6"/>
      <c r="HXD6"/>
      <c r="HXE6"/>
      <c r="HXF6"/>
      <c r="HXG6"/>
      <c r="HXH6"/>
      <c r="HXI6"/>
      <c r="HXJ6"/>
      <c r="HXK6"/>
      <c r="HXL6"/>
      <c r="HXM6"/>
      <c r="HXN6"/>
      <c r="HXO6"/>
      <c r="HXP6"/>
      <c r="HXQ6"/>
      <c r="HXR6"/>
      <c r="HXS6"/>
      <c r="HXT6"/>
      <c r="HXU6"/>
      <c r="HXV6"/>
      <c r="HXW6"/>
      <c r="HXX6"/>
      <c r="HXY6"/>
      <c r="HXZ6"/>
      <c r="HYA6"/>
      <c r="HYB6"/>
      <c r="HYC6"/>
      <c r="HYD6"/>
      <c r="HYE6"/>
      <c r="HYF6"/>
      <c r="HYG6"/>
      <c r="HYH6"/>
      <c r="HYI6"/>
      <c r="HYJ6"/>
      <c r="HYK6"/>
      <c r="HYL6"/>
      <c r="HYM6"/>
      <c r="HYN6"/>
      <c r="HYO6"/>
      <c r="HYP6"/>
      <c r="HYQ6"/>
      <c r="HYR6"/>
      <c r="HYS6"/>
      <c r="HYT6"/>
      <c r="HYU6"/>
      <c r="HYV6"/>
      <c r="HYW6"/>
      <c r="HYX6"/>
      <c r="HYY6"/>
      <c r="HYZ6"/>
      <c r="HZA6"/>
      <c r="HZB6"/>
      <c r="HZC6"/>
      <c r="HZD6"/>
      <c r="HZE6"/>
      <c r="HZF6"/>
      <c r="HZG6"/>
      <c r="HZH6"/>
      <c r="HZI6"/>
      <c r="HZJ6"/>
      <c r="HZK6"/>
      <c r="HZL6"/>
      <c r="HZM6"/>
      <c r="HZN6"/>
      <c r="HZO6"/>
      <c r="HZP6"/>
      <c r="HZQ6"/>
      <c r="HZR6"/>
      <c r="HZS6"/>
      <c r="HZT6"/>
      <c r="HZU6"/>
      <c r="HZV6"/>
      <c r="HZW6"/>
      <c r="HZX6"/>
      <c r="HZY6"/>
      <c r="HZZ6"/>
      <c r="IAA6"/>
      <c r="IAB6"/>
      <c r="IAC6"/>
      <c r="IAD6"/>
      <c r="IAE6"/>
      <c r="IAF6"/>
      <c r="IAG6"/>
      <c r="IAH6"/>
      <c r="IAI6"/>
      <c r="IAJ6"/>
      <c r="IAK6"/>
      <c r="IAL6"/>
      <c r="IAM6"/>
      <c r="IAN6"/>
      <c r="IAO6"/>
      <c r="IAP6"/>
      <c r="IAQ6"/>
      <c r="IAR6"/>
      <c r="IAS6"/>
      <c r="IAT6"/>
      <c r="IAU6"/>
      <c r="IAV6"/>
      <c r="IAW6"/>
      <c r="IAX6"/>
      <c r="IAY6"/>
      <c r="IAZ6"/>
      <c r="IBA6"/>
      <c r="IBB6"/>
      <c r="IBC6"/>
      <c r="IBD6"/>
      <c r="IBE6"/>
      <c r="IBF6"/>
      <c r="IBG6"/>
      <c r="IBH6"/>
      <c r="IBI6"/>
      <c r="IBJ6"/>
      <c r="IBK6"/>
      <c r="IBL6"/>
      <c r="IBM6"/>
      <c r="IBN6"/>
      <c r="IBO6"/>
      <c r="IBP6"/>
      <c r="IBQ6"/>
      <c r="IBR6"/>
      <c r="IBS6"/>
      <c r="IBT6"/>
      <c r="IBU6"/>
      <c r="IBV6"/>
      <c r="IBW6"/>
      <c r="IBX6"/>
      <c r="IBY6"/>
      <c r="IBZ6"/>
      <c r="ICA6"/>
      <c r="ICB6"/>
      <c r="ICC6"/>
      <c r="ICD6"/>
      <c r="ICE6"/>
      <c r="ICF6"/>
      <c r="ICG6"/>
      <c r="ICH6"/>
      <c r="ICI6"/>
      <c r="ICJ6"/>
      <c r="ICK6"/>
      <c r="ICL6"/>
      <c r="ICM6"/>
      <c r="ICN6"/>
      <c r="ICO6"/>
      <c r="ICP6"/>
      <c r="ICQ6"/>
      <c r="ICR6"/>
      <c r="ICS6"/>
      <c r="ICT6"/>
      <c r="ICU6"/>
      <c r="ICV6"/>
      <c r="ICW6"/>
      <c r="ICX6"/>
      <c r="ICY6"/>
      <c r="ICZ6"/>
      <c r="IDA6"/>
      <c r="IDB6"/>
      <c r="IDC6"/>
      <c r="IDD6"/>
      <c r="IDE6"/>
      <c r="IDF6"/>
      <c r="IDG6"/>
      <c r="IDH6"/>
      <c r="IDI6"/>
      <c r="IDJ6"/>
      <c r="IDK6"/>
      <c r="IDL6"/>
      <c r="IDM6"/>
      <c r="IDN6"/>
      <c r="IDO6"/>
      <c r="IDP6"/>
      <c r="IDQ6"/>
      <c r="IDR6"/>
      <c r="IDS6"/>
      <c r="IDT6"/>
      <c r="IDU6"/>
      <c r="IDV6"/>
      <c r="IDW6"/>
      <c r="IDX6"/>
      <c r="IDY6"/>
      <c r="IDZ6"/>
      <c r="IEA6"/>
      <c r="IEB6"/>
      <c r="IEC6"/>
      <c r="IED6"/>
      <c r="IEE6"/>
      <c r="IEF6"/>
      <c r="IEG6"/>
      <c r="IEH6"/>
      <c r="IEI6"/>
      <c r="IEJ6"/>
      <c r="IEK6"/>
      <c r="IEL6"/>
      <c r="IEM6"/>
      <c r="IEN6"/>
      <c r="IEO6"/>
      <c r="IEP6"/>
      <c r="IEQ6"/>
      <c r="IER6"/>
      <c r="IES6"/>
      <c r="IET6"/>
      <c r="IEU6"/>
      <c r="IEV6"/>
      <c r="IEW6"/>
      <c r="IEX6"/>
      <c r="IEY6"/>
      <c r="IEZ6"/>
      <c r="IFA6"/>
      <c r="IFB6"/>
      <c r="IFC6"/>
      <c r="IFD6"/>
      <c r="IFE6"/>
      <c r="IFF6"/>
      <c r="IFG6"/>
      <c r="IFH6"/>
      <c r="IFI6"/>
      <c r="IFJ6"/>
      <c r="IFK6"/>
      <c r="IFL6"/>
      <c r="IFM6"/>
      <c r="IFN6"/>
      <c r="IFO6"/>
      <c r="IFP6"/>
      <c r="IFQ6"/>
      <c r="IFR6"/>
      <c r="IFS6"/>
      <c r="IFT6"/>
      <c r="IFU6"/>
      <c r="IFV6"/>
      <c r="IFW6"/>
      <c r="IFX6"/>
      <c r="IFY6"/>
      <c r="IFZ6"/>
      <c r="IGA6"/>
      <c r="IGB6"/>
      <c r="IGC6"/>
      <c r="IGD6"/>
      <c r="IGE6"/>
      <c r="IGF6"/>
      <c r="IGG6"/>
      <c r="IGH6"/>
      <c r="IGI6"/>
      <c r="IGJ6"/>
      <c r="IGK6"/>
      <c r="IGL6"/>
      <c r="IGM6"/>
      <c r="IGN6"/>
      <c r="IGO6"/>
      <c r="IGP6"/>
      <c r="IGQ6"/>
      <c r="IGR6"/>
      <c r="IGS6"/>
      <c r="IGT6"/>
      <c r="IGU6"/>
      <c r="IGV6"/>
      <c r="IGW6"/>
      <c r="IGX6"/>
      <c r="IGY6"/>
      <c r="IGZ6"/>
      <c r="IHA6"/>
      <c r="IHB6"/>
      <c r="IHC6"/>
      <c r="IHD6"/>
      <c r="IHE6"/>
      <c r="IHF6"/>
      <c r="IHG6"/>
      <c r="IHH6"/>
      <c r="IHI6"/>
      <c r="IHJ6"/>
      <c r="IHK6"/>
      <c r="IHL6"/>
      <c r="IHM6"/>
      <c r="IHN6"/>
      <c r="IHO6"/>
      <c r="IHP6"/>
      <c r="IHQ6"/>
      <c r="IHR6"/>
      <c r="IHS6"/>
      <c r="IHT6"/>
      <c r="IHU6"/>
      <c r="IHV6"/>
      <c r="IHW6"/>
      <c r="IHX6"/>
      <c r="IHY6"/>
      <c r="IHZ6"/>
      <c r="IIA6"/>
      <c r="IIB6"/>
      <c r="IIC6"/>
      <c r="IID6"/>
      <c r="IIE6"/>
      <c r="IIF6"/>
      <c r="IIG6"/>
      <c r="IIH6"/>
      <c r="III6"/>
      <c r="IIJ6"/>
      <c r="IIK6"/>
      <c r="IIL6"/>
      <c r="IIM6"/>
      <c r="IIN6"/>
      <c r="IIO6"/>
      <c r="IIP6"/>
      <c r="IIQ6"/>
      <c r="IIR6"/>
      <c r="IIS6"/>
      <c r="IIT6"/>
      <c r="IIU6"/>
      <c r="IIV6"/>
      <c r="IIW6"/>
      <c r="IIX6"/>
      <c r="IIY6"/>
      <c r="IIZ6"/>
      <c r="IJA6"/>
      <c r="IJB6"/>
      <c r="IJC6"/>
      <c r="IJD6"/>
      <c r="IJE6"/>
      <c r="IJF6"/>
      <c r="IJG6"/>
      <c r="IJH6"/>
      <c r="IJI6"/>
      <c r="IJJ6"/>
      <c r="IJK6"/>
      <c r="IJL6"/>
      <c r="IJM6"/>
      <c r="IJN6"/>
      <c r="IJO6"/>
      <c r="IJP6"/>
      <c r="IJQ6"/>
      <c r="IJR6"/>
      <c r="IJS6"/>
      <c r="IJT6"/>
      <c r="IJU6"/>
      <c r="IJV6"/>
      <c r="IJW6"/>
      <c r="IJX6"/>
      <c r="IJY6"/>
      <c r="IJZ6"/>
      <c r="IKA6"/>
      <c r="IKB6"/>
      <c r="IKC6"/>
      <c r="IKD6"/>
      <c r="IKE6"/>
      <c r="IKF6"/>
      <c r="IKG6"/>
      <c r="IKH6"/>
      <c r="IKI6"/>
      <c r="IKJ6"/>
      <c r="IKK6"/>
      <c r="IKL6"/>
      <c r="IKM6"/>
      <c r="IKN6"/>
      <c r="IKO6"/>
      <c r="IKP6"/>
      <c r="IKQ6"/>
      <c r="IKR6"/>
      <c r="IKS6"/>
      <c r="IKT6"/>
      <c r="IKU6"/>
      <c r="IKV6"/>
      <c r="IKW6"/>
      <c r="IKX6"/>
      <c r="IKY6"/>
      <c r="IKZ6"/>
      <c r="ILA6"/>
      <c r="ILB6"/>
      <c r="ILC6"/>
      <c r="ILD6"/>
      <c r="ILE6"/>
      <c r="ILF6"/>
      <c r="ILG6"/>
      <c r="ILH6"/>
      <c r="ILI6"/>
      <c r="ILJ6"/>
      <c r="ILK6"/>
      <c r="ILL6"/>
      <c r="ILM6"/>
      <c r="ILN6"/>
      <c r="ILO6"/>
      <c r="ILP6"/>
      <c r="ILQ6"/>
      <c r="ILR6"/>
      <c r="ILS6"/>
      <c r="ILT6"/>
      <c r="ILU6"/>
      <c r="ILV6"/>
      <c r="ILW6"/>
      <c r="ILX6"/>
      <c r="ILY6"/>
      <c r="ILZ6"/>
      <c r="IMA6"/>
      <c r="IMB6"/>
      <c r="IMC6"/>
      <c r="IMD6"/>
      <c r="IME6"/>
      <c r="IMF6"/>
      <c r="IMG6"/>
      <c r="IMH6"/>
      <c r="IMI6"/>
      <c r="IMJ6"/>
      <c r="IMK6"/>
      <c r="IML6"/>
      <c r="IMM6"/>
      <c r="IMN6"/>
      <c r="IMO6"/>
      <c r="IMP6"/>
      <c r="IMQ6"/>
      <c r="IMR6"/>
      <c r="IMS6"/>
      <c r="IMT6"/>
      <c r="IMU6"/>
      <c r="IMV6"/>
      <c r="IMW6"/>
      <c r="IMX6"/>
      <c r="IMY6"/>
      <c r="IMZ6"/>
      <c r="INA6"/>
      <c r="INB6"/>
      <c r="INC6"/>
      <c r="IND6"/>
      <c r="INE6"/>
      <c r="INF6"/>
      <c r="ING6"/>
      <c r="INH6"/>
      <c r="INI6"/>
      <c r="INJ6"/>
      <c r="INK6"/>
      <c r="INL6"/>
      <c r="INM6"/>
      <c r="INN6"/>
      <c r="INO6"/>
      <c r="INP6"/>
      <c r="INQ6"/>
      <c r="INR6"/>
      <c r="INS6"/>
      <c r="INT6"/>
      <c r="INU6"/>
      <c r="INV6"/>
      <c r="INW6"/>
      <c r="INX6"/>
      <c r="INY6"/>
      <c r="INZ6"/>
      <c r="IOA6"/>
      <c r="IOB6"/>
      <c r="IOC6"/>
      <c r="IOD6"/>
      <c r="IOE6"/>
      <c r="IOF6"/>
      <c r="IOG6"/>
      <c r="IOH6"/>
      <c r="IOI6"/>
      <c r="IOJ6"/>
      <c r="IOK6"/>
      <c r="IOL6"/>
      <c r="IOM6"/>
      <c r="ION6"/>
      <c r="IOO6"/>
      <c r="IOP6"/>
      <c r="IOQ6"/>
      <c r="IOR6"/>
      <c r="IOS6"/>
      <c r="IOT6"/>
      <c r="IOU6"/>
      <c r="IOV6"/>
      <c r="IOW6"/>
      <c r="IOX6"/>
      <c r="IOY6"/>
      <c r="IOZ6"/>
      <c r="IPA6"/>
      <c r="IPB6"/>
      <c r="IPC6"/>
      <c r="IPD6"/>
      <c r="IPE6"/>
      <c r="IPF6"/>
      <c r="IPG6"/>
      <c r="IPH6"/>
      <c r="IPI6"/>
      <c r="IPJ6"/>
      <c r="IPK6"/>
      <c r="IPL6"/>
      <c r="IPM6"/>
      <c r="IPN6"/>
      <c r="IPO6"/>
      <c r="IPP6"/>
      <c r="IPQ6"/>
      <c r="IPR6"/>
      <c r="IPS6"/>
      <c r="IPT6"/>
      <c r="IPU6"/>
      <c r="IPV6"/>
      <c r="IPW6"/>
      <c r="IPX6"/>
      <c r="IPY6"/>
      <c r="IPZ6"/>
      <c r="IQA6"/>
      <c r="IQB6"/>
      <c r="IQC6"/>
      <c r="IQD6"/>
      <c r="IQE6"/>
      <c r="IQF6"/>
      <c r="IQG6"/>
      <c r="IQH6"/>
      <c r="IQI6"/>
      <c r="IQJ6"/>
      <c r="IQK6"/>
      <c r="IQL6"/>
      <c r="IQM6"/>
      <c r="IQN6"/>
      <c r="IQO6"/>
      <c r="IQP6"/>
      <c r="IQQ6"/>
      <c r="IQR6"/>
      <c r="IQS6"/>
      <c r="IQT6"/>
      <c r="IQU6"/>
      <c r="IQV6"/>
      <c r="IQW6"/>
      <c r="IQX6"/>
      <c r="IQY6"/>
      <c r="IQZ6"/>
      <c r="IRA6"/>
      <c r="IRB6"/>
      <c r="IRC6"/>
      <c r="IRD6"/>
      <c r="IRE6"/>
      <c r="IRF6"/>
      <c r="IRG6"/>
      <c r="IRH6"/>
      <c r="IRI6"/>
      <c r="IRJ6"/>
      <c r="IRK6"/>
      <c r="IRL6"/>
      <c r="IRM6"/>
      <c r="IRN6"/>
      <c r="IRO6"/>
      <c r="IRP6"/>
      <c r="IRQ6"/>
      <c r="IRR6"/>
      <c r="IRS6"/>
      <c r="IRT6"/>
      <c r="IRU6"/>
      <c r="IRV6"/>
      <c r="IRW6"/>
      <c r="IRX6"/>
      <c r="IRY6"/>
      <c r="IRZ6"/>
      <c r="ISA6"/>
      <c r="ISB6"/>
      <c r="ISC6"/>
      <c r="ISD6"/>
      <c r="ISE6"/>
      <c r="ISF6"/>
      <c r="ISG6"/>
      <c r="ISH6"/>
      <c r="ISI6"/>
      <c r="ISJ6"/>
      <c r="ISK6"/>
      <c r="ISL6"/>
      <c r="ISM6"/>
      <c r="ISN6"/>
      <c r="ISO6"/>
      <c r="ISP6"/>
      <c r="ISQ6"/>
      <c r="ISR6"/>
      <c r="ISS6"/>
      <c r="IST6"/>
      <c r="ISU6"/>
      <c r="ISV6"/>
      <c r="ISW6"/>
      <c r="ISX6"/>
      <c r="ISY6"/>
      <c r="ISZ6"/>
      <c r="ITA6"/>
      <c r="ITB6"/>
      <c r="ITC6"/>
      <c r="ITD6"/>
      <c r="ITE6"/>
      <c r="ITF6"/>
      <c r="ITG6"/>
      <c r="ITH6"/>
      <c r="ITI6"/>
      <c r="ITJ6"/>
      <c r="ITK6"/>
      <c r="ITL6"/>
      <c r="ITM6"/>
      <c r="ITN6"/>
      <c r="ITO6"/>
      <c r="ITP6"/>
      <c r="ITQ6"/>
      <c r="ITR6"/>
      <c r="ITS6"/>
      <c r="ITT6"/>
      <c r="ITU6"/>
      <c r="ITV6"/>
      <c r="ITW6"/>
      <c r="ITX6"/>
      <c r="ITY6"/>
      <c r="ITZ6"/>
      <c r="IUA6"/>
      <c r="IUB6"/>
      <c r="IUC6"/>
      <c r="IUD6"/>
      <c r="IUE6"/>
      <c r="IUF6"/>
      <c r="IUG6"/>
      <c r="IUH6"/>
      <c r="IUI6"/>
      <c r="IUJ6"/>
      <c r="IUK6"/>
      <c r="IUL6"/>
      <c r="IUM6"/>
      <c r="IUN6"/>
      <c r="IUO6"/>
      <c r="IUP6"/>
      <c r="IUQ6"/>
      <c r="IUR6"/>
      <c r="IUS6"/>
      <c r="IUT6"/>
      <c r="IUU6"/>
      <c r="IUV6"/>
      <c r="IUW6"/>
      <c r="IUX6"/>
      <c r="IUY6"/>
      <c r="IUZ6"/>
      <c r="IVA6"/>
      <c r="IVB6"/>
      <c r="IVC6"/>
      <c r="IVD6"/>
      <c r="IVE6"/>
      <c r="IVF6"/>
      <c r="IVG6"/>
      <c r="IVH6"/>
      <c r="IVI6"/>
      <c r="IVJ6"/>
      <c r="IVK6"/>
      <c r="IVL6"/>
      <c r="IVM6"/>
      <c r="IVN6"/>
      <c r="IVO6"/>
      <c r="IVP6"/>
      <c r="IVQ6"/>
      <c r="IVR6"/>
      <c r="IVS6"/>
      <c r="IVT6"/>
      <c r="IVU6"/>
      <c r="IVV6"/>
      <c r="IVW6"/>
      <c r="IVX6"/>
      <c r="IVY6"/>
      <c r="IVZ6"/>
      <c r="IWA6"/>
      <c r="IWB6"/>
      <c r="IWC6"/>
      <c r="IWD6"/>
      <c r="IWE6"/>
      <c r="IWF6"/>
      <c r="IWG6"/>
      <c r="IWH6"/>
      <c r="IWI6"/>
      <c r="IWJ6"/>
      <c r="IWK6"/>
      <c r="IWL6"/>
      <c r="IWM6"/>
      <c r="IWN6"/>
      <c r="IWO6"/>
      <c r="IWP6"/>
      <c r="IWQ6"/>
      <c r="IWR6"/>
      <c r="IWS6"/>
      <c r="IWT6"/>
      <c r="IWU6"/>
      <c r="IWV6"/>
      <c r="IWW6"/>
      <c r="IWX6"/>
      <c r="IWY6"/>
      <c r="IWZ6"/>
      <c r="IXA6"/>
      <c r="IXB6"/>
      <c r="IXC6"/>
      <c r="IXD6"/>
      <c r="IXE6"/>
      <c r="IXF6"/>
      <c r="IXG6"/>
      <c r="IXH6"/>
      <c r="IXI6"/>
      <c r="IXJ6"/>
      <c r="IXK6"/>
      <c r="IXL6"/>
      <c r="IXM6"/>
      <c r="IXN6"/>
      <c r="IXO6"/>
      <c r="IXP6"/>
      <c r="IXQ6"/>
      <c r="IXR6"/>
      <c r="IXS6"/>
      <c r="IXT6"/>
      <c r="IXU6"/>
      <c r="IXV6"/>
      <c r="IXW6"/>
      <c r="IXX6"/>
      <c r="IXY6"/>
      <c r="IXZ6"/>
      <c r="IYA6"/>
      <c r="IYB6"/>
      <c r="IYC6"/>
      <c r="IYD6"/>
      <c r="IYE6"/>
      <c r="IYF6"/>
      <c r="IYG6"/>
      <c r="IYH6"/>
      <c r="IYI6"/>
      <c r="IYJ6"/>
      <c r="IYK6"/>
      <c r="IYL6"/>
      <c r="IYM6"/>
      <c r="IYN6"/>
      <c r="IYO6"/>
      <c r="IYP6"/>
      <c r="IYQ6"/>
      <c r="IYR6"/>
      <c r="IYS6"/>
      <c r="IYT6"/>
      <c r="IYU6"/>
      <c r="IYV6"/>
      <c r="IYW6"/>
      <c r="IYX6"/>
      <c r="IYY6"/>
      <c r="IYZ6"/>
      <c r="IZA6"/>
      <c r="IZB6"/>
      <c r="IZC6"/>
      <c r="IZD6"/>
      <c r="IZE6"/>
      <c r="IZF6"/>
      <c r="IZG6"/>
      <c r="IZH6"/>
      <c r="IZI6"/>
      <c r="IZJ6"/>
      <c r="IZK6"/>
      <c r="IZL6"/>
      <c r="IZM6"/>
      <c r="IZN6"/>
      <c r="IZO6"/>
      <c r="IZP6"/>
      <c r="IZQ6"/>
      <c r="IZR6"/>
      <c r="IZS6"/>
      <c r="IZT6"/>
      <c r="IZU6"/>
      <c r="IZV6"/>
      <c r="IZW6"/>
      <c r="IZX6"/>
      <c r="IZY6"/>
      <c r="IZZ6"/>
      <c r="JAA6"/>
      <c r="JAB6"/>
      <c r="JAC6"/>
      <c r="JAD6"/>
      <c r="JAE6"/>
      <c r="JAF6"/>
      <c r="JAG6"/>
      <c r="JAH6"/>
      <c r="JAI6"/>
      <c r="JAJ6"/>
      <c r="JAK6"/>
      <c r="JAL6"/>
      <c r="JAM6"/>
      <c r="JAN6"/>
      <c r="JAO6"/>
      <c r="JAP6"/>
      <c r="JAQ6"/>
      <c r="JAR6"/>
      <c r="JAS6"/>
      <c r="JAT6"/>
      <c r="JAU6"/>
      <c r="JAV6"/>
      <c r="JAW6"/>
      <c r="JAX6"/>
      <c r="JAY6"/>
      <c r="JAZ6"/>
      <c r="JBA6"/>
      <c r="JBB6"/>
      <c r="JBC6"/>
      <c r="JBD6"/>
      <c r="JBE6"/>
      <c r="JBF6"/>
      <c r="JBG6"/>
      <c r="JBH6"/>
      <c r="JBI6"/>
      <c r="JBJ6"/>
      <c r="JBK6"/>
      <c r="JBL6"/>
      <c r="JBM6"/>
      <c r="JBN6"/>
      <c r="JBO6"/>
      <c r="JBP6"/>
      <c r="JBQ6"/>
      <c r="JBR6"/>
      <c r="JBS6"/>
      <c r="JBT6"/>
      <c r="JBU6"/>
      <c r="JBV6"/>
      <c r="JBW6"/>
      <c r="JBX6"/>
      <c r="JBY6"/>
      <c r="JBZ6"/>
      <c r="JCA6"/>
      <c r="JCB6"/>
      <c r="JCC6"/>
      <c r="JCD6"/>
      <c r="JCE6"/>
      <c r="JCF6"/>
      <c r="JCG6"/>
      <c r="JCH6"/>
      <c r="JCI6"/>
      <c r="JCJ6"/>
      <c r="JCK6"/>
      <c r="JCL6"/>
      <c r="JCM6"/>
      <c r="JCN6"/>
      <c r="JCO6"/>
      <c r="JCP6"/>
      <c r="JCQ6"/>
      <c r="JCR6"/>
      <c r="JCS6"/>
      <c r="JCT6"/>
      <c r="JCU6"/>
      <c r="JCV6"/>
      <c r="JCW6"/>
      <c r="JCX6"/>
      <c r="JCY6"/>
      <c r="JCZ6"/>
      <c r="JDA6"/>
      <c r="JDB6"/>
      <c r="JDC6"/>
      <c r="JDD6"/>
      <c r="JDE6"/>
      <c r="JDF6"/>
      <c r="JDG6"/>
      <c r="JDH6"/>
      <c r="JDI6"/>
      <c r="JDJ6"/>
      <c r="JDK6"/>
      <c r="JDL6"/>
      <c r="JDM6"/>
      <c r="JDN6"/>
      <c r="JDO6"/>
      <c r="JDP6"/>
      <c r="JDQ6"/>
      <c r="JDR6"/>
      <c r="JDS6"/>
      <c r="JDT6"/>
      <c r="JDU6"/>
      <c r="JDV6"/>
      <c r="JDW6"/>
      <c r="JDX6"/>
      <c r="JDY6"/>
      <c r="JDZ6"/>
      <c r="JEA6"/>
      <c r="JEB6"/>
      <c r="JEC6"/>
      <c r="JED6"/>
      <c r="JEE6"/>
      <c r="JEF6"/>
      <c r="JEG6"/>
      <c r="JEH6"/>
      <c r="JEI6"/>
      <c r="JEJ6"/>
      <c r="JEK6"/>
      <c r="JEL6"/>
      <c r="JEM6"/>
      <c r="JEN6"/>
      <c r="JEO6"/>
      <c r="JEP6"/>
      <c r="JEQ6"/>
      <c r="JER6"/>
      <c r="JES6"/>
      <c r="JET6"/>
      <c r="JEU6"/>
      <c r="JEV6"/>
      <c r="JEW6"/>
      <c r="JEX6"/>
      <c r="JEY6"/>
      <c r="JEZ6"/>
      <c r="JFA6"/>
      <c r="JFB6"/>
      <c r="JFC6"/>
      <c r="JFD6"/>
      <c r="JFE6"/>
      <c r="JFF6"/>
      <c r="JFG6"/>
      <c r="JFH6"/>
      <c r="JFI6"/>
      <c r="JFJ6"/>
      <c r="JFK6"/>
      <c r="JFL6"/>
      <c r="JFM6"/>
      <c r="JFN6"/>
      <c r="JFO6"/>
      <c r="JFP6"/>
      <c r="JFQ6"/>
      <c r="JFR6"/>
      <c r="JFS6"/>
      <c r="JFT6"/>
      <c r="JFU6"/>
      <c r="JFV6"/>
      <c r="JFW6"/>
      <c r="JFX6"/>
      <c r="JFY6"/>
      <c r="JFZ6"/>
      <c r="JGA6"/>
      <c r="JGB6"/>
      <c r="JGC6"/>
      <c r="JGD6"/>
      <c r="JGE6"/>
      <c r="JGF6"/>
      <c r="JGG6"/>
      <c r="JGH6"/>
      <c r="JGI6"/>
      <c r="JGJ6"/>
      <c r="JGK6"/>
      <c r="JGL6"/>
      <c r="JGM6"/>
      <c r="JGN6"/>
      <c r="JGO6"/>
      <c r="JGP6"/>
      <c r="JGQ6"/>
      <c r="JGR6"/>
      <c r="JGS6"/>
      <c r="JGT6"/>
      <c r="JGU6"/>
      <c r="JGV6"/>
      <c r="JGW6"/>
      <c r="JGX6"/>
      <c r="JGY6"/>
      <c r="JGZ6"/>
      <c r="JHA6"/>
      <c r="JHB6"/>
      <c r="JHC6"/>
      <c r="JHD6"/>
      <c r="JHE6"/>
      <c r="JHF6"/>
      <c r="JHG6"/>
      <c r="JHH6"/>
      <c r="JHI6"/>
      <c r="JHJ6"/>
      <c r="JHK6"/>
      <c r="JHL6"/>
      <c r="JHM6"/>
      <c r="JHN6"/>
      <c r="JHO6"/>
      <c r="JHP6"/>
      <c r="JHQ6"/>
      <c r="JHR6"/>
      <c r="JHS6"/>
      <c r="JHT6"/>
      <c r="JHU6"/>
      <c r="JHV6"/>
      <c r="JHW6"/>
      <c r="JHX6"/>
      <c r="JHY6"/>
      <c r="JHZ6"/>
      <c r="JIA6"/>
      <c r="JIB6"/>
      <c r="JIC6"/>
      <c r="JID6"/>
      <c r="JIE6"/>
      <c r="JIF6"/>
      <c r="JIG6"/>
      <c r="JIH6"/>
      <c r="JII6"/>
      <c r="JIJ6"/>
      <c r="JIK6"/>
      <c r="JIL6"/>
      <c r="JIM6"/>
      <c r="JIN6"/>
      <c r="JIO6"/>
      <c r="JIP6"/>
      <c r="JIQ6"/>
      <c r="JIR6"/>
      <c r="JIS6"/>
      <c r="JIT6"/>
      <c r="JIU6"/>
      <c r="JIV6"/>
      <c r="JIW6"/>
      <c r="JIX6"/>
      <c r="JIY6"/>
      <c r="JIZ6"/>
      <c r="JJA6"/>
      <c r="JJB6"/>
      <c r="JJC6"/>
      <c r="JJD6"/>
      <c r="JJE6"/>
      <c r="JJF6"/>
      <c r="JJG6"/>
      <c r="JJH6"/>
      <c r="JJI6"/>
      <c r="JJJ6"/>
      <c r="JJK6"/>
      <c r="JJL6"/>
      <c r="JJM6"/>
      <c r="JJN6"/>
      <c r="JJO6"/>
      <c r="JJP6"/>
      <c r="JJQ6"/>
      <c r="JJR6"/>
      <c r="JJS6"/>
      <c r="JJT6"/>
      <c r="JJU6"/>
      <c r="JJV6"/>
      <c r="JJW6"/>
      <c r="JJX6"/>
      <c r="JJY6"/>
      <c r="JJZ6"/>
      <c r="JKA6"/>
      <c r="JKB6"/>
      <c r="JKC6"/>
      <c r="JKD6"/>
      <c r="JKE6"/>
      <c r="JKF6"/>
      <c r="JKG6"/>
      <c r="JKH6"/>
      <c r="JKI6"/>
      <c r="JKJ6"/>
      <c r="JKK6"/>
      <c r="JKL6"/>
      <c r="JKM6"/>
      <c r="JKN6"/>
      <c r="JKO6"/>
      <c r="JKP6"/>
      <c r="JKQ6"/>
      <c r="JKR6"/>
      <c r="JKS6"/>
      <c r="JKT6"/>
      <c r="JKU6"/>
      <c r="JKV6"/>
      <c r="JKW6"/>
      <c r="JKX6"/>
      <c r="JKY6"/>
      <c r="JKZ6"/>
      <c r="JLA6"/>
      <c r="JLB6"/>
      <c r="JLC6"/>
      <c r="JLD6"/>
      <c r="JLE6"/>
      <c r="JLF6"/>
      <c r="JLG6"/>
      <c r="JLH6"/>
      <c r="JLI6"/>
      <c r="JLJ6"/>
      <c r="JLK6"/>
      <c r="JLL6"/>
      <c r="JLM6"/>
      <c r="JLN6"/>
      <c r="JLO6"/>
      <c r="JLP6"/>
      <c r="JLQ6"/>
      <c r="JLR6"/>
      <c r="JLS6"/>
      <c r="JLT6"/>
      <c r="JLU6"/>
      <c r="JLV6"/>
      <c r="JLW6"/>
      <c r="JLX6"/>
      <c r="JLY6"/>
      <c r="JLZ6"/>
      <c r="JMA6"/>
      <c r="JMB6"/>
      <c r="JMC6"/>
      <c r="JMD6"/>
      <c r="JME6"/>
      <c r="JMF6"/>
      <c r="JMG6"/>
      <c r="JMH6"/>
      <c r="JMI6"/>
      <c r="JMJ6"/>
      <c r="JMK6"/>
      <c r="JML6"/>
      <c r="JMM6"/>
      <c r="JMN6"/>
      <c r="JMO6"/>
      <c r="JMP6"/>
      <c r="JMQ6"/>
      <c r="JMR6"/>
      <c r="JMS6"/>
      <c r="JMT6"/>
      <c r="JMU6"/>
      <c r="JMV6"/>
      <c r="JMW6"/>
      <c r="JMX6"/>
      <c r="JMY6"/>
      <c r="JMZ6"/>
      <c r="JNA6"/>
      <c r="JNB6"/>
      <c r="JNC6"/>
      <c r="JND6"/>
      <c r="JNE6"/>
      <c r="JNF6"/>
      <c r="JNG6"/>
      <c r="JNH6"/>
      <c r="JNI6"/>
      <c r="JNJ6"/>
      <c r="JNK6"/>
      <c r="JNL6"/>
      <c r="JNM6"/>
      <c r="JNN6"/>
      <c r="JNO6"/>
      <c r="JNP6"/>
      <c r="JNQ6"/>
      <c r="JNR6"/>
      <c r="JNS6"/>
      <c r="JNT6"/>
      <c r="JNU6"/>
      <c r="JNV6"/>
      <c r="JNW6"/>
      <c r="JNX6"/>
      <c r="JNY6"/>
      <c r="JNZ6"/>
      <c r="JOA6"/>
      <c r="JOB6"/>
      <c r="JOC6"/>
      <c r="JOD6"/>
      <c r="JOE6"/>
      <c r="JOF6"/>
      <c r="JOG6"/>
      <c r="JOH6"/>
      <c r="JOI6"/>
      <c r="JOJ6"/>
      <c r="JOK6"/>
      <c r="JOL6"/>
      <c r="JOM6"/>
      <c r="JON6"/>
      <c r="JOO6"/>
      <c r="JOP6"/>
      <c r="JOQ6"/>
      <c r="JOR6"/>
      <c r="JOS6"/>
      <c r="JOT6"/>
      <c r="JOU6"/>
      <c r="JOV6"/>
      <c r="JOW6"/>
      <c r="JOX6"/>
      <c r="JOY6"/>
      <c r="JOZ6"/>
      <c r="JPA6"/>
      <c r="JPB6"/>
      <c r="JPC6"/>
      <c r="JPD6"/>
      <c r="JPE6"/>
      <c r="JPF6"/>
      <c r="JPG6"/>
      <c r="JPH6"/>
      <c r="JPI6"/>
      <c r="JPJ6"/>
      <c r="JPK6"/>
      <c r="JPL6"/>
      <c r="JPM6"/>
      <c r="JPN6"/>
      <c r="JPO6"/>
      <c r="JPP6"/>
      <c r="JPQ6"/>
      <c r="JPR6"/>
      <c r="JPS6"/>
      <c r="JPT6"/>
      <c r="JPU6"/>
      <c r="JPV6"/>
      <c r="JPW6"/>
      <c r="JPX6"/>
      <c r="JPY6"/>
      <c r="JPZ6"/>
      <c r="JQA6"/>
      <c r="JQB6"/>
      <c r="JQC6"/>
      <c r="JQD6"/>
      <c r="JQE6"/>
      <c r="JQF6"/>
      <c r="JQG6"/>
      <c r="JQH6"/>
      <c r="JQI6"/>
      <c r="JQJ6"/>
      <c r="JQK6"/>
      <c r="JQL6"/>
      <c r="JQM6"/>
      <c r="JQN6"/>
      <c r="JQO6"/>
      <c r="JQP6"/>
      <c r="JQQ6"/>
      <c r="JQR6"/>
      <c r="JQS6"/>
      <c r="JQT6"/>
      <c r="JQU6"/>
      <c r="JQV6"/>
      <c r="JQW6"/>
      <c r="JQX6"/>
      <c r="JQY6"/>
      <c r="JQZ6"/>
      <c r="JRA6"/>
      <c r="JRB6"/>
      <c r="JRC6"/>
      <c r="JRD6"/>
      <c r="JRE6"/>
      <c r="JRF6"/>
      <c r="JRG6"/>
      <c r="JRH6"/>
      <c r="JRI6"/>
      <c r="JRJ6"/>
      <c r="JRK6"/>
      <c r="JRL6"/>
      <c r="JRM6"/>
      <c r="JRN6"/>
      <c r="JRO6"/>
      <c r="JRP6"/>
      <c r="JRQ6"/>
      <c r="JRR6"/>
      <c r="JRS6"/>
      <c r="JRT6"/>
      <c r="JRU6"/>
      <c r="JRV6"/>
      <c r="JRW6"/>
      <c r="JRX6"/>
      <c r="JRY6"/>
      <c r="JRZ6"/>
      <c r="JSA6"/>
      <c r="JSB6"/>
      <c r="JSC6"/>
      <c r="JSD6"/>
      <c r="JSE6"/>
      <c r="JSF6"/>
      <c r="JSG6"/>
      <c r="JSH6"/>
      <c r="JSI6"/>
      <c r="JSJ6"/>
      <c r="JSK6"/>
      <c r="JSL6"/>
      <c r="JSM6"/>
      <c r="JSN6"/>
      <c r="JSO6"/>
      <c r="JSP6"/>
      <c r="JSQ6"/>
      <c r="JSR6"/>
      <c r="JSS6"/>
      <c r="JST6"/>
      <c r="JSU6"/>
      <c r="JSV6"/>
      <c r="JSW6"/>
      <c r="JSX6"/>
      <c r="JSY6"/>
      <c r="JSZ6"/>
      <c r="JTA6"/>
      <c r="JTB6"/>
      <c r="JTC6"/>
      <c r="JTD6"/>
      <c r="JTE6"/>
      <c r="JTF6"/>
      <c r="JTG6"/>
      <c r="JTH6"/>
      <c r="JTI6"/>
      <c r="JTJ6"/>
      <c r="JTK6"/>
      <c r="JTL6"/>
      <c r="JTM6"/>
      <c r="JTN6"/>
      <c r="JTO6"/>
      <c r="JTP6"/>
      <c r="JTQ6"/>
      <c r="JTR6"/>
      <c r="JTS6"/>
      <c r="JTT6"/>
      <c r="JTU6"/>
      <c r="JTV6"/>
      <c r="JTW6"/>
      <c r="JTX6"/>
      <c r="JTY6"/>
      <c r="JTZ6"/>
      <c r="JUA6"/>
      <c r="JUB6"/>
      <c r="JUC6"/>
      <c r="JUD6"/>
      <c r="JUE6"/>
      <c r="JUF6"/>
      <c r="JUG6"/>
      <c r="JUH6"/>
      <c r="JUI6"/>
      <c r="JUJ6"/>
      <c r="JUK6"/>
      <c r="JUL6"/>
      <c r="JUM6"/>
      <c r="JUN6"/>
      <c r="JUO6"/>
      <c r="JUP6"/>
      <c r="JUQ6"/>
      <c r="JUR6"/>
      <c r="JUS6"/>
      <c r="JUT6"/>
      <c r="JUU6"/>
      <c r="JUV6"/>
      <c r="JUW6"/>
      <c r="JUX6"/>
      <c r="JUY6"/>
      <c r="JUZ6"/>
      <c r="JVA6"/>
      <c r="JVB6"/>
      <c r="JVC6"/>
      <c r="JVD6"/>
      <c r="JVE6"/>
      <c r="JVF6"/>
      <c r="JVG6"/>
      <c r="JVH6"/>
      <c r="JVI6"/>
      <c r="JVJ6"/>
      <c r="JVK6"/>
      <c r="JVL6"/>
      <c r="JVM6"/>
      <c r="JVN6"/>
      <c r="JVO6"/>
      <c r="JVP6"/>
      <c r="JVQ6"/>
      <c r="JVR6"/>
      <c r="JVS6"/>
      <c r="JVT6"/>
      <c r="JVU6"/>
      <c r="JVV6"/>
      <c r="JVW6"/>
      <c r="JVX6"/>
      <c r="JVY6"/>
      <c r="JVZ6"/>
      <c r="JWA6"/>
      <c r="JWB6"/>
      <c r="JWC6"/>
      <c r="JWD6"/>
      <c r="JWE6"/>
      <c r="JWF6"/>
      <c r="JWG6"/>
      <c r="JWH6"/>
      <c r="JWI6"/>
      <c r="JWJ6"/>
      <c r="JWK6"/>
      <c r="JWL6"/>
      <c r="JWM6"/>
      <c r="JWN6"/>
      <c r="JWO6"/>
      <c r="JWP6"/>
      <c r="JWQ6"/>
      <c r="JWR6"/>
      <c r="JWS6"/>
      <c r="JWT6"/>
      <c r="JWU6"/>
      <c r="JWV6"/>
      <c r="JWW6"/>
      <c r="JWX6"/>
      <c r="JWY6"/>
      <c r="JWZ6"/>
      <c r="JXA6"/>
      <c r="JXB6"/>
      <c r="JXC6"/>
      <c r="JXD6"/>
      <c r="JXE6"/>
      <c r="JXF6"/>
      <c r="JXG6"/>
      <c r="JXH6"/>
      <c r="JXI6"/>
      <c r="JXJ6"/>
      <c r="JXK6"/>
      <c r="JXL6"/>
      <c r="JXM6"/>
      <c r="JXN6"/>
      <c r="JXO6"/>
      <c r="JXP6"/>
      <c r="JXQ6"/>
      <c r="JXR6"/>
      <c r="JXS6"/>
      <c r="JXT6"/>
      <c r="JXU6"/>
      <c r="JXV6"/>
      <c r="JXW6"/>
      <c r="JXX6"/>
      <c r="JXY6"/>
      <c r="JXZ6"/>
      <c r="JYA6"/>
      <c r="JYB6"/>
      <c r="JYC6"/>
      <c r="JYD6"/>
      <c r="JYE6"/>
      <c r="JYF6"/>
      <c r="JYG6"/>
      <c r="JYH6"/>
      <c r="JYI6"/>
      <c r="JYJ6"/>
      <c r="JYK6"/>
      <c r="JYL6"/>
      <c r="JYM6"/>
      <c r="JYN6"/>
      <c r="JYO6"/>
      <c r="JYP6"/>
      <c r="JYQ6"/>
      <c r="JYR6"/>
      <c r="JYS6"/>
      <c r="JYT6"/>
      <c r="JYU6"/>
      <c r="JYV6"/>
      <c r="JYW6"/>
      <c r="JYX6"/>
      <c r="JYY6"/>
      <c r="JYZ6"/>
      <c r="JZA6"/>
      <c r="JZB6"/>
      <c r="JZC6"/>
      <c r="JZD6"/>
      <c r="JZE6"/>
      <c r="JZF6"/>
      <c r="JZG6"/>
      <c r="JZH6"/>
      <c r="JZI6"/>
      <c r="JZJ6"/>
      <c r="JZK6"/>
      <c r="JZL6"/>
      <c r="JZM6"/>
      <c r="JZN6"/>
      <c r="JZO6"/>
      <c r="JZP6"/>
      <c r="JZQ6"/>
      <c r="JZR6"/>
      <c r="JZS6"/>
      <c r="JZT6"/>
      <c r="JZU6"/>
      <c r="JZV6"/>
      <c r="JZW6"/>
      <c r="JZX6"/>
      <c r="JZY6"/>
      <c r="JZZ6"/>
      <c r="KAA6"/>
      <c r="KAB6"/>
      <c r="KAC6"/>
      <c r="KAD6"/>
      <c r="KAE6"/>
      <c r="KAF6"/>
      <c r="KAG6"/>
      <c r="KAH6"/>
      <c r="KAI6"/>
      <c r="KAJ6"/>
      <c r="KAK6"/>
      <c r="KAL6"/>
      <c r="KAM6"/>
      <c r="KAN6"/>
      <c r="KAO6"/>
      <c r="KAP6"/>
      <c r="KAQ6"/>
      <c r="KAR6"/>
      <c r="KAS6"/>
      <c r="KAT6"/>
      <c r="KAU6"/>
      <c r="KAV6"/>
      <c r="KAW6"/>
      <c r="KAX6"/>
      <c r="KAY6"/>
      <c r="KAZ6"/>
      <c r="KBA6"/>
      <c r="KBB6"/>
      <c r="KBC6"/>
      <c r="KBD6"/>
      <c r="KBE6"/>
      <c r="KBF6"/>
      <c r="KBG6"/>
      <c r="KBH6"/>
      <c r="KBI6"/>
      <c r="KBJ6"/>
      <c r="KBK6"/>
      <c r="KBL6"/>
      <c r="KBM6"/>
      <c r="KBN6"/>
      <c r="KBO6"/>
      <c r="KBP6"/>
      <c r="KBQ6"/>
      <c r="KBR6"/>
      <c r="KBS6"/>
      <c r="KBT6"/>
      <c r="KBU6"/>
      <c r="KBV6"/>
      <c r="KBW6"/>
      <c r="KBX6"/>
      <c r="KBY6"/>
      <c r="KBZ6"/>
      <c r="KCA6"/>
      <c r="KCB6"/>
      <c r="KCC6"/>
      <c r="KCD6"/>
      <c r="KCE6"/>
      <c r="KCF6"/>
      <c r="KCG6"/>
      <c r="KCH6"/>
      <c r="KCI6"/>
      <c r="KCJ6"/>
      <c r="KCK6"/>
      <c r="KCL6"/>
      <c r="KCM6"/>
      <c r="KCN6"/>
      <c r="KCO6"/>
      <c r="KCP6"/>
      <c r="KCQ6"/>
      <c r="KCR6"/>
      <c r="KCS6"/>
      <c r="KCT6"/>
      <c r="KCU6"/>
      <c r="KCV6"/>
      <c r="KCW6"/>
      <c r="KCX6"/>
      <c r="KCY6"/>
      <c r="KCZ6"/>
      <c r="KDA6"/>
      <c r="KDB6"/>
      <c r="KDC6"/>
      <c r="KDD6"/>
      <c r="KDE6"/>
      <c r="KDF6"/>
      <c r="KDG6"/>
      <c r="KDH6"/>
      <c r="KDI6"/>
      <c r="KDJ6"/>
      <c r="KDK6"/>
      <c r="KDL6"/>
      <c r="KDM6"/>
      <c r="KDN6"/>
      <c r="KDO6"/>
      <c r="KDP6"/>
      <c r="KDQ6"/>
      <c r="KDR6"/>
      <c r="KDS6"/>
      <c r="KDT6"/>
      <c r="KDU6"/>
      <c r="KDV6"/>
      <c r="KDW6"/>
      <c r="KDX6"/>
      <c r="KDY6"/>
      <c r="KDZ6"/>
      <c r="KEA6"/>
      <c r="KEB6"/>
      <c r="KEC6"/>
      <c r="KED6"/>
      <c r="KEE6"/>
      <c r="KEF6"/>
      <c r="KEG6"/>
      <c r="KEH6"/>
      <c r="KEI6"/>
      <c r="KEJ6"/>
      <c r="KEK6"/>
      <c r="KEL6"/>
      <c r="KEM6"/>
      <c r="KEN6"/>
      <c r="KEO6"/>
      <c r="KEP6"/>
      <c r="KEQ6"/>
      <c r="KER6"/>
      <c r="KES6"/>
      <c r="KET6"/>
      <c r="KEU6"/>
      <c r="KEV6"/>
      <c r="KEW6"/>
      <c r="KEX6"/>
      <c r="KEY6"/>
      <c r="KEZ6"/>
      <c r="KFA6"/>
      <c r="KFB6"/>
      <c r="KFC6"/>
      <c r="KFD6"/>
      <c r="KFE6"/>
      <c r="KFF6"/>
      <c r="KFG6"/>
      <c r="KFH6"/>
      <c r="KFI6"/>
      <c r="KFJ6"/>
      <c r="KFK6"/>
      <c r="KFL6"/>
      <c r="KFM6"/>
      <c r="KFN6"/>
      <c r="KFO6"/>
      <c r="KFP6"/>
      <c r="KFQ6"/>
      <c r="KFR6"/>
      <c r="KFS6"/>
      <c r="KFT6"/>
      <c r="KFU6"/>
      <c r="KFV6"/>
      <c r="KFW6"/>
      <c r="KFX6"/>
      <c r="KFY6"/>
      <c r="KFZ6"/>
      <c r="KGA6"/>
      <c r="KGB6"/>
      <c r="KGC6"/>
      <c r="KGD6"/>
      <c r="KGE6"/>
      <c r="KGF6"/>
      <c r="KGG6"/>
      <c r="KGH6"/>
      <c r="KGI6"/>
      <c r="KGJ6"/>
      <c r="KGK6"/>
      <c r="KGL6"/>
      <c r="KGM6"/>
      <c r="KGN6"/>
      <c r="KGO6"/>
      <c r="KGP6"/>
      <c r="KGQ6"/>
      <c r="KGR6"/>
      <c r="KGS6"/>
      <c r="KGT6"/>
      <c r="KGU6"/>
      <c r="KGV6"/>
      <c r="KGW6"/>
      <c r="KGX6"/>
      <c r="KGY6"/>
      <c r="KGZ6"/>
      <c r="KHA6"/>
      <c r="KHB6"/>
      <c r="KHC6"/>
      <c r="KHD6"/>
      <c r="KHE6"/>
      <c r="KHF6"/>
      <c r="KHG6"/>
      <c r="KHH6"/>
      <c r="KHI6"/>
      <c r="KHJ6"/>
      <c r="KHK6"/>
      <c r="KHL6"/>
      <c r="KHM6"/>
      <c r="KHN6"/>
      <c r="KHO6"/>
      <c r="KHP6"/>
      <c r="KHQ6"/>
      <c r="KHR6"/>
      <c r="KHS6"/>
      <c r="KHT6"/>
      <c r="KHU6"/>
      <c r="KHV6"/>
      <c r="KHW6"/>
      <c r="KHX6"/>
      <c r="KHY6"/>
      <c r="KHZ6"/>
      <c r="KIA6"/>
      <c r="KIB6"/>
      <c r="KIC6"/>
      <c r="KID6"/>
      <c r="KIE6"/>
      <c r="KIF6"/>
      <c r="KIG6"/>
      <c r="KIH6"/>
      <c r="KII6"/>
      <c r="KIJ6"/>
      <c r="KIK6"/>
      <c r="KIL6"/>
      <c r="KIM6"/>
      <c r="KIN6"/>
      <c r="KIO6"/>
      <c r="KIP6"/>
      <c r="KIQ6"/>
      <c r="KIR6"/>
      <c r="KIS6"/>
      <c r="KIT6"/>
      <c r="KIU6"/>
      <c r="KIV6"/>
      <c r="KIW6"/>
      <c r="KIX6"/>
      <c r="KIY6"/>
      <c r="KIZ6"/>
      <c r="KJA6"/>
      <c r="KJB6"/>
      <c r="KJC6"/>
      <c r="KJD6"/>
      <c r="KJE6"/>
      <c r="KJF6"/>
      <c r="KJG6"/>
      <c r="KJH6"/>
      <c r="KJI6"/>
      <c r="KJJ6"/>
      <c r="KJK6"/>
      <c r="KJL6"/>
      <c r="KJM6"/>
      <c r="KJN6"/>
      <c r="KJO6"/>
      <c r="KJP6"/>
      <c r="KJQ6"/>
      <c r="KJR6"/>
      <c r="KJS6"/>
      <c r="KJT6"/>
      <c r="KJU6"/>
      <c r="KJV6"/>
      <c r="KJW6"/>
      <c r="KJX6"/>
      <c r="KJY6"/>
      <c r="KJZ6"/>
      <c r="KKA6"/>
      <c r="KKB6"/>
      <c r="KKC6"/>
      <c r="KKD6"/>
      <c r="KKE6"/>
      <c r="KKF6"/>
      <c r="KKG6"/>
      <c r="KKH6"/>
      <c r="KKI6"/>
      <c r="KKJ6"/>
      <c r="KKK6"/>
      <c r="KKL6"/>
      <c r="KKM6"/>
      <c r="KKN6"/>
      <c r="KKO6"/>
      <c r="KKP6"/>
      <c r="KKQ6"/>
      <c r="KKR6"/>
      <c r="KKS6"/>
      <c r="KKT6"/>
      <c r="KKU6"/>
      <c r="KKV6"/>
      <c r="KKW6"/>
      <c r="KKX6"/>
      <c r="KKY6"/>
      <c r="KKZ6"/>
      <c r="KLA6"/>
      <c r="KLB6"/>
      <c r="KLC6"/>
      <c r="KLD6"/>
      <c r="KLE6"/>
      <c r="KLF6"/>
      <c r="KLG6"/>
      <c r="KLH6"/>
      <c r="KLI6"/>
      <c r="KLJ6"/>
      <c r="KLK6"/>
      <c r="KLL6"/>
      <c r="KLM6"/>
      <c r="KLN6"/>
      <c r="KLO6"/>
      <c r="KLP6"/>
      <c r="KLQ6"/>
      <c r="KLR6"/>
      <c r="KLS6"/>
      <c r="KLT6"/>
      <c r="KLU6"/>
      <c r="KLV6"/>
      <c r="KLW6"/>
      <c r="KLX6"/>
      <c r="KLY6"/>
      <c r="KLZ6"/>
      <c r="KMA6"/>
      <c r="KMB6"/>
      <c r="KMC6"/>
      <c r="KMD6"/>
      <c r="KME6"/>
      <c r="KMF6"/>
      <c r="KMG6"/>
      <c r="KMH6"/>
      <c r="KMI6"/>
      <c r="KMJ6"/>
      <c r="KMK6"/>
      <c r="KML6"/>
      <c r="KMM6"/>
      <c r="KMN6"/>
      <c r="KMO6"/>
      <c r="KMP6"/>
      <c r="KMQ6"/>
      <c r="KMR6"/>
      <c r="KMS6"/>
      <c r="KMT6"/>
      <c r="KMU6"/>
      <c r="KMV6"/>
      <c r="KMW6"/>
      <c r="KMX6"/>
      <c r="KMY6"/>
      <c r="KMZ6"/>
      <c r="KNA6"/>
      <c r="KNB6"/>
      <c r="KNC6"/>
      <c r="KND6"/>
      <c r="KNE6"/>
      <c r="KNF6"/>
      <c r="KNG6"/>
      <c r="KNH6"/>
      <c r="KNI6"/>
      <c r="KNJ6"/>
      <c r="KNK6"/>
      <c r="KNL6"/>
      <c r="KNM6"/>
      <c r="KNN6"/>
      <c r="KNO6"/>
      <c r="KNP6"/>
      <c r="KNQ6"/>
      <c r="KNR6"/>
      <c r="KNS6"/>
      <c r="KNT6"/>
      <c r="KNU6"/>
      <c r="KNV6"/>
      <c r="KNW6"/>
      <c r="KNX6"/>
      <c r="KNY6"/>
      <c r="KNZ6"/>
      <c r="KOA6"/>
      <c r="KOB6"/>
      <c r="KOC6"/>
      <c r="KOD6"/>
      <c r="KOE6"/>
      <c r="KOF6"/>
      <c r="KOG6"/>
      <c r="KOH6"/>
      <c r="KOI6"/>
      <c r="KOJ6"/>
      <c r="KOK6"/>
      <c r="KOL6"/>
      <c r="KOM6"/>
      <c r="KON6"/>
      <c r="KOO6"/>
      <c r="KOP6"/>
      <c r="KOQ6"/>
      <c r="KOR6"/>
      <c r="KOS6"/>
      <c r="KOT6"/>
      <c r="KOU6"/>
      <c r="KOV6"/>
      <c r="KOW6"/>
      <c r="KOX6"/>
      <c r="KOY6"/>
      <c r="KOZ6"/>
      <c r="KPA6"/>
      <c r="KPB6"/>
      <c r="KPC6"/>
      <c r="KPD6"/>
      <c r="KPE6"/>
      <c r="KPF6"/>
      <c r="KPG6"/>
      <c r="KPH6"/>
      <c r="KPI6"/>
      <c r="KPJ6"/>
      <c r="KPK6"/>
      <c r="KPL6"/>
      <c r="KPM6"/>
      <c r="KPN6"/>
      <c r="KPO6"/>
      <c r="KPP6"/>
      <c r="KPQ6"/>
      <c r="KPR6"/>
      <c r="KPS6"/>
      <c r="KPT6"/>
      <c r="KPU6"/>
      <c r="KPV6"/>
      <c r="KPW6"/>
      <c r="KPX6"/>
      <c r="KPY6"/>
      <c r="KPZ6"/>
      <c r="KQA6"/>
      <c r="KQB6"/>
      <c r="KQC6"/>
      <c r="KQD6"/>
      <c r="KQE6"/>
      <c r="KQF6"/>
      <c r="KQG6"/>
      <c r="KQH6"/>
      <c r="KQI6"/>
      <c r="KQJ6"/>
      <c r="KQK6"/>
      <c r="KQL6"/>
      <c r="KQM6"/>
      <c r="KQN6"/>
      <c r="KQO6"/>
      <c r="KQP6"/>
      <c r="KQQ6"/>
      <c r="KQR6"/>
      <c r="KQS6"/>
      <c r="KQT6"/>
      <c r="KQU6"/>
      <c r="KQV6"/>
      <c r="KQW6"/>
      <c r="KQX6"/>
      <c r="KQY6"/>
      <c r="KQZ6"/>
      <c r="KRA6"/>
      <c r="KRB6"/>
      <c r="KRC6"/>
      <c r="KRD6"/>
      <c r="KRE6"/>
      <c r="KRF6"/>
      <c r="KRG6"/>
      <c r="KRH6"/>
      <c r="KRI6"/>
      <c r="KRJ6"/>
      <c r="KRK6"/>
      <c r="KRL6"/>
      <c r="KRM6"/>
      <c r="KRN6"/>
      <c r="KRO6"/>
      <c r="KRP6"/>
      <c r="KRQ6"/>
      <c r="KRR6"/>
      <c r="KRS6"/>
      <c r="KRT6"/>
      <c r="KRU6"/>
      <c r="KRV6"/>
      <c r="KRW6"/>
      <c r="KRX6"/>
      <c r="KRY6"/>
      <c r="KRZ6"/>
      <c r="KSA6"/>
      <c r="KSB6"/>
      <c r="KSC6"/>
      <c r="KSD6"/>
      <c r="KSE6"/>
      <c r="KSF6"/>
      <c r="KSG6"/>
      <c r="KSH6"/>
      <c r="KSI6"/>
      <c r="KSJ6"/>
      <c r="KSK6"/>
      <c r="KSL6"/>
      <c r="KSM6"/>
      <c r="KSN6"/>
      <c r="KSO6"/>
      <c r="KSP6"/>
      <c r="KSQ6"/>
      <c r="KSR6"/>
      <c r="KSS6"/>
      <c r="KST6"/>
      <c r="KSU6"/>
      <c r="KSV6"/>
      <c r="KSW6"/>
      <c r="KSX6"/>
      <c r="KSY6"/>
      <c r="KSZ6"/>
      <c r="KTA6"/>
      <c r="KTB6"/>
      <c r="KTC6"/>
      <c r="KTD6"/>
      <c r="KTE6"/>
      <c r="KTF6"/>
      <c r="KTG6"/>
      <c r="KTH6"/>
      <c r="KTI6"/>
      <c r="KTJ6"/>
      <c r="KTK6"/>
      <c r="KTL6"/>
      <c r="KTM6"/>
      <c r="KTN6"/>
      <c r="KTO6"/>
      <c r="KTP6"/>
      <c r="KTQ6"/>
      <c r="KTR6"/>
      <c r="KTS6"/>
      <c r="KTT6"/>
      <c r="KTU6"/>
      <c r="KTV6"/>
      <c r="KTW6"/>
      <c r="KTX6"/>
      <c r="KTY6"/>
      <c r="KTZ6"/>
      <c r="KUA6"/>
      <c r="KUB6"/>
      <c r="KUC6"/>
      <c r="KUD6"/>
      <c r="KUE6"/>
      <c r="KUF6"/>
      <c r="KUG6"/>
      <c r="KUH6"/>
      <c r="KUI6"/>
      <c r="KUJ6"/>
      <c r="KUK6"/>
      <c r="KUL6"/>
      <c r="KUM6"/>
      <c r="KUN6"/>
      <c r="KUO6"/>
      <c r="KUP6"/>
      <c r="KUQ6"/>
      <c r="KUR6"/>
      <c r="KUS6"/>
      <c r="KUT6"/>
      <c r="KUU6"/>
      <c r="KUV6"/>
      <c r="KUW6"/>
      <c r="KUX6"/>
      <c r="KUY6"/>
      <c r="KUZ6"/>
      <c r="KVA6"/>
      <c r="KVB6"/>
      <c r="KVC6"/>
      <c r="KVD6"/>
      <c r="KVE6"/>
      <c r="KVF6"/>
      <c r="KVG6"/>
      <c r="KVH6"/>
      <c r="KVI6"/>
      <c r="KVJ6"/>
      <c r="KVK6"/>
      <c r="KVL6"/>
      <c r="KVM6"/>
      <c r="KVN6"/>
      <c r="KVO6"/>
      <c r="KVP6"/>
      <c r="KVQ6"/>
      <c r="KVR6"/>
      <c r="KVS6"/>
      <c r="KVT6"/>
      <c r="KVU6"/>
      <c r="KVV6"/>
      <c r="KVW6"/>
      <c r="KVX6"/>
      <c r="KVY6"/>
      <c r="KVZ6"/>
      <c r="KWA6"/>
      <c r="KWB6"/>
      <c r="KWC6"/>
      <c r="KWD6"/>
      <c r="KWE6"/>
      <c r="KWF6"/>
      <c r="KWG6"/>
      <c r="KWH6"/>
      <c r="KWI6"/>
      <c r="KWJ6"/>
      <c r="KWK6"/>
      <c r="KWL6"/>
      <c r="KWM6"/>
      <c r="KWN6"/>
      <c r="KWO6"/>
      <c r="KWP6"/>
      <c r="KWQ6"/>
      <c r="KWR6"/>
      <c r="KWS6"/>
      <c r="KWT6"/>
      <c r="KWU6"/>
      <c r="KWV6"/>
      <c r="KWW6"/>
      <c r="KWX6"/>
      <c r="KWY6"/>
      <c r="KWZ6"/>
      <c r="KXA6"/>
      <c r="KXB6"/>
      <c r="KXC6"/>
      <c r="KXD6"/>
      <c r="KXE6"/>
      <c r="KXF6"/>
      <c r="KXG6"/>
      <c r="KXH6"/>
      <c r="KXI6"/>
      <c r="KXJ6"/>
      <c r="KXK6"/>
      <c r="KXL6"/>
      <c r="KXM6"/>
      <c r="KXN6"/>
      <c r="KXO6"/>
      <c r="KXP6"/>
      <c r="KXQ6"/>
      <c r="KXR6"/>
      <c r="KXS6"/>
      <c r="KXT6"/>
      <c r="KXU6"/>
      <c r="KXV6"/>
      <c r="KXW6"/>
      <c r="KXX6"/>
      <c r="KXY6"/>
      <c r="KXZ6"/>
      <c r="KYA6"/>
      <c r="KYB6"/>
      <c r="KYC6"/>
      <c r="KYD6"/>
      <c r="KYE6"/>
      <c r="KYF6"/>
      <c r="KYG6"/>
      <c r="KYH6"/>
      <c r="KYI6"/>
      <c r="KYJ6"/>
      <c r="KYK6"/>
      <c r="KYL6"/>
      <c r="KYM6"/>
      <c r="KYN6"/>
      <c r="KYO6"/>
      <c r="KYP6"/>
      <c r="KYQ6"/>
      <c r="KYR6"/>
      <c r="KYS6"/>
      <c r="KYT6"/>
      <c r="KYU6"/>
      <c r="KYV6"/>
      <c r="KYW6"/>
      <c r="KYX6"/>
      <c r="KYY6"/>
      <c r="KYZ6"/>
      <c r="KZA6"/>
      <c r="KZB6"/>
      <c r="KZC6"/>
      <c r="KZD6"/>
      <c r="KZE6"/>
      <c r="KZF6"/>
      <c r="KZG6"/>
      <c r="KZH6"/>
      <c r="KZI6"/>
      <c r="KZJ6"/>
      <c r="KZK6"/>
      <c r="KZL6"/>
      <c r="KZM6"/>
      <c r="KZN6"/>
      <c r="KZO6"/>
      <c r="KZP6"/>
      <c r="KZQ6"/>
      <c r="KZR6"/>
      <c r="KZS6"/>
      <c r="KZT6"/>
      <c r="KZU6"/>
      <c r="KZV6"/>
      <c r="KZW6"/>
      <c r="KZX6"/>
      <c r="KZY6"/>
      <c r="KZZ6"/>
      <c r="LAA6"/>
      <c r="LAB6"/>
      <c r="LAC6"/>
      <c r="LAD6"/>
      <c r="LAE6"/>
      <c r="LAF6"/>
      <c r="LAG6"/>
      <c r="LAH6"/>
      <c r="LAI6"/>
      <c r="LAJ6"/>
      <c r="LAK6"/>
      <c r="LAL6"/>
      <c r="LAM6"/>
      <c r="LAN6"/>
      <c r="LAO6"/>
      <c r="LAP6"/>
      <c r="LAQ6"/>
      <c r="LAR6"/>
      <c r="LAS6"/>
      <c r="LAT6"/>
      <c r="LAU6"/>
      <c r="LAV6"/>
      <c r="LAW6"/>
      <c r="LAX6"/>
      <c r="LAY6"/>
      <c r="LAZ6"/>
      <c r="LBA6"/>
      <c r="LBB6"/>
      <c r="LBC6"/>
      <c r="LBD6"/>
      <c r="LBE6"/>
      <c r="LBF6"/>
      <c r="LBG6"/>
      <c r="LBH6"/>
      <c r="LBI6"/>
      <c r="LBJ6"/>
      <c r="LBK6"/>
      <c r="LBL6"/>
      <c r="LBM6"/>
      <c r="LBN6"/>
      <c r="LBO6"/>
      <c r="LBP6"/>
      <c r="LBQ6"/>
      <c r="LBR6"/>
      <c r="LBS6"/>
      <c r="LBT6"/>
      <c r="LBU6"/>
      <c r="LBV6"/>
      <c r="LBW6"/>
      <c r="LBX6"/>
      <c r="LBY6"/>
      <c r="LBZ6"/>
      <c r="LCA6"/>
      <c r="LCB6"/>
      <c r="LCC6"/>
      <c r="LCD6"/>
      <c r="LCE6"/>
      <c r="LCF6"/>
      <c r="LCG6"/>
      <c r="LCH6"/>
      <c r="LCI6"/>
      <c r="LCJ6"/>
      <c r="LCK6"/>
      <c r="LCL6"/>
      <c r="LCM6"/>
      <c r="LCN6"/>
      <c r="LCO6"/>
      <c r="LCP6"/>
      <c r="LCQ6"/>
      <c r="LCR6"/>
      <c r="LCS6"/>
      <c r="LCT6"/>
      <c r="LCU6"/>
      <c r="LCV6"/>
      <c r="LCW6"/>
      <c r="LCX6"/>
      <c r="LCY6"/>
      <c r="LCZ6"/>
      <c r="LDA6"/>
      <c r="LDB6"/>
      <c r="LDC6"/>
      <c r="LDD6"/>
      <c r="LDE6"/>
      <c r="LDF6"/>
      <c r="LDG6"/>
      <c r="LDH6"/>
      <c r="LDI6"/>
      <c r="LDJ6"/>
      <c r="LDK6"/>
      <c r="LDL6"/>
      <c r="LDM6"/>
      <c r="LDN6"/>
      <c r="LDO6"/>
      <c r="LDP6"/>
      <c r="LDQ6"/>
      <c r="LDR6"/>
      <c r="LDS6"/>
      <c r="LDT6"/>
      <c r="LDU6"/>
      <c r="LDV6"/>
      <c r="LDW6"/>
      <c r="LDX6"/>
      <c r="LDY6"/>
      <c r="LDZ6"/>
      <c r="LEA6"/>
      <c r="LEB6"/>
      <c r="LEC6"/>
      <c r="LED6"/>
      <c r="LEE6"/>
      <c r="LEF6"/>
      <c r="LEG6"/>
      <c r="LEH6"/>
      <c r="LEI6"/>
      <c r="LEJ6"/>
      <c r="LEK6"/>
      <c r="LEL6"/>
      <c r="LEM6"/>
      <c r="LEN6"/>
      <c r="LEO6"/>
      <c r="LEP6"/>
      <c r="LEQ6"/>
      <c r="LER6"/>
      <c r="LES6"/>
      <c r="LET6"/>
      <c r="LEU6"/>
      <c r="LEV6"/>
      <c r="LEW6"/>
      <c r="LEX6"/>
      <c r="LEY6"/>
      <c r="LEZ6"/>
      <c r="LFA6"/>
      <c r="LFB6"/>
      <c r="LFC6"/>
      <c r="LFD6"/>
      <c r="LFE6"/>
      <c r="LFF6"/>
      <c r="LFG6"/>
      <c r="LFH6"/>
      <c r="LFI6"/>
      <c r="LFJ6"/>
      <c r="LFK6"/>
      <c r="LFL6"/>
      <c r="LFM6"/>
      <c r="LFN6"/>
      <c r="LFO6"/>
      <c r="LFP6"/>
      <c r="LFQ6"/>
      <c r="LFR6"/>
      <c r="LFS6"/>
      <c r="LFT6"/>
      <c r="LFU6"/>
      <c r="LFV6"/>
      <c r="LFW6"/>
      <c r="LFX6"/>
      <c r="LFY6"/>
      <c r="LFZ6"/>
      <c r="LGA6"/>
      <c r="LGB6"/>
      <c r="LGC6"/>
      <c r="LGD6"/>
      <c r="LGE6"/>
      <c r="LGF6"/>
      <c r="LGG6"/>
      <c r="LGH6"/>
      <c r="LGI6"/>
      <c r="LGJ6"/>
      <c r="LGK6"/>
      <c r="LGL6"/>
      <c r="LGM6"/>
      <c r="LGN6"/>
      <c r="LGO6"/>
      <c r="LGP6"/>
      <c r="LGQ6"/>
      <c r="LGR6"/>
      <c r="LGS6"/>
      <c r="LGT6"/>
      <c r="LGU6"/>
      <c r="LGV6"/>
      <c r="LGW6"/>
      <c r="LGX6"/>
      <c r="LGY6"/>
      <c r="LGZ6"/>
      <c r="LHA6"/>
      <c r="LHB6"/>
      <c r="LHC6"/>
      <c r="LHD6"/>
      <c r="LHE6"/>
      <c r="LHF6"/>
      <c r="LHG6"/>
      <c r="LHH6"/>
      <c r="LHI6"/>
      <c r="LHJ6"/>
      <c r="LHK6"/>
      <c r="LHL6"/>
      <c r="LHM6"/>
      <c r="LHN6"/>
      <c r="LHO6"/>
      <c r="LHP6"/>
      <c r="LHQ6"/>
      <c r="LHR6"/>
      <c r="LHS6"/>
      <c r="LHT6"/>
      <c r="LHU6"/>
      <c r="LHV6"/>
      <c r="LHW6"/>
      <c r="LHX6"/>
      <c r="LHY6"/>
      <c r="LHZ6"/>
      <c r="LIA6"/>
      <c r="LIB6"/>
      <c r="LIC6"/>
      <c r="LID6"/>
      <c r="LIE6"/>
      <c r="LIF6"/>
      <c r="LIG6"/>
      <c r="LIH6"/>
      <c r="LII6"/>
      <c r="LIJ6"/>
      <c r="LIK6"/>
      <c r="LIL6"/>
      <c r="LIM6"/>
      <c r="LIN6"/>
      <c r="LIO6"/>
      <c r="LIP6"/>
      <c r="LIQ6"/>
      <c r="LIR6"/>
      <c r="LIS6"/>
      <c r="LIT6"/>
      <c r="LIU6"/>
      <c r="LIV6"/>
      <c r="LIW6"/>
      <c r="LIX6"/>
      <c r="LIY6"/>
      <c r="LIZ6"/>
      <c r="LJA6"/>
      <c r="LJB6"/>
      <c r="LJC6"/>
      <c r="LJD6"/>
      <c r="LJE6"/>
      <c r="LJF6"/>
      <c r="LJG6"/>
      <c r="LJH6"/>
      <c r="LJI6"/>
      <c r="LJJ6"/>
      <c r="LJK6"/>
      <c r="LJL6"/>
      <c r="LJM6"/>
      <c r="LJN6"/>
      <c r="LJO6"/>
      <c r="LJP6"/>
      <c r="LJQ6"/>
      <c r="LJR6"/>
      <c r="LJS6"/>
      <c r="LJT6"/>
      <c r="LJU6"/>
      <c r="LJV6"/>
      <c r="LJW6"/>
      <c r="LJX6"/>
      <c r="LJY6"/>
      <c r="LJZ6"/>
      <c r="LKA6"/>
      <c r="LKB6"/>
      <c r="LKC6"/>
      <c r="LKD6"/>
      <c r="LKE6"/>
      <c r="LKF6"/>
      <c r="LKG6"/>
      <c r="LKH6"/>
      <c r="LKI6"/>
      <c r="LKJ6"/>
      <c r="LKK6"/>
      <c r="LKL6"/>
      <c r="LKM6"/>
      <c r="LKN6"/>
      <c r="LKO6"/>
      <c r="LKP6"/>
      <c r="LKQ6"/>
      <c r="LKR6"/>
      <c r="LKS6"/>
      <c r="LKT6"/>
      <c r="LKU6"/>
      <c r="LKV6"/>
      <c r="LKW6"/>
      <c r="LKX6"/>
      <c r="LKY6"/>
      <c r="LKZ6"/>
      <c r="LLA6"/>
      <c r="LLB6"/>
      <c r="LLC6"/>
      <c r="LLD6"/>
      <c r="LLE6"/>
      <c r="LLF6"/>
      <c r="LLG6"/>
      <c r="LLH6"/>
      <c r="LLI6"/>
      <c r="LLJ6"/>
      <c r="LLK6"/>
      <c r="LLL6"/>
      <c r="LLM6"/>
      <c r="LLN6"/>
      <c r="LLO6"/>
      <c r="LLP6"/>
      <c r="LLQ6"/>
      <c r="LLR6"/>
      <c r="LLS6"/>
      <c r="LLT6"/>
      <c r="LLU6"/>
      <c r="LLV6"/>
      <c r="LLW6"/>
      <c r="LLX6"/>
      <c r="LLY6"/>
      <c r="LLZ6"/>
      <c r="LMA6"/>
      <c r="LMB6"/>
      <c r="LMC6"/>
      <c r="LMD6"/>
      <c r="LME6"/>
      <c r="LMF6"/>
      <c r="LMG6"/>
      <c r="LMH6"/>
      <c r="LMI6"/>
      <c r="LMJ6"/>
      <c r="LMK6"/>
      <c r="LML6"/>
      <c r="LMM6"/>
      <c r="LMN6"/>
      <c r="LMO6"/>
      <c r="LMP6"/>
      <c r="LMQ6"/>
      <c r="LMR6"/>
      <c r="LMS6"/>
      <c r="LMT6"/>
      <c r="LMU6"/>
      <c r="LMV6"/>
      <c r="LMW6"/>
      <c r="LMX6"/>
      <c r="LMY6"/>
      <c r="LMZ6"/>
      <c r="LNA6"/>
      <c r="LNB6"/>
      <c r="LNC6"/>
      <c r="LND6"/>
      <c r="LNE6"/>
      <c r="LNF6"/>
      <c r="LNG6"/>
      <c r="LNH6"/>
      <c r="LNI6"/>
      <c r="LNJ6"/>
      <c r="LNK6"/>
      <c r="LNL6"/>
      <c r="LNM6"/>
      <c r="LNN6"/>
      <c r="LNO6"/>
      <c r="LNP6"/>
      <c r="LNQ6"/>
      <c r="LNR6"/>
      <c r="LNS6"/>
      <c r="LNT6"/>
      <c r="LNU6"/>
      <c r="LNV6"/>
      <c r="LNW6"/>
      <c r="LNX6"/>
      <c r="LNY6"/>
      <c r="LNZ6"/>
      <c r="LOA6"/>
      <c r="LOB6"/>
      <c r="LOC6"/>
      <c r="LOD6"/>
      <c r="LOE6"/>
      <c r="LOF6"/>
      <c r="LOG6"/>
      <c r="LOH6"/>
      <c r="LOI6"/>
      <c r="LOJ6"/>
      <c r="LOK6"/>
      <c r="LOL6"/>
      <c r="LOM6"/>
      <c r="LON6"/>
      <c r="LOO6"/>
      <c r="LOP6"/>
      <c r="LOQ6"/>
      <c r="LOR6"/>
      <c r="LOS6"/>
      <c r="LOT6"/>
      <c r="LOU6"/>
      <c r="LOV6"/>
      <c r="LOW6"/>
      <c r="LOX6"/>
      <c r="LOY6"/>
      <c r="LOZ6"/>
      <c r="LPA6"/>
      <c r="LPB6"/>
      <c r="LPC6"/>
      <c r="LPD6"/>
      <c r="LPE6"/>
      <c r="LPF6"/>
      <c r="LPG6"/>
      <c r="LPH6"/>
      <c r="LPI6"/>
      <c r="LPJ6"/>
      <c r="LPK6"/>
      <c r="LPL6"/>
      <c r="LPM6"/>
      <c r="LPN6"/>
      <c r="LPO6"/>
      <c r="LPP6"/>
      <c r="LPQ6"/>
      <c r="LPR6"/>
      <c r="LPS6"/>
      <c r="LPT6"/>
      <c r="LPU6"/>
      <c r="LPV6"/>
      <c r="LPW6"/>
      <c r="LPX6"/>
      <c r="LPY6"/>
      <c r="LPZ6"/>
      <c r="LQA6"/>
      <c r="LQB6"/>
      <c r="LQC6"/>
      <c r="LQD6"/>
      <c r="LQE6"/>
      <c r="LQF6"/>
      <c r="LQG6"/>
      <c r="LQH6"/>
      <c r="LQI6"/>
      <c r="LQJ6"/>
      <c r="LQK6"/>
      <c r="LQL6"/>
      <c r="LQM6"/>
      <c r="LQN6"/>
      <c r="LQO6"/>
      <c r="LQP6"/>
      <c r="LQQ6"/>
      <c r="LQR6"/>
      <c r="LQS6"/>
      <c r="LQT6"/>
      <c r="LQU6"/>
      <c r="LQV6"/>
      <c r="LQW6"/>
      <c r="LQX6"/>
      <c r="LQY6"/>
      <c r="LQZ6"/>
      <c r="LRA6"/>
      <c r="LRB6"/>
      <c r="LRC6"/>
      <c r="LRD6"/>
      <c r="LRE6"/>
      <c r="LRF6"/>
      <c r="LRG6"/>
      <c r="LRH6"/>
      <c r="LRI6"/>
      <c r="LRJ6"/>
      <c r="LRK6"/>
      <c r="LRL6"/>
      <c r="LRM6"/>
      <c r="LRN6"/>
      <c r="LRO6"/>
      <c r="LRP6"/>
      <c r="LRQ6"/>
      <c r="LRR6"/>
      <c r="LRS6"/>
      <c r="LRT6"/>
      <c r="LRU6"/>
      <c r="LRV6"/>
      <c r="LRW6"/>
      <c r="LRX6"/>
      <c r="LRY6"/>
      <c r="LRZ6"/>
      <c r="LSA6"/>
      <c r="LSB6"/>
      <c r="LSC6"/>
      <c r="LSD6"/>
      <c r="LSE6"/>
      <c r="LSF6"/>
      <c r="LSG6"/>
      <c r="LSH6"/>
      <c r="LSI6"/>
      <c r="LSJ6"/>
      <c r="LSK6"/>
      <c r="LSL6"/>
      <c r="LSM6"/>
      <c r="LSN6"/>
      <c r="LSO6"/>
      <c r="LSP6"/>
      <c r="LSQ6"/>
      <c r="LSR6"/>
      <c r="LSS6"/>
      <c r="LST6"/>
      <c r="LSU6"/>
      <c r="LSV6"/>
      <c r="LSW6"/>
      <c r="LSX6"/>
      <c r="LSY6"/>
      <c r="LSZ6"/>
      <c r="LTA6"/>
      <c r="LTB6"/>
      <c r="LTC6"/>
      <c r="LTD6"/>
      <c r="LTE6"/>
      <c r="LTF6"/>
      <c r="LTG6"/>
      <c r="LTH6"/>
      <c r="LTI6"/>
      <c r="LTJ6"/>
      <c r="LTK6"/>
      <c r="LTL6"/>
      <c r="LTM6"/>
      <c r="LTN6"/>
      <c r="LTO6"/>
      <c r="LTP6"/>
      <c r="LTQ6"/>
      <c r="LTR6"/>
      <c r="LTS6"/>
      <c r="LTT6"/>
      <c r="LTU6"/>
      <c r="LTV6"/>
      <c r="LTW6"/>
      <c r="LTX6"/>
      <c r="LTY6"/>
      <c r="LTZ6"/>
      <c r="LUA6"/>
      <c r="LUB6"/>
      <c r="LUC6"/>
      <c r="LUD6"/>
      <c r="LUE6"/>
      <c r="LUF6"/>
      <c r="LUG6"/>
      <c r="LUH6"/>
      <c r="LUI6"/>
      <c r="LUJ6"/>
      <c r="LUK6"/>
      <c r="LUL6"/>
      <c r="LUM6"/>
      <c r="LUN6"/>
      <c r="LUO6"/>
      <c r="LUP6"/>
      <c r="LUQ6"/>
      <c r="LUR6"/>
      <c r="LUS6"/>
      <c r="LUT6"/>
      <c r="LUU6"/>
      <c r="LUV6"/>
      <c r="LUW6"/>
      <c r="LUX6"/>
      <c r="LUY6"/>
      <c r="LUZ6"/>
      <c r="LVA6"/>
      <c r="LVB6"/>
      <c r="LVC6"/>
      <c r="LVD6"/>
      <c r="LVE6"/>
      <c r="LVF6"/>
      <c r="LVG6"/>
      <c r="LVH6"/>
      <c r="LVI6"/>
      <c r="LVJ6"/>
      <c r="LVK6"/>
      <c r="LVL6"/>
      <c r="LVM6"/>
      <c r="LVN6"/>
      <c r="LVO6"/>
      <c r="LVP6"/>
      <c r="LVQ6"/>
      <c r="LVR6"/>
      <c r="LVS6"/>
      <c r="LVT6"/>
      <c r="LVU6"/>
      <c r="LVV6"/>
      <c r="LVW6"/>
      <c r="LVX6"/>
      <c r="LVY6"/>
      <c r="LVZ6"/>
      <c r="LWA6"/>
      <c r="LWB6"/>
      <c r="LWC6"/>
      <c r="LWD6"/>
      <c r="LWE6"/>
      <c r="LWF6"/>
      <c r="LWG6"/>
      <c r="LWH6"/>
      <c r="LWI6"/>
      <c r="LWJ6"/>
      <c r="LWK6"/>
      <c r="LWL6"/>
      <c r="LWM6"/>
      <c r="LWN6"/>
      <c r="LWO6"/>
      <c r="LWP6"/>
      <c r="LWQ6"/>
      <c r="LWR6"/>
      <c r="LWS6"/>
      <c r="LWT6"/>
      <c r="LWU6"/>
      <c r="LWV6"/>
      <c r="LWW6"/>
      <c r="LWX6"/>
      <c r="LWY6"/>
      <c r="LWZ6"/>
      <c r="LXA6"/>
      <c r="LXB6"/>
      <c r="LXC6"/>
      <c r="LXD6"/>
      <c r="LXE6"/>
      <c r="LXF6"/>
      <c r="LXG6"/>
      <c r="LXH6"/>
      <c r="LXI6"/>
      <c r="LXJ6"/>
      <c r="LXK6"/>
      <c r="LXL6"/>
      <c r="LXM6"/>
      <c r="LXN6"/>
      <c r="LXO6"/>
      <c r="LXP6"/>
      <c r="LXQ6"/>
      <c r="LXR6"/>
      <c r="LXS6"/>
      <c r="LXT6"/>
      <c r="LXU6"/>
      <c r="LXV6"/>
      <c r="LXW6"/>
      <c r="LXX6"/>
      <c r="LXY6"/>
      <c r="LXZ6"/>
      <c r="LYA6"/>
      <c r="LYB6"/>
      <c r="LYC6"/>
      <c r="LYD6"/>
      <c r="LYE6"/>
      <c r="LYF6"/>
      <c r="LYG6"/>
      <c r="LYH6"/>
      <c r="LYI6"/>
      <c r="LYJ6"/>
      <c r="LYK6"/>
      <c r="LYL6"/>
      <c r="LYM6"/>
      <c r="LYN6"/>
      <c r="LYO6"/>
      <c r="LYP6"/>
      <c r="LYQ6"/>
      <c r="LYR6"/>
      <c r="LYS6"/>
      <c r="LYT6"/>
      <c r="LYU6"/>
      <c r="LYV6"/>
      <c r="LYW6"/>
      <c r="LYX6"/>
      <c r="LYY6"/>
      <c r="LYZ6"/>
      <c r="LZA6"/>
      <c r="LZB6"/>
      <c r="LZC6"/>
      <c r="LZD6"/>
      <c r="LZE6"/>
      <c r="LZF6"/>
      <c r="LZG6"/>
      <c r="LZH6"/>
      <c r="LZI6"/>
      <c r="LZJ6"/>
      <c r="LZK6"/>
      <c r="LZL6"/>
      <c r="LZM6"/>
      <c r="LZN6"/>
      <c r="LZO6"/>
      <c r="LZP6"/>
      <c r="LZQ6"/>
      <c r="LZR6"/>
      <c r="LZS6"/>
      <c r="LZT6"/>
      <c r="LZU6"/>
      <c r="LZV6"/>
      <c r="LZW6"/>
      <c r="LZX6"/>
      <c r="LZY6"/>
      <c r="LZZ6"/>
      <c r="MAA6"/>
      <c r="MAB6"/>
      <c r="MAC6"/>
      <c r="MAD6"/>
      <c r="MAE6"/>
      <c r="MAF6"/>
      <c r="MAG6"/>
      <c r="MAH6"/>
      <c r="MAI6"/>
      <c r="MAJ6"/>
      <c r="MAK6"/>
      <c r="MAL6"/>
      <c r="MAM6"/>
      <c r="MAN6"/>
      <c r="MAO6"/>
      <c r="MAP6"/>
      <c r="MAQ6"/>
      <c r="MAR6"/>
      <c r="MAS6"/>
      <c r="MAT6"/>
      <c r="MAU6"/>
      <c r="MAV6"/>
      <c r="MAW6"/>
      <c r="MAX6"/>
      <c r="MAY6"/>
      <c r="MAZ6"/>
      <c r="MBA6"/>
      <c r="MBB6"/>
      <c r="MBC6"/>
      <c r="MBD6"/>
      <c r="MBE6"/>
      <c r="MBF6"/>
      <c r="MBG6"/>
      <c r="MBH6"/>
      <c r="MBI6"/>
      <c r="MBJ6"/>
      <c r="MBK6"/>
      <c r="MBL6"/>
      <c r="MBM6"/>
      <c r="MBN6"/>
      <c r="MBO6"/>
      <c r="MBP6"/>
      <c r="MBQ6"/>
      <c r="MBR6"/>
      <c r="MBS6"/>
      <c r="MBT6"/>
      <c r="MBU6"/>
      <c r="MBV6"/>
      <c r="MBW6"/>
      <c r="MBX6"/>
      <c r="MBY6"/>
      <c r="MBZ6"/>
      <c r="MCA6"/>
      <c r="MCB6"/>
      <c r="MCC6"/>
      <c r="MCD6"/>
      <c r="MCE6"/>
      <c r="MCF6"/>
      <c r="MCG6"/>
      <c r="MCH6"/>
      <c r="MCI6"/>
      <c r="MCJ6"/>
      <c r="MCK6"/>
      <c r="MCL6"/>
      <c r="MCM6"/>
      <c r="MCN6"/>
      <c r="MCO6"/>
      <c r="MCP6"/>
      <c r="MCQ6"/>
      <c r="MCR6"/>
      <c r="MCS6"/>
      <c r="MCT6"/>
      <c r="MCU6"/>
      <c r="MCV6"/>
      <c r="MCW6"/>
      <c r="MCX6"/>
      <c r="MCY6"/>
      <c r="MCZ6"/>
      <c r="MDA6"/>
      <c r="MDB6"/>
      <c r="MDC6"/>
      <c r="MDD6"/>
      <c r="MDE6"/>
      <c r="MDF6"/>
      <c r="MDG6"/>
      <c r="MDH6"/>
      <c r="MDI6"/>
      <c r="MDJ6"/>
      <c r="MDK6"/>
      <c r="MDL6"/>
      <c r="MDM6"/>
      <c r="MDN6"/>
      <c r="MDO6"/>
      <c r="MDP6"/>
      <c r="MDQ6"/>
      <c r="MDR6"/>
      <c r="MDS6"/>
      <c r="MDT6"/>
      <c r="MDU6"/>
      <c r="MDV6"/>
      <c r="MDW6"/>
      <c r="MDX6"/>
      <c r="MDY6"/>
      <c r="MDZ6"/>
      <c r="MEA6"/>
      <c r="MEB6"/>
      <c r="MEC6"/>
      <c r="MED6"/>
      <c r="MEE6"/>
      <c r="MEF6"/>
      <c r="MEG6"/>
      <c r="MEH6"/>
      <c r="MEI6"/>
      <c r="MEJ6"/>
      <c r="MEK6"/>
      <c r="MEL6"/>
      <c r="MEM6"/>
      <c r="MEN6"/>
      <c r="MEO6"/>
      <c r="MEP6"/>
      <c r="MEQ6"/>
      <c r="MER6"/>
      <c r="MES6"/>
      <c r="MET6"/>
      <c r="MEU6"/>
      <c r="MEV6"/>
      <c r="MEW6"/>
      <c r="MEX6"/>
      <c r="MEY6"/>
      <c r="MEZ6"/>
      <c r="MFA6"/>
      <c r="MFB6"/>
      <c r="MFC6"/>
      <c r="MFD6"/>
      <c r="MFE6"/>
      <c r="MFF6"/>
      <c r="MFG6"/>
      <c r="MFH6"/>
      <c r="MFI6"/>
      <c r="MFJ6"/>
      <c r="MFK6"/>
      <c r="MFL6"/>
      <c r="MFM6"/>
      <c r="MFN6"/>
      <c r="MFO6"/>
      <c r="MFP6"/>
      <c r="MFQ6"/>
      <c r="MFR6"/>
      <c r="MFS6"/>
      <c r="MFT6"/>
      <c r="MFU6"/>
      <c r="MFV6"/>
      <c r="MFW6"/>
      <c r="MFX6"/>
      <c r="MFY6"/>
      <c r="MFZ6"/>
      <c r="MGA6"/>
      <c r="MGB6"/>
      <c r="MGC6"/>
      <c r="MGD6"/>
      <c r="MGE6"/>
      <c r="MGF6"/>
      <c r="MGG6"/>
      <c r="MGH6"/>
      <c r="MGI6"/>
      <c r="MGJ6"/>
      <c r="MGK6"/>
      <c r="MGL6"/>
      <c r="MGM6"/>
      <c r="MGN6"/>
      <c r="MGO6"/>
      <c r="MGP6"/>
      <c r="MGQ6"/>
      <c r="MGR6"/>
      <c r="MGS6"/>
      <c r="MGT6"/>
      <c r="MGU6"/>
      <c r="MGV6"/>
      <c r="MGW6"/>
      <c r="MGX6"/>
      <c r="MGY6"/>
      <c r="MGZ6"/>
      <c r="MHA6"/>
      <c r="MHB6"/>
      <c r="MHC6"/>
      <c r="MHD6"/>
      <c r="MHE6"/>
      <c r="MHF6"/>
      <c r="MHG6"/>
      <c r="MHH6"/>
      <c r="MHI6"/>
      <c r="MHJ6"/>
      <c r="MHK6"/>
      <c r="MHL6"/>
      <c r="MHM6"/>
      <c r="MHN6"/>
      <c r="MHO6"/>
      <c r="MHP6"/>
      <c r="MHQ6"/>
      <c r="MHR6"/>
      <c r="MHS6"/>
      <c r="MHT6"/>
      <c r="MHU6"/>
      <c r="MHV6"/>
      <c r="MHW6"/>
      <c r="MHX6"/>
      <c r="MHY6"/>
      <c r="MHZ6"/>
      <c r="MIA6"/>
      <c r="MIB6"/>
      <c r="MIC6"/>
      <c r="MID6"/>
      <c r="MIE6"/>
      <c r="MIF6"/>
      <c r="MIG6"/>
      <c r="MIH6"/>
      <c r="MII6"/>
      <c r="MIJ6"/>
      <c r="MIK6"/>
      <c r="MIL6"/>
      <c r="MIM6"/>
      <c r="MIN6"/>
      <c r="MIO6"/>
      <c r="MIP6"/>
      <c r="MIQ6"/>
      <c r="MIR6"/>
      <c r="MIS6"/>
      <c r="MIT6"/>
      <c r="MIU6"/>
      <c r="MIV6"/>
      <c r="MIW6"/>
      <c r="MIX6"/>
      <c r="MIY6"/>
      <c r="MIZ6"/>
      <c r="MJA6"/>
      <c r="MJB6"/>
      <c r="MJC6"/>
      <c r="MJD6"/>
      <c r="MJE6"/>
      <c r="MJF6"/>
      <c r="MJG6"/>
      <c r="MJH6"/>
      <c r="MJI6"/>
      <c r="MJJ6"/>
      <c r="MJK6"/>
      <c r="MJL6"/>
      <c r="MJM6"/>
      <c r="MJN6"/>
      <c r="MJO6"/>
      <c r="MJP6"/>
      <c r="MJQ6"/>
      <c r="MJR6"/>
      <c r="MJS6"/>
      <c r="MJT6"/>
      <c r="MJU6"/>
      <c r="MJV6"/>
      <c r="MJW6"/>
      <c r="MJX6"/>
      <c r="MJY6"/>
      <c r="MJZ6"/>
      <c r="MKA6"/>
      <c r="MKB6"/>
      <c r="MKC6"/>
      <c r="MKD6"/>
      <c r="MKE6"/>
      <c r="MKF6"/>
      <c r="MKG6"/>
      <c r="MKH6"/>
      <c r="MKI6"/>
      <c r="MKJ6"/>
      <c r="MKK6"/>
      <c r="MKL6"/>
      <c r="MKM6"/>
      <c r="MKN6"/>
      <c r="MKO6"/>
      <c r="MKP6"/>
      <c r="MKQ6"/>
      <c r="MKR6"/>
      <c r="MKS6"/>
      <c r="MKT6"/>
      <c r="MKU6"/>
      <c r="MKV6"/>
      <c r="MKW6"/>
      <c r="MKX6"/>
      <c r="MKY6"/>
      <c r="MKZ6"/>
      <c r="MLA6"/>
      <c r="MLB6"/>
      <c r="MLC6"/>
      <c r="MLD6"/>
      <c r="MLE6"/>
      <c r="MLF6"/>
      <c r="MLG6"/>
      <c r="MLH6"/>
      <c r="MLI6"/>
      <c r="MLJ6"/>
      <c r="MLK6"/>
      <c r="MLL6"/>
      <c r="MLM6"/>
      <c r="MLN6"/>
      <c r="MLO6"/>
      <c r="MLP6"/>
      <c r="MLQ6"/>
      <c r="MLR6"/>
      <c r="MLS6"/>
      <c r="MLT6"/>
      <c r="MLU6"/>
      <c r="MLV6"/>
      <c r="MLW6"/>
      <c r="MLX6"/>
      <c r="MLY6"/>
      <c r="MLZ6"/>
      <c r="MMA6"/>
      <c r="MMB6"/>
      <c r="MMC6"/>
      <c r="MMD6"/>
      <c r="MME6"/>
      <c r="MMF6"/>
      <c r="MMG6"/>
      <c r="MMH6"/>
      <c r="MMI6"/>
      <c r="MMJ6"/>
      <c r="MMK6"/>
      <c r="MML6"/>
      <c r="MMM6"/>
      <c r="MMN6"/>
      <c r="MMO6"/>
      <c r="MMP6"/>
      <c r="MMQ6"/>
      <c r="MMR6"/>
      <c r="MMS6"/>
      <c r="MMT6"/>
      <c r="MMU6"/>
      <c r="MMV6"/>
      <c r="MMW6"/>
      <c r="MMX6"/>
      <c r="MMY6"/>
      <c r="MMZ6"/>
      <c r="MNA6"/>
      <c r="MNB6"/>
      <c r="MNC6"/>
      <c r="MND6"/>
      <c r="MNE6"/>
      <c r="MNF6"/>
      <c r="MNG6"/>
      <c r="MNH6"/>
      <c r="MNI6"/>
      <c r="MNJ6"/>
      <c r="MNK6"/>
      <c r="MNL6"/>
      <c r="MNM6"/>
      <c r="MNN6"/>
      <c r="MNO6"/>
      <c r="MNP6"/>
      <c r="MNQ6"/>
      <c r="MNR6"/>
      <c r="MNS6"/>
      <c r="MNT6"/>
      <c r="MNU6"/>
      <c r="MNV6"/>
      <c r="MNW6"/>
      <c r="MNX6"/>
      <c r="MNY6"/>
      <c r="MNZ6"/>
      <c r="MOA6"/>
      <c r="MOB6"/>
      <c r="MOC6"/>
      <c r="MOD6"/>
      <c r="MOE6"/>
      <c r="MOF6"/>
      <c r="MOG6"/>
      <c r="MOH6"/>
      <c r="MOI6"/>
      <c r="MOJ6"/>
      <c r="MOK6"/>
      <c r="MOL6"/>
      <c r="MOM6"/>
      <c r="MON6"/>
      <c r="MOO6"/>
      <c r="MOP6"/>
      <c r="MOQ6"/>
      <c r="MOR6"/>
      <c r="MOS6"/>
      <c r="MOT6"/>
      <c r="MOU6"/>
      <c r="MOV6"/>
      <c r="MOW6"/>
      <c r="MOX6"/>
      <c r="MOY6"/>
      <c r="MOZ6"/>
      <c r="MPA6"/>
      <c r="MPB6"/>
      <c r="MPC6"/>
      <c r="MPD6"/>
      <c r="MPE6"/>
      <c r="MPF6"/>
      <c r="MPG6"/>
      <c r="MPH6"/>
      <c r="MPI6"/>
      <c r="MPJ6"/>
      <c r="MPK6"/>
      <c r="MPL6"/>
      <c r="MPM6"/>
      <c r="MPN6"/>
      <c r="MPO6"/>
      <c r="MPP6"/>
      <c r="MPQ6"/>
      <c r="MPR6"/>
      <c r="MPS6"/>
      <c r="MPT6"/>
      <c r="MPU6"/>
      <c r="MPV6"/>
      <c r="MPW6"/>
      <c r="MPX6"/>
      <c r="MPY6"/>
      <c r="MPZ6"/>
      <c r="MQA6"/>
      <c r="MQB6"/>
      <c r="MQC6"/>
      <c r="MQD6"/>
      <c r="MQE6"/>
      <c r="MQF6"/>
      <c r="MQG6"/>
      <c r="MQH6"/>
      <c r="MQI6"/>
      <c r="MQJ6"/>
      <c r="MQK6"/>
      <c r="MQL6"/>
      <c r="MQM6"/>
      <c r="MQN6"/>
      <c r="MQO6"/>
      <c r="MQP6"/>
      <c r="MQQ6"/>
      <c r="MQR6"/>
      <c r="MQS6"/>
      <c r="MQT6"/>
      <c r="MQU6"/>
      <c r="MQV6"/>
      <c r="MQW6"/>
      <c r="MQX6"/>
      <c r="MQY6"/>
      <c r="MQZ6"/>
      <c r="MRA6"/>
      <c r="MRB6"/>
      <c r="MRC6"/>
      <c r="MRD6"/>
      <c r="MRE6"/>
      <c r="MRF6"/>
      <c r="MRG6"/>
      <c r="MRH6"/>
      <c r="MRI6"/>
      <c r="MRJ6"/>
      <c r="MRK6"/>
      <c r="MRL6"/>
      <c r="MRM6"/>
      <c r="MRN6"/>
      <c r="MRO6"/>
      <c r="MRP6"/>
      <c r="MRQ6"/>
      <c r="MRR6"/>
      <c r="MRS6"/>
      <c r="MRT6"/>
      <c r="MRU6"/>
      <c r="MRV6"/>
      <c r="MRW6"/>
      <c r="MRX6"/>
      <c r="MRY6"/>
      <c r="MRZ6"/>
      <c r="MSA6"/>
      <c r="MSB6"/>
      <c r="MSC6"/>
      <c r="MSD6"/>
      <c r="MSE6"/>
      <c r="MSF6"/>
      <c r="MSG6"/>
      <c r="MSH6"/>
      <c r="MSI6"/>
      <c r="MSJ6"/>
      <c r="MSK6"/>
      <c r="MSL6"/>
      <c r="MSM6"/>
      <c r="MSN6"/>
      <c r="MSO6"/>
      <c r="MSP6"/>
      <c r="MSQ6"/>
      <c r="MSR6"/>
      <c r="MSS6"/>
      <c r="MST6"/>
      <c r="MSU6"/>
      <c r="MSV6"/>
      <c r="MSW6"/>
      <c r="MSX6"/>
      <c r="MSY6"/>
      <c r="MSZ6"/>
      <c r="MTA6"/>
      <c r="MTB6"/>
      <c r="MTC6"/>
      <c r="MTD6"/>
      <c r="MTE6"/>
      <c r="MTF6"/>
      <c r="MTG6"/>
      <c r="MTH6"/>
      <c r="MTI6"/>
      <c r="MTJ6"/>
      <c r="MTK6"/>
      <c r="MTL6"/>
      <c r="MTM6"/>
      <c r="MTN6"/>
      <c r="MTO6"/>
      <c r="MTP6"/>
      <c r="MTQ6"/>
      <c r="MTR6"/>
      <c r="MTS6"/>
      <c r="MTT6"/>
      <c r="MTU6"/>
      <c r="MTV6"/>
      <c r="MTW6"/>
      <c r="MTX6"/>
      <c r="MTY6"/>
      <c r="MTZ6"/>
      <c r="MUA6"/>
      <c r="MUB6"/>
      <c r="MUC6"/>
      <c r="MUD6"/>
      <c r="MUE6"/>
      <c r="MUF6"/>
      <c r="MUG6"/>
      <c r="MUH6"/>
      <c r="MUI6"/>
      <c r="MUJ6"/>
      <c r="MUK6"/>
      <c r="MUL6"/>
      <c r="MUM6"/>
      <c r="MUN6"/>
      <c r="MUO6"/>
      <c r="MUP6"/>
      <c r="MUQ6"/>
      <c r="MUR6"/>
      <c r="MUS6"/>
      <c r="MUT6"/>
      <c r="MUU6"/>
      <c r="MUV6"/>
      <c r="MUW6"/>
      <c r="MUX6"/>
      <c r="MUY6"/>
      <c r="MUZ6"/>
      <c r="MVA6"/>
      <c r="MVB6"/>
      <c r="MVC6"/>
      <c r="MVD6"/>
      <c r="MVE6"/>
      <c r="MVF6"/>
      <c r="MVG6"/>
      <c r="MVH6"/>
      <c r="MVI6"/>
      <c r="MVJ6"/>
      <c r="MVK6"/>
      <c r="MVL6"/>
      <c r="MVM6"/>
      <c r="MVN6"/>
      <c r="MVO6"/>
      <c r="MVP6"/>
      <c r="MVQ6"/>
      <c r="MVR6"/>
      <c r="MVS6"/>
      <c r="MVT6"/>
      <c r="MVU6"/>
      <c r="MVV6"/>
      <c r="MVW6"/>
      <c r="MVX6"/>
      <c r="MVY6"/>
      <c r="MVZ6"/>
      <c r="MWA6"/>
      <c r="MWB6"/>
      <c r="MWC6"/>
      <c r="MWD6"/>
      <c r="MWE6"/>
      <c r="MWF6"/>
      <c r="MWG6"/>
      <c r="MWH6"/>
      <c r="MWI6"/>
      <c r="MWJ6"/>
      <c r="MWK6"/>
      <c r="MWL6"/>
      <c r="MWM6"/>
      <c r="MWN6"/>
      <c r="MWO6"/>
      <c r="MWP6"/>
      <c r="MWQ6"/>
      <c r="MWR6"/>
      <c r="MWS6"/>
      <c r="MWT6"/>
      <c r="MWU6"/>
      <c r="MWV6"/>
      <c r="MWW6"/>
      <c r="MWX6"/>
      <c r="MWY6"/>
      <c r="MWZ6"/>
      <c r="MXA6"/>
      <c r="MXB6"/>
      <c r="MXC6"/>
      <c r="MXD6"/>
      <c r="MXE6"/>
      <c r="MXF6"/>
      <c r="MXG6"/>
      <c r="MXH6"/>
      <c r="MXI6"/>
      <c r="MXJ6"/>
      <c r="MXK6"/>
      <c r="MXL6"/>
      <c r="MXM6"/>
      <c r="MXN6"/>
      <c r="MXO6"/>
      <c r="MXP6"/>
      <c r="MXQ6"/>
      <c r="MXR6"/>
      <c r="MXS6"/>
      <c r="MXT6"/>
      <c r="MXU6"/>
      <c r="MXV6"/>
      <c r="MXW6"/>
      <c r="MXX6"/>
      <c r="MXY6"/>
      <c r="MXZ6"/>
      <c r="MYA6"/>
      <c r="MYB6"/>
      <c r="MYC6"/>
      <c r="MYD6"/>
      <c r="MYE6"/>
      <c r="MYF6"/>
      <c r="MYG6"/>
      <c r="MYH6"/>
      <c r="MYI6"/>
      <c r="MYJ6"/>
      <c r="MYK6"/>
      <c r="MYL6"/>
      <c r="MYM6"/>
      <c r="MYN6"/>
      <c r="MYO6"/>
      <c r="MYP6"/>
      <c r="MYQ6"/>
      <c r="MYR6"/>
      <c r="MYS6"/>
      <c r="MYT6"/>
      <c r="MYU6"/>
      <c r="MYV6"/>
      <c r="MYW6"/>
      <c r="MYX6"/>
      <c r="MYY6"/>
      <c r="MYZ6"/>
      <c r="MZA6"/>
      <c r="MZB6"/>
      <c r="MZC6"/>
      <c r="MZD6"/>
      <c r="MZE6"/>
      <c r="MZF6"/>
      <c r="MZG6"/>
      <c r="MZH6"/>
      <c r="MZI6"/>
      <c r="MZJ6"/>
      <c r="MZK6"/>
      <c r="MZL6"/>
      <c r="MZM6"/>
      <c r="MZN6"/>
      <c r="MZO6"/>
      <c r="MZP6"/>
      <c r="MZQ6"/>
      <c r="MZR6"/>
      <c r="MZS6"/>
      <c r="MZT6"/>
      <c r="MZU6"/>
      <c r="MZV6"/>
      <c r="MZW6"/>
      <c r="MZX6"/>
      <c r="MZY6"/>
      <c r="MZZ6"/>
      <c r="NAA6"/>
      <c r="NAB6"/>
      <c r="NAC6"/>
      <c r="NAD6"/>
      <c r="NAE6"/>
      <c r="NAF6"/>
      <c r="NAG6"/>
      <c r="NAH6"/>
      <c r="NAI6"/>
      <c r="NAJ6"/>
      <c r="NAK6"/>
      <c r="NAL6"/>
      <c r="NAM6"/>
      <c r="NAN6"/>
      <c r="NAO6"/>
      <c r="NAP6"/>
      <c r="NAQ6"/>
      <c r="NAR6"/>
      <c r="NAS6"/>
      <c r="NAT6"/>
      <c r="NAU6"/>
      <c r="NAV6"/>
      <c r="NAW6"/>
      <c r="NAX6"/>
      <c r="NAY6"/>
      <c r="NAZ6"/>
      <c r="NBA6"/>
      <c r="NBB6"/>
      <c r="NBC6"/>
      <c r="NBD6"/>
      <c r="NBE6"/>
      <c r="NBF6"/>
      <c r="NBG6"/>
      <c r="NBH6"/>
      <c r="NBI6"/>
      <c r="NBJ6"/>
      <c r="NBK6"/>
      <c r="NBL6"/>
      <c r="NBM6"/>
      <c r="NBN6"/>
      <c r="NBO6"/>
      <c r="NBP6"/>
      <c r="NBQ6"/>
      <c r="NBR6"/>
      <c r="NBS6"/>
      <c r="NBT6"/>
      <c r="NBU6"/>
      <c r="NBV6"/>
      <c r="NBW6"/>
      <c r="NBX6"/>
      <c r="NBY6"/>
      <c r="NBZ6"/>
      <c r="NCA6"/>
      <c r="NCB6"/>
      <c r="NCC6"/>
      <c r="NCD6"/>
      <c r="NCE6"/>
      <c r="NCF6"/>
      <c r="NCG6"/>
      <c r="NCH6"/>
      <c r="NCI6"/>
      <c r="NCJ6"/>
      <c r="NCK6"/>
      <c r="NCL6"/>
      <c r="NCM6"/>
      <c r="NCN6"/>
      <c r="NCO6"/>
      <c r="NCP6"/>
      <c r="NCQ6"/>
      <c r="NCR6"/>
      <c r="NCS6"/>
      <c r="NCT6"/>
      <c r="NCU6"/>
      <c r="NCV6"/>
      <c r="NCW6"/>
      <c r="NCX6"/>
      <c r="NCY6"/>
      <c r="NCZ6"/>
      <c r="NDA6"/>
      <c r="NDB6"/>
      <c r="NDC6"/>
      <c r="NDD6"/>
      <c r="NDE6"/>
      <c r="NDF6"/>
      <c r="NDG6"/>
      <c r="NDH6"/>
      <c r="NDI6"/>
      <c r="NDJ6"/>
      <c r="NDK6"/>
      <c r="NDL6"/>
      <c r="NDM6"/>
      <c r="NDN6"/>
      <c r="NDO6"/>
      <c r="NDP6"/>
      <c r="NDQ6"/>
      <c r="NDR6"/>
      <c r="NDS6"/>
      <c r="NDT6"/>
      <c r="NDU6"/>
      <c r="NDV6"/>
      <c r="NDW6"/>
      <c r="NDX6"/>
      <c r="NDY6"/>
      <c r="NDZ6"/>
      <c r="NEA6"/>
      <c r="NEB6"/>
      <c r="NEC6"/>
      <c r="NED6"/>
      <c r="NEE6"/>
      <c r="NEF6"/>
      <c r="NEG6"/>
      <c r="NEH6"/>
      <c r="NEI6"/>
      <c r="NEJ6"/>
      <c r="NEK6"/>
      <c r="NEL6"/>
      <c r="NEM6"/>
      <c r="NEN6"/>
      <c r="NEO6"/>
      <c r="NEP6"/>
      <c r="NEQ6"/>
      <c r="NER6"/>
      <c r="NES6"/>
      <c r="NET6"/>
      <c r="NEU6"/>
      <c r="NEV6"/>
      <c r="NEW6"/>
      <c r="NEX6"/>
      <c r="NEY6"/>
      <c r="NEZ6"/>
      <c r="NFA6"/>
      <c r="NFB6"/>
      <c r="NFC6"/>
      <c r="NFD6"/>
      <c r="NFE6"/>
      <c r="NFF6"/>
      <c r="NFG6"/>
      <c r="NFH6"/>
      <c r="NFI6"/>
      <c r="NFJ6"/>
      <c r="NFK6"/>
      <c r="NFL6"/>
      <c r="NFM6"/>
      <c r="NFN6"/>
      <c r="NFO6"/>
      <c r="NFP6"/>
      <c r="NFQ6"/>
      <c r="NFR6"/>
      <c r="NFS6"/>
      <c r="NFT6"/>
      <c r="NFU6"/>
      <c r="NFV6"/>
      <c r="NFW6"/>
      <c r="NFX6"/>
      <c r="NFY6"/>
      <c r="NFZ6"/>
      <c r="NGA6"/>
      <c r="NGB6"/>
      <c r="NGC6"/>
      <c r="NGD6"/>
      <c r="NGE6"/>
      <c r="NGF6"/>
      <c r="NGG6"/>
      <c r="NGH6"/>
      <c r="NGI6"/>
      <c r="NGJ6"/>
      <c r="NGK6"/>
      <c r="NGL6"/>
      <c r="NGM6"/>
      <c r="NGN6"/>
      <c r="NGO6"/>
      <c r="NGP6"/>
      <c r="NGQ6"/>
      <c r="NGR6"/>
      <c r="NGS6"/>
      <c r="NGT6"/>
      <c r="NGU6"/>
      <c r="NGV6"/>
      <c r="NGW6"/>
      <c r="NGX6"/>
      <c r="NGY6"/>
      <c r="NGZ6"/>
      <c r="NHA6"/>
      <c r="NHB6"/>
      <c r="NHC6"/>
      <c r="NHD6"/>
      <c r="NHE6"/>
      <c r="NHF6"/>
      <c r="NHG6"/>
      <c r="NHH6"/>
      <c r="NHI6"/>
      <c r="NHJ6"/>
      <c r="NHK6"/>
      <c r="NHL6"/>
      <c r="NHM6"/>
      <c r="NHN6"/>
      <c r="NHO6"/>
      <c r="NHP6"/>
      <c r="NHQ6"/>
      <c r="NHR6"/>
      <c r="NHS6"/>
      <c r="NHT6"/>
      <c r="NHU6"/>
      <c r="NHV6"/>
      <c r="NHW6"/>
      <c r="NHX6"/>
      <c r="NHY6"/>
      <c r="NHZ6"/>
      <c r="NIA6"/>
      <c r="NIB6"/>
      <c r="NIC6"/>
      <c r="NID6"/>
      <c r="NIE6"/>
      <c r="NIF6"/>
      <c r="NIG6"/>
      <c r="NIH6"/>
      <c r="NII6"/>
      <c r="NIJ6"/>
      <c r="NIK6"/>
      <c r="NIL6"/>
      <c r="NIM6"/>
      <c r="NIN6"/>
      <c r="NIO6"/>
      <c r="NIP6"/>
      <c r="NIQ6"/>
      <c r="NIR6"/>
      <c r="NIS6"/>
      <c r="NIT6"/>
      <c r="NIU6"/>
      <c r="NIV6"/>
      <c r="NIW6"/>
      <c r="NIX6"/>
      <c r="NIY6"/>
      <c r="NIZ6"/>
      <c r="NJA6"/>
      <c r="NJB6"/>
      <c r="NJC6"/>
      <c r="NJD6"/>
      <c r="NJE6"/>
      <c r="NJF6"/>
      <c r="NJG6"/>
      <c r="NJH6"/>
      <c r="NJI6"/>
      <c r="NJJ6"/>
      <c r="NJK6"/>
      <c r="NJL6"/>
      <c r="NJM6"/>
      <c r="NJN6"/>
      <c r="NJO6"/>
      <c r="NJP6"/>
      <c r="NJQ6"/>
      <c r="NJR6"/>
      <c r="NJS6"/>
      <c r="NJT6"/>
      <c r="NJU6"/>
      <c r="NJV6"/>
      <c r="NJW6"/>
      <c r="NJX6"/>
      <c r="NJY6"/>
      <c r="NJZ6"/>
      <c r="NKA6"/>
      <c r="NKB6"/>
      <c r="NKC6"/>
      <c r="NKD6"/>
      <c r="NKE6"/>
      <c r="NKF6"/>
      <c r="NKG6"/>
      <c r="NKH6"/>
      <c r="NKI6"/>
      <c r="NKJ6"/>
      <c r="NKK6"/>
      <c r="NKL6"/>
      <c r="NKM6"/>
      <c r="NKN6"/>
      <c r="NKO6"/>
      <c r="NKP6"/>
      <c r="NKQ6"/>
      <c r="NKR6"/>
      <c r="NKS6"/>
      <c r="NKT6"/>
      <c r="NKU6"/>
      <c r="NKV6"/>
      <c r="NKW6"/>
      <c r="NKX6"/>
      <c r="NKY6"/>
      <c r="NKZ6"/>
      <c r="NLA6"/>
      <c r="NLB6"/>
      <c r="NLC6"/>
      <c r="NLD6"/>
      <c r="NLE6"/>
      <c r="NLF6"/>
      <c r="NLG6"/>
      <c r="NLH6"/>
      <c r="NLI6"/>
      <c r="NLJ6"/>
      <c r="NLK6"/>
      <c r="NLL6"/>
      <c r="NLM6"/>
      <c r="NLN6"/>
      <c r="NLO6"/>
      <c r="NLP6"/>
      <c r="NLQ6"/>
      <c r="NLR6"/>
      <c r="NLS6"/>
      <c r="NLT6"/>
      <c r="NLU6"/>
      <c r="NLV6"/>
      <c r="NLW6"/>
      <c r="NLX6"/>
      <c r="NLY6"/>
      <c r="NLZ6"/>
      <c r="NMA6"/>
      <c r="NMB6"/>
      <c r="NMC6"/>
      <c r="NMD6"/>
      <c r="NME6"/>
      <c r="NMF6"/>
      <c r="NMG6"/>
      <c r="NMH6"/>
      <c r="NMI6"/>
      <c r="NMJ6"/>
      <c r="NMK6"/>
      <c r="NML6"/>
      <c r="NMM6"/>
      <c r="NMN6"/>
      <c r="NMO6"/>
      <c r="NMP6"/>
      <c r="NMQ6"/>
      <c r="NMR6"/>
      <c r="NMS6"/>
      <c r="NMT6"/>
      <c r="NMU6"/>
      <c r="NMV6"/>
      <c r="NMW6"/>
      <c r="NMX6"/>
      <c r="NMY6"/>
      <c r="NMZ6"/>
      <c r="NNA6"/>
      <c r="NNB6"/>
      <c r="NNC6"/>
      <c r="NND6"/>
      <c r="NNE6"/>
      <c r="NNF6"/>
      <c r="NNG6"/>
      <c r="NNH6"/>
      <c r="NNI6"/>
      <c r="NNJ6"/>
      <c r="NNK6"/>
      <c r="NNL6"/>
      <c r="NNM6"/>
      <c r="NNN6"/>
      <c r="NNO6"/>
      <c r="NNP6"/>
      <c r="NNQ6"/>
      <c r="NNR6"/>
      <c r="NNS6"/>
      <c r="NNT6"/>
      <c r="NNU6"/>
      <c r="NNV6"/>
      <c r="NNW6"/>
      <c r="NNX6"/>
      <c r="NNY6"/>
      <c r="NNZ6"/>
      <c r="NOA6"/>
      <c r="NOB6"/>
      <c r="NOC6"/>
      <c r="NOD6"/>
      <c r="NOE6"/>
      <c r="NOF6"/>
      <c r="NOG6"/>
      <c r="NOH6"/>
      <c r="NOI6"/>
      <c r="NOJ6"/>
      <c r="NOK6"/>
      <c r="NOL6"/>
      <c r="NOM6"/>
      <c r="NON6"/>
      <c r="NOO6"/>
      <c r="NOP6"/>
      <c r="NOQ6"/>
      <c r="NOR6"/>
      <c r="NOS6"/>
      <c r="NOT6"/>
      <c r="NOU6"/>
      <c r="NOV6"/>
      <c r="NOW6"/>
      <c r="NOX6"/>
      <c r="NOY6"/>
      <c r="NOZ6"/>
      <c r="NPA6"/>
      <c r="NPB6"/>
      <c r="NPC6"/>
      <c r="NPD6"/>
      <c r="NPE6"/>
      <c r="NPF6"/>
      <c r="NPG6"/>
      <c r="NPH6"/>
      <c r="NPI6"/>
      <c r="NPJ6"/>
      <c r="NPK6"/>
      <c r="NPL6"/>
      <c r="NPM6"/>
      <c r="NPN6"/>
      <c r="NPO6"/>
      <c r="NPP6"/>
      <c r="NPQ6"/>
      <c r="NPR6"/>
      <c r="NPS6"/>
      <c r="NPT6"/>
      <c r="NPU6"/>
      <c r="NPV6"/>
      <c r="NPW6"/>
      <c r="NPX6"/>
      <c r="NPY6"/>
      <c r="NPZ6"/>
      <c r="NQA6"/>
      <c r="NQB6"/>
      <c r="NQC6"/>
      <c r="NQD6"/>
      <c r="NQE6"/>
      <c r="NQF6"/>
      <c r="NQG6"/>
      <c r="NQH6"/>
      <c r="NQI6"/>
      <c r="NQJ6"/>
      <c r="NQK6"/>
      <c r="NQL6"/>
      <c r="NQM6"/>
      <c r="NQN6"/>
      <c r="NQO6"/>
      <c r="NQP6"/>
      <c r="NQQ6"/>
      <c r="NQR6"/>
      <c r="NQS6"/>
      <c r="NQT6"/>
      <c r="NQU6"/>
      <c r="NQV6"/>
      <c r="NQW6"/>
      <c r="NQX6"/>
      <c r="NQY6"/>
      <c r="NQZ6"/>
      <c r="NRA6"/>
      <c r="NRB6"/>
      <c r="NRC6"/>
      <c r="NRD6"/>
      <c r="NRE6"/>
      <c r="NRF6"/>
      <c r="NRG6"/>
      <c r="NRH6"/>
      <c r="NRI6"/>
      <c r="NRJ6"/>
      <c r="NRK6"/>
      <c r="NRL6"/>
      <c r="NRM6"/>
      <c r="NRN6"/>
      <c r="NRO6"/>
      <c r="NRP6"/>
      <c r="NRQ6"/>
      <c r="NRR6"/>
      <c r="NRS6"/>
      <c r="NRT6"/>
      <c r="NRU6"/>
      <c r="NRV6"/>
      <c r="NRW6"/>
      <c r="NRX6"/>
      <c r="NRY6"/>
      <c r="NRZ6"/>
      <c r="NSA6"/>
      <c r="NSB6"/>
      <c r="NSC6"/>
      <c r="NSD6"/>
      <c r="NSE6"/>
      <c r="NSF6"/>
      <c r="NSG6"/>
      <c r="NSH6"/>
      <c r="NSI6"/>
      <c r="NSJ6"/>
      <c r="NSK6"/>
      <c r="NSL6"/>
      <c r="NSM6"/>
      <c r="NSN6"/>
      <c r="NSO6"/>
      <c r="NSP6"/>
      <c r="NSQ6"/>
      <c r="NSR6"/>
      <c r="NSS6"/>
      <c r="NST6"/>
      <c r="NSU6"/>
      <c r="NSV6"/>
      <c r="NSW6"/>
      <c r="NSX6"/>
      <c r="NSY6"/>
      <c r="NSZ6"/>
      <c r="NTA6"/>
      <c r="NTB6"/>
      <c r="NTC6"/>
      <c r="NTD6"/>
      <c r="NTE6"/>
      <c r="NTF6"/>
      <c r="NTG6"/>
      <c r="NTH6"/>
      <c r="NTI6"/>
      <c r="NTJ6"/>
      <c r="NTK6"/>
      <c r="NTL6"/>
      <c r="NTM6"/>
      <c r="NTN6"/>
      <c r="NTO6"/>
      <c r="NTP6"/>
      <c r="NTQ6"/>
      <c r="NTR6"/>
      <c r="NTS6"/>
      <c r="NTT6"/>
      <c r="NTU6"/>
      <c r="NTV6"/>
      <c r="NTW6"/>
      <c r="NTX6"/>
      <c r="NTY6"/>
      <c r="NTZ6"/>
      <c r="NUA6"/>
      <c r="NUB6"/>
      <c r="NUC6"/>
      <c r="NUD6"/>
      <c r="NUE6"/>
      <c r="NUF6"/>
      <c r="NUG6"/>
      <c r="NUH6"/>
      <c r="NUI6"/>
      <c r="NUJ6"/>
      <c r="NUK6"/>
      <c r="NUL6"/>
      <c r="NUM6"/>
      <c r="NUN6"/>
      <c r="NUO6"/>
      <c r="NUP6"/>
      <c r="NUQ6"/>
      <c r="NUR6"/>
      <c r="NUS6"/>
      <c r="NUT6"/>
      <c r="NUU6"/>
      <c r="NUV6"/>
      <c r="NUW6"/>
      <c r="NUX6"/>
      <c r="NUY6"/>
      <c r="NUZ6"/>
      <c r="NVA6"/>
      <c r="NVB6"/>
      <c r="NVC6"/>
      <c r="NVD6"/>
      <c r="NVE6"/>
      <c r="NVF6"/>
      <c r="NVG6"/>
      <c r="NVH6"/>
      <c r="NVI6"/>
      <c r="NVJ6"/>
      <c r="NVK6"/>
      <c r="NVL6"/>
      <c r="NVM6"/>
      <c r="NVN6"/>
      <c r="NVO6"/>
      <c r="NVP6"/>
      <c r="NVQ6"/>
      <c r="NVR6"/>
      <c r="NVS6"/>
      <c r="NVT6"/>
      <c r="NVU6"/>
      <c r="NVV6"/>
      <c r="NVW6"/>
      <c r="NVX6"/>
      <c r="NVY6"/>
      <c r="NVZ6"/>
      <c r="NWA6"/>
      <c r="NWB6"/>
      <c r="NWC6"/>
      <c r="NWD6"/>
      <c r="NWE6"/>
      <c r="NWF6"/>
      <c r="NWG6"/>
      <c r="NWH6"/>
      <c r="NWI6"/>
      <c r="NWJ6"/>
      <c r="NWK6"/>
      <c r="NWL6"/>
      <c r="NWM6"/>
      <c r="NWN6"/>
      <c r="NWO6"/>
      <c r="NWP6"/>
      <c r="NWQ6"/>
      <c r="NWR6"/>
      <c r="NWS6"/>
      <c r="NWT6"/>
      <c r="NWU6"/>
      <c r="NWV6"/>
      <c r="NWW6"/>
      <c r="NWX6"/>
      <c r="NWY6"/>
      <c r="NWZ6"/>
      <c r="NXA6"/>
      <c r="NXB6"/>
      <c r="NXC6"/>
      <c r="NXD6"/>
      <c r="NXE6"/>
      <c r="NXF6"/>
      <c r="NXG6"/>
      <c r="NXH6"/>
      <c r="NXI6"/>
      <c r="NXJ6"/>
      <c r="NXK6"/>
      <c r="NXL6"/>
      <c r="NXM6"/>
      <c r="NXN6"/>
      <c r="NXO6"/>
      <c r="NXP6"/>
      <c r="NXQ6"/>
      <c r="NXR6"/>
      <c r="NXS6"/>
      <c r="NXT6"/>
      <c r="NXU6"/>
      <c r="NXV6"/>
      <c r="NXW6"/>
      <c r="NXX6"/>
      <c r="NXY6"/>
      <c r="NXZ6"/>
      <c r="NYA6"/>
      <c r="NYB6"/>
      <c r="NYC6"/>
      <c r="NYD6"/>
      <c r="NYE6"/>
      <c r="NYF6"/>
      <c r="NYG6"/>
      <c r="NYH6"/>
      <c r="NYI6"/>
      <c r="NYJ6"/>
      <c r="NYK6"/>
      <c r="NYL6"/>
      <c r="NYM6"/>
      <c r="NYN6"/>
      <c r="NYO6"/>
      <c r="NYP6"/>
      <c r="NYQ6"/>
      <c r="NYR6"/>
      <c r="NYS6"/>
      <c r="NYT6"/>
      <c r="NYU6"/>
      <c r="NYV6"/>
      <c r="NYW6"/>
      <c r="NYX6"/>
      <c r="NYY6"/>
      <c r="NYZ6"/>
      <c r="NZA6"/>
      <c r="NZB6"/>
      <c r="NZC6"/>
      <c r="NZD6"/>
      <c r="NZE6"/>
      <c r="NZF6"/>
      <c r="NZG6"/>
      <c r="NZH6"/>
      <c r="NZI6"/>
      <c r="NZJ6"/>
      <c r="NZK6"/>
      <c r="NZL6"/>
      <c r="NZM6"/>
      <c r="NZN6"/>
      <c r="NZO6"/>
      <c r="NZP6"/>
      <c r="NZQ6"/>
      <c r="NZR6"/>
      <c r="NZS6"/>
      <c r="NZT6"/>
      <c r="NZU6"/>
      <c r="NZV6"/>
      <c r="NZW6"/>
      <c r="NZX6"/>
      <c r="NZY6"/>
      <c r="NZZ6"/>
      <c r="OAA6"/>
      <c r="OAB6"/>
      <c r="OAC6"/>
      <c r="OAD6"/>
      <c r="OAE6"/>
      <c r="OAF6"/>
      <c r="OAG6"/>
      <c r="OAH6"/>
      <c r="OAI6"/>
      <c r="OAJ6"/>
      <c r="OAK6"/>
      <c r="OAL6"/>
      <c r="OAM6"/>
      <c r="OAN6"/>
      <c r="OAO6"/>
      <c r="OAP6"/>
      <c r="OAQ6"/>
      <c r="OAR6"/>
      <c r="OAS6"/>
      <c r="OAT6"/>
      <c r="OAU6"/>
      <c r="OAV6"/>
      <c r="OAW6"/>
      <c r="OAX6"/>
      <c r="OAY6"/>
      <c r="OAZ6"/>
      <c r="OBA6"/>
      <c r="OBB6"/>
      <c r="OBC6"/>
      <c r="OBD6"/>
      <c r="OBE6"/>
      <c r="OBF6"/>
      <c r="OBG6"/>
      <c r="OBH6"/>
      <c r="OBI6"/>
      <c r="OBJ6"/>
      <c r="OBK6"/>
      <c r="OBL6"/>
      <c r="OBM6"/>
      <c r="OBN6"/>
      <c r="OBO6"/>
      <c r="OBP6"/>
      <c r="OBQ6"/>
      <c r="OBR6"/>
      <c r="OBS6"/>
      <c r="OBT6"/>
      <c r="OBU6"/>
      <c r="OBV6"/>
      <c r="OBW6"/>
      <c r="OBX6"/>
      <c r="OBY6"/>
      <c r="OBZ6"/>
      <c r="OCA6"/>
      <c r="OCB6"/>
      <c r="OCC6"/>
      <c r="OCD6"/>
      <c r="OCE6"/>
      <c r="OCF6"/>
      <c r="OCG6"/>
      <c r="OCH6"/>
      <c r="OCI6"/>
      <c r="OCJ6"/>
      <c r="OCK6"/>
      <c r="OCL6"/>
      <c r="OCM6"/>
      <c r="OCN6"/>
      <c r="OCO6"/>
      <c r="OCP6"/>
      <c r="OCQ6"/>
      <c r="OCR6"/>
      <c r="OCS6"/>
      <c r="OCT6"/>
      <c r="OCU6"/>
      <c r="OCV6"/>
      <c r="OCW6"/>
      <c r="OCX6"/>
      <c r="OCY6"/>
      <c r="OCZ6"/>
      <c r="ODA6"/>
      <c r="ODB6"/>
      <c r="ODC6"/>
      <c r="ODD6"/>
      <c r="ODE6"/>
      <c r="ODF6"/>
      <c r="ODG6"/>
      <c r="ODH6"/>
      <c r="ODI6"/>
      <c r="ODJ6"/>
      <c r="ODK6"/>
      <c r="ODL6"/>
      <c r="ODM6"/>
      <c r="ODN6"/>
      <c r="ODO6"/>
      <c r="ODP6"/>
      <c r="ODQ6"/>
      <c r="ODR6"/>
      <c r="ODS6"/>
      <c r="ODT6"/>
      <c r="ODU6"/>
      <c r="ODV6"/>
      <c r="ODW6"/>
      <c r="ODX6"/>
      <c r="ODY6"/>
      <c r="ODZ6"/>
      <c r="OEA6"/>
      <c r="OEB6"/>
      <c r="OEC6"/>
      <c r="OED6"/>
      <c r="OEE6"/>
      <c r="OEF6"/>
      <c r="OEG6"/>
      <c r="OEH6"/>
      <c r="OEI6"/>
      <c r="OEJ6"/>
      <c r="OEK6"/>
      <c r="OEL6"/>
      <c r="OEM6"/>
      <c r="OEN6"/>
      <c r="OEO6"/>
      <c r="OEP6"/>
      <c r="OEQ6"/>
      <c r="OER6"/>
      <c r="OES6"/>
      <c r="OET6"/>
      <c r="OEU6"/>
      <c r="OEV6"/>
      <c r="OEW6"/>
      <c r="OEX6"/>
      <c r="OEY6"/>
      <c r="OEZ6"/>
      <c r="OFA6"/>
      <c r="OFB6"/>
      <c r="OFC6"/>
      <c r="OFD6"/>
      <c r="OFE6"/>
      <c r="OFF6"/>
      <c r="OFG6"/>
      <c r="OFH6"/>
      <c r="OFI6"/>
      <c r="OFJ6"/>
      <c r="OFK6"/>
      <c r="OFL6"/>
      <c r="OFM6"/>
      <c r="OFN6"/>
      <c r="OFO6"/>
      <c r="OFP6"/>
      <c r="OFQ6"/>
      <c r="OFR6"/>
      <c r="OFS6"/>
      <c r="OFT6"/>
      <c r="OFU6"/>
      <c r="OFV6"/>
      <c r="OFW6"/>
      <c r="OFX6"/>
      <c r="OFY6"/>
      <c r="OFZ6"/>
      <c r="OGA6"/>
      <c r="OGB6"/>
      <c r="OGC6"/>
      <c r="OGD6"/>
      <c r="OGE6"/>
      <c r="OGF6"/>
      <c r="OGG6"/>
      <c r="OGH6"/>
      <c r="OGI6"/>
      <c r="OGJ6"/>
      <c r="OGK6"/>
      <c r="OGL6"/>
      <c r="OGM6"/>
      <c r="OGN6"/>
      <c r="OGO6"/>
      <c r="OGP6"/>
      <c r="OGQ6"/>
      <c r="OGR6"/>
      <c r="OGS6"/>
      <c r="OGT6"/>
      <c r="OGU6"/>
      <c r="OGV6"/>
      <c r="OGW6"/>
      <c r="OGX6"/>
      <c r="OGY6"/>
      <c r="OGZ6"/>
      <c r="OHA6"/>
      <c r="OHB6"/>
      <c r="OHC6"/>
      <c r="OHD6"/>
      <c r="OHE6"/>
      <c r="OHF6"/>
      <c r="OHG6"/>
      <c r="OHH6"/>
      <c r="OHI6"/>
      <c r="OHJ6"/>
      <c r="OHK6"/>
      <c r="OHL6"/>
      <c r="OHM6"/>
      <c r="OHN6"/>
      <c r="OHO6"/>
      <c r="OHP6"/>
      <c r="OHQ6"/>
      <c r="OHR6"/>
      <c r="OHS6"/>
      <c r="OHT6"/>
      <c r="OHU6"/>
      <c r="OHV6"/>
      <c r="OHW6"/>
      <c r="OHX6"/>
      <c r="OHY6"/>
      <c r="OHZ6"/>
      <c r="OIA6"/>
      <c r="OIB6"/>
      <c r="OIC6"/>
      <c r="OID6"/>
      <c r="OIE6"/>
      <c r="OIF6"/>
      <c r="OIG6"/>
      <c r="OIH6"/>
      <c r="OII6"/>
      <c r="OIJ6"/>
      <c r="OIK6"/>
      <c r="OIL6"/>
      <c r="OIM6"/>
      <c r="OIN6"/>
      <c r="OIO6"/>
      <c r="OIP6"/>
      <c r="OIQ6"/>
      <c r="OIR6"/>
      <c r="OIS6"/>
      <c r="OIT6"/>
      <c r="OIU6"/>
      <c r="OIV6"/>
      <c r="OIW6"/>
      <c r="OIX6"/>
      <c r="OIY6"/>
      <c r="OIZ6"/>
      <c r="OJA6"/>
      <c r="OJB6"/>
      <c r="OJC6"/>
      <c r="OJD6"/>
      <c r="OJE6"/>
      <c r="OJF6"/>
      <c r="OJG6"/>
      <c r="OJH6"/>
      <c r="OJI6"/>
      <c r="OJJ6"/>
      <c r="OJK6"/>
      <c r="OJL6"/>
      <c r="OJM6"/>
      <c r="OJN6"/>
      <c r="OJO6"/>
      <c r="OJP6"/>
      <c r="OJQ6"/>
      <c r="OJR6"/>
      <c r="OJS6"/>
      <c r="OJT6"/>
      <c r="OJU6"/>
      <c r="OJV6"/>
      <c r="OJW6"/>
      <c r="OJX6"/>
      <c r="OJY6"/>
      <c r="OJZ6"/>
      <c r="OKA6"/>
      <c r="OKB6"/>
      <c r="OKC6"/>
      <c r="OKD6"/>
      <c r="OKE6"/>
      <c r="OKF6"/>
      <c r="OKG6"/>
      <c r="OKH6"/>
      <c r="OKI6"/>
      <c r="OKJ6"/>
      <c r="OKK6"/>
      <c r="OKL6"/>
      <c r="OKM6"/>
      <c r="OKN6"/>
      <c r="OKO6"/>
      <c r="OKP6"/>
      <c r="OKQ6"/>
      <c r="OKR6"/>
      <c r="OKS6"/>
      <c r="OKT6"/>
      <c r="OKU6"/>
      <c r="OKV6"/>
      <c r="OKW6"/>
      <c r="OKX6"/>
      <c r="OKY6"/>
      <c r="OKZ6"/>
      <c r="OLA6"/>
      <c r="OLB6"/>
      <c r="OLC6"/>
      <c r="OLD6"/>
      <c r="OLE6"/>
      <c r="OLF6"/>
      <c r="OLG6"/>
      <c r="OLH6"/>
      <c r="OLI6"/>
      <c r="OLJ6"/>
      <c r="OLK6"/>
      <c r="OLL6"/>
      <c r="OLM6"/>
      <c r="OLN6"/>
      <c r="OLO6"/>
      <c r="OLP6"/>
      <c r="OLQ6"/>
      <c r="OLR6"/>
      <c r="OLS6"/>
      <c r="OLT6"/>
      <c r="OLU6"/>
      <c r="OLV6"/>
      <c r="OLW6"/>
      <c r="OLX6"/>
      <c r="OLY6"/>
      <c r="OLZ6"/>
      <c r="OMA6"/>
      <c r="OMB6"/>
      <c r="OMC6"/>
      <c r="OMD6"/>
      <c r="OME6"/>
      <c r="OMF6"/>
      <c r="OMG6"/>
      <c r="OMH6"/>
      <c r="OMI6"/>
      <c r="OMJ6"/>
      <c r="OMK6"/>
      <c r="OML6"/>
      <c r="OMM6"/>
      <c r="OMN6"/>
      <c r="OMO6"/>
      <c r="OMP6"/>
      <c r="OMQ6"/>
      <c r="OMR6"/>
      <c r="OMS6"/>
      <c r="OMT6"/>
      <c r="OMU6"/>
      <c r="OMV6"/>
      <c r="OMW6"/>
      <c r="OMX6"/>
      <c r="OMY6"/>
      <c r="OMZ6"/>
      <c r="ONA6"/>
      <c r="ONB6"/>
      <c r="ONC6"/>
      <c r="OND6"/>
      <c r="ONE6"/>
      <c r="ONF6"/>
      <c r="ONG6"/>
      <c r="ONH6"/>
      <c r="ONI6"/>
      <c r="ONJ6"/>
      <c r="ONK6"/>
      <c r="ONL6"/>
      <c r="ONM6"/>
      <c r="ONN6"/>
      <c r="ONO6"/>
      <c r="ONP6"/>
      <c r="ONQ6"/>
      <c r="ONR6"/>
      <c r="ONS6"/>
      <c r="ONT6"/>
      <c r="ONU6"/>
      <c r="ONV6"/>
      <c r="ONW6"/>
      <c r="ONX6"/>
      <c r="ONY6"/>
      <c r="ONZ6"/>
      <c r="OOA6"/>
      <c r="OOB6"/>
      <c r="OOC6"/>
      <c r="OOD6"/>
      <c r="OOE6"/>
      <c r="OOF6"/>
      <c r="OOG6"/>
      <c r="OOH6"/>
      <c r="OOI6"/>
      <c r="OOJ6"/>
      <c r="OOK6"/>
      <c r="OOL6"/>
      <c r="OOM6"/>
      <c r="OON6"/>
      <c r="OOO6"/>
      <c r="OOP6"/>
      <c r="OOQ6"/>
      <c r="OOR6"/>
      <c r="OOS6"/>
      <c r="OOT6"/>
      <c r="OOU6"/>
      <c r="OOV6"/>
      <c r="OOW6"/>
      <c r="OOX6"/>
      <c r="OOY6"/>
      <c r="OOZ6"/>
      <c r="OPA6"/>
      <c r="OPB6"/>
      <c r="OPC6"/>
      <c r="OPD6"/>
      <c r="OPE6"/>
      <c r="OPF6"/>
      <c r="OPG6"/>
      <c r="OPH6"/>
      <c r="OPI6"/>
      <c r="OPJ6"/>
      <c r="OPK6"/>
      <c r="OPL6"/>
      <c r="OPM6"/>
      <c r="OPN6"/>
      <c r="OPO6"/>
      <c r="OPP6"/>
      <c r="OPQ6"/>
      <c r="OPR6"/>
      <c r="OPS6"/>
      <c r="OPT6"/>
      <c r="OPU6"/>
      <c r="OPV6"/>
      <c r="OPW6"/>
      <c r="OPX6"/>
      <c r="OPY6"/>
      <c r="OPZ6"/>
      <c r="OQA6"/>
      <c r="OQB6"/>
      <c r="OQC6"/>
      <c r="OQD6"/>
      <c r="OQE6"/>
      <c r="OQF6"/>
      <c r="OQG6"/>
      <c r="OQH6"/>
      <c r="OQI6"/>
      <c r="OQJ6"/>
      <c r="OQK6"/>
      <c r="OQL6"/>
      <c r="OQM6"/>
      <c r="OQN6"/>
      <c r="OQO6"/>
      <c r="OQP6"/>
      <c r="OQQ6"/>
      <c r="OQR6"/>
      <c r="OQS6"/>
      <c r="OQT6"/>
      <c r="OQU6"/>
      <c r="OQV6"/>
      <c r="OQW6"/>
      <c r="OQX6"/>
      <c r="OQY6"/>
      <c r="OQZ6"/>
      <c r="ORA6"/>
      <c r="ORB6"/>
      <c r="ORC6"/>
      <c r="ORD6"/>
      <c r="ORE6"/>
      <c r="ORF6"/>
      <c r="ORG6"/>
      <c r="ORH6"/>
      <c r="ORI6"/>
      <c r="ORJ6"/>
      <c r="ORK6"/>
      <c r="ORL6"/>
      <c r="ORM6"/>
      <c r="ORN6"/>
      <c r="ORO6"/>
      <c r="ORP6"/>
      <c r="ORQ6"/>
      <c r="ORR6"/>
      <c r="ORS6"/>
      <c r="ORT6"/>
      <c r="ORU6"/>
      <c r="ORV6"/>
      <c r="ORW6"/>
      <c r="ORX6"/>
      <c r="ORY6"/>
      <c r="ORZ6"/>
      <c r="OSA6"/>
      <c r="OSB6"/>
      <c r="OSC6"/>
      <c r="OSD6"/>
      <c r="OSE6"/>
      <c r="OSF6"/>
      <c r="OSG6"/>
      <c r="OSH6"/>
      <c r="OSI6"/>
      <c r="OSJ6"/>
      <c r="OSK6"/>
      <c r="OSL6"/>
      <c r="OSM6"/>
      <c r="OSN6"/>
      <c r="OSO6"/>
      <c r="OSP6"/>
      <c r="OSQ6"/>
      <c r="OSR6"/>
      <c r="OSS6"/>
      <c r="OST6"/>
      <c r="OSU6"/>
      <c r="OSV6"/>
      <c r="OSW6"/>
      <c r="OSX6"/>
      <c r="OSY6"/>
      <c r="OSZ6"/>
      <c r="OTA6"/>
      <c r="OTB6"/>
      <c r="OTC6"/>
      <c r="OTD6"/>
      <c r="OTE6"/>
      <c r="OTF6"/>
      <c r="OTG6"/>
      <c r="OTH6"/>
      <c r="OTI6"/>
      <c r="OTJ6"/>
      <c r="OTK6"/>
      <c r="OTL6"/>
      <c r="OTM6"/>
      <c r="OTN6"/>
      <c r="OTO6"/>
      <c r="OTP6"/>
      <c r="OTQ6"/>
      <c r="OTR6"/>
      <c r="OTS6"/>
      <c r="OTT6"/>
      <c r="OTU6"/>
      <c r="OTV6"/>
      <c r="OTW6"/>
      <c r="OTX6"/>
      <c r="OTY6"/>
      <c r="OTZ6"/>
      <c r="OUA6"/>
      <c r="OUB6"/>
      <c r="OUC6"/>
      <c r="OUD6"/>
      <c r="OUE6"/>
      <c r="OUF6"/>
      <c r="OUG6"/>
      <c r="OUH6"/>
      <c r="OUI6"/>
      <c r="OUJ6"/>
      <c r="OUK6"/>
      <c r="OUL6"/>
      <c r="OUM6"/>
      <c r="OUN6"/>
      <c r="OUO6"/>
      <c r="OUP6"/>
      <c r="OUQ6"/>
      <c r="OUR6"/>
      <c r="OUS6"/>
      <c r="OUT6"/>
      <c r="OUU6"/>
      <c r="OUV6"/>
      <c r="OUW6"/>
      <c r="OUX6"/>
      <c r="OUY6"/>
      <c r="OUZ6"/>
      <c r="OVA6"/>
      <c r="OVB6"/>
      <c r="OVC6"/>
      <c r="OVD6"/>
      <c r="OVE6"/>
      <c r="OVF6"/>
      <c r="OVG6"/>
      <c r="OVH6"/>
      <c r="OVI6"/>
      <c r="OVJ6"/>
      <c r="OVK6"/>
      <c r="OVL6"/>
      <c r="OVM6"/>
      <c r="OVN6"/>
      <c r="OVO6"/>
      <c r="OVP6"/>
      <c r="OVQ6"/>
      <c r="OVR6"/>
      <c r="OVS6"/>
      <c r="OVT6"/>
      <c r="OVU6"/>
      <c r="OVV6"/>
      <c r="OVW6"/>
      <c r="OVX6"/>
      <c r="OVY6"/>
      <c r="OVZ6"/>
      <c r="OWA6"/>
      <c r="OWB6"/>
      <c r="OWC6"/>
      <c r="OWD6"/>
      <c r="OWE6"/>
      <c r="OWF6"/>
      <c r="OWG6"/>
      <c r="OWH6"/>
      <c r="OWI6"/>
      <c r="OWJ6"/>
      <c r="OWK6"/>
      <c r="OWL6"/>
      <c r="OWM6"/>
      <c r="OWN6"/>
      <c r="OWO6"/>
      <c r="OWP6"/>
      <c r="OWQ6"/>
      <c r="OWR6"/>
      <c r="OWS6"/>
      <c r="OWT6"/>
      <c r="OWU6"/>
      <c r="OWV6"/>
      <c r="OWW6"/>
      <c r="OWX6"/>
      <c r="OWY6"/>
      <c r="OWZ6"/>
      <c r="OXA6"/>
      <c r="OXB6"/>
      <c r="OXC6"/>
      <c r="OXD6"/>
      <c r="OXE6"/>
      <c r="OXF6"/>
      <c r="OXG6"/>
      <c r="OXH6"/>
      <c r="OXI6"/>
      <c r="OXJ6"/>
      <c r="OXK6"/>
      <c r="OXL6"/>
      <c r="OXM6"/>
      <c r="OXN6"/>
      <c r="OXO6"/>
      <c r="OXP6"/>
      <c r="OXQ6"/>
      <c r="OXR6"/>
      <c r="OXS6"/>
      <c r="OXT6"/>
      <c r="OXU6"/>
      <c r="OXV6"/>
      <c r="OXW6"/>
      <c r="OXX6"/>
      <c r="OXY6"/>
      <c r="OXZ6"/>
      <c r="OYA6"/>
      <c r="OYB6"/>
      <c r="OYC6"/>
      <c r="OYD6"/>
      <c r="OYE6"/>
      <c r="OYF6"/>
      <c r="OYG6"/>
      <c r="OYH6"/>
      <c r="OYI6"/>
      <c r="OYJ6"/>
      <c r="OYK6"/>
      <c r="OYL6"/>
      <c r="OYM6"/>
      <c r="OYN6"/>
      <c r="OYO6"/>
      <c r="OYP6"/>
      <c r="OYQ6"/>
      <c r="OYR6"/>
      <c r="OYS6"/>
      <c r="OYT6"/>
      <c r="OYU6"/>
      <c r="OYV6"/>
      <c r="OYW6"/>
      <c r="OYX6"/>
      <c r="OYY6"/>
      <c r="OYZ6"/>
      <c r="OZA6"/>
      <c r="OZB6"/>
      <c r="OZC6"/>
      <c r="OZD6"/>
      <c r="OZE6"/>
      <c r="OZF6"/>
      <c r="OZG6"/>
      <c r="OZH6"/>
      <c r="OZI6"/>
      <c r="OZJ6"/>
      <c r="OZK6"/>
      <c r="OZL6"/>
      <c r="OZM6"/>
      <c r="OZN6"/>
      <c r="OZO6"/>
      <c r="OZP6"/>
      <c r="OZQ6"/>
      <c r="OZR6"/>
      <c r="OZS6"/>
      <c r="OZT6"/>
      <c r="OZU6"/>
      <c r="OZV6"/>
      <c r="OZW6"/>
      <c r="OZX6"/>
      <c r="OZY6"/>
      <c r="OZZ6"/>
      <c r="PAA6"/>
      <c r="PAB6"/>
      <c r="PAC6"/>
      <c r="PAD6"/>
      <c r="PAE6"/>
      <c r="PAF6"/>
      <c r="PAG6"/>
      <c r="PAH6"/>
      <c r="PAI6"/>
      <c r="PAJ6"/>
      <c r="PAK6"/>
      <c r="PAL6"/>
      <c r="PAM6"/>
      <c r="PAN6"/>
      <c r="PAO6"/>
      <c r="PAP6"/>
      <c r="PAQ6"/>
      <c r="PAR6"/>
      <c r="PAS6"/>
      <c r="PAT6"/>
      <c r="PAU6"/>
      <c r="PAV6"/>
      <c r="PAW6"/>
      <c r="PAX6"/>
      <c r="PAY6"/>
      <c r="PAZ6"/>
      <c r="PBA6"/>
      <c r="PBB6"/>
      <c r="PBC6"/>
      <c r="PBD6"/>
      <c r="PBE6"/>
      <c r="PBF6"/>
      <c r="PBG6"/>
      <c r="PBH6"/>
      <c r="PBI6"/>
      <c r="PBJ6"/>
      <c r="PBK6"/>
      <c r="PBL6"/>
      <c r="PBM6"/>
      <c r="PBN6"/>
      <c r="PBO6"/>
      <c r="PBP6"/>
      <c r="PBQ6"/>
      <c r="PBR6"/>
      <c r="PBS6"/>
      <c r="PBT6"/>
      <c r="PBU6"/>
      <c r="PBV6"/>
      <c r="PBW6"/>
      <c r="PBX6"/>
      <c r="PBY6"/>
      <c r="PBZ6"/>
      <c r="PCA6"/>
      <c r="PCB6"/>
      <c r="PCC6"/>
      <c r="PCD6"/>
      <c r="PCE6"/>
      <c r="PCF6"/>
      <c r="PCG6"/>
      <c r="PCH6"/>
      <c r="PCI6"/>
      <c r="PCJ6"/>
      <c r="PCK6"/>
      <c r="PCL6"/>
      <c r="PCM6"/>
      <c r="PCN6"/>
      <c r="PCO6"/>
      <c r="PCP6"/>
      <c r="PCQ6"/>
      <c r="PCR6"/>
      <c r="PCS6"/>
      <c r="PCT6"/>
      <c r="PCU6"/>
      <c r="PCV6"/>
      <c r="PCW6"/>
      <c r="PCX6"/>
      <c r="PCY6"/>
      <c r="PCZ6"/>
      <c r="PDA6"/>
      <c r="PDB6"/>
      <c r="PDC6"/>
      <c r="PDD6"/>
      <c r="PDE6"/>
      <c r="PDF6"/>
      <c r="PDG6"/>
      <c r="PDH6"/>
      <c r="PDI6"/>
      <c r="PDJ6"/>
      <c r="PDK6"/>
      <c r="PDL6"/>
      <c r="PDM6"/>
      <c r="PDN6"/>
      <c r="PDO6"/>
      <c r="PDP6"/>
      <c r="PDQ6"/>
      <c r="PDR6"/>
      <c r="PDS6"/>
      <c r="PDT6"/>
      <c r="PDU6"/>
      <c r="PDV6"/>
      <c r="PDW6"/>
      <c r="PDX6"/>
      <c r="PDY6"/>
      <c r="PDZ6"/>
      <c r="PEA6"/>
      <c r="PEB6"/>
      <c r="PEC6"/>
      <c r="PED6"/>
      <c r="PEE6"/>
      <c r="PEF6"/>
      <c r="PEG6"/>
      <c r="PEH6"/>
      <c r="PEI6"/>
      <c r="PEJ6"/>
      <c r="PEK6"/>
      <c r="PEL6"/>
      <c r="PEM6"/>
      <c r="PEN6"/>
      <c r="PEO6"/>
      <c r="PEP6"/>
      <c r="PEQ6"/>
      <c r="PER6"/>
      <c r="PES6"/>
      <c r="PET6"/>
      <c r="PEU6"/>
      <c r="PEV6"/>
      <c r="PEW6"/>
      <c r="PEX6"/>
      <c r="PEY6"/>
      <c r="PEZ6"/>
      <c r="PFA6"/>
      <c r="PFB6"/>
      <c r="PFC6"/>
      <c r="PFD6"/>
      <c r="PFE6"/>
      <c r="PFF6"/>
      <c r="PFG6"/>
      <c r="PFH6"/>
      <c r="PFI6"/>
      <c r="PFJ6"/>
      <c r="PFK6"/>
      <c r="PFL6"/>
      <c r="PFM6"/>
      <c r="PFN6"/>
      <c r="PFO6"/>
      <c r="PFP6"/>
      <c r="PFQ6"/>
      <c r="PFR6"/>
      <c r="PFS6"/>
      <c r="PFT6"/>
      <c r="PFU6"/>
      <c r="PFV6"/>
      <c r="PFW6"/>
      <c r="PFX6"/>
      <c r="PFY6"/>
      <c r="PFZ6"/>
      <c r="PGA6"/>
      <c r="PGB6"/>
      <c r="PGC6"/>
      <c r="PGD6"/>
      <c r="PGE6"/>
      <c r="PGF6"/>
      <c r="PGG6"/>
      <c r="PGH6"/>
      <c r="PGI6"/>
      <c r="PGJ6"/>
      <c r="PGK6"/>
      <c r="PGL6"/>
      <c r="PGM6"/>
      <c r="PGN6"/>
      <c r="PGO6"/>
      <c r="PGP6"/>
      <c r="PGQ6"/>
      <c r="PGR6"/>
      <c r="PGS6"/>
      <c r="PGT6"/>
      <c r="PGU6"/>
      <c r="PGV6"/>
      <c r="PGW6"/>
      <c r="PGX6"/>
      <c r="PGY6"/>
      <c r="PGZ6"/>
      <c r="PHA6"/>
      <c r="PHB6"/>
      <c r="PHC6"/>
      <c r="PHD6"/>
      <c r="PHE6"/>
      <c r="PHF6"/>
      <c r="PHG6"/>
      <c r="PHH6"/>
      <c r="PHI6"/>
      <c r="PHJ6"/>
      <c r="PHK6"/>
      <c r="PHL6"/>
      <c r="PHM6"/>
      <c r="PHN6"/>
      <c r="PHO6"/>
      <c r="PHP6"/>
      <c r="PHQ6"/>
      <c r="PHR6"/>
      <c r="PHS6"/>
      <c r="PHT6"/>
      <c r="PHU6"/>
      <c r="PHV6"/>
      <c r="PHW6"/>
      <c r="PHX6"/>
      <c r="PHY6"/>
      <c r="PHZ6"/>
      <c r="PIA6"/>
      <c r="PIB6"/>
      <c r="PIC6"/>
      <c r="PID6"/>
      <c r="PIE6"/>
      <c r="PIF6"/>
      <c r="PIG6"/>
      <c r="PIH6"/>
      <c r="PII6"/>
      <c r="PIJ6"/>
      <c r="PIK6"/>
      <c r="PIL6"/>
      <c r="PIM6"/>
      <c r="PIN6"/>
      <c r="PIO6"/>
      <c r="PIP6"/>
      <c r="PIQ6"/>
      <c r="PIR6"/>
      <c r="PIS6"/>
      <c r="PIT6"/>
      <c r="PIU6"/>
      <c r="PIV6"/>
      <c r="PIW6"/>
      <c r="PIX6"/>
      <c r="PIY6"/>
      <c r="PIZ6"/>
      <c r="PJA6"/>
      <c r="PJB6"/>
      <c r="PJC6"/>
      <c r="PJD6"/>
      <c r="PJE6"/>
      <c r="PJF6"/>
      <c r="PJG6"/>
      <c r="PJH6"/>
      <c r="PJI6"/>
      <c r="PJJ6"/>
      <c r="PJK6"/>
      <c r="PJL6"/>
      <c r="PJM6"/>
      <c r="PJN6"/>
      <c r="PJO6"/>
      <c r="PJP6"/>
      <c r="PJQ6"/>
      <c r="PJR6"/>
      <c r="PJS6"/>
      <c r="PJT6"/>
      <c r="PJU6"/>
      <c r="PJV6"/>
      <c r="PJW6"/>
      <c r="PJX6"/>
      <c r="PJY6"/>
      <c r="PJZ6"/>
      <c r="PKA6"/>
      <c r="PKB6"/>
      <c r="PKC6"/>
      <c r="PKD6"/>
      <c r="PKE6"/>
      <c r="PKF6"/>
      <c r="PKG6"/>
      <c r="PKH6"/>
      <c r="PKI6"/>
      <c r="PKJ6"/>
      <c r="PKK6"/>
      <c r="PKL6"/>
      <c r="PKM6"/>
      <c r="PKN6"/>
      <c r="PKO6"/>
      <c r="PKP6"/>
      <c r="PKQ6"/>
      <c r="PKR6"/>
      <c r="PKS6"/>
      <c r="PKT6"/>
      <c r="PKU6"/>
      <c r="PKV6"/>
      <c r="PKW6"/>
      <c r="PKX6"/>
      <c r="PKY6"/>
      <c r="PKZ6"/>
      <c r="PLA6"/>
      <c r="PLB6"/>
      <c r="PLC6"/>
      <c r="PLD6"/>
      <c r="PLE6"/>
      <c r="PLF6"/>
      <c r="PLG6"/>
      <c r="PLH6"/>
      <c r="PLI6"/>
      <c r="PLJ6"/>
      <c r="PLK6"/>
      <c r="PLL6"/>
      <c r="PLM6"/>
      <c r="PLN6"/>
      <c r="PLO6"/>
      <c r="PLP6"/>
      <c r="PLQ6"/>
      <c r="PLR6"/>
      <c r="PLS6"/>
      <c r="PLT6"/>
      <c r="PLU6"/>
      <c r="PLV6"/>
      <c r="PLW6"/>
      <c r="PLX6"/>
      <c r="PLY6"/>
      <c r="PLZ6"/>
      <c r="PMA6"/>
      <c r="PMB6"/>
      <c r="PMC6"/>
      <c r="PMD6"/>
      <c r="PME6"/>
      <c r="PMF6"/>
      <c r="PMG6"/>
      <c r="PMH6"/>
      <c r="PMI6"/>
      <c r="PMJ6"/>
      <c r="PMK6"/>
      <c r="PML6"/>
      <c r="PMM6"/>
      <c r="PMN6"/>
      <c r="PMO6"/>
      <c r="PMP6"/>
      <c r="PMQ6"/>
      <c r="PMR6"/>
      <c r="PMS6"/>
      <c r="PMT6"/>
      <c r="PMU6"/>
      <c r="PMV6"/>
      <c r="PMW6"/>
      <c r="PMX6"/>
      <c r="PMY6"/>
      <c r="PMZ6"/>
      <c r="PNA6"/>
      <c r="PNB6"/>
      <c r="PNC6"/>
      <c r="PND6"/>
      <c r="PNE6"/>
      <c r="PNF6"/>
      <c r="PNG6"/>
      <c r="PNH6"/>
      <c r="PNI6"/>
      <c r="PNJ6"/>
      <c r="PNK6"/>
      <c r="PNL6"/>
      <c r="PNM6"/>
      <c r="PNN6"/>
      <c r="PNO6"/>
      <c r="PNP6"/>
      <c r="PNQ6"/>
      <c r="PNR6"/>
      <c r="PNS6"/>
      <c r="PNT6"/>
      <c r="PNU6"/>
      <c r="PNV6"/>
      <c r="PNW6"/>
      <c r="PNX6"/>
      <c r="PNY6"/>
      <c r="PNZ6"/>
      <c r="POA6"/>
      <c r="POB6"/>
      <c r="POC6"/>
      <c r="POD6"/>
      <c r="POE6"/>
      <c r="POF6"/>
      <c r="POG6"/>
      <c r="POH6"/>
      <c r="POI6"/>
      <c r="POJ6"/>
      <c r="POK6"/>
      <c r="POL6"/>
      <c r="POM6"/>
      <c r="PON6"/>
      <c r="POO6"/>
      <c r="POP6"/>
      <c r="POQ6"/>
      <c r="POR6"/>
      <c r="POS6"/>
      <c r="POT6"/>
      <c r="POU6"/>
      <c r="POV6"/>
      <c r="POW6"/>
      <c r="POX6"/>
      <c r="POY6"/>
      <c r="POZ6"/>
      <c r="PPA6"/>
      <c r="PPB6"/>
      <c r="PPC6"/>
      <c r="PPD6"/>
      <c r="PPE6"/>
      <c r="PPF6"/>
      <c r="PPG6"/>
      <c r="PPH6"/>
      <c r="PPI6"/>
      <c r="PPJ6"/>
      <c r="PPK6"/>
      <c r="PPL6"/>
      <c r="PPM6"/>
      <c r="PPN6"/>
      <c r="PPO6"/>
      <c r="PPP6"/>
      <c r="PPQ6"/>
      <c r="PPR6"/>
      <c r="PPS6"/>
      <c r="PPT6"/>
      <c r="PPU6"/>
      <c r="PPV6"/>
      <c r="PPW6"/>
      <c r="PPX6"/>
      <c r="PPY6"/>
      <c r="PPZ6"/>
      <c r="PQA6"/>
      <c r="PQB6"/>
      <c r="PQC6"/>
      <c r="PQD6"/>
      <c r="PQE6"/>
      <c r="PQF6"/>
      <c r="PQG6"/>
      <c r="PQH6"/>
      <c r="PQI6"/>
      <c r="PQJ6"/>
      <c r="PQK6"/>
      <c r="PQL6"/>
      <c r="PQM6"/>
      <c r="PQN6"/>
      <c r="PQO6"/>
      <c r="PQP6"/>
      <c r="PQQ6"/>
      <c r="PQR6"/>
      <c r="PQS6"/>
      <c r="PQT6"/>
      <c r="PQU6"/>
      <c r="PQV6"/>
      <c r="PQW6"/>
      <c r="PQX6"/>
      <c r="PQY6"/>
      <c r="PQZ6"/>
      <c r="PRA6"/>
      <c r="PRB6"/>
      <c r="PRC6"/>
      <c r="PRD6"/>
      <c r="PRE6"/>
      <c r="PRF6"/>
      <c r="PRG6"/>
      <c r="PRH6"/>
      <c r="PRI6"/>
      <c r="PRJ6"/>
      <c r="PRK6"/>
      <c r="PRL6"/>
      <c r="PRM6"/>
      <c r="PRN6"/>
      <c r="PRO6"/>
      <c r="PRP6"/>
      <c r="PRQ6"/>
      <c r="PRR6"/>
      <c r="PRS6"/>
      <c r="PRT6"/>
      <c r="PRU6"/>
      <c r="PRV6"/>
      <c r="PRW6"/>
      <c r="PRX6"/>
      <c r="PRY6"/>
      <c r="PRZ6"/>
      <c r="PSA6"/>
      <c r="PSB6"/>
      <c r="PSC6"/>
      <c r="PSD6"/>
      <c r="PSE6"/>
      <c r="PSF6"/>
      <c r="PSG6"/>
      <c r="PSH6"/>
      <c r="PSI6"/>
      <c r="PSJ6"/>
      <c r="PSK6"/>
      <c r="PSL6"/>
      <c r="PSM6"/>
      <c r="PSN6"/>
      <c r="PSO6"/>
      <c r="PSP6"/>
      <c r="PSQ6"/>
      <c r="PSR6"/>
      <c r="PSS6"/>
      <c r="PST6"/>
      <c r="PSU6"/>
      <c r="PSV6"/>
      <c r="PSW6"/>
      <c r="PSX6"/>
      <c r="PSY6"/>
      <c r="PSZ6"/>
      <c r="PTA6"/>
      <c r="PTB6"/>
      <c r="PTC6"/>
      <c r="PTD6"/>
      <c r="PTE6"/>
      <c r="PTF6"/>
      <c r="PTG6"/>
      <c r="PTH6"/>
      <c r="PTI6"/>
      <c r="PTJ6"/>
      <c r="PTK6"/>
      <c r="PTL6"/>
      <c r="PTM6"/>
      <c r="PTN6"/>
      <c r="PTO6"/>
      <c r="PTP6"/>
      <c r="PTQ6"/>
      <c r="PTR6"/>
      <c r="PTS6"/>
      <c r="PTT6"/>
      <c r="PTU6"/>
      <c r="PTV6"/>
      <c r="PTW6"/>
      <c r="PTX6"/>
      <c r="PTY6"/>
      <c r="PTZ6"/>
      <c r="PUA6"/>
      <c r="PUB6"/>
      <c r="PUC6"/>
      <c r="PUD6"/>
      <c r="PUE6"/>
      <c r="PUF6"/>
      <c r="PUG6"/>
      <c r="PUH6"/>
      <c r="PUI6"/>
      <c r="PUJ6"/>
      <c r="PUK6"/>
      <c r="PUL6"/>
      <c r="PUM6"/>
      <c r="PUN6"/>
      <c r="PUO6"/>
      <c r="PUP6"/>
      <c r="PUQ6"/>
      <c r="PUR6"/>
      <c r="PUS6"/>
      <c r="PUT6"/>
      <c r="PUU6"/>
      <c r="PUV6"/>
      <c r="PUW6"/>
      <c r="PUX6"/>
      <c r="PUY6"/>
      <c r="PUZ6"/>
      <c r="PVA6"/>
      <c r="PVB6"/>
      <c r="PVC6"/>
      <c r="PVD6"/>
      <c r="PVE6"/>
      <c r="PVF6"/>
      <c r="PVG6"/>
      <c r="PVH6"/>
      <c r="PVI6"/>
      <c r="PVJ6"/>
      <c r="PVK6"/>
      <c r="PVL6"/>
      <c r="PVM6"/>
      <c r="PVN6"/>
      <c r="PVO6"/>
      <c r="PVP6"/>
      <c r="PVQ6"/>
      <c r="PVR6"/>
      <c r="PVS6"/>
      <c r="PVT6"/>
      <c r="PVU6"/>
      <c r="PVV6"/>
      <c r="PVW6"/>
      <c r="PVX6"/>
      <c r="PVY6"/>
      <c r="PVZ6"/>
      <c r="PWA6"/>
      <c r="PWB6"/>
      <c r="PWC6"/>
      <c r="PWD6"/>
      <c r="PWE6"/>
      <c r="PWF6"/>
      <c r="PWG6"/>
      <c r="PWH6"/>
      <c r="PWI6"/>
      <c r="PWJ6"/>
      <c r="PWK6"/>
      <c r="PWL6"/>
      <c r="PWM6"/>
      <c r="PWN6"/>
      <c r="PWO6"/>
      <c r="PWP6"/>
      <c r="PWQ6"/>
      <c r="PWR6"/>
      <c r="PWS6"/>
      <c r="PWT6"/>
      <c r="PWU6"/>
      <c r="PWV6"/>
      <c r="PWW6"/>
      <c r="PWX6"/>
      <c r="PWY6"/>
      <c r="PWZ6"/>
      <c r="PXA6"/>
      <c r="PXB6"/>
      <c r="PXC6"/>
      <c r="PXD6"/>
      <c r="PXE6"/>
      <c r="PXF6"/>
      <c r="PXG6"/>
      <c r="PXH6"/>
      <c r="PXI6"/>
      <c r="PXJ6"/>
      <c r="PXK6"/>
      <c r="PXL6"/>
      <c r="PXM6"/>
      <c r="PXN6"/>
      <c r="PXO6"/>
      <c r="PXP6"/>
      <c r="PXQ6"/>
      <c r="PXR6"/>
      <c r="PXS6"/>
      <c r="PXT6"/>
      <c r="PXU6"/>
      <c r="PXV6"/>
      <c r="PXW6"/>
      <c r="PXX6"/>
      <c r="PXY6"/>
      <c r="PXZ6"/>
      <c r="PYA6"/>
      <c r="PYB6"/>
      <c r="PYC6"/>
      <c r="PYD6"/>
      <c r="PYE6"/>
      <c r="PYF6"/>
      <c r="PYG6"/>
      <c r="PYH6"/>
      <c r="PYI6"/>
      <c r="PYJ6"/>
      <c r="PYK6"/>
      <c r="PYL6"/>
      <c r="PYM6"/>
      <c r="PYN6"/>
      <c r="PYO6"/>
      <c r="PYP6"/>
      <c r="PYQ6"/>
      <c r="PYR6"/>
      <c r="PYS6"/>
      <c r="PYT6"/>
      <c r="PYU6"/>
      <c r="PYV6"/>
      <c r="PYW6"/>
      <c r="PYX6"/>
      <c r="PYY6"/>
      <c r="PYZ6"/>
      <c r="PZA6"/>
      <c r="PZB6"/>
      <c r="PZC6"/>
      <c r="PZD6"/>
      <c r="PZE6"/>
      <c r="PZF6"/>
      <c r="PZG6"/>
      <c r="PZH6"/>
      <c r="PZI6"/>
      <c r="PZJ6"/>
      <c r="PZK6"/>
      <c r="PZL6"/>
      <c r="PZM6"/>
      <c r="PZN6"/>
      <c r="PZO6"/>
      <c r="PZP6"/>
      <c r="PZQ6"/>
      <c r="PZR6"/>
      <c r="PZS6"/>
      <c r="PZT6"/>
      <c r="PZU6"/>
      <c r="PZV6"/>
      <c r="PZW6"/>
      <c r="PZX6"/>
      <c r="PZY6"/>
      <c r="PZZ6"/>
      <c r="QAA6"/>
      <c r="QAB6"/>
      <c r="QAC6"/>
      <c r="QAD6"/>
      <c r="QAE6"/>
      <c r="QAF6"/>
      <c r="QAG6"/>
      <c r="QAH6"/>
      <c r="QAI6"/>
      <c r="QAJ6"/>
      <c r="QAK6"/>
      <c r="QAL6"/>
      <c r="QAM6"/>
      <c r="QAN6"/>
      <c r="QAO6"/>
      <c r="QAP6"/>
      <c r="QAQ6"/>
      <c r="QAR6"/>
      <c r="QAS6"/>
      <c r="QAT6"/>
      <c r="QAU6"/>
      <c r="QAV6"/>
      <c r="QAW6"/>
      <c r="QAX6"/>
      <c r="QAY6"/>
      <c r="QAZ6"/>
      <c r="QBA6"/>
      <c r="QBB6"/>
      <c r="QBC6"/>
      <c r="QBD6"/>
      <c r="QBE6"/>
      <c r="QBF6"/>
      <c r="QBG6"/>
      <c r="QBH6"/>
      <c r="QBI6"/>
      <c r="QBJ6"/>
      <c r="QBK6"/>
      <c r="QBL6"/>
      <c r="QBM6"/>
      <c r="QBN6"/>
      <c r="QBO6"/>
      <c r="QBP6"/>
      <c r="QBQ6"/>
      <c r="QBR6"/>
      <c r="QBS6"/>
      <c r="QBT6"/>
      <c r="QBU6"/>
      <c r="QBV6"/>
      <c r="QBW6"/>
      <c r="QBX6"/>
      <c r="QBY6"/>
      <c r="QBZ6"/>
      <c r="QCA6"/>
      <c r="QCB6"/>
      <c r="QCC6"/>
      <c r="QCD6"/>
      <c r="QCE6"/>
      <c r="QCF6"/>
      <c r="QCG6"/>
      <c r="QCH6"/>
      <c r="QCI6"/>
      <c r="QCJ6"/>
      <c r="QCK6"/>
      <c r="QCL6"/>
      <c r="QCM6"/>
      <c r="QCN6"/>
      <c r="QCO6"/>
      <c r="QCP6"/>
      <c r="QCQ6"/>
      <c r="QCR6"/>
      <c r="QCS6"/>
      <c r="QCT6"/>
      <c r="QCU6"/>
      <c r="QCV6"/>
      <c r="QCW6"/>
      <c r="QCX6"/>
      <c r="QCY6"/>
      <c r="QCZ6"/>
      <c r="QDA6"/>
      <c r="QDB6"/>
      <c r="QDC6"/>
      <c r="QDD6"/>
      <c r="QDE6"/>
      <c r="QDF6"/>
      <c r="QDG6"/>
      <c r="QDH6"/>
      <c r="QDI6"/>
      <c r="QDJ6"/>
      <c r="QDK6"/>
      <c r="QDL6"/>
      <c r="QDM6"/>
      <c r="QDN6"/>
      <c r="QDO6"/>
      <c r="QDP6"/>
      <c r="QDQ6"/>
      <c r="QDR6"/>
      <c r="QDS6"/>
      <c r="QDT6"/>
      <c r="QDU6"/>
      <c r="QDV6"/>
      <c r="QDW6"/>
      <c r="QDX6"/>
      <c r="QDY6"/>
      <c r="QDZ6"/>
      <c r="QEA6"/>
      <c r="QEB6"/>
      <c r="QEC6"/>
      <c r="QED6"/>
      <c r="QEE6"/>
      <c r="QEF6"/>
      <c r="QEG6"/>
      <c r="QEH6"/>
      <c r="QEI6"/>
      <c r="QEJ6"/>
      <c r="QEK6"/>
      <c r="QEL6"/>
      <c r="QEM6"/>
      <c r="QEN6"/>
      <c r="QEO6"/>
      <c r="QEP6"/>
      <c r="QEQ6"/>
      <c r="QER6"/>
      <c r="QES6"/>
      <c r="QET6"/>
      <c r="QEU6"/>
      <c r="QEV6"/>
      <c r="QEW6"/>
      <c r="QEX6"/>
      <c r="QEY6"/>
      <c r="QEZ6"/>
      <c r="QFA6"/>
      <c r="QFB6"/>
      <c r="QFC6"/>
      <c r="QFD6"/>
      <c r="QFE6"/>
      <c r="QFF6"/>
      <c r="QFG6"/>
      <c r="QFH6"/>
      <c r="QFI6"/>
      <c r="QFJ6"/>
      <c r="QFK6"/>
      <c r="QFL6"/>
      <c r="QFM6"/>
      <c r="QFN6"/>
      <c r="QFO6"/>
      <c r="QFP6"/>
      <c r="QFQ6"/>
      <c r="QFR6"/>
      <c r="QFS6"/>
      <c r="QFT6"/>
      <c r="QFU6"/>
      <c r="QFV6"/>
      <c r="QFW6"/>
      <c r="QFX6"/>
      <c r="QFY6"/>
      <c r="QFZ6"/>
      <c r="QGA6"/>
      <c r="QGB6"/>
      <c r="QGC6"/>
      <c r="QGD6"/>
      <c r="QGE6"/>
      <c r="QGF6"/>
      <c r="QGG6"/>
      <c r="QGH6"/>
      <c r="QGI6"/>
      <c r="QGJ6"/>
      <c r="QGK6"/>
      <c r="QGL6"/>
      <c r="QGM6"/>
      <c r="QGN6"/>
      <c r="QGO6"/>
      <c r="QGP6"/>
      <c r="QGQ6"/>
      <c r="QGR6"/>
      <c r="QGS6"/>
      <c r="QGT6"/>
      <c r="QGU6"/>
      <c r="QGV6"/>
      <c r="QGW6"/>
      <c r="QGX6"/>
      <c r="QGY6"/>
      <c r="QGZ6"/>
      <c r="QHA6"/>
      <c r="QHB6"/>
      <c r="QHC6"/>
      <c r="QHD6"/>
      <c r="QHE6"/>
      <c r="QHF6"/>
      <c r="QHG6"/>
      <c r="QHH6"/>
      <c r="QHI6"/>
      <c r="QHJ6"/>
      <c r="QHK6"/>
      <c r="QHL6"/>
      <c r="QHM6"/>
      <c r="QHN6"/>
      <c r="QHO6"/>
      <c r="QHP6"/>
      <c r="QHQ6"/>
      <c r="QHR6"/>
      <c r="QHS6"/>
      <c r="QHT6"/>
      <c r="QHU6"/>
      <c r="QHV6"/>
      <c r="QHW6"/>
      <c r="QHX6"/>
      <c r="QHY6"/>
      <c r="QHZ6"/>
      <c r="QIA6"/>
      <c r="QIB6"/>
      <c r="QIC6"/>
      <c r="QID6"/>
      <c r="QIE6"/>
      <c r="QIF6"/>
      <c r="QIG6"/>
      <c r="QIH6"/>
      <c r="QII6"/>
      <c r="QIJ6"/>
      <c r="QIK6"/>
      <c r="QIL6"/>
      <c r="QIM6"/>
      <c r="QIN6"/>
      <c r="QIO6"/>
      <c r="QIP6"/>
      <c r="QIQ6"/>
      <c r="QIR6"/>
      <c r="QIS6"/>
      <c r="QIT6"/>
      <c r="QIU6"/>
      <c r="QIV6"/>
      <c r="QIW6"/>
      <c r="QIX6"/>
      <c r="QIY6"/>
      <c r="QIZ6"/>
      <c r="QJA6"/>
      <c r="QJB6"/>
      <c r="QJC6"/>
      <c r="QJD6"/>
      <c r="QJE6"/>
      <c r="QJF6"/>
      <c r="QJG6"/>
      <c r="QJH6"/>
      <c r="QJI6"/>
      <c r="QJJ6"/>
      <c r="QJK6"/>
      <c r="QJL6"/>
      <c r="QJM6"/>
      <c r="QJN6"/>
      <c r="QJO6"/>
      <c r="QJP6"/>
      <c r="QJQ6"/>
      <c r="QJR6"/>
      <c r="QJS6"/>
      <c r="QJT6"/>
      <c r="QJU6"/>
      <c r="QJV6"/>
      <c r="QJW6"/>
      <c r="QJX6"/>
      <c r="QJY6"/>
      <c r="QJZ6"/>
      <c r="QKA6"/>
      <c r="QKB6"/>
      <c r="QKC6"/>
      <c r="QKD6"/>
      <c r="QKE6"/>
      <c r="QKF6"/>
      <c r="QKG6"/>
      <c r="QKH6"/>
      <c r="QKI6"/>
      <c r="QKJ6"/>
      <c r="QKK6"/>
      <c r="QKL6"/>
      <c r="QKM6"/>
      <c r="QKN6"/>
      <c r="QKO6"/>
      <c r="QKP6"/>
      <c r="QKQ6"/>
      <c r="QKR6"/>
      <c r="QKS6"/>
      <c r="QKT6"/>
      <c r="QKU6"/>
      <c r="QKV6"/>
      <c r="QKW6"/>
      <c r="QKX6"/>
      <c r="QKY6"/>
      <c r="QKZ6"/>
      <c r="QLA6"/>
      <c r="QLB6"/>
      <c r="QLC6"/>
      <c r="QLD6"/>
      <c r="QLE6"/>
      <c r="QLF6"/>
      <c r="QLG6"/>
      <c r="QLH6"/>
      <c r="QLI6"/>
      <c r="QLJ6"/>
      <c r="QLK6"/>
      <c r="QLL6"/>
      <c r="QLM6"/>
      <c r="QLN6"/>
      <c r="QLO6"/>
      <c r="QLP6"/>
      <c r="QLQ6"/>
      <c r="QLR6"/>
      <c r="QLS6"/>
      <c r="QLT6"/>
      <c r="QLU6"/>
      <c r="QLV6"/>
      <c r="QLW6"/>
      <c r="QLX6"/>
      <c r="QLY6"/>
      <c r="QLZ6"/>
      <c r="QMA6"/>
      <c r="QMB6"/>
      <c r="QMC6"/>
      <c r="QMD6"/>
      <c r="QME6"/>
      <c r="QMF6"/>
      <c r="QMG6"/>
      <c r="QMH6"/>
      <c r="QMI6"/>
      <c r="QMJ6"/>
      <c r="QMK6"/>
      <c r="QML6"/>
      <c r="QMM6"/>
      <c r="QMN6"/>
      <c r="QMO6"/>
      <c r="QMP6"/>
      <c r="QMQ6"/>
      <c r="QMR6"/>
      <c r="QMS6"/>
      <c r="QMT6"/>
      <c r="QMU6"/>
      <c r="QMV6"/>
      <c r="QMW6"/>
      <c r="QMX6"/>
      <c r="QMY6"/>
      <c r="QMZ6"/>
      <c r="QNA6"/>
      <c r="QNB6"/>
      <c r="QNC6"/>
      <c r="QND6"/>
      <c r="QNE6"/>
      <c r="QNF6"/>
      <c r="QNG6"/>
      <c r="QNH6"/>
      <c r="QNI6"/>
      <c r="QNJ6"/>
      <c r="QNK6"/>
      <c r="QNL6"/>
      <c r="QNM6"/>
      <c r="QNN6"/>
      <c r="QNO6"/>
      <c r="QNP6"/>
      <c r="QNQ6"/>
      <c r="QNR6"/>
      <c r="QNS6"/>
      <c r="QNT6"/>
      <c r="QNU6"/>
      <c r="QNV6"/>
      <c r="QNW6"/>
      <c r="QNX6"/>
      <c r="QNY6"/>
      <c r="QNZ6"/>
      <c r="QOA6"/>
      <c r="QOB6"/>
      <c r="QOC6"/>
      <c r="QOD6"/>
      <c r="QOE6"/>
      <c r="QOF6"/>
      <c r="QOG6"/>
      <c r="QOH6"/>
      <c r="QOI6"/>
      <c r="QOJ6"/>
      <c r="QOK6"/>
      <c r="QOL6"/>
      <c r="QOM6"/>
      <c r="QON6"/>
      <c r="QOO6"/>
      <c r="QOP6"/>
      <c r="QOQ6"/>
      <c r="QOR6"/>
      <c r="QOS6"/>
      <c r="QOT6"/>
      <c r="QOU6"/>
      <c r="QOV6"/>
      <c r="QOW6"/>
      <c r="QOX6"/>
      <c r="QOY6"/>
      <c r="QOZ6"/>
      <c r="QPA6"/>
      <c r="QPB6"/>
      <c r="QPC6"/>
      <c r="QPD6"/>
      <c r="QPE6"/>
      <c r="QPF6"/>
      <c r="QPG6"/>
      <c r="QPH6"/>
      <c r="QPI6"/>
      <c r="QPJ6"/>
      <c r="QPK6"/>
      <c r="QPL6"/>
      <c r="QPM6"/>
      <c r="QPN6"/>
      <c r="QPO6"/>
      <c r="QPP6"/>
      <c r="QPQ6"/>
      <c r="QPR6"/>
      <c r="QPS6"/>
      <c r="QPT6"/>
      <c r="QPU6"/>
      <c r="QPV6"/>
      <c r="QPW6"/>
      <c r="QPX6"/>
      <c r="QPY6"/>
      <c r="QPZ6"/>
      <c r="QQA6"/>
      <c r="QQB6"/>
      <c r="QQC6"/>
      <c r="QQD6"/>
      <c r="QQE6"/>
      <c r="QQF6"/>
      <c r="QQG6"/>
      <c r="QQH6"/>
      <c r="QQI6"/>
      <c r="QQJ6"/>
      <c r="QQK6"/>
      <c r="QQL6"/>
      <c r="QQM6"/>
      <c r="QQN6"/>
      <c r="QQO6"/>
      <c r="QQP6"/>
      <c r="QQQ6"/>
      <c r="QQR6"/>
      <c r="QQS6"/>
      <c r="QQT6"/>
      <c r="QQU6"/>
      <c r="QQV6"/>
      <c r="QQW6"/>
      <c r="QQX6"/>
      <c r="QQY6"/>
      <c r="QQZ6"/>
      <c r="QRA6"/>
      <c r="QRB6"/>
      <c r="QRC6"/>
      <c r="QRD6"/>
      <c r="QRE6"/>
      <c r="QRF6"/>
      <c r="QRG6"/>
      <c r="QRH6"/>
      <c r="QRI6"/>
      <c r="QRJ6"/>
      <c r="QRK6"/>
      <c r="QRL6"/>
      <c r="QRM6"/>
      <c r="QRN6"/>
      <c r="QRO6"/>
      <c r="QRP6"/>
      <c r="QRQ6"/>
      <c r="QRR6"/>
      <c r="QRS6"/>
      <c r="QRT6"/>
      <c r="QRU6"/>
      <c r="QRV6"/>
      <c r="QRW6"/>
      <c r="QRX6"/>
      <c r="QRY6"/>
      <c r="QRZ6"/>
      <c r="QSA6"/>
      <c r="QSB6"/>
      <c r="QSC6"/>
      <c r="QSD6"/>
      <c r="QSE6"/>
      <c r="QSF6"/>
      <c r="QSG6"/>
      <c r="QSH6"/>
      <c r="QSI6"/>
      <c r="QSJ6"/>
      <c r="QSK6"/>
      <c r="QSL6"/>
      <c r="QSM6"/>
      <c r="QSN6"/>
      <c r="QSO6"/>
      <c r="QSP6"/>
      <c r="QSQ6"/>
      <c r="QSR6"/>
      <c r="QSS6"/>
      <c r="QST6"/>
      <c r="QSU6"/>
      <c r="QSV6"/>
      <c r="QSW6"/>
      <c r="QSX6"/>
      <c r="QSY6"/>
      <c r="QSZ6"/>
      <c r="QTA6"/>
      <c r="QTB6"/>
      <c r="QTC6"/>
      <c r="QTD6"/>
      <c r="QTE6"/>
      <c r="QTF6"/>
      <c r="QTG6"/>
      <c r="QTH6"/>
      <c r="QTI6"/>
      <c r="QTJ6"/>
      <c r="QTK6"/>
      <c r="QTL6"/>
      <c r="QTM6"/>
      <c r="QTN6"/>
      <c r="QTO6"/>
      <c r="QTP6"/>
      <c r="QTQ6"/>
      <c r="QTR6"/>
      <c r="QTS6"/>
      <c r="QTT6"/>
      <c r="QTU6"/>
      <c r="QTV6"/>
      <c r="QTW6"/>
      <c r="QTX6"/>
      <c r="QTY6"/>
      <c r="QTZ6"/>
      <c r="QUA6"/>
      <c r="QUB6"/>
      <c r="QUC6"/>
      <c r="QUD6"/>
      <c r="QUE6"/>
      <c r="QUF6"/>
      <c r="QUG6"/>
      <c r="QUH6"/>
      <c r="QUI6"/>
      <c r="QUJ6"/>
      <c r="QUK6"/>
      <c r="QUL6"/>
      <c r="QUM6"/>
      <c r="QUN6"/>
      <c r="QUO6"/>
      <c r="QUP6"/>
      <c r="QUQ6"/>
      <c r="QUR6"/>
      <c r="QUS6"/>
      <c r="QUT6"/>
      <c r="QUU6"/>
      <c r="QUV6"/>
      <c r="QUW6"/>
      <c r="QUX6"/>
      <c r="QUY6"/>
      <c r="QUZ6"/>
      <c r="QVA6"/>
      <c r="QVB6"/>
      <c r="QVC6"/>
      <c r="QVD6"/>
      <c r="QVE6"/>
      <c r="QVF6"/>
      <c r="QVG6"/>
      <c r="QVH6"/>
      <c r="QVI6"/>
      <c r="QVJ6"/>
      <c r="QVK6"/>
      <c r="QVL6"/>
      <c r="QVM6"/>
      <c r="QVN6"/>
      <c r="QVO6"/>
      <c r="QVP6"/>
      <c r="QVQ6"/>
      <c r="QVR6"/>
      <c r="QVS6"/>
      <c r="QVT6"/>
      <c r="QVU6"/>
      <c r="QVV6"/>
      <c r="QVW6"/>
      <c r="QVX6"/>
      <c r="QVY6"/>
      <c r="QVZ6"/>
      <c r="QWA6"/>
      <c r="QWB6"/>
      <c r="QWC6"/>
      <c r="QWD6"/>
      <c r="QWE6"/>
      <c r="QWF6"/>
      <c r="QWG6"/>
      <c r="QWH6"/>
      <c r="QWI6"/>
      <c r="QWJ6"/>
      <c r="QWK6"/>
      <c r="QWL6"/>
      <c r="QWM6"/>
      <c r="QWN6"/>
      <c r="QWO6"/>
      <c r="QWP6"/>
      <c r="QWQ6"/>
      <c r="QWR6"/>
      <c r="QWS6"/>
      <c r="QWT6"/>
      <c r="QWU6"/>
      <c r="QWV6"/>
      <c r="QWW6"/>
      <c r="QWX6"/>
      <c r="QWY6"/>
      <c r="QWZ6"/>
      <c r="QXA6"/>
      <c r="QXB6"/>
      <c r="QXC6"/>
      <c r="QXD6"/>
      <c r="QXE6"/>
      <c r="QXF6"/>
      <c r="QXG6"/>
      <c r="QXH6"/>
      <c r="QXI6"/>
      <c r="QXJ6"/>
      <c r="QXK6"/>
      <c r="QXL6"/>
      <c r="QXM6"/>
      <c r="QXN6"/>
      <c r="QXO6"/>
      <c r="QXP6"/>
      <c r="QXQ6"/>
      <c r="QXR6"/>
      <c r="QXS6"/>
      <c r="QXT6"/>
      <c r="QXU6"/>
      <c r="QXV6"/>
      <c r="QXW6"/>
      <c r="QXX6"/>
      <c r="QXY6"/>
      <c r="QXZ6"/>
      <c r="QYA6"/>
      <c r="QYB6"/>
      <c r="QYC6"/>
      <c r="QYD6"/>
      <c r="QYE6"/>
      <c r="QYF6"/>
      <c r="QYG6"/>
      <c r="QYH6"/>
      <c r="QYI6"/>
      <c r="QYJ6"/>
      <c r="QYK6"/>
      <c r="QYL6"/>
      <c r="QYM6"/>
      <c r="QYN6"/>
      <c r="QYO6"/>
      <c r="QYP6"/>
      <c r="QYQ6"/>
      <c r="QYR6"/>
      <c r="QYS6"/>
      <c r="QYT6"/>
      <c r="QYU6"/>
      <c r="QYV6"/>
      <c r="QYW6"/>
      <c r="QYX6"/>
      <c r="QYY6"/>
      <c r="QYZ6"/>
      <c r="QZA6"/>
      <c r="QZB6"/>
      <c r="QZC6"/>
      <c r="QZD6"/>
      <c r="QZE6"/>
      <c r="QZF6"/>
      <c r="QZG6"/>
      <c r="QZH6"/>
      <c r="QZI6"/>
      <c r="QZJ6"/>
      <c r="QZK6"/>
      <c r="QZL6"/>
      <c r="QZM6"/>
      <c r="QZN6"/>
      <c r="QZO6"/>
      <c r="QZP6"/>
      <c r="QZQ6"/>
      <c r="QZR6"/>
      <c r="QZS6"/>
      <c r="QZT6"/>
      <c r="QZU6"/>
      <c r="QZV6"/>
      <c r="QZW6"/>
      <c r="QZX6"/>
      <c r="QZY6"/>
      <c r="QZZ6"/>
      <c r="RAA6"/>
      <c r="RAB6"/>
      <c r="RAC6"/>
      <c r="RAD6"/>
      <c r="RAE6"/>
      <c r="RAF6"/>
      <c r="RAG6"/>
      <c r="RAH6"/>
      <c r="RAI6"/>
      <c r="RAJ6"/>
      <c r="RAK6"/>
      <c r="RAL6"/>
      <c r="RAM6"/>
      <c r="RAN6"/>
      <c r="RAO6"/>
      <c r="RAP6"/>
      <c r="RAQ6"/>
      <c r="RAR6"/>
      <c r="RAS6"/>
      <c r="RAT6"/>
      <c r="RAU6"/>
      <c r="RAV6"/>
      <c r="RAW6"/>
      <c r="RAX6"/>
      <c r="RAY6"/>
      <c r="RAZ6"/>
      <c r="RBA6"/>
      <c r="RBB6"/>
      <c r="RBC6"/>
      <c r="RBD6"/>
      <c r="RBE6"/>
      <c r="RBF6"/>
      <c r="RBG6"/>
      <c r="RBH6"/>
      <c r="RBI6"/>
      <c r="RBJ6"/>
      <c r="RBK6"/>
      <c r="RBL6"/>
      <c r="RBM6"/>
      <c r="RBN6"/>
      <c r="RBO6"/>
      <c r="RBP6"/>
      <c r="RBQ6"/>
      <c r="RBR6"/>
      <c r="RBS6"/>
      <c r="RBT6"/>
      <c r="RBU6"/>
      <c r="RBV6"/>
      <c r="RBW6"/>
      <c r="RBX6"/>
      <c r="RBY6"/>
      <c r="RBZ6"/>
      <c r="RCA6"/>
      <c r="RCB6"/>
      <c r="RCC6"/>
      <c r="RCD6"/>
      <c r="RCE6"/>
      <c r="RCF6"/>
      <c r="RCG6"/>
      <c r="RCH6"/>
      <c r="RCI6"/>
      <c r="RCJ6"/>
      <c r="RCK6"/>
      <c r="RCL6"/>
      <c r="RCM6"/>
      <c r="RCN6"/>
      <c r="RCO6"/>
      <c r="RCP6"/>
      <c r="RCQ6"/>
      <c r="RCR6"/>
      <c r="RCS6"/>
      <c r="RCT6"/>
      <c r="RCU6"/>
      <c r="RCV6"/>
      <c r="RCW6"/>
      <c r="RCX6"/>
      <c r="RCY6"/>
      <c r="RCZ6"/>
      <c r="RDA6"/>
      <c r="RDB6"/>
      <c r="RDC6"/>
      <c r="RDD6"/>
      <c r="RDE6"/>
      <c r="RDF6"/>
      <c r="RDG6"/>
      <c r="RDH6"/>
      <c r="RDI6"/>
      <c r="RDJ6"/>
      <c r="RDK6"/>
      <c r="RDL6"/>
      <c r="RDM6"/>
      <c r="RDN6"/>
      <c r="RDO6"/>
      <c r="RDP6"/>
      <c r="RDQ6"/>
      <c r="RDR6"/>
      <c r="RDS6"/>
      <c r="RDT6"/>
      <c r="RDU6"/>
      <c r="RDV6"/>
      <c r="RDW6"/>
      <c r="RDX6"/>
      <c r="RDY6"/>
      <c r="RDZ6"/>
      <c r="REA6"/>
      <c r="REB6"/>
      <c r="REC6"/>
      <c r="RED6"/>
      <c r="REE6"/>
      <c r="REF6"/>
      <c r="REG6"/>
      <c r="REH6"/>
      <c r="REI6"/>
      <c r="REJ6"/>
      <c r="REK6"/>
      <c r="REL6"/>
      <c r="REM6"/>
      <c r="REN6"/>
      <c r="REO6"/>
      <c r="REP6"/>
      <c r="REQ6"/>
      <c r="RER6"/>
      <c r="RES6"/>
      <c r="RET6"/>
      <c r="REU6"/>
      <c r="REV6"/>
      <c r="REW6"/>
      <c r="REX6"/>
      <c r="REY6"/>
      <c r="REZ6"/>
      <c r="RFA6"/>
      <c r="RFB6"/>
      <c r="RFC6"/>
      <c r="RFD6"/>
      <c r="RFE6"/>
      <c r="RFF6"/>
      <c r="RFG6"/>
      <c r="RFH6"/>
      <c r="RFI6"/>
      <c r="RFJ6"/>
      <c r="RFK6"/>
      <c r="RFL6"/>
      <c r="RFM6"/>
      <c r="RFN6"/>
      <c r="RFO6"/>
      <c r="RFP6"/>
      <c r="RFQ6"/>
      <c r="RFR6"/>
      <c r="RFS6"/>
      <c r="RFT6"/>
      <c r="RFU6"/>
      <c r="RFV6"/>
      <c r="RFW6"/>
      <c r="RFX6"/>
      <c r="RFY6"/>
      <c r="RFZ6"/>
      <c r="RGA6"/>
      <c r="RGB6"/>
      <c r="RGC6"/>
      <c r="RGD6"/>
      <c r="RGE6"/>
      <c r="RGF6"/>
      <c r="RGG6"/>
      <c r="RGH6"/>
      <c r="RGI6"/>
      <c r="RGJ6"/>
      <c r="RGK6"/>
      <c r="RGL6"/>
      <c r="RGM6"/>
      <c r="RGN6"/>
      <c r="RGO6"/>
      <c r="RGP6"/>
      <c r="RGQ6"/>
      <c r="RGR6"/>
      <c r="RGS6"/>
      <c r="RGT6"/>
      <c r="RGU6"/>
      <c r="RGV6"/>
      <c r="RGW6"/>
      <c r="RGX6"/>
      <c r="RGY6"/>
      <c r="RGZ6"/>
      <c r="RHA6"/>
      <c r="RHB6"/>
      <c r="RHC6"/>
      <c r="RHD6"/>
      <c r="RHE6"/>
      <c r="RHF6"/>
      <c r="RHG6"/>
      <c r="RHH6"/>
      <c r="RHI6"/>
      <c r="RHJ6"/>
      <c r="RHK6"/>
      <c r="RHL6"/>
      <c r="RHM6"/>
      <c r="RHN6"/>
      <c r="RHO6"/>
      <c r="RHP6"/>
      <c r="RHQ6"/>
      <c r="RHR6"/>
      <c r="RHS6"/>
      <c r="RHT6"/>
      <c r="RHU6"/>
      <c r="RHV6"/>
      <c r="RHW6"/>
      <c r="RHX6"/>
      <c r="RHY6"/>
      <c r="RHZ6"/>
      <c r="RIA6"/>
      <c r="RIB6"/>
      <c r="RIC6"/>
      <c r="RID6"/>
      <c r="RIE6"/>
      <c r="RIF6"/>
      <c r="RIG6"/>
      <c r="RIH6"/>
      <c r="RII6"/>
      <c r="RIJ6"/>
      <c r="RIK6"/>
      <c r="RIL6"/>
      <c r="RIM6"/>
      <c r="RIN6"/>
      <c r="RIO6"/>
      <c r="RIP6"/>
      <c r="RIQ6"/>
      <c r="RIR6"/>
      <c r="RIS6"/>
      <c r="RIT6"/>
      <c r="RIU6"/>
      <c r="RIV6"/>
      <c r="RIW6"/>
      <c r="RIX6"/>
      <c r="RIY6"/>
      <c r="RIZ6"/>
      <c r="RJA6"/>
      <c r="RJB6"/>
      <c r="RJC6"/>
      <c r="RJD6"/>
      <c r="RJE6"/>
      <c r="RJF6"/>
      <c r="RJG6"/>
      <c r="RJH6"/>
      <c r="RJI6"/>
      <c r="RJJ6"/>
      <c r="RJK6"/>
      <c r="RJL6"/>
      <c r="RJM6"/>
      <c r="RJN6"/>
      <c r="RJO6"/>
      <c r="RJP6"/>
      <c r="RJQ6"/>
      <c r="RJR6"/>
      <c r="RJS6"/>
      <c r="RJT6"/>
      <c r="RJU6"/>
      <c r="RJV6"/>
      <c r="RJW6"/>
      <c r="RJX6"/>
      <c r="RJY6"/>
      <c r="RJZ6"/>
      <c r="RKA6"/>
      <c r="RKB6"/>
      <c r="RKC6"/>
      <c r="RKD6"/>
      <c r="RKE6"/>
      <c r="RKF6"/>
      <c r="RKG6"/>
      <c r="RKH6"/>
      <c r="RKI6"/>
      <c r="RKJ6"/>
      <c r="RKK6"/>
      <c r="RKL6"/>
      <c r="RKM6"/>
      <c r="RKN6"/>
      <c r="RKO6"/>
      <c r="RKP6"/>
      <c r="RKQ6"/>
      <c r="RKR6"/>
      <c r="RKS6"/>
      <c r="RKT6"/>
      <c r="RKU6"/>
      <c r="RKV6"/>
      <c r="RKW6"/>
      <c r="RKX6"/>
      <c r="RKY6"/>
      <c r="RKZ6"/>
      <c r="RLA6"/>
      <c r="RLB6"/>
      <c r="RLC6"/>
      <c r="RLD6"/>
      <c r="RLE6"/>
      <c r="RLF6"/>
      <c r="RLG6"/>
      <c r="RLH6"/>
      <c r="RLI6"/>
      <c r="RLJ6"/>
      <c r="RLK6"/>
      <c r="RLL6"/>
      <c r="RLM6"/>
      <c r="RLN6"/>
      <c r="RLO6"/>
      <c r="RLP6"/>
      <c r="RLQ6"/>
      <c r="RLR6"/>
      <c r="RLS6"/>
      <c r="RLT6"/>
      <c r="RLU6"/>
      <c r="RLV6"/>
      <c r="RLW6"/>
      <c r="RLX6"/>
      <c r="RLY6"/>
      <c r="RLZ6"/>
      <c r="RMA6"/>
      <c r="RMB6"/>
      <c r="RMC6"/>
      <c r="RMD6"/>
      <c r="RME6"/>
      <c r="RMF6"/>
      <c r="RMG6"/>
      <c r="RMH6"/>
      <c r="RMI6"/>
      <c r="RMJ6"/>
      <c r="RMK6"/>
      <c r="RML6"/>
      <c r="RMM6"/>
      <c r="RMN6"/>
      <c r="RMO6"/>
      <c r="RMP6"/>
      <c r="RMQ6"/>
      <c r="RMR6"/>
      <c r="RMS6"/>
      <c r="RMT6"/>
      <c r="RMU6"/>
      <c r="RMV6"/>
      <c r="RMW6"/>
      <c r="RMX6"/>
      <c r="RMY6"/>
      <c r="RMZ6"/>
      <c r="RNA6"/>
      <c r="RNB6"/>
      <c r="RNC6"/>
      <c r="RND6"/>
      <c r="RNE6"/>
      <c r="RNF6"/>
      <c r="RNG6"/>
      <c r="RNH6"/>
      <c r="RNI6"/>
      <c r="RNJ6"/>
      <c r="RNK6"/>
      <c r="RNL6"/>
      <c r="RNM6"/>
      <c r="RNN6"/>
      <c r="RNO6"/>
      <c r="RNP6"/>
      <c r="RNQ6"/>
      <c r="RNR6"/>
      <c r="RNS6"/>
      <c r="RNT6"/>
      <c r="RNU6"/>
      <c r="RNV6"/>
      <c r="RNW6"/>
      <c r="RNX6"/>
      <c r="RNY6"/>
      <c r="RNZ6"/>
      <c r="ROA6"/>
      <c r="ROB6"/>
      <c r="ROC6"/>
      <c r="ROD6"/>
      <c r="ROE6"/>
      <c r="ROF6"/>
      <c r="ROG6"/>
      <c r="ROH6"/>
      <c r="ROI6"/>
      <c r="ROJ6"/>
      <c r="ROK6"/>
      <c r="ROL6"/>
      <c r="ROM6"/>
      <c r="RON6"/>
      <c r="ROO6"/>
      <c r="ROP6"/>
      <c r="ROQ6"/>
      <c r="ROR6"/>
      <c r="ROS6"/>
      <c r="ROT6"/>
      <c r="ROU6"/>
      <c r="ROV6"/>
      <c r="ROW6"/>
      <c r="ROX6"/>
      <c r="ROY6"/>
      <c r="ROZ6"/>
      <c r="RPA6"/>
      <c r="RPB6"/>
      <c r="RPC6"/>
      <c r="RPD6"/>
      <c r="RPE6"/>
      <c r="RPF6"/>
      <c r="RPG6"/>
      <c r="RPH6"/>
      <c r="RPI6"/>
      <c r="RPJ6"/>
      <c r="RPK6"/>
      <c r="RPL6"/>
      <c r="RPM6"/>
      <c r="RPN6"/>
      <c r="RPO6"/>
      <c r="RPP6"/>
      <c r="RPQ6"/>
      <c r="RPR6"/>
      <c r="RPS6"/>
      <c r="RPT6"/>
      <c r="RPU6"/>
      <c r="RPV6"/>
      <c r="RPW6"/>
      <c r="RPX6"/>
      <c r="RPY6"/>
      <c r="RPZ6"/>
      <c r="RQA6"/>
      <c r="RQB6"/>
      <c r="RQC6"/>
      <c r="RQD6"/>
      <c r="RQE6"/>
      <c r="RQF6"/>
      <c r="RQG6"/>
      <c r="RQH6"/>
      <c r="RQI6"/>
      <c r="RQJ6"/>
      <c r="RQK6"/>
      <c r="RQL6"/>
      <c r="RQM6"/>
      <c r="RQN6"/>
      <c r="RQO6"/>
      <c r="RQP6"/>
      <c r="RQQ6"/>
      <c r="RQR6"/>
      <c r="RQS6"/>
      <c r="RQT6"/>
      <c r="RQU6"/>
      <c r="RQV6"/>
      <c r="RQW6"/>
      <c r="RQX6"/>
      <c r="RQY6"/>
      <c r="RQZ6"/>
      <c r="RRA6"/>
      <c r="RRB6"/>
      <c r="RRC6"/>
      <c r="RRD6"/>
      <c r="RRE6"/>
      <c r="RRF6"/>
      <c r="RRG6"/>
      <c r="RRH6"/>
      <c r="RRI6"/>
      <c r="RRJ6"/>
      <c r="RRK6"/>
      <c r="RRL6"/>
      <c r="RRM6"/>
      <c r="RRN6"/>
      <c r="RRO6"/>
      <c r="RRP6"/>
      <c r="RRQ6"/>
      <c r="RRR6"/>
      <c r="RRS6"/>
      <c r="RRT6"/>
      <c r="RRU6"/>
      <c r="RRV6"/>
      <c r="RRW6"/>
      <c r="RRX6"/>
      <c r="RRY6"/>
      <c r="RRZ6"/>
      <c r="RSA6"/>
      <c r="RSB6"/>
      <c r="RSC6"/>
      <c r="RSD6"/>
      <c r="RSE6"/>
      <c r="RSF6"/>
      <c r="RSG6"/>
      <c r="RSH6"/>
      <c r="RSI6"/>
      <c r="RSJ6"/>
      <c r="RSK6"/>
      <c r="RSL6"/>
      <c r="RSM6"/>
      <c r="RSN6"/>
      <c r="RSO6"/>
      <c r="RSP6"/>
      <c r="RSQ6"/>
      <c r="RSR6"/>
      <c r="RSS6"/>
      <c r="RST6"/>
      <c r="RSU6"/>
      <c r="RSV6"/>
      <c r="RSW6"/>
      <c r="RSX6"/>
      <c r="RSY6"/>
      <c r="RSZ6"/>
      <c r="RTA6"/>
      <c r="RTB6"/>
      <c r="RTC6"/>
      <c r="RTD6"/>
      <c r="RTE6"/>
      <c r="RTF6"/>
      <c r="RTG6"/>
      <c r="RTH6"/>
      <c r="RTI6"/>
      <c r="RTJ6"/>
      <c r="RTK6"/>
      <c r="RTL6"/>
      <c r="RTM6"/>
      <c r="RTN6"/>
      <c r="RTO6"/>
      <c r="RTP6"/>
      <c r="RTQ6"/>
      <c r="RTR6"/>
      <c r="RTS6"/>
      <c r="RTT6"/>
      <c r="RTU6"/>
      <c r="RTV6"/>
      <c r="RTW6"/>
      <c r="RTX6"/>
      <c r="RTY6"/>
      <c r="RTZ6"/>
      <c r="RUA6"/>
      <c r="RUB6"/>
      <c r="RUC6"/>
      <c r="RUD6"/>
      <c r="RUE6"/>
      <c r="RUF6"/>
      <c r="RUG6"/>
      <c r="RUH6"/>
      <c r="RUI6"/>
      <c r="RUJ6"/>
      <c r="RUK6"/>
      <c r="RUL6"/>
      <c r="RUM6"/>
      <c r="RUN6"/>
      <c r="RUO6"/>
      <c r="RUP6"/>
      <c r="RUQ6"/>
      <c r="RUR6"/>
      <c r="RUS6"/>
      <c r="RUT6"/>
      <c r="RUU6"/>
      <c r="RUV6"/>
      <c r="RUW6"/>
      <c r="RUX6"/>
      <c r="RUY6"/>
      <c r="RUZ6"/>
      <c r="RVA6"/>
      <c r="RVB6"/>
      <c r="RVC6"/>
      <c r="RVD6"/>
      <c r="RVE6"/>
      <c r="RVF6"/>
      <c r="RVG6"/>
      <c r="RVH6"/>
      <c r="RVI6"/>
      <c r="RVJ6"/>
      <c r="RVK6"/>
      <c r="RVL6"/>
      <c r="RVM6"/>
      <c r="RVN6"/>
      <c r="RVO6"/>
      <c r="RVP6"/>
      <c r="RVQ6"/>
      <c r="RVR6"/>
      <c r="RVS6"/>
      <c r="RVT6"/>
      <c r="RVU6"/>
      <c r="RVV6"/>
      <c r="RVW6"/>
      <c r="RVX6"/>
      <c r="RVY6"/>
      <c r="RVZ6"/>
      <c r="RWA6"/>
      <c r="RWB6"/>
      <c r="RWC6"/>
      <c r="RWD6"/>
      <c r="RWE6"/>
      <c r="RWF6"/>
      <c r="RWG6"/>
      <c r="RWH6"/>
      <c r="RWI6"/>
      <c r="RWJ6"/>
      <c r="RWK6"/>
      <c r="RWL6"/>
      <c r="RWM6"/>
      <c r="RWN6"/>
      <c r="RWO6"/>
      <c r="RWP6"/>
      <c r="RWQ6"/>
      <c r="RWR6"/>
      <c r="RWS6"/>
      <c r="RWT6"/>
      <c r="RWU6"/>
      <c r="RWV6"/>
      <c r="RWW6"/>
      <c r="RWX6"/>
      <c r="RWY6"/>
      <c r="RWZ6"/>
      <c r="RXA6"/>
      <c r="RXB6"/>
      <c r="RXC6"/>
      <c r="RXD6"/>
      <c r="RXE6"/>
      <c r="RXF6"/>
      <c r="RXG6"/>
      <c r="RXH6"/>
      <c r="RXI6"/>
      <c r="RXJ6"/>
      <c r="RXK6"/>
      <c r="RXL6"/>
      <c r="RXM6"/>
      <c r="RXN6"/>
      <c r="RXO6"/>
      <c r="RXP6"/>
      <c r="RXQ6"/>
      <c r="RXR6"/>
      <c r="RXS6"/>
      <c r="RXT6"/>
      <c r="RXU6"/>
      <c r="RXV6"/>
      <c r="RXW6"/>
      <c r="RXX6"/>
      <c r="RXY6"/>
      <c r="RXZ6"/>
      <c r="RYA6"/>
      <c r="RYB6"/>
      <c r="RYC6"/>
      <c r="RYD6"/>
      <c r="RYE6"/>
      <c r="RYF6"/>
      <c r="RYG6"/>
      <c r="RYH6"/>
      <c r="RYI6"/>
      <c r="RYJ6"/>
      <c r="RYK6"/>
      <c r="RYL6"/>
      <c r="RYM6"/>
      <c r="RYN6"/>
      <c r="RYO6"/>
      <c r="RYP6"/>
      <c r="RYQ6"/>
      <c r="RYR6"/>
      <c r="RYS6"/>
      <c r="RYT6"/>
      <c r="RYU6"/>
      <c r="RYV6"/>
      <c r="RYW6"/>
      <c r="RYX6"/>
      <c r="RYY6"/>
      <c r="RYZ6"/>
      <c r="RZA6"/>
      <c r="RZB6"/>
      <c r="RZC6"/>
      <c r="RZD6"/>
      <c r="RZE6"/>
      <c r="RZF6"/>
      <c r="RZG6"/>
      <c r="RZH6"/>
      <c r="RZI6"/>
      <c r="RZJ6"/>
      <c r="RZK6"/>
      <c r="RZL6"/>
      <c r="RZM6"/>
      <c r="RZN6"/>
      <c r="RZO6"/>
      <c r="RZP6"/>
      <c r="RZQ6"/>
      <c r="RZR6"/>
      <c r="RZS6"/>
      <c r="RZT6"/>
      <c r="RZU6"/>
      <c r="RZV6"/>
      <c r="RZW6"/>
      <c r="RZX6"/>
      <c r="RZY6"/>
      <c r="RZZ6"/>
      <c r="SAA6"/>
      <c r="SAB6"/>
      <c r="SAC6"/>
      <c r="SAD6"/>
      <c r="SAE6"/>
      <c r="SAF6"/>
      <c r="SAG6"/>
      <c r="SAH6"/>
      <c r="SAI6"/>
      <c r="SAJ6"/>
      <c r="SAK6"/>
      <c r="SAL6"/>
      <c r="SAM6"/>
      <c r="SAN6"/>
      <c r="SAO6"/>
      <c r="SAP6"/>
      <c r="SAQ6"/>
      <c r="SAR6"/>
      <c r="SAS6"/>
      <c r="SAT6"/>
      <c r="SAU6"/>
      <c r="SAV6"/>
      <c r="SAW6"/>
      <c r="SAX6"/>
      <c r="SAY6"/>
      <c r="SAZ6"/>
      <c r="SBA6"/>
      <c r="SBB6"/>
      <c r="SBC6"/>
      <c r="SBD6"/>
      <c r="SBE6"/>
      <c r="SBF6"/>
      <c r="SBG6"/>
      <c r="SBH6"/>
      <c r="SBI6"/>
      <c r="SBJ6"/>
      <c r="SBK6"/>
      <c r="SBL6"/>
      <c r="SBM6"/>
      <c r="SBN6"/>
      <c r="SBO6"/>
      <c r="SBP6"/>
      <c r="SBQ6"/>
      <c r="SBR6"/>
      <c r="SBS6"/>
      <c r="SBT6"/>
      <c r="SBU6"/>
      <c r="SBV6"/>
      <c r="SBW6"/>
      <c r="SBX6"/>
      <c r="SBY6"/>
      <c r="SBZ6"/>
      <c r="SCA6"/>
      <c r="SCB6"/>
      <c r="SCC6"/>
      <c r="SCD6"/>
      <c r="SCE6"/>
      <c r="SCF6"/>
      <c r="SCG6"/>
      <c r="SCH6"/>
      <c r="SCI6"/>
      <c r="SCJ6"/>
      <c r="SCK6"/>
      <c r="SCL6"/>
      <c r="SCM6"/>
      <c r="SCN6"/>
      <c r="SCO6"/>
      <c r="SCP6"/>
      <c r="SCQ6"/>
      <c r="SCR6"/>
      <c r="SCS6"/>
      <c r="SCT6"/>
      <c r="SCU6"/>
      <c r="SCV6"/>
      <c r="SCW6"/>
      <c r="SCX6"/>
      <c r="SCY6"/>
      <c r="SCZ6"/>
      <c r="SDA6"/>
      <c r="SDB6"/>
      <c r="SDC6"/>
      <c r="SDD6"/>
      <c r="SDE6"/>
      <c r="SDF6"/>
      <c r="SDG6"/>
      <c r="SDH6"/>
      <c r="SDI6"/>
      <c r="SDJ6"/>
      <c r="SDK6"/>
      <c r="SDL6"/>
      <c r="SDM6"/>
      <c r="SDN6"/>
      <c r="SDO6"/>
      <c r="SDP6"/>
      <c r="SDQ6"/>
      <c r="SDR6"/>
      <c r="SDS6"/>
      <c r="SDT6"/>
      <c r="SDU6"/>
      <c r="SDV6"/>
      <c r="SDW6"/>
      <c r="SDX6"/>
      <c r="SDY6"/>
      <c r="SDZ6"/>
      <c r="SEA6"/>
      <c r="SEB6"/>
      <c r="SEC6"/>
      <c r="SED6"/>
      <c r="SEE6"/>
      <c r="SEF6"/>
      <c r="SEG6"/>
      <c r="SEH6"/>
      <c r="SEI6"/>
      <c r="SEJ6"/>
      <c r="SEK6"/>
      <c r="SEL6"/>
      <c r="SEM6"/>
      <c r="SEN6"/>
      <c r="SEO6"/>
      <c r="SEP6"/>
      <c r="SEQ6"/>
      <c r="SER6"/>
      <c r="SES6"/>
      <c r="SET6"/>
      <c r="SEU6"/>
      <c r="SEV6"/>
      <c r="SEW6"/>
      <c r="SEX6"/>
      <c r="SEY6"/>
      <c r="SEZ6"/>
      <c r="SFA6"/>
      <c r="SFB6"/>
      <c r="SFC6"/>
      <c r="SFD6"/>
      <c r="SFE6"/>
      <c r="SFF6"/>
      <c r="SFG6"/>
      <c r="SFH6"/>
      <c r="SFI6"/>
      <c r="SFJ6"/>
      <c r="SFK6"/>
      <c r="SFL6"/>
      <c r="SFM6"/>
      <c r="SFN6"/>
      <c r="SFO6"/>
      <c r="SFP6"/>
      <c r="SFQ6"/>
      <c r="SFR6"/>
      <c r="SFS6"/>
      <c r="SFT6"/>
      <c r="SFU6"/>
      <c r="SFV6"/>
      <c r="SFW6"/>
      <c r="SFX6"/>
      <c r="SFY6"/>
      <c r="SFZ6"/>
      <c r="SGA6"/>
      <c r="SGB6"/>
      <c r="SGC6"/>
      <c r="SGD6"/>
      <c r="SGE6"/>
      <c r="SGF6"/>
      <c r="SGG6"/>
      <c r="SGH6"/>
      <c r="SGI6"/>
      <c r="SGJ6"/>
      <c r="SGK6"/>
      <c r="SGL6"/>
      <c r="SGM6"/>
      <c r="SGN6"/>
      <c r="SGO6"/>
      <c r="SGP6"/>
      <c r="SGQ6"/>
      <c r="SGR6"/>
      <c r="SGS6"/>
      <c r="SGT6"/>
      <c r="SGU6"/>
      <c r="SGV6"/>
      <c r="SGW6"/>
      <c r="SGX6"/>
      <c r="SGY6"/>
      <c r="SGZ6"/>
      <c r="SHA6"/>
      <c r="SHB6"/>
      <c r="SHC6"/>
      <c r="SHD6"/>
      <c r="SHE6"/>
      <c r="SHF6"/>
      <c r="SHG6"/>
      <c r="SHH6"/>
      <c r="SHI6"/>
      <c r="SHJ6"/>
      <c r="SHK6"/>
      <c r="SHL6"/>
      <c r="SHM6"/>
      <c r="SHN6"/>
      <c r="SHO6"/>
      <c r="SHP6"/>
      <c r="SHQ6"/>
      <c r="SHR6"/>
      <c r="SHS6"/>
      <c r="SHT6"/>
      <c r="SHU6"/>
      <c r="SHV6"/>
      <c r="SHW6"/>
      <c r="SHX6"/>
      <c r="SHY6"/>
      <c r="SHZ6"/>
      <c r="SIA6"/>
      <c r="SIB6"/>
      <c r="SIC6"/>
      <c r="SID6"/>
      <c r="SIE6"/>
      <c r="SIF6"/>
      <c r="SIG6"/>
      <c r="SIH6"/>
      <c r="SII6"/>
      <c r="SIJ6"/>
      <c r="SIK6"/>
      <c r="SIL6"/>
      <c r="SIM6"/>
      <c r="SIN6"/>
      <c r="SIO6"/>
      <c r="SIP6"/>
      <c r="SIQ6"/>
      <c r="SIR6"/>
      <c r="SIS6"/>
      <c r="SIT6"/>
      <c r="SIU6"/>
      <c r="SIV6"/>
      <c r="SIW6"/>
      <c r="SIX6"/>
      <c r="SIY6"/>
      <c r="SIZ6"/>
      <c r="SJA6"/>
      <c r="SJB6"/>
      <c r="SJC6"/>
      <c r="SJD6"/>
      <c r="SJE6"/>
      <c r="SJF6"/>
      <c r="SJG6"/>
      <c r="SJH6"/>
      <c r="SJI6"/>
      <c r="SJJ6"/>
      <c r="SJK6"/>
      <c r="SJL6"/>
      <c r="SJM6"/>
      <c r="SJN6"/>
      <c r="SJO6"/>
      <c r="SJP6"/>
      <c r="SJQ6"/>
      <c r="SJR6"/>
      <c r="SJS6"/>
      <c r="SJT6"/>
      <c r="SJU6"/>
      <c r="SJV6"/>
      <c r="SJW6"/>
      <c r="SJX6"/>
      <c r="SJY6"/>
      <c r="SJZ6"/>
      <c r="SKA6"/>
      <c r="SKB6"/>
      <c r="SKC6"/>
      <c r="SKD6"/>
      <c r="SKE6"/>
      <c r="SKF6"/>
      <c r="SKG6"/>
      <c r="SKH6"/>
      <c r="SKI6"/>
      <c r="SKJ6"/>
      <c r="SKK6"/>
      <c r="SKL6"/>
      <c r="SKM6"/>
      <c r="SKN6"/>
      <c r="SKO6"/>
      <c r="SKP6"/>
      <c r="SKQ6"/>
      <c r="SKR6"/>
      <c r="SKS6"/>
      <c r="SKT6"/>
      <c r="SKU6"/>
      <c r="SKV6"/>
      <c r="SKW6"/>
      <c r="SKX6"/>
      <c r="SKY6"/>
      <c r="SKZ6"/>
      <c r="SLA6"/>
      <c r="SLB6"/>
      <c r="SLC6"/>
      <c r="SLD6"/>
      <c r="SLE6"/>
      <c r="SLF6"/>
      <c r="SLG6"/>
      <c r="SLH6"/>
      <c r="SLI6"/>
      <c r="SLJ6"/>
      <c r="SLK6"/>
      <c r="SLL6"/>
      <c r="SLM6"/>
      <c r="SLN6"/>
      <c r="SLO6"/>
      <c r="SLP6"/>
      <c r="SLQ6"/>
      <c r="SLR6"/>
      <c r="SLS6"/>
      <c r="SLT6"/>
      <c r="SLU6"/>
      <c r="SLV6"/>
      <c r="SLW6"/>
      <c r="SLX6"/>
      <c r="SLY6"/>
      <c r="SLZ6"/>
      <c r="SMA6"/>
      <c r="SMB6"/>
      <c r="SMC6"/>
      <c r="SMD6"/>
      <c r="SME6"/>
      <c r="SMF6"/>
      <c r="SMG6"/>
      <c r="SMH6"/>
      <c r="SMI6"/>
      <c r="SMJ6"/>
      <c r="SMK6"/>
      <c r="SML6"/>
      <c r="SMM6"/>
      <c r="SMN6"/>
      <c r="SMO6"/>
      <c r="SMP6"/>
      <c r="SMQ6"/>
      <c r="SMR6"/>
      <c r="SMS6"/>
      <c r="SMT6"/>
      <c r="SMU6"/>
      <c r="SMV6"/>
      <c r="SMW6"/>
      <c r="SMX6"/>
      <c r="SMY6"/>
      <c r="SMZ6"/>
      <c r="SNA6"/>
      <c r="SNB6"/>
      <c r="SNC6"/>
      <c r="SND6"/>
      <c r="SNE6"/>
      <c r="SNF6"/>
      <c r="SNG6"/>
      <c r="SNH6"/>
      <c r="SNI6"/>
      <c r="SNJ6"/>
      <c r="SNK6"/>
      <c r="SNL6"/>
      <c r="SNM6"/>
      <c r="SNN6"/>
      <c r="SNO6"/>
      <c r="SNP6"/>
      <c r="SNQ6"/>
      <c r="SNR6"/>
      <c r="SNS6"/>
      <c r="SNT6"/>
      <c r="SNU6"/>
      <c r="SNV6"/>
      <c r="SNW6"/>
      <c r="SNX6"/>
      <c r="SNY6"/>
      <c r="SNZ6"/>
      <c r="SOA6"/>
      <c r="SOB6"/>
      <c r="SOC6"/>
      <c r="SOD6"/>
      <c r="SOE6"/>
      <c r="SOF6"/>
      <c r="SOG6"/>
      <c r="SOH6"/>
      <c r="SOI6"/>
      <c r="SOJ6"/>
      <c r="SOK6"/>
      <c r="SOL6"/>
      <c r="SOM6"/>
      <c r="SON6"/>
      <c r="SOO6"/>
      <c r="SOP6"/>
      <c r="SOQ6"/>
      <c r="SOR6"/>
      <c r="SOS6"/>
      <c r="SOT6"/>
      <c r="SOU6"/>
      <c r="SOV6"/>
      <c r="SOW6"/>
      <c r="SOX6"/>
      <c r="SOY6"/>
      <c r="SOZ6"/>
      <c r="SPA6"/>
      <c r="SPB6"/>
      <c r="SPC6"/>
      <c r="SPD6"/>
      <c r="SPE6"/>
      <c r="SPF6"/>
      <c r="SPG6"/>
      <c r="SPH6"/>
      <c r="SPI6"/>
      <c r="SPJ6"/>
      <c r="SPK6"/>
      <c r="SPL6"/>
      <c r="SPM6"/>
      <c r="SPN6"/>
      <c r="SPO6"/>
      <c r="SPP6"/>
      <c r="SPQ6"/>
      <c r="SPR6"/>
      <c r="SPS6"/>
      <c r="SPT6"/>
      <c r="SPU6"/>
      <c r="SPV6"/>
      <c r="SPW6"/>
      <c r="SPX6"/>
      <c r="SPY6"/>
      <c r="SPZ6"/>
      <c r="SQA6"/>
      <c r="SQB6"/>
      <c r="SQC6"/>
      <c r="SQD6"/>
      <c r="SQE6"/>
      <c r="SQF6"/>
      <c r="SQG6"/>
      <c r="SQH6"/>
      <c r="SQI6"/>
      <c r="SQJ6"/>
      <c r="SQK6"/>
      <c r="SQL6"/>
      <c r="SQM6"/>
      <c r="SQN6"/>
      <c r="SQO6"/>
      <c r="SQP6"/>
      <c r="SQQ6"/>
      <c r="SQR6"/>
      <c r="SQS6"/>
      <c r="SQT6"/>
      <c r="SQU6"/>
      <c r="SQV6"/>
      <c r="SQW6"/>
      <c r="SQX6"/>
      <c r="SQY6"/>
      <c r="SQZ6"/>
      <c r="SRA6"/>
      <c r="SRB6"/>
      <c r="SRC6"/>
      <c r="SRD6"/>
      <c r="SRE6"/>
      <c r="SRF6"/>
      <c r="SRG6"/>
      <c r="SRH6"/>
      <c r="SRI6"/>
      <c r="SRJ6"/>
      <c r="SRK6"/>
      <c r="SRL6"/>
      <c r="SRM6"/>
      <c r="SRN6"/>
      <c r="SRO6"/>
      <c r="SRP6"/>
      <c r="SRQ6"/>
      <c r="SRR6"/>
      <c r="SRS6"/>
      <c r="SRT6"/>
      <c r="SRU6"/>
      <c r="SRV6"/>
      <c r="SRW6"/>
      <c r="SRX6"/>
      <c r="SRY6"/>
      <c r="SRZ6"/>
      <c r="SSA6"/>
      <c r="SSB6"/>
      <c r="SSC6"/>
      <c r="SSD6"/>
      <c r="SSE6"/>
      <c r="SSF6"/>
      <c r="SSG6"/>
      <c r="SSH6"/>
      <c r="SSI6"/>
      <c r="SSJ6"/>
      <c r="SSK6"/>
      <c r="SSL6"/>
      <c r="SSM6"/>
      <c r="SSN6"/>
      <c r="SSO6"/>
      <c r="SSP6"/>
      <c r="SSQ6"/>
      <c r="SSR6"/>
      <c r="SSS6"/>
      <c r="SST6"/>
      <c r="SSU6"/>
      <c r="SSV6"/>
      <c r="SSW6"/>
      <c r="SSX6"/>
      <c r="SSY6"/>
      <c r="SSZ6"/>
      <c r="STA6"/>
      <c r="STB6"/>
      <c r="STC6"/>
      <c r="STD6"/>
      <c r="STE6"/>
      <c r="STF6"/>
      <c r="STG6"/>
      <c r="STH6"/>
      <c r="STI6"/>
      <c r="STJ6"/>
      <c r="STK6"/>
      <c r="STL6"/>
      <c r="STM6"/>
      <c r="STN6"/>
      <c r="STO6"/>
      <c r="STP6"/>
      <c r="STQ6"/>
      <c r="STR6"/>
      <c r="STS6"/>
      <c r="STT6"/>
      <c r="STU6"/>
      <c r="STV6"/>
      <c r="STW6"/>
      <c r="STX6"/>
      <c r="STY6"/>
      <c r="STZ6"/>
      <c r="SUA6"/>
      <c r="SUB6"/>
      <c r="SUC6"/>
      <c r="SUD6"/>
      <c r="SUE6"/>
      <c r="SUF6"/>
      <c r="SUG6"/>
      <c r="SUH6"/>
      <c r="SUI6"/>
      <c r="SUJ6"/>
      <c r="SUK6"/>
      <c r="SUL6"/>
      <c r="SUM6"/>
      <c r="SUN6"/>
      <c r="SUO6"/>
      <c r="SUP6"/>
      <c r="SUQ6"/>
      <c r="SUR6"/>
      <c r="SUS6"/>
      <c r="SUT6"/>
      <c r="SUU6"/>
      <c r="SUV6"/>
      <c r="SUW6"/>
      <c r="SUX6"/>
      <c r="SUY6"/>
      <c r="SUZ6"/>
      <c r="SVA6"/>
      <c r="SVB6"/>
      <c r="SVC6"/>
      <c r="SVD6"/>
      <c r="SVE6"/>
      <c r="SVF6"/>
      <c r="SVG6"/>
      <c r="SVH6"/>
      <c r="SVI6"/>
      <c r="SVJ6"/>
      <c r="SVK6"/>
      <c r="SVL6"/>
      <c r="SVM6"/>
      <c r="SVN6"/>
      <c r="SVO6"/>
      <c r="SVP6"/>
      <c r="SVQ6"/>
      <c r="SVR6"/>
      <c r="SVS6"/>
      <c r="SVT6"/>
      <c r="SVU6"/>
      <c r="SVV6"/>
      <c r="SVW6"/>
      <c r="SVX6"/>
      <c r="SVY6"/>
      <c r="SVZ6"/>
      <c r="SWA6"/>
      <c r="SWB6"/>
      <c r="SWC6"/>
      <c r="SWD6"/>
      <c r="SWE6"/>
      <c r="SWF6"/>
      <c r="SWG6"/>
      <c r="SWH6"/>
      <c r="SWI6"/>
      <c r="SWJ6"/>
      <c r="SWK6"/>
      <c r="SWL6"/>
      <c r="SWM6"/>
      <c r="SWN6"/>
      <c r="SWO6"/>
      <c r="SWP6"/>
      <c r="SWQ6"/>
      <c r="SWR6"/>
      <c r="SWS6"/>
      <c r="SWT6"/>
      <c r="SWU6"/>
      <c r="SWV6"/>
      <c r="SWW6"/>
      <c r="SWX6"/>
      <c r="SWY6"/>
      <c r="SWZ6"/>
      <c r="SXA6"/>
      <c r="SXB6"/>
      <c r="SXC6"/>
      <c r="SXD6"/>
      <c r="SXE6"/>
      <c r="SXF6"/>
      <c r="SXG6"/>
      <c r="SXH6"/>
      <c r="SXI6"/>
      <c r="SXJ6"/>
      <c r="SXK6"/>
      <c r="SXL6"/>
      <c r="SXM6"/>
      <c r="SXN6"/>
      <c r="SXO6"/>
      <c r="SXP6"/>
      <c r="SXQ6"/>
      <c r="SXR6"/>
      <c r="SXS6"/>
      <c r="SXT6"/>
      <c r="SXU6"/>
      <c r="SXV6"/>
      <c r="SXW6"/>
      <c r="SXX6"/>
      <c r="SXY6"/>
      <c r="SXZ6"/>
      <c r="SYA6"/>
      <c r="SYB6"/>
      <c r="SYC6"/>
      <c r="SYD6"/>
      <c r="SYE6"/>
      <c r="SYF6"/>
      <c r="SYG6"/>
      <c r="SYH6"/>
      <c r="SYI6"/>
      <c r="SYJ6"/>
      <c r="SYK6"/>
      <c r="SYL6"/>
      <c r="SYM6"/>
      <c r="SYN6"/>
      <c r="SYO6"/>
      <c r="SYP6"/>
      <c r="SYQ6"/>
      <c r="SYR6"/>
      <c r="SYS6"/>
      <c r="SYT6"/>
      <c r="SYU6"/>
      <c r="SYV6"/>
      <c r="SYW6"/>
      <c r="SYX6"/>
      <c r="SYY6"/>
      <c r="SYZ6"/>
      <c r="SZA6"/>
      <c r="SZB6"/>
      <c r="SZC6"/>
      <c r="SZD6"/>
      <c r="SZE6"/>
      <c r="SZF6"/>
      <c r="SZG6"/>
      <c r="SZH6"/>
      <c r="SZI6"/>
      <c r="SZJ6"/>
      <c r="SZK6"/>
      <c r="SZL6"/>
      <c r="SZM6"/>
      <c r="SZN6"/>
      <c r="SZO6"/>
      <c r="SZP6"/>
      <c r="SZQ6"/>
      <c r="SZR6"/>
      <c r="SZS6"/>
      <c r="SZT6"/>
      <c r="SZU6"/>
      <c r="SZV6"/>
      <c r="SZW6"/>
      <c r="SZX6"/>
      <c r="SZY6"/>
      <c r="SZZ6"/>
      <c r="TAA6"/>
      <c r="TAB6"/>
      <c r="TAC6"/>
      <c r="TAD6"/>
      <c r="TAE6"/>
      <c r="TAF6"/>
      <c r="TAG6"/>
      <c r="TAH6"/>
      <c r="TAI6"/>
      <c r="TAJ6"/>
      <c r="TAK6"/>
      <c r="TAL6"/>
      <c r="TAM6"/>
      <c r="TAN6"/>
      <c r="TAO6"/>
      <c r="TAP6"/>
      <c r="TAQ6"/>
      <c r="TAR6"/>
      <c r="TAS6"/>
      <c r="TAT6"/>
      <c r="TAU6"/>
      <c r="TAV6"/>
      <c r="TAW6"/>
      <c r="TAX6"/>
      <c r="TAY6"/>
      <c r="TAZ6"/>
      <c r="TBA6"/>
      <c r="TBB6"/>
      <c r="TBC6"/>
      <c r="TBD6"/>
      <c r="TBE6"/>
      <c r="TBF6"/>
      <c r="TBG6"/>
      <c r="TBH6"/>
      <c r="TBI6"/>
      <c r="TBJ6"/>
      <c r="TBK6"/>
      <c r="TBL6"/>
      <c r="TBM6"/>
      <c r="TBN6"/>
      <c r="TBO6"/>
      <c r="TBP6"/>
      <c r="TBQ6"/>
      <c r="TBR6"/>
      <c r="TBS6"/>
      <c r="TBT6"/>
      <c r="TBU6"/>
      <c r="TBV6"/>
      <c r="TBW6"/>
      <c r="TBX6"/>
      <c r="TBY6"/>
      <c r="TBZ6"/>
      <c r="TCA6"/>
      <c r="TCB6"/>
      <c r="TCC6"/>
      <c r="TCD6"/>
      <c r="TCE6"/>
      <c r="TCF6"/>
      <c r="TCG6"/>
      <c r="TCH6"/>
      <c r="TCI6"/>
      <c r="TCJ6"/>
      <c r="TCK6"/>
      <c r="TCL6"/>
      <c r="TCM6"/>
      <c r="TCN6"/>
      <c r="TCO6"/>
      <c r="TCP6"/>
      <c r="TCQ6"/>
      <c r="TCR6"/>
      <c r="TCS6"/>
      <c r="TCT6"/>
      <c r="TCU6"/>
      <c r="TCV6"/>
      <c r="TCW6"/>
      <c r="TCX6"/>
      <c r="TCY6"/>
      <c r="TCZ6"/>
      <c r="TDA6"/>
      <c r="TDB6"/>
      <c r="TDC6"/>
      <c r="TDD6"/>
      <c r="TDE6"/>
      <c r="TDF6"/>
      <c r="TDG6"/>
      <c r="TDH6"/>
      <c r="TDI6"/>
      <c r="TDJ6"/>
      <c r="TDK6"/>
      <c r="TDL6"/>
      <c r="TDM6"/>
      <c r="TDN6"/>
      <c r="TDO6"/>
      <c r="TDP6"/>
      <c r="TDQ6"/>
      <c r="TDR6"/>
      <c r="TDS6"/>
      <c r="TDT6"/>
      <c r="TDU6"/>
      <c r="TDV6"/>
      <c r="TDW6"/>
      <c r="TDX6"/>
      <c r="TDY6"/>
      <c r="TDZ6"/>
      <c r="TEA6"/>
      <c r="TEB6"/>
      <c r="TEC6"/>
      <c r="TED6"/>
      <c r="TEE6"/>
      <c r="TEF6"/>
      <c r="TEG6"/>
      <c r="TEH6"/>
      <c r="TEI6"/>
      <c r="TEJ6"/>
      <c r="TEK6"/>
      <c r="TEL6"/>
      <c r="TEM6"/>
      <c r="TEN6"/>
      <c r="TEO6"/>
      <c r="TEP6"/>
      <c r="TEQ6"/>
      <c r="TER6"/>
      <c r="TES6"/>
      <c r="TET6"/>
      <c r="TEU6"/>
      <c r="TEV6"/>
      <c r="TEW6"/>
      <c r="TEX6"/>
      <c r="TEY6"/>
      <c r="TEZ6"/>
      <c r="TFA6"/>
      <c r="TFB6"/>
      <c r="TFC6"/>
      <c r="TFD6"/>
      <c r="TFE6"/>
      <c r="TFF6"/>
      <c r="TFG6"/>
      <c r="TFH6"/>
      <c r="TFI6"/>
      <c r="TFJ6"/>
      <c r="TFK6"/>
      <c r="TFL6"/>
      <c r="TFM6"/>
      <c r="TFN6"/>
      <c r="TFO6"/>
      <c r="TFP6"/>
      <c r="TFQ6"/>
      <c r="TFR6"/>
      <c r="TFS6"/>
      <c r="TFT6"/>
      <c r="TFU6"/>
      <c r="TFV6"/>
      <c r="TFW6"/>
      <c r="TFX6"/>
      <c r="TFY6"/>
      <c r="TFZ6"/>
      <c r="TGA6"/>
      <c r="TGB6"/>
      <c r="TGC6"/>
      <c r="TGD6"/>
      <c r="TGE6"/>
      <c r="TGF6"/>
      <c r="TGG6"/>
      <c r="TGH6"/>
      <c r="TGI6"/>
      <c r="TGJ6"/>
      <c r="TGK6"/>
      <c r="TGL6"/>
      <c r="TGM6"/>
      <c r="TGN6"/>
      <c r="TGO6"/>
      <c r="TGP6"/>
      <c r="TGQ6"/>
      <c r="TGR6"/>
      <c r="TGS6"/>
      <c r="TGT6"/>
      <c r="TGU6"/>
      <c r="TGV6"/>
      <c r="TGW6"/>
      <c r="TGX6"/>
      <c r="TGY6"/>
      <c r="TGZ6"/>
      <c r="THA6"/>
      <c r="THB6"/>
      <c r="THC6"/>
      <c r="THD6"/>
      <c r="THE6"/>
      <c r="THF6"/>
      <c r="THG6"/>
      <c r="THH6"/>
      <c r="THI6"/>
      <c r="THJ6"/>
      <c r="THK6"/>
      <c r="THL6"/>
      <c r="THM6"/>
      <c r="THN6"/>
      <c r="THO6"/>
      <c r="THP6"/>
      <c r="THQ6"/>
      <c r="THR6"/>
      <c r="THS6"/>
      <c r="THT6"/>
      <c r="THU6"/>
      <c r="THV6"/>
      <c r="THW6"/>
      <c r="THX6"/>
      <c r="THY6"/>
      <c r="THZ6"/>
      <c r="TIA6"/>
      <c r="TIB6"/>
      <c r="TIC6"/>
      <c r="TID6"/>
      <c r="TIE6"/>
      <c r="TIF6"/>
      <c r="TIG6"/>
      <c r="TIH6"/>
      <c r="TII6"/>
      <c r="TIJ6"/>
      <c r="TIK6"/>
      <c r="TIL6"/>
      <c r="TIM6"/>
      <c r="TIN6"/>
      <c r="TIO6"/>
      <c r="TIP6"/>
      <c r="TIQ6"/>
      <c r="TIR6"/>
      <c r="TIS6"/>
      <c r="TIT6"/>
      <c r="TIU6"/>
      <c r="TIV6"/>
      <c r="TIW6"/>
      <c r="TIX6"/>
      <c r="TIY6"/>
      <c r="TIZ6"/>
      <c r="TJA6"/>
      <c r="TJB6"/>
      <c r="TJC6"/>
      <c r="TJD6"/>
      <c r="TJE6"/>
      <c r="TJF6"/>
      <c r="TJG6"/>
      <c r="TJH6"/>
      <c r="TJI6"/>
      <c r="TJJ6"/>
      <c r="TJK6"/>
      <c r="TJL6"/>
      <c r="TJM6"/>
      <c r="TJN6"/>
      <c r="TJO6"/>
      <c r="TJP6"/>
      <c r="TJQ6"/>
      <c r="TJR6"/>
      <c r="TJS6"/>
      <c r="TJT6"/>
      <c r="TJU6"/>
      <c r="TJV6"/>
      <c r="TJW6"/>
      <c r="TJX6"/>
      <c r="TJY6"/>
      <c r="TJZ6"/>
      <c r="TKA6"/>
      <c r="TKB6"/>
      <c r="TKC6"/>
      <c r="TKD6"/>
      <c r="TKE6"/>
      <c r="TKF6"/>
      <c r="TKG6"/>
      <c r="TKH6"/>
      <c r="TKI6"/>
      <c r="TKJ6"/>
      <c r="TKK6"/>
      <c r="TKL6"/>
      <c r="TKM6"/>
      <c r="TKN6"/>
      <c r="TKO6"/>
      <c r="TKP6"/>
      <c r="TKQ6"/>
      <c r="TKR6"/>
      <c r="TKS6"/>
      <c r="TKT6"/>
      <c r="TKU6"/>
      <c r="TKV6"/>
      <c r="TKW6"/>
      <c r="TKX6"/>
      <c r="TKY6"/>
      <c r="TKZ6"/>
      <c r="TLA6"/>
      <c r="TLB6"/>
      <c r="TLC6"/>
      <c r="TLD6"/>
      <c r="TLE6"/>
      <c r="TLF6"/>
      <c r="TLG6"/>
      <c r="TLH6"/>
      <c r="TLI6"/>
      <c r="TLJ6"/>
      <c r="TLK6"/>
      <c r="TLL6"/>
      <c r="TLM6"/>
      <c r="TLN6"/>
      <c r="TLO6"/>
      <c r="TLP6"/>
      <c r="TLQ6"/>
      <c r="TLR6"/>
      <c r="TLS6"/>
      <c r="TLT6"/>
      <c r="TLU6"/>
      <c r="TLV6"/>
      <c r="TLW6"/>
      <c r="TLX6"/>
      <c r="TLY6"/>
      <c r="TLZ6"/>
      <c r="TMA6"/>
      <c r="TMB6"/>
      <c r="TMC6"/>
      <c r="TMD6"/>
      <c r="TME6"/>
      <c r="TMF6"/>
      <c r="TMG6"/>
      <c r="TMH6"/>
      <c r="TMI6"/>
      <c r="TMJ6"/>
      <c r="TMK6"/>
      <c r="TML6"/>
      <c r="TMM6"/>
      <c r="TMN6"/>
      <c r="TMO6"/>
      <c r="TMP6"/>
      <c r="TMQ6"/>
      <c r="TMR6"/>
      <c r="TMS6"/>
      <c r="TMT6"/>
      <c r="TMU6"/>
      <c r="TMV6"/>
      <c r="TMW6"/>
      <c r="TMX6"/>
      <c r="TMY6"/>
      <c r="TMZ6"/>
      <c r="TNA6"/>
      <c r="TNB6"/>
      <c r="TNC6"/>
      <c r="TND6"/>
      <c r="TNE6"/>
      <c r="TNF6"/>
      <c r="TNG6"/>
      <c r="TNH6"/>
      <c r="TNI6"/>
      <c r="TNJ6"/>
      <c r="TNK6"/>
      <c r="TNL6"/>
      <c r="TNM6"/>
      <c r="TNN6"/>
      <c r="TNO6"/>
      <c r="TNP6"/>
      <c r="TNQ6"/>
      <c r="TNR6"/>
      <c r="TNS6"/>
      <c r="TNT6"/>
      <c r="TNU6"/>
      <c r="TNV6"/>
      <c r="TNW6"/>
      <c r="TNX6"/>
      <c r="TNY6"/>
      <c r="TNZ6"/>
      <c r="TOA6"/>
      <c r="TOB6"/>
      <c r="TOC6"/>
      <c r="TOD6"/>
      <c r="TOE6"/>
      <c r="TOF6"/>
      <c r="TOG6"/>
      <c r="TOH6"/>
      <c r="TOI6"/>
      <c r="TOJ6"/>
      <c r="TOK6"/>
      <c r="TOL6"/>
      <c r="TOM6"/>
      <c r="TON6"/>
      <c r="TOO6"/>
      <c r="TOP6"/>
      <c r="TOQ6"/>
      <c r="TOR6"/>
      <c r="TOS6"/>
      <c r="TOT6"/>
      <c r="TOU6"/>
      <c r="TOV6"/>
      <c r="TOW6"/>
      <c r="TOX6"/>
      <c r="TOY6"/>
      <c r="TOZ6"/>
      <c r="TPA6"/>
      <c r="TPB6"/>
      <c r="TPC6"/>
      <c r="TPD6"/>
      <c r="TPE6"/>
      <c r="TPF6"/>
      <c r="TPG6"/>
      <c r="TPH6"/>
      <c r="TPI6"/>
      <c r="TPJ6"/>
      <c r="TPK6"/>
      <c r="TPL6"/>
      <c r="TPM6"/>
      <c r="TPN6"/>
      <c r="TPO6"/>
      <c r="TPP6"/>
      <c r="TPQ6"/>
      <c r="TPR6"/>
      <c r="TPS6"/>
      <c r="TPT6"/>
      <c r="TPU6"/>
      <c r="TPV6"/>
      <c r="TPW6"/>
      <c r="TPX6"/>
      <c r="TPY6"/>
      <c r="TPZ6"/>
      <c r="TQA6"/>
      <c r="TQB6"/>
      <c r="TQC6"/>
      <c r="TQD6"/>
      <c r="TQE6"/>
      <c r="TQF6"/>
      <c r="TQG6"/>
      <c r="TQH6"/>
      <c r="TQI6"/>
      <c r="TQJ6"/>
      <c r="TQK6"/>
      <c r="TQL6"/>
      <c r="TQM6"/>
      <c r="TQN6"/>
      <c r="TQO6"/>
      <c r="TQP6"/>
      <c r="TQQ6"/>
      <c r="TQR6"/>
      <c r="TQS6"/>
      <c r="TQT6"/>
      <c r="TQU6"/>
      <c r="TQV6"/>
      <c r="TQW6"/>
      <c r="TQX6"/>
      <c r="TQY6"/>
      <c r="TQZ6"/>
      <c r="TRA6"/>
      <c r="TRB6"/>
      <c r="TRC6"/>
      <c r="TRD6"/>
      <c r="TRE6"/>
      <c r="TRF6"/>
      <c r="TRG6"/>
      <c r="TRH6"/>
      <c r="TRI6"/>
      <c r="TRJ6"/>
      <c r="TRK6"/>
      <c r="TRL6"/>
      <c r="TRM6"/>
      <c r="TRN6"/>
      <c r="TRO6"/>
      <c r="TRP6"/>
      <c r="TRQ6"/>
      <c r="TRR6"/>
      <c r="TRS6"/>
      <c r="TRT6"/>
      <c r="TRU6"/>
      <c r="TRV6"/>
      <c r="TRW6"/>
      <c r="TRX6"/>
      <c r="TRY6"/>
      <c r="TRZ6"/>
      <c r="TSA6"/>
      <c r="TSB6"/>
      <c r="TSC6"/>
      <c r="TSD6"/>
      <c r="TSE6"/>
      <c r="TSF6"/>
      <c r="TSG6"/>
      <c r="TSH6"/>
      <c r="TSI6"/>
      <c r="TSJ6"/>
      <c r="TSK6"/>
      <c r="TSL6"/>
      <c r="TSM6"/>
      <c r="TSN6"/>
      <c r="TSO6"/>
      <c r="TSP6"/>
      <c r="TSQ6"/>
      <c r="TSR6"/>
      <c r="TSS6"/>
      <c r="TST6"/>
      <c r="TSU6"/>
      <c r="TSV6"/>
      <c r="TSW6"/>
      <c r="TSX6"/>
      <c r="TSY6"/>
      <c r="TSZ6"/>
      <c r="TTA6"/>
      <c r="TTB6"/>
      <c r="TTC6"/>
      <c r="TTD6"/>
      <c r="TTE6"/>
      <c r="TTF6"/>
      <c r="TTG6"/>
      <c r="TTH6"/>
      <c r="TTI6"/>
      <c r="TTJ6"/>
      <c r="TTK6"/>
      <c r="TTL6"/>
      <c r="TTM6"/>
      <c r="TTN6"/>
      <c r="TTO6"/>
      <c r="TTP6"/>
      <c r="TTQ6"/>
      <c r="TTR6"/>
      <c r="TTS6"/>
      <c r="TTT6"/>
      <c r="TTU6"/>
      <c r="TTV6"/>
      <c r="TTW6"/>
      <c r="TTX6"/>
      <c r="TTY6"/>
      <c r="TTZ6"/>
      <c r="TUA6"/>
      <c r="TUB6"/>
      <c r="TUC6"/>
      <c r="TUD6"/>
      <c r="TUE6"/>
      <c r="TUF6"/>
      <c r="TUG6"/>
      <c r="TUH6"/>
      <c r="TUI6"/>
      <c r="TUJ6"/>
      <c r="TUK6"/>
      <c r="TUL6"/>
      <c r="TUM6"/>
      <c r="TUN6"/>
      <c r="TUO6"/>
      <c r="TUP6"/>
      <c r="TUQ6"/>
      <c r="TUR6"/>
      <c r="TUS6"/>
      <c r="TUT6"/>
      <c r="TUU6"/>
      <c r="TUV6"/>
      <c r="TUW6"/>
      <c r="TUX6"/>
      <c r="TUY6"/>
      <c r="TUZ6"/>
      <c r="TVA6"/>
      <c r="TVB6"/>
      <c r="TVC6"/>
      <c r="TVD6"/>
      <c r="TVE6"/>
      <c r="TVF6"/>
      <c r="TVG6"/>
      <c r="TVH6"/>
      <c r="TVI6"/>
      <c r="TVJ6"/>
      <c r="TVK6"/>
      <c r="TVL6"/>
      <c r="TVM6"/>
      <c r="TVN6"/>
      <c r="TVO6"/>
      <c r="TVP6"/>
      <c r="TVQ6"/>
      <c r="TVR6"/>
      <c r="TVS6"/>
      <c r="TVT6"/>
      <c r="TVU6"/>
      <c r="TVV6"/>
      <c r="TVW6"/>
      <c r="TVX6"/>
      <c r="TVY6"/>
      <c r="TVZ6"/>
      <c r="TWA6"/>
      <c r="TWB6"/>
      <c r="TWC6"/>
      <c r="TWD6"/>
      <c r="TWE6"/>
      <c r="TWF6"/>
      <c r="TWG6"/>
      <c r="TWH6"/>
      <c r="TWI6"/>
      <c r="TWJ6"/>
      <c r="TWK6"/>
      <c r="TWL6"/>
      <c r="TWM6"/>
      <c r="TWN6"/>
      <c r="TWO6"/>
      <c r="TWP6"/>
      <c r="TWQ6"/>
      <c r="TWR6"/>
      <c r="TWS6"/>
      <c r="TWT6"/>
      <c r="TWU6"/>
      <c r="TWV6"/>
      <c r="TWW6"/>
      <c r="TWX6"/>
      <c r="TWY6"/>
      <c r="TWZ6"/>
      <c r="TXA6"/>
      <c r="TXB6"/>
      <c r="TXC6"/>
      <c r="TXD6"/>
      <c r="TXE6"/>
      <c r="TXF6"/>
      <c r="TXG6"/>
      <c r="TXH6"/>
      <c r="TXI6"/>
      <c r="TXJ6"/>
      <c r="TXK6"/>
      <c r="TXL6"/>
      <c r="TXM6"/>
      <c r="TXN6"/>
      <c r="TXO6"/>
      <c r="TXP6"/>
      <c r="TXQ6"/>
      <c r="TXR6"/>
      <c r="TXS6"/>
      <c r="TXT6"/>
      <c r="TXU6"/>
      <c r="TXV6"/>
      <c r="TXW6"/>
      <c r="TXX6"/>
      <c r="TXY6"/>
      <c r="TXZ6"/>
      <c r="TYA6"/>
      <c r="TYB6"/>
      <c r="TYC6"/>
      <c r="TYD6"/>
      <c r="TYE6"/>
      <c r="TYF6"/>
      <c r="TYG6"/>
      <c r="TYH6"/>
      <c r="TYI6"/>
      <c r="TYJ6"/>
      <c r="TYK6"/>
      <c r="TYL6"/>
      <c r="TYM6"/>
      <c r="TYN6"/>
      <c r="TYO6"/>
      <c r="TYP6"/>
      <c r="TYQ6"/>
      <c r="TYR6"/>
      <c r="TYS6"/>
      <c r="TYT6"/>
      <c r="TYU6"/>
      <c r="TYV6"/>
      <c r="TYW6"/>
      <c r="TYX6"/>
      <c r="TYY6"/>
      <c r="TYZ6"/>
      <c r="TZA6"/>
      <c r="TZB6"/>
      <c r="TZC6"/>
      <c r="TZD6"/>
      <c r="TZE6"/>
      <c r="TZF6"/>
      <c r="TZG6"/>
      <c r="TZH6"/>
      <c r="TZI6"/>
      <c r="TZJ6"/>
      <c r="TZK6"/>
      <c r="TZL6"/>
      <c r="TZM6"/>
      <c r="TZN6"/>
      <c r="TZO6"/>
      <c r="TZP6"/>
      <c r="TZQ6"/>
      <c r="TZR6"/>
      <c r="TZS6"/>
      <c r="TZT6"/>
      <c r="TZU6"/>
      <c r="TZV6"/>
      <c r="TZW6"/>
      <c r="TZX6"/>
      <c r="TZY6"/>
      <c r="TZZ6"/>
      <c r="UAA6"/>
      <c r="UAB6"/>
      <c r="UAC6"/>
      <c r="UAD6"/>
      <c r="UAE6"/>
      <c r="UAF6"/>
      <c r="UAG6"/>
      <c r="UAH6"/>
      <c r="UAI6"/>
      <c r="UAJ6"/>
      <c r="UAK6"/>
      <c r="UAL6"/>
      <c r="UAM6"/>
      <c r="UAN6"/>
      <c r="UAO6"/>
      <c r="UAP6"/>
      <c r="UAQ6"/>
      <c r="UAR6"/>
      <c r="UAS6"/>
      <c r="UAT6"/>
      <c r="UAU6"/>
      <c r="UAV6"/>
      <c r="UAW6"/>
      <c r="UAX6"/>
      <c r="UAY6"/>
      <c r="UAZ6"/>
      <c r="UBA6"/>
      <c r="UBB6"/>
      <c r="UBC6"/>
      <c r="UBD6"/>
      <c r="UBE6"/>
      <c r="UBF6"/>
      <c r="UBG6"/>
      <c r="UBH6"/>
      <c r="UBI6"/>
      <c r="UBJ6"/>
      <c r="UBK6"/>
      <c r="UBL6"/>
      <c r="UBM6"/>
      <c r="UBN6"/>
      <c r="UBO6"/>
      <c r="UBP6"/>
      <c r="UBQ6"/>
      <c r="UBR6"/>
      <c r="UBS6"/>
      <c r="UBT6"/>
      <c r="UBU6"/>
      <c r="UBV6"/>
      <c r="UBW6"/>
      <c r="UBX6"/>
      <c r="UBY6"/>
      <c r="UBZ6"/>
      <c r="UCA6"/>
      <c r="UCB6"/>
      <c r="UCC6"/>
      <c r="UCD6"/>
      <c r="UCE6"/>
      <c r="UCF6"/>
      <c r="UCG6"/>
      <c r="UCH6"/>
      <c r="UCI6"/>
      <c r="UCJ6"/>
      <c r="UCK6"/>
      <c r="UCL6"/>
      <c r="UCM6"/>
      <c r="UCN6"/>
      <c r="UCO6"/>
      <c r="UCP6"/>
      <c r="UCQ6"/>
      <c r="UCR6"/>
      <c r="UCS6"/>
      <c r="UCT6"/>
      <c r="UCU6"/>
      <c r="UCV6"/>
      <c r="UCW6"/>
      <c r="UCX6"/>
      <c r="UCY6"/>
      <c r="UCZ6"/>
      <c r="UDA6"/>
      <c r="UDB6"/>
      <c r="UDC6"/>
      <c r="UDD6"/>
      <c r="UDE6"/>
      <c r="UDF6"/>
      <c r="UDG6"/>
      <c r="UDH6"/>
      <c r="UDI6"/>
      <c r="UDJ6"/>
      <c r="UDK6"/>
      <c r="UDL6"/>
      <c r="UDM6"/>
      <c r="UDN6"/>
      <c r="UDO6"/>
      <c r="UDP6"/>
      <c r="UDQ6"/>
      <c r="UDR6"/>
      <c r="UDS6"/>
      <c r="UDT6"/>
      <c r="UDU6"/>
      <c r="UDV6"/>
      <c r="UDW6"/>
      <c r="UDX6"/>
      <c r="UDY6"/>
      <c r="UDZ6"/>
      <c r="UEA6"/>
      <c r="UEB6"/>
      <c r="UEC6"/>
      <c r="UED6"/>
      <c r="UEE6"/>
      <c r="UEF6"/>
      <c r="UEG6"/>
      <c r="UEH6"/>
      <c r="UEI6"/>
      <c r="UEJ6"/>
      <c r="UEK6"/>
      <c r="UEL6"/>
      <c r="UEM6"/>
      <c r="UEN6"/>
      <c r="UEO6"/>
      <c r="UEP6"/>
      <c r="UEQ6"/>
      <c r="UER6"/>
      <c r="UES6"/>
      <c r="UET6"/>
      <c r="UEU6"/>
      <c r="UEV6"/>
      <c r="UEW6"/>
      <c r="UEX6"/>
      <c r="UEY6"/>
      <c r="UEZ6"/>
      <c r="UFA6"/>
      <c r="UFB6"/>
      <c r="UFC6"/>
      <c r="UFD6"/>
      <c r="UFE6"/>
      <c r="UFF6"/>
      <c r="UFG6"/>
      <c r="UFH6"/>
      <c r="UFI6"/>
      <c r="UFJ6"/>
      <c r="UFK6"/>
      <c r="UFL6"/>
      <c r="UFM6"/>
      <c r="UFN6"/>
      <c r="UFO6"/>
      <c r="UFP6"/>
      <c r="UFQ6"/>
      <c r="UFR6"/>
      <c r="UFS6"/>
      <c r="UFT6"/>
      <c r="UFU6"/>
      <c r="UFV6"/>
      <c r="UFW6"/>
      <c r="UFX6"/>
      <c r="UFY6"/>
      <c r="UFZ6"/>
      <c r="UGA6"/>
      <c r="UGB6"/>
      <c r="UGC6"/>
      <c r="UGD6"/>
      <c r="UGE6"/>
      <c r="UGF6"/>
      <c r="UGG6"/>
      <c r="UGH6"/>
      <c r="UGI6"/>
      <c r="UGJ6"/>
      <c r="UGK6"/>
      <c r="UGL6"/>
      <c r="UGM6"/>
      <c r="UGN6"/>
      <c r="UGO6"/>
      <c r="UGP6"/>
      <c r="UGQ6"/>
      <c r="UGR6"/>
      <c r="UGS6"/>
      <c r="UGT6"/>
      <c r="UGU6"/>
      <c r="UGV6"/>
      <c r="UGW6"/>
      <c r="UGX6"/>
      <c r="UGY6"/>
      <c r="UGZ6"/>
      <c r="UHA6"/>
      <c r="UHB6"/>
      <c r="UHC6"/>
      <c r="UHD6"/>
      <c r="UHE6"/>
      <c r="UHF6"/>
      <c r="UHG6"/>
      <c r="UHH6"/>
      <c r="UHI6"/>
      <c r="UHJ6"/>
      <c r="UHK6"/>
      <c r="UHL6"/>
      <c r="UHM6"/>
      <c r="UHN6"/>
      <c r="UHO6"/>
      <c r="UHP6"/>
      <c r="UHQ6"/>
      <c r="UHR6"/>
      <c r="UHS6"/>
      <c r="UHT6"/>
      <c r="UHU6"/>
      <c r="UHV6"/>
      <c r="UHW6"/>
      <c r="UHX6"/>
      <c r="UHY6"/>
      <c r="UHZ6"/>
      <c r="UIA6"/>
      <c r="UIB6"/>
      <c r="UIC6"/>
      <c r="UID6"/>
      <c r="UIE6"/>
      <c r="UIF6"/>
      <c r="UIG6"/>
      <c r="UIH6"/>
      <c r="UII6"/>
      <c r="UIJ6"/>
      <c r="UIK6"/>
      <c r="UIL6"/>
      <c r="UIM6"/>
      <c r="UIN6"/>
      <c r="UIO6"/>
      <c r="UIP6"/>
      <c r="UIQ6"/>
      <c r="UIR6"/>
      <c r="UIS6"/>
      <c r="UIT6"/>
      <c r="UIU6"/>
      <c r="UIV6"/>
      <c r="UIW6"/>
      <c r="UIX6"/>
      <c r="UIY6"/>
      <c r="UIZ6"/>
      <c r="UJA6"/>
      <c r="UJB6"/>
      <c r="UJC6"/>
      <c r="UJD6"/>
      <c r="UJE6"/>
      <c r="UJF6"/>
      <c r="UJG6"/>
      <c r="UJH6"/>
      <c r="UJI6"/>
      <c r="UJJ6"/>
      <c r="UJK6"/>
      <c r="UJL6"/>
      <c r="UJM6"/>
      <c r="UJN6"/>
      <c r="UJO6"/>
      <c r="UJP6"/>
      <c r="UJQ6"/>
      <c r="UJR6"/>
      <c r="UJS6"/>
      <c r="UJT6"/>
      <c r="UJU6"/>
      <c r="UJV6"/>
      <c r="UJW6"/>
      <c r="UJX6"/>
      <c r="UJY6"/>
      <c r="UJZ6"/>
      <c r="UKA6"/>
      <c r="UKB6"/>
      <c r="UKC6"/>
      <c r="UKD6"/>
      <c r="UKE6"/>
      <c r="UKF6"/>
      <c r="UKG6"/>
      <c r="UKH6"/>
      <c r="UKI6"/>
      <c r="UKJ6"/>
      <c r="UKK6"/>
      <c r="UKL6"/>
      <c r="UKM6"/>
      <c r="UKN6"/>
      <c r="UKO6"/>
      <c r="UKP6"/>
      <c r="UKQ6"/>
      <c r="UKR6"/>
      <c r="UKS6"/>
      <c r="UKT6"/>
      <c r="UKU6"/>
      <c r="UKV6"/>
      <c r="UKW6"/>
      <c r="UKX6"/>
      <c r="UKY6"/>
      <c r="UKZ6"/>
      <c r="ULA6"/>
      <c r="ULB6"/>
      <c r="ULC6"/>
      <c r="ULD6"/>
      <c r="ULE6"/>
      <c r="ULF6"/>
      <c r="ULG6"/>
      <c r="ULH6"/>
      <c r="ULI6"/>
      <c r="ULJ6"/>
      <c r="ULK6"/>
      <c r="ULL6"/>
      <c r="ULM6"/>
      <c r="ULN6"/>
      <c r="ULO6"/>
      <c r="ULP6"/>
      <c r="ULQ6"/>
      <c r="ULR6"/>
      <c r="ULS6"/>
      <c r="ULT6"/>
      <c r="ULU6"/>
      <c r="ULV6"/>
      <c r="ULW6"/>
      <c r="ULX6"/>
      <c r="ULY6"/>
      <c r="ULZ6"/>
      <c r="UMA6"/>
      <c r="UMB6"/>
      <c r="UMC6"/>
      <c r="UMD6"/>
      <c r="UME6"/>
      <c r="UMF6"/>
      <c r="UMG6"/>
      <c r="UMH6"/>
      <c r="UMI6"/>
      <c r="UMJ6"/>
      <c r="UMK6"/>
      <c r="UML6"/>
      <c r="UMM6"/>
      <c r="UMN6"/>
      <c r="UMO6"/>
      <c r="UMP6"/>
      <c r="UMQ6"/>
      <c r="UMR6"/>
      <c r="UMS6"/>
      <c r="UMT6"/>
      <c r="UMU6"/>
      <c r="UMV6"/>
      <c r="UMW6"/>
      <c r="UMX6"/>
      <c r="UMY6"/>
      <c r="UMZ6"/>
      <c r="UNA6"/>
      <c r="UNB6"/>
      <c r="UNC6"/>
      <c r="UND6"/>
      <c r="UNE6"/>
      <c r="UNF6"/>
      <c r="UNG6"/>
      <c r="UNH6"/>
      <c r="UNI6"/>
      <c r="UNJ6"/>
      <c r="UNK6"/>
      <c r="UNL6"/>
      <c r="UNM6"/>
      <c r="UNN6"/>
      <c r="UNO6"/>
      <c r="UNP6"/>
      <c r="UNQ6"/>
      <c r="UNR6"/>
      <c r="UNS6"/>
      <c r="UNT6"/>
      <c r="UNU6"/>
      <c r="UNV6"/>
      <c r="UNW6"/>
      <c r="UNX6"/>
      <c r="UNY6"/>
      <c r="UNZ6"/>
      <c r="UOA6"/>
      <c r="UOB6"/>
      <c r="UOC6"/>
      <c r="UOD6"/>
      <c r="UOE6"/>
      <c r="UOF6"/>
      <c r="UOG6"/>
      <c r="UOH6"/>
      <c r="UOI6"/>
      <c r="UOJ6"/>
      <c r="UOK6"/>
      <c r="UOL6"/>
      <c r="UOM6"/>
      <c r="UON6"/>
      <c r="UOO6"/>
      <c r="UOP6"/>
      <c r="UOQ6"/>
      <c r="UOR6"/>
      <c r="UOS6"/>
      <c r="UOT6"/>
      <c r="UOU6"/>
      <c r="UOV6"/>
      <c r="UOW6"/>
      <c r="UOX6"/>
      <c r="UOY6"/>
      <c r="UOZ6"/>
      <c r="UPA6"/>
      <c r="UPB6"/>
      <c r="UPC6"/>
      <c r="UPD6"/>
      <c r="UPE6"/>
      <c r="UPF6"/>
      <c r="UPG6"/>
      <c r="UPH6"/>
      <c r="UPI6"/>
      <c r="UPJ6"/>
      <c r="UPK6"/>
      <c r="UPL6"/>
      <c r="UPM6"/>
      <c r="UPN6"/>
      <c r="UPO6"/>
      <c r="UPP6"/>
      <c r="UPQ6"/>
      <c r="UPR6"/>
      <c r="UPS6"/>
      <c r="UPT6"/>
      <c r="UPU6"/>
      <c r="UPV6"/>
      <c r="UPW6"/>
      <c r="UPX6"/>
      <c r="UPY6"/>
      <c r="UPZ6"/>
      <c r="UQA6"/>
      <c r="UQB6"/>
      <c r="UQC6"/>
      <c r="UQD6"/>
      <c r="UQE6"/>
      <c r="UQF6"/>
      <c r="UQG6"/>
      <c r="UQH6"/>
      <c r="UQI6"/>
      <c r="UQJ6"/>
      <c r="UQK6"/>
      <c r="UQL6"/>
      <c r="UQM6"/>
      <c r="UQN6"/>
      <c r="UQO6"/>
      <c r="UQP6"/>
      <c r="UQQ6"/>
      <c r="UQR6"/>
      <c r="UQS6"/>
      <c r="UQT6"/>
      <c r="UQU6"/>
      <c r="UQV6"/>
      <c r="UQW6"/>
      <c r="UQX6"/>
      <c r="UQY6"/>
      <c r="UQZ6"/>
      <c r="URA6"/>
      <c r="URB6"/>
      <c r="URC6"/>
      <c r="URD6"/>
      <c r="URE6"/>
      <c r="URF6"/>
      <c r="URG6"/>
      <c r="URH6"/>
      <c r="URI6"/>
      <c r="URJ6"/>
      <c r="URK6"/>
      <c r="URL6"/>
      <c r="URM6"/>
      <c r="URN6"/>
      <c r="URO6"/>
      <c r="URP6"/>
      <c r="URQ6"/>
      <c r="URR6"/>
      <c r="URS6"/>
      <c r="URT6"/>
      <c r="URU6"/>
      <c r="URV6"/>
      <c r="URW6"/>
      <c r="URX6"/>
      <c r="URY6"/>
      <c r="URZ6"/>
      <c r="USA6"/>
      <c r="USB6"/>
      <c r="USC6"/>
      <c r="USD6"/>
      <c r="USE6"/>
      <c r="USF6"/>
      <c r="USG6"/>
      <c r="USH6"/>
      <c r="USI6"/>
      <c r="USJ6"/>
      <c r="USK6"/>
      <c r="USL6"/>
      <c r="USM6"/>
      <c r="USN6"/>
      <c r="USO6"/>
      <c r="USP6"/>
      <c r="USQ6"/>
      <c r="USR6"/>
      <c r="USS6"/>
      <c r="UST6"/>
      <c r="USU6"/>
      <c r="USV6"/>
      <c r="USW6"/>
      <c r="USX6"/>
      <c r="USY6"/>
      <c r="USZ6"/>
      <c r="UTA6"/>
      <c r="UTB6"/>
      <c r="UTC6"/>
      <c r="UTD6"/>
      <c r="UTE6"/>
      <c r="UTF6"/>
      <c r="UTG6"/>
      <c r="UTH6"/>
      <c r="UTI6"/>
      <c r="UTJ6"/>
      <c r="UTK6"/>
      <c r="UTL6"/>
      <c r="UTM6"/>
      <c r="UTN6"/>
      <c r="UTO6"/>
      <c r="UTP6"/>
      <c r="UTQ6"/>
      <c r="UTR6"/>
      <c r="UTS6"/>
      <c r="UTT6"/>
      <c r="UTU6"/>
      <c r="UTV6"/>
      <c r="UTW6"/>
      <c r="UTX6"/>
      <c r="UTY6"/>
      <c r="UTZ6"/>
      <c r="UUA6"/>
      <c r="UUB6"/>
      <c r="UUC6"/>
      <c r="UUD6"/>
      <c r="UUE6"/>
      <c r="UUF6"/>
      <c r="UUG6"/>
      <c r="UUH6"/>
      <c r="UUI6"/>
      <c r="UUJ6"/>
      <c r="UUK6"/>
      <c r="UUL6"/>
      <c r="UUM6"/>
      <c r="UUN6"/>
      <c r="UUO6"/>
      <c r="UUP6"/>
      <c r="UUQ6"/>
      <c r="UUR6"/>
      <c r="UUS6"/>
      <c r="UUT6"/>
      <c r="UUU6"/>
      <c r="UUV6"/>
      <c r="UUW6"/>
      <c r="UUX6"/>
      <c r="UUY6"/>
      <c r="UUZ6"/>
      <c r="UVA6"/>
      <c r="UVB6"/>
      <c r="UVC6"/>
      <c r="UVD6"/>
      <c r="UVE6"/>
      <c r="UVF6"/>
      <c r="UVG6"/>
      <c r="UVH6"/>
      <c r="UVI6"/>
      <c r="UVJ6"/>
      <c r="UVK6"/>
      <c r="UVL6"/>
      <c r="UVM6"/>
      <c r="UVN6"/>
      <c r="UVO6"/>
      <c r="UVP6"/>
      <c r="UVQ6"/>
      <c r="UVR6"/>
      <c r="UVS6"/>
      <c r="UVT6"/>
      <c r="UVU6"/>
      <c r="UVV6"/>
      <c r="UVW6"/>
      <c r="UVX6"/>
      <c r="UVY6"/>
      <c r="UVZ6"/>
      <c r="UWA6"/>
      <c r="UWB6"/>
      <c r="UWC6"/>
      <c r="UWD6"/>
      <c r="UWE6"/>
      <c r="UWF6"/>
      <c r="UWG6"/>
      <c r="UWH6"/>
      <c r="UWI6"/>
      <c r="UWJ6"/>
      <c r="UWK6"/>
      <c r="UWL6"/>
      <c r="UWM6"/>
      <c r="UWN6"/>
      <c r="UWO6"/>
      <c r="UWP6"/>
      <c r="UWQ6"/>
      <c r="UWR6"/>
      <c r="UWS6"/>
      <c r="UWT6"/>
      <c r="UWU6"/>
      <c r="UWV6"/>
      <c r="UWW6"/>
      <c r="UWX6"/>
      <c r="UWY6"/>
      <c r="UWZ6"/>
      <c r="UXA6"/>
      <c r="UXB6"/>
      <c r="UXC6"/>
      <c r="UXD6"/>
      <c r="UXE6"/>
      <c r="UXF6"/>
      <c r="UXG6"/>
      <c r="UXH6"/>
      <c r="UXI6"/>
      <c r="UXJ6"/>
      <c r="UXK6"/>
      <c r="UXL6"/>
      <c r="UXM6"/>
      <c r="UXN6"/>
      <c r="UXO6"/>
      <c r="UXP6"/>
      <c r="UXQ6"/>
      <c r="UXR6"/>
      <c r="UXS6"/>
      <c r="UXT6"/>
      <c r="UXU6"/>
      <c r="UXV6"/>
      <c r="UXW6"/>
      <c r="UXX6"/>
      <c r="UXY6"/>
      <c r="UXZ6"/>
      <c r="UYA6"/>
      <c r="UYB6"/>
      <c r="UYC6"/>
      <c r="UYD6"/>
      <c r="UYE6"/>
      <c r="UYF6"/>
      <c r="UYG6"/>
      <c r="UYH6"/>
      <c r="UYI6"/>
      <c r="UYJ6"/>
      <c r="UYK6"/>
      <c r="UYL6"/>
      <c r="UYM6"/>
      <c r="UYN6"/>
      <c r="UYO6"/>
      <c r="UYP6"/>
      <c r="UYQ6"/>
      <c r="UYR6"/>
      <c r="UYS6"/>
      <c r="UYT6"/>
      <c r="UYU6"/>
      <c r="UYV6"/>
      <c r="UYW6"/>
      <c r="UYX6"/>
      <c r="UYY6"/>
      <c r="UYZ6"/>
      <c r="UZA6"/>
      <c r="UZB6"/>
      <c r="UZC6"/>
      <c r="UZD6"/>
      <c r="UZE6"/>
      <c r="UZF6"/>
      <c r="UZG6"/>
      <c r="UZH6"/>
      <c r="UZI6"/>
      <c r="UZJ6"/>
      <c r="UZK6"/>
      <c r="UZL6"/>
      <c r="UZM6"/>
      <c r="UZN6"/>
      <c r="UZO6"/>
      <c r="UZP6"/>
      <c r="UZQ6"/>
      <c r="UZR6"/>
      <c r="UZS6"/>
      <c r="UZT6"/>
      <c r="UZU6"/>
      <c r="UZV6"/>
      <c r="UZW6"/>
      <c r="UZX6"/>
      <c r="UZY6"/>
      <c r="UZZ6"/>
      <c r="VAA6"/>
      <c r="VAB6"/>
      <c r="VAC6"/>
      <c r="VAD6"/>
      <c r="VAE6"/>
      <c r="VAF6"/>
      <c r="VAG6"/>
      <c r="VAH6"/>
      <c r="VAI6"/>
      <c r="VAJ6"/>
      <c r="VAK6"/>
      <c r="VAL6"/>
      <c r="VAM6"/>
      <c r="VAN6"/>
      <c r="VAO6"/>
      <c r="VAP6"/>
      <c r="VAQ6"/>
      <c r="VAR6"/>
      <c r="VAS6"/>
      <c r="VAT6"/>
      <c r="VAU6"/>
      <c r="VAV6"/>
      <c r="VAW6"/>
      <c r="VAX6"/>
      <c r="VAY6"/>
      <c r="VAZ6"/>
      <c r="VBA6"/>
      <c r="VBB6"/>
      <c r="VBC6"/>
      <c r="VBD6"/>
      <c r="VBE6"/>
      <c r="VBF6"/>
      <c r="VBG6"/>
      <c r="VBH6"/>
      <c r="VBI6"/>
      <c r="VBJ6"/>
      <c r="VBK6"/>
      <c r="VBL6"/>
      <c r="VBM6"/>
      <c r="VBN6"/>
      <c r="VBO6"/>
      <c r="VBP6"/>
      <c r="VBQ6"/>
      <c r="VBR6"/>
      <c r="VBS6"/>
      <c r="VBT6"/>
      <c r="VBU6"/>
      <c r="VBV6"/>
      <c r="VBW6"/>
      <c r="VBX6"/>
      <c r="VBY6"/>
      <c r="VBZ6"/>
      <c r="VCA6"/>
      <c r="VCB6"/>
      <c r="VCC6"/>
      <c r="VCD6"/>
      <c r="VCE6"/>
      <c r="VCF6"/>
      <c r="VCG6"/>
      <c r="VCH6"/>
      <c r="VCI6"/>
      <c r="VCJ6"/>
      <c r="VCK6"/>
      <c r="VCL6"/>
      <c r="VCM6"/>
      <c r="VCN6"/>
      <c r="VCO6"/>
      <c r="VCP6"/>
      <c r="VCQ6"/>
      <c r="VCR6"/>
      <c r="VCS6"/>
      <c r="VCT6"/>
      <c r="VCU6"/>
      <c r="VCV6"/>
      <c r="VCW6"/>
      <c r="VCX6"/>
      <c r="VCY6"/>
      <c r="VCZ6"/>
      <c r="VDA6"/>
      <c r="VDB6"/>
      <c r="VDC6"/>
      <c r="VDD6"/>
      <c r="VDE6"/>
      <c r="VDF6"/>
      <c r="VDG6"/>
      <c r="VDH6"/>
      <c r="VDI6"/>
      <c r="VDJ6"/>
      <c r="VDK6"/>
      <c r="VDL6"/>
      <c r="VDM6"/>
      <c r="VDN6"/>
      <c r="VDO6"/>
      <c r="VDP6"/>
      <c r="VDQ6"/>
      <c r="VDR6"/>
      <c r="VDS6"/>
      <c r="VDT6"/>
      <c r="VDU6"/>
      <c r="VDV6"/>
      <c r="VDW6"/>
      <c r="VDX6"/>
      <c r="VDY6"/>
      <c r="VDZ6"/>
      <c r="VEA6"/>
      <c r="VEB6"/>
      <c r="VEC6"/>
      <c r="VED6"/>
      <c r="VEE6"/>
      <c r="VEF6"/>
      <c r="VEG6"/>
      <c r="VEH6"/>
      <c r="VEI6"/>
      <c r="VEJ6"/>
      <c r="VEK6"/>
      <c r="VEL6"/>
      <c r="VEM6"/>
      <c r="VEN6"/>
      <c r="VEO6"/>
      <c r="VEP6"/>
      <c r="VEQ6"/>
      <c r="VER6"/>
      <c r="VES6"/>
      <c r="VET6"/>
      <c r="VEU6"/>
      <c r="VEV6"/>
      <c r="VEW6"/>
      <c r="VEX6"/>
      <c r="VEY6"/>
      <c r="VEZ6"/>
      <c r="VFA6"/>
      <c r="VFB6"/>
      <c r="VFC6"/>
      <c r="VFD6"/>
      <c r="VFE6"/>
      <c r="VFF6"/>
      <c r="VFG6"/>
      <c r="VFH6"/>
      <c r="VFI6"/>
      <c r="VFJ6"/>
      <c r="VFK6"/>
      <c r="VFL6"/>
      <c r="VFM6"/>
      <c r="VFN6"/>
      <c r="VFO6"/>
      <c r="VFP6"/>
      <c r="VFQ6"/>
      <c r="VFR6"/>
      <c r="VFS6"/>
      <c r="VFT6"/>
      <c r="VFU6"/>
      <c r="VFV6"/>
      <c r="VFW6"/>
      <c r="VFX6"/>
      <c r="VFY6"/>
      <c r="VFZ6"/>
      <c r="VGA6"/>
      <c r="VGB6"/>
      <c r="VGC6"/>
      <c r="VGD6"/>
      <c r="VGE6"/>
      <c r="VGF6"/>
      <c r="VGG6"/>
      <c r="VGH6"/>
      <c r="VGI6"/>
      <c r="VGJ6"/>
      <c r="VGK6"/>
      <c r="VGL6"/>
      <c r="VGM6"/>
      <c r="VGN6"/>
      <c r="VGO6"/>
      <c r="VGP6"/>
      <c r="VGQ6"/>
      <c r="VGR6"/>
      <c r="VGS6"/>
      <c r="VGT6"/>
      <c r="VGU6"/>
      <c r="VGV6"/>
      <c r="VGW6"/>
      <c r="VGX6"/>
      <c r="VGY6"/>
      <c r="VGZ6"/>
      <c r="VHA6"/>
      <c r="VHB6"/>
      <c r="VHC6"/>
      <c r="VHD6"/>
      <c r="VHE6"/>
      <c r="VHF6"/>
      <c r="VHG6"/>
      <c r="VHH6"/>
      <c r="VHI6"/>
      <c r="VHJ6"/>
      <c r="VHK6"/>
      <c r="VHL6"/>
      <c r="VHM6"/>
      <c r="VHN6"/>
      <c r="VHO6"/>
      <c r="VHP6"/>
      <c r="VHQ6"/>
      <c r="VHR6"/>
      <c r="VHS6"/>
      <c r="VHT6"/>
      <c r="VHU6"/>
      <c r="VHV6"/>
      <c r="VHW6"/>
      <c r="VHX6"/>
      <c r="VHY6"/>
      <c r="VHZ6"/>
      <c r="VIA6"/>
      <c r="VIB6"/>
      <c r="VIC6"/>
      <c r="VID6"/>
      <c r="VIE6"/>
      <c r="VIF6"/>
      <c r="VIG6"/>
      <c r="VIH6"/>
      <c r="VII6"/>
      <c r="VIJ6"/>
      <c r="VIK6"/>
      <c r="VIL6"/>
      <c r="VIM6"/>
      <c r="VIN6"/>
      <c r="VIO6"/>
      <c r="VIP6"/>
      <c r="VIQ6"/>
      <c r="VIR6"/>
      <c r="VIS6"/>
      <c r="VIT6"/>
      <c r="VIU6"/>
      <c r="VIV6"/>
      <c r="VIW6"/>
      <c r="VIX6"/>
      <c r="VIY6"/>
      <c r="VIZ6"/>
      <c r="VJA6"/>
      <c r="VJB6"/>
      <c r="VJC6"/>
      <c r="VJD6"/>
      <c r="VJE6"/>
      <c r="VJF6"/>
      <c r="VJG6"/>
      <c r="VJH6"/>
      <c r="VJI6"/>
      <c r="VJJ6"/>
      <c r="VJK6"/>
      <c r="VJL6"/>
      <c r="VJM6"/>
      <c r="VJN6"/>
      <c r="VJO6"/>
      <c r="VJP6"/>
      <c r="VJQ6"/>
      <c r="VJR6"/>
      <c r="VJS6"/>
      <c r="VJT6"/>
      <c r="VJU6"/>
      <c r="VJV6"/>
      <c r="VJW6"/>
      <c r="VJX6"/>
      <c r="VJY6"/>
      <c r="VJZ6"/>
      <c r="VKA6"/>
      <c r="VKB6"/>
      <c r="VKC6"/>
      <c r="VKD6"/>
      <c r="VKE6"/>
      <c r="VKF6"/>
      <c r="VKG6"/>
      <c r="VKH6"/>
      <c r="VKI6"/>
      <c r="VKJ6"/>
      <c r="VKK6"/>
      <c r="VKL6"/>
      <c r="VKM6"/>
      <c r="VKN6"/>
      <c r="VKO6"/>
      <c r="VKP6"/>
      <c r="VKQ6"/>
      <c r="VKR6"/>
      <c r="VKS6"/>
      <c r="VKT6"/>
      <c r="VKU6"/>
      <c r="VKV6"/>
      <c r="VKW6"/>
      <c r="VKX6"/>
      <c r="VKY6"/>
      <c r="VKZ6"/>
      <c r="VLA6"/>
      <c r="VLB6"/>
      <c r="VLC6"/>
      <c r="VLD6"/>
      <c r="VLE6"/>
      <c r="VLF6"/>
      <c r="VLG6"/>
      <c r="VLH6"/>
      <c r="VLI6"/>
      <c r="VLJ6"/>
      <c r="VLK6"/>
      <c r="VLL6"/>
      <c r="VLM6"/>
      <c r="VLN6"/>
      <c r="VLO6"/>
      <c r="VLP6"/>
      <c r="VLQ6"/>
      <c r="VLR6"/>
      <c r="VLS6"/>
      <c r="VLT6"/>
      <c r="VLU6"/>
      <c r="VLV6"/>
      <c r="VLW6"/>
      <c r="VLX6"/>
      <c r="VLY6"/>
      <c r="VLZ6"/>
      <c r="VMA6"/>
      <c r="VMB6"/>
      <c r="VMC6"/>
      <c r="VMD6"/>
      <c r="VME6"/>
      <c r="VMF6"/>
      <c r="VMG6"/>
      <c r="VMH6"/>
      <c r="VMI6"/>
      <c r="VMJ6"/>
      <c r="VMK6"/>
      <c r="VML6"/>
      <c r="VMM6"/>
      <c r="VMN6"/>
      <c r="VMO6"/>
      <c r="VMP6"/>
      <c r="VMQ6"/>
      <c r="VMR6"/>
      <c r="VMS6"/>
      <c r="VMT6"/>
      <c r="VMU6"/>
      <c r="VMV6"/>
      <c r="VMW6"/>
      <c r="VMX6"/>
      <c r="VMY6"/>
      <c r="VMZ6"/>
      <c r="VNA6"/>
      <c r="VNB6"/>
      <c r="VNC6"/>
      <c r="VND6"/>
      <c r="VNE6"/>
      <c r="VNF6"/>
      <c r="VNG6"/>
      <c r="VNH6"/>
      <c r="VNI6"/>
      <c r="VNJ6"/>
      <c r="VNK6"/>
      <c r="VNL6"/>
      <c r="VNM6"/>
      <c r="VNN6"/>
      <c r="VNO6"/>
      <c r="VNP6"/>
      <c r="VNQ6"/>
      <c r="VNR6"/>
      <c r="VNS6"/>
      <c r="VNT6"/>
      <c r="VNU6"/>
      <c r="VNV6"/>
      <c r="VNW6"/>
      <c r="VNX6"/>
      <c r="VNY6"/>
      <c r="VNZ6"/>
      <c r="VOA6"/>
      <c r="VOB6"/>
      <c r="VOC6"/>
      <c r="VOD6"/>
      <c r="VOE6"/>
      <c r="VOF6"/>
      <c r="VOG6"/>
      <c r="VOH6"/>
      <c r="VOI6"/>
      <c r="VOJ6"/>
      <c r="VOK6"/>
      <c r="VOL6"/>
      <c r="VOM6"/>
      <c r="VON6"/>
      <c r="VOO6"/>
      <c r="VOP6"/>
      <c r="VOQ6"/>
      <c r="VOR6"/>
      <c r="VOS6"/>
      <c r="VOT6"/>
      <c r="VOU6"/>
      <c r="VOV6"/>
      <c r="VOW6"/>
      <c r="VOX6"/>
      <c r="VOY6"/>
      <c r="VOZ6"/>
      <c r="VPA6"/>
      <c r="VPB6"/>
      <c r="VPC6"/>
      <c r="VPD6"/>
      <c r="VPE6"/>
      <c r="VPF6"/>
      <c r="VPG6"/>
      <c r="VPH6"/>
      <c r="VPI6"/>
      <c r="VPJ6"/>
      <c r="VPK6"/>
      <c r="VPL6"/>
      <c r="VPM6"/>
      <c r="VPN6"/>
      <c r="VPO6"/>
      <c r="VPP6"/>
      <c r="VPQ6"/>
      <c r="VPR6"/>
      <c r="VPS6"/>
      <c r="VPT6"/>
      <c r="VPU6"/>
      <c r="VPV6"/>
      <c r="VPW6"/>
      <c r="VPX6"/>
      <c r="VPY6"/>
      <c r="VPZ6"/>
      <c r="VQA6"/>
      <c r="VQB6"/>
      <c r="VQC6"/>
      <c r="VQD6"/>
      <c r="VQE6"/>
      <c r="VQF6"/>
      <c r="VQG6"/>
      <c r="VQH6"/>
      <c r="VQI6"/>
      <c r="VQJ6"/>
      <c r="VQK6"/>
      <c r="VQL6"/>
      <c r="VQM6"/>
      <c r="VQN6"/>
      <c r="VQO6"/>
      <c r="VQP6"/>
      <c r="VQQ6"/>
      <c r="VQR6"/>
      <c r="VQS6"/>
      <c r="VQT6"/>
      <c r="VQU6"/>
      <c r="VQV6"/>
      <c r="VQW6"/>
      <c r="VQX6"/>
      <c r="VQY6"/>
      <c r="VQZ6"/>
      <c r="VRA6"/>
      <c r="VRB6"/>
      <c r="VRC6"/>
      <c r="VRD6"/>
      <c r="VRE6"/>
      <c r="VRF6"/>
      <c r="VRG6"/>
      <c r="VRH6"/>
      <c r="VRI6"/>
      <c r="VRJ6"/>
      <c r="VRK6"/>
      <c r="VRL6"/>
      <c r="VRM6"/>
      <c r="VRN6"/>
      <c r="VRO6"/>
      <c r="VRP6"/>
      <c r="VRQ6"/>
      <c r="VRR6"/>
      <c r="VRS6"/>
      <c r="VRT6"/>
      <c r="VRU6"/>
      <c r="VRV6"/>
      <c r="VRW6"/>
      <c r="VRX6"/>
      <c r="VRY6"/>
      <c r="VRZ6"/>
      <c r="VSA6"/>
      <c r="VSB6"/>
      <c r="VSC6"/>
      <c r="VSD6"/>
      <c r="VSE6"/>
      <c r="VSF6"/>
      <c r="VSG6"/>
      <c r="VSH6"/>
      <c r="VSI6"/>
      <c r="VSJ6"/>
      <c r="VSK6"/>
      <c r="VSL6"/>
      <c r="VSM6"/>
      <c r="VSN6"/>
      <c r="VSO6"/>
      <c r="VSP6"/>
      <c r="VSQ6"/>
      <c r="VSR6"/>
      <c r="VSS6"/>
      <c r="VST6"/>
      <c r="VSU6"/>
      <c r="VSV6"/>
      <c r="VSW6"/>
      <c r="VSX6"/>
      <c r="VSY6"/>
      <c r="VSZ6"/>
      <c r="VTA6"/>
      <c r="VTB6"/>
      <c r="VTC6"/>
      <c r="VTD6"/>
      <c r="VTE6"/>
      <c r="VTF6"/>
      <c r="VTG6"/>
      <c r="VTH6"/>
      <c r="VTI6"/>
      <c r="VTJ6"/>
      <c r="VTK6"/>
      <c r="VTL6"/>
      <c r="VTM6"/>
      <c r="VTN6"/>
      <c r="VTO6"/>
      <c r="VTP6"/>
      <c r="VTQ6"/>
      <c r="VTR6"/>
      <c r="VTS6"/>
      <c r="VTT6"/>
      <c r="VTU6"/>
      <c r="VTV6"/>
      <c r="VTW6"/>
      <c r="VTX6"/>
      <c r="VTY6"/>
      <c r="VTZ6"/>
      <c r="VUA6"/>
      <c r="VUB6"/>
      <c r="VUC6"/>
      <c r="VUD6"/>
      <c r="VUE6"/>
      <c r="VUF6"/>
      <c r="VUG6"/>
      <c r="VUH6"/>
      <c r="VUI6"/>
      <c r="VUJ6"/>
      <c r="VUK6"/>
      <c r="VUL6"/>
      <c r="VUM6"/>
      <c r="VUN6"/>
      <c r="VUO6"/>
      <c r="VUP6"/>
      <c r="VUQ6"/>
      <c r="VUR6"/>
      <c r="VUS6"/>
      <c r="VUT6"/>
      <c r="VUU6"/>
      <c r="VUV6"/>
      <c r="VUW6"/>
      <c r="VUX6"/>
      <c r="VUY6"/>
      <c r="VUZ6"/>
      <c r="VVA6"/>
      <c r="VVB6"/>
      <c r="VVC6"/>
      <c r="VVD6"/>
      <c r="VVE6"/>
      <c r="VVF6"/>
      <c r="VVG6"/>
      <c r="VVH6"/>
      <c r="VVI6"/>
      <c r="VVJ6"/>
      <c r="VVK6"/>
      <c r="VVL6"/>
      <c r="VVM6"/>
      <c r="VVN6"/>
      <c r="VVO6"/>
      <c r="VVP6"/>
      <c r="VVQ6"/>
      <c r="VVR6"/>
      <c r="VVS6"/>
      <c r="VVT6"/>
      <c r="VVU6"/>
      <c r="VVV6"/>
      <c r="VVW6"/>
      <c r="VVX6"/>
      <c r="VVY6"/>
      <c r="VVZ6"/>
      <c r="VWA6"/>
      <c r="VWB6"/>
      <c r="VWC6"/>
      <c r="VWD6"/>
      <c r="VWE6"/>
      <c r="VWF6"/>
      <c r="VWG6"/>
      <c r="VWH6"/>
      <c r="VWI6"/>
      <c r="VWJ6"/>
      <c r="VWK6"/>
      <c r="VWL6"/>
      <c r="VWM6"/>
      <c r="VWN6"/>
      <c r="VWO6"/>
      <c r="VWP6"/>
      <c r="VWQ6"/>
      <c r="VWR6"/>
      <c r="VWS6"/>
      <c r="VWT6"/>
      <c r="VWU6"/>
      <c r="VWV6"/>
      <c r="VWW6"/>
      <c r="VWX6"/>
      <c r="VWY6"/>
      <c r="VWZ6"/>
      <c r="VXA6"/>
      <c r="VXB6"/>
      <c r="VXC6"/>
      <c r="VXD6"/>
      <c r="VXE6"/>
      <c r="VXF6"/>
      <c r="VXG6"/>
      <c r="VXH6"/>
      <c r="VXI6"/>
      <c r="VXJ6"/>
      <c r="VXK6"/>
      <c r="VXL6"/>
      <c r="VXM6"/>
      <c r="VXN6"/>
      <c r="VXO6"/>
      <c r="VXP6"/>
      <c r="VXQ6"/>
      <c r="VXR6"/>
      <c r="VXS6"/>
      <c r="VXT6"/>
      <c r="VXU6"/>
      <c r="VXV6"/>
      <c r="VXW6"/>
      <c r="VXX6"/>
      <c r="VXY6"/>
      <c r="VXZ6"/>
      <c r="VYA6"/>
      <c r="VYB6"/>
      <c r="VYC6"/>
      <c r="VYD6"/>
      <c r="VYE6"/>
      <c r="VYF6"/>
      <c r="VYG6"/>
      <c r="VYH6"/>
      <c r="VYI6"/>
      <c r="VYJ6"/>
      <c r="VYK6"/>
      <c r="VYL6"/>
      <c r="VYM6"/>
      <c r="VYN6"/>
      <c r="VYO6"/>
      <c r="VYP6"/>
      <c r="VYQ6"/>
      <c r="VYR6"/>
      <c r="VYS6"/>
      <c r="VYT6"/>
      <c r="VYU6"/>
      <c r="VYV6"/>
      <c r="VYW6"/>
      <c r="VYX6"/>
      <c r="VYY6"/>
      <c r="VYZ6"/>
      <c r="VZA6"/>
      <c r="VZB6"/>
      <c r="VZC6"/>
      <c r="VZD6"/>
      <c r="VZE6"/>
      <c r="VZF6"/>
      <c r="VZG6"/>
      <c r="VZH6"/>
      <c r="VZI6"/>
      <c r="VZJ6"/>
      <c r="VZK6"/>
      <c r="VZL6"/>
      <c r="VZM6"/>
      <c r="VZN6"/>
      <c r="VZO6"/>
      <c r="VZP6"/>
      <c r="VZQ6"/>
      <c r="VZR6"/>
      <c r="VZS6"/>
      <c r="VZT6"/>
      <c r="VZU6"/>
      <c r="VZV6"/>
      <c r="VZW6"/>
      <c r="VZX6"/>
      <c r="VZY6"/>
      <c r="VZZ6"/>
      <c r="WAA6"/>
      <c r="WAB6"/>
      <c r="WAC6"/>
      <c r="WAD6"/>
      <c r="WAE6"/>
      <c r="WAF6"/>
      <c r="WAG6"/>
      <c r="WAH6"/>
      <c r="WAI6"/>
      <c r="WAJ6"/>
      <c r="WAK6"/>
      <c r="WAL6"/>
      <c r="WAM6"/>
      <c r="WAN6"/>
      <c r="WAO6"/>
      <c r="WAP6"/>
      <c r="WAQ6"/>
      <c r="WAR6"/>
      <c r="WAS6"/>
      <c r="WAT6"/>
      <c r="WAU6"/>
      <c r="WAV6"/>
      <c r="WAW6"/>
      <c r="WAX6"/>
      <c r="WAY6"/>
      <c r="WAZ6"/>
      <c r="WBA6"/>
      <c r="WBB6"/>
      <c r="WBC6"/>
      <c r="WBD6"/>
      <c r="WBE6"/>
      <c r="WBF6"/>
      <c r="WBG6"/>
      <c r="WBH6"/>
      <c r="WBI6"/>
      <c r="WBJ6"/>
      <c r="WBK6"/>
      <c r="WBL6"/>
      <c r="WBM6"/>
      <c r="WBN6"/>
      <c r="WBO6"/>
      <c r="WBP6"/>
      <c r="WBQ6"/>
      <c r="WBR6"/>
      <c r="WBS6"/>
      <c r="WBT6"/>
      <c r="WBU6"/>
      <c r="WBV6"/>
      <c r="WBW6"/>
      <c r="WBX6"/>
      <c r="WBY6"/>
      <c r="WBZ6"/>
      <c r="WCA6"/>
      <c r="WCB6"/>
      <c r="WCC6"/>
      <c r="WCD6"/>
      <c r="WCE6"/>
      <c r="WCF6"/>
      <c r="WCG6"/>
      <c r="WCH6"/>
      <c r="WCI6"/>
      <c r="WCJ6"/>
      <c r="WCK6"/>
      <c r="WCL6"/>
      <c r="WCM6"/>
      <c r="WCN6"/>
      <c r="WCO6"/>
      <c r="WCP6"/>
      <c r="WCQ6"/>
      <c r="WCR6"/>
      <c r="WCS6"/>
      <c r="WCT6"/>
      <c r="WCU6"/>
      <c r="WCV6"/>
      <c r="WCW6"/>
      <c r="WCX6"/>
      <c r="WCY6"/>
      <c r="WCZ6"/>
      <c r="WDA6"/>
      <c r="WDB6"/>
      <c r="WDC6"/>
      <c r="WDD6"/>
      <c r="WDE6"/>
      <c r="WDF6"/>
      <c r="WDG6"/>
      <c r="WDH6"/>
      <c r="WDI6"/>
      <c r="WDJ6"/>
      <c r="WDK6"/>
      <c r="WDL6"/>
      <c r="WDM6"/>
      <c r="WDN6"/>
      <c r="WDO6"/>
      <c r="WDP6"/>
      <c r="WDQ6"/>
      <c r="WDR6"/>
      <c r="WDS6"/>
      <c r="WDT6"/>
      <c r="WDU6"/>
      <c r="WDV6"/>
      <c r="WDW6"/>
      <c r="WDX6"/>
      <c r="WDY6"/>
      <c r="WDZ6"/>
      <c r="WEA6"/>
      <c r="WEB6"/>
      <c r="WEC6"/>
      <c r="WED6"/>
      <c r="WEE6"/>
      <c r="WEF6"/>
      <c r="WEG6"/>
      <c r="WEH6"/>
      <c r="WEI6"/>
      <c r="WEJ6"/>
      <c r="WEK6"/>
      <c r="WEL6"/>
      <c r="WEM6"/>
      <c r="WEN6"/>
      <c r="WEO6"/>
      <c r="WEP6"/>
      <c r="WEQ6"/>
      <c r="WER6"/>
      <c r="WES6"/>
      <c r="WET6"/>
      <c r="WEU6"/>
      <c r="WEV6"/>
      <c r="WEW6"/>
      <c r="WEX6"/>
      <c r="WEY6"/>
      <c r="WEZ6"/>
      <c r="WFA6"/>
      <c r="WFB6"/>
      <c r="WFC6"/>
      <c r="WFD6"/>
      <c r="WFE6"/>
      <c r="WFF6"/>
      <c r="WFG6"/>
      <c r="WFH6"/>
      <c r="WFI6"/>
      <c r="WFJ6"/>
      <c r="WFK6"/>
      <c r="WFL6"/>
      <c r="WFM6"/>
      <c r="WFN6"/>
      <c r="WFO6"/>
      <c r="WFP6"/>
      <c r="WFQ6"/>
      <c r="WFR6"/>
      <c r="WFS6"/>
      <c r="WFT6"/>
      <c r="WFU6"/>
      <c r="WFV6"/>
      <c r="WFW6"/>
      <c r="WFX6"/>
      <c r="WFY6"/>
      <c r="WFZ6"/>
      <c r="WGA6"/>
      <c r="WGB6"/>
      <c r="WGC6"/>
      <c r="WGD6"/>
      <c r="WGE6"/>
      <c r="WGF6"/>
      <c r="WGG6"/>
      <c r="WGH6"/>
      <c r="WGI6"/>
      <c r="WGJ6"/>
      <c r="WGK6"/>
      <c r="WGL6"/>
      <c r="WGM6"/>
      <c r="WGN6"/>
      <c r="WGO6"/>
      <c r="WGP6"/>
      <c r="WGQ6"/>
      <c r="WGR6"/>
      <c r="WGS6"/>
      <c r="WGT6"/>
      <c r="WGU6"/>
      <c r="WGV6"/>
      <c r="WGW6"/>
      <c r="WGX6"/>
      <c r="WGY6"/>
      <c r="WGZ6"/>
      <c r="WHA6"/>
      <c r="WHB6"/>
      <c r="WHC6"/>
      <c r="WHD6"/>
      <c r="WHE6"/>
      <c r="WHF6"/>
      <c r="WHG6"/>
      <c r="WHH6"/>
      <c r="WHI6"/>
      <c r="WHJ6"/>
      <c r="WHK6"/>
      <c r="WHL6"/>
      <c r="WHM6"/>
      <c r="WHN6"/>
      <c r="WHO6"/>
      <c r="WHP6"/>
      <c r="WHQ6"/>
      <c r="WHR6"/>
      <c r="WHS6"/>
      <c r="WHT6"/>
      <c r="WHU6"/>
      <c r="WHV6"/>
      <c r="WHW6"/>
      <c r="WHX6"/>
      <c r="WHY6"/>
      <c r="WHZ6"/>
      <c r="WIA6"/>
      <c r="WIB6"/>
      <c r="WIC6"/>
      <c r="WID6"/>
      <c r="WIE6"/>
      <c r="WIF6"/>
      <c r="WIG6"/>
      <c r="WIH6"/>
      <c r="WII6"/>
      <c r="WIJ6"/>
      <c r="WIK6"/>
      <c r="WIL6"/>
      <c r="WIM6"/>
      <c r="WIN6"/>
      <c r="WIO6"/>
      <c r="WIP6"/>
      <c r="WIQ6"/>
      <c r="WIR6"/>
      <c r="WIS6"/>
      <c r="WIT6"/>
      <c r="WIU6"/>
      <c r="WIV6"/>
      <c r="WIW6"/>
      <c r="WIX6"/>
      <c r="WIY6"/>
      <c r="WIZ6"/>
      <c r="WJA6"/>
      <c r="WJB6"/>
      <c r="WJC6"/>
      <c r="WJD6"/>
      <c r="WJE6"/>
      <c r="WJF6"/>
      <c r="WJG6"/>
      <c r="WJH6"/>
      <c r="WJI6"/>
      <c r="WJJ6"/>
      <c r="WJK6"/>
      <c r="WJL6"/>
      <c r="WJM6"/>
      <c r="WJN6"/>
      <c r="WJO6"/>
      <c r="WJP6"/>
      <c r="WJQ6"/>
      <c r="WJR6"/>
      <c r="WJS6"/>
      <c r="WJT6"/>
      <c r="WJU6"/>
      <c r="WJV6"/>
      <c r="WJW6"/>
      <c r="WJX6"/>
      <c r="WJY6"/>
      <c r="WJZ6"/>
      <c r="WKA6"/>
      <c r="WKB6"/>
      <c r="WKC6"/>
      <c r="WKD6"/>
      <c r="WKE6"/>
      <c r="WKF6"/>
      <c r="WKG6"/>
      <c r="WKH6"/>
      <c r="WKI6"/>
      <c r="WKJ6"/>
      <c r="WKK6"/>
      <c r="WKL6"/>
      <c r="WKM6"/>
      <c r="WKN6"/>
      <c r="WKO6"/>
      <c r="WKP6"/>
      <c r="WKQ6"/>
      <c r="WKR6"/>
      <c r="WKS6"/>
      <c r="WKT6"/>
      <c r="WKU6"/>
      <c r="WKV6"/>
      <c r="WKW6"/>
      <c r="WKX6"/>
      <c r="WKY6"/>
      <c r="WKZ6"/>
      <c r="WLA6"/>
      <c r="WLB6"/>
      <c r="WLC6"/>
      <c r="WLD6"/>
      <c r="WLE6"/>
      <c r="WLF6"/>
      <c r="WLG6"/>
      <c r="WLH6"/>
      <c r="WLI6"/>
      <c r="WLJ6"/>
      <c r="WLK6"/>
      <c r="WLL6"/>
      <c r="WLM6"/>
      <c r="WLN6"/>
      <c r="WLO6"/>
      <c r="WLP6"/>
      <c r="WLQ6"/>
      <c r="WLR6"/>
      <c r="WLS6"/>
      <c r="WLT6"/>
      <c r="WLU6"/>
      <c r="WLV6"/>
      <c r="WLW6"/>
      <c r="WLX6"/>
      <c r="WLY6"/>
      <c r="WLZ6"/>
      <c r="WMA6"/>
      <c r="WMB6"/>
      <c r="WMC6"/>
      <c r="WMD6"/>
      <c r="WME6"/>
      <c r="WMF6"/>
      <c r="WMG6"/>
      <c r="WMH6"/>
      <c r="WMI6"/>
      <c r="WMJ6"/>
      <c r="WMK6"/>
      <c r="WML6"/>
      <c r="WMM6"/>
      <c r="WMN6"/>
      <c r="WMO6"/>
      <c r="WMP6"/>
      <c r="WMQ6"/>
      <c r="WMR6"/>
      <c r="WMS6"/>
      <c r="WMT6"/>
      <c r="WMU6"/>
      <c r="WMV6"/>
      <c r="WMW6"/>
      <c r="WMX6"/>
      <c r="WMY6"/>
      <c r="WMZ6"/>
      <c r="WNA6"/>
      <c r="WNB6"/>
      <c r="WNC6"/>
      <c r="WND6"/>
      <c r="WNE6"/>
      <c r="WNF6"/>
      <c r="WNG6"/>
      <c r="WNH6"/>
      <c r="WNI6"/>
      <c r="WNJ6"/>
      <c r="WNK6"/>
      <c r="WNL6"/>
      <c r="WNM6"/>
      <c r="WNN6"/>
      <c r="WNO6"/>
      <c r="WNP6"/>
      <c r="WNQ6"/>
      <c r="WNR6"/>
      <c r="WNS6"/>
      <c r="WNT6"/>
      <c r="WNU6"/>
      <c r="WNV6"/>
      <c r="WNW6"/>
      <c r="WNX6"/>
      <c r="WNY6"/>
      <c r="WNZ6"/>
      <c r="WOA6"/>
      <c r="WOB6"/>
      <c r="WOC6"/>
      <c r="WOD6"/>
      <c r="WOE6"/>
      <c r="WOF6"/>
      <c r="WOG6"/>
      <c r="WOH6"/>
      <c r="WOI6"/>
      <c r="WOJ6"/>
      <c r="WOK6"/>
      <c r="WOL6"/>
      <c r="WOM6"/>
      <c r="WON6"/>
      <c r="WOO6"/>
      <c r="WOP6"/>
      <c r="WOQ6"/>
      <c r="WOR6"/>
      <c r="WOS6"/>
      <c r="WOT6"/>
      <c r="WOU6"/>
      <c r="WOV6"/>
      <c r="WOW6"/>
      <c r="WOX6"/>
      <c r="WOY6"/>
      <c r="WOZ6"/>
      <c r="WPA6"/>
      <c r="WPB6"/>
      <c r="WPC6"/>
      <c r="WPD6"/>
      <c r="WPE6"/>
      <c r="WPF6"/>
      <c r="WPG6"/>
      <c r="WPH6"/>
      <c r="WPI6"/>
      <c r="WPJ6"/>
      <c r="WPK6"/>
      <c r="WPL6"/>
      <c r="WPM6"/>
      <c r="WPN6"/>
      <c r="WPO6"/>
      <c r="WPP6"/>
      <c r="WPQ6"/>
      <c r="WPR6"/>
      <c r="WPS6"/>
      <c r="WPT6"/>
      <c r="WPU6"/>
      <c r="WPV6"/>
      <c r="WPW6"/>
      <c r="WPX6"/>
      <c r="WPY6"/>
      <c r="WPZ6"/>
      <c r="WQA6"/>
      <c r="WQB6"/>
      <c r="WQC6"/>
      <c r="WQD6"/>
      <c r="WQE6"/>
      <c r="WQF6"/>
      <c r="WQG6"/>
      <c r="WQH6"/>
      <c r="WQI6"/>
      <c r="WQJ6"/>
      <c r="WQK6"/>
      <c r="WQL6"/>
      <c r="WQM6"/>
      <c r="WQN6"/>
      <c r="WQO6"/>
      <c r="WQP6"/>
      <c r="WQQ6"/>
      <c r="WQR6"/>
      <c r="WQS6"/>
      <c r="WQT6"/>
      <c r="WQU6"/>
      <c r="WQV6"/>
      <c r="WQW6"/>
      <c r="WQX6"/>
      <c r="WQY6"/>
      <c r="WQZ6"/>
      <c r="WRA6"/>
      <c r="WRB6"/>
      <c r="WRC6"/>
      <c r="WRD6"/>
      <c r="WRE6"/>
      <c r="WRF6"/>
      <c r="WRG6"/>
      <c r="WRH6"/>
      <c r="WRI6"/>
      <c r="WRJ6"/>
      <c r="WRK6"/>
      <c r="WRL6"/>
      <c r="WRM6"/>
      <c r="WRN6"/>
      <c r="WRO6"/>
      <c r="WRP6"/>
      <c r="WRQ6"/>
      <c r="WRR6"/>
      <c r="WRS6"/>
      <c r="WRT6"/>
      <c r="WRU6"/>
      <c r="WRV6"/>
      <c r="WRW6"/>
      <c r="WRX6"/>
      <c r="WRY6"/>
      <c r="WRZ6"/>
      <c r="WSA6"/>
      <c r="WSB6"/>
      <c r="WSC6"/>
      <c r="WSD6"/>
      <c r="WSE6"/>
      <c r="WSF6"/>
      <c r="WSG6"/>
      <c r="WSH6"/>
      <c r="WSI6"/>
      <c r="WSJ6"/>
      <c r="WSK6"/>
      <c r="WSL6"/>
      <c r="WSM6"/>
      <c r="WSN6"/>
      <c r="WSO6"/>
      <c r="WSP6"/>
      <c r="WSQ6"/>
      <c r="WSR6"/>
      <c r="WSS6"/>
      <c r="WST6"/>
      <c r="WSU6"/>
      <c r="WSV6"/>
      <c r="WSW6"/>
      <c r="WSX6"/>
      <c r="WSY6"/>
      <c r="WSZ6"/>
      <c r="WTA6"/>
      <c r="WTB6"/>
      <c r="WTC6"/>
      <c r="WTD6"/>
      <c r="WTE6"/>
      <c r="WTF6"/>
      <c r="WTG6"/>
      <c r="WTH6"/>
      <c r="WTI6"/>
      <c r="WTJ6"/>
      <c r="WTK6"/>
      <c r="WTL6"/>
      <c r="WTM6"/>
      <c r="WTN6"/>
      <c r="WTO6"/>
      <c r="WTP6"/>
      <c r="WTQ6"/>
      <c r="WTR6"/>
      <c r="WTS6"/>
      <c r="WTT6"/>
      <c r="WTU6"/>
      <c r="WTV6"/>
      <c r="WTW6"/>
      <c r="WTX6"/>
      <c r="WTY6"/>
      <c r="WTZ6"/>
      <c r="WUA6"/>
      <c r="WUB6"/>
      <c r="WUC6"/>
      <c r="WUD6"/>
      <c r="WUE6"/>
      <c r="WUF6"/>
      <c r="WUG6"/>
      <c r="WUH6"/>
      <c r="WUI6"/>
      <c r="WUJ6"/>
      <c r="WUK6"/>
      <c r="WUL6"/>
      <c r="WUM6"/>
      <c r="WUN6"/>
      <c r="WUO6"/>
      <c r="WUP6"/>
      <c r="WUQ6"/>
      <c r="WUR6"/>
      <c r="WUS6"/>
      <c r="WUT6"/>
      <c r="WUU6"/>
      <c r="WUV6"/>
      <c r="WUW6"/>
      <c r="WUX6"/>
      <c r="WUY6"/>
      <c r="WUZ6"/>
      <c r="WVA6"/>
      <c r="WVB6"/>
      <c r="WVC6"/>
      <c r="WVD6"/>
      <c r="WVE6"/>
      <c r="WVF6"/>
      <c r="WVG6"/>
      <c r="WVH6"/>
      <c r="WVI6"/>
      <c r="WVJ6"/>
      <c r="WVK6"/>
      <c r="WVL6"/>
      <c r="WVM6"/>
      <c r="WVN6"/>
      <c r="WVO6"/>
      <c r="WVP6"/>
      <c r="WVQ6"/>
      <c r="WVR6"/>
      <c r="WVS6"/>
      <c r="WVT6"/>
      <c r="WVU6"/>
      <c r="WVV6"/>
      <c r="WVW6"/>
      <c r="WVX6"/>
      <c r="WVY6"/>
      <c r="WVZ6"/>
      <c r="WWA6"/>
      <c r="WWB6"/>
      <c r="WWC6"/>
      <c r="WWD6"/>
      <c r="WWE6"/>
      <c r="WWF6"/>
      <c r="WWG6"/>
      <c r="WWH6"/>
      <c r="WWI6"/>
      <c r="WWJ6"/>
      <c r="WWK6"/>
      <c r="WWL6"/>
      <c r="WWM6"/>
      <c r="WWN6"/>
      <c r="WWO6"/>
      <c r="WWP6"/>
      <c r="WWQ6"/>
      <c r="WWR6"/>
      <c r="WWS6"/>
      <c r="WWT6"/>
      <c r="WWU6"/>
      <c r="WWV6"/>
      <c r="WWW6"/>
      <c r="WWX6"/>
      <c r="WWY6"/>
      <c r="WWZ6"/>
      <c r="WXA6"/>
      <c r="WXB6"/>
      <c r="WXC6"/>
      <c r="WXD6"/>
      <c r="WXE6"/>
      <c r="WXF6"/>
      <c r="WXG6"/>
      <c r="WXH6"/>
      <c r="WXI6"/>
      <c r="WXJ6"/>
      <c r="WXK6"/>
      <c r="WXL6"/>
      <c r="WXM6"/>
      <c r="WXN6"/>
      <c r="WXO6"/>
      <c r="WXP6"/>
      <c r="WXQ6"/>
      <c r="WXR6"/>
      <c r="WXS6"/>
      <c r="WXT6"/>
      <c r="WXU6"/>
      <c r="WXV6"/>
      <c r="WXW6"/>
      <c r="WXX6"/>
      <c r="WXY6"/>
      <c r="WXZ6"/>
      <c r="WYA6"/>
      <c r="WYB6"/>
      <c r="WYC6"/>
      <c r="WYD6"/>
      <c r="WYE6"/>
      <c r="WYF6"/>
      <c r="WYG6"/>
      <c r="WYH6"/>
      <c r="WYI6"/>
      <c r="WYJ6"/>
      <c r="WYK6"/>
      <c r="WYL6"/>
      <c r="WYM6"/>
      <c r="WYN6"/>
      <c r="WYO6"/>
      <c r="WYP6"/>
      <c r="WYQ6"/>
      <c r="WYR6"/>
      <c r="WYS6"/>
      <c r="WYT6"/>
      <c r="WYU6"/>
      <c r="WYV6"/>
      <c r="WYW6"/>
      <c r="WYX6"/>
      <c r="WYY6"/>
      <c r="WYZ6"/>
      <c r="WZA6"/>
      <c r="WZB6"/>
      <c r="WZC6"/>
      <c r="WZD6"/>
      <c r="WZE6"/>
      <c r="WZF6"/>
      <c r="WZG6"/>
      <c r="WZH6"/>
      <c r="WZI6"/>
      <c r="WZJ6"/>
      <c r="WZK6"/>
      <c r="WZL6"/>
      <c r="WZM6"/>
      <c r="WZN6"/>
      <c r="WZO6"/>
      <c r="WZP6"/>
      <c r="WZQ6"/>
      <c r="WZR6"/>
      <c r="WZS6"/>
      <c r="WZT6"/>
      <c r="WZU6"/>
      <c r="WZV6"/>
      <c r="WZW6"/>
      <c r="WZX6"/>
      <c r="WZY6"/>
      <c r="WZZ6"/>
      <c r="XAA6"/>
      <c r="XAB6"/>
      <c r="XAC6"/>
      <c r="XAD6"/>
      <c r="XAE6"/>
      <c r="XAF6"/>
      <c r="XAG6"/>
      <c r="XAH6"/>
      <c r="XAI6"/>
      <c r="XAJ6"/>
      <c r="XAK6"/>
      <c r="XAL6"/>
      <c r="XAM6"/>
      <c r="XAN6"/>
      <c r="XAO6"/>
      <c r="XAP6"/>
      <c r="XAQ6"/>
      <c r="XAR6"/>
      <c r="XAS6"/>
      <c r="XAT6"/>
      <c r="XAU6"/>
      <c r="XAV6"/>
      <c r="XAW6"/>
      <c r="XAX6"/>
      <c r="XAY6"/>
      <c r="XAZ6"/>
      <c r="XBA6"/>
      <c r="XBB6"/>
      <c r="XBC6"/>
      <c r="XBD6"/>
      <c r="XBE6"/>
      <c r="XBF6"/>
      <c r="XBG6"/>
      <c r="XBH6"/>
      <c r="XBI6"/>
      <c r="XBJ6"/>
      <c r="XBK6"/>
      <c r="XBL6"/>
      <c r="XBM6"/>
      <c r="XBN6"/>
      <c r="XBO6"/>
      <c r="XBP6"/>
      <c r="XBQ6"/>
      <c r="XBR6"/>
      <c r="XBS6"/>
      <c r="XBT6"/>
      <c r="XBU6"/>
      <c r="XBV6"/>
      <c r="XBW6"/>
      <c r="XBX6"/>
      <c r="XBY6"/>
      <c r="XBZ6"/>
      <c r="XCA6"/>
      <c r="XCB6"/>
      <c r="XCC6"/>
      <c r="XCD6"/>
      <c r="XCE6"/>
      <c r="XCF6"/>
      <c r="XCG6"/>
      <c r="XCH6"/>
      <c r="XCI6"/>
      <c r="XCJ6"/>
      <c r="XCK6"/>
      <c r="XCL6"/>
      <c r="XCM6"/>
      <c r="XCN6"/>
      <c r="XCO6"/>
      <c r="XCP6"/>
      <c r="XCQ6"/>
      <c r="XCR6"/>
      <c r="XCS6"/>
      <c r="XCT6"/>
      <c r="XCU6"/>
      <c r="XCV6"/>
      <c r="XCW6"/>
      <c r="XCX6"/>
      <c r="XCY6"/>
      <c r="XCZ6"/>
      <c r="XDA6"/>
      <c r="XDB6"/>
      <c r="XDC6"/>
      <c r="XDD6"/>
      <c r="XDE6"/>
      <c r="XDF6"/>
      <c r="XDG6"/>
      <c r="XDH6"/>
      <c r="XDI6"/>
      <c r="XDJ6"/>
      <c r="XDK6"/>
      <c r="XDL6"/>
      <c r="XDM6"/>
      <c r="XDN6"/>
      <c r="XDO6"/>
      <c r="XDP6"/>
      <c r="XDQ6"/>
      <c r="XDR6"/>
      <c r="XDS6"/>
      <c r="XDT6"/>
      <c r="XDU6"/>
      <c r="XDV6"/>
      <c r="XDW6"/>
      <c r="XDX6"/>
      <c r="XDY6"/>
      <c r="XDZ6"/>
      <c r="XEA6"/>
      <c r="XEB6"/>
      <c r="XEC6"/>
      <c r="XED6"/>
      <c r="XEE6"/>
      <c r="XEF6"/>
      <c r="XEG6"/>
      <c r="XEH6"/>
      <c r="XEI6"/>
      <c r="XEJ6"/>
      <c r="XEK6"/>
      <c r="XEL6"/>
      <c r="XEM6"/>
      <c r="XEN6"/>
      <c r="XEO6"/>
      <c r="XEP6"/>
      <c r="XEQ6"/>
      <c r="XER6"/>
      <c r="XES6"/>
      <c r="XET6"/>
      <c r="XEU6"/>
      <c r="XEV6"/>
      <c r="XEW6"/>
      <c r="XEX6"/>
      <c r="XEY6"/>
      <c r="XEZ6"/>
      <c r="XFA6"/>
      <c r="XFB6"/>
      <c r="XFC6"/>
      <c r="XFD6"/>
    </row>
    <row r="7" spans="1:16384" x14ac:dyDescent="0.35">
      <c r="A7" s="626" t="s">
        <v>367</v>
      </c>
      <c r="F7" s="677"/>
      <c r="G7" s="677"/>
      <c r="H7" s="650"/>
      <c r="I7" s="650"/>
      <c r="J7" s="652"/>
      <c r="K7" s="631"/>
      <c r="L7" s="631"/>
      <c r="M7" s="631"/>
      <c r="N7" s="631"/>
      <c r="O7" s="651"/>
      <c r="P7" s="653"/>
      <c r="Q7" s="653"/>
      <c r="GX7"/>
      <c r="GY7"/>
      <c r="GZ7"/>
      <c r="HA7"/>
      <c r="HB7"/>
      <c r="HC7"/>
      <c r="HD7"/>
      <c r="HE7"/>
      <c r="HF7"/>
      <c r="HG7"/>
      <c r="HH7"/>
      <c r="HI7"/>
      <c r="HJ7"/>
      <c r="HK7"/>
      <c r="HL7"/>
      <c r="HM7"/>
      <c r="HN7"/>
      <c r="HO7"/>
      <c r="HP7"/>
      <c r="HQ7"/>
      <c r="HR7"/>
      <c r="HS7"/>
      <c r="HT7"/>
      <c r="HU7"/>
      <c r="HV7"/>
      <c r="HW7"/>
      <c r="HX7"/>
      <c r="HY7"/>
      <c r="HZ7"/>
      <c r="IA7"/>
      <c r="IB7"/>
      <c r="IC7"/>
      <c r="ID7"/>
      <c r="IE7"/>
      <c r="IF7"/>
      <c r="IG7"/>
      <c r="IH7"/>
      <c r="II7"/>
      <c r="IJ7"/>
      <c r="IK7"/>
      <c r="IL7"/>
      <c r="IM7"/>
      <c r="IN7"/>
      <c r="IO7"/>
      <c r="IP7"/>
      <c r="IQ7"/>
      <c r="IR7"/>
      <c r="IS7"/>
      <c r="IT7"/>
      <c r="IU7"/>
      <c r="IV7"/>
      <c r="IW7"/>
      <c r="IX7"/>
      <c r="IY7"/>
      <c r="IZ7"/>
      <c r="JA7"/>
      <c r="JB7"/>
      <c r="JC7"/>
      <c r="JD7"/>
      <c r="JE7"/>
      <c r="JF7"/>
      <c r="JG7"/>
      <c r="JH7"/>
      <c r="JI7"/>
      <c r="JJ7"/>
      <c r="JK7"/>
      <c r="JL7"/>
      <c r="JM7"/>
      <c r="JN7"/>
      <c r="JO7"/>
      <c r="JP7"/>
      <c r="JQ7"/>
      <c r="JR7"/>
      <c r="JS7"/>
      <c r="JT7"/>
      <c r="JU7"/>
      <c r="JV7"/>
      <c r="JW7"/>
      <c r="JX7"/>
      <c r="JY7"/>
      <c r="JZ7"/>
      <c r="KA7"/>
      <c r="KB7"/>
      <c r="KC7"/>
      <c r="KD7"/>
      <c r="KE7"/>
      <c r="KF7"/>
      <c r="KG7"/>
      <c r="KH7"/>
      <c r="KI7"/>
      <c r="KJ7"/>
      <c r="KK7"/>
      <c r="KL7"/>
      <c r="KM7"/>
      <c r="KN7"/>
      <c r="KO7"/>
      <c r="KP7"/>
      <c r="KQ7"/>
      <c r="KR7"/>
      <c r="KS7"/>
      <c r="KT7"/>
      <c r="KU7"/>
      <c r="KV7"/>
      <c r="KW7"/>
      <c r="KX7"/>
      <c r="KY7"/>
      <c r="KZ7"/>
      <c r="LA7"/>
      <c r="LB7"/>
      <c r="LC7"/>
      <c r="LD7"/>
      <c r="LE7"/>
      <c r="LF7"/>
      <c r="LG7"/>
      <c r="LH7"/>
      <c r="LI7"/>
      <c r="LJ7"/>
      <c r="LK7"/>
      <c r="LL7"/>
      <c r="LM7"/>
      <c r="LN7"/>
      <c r="LO7"/>
      <c r="LP7"/>
      <c r="LQ7"/>
      <c r="LR7"/>
      <c r="LS7"/>
      <c r="LT7"/>
      <c r="LU7"/>
      <c r="LV7"/>
      <c r="LW7"/>
      <c r="LX7"/>
      <c r="LY7"/>
      <c r="LZ7"/>
      <c r="MA7"/>
      <c r="MB7"/>
      <c r="MC7"/>
      <c r="MD7"/>
      <c r="ME7"/>
      <c r="MF7"/>
      <c r="MG7"/>
      <c r="MH7"/>
      <c r="MI7"/>
      <c r="MJ7"/>
      <c r="MK7"/>
      <c r="ML7"/>
      <c r="MM7"/>
      <c r="MN7"/>
      <c r="MO7"/>
      <c r="MP7"/>
      <c r="MQ7"/>
      <c r="MR7"/>
      <c r="MS7"/>
      <c r="MT7"/>
      <c r="MU7"/>
      <c r="MV7"/>
      <c r="MW7"/>
      <c r="MX7"/>
      <c r="MY7"/>
      <c r="MZ7"/>
      <c r="NA7"/>
      <c r="NB7"/>
      <c r="NC7"/>
      <c r="ND7"/>
      <c r="NE7"/>
      <c r="NF7"/>
      <c r="NG7"/>
      <c r="NH7"/>
      <c r="NI7"/>
      <c r="NJ7"/>
      <c r="NK7"/>
      <c r="NL7"/>
      <c r="NM7"/>
      <c r="NN7"/>
      <c r="NO7"/>
      <c r="NP7"/>
      <c r="NQ7"/>
      <c r="NR7"/>
      <c r="NS7"/>
      <c r="NT7"/>
      <c r="NU7"/>
      <c r="NV7"/>
      <c r="NW7"/>
      <c r="NX7"/>
      <c r="NY7"/>
      <c r="NZ7"/>
      <c r="OA7"/>
      <c r="OB7"/>
      <c r="OC7"/>
      <c r="OD7"/>
      <c r="OE7"/>
      <c r="OF7"/>
      <c r="OG7"/>
      <c r="OH7"/>
      <c r="OI7"/>
      <c r="OJ7"/>
      <c r="OK7"/>
      <c r="OL7"/>
      <c r="OM7"/>
      <c r="ON7"/>
      <c r="OO7"/>
      <c r="OP7"/>
      <c r="OQ7"/>
      <c r="OR7"/>
      <c r="OS7"/>
      <c r="OT7"/>
      <c r="OU7"/>
      <c r="OV7"/>
      <c r="OW7"/>
      <c r="OX7"/>
      <c r="OY7"/>
      <c r="OZ7"/>
      <c r="PA7"/>
      <c r="PB7"/>
      <c r="PC7"/>
      <c r="PD7"/>
      <c r="PE7"/>
      <c r="PF7"/>
      <c r="PG7"/>
      <c r="PH7"/>
      <c r="PI7"/>
      <c r="PJ7"/>
      <c r="PK7"/>
      <c r="PL7"/>
      <c r="PM7"/>
      <c r="PN7"/>
      <c r="PO7"/>
      <c r="PP7"/>
      <c r="PQ7"/>
      <c r="PR7"/>
      <c r="PS7"/>
      <c r="PT7"/>
      <c r="PU7"/>
      <c r="PV7"/>
      <c r="PW7"/>
      <c r="PX7"/>
      <c r="PY7"/>
      <c r="PZ7"/>
      <c r="QA7"/>
      <c r="QB7"/>
      <c r="QC7"/>
      <c r="QD7"/>
      <c r="QE7"/>
      <c r="QF7"/>
      <c r="QG7"/>
      <c r="QH7"/>
      <c r="QI7"/>
      <c r="QJ7"/>
      <c r="QK7"/>
      <c r="QL7"/>
      <c r="QM7"/>
      <c r="QN7"/>
      <c r="QO7"/>
      <c r="QP7"/>
      <c r="QQ7"/>
      <c r="QR7"/>
      <c r="QS7"/>
      <c r="QT7"/>
      <c r="QU7"/>
      <c r="QV7"/>
      <c r="QW7"/>
      <c r="QX7"/>
      <c r="QY7"/>
      <c r="QZ7"/>
      <c r="RA7"/>
      <c r="RB7"/>
      <c r="RC7"/>
      <c r="RD7"/>
      <c r="RE7"/>
      <c r="RF7"/>
      <c r="RG7"/>
      <c r="RH7"/>
      <c r="RI7"/>
      <c r="RJ7"/>
      <c r="RK7"/>
      <c r="RL7"/>
      <c r="RM7"/>
      <c r="RN7"/>
      <c r="RO7"/>
      <c r="RP7"/>
      <c r="RQ7"/>
      <c r="RR7"/>
      <c r="RS7"/>
      <c r="RT7"/>
      <c r="RU7"/>
      <c r="RV7"/>
      <c r="RW7"/>
      <c r="RX7"/>
      <c r="RY7"/>
      <c r="RZ7"/>
      <c r="SA7"/>
      <c r="SB7"/>
      <c r="SC7"/>
      <c r="SD7"/>
      <c r="SE7"/>
      <c r="SF7"/>
      <c r="SG7"/>
      <c r="SH7"/>
      <c r="SI7"/>
      <c r="SJ7"/>
      <c r="SK7"/>
      <c r="SL7"/>
      <c r="SM7"/>
      <c r="SN7"/>
      <c r="SO7"/>
      <c r="SP7"/>
      <c r="SQ7"/>
      <c r="SR7"/>
      <c r="SS7"/>
      <c r="ST7"/>
      <c r="SU7"/>
      <c r="SV7"/>
      <c r="SW7"/>
      <c r="SX7"/>
      <c r="SY7"/>
      <c r="SZ7"/>
      <c r="TA7"/>
      <c r="TB7"/>
      <c r="TC7"/>
      <c r="TD7"/>
      <c r="TE7"/>
      <c r="TF7"/>
      <c r="TG7"/>
      <c r="TH7"/>
      <c r="TI7"/>
      <c r="TJ7"/>
      <c r="TK7"/>
      <c r="TL7"/>
      <c r="TM7"/>
      <c r="TN7"/>
      <c r="TO7"/>
      <c r="TP7"/>
      <c r="TQ7"/>
      <c r="TR7"/>
      <c r="TS7"/>
      <c r="TT7"/>
      <c r="TU7"/>
      <c r="TV7"/>
      <c r="TW7"/>
      <c r="TX7"/>
      <c r="TY7"/>
      <c r="TZ7"/>
      <c r="UA7"/>
      <c r="UB7"/>
      <c r="UC7"/>
      <c r="UD7"/>
      <c r="UE7"/>
      <c r="UF7"/>
      <c r="UG7"/>
      <c r="UH7"/>
      <c r="UI7"/>
      <c r="UJ7"/>
      <c r="UK7"/>
      <c r="UL7"/>
      <c r="UM7"/>
      <c r="UN7"/>
      <c r="UO7"/>
      <c r="UP7"/>
      <c r="UQ7"/>
      <c r="UR7"/>
      <c r="US7"/>
      <c r="UT7"/>
      <c r="UU7"/>
      <c r="UV7"/>
      <c r="UW7"/>
      <c r="UX7"/>
      <c r="UY7"/>
      <c r="UZ7"/>
      <c r="VA7"/>
      <c r="VB7"/>
      <c r="VC7"/>
      <c r="VD7"/>
      <c r="VE7"/>
      <c r="VF7"/>
      <c r="VG7"/>
      <c r="VH7"/>
      <c r="VI7"/>
      <c r="VJ7"/>
      <c r="VK7"/>
      <c r="VL7"/>
      <c r="VM7"/>
      <c r="VN7"/>
      <c r="VO7"/>
      <c r="VP7"/>
      <c r="VQ7"/>
      <c r="VR7"/>
      <c r="VS7"/>
      <c r="VT7"/>
      <c r="VU7"/>
      <c r="VV7"/>
      <c r="VW7"/>
      <c r="VX7"/>
      <c r="VY7"/>
      <c r="VZ7"/>
      <c r="WA7"/>
      <c r="WB7"/>
      <c r="WC7"/>
      <c r="WD7"/>
      <c r="WE7"/>
      <c r="WF7"/>
      <c r="WG7"/>
      <c r="WH7"/>
      <c r="WI7"/>
      <c r="WJ7"/>
      <c r="WK7"/>
      <c r="WL7"/>
      <c r="WM7"/>
      <c r="WN7"/>
      <c r="WO7"/>
      <c r="WP7"/>
      <c r="WQ7"/>
      <c r="WR7"/>
      <c r="WS7"/>
      <c r="WT7"/>
      <c r="WU7"/>
      <c r="WV7"/>
      <c r="WW7"/>
      <c r="WX7"/>
      <c r="WY7"/>
      <c r="WZ7"/>
      <c r="XA7"/>
      <c r="XB7"/>
      <c r="XC7"/>
      <c r="XD7"/>
      <c r="XE7"/>
      <c r="XF7"/>
      <c r="XG7"/>
      <c r="XH7"/>
      <c r="XI7"/>
      <c r="XJ7"/>
      <c r="XK7"/>
      <c r="XL7"/>
      <c r="XM7"/>
      <c r="XN7"/>
      <c r="XO7"/>
      <c r="XP7"/>
      <c r="XQ7"/>
      <c r="XR7"/>
      <c r="XS7"/>
      <c r="XT7"/>
      <c r="XU7"/>
      <c r="XV7"/>
      <c r="XW7"/>
      <c r="XX7"/>
      <c r="XY7"/>
      <c r="XZ7"/>
      <c r="YA7"/>
      <c r="YB7"/>
      <c r="YC7"/>
      <c r="YD7"/>
      <c r="YE7"/>
      <c r="YF7"/>
      <c r="YG7"/>
      <c r="YH7"/>
      <c r="YI7"/>
      <c r="YJ7"/>
      <c r="YK7"/>
      <c r="YL7"/>
      <c r="YM7"/>
      <c r="YN7"/>
      <c r="YO7"/>
      <c r="YP7"/>
      <c r="YQ7"/>
      <c r="YR7"/>
      <c r="YS7"/>
      <c r="YT7"/>
      <c r="YU7"/>
      <c r="YV7"/>
      <c r="YW7"/>
      <c r="YX7"/>
      <c r="YY7"/>
      <c r="YZ7"/>
      <c r="ZA7"/>
      <c r="ZB7"/>
      <c r="ZC7"/>
      <c r="ZD7"/>
      <c r="ZE7"/>
      <c r="ZF7"/>
      <c r="ZG7"/>
      <c r="ZH7"/>
      <c r="ZI7"/>
      <c r="ZJ7"/>
      <c r="ZK7"/>
      <c r="ZL7"/>
      <c r="ZM7"/>
      <c r="ZN7"/>
      <c r="ZO7"/>
      <c r="ZP7"/>
      <c r="ZQ7"/>
      <c r="ZR7"/>
      <c r="ZS7"/>
      <c r="ZT7"/>
      <c r="ZU7"/>
      <c r="ZV7"/>
      <c r="ZW7"/>
      <c r="ZX7"/>
      <c r="ZY7"/>
      <c r="ZZ7"/>
      <c r="AAA7"/>
      <c r="AAB7"/>
      <c r="AAC7"/>
      <c r="AAD7"/>
      <c r="AAE7"/>
      <c r="AAF7"/>
      <c r="AAG7"/>
      <c r="AAH7"/>
      <c r="AAI7"/>
      <c r="AAJ7"/>
      <c r="AAK7"/>
      <c r="AAL7"/>
      <c r="AAM7"/>
      <c r="AAN7"/>
      <c r="AAO7"/>
      <c r="AAP7"/>
      <c r="AAQ7"/>
      <c r="AAR7"/>
      <c r="AAS7"/>
      <c r="AAT7"/>
      <c r="AAU7"/>
      <c r="AAV7"/>
      <c r="AAW7"/>
      <c r="AAX7"/>
      <c r="AAY7"/>
      <c r="AAZ7"/>
      <c r="ABA7"/>
      <c r="ABB7"/>
      <c r="ABC7"/>
      <c r="ABD7"/>
      <c r="ABE7"/>
      <c r="ABF7"/>
      <c r="ABG7"/>
      <c r="ABH7"/>
      <c r="ABI7"/>
      <c r="ABJ7"/>
      <c r="ABK7"/>
      <c r="ABL7"/>
      <c r="ABM7"/>
      <c r="ABN7"/>
      <c r="ABO7"/>
      <c r="ABP7"/>
      <c r="ABQ7"/>
      <c r="ABR7"/>
      <c r="ABS7"/>
      <c r="ABT7"/>
      <c r="ABU7"/>
      <c r="ABV7"/>
      <c r="ABW7"/>
      <c r="ABX7"/>
      <c r="ABY7"/>
      <c r="ABZ7"/>
      <c r="ACA7"/>
      <c r="ACB7"/>
      <c r="ACC7"/>
      <c r="ACD7"/>
      <c r="ACE7"/>
      <c r="ACF7"/>
      <c r="ACG7"/>
      <c r="ACH7"/>
      <c r="ACI7"/>
      <c r="ACJ7"/>
      <c r="ACK7"/>
      <c r="ACL7"/>
      <c r="ACM7"/>
      <c r="ACN7"/>
      <c r="ACO7"/>
      <c r="ACP7"/>
      <c r="ACQ7"/>
      <c r="ACR7"/>
      <c r="ACS7"/>
      <c r="ACT7"/>
      <c r="ACU7"/>
      <c r="ACV7"/>
      <c r="ACW7"/>
      <c r="ACX7"/>
      <c r="ACY7"/>
      <c r="ACZ7"/>
      <c r="ADA7"/>
      <c r="ADB7"/>
      <c r="ADC7"/>
      <c r="ADD7"/>
      <c r="ADE7"/>
      <c r="ADF7"/>
      <c r="ADG7"/>
      <c r="ADH7"/>
      <c r="ADI7"/>
      <c r="ADJ7"/>
      <c r="ADK7"/>
      <c r="ADL7"/>
      <c r="ADM7"/>
      <c r="ADN7"/>
      <c r="ADO7"/>
      <c r="ADP7"/>
      <c r="ADQ7"/>
      <c r="ADR7"/>
      <c r="ADS7"/>
      <c r="ADT7"/>
      <c r="ADU7"/>
      <c r="ADV7"/>
      <c r="ADW7"/>
      <c r="ADX7"/>
      <c r="ADY7"/>
      <c r="ADZ7"/>
      <c r="AEA7"/>
      <c r="AEB7"/>
      <c r="AEC7"/>
      <c r="AED7"/>
      <c r="AEE7"/>
      <c r="AEF7"/>
      <c r="AEG7"/>
      <c r="AEH7"/>
      <c r="AEI7"/>
      <c r="AEJ7"/>
      <c r="AEK7"/>
      <c r="AEL7"/>
      <c r="AEM7"/>
      <c r="AEN7"/>
      <c r="AEO7"/>
      <c r="AEP7"/>
      <c r="AEQ7"/>
      <c r="AER7"/>
      <c r="AES7"/>
      <c r="AET7"/>
      <c r="AEU7"/>
      <c r="AEV7"/>
      <c r="AEW7"/>
      <c r="AEX7"/>
      <c r="AEY7"/>
      <c r="AEZ7"/>
      <c r="AFA7"/>
      <c r="AFB7"/>
      <c r="AFC7"/>
      <c r="AFD7"/>
      <c r="AFE7"/>
      <c r="AFF7"/>
      <c r="AFG7"/>
      <c r="AFH7"/>
      <c r="AFI7"/>
      <c r="AFJ7"/>
      <c r="AFK7"/>
      <c r="AFL7"/>
      <c r="AFM7"/>
      <c r="AFN7"/>
      <c r="AFO7"/>
      <c r="AFP7"/>
      <c r="AFQ7"/>
      <c r="AFR7"/>
      <c r="AFS7"/>
      <c r="AFT7"/>
      <c r="AFU7"/>
      <c r="AFV7"/>
      <c r="AFW7"/>
      <c r="AFX7"/>
      <c r="AFY7"/>
      <c r="AFZ7"/>
      <c r="AGA7"/>
      <c r="AGB7"/>
      <c r="AGC7"/>
      <c r="AGD7"/>
      <c r="AGE7"/>
      <c r="AGF7"/>
      <c r="AGG7"/>
      <c r="AGH7"/>
      <c r="AGI7"/>
      <c r="AGJ7"/>
      <c r="AGK7"/>
      <c r="AGL7"/>
      <c r="AGM7"/>
      <c r="AGN7"/>
      <c r="AGO7"/>
      <c r="AGP7"/>
      <c r="AGQ7"/>
      <c r="AGR7"/>
      <c r="AGS7"/>
      <c r="AGT7"/>
      <c r="AGU7"/>
      <c r="AGV7"/>
      <c r="AGW7"/>
      <c r="AGX7"/>
      <c r="AGY7"/>
      <c r="AGZ7"/>
      <c r="AHA7"/>
      <c r="AHB7"/>
      <c r="AHC7"/>
      <c r="AHD7"/>
      <c r="AHE7"/>
      <c r="AHF7"/>
      <c r="AHG7"/>
      <c r="AHH7"/>
      <c r="AHI7"/>
      <c r="AHJ7"/>
      <c r="AHK7"/>
      <c r="AHL7"/>
      <c r="AHM7"/>
      <c r="AHN7"/>
      <c r="AHO7"/>
      <c r="AHP7"/>
      <c r="AHQ7"/>
      <c r="AHR7"/>
      <c r="AHS7"/>
      <c r="AHT7"/>
      <c r="AHU7"/>
      <c r="AHV7"/>
      <c r="AHW7"/>
      <c r="AHX7"/>
      <c r="AHY7"/>
      <c r="AHZ7"/>
      <c r="AIA7"/>
      <c r="AIB7"/>
      <c r="AIC7"/>
      <c r="AID7"/>
      <c r="AIE7"/>
      <c r="AIF7"/>
      <c r="AIG7"/>
      <c r="AIH7"/>
      <c r="AII7"/>
      <c r="AIJ7"/>
      <c r="AIK7"/>
      <c r="AIL7"/>
      <c r="AIM7"/>
      <c r="AIN7"/>
      <c r="AIO7"/>
      <c r="AIP7"/>
      <c r="AIQ7"/>
      <c r="AIR7"/>
      <c r="AIS7"/>
      <c r="AIT7"/>
      <c r="AIU7"/>
      <c r="AIV7"/>
      <c r="AIW7"/>
      <c r="AIX7"/>
      <c r="AIY7"/>
      <c r="AIZ7"/>
      <c r="AJA7"/>
      <c r="AJB7"/>
      <c r="AJC7"/>
      <c r="AJD7"/>
      <c r="AJE7"/>
      <c r="AJF7"/>
      <c r="AJG7"/>
      <c r="AJH7"/>
      <c r="AJI7"/>
      <c r="AJJ7"/>
      <c r="AJK7"/>
      <c r="AJL7"/>
      <c r="AJM7"/>
      <c r="AJN7"/>
      <c r="AJO7"/>
      <c r="AJP7"/>
      <c r="AJQ7"/>
      <c r="AJR7"/>
      <c r="AJS7"/>
      <c r="AJT7"/>
      <c r="AJU7"/>
      <c r="AJV7"/>
      <c r="AJW7"/>
      <c r="AJX7"/>
      <c r="AJY7"/>
      <c r="AJZ7"/>
      <c r="AKA7"/>
      <c r="AKB7"/>
      <c r="AKC7"/>
      <c r="AKD7"/>
      <c r="AKE7"/>
      <c r="AKF7"/>
      <c r="AKG7"/>
      <c r="AKH7"/>
      <c r="AKI7"/>
      <c r="AKJ7"/>
      <c r="AKK7"/>
      <c r="AKL7"/>
      <c r="AKM7"/>
      <c r="AKN7"/>
      <c r="AKO7"/>
      <c r="AKP7"/>
      <c r="AKQ7"/>
      <c r="AKR7"/>
      <c r="AKS7"/>
      <c r="AKT7"/>
      <c r="AKU7"/>
      <c r="AKV7"/>
      <c r="AKW7"/>
      <c r="AKX7"/>
      <c r="AKY7"/>
      <c r="AKZ7"/>
      <c r="ALA7"/>
      <c r="ALB7"/>
      <c r="ALC7"/>
      <c r="ALD7"/>
      <c r="ALE7"/>
      <c r="ALF7"/>
      <c r="ALG7"/>
      <c r="ALH7"/>
      <c r="ALI7"/>
      <c r="ALJ7"/>
      <c r="ALK7"/>
      <c r="ALL7"/>
      <c r="ALM7"/>
      <c r="ALN7"/>
      <c r="ALO7"/>
      <c r="ALP7"/>
      <c r="ALQ7"/>
      <c r="ALR7"/>
      <c r="ALS7"/>
      <c r="ALT7"/>
      <c r="ALU7"/>
      <c r="ALV7"/>
      <c r="ALW7"/>
      <c r="ALX7"/>
      <c r="ALY7"/>
      <c r="ALZ7"/>
      <c r="AMA7"/>
      <c r="AMB7"/>
      <c r="AMC7"/>
      <c r="AMD7"/>
      <c r="AME7"/>
      <c r="AMF7"/>
      <c r="AMG7"/>
      <c r="AMH7"/>
      <c r="AMI7"/>
      <c r="AMJ7"/>
      <c r="AMK7"/>
      <c r="AML7"/>
      <c r="AMM7"/>
      <c r="AMN7"/>
      <c r="AMO7"/>
      <c r="AMP7"/>
      <c r="AMQ7"/>
      <c r="AMR7"/>
      <c r="AMS7"/>
      <c r="AMT7"/>
      <c r="AMU7"/>
      <c r="AMV7"/>
      <c r="AMW7"/>
      <c r="AMX7"/>
      <c r="AMY7"/>
      <c r="AMZ7"/>
      <c r="ANA7"/>
      <c r="ANB7"/>
      <c r="ANC7"/>
      <c r="AND7"/>
      <c r="ANE7"/>
      <c r="ANF7"/>
      <c r="ANG7"/>
      <c r="ANH7"/>
      <c r="ANI7"/>
      <c r="ANJ7"/>
      <c r="ANK7"/>
      <c r="ANL7"/>
      <c r="ANM7"/>
      <c r="ANN7"/>
      <c r="ANO7"/>
      <c r="ANP7"/>
      <c r="ANQ7"/>
      <c r="ANR7"/>
      <c r="ANS7"/>
      <c r="ANT7"/>
      <c r="ANU7"/>
      <c r="ANV7"/>
      <c r="ANW7"/>
      <c r="ANX7"/>
      <c r="ANY7"/>
      <c r="ANZ7"/>
      <c r="AOA7"/>
      <c r="AOB7"/>
      <c r="AOC7"/>
      <c r="AOD7"/>
      <c r="AOE7"/>
      <c r="AOF7"/>
      <c r="AOG7"/>
      <c r="AOH7"/>
      <c r="AOI7"/>
      <c r="AOJ7"/>
      <c r="AOK7"/>
      <c r="AOL7"/>
      <c r="AOM7"/>
      <c r="AON7"/>
      <c r="AOO7"/>
      <c r="AOP7"/>
      <c r="AOQ7"/>
      <c r="AOR7"/>
      <c r="AOS7"/>
      <c r="AOT7"/>
      <c r="AOU7"/>
      <c r="AOV7"/>
      <c r="AOW7"/>
      <c r="AOX7"/>
      <c r="AOY7"/>
      <c r="AOZ7"/>
      <c r="APA7"/>
      <c r="APB7"/>
      <c r="APC7"/>
      <c r="APD7"/>
      <c r="APE7"/>
      <c r="APF7"/>
      <c r="APG7"/>
      <c r="APH7"/>
      <c r="API7"/>
      <c r="APJ7"/>
      <c r="APK7"/>
      <c r="APL7"/>
      <c r="APM7"/>
      <c r="APN7"/>
      <c r="APO7"/>
      <c r="APP7"/>
      <c r="APQ7"/>
      <c r="APR7"/>
      <c r="APS7"/>
      <c r="APT7"/>
      <c r="APU7"/>
      <c r="APV7"/>
      <c r="APW7"/>
      <c r="APX7"/>
      <c r="APY7"/>
      <c r="APZ7"/>
      <c r="AQA7"/>
      <c r="AQB7"/>
      <c r="AQC7"/>
      <c r="AQD7"/>
      <c r="AQE7"/>
      <c r="AQF7"/>
      <c r="AQG7"/>
      <c r="AQH7"/>
      <c r="AQI7"/>
      <c r="AQJ7"/>
      <c r="AQK7"/>
      <c r="AQL7"/>
      <c r="AQM7"/>
      <c r="AQN7"/>
      <c r="AQO7"/>
      <c r="AQP7"/>
      <c r="AQQ7"/>
      <c r="AQR7"/>
      <c r="AQS7"/>
      <c r="AQT7"/>
      <c r="AQU7"/>
      <c r="AQV7"/>
      <c r="AQW7"/>
      <c r="AQX7"/>
      <c r="AQY7"/>
      <c r="AQZ7"/>
      <c r="ARA7"/>
      <c r="ARB7"/>
      <c r="ARC7"/>
      <c r="ARD7"/>
      <c r="ARE7"/>
      <c r="ARF7"/>
      <c r="ARG7"/>
      <c r="ARH7"/>
      <c r="ARI7"/>
      <c r="ARJ7"/>
      <c r="ARK7"/>
      <c r="ARL7"/>
      <c r="ARM7"/>
      <c r="ARN7"/>
      <c r="ARO7"/>
      <c r="ARP7"/>
      <c r="ARQ7"/>
      <c r="ARR7"/>
      <c r="ARS7"/>
      <c r="ART7"/>
      <c r="ARU7"/>
      <c r="ARV7"/>
      <c r="ARW7"/>
      <c r="ARX7"/>
      <c r="ARY7"/>
      <c r="ARZ7"/>
      <c r="ASA7"/>
      <c r="ASB7"/>
      <c r="ASC7"/>
      <c r="ASD7"/>
      <c r="ASE7"/>
      <c r="ASF7"/>
      <c r="ASG7"/>
      <c r="ASH7"/>
      <c r="ASI7"/>
      <c r="ASJ7"/>
      <c r="ASK7"/>
      <c r="ASL7"/>
      <c r="ASM7"/>
      <c r="ASN7"/>
      <c r="ASO7"/>
      <c r="ASP7"/>
      <c r="ASQ7"/>
      <c r="ASR7"/>
      <c r="ASS7"/>
      <c r="AST7"/>
      <c r="ASU7"/>
      <c r="ASV7"/>
      <c r="ASW7"/>
      <c r="ASX7"/>
      <c r="ASY7"/>
      <c r="ASZ7"/>
      <c r="ATA7"/>
      <c r="ATB7"/>
      <c r="ATC7"/>
      <c r="ATD7"/>
      <c r="ATE7"/>
      <c r="ATF7"/>
      <c r="ATG7"/>
      <c r="ATH7"/>
      <c r="ATI7"/>
      <c r="ATJ7"/>
      <c r="ATK7"/>
      <c r="ATL7"/>
      <c r="ATM7"/>
      <c r="ATN7"/>
      <c r="ATO7"/>
      <c r="ATP7"/>
      <c r="ATQ7"/>
      <c r="ATR7"/>
      <c r="ATS7"/>
      <c r="ATT7"/>
      <c r="ATU7"/>
      <c r="ATV7"/>
      <c r="ATW7"/>
      <c r="ATX7"/>
      <c r="ATY7"/>
      <c r="ATZ7"/>
      <c r="AUA7"/>
      <c r="AUB7"/>
      <c r="AUC7"/>
      <c r="AUD7"/>
      <c r="AUE7"/>
      <c r="AUF7"/>
      <c r="AUG7"/>
      <c r="AUH7"/>
      <c r="AUI7"/>
      <c r="AUJ7"/>
      <c r="AUK7"/>
      <c r="AUL7"/>
      <c r="AUM7"/>
      <c r="AUN7"/>
      <c r="AUO7"/>
      <c r="AUP7"/>
      <c r="AUQ7"/>
      <c r="AUR7"/>
      <c r="AUS7"/>
      <c r="AUT7"/>
      <c r="AUU7"/>
      <c r="AUV7"/>
      <c r="AUW7"/>
      <c r="AUX7"/>
      <c r="AUY7"/>
      <c r="AUZ7"/>
      <c r="AVA7"/>
      <c r="AVB7"/>
      <c r="AVC7"/>
      <c r="AVD7"/>
      <c r="AVE7"/>
      <c r="AVF7"/>
      <c r="AVG7"/>
      <c r="AVH7"/>
      <c r="AVI7"/>
      <c r="AVJ7"/>
      <c r="AVK7"/>
      <c r="AVL7"/>
      <c r="AVM7"/>
      <c r="AVN7"/>
      <c r="AVO7"/>
      <c r="AVP7"/>
      <c r="AVQ7"/>
      <c r="AVR7"/>
      <c r="AVS7"/>
      <c r="AVT7"/>
      <c r="AVU7"/>
      <c r="AVV7"/>
      <c r="AVW7"/>
      <c r="AVX7"/>
      <c r="AVY7"/>
      <c r="AVZ7"/>
      <c r="AWA7"/>
      <c r="AWB7"/>
      <c r="AWC7"/>
      <c r="AWD7"/>
      <c r="AWE7"/>
      <c r="AWF7"/>
      <c r="AWG7"/>
      <c r="AWH7"/>
      <c r="AWI7"/>
      <c r="AWJ7"/>
      <c r="AWK7"/>
      <c r="AWL7"/>
      <c r="AWM7"/>
      <c r="AWN7"/>
      <c r="AWO7"/>
      <c r="AWP7"/>
      <c r="AWQ7"/>
      <c r="AWR7"/>
      <c r="AWS7"/>
      <c r="AWT7"/>
      <c r="AWU7"/>
      <c r="AWV7"/>
      <c r="AWW7"/>
      <c r="AWX7"/>
      <c r="AWY7"/>
      <c r="AWZ7"/>
      <c r="AXA7"/>
      <c r="AXB7"/>
      <c r="AXC7"/>
      <c r="AXD7"/>
      <c r="AXE7"/>
      <c r="AXF7"/>
      <c r="AXG7"/>
      <c r="AXH7"/>
      <c r="AXI7"/>
      <c r="AXJ7"/>
      <c r="AXK7"/>
      <c r="AXL7"/>
      <c r="AXM7"/>
      <c r="AXN7"/>
      <c r="AXO7"/>
      <c r="AXP7"/>
      <c r="AXQ7"/>
      <c r="AXR7"/>
      <c r="AXS7"/>
      <c r="AXT7"/>
      <c r="AXU7"/>
      <c r="AXV7"/>
      <c r="AXW7"/>
      <c r="AXX7"/>
      <c r="AXY7"/>
      <c r="AXZ7"/>
      <c r="AYA7"/>
      <c r="AYB7"/>
      <c r="AYC7"/>
      <c r="AYD7"/>
      <c r="AYE7"/>
      <c r="AYF7"/>
      <c r="AYG7"/>
      <c r="AYH7"/>
      <c r="AYI7"/>
      <c r="AYJ7"/>
      <c r="AYK7"/>
      <c r="AYL7"/>
      <c r="AYM7"/>
      <c r="AYN7"/>
      <c r="AYO7"/>
      <c r="AYP7"/>
      <c r="AYQ7"/>
      <c r="AYR7"/>
      <c r="AYS7"/>
      <c r="AYT7"/>
      <c r="AYU7"/>
      <c r="AYV7"/>
      <c r="AYW7"/>
      <c r="AYX7"/>
      <c r="AYY7"/>
      <c r="AYZ7"/>
      <c r="AZA7"/>
      <c r="AZB7"/>
      <c r="AZC7"/>
      <c r="AZD7"/>
      <c r="AZE7"/>
      <c r="AZF7"/>
      <c r="AZG7"/>
      <c r="AZH7"/>
      <c r="AZI7"/>
      <c r="AZJ7"/>
      <c r="AZK7"/>
      <c r="AZL7"/>
      <c r="AZM7"/>
      <c r="AZN7"/>
      <c r="AZO7"/>
      <c r="AZP7"/>
      <c r="AZQ7"/>
      <c r="AZR7"/>
      <c r="AZS7"/>
      <c r="AZT7"/>
      <c r="AZU7"/>
      <c r="AZV7"/>
      <c r="AZW7"/>
      <c r="AZX7"/>
      <c r="AZY7"/>
      <c r="AZZ7"/>
      <c r="BAA7"/>
      <c r="BAB7"/>
      <c r="BAC7"/>
      <c r="BAD7"/>
      <c r="BAE7"/>
      <c r="BAF7"/>
      <c r="BAG7"/>
      <c r="BAH7"/>
      <c r="BAI7"/>
      <c r="BAJ7"/>
      <c r="BAK7"/>
      <c r="BAL7"/>
      <c r="BAM7"/>
      <c r="BAN7"/>
      <c r="BAO7"/>
      <c r="BAP7"/>
      <c r="BAQ7"/>
      <c r="BAR7"/>
      <c r="BAS7"/>
      <c r="BAT7"/>
      <c r="BAU7"/>
      <c r="BAV7"/>
      <c r="BAW7"/>
      <c r="BAX7"/>
      <c r="BAY7"/>
      <c r="BAZ7"/>
      <c r="BBA7"/>
      <c r="BBB7"/>
      <c r="BBC7"/>
      <c r="BBD7"/>
      <c r="BBE7"/>
      <c r="BBF7"/>
      <c r="BBG7"/>
      <c r="BBH7"/>
      <c r="BBI7"/>
      <c r="BBJ7"/>
      <c r="BBK7"/>
      <c r="BBL7"/>
      <c r="BBM7"/>
      <c r="BBN7"/>
      <c r="BBO7"/>
      <c r="BBP7"/>
      <c r="BBQ7"/>
      <c r="BBR7"/>
      <c r="BBS7"/>
      <c r="BBT7"/>
      <c r="BBU7"/>
      <c r="BBV7"/>
      <c r="BBW7"/>
      <c r="BBX7"/>
      <c r="BBY7"/>
      <c r="BBZ7"/>
      <c r="BCA7"/>
      <c r="BCB7"/>
      <c r="BCC7"/>
      <c r="BCD7"/>
      <c r="BCE7"/>
      <c r="BCF7"/>
      <c r="BCG7"/>
      <c r="BCH7"/>
      <c r="BCI7"/>
      <c r="BCJ7"/>
      <c r="BCK7"/>
      <c r="BCL7"/>
      <c r="BCM7"/>
      <c r="BCN7"/>
      <c r="BCO7"/>
      <c r="BCP7"/>
      <c r="BCQ7"/>
      <c r="BCR7"/>
      <c r="BCS7"/>
      <c r="BCT7"/>
      <c r="BCU7"/>
      <c r="BCV7"/>
      <c r="BCW7"/>
      <c r="BCX7"/>
      <c r="BCY7"/>
      <c r="BCZ7"/>
      <c r="BDA7"/>
      <c r="BDB7"/>
      <c r="BDC7"/>
      <c r="BDD7"/>
      <c r="BDE7"/>
      <c r="BDF7"/>
      <c r="BDG7"/>
      <c r="BDH7"/>
      <c r="BDI7"/>
      <c r="BDJ7"/>
      <c r="BDK7"/>
      <c r="BDL7"/>
      <c r="BDM7"/>
      <c r="BDN7"/>
      <c r="BDO7"/>
      <c r="BDP7"/>
      <c r="BDQ7"/>
      <c r="BDR7"/>
      <c r="BDS7"/>
      <c r="BDT7"/>
      <c r="BDU7"/>
      <c r="BDV7"/>
      <c r="BDW7"/>
      <c r="BDX7"/>
      <c r="BDY7"/>
      <c r="BDZ7"/>
      <c r="BEA7"/>
      <c r="BEB7"/>
      <c r="BEC7"/>
      <c r="BED7"/>
      <c r="BEE7"/>
      <c r="BEF7"/>
      <c r="BEG7"/>
      <c r="BEH7"/>
      <c r="BEI7"/>
      <c r="BEJ7"/>
      <c r="BEK7"/>
      <c r="BEL7"/>
      <c r="BEM7"/>
      <c r="BEN7"/>
      <c r="BEO7"/>
      <c r="BEP7"/>
      <c r="BEQ7"/>
      <c r="BER7"/>
      <c r="BES7"/>
      <c r="BET7"/>
      <c r="BEU7"/>
      <c r="BEV7"/>
      <c r="BEW7"/>
      <c r="BEX7"/>
      <c r="BEY7"/>
      <c r="BEZ7"/>
      <c r="BFA7"/>
      <c r="BFB7"/>
      <c r="BFC7"/>
      <c r="BFD7"/>
      <c r="BFE7"/>
      <c r="BFF7"/>
      <c r="BFG7"/>
      <c r="BFH7"/>
      <c r="BFI7"/>
      <c r="BFJ7"/>
      <c r="BFK7"/>
      <c r="BFL7"/>
      <c r="BFM7"/>
      <c r="BFN7"/>
      <c r="BFO7"/>
      <c r="BFP7"/>
      <c r="BFQ7"/>
      <c r="BFR7"/>
      <c r="BFS7"/>
      <c r="BFT7"/>
      <c r="BFU7"/>
      <c r="BFV7"/>
      <c r="BFW7"/>
      <c r="BFX7"/>
      <c r="BFY7"/>
      <c r="BFZ7"/>
      <c r="BGA7"/>
      <c r="BGB7"/>
      <c r="BGC7"/>
      <c r="BGD7"/>
      <c r="BGE7"/>
      <c r="BGF7"/>
      <c r="BGG7"/>
      <c r="BGH7"/>
      <c r="BGI7"/>
      <c r="BGJ7"/>
      <c r="BGK7"/>
      <c r="BGL7"/>
      <c r="BGM7"/>
      <c r="BGN7"/>
      <c r="BGO7"/>
      <c r="BGP7"/>
      <c r="BGQ7"/>
      <c r="BGR7"/>
      <c r="BGS7"/>
      <c r="BGT7"/>
      <c r="BGU7"/>
      <c r="BGV7"/>
      <c r="BGW7"/>
      <c r="BGX7"/>
      <c r="BGY7"/>
      <c r="BGZ7"/>
      <c r="BHA7"/>
      <c r="BHB7"/>
      <c r="BHC7"/>
      <c r="BHD7"/>
      <c r="BHE7"/>
      <c r="BHF7"/>
      <c r="BHG7"/>
      <c r="BHH7"/>
      <c r="BHI7"/>
      <c r="BHJ7"/>
      <c r="BHK7"/>
      <c r="BHL7"/>
      <c r="BHM7"/>
      <c r="BHN7"/>
      <c r="BHO7"/>
      <c r="BHP7"/>
      <c r="BHQ7"/>
      <c r="BHR7"/>
      <c r="BHS7"/>
      <c r="BHT7"/>
      <c r="BHU7"/>
      <c r="BHV7"/>
      <c r="BHW7"/>
      <c r="BHX7"/>
      <c r="BHY7"/>
      <c r="BHZ7"/>
      <c r="BIA7"/>
      <c r="BIB7"/>
      <c r="BIC7"/>
      <c r="BID7"/>
      <c r="BIE7"/>
      <c r="BIF7"/>
      <c r="BIG7"/>
      <c r="BIH7"/>
      <c r="BII7"/>
      <c r="BIJ7"/>
      <c r="BIK7"/>
      <c r="BIL7"/>
      <c r="BIM7"/>
      <c r="BIN7"/>
      <c r="BIO7"/>
      <c r="BIP7"/>
      <c r="BIQ7"/>
      <c r="BIR7"/>
      <c r="BIS7"/>
      <c r="BIT7"/>
      <c r="BIU7"/>
      <c r="BIV7"/>
      <c r="BIW7"/>
      <c r="BIX7"/>
      <c r="BIY7"/>
      <c r="BIZ7"/>
      <c r="BJA7"/>
      <c r="BJB7"/>
      <c r="BJC7"/>
      <c r="BJD7"/>
      <c r="BJE7"/>
      <c r="BJF7"/>
      <c r="BJG7"/>
      <c r="BJH7"/>
      <c r="BJI7"/>
      <c r="BJJ7"/>
      <c r="BJK7"/>
      <c r="BJL7"/>
      <c r="BJM7"/>
      <c r="BJN7"/>
      <c r="BJO7"/>
      <c r="BJP7"/>
      <c r="BJQ7"/>
      <c r="BJR7"/>
      <c r="BJS7"/>
      <c r="BJT7"/>
      <c r="BJU7"/>
      <c r="BJV7"/>
      <c r="BJW7"/>
      <c r="BJX7"/>
      <c r="BJY7"/>
      <c r="BJZ7"/>
      <c r="BKA7"/>
      <c r="BKB7"/>
      <c r="BKC7"/>
      <c r="BKD7"/>
      <c r="BKE7"/>
      <c r="BKF7"/>
      <c r="BKG7"/>
      <c r="BKH7"/>
      <c r="BKI7"/>
      <c r="BKJ7"/>
      <c r="BKK7"/>
      <c r="BKL7"/>
      <c r="BKM7"/>
      <c r="BKN7"/>
      <c r="BKO7"/>
      <c r="BKP7"/>
      <c r="BKQ7"/>
      <c r="BKR7"/>
      <c r="BKS7"/>
      <c r="BKT7"/>
      <c r="BKU7"/>
      <c r="BKV7"/>
      <c r="BKW7"/>
      <c r="BKX7"/>
      <c r="BKY7"/>
      <c r="BKZ7"/>
      <c r="BLA7"/>
      <c r="BLB7"/>
      <c r="BLC7"/>
      <c r="BLD7"/>
      <c r="BLE7"/>
      <c r="BLF7"/>
      <c r="BLG7"/>
      <c r="BLH7"/>
      <c r="BLI7"/>
      <c r="BLJ7"/>
      <c r="BLK7"/>
      <c r="BLL7"/>
      <c r="BLM7"/>
      <c r="BLN7"/>
      <c r="BLO7"/>
      <c r="BLP7"/>
      <c r="BLQ7"/>
      <c r="BLR7"/>
      <c r="BLS7"/>
      <c r="BLT7"/>
      <c r="BLU7"/>
      <c r="BLV7"/>
      <c r="BLW7"/>
      <c r="BLX7"/>
      <c r="BLY7"/>
      <c r="BLZ7"/>
      <c r="BMA7"/>
      <c r="BMB7"/>
      <c r="BMC7"/>
      <c r="BMD7"/>
      <c r="BME7"/>
      <c r="BMF7"/>
      <c r="BMG7"/>
      <c r="BMH7"/>
      <c r="BMI7"/>
      <c r="BMJ7"/>
      <c r="BMK7"/>
      <c r="BML7"/>
      <c r="BMM7"/>
      <c r="BMN7"/>
      <c r="BMO7"/>
      <c r="BMP7"/>
      <c r="BMQ7"/>
      <c r="BMR7"/>
      <c r="BMS7"/>
      <c r="BMT7"/>
      <c r="BMU7"/>
      <c r="BMV7"/>
      <c r="BMW7"/>
      <c r="BMX7"/>
      <c r="BMY7"/>
      <c r="BMZ7"/>
      <c r="BNA7"/>
      <c r="BNB7"/>
      <c r="BNC7"/>
      <c r="BND7"/>
      <c r="BNE7"/>
      <c r="BNF7"/>
      <c r="BNG7"/>
      <c r="BNH7"/>
      <c r="BNI7"/>
      <c r="BNJ7"/>
      <c r="BNK7"/>
      <c r="BNL7"/>
      <c r="BNM7"/>
      <c r="BNN7"/>
      <c r="BNO7"/>
      <c r="BNP7"/>
      <c r="BNQ7"/>
      <c r="BNR7"/>
      <c r="BNS7"/>
      <c r="BNT7"/>
      <c r="BNU7"/>
      <c r="BNV7"/>
      <c r="BNW7"/>
      <c r="BNX7"/>
      <c r="BNY7"/>
      <c r="BNZ7"/>
      <c r="BOA7"/>
      <c r="BOB7"/>
      <c r="BOC7"/>
      <c r="BOD7"/>
      <c r="BOE7"/>
      <c r="BOF7"/>
      <c r="BOG7"/>
      <c r="BOH7"/>
      <c r="BOI7"/>
      <c r="BOJ7"/>
      <c r="BOK7"/>
      <c r="BOL7"/>
      <c r="BOM7"/>
      <c r="BON7"/>
      <c r="BOO7"/>
      <c r="BOP7"/>
      <c r="BOQ7"/>
      <c r="BOR7"/>
      <c r="BOS7"/>
      <c r="BOT7"/>
      <c r="BOU7"/>
      <c r="BOV7"/>
      <c r="BOW7"/>
      <c r="BOX7"/>
      <c r="BOY7"/>
      <c r="BOZ7"/>
      <c r="BPA7"/>
      <c r="BPB7"/>
      <c r="BPC7"/>
      <c r="BPD7"/>
      <c r="BPE7"/>
      <c r="BPF7"/>
      <c r="BPG7"/>
      <c r="BPH7"/>
      <c r="BPI7"/>
      <c r="BPJ7"/>
      <c r="BPK7"/>
      <c r="BPL7"/>
      <c r="BPM7"/>
      <c r="BPN7"/>
      <c r="BPO7"/>
      <c r="BPP7"/>
      <c r="BPQ7"/>
      <c r="BPR7"/>
      <c r="BPS7"/>
      <c r="BPT7"/>
      <c r="BPU7"/>
      <c r="BPV7"/>
      <c r="BPW7"/>
      <c r="BPX7"/>
      <c r="BPY7"/>
      <c r="BPZ7"/>
      <c r="BQA7"/>
      <c r="BQB7"/>
      <c r="BQC7"/>
      <c r="BQD7"/>
      <c r="BQE7"/>
      <c r="BQF7"/>
      <c r="BQG7"/>
      <c r="BQH7"/>
      <c r="BQI7"/>
      <c r="BQJ7"/>
      <c r="BQK7"/>
      <c r="BQL7"/>
      <c r="BQM7"/>
      <c r="BQN7"/>
      <c r="BQO7"/>
      <c r="BQP7"/>
      <c r="BQQ7"/>
      <c r="BQR7"/>
      <c r="BQS7"/>
      <c r="BQT7"/>
      <c r="BQU7"/>
      <c r="BQV7"/>
      <c r="BQW7"/>
      <c r="BQX7"/>
      <c r="BQY7"/>
      <c r="BQZ7"/>
      <c r="BRA7"/>
      <c r="BRB7"/>
      <c r="BRC7"/>
      <c r="BRD7"/>
      <c r="BRE7"/>
      <c r="BRF7"/>
      <c r="BRG7"/>
      <c r="BRH7"/>
      <c r="BRI7"/>
      <c r="BRJ7"/>
      <c r="BRK7"/>
      <c r="BRL7"/>
      <c r="BRM7"/>
      <c r="BRN7"/>
      <c r="BRO7"/>
      <c r="BRP7"/>
      <c r="BRQ7"/>
      <c r="BRR7"/>
      <c r="BRS7"/>
      <c r="BRT7"/>
      <c r="BRU7"/>
      <c r="BRV7"/>
      <c r="BRW7"/>
      <c r="BRX7"/>
      <c r="BRY7"/>
      <c r="BRZ7"/>
      <c r="BSA7"/>
      <c r="BSB7"/>
      <c r="BSC7"/>
      <c r="BSD7"/>
      <c r="BSE7"/>
      <c r="BSF7"/>
      <c r="BSG7"/>
      <c r="BSH7"/>
      <c r="BSI7"/>
      <c r="BSJ7"/>
      <c r="BSK7"/>
      <c r="BSL7"/>
      <c r="BSM7"/>
      <c r="BSN7"/>
      <c r="BSO7"/>
      <c r="BSP7"/>
      <c r="BSQ7"/>
      <c r="BSR7"/>
      <c r="BSS7"/>
      <c r="BST7"/>
      <c r="BSU7"/>
      <c r="BSV7"/>
      <c r="BSW7"/>
      <c r="BSX7"/>
      <c r="BSY7"/>
      <c r="BSZ7"/>
      <c r="BTA7"/>
      <c r="BTB7"/>
      <c r="BTC7"/>
      <c r="BTD7"/>
      <c r="BTE7"/>
      <c r="BTF7"/>
      <c r="BTG7"/>
      <c r="BTH7"/>
      <c r="BTI7"/>
      <c r="BTJ7"/>
      <c r="BTK7"/>
      <c r="BTL7"/>
      <c r="BTM7"/>
      <c r="BTN7"/>
      <c r="BTO7"/>
      <c r="BTP7"/>
      <c r="BTQ7"/>
      <c r="BTR7"/>
      <c r="BTS7"/>
      <c r="BTT7"/>
      <c r="BTU7"/>
      <c r="BTV7"/>
      <c r="BTW7"/>
      <c r="BTX7"/>
      <c r="BTY7"/>
      <c r="BTZ7"/>
      <c r="BUA7"/>
      <c r="BUB7"/>
      <c r="BUC7"/>
      <c r="BUD7"/>
      <c r="BUE7"/>
      <c r="BUF7"/>
      <c r="BUG7"/>
      <c r="BUH7"/>
      <c r="BUI7"/>
      <c r="BUJ7"/>
      <c r="BUK7"/>
      <c r="BUL7"/>
      <c r="BUM7"/>
      <c r="BUN7"/>
      <c r="BUO7"/>
      <c r="BUP7"/>
      <c r="BUQ7"/>
      <c r="BUR7"/>
      <c r="BUS7"/>
      <c r="BUT7"/>
      <c r="BUU7"/>
      <c r="BUV7"/>
      <c r="BUW7"/>
      <c r="BUX7"/>
      <c r="BUY7"/>
      <c r="BUZ7"/>
      <c r="BVA7"/>
      <c r="BVB7"/>
      <c r="BVC7"/>
      <c r="BVD7"/>
      <c r="BVE7"/>
      <c r="BVF7"/>
      <c r="BVG7"/>
      <c r="BVH7"/>
      <c r="BVI7"/>
      <c r="BVJ7"/>
      <c r="BVK7"/>
      <c r="BVL7"/>
      <c r="BVM7"/>
      <c r="BVN7"/>
      <c r="BVO7"/>
      <c r="BVP7"/>
      <c r="BVQ7"/>
      <c r="BVR7"/>
      <c r="BVS7"/>
      <c r="BVT7"/>
      <c r="BVU7"/>
      <c r="BVV7"/>
      <c r="BVW7"/>
      <c r="BVX7"/>
      <c r="BVY7"/>
      <c r="BVZ7"/>
      <c r="BWA7"/>
      <c r="BWB7"/>
      <c r="BWC7"/>
      <c r="BWD7"/>
      <c r="BWE7"/>
      <c r="BWF7"/>
      <c r="BWG7"/>
      <c r="BWH7"/>
      <c r="BWI7"/>
      <c r="BWJ7"/>
      <c r="BWK7"/>
      <c r="BWL7"/>
      <c r="BWM7"/>
      <c r="BWN7"/>
      <c r="BWO7"/>
      <c r="BWP7"/>
      <c r="BWQ7"/>
      <c r="BWR7"/>
      <c r="BWS7"/>
      <c r="BWT7"/>
      <c r="BWU7"/>
      <c r="BWV7"/>
      <c r="BWW7"/>
      <c r="BWX7"/>
      <c r="BWY7"/>
      <c r="BWZ7"/>
      <c r="BXA7"/>
      <c r="BXB7"/>
      <c r="BXC7"/>
      <c r="BXD7"/>
      <c r="BXE7"/>
      <c r="BXF7"/>
      <c r="BXG7"/>
      <c r="BXH7"/>
      <c r="BXI7"/>
      <c r="BXJ7"/>
      <c r="BXK7"/>
      <c r="BXL7"/>
      <c r="BXM7"/>
      <c r="BXN7"/>
      <c r="BXO7"/>
      <c r="BXP7"/>
      <c r="BXQ7"/>
      <c r="BXR7"/>
      <c r="BXS7"/>
      <c r="BXT7"/>
      <c r="BXU7"/>
      <c r="BXV7"/>
      <c r="BXW7"/>
      <c r="BXX7"/>
      <c r="BXY7"/>
      <c r="BXZ7"/>
      <c r="BYA7"/>
      <c r="BYB7"/>
      <c r="BYC7"/>
      <c r="BYD7"/>
      <c r="BYE7"/>
      <c r="BYF7"/>
      <c r="BYG7"/>
      <c r="BYH7"/>
      <c r="BYI7"/>
      <c r="BYJ7"/>
      <c r="BYK7"/>
      <c r="BYL7"/>
      <c r="BYM7"/>
      <c r="BYN7"/>
      <c r="BYO7"/>
      <c r="BYP7"/>
      <c r="BYQ7"/>
      <c r="BYR7"/>
      <c r="BYS7"/>
      <c r="BYT7"/>
      <c r="BYU7"/>
      <c r="BYV7"/>
      <c r="BYW7"/>
      <c r="BYX7"/>
      <c r="BYY7"/>
      <c r="BYZ7"/>
      <c r="BZA7"/>
      <c r="BZB7"/>
      <c r="BZC7"/>
      <c r="BZD7"/>
      <c r="BZE7"/>
      <c r="BZF7"/>
      <c r="BZG7"/>
      <c r="BZH7"/>
      <c r="BZI7"/>
      <c r="BZJ7"/>
      <c r="BZK7"/>
      <c r="BZL7"/>
      <c r="BZM7"/>
      <c r="BZN7"/>
      <c r="BZO7"/>
      <c r="BZP7"/>
      <c r="BZQ7"/>
      <c r="BZR7"/>
      <c r="BZS7"/>
      <c r="BZT7"/>
      <c r="BZU7"/>
      <c r="BZV7"/>
      <c r="BZW7"/>
      <c r="BZX7"/>
      <c r="BZY7"/>
      <c r="BZZ7"/>
      <c r="CAA7"/>
      <c r="CAB7"/>
      <c r="CAC7"/>
      <c r="CAD7"/>
      <c r="CAE7"/>
      <c r="CAF7"/>
      <c r="CAG7"/>
      <c r="CAH7"/>
      <c r="CAI7"/>
      <c r="CAJ7"/>
      <c r="CAK7"/>
      <c r="CAL7"/>
      <c r="CAM7"/>
      <c r="CAN7"/>
      <c r="CAO7"/>
      <c r="CAP7"/>
      <c r="CAQ7"/>
      <c r="CAR7"/>
      <c r="CAS7"/>
      <c r="CAT7"/>
      <c r="CAU7"/>
      <c r="CAV7"/>
      <c r="CAW7"/>
      <c r="CAX7"/>
      <c r="CAY7"/>
      <c r="CAZ7"/>
      <c r="CBA7"/>
      <c r="CBB7"/>
      <c r="CBC7"/>
      <c r="CBD7"/>
      <c r="CBE7"/>
      <c r="CBF7"/>
      <c r="CBG7"/>
      <c r="CBH7"/>
      <c r="CBI7"/>
      <c r="CBJ7"/>
      <c r="CBK7"/>
      <c r="CBL7"/>
      <c r="CBM7"/>
      <c r="CBN7"/>
      <c r="CBO7"/>
      <c r="CBP7"/>
      <c r="CBQ7"/>
      <c r="CBR7"/>
      <c r="CBS7"/>
      <c r="CBT7"/>
      <c r="CBU7"/>
      <c r="CBV7"/>
      <c r="CBW7"/>
      <c r="CBX7"/>
      <c r="CBY7"/>
      <c r="CBZ7"/>
      <c r="CCA7"/>
      <c r="CCB7"/>
      <c r="CCC7"/>
      <c r="CCD7"/>
      <c r="CCE7"/>
      <c r="CCF7"/>
      <c r="CCG7"/>
      <c r="CCH7"/>
      <c r="CCI7"/>
      <c r="CCJ7"/>
      <c r="CCK7"/>
      <c r="CCL7"/>
      <c r="CCM7"/>
      <c r="CCN7"/>
      <c r="CCO7"/>
      <c r="CCP7"/>
      <c r="CCQ7"/>
      <c r="CCR7"/>
      <c r="CCS7"/>
      <c r="CCT7"/>
      <c r="CCU7"/>
      <c r="CCV7"/>
      <c r="CCW7"/>
      <c r="CCX7"/>
      <c r="CCY7"/>
      <c r="CCZ7"/>
      <c r="CDA7"/>
      <c r="CDB7"/>
      <c r="CDC7"/>
      <c r="CDD7"/>
      <c r="CDE7"/>
      <c r="CDF7"/>
      <c r="CDG7"/>
      <c r="CDH7"/>
      <c r="CDI7"/>
      <c r="CDJ7"/>
      <c r="CDK7"/>
      <c r="CDL7"/>
      <c r="CDM7"/>
      <c r="CDN7"/>
      <c r="CDO7"/>
      <c r="CDP7"/>
      <c r="CDQ7"/>
      <c r="CDR7"/>
      <c r="CDS7"/>
      <c r="CDT7"/>
      <c r="CDU7"/>
      <c r="CDV7"/>
      <c r="CDW7"/>
      <c r="CDX7"/>
      <c r="CDY7"/>
      <c r="CDZ7"/>
      <c r="CEA7"/>
      <c r="CEB7"/>
      <c r="CEC7"/>
      <c r="CED7"/>
      <c r="CEE7"/>
      <c r="CEF7"/>
      <c r="CEG7"/>
      <c r="CEH7"/>
      <c r="CEI7"/>
      <c r="CEJ7"/>
      <c r="CEK7"/>
      <c r="CEL7"/>
      <c r="CEM7"/>
      <c r="CEN7"/>
      <c r="CEO7"/>
      <c r="CEP7"/>
      <c r="CEQ7"/>
      <c r="CER7"/>
      <c r="CES7"/>
      <c r="CET7"/>
      <c r="CEU7"/>
      <c r="CEV7"/>
      <c r="CEW7"/>
      <c r="CEX7"/>
      <c r="CEY7"/>
      <c r="CEZ7"/>
      <c r="CFA7"/>
      <c r="CFB7"/>
      <c r="CFC7"/>
      <c r="CFD7"/>
      <c r="CFE7"/>
      <c r="CFF7"/>
      <c r="CFG7"/>
      <c r="CFH7"/>
      <c r="CFI7"/>
      <c r="CFJ7"/>
      <c r="CFK7"/>
      <c r="CFL7"/>
      <c r="CFM7"/>
      <c r="CFN7"/>
      <c r="CFO7"/>
      <c r="CFP7"/>
      <c r="CFQ7"/>
      <c r="CFR7"/>
      <c r="CFS7"/>
      <c r="CFT7"/>
      <c r="CFU7"/>
      <c r="CFV7"/>
      <c r="CFW7"/>
      <c r="CFX7"/>
      <c r="CFY7"/>
      <c r="CFZ7"/>
      <c r="CGA7"/>
      <c r="CGB7"/>
      <c r="CGC7"/>
      <c r="CGD7"/>
      <c r="CGE7"/>
      <c r="CGF7"/>
      <c r="CGG7"/>
      <c r="CGH7"/>
      <c r="CGI7"/>
      <c r="CGJ7"/>
      <c r="CGK7"/>
      <c r="CGL7"/>
      <c r="CGM7"/>
      <c r="CGN7"/>
      <c r="CGO7"/>
      <c r="CGP7"/>
      <c r="CGQ7"/>
      <c r="CGR7"/>
      <c r="CGS7"/>
      <c r="CGT7"/>
      <c r="CGU7"/>
      <c r="CGV7"/>
      <c r="CGW7"/>
      <c r="CGX7"/>
      <c r="CGY7"/>
      <c r="CGZ7"/>
      <c r="CHA7"/>
      <c r="CHB7"/>
      <c r="CHC7"/>
      <c r="CHD7"/>
      <c r="CHE7"/>
      <c r="CHF7"/>
      <c r="CHG7"/>
      <c r="CHH7"/>
      <c r="CHI7"/>
      <c r="CHJ7"/>
      <c r="CHK7"/>
      <c r="CHL7"/>
      <c r="CHM7"/>
      <c r="CHN7"/>
      <c r="CHO7"/>
      <c r="CHP7"/>
      <c r="CHQ7"/>
      <c r="CHR7"/>
      <c r="CHS7"/>
      <c r="CHT7"/>
      <c r="CHU7"/>
      <c r="CHV7"/>
      <c r="CHW7"/>
      <c r="CHX7"/>
      <c r="CHY7"/>
      <c r="CHZ7"/>
      <c r="CIA7"/>
      <c r="CIB7"/>
      <c r="CIC7"/>
      <c r="CID7"/>
      <c r="CIE7"/>
      <c r="CIF7"/>
      <c r="CIG7"/>
      <c r="CIH7"/>
      <c r="CII7"/>
      <c r="CIJ7"/>
      <c r="CIK7"/>
      <c r="CIL7"/>
      <c r="CIM7"/>
      <c r="CIN7"/>
      <c r="CIO7"/>
      <c r="CIP7"/>
      <c r="CIQ7"/>
      <c r="CIR7"/>
      <c r="CIS7"/>
      <c r="CIT7"/>
      <c r="CIU7"/>
      <c r="CIV7"/>
      <c r="CIW7"/>
      <c r="CIX7"/>
      <c r="CIY7"/>
      <c r="CIZ7"/>
      <c r="CJA7"/>
      <c r="CJB7"/>
      <c r="CJC7"/>
      <c r="CJD7"/>
      <c r="CJE7"/>
      <c r="CJF7"/>
      <c r="CJG7"/>
      <c r="CJH7"/>
      <c r="CJI7"/>
      <c r="CJJ7"/>
      <c r="CJK7"/>
      <c r="CJL7"/>
      <c r="CJM7"/>
      <c r="CJN7"/>
      <c r="CJO7"/>
      <c r="CJP7"/>
      <c r="CJQ7"/>
      <c r="CJR7"/>
      <c r="CJS7"/>
      <c r="CJT7"/>
      <c r="CJU7"/>
      <c r="CJV7"/>
      <c r="CJW7"/>
      <c r="CJX7"/>
      <c r="CJY7"/>
      <c r="CJZ7"/>
      <c r="CKA7"/>
      <c r="CKB7"/>
      <c r="CKC7"/>
      <c r="CKD7"/>
      <c r="CKE7"/>
      <c r="CKF7"/>
      <c r="CKG7"/>
      <c r="CKH7"/>
      <c r="CKI7"/>
      <c r="CKJ7"/>
      <c r="CKK7"/>
      <c r="CKL7"/>
      <c r="CKM7"/>
      <c r="CKN7"/>
      <c r="CKO7"/>
      <c r="CKP7"/>
      <c r="CKQ7"/>
      <c r="CKR7"/>
      <c r="CKS7"/>
      <c r="CKT7"/>
      <c r="CKU7"/>
      <c r="CKV7"/>
      <c r="CKW7"/>
      <c r="CKX7"/>
      <c r="CKY7"/>
      <c r="CKZ7"/>
      <c r="CLA7"/>
      <c r="CLB7"/>
      <c r="CLC7"/>
      <c r="CLD7"/>
      <c r="CLE7"/>
      <c r="CLF7"/>
      <c r="CLG7"/>
      <c r="CLH7"/>
      <c r="CLI7"/>
      <c r="CLJ7"/>
      <c r="CLK7"/>
      <c r="CLL7"/>
      <c r="CLM7"/>
      <c r="CLN7"/>
      <c r="CLO7"/>
      <c r="CLP7"/>
      <c r="CLQ7"/>
      <c r="CLR7"/>
      <c r="CLS7"/>
      <c r="CLT7"/>
      <c r="CLU7"/>
      <c r="CLV7"/>
      <c r="CLW7"/>
      <c r="CLX7"/>
      <c r="CLY7"/>
      <c r="CLZ7"/>
      <c r="CMA7"/>
      <c r="CMB7"/>
      <c r="CMC7"/>
      <c r="CMD7"/>
      <c r="CME7"/>
      <c r="CMF7"/>
      <c r="CMG7"/>
      <c r="CMH7"/>
      <c r="CMI7"/>
      <c r="CMJ7"/>
      <c r="CMK7"/>
      <c r="CML7"/>
      <c r="CMM7"/>
      <c r="CMN7"/>
      <c r="CMO7"/>
      <c r="CMP7"/>
      <c r="CMQ7"/>
      <c r="CMR7"/>
      <c r="CMS7"/>
      <c r="CMT7"/>
      <c r="CMU7"/>
      <c r="CMV7"/>
      <c r="CMW7"/>
      <c r="CMX7"/>
      <c r="CMY7"/>
      <c r="CMZ7"/>
      <c r="CNA7"/>
      <c r="CNB7"/>
      <c r="CNC7"/>
      <c r="CND7"/>
      <c r="CNE7"/>
      <c r="CNF7"/>
      <c r="CNG7"/>
      <c r="CNH7"/>
      <c r="CNI7"/>
      <c r="CNJ7"/>
      <c r="CNK7"/>
      <c r="CNL7"/>
      <c r="CNM7"/>
      <c r="CNN7"/>
      <c r="CNO7"/>
      <c r="CNP7"/>
      <c r="CNQ7"/>
      <c r="CNR7"/>
      <c r="CNS7"/>
      <c r="CNT7"/>
      <c r="CNU7"/>
      <c r="CNV7"/>
      <c r="CNW7"/>
      <c r="CNX7"/>
      <c r="CNY7"/>
      <c r="CNZ7"/>
      <c r="COA7"/>
      <c r="COB7"/>
      <c r="COC7"/>
      <c r="COD7"/>
      <c r="COE7"/>
      <c r="COF7"/>
      <c r="COG7"/>
      <c r="COH7"/>
      <c r="COI7"/>
      <c r="COJ7"/>
      <c r="COK7"/>
      <c r="COL7"/>
      <c r="COM7"/>
      <c r="CON7"/>
      <c r="COO7"/>
      <c r="COP7"/>
      <c r="COQ7"/>
      <c r="COR7"/>
      <c r="COS7"/>
      <c r="COT7"/>
      <c r="COU7"/>
      <c r="COV7"/>
      <c r="COW7"/>
      <c r="COX7"/>
      <c r="COY7"/>
      <c r="COZ7"/>
      <c r="CPA7"/>
      <c r="CPB7"/>
      <c r="CPC7"/>
      <c r="CPD7"/>
      <c r="CPE7"/>
      <c r="CPF7"/>
      <c r="CPG7"/>
      <c r="CPH7"/>
      <c r="CPI7"/>
      <c r="CPJ7"/>
      <c r="CPK7"/>
      <c r="CPL7"/>
      <c r="CPM7"/>
      <c r="CPN7"/>
      <c r="CPO7"/>
      <c r="CPP7"/>
      <c r="CPQ7"/>
      <c r="CPR7"/>
      <c r="CPS7"/>
      <c r="CPT7"/>
      <c r="CPU7"/>
      <c r="CPV7"/>
      <c r="CPW7"/>
      <c r="CPX7"/>
      <c r="CPY7"/>
      <c r="CPZ7"/>
      <c r="CQA7"/>
      <c r="CQB7"/>
      <c r="CQC7"/>
      <c r="CQD7"/>
      <c r="CQE7"/>
      <c r="CQF7"/>
      <c r="CQG7"/>
      <c r="CQH7"/>
      <c r="CQI7"/>
      <c r="CQJ7"/>
      <c r="CQK7"/>
      <c r="CQL7"/>
      <c r="CQM7"/>
      <c r="CQN7"/>
      <c r="CQO7"/>
      <c r="CQP7"/>
      <c r="CQQ7"/>
      <c r="CQR7"/>
      <c r="CQS7"/>
      <c r="CQT7"/>
      <c r="CQU7"/>
      <c r="CQV7"/>
      <c r="CQW7"/>
      <c r="CQX7"/>
      <c r="CQY7"/>
      <c r="CQZ7"/>
      <c r="CRA7"/>
      <c r="CRB7"/>
      <c r="CRC7"/>
      <c r="CRD7"/>
      <c r="CRE7"/>
      <c r="CRF7"/>
      <c r="CRG7"/>
      <c r="CRH7"/>
      <c r="CRI7"/>
      <c r="CRJ7"/>
      <c r="CRK7"/>
      <c r="CRL7"/>
      <c r="CRM7"/>
      <c r="CRN7"/>
      <c r="CRO7"/>
      <c r="CRP7"/>
      <c r="CRQ7"/>
      <c r="CRR7"/>
      <c r="CRS7"/>
      <c r="CRT7"/>
      <c r="CRU7"/>
      <c r="CRV7"/>
      <c r="CRW7"/>
      <c r="CRX7"/>
      <c r="CRY7"/>
      <c r="CRZ7"/>
      <c r="CSA7"/>
      <c r="CSB7"/>
      <c r="CSC7"/>
      <c r="CSD7"/>
      <c r="CSE7"/>
      <c r="CSF7"/>
      <c r="CSG7"/>
      <c r="CSH7"/>
      <c r="CSI7"/>
      <c r="CSJ7"/>
      <c r="CSK7"/>
      <c r="CSL7"/>
      <c r="CSM7"/>
      <c r="CSN7"/>
      <c r="CSO7"/>
      <c r="CSP7"/>
      <c r="CSQ7"/>
      <c r="CSR7"/>
      <c r="CSS7"/>
      <c r="CST7"/>
      <c r="CSU7"/>
      <c r="CSV7"/>
      <c r="CSW7"/>
      <c r="CSX7"/>
      <c r="CSY7"/>
      <c r="CSZ7"/>
      <c r="CTA7"/>
      <c r="CTB7"/>
      <c r="CTC7"/>
      <c r="CTD7"/>
      <c r="CTE7"/>
      <c r="CTF7"/>
      <c r="CTG7"/>
      <c r="CTH7"/>
      <c r="CTI7"/>
      <c r="CTJ7"/>
      <c r="CTK7"/>
      <c r="CTL7"/>
      <c r="CTM7"/>
      <c r="CTN7"/>
      <c r="CTO7"/>
      <c r="CTP7"/>
      <c r="CTQ7"/>
      <c r="CTR7"/>
      <c r="CTS7"/>
      <c r="CTT7"/>
      <c r="CTU7"/>
      <c r="CTV7"/>
      <c r="CTW7"/>
      <c r="CTX7"/>
      <c r="CTY7"/>
      <c r="CTZ7"/>
      <c r="CUA7"/>
      <c r="CUB7"/>
      <c r="CUC7"/>
      <c r="CUD7"/>
      <c r="CUE7"/>
      <c r="CUF7"/>
      <c r="CUG7"/>
      <c r="CUH7"/>
      <c r="CUI7"/>
      <c r="CUJ7"/>
      <c r="CUK7"/>
      <c r="CUL7"/>
      <c r="CUM7"/>
      <c r="CUN7"/>
      <c r="CUO7"/>
      <c r="CUP7"/>
      <c r="CUQ7"/>
      <c r="CUR7"/>
      <c r="CUS7"/>
      <c r="CUT7"/>
      <c r="CUU7"/>
      <c r="CUV7"/>
      <c r="CUW7"/>
      <c r="CUX7"/>
      <c r="CUY7"/>
      <c r="CUZ7"/>
      <c r="CVA7"/>
      <c r="CVB7"/>
      <c r="CVC7"/>
      <c r="CVD7"/>
      <c r="CVE7"/>
      <c r="CVF7"/>
      <c r="CVG7"/>
      <c r="CVH7"/>
      <c r="CVI7"/>
      <c r="CVJ7"/>
      <c r="CVK7"/>
      <c r="CVL7"/>
      <c r="CVM7"/>
      <c r="CVN7"/>
      <c r="CVO7"/>
      <c r="CVP7"/>
      <c r="CVQ7"/>
      <c r="CVR7"/>
      <c r="CVS7"/>
      <c r="CVT7"/>
      <c r="CVU7"/>
      <c r="CVV7"/>
      <c r="CVW7"/>
      <c r="CVX7"/>
      <c r="CVY7"/>
      <c r="CVZ7"/>
      <c r="CWA7"/>
      <c r="CWB7"/>
      <c r="CWC7"/>
      <c r="CWD7"/>
      <c r="CWE7"/>
      <c r="CWF7"/>
      <c r="CWG7"/>
      <c r="CWH7"/>
      <c r="CWI7"/>
      <c r="CWJ7"/>
      <c r="CWK7"/>
      <c r="CWL7"/>
      <c r="CWM7"/>
      <c r="CWN7"/>
      <c r="CWO7"/>
      <c r="CWP7"/>
      <c r="CWQ7"/>
      <c r="CWR7"/>
      <c r="CWS7"/>
      <c r="CWT7"/>
      <c r="CWU7"/>
      <c r="CWV7"/>
      <c r="CWW7"/>
      <c r="CWX7"/>
      <c r="CWY7"/>
      <c r="CWZ7"/>
      <c r="CXA7"/>
      <c r="CXB7"/>
      <c r="CXC7"/>
      <c r="CXD7"/>
      <c r="CXE7"/>
      <c r="CXF7"/>
      <c r="CXG7"/>
      <c r="CXH7"/>
      <c r="CXI7"/>
      <c r="CXJ7"/>
      <c r="CXK7"/>
      <c r="CXL7"/>
      <c r="CXM7"/>
      <c r="CXN7"/>
      <c r="CXO7"/>
      <c r="CXP7"/>
      <c r="CXQ7"/>
      <c r="CXR7"/>
      <c r="CXS7"/>
      <c r="CXT7"/>
      <c r="CXU7"/>
      <c r="CXV7"/>
      <c r="CXW7"/>
      <c r="CXX7"/>
      <c r="CXY7"/>
      <c r="CXZ7"/>
      <c r="CYA7"/>
      <c r="CYB7"/>
      <c r="CYC7"/>
      <c r="CYD7"/>
      <c r="CYE7"/>
      <c r="CYF7"/>
      <c r="CYG7"/>
      <c r="CYH7"/>
      <c r="CYI7"/>
      <c r="CYJ7"/>
      <c r="CYK7"/>
      <c r="CYL7"/>
      <c r="CYM7"/>
      <c r="CYN7"/>
      <c r="CYO7"/>
      <c r="CYP7"/>
      <c r="CYQ7"/>
      <c r="CYR7"/>
      <c r="CYS7"/>
      <c r="CYT7"/>
      <c r="CYU7"/>
      <c r="CYV7"/>
      <c r="CYW7"/>
      <c r="CYX7"/>
      <c r="CYY7"/>
      <c r="CYZ7"/>
      <c r="CZA7"/>
      <c r="CZB7"/>
      <c r="CZC7"/>
      <c r="CZD7"/>
      <c r="CZE7"/>
      <c r="CZF7"/>
      <c r="CZG7"/>
      <c r="CZH7"/>
      <c r="CZI7"/>
      <c r="CZJ7"/>
      <c r="CZK7"/>
      <c r="CZL7"/>
      <c r="CZM7"/>
      <c r="CZN7"/>
      <c r="CZO7"/>
      <c r="CZP7"/>
      <c r="CZQ7"/>
      <c r="CZR7"/>
      <c r="CZS7"/>
      <c r="CZT7"/>
      <c r="CZU7"/>
      <c r="CZV7"/>
      <c r="CZW7"/>
      <c r="CZX7"/>
      <c r="CZY7"/>
      <c r="CZZ7"/>
      <c r="DAA7"/>
      <c r="DAB7"/>
      <c r="DAC7"/>
      <c r="DAD7"/>
      <c r="DAE7"/>
      <c r="DAF7"/>
      <c r="DAG7"/>
      <c r="DAH7"/>
      <c r="DAI7"/>
      <c r="DAJ7"/>
      <c r="DAK7"/>
      <c r="DAL7"/>
      <c r="DAM7"/>
      <c r="DAN7"/>
      <c r="DAO7"/>
      <c r="DAP7"/>
      <c r="DAQ7"/>
      <c r="DAR7"/>
      <c r="DAS7"/>
      <c r="DAT7"/>
      <c r="DAU7"/>
      <c r="DAV7"/>
      <c r="DAW7"/>
      <c r="DAX7"/>
      <c r="DAY7"/>
      <c r="DAZ7"/>
      <c r="DBA7"/>
      <c r="DBB7"/>
      <c r="DBC7"/>
      <c r="DBD7"/>
      <c r="DBE7"/>
      <c r="DBF7"/>
      <c r="DBG7"/>
      <c r="DBH7"/>
      <c r="DBI7"/>
      <c r="DBJ7"/>
      <c r="DBK7"/>
      <c r="DBL7"/>
      <c r="DBM7"/>
      <c r="DBN7"/>
      <c r="DBO7"/>
      <c r="DBP7"/>
      <c r="DBQ7"/>
      <c r="DBR7"/>
      <c r="DBS7"/>
      <c r="DBT7"/>
      <c r="DBU7"/>
      <c r="DBV7"/>
      <c r="DBW7"/>
      <c r="DBX7"/>
      <c r="DBY7"/>
      <c r="DBZ7"/>
      <c r="DCA7"/>
      <c r="DCB7"/>
      <c r="DCC7"/>
      <c r="DCD7"/>
      <c r="DCE7"/>
      <c r="DCF7"/>
      <c r="DCG7"/>
      <c r="DCH7"/>
      <c r="DCI7"/>
      <c r="DCJ7"/>
      <c r="DCK7"/>
      <c r="DCL7"/>
      <c r="DCM7"/>
      <c r="DCN7"/>
      <c r="DCO7"/>
      <c r="DCP7"/>
      <c r="DCQ7"/>
      <c r="DCR7"/>
      <c r="DCS7"/>
      <c r="DCT7"/>
      <c r="DCU7"/>
      <c r="DCV7"/>
      <c r="DCW7"/>
      <c r="DCX7"/>
      <c r="DCY7"/>
      <c r="DCZ7"/>
      <c r="DDA7"/>
      <c r="DDB7"/>
      <c r="DDC7"/>
      <c r="DDD7"/>
      <c r="DDE7"/>
      <c r="DDF7"/>
      <c r="DDG7"/>
      <c r="DDH7"/>
      <c r="DDI7"/>
      <c r="DDJ7"/>
      <c r="DDK7"/>
      <c r="DDL7"/>
      <c r="DDM7"/>
      <c r="DDN7"/>
      <c r="DDO7"/>
      <c r="DDP7"/>
      <c r="DDQ7"/>
      <c r="DDR7"/>
      <c r="DDS7"/>
      <c r="DDT7"/>
      <c r="DDU7"/>
      <c r="DDV7"/>
      <c r="DDW7"/>
      <c r="DDX7"/>
      <c r="DDY7"/>
      <c r="DDZ7"/>
      <c r="DEA7"/>
      <c r="DEB7"/>
      <c r="DEC7"/>
      <c r="DED7"/>
      <c r="DEE7"/>
      <c r="DEF7"/>
      <c r="DEG7"/>
      <c r="DEH7"/>
      <c r="DEI7"/>
      <c r="DEJ7"/>
      <c r="DEK7"/>
      <c r="DEL7"/>
      <c r="DEM7"/>
      <c r="DEN7"/>
      <c r="DEO7"/>
      <c r="DEP7"/>
      <c r="DEQ7"/>
      <c r="DER7"/>
      <c r="DES7"/>
      <c r="DET7"/>
      <c r="DEU7"/>
      <c r="DEV7"/>
      <c r="DEW7"/>
      <c r="DEX7"/>
      <c r="DEY7"/>
      <c r="DEZ7"/>
      <c r="DFA7"/>
      <c r="DFB7"/>
      <c r="DFC7"/>
      <c r="DFD7"/>
      <c r="DFE7"/>
      <c r="DFF7"/>
      <c r="DFG7"/>
      <c r="DFH7"/>
      <c r="DFI7"/>
      <c r="DFJ7"/>
      <c r="DFK7"/>
      <c r="DFL7"/>
      <c r="DFM7"/>
      <c r="DFN7"/>
      <c r="DFO7"/>
      <c r="DFP7"/>
      <c r="DFQ7"/>
      <c r="DFR7"/>
      <c r="DFS7"/>
      <c r="DFT7"/>
      <c r="DFU7"/>
      <c r="DFV7"/>
      <c r="DFW7"/>
      <c r="DFX7"/>
      <c r="DFY7"/>
      <c r="DFZ7"/>
      <c r="DGA7"/>
      <c r="DGB7"/>
      <c r="DGC7"/>
      <c r="DGD7"/>
      <c r="DGE7"/>
      <c r="DGF7"/>
      <c r="DGG7"/>
      <c r="DGH7"/>
      <c r="DGI7"/>
      <c r="DGJ7"/>
      <c r="DGK7"/>
      <c r="DGL7"/>
      <c r="DGM7"/>
      <c r="DGN7"/>
      <c r="DGO7"/>
      <c r="DGP7"/>
      <c r="DGQ7"/>
      <c r="DGR7"/>
      <c r="DGS7"/>
      <c r="DGT7"/>
      <c r="DGU7"/>
      <c r="DGV7"/>
      <c r="DGW7"/>
      <c r="DGX7"/>
      <c r="DGY7"/>
      <c r="DGZ7"/>
      <c r="DHA7"/>
      <c r="DHB7"/>
      <c r="DHC7"/>
      <c r="DHD7"/>
      <c r="DHE7"/>
      <c r="DHF7"/>
      <c r="DHG7"/>
      <c r="DHH7"/>
      <c r="DHI7"/>
      <c r="DHJ7"/>
      <c r="DHK7"/>
      <c r="DHL7"/>
      <c r="DHM7"/>
      <c r="DHN7"/>
      <c r="DHO7"/>
      <c r="DHP7"/>
      <c r="DHQ7"/>
      <c r="DHR7"/>
      <c r="DHS7"/>
      <c r="DHT7"/>
      <c r="DHU7"/>
      <c r="DHV7"/>
      <c r="DHW7"/>
      <c r="DHX7"/>
      <c r="DHY7"/>
      <c r="DHZ7"/>
      <c r="DIA7"/>
      <c r="DIB7"/>
      <c r="DIC7"/>
      <c r="DID7"/>
      <c r="DIE7"/>
      <c r="DIF7"/>
      <c r="DIG7"/>
      <c r="DIH7"/>
      <c r="DII7"/>
      <c r="DIJ7"/>
      <c r="DIK7"/>
      <c r="DIL7"/>
      <c r="DIM7"/>
      <c r="DIN7"/>
      <c r="DIO7"/>
      <c r="DIP7"/>
      <c r="DIQ7"/>
      <c r="DIR7"/>
      <c r="DIS7"/>
      <c r="DIT7"/>
      <c r="DIU7"/>
      <c r="DIV7"/>
      <c r="DIW7"/>
      <c r="DIX7"/>
      <c r="DIY7"/>
      <c r="DIZ7"/>
      <c r="DJA7"/>
      <c r="DJB7"/>
      <c r="DJC7"/>
      <c r="DJD7"/>
      <c r="DJE7"/>
      <c r="DJF7"/>
      <c r="DJG7"/>
      <c r="DJH7"/>
      <c r="DJI7"/>
      <c r="DJJ7"/>
      <c r="DJK7"/>
      <c r="DJL7"/>
      <c r="DJM7"/>
      <c r="DJN7"/>
      <c r="DJO7"/>
      <c r="DJP7"/>
      <c r="DJQ7"/>
      <c r="DJR7"/>
      <c r="DJS7"/>
      <c r="DJT7"/>
      <c r="DJU7"/>
      <c r="DJV7"/>
      <c r="DJW7"/>
      <c r="DJX7"/>
      <c r="DJY7"/>
      <c r="DJZ7"/>
      <c r="DKA7"/>
      <c r="DKB7"/>
      <c r="DKC7"/>
      <c r="DKD7"/>
      <c r="DKE7"/>
      <c r="DKF7"/>
      <c r="DKG7"/>
      <c r="DKH7"/>
      <c r="DKI7"/>
      <c r="DKJ7"/>
      <c r="DKK7"/>
      <c r="DKL7"/>
      <c r="DKM7"/>
      <c r="DKN7"/>
      <c r="DKO7"/>
      <c r="DKP7"/>
      <c r="DKQ7"/>
      <c r="DKR7"/>
      <c r="DKS7"/>
      <c r="DKT7"/>
      <c r="DKU7"/>
      <c r="DKV7"/>
      <c r="DKW7"/>
      <c r="DKX7"/>
      <c r="DKY7"/>
      <c r="DKZ7"/>
      <c r="DLA7"/>
      <c r="DLB7"/>
      <c r="DLC7"/>
      <c r="DLD7"/>
      <c r="DLE7"/>
      <c r="DLF7"/>
      <c r="DLG7"/>
      <c r="DLH7"/>
      <c r="DLI7"/>
      <c r="DLJ7"/>
      <c r="DLK7"/>
      <c r="DLL7"/>
      <c r="DLM7"/>
      <c r="DLN7"/>
      <c r="DLO7"/>
      <c r="DLP7"/>
      <c r="DLQ7"/>
      <c r="DLR7"/>
      <c r="DLS7"/>
      <c r="DLT7"/>
      <c r="DLU7"/>
      <c r="DLV7"/>
      <c r="DLW7"/>
      <c r="DLX7"/>
      <c r="DLY7"/>
      <c r="DLZ7"/>
      <c r="DMA7"/>
      <c r="DMB7"/>
      <c r="DMC7"/>
      <c r="DMD7"/>
      <c r="DME7"/>
      <c r="DMF7"/>
      <c r="DMG7"/>
      <c r="DMH7"/>
      <c r="DMI7"/>
      <c r="DMJ7"/>
      <c r="DMK7"/>
      <c r="DML7"/>
      <c r="DMM7"/>
      <c r="DMN7"/>
      <c r="DMO7"/>
      <c r="DMP7"/>
      <c r="DMQ7"/>
      <c r="DMR7"/>
      <c r="DMS7"/>
      <c r="DMT7"/>
      <c r="DMU7"/>
      <c r="DMV7"/>
      <c r="DMW7"/>
      <c r="DMX7"/>
      <c r="DMY7"/>
      <c r="DMZ7"/>
      <c r="DNA7"/>
      <c r="DNB7"/>
      <c r="DNC7"/>
      <c r="DND7"/>
      <c r="DNE7"/>
      <c r="DNF7"/>
      <c r="DNG7"/>
      <c r="DNH7"/>
      <c r="DNI7"/>
      <c r="DNJ7"/>
      <c r="DNK7"/>
      <c r="DNL7"/>
      <c r="DNM7"/>
      <c r="DNN7"/>
      <c r="DNO7"/>
      <c r="DNP7"/>
      <c r="DNQ7"/>
      <c r="DNR7"/>
      <c r="DNS7"/>
      <c r="DNT7"/>
      <c r="DNU7"/>
      <c r="DNV7"/>
      <c r="DNW7"/>
      <c r="DNX7"/>
      <c r="DNY7"/>
      <c r="DNZ7"/>
      <c r="DOA7"/>
      <c r="DOB7"/>
      <c r="DOC7"/>
      <c r="DOD7"/>
      <c r="DOE7"/>
      <c r="DOF7"/>
      <c r="DOG7"/>
      <c r="DOH7"/>
      <c r="DOI7"/>
      <c r="DOJ7"/>
      <c r="DOK7"/>
      <c r="DOL7"/>
      <c r="DOM7"/>
      <c r="DON7"/>
      <c r="DOO7"/>
      <c r="DOP7"/>
      <c r="DOQ7"/>
      <c r="DOR7"/>
      <c r="DOS7"/>
      <c r="DOT7"/>
      <c r="DOU7"/>
      <c r="DOV7"/>
      <c r="DOW7"/>
      <c r="DOX7"/>
      <c r="DOY7"/>
      <c r="DOZ7"/>
      <c r="DPA7"/>
      <c r="DPB7"/>
      <c r="DPC7"/>
      <c r="DPD7"/>
      <c r="DPE7"/>
      <c r="DPF7"/>
      <c r="DPG7"/>
      <c r="DPH7"/>
      <c r="DPI7"/>
      <c r="DPJ7"/>
      <c r="DPK7"/>
      <c r="DPL7"/>
      <c r="DPM7"/>
      <c r="DPN7"/>
      <c r="DPO7"/>
      <c r="DPP7"/>
      <c r="DPQ7"/>
      <c r="DPR7"/>
      <c r="DPS7"/>
      <c r="DPT7"/>
      <c r="DPU7"/>
      <c r="DPV7"/>
      <c r="DPW7"/>
      <c r="DPX7"/>
      <c r="DPY7"/>
      <c r="DPZ7"/>
      <c r="DQA7"/>
      <c r="DQB7"/>
      <c r="DQC7"/>
      <c r="DQD7"/>
      <c r="DQE7"/>
      <c r="DQF7"/>
      <c r="DQG7"/>
      <c r="DQH7"/>
      <c r="DQI7"/>
      <c r="DQJ7"/>
      <c r="DQK7"/>
      <c r="DQL7"/>
      <c r="DQM7"/>
      <c r="DQN7"/>
      <c r="DQO7"/>
      <c r="DQP7"/>
      <c r="DQQ7"/>
      <c r="DQR7"/>
      <c r="DQS7"/>
      <c r="DQT7"/>
      <c r="DQU7"/>
      <c r="DQV7"/>
      <c r="DQW7"/>
      <c r="DQX7"/>
      <c r="DQY7"/>
      <c r="DQZ7"/>
      <c r="DRA7"/>
      <c r="DRB7"/>
      <c r="DRC7"/>
      <c r="DRD7"/>
      <c r="DRE7"/>
      <c r="DRF7"/>
      <c r="DRG7"/>
      <c r="DRH7"/>
      <c r="DRI7"/>
      <c r="DRJ7"/>
      <c r="DRK7"/>
      <c r="DRL7"/>
      <c r="DRM7"/>
      <c r="DRN7"/>
      <c r="DRO7"/>
      <c r="DRP7"/>
      <c r="DRQ7"/>
      <c r="DRR7"/>
      <c r="DRS7"/>
      <c r="DRT7"/>
      <c r="DRU7"/>
      <c r="DRV7"/>
      <c r="DRW7"/>
      <c r="DRX7"/>
      <c r="DRY7"/>
      <c r="DRZ7"/>
      <c r="DSA7"/>
      <c r="DSB7"/>
      <c r="DSC7"/>
      <c r="DSD7"/>
      <c r="DSE7"/>
      <c r="DSF7"/>
      <c r="DSG7"/>
      <c r="DSH7"/>
      <c r="DSI7"/>
      <c r="DSJ7"/>
      <c r="DSK7"/>
      <c r="DSL7"/>
      <c r="DSM7"/>
      <c r="DSN7"/>
      <c r="DSO7"/>
      <c r="DSP7"/>
      <c r="DSQ7"/>
      <c r="DSR7"/>
      <c r="DSS7"/>
      <c r="DST7"/>
      <c r="DSU7"/>
      <c r="DSV7"/>
      <c r="DSW7"/>
      <c r="DSX7"/>
      <c r="DSY7"/>
      <c r="DSZ7"/>
      <c r="DTA7"/>
      <c r="DTB7"/>
      <c r="DTC7"/>
      <c r="DTD7"/>
      <c r="DTE7"/>
      <c r="DTF7"/>
      <c r="DTG7"/>
      <c r="DTH7"/>
      <c r="DTI7"/>
      <c r="DTJ7"/>
      <c r="DTK7"/>
      <c r="DTL7"/>
      <c r="DTM7"/>
      <c r="DTN7"/>
      <c r="DTO7"/>
      <c r="DTP7"/>
      <c r="DTQ7"/>
      <c r="DTR7"/>
      <c r="DTS7"/>
      <c r="DTT7"/>
      <c r="DTU7"/>
      <c r="DTV7"/>
      <c r="DTW7"/>
      <c r="DTX7"/>
      <c r="DTY7"/>
      <c r="DTZ7"/>
      <c r="DUA7"/>
      <c r="DUB7"/>
      <c r="DUC7"/>
      <c r="DUD7"/>
      <c r="DUE7"/>
      <c r="DUF7"/>
      <c r="DUG7"/>
      <c r="DUH7"/>
      <c r="DUI7"/>
      <c r="DUJ7"/>
      <c r="DUK7"/>
      <c r="DUL7"/>
      <c r="DUM7"/>
      <c r="DUN7"/>
      <c r="DUO7"/>
      <c r="DUP7"/>
      <c r="DUQ7"/>
      <c r="DUR7"/>
      <c r="DUS7"/>
      <c r="DUT7"/>
      <c r="DUU7"/>
      <c r="DUV7"/>
      <c r="DUW7"/>
      <c r="DUX7"/>
      <c r="DUY7"/>
      <c r="DUZ7"/>
      <c r="DVA7"/>
      <c r="DVB7"/>
      <c r="DVC7"/>
      <c r="DVD7"/>
      <c r="DVE7"/>
      <c r="DVF7"/>
      <c r="DVG7"/>
      <c r="DVH7"/>
      <c r="DVI7"/>
      <c r="DVJ7"/>
      <c r="DVK7"/>
      <c r="DVL7"/>
      <c r="DVM7"/>
      <c r="DVN7"/>
      <c r="DVO7"/>
      <c r="DVP7"/>
      <c r="DVQ7"/>
      <c r="DVR7"/>
      <c r="DVS7"/>
      <c r="DVT7"/>
      <c r="DVU7"/>
      <c r="DVV7"/>
      <c r="DVW7"/>
      <c r="DVX7"/>
      <c r="DVY7"/>
      <c r="DVZ7"/>
      <c r="DWA7"/>
      <c r="DWB7"/>
      <c r="DWC7"/>
      <c r="DWD7"/>
      <c r="DWE7"/>
      <c r="DWF7"/>
      <c r="DWG7"/>
      <c r="DWH7"/>
      <c r="DWI7"/>
      <c r="DWJ7"/>
      <c r="DWK7"/>
      <c r="DWL7"/>
      <c r="DWM7"/>
      <c r="DWN7"/>
      <c r="DWO7"/>
      <c r="DWP7"/>
      <c r="DWQ7"/>
      <c r="DWR7"/>
      <c r="DWS7"/>
      <c r="DWT7"/>
      <c r="DWU7"/>
      <c r="DWV7"/>
      <c r="DWW7"/>
      <c r="DWX7"/>
      <c r="DWY7"/>
      <c r="DWZ7"/>
      <c r="DXA7"/>
      <c r="DXB7"/>
      <c r="DXC7"/>
      <c r="DXD7"/>
      <c r="DXE7"/>
      <c r="DXF7"/>
      <c r="DXG7"/>
      <c r="DXH7"/>
      <c r="DXI7"/>
      <c r="DXJ7"/>
      <c r="DXK7"/>
      <c r="DXL7"/>
      <c r="DXM7"/>
      <c r="DXN7"/>
      <c r="DXO7"/>
      <c r="DXP7"/>
      <c r="DXQ7"/>
      <c r="DXR7"/>
      <c r="DXS7"/>
      <c r="DXT7"/>
      <c r="DXU7"/>
      <c r="DXV7"/>
      <c r="DXW7"/>
      <c r="DXX7"/>
      <c r="DXY7"/>
      <c r="DXZ7"/>
      <c r="DYA7"/>
      <c r="DYB7"/>
      <c r="DYC7"/>
      <c r="DYD7"/>
      <c r="DYE7"/>
      <c r="DYF7"/>
      <c r="DYG7"/>
      <c r="DYH7"/>
      <c r="DYI7"/>
      <c r="DYJ7"/>
      <c r="DYK7"/>
      <c r="DYL7"/>
      <c r="DYM7"/>
      <c r="DYN7"/>
      <c r="DYO7"/>
      <c r="DYP7"/>
      <c r="DYQ7"/>
      <c r="DYR7"/>
      <c r="DYS7"/>
      <c r="DYT7"/>
      <c r="DYU7"/>
      <c r="DYV7"/>
      <c r="DYW7"/>
      <c r="DYX7"/>
      <c r="DYY7"/>
      <c r="DYZ7"/>
      <c r="DZA7"/>
      <c r="DZB7"/>
      <c r="DZC7"/>
      <c r="DZD7"/>
      <c r="DZE7"/>
      <c r="DZF7"/>
      <c r="DZG7"/>
      <c r="DZH7"/>
      <c r="DZI7"/>
      <c r="DZJ7"/>
      <c r="DZK7"/>
      <c r="DZL7"/>
      <c r="DZM7"/>
      <c r="DZN7"/>
      <c r="DZO7"/>
      <c r="DZP7"/>
      <c r="DZQ7"/>
      <c r="DZR7"/>
      <c r="DZS7"/>
      <c r="DZT7"/>
      <c r="DZU7"/>
      <c r="DZV7"/>
      <c r="DZW7"/>
      <c r="DZX7"/>
      <c r="DZY7"/>
      <c r="DZZ7"/>
      <c r="EAA7"/>
      <c r="EAB7"/>
      <c r="EAC7"/>
      <c r="EAD7"/>
      <c r="EAE7"/>
      <c r="EAF7"/>
      <c r="EAG7"/>
      <c r="EAH7"/>
      <c r="EAI7"/>
      <c r="EAJ7"/>
      <c r="EAK7"/>
      <c r="EAL7"/>
      <c r="EAM7"/>
      <c r="EAN7"/>
      <c r="EAO7"/>
      <c r="EAP7"/>
      <c r="EAQ7"/>
      <c r="EAR7"/>
      <c r="EAS7"/>
      <c r="EAT7"/>
      <c r="EAU7"/>
      <c r="EAV7"/>
      <c r="EAW7"/>
      <c r="EAX7"/>
      <c r="EAY7"/>
      <c r="EAZ7"/>
      <c r="EBA7"/>
      <c r="EBB7"/>
      <c r="EBC7"/>
      <c r="EBD7"/>
      <c r="EBE7"/>
      <c r="EBF7"/>
      <c r="EBG7"/>
      <c r="EBH7"/>
      <c r="EBI7"/>
      <c r="EBJ7"/>
      <c r="EBK7"/>
      <c r="EBL7"/>
      <c r="EBM7"/>
      <c r="EBN7"/>
      <c r="EBO7"/>
      <c r="EBP7"/>
      <c r="EBQ7"/>
      <c r="EBR7"/>
      <c r="EBS7"/>
      <c r="EBT7"/>
      <c r="EBU7"/>
      <c r="EBV7"/>
      <c r="EBW7"/>
      <c r="EBX7"/>
      <c r="EBY7"/>
      <c r="EBZ7"/>
      <c r="ECA7"/>
      <c r="ECB7"/>
      <c r="ECC7"/>
      <c r="ECD7"/>
      <c r="ECE7"/>
      <c r="ECF7"/>
      <c r="ECG7"/>
      <c r="ECH7"/>
      <c r="ECI7"/>
      <c r="ECJ7"/>
      <c r="ECK7"/>
      <c r="ECL7"/>
      <c r="ECM7"/>
      <c r="ECN7"/>
      <c r="ECO7"/>
      <c r="ECP7"/>
      <c r="ECQ7"/>
      <c r="ECR7"/>
      <c r="ECS7"/>
      <c r="ECT7"/>
      <c r="ECU7"/>
      <c r="ECV7"/>
      <c r="ECW7"/>
      <c r="ECX7"/>
      <c r="ECY7"/>
      <c r="ECZ7"/>
      <c r="EDA7"/>
      <c r="EDB7"/>
      <c r="EDC7"/>
      <c r="EDD7"/>
      <c r="EDE7"/>
      <c r="EDF7"/>
      <c r="EDG7"/>
      <c r="EDH7"/>
      <c r="EDI7"/>
      <c r="EDJ7"/>
      <c r="EDK7"/>
      <c r="EDL7"/>
      <c r="EDM7"/>
      <c r="EDN7"/>
      <c r="EDO7"/>
      <c r="EDP7"/>
      <c r="EDQ7"/>
      <c r="EDR7"/>
      <c r="EDS7"/>
      <c r="EDT7"/>
      <c r="EDU7"/>
      <c r="EDV7"/>
      <c r="EDW7"/>
      <c r="EDX7"/>
      <c r="EDY7"/>
      <c r="EDZ7"/>
      <c r="EEA7"/>
      <c r="EEB7"/>
      <c r="EEC7"/>
      <c r="EED7"/>
      <c r="EEE7"/>
      <c r="EEF7"/>
      <c r="EEG7"/>
      <c r="EEH7"/>
      <c r="EEI7"/>
      <c r="EEJ7"/>
      <c r="EEK7"/>
      <c r="EEL7"/>
      <c r="EEM7"/>
      <c r="EEN7"/>
      <c r="EEO7"/>
      <c r="EEP7"/>
      <c r="EEQ7"/>
      <c r="EER7"/>
      <c r="EES7"/>
      <c r="EET7"/>
      <c r="EEU7"/>
      <c r="EEV7"/>
      <c r="EEW7"/>
      <c r="EEX7"/>
      <c r="EEY7"/>
      <c r="EEZ7"/>
      <c r="EFA7"/>
      <c r="EFB7"/>
      <c r="EFC7"/>
      <c r="EFD7"/>
      <c r="EFE7"/>
      <c r="EFF7"/>
      <c r="EFG7"/>
      <c r="EFH7"/>
      <c r="EFI7"/>
      <c r="EFJ7"/>
      <c r="EFK7"/>
      <c r="EFL7"/>
      <c r="EFM7"/>
      <c r="EFN7"/>
      <c r="EFO7"/>
      <c r="EFP7"/>
      <c r="EFQ7"/>
      <c r="EFR7"/>
      <c r="EFS7"/>
      <c r="EFT7"/>
      <c r="EFU7"/>
      <c r="EFV7"/>
      <c r="EFW7"/>
      <c r="EFX7"/>
      <c r="EFY7"/>
      <c r="EFZ7"/>
      <c r="EGA7"/>
      <c r="EGB7"/>
      <c r="EGC7"/>
      <c r="EGD7"/>
      <c r="EGE7"/>
      <c r="EGF7"/>
      <c r="EGG7"/>
      <c r="EGH7"/>
      <c r="EGI7"/>
      <c r="EGJ7"/>
      <c r="EGK7"/>
      <c r="EGL7"/>
      <c r="EGM7"/>
      <c r="EGN7"/>
      <c r="EGO7"/>
      <c r="EGP7"/>
      <c r="EGQ7"/>
      <c r="EGR7"/>
      <c r="EGS7"/>
      <c r="EGT7"/>
      <c r="EGU7"/>
      <c r="EGV7"/>
      <c r="EGW7"/>
      <c r="EGX7"/>
      <c r="EGY7"/>
      <c r="EGZ7"/>
      <c r="EHA7"/>
      <c r="EHB7"/>
      <c r="EHC7"/>
      <c r="EHD7"/>
      <c r="EHE7"/>
      <c r="EHF7"/>
      <c r="EHG7"/>
      <c r="EHH7"/>
      <c r="EHI7"/>
      <c r="EHJ7"/>
      <c r="EHK7"/>
      <c r="EHL7"/>
      <c r="EHM7"/>
      <c r="EHN7"/>
      <c r="EHO7"/>
      <c r="EHP7"/>
      <c r="EHQ7"/>
      <c r="EHR7"/>
      <c r="EHS7"/>
      <c r="EHT7"/>
      <c r="EHU7"/>
      <c r="EHV7"/>
      <c r="EHW7"/>
      <c r="EHX7"/>
      <c r="EHY7"/>
      <c r="EHZ7"/>
      <c r="EIA7"/>
      <c r="EIB7"/>
      <c r="EIC7"/>
      <c r="EID7"/>
      <c r="EIE7"/>
      <c r="EIF7"/>
      <c r="EIG7"/>
      <c r="EIH7"/>
      <c r="EII7"/>
      <c r="EIJ7"/>
      <c r="EIK7"/>
      <c r="EIL7"/>
      <c r="EIM7"/>
      <c r="EIN7"/>
      <c r="EIO7"/>
      <c r="EIP7"/>
      <c r="EIQ7"/>
      <c r="EIR7"/>
      <c r="EIS7"/>
      <c r="EIT7"/>
      <c r="EIU7"/>
      <c r="EIV7"/>
      <c r="EIW7"/>
      <c r="EIX7"/>
      <c r="EIY7"/>
      <c r="EIZ7"/>
      <c r="EJA7"/>
      <c r="EJB7"/>
      <c r="EJC7"/>
      <c r="EJD7"/>
      <c r="EJE7"/>
      <c r="EJF7"/>
      <c r="EJG7"/>
      <c r="EJH7"/>
      <c r="EJI7"/>
      <c r="EJJ7"/>
      <c r="EJK7"/>
      <c r="EJL7"/>
      <c r="EJM7"/>
      <c r="EJN7"/>
      <c r="EJO7"/>
      <c r="EJP7"/>
      <c r="EJQ7"/>
      <c r="EJR7"/>
      <c r="EJS7"/>
      <c r="EJT7"/>
      <c r="EJU7"/>
      <c r="EJV7"/>
      <c r="EJW7"/>
      <c r="EJX7"/>
      <c r="EJY7"/>
      <c r="EJZ7"/>
      <c r="EKA7"/>
      <c r="EKB7"/>
      <c r="EKC7"/>
      <c r="EKD7"/>
      <c r="EKE7"/>
      <c r="EKF7"/>
      <c r="EKG7"/>
      <c r="EKH7"/>
      <c r="EKI7"/>
      <c r="EKJ7"/>
      <c r="EKK7"/>
      <c r="EKL7"/>
      <c r="EKM7"/>
      <c r="EKN7"/>
      <c r="EKO7"/>
      <c r="EKP7"/>
      <c r="EKQ7"/>
      <c r="EKR7"/>
      <c r="EKS7"/>
      <c r="EKT7"/>
      <c r="EKU7"/>
      <c r="EKV7"/>
      <c r="EKW7"/>
      <c r="EKX7"/>
      <c r="EKY7"/>
      <c r="EKZ7"/>
      <c r="ELA7"/>
      <c r="ELB7"/>
      <c r="ELC7"/>
      <c r="ELD7"/>
      <c r="ELE7"/>
      <c r="ELF7"/>
      <c r="ELG7"/>
      <c r="ELH7"/>
      <c r="ELI7"/>
      <c r="ELJ7"/>
      <c r="ELK7"/>
      <c r="ELL7"/>
      <c r="ELM7"/>
      <c r="ELN7"/>
      <c r="ELO7"/>
      <c r="ELP7"/>
      <c r="ELQ7"/>
      <c r="ELR7"/>
      <c r="ELS7"/>
      <c r="ELT7"/>
      <c r="ELU7"/>
      <c r="ELV7"/>
      <c r="ELW7"/>
      <c r="ELX7"/>
      <c r="ELY7"/>
      <c r="ELZ7"/>
      <c r="EMA7"/>
      <c r="EMB7"/>
      <c r="EMC7"/>
      <c r="EMD7"/>
      <c r="EME7"/>
      <c r="EMF7"/>
      <c r="EMG7"/>
      <c r="EMH7"/>
      <c r="EMI7"/>
      <c r="EMJ7"/>
      <c r="EMK7"/>
      <c r="EML7"/>
      <c r="EMM7"/>
      <c r="EMN7"/>
      <c r="EMO7"/>
      <c r="EMP7"/>
      <c r="EMQ7"/>
      <c r="EMR7"/>
      <c r="EMS7"/>
      <c r="EMT7"/>
      <c r="EMU7"/>
      <c r="EMV7"/>
      <c r="EMW7"/>
      <c r="EMX7"/>
      <c r="EMY7"/>
      <c r="EMZ7"/>
      <c r="ENA7"/>
      <c r="ENB7"/>
      <c r="ENC7"/>
      <c r="END7"/>
      <c r="ENE7"/>
      <c r="ENF7"/>
      <c r="ENG7"/>
      <c r="ENH7"/>
      <c r="ENI7"/>
      <c r="ENJ7"/>
      <c r="ENK7"/>
      <c r="ENL7"/>
      <c r="ENM7"/>
      <c r="ENN7"/>
      <c r="ENO7"/>
      <c r="ENP7"/>
      <c r="ENQ7"/>
      <c r="ENR7"/>
      <c r="ENS7"/>
      <c r="ENT7"/>
      <c r="ENU7"/>
      <c r="ENV7"/>
      <c r="ENW7"/>
      <c r="ENX7"/>
      <c r="ENY7"/>
      <c r="ENZ7"/>
      <c r="EOA7"/>
      <c r="EOB7"/>
      <c r="EOC7"/>
      <c r="EOD7"/>
      <c r="EOE7"/>
      <c r="EOF7"/>
      <c r="EOG7"/>
      <c r="EOH7"/>
      <c r="EOI7"/>
      <c r="EOJ7"/>
      <c r="EOK7"/>
      <c r="EOL7"/>
      <c r="EOM7"/>
      <c r="EON7"/>
      <c r="EOO7"/>
      <c r="EOP7"/>
      <c r="EOQ7"/>
      <c r="EOR7"/>
      <c r="EOS7"/>
      <c r="EOT7"/>
      <c r="EOU7"/>
      <c r="EOV7"/>
      <c r="EOW7"/>
      <c r="EOX7"/>
      <c r="EOY7"/>
      <c r="EOZ7"/>
      <c r="EPA7"/>
      <c r="EPB7"/>
      <c r="EPC7"/>
      <c r="EPD7"/>
      <c r="EPE7"/>
      <c r="EPF7"/>
      <c r="EPG7"/>
      <c r="EPH7"/>
      <c r="EPI7"/>
      <c r="EPJ7"/>
      <c r="EPK7"/>
      <c r="EPL7"/>
      <c r="EPM7"/>
      <c r="EPN7"/>
      <c r="EPO7"/>
      <c r="EPP7"/>
      <c r="EPQ7"/>
      <c r="EPR7"/>
      <c r="EPS7"/>
      <c r="EPT7"/>
      <c r="EPU7"/>
      <c r="EPV7"/>
      <c r="EPW7"/>
      <c r="EPX7"/>
      <c r="EPY7"/>
      <c r="EPZ7"/>
      <c r="EQA7"/>
      <c r="EQB7"/>
      <c r="EQC7"/>
      <c r="EQD7"/>
      <c r="EQE7"/>
      <c r="EQF7"/>
      <c r="EQG7"/>
      <c r="EQH7"/>
      <c r="EQI7"/>
      <c r="EQJ7"/>
      <c r="EQK7"/>
      <c r="EQL7"/>
      <c r="EQM7"/>
      <c r="EQN7"/>
      <c r="EQO7"/>
      <c r="EQP7"/>
      <c r="EQQ7"/>
      <c r="EQR7"/>
      <c r="EQS7"/>
      <c r="EQT7"/>
      <c r="EQU7"/>
      <c r="EQV7"/>
      <c r="EQW7"/>
      <c r="EQX7"/>
      <c r="EQY7"/>
      <c r="EQZ7"/>
      <c r="ERA7"/>
      <c r="ERB7"/>
      <c r="ERC7"/>
      <c r="ERD7"/>
      <c r="ERE7"/>
      <c r="ERF7"/>
      <c r="ERG7"/>
      <c r="ERH7"/>
      <c r="ERI7"/>
      <c r="ERJ7"/>
      <c r="ERK7"/>
      <c r="ERL7"/>
      <c r="ERM7"/>
      <c r="ERN7"/>
      <c r="ERO7"/>
      <c r="ERP7"/>
      <c r="ERQ7"/>
      <c r="ERR7"/>
      <c r="ERS7"/>
      <c r="ERT7"/>
      <c r="ERU7"/>
      <c r="ERV7"/>
      <c r="ERW7"/>
      <c r="ERX7"/>
      <c r="ERY7"/>
      <c r="ERZ7"/>
      <c r="ESA7"/>
      <c r="ESB7"/>
      <c r="ESC7"/>
      <c r="ESD7"/>
      <c r="ESE7"/>
      <c r="ESF7"/>
      <c r="ESG7"/>
      <c r="ESH7"/>
      <c r="ESI7"/>
      <c r="ESJ7"/>
      <c r="ESK7"/>
      <c r="ESL7"/>
      <c r="ESM7"/>
      <c r="ESN7"/>
      <c r="ESO7"/>
      <c r="ESP7"/>
      <c r="ESQ7"/>
      <c r="ESR7"/>
      <c r="ESS7"/>
      <c r="EST7"/>
      <c r="ESU7"/>
      <c r="ESV7"/>
      <c r="ESW7"/>
      <c r="ESX7"/>
      <c r="ESY7"/>
      <c r="ESZ7"/>
      <c r="ETA7"/>
      <c r="ETB7"/>
      <c r="ETC7"/>
      <c r="ETD7"/>
      <c r="ETE7"/>
      <c r="ETF7"/>
      <c r="ETG7"/>
      <c r="ETH7"/>
      <c r="ETI7"/>
      <c r="ETJ7"/>
      <c r="ETK7"/>
      <c r="ETL7"/>
      <c r="ETM7"/>
      <c r="ETN7"/>
      <c r="ETO7"/>
      <c r="ETP7"/>
      <c r="ETQ7"/>
      <c r="ETR7"/>
      <c r="ETS7"/>
      <c r="ETT7"/>
      <c r="ETU7"/>
      <c r="ETV7"/>
      <c r="ETW7"/>
      <c r="ETX7"/>
      <c r="ETY7"/>
      <c r="ETZ7"/>
      <c r="EUA7"/>
      <c r="EUB7"/>
      <c r="EUC7"/>
      <c r="EUD7"/>
      <c r="EUE7"/>
      <c r="EUF7"/>
      <c r="EUG7"/>
      <c r="EUH7"/>
      <c r="EUI7"/>
      <c r="EUJ7"/>
      <c r="EUK7"/>
      <c r="EUL7"/>
      <c r="EUM7"/>
      <c r="EUN7"/>
      <c r="EUO7"/>
      <c r="EUP7"/>
      <c r="EUQ7"/>
      <c r="EUR7"/>
      <c r="EUS7"/>
      <c r="EUT7"/>
      <c r="EUU7"/>
      <c r="EUV7"/>
      <c r="EUW7"/>
      <c r="EUX7"/>
      <c r="EUY7"/>
      <c r="EUZ7"/>
      <c r="EVA7"/>
      <c r="EVB7"/>
      <c r="EVC7"/>
      <c r="EVD7"/>
      <c r="EVE7"/>
      <c r="EVF7"/>
      <c r="EVG7"/>
      <c r="EVH7"/>
      <c r="EVI7"/>
      <c r="EVJ7"/>
      <c r="EVK7"/>
      <c r="EVL7"/>
      <c r="EVM7"/>
      <c r="EVN7"/>
      <c r="EVO7"/>
      <c r="EVP7"/>
      <c r="EVQ7"/>
      <c r="EVR7"/>
      <c r="EVS7"/>
      <c r="EVT7"/>
      <c r="EVU7"/>
      <c r="EVV7"/>
      <c r="EVW7"/>
      <c r="EVX7"/>
      <c r="EVY7"/>
      <c r="EVZ7"/>
      <c r="EWA7"/>
      <c r="EWB7"/>
      <c r="EWC7"/>
      <c r="EWD7"/>
      <c r="EWE7"/>
      <c r="EWF7"/>
      <c r="EWG7"/>
      <c r="EWH7"/>
      <c r="EWI7"/>
      <c r="EWJ7"/>
      <c r="EWK7"/>
      <c r="EWL7"/>
      <c r="EWM7"/>
      <c r="EWN7"/>
      <c r="EWO7"/>
      <c r="EWP7"/>
      <c r="EWQ7"/>
      <c r="EWR7"/>
      <c r="EWS7"/>
      <c r="EWT7"/>
      <c r="EWU7"/>
      <c r="EWV7"/>
      <c r="EWW7"/>
      <c r="EWX7"/>
      <c r="EWY7"/>
      <c r="EWZ7"/>
      <c r="EXA7"/>
      <c r="EXB7"/>
      <c r="EXC7"/>
      <c r="EXD7"/>
      <c r="EXE7"/>
      <c r="EXF7"/>
      <c r="EXG7"/>
      <c r="EXH7"/>
      <c r="EXI7"/>
      <c r="EXJ7"/>
      <c r="EXK7"/>
      <c r="EXL7"/>
      <c r="EXM7"/>
      <c r="EXN7"/>
      <c r="EXO7"/>
      <c r="EXP7"/>
      <c r="EXQ7"/>
      <c r="EXR7"/>
      <c r="EXS7"/>
      <c r="EXT7"/>
      <c r="EXU7"/>
      <c r="EXV7"/>
      <c r="EXW7"/>
      <c r="EXX7"/>
      <c r="EXY7"/>
      <c r="EXZ7"/>
      <c r="EYA7"/>
      <c r="EYB7"/>
      <c r="EYC7"/>
      <c r="EYD7"/>
      <c r="EYE7"/>
      <c r="EYF7"/>
      <c r="EYG7"/>
      <c r="EYH7"/>
      <c r="EYI7"/>
      <c r="EYJ7"/>
      <c r="EYK7"/>
      <c r="EYL7"/>
      <c r="EYM7"/>
      <c r="EYN7"/>
      <c r="EYO7"/>
      <c r="EYP7"/>
      <c r="EYQ7"/>
      <c r="EYR7"/>
      <c r="EYS7"/>
      <c r="EYT7"/>
      <c r="EYU7"/>
      <c r="EYV7"/>
      <c r="EYW7"/>
      <c r="EYX7"/>
      <c r="EYY7"/>
      <c r="EYZ7"/>
      <c r="EZA7"/>
      <c r="EZB7"/>
      <c r="EZC7"/>
      <c r="EZD7"/>
      <c r="EZE7"/>
      <c r="EZF7"/>
      <c r="EZG7"/>
      <c r="EZH7"/>
      <c r="EZI7"/>
      <c r="EZJ7"/>
      <c r="EZK7"/>
      <c r="EZL7"/>
      <c r="EZM7"/>
      <c r="EZN7"/>
      <c r="EZO7"/>
      <c r="EZP7"/>
      <c r="EZQ7"/>
      <c r="EZR7"/>
      <c r="EZS7"/>
      <c r="EZT7"/>
      <c r="EZU7"/>
      <c r="EZV7"/>
      <c r="EZW7"/>
      <c r="EZX7"/>
      <c r="EZY7"/>
      <c r="EZZ7"/>
      <c r="FAA7"/>
      <c r="FAB7"/>
      <c r="FAC7"/>
      <c r="FAD7"/>
      <c r="FAE7"/>
      <c r="FAF7"/>
      <c r="FAG7"/>
      <c r="FAH7"/>
      <c r="FAI7"/>
      <c r="FAJ7"/>
      <c r="FAK7"/>
      <c r="FAL7"/>
      <c r="FAM7"/>
      <c r="FAN7"/>
      <c r="FAO7"/>
      <c r="FAP7"/>
      <c r="FAQ7"/>
      <c r="FAR7"/>
      <c r="FAS7"/>
      <c r="FAT7"/>
      <c r="FAU7"/>
      <c r="FAV7"/>
      <c r="FAW7"/>
      <c r="FAX7"/>
      <c r="FAY7"/>
      <c r="FAZ7"/>
      <c r="FBA7"/>
      <c r="FBB7"/>
      <c r="FBC7"/>
      <c r="FBD7"/>
      <c r="FBE7"/>
      <c r="FBF7"/>
      <c r="FBG7"/>
      <c r="FBH7"/>
      <c r="FBI7"/>
      <c r="FBJ7"/>
      <c r="FBK7"/>
      <c r="FBL7"/>
      <c r="FBM7"/>
      <c r="FBN7"/>
      <c r="FBO7"/>
      <c r="FBP7"/>
      <c r="FBQ7"/>
      <c r="FBR7"/>
      <c r="FBS7"/>
      <c r="FBT7"/>
      <c r="FBU7"/>
      <c r="FBV7"/>
      <c r="FBW7"/>
      <c r="FBX7"/>
      <c r="FBY7"/>
      <c r="FBZ7"/>
      <c r="FCA7"/>
      <c r="FCB7"/>
      <c r="FCC7"/>
      <c r="FCD7"/>
      <c r="FCE7"/>
      <c r="FCF7"/>
      <c r="FCG7"/>
      <c r="FCH7"/>
      <c r="FCI7"/>
      <c r="FCJ7"/>
      <c r="FCK7"/>
      <c r="FCL7"/>
      <c r="FCM7"/>
      <c r="FCN7"/>
      <c r="FCO7"/>
      <c r="FCP7"/>
      <c r="FCQ7"/>
      <c r="FCR7"/>
      <c r="FCS7"/>
      <c r="FCT7"/>
      <c r="FCU7"/>
      <c r="FCV7"/>
      <c r="FCW7"/>
      <c r="FCX7"/>
      <c r="FCY7"/>
      <c r="FCZ7"/>
      <c r="FDA7"/>
      <c r="FDB7"/>
      <c r="FDC7"/>
      <c r="FDD7"/>
      <c r="FDE7"/>
      <c r="FDF7"/>
      <c r="FDG7"/>
      <c r="FDH7"/>
      <c r="FDI7"/>
      <c r="FDJ7"/>
      <c r="FDK7"/>
      <c r="FDL7"/>
      <c r="FDM7"/>
      <c r="FDN7"/>
      <c r="FDO7"/>
      <c r="FDP7"/>
      <c r="FDQ7"/>
      <c r="FDR7"/>
      <c r="FDS7"/>
      <c r="FDT7"/>
      <c r="FDU7"/>
      <c r="FDV7"/>
      <c r="FDW7"/>
      <c r="FDX7"/>
      <c r="FDY7"/>
      <c r="FDZ7"/>
      <c r="FEA7"/>
      <c r="FEB7"/>
      <c r="FEC7"/>
      <c r="FED7"/>
      <c r="FEE7"/>
      <c r="FEF7"/>
      <c r="FEG7"/>
      <c r="FEH7"/>
      <c r="FEI7"/>
      <c r="FEJ7"/>
      <c r="FEK7"/>
      <c r="FEL7"/>
      <c r="FEM7"/>
      <c r="FEN7"/>
      <c r="FEO7"/>
      <c r="FEP7"/>
      <c r="FEQ7"/>
      <c r="FER7"/>
      <c r="FES7"/>
      <c r="FET7"/>
      <c r="FEU7"/>
      <c r="FEV7"/>
      <c r="FEW7"/>
      <c r="FEX7"/>
      <c r="FEY7"/>
      <c r="FEZ7"/>
      <c r="FFA7"/>
      <c r="FFB7"/>
      <c r="FFC7"/>
      <c r="FFD7"/>
      <c r="FFE7"/>
      <c r="FFF7"/>
      <c r="FFG7"/>
      <c r="FFH7"/>
      <c r="FFI7"/>
      <c r="FFJ7"/>
      <c r="FFK7"/>
      <c r="FFL7"/>
      <c r="FFM7"/>
      <c r="FFN7"/>
      <c r="FFO7"/>
      <c r="FFP7"/>
      <c r="FFQ7"/>
      <c r="FFR7"/>
      <c r="FFS7"/>
      <c r="FFT7"/>
      <c r="FFU7"/>
      <c r="FFV7"/>
      <c r="FFW7"/>
      <c r="FFX7"/>
      <c r="FFY7"/>
      <c r="FFZ7"/>
      <c r="FGA7"/>
      <c r="FGB7"/>
      <c r="FGC7"/>
      <c r="FGD7"/>
      <c r="FGE7"/>
      <c r="FGF7"/>
      <c r="FGG7"/>
      <c r="FGH7"/>
      <c r="FGI7"/>
      <c r="FGJ7"/>
      <c r="FGK7"/>
      <c r="FGL7"/>
      <c r="FGM7"/>
      <c r="FGN7"/>
      <c r="FGO7"/>
      <c r="FGP7"/>
      <c r="FGQ7"/>
      <c r="FGR7"/>
      <c r="FGS7"/>
      <c r="FGT7"/>
      <c r="FGU7"/>
      <c r="FGV7"/>
      <c r="FGW7"/>
      <c r="FGX7"/>
      <c r="FGY7"/>
      <c r="FGZ7"/>
      <c r="FHA7"/>
      <c r="FHB7"/>
      <c r="FHC7"/>
      <c r="FHD7"/>
      <c r="FHE7"/>
      <c r="FHF7"/>
      <c r="FHG7"/>
      <c r="FHH7"/>
      <c r="FHI7"/>
      <c r="FHJ7"/>
      <c r="FHK7"/>
      <c r="FHL7"/>
      <c r="FHM7"/>
      <c r="FHN7"/>
      <c r="FHO7"/>
      <c r="FHP7"/>
      <c r="FHQ7"/>
      <c r="FHR7"/>
      <c r="FHS7"/>
      <c r="FHT7"/>
      <c r="FHU7"/>
      <c r="FHV7"/>
      <c r="FHW7"/>
      <c r="FHX7"/>
      <c r="FHY7"/>
      <c r="FHZ7"/>
      <c r="FIA7"/>
      <c r="FIB7"/>
      <c r="FIC7"/>
      <c r="FID7"/>
      <c r="FIE7"/>
      <c r="FIF7"/>
      <c r="FIG7"/>
      <c r="FIH7"/>
      <c r="FII7"/>
      <c r="FIJ7"/>
      <c r="FIK7"/>
      <c r="FIL7"/>
      <c r="FIM7"/>
      <c r="FIN7"/>
      <c r="FIO7"/>
      <c r="FIP7"/>
      <c r="FIQ7"/>
      <c r="FIR7"/>
      <c r="FIS7"/>
      <c r="FIT7"/>
      <c r="FIU7"/>
      <c r="FIV7"/>
      <c r="FIW7"/>
      <c r="FIX7"/>
      <c r="FIY7"/>
      <c r="FIZ7"/>
      <c r="FJA7"/>
      <c r="FJB7"/>
      <c r="FJC7"/>
      <c r="FJD7"/>
      <c r="FJE7"/>
      <c r="FJF7"/>
      <c r="FJG7"/>
      <c r="FJH7"/>
      <c r="FJI7"/>
      <c r="FJJ7"/>
      <c r="FJK7"/>
      <c r="FJL7"/>
      <c r="FJM7"/>
      <c r="FJN7"/>
      <c r="FJO7"/>
      <c r="FJP7"/>
      <c r="FJQ7"/>
      <c r="FJR7"/>
      <c r="FJS7"/>
      <c r="FJT7"/>
      <c r="FJU7"/>
      <c r="FJV7"/>
      <c r="FJW7"/>
      <c r="FJX7"/>
      <c r="FJY7"/>
      <c r="FJZ7"/>
      <c r="FKA7"/>
      <c r="FKB7"/>
      <c r="FKC7"/>
      <c r="FKD7"/>
      <c r="FKE7"/>
      <c r="FKF7"/>
      <c r="FKG7"/>
      <c r="FKH7"/>
      <c r="FKI7"/>
      <c r="FKJ7"/>
      <c r="FKK7"/>
      <c r="FKL7"/>
      <c r="FKM7"/>
      <c r="FKN7"/>
      <c r="FKO7"/>
      <c r="FKP7"/>
      <c r="FKQ7"/>
      <c r="FKR7"/>
      <c r="FKS7"/>
      <c r="FKT7"/>
      <c r="FKU7"/>
      <c r="FKV7"/>
      <c r="FKW7"/>
      <c r="FKX7"/>
      <c r="FKY7"/>
      <c r="FKZ7"/>
      <c r="FLA7"/>
      <c r="FLB7"/>
      <c r="FLC7"/>
      <c r="FLD7"/>
      <c r="FLE7"/>
      <c r="FLF7"/>
      <c r="FLG7"/>
      <c r="FLH7"/>
      <c r="FLI7"/>
      <c r="FLJ7"/>
      <c r="FLK7"/>
      <c r="FLL7"/>
      <c r="FLM7"/>
      <c r="FLN7"/>
      <c r="FLO7"/>
      <c r="FLP7"/>
      <c r="FLQ7"/>
      <c r="FLR7"/>
      <c r="FLS7"/>
      <c r="FLT7"/>
      <c r="FLU7"/>
      <c r="FLV7"/>
      <c r="FLW7"/>
      <c r="FLX7"/>
      <c r="FLY7"/>
      <c r="FLZ7"/>
      <c r="FMA7"/>
      <c r="FMB7"/>
      <c r="FMC7"/>
      <c r="FMD7"/>
      <c r="FME7"/>
      <c r="FMF7"/>
      <c r="FMG7"/>
      <c r="FMH7"/>
      <c r="FMI7"/>
      <c r="FMJ7"/>
      <c r="FMK7"/>
      <c r="FML7"/>
      <c r="FMM7"/>
      <c r="FMN7"/>
      <c r="FMO7"/>
      <c r="FMP7"/>
      <c r="FMQ7"/>
      <c r="FMR7"/>
      <c r="FMS7"/>
      <c r="FMT7"/>
      <c r="FMU7"/>
      <c r="FMV7"/>
      <c r="FMW7"/>
      <c r="FMX7"/>
      <c r="FMY7"/>
      <c r="FMZ7"/>
      <c r="FNA7"/>
      <c r="FNB7"/>
      <c r="FNC7"/>
      <c r="FND7"/>
      <c r="FNE7"/>
      <c r="FNF7"/>
      <c r="FNG7"/>
      <c r="FNH7"/>
      <c r="FNI7"/>
      <c r="FNJ7"/>
      <c r="FNK7"/>
      <c r="FNL7"/>
      <c r="FNM7"/>
      <c r="FNN7"/>
      <c r="FNO7"/>
      <c r="FNP7"/>
      <c r="FNQ7"/>
      <c r="FNR7"/>
      <c r="FNS7"/>
      <c r="FNT7"/>
      <c r="FNU7"/>
      <c r="FNV7"/>
      <c r="FNW7"/>
      <c r="FNX7"/>
      <c r="FNY7"/>
      <c r="FNZ7"/>
      <c r="FOA7"/>
      <c r="FOB7"/>
      <c r="FOC7"/>
      <c r="FOD7"/>
      <c r="FOE7"/>
      <c r="FOF7"/>
      <c r="FOG7"/>
      <c r="FOH7"/>
      <c r="FOI7"/>
      <c r="FOJ7"/>
      <c r="FOK7"/>
      <c r="FOL7"/>
      <c r="FOM7"/>
      <c r="FON7"/>
      <c r="FOO7"/>
      <c r="FOP7"/>
      <c r="FOQ7"/>
      <c r="FOR7"/>
      <c r="FOS7"/>
      <c r="FOT7"/>
      <c r="FOU7"/>
      <c r="FOV7"/>
      <c r="FOW7"/>
      <c r="FOX7"/>
      <c r="FOY7"/>
      <c r="FOZ7"/>
      <c r="FPA7"/>
      <c r="FPB7"/>
      <c r="FPC7"/>
      <c r="FPD7"/>
      <c r="FPE7"/>
      <c r="FPF7"/>
      <c r="FPG7"/>
      <c r="FPH7"/>
      <c r="FPI7"/>
      <c r="FPJ7"/>
      <c r="FPK7"/>
      <c r="FPL7"/>
      <c r="FPM7"/>
      <c r="FPN7"/>
      <c r="FPO7"/>
      <c r="FPP7"/>
      <c r="FPQ7"/>
      <c r="FPR7"/>
      <c r="FPS7"/>
      <c r="FPT7"/>
      <c r="FPU7"/>
      <c r="FPV7"/>
      <c r="FPW7"/>
      <c r="FPX7"/>
      <c r="FPY7"/>
      <c r="FPZ7"/>
      <c r="FQA7"/>
      <c r="FQB7"/>
      <c r="FQC7"/>
      <c r="FQD7"/>
      <c r="FQE7"/>
      <c r="FQF7"/>
      <c r="FQG7"/>
      <c r="FQH7"/>
      <c r="FQI7"/>
      <c r="FQJ7"/>
      <c r="FQK7"/>
      <c r="FQL7"/>
      <c r="FQM7"/>
      <c r="FQN7"/>
      <c r="FQO7"/>
      <c r="FQP7"/>
      <c r="FQQ7"/>
      <c r="FQR7"/>
      <c r="FQS7"/>
      <c r="FQT7"/>
      <c r="FQU7"/>
      <c r="FQV7"/>
      <c r="FQW7"/>
      <c r="FQX7"/>
      <c r="FQY7"/>
      <c r="FQZ7"/>
      <c r="FRA7"/>
      <c r="FRB7"/>
      <c r="FRC7"/>
      <c r="FRD7"/>
      <c r="FRE7"/>
      <c r="FRF7"/>
      <c r="FRG7"/>
      <c r="FRH7"/>
      <c r="FRI7"/>
      <c r="FRJ7"/>
      <c r="FRK7"/>
      <c r="FRL7"/>
      <c r="FRM7"/>
      <c r="FRN7"/>
      <c r="FRO7"/>
      <c r="FRP7"/>
      <c r="FRQ7"/>
      <c r="FRR7"/>
      <c r="FRS7"/>
      <c r="FRT7"/>
      <c r="FRU7"/>
      <c r="FRV7"/>
      <c r="FRW7"/>
      <c r="FRX7"/>
      <c r="FRY7"/>
      <c r="FRZ7"/>
      <c r="FSA7"/>
      <c r="FSB7"/>
      <c r="FSC7"/>
      <c r="FSD7"/>
      <c r="FSE7"/>
      <c r="FSF7"/>
      <c r="FSG7"/>
      <c r="FSH7"/>
      <c r="FSI7"/>
      <c r="FSJ7"/>
      <c r="FSK7"/>
      <c r="FSL7"/>
      <c r="FSM7"/>
      <c r="FSN7"/>
      <c r="FSO7"/>
      <c r="FSP7"/>
      <c r="FSQ7"/>
      <c r="FSR7"/>
      <c r="FSS7"/>
      <c r="FST7"/>
      <c r="FSU7"/>
      <c r="FSV7"/>
      <c r="FSW7"/>
      <c r="FSX7"/>
      <c r="FSY7"/>
      <c r="FSZ7"/>
      <c r="FTA7"/>
      <c r="FTB7"/>
      <c r="FTC7"/>
      <c r="FTD7"/>
      <c r="FTE7"/>
      <c r="FTF7"/>
      <c r="FTG7"/>
      <c r="FTH7"/>
      <c r="FTI7"/>
      <c r="FTJ7"/>
      <c r="FTK7"/>
      <c r="FTL7"/>
      <c r="FTM7"/>
      <c r="FTN7"/>
      <c r="FTO7"/>
      <c r="FTP7"/>
      <c r="FTQ7"/>
      <c r="FTR7"/>
      <c r="FTS7"/>
      <c r="FTT7"/>
      <c r="FTU7"/>
      <c r="FTV7"/>
      <c r="FTW7"/>
      <c r="FTX7"/>
      <c r="FTY7"/>
      <c r="FTZ7"/>
      <c r="FUA7"/>
      <c r="FUB7"/>
      <c r="FUC7"/>
      <c r="FUD7"/>
      <c r="FUE7"/>
      <c r="FUF7"/>
      <c r="FUG7"/>
      <c r="FUH7"/>
      <c r="FUI7"/>
      <c r="FUJ7"/>
      <c r="FUK7"/>
      <c r="FUL7"/>
      <c r="FUM7"/>
      <c r="FUN7"/>
      <c r="FUO7"/>
      <c r="FUP7"/>
      <c r="FUQ7"/>
      <c r="FUR7"/>
      <c r="FUS7"/>
      <c r="FUT7"/>
      <c r="FUU7"/>
      <c r="FUV7"/>
      <c r="FUW7"/>
      <c r="FUX7"/>
      <c r="FUY7"/>
      <c r="FUZ7"/>
      <c r="FVA7"/>
      <c r="FVB7"/>
      <c r="FVC7"/>
      <c r="FVD7"/>
      <c r="FVE7"/>
      <c r="FVF7"/>
      <c r="FVG7"/>
      <c r="FVH7"/>
      <c r="FVI7"/>
      <c r="FVJ7"/>
      <c r="FVK7"/>
      <c r="FVL7"/>
      <c r="FVM7"/>
      <c r="FVN7"/>
      <c r="FVO7"/>
      <c r="FVP7"/>
      <c r="FVQ7"/>
      <c r="FVR7"/>
      <c r="FVS7"/>
      <c r="FVT7"/>
      <c r="FVU7"/>
      <c r="FVV7"/>
      <c r="FVW7"/>
      <c r="FVX7"/>
      <c r="FVY7"/>
      <c r="FVZ7"/>
      <c r="FWA7"/>
      <c r="FWB7"/>
      <c r="FWC7"/>
      <c r="FWD7"/>
      <c r="FWE7"/>
      <c r="FWF7"/>
      <c r="FWG7"/>
      <c r="FWH7"/>
      <c r="FWI7"/>
      <c r="FWJ7"/>
      <c r="FWK7"/>
      <c r="FWL7"/>
      <c r="FWM7"/>
      <c r="FWN7"/>
      <c r="FWO7"/>
      <c r="FWP7"/>
      <c r="FWQ7"/>
      <c r="FWR7"/>
      <c r="FWS7"/>
      <c r="FWT7"/>
      <c r="FWU7"/>
      <c r="FWV7"/>
      <c r="FWW7"/>
      <c r="FWX7"/>
      <c r="FWY7"/>
      <c r="FWZ7"/>
      <c r="FXA7"/>
      <c r="FXB7"/>
      <c r="FXC7"/>
      <c r="FXD7"/>
      <c r="FXE7"/>
      <c r="FXF7"/>
      <c r="FXG7"/>
      <c r="FXH7"/>
      <c r="FXI7"/>
      <c r="FXJ7"/>
      <c r="FXK7"/>
      <c r="FXL7"/>
      <c r="FXM7"/>
      <c r="FXN7"/>
      <c r="FXO7"/>
      <c r="FXP7"/>
      <c r="FXQ7"/>
      <c r="FXR7"/>
      <c r="FXS7"/>
      <c r="FXT7"/>
      <c r="FXU7"/>
      <c r="FXV7"/>
      <c r="FXW7"/>
      <c r="FXX7"/>
      <c r="FXY7"/>
      <c r="FXZ7"/>
      <c r="FYA7"/>
      <c r="FYB7"/>
      <c r="FYC7"/>
      <c r="FYD7"/>
      <c r="FYE7"/>
      <c r="FYF7"/>
      <c r="FYG7"/>
      <c r="FYH7"/>
      <c r="FYI7"/>
      <c r="FYJ7"/>
      <c r="FYK7"/>
      <c r="FYL7"/>
      <c r="FYM7"/>
      <c r="FYN7"/>
      <c r="FYO7"/>
      <c r="FYP7"/>
      <c r="FYQ7"/>
      <c r="FYR7"/>
      <c r="FYS7"/>
      <c r="FYT7"/>
      <c r="FYU7"/>
      <c r="FYV7"/>
      <c r="FYW7"/>
      <c r="FYX7"/>
      <c r="FYY7"/>
      <c r="FYZ7"/>
      <c r="FZA7"/>
      <c r="FZB7"/>
      <c r="FZC7"/>
      <c r="FZD7"/>
      <c r="FZE7"/>
      <c r="FZF7"/>
      <c r="FZG7"/>
      <c r="FZH7"/>
      <c r="FZI7"/>
      <c r="FZJ7"/>
      <c r="FZK7"/>
      <c r="FZL7"/>
      <c r="FZM7"/>
      <c r="FZN7"/>
      <c r="FZO7"/>
      <c r="FZP7"/>
      <c r="FZQ7"/>
      <c r="FZR7"/>
      <c r="FZS7"/>
      <c r="FZT7"/>
      <c r="FZU7"/>
      <c r="FZV7"/>
      <c r="FZW7"/>
      <c r="FZX7"/>
      <c r="FZY7"/>
      <c r="FZZ7"/>
      <c r="GAA7"/>
      <c r="GAB7"/>
      <c r="GAC7"/>
      <c r="GAD7"/>
      <c r="GAE7"/>
      <c r="GAF7"/>
      <c r="GAG7"/>
      <c r="GAH7"/>
      <c r="GAI7"/>
      <c r="GAJ7"/>
      <c r="GAK7"/>
      <c r="GAL7"/>
      <c r="GAM7"/>
      <c r="GAN7"/>
      <c r="GAO7"/>
      <c r="GAP7"/>
      <c r="GAQ7"/>
      <c r="GAR7"/>
      <c r="GAS7"/>
      <c r="GAT7"/>
      <c r="GAU7"/>
      <c r="GAV7"/>
      <c r="GAW7"/>
      <c r="GAX7"/>
      <c r="GAY7"/>
      <c r="GAZ7"/>
      <c r="GBA7"/>
      <c r="GBB7"/>
      <c r="GBC7"/>
      <c r="GBD7"/>
      <c r="GBE7"/>
      <c r="GBF7"/>
      <c r="GBG7"/>
      <c r="GBH7"/>
      <c r="GBI7"/>
      <c r="GBJ7"/>
      <c r="GBK7"/>
      <c r="GBL7"/>
      <c r="GBM7"/>
      <c r="GBN7"/>
      <c r="GBO7"/>
      <c r="GBP7"/>
      <c r="GBQ7"/>
      <c r="GBR7"/>
      <c r="GBS7"/>
      <c r="GBT7"/>
      <c r="GBU7"/>
      <c r="GBV7"/>
      <c r="GBW7"/>
      <c r="GBX7"/>
      <c r="GBY7"/>
      <c r="GBZ7"/>
      <c r="GCA7"/>
      <c r="GCB7"/>
      <c r="GCC7"/>
      <c r="GCD7"/>
      <c r="GCE7"/>
      <c r="GCF7"/>
      <c r="GCG7"/>
      <c r="GCH7"/>
      <c r="GCI7"/>
      <c r="GCJ7"/>
      <c r="GCK7"/>
      <c r="GCL7"/>
      <c r="GCM7"/>
      <c r="GCN7"/>
      <c r="GCO7"/>
      <c r="GCP7"/>
      <c r="GCQ7"/>
      <c r="GCR7"/>
      <c r="GCS7"/>
      <c r="GCT7"/>
      <c r="GCU7"/>
      <c r="GCV7"/>
      <c r="GCW7"/>
      <c r="GCX7"/>
      <c r="GCY7"/>
      <c r="GCZ7"/>
      <c r="GDA7"/>
      <c r="GDB7"/>
      <c r="GDC7"/>
      <c r="GDD7"/>
      <c r="GDE7"/>
      <c r="GDF7"/>
      <c r="GDG7"/>
      <c r="GDH7"/>
      <c r="GDI7"/>
      <c r="GDJ7"/>
      <c r="GDK7"/>
      <c r="GDL7"/>
      <c r="GDM7"/>
      <c r="GDN7"/>
      <c r="GDO7"/>
      <c r="GDP7"/>
      <c r="GDQ7"/>
      <c r="GDR7"/>
      <c r="GDS7"/>
      <c r="GDT7"/>
      <c r="GDU7"/>
      <c r="GDV7"/>
      <c r="GDW7"/>
      <c r="GDX7"/>
      <c r="GDY7"/>
      <c r="GDZ7"/>
      <c r="GEA7"/>
      <c r="GEB7"/>
      <c r="GEC7"/>
      <c r="GED7"/>
      <c r="GEE7"/>
      <c r="GEF7"/>
      <c r="GEG7"/>
      <c r="GEH7"/>
      <c r="GEI7"/>
      <c r="GEJ7"/>
      <c r="GEK7"/>
      <c r="GEL7"/>
      <c r="GEM7"/>
      <c r="GEN7"/>
      <c r="GEO7"/>
      <c r="GEP7"/>
      <c r="GEQ7"/>
      <c r="GER7"/>
      <c r="GES7"/>
      <c r="GET7"/>
      <c r="GEU7"/>
      <c r="GEV7"/>
      <c r="GEW7"/>
      <c r="GEX7"/>
      <c r="GEY7"/>
      <c r="GEZ7"/>
      <c r="GFA7"/>
      <c r="GFB7"/>
      <c r="GFC7"/>
      <c r="GFD7"/>
      <c r="GFE7"/>
      <c r="GFF7"/>
      <c r="GFG7"/>
      <c r="GFH7"/>
      <c r="GFI7"/>
      <c r="GFJ7"/>
      <c r="GFK7"/>
      <c r="GFL7"/>
      <c r="GFM7"/>
      <c r="GFN7"/>
      <c r="GFO7"/>
      <c r="GFP7"/>
      <c r="GFQ7"/>
      <c r="GFR7"/>
      <c r="GFS7"/>
      <c r="GFT7"/>
      <c r="GFU7"/>
      <c r="GFV7"/>
      <c r="GFW7"/>
      <c r="GFX7"/>
      <c r="GFY7"/>
      <c r="GFZ7"/>
      <c r="GGA7"/>
      <c r="GGB7"/>
      <c r="GGC7"/>
      <c r="GGD7"/>
      <c r="GGE7"/>
      <c r="GGF7"/>
      <c r="GGG7"/>
      <c r="GGH7"/>
      <c r="GGI7"/>
      <c r="GGJ7"/>
      <c r="GGK7"/>
      <c r="GGL7"/>
      <c r="GGM7"/>
      <c r="GGN7"/>
      <c r="GGO7"/>
      <c r="GGP7"/>
      <c r="GGQ7"/>
      <c r="GGR7"/>
      <c r="GGS7"/>
      <c r="GGT7"/>
      <c r="GGU7"/>
      <c r="GGV7"/>
      <c r="GGW7"/>
      <c r="GGX7"/>
      <c r="GGY7"/>
      <c r="GGZ7"/>
      <c r="GHA7"/>
      <c r="GHB7"/>
      <c r="GHC7"/>
      <c r="GHD7"/>
      <c r="GHE7"/>
      <c r="GHF7"/>
      <c r="GHG7"/>
      <c r="GHH7"/>
      <c r="GHI7"/>
      <c r="GHJ7"/>
      <c r="GHK7"/>
      <c r="GHL7"/>
      <c r="GHM7"/>
      <c r="GHN7"/>
      <c r="GHO7"/>
      <c r="GHP7"/>
      <c r="GHQ7"/>
      <c r="GHR7"/>
      <c r="GHS7"/>
      <c r="GHT7"/>
      <c r="GHU7"/>
      <c r="GHV7"/>
      <c r="GHW7"/>
      <c r="GHX7"/>
      <c r="GHY7"/>
      <c r="GHZ7"/>
      <c r="GIA7"/>
      <c r="GIB7"/>
      <c r="GIC7"/>
      <c r="GID7"/>
      <c r="GIE7"/>
      <c r="GIF7"/>
      <c r="GIG7"/>
      <c r="GIH7"/>
      <c r="GII7"/>
      <c r="GIJ7"/>
      <c r="GIK7"/>
      <c r="GIL7"/>
      <c r="GIM7"/>
      <c r="GIN7"/>
      <c r="GIO7"/>
      <c r="GIP7"/>
      <c r="GIQ7"/>
      <c r="GIR7"/>
      <c r="GIS7"/>
      <c r="GIT7"/>
      <c r="GIU7"/>
      <c r="GIV7"/>
      <c r="GIW7"/>
      <c r="GIX7"/>
      <c r="GIY7"/>
      <c r="GIZ7"/>
      <c r="GJA7"/>
      <c r="GJB7"/>
      <c r="GJC7"/>
      <c r="GJD7"/>
      <c r="GJE7"/>
      <c r="GJF7"/>
      <c r="GJG7"/>
      <c r="GJH7"/>
      <c r="GJI7"/>
      <c r="GJJ7"/>
      <c r="GJK7"/>
      <c r="GJL7"/>
      <c r="GJM7"/>
      <c r="GJN7"/>
      <c r="GJO7"/>
      <c r="GJP7"/>
      <c r="GJQ7"/>
      <c r="GJR7"/>
      <c r="GJS7"/>
      <c r="GJT7"/>
      <c r="GJU7"/>
      <c r="GJV7"/>
      <c r="GJW7"/>
      <c r="GJX7"/>
      <c r="GJY7"/>
      <c r="GJZ7"/>
      <c r="GKA7"/>
      <c r="GKB7"/>
      <c r="GKC7"/>
      <c r="GKD7"/>
      <c r="GKE7"/>
      <c r="GKF7"/>
      <c r="GKG7"/>
      <c r="GKH7"/>
      <c r="GKI7"/>
      <c r="GKJ7"/>
      <c r="GKK7"/>
      <c r="GKL7"/>
      <c r="GKM7"/>
      <c r="GKN7"/>
      <c r="GKO7"/>
      <c r="GKP7"/>
      <c r="GKQ7"/>
      <c r="GKR7"/>
      <c r="GKS7"/>
      <c r="GKT7"/>
      <c r="GKU7"/>
      <c r="GKV7"/>
      <c r="GKW7"/>
      <c r="GKX7"/>
      <c r="GKY7"/>
      <c r="GKZ7"/>
      <c r="GLA7"/>
      <c r="GLB7"/>
      <c r="GLC7"/>
      <c r="GLD7"/>
      <c r="GLE7"/>
      <c r="GLF7"/>
      <c r="GLG7"/>
      <c r="GLH7"/>
      <c r="GLI7"/>
      <c r="GLJ7"/>
      <c r="GLK7"/>
      <c r="GLL7"/>
      <c r="GLM7"/>
      <c r="GLN7"/>
      <c r="GLO7"/>
      <c r="GLP7"/>
      <c r="GLQ7"/>
      <c r="GLR7"/>
      <c r="GLS7"/>
      <c r="GLT7"/>
      <c r="GLU7"/>
      <c r="GLV7"/>
      <c r="GLW7"/>
      <c r="GLX7"/>
      <c r="GLY7"/>
      <c r="GLZ7"/>
      <c r="GMA7"/>
      <c r="GMB7"/>
      <c r="GMC7"/>
      <c r="GMD7"/>
      <c r="GME7"/>
      <c r="GMF7"/>
      <c r="GMG7"/>
      <c r="GMH7"/>
      <c r="GMI7"/>
      <c r="GMJ7"/>
      <c r="GMK7"/>
      <c r="GML7"/>
      <c r="GMM7"/>
      <c r="GMN7"/>
      <c r="GMO7"/>
      <c r="GMP7"/>
      <c r="GMQ7"/>
      <c r="GMR7"/>
      <c r="GMS7"/>
      <c r="GMT7"/>
      <c r="GMU7"/>
      <c r="GMV7"/>
      <c r="GMW7"/>
      <c r="GMX7"/>
      <c r="GMY7"/>
      <c r="GMZ7"/>
      <c r="GNA7"/>
      <c r="GNB7"/>
      <c r="GNC7"/>
      <c r="GND7"/>
      <c r="GNE7"/>
      <c r="GNF7"/>
      <c r="GNG7"/>
      <c r="GNH7"/>
      <c r="GNI7"/>
      <c r="GNJ7"/>
      <c r="GNK7"/>
      <c r="GNL7"/>
      <c r="GNM7"/>
      <c r="GNN7"/>
      <c r="GNO7"/>
      <c r="GNP7"/>
      <c r="GNQ7"/>
      <c r="GNR7"/>
      <c r="GNS7"/>
      <c r="GNT7"/>
      <c r="GNU7"/>
      <c r="GNV7"/>
      <c r="GNW7"/>
      <c r="GNX7"/>
      <c r="GNY7"/>
      <c r="GNZ7"/>
      <c r="GOA7"/>
      <c r="GOB7"/>
      <c r="GOC7"/>
      <c r="GOD7"/>
      <c r="GOE7"/>
      <c r="GOF7"/>
      <c r="GOG7"/>
      <c r="GOH7"/>
      <c r="GOI7"/>
      <c r="GOJ7"/>
      <c r="GOK7"/>
      <c r="GOL7"/>
      <c r="GOM7"/>
      <c r="GON7"/>
      <c r="GOO7"/>
      <c r="GOP7"/>
      <c r="GOQ7"/>
      <c r="GOR7"/>
      <c r="GOS7"/>
      <c r="GOT7"/>
      <c r="GOU7"/>
      <c r="GOV7"/>
      <c r="GOW7"/>
      <c r="GOX7"/>
      <c r="GOY7"/>
      <c r="GOZ7"/>
      <c r="GPA7"/>
      <c r="GPB7"/>
      <c r="GPC7"/>
      <c r="GPD7"/>
      <c r="GPE7"/>
      <c r="GPF7"/>
      <c r="GPG7"/>
      <c r="GPH7"/>
      <c r="GPI7"/>
      <c r="GPJ7"/>
      <c r="GPK7"/>
      <c r="GPL7"/>
      <c r="GPM7"/>
      <c r="GPN7"/>
      <c r="GPO7"/>
      <c r="GPP7"/>
      <c r="GPQ7"/>
      <c r="GPR7"/>
      <c r="GPS7"/>
      <c r="GPT7"/>
      <c r="GPU7"/>
      <c r="GPV7"/>
      <c r="GPW7"/>
      <c r="GPX7"/>
      <c r="GPY7"/>
      <c r="GPZ7"/>
      <c r="GQA7"/>
      <c r="GQB7"/>
      <c r="GQC7"/>
      <c r="GQD7"/>
      <c r="GQE7"/>
      <c r="GQF7"/>
      <c r="GQG7"/>
      <c r="GQH7"/>
      <c r="GQI7"/>
      <c r="GQJ7"/>
      <c r="GQK7"/>
      <c r="GQL7"/>
      <c r="GQM7"/>
      <c r="GQN7"/>
      <c r="GQO7"/>
      <c r="GQP7"/>
      <c r="GQQ7"/>
      <c r="GQR7"/>
      <c r="GQS7"/>
      <c r="GQT7"/>
      <c r="GQU7"/>
      <c r="GQV7"/>
      <c r="GQW7"/>
      <c r="GQX7"/>
      <c r="GQY7"/>
      <c r="GQZ7"/>
      <c r="GRA7"/>
      <c r="GRB7"/>
      <c r="GRC7"/>
      <c r="GRD7"/>
      <c r="GRE7"/>
      <c r="GRF7"/>
      <c r="GRG7"/>
      <c r="GRH7"/>
      <c r="GRI7"/>
      <c r="GRJ7"/>
      <c r="GRK7"/>
      <c r="GRL7"/>
      <c r="GRM7"/>
      <c r="GRN7"/>
      <c r="GRO7"/>
      <c r="GRP7"/>
      <c r="GRQ7"/>
      <c r="GRR7"/>
      <c r="GRS7"/>
      <c r="GRT7"/>
      <c r="GRU7"/>
      <c r="GRV7"/>
      <c r="GRW7"/>
      <c r="GRX7"/>
      <c r="GRY7"/>
      <c r="GRZ7"/>
      <c r="GSA7"/>
      <c r="GSB7"/>
      <c r="GSC7"/>
      <c r="GSD7"/>
      <c r="GSE7"/>
      <c r="GSF7"/>
      <c r="GSG7"/>
      <c r="GSH7"/>
      <c r="GSI7"/>
      <c r="GSJ7"/>
      <c r="GSK7"/>
      <c r="GSL7"/>
      <c r="GSM7"/>
      <c r="GSN7"/>
      <c r="GSO7"/>
      <c r="GSP7"/>
      <c r="GSQ7"/>
      <c r="GSR7"/>
      <c r="GSS7"/>
      <c r="GST7"/>
      <c r="GSU7"/>
      <c r="GSV7"/>
      <c r="GSW7"/>
      <c r="GSX7"/>
      <c r="GSY7"/>
      <c r="GSZ7"/>
      <c r="GTA7"/>
      <c r="GTB7"/>
      <c r="GTC7"/>
      <c r="GTD7"/>
      <c r="GTE7"/>
      <c r="GTF7"/>
      <c r="GTG7"/>
      <c r="GTH7"/>
      <c r="GTI7"/>
      <c r="GTJ7"/>
      <c r="GTK7"/>
      <c r="GTL7"/>
      <c r="GTM7"/>
      <c r="GTN7"/>
      <c r="GTO7"/>
      <c r="GTP7"/>
      <c r="GTQ7"/>
      <c r="GTR7"/>
      <c r="GTS7"/>
      <c r="GTT7"/>
      <c r="GTU7"/>
      <c r="GTV7"/>
      <c r="GTW7"/>
      <c r="GTX7"/>
      <c r="GTY7"/>
      <c r="GTZ7"/>
      <c r="GUA7"/>
      <c r="GUB7"/>
      <c r="GUC7"/>
      <c r="GUD7"/>
      <c r="GUE7"/>
      <c r="GUF7"/>
      <c r="GUG7"/>
      <c r="GUH7"/>
      <c r="GUI7"/>
      <c r="GUJ7"/>
      <c r="GUK7"/>
      <c r="GUL7"/>
      <c r="GUM7"/>
      <c r="GUN7"/>
      <c r="GUO7"/>
      <c r="GUP7"/>
      <c r="GUQ7"/>
      <c r="GUR7"/>
      <c r="GUS7"/>
      <c r="GUT7"/>
      <c r="GUU7"/>
      <c r="GUV7"/>
      <c r="GUW7"/>
      <c r="GUX7"/>
      <c r="GUY7"/>
      <c r="GUZ7"/>
      <c r="GVA7"/>
      <c r="GVB7"/>
      <c r="GVC7"/>
      <c r="GVD7"/>
      <c r="GVE7"/>
      <c r="GVF7"/>
      <c r="GVG7"/>
      <c r="GVH7"/>
      <c r="GVI7"/>
      <c r="GVJ7"/>
      <c r="GVK7"/>
      <c r="GVL7"/>
      <c r="GVM7"/>
      <c r="GVN7"/>
      <c r="GVO7"/>
      <c r="GVP7"/>
      <c r="GVQ7"/>
      <c r="GVR7"/>
      <c r="GVS7"/>
      <c r="GVT7"/>
      <c r="GVU7"/>
      <c r="GVV7"/>
      <c r="GVW7"/>
      <c r="GVX7"/>
      <c r="GVY7"/>
      <c r="GVZ7"/>
      <c r="GWA7"/>
      <c r="GWB7"/>
      <c r="GWC7"/>
      <c r="GWD7"/>
      <c r="GWE7"/>
      <c r="GWF7"/>
      <c r="GWG7"/>
      <c r="GWH7"/>
      <c r="GWI7"/>
      <c r="GWJ7"/>
      <c r="GWK7"/>
      <c r="GWL7"/>
      <c r="GWM7"/>
      <c r="GWN7"/>
      <c r="GWO7"/>
      <c r="GWP7"/>
      <c r="GWQ7"/>
      <c r="GWR7"/>
      <c r="GWS7"/>
      <c r="GWT7"/>
      <c r="GWU7"/>
      <c r="GWV7"/>
      <c r="GWW7"/>
      <c r="GWX7"/>
      <c r="GWY7"/>
      <c r="GWZ7"/>
      <c r="GXA7"/>
      <c r="GXB7"/>
      <c r="GXC7"/>
      <c r="GXD7"/>
      <c r="GXE7"/>
      <c r="GXF7"/>
      <c r="GXG7"/>
      <c r="GXH7"/>
      <c r="GXI7"/>
      <c r="GXJ7"/>
      <c r="GXK7"/>
      <c r="GXL7"/>
      <c r="GXM7"/>
      <c r="GXN7"/>
      <c r="GXO7"/>
      <c r="GXP7"/>
      <c r="GXQ7"/>
      <c r="GXR7"/>
      <c r="GXS7"/>
      <c r="GXT7"/>
      <c r="GXU7"/>
      <c r="GXV7"/>
      <c r="GXW7"/>
      <c r="GXX7"/>
      <c r="GXY7"/>
      <c r="GXZ7"/>
      <c r="GYA7"/>
      <c r="GYB7"/>
      <c r="GYC7"/>
      <c r="GYD7"/>
      <c r="GYE7"/>
      <c r="GYF7"/>
      <c r="GYG7"/>
      <c r="GYH7"/>
      <c r="GYI7"/>
      <c r="GYJ7"/>
      <c r="GYK7"/>
      <c r="GYL7"/>
      <c r="GYM7"/>
      <c r="GYN7"/>
      <c r="GYO7"/>
      <c r="GYP7"/>
      <c r="GYQ7"/>
      <c r="GYR7"/>
      <c r="GYS7"/>
      <c r="GYT7"/>
      <c r="GYU7"/>
      <c r="GYV7"/>
      <c r="GYW7"/>
      <c r="GYX7"/>
      <c r="GYY7"/>
      <c r="GYZ7"/>
      <c r="GZA7"/>
      <c r="GZB7"/>
      <c r="GZC7"/>
      <c r="GZD7"/>
      <c r="GZE7"/>
      <c r="GZF7"/>
      <c r="GZG7"/>
      <c r="GZH7"/>
      <c r="GZI7"/>
      <c r="GZJ7"/>
      <c r="GZK7"/>
      <c r="GZL7"/>
      <c r="GZM7"/>
      <c r="GZN7"/>
      <c r="GZO7"/>
      <c r="GZP7"/>
      <c r="GZQ7"/>
      <c r="GZR7"/>
      <c r="GZS7"/>
      <c r="GZT7"/>
      <c r="GZU7"/>
      <c r="GZV7"/>
      <c r="GZW7"/>
      <c r="GZX7"/>
      <c r="GZY7"/>
      <c r="GZZ7"/>
      <c r="HAA7"/>
      <c r="HAB7"/>
      <c r="HAC7"/>
      <c r="HAD7"/>
      <c r="HAE7"/>
      <c r="HAF7"/>
      <c r="HAG7"/>
      <c r="HAH7"/>
      <c r="HAI7"/>
      <c r="HAJ7"/>
      <c r="HAK7"/>
      <c r="HAL7"/>
      <c r="HAM7"/>
      <c r="HAN7"/>
      <c r="HAO7"/>
      <c r="HAP7"/>
      <c r="HAQ7"/>
      <c r="HAR7"/>
      <c r="HAS7"/>
      <c r="HAT7"/>
      <c r="HAU7"/>
      <c r="HAV7"/>
      <c r="HAW7"/>
      <c r="HAX7"/>
      <c r="HAY7"/>
      <c r="HAZ7"/>
      <c r="HBA7"/>
      <c r="HBB7"/>
      <c r="HBC7"/>
      <c r="HBD7"/>
      <c r="HBE7"/>
      <c r="HBF7"/>
      <c r="HBG7"/>
      <c r="HBH7"/>
      <c r="HBI7"/>
      <c r="HBJ7"/>
      <c r="HBK7"/>
      <c r="HBL7"/>
      <c r="HBM7"/>
      <c r="HBN7"/>
      <c r="HBO7"/>
      <c r="HBP7"/>
      <c r="HBQ7"/>
      <c r="HBR7"/>
      <c r="HBS7"/>
      <c r="HBT7"/>
      <c r="HBU7"/>
      <c r="HBV7"/>
      <c r="HBW7"/>
      <c r="HBX7"/>
      <c r="HBY7"/>
      <c r="HBZ7"/>
      <c r="HCA7"/>
      <c r="HCB7"/>
      <c r="HCC7"/>
      <c r="HCD7"/>
      <c r="HCE7"/>
      <c r="HCF7"/>
      <c r="HCG7"/>
      <c r="HCH7"/>
      <c r="HCI7"/>
      <c r="HCJ7"/>
      <c r="HCK7"/>
      <c r="HCL7"/>
      <c r="HCM7"/>
      <c r="HCN7"/>
      <c r="HCO7"/>
      <c r="HCP7"/>
      <c r="HCQ7"/>
      <c r="HCR7"/>
      <c r="HCS7"/>
      <c r="HCT7"/>
      <c r="HCU7"/>
      <c r="HCV7"/>
      <c r="HCW7"/>
      <c r="HCX7"/>
      <c r="HCY7"/>
      <c r="HCZ7"/>
      <c r="HDA7"/>
      <c r="HDB7"/>
      <c r="HDC7"/>
      <c r="HDD7"/>
      <c r="HDE7"/>
      <c r="HDF7"/>
      <c r="HDG7"/>
      <c r="HDH7"/>
      <c r="HDI7"/>
      <c r="HDJ7"/>
      <c r="HDK7"/>
      <c r="HDL7"/>
      <c r="HDM7"/>
      <c r="HDN7"/>
      <c r="HDO7"/>
      <c r="HDP7"/>
      <c r="HDQ7"/>
      <c r="HDR7"/>
      <c r="HDS7"/>
      <c r="HDT7"/>
      <c r="HDU7"/>
      <c r="HDV7"/>
      <c r="HDW7"/>
      <c r="HDX7"/>
      <c r="HDY7"/>
      <c r="HDZ7"/>
      <c r="HEA7"/>
      <c r="HEB7"/>
      <c r="HEC7"/>
      <c r="HED7"/>
      <c r="HEE7"/>
      <c r="HEF7"/>
      <c r="HEG7"/>
      <c r="HEH7"/>
      <c r="HEI7"/>
      <c r="HEJ7"/>
      <c r="HEK7"/>
      <c r="HEL7"/>
      <c r="HEM7"/>
      <c r="HEN7"/>
      <c r="HEO7"/>
      <c r="HEP7"/>
      <c r="HEQ7"/>
      <c r="HER7"/>
      <c r="HES7"/>
      <c r="HET7"/>
      <c r="HEU7"/>
      <c r="HEV7"/>
      <c r="HEW7"/>
      <c r="HEX7"/>
      <c r="HEY7"/>
      <c r="HEZ7"/>
      <c r="HFA7"/>
      <c r="HFB7"/>
      <c r="HFC7"/>
      <c r="HFD7"/>
      <c r="HFE7"/>
      <c r="HFF7"/>
      <c r="HFG7"/>
      <c r="HFH7"/>
      <c r="HFI7"/>
      <c r="HFJ7"/>
      <c r="HFK7"/>
      <c r="HFL7"/>
      <c r="HFM7"/>
      <c r="HFN7"/>
      <c r="HFO7"/>
      <c r="HFP7"/>
      <c r="HFQ7"/>
      <c r="HFR7"/>
      <c r="HFS7"/>
      <c r="HFT7"/>
      <c r="HFU7"/>
      <c r="HFV7"/>
      <c r="HFW7"/>
      <c r="HFX7"/>
      <c r="HFY7"/>
      <c r="HFZ7"/>
      <c r="HGA7"/>
      <c r="HGB7"/>
      <c r="HGC7"/>
      <c r="HGD7"/>
      <c r="HGE7"/>
      <c r="HGF7"/>
      <c r="HGG7"/>
      <c r="HGH7"/>
      <c r="HGI7"/>
      <c r="HGJ7"/>
      <c r="HGK7"/>
      <c r="HGL7"/>
      <c r="HGM7"/>
      <c r="HGN7"/>
      <c r="HGO7"/>
      <c r="HGP7"/>
      <c r="HGQ7"/>
      <c r="HGR7"/>
      <c r="HGS7"/>
      <c r="HGT7"/>
      <c r="HGU7"/>
      <c r="HGV7"/>
      <c r="HGW7"/>
      <c r="HGX7"/>
      <c r="HGY7"/>
      <c r="HGZ7"/>
      <c r="HHA7"/>
      <c r="HHB7"/>
      <c r="HHC7"/>
      <c r="HHD7"/>
      <c r="HHE7"/>
      <c r="HHF7"/>
      <c r="HHG7"/>
      <c r="HHH7"/>
      <c r="HHI7"/>
      <c r="HHJ7"/>
      <c r="HHK7"/>
      <c r="HHL7"/>
      <c r="HHM7"/>
      <c r="HHN7"/>
      <c r="HHO7"/>
      <c r="HHP7"/>
      <c r="HHQ7"/>
      <c r="HHR7"/>
      <c r="HHS7"/>
      <c r="HHT7"/>
      <c r="HHU7"/>
      <c r="HHV7"/>
      <c r="HHW7"/>
      <c r="HHX7"/>
      <c r="HHY7"/>
      <c r="HHZ7"/>
      <c r="HIA7"/>
      <c r="HIB7"/>
      <c r="HIC7"/>
      <c r="HID7"/>
      <c r="HIE7"/>
      <c r="HIF7"/>
      <c r="HIG7"/>
      <c r="HIH7"/>
      <c r="HII7"/>
      <c r="HIJ7"/>
      <c r="HIK7"/>
      <c r="HIL7"/>
      <c r="HIM7"/>
      <c r="HIN7"/>
      <c r="HIO7"/>
      <c r="HIP7"/>
      <c r="HIQ7"/>
      <c r="HIR7"/>
      <c r="HIS7"/>
      <c r="HIT7"/>
      <c r="HIU7"/>
      <c r="HIV7"/>
      <c r="HIW7"/>
      <c r="HIX7"/>
      <c r="HIY7"/>
      <c r="HIZ7"/>
      <c r="HJA7"/>
      <c r="HJB7"/>
      <c r="HJC7"/>
      <c r="HJD7"/>
      <c r="HJE7"/>
      <c r="HJF7"/>
      <c r="HJG7"/>
      <c r="HJH7"/>
      <c r="HJI7"/>
      <c r="HJJ7"/>
      <c r="HJK7"/>
      <c r="HJL7"/>
      <c r="HJM7"/>
      <c r="HJN7"/>
      <c r="HJO7"/>
      <c r="HJP7"/>
      <c r="HJQ7"/>
      <c r="HJR7"/>
      <c r="HJS7"/>
      <c r="HJT7"/>
      <c r="HJU7"/>
      <c r="HJV7"/>
      <c r="HJW7"/>
      <c r="HJX7"/>
      <c r="HJY7"/>
      <c r="HJZ7"/>
      <c r="HKA7"/>
      <c r="HKB7"/>
      <c r="HKC7"/>
      <c r="HKD7"/>
      <c r="HKE7"/>
      <c r="HKF7"/>
      <c r="HKG7"/>
      <c r="HKH7"/>
      <c r="HKI7"/>
      <c r="HKJ7"/>
      <c r="HKK7"/>
      <c r="HKL7"/>
      <c r="HKM7"/>
      <c r="HKN7"/>
      <c r="HKO7"/>
      <c r="HKP7"/>
      <c r="HKQ7"/>
      <c r="HKR7"/>
      <c r="HKS7"/>
      <c r="HKT7"/>
      <c r="HKU7"/>
      <c r="HKV7"/>
      <c r="HKW7"/>
      <c r="HKX7"/>
      <c r="HKY7"/>
      <c r="HKZ7"/>
      <c r="HLA7"/>
      <c r="HLB7"/>
      <c r="HLC7"/>
      <c r="HLD7"/>
      <c r="HLE7"/>
      <c r="HLF7"/>
      <c r="HLG7"/>
      <c r="HLH7"/>
      <c r="HLI7"/>
      <c r="HLJ7"/>
      <c r="HLK7"/>
      <c r="HLL7"/>
      <c r="HLM7"/>
      <c r="HLN7"/>
      <c r="HLO7"/>
      <c r="HLP7"/>
      <c r="HLQ7"/>
      <c r="HLR7"/>
      <c r="HLS7"/>
      <c r="HLT7"/>
      <c r="HLU7"/>
      <c r="HLV7"/>
      <c r="HLW7"/>
      <c r="HLX7"/>
      <c r="HLY7"/>
      <c r="HLZ7"/>
      <c r="HMA7"/>
      <c r="HMB7"/>
      <c r="HMC7"/>
      <c r="HMD7"/>
      <c r="HME7"/>
      <c r="HMF7"/>
      <c r="HMG7"/>
      <c r="HMH7"/>
      <c r="HMI7"/>
      <c r="HMJ7"/>
      <c r="HMK7"/>
      <c r="HML7"/>
      <c r="HMM7"/>
      <c r="HMN7"/>
      <c r="HMO7"/>
      <c r="HMP7"/>
      <c r="HMQ7"/>
      <c r="HMR7"/>
      <c r="HMS7"/>
      <c r="HMT7"/>
      <c r="HMU7"/>
      <c r="HMV7"/>
      <c r="HMW7"/>
      <c r="HMX7"/>
      <c r="HMY7"/>
      <c r="HMZ7"/>
      <c r="HNA7"/>
      <c r="HNB7"/>
      <c r="HNC7"/>
      <c r="HND7"/>
      <c r="HNE7"/>
      <c r="HNF7"/>
      <c r="HNG7"/>
      <c r="HNH7"/>
      <c r="HNI7"/>
      <c r="HNJ7"/>
      <c r="HNK7"/>
      <c r="HNL7"/>
      <c r="HNM7"/>
      <c r="HNN7"/>
      <c r="HNO7"/>
      <c r="HNP7"/>
      <c r="HNQ7"/>
      <c r="HNR7"/>
      <c r="HNS7"/>
      <c r="HNT7"/>
      <c r="HNU7"/>
      <c r="HNV7"/>
      <c r="HNW7"/>
      <c r="HNX7"/>
      <c r="HNY7"/>
      <c r="HNZ7"/>
      <c r="HOA7"/>
      <c r="HOB7"/>
      <c r="HOC7"/>
      <c r="HOD7"/>
      <c r="HOE7"/>
      <c r="HOF7"/>
      <c r="HOG7"/>
      <c r="HOH7"/>
      <c r="HOI7"/>
      <c r="HOJ7"/>
      <c r="HOK7"/>
      <c r="HOL7"/>
      <c r="HOM7"/>
      <c r="HON7"/>
      <c r="HOO7"/>
      <c r="HOP7"/>
      <c r="HOQ7"/>
      <c r="HOR7"/>
      <c r="HOS7"/>
      <c r="HOT7"/>
      <c r="HOU7"/>
      <c r="HOV7"/>
      <c r="HOW7"/>
      <c r="HOX7"/>
      <c r="HOY7"/>
      <c r="HOZ7"/>
      <c r="HPA7"/>
      <c r="HPB7"/>
      <c r="HPC7"/>
      <c r="HPD7"/>
      <c r="HPE7"/>
      <c r="HPF7"/>
      <c r="HPG7"/>
      <c r="HPH7"/>
      <c r="HPI7"/>
      <c r="HPJ7"/>
      <c r="HPK7"/>
      <c r="HPL7"/>
      <c r="HPM7"/>
      <c r="HPN7"/>
      <c r="HPO7"/>
      <c r="HPP7"/>
      <c r="HPQ7"/>
      <c r="HPR7"/>
      <c r="HPS7"/>
      <c r="HPT7"/>
      <c r="HPU7"/>
      <c r="HPV7"/>
      <c r="HPW7"/>
      <c r="HPX7"/>
      <c r="HPY7"/>
      <c r="HPZ7"/>
      <c r="HQA7"/>
      <c r="HQB7"/>
      <c r="HQC7"/>
      <c r="HQD7"/>
      <c r="HQE7"/>
      <c r="HQF7"/>
      <c r="HQG7"/>
      <c r="HQH7"/>
      <c r="HQI7"/>
      <c r="HQJ7"/>
      <c r="HQK7"/>
      <c r="HQL7"/>
      <c r="HQM7"/>
      <c r="HQN7"/>
      <c r="HQO7"/>
      <c r="HQP7"/>
      <c r="HQQ7"/>
      <c r="HQR7"/>
      <c r="HQS7"/>
      <c r="HQT7"/>
      <c r="HQU7"/>
      <c r="HQV7"/>
      <c r="HQW7"/>
      <c r="HQX7"/>
      <c r="HQY7"/>
      <c r="HQZ7"/>
      <c r="HRA7"/>
      <c r="HRB7"/>
      <c r="HRC7"/>
      <c r="HRD7"/>
      <c r="HRE7"/>
      <c r="HRF7"/>
      <c r="HRG7"/>
      <c r="HRH7"/>
      <c r="HRI7"/>
      <c r="HRJ7"/>
      <c r="HRK7"/>
      <c r="HRL7"/>
      <c r="HRM7"/>
      <c r="HRN7"/>
      <c r="HRO7"/>
      <c r="HRP7"/>
      <c r="HRQ7"/>
      <c r="HRR7"/>
      <c r="HRS7"/>
      <c r="HRT7"/>
      <c r="HRU7"/>
      <c r="HRV7"/>
      <c r="HRW7"/>
      <c r="HRX7"/>
      <c r="HRY7"/>
      <c r="HRZ7"/>
      <c r="HSA7"/>
      <c r="HSB7"/>
      <c r="HSC7"/>
      <c r="HSD7"/>
      <c r="HSE7"/>
      <c r="HSF7"/>
      <c r="HSG7"/>
      <c r="HSH7"/>
      <c r="HSI7"/>
      <c r="HSJ7"/>
      <c r="HSK7"/>
      <c r="HSL7"/>
      <c r="HSM7"/>
      <c r="HSN7"/>
      <c r="HSO7"/>
      <c r="HSP7"/>
      <c r="HSQ7"/>
      <c r="HSR7"/>
      <c r="HSS7"/>
      <c r="HST7"/>
      <c r="HSU7"/>
      <c r="HSV7"/>
      <c r="HSW7"/>
      <c r="HSX7"/>
      <c r="HSY7"/>
      <c r="HSZ7"/>
      <c r="HTA7"/>
      <c r="HTB7"/>
      <c r="HTC7"/>
      <c r="HTD7"/>
      <c r="HTE7"/>
      <c r="HTF7"/>
      <c r="HTG7"/>
      <c r="HTH7"/>
      <c r="HTI7"/>
      <c r="HTJ7"/>
      <c r="HTK7"/>
      <c r="HTL7"/>
      <c r="HTM7"/>
      <c r="HTN7"/>
      <c r="HTO7"/>
      <c r="HTP7"/>
      <c r="HTQ7"/>
      <c r="HTR7"/>
      <c r="HTS7"/>
      <c r="HTT7"/>
      <c r="HTU7"/>
      <c r="HTV7"/>
      <c r="HTW7"/>
      <c r="HTX7"/>
      <c r="HTY7"/>
      <c r="HTZ7"/>
      <c r="HUA7"/>
      <c r="HUB7"/>
      <c r="HUC7"/>
      <c r="HUD7"/>
      <c r="HUE7"/>
      <c r="HUF7"/>
      <c r="HUG7"/>
      <c r="HUH7"/>
      <c r="HUI7"/>
      <c r="HUJ7"/>
      <c r="HUK7"/>
      <c r="HUL7"/>
      <c r="HUM7"/>
      <c r="HUN7"/>
      <c r="HUO7"/>
      <c r="HUP7"/>
      <c r="HUQ7"/>
      <c r="HUR7"/>
      <c r="HUS7"/>
      <c r="HUT7"/>
      <c r="HUU7"/>
      <c r="HUV7"/>
      <c r="HUW7"/>
      <c r="HUX7"/>
      <c r="HUY7"/>
      <c r="HUZ7"/>
      <c r="HVA7"/>
      <c r="HVB7"/>
      <c r="HVC7"/>
      <c r="HVD7"/>
      <c r="HVE7"/>
      <c r="HVF7"/>
      <c r="HVG7"/>
      <c r="HVH7"/>
      <c r="HVI7"/>
      <c r="HVJ7"/>
      <c r="HVK7"/>
      <c r="HVL7"/>
      <c r="HVM7"/>
      <c r="HVN7"/>
      <c r="HVO7"/>
      <c r="HVP7"/>
      <c r="HVQ7"/>
      <c r="HVR7"/>
      <c r="HVS7"/>
      <c r="HVT7"/>
      <c r="HVU7"/>
      <c r="HVV7"/>
      <c r="HVW7"/>
      <c r="HVX7"/>
      <c r="HVY7"/>
      <c r="HVZ7"/>
      <c r="HWA7"/>
      <c r="HWB7"/>
      <c r="HWC7"/>
      <c r="HWD7"/>
      <c r="HWE7"/>
      <c r="HWF7"/>
      <c r="HWG7"/>
      <c r="HWH7"/>
      <c r="HWI7"/>
      <c r="HWJ7"/>
      <c r="HWK7"/>
      <c r="HWL7"/>
      <c r="HWM7"/>
      <c r="HWN7"/>
      <c r="HWO7"/>
      <c r="HWP7"/>
      <c r="HWQ7"/>
      <c r="HWR7"/>
      <c r="HWS7"/>
      <c r="HWT7"/>
      <c r="HWU7"/>
      <c r="HWV7"/>
      <c r="HWW7"/>
      <c r="HWX7"/>
      <c r="HWY7"/>
      <c r="HWZ7"/>
      <c r="HXA7"/>
      <c r="HXB7"/>
      <c r="HXC7"/>
      <c r="HXD7"/>
      <c r="HXE7"/>
      <c r="HXF7"/>
      <c r="HXG7"/>
      <c r="HXH7"/>
      <c r="HXI7"/>
      <c r="HXJ7"/>
      <c r="HXK7"/>
      <c r="HXL7"/>
      <c r="HXM7"/>
      <c r="HXN7"/>
      <c r="HXO7"/>
      <c r="HXP7"/>
      <c r="HXQ7"/>
      <c r="HXR7"/>
      <c r="HXS7"/>
      <c r="HXT7"/>
      <c r="HXU7"/>
      <c r="HXV7"/>
      <c r="HXW7"/>
      <c r="HXX7"/>
      <c r="HXY7"/>
      <c r="HXZ7"/>
      <c r="HYA7"/>
      <c r="HYB7"/>
      <c r="HYC7"/>
      <c r="HYD7"/>
      <c r="HYE7"/>
      <c r="HYF7"/>
      <c r="HYG7"/>
      <c r="HYH7"/>
      <c r="HYI7"/>
      <c r="HYJ7"/>
      <c r="HYK7"/>
      <c r="HYL7"/>
      <c r="HYM7"/>
      <c r="HYN7"/>
      <c r="HYO7"/>
      <c r="HYP7"/>
      <c r="HYQ7"/>
      <c r="HYR7"/>
      <c r="HYS7"/>
      <c r="HYT7"/>
      <c r="HYU7"/>
      <c r="HYV7"/>
      <c r="HYW7"/>
      <c r="HYX7"/>
      <c r="HYY7"/>
      <c r="HYZ7"/>
      <c r="HZA7"/>
      <c r="HZB7"/>
      <c r="HZC7"/>
      <c r="HZD7"/>
      <c r="HZE7"/>
      <c r="HZF7"/>
      <c r="HZG7"/>
      <c r="HZH7"/>
      <c r="HZI7"/>
      <c r="HZJ7"/>
      <c r="HZK7"/>
      <c r="HZL7"/>
      <c r="HZM7"/>
      <c r="HZN7"/>
      <c r="HZO7"/>
      <c r="HZP7"/>
      <c r="HZQ7"/>
      <c r="HZR7"/>
      <c r="HZS7"/>
      <c r="HZT7"/>
      <c r="HZU7"/>
      <c r="HZV7"/>
      <c r="HZW7"/>
      <c r="HZX7"/>
      <c r="HZY7"/>
      <c r="HZZ7"/>
      <c r="IAA7"/>
      <c r="IAB7"/>
      <c r="IAC7"/>
      <c r="IAD7"/>
      <c r="IAE7"/>
      <c r="IAF7"/>
      <c r="IAG7"/>
      <c r="IAH7"/>
      <c r="IAI7"/>
      <c r="IAJ7"/>
      <c r="IAK7"/>
      <c r="IAL7"/>
      <c r="IAM7"/>
      <c r="IAN7"/>
      <c r="IAO7"/>
      <c r="IAP7"/>
      <c r="IAQ7"/>
      <c r="IAR7"/>
      <c r="IAS7"/>
      <c r="IAT7"/>
      <c r="IAU7"/>
      <c r="IAV7"/>
      <c r="IAW7"/>
      <c r="IAX7"/>
      <c r="IAY7"/>
      <c r="IAZ7"/>
      <c r="IBA7"/>
      <c r="IBB7"/>
      <c r="IBC7"/>
      <c r="IBD7"/>
      <c r="IBE7"/>
      <c r="IBF7"/>
      <c r="IBG7"/>
      <c r="IBH7"/>
      <c r="IBI7"/>
      <c r="IBJ7"/>
      <c r="IBK7"/>
      <c r="IBL7"/>
      <c r="IBM7"/>
      <c r="IBN7"/>
      <c r="IBO7"/>
      <c r="IBP7"/>
      <c r="IBQ7"/>
      <c r="IBR7"/>
      <c r="IBS7"/>
      <c r="IBT7"/>
      <c r="IBU7"/>
      <c r="IBV7"/>
      <c r="IBW7"/>
      <c r="IBX7"/>
      <c r="IBY7"/>
      <c r="IBZ7"/>
      <c r="ICA7"/>
      <c r="ICB7"/>
      <c r="ICC7"/>
      <c r="ICD7"/>
      <c r="ICE7"/>
      <c r="ICF7"/>
      <c r="ICG7"/>
      <c r="ICH7"/>
      <c r="ICI7"/>
      <c r="ICJ7"/>
      <c r="ICK7"/>
      <c r="ICL7"/>
      <c r="ICM7"/>
      <c r="ICN7"/>
      <c r="ICO7"/>
      <c r="ICP7"/>
      <c r="ICQ7"/>
      <c r="ICR7"/>
      <c r="ICS7"/>
      <c r="ICT7"/>
      <c r="ICU7"/>
      <c r="ICV7"/>
      <c r="ICW7"/>
      <c r="ICX7"/>
      <c r="ICY7"/>
      <c r="ICZ7"/>
      <c r="IDA7"/>
      <c r="IDB7"/>
      <c r="IDC7"/>
      <c r="IDD7"/>
      <c r="IDE7"/>
      <c r="IDF7"/>
      <c r="IDG7"/>
      <c r="IDH7"/>
      <c r="IDI7"/>
      <c r="IDJ7"/>
      <c r="IDK7"/>
      <c r="IDL7"/>
      <c r="IDM7"/>
      <c r="IDN7"/>
      <c r="IDO7"/>
      <c r="IDP7"/>
      <c r="IDQ7"/>
      <c r="IDR7"/>
      <c r="IDS7"/>
      <c r="IDT7"/>
      <c r="IDU7"/>
      <c r="IDV7"/>
      <c r="IDW7"/>
      <c r="IDX7"/>
      <c r="IDY7"/>
      <c r="IDZ7"/>
      <c r="IEA7"/>
      <c r="IEB7"/>
      <c r="IEC7"/>
      <c r="IED7"/>
      <c r="IEE7"/>
      <c r="IEF7"/>
      <c r="IEG7"/>
      <c r="IEH7"/>
      <c r="IEI7"/>
      <c r="IEJ7"/>
      <c r="IEK7"/>
      <c r="IEL7"/>
      <c r="IEM7"/>
      <c r="IEN7"/>
      <c r="IEO7"/>
      <c r="IEP7"/>
      <c r="IEQ7"/>
      <c r="IER7"/>
      <c r="IES7"/>
      <c r="IET7"/>
      <c r="IEU7"/>
      <c r="IEV7"/>
      <c r="IEW7"/>
      <c r="IEX7"/>
      <c r="IEY7"/>
      <c r="IEZ7"/>
      <c r="IFA7"/>
      <c r="IFB7"/>
      <c r="IFC7"/>
      <c r="IFD7"/>
      <c r="IFE7"/>
      <c r="IFF7"/>
      <c r="IFG7"/>
      <c r="IFH7"/>
      <c r="IFI7"/>
      <c r="IFJ7"/>
      <c r="IFK7"/>
      <c r="IFL7"/>
      <c r="IFM7"/>
      <c r="IFN7"/>
      <c r="IFO7"/>
      <c r="IFP7"/>
      <c r="IFQ7"/>
      <c r="IFR7"/>
      <c r="IFS7"/>
      <c r="IFT7"/>
      <c r="IFU7"/>
      <c r="IFV7"/>
      <c r="IFW7"/>
      <c r="IFX7"/>
      <c r="IFY7"/>
      <c r="IFZ7"/>
      <c r="IGA7"/>
      <c r="IGB7"/>
      <c r="IGC7"/>
      <c r="IGD7"/>
      <c r="IGE7"/>
      <c r="IGF7"/>
      <c r="IGG7"/>
      <c r="IGH7"/>
      <c r="IGI7"/>
      <c r="IGJ7"/>
      <c r="IGK7"/>
      <c r="IGL7"/>
      <c r="IGM7"/>
      <c r="IGN7"/>
      <c r="IGO7"/>
      <c r="IGP7"/>
      <c r="IGQ7"/>
      <c r="IGR7"/>
      <c r="IGS7"/>
      <c r="IGT7"/>
      <c r="IGU7"/>
      <c r="IGV7"/>
      <c r="IGW7"/>
      <c r="IGX7"/>
      <c r="IGY7"/>
      <c r="IGZ7"/>
      <c r="IHA7"/>
      <c r="IHB7"/>
      <c r="IHC7"/>
      <c r="IHD7"/>
      <c r="IHE7"/>
      <c r="IHF7"/>
      <c r="IHG7"/>
      <c r="IHH7"/>
      <c r="IHI7"/>
      <c r="IHJ7"/>
      <c r="IHK7"/>
      <c r="IHL7"/>
      <c r="IHM7"/>
      <c r="IHN7"/>
      <c r="IHO7"/>
      <c r="IHP7"/>
      <c r="IHQ7"/>
      <c r="IHR7"/>
      <c r="IHS7"/>
      <c r="IHT7"/>
      <c r="IHU7"/>
      <c r="IHV7"/>
      <c r="IHW7"/>
      <c r="IHX7"/>
      <c r="IHY7"/>
      <c r="IHZ7"/>
      <c r="IIA7"/>
      <c r="IIB7"/>
      <c r="IIC7"/>
      <c r="IID7"/>
      <c r="IIE7"/>
      <c r="IIF7"/>
      <c r="IIG7"/>
      <c r="IIH7"/>
      <c r="III7"/>
      <c r="IIJ7"/>
      <c r="IIK7"/>
      <c r="IIL7"/>
      <c r="IIM7"/>
      <c r="IIN7"/>
      <c r="IIO7"/>
      <c r="IIP7"/>
      <c r="IIQ7"/>
      <c r="IIR7"/>
      <c r="IIS7"/>
      <c r="IIT7"/>
      <c r="IIU7"/>
      <c r="IIV7"/>
      <c r="IIW7"/>
      <c r="IIX7"/>
      <c r="IIY7"/>
      <c r="IIZ7"/>
      <c r="IJA7"/>
      <c r="IJB7"/>
      <c r="IJC7"/>
      <c r="IJD7"/>
      <c r="IJE7"/>
      <c r="IJF7"/>
      <c r="IJG7"/>
      <c r="IJH7"/>
      <c r="IJI7"/>
      <c r="IJJ7"/>
      <c r="IJK7"/>
      <c r="IJL7"/>
      <c r="IJM7"/>
      <c r="IJN7"/>
      <c r="IJO7"/>
      <c r="IJP7"/>
      <c r="IJQ7"/>
      <c r="IJR7"/>
      <c r="IJS7"/>
      <c r="IJT7"/>
      <c r="IJU7"/>
      <c r="IJV7"/>
      <c r="IJW7"/>
      <c r="IJX7"/>
      <c r="IJY7"/>
      <c r="IJZ7"/>
      <c r="IKA7"/>
      <c r="IKB7"/>
      <c r="IKC7"/>
      <c r="IKD7"/>
      <c r="IKE7"/>
      <c r="IKF7"/>
      <c r="IKG7"/>
      <c r="IKH7"/>
      <c r="IKI7"/>
      <c r="IKJ7"/>
      <c r="IKK7"/>
      <c r="IKL7"/>
      <c r="IKM7"/>
      <c r="IKN7"/>
      <c r="IKO7"/>
      <c r="IKP7"/>
      <c r="IKQ7"/>
      <c r="IKR7"/>
      <c r="IKS7"/>
      <c r="IKT7"/>
      <c r="IKU7"/>
      <c r="IKV7"/>
      <c r="IKW7"/>
      <c r="IKX7"/>
      <c r="IKY7"/>
      <c r="IKZ7"/>
      <c r="ILA7"/>
      <c r="ILB7"/>
      <c r="ILC7"/>
      <c r="ILD7"/>
      <c r="ILE7"/>
      <c r="ILF7"/>
      <c r="ILG7"/>
      <c r="ILH7"/>
      <c r="ILI7"/>
      <c r="ILJ7"/>
      <c r="ILK7"/>
      <c r="ILL7"/>
      <c r="ILM7"/>
      <c r="ILN7"/>
      <c r="ILO7"/>
      <c r="ILP7"/>
      <c r="ILQ7"/>
      <c r="ILR7"/>
      <c r="ILS7"/>
      <c r="ILT7"/>
      <c r="ILU7"/>
      <c r="ILV7"/>
      <c r="ILW7"/>
      <c r="ILX7"/>
      <c r="ILY7"/>
      <c r="ILZ7"/>
      <c r="IMA7"/>
      <c r="IMB7"/>
      <c r="IMC7"/>
      <c r="IMD7"/>
      <c r="IME7"/>
      <c r="IMF7"/>
      <c r="IMG7"/>
      <c r="IMH7"/>
      <c r="IMI7"/>
      <c r="IMJ7"/>
      <c r="IMK7"/>
      <c r="IML7"/>
      <c r="IMM7"/>
      <c r="IMN7"/>
      <c r="IMO7"/>
      <c r="IMP7"/>
      <c r="IMQ7"/>
      <c r="IMR7"/>
      <c r="IMS7"/>
      <c r="IMT7"/>
      <c r="IMU7"/>
      <c r="IMV7"/>
      <c r="IMW7"/>
      <c r="IMX7"/>
      <c r="IMY7"/>
      <c r="IMZ7"/>
      <c r="INA7"/>
      <c r="INB7"/>
      <c r="INC7"/>
      <c r="IND7"/>
      <c r="INE7"/>
      <c r="INF7"/>
      <c r="ING7"/>
      <c r="INH7"/>
      <c r="INI7"/>
      <c r="INJ7"/>
      <c r="INK7"/>
      <c r="INL7"/>
      <c r="INM7"/>
      <c r="INN7"/>
      <c r="INO7"/>
      <c r="INP7"/>
      <c r="INQ7"/>
      <c r="INR7"/>
      <c r="INS7"/>
      <c r="INT7"/>
      <c r="INU7"/>
      <c r="INV7"/>
      <c r="INW7"/>
      <c r="INX7"/>
      <c r="INY7"/>
      <c r="INZ7"/>
      <c r="IOA7"/>
      <c r="IOB7"/>
      <c r="IOC7"/>
      <c r="IOD7"/>
      <c r="IOE7"/>
      <c r="IOF7"/>
      <c r="IOG7"/>
      <c r="IOH7"/>
      <c r="IOI7"/>
      <c r="IOJ7"/>
      <c r="IOK7"/>
      <c r="IOL7"/>
      <c r="IOM7"/>
      <c r="ION7"/>
      <c r="IOO7"/>
      <c r="IOP7"/>
      <c r="IOQ7"/>
      <c r="IOR7"/>
      <c r="IOS7"/>
      <c r="IOT7"/>
      <c r="IOU7"/>
      <c r="IOV7"/>
      <c r="IOW7"/>
      <c r="IOX7"/>
      <c r="IOY7"/>
      <c r="IOZ7"/>
      <c r="IPA7"/>
      <c r="IPB7"/>
      <c r="IPC7"/>
      <c r="IPD7"/>
      <c r="IPE7"/>
      <c r="IPF7"/>
      <c r="IPG7"/>
      <c r="IPH7"/>
      <c r="IPI7"/>
      <c r="IPJ7"/>
      <c r="IPK7"/>
      <c r="IPL7"/>
      <c r="IPM7"/>
      <c r="IPN7"/>
      <c r="IPO7"/>
      <c r="IPP7"/>
      <c r="IPQ7"/>
      <c r="IPR7"/>
      <c r="IPS7"/>
      <c r="IPT7"/>
      <c r="IPU7"/>
      <c r="IPV7"/>
      <c r="IPW7"/>
      <c r="IPX7"/>
      <c r="IPY7"/>
      <c r="IPZ7"/>
      <c r="IQA7"/>
      <c r="IQB7"/>
      <c r="IQC7"/>
      <c r="IQD7"/>
      <c r="IQE7"/>
      <c r="IQF7"/>
      <c r="IQG7"/>
      <c r="IQH7"/>
      <c r="IQI7"/>
      <c r="IQJ7"/>
      <c r="IQK7"/>
      <c r="IQL7"/>
      <c r="IQM7"/>
      <c r="IQN7"/>
      <c r="IQO7"/>
      <c r="IQP7"/>
      <c r="IQQ7"/>
      <c r="IQR7"/>
      <c r="IQS7"/>
      <c r="IQT7"/>
      <c r="IQU7"/>
      <c r="IQV7"/>
      <c r="IQW7"/>
      <c r="IQX7"/>
      <c r="IQY7"/>
      <c r="IQZ7"/>
      <c r="IRA7"/>
      <c r="IRB7"/>
      <c r="IRC7"/>
      <c r="IRD7"/>
      <c r="IRE7"/>
      <c r="IRF7"/>
      <c r="IRG7"/>
      <c r="IRH7"/>
      <c r="IRI7"/>
      <c r="IRJ7"/>
      <c r="IRK7"/>
      <c r="IRL7"/>
      <c r="IRM7"/>
      <c r="IRN7"/>
      <c r="IRO7"/>
      <c r="IRP7"/>
      <c r="IRQ7"/>
      <c r="IRR7"/>
      <c r="IRS7"/>
      <c r="IRT7"/>
      <c r="IRU7"/>
      <c r="IRV7"/>
      <c r="IRW7"/>
      <c r="IRX7"/>
      <c r="IRY7"/>
      <c r="IRZ7"/>
      <c r="ISA7"/>
      <c r="ISB7"/>
      <c r="ISC7"/>
      <c r="ISD7"/>
      <c r="ISE7"/>
      <c r="ISF7"/>
      <c r="ISG7"/>
      <c r="ISH7"/>
      <c r="ISI7"/>
      <c r="ISJ7"/>
      <c r="ISK7"/>
      <c r="ISL7"/>
      <c r="ISM7"/>
      <c r="ISN7"/>
      <c r="ISO7"/>
      <c r="ISP7"/>
      <c r="ISQ7"/>
      <c r="ISR7"/>
      <c r="ISS7"/>
      <c r="IST7"/>
      <c r="ISU7"/>
      <c r="ISV7"/>
      <c r="ISW7"/>
      <c r="ISX7"/>
      <c r="ISY7"/>
      <c r="ISZ7"/>
      <c r="ITA7"/>
      <c r="ITB7"/>
      <c r="ITC7"/>
      <c r="ITD7"/>
      <c r="ITE7"/>
      <c r="ITF7"/>
      <c r="ITG7"/>
      <c r="ITH7"/>
      <c r="ITI7"/>
      <c r="ITJ7"/>
      <c r="ITK7"/>
      <c r="ITL7"/>
      <c r="ITM7"/>
      <c r="ITN7"/>
      <c r="ITO7"/>
      <c r="ITP7"/>
      <c r="ITQ7"/>
      <c r="ITR7"/>
      <c r="ITS7"/>
      <c r="ITT7"/>
      <c r="ITU7"/>
      <c r="ITV7"/>
      <c r="ITW7"/>
      <c r="ITX7"/>
      <c r="ITY7"/>
      <c r="ITZ7"/>
      <c r="IUA7"/>
      <c r="IUB7"/>
      <c r="IUC7"/>
      <c r="IUD7"/>
      <c r="IUE7"/>
      <c r="IUF7"/>
      <c r="IUG7"/>
      <c r="IUH7"/>
      <c r="IUI7"/>
      <c r="IUJ7"/>
      <c r="IUK7"/>
      <c r="IUL7"/>
      <c r="IUM7"/>
      <c r="IUN7"/>
      <c r="IUO7"/>
      <c r="IUP7"/>
      <c r="IUQ7"/>
      <c r="IUR7"/>
      <c r="IUS7"/>
      <c r="IUT7"/>
      <c r="IUU7"/>
      <c r="IUV7"/>
      <c r="IUW7"/>
      <c r="IUX7"/>
      <c r="IUY7"/>
      <c r="IUZ7"/>
      <c r="IVA7"/>
      <c r="IVB7"/>
      <c r="IVC7"/>
      <c r="IVD7"/>
      <c r="IVE7"/>
      <c r="IVF7"/>
      <c r="IVG7"/>
      <c r="IVH7"/>
      <c r="IVI7"/>
      <c r="IVJ7"/>
      <c r="IVK7"/>
      <c r="IVL7"/>
      <c r="IVM7"/>
      <c r="IVN7"/>
      <c r="IVO7"/>
      <c r="IVP7"/>
      <c r="IVQ7"/>
      <c r="IVR7"/>
      <c r="IVS7"/>
      <c r="IVT7"/>
      <c r="IVU7"/>
      <c r="IVV7"/>
      <c r="IVW7"/>
      <c r="IVX7"/>
      <c r="IVY7"/>
      <c r="IVZ7"/>
      <c r="IWA7"/>
      <c r="IWB7"/>
      <c r="IWC7"/>
      <c r="IWD7"/>
      <c r="IWE7"/>
      <c r="IWF7"/>
      <c r="IWG7"/>
      <c r="IWH7"/>
      <c r="IWI7"/>
      <c r="IWJ7"/>
      <c r="IWK7"/>
      <c r="IWL7"/>
      <c r="IWM7"/>
      <c r="IWN7"/>
      <c r="IWO7"/>
      <c r="IWP7"/>
      <c r="IWQ7"/>
      <c r="IWR7"/>
      <c r="IWS7"/>
      <c r="IWT7"/>
      <c r="IWU7"/>
      <c r="IWV7"/>
      <c r="IWW7"/>
      <c r="IWX7"/>
      <c r="IWY7"/>
      <c r="IWZ7"/>
      <c r="IXA7"/>
      <c r="IXB7"/>
      <c r="IXC7"/>
      <c r="IXD7"/>
      <c r="IXE7"/>
      <c r="IXF7"/>
      <c r="IXG7"/>
      <c r="IXH7"/>
      <c r="IXI7"/>
      <c r="IXJ7"/>
      <c r="IXK7"/>
      <c r="IXL7"/>
      <c r="IXM7"/>
      <c r="IXN7"/>
      <c r="IXO7"/>
      <c r="IXP7"/>
      <c r="IXQ7"/>
      <c r="IXR7"/>
      <c r="IXS7"/>
      <c r="IXT7"/>
      <c r="IXU7"/>
      <c r="IXV7"/>
      <c r="IXW7"/>
      <c r="IXX7"/>
      <c r="IXY7"/>
      <c r="IXZ7"/>
      <c r="IYA7"/>
      <c r="IYB7"/>
      <c r="IYC7"/>
      <c r="IYD7"/>
      <c r="IYE7"/>
      <c r="IYF7"/>
      <c r="IYG7"/>
      <c r="IYH7"/>
      <c r="IYI7"/>
      <c r="IYJ7"/>
      <c r="IYK7"/>
      <c r="IYL7"/>
      <c r="IYM7"/>
      <c r="IYN7"/>
      <c r="IYO7"/>
      <c r="IYP7"/>
      <c r="IYQ7"/>
      <c r="IYR7"/>
      <c r="IYS7"/>
      <c r="IYT7"/>
      <c r="IYU7"/>
      <c r="IYV7"/>
      <c r="IYW7"/>
      <c r="IYX7"/>
      <c r="IYY7"/>
      <c r="IYZ7"/>
      <c r="IZA7"/>
      <c r="IZB7"/>
      <c r="IZC7"/>
      <c r="IZD7"/>
      <c r="IZE7"/>
      <c r="IZF7"/>
      <c r="IZG7"/>
      <c r="IZH7"/>
      <c r="IZI7"/>
      <c r="IZJ7"/>
      <c r="IZK7"/>
      <c r="IZL7"/>
      <c r="IZM7"/>
      <c r="IZN7"/>
      <c r="IZO7"/>
      <c r="IZP7"/>
      <c r="IZQ7"/>
      <c r="IZR7"/>
      <c r="IZS7"/>
      <c r="IZT7"/>
      <c r="IZU7"/>
      <c r="IZV7"/>
      <c r="IZW7"/>
      <c r="IZX7"/>
      <c r="IZY7"/>
      <c r="IZZ7"/>
      <c r="JAA7"/>
      <c r="JAB7"/>
      <c r="JAC7"/>
      <c r="JAD7"/>
      <c r="JAE7"/>
      <c r="JAF7"/>
      <c r="JAG7"/>
      <c r="JAH7"/>
      <c r="JAI7"/>
      <c r="JAJ7"/>
      <c r="JAK7"/>
      <c r="JAL7"/>
      <c r="JAM7"/>
      <c r="JAN7"/>
      <c r="JAO7"/>
      <c r="JAP7"/>
      <c r="JAQ7"/>
      <c r="JAR7"/>
      <c r="JAS7"/>
      <c r="JAT7"/>
      <c r="JAU7"/>
      <c r="JAV7"/>
      <c r="JAW7"/>
      <c r="JAX7"/>
      <c r="JAY7"/>
      <c r="JAZ7"/>
      <c r="JBA7"/>
      <c r="JBB7"/>
      <c r="JBC7"/>
      <c r="JBD7"/>
      <c r="JBE7"/>
      <c r="JBF7"/>
      <c r="JBG7"/>
      <c r="JBH7"/>
      <c r="JBI7"/>
      <c r="JBJ7"/>
      <c r="JBK7"/>
      <c r="JBL7"/>
      <c r="JBM7"/>
      <c r="JBN7"/>
      <c r="JBO7"/>
      <c r="JBP7"/>
      <c r="JBQ7"/>
      <c r="JBR7"/>
      <c r="JBS7"/>
      <c r="JBT7"/>
      <c r="JBU7"/>
      <c r="JBV7"/>
      <c r="JBW7"/>
      <c r="JBX7"/>
      <c r="JBY7"/>
      <c r="JBZ7"/>
      <c r="JCA7"/>
      <c r="JCB7"/>
      <c r="JCC7"/>
      <c r="JCD7"/>
      <c r="JCE7"/>
      <c r="JCF7"/>
      <c r="JCG7"/>
      <c r="JCH7"/>
      <c r="JCI7"/>
      <c r="JCJ7"/>
      <c r="JCK7"/>
      <c r="JCL7"/>
      <c r="JCM7"/>
      <c r="JCN7"/>
      <c r="JCO7"/>
      <c r="JCP7"/>
      <c r="JCQ7"/>
      <c r="JCR7"/>
      <c r="JCS7"/>
      <c r="JCT7"/>
      <c r="JCU7"/>
      <c r="JCV7"/>
      <c r="JCW7"/>
      <c r="JCX7"/>
      <c r="JCY7"/>
      <c r="JCZ7"/>
      <c r="JDA7"/>
      <c r="JDB7"/>
      <c r="JDC7"/>
      <c r="JDD7"/>
      <c r="JDE7"/>
      <c r="JDF7"/>
      <c r="JDG7"/>
      <c r="JDH7"/>
      <c r="JDI7"/>
      <c r="JDJ7"/>
      <c r="JDK7"/>
      <c r="JDL7"/>
      <c r="JDM7"/>
      <c r="JDN7"/>
      <c r="JDO7"/>
      <c r="JDP7"/>
      <c r="JDQ7"/>
      <c r="JDR7"/>
      <c r="JDS7"/>
      <c r="JDT7"/>
      <c r="JDU7"/>
      <c r="JDV7"/>
      <c r="JDW7"/>
      <c r="JDX7"/>
      <c r="JDY7"/>
      <c r="JDZ7"/>
      <c r="JEA7"/>
      <c r="JEB7"/>
      <c r="JEC7"/>
      <c r="JED7"/>
      <c r="JEE7"/>
      <c r="JEF7"/>
      <c r="JEG7"/>
      <c r="JEH7"/>
      <c r="JEI7"/>
      <c r="JEJ7"/>
      <c r="JEK7"/>
      <c r="JEL7"/>
      <c r="JEM7"/>
      <c r="JEN7"/>
      <c r="JEO7"/>
      <c r="JEP7"/>
      <c r="JEQ7"/>
      <c r="JER7"/>
      <c r="JES7"/>
      <c r="JET7"/>
      <c r="JEU7"/>
      <c r="JEV7"/>
      <c r="JEW7"/>
      <c r="JEX7"/>
      <c r="JEY7"/>
      <c r="JEZ7"/>
      <c r="JFA7"/>
      <c r="JFB7"/>
      <c r="JFC7"/>
      <c r="JFD7"/>
      <c r="JFE7"/>
      <c r="JFF7"/>
      <c r="JFG7"/>
      <c r="JFH7"/>
      <c r="JFI7"/>
      <c r="JFJ7"/>
      <c r="JFK7"/>
      <c r="JFL7"/>
      <c r="JFM7"/>
      <c r="JFN7"/>
      <c r="JFO7"/>
      <c r="JFP7"/>
      <c r="JFQ7"/>
      <c r="JFR7"/>
      <c r="JFS7"/>
      <c r="JFT7"/>
      <c r="JFU7"/>
      <c r="JFV7"/>
      <c r="JFW7"/>
      <c r="JFX7"/>
      <c r="JFY7"/>
      <c r="JFZ7"/>
      <c r="JGA7"/>
      <c r="JGB7"/>
      <c r="JGC7"/>
      <c r="JGD7"/>
      <c r="JGE7"/>
      <c r="JGF7"/>
      <c r="JGG7"/>
      <c r="JGH7"/>
      <c r="JGI7"/>
      <c r="JGJ7"/>
      <c r="JGK7"/>
      <c r="JGL7"/>
      <c r="JGM7"/>
      <c r="JGN7"/>
      <c r="JGO7"/>
      <c r="JGP7"/>
      <c r="JGQ7"/>
      <c r="JGR7"/>
      <c r="JGS7"/>
      <c r="JGT7"/>
      <c r="JGU7"/>
      <c r="JGV7"/>
      <c r="JGW7"/>
      <c r="JGX7"/>
      <c r="JGY7"/>
      <c r="JGZ7"/>
      <c r="JHA7"/>
      <c r="JHB7"/>
      <c r="JHC7"/>
      <c r="JHD7"/>
      <c r="JHE7"/>
      <c r="JHF7"/>
      <c r="JHG7"/>
      <c r="JHH7"/>
      <c r="JHI7"/>
      <c r="JHJ7"/>
      <c r="JHK7"/>
      <c r="JHL7"/>
      <c r="JHM7"/>
      <c r="JHN7"/>
      <c r="JHO7"/>
      <c r="JHP7"/>
      <c r="JHQ7"/>
      <c r="JHR7"/>
      <c r="JHS7"/>
      <c r="JHT7"/>
      <c r="JHU7"/>
      <c r="JHV7"/>
      <c r="JHW7"/>
      <c r="JHX7"/>
      <c r="JHY7"/>
      <c r="JHZ7"/>
      <c r="JIA7"/>
      <c r="JIB7"/>
      <c r="JIC7"/>
      <c r="JID7"/>
      <c r="JIE7"/>
      <c r="JIF7"/>
      <c r="JIG7"/>
      <c r="JIH7"/>
      <c r="JII7"/>
      <c r="JIJ7"/>
      <c r="JIK7"/>
      <c r="JIL7"/>
      <c r="JIM7"/>
      <c r="JIN7"/>
      <c r="JIO7"/>
      <c r="JIP7"/>
      <c r="JIQ7"/>
      <c r="JIR7"/>
      <c r="JIS7"/>
      <c r="JIT7"/>
      <c r="JIU7"/>
      <c r="JIV7"/>
      <c r="JIW7"/>
      <c r="JIX7"/>
      <c r="JIY7"/>
      <c r="JIZ7"/>
      <c r="JJA7"/>
      <c r="JJB7"/>
      <c r="JJC7"/>
      <c r="JJD7"/>
      <c r="JJE7"/>
      <c r="JJF7"/>
      <c r="JJG7"/>
      <c r="JJH7"/>
      <c r="JJI7"/>
      <c r="JJJ7"/>
      <c r="JJK7"/>
      <c r="JJL7"/>
      <c r="JJM7"/>
      <c r="JJN7"/>
      <c r="JJO7"/>
      <c r="JJP7"/>
      <c r="JJQ7"/>
      <c r="JJR7"/>
      <c r="JJS7"/>
      <c r="JJT7"/>
      <c r="JJU7"/>
      <c r="JJV7"/>
      <c r="JJW7"/>
      <c r="JJX7"/>
      <c r="JJY7"/>
      <c r="JJZ7"/>
      <c r="JKA7"/>
      <c r="JKB7"/>
      <c r="JKC7"/>
      <c r="JKD7"/>
      <c r="JKE7"/>
      <c r="JKF7"/>
      <c r="JKG7"/>
      <c r="JKH7"/>
      <c r="JKI7"/>
      <c r="JKJ7"/>
      <c r="JKK7"/>
      <c r="JKL7"/>
      <c r="JKM7"/>
      <c r="JKN7"/>
      <c r="JKO7"/>
      <c r="JKP7"/>
      <c r="JKQ7"/>
      <c r="JKR7"/>
      <c r="JKS7"/>
      <c r="JKT7"/>
      <c r="JKU7"/>
      <c r="JKV7"/>
      <c r="JKW7"/>
      <c r="JKX7"/>
      <c r="JKY7"/>
      <c r="JKZ7"/>
      <c r="JLA7"/>
      <c r="JLB7"/>
      <c r="JLC7"/>
      <c r="JLD7"/>
      <c r="JLE7"/>
      <c r="JLF7"/>
      <c r="JLG7"/>
      <c r="JLH7"/>
      <c r="JLI7"/>
      <c r="JLJ7"/>
      <c r="JLK7"/>
      <c r="JLL7"/>
      <c r="JLM7"/>
      <c r="JLN7"/>
      <c r="JLO7"/>
      <c r="JLP7"/>
      <c r="JLQ7"/>
      <c r="JLR7"/>
      <c r="JLS7"/>
      <c r="JLT7"/>
      <c r="JLU7"/>
      <c r="JLV7"/>
      <c r="JLW7"/>
      <c r="JLX7"/>
      <c r="JLY7"/>
      <c r="JLZ7"/>
      <c r="JMA7"/>
      <c r="JMB7"/>
      <c r="JMC7"/>
      <c r="JMD7"/>
      <c r="JME7"/>
      <c r="JMF7"/>
      <c r="JMG7"/>
      <c r="JMH7"/>
      <c r="JMI7"/>
      <c r="JMJ7"/>
      <c r="JMK7"/>
      <c r="JML7"/>
      <c r="JMM7"/>
      <c r="JMN7"/>
      <c r="JMO7"/>
      <c r="JMP7"/>
      <c r="JMQ7"/>
      <c r="JMR7"/>
      <c r="JMS7"/>
      <c r="JMT7"/>
      <c r="JMU7"/>
      <c r="JMV7"/>
      <c r="JMW7"/>
      <c r="JMX7"/>
      <c r="JMY7"/>
      <c r="JMZ7"/>
      <c r="JNA7"/>
      <c r="JNB7"/>
      <c r="JNC7"/>
      <c r="JND7"/>
      <c r="JNE7"/>
      <c r="JNF7"/>
      <c r="JNG7"/>
      <c r="JNH7"/>
      <c r="JNI7"/>
      <c r="JNJ7"/>
      <c r="JNK7"/>
      <c r="JNL7"/>
      <c r="JNM7"/>
      <c r="JNN7"/>
      <c r="JNO7"/>
      <c r="JNP7"/>
      <c r="JNQ7"/>
      <c r="JNR7"/>
      <c r="JNS7"/>
      <c r="JNT7"/>
      <c r="JNU7"/>
      <c r="JNV7"/>
      <c r="JNW7"/>
      <c r="JNX7"/>
      <c r="JNY7"/>
      <c r="JNZ7"/>
      <c r="JOA7"/>
      <c r="JOB7"/>
      <c r="JOC7"/>
      <c r="JOD7"/>
      <c r="JOE7"/>
      <c r="JOF7"/>
      <c r="JOG7"/>
      <c r="JOH7"/>
      <c r="JOI7"/>
      <c r="JOJ7"/>
      <c r="JOK7"/>
      <c r="JOL7"/>
      <c r="JOM7"/>
      <c r="JON7"/>
      <c r="JOO7"/>
      <c r="JOP7"/>
      <c r="JOQ7"/>
      <c r="JOR7"/>
      <c r="JOS7"/>
      <c r="JOT7"/>
      <c r="JOU7"/>
      <c r="JOV7"/>
      <c r="JOW7"/>
      <c r="JOX7"/>
      <c r="JOY7"/>
      <c r="JOZ7"/>
      <c r="JPA7"/>
      <c r="JPB7"/>
      <c r="JPC7"/>
      <c r="JPD7"/>
      <c r="JPE7"/>
      <c r="JPF7"/>
      <c r="JPG7"/>
      <c r="JPH7"/>
      <c r="JPI7"/>
      <c r="JPJ7"/>
      <c r="JPK7"/>
      <c r="JPL7"/>
      <c r="JPM7"/>
      <c r="JPN7"/>
      <c r="JPO7"/>
      <c r="JPP7"/>
      <c r="JPQ7"/>
      <c r="JPR7"/>
      <c r="JPS7"/>
      <c r="JPT7"/>
      <c r="JPU7"/>
      <c r="JPV7"/>
      <c r="JPW7"/>
      <c r="JPX7"/>
      <c r="JPY7"/>
      <c r="JPZ7"/>
      <c r="JQA7"/>
      <c r="JQB7"/>
      <c r="JQC7"/>
      <c r="JQD7"/>
      <c r="JQE7"/>
      <c r="JQF7"/>
      <c r="JQG7"/>
      <c r="JQH7"/>
      <c r="JQI7"/>
      <c r="JQJ7"/>
      <c r="JQK7"/>
      <c r="JQL7"/>
      <c r="JQM7"/>
      <c r="JQN7"/>
      <c r="JQO7"/>
      <c r="JQP7"/>
      <c r="JQQ7"/>
      <c r="JQR7"/>
      <c r="JQS7"/>
      <c r="JQT7"/>
      <c r="JQU7"/>
      <c r="JQV7"/>
      <c r="JQW7"/>
      <c r="JQX7"/>
      <c r="JQY7"/>
      <c r="JQZ7"/>
      <c r="JRA7"/>
      <c r="JRB7"/>
      <c r="JRC7"/>
      <c r="JRD7"/>
      <c r="JRE7"/>
      <c r="JRF7"/>
      <c r="JRG7"/>
      <c r="JRH7"/>
      <c r="JRI7"/>
      <c r="JRJ7"/>
      <c r="JRK7"/>
      <c r="JRL7"/>
      <c r="JRM7"/>
      <c r="JRN7"/>
      <c r="JRO7"/>
      <c r="JRP7"/>
      <c r="JRQ7"/>
      <c r="JRR7"/>
      <c r="JRS7"/>
      <c r="JRT7"/>
      <c r="JRU7"/>
      <c r="JRV7"/>
      <c r="JRW7"/>
      <c r="JRX7"/>
      <c r="JRY7"/>
      <c r="JRZ7"/>
      <c r="JSA7"/>
      <c r="JSB7"/>
      <c r="JSC7"/>
      <c r="JSD7"/>
      <c r="JSE7"/>
      <c r="JSF7"/>
      <c r="JSG7"/>
      <c r="JSH7"/>
      <c r="JSI7"/>
      <c r="JSJ7"/>
      <c r="JSK7"/>
      <c r="JSL7"/>
      <c r="JSM7"/>
      <c r="JSN7"/>
      <c r="JSO7"/>
      <c r="JSP7"/>
      <c r="JSQ7"/>
      <c r="JSR7"/>
      <c r="JSS7"/>
      <c r="JST7"/>
      <c r="JSU7"/>
      <c r="JSV7"/>
      <c r="JSW7"/>
      <c r="JSX7"/>
      <c r="JSY7"/>
      <c r="JSZ7"/>
      <c r="JTA7"/>
      <c r="JTB7"/>
      <c r="JTC7"/>
      <c r="JTD7"/>
      <c r="JTE7"/>
      <c r="JTF7"/>
      <c r="JTG7"/>
      <c r="JTH7"/>
      <c r="JTI7"/>
      <c r="JTJ7"/>
      <c r="JTK7"/>
      <c r="JTL7"/>
      <c r="JTM7"/>
      <c r="JTN7"/>
      <c r="JTO7"/>
      <c r="JTP7"/>
      <c r="JTQ7"/>
      <c r="JTR7"/>
      <c r="JTS7"/>
      <c r="JTT7"/>
      <c r="JTU7"/>
      <c r="JTV7"/>
      <c r="JTW7"/>
      <c r="JTX7"/>
      <c r="JTY7"/>
      <c r="JTZ7"/>
      <c r="JUA7"/>
      <c r="JUB7"/>
      <c r="JUC7"/>
      <c r="JUD7"/>
      <c r="JUE7"/>
      <c r="JUF7"/>
      <c r="JUG7"/>
      <c r="JUH7"/>
      <c r="JUI7"/>
      <c r="JUJ7"/>
      <c r="JUK7"/>
      <c r="JUL7"/>
      <c r="JUM7"/>
      <c r="JUN7"/>
      <c r="JUO7"/>
      <c r="JUP7"/>
      <c r="JUQ7"/>
      <c r="JUR7"/>
      <c r="JUS7"/>
      <c r="JUT7"/>
      <c r="JUU7"/>
      <c r="JUV7"/>
      <c r="JUW7"/>
      <c r="JUX7"/>
      <c r="JUY7"/>
      <c r="JUZ7"/>
      <c r="JVA7"/>
      <c r="JVB7"/>
      <c r="JVC7"/>
      <c r="JVD7"/>
      <c r="JVE7"/>
      <c r="JVF7"/>
      <c r="JVG7"/>
      <c r="JVH7"/>
      <c r="JVI7"/>
      <c r="JVJ7"/>
      <c r="JVK7"/>
      <c r="JVL7"/>
      <c r="JVM7"/>
      <c r="JVN7"/>
      <c r="JVO7"/>
      <c r="JVP7"/>
      <c r="JVQ7"/>
      <c r="JVR7"/>
      <c r="JVS7"/>
      <c r="JVT7"/>
      <c r="JVU7"/>
      <c r="JVV7"/>
      <c r="JVW7"/>
      <c r="JVX7"/>
      <c r="JVY7"/>
      <c r="JVZ7"/>
      <c r="JWA7"/>
      <c r="JWB7"/>
      <c r="JWC7"/>
      <c r="JWD7"/>
      <c r="JWE7"/>
      <c r="JWF7"/>
      <c r="JWG7"/>
      <c r="JWH7"/>
      <c r="JWI7"/>
      <c r="JWJ7"/>
      <c r="JWK7"/>
      <c r="JWL7"/>
      <c r="JWM7"/>
      <c r="JWN7"/>
      <c r="JWO7"/>
      <c r="JWP7"/>
      <c r="JWQ7"/>
      <c r="JWR7"/>
      <c r="JWS7"/>
      <c r="JWT7"/>
      <c r="JWU7"/>
      <c r="JWV7"/>
      <c r="JWW7"/>
      <c r="JWX7"/>
      <c r="JWY7"/>
      <c r="JWZ7"/>
      <c r="JXA7"/>
      <c r="JXB7"/>
      <c r="JXC7"/>
      <c r="JXD7"/>
      <c r="JXE7"/>
      <c r="JXF7"/>
      <c r="JXG7"/>
      <c r="JXH7"/>
      <c r="JXI7"/>
      <c r="JXJ7"/>
      <c r="JXK7"/>
      <c r="JXL7"/>
      <c r="JXM7"/>
      <c r="JXN7"/>
      <c r="JXO7"/>
      <c r="JXP7"/>
      <c r="JXQ7"/>
      <c r="JXR7"/>
      <c r="JXS7"/>
      <c r="JXT7"/>
      <c r="JXU7"/>
      <c r="JXV7"/>
      <c r="JXW7"/>
      <c r="JXX7"/>
      <c r="JXY7"/>
      <c r="JXZ7"/>
      <c r="JYA7"/>
      <c r="JYB7"/>
      <c r="JYC7"/>
      <c r="JYD7"/>
      <c r="JYE7"/>
      <c r="JYF7"/>
      <c r="JYG7"/>
      <c r="JYH7"/>
      <c r="JYI7"/>
      <c r="JYJ7"/>
      <c r="JYK7"/>
      <c r="JYL7"/>
      <c r="JYM7"/>
      <c r="JYN7"/>
      <c r="JYO7"/>
      <c r="JYP7"/>
      <c r="JYQ7"/>
      <c r="JYR7"/>
      <c r="JYS7"/>
      <c r="JYT7"/>
      <c r="JYU7"/>
      <c r="JYV7"/>
      <c r="JYW7"/>
      <c r="JYX7"/>
      <c r="JYY7"/>
      <c r="JYZ7"/>
      <c r="JZA7"/>
      <c r="JZB7"/>
      <c r="JZC7"/>
      <c r="JZD7"/>
      <c r="JZE7"/>
      <c r="JZF7"/>
      <c r="JZG7"/>
      <c r="JZH7"/>
      <c r="JZI7"/>
      <c r="JZJ7"/>
      <c r="JZK7"/>
      <c r="JZL7"/>
      <c r="JZM7"/>
      <c r="JZN7"/>
      <c r="JZO7"/>
      <c r="JZP7"/>
      <c r="JZQ7"/>
      <c r="JZR7"/>
      <c r="JZS7"/>
      <c r="JZT7"/>
      <c r="JZU7"/>
      <c r="JZV7"/>
      <c r="JZW7"/>
      <c r="JZX7"/>
      <c r="JZY7"/>
      <c r="JZZ7"/>
      <c r="KAA7"/>
      <c r="KAB7"/>
      <c r="KAC7"/>
      <c r="KAD7"/>
      <c r="KAE7"/>
      <c r="KAF7"/>
      <c r="KAG7"/>
      <c r="KAH7"/>
      <c r="KAI7"/>
      <c r="KAJ7"/>
      <c r="KAK7"/>
      <c r="KAL7"/>
      <c r="KAM7"/>
      <c r="KAN7"/>
      <c r="KAO7"/>
      <c r="KAP7"/>
      <c r="KAQ7"/>
      <c r="KAR7"/>
      <c r="KAS7"/>
      <c r="KAT7"/>
      <c r="KAU7"/>
      <c r="KAV7"/>
      <c r="KAW7"/>
      <c r="KAX7"/>
      <c r="KAY7"/>
      <c r="KAZ7"/>
      <c r="KBA7"/>
      <c r="KBB7"/>
      <c r="KBC7"/>
      <c r="KBD7"/>
      <c r="KBE7"/>
      <c r="KBF7"/>
      <c r="KBG7"/>
      <c r="KBH7"/>
      <c r="KBI7"/>
      <c r="KBJ7"/>
      <c r="KBK7"/>
      <c r="KBL7"/>
      <c r="KBM7"/>
      <c r="KBN7"/>
      <c r="KBO7"/>
      <c r="KBP7"/>
      <c r="KBQ7"/>
      <c r="KBR7"/>
      <c r="KBS7"/>
      <c r="KBT7"/>
      <c r="KBU7"/>
      <c r="KBV7"/>
      <c r="KBW7"/>
      <c r="KBX7"/>
      <c r="KBY7"/>
      <c r="KBZ7"/>
      <c r="KCA7"/>
      <c r="KCB7"/>
      <c r="KCC7"/>
      <c r="KCD7"/>
      <c r="KCE7"/>
      <c r="KCF7"/>
      <c r="KCG7"/>
      <c r="KCH7"/>
      <c r="KCI7"/>
      <c r="KCJ7"/>
      <c r="KCK7"/>
      <c r="KCL7"/>
      <c r="KCM7"/>
      <c r="KCN7"/>
      <c r="KCO7"/>
      <c r="KCP7"/>
      <c r="KCQ7"/>
      <c r="KCR7"/>
      <c r="KCS7"/>
      <c r="KCT7"/>
      <c r="KCU7"/>
      <c r="KCV7"/>
      <c r="KCW7"/>
      <c r="KCX7"/>
      <c r="KCY7"/>
      <c r="KCZ7"/>
      <c r="KDA7"/>
      <c r="KDB7"/>
      <c r="KDC7"/>
      <c r="KDD7"/>
      <c r="KDE7"/>
      <c r="KDF7"/>
      <c r="KDG7"/>
      <c r="KDH7"/>
      <c r="KDI7"/>
      <c r="KDJ7"/>
      <c r="KDK7"/>
      <c r="KDL7"/>
      <c r="KDM7"/>
      <c r="KDN7"/>
      <c r="KDO7"/>
      <c r="KDP7"/>
      <c r="KDQ7"/>
      <c r="KDR7"/>
      <c r="KDS7"/>
      <c r="KDT7"/>
      <c r="KDU7"/>
      <c r="KDV7"/>
      <c r="KDW7"/>
      <c r="KDX7"/>
      <c r="KDY7"/>
      <c r="KDZ7"/>
      <c r="KEA7"/>
      <c r="KEB7"/>
      <c r="KEC7"/>
      <c r="KED7"/>
      <c r="KEE7"/>
      <c r="KEF7"/>
      <c r="KEG7"/>
      <c r="KEH7"/>
      <c r="KEI7"/>
      <c r="KEJ7"/>
      <c r="KEK7"/>
      <c r="KEL7"/>
      <c r="KEM7"/>
      <c r="KEN7"/>
      <c r="KEO7"/>
      <c r="KEP7"/>
      <c r="KEQ7"/>
      <c r="KER7"/>
      <c r="KES7"/>
      <c r="KET7"/>
      <c r="KEU7"/>
      <c r="KEV7"/>
      <c r="KEW7"/>
      <c r="KEX7"/>
      <c r="KEY7"/>
      <c r="KEZ7"/>
      <c r="KFA7"/>
      <c r="KFB7"/>
      <c r="KFC7"/>
      <c r="KFD7"/>
      <c r="KFE7"/>
      <c r="KFF7"/>
      <c r="KFG7"/>
      <c r="KFH7"/>
      <c r="KFI7"/>
      <c r="KFJ7"/>
      <c r="KFK7"/>
      <c r="KFL7"/>
      <c r="KFM7"/>
      <c r="KFN7"/>
      <c r="KFO7"/>
      <c r="KFP7"/>
      <c r="KFQ7"/>
      <c r="KFR7"/>
      <c r="KFS7"/>
      <c r="KFT7"/>
      <c r="KFU7"/>
      <c r="KFV7"/>
      <c r="KFW7"/>
      <c r="KFX7"/>
      <c r="KFY7"/>
      <c r="KFZ7"/>
      <c r="KGA7"/>
      <c r="KGB7"/>
      <c r="KGC7"/>
      <c r="KGD7"/>
      <c r="KGE7"/>
      <c r="KGF7"/>
      <c r="KGG7"/>
      <c r="KGH7"/>
      <c r="KGI7"/>
      <c r="KGJ7"/>
      <c r="KGK7"/>
      <c r="KGL7"/>
      <c r="KGM7"/>
      <c r="KGN7"/>
      <c r="KGO7"/>
      <c r="KGP7"/>
      <c r="KGQ7"/>
      <c r="KGR7"/>
      <c r="KGS7"/>
      <c r="KGT7"/>
      <c r="KGU7"/>
      <c r="KGV7"/>
      <c r="KGW7"/>
      <c r="KGX7"/>
      <c r="KGY7"/>
      <c r="KGZ7"/>
      <c r="KHA7"/>
      <c r="KHB7"/>
      <c r="KHC7"/>
      <c r="KHD7"/>
      <c r="KHE7"/>
      <c r="KHF7"/>
      <c r="KHG7"/>
      <c r="KHH7"/>
      <c r="KHI7"/>
      <c r="KHJ7"/>
      <c r="KHK7"/>
      <c r="KHL7"/>
      <c r="KHM7"/>
      <c r="KHN7"/>
      <c r="KHO7"/>
      <c r="KHP7"/>
      <c r="KHQ7"/>
      <c r="KHR7"/>
      <c r="KHS7"/>
      <c r="KHT7"/>
      <c r="KHU7"/>
      <c r="KHV7"/>
      <c r="KHW7"/>
      <c r="KHX7"/>
      <c r="KHY7"/>
      <c r="KHZ7"/>
      <c r="KIA7"/>
      <c r="KIB7"/>
      <c r="KIC7"/>
      <c r="KID7"/>
      <c r="KIE7"/>
      <c r="KIF7"/>
      <c r="KIG7"/>
      <c r="KIH7"/>
      <c r="KII7"/>
      <c r="KIJ7"/>
      <c r="KIK7"/>
      <c r="KIL7"/>
      <c r="KIM7"/>
      <c r="KIN7"/>
      <c r="KIO7"/>
      <c r="KIP7"/>
      <c r="KIQ7"/>
      <c r="KIR7"/>
      <c r="KIS7"/>
      <c r="KIT7"/>
      <c r="KIU7"/>
      <c r="KIV7"/>
      <c r="KIW7"/>
      <c r="KIX7"/>
      <c r="KIY7"/>
      <c r="KIZ7"/>
      <c r="KJA7"/>
      <c r="KJB7"/>
      <c r="KJC7"/>
      <c r="KJD7"/>
      <c r="KJE7"/>
      <c r="KJF7"/>
      <c r="KJG7"/>
      <c r="KJH7"/>
      <c r="KJI7"/>
      <c r="KJJ7"/>
      <c r="KJK7"/>
      <c r="KJL7"/>
      <c r="KJM7"/>
      <c r="KJN7"/>
      <c r="KJO7"/>
      <c r="KJP7"/>
      <c r="KJQ7"/>
      <c r="KJR7"/>
      <c r="KJS7"/>
      <c r="KJT7"/>
      <c r="KJU7"/>
      <c r="KJV7"/>
      <c r="KJW7"/>
      <c r="KJX7"/>
      <c r="KJY7"/>
      <c r="KJZ7"/>
      <c r="KKA7"/>
      <c r="KKB7"/>
      <c r="KKC7"/>
      <c r="KKD7"/>
      <c r="KKE7"/>
      <c r="KKF7"/>
      <c r="KKG7"/>
      <c r="KKH7"/>
      <c r="KKI7"/>
      <c r="KKJ7"/>
      <c r="KKK7"/>
      <c r="KKL7"/>
      <c r="KKM7"/>
      <c r="KKN7"/>
      <c r="KKO7"/>
      <c r="KKP7"/>
      <c r="KKQ7"/>
      <c r="KKR7"/>
      <c r="KKS7"/>
      <c r="KKT7"/>
      <c r="KKU7"/>
      <c r="KKV7"/>
      <c r="KKW7"/>
      <c r="KKX7"/>
      <c r="KKY7"/>
      <c r="KKZ7"/>
      <c r="KLA7"/>
      <c r="KLB7"/>
      <c r="KLC7"/>
      <c r="KLD7"/>
      <c r="KLE7"/>
      <c r="KLF7"/>
      <c r="KLG7"/>
      <c r="KLH7"/>
      <c r="KLI7"/>
      <c r="KLJ7"/>
      <c r="KLK7"/>
      <c r="KLL7"/>
      <c r="KLM7"/>
      <c r="KLN7"/>
      <c r="KLO7"/>
      <c r="KLP7"/>
      <c r="KLQ7"/>
      <c r="KLR7"/>
      <c r="KLS7"/>
      <c r="KLT7"/>
      <c r="KLU7"/>
      <c r="KLV7"/>
      <c r="KLW7"/>
      <c r="KLX7"/>
      <c r="KLY7"/>
      <c r="KLZ7"/>
      <c r="KMA7"/>
      <c r="KMB7"/>
      <c r="KMC7"/>
      <c r="KMD7"/>
      <c r="KME7"/>
      <c r="KMF7"/>
      <c r="KMG7"/>
      <c r="KMH7"/>
      <c r="KMI7"/>
      <c r="KMJ7"/>
      <c r="KMK7"/>
      <c r="KML7"/>
      <c r="KMM7"/>
      <c r="KMN7"/>
      <c r="KMO7"/>
      <c r="KMP7"/>
      <c r="KMQ7"/>
      <c r="KMR7"/>
      <c r="KMS7"/>
      <c r="KMT7"/>
      <c r="KMU7"/>
      <c r="KMV7"/>
      <c r="KMW7"/>
      <c r="KMX7"/>
      <c r="KMY7"/>
      <c r="KMZ7"/>
      <c r="KNA7"/>
      <c r="KNB7"/>
      <c r="KNC7"/>
      <c r="KND7"/>
      <c r="KNE7"/>
      <c r="KNF7"/>
      <c r="KNG7"/>
      <c r="KNH7"/>
      <c r="KNI7"/>
      <c r="KNJ7"/>
      <c r="KNK7"/>
      <c r="KNL7"/>
      <c r="KNM7"/>
      <c r="KNN7"/>
      <c r="KNO7"/>
      <c r="KNP7"/>
      <c r="KNQ7"/>
      <c r="KNR7"/>
      <c r="KNS7"/>
      <c r="KNT7"/>
      <c r="KNU7"/>
      <c r="KNV7"/>
      <c r="KNW7"/>
      <c r="KNX7"/>
      <c r="KNY7"/>
      <c r="KNZ7"/>
      <c r="KOA7"/>
      <c r="KOB7"/>
      <c r="KOC7"/>
      <c r="KOD7"/>
      <c r="KOE7"/>
      <c r="KOF7"/>
      <c r="KOG7"/>
      <c r="KOH7"/>
      <c r="KOI7"/>
      <c r="KOJ7"/>
      <c r="KOK7"/>
      <c r="KOL7"/>
      <c r="KOM7"/>
      <c r="KON7"/>
      <c r="KOO7"/>
      <c r="KOP7"/>
      <c r="KOQ7"/>
      <c r="KOR7"/>
      <c r="KOS7"/>
      <c r="KOT7"/>
      <c r="KOU7"/>
      <c r="KOV7"/>
      <c r="KOW7"/>
      <c r="KOX7"/>
      <c r="KOY7"/>
      <c r="KOZ7"/>
      <c r="KPA7"/>
      <c r="KPB7"/>
      <c r="KPC7"/>
      <c r="KPD7"/>
      <c r="KPE7"/>
      <c r="KPF7"/>
      <c r="KPG7"/>
      <c r="KPH7"/>
      <c r="KPI7"/>
      <c r="KPJ7"/>
      <c r="KPK7"/>
      <c r="KPL7"/>
      <c r="KPM7"/>
      <c r="KPN7"/>
      <c r="KPO7"/>
      <c r="KPP7"/>
      <c r="KPQ7"/>
      <c r="KPR7"/>
      <c r="KPS7"/>
      <c r="KPT7"/>
      <c r="KPU7"/>
      <c r="KPV7"/>
      <c r="KPW7"/>
      <c r="KPX7"/>
      <c r="KPY7"/>
      <c r="KPZ7"/>
      <c r="KQA7"/>
      <c r="KQB7"/>
      <c r="KQC7"/>
      <c r="KQD7"/>
      <c r="KQE7"/>
      <c r="KQF7"/>
      <c r="KQG7"/>
      <c r="KQH7"/>
      <c r="KQI7"/>
      <c r="KQJ7"/>
      <c r="KQK7"/>
      <c r="KQL7"/>
      <c r="KQM7"/>
      <c r="KQN7"/>
      <c r="KQO7"/>
      <c r="KQP7"/>
      <c r="KQQ7"/>
      <c r="KQR7"/>
      <c r="KQS7"/>
      <c r="KQT7"/>
      <c r="KQU7"/>
      <c r="KQV7"/>
      <c r="KQW7"/>
      <c r="KQX7"/>
      <c r="KQY7"/>
      <c r="KQZ7"/>
      <c r="KRA7"/>
      <c r="KRB7"/>
      <c r="KRC7"/>
      <c r="KRD7"/>
      <c r="KRE7"/>
      <c r="KRF7"/>
      <c r="KRG7"/>
      <c r="KRH7"/>
      <c r="KRI7"/>
      <c r="KRJ7"/>
      <c r="KRK7"/>
      <c r="KRL7"/>
      <c r="KRM7"/>
      <c r="KRN7"/>
      <c r="KRO7"/>
      <c r="KRP7"/>
      <c r="KRQ7"/>
      <c r="KRR7"/>
      <c r="KRS7"/>
      <c r="KRT7"/>
      <c r="KRU7"/>
      <c r="KRV7"/>
      <c r="KRW7"/>
      <c r="KRX7"/>
      <c r="KRY7"/>
      <c r="KRZ7"/>
      <c r="KSA7"/>
      <c r="KSB7"/>
      <c r="KSC7"/>
      <c r="KSD7"/>
      <c r="KSE7"/>
      <c r="KSF7"/>
      <c r="KSG7"/>
      <c r="KSH7"/>
      <c r="KSI7"/>
      <c r="KSJ7"/>
      <c r="KSK7"/>
      <c r="KSL7"/>
      <c r="KSM7"/>
      <c r="KSN7"/>
      <c r="KSO7"/>
      <c r="KSP7"/>
      <c r="KSQ7"/>
      <c r="KSR7"/>
      <c r="KSS7"/>
      <c r="KST7"/>
      <c r="KSU7"/>
      <c r="KSV7"/>
      <c r="KSW7"/>
      <c r="KSX7"/>
      <c r="KSY7"/>
      <c r="KSZ7"/>
      <c r="KTA7"/>
      <c r="KTB7"/>
      <c r="KTC7"/>
      <c r="KTD7"/>
      <c r="KTE7"/>
      <c r="KTF7"/>
      <c r="KTG7"/>
      <c r="KTH7"/>
      <c r="KTI7"/>
      <c r="KTJ7"/>
      <c r="KTK7"/>
      <c r="KTL7"/>
      <c r="KTM7"/>
      <c r="KTN7"/>
      <c r="KTO7"/>
      <c r="KTP7"/>
      <c r="KTQ7"/>
      <c r="KTR7"/>
      <c r="KTS7"/>
      <c r="KTT7"/>
      <c r="KTU7"/>
      <c r="KTV7"/>
      <c r="KTW7"/>
      <c r="KTX7"/>
      <c r="KTY7"/>
      <c r="KTZ7"/>
      <c r="KUA7"/>
      <c r="KUB7"/>
      <c r="KUC7"/>
      <c r="KUD7"/>
      <c r="KUE7"/>
      <c r="KUF7"/>
      <c r="KUG7"/>
      <c r="KUH7"/>
      <c r="KUI7"/>
      <c r="KUJ7"/>
      <c r="KUK7"/>
      <c r="KUL7"/>
      <c r="KUM7"/>
      <c r="KUN7"/>
      <c r="KUO7"/>
      <c r="KUP7"/>
      <c r="KUQ7"/>
      <c r="KUR7"/>
      <c r="KUS7"/>
      <c r="KUT7"/>
      <c r="KUU7"/>
      <c r="KUV7"/>
      <c r="KUW7"/>
      <c r="KUX7"/>
      <c r="KUY7"/>
      <c r="KUZ7"/>
      <c r="KVA7"/>
      <c r="KVB7"/>
      <c r="KVC7"/>
      <c r="KVD7"/>
      <c r="KVE7"/>
      <c r="KVF7"/>
      <c r="KVG7"/>
      <c r="KVH7"/>
      <c r="KVI7"/>
      <c r="KVJ7"/>
      <c r="KVK7"/>
      <c r="KVL7"/>
      <c r="KVM7"/>
      <c r="KVN7"/>
      <c r="KVO7"/>
      <c r="KVP7"/>
      <c r="KVQ7"/>
      <c r="KVR7"/>
      <c r="KVS7"/>
      <c r="KVT7"/>
      <c r="KVU7"/>
      <c r="KVV7"/>
      <c r="KVW7"/>
      <c r="KVX7"/>
      <c r="KVY7"/>
      <c r="KVZ7"/>
      <c r="KWA7"/>
      <c r="KWB7"/>
      <c r="KWC7"/>
      <c r="KWD7"/>
      <c r="KWE7"/>
      <c r="KWF7"/>
      <c r="KWG7"/>
      <c r="KWH7"/>
      <c r="KWI7"/>
      <c r="KWJ7"/>
      <c r="KWK7"/>
      <c r="KWL7"/>
      <c r="KWM7"/>
      <c r="KWN7"/>
      <c r="KWO7"/>
      <c r="KWP7"/>
      <c r="KWQ7"/>
      <c r="KWR7"/>
      <c r="KWS7"/>
      <c r="KWT7"/>
      <c r="KWU7"/>
      <c r="KWV7"/>
      <c r="KWW7"/>
      <c r="KWX7"/>
      <c r="KWY7"/>
      <c r="KWZ7"/>
      <c r="KXA7"/>
      <c r="KXB7"/>
      <c r="KXC7"/>
      <c r="KXD7"/>
      <c r="KXE7"/>
      <c r="KXF7"/>
      <c r="KXG7"/>
      <c r="KXH7"/>
      <c r="KXI7"/>
      <c r="KXJ7"/>
      <c r="KXK7"/>
      <c r="KXL7"/>
      <c r="KXM7"/>
      <c r="KXN7"/>
      <c r="KXO7"/>
      <c r="KXP7"/>
      <c r="KXQ7"/>
      <c r="KXR7"/>
      <c r="KXS7"/>
      <c r="KXT7"/>
      <c r="KXU7"/>
      <c r="KXV7"/>
      <c r="KXW7"/>
      <c r="KXX7"/>
      <c r="KXY7"/>
      <c r="KXZ7"/>
      <c r="KYA7"/>
      <c r="KYB7"/>
      <c r="KYC7"/>
      <c r="KYD7"/>
      <c r="KYE7"/>
      <c r="KYF7"/>
      <c r="KYG7"/>
      <c r="KYH7"/>
      <c r="KYI7"/>
      <c r="KYJ7"/>
      <c r="KYK7"/>
      <c r="KYL7"/>
      <c r="KYM7"/>
      <c r="KYN7"/>
      <c r="KYO7"/>
      <c r="KYP7"/>
      <c r="KYQ7"/>
      <c r="KYR7"/>
      <c r="KYS7"/>
      <c r="KYT7"/>
      <c r="KYU7"/>
      <c r="KYV7"/>
      <c r="KYW7"/>
      <c r="KYX7"/>
      <c r="KYY7"/>
      <c r="KYZ7"/>
      <c r="KZA7"/>
      <c r="KZB7"/>
      <c r="KZC7"/>
      <c r="KZD7"/>
      <c r="KZE7"/>
      <c r="KZF7"/>
      <c r="KZG7"/>
      <c r="KZH7"/>
      <c r="KZI7"/>
      <c r="KZJ7"/>
      <c r="KZK7"/>
      <c r="KZL7"/>
      <c r="KZM7"/>
      <c r="KZN7"/>
      <c r="KZO7"/>
      <c r="KZP7"/>
      <c r="KZQ7"/>
      <c r="KZR7"/>
      <c r="KZS7"/>
      <c r="KZT7"/>
      <c r="KZU7"/>
      <c r="KZV7"/>
      <c r="KZW7"/>
      <c r="KZX7"/>
      <c r="KZY7"/>
      <c r="KZZ7"/>
      <c r="LAA7"/>
      <c r="LAB7"/>
      <c r="LAC7"/>
      <c r="LAD7"/>
      <c r="LAE7"/>
      <c r="LAF7"/>
      <c r="LAG7"/>
      <c r="LAH7"/>
      <c r="LAI7"/>
      <c r="LAJ7"/>
      <c r="LAK7"/>
      <c r="LAL7"/>
      <c r="LAM7"/>
      <c r="LAN7"/>
      <c r="LAO7"/>
      <c r="LAP7"/>
      <c r="LAQ7"/>
      <c r="LAR7"/>
      <c r="LAS7"/>
      <c r="LAT7"/>
      <c r="LAU7"/>
      <c r="LAV7"/>
      <c r="LAW7"/>
      <c r="LAX7"/>
      <c r="LAY7"/>
      <c r="LAZ7"/>
      <c r="LBA7"/>
      <c r="LBB7"/>
      <c r="LBC7"/>
      <c r="LBD7"/>
      <c r="LBE7"/>
      <c r="LBF7"/>
      <c r="LBG7"/>
      <c r="LBH7"/>
      <c r="LBI7"/>
      <c r="LBJ7"/>
      <c r="LBK7"/>
      <c r="LBL7"/>
      <c r="LBM7"/>
      <c r="LBN7"/>
      <c r="LBO7"/>
      <c r="LBP7"/>
      <c r="LBQ7"/>
      <c r="LBR7"/>
      <c r="LBS7"/>
      <c r="LBT7"/>
      <c r="LBU7"/>
      <c r="LBV7"/>
      <c r="LBW7"/>
      <c r="LBX7"/>
      <c r="LBY7"/>
      <c r="LBZ7"/>
      <c r="LCA7"/>
      <c r="LCB7"/>
      <c r="LCC7"/>
      <c r="LCD7"/>
      <c r="LCE7"/>
      <c r="LCF7"/>
      <c r="LCG7"/>
      <c r="LCH7"/>
      <c r="LCI7"/>
      <c r="LCJ7"/>
      <c r="LCK7"/>
      <c r="LCL7"/>
      <c r="LCM7"/>
      <c r="LCN7"/>
      <c r="LCO7"/>
      <c r="LCP7"/>
      <c r="LCQ7"/>
      <c r="LCR7"/>
      <c r="LCS7"/>
      <c r="LCT7"/>
      <c r="LCU7"/>
      <c r="LCV7"/>
      <c r="LCW7"/>
      <c r="LCX7"/>
      <c r="LCY7"/>
      <c r="LCZ7"/>
      <c r="LDA7"/>
      <c r="LDB7"/>
      <c r="LDC7"/>
      <c r="LDD7"/>
      <c r="LDE7"/>
      <c r="LDF7"/>
      <c r="LDG7"/>
      <c r="LDH7"/>
      <c r="LDI7"/>
      <c r="LDJ7"/>
      <c r="LDK7"/>
      <c r="LDL7"/>
      <c r="LDM7"/>
      <c r="LDN7"/>
      <c r="LDO7"/>
      <c r="LDP7"/>
      <c r="LDQ7"/>
      <c r="LDR7"/>
      <c r="LDS7"/>
      <c r="LDT7"/>
      <c r="LDU7"/>
      <c r="LDV7"/>
      <c r="LDW7"/>
      <c r="LDX7"/>
      <c r="LDY7"/>
      <c r="LDZ7"/>
      <c r="LEA7"/>
      <c r="LEB7"/>
      <c r="LEC7"/>
      <c r="LED7"/>
      <c r="LEE7"/>
      <c r="LEF7"/>
      <c r="LEG7"/>
      <c r="LEH7"/>
      <c r="LEI7"/>
      <c r="LEJ7"/>
      <c r="LEK7"/>
      <c r="LEL7"/>
      <c r="LEM7"/>
      <c r="LEN7"/>
      <c r="LEO7"/>
      <c r="LEP7"/>
      <c r="LEQ7"/>
      <c r="LER7"/>
      <c r="LES7"/>
      <c r="LET7"/>
      <c r="LEU7"/>
      <c r="LEV7"/>
      <c r="LEW7"/>
      <c r="LEX7"/>
      <c r="LEY7"/>
      <c r="LEZ7"/>
      <c r="LFA7"/>
      <c r="LFB7"/>
      <c r="LFC7"/>
      <c r="LFD7"/>
      <c r="LFE7"/>
      <c r="LFF7"/>
      <c r="LFG7"/>
      <c r="LFH7"/>
      <c r="LFI7"/>
      <c r="LFJ7"/>
      <c r="LFK7"/>
      <c r="LFL7"/>
      <c r="LFM7"/>
      <c r="LFN7"/>
      <c r="LFO7"/>
      <c r="LFP7"/>
      <c r="LFQ7"/>
      <c r="LFR7"/>
      <c r="LFS7"/>
      <c r="LFT7"/>
      <c r="LFU7"/>
      <c r="LFV7"/>
      <c r="LFW7"/>
      <c r="LFX7"/>
      <c r="LFY7"/>
      <c r="LFZ7"/>
      <c r="LGA7"/>
      <c r="LGB7"/>
      <c r="LGC7"/>
      <c r="LGD7"/>
      <c r="LGE7"/>
      <c r="LGF7"/>
      <c r="LGG7"/>
      <c r="LGH7"/>
      <c r="LGI7"/>
      <c r="LGJ7"/>
      <c r="LGK7"/>
      <c r="LGL7"/>
      <c r="LGM7"/>
      <c r="LGN7"/>
      <c r="LGO7"/>
      <c r="LGP7"/>
      <c r="LGQ7"/>
      <c r="LGR7"/>
      <c r="LGS7"/>
      <c r="LGT7"/>
      <c r="LGU7"/>
      <c r="LGV7"/>
      <c r="LGW7"/>
      <c r="LGX7"/>
      <c r="LGY7"/>
      <c r="LGZ7"/>
      <c r="LHA7"/>
      <c r="LHB7"/>
      <c r="LHC7"/>
      <c r="LHD7"/>
      <c r="LHE7"/>
      <c r="LHF7"/>
      <c r="LHG7"/>
      <c r="LHH7"/>
      <c r="LHI7"/>
      <c r="LHJ7"/>
      <c r="LHK7"/>
      <c r="LHL7"/>
      <c r="LHM7"/>
      <c r="LHN7"/>
      <c r="LHO7"/>
      <c r="LHP7"/>
      <c r="LHQ7"/>
      <c r="LHR7"/>
      <c r="LHS7"/>
      <c r="LHT7"/>
      <c r="LHU7"/>
      <c r="LHV7"/>
      <c r="LHW7"/>
      <c r="LHX7"/>
      <c r="LHY7"/>
      <c r="LHZ7"/>
      <c r="LIA7"/>
      <c r="LIB7"/>
      <c r="LIC7"/>
      <c r="LID7"/>
      <c r="LIE7"/>
      <c r="LIF7"/>
      <c r="LIG7"/>
      <c r="LIH7"/>
      <c r="LII7"/>
      <c r="LIJ7"/>
      <c r="LIK7"/>
      <c r="LIL7"/>
      <c r="LIM7"/>
      <c r="LIN7"/>
      <c r="LIO7"/>
      <c r="LIP7"/>
      <c r="LIQ7"/>
      <c r="LIR7"/>
      <c r="LIS7"/>
      <c r="LIT7"/>
      <c r="LIU7"/>
      <c r="LIV7"/>
      <c r="LIW7"/>
      <c r="LIX7"/>
      <c r="LIY7"/>
      <c r="LIZ7"/>
      <c r="LJA7"/>
      <c r="LJB7"/>
      <c r="LJC7"/>
      <c r="LJD7"/>
      <c r="LJE7"/>
      <c r="LJF7"/>
      <c r="LJG7"/>
      <c r="LJH7"/>
      <c r="LJI7"/>
      <c r="LJJ7"/>
      <c r="LJK7"/>
      <c r="LJL7"/>
      <c r="LJM7"/>
      <c r="LJN7"/>
      <c r="LJO7"/>
      <c r="LJP7"/>
      <c r="LJQ7"/>
      <c r="LJR7"/>
      <c r="LJS7"/>
      <c r="LJT7"/>
      <c r="LJU7"/>
      <c r="LJV7"/>
      <c r="LJW7"/>
      <c r="LJX7"/>
      <c r="LJY7"/>
      <c r="LJZ7"/>
      <c r="LKA7"/>
      <c r="LKB7"/>
      <c r="LKC7"/>
      <c r="LKD7"/>
      <c r="LKE7"/>
      <c r="LKF7"/>
      <c r="LKG7"/>
      <c r="LKH7"/>
      <c r="LKI7"/>
      <c r="LKJ7"/>
      <c r="LKK7"/>
      <c r="LKL7"/>
      <c r="LKM7"/>
      <c r="LKN7"/>
      <c r="LKO7"/>
      <c r="LKP7"/>
      <c r="LKQ7"/>
      <c r="LKR7"/>
      <c r="LKS7"/>
      <c r="LKT7"/>
      <c r="LKU7"/>
      <c r="LKV7"/>
      <c r="LKW7"/>
      <c r="LKX7"/>
      <c r="LKY7"/>
      <c r="LKZ7"/>
      <c r="LLA7"/>
      <c r="LLB7"/>
      <c r="LLC7"/>
      <c r="LLD7"/>
      <c r="LLE7"/>
      <c r="LLF7"/>
      <c r="LLG7"/>
      <c r="LLH7"/>
      <c r="LLI7"/>
      <c r="LLJ7"/>
      <c r="LLK7"/>
      <c r="LLL7"/>
      <c r="LLM7"/>
      <c r="LLN7"/>
      <c r="LLO7"/>
      <c r="LLP7"/>
      <c r="LLQ7"/>
      <c r="LLR7"/>
      <c r="LLS7"/>
      <c r="LLT7"/>
      <c r="LLU7"/>
      <c r="LLV7"/>
      <c r="LLW7"/>
      <c r="LLX7"/>
      <c r="LLY7"/>
      <c r="LLZ7"/>
      <c r="LMA7"/>
      <c r="LMB7"/>
      <c r="LMC7"/>
      <c r="LMD7"/>
      <c r="LME7"/>
      <c r="LMF7"/>
      <c r="LMG7"/>
      <c r="LMH7"/>
      <c r="LMI7"/>
      <c r="LMJ7"/>
      <c r="LMK7"/>
      <c r="LML7"/>
      <c r="LMM7"/>
      <c r="LMN7"/>
      <c r="LMO7"/>
      <c r="LMP7"/>
      <c r="LMQ7"/>
      <c r="LMR7"/>
      <c r="LMS7"/>
      <c r="LMT7"/>
      <c r="LMU7"/>
      <c r="LMV7"/>
      <c r="LMW7"/>
      <c r="LMX7"/>
      <c r="LMY7"/>
      <c r="LMZ7"/>
      <c r="LNA7"/>
      <c r="LNB7"/>
      <c r="LNC7"/>
      <c r="LND7"/>
      <c r="LNE7"/>
      <c r="LNF7"/>
      <c r="LNG7"/>
      <c r="LNH7"/>
      <c r="LNI7"/>
      <c r="LNJ7"/>
      <c r="LNK7"/>
      <c r="LNL7"/>
      <c r="LNM7"/>
      <c r="LNN7"/>
      <c r="LNO7"/>
      <c r="LNP7"/>
      <c r="LNQ7"/>
      <c r="LNR7"/>
      <c r="LNS7"/>
      <c r="LNT7"/>
      <c r="LNU7"/>
      <c r="LNV7"/>
      <c r="LNW7"/>
      <c r="LNX7"/>
      <c r="LNY7"/>
      <c r="LNZ7"/>
      <c r="LOA7"/>
      <c r="LOB7"/>
      <c r="LOC7"/>
      <c r="LOD7"/>
      <c r="LOE7"/>
      <c r="LOF7"/>
      <c r="LOG7"/>
      <c r="LOH7"/>
      <c r="LOI7"/>
      <c r="LOJ7"/>
      <c r="LOK7"/>
      <c r="LOL7"/>
      <c r="LOM7"/>
      <c r="LON7"/>
      <c r="LOO7"/>
      <c r="LOP7"/>
      <c r="LOQ7"/>
      <c r="LOR7"/>
      <c r="LOS7"/>
      <c r="LOT7"/>
      <c r="LOU7"/>
      <c r="LOV7"/>
      <c r="LOW7"/>
      <c r="LOX7"/>
      <c r="LOY7"/>
      <c r="LOZ7"/>
      <c r="LPA7"/>
      <c r="LPB7"/>
      <c r="LPC7"/>
      <c r="LPD7"/>
      <c r="LPE7"/>
      <c r="LPF7"/>
      <c r="LPG7"/>
      <c r="LPH7"/>
      <c r="LPI7"/>
      <c r="LPJ7"/>
      <c r="LPK7"/>
      <c r="LPL7"/>
      <c r="LPM7"/>
      <c r="LPN7"/>
      <c r="LPO7"/>
      <c r="LPP7"/>
      <c r="LPQ7"/>
      <c r="LPR7"/>
      <c r="LPS7"/>
      <c r="LPT7"/>
      <c r="LPU7"/>
      <c r="LPV7"/>
      <c r="LPW7"/>
      <c r="LPX7"/>
      <c r="LPY7"/>
      <c r="LPZ7"/>
      <c r="LQA7"/>
      <c r="LQB7"/>
      <c r="LQC7"/>
      <c r="LQD7"/>
      <c r="LQE7"/>
      <c r="LQF7"/>
      <c r="LQG7"/>
      <c r="LQH7"/>
      <c r="LQI7"/>
      <c r="LQJ7"/>
      <c r="LQK7"/>
      <c r="LQL7"/>
      <c r="LQM7"/>
      <c r="LQN7"/>
      <c r="LQO7"/>
      <c r="LQP7"/>
      <c r="LQQ7"/>
      <c r="LQR7"/>
      <c r="LQS7"/>
      <c r="LQT7"/>
      <c r="LQU7"/>
      <c r="LQV7"/>
      <c r="LQW7"/>
      <c r="LQX7"/>
      <c r="LQY7"/>
      <c r="LQZ7"/>
      <c r="LRA7"/>
      <c r="LRB7"/>
      <c r="LRC7"/>
      <c r="LRD7"/>
      <c r="LRE7"/>
      <c r="LRF7"/>
      <c r="LRG7"/>
      <c r="LRH7"/>
      <c r="LRI7"/>
      <c r="LRJ7"/>
      <c r="LRK7"/>
      <c r="LRL7"/>
      <c r="LRM7"/>
      <c r="LRN7"/>
      <c r="LRO7"/>
      <c r="LRP7"/>
      <c r="LRQ7"/>
      <c r="LRR7"/>
      <c r="LRS7"/>
      <c r="LRT7"/>
      <c r="LRU7"/>
      <c r="LRV7"/>
      <c r="LRW7"/>
      <c r="LRX7"/>
      <c r="LRY7"/>
      <c r="LRZ7"/>
      <c r="LSA7"/>
      <c r="LSB7"/>
      <c r="LSC7"/>
      <c r="LSD7"/>
      <c r="LSE7"/>
      <c r="LSF7"/>
      <c r="LSG7"/>
      <c r="LSH7"/>
      <c r="LSI7"/>
      <c r="LSJ7"/>
      <c r="LSK7"/>
      <c r="LSL7"/>
      <c r="LSM7"/>
      <c r="LSN7"/>
      <c r="LSO7"/>
      <c r="LSP7"/>
      <c r="LSQ7"/>
      <c r="LSR7"/>
      <c r="LSS7"/>
      <c r="LST7"/>
      <c r="LSU7"/>
      <c r="LSV7"/>
      <c r="LSW7"/>
      <c r="LSX7"/>
      <c r="LSY7"/>
      <c r="LSZ7"/>
      <c r="LTA7"/>
      <c r="LTB7"/>
      <c r="LTC7"/>
      <c r="LTD7"/>
      <c r="LTE7"/>
      <c r="LTF7"/>
      <c r="LTG7"/>
      <c r="LTH7"/>
      <c r="LTI7"/>
      <c r="LTJ7"/>
      <c r="LTK7"/>
      <c r="LTL7"/>
      <c r="LTM7"/>
      <c r="LTN7"/>
      <c r="LTO7"/>
      <c r="LTP7"/>
      <c r="LTQ7"/>
      <c r="LTR7"/>
      <c r="LTS7"/>
      <c r="LTT7"/>
      <c r="LTU7"/>
      <c r="LTV7"/>
      <c r="LTW7"/>
      <c r="LTX7"/>
      <c r="LTY7"/>
      <c r="LTZ7"/>
      <c r="LUA7"/>
      <c r="LUB7"/>
      <c r="LUC7"/>
      <c r="LUD7"/>
      <c r="LUE7"/>
      <c r="LUF7"/>
      <c r="LUG7"/>
      <c r="LUH7"/>
      <c r="LUI7"/>
      <c r="LUJ7"/>
      <c r="LUK7"/>
      <c r="LUL7"/>
      <c r="LUM7"/>
      <c r="LUN7"/>
      <c r="LUO7"/>
      <c r="LUP7"/>
      <c r="LUQ7"/>
      <c r="LUR7"/>
      <c r="LUS7"/>
      <c r="LUT7"/>
      <c r="LUU7"/>
      <c r="LUV7"/>
      <c r="LUW7"/>
      <c r="LUX7"/>
      <c r="LUY7"/>
      <c r="LUZ7"/>
      <c r="LVA7"/>
      <c r="LVB7"/>
      <c r="LVC7"/>
      <c r="LVD7"/>
      <c r="LVE7"/>
      <c r="LVF7"/>
      <c r="LVG7"/>
      <c r="LVH7"/>
      <c r="LVI7"/>
      <c r="LVJ7"/>
      <c r="LVK7"/>
      <c r="LVL7"/>
      <c r="LVM7"/>
      <c r="LVN7"/>
      <c r="LVO7"/>
      <c r="LVP7"/>
      <c r="LVQ7"/>
      <c r="LVR7"/>
      <c r="LVS7"/>
      <c r="LVT7"/>
      <c r="LVU7"/>
      <c r="LVV7"/>
      <c r="LVW7"/>
      <c r="LVX7"/>
      <c r="LVY7"/>
      <c r="LVZ7"/>
      <c r="LWA7"/>
      <c r="LWB7"/>
      <c r="LWC7"/>
      <c r="LWD7"/>
      <c r="LWE7"/>
      <c r="LWF7"/>
      <c r="LWG7"/>
      <c r="LWH7"/>
      <c r="LWI7"/>
      <c r="LWJ7"/>
      <c r="LWK7"/>
      <c r="LWL7"/>
      <c r="LWM7"/>
      <c r="LWN7"/>
      <c r="LWO7"/>
      <c r="LWP7"/>
      <c r="LWQ7"/>
      <c r="LWR7"/>
      <c r="LWS7"/>
      <c r="LWT7"/>
      <c r="LWU7"/>
      <c r="LWV7"/>
      <c r="LWW7"/>
      <c r="LWX7"/>
      <c r="LWY7"/>
      <c r="LWZ7"/>
      <c r="LXA7"/>
      <c r="LXB7"/>
      <c r="LXC7"/>
      <c r="LXD7"/>
      <c r="LXE7"/>
      <c r="LXF7"/>
      <c r="LXG7"/>
      <c r="LXH7"/>
      <c r="LXI7"/>
      <c r="LXJ7"/>
      <c r="LXK7"/>
      <c r="LXL7"/>
      <c r="LXM7"/>
      <c r="LXN7"/>
      <c r="LXO7"/>
      <c r="LXP7"/>
      <c r="LXQ7"/>
      <c r="LXR7"/>
      <c r="LXS7"/>
      <c r="LXT7"/>
      <c r="LXU7"/>
      <c r="LXV7"/>
      <c r="LXW7"/>
      <c r="LXX7"/>
      <c r="LXY7"/>
      <c r="LXZ7"/>
      <c r="LYA7"/>
      <c r="LYB7"/>
      <c r="LYC7"/>
      <c r="LYD7"/>
      <c r="LYE7"/>
      <c r="LYF7"/>
      <c r="LYG7"/>
      <c r="LYH7"/>
      <c r="LYI7"/>
      <c r="LYJ7"/>
      <c r="LYK7"/>
      <c r="LYL7"/>
      <c r="LYM7"/>
      <c r="LYN7"/>
      <c r="LYO7"/>
      <c r="LYP7"/>
      <c r="LYQ7"/>
      <c r="LYR7"/>
      <c r="LYS7"/>
      <c r="LYT7"/>
      <c r="LYU7"/>
      <c r="LYV7"/>
      <c r="LYW7"/>
      <c r="LYX7"/>
      <c r="LYY7"/>
      <c r="LYZ7"/>
      <c r="LZA7"/>
      <c r="LZB7"/>
      <c r="LZC7"/>
      <c r="LZD7"/>
      <c r="LZE7"/>
      <c r="LZF7"/>
      <c r="LZG7"/>
      <c r="LZH7"/>
      <c r="LZI7"/>
      <c r="LZJ7"/>
      <c r="LZK7"/>
      <c r="LZL7"/>
      <c r="LZM7"/>
      <c r="LZN7"/>
      <c r="LZO7"/>
      <c r="LZP7"/>
      <c r="LZQ7"/>
      <c r="LZR7"/>
      <c r="LZS7"/>
      <c r="LZT7"/>
      <c r="LZU7"/>
      <c r="LZV7"/>
      <c r="LZW7"/>
      <c r="LZX7"/>
      <c r="LZY7"/>
      <c r="LZZ7"/>
      <c r="MAA7"/>
      <c r="MAB7"/>
      <c r="MAC7"/>
      <c r="MAD7"/>
      <c r="MAE7"/>
      <c r="MAF7"/>
      <c r="MAG7"/>
      <c r="MAH7"/>
      <c r="MAI7"/>
      <c r="MAJ7"/>
      <c r="MAK7"/>
      <c r="MAL7"/>
      <c r="MAM7"/>
      <c r="MAN7"/>
      <c r="MAO7"/>
      <c r="MAP7"/>
      <c r="MAQ7"/>
      <c r="MAR7"/>
      <c r="MAS7"/>
      <c r="MAT7"/>
      <c r="MAU7"/>
      <c r="MAV7"/>
      <c r="MAW7"/>
      <c r="MAX7"/>
      <c r="MAY7"/>
      <c r="MAZ7"/>
      <c r="MBA7"/>
      <c r="MBB7"/>
      <c r="MBC7"/>
      <c r="MBD7"/>
      <c r="MBE7"/>
      <c r="MBF7"/>
      <c r="MBG7"/>
      <c r="MBH7"/>
      <c r="MBI7"/>
      <c r="MBJ7"/>
      <c r="MBK7"/>
      <c r="MBL7"/>
      <c r="MBM7"/>
      <c r="MBN7"/>
      <c r="MBO7"/>
      <c r="MBP7"/>
      <c r="MBQ7"/>
      <c r="MBR7"/>
      <c r="MBS7"/>
      <c r="MBT7"/>
      <c r="MBU7"/>
      <c r="MBV7"/>
      <c r="MBW7"/>
      <c r="MBX7"/>
      <c r="MBY7"/>
      <c r="MBZ7"/>
      <c r="MCA7"/>
      <c r="MCB7"/>
      <c r="MCC7"/>
      <c r="MCD7"/>
      <c r="MCE7"/>
      <c r="MCF7"/>
      <c r="MCG7"/>
      <c r="MCH7"/>
      <c r="MCI7"/>
      <c r="MCJ7"/>
      <c r="MCK7"/>
      <c r="MCL7"/>
      <c r="MCM7"/>
      <c r="MCN7"/>
      <c r="MCO7"/>
      <c r="MCP7"/>
      <c r="MCQ7"/>
      <c r="MCR7"/>
      <c r="MCS7"/>
      <c r="MCT7"/>
      <c r="MCU7"/>
      <c r="MCV7"/>
      <c r="MCW7"/>
      <c r="MCX7"/>
      <c r="MCY7"/>
      <c r="MCZ7"/>
      <c r="MDA7"/>
      <c r="MDB7"/>
      <c r="MDC7"/>
      <c r="MDD7"/>
      <c r="MDE7"/>
      <c r="MDF7"/>
      <c r="MDG7"/>
      <c r="MDH7"/>
      <c r="MDI7"/>
      <c r="MDJ7"/>
      <c r="MDK7"/>
      <c r="MDL7"/>
      <c r="MDM7"/>
      <c r="MDN7"/>
      <c r="MDO7"/>
      <c r="MDP7"/>
      <c r="MDQ7"/>
      <c r="MDR7"/>
      <c r="MDS7"/>
      <c r="MDT7"/>
      <c r="MDU7"/>
      <c r="MDV7"/>
      <c r="MDW7"/>
      <c r="MDX7"/>
      <c r="MDY7"/>
      <c r="MDZ7"/>
      <c r="MEA7"/>
      <c r="MEB7"/>
      <c r="MEC7"/>
      <c r="MED7"/>
      <c r="MEE7"/>
      <c r="MEF7"/>
      <c r="MEG7"/>
      <c r="MEH7"/>
      <c r="MEI7"/>
      <c r="MEJ7"/>
      <c r="MEK7"/>
      <c r="MEL7"/>
      <c r="MEM7"/>
      <c r="MEN7"/>
      <c r="MEO7"/>
      <c r="MEP7"/>
      <c r="MEQ7"/>
      <c r="MER7"/>
      <c r="MES7"/>
      <c r="MET7"/>
      <c r="MEU7"/>
      <c r="MEV7"/>
      <c r="MEW7"/>
      <c r="MEX7"/>
      <c r="MEY7"/>
      <c r="MEZ7"/>
      <c r="MFA7"/>
      <c r="MFB7"/>
      <c r="MFC7"/>
      <c r="MFD7"/>
      <c r="MFE7"/>
      <c r="MFF7"/>
      <c r="MFG7"/>
      <c r="MFH7"/>
      <c r="MFI7"/>
      <c r="MFJ7"/>
      <c r="MFK7"/>
      <c r="MFL7"/>
      <c r="MFM7"/>
      <c r="MFN7"/>
      <c r="MFO7"/>
      <c r="MFP7"/>
      <c r="MFQ7"/>
      <c r="MFR7"/>
      <c r="MFS7"/>
      <c r="MFT7"/>
      <c r="MFU7"/>
      <c r="MFV7"/>
      <c r="MFW7"/>
      <c r="MFX7"/>
      <c r="MFY7"/>
      <c r="MFZ7"/>
      <c r="MGA7"/>
      <c r="MGB7"/>
      <c r="MGC7"/>
      <c r="MGD7"/>
      <c r="MGE7"/>
      <c r="MGF7"/>
      <c r="MGG7"/>
      <c r="MGH7"/>
      <c r="MGI7"/>
      <c r="MGJ7"/>
      <c r="MGK7"/>
      <c r="MGL7"/>
      <c r="MGM7"/>
      <c r="MGN7"/>
      <c r="MGO7"/>
      <c r="MGP7"/>
      <c r="MGQ7"/>
      <c r="MGR7"/>
      <c r="MGS7"/>
      <c r="MGT7"/>
      <c r="MGU7"/>
      <c r="MGV7"/>
      <c r="MGW7"/>
      <c r="MGX7"/>
      <c r="MGY7"/>
      <c r="MGZ7"/>
      <c r="MHA7"/>
      <c r="MHB7"/>
      <c r="MHC7"/>
      <c r="MHD7"/>
      <c r="MHE7"/>
      <c r="MHF7"/>
      <c r="MHG7"/>
      <c r="MHH7"/>
      <c r="MHI7"/>
      <c r="MHJ7"/>
      <c r="MHK7"/>
      <c r="MHL7"/>
      <c r="MHM7"/>
      <c r="MHN7"/>
      <c r="MHO7"/>
      <c r="MHP7"/>
      <c r="MHQ7"/>
      <c r="MHR7"/>
      <c r="MHS7"/>
      <c r="MHT7"/>
      <c r="MHU7"/>
      <c r="MHV7"/>
      <c r="MHW7"/>
      <c r="MHX7"/>
      <c r="MHY7"/>
      <c r="MHZ7"/>
      <c r="MIA7"/>
      <c r="MIB7"/>
      <c r="MIC7"/>
      <c r="MID7"/>
      <c r="MIE7"/>
      <c r="MIF7"/>
      <c r="MIG7"/>
      <c r="MIH7"/>
      <c r="MII7"/>
      <c r="MIJ7"/>
      <c r="MIK7"/>
      <c r="MIL7"/>
      <c r="MIM7"/>
      <c r="MIN7"/>
      <c r="MIO7"/>
      <c r="MIP7"/>
      <c r="MIQ7"/>
      <c r="MIR7"/>
      <c r="MIS7"/>
      <c r="MIT7"/>
      <c r="MIU7"/>
      <c r="MIV7"/>
      <c r="MIW7"/>
      <c r="MIX7"/>
      <c r="MIY7"/>
      <c r="MIZ7"/>
      <c r="MJA7"/>
      <c r="MJB7"/>
      <c r="MJC7"/>
      <c r="MJD7"/>
      <c r="MJE7"/>
      <c r="MJF7"/>
      <c r="MJG7"/>
      <c r="MJH7"/>
      <c r="MJI7"/>
      <c r="MJJ7"/>
      <c r="MJK7"/>
      <c r="MJL7"/>
      <c r="MJM7"/>
      <c r="MJN7"/>
      <c r="MJO7"/>
      <c r="MJP7"/>
      <c r="MJQ7"/>
      <c r="MJR7"/>
      <c r="MJS7"/>
      <c r="MJT7"/>
      <c r="MJU7"/>
      <c r="MJV7"/>
      <c r="MJW7"/>
      <c r="MJX7"/>
      <c r="MJY7"/>
      <c r="MJZ7"/>
      <c r="MKA7"/>
      <c r="MKB7"/>
      <c r="MKC7"/>
      <c r="MKD7"/>
      <c r="MKE7"/>
      <c r="MKF7"/>
      <c r="MKG7"/>
      <c r="MKH7"/>
      <c r="MKI7"/>
      <c r="MKJ7"/>
      <c r="MKK7"/>
      <c r="MKL7"/>
      <c r="MKM7"/>
      <c r="MKN7"/>
      <c r="MKO7"/>
      <c r="MKP7"/>
      <c r="MKQ7"/>
      <c r="MKR7"/>
      <c r="MKS7"/>
      <c r="MKT7"/>
      <c r="MKU7"/>
      <c r="MKV7"/>
      <c r="MKW7"/>
      <c r="MKX7"/>
      <c r="MKY7"/>
      <c r="MKZ7"/>
      <c r="MLA7"/>
      <c r="MLB7"/>
      <c r="MLC7"/>
      <c r="MLD7"/>
      <c r="MLE7"/>
      <c r="MLF7"/>
      <c r="MLG7"/>
      <c r="MLH7"/>
      <c r="MLI7"/>
      <c r="MLJ7"/>
      <c r="MLK7"/>
      <c r="MLL7"/>
      <c r="MLM7"/>
      <c r="MLN7"/>
      <c r="MLO7"/>
      <c r="MLP7"/>
      <c r="MLQ7"/>
      <c r="MLR7"/>
      <c r="MLS7"/>
      <c r="MLT7"/>
      <c r="MLU7"/>
      <c r="MLV7"/>
      <c r="MLW7"/>
      <c r="MLX7"/>
      <c r="MLY7"/>
      <c r="MLZ7"/>
      <c r="MMA7"/>
      <c r="MMB7"/>
      <c r="MMC7"/>
      <c r="MMD7"/>
      <c r="MME7"/>
      <c r="MMF7"/>
      <c r="MMG7"/>
      <c r="MMH7"/>
      <c r="MMI7"/>
      <c r="MMJ7"/>
      <c r="MMK7"/>
      <c r="MML7"/>
      <c r="MMM7"/>
      <c r="MMN7"/>
      <c r="MMO7"/>
      <c r="MMP7"/>
      <c r="MMQ7"/>
      <c r="MMR7"/>
      <c r="MMS7"/>
      <c r="MMT7"/>
      <c r="MMU7"/>
      <c r="MMV7"/>
      <c r="MMW7"/>
      <c r="MMX7"/>
      <c r="MMY7"/>
      <c r="MMZ7"/>
      <c r="MNA7"/>
      <c r="MNB7"/>
      <c r="MNC7"/>
      <c r="MND7"/>
      <c r="MNE7"/>
      <c r="MNF7"/>
      <c r="MNG7"/>
      <c r="MNH7"/>
      <c r="MNI7"/>
      <c r="MNJ7"/>
      <c r="MNK7"/>
      <c r="MNL7"/>
      <c r="MNM7"/>
      <c r="MNN7"/>
      <c r="MNO7"/>
      <c r="MNP7"/>
      <c r="MNQ7"/>
      <c r="MNR7"/>
      <c r="MNS7"/>
      <c r="MNT7"/>
      <c r="MNU7"/>
      <c r="MNV7"/>
      <c r="MNW7"/>
      <c r="MNX7"/>
      <c r="MNY7"/>
      <c r="MNZ7"/>
      <c r="MOA7"/>
      <c r="MOB7"/>
      <c r="MOC7"/>
      <c r="MOD7"/>
      <c r="MOE7"/>
      <c r="MOF7"/>
      <c r="MOG7"/>
      <c r="MOH7"/>
      <c r="MOI7"/>
      <c r="MOJ7"/>
      <c r="MOK7"/>
      <c r="MOL7"/>
      <c r="MOM7"/>
      <c r="MON7"/>
      <c r="MOO7"/>
      <c r="MOP7"/>
      <c r="MOQ7"/>
      <c r="MOR7"/>
      <c r="MOS7"/>
      <c r="MOT7"/>
      <c r="MOU7"/>
      <c r="MOV7"/>
      <c r="MOW7"/>
      <c r="MOX7"/>
      <c r="MOY7"/>
      <c r="MOZ7"/>
      <c r="MPA7"/>
      <c r="MPB7"/>
      <c r="MPC7"/>
      <c r="MPD7"/>
      <c r="MPE7"/>
      <c r="MPF7"/>
      <c r="MPG7"/>
      <c r="MPH7"/>
      <c r="MPI7"/>
      <c r="MPJ7"/>
      <c r="MPK7"/>
      <c r="MPL7"/>
      <c r="MPM7"/>
      <c r="MPN7"/>
      <c r="MPO7"/>
      <c r="MPP7"/>
      <c r="MPQ7"/>
      <c r="MPR7"/>
      <c r="MPS7"/>
      <c r="MPT7"/>
      <c r="MPU7"/>
      <c r="MPV7"/>
      <c r="MPW7"/>
      <c r="MPX7"/>
      <c r="MPY7"/>
      <c r="MPZ7"/>
      <c r="MQA7"/>
      <c r="MQB7"/>
      <c r="MQC7"/>
      <c r="MQD7"/>
      <c r="MQE7"/>
      <c r="MQF7"/>
      <c r="MQG7"/>
      <c r="MQH7"/>
      <c r="MQI7"/>
      <c r="MQJ7"/>
      <c r="MQK7"/>
      <c r="MQL7"/>
      <c r="MQM7"/>
      <c r="MQN7"/>
      <c r="MQO7"/>
      <c r="MQP7"/>
      <c r="MQQ7"/>
      <c r="MQR7"/>
      <c r="MQS7"/>
      <c r="MQT7"/>
      <c r="MQU7"/>
      <c r="MQV7"/>
      <c r="MQW7"/>
      <c r="MQX7"/>
      <c r="MQY7"/>
      <c r="MQZ7"/>
      <c r="MRA7"/>
      <c r="MRB7"/>
      <c r="MRC7"/>
      <c r="MRD7"/>
      <c r="MRE7"/>
      <c r="MRF7"/>
      <c r="MRG7"/>
      <c r="MRH7"/>
      <c r="MRI7"/>
      <c r="MRJ7"/>
      <c r="MRK7"/>
      <c r="MRL7"/>
      <c r="MRM7"/>
      <c r="MRN7"/>
      <c r="MRO7"/>
      <c r="MRP7"/>
      <c r="MRQ7"/>
      <c r="MRR7"/>
      <c r="MRS7"/>
      <c r="MRT7"/>
      <c r="MRU7"/>
      <c r="MRV7"/>
      <c r="MRW7"/>
      <c r="MRX7"/>
      <c r="MRY7"/>
      <c r="MRZ7"/>
      <c r="MSA7"/>
      <c r="MSB7"/>
      <c r="MSC7"/>
      <c r="MSD7"/>
      <c r="MSE7"/>
      <c r="MSF7"/>
      <c r="MSG7"/>
      <c r="MSH7"/>
      <c r="MSI7"/>
      <c r="MSJ7"/>
      <c r="MSK7"/>
      <c r="MSL7"/>
      <c r="MSM7"/>
      <c r="MSN7"/>
      <c r="MSO7"/>
      <c r="MSP7"/>
      <c r="MSQ7"/>
      <c r="MSR7"/>
      <c r="MSS7"/>
      <c r="MST7"/>
      <c r="MSU7"/>
      <c r="MSV7"/>
      <c r="MSW7"/>
      <c r="MSX7"/>
      <c r="MSY7"/>
      <c r="MSZ7"/>
      <c r="MTA7"/>
      <c r="MTB7"/>
      <c r="MTC7"/>
      <c r="MTD7"/>
      <c r="MTE7"/>
      <c r="MTF7"/>
      <c r="MTG7"/>
      <c r="MTH7"/>
      <c r="MTI7"/>
      <c r="MTJ7"/>
      <c r="MTK7"/>
      <c r="MTL7"/>
      <c r="MTM7"/>
      <c r="MTN7"/>
      <c r="MTO7"/>
      <c r="MTP7"/>
      <c r="MTQ7"/>
      <c r="MTR7"/>
      <c r="MTS7"/>
      <c r="MTT7"/>
      <c r="MTU7"/>
      <c r="MTV7"/>
      <c r="MTW7"/>
      <c r="MTX7"/>
      <c r="MTY7"/>
      <c r="MTZ7"/>
      <c r="MUA7"/>
      <c r="MUB7"/>
      <c r="MUC7"/>
      <c r="MUD7"/>
      <c r="MUE7"/>
      <c r="MUF7"/>
      <c r="MUG7"/>
      <c r="MUH7"/>
      <c r="MUI7"/>
      <c r="MUJ7"/>
      <c r="MUK7"/>
      <c r="MUL7"/>
      <c r="MUM7"/>
      <c r="MUN7"/>
      <c r="MUO7"/>
      <c r="MUP7"/>
      <c r="MUQ7"/>
      <c r="MUR7"/>
      <c r="MUS7"/>
      <c r="MUT7"/>
      <c r="MUU7"/>
      <c r="MUV7"/>
      <c r="MUW7"/>
      <c r="MUX7"/>
      <c r="MUY7"/>
      <c r="MUZ7"/>
      <c r="MVA7"/>
      <c r="MVB7"/>
      <c r="MVC7"/>
      <c r="MVD7"/>
      <c r="MVE7"/>
      <c r="MVF7"/>
      <c r="MVG7"/>
      <c r="MVH7"/>
      <c r="MVI7"/>
      <c r="MVJ7"/>
      <c r="MVK7"/>
      <c r="MVL7"/>
      <c r="MVM7"/>
      <c r="MVN7"/>
      <c r="MVO7"/>
      <c r="MVP7"/>
      <c r="MVQ7"/>
      <c r="MVR7"/>
      <c r="MVS7"/>
      <c r="MVT7"/>
      <c r="MVU7"/>
      <c r="MVV7"/>
      <c r="MVW7"/>
      <c r="MVX7"/>
      <c r="MVY7"/>
      <c r="MVZ7"/>
      <c r="MWA7"/>
      <c r="MWB7"/>
      <c r="MWC7"/>
      <c r="MWD7"/>
      <c r="MWE7"/>
      <c r="MWF7"/>
      <c r="MWG7"/>
      <c r="MWH7"/>
      <c r="MWI7"/>
      <c r="MWJ7"/>
      <c r="MWK7"/>
      <c r="MWL7"/>
      <c r="MWM7"/>
      <c r="MWN7"/>
      <c r="MWO7"/>
      <c r="MWP7"/>
      <c r="MWQ7"/>
      <c r="MWR7"/>
      <c r="MWS7"/>
      <c r="MWT7"/>
      <c r="MWU7"/>
      <c r="MWV7"/>
      <c r="MWW7"/>
      <c r="MWX7"/>
      <c r="MWY7"/>
      <c r="MWZ7"/>
      <c r="MXA7"/>
      <c r="MXB7"/>
      <c r="MXC7"/>
      <c r="MXD7"/>
      <c r="MXE7"/>
      <c r="MXF7"/>
      <c r="MXG7"/>
      <c r="MXH7"/>
      <c r="MXI7"/>
      <c r="MXJ7"/>
      <c r="MXK7"/>
      <c r="MXL7"/>
      <c r="MXM7"/>
      <c r="MXN7"/>
      <c r="MXO7"/>
      <c r="MXP7"/>
      <c r="MXQ7"/>
      <c r="MXR7"/>
      <c r="MXS7"/>
      <c r="MXT7"/>
      <c r="MXU7"/>
      <c r="MXV7"/>
      <c r="MXW7"/>
      <c r="MXX7"/>
      <c r="MXY7"/>
      <c r="MXZ7"/>
      <c r="MYA7"/>
      <c r="MYB7"/>
      <c r="MYC7"/>
      <c r="MYD7"/>
      <c r="MYE7"/>
      <c r="MYF7"/>
      <c r="MYG7"/>
      <c r="MYH7"/>
      <c r="MYI7"/>
      <c r="MYJ7"/>
      <c r="MYK7"/>
      <c r="MYL7"/>
      <c r="MYM7"/>
      <c r="MYN7"/>
      <c r="MYO7"/>
      <c r="MYP7"/>
      <c r="MYQ7"/>
      <c r="MYR7"/>
      <c r="MYS7"/>
      <c r="MYT7"/>
      <c r="MYU7"/>
      <c r="MYV7"/>
      <c r="MYW7"/>
      <c r="MYX7"/>
      <c r="MYY7"/>
      <c r="MYZ7"/>
      <c r="MZA7"/>
      <c r="MZB7"/>
      <c r="MZC7"/>
      <c r="MZD7"/>
      <c r="MZE7"/>
      <c r="MZF7"/>
      <c r="MZG7"/>
      <c r="MZH7"/>
      <c r="MZI7"/>
      <c r="MZJ7"/>
      <c r="MZK7"/>
      <c r="MZL7"/>
      <c r="MZM7"/>
      <c r="MZN7"/>
      <c r="MZO7"/>
      <c r="MZP7"/>
      <c r="MZQ7"/>
      <c r="MZR7"/>
      <c r="MZS7"/>
      <c r="MZT7"/>
      <c r="MZU7"/>
      <c r="MZV7"/>
      <c r="MZW7"/>
      <c r="MZX7"/>
      <c r="MZY7"/>
      <c r="MZZ7"/>
      <c r="NAA7"/>
      <c r="NAB7"/>
      <c r="NAC7"/>
      <c r="NAD7"/>
      <c r="NAE7"/>
      <c r="NAF7"/>
      <c r="NAG7"/>
      <c r="NAH7"/>
      <c r="NAI7"/>
      <c r="NAJ7"/>
      <c r="NAK7"/>
      <c r="NAL7"/>
      <c r="NAM7"/>
      <c r="NAN7"/>
      <c r="NAO7"/>
      <c r="NAP7"/>
      <c r="NAQ7"/>
      <c r="NAR7"/>
      <c r="NAS7"/>
      <c r="NAT7"/>
      <c r="NAU7"/>
      <c r="NAV7"/>
      <c r="NAW7"/>
      <c r="NAX7"/>
      <c r="NAY7"/>
      <c r="NAZ7"/>
      <c r="NBA7"/>
      <c r="NBB7"/>
      <c r="NBC7"/>
      <c r="NBD7"/>
      <c r="NBE7"/>
      <c r="NBF7"/>
      <c r="NBG7"/>
      <c r="NBH7"/>
      <c r="NBI7"/>
      <c r="NBJ7"/>
      <c r="NBK7"/>
      <c r="NBL7"/>
      <c r="NBM7"/>
      <c r="NBN7"/>
      <c r="NBO7"/>
      <c r="NBP7"/>
      <c r="NBQ7"/>
      <c r="NBR7"/>
      <c r="NBS7"/>
      <c r="NBT7"/>
      <c r="NBU7"/>
      <c r="NBV7"/>
      <c r="NBW7"/>
      <c r="NBX7"/>
      <c r="NBY7"/>
      <c r="NBZ7"/>
      <c r="NCA7"/>
      <c r="NCB7"/>
      <c r="NCC7"/>
      <c r="NCD7"/>
      <c r="NCE7"/>
      <c r="NCF7"/>
      <c r="NCG7"/>
      <c r="NCH7"/>
      <c r="NCI7"/>
      <c r="NCJ7"/>
      <c r="NCK7"/>
      <c r="NCL7"/>
      <c r="NCM7"/>
      <c r="NCN7"/>
      <c r="NCO7"/>
      <c r="NCP7"/>
      <c r="NCQ7"/>
      <c r="NCR7"/>
      <c r="NCS7"/>
      <c r="NCT7"/>
      <c r="NCU7"/>
      <c r="NCV7"/>
      <c r="NCW7"/>
      <c r="NCX7"/>
      <c r="NCY7"/>
      <c r="NCZ7"/>
      <c r="NDA7"/>
      <c r="NDB7"/>
      <c r="NDC7"/>
      <c r="NDD7"/>
      <c r="NDE7"/>
      <c r="NDF7"/>
      <c r="NDG7"/>
      <c r="NDH7"/>
      <c r="NDI7"/>
      <c r="NDJ7"/>
      <c r="NDK7"/>
      <c r="NDL7"/>
      <c r="NDM7"/>
      <c r="NDN7"/>
      <c r="NDO7"/>
      <c r="NDP7"/>
      <c r="NDQ7"/>
      <c r="NDR7"/>
      <c r="NDS7"/>
      <c r="NDT7"/>
      <c r="NDU7"/>
      <c r="NDV7"/>
      <c r="NDW7"/>
      <c r="NDX7"/>
      <c r="NDY7"/>
      <c r="NDZ7"/>
      <c r="NEA7"/>
      <c r="NEB7"/>
      <c r="NEC7"/>
      <c r="NED7"/>
      <c r="NEE7"/>
      <c r="NEF7"/>
      <c r="NEG7"/>
      <c r="NEH7"/>
      <c r="NEI7"/>
      <c r="NEJ7"/>
      <c r="NEK7"/>
      <c r="NEL7"/>
      <c r="NEM7"/>
      <c r="NEN7"/>
      <c r="NEO7"/>
      <c r="NEP7"/>
      <c r="NEQ7"/>
      <c r="NER7"/>
      <c r="NES7"/>
      <c r="NET7"/>
      <c r="NEU7"/>
      <c r="NEV7"/>
      <c r="NEW7"/>
      <c r="NEX7"/>
      <c r="NEY7"/>
      <c r="NEZ7"/>
      <c r="NFA7"/>
      <c r="NFB7"/>
      <c r="NFC7"/>
      <c r="NFD7"/>
      <c r="NFE7"/>
      <c r="NFF7"/>
      <c r="NFG7"/>
      <c r="NFH7"/>
      <c r="NFI7"/>
      <c r="NFJ7"/>
      <c r="NFK7"/>
      <c r="NFL7"/>
      <c r="NFM7"/>
      <c r="NFN7"/>
      <c r="NFO7"/>
      <c r="NFP7"/>
      <c r="NFQ7"/>
      <c r="NFR7"/>
      <c r="NFS7"/>
      <c r="NFT7"/>
      <c r="NFU7"/>
      <c r="NFV7"/>
      <c r="NFW7"/>
      <c r="NFX7"/>
      <c r="NFY7"/>
      <c r="NFZ7"/>
      <c r="NGA7"/>
      <c r="NGB7"/>
      <c r="NGC7"/>
      <c r="NGD7"/>
      <c r="NGE7"/>
      <c r="NGF7"/>
      <c r="NGG7"/>
      <c r="NGH7"/>
      <c r="NGI7"/>
      <c r="NGJ7"/>
      <c r="NGK7"/>
      <c r="NGL7"/>
      <c r="NGM7"/>
      <c r="NGN7"/>
      <c r="NGO7"/>
      <c r="NGP7"/>
      <c r="NGQ7"/>
      <c r="NGR7"/>
      <c r="NGS7"/>
      <c r="NGT7"/>
      <c r="NGU7"/>
      <c r="NGV7"/>
      <c r="NGW7"/>
      <c r="NGX7"/>
      <c r="NGY7"/>
      <c r="NGZ7"/>
      <c r="NHA7"/>
      <c r="NHB7"/>
      <c r="NHC7"/>
      <c r="NHD7"/>
      <c r="NHE7"/>
      <c r="NHF7"/>
      <c r="NHG7"/>
      <c r="NHH7"/>
      <c r="NHI7"/>
      <c r="NHJ7"/>
      <c r="NHK7"/>
      <c r="NHL7"/>
      <c r="NHM7"/>
      <c r="NHN7"/>
      <c r="NHO7"/>
      <c r="NHP7"/>
      <c r="NHQ7"/>
      <c r="NHR7"/>
      <c r="NHS7"/>
      <c r="NHT7"/>
      <c r="NHU7"/>
      <c r="NHV7"/>
      <c r="NHW7"/>
      <c r="NHX7"/>
      <c r="NHY7"/>
      <c r="NHZ7"/>
      <c r="NIA7"/>
      <c r="NIB7"/>
      <c r="NIC7"/>
      <c r="NID7"/>
      <c r="NIE7"/>
      <c r="NIF7"/>
      <c r="NIG7"/>
      <c r="NIH7"/>
      <c r="NII7"/>
      <c r="NIJ7"/>
      <c r="NIK7"/>
      <c r="NIL7"/>
      <c r="NIM7"/>
      <c r="NIN7"/>
      <c r="NIO7"/>
      <c r="NIP7"/>
      <c r="NIQ7"/>
      <c r="NIR7"/>
      <c r="NIS7"/>
      <c r="NIT7"/>
      <c r="NIU7"/>
      <c r="NIV7"/>
      <c r="NIW7"/>
      <c r="NIX7"/>
      <c r="NIY7"/>
      <c r="NIZ7"/>
      <c r="NJA7"/>
      <c r="NJB7"/>
      <c r="NJC7"/>
      <c r="NJD7"/>
      <c r="NJE7"/>
      <c r="NJF7"/>
      <c r="NJG7"/>
      <c r="NJH7"/>
      <c r="NJI7"/>
      <c r="NJJ7"/>
      <c r="NJK7"/>
      <c r="NJL7"/>
      <c r="NJM7"/>
      <c r="NJN7"/>
      <c r="NJO7"/>
      <c r="NJP7"/>
      <c r="NJQ7"/>
      <c r="NJR7"/>
      <c r="NJS7"/>
      <c r="NJT7"/>
      <c r="NJU7"/>
      <c r="NJV7"/>
      <c r="NJW7"/>
      <c r="NJX7"/>
      <c r="NJY7"/>
      <c r="NJZ7"/>
      <c r="NKA7"/>
      <c r="NKB7"/>
      <c r="NKC7"/>
      <c r="NKD7"/>
      <c r="NKE7"/>
      <c r="NKF7"/>
      <c r="NKG7"/>
      <c r="NKH7"/>
      <c r="NKI7"/>
      <c r="NKJ7"/>
      <c r="NKK7"/>
      <c r="NKL7"/>
      <c r="NKM7"/>
      <c r="NKN7"/>
      <c r="NKO7"/>
      <c r="NKP7"/>
      <c r="NKQ7"/>
      <c r="NKR7"/>
      <c r="NKS7"/>
      <c r="NKT7"/>
      <c r="NKU7"/>
      <c r="NKV7"/>
      <c r="NKW7"/>
      <c r="NKX7"/>
      <c r="NKY7"/>
      <c r="NKZ7"/>
      <c r="NLA7"/>
      <c r="NLB7"/>
      <c r="NLC7"/>
      <c r="NLD7"/>
      <c r="NLE7"/>
      <c r="NLF7"/>
      <c r="NLG7"/>
      <c r="NLH7"/>
      <c r="NLI7"/>
      <c r="NLJ7"/>
      <c r="NLK7"/>
      <c r="NLL7"/>
      <c r="NLM7"/>
      <c r="NLN7"/>
      <c r="NLO7"/>
      <c r="NLP7"/>
      <c r="NLQ7"/>
      <c r="NLR7"/>
      <c r="NLS7"/>
      <c r="NLT7"/>
      <c r="NLU7"/>
      <c r="NLV7"/>
      <c r="NLW7"/>
      <c r="NLX7"/>
      <c r="NLY7"/>
      <c r="NLZ7"/>
      <c r="NMA7"/>
      <c r="NMB7"/>
      <c r="NMC7"/>
      <c r="NMD7"/>
      <c r="NME7"/>
      <c r="NMF7"/>
      <c r="NMG7"/>
      <c r="NMH7"/>
      <c r="NMI7"/>
      <c r="NMJ7"/>
      <c r="NMK7"/>
      <c r="NML7"/>
      <c r="NMM7"/>
      <c r="NMN7"/>
      <c r="NMO7"/>
      <c r="NMP7"/>
      <c r="NMQ7"/>
      <c r="NMR7"/>
      <c r="NMS7"/>
      <c r="NMT7"/>
      <c r="NMU7"/>
      <c r="NMV7"/>
      <c r="NMW7"/>
      <c r="NMX7"/>
      <c r="NMY7"/>
      <c r="NMZ7"/>
      <c r="NNA7"/>
      <c r="NNB7"/>
      <c r="NNC7"/>
      <c r="NND7"/>
      <c r="NNE7"/>
      <c r="NNF7"/>
      <c r="NNG7"/>
      <c r="NNH7"/>
      <c r="NNI7"/>
      <c r="NNJ7"/>
      <c r="NNK7"/>
      <c r="NNL7"/>
      <c r="NNM7"/>
      <c r="NNN7"/>
      <c r="NNO7"/>
      <c r="NNP7"/>
      <c r="NNQ7"/>
      <c r="NNR7"/>
      <c r="NNS7"/>
      <c r="NNT7"/>
      <c r="NNU7"/>
      <c r="NNV7"/>
      <c r="NNW7"/>
      <c r="NNX7"/>
      <c r="NNY7"/>
      <c r="NNZ7"/>
      <c r="NOA7"/>
      <c r="NOB7"/>
      <c r="NOC7"/>
      <c r="NOD7"/>
      <c r="NOE7"/>
      <c r="NOF7"/>
      <c r="NOG7"/>
      <c r="NOH7"/>
      <c r="NOI7"/>
      <c r="NOJ7"/>
      <c r="NOK7"/>
      <c r="NOL7"/>
      <c r="NOM7"/>
      <c r="NON7"/>
      <c r="NOO7"/>
      <c r="NOP7"/>
      <c r="NOQ7"/>
      <c r="NOR7"/>
      <c r="NOS7"/>
      <c r="NOT7"/>
      <c r="NOU7"/>
      <c r="NOV7"/>
      <c r="NOW7"/>
      <c r="NOX7"/>
      <c r="NOY7"/>
      <c r="NOZ7"/>
      <c r="NPA7"/>
      <c r="NPB7"/>
      <c r="NPC7"/>
      <c r="NPD7"/>
      <c r="NPE7"/>
      <c r="NPF7"/>
      <c r="NPG7"/>
      <c r="NPH7"/>
      <c r="NPI7"/>
      <c r="NPJ7"/>
      <c r="NPK7"/>
      <c r="NPL7"/>
      <c r="NPM7"/>
      <c r="NPN7"/>
      <c r="NPO7"/>
      <c r="NPP7"/>
      <c r="NPQ7"/>
      <c r="NPR7"/>
      <c r="NPS7"/>
      <c r="NPT7"/>
      <c r="NPU7"/>
      <c r="NPV7"/>
      <c r="NPW7"/>
      <c r="NPX7"/>
      <c r="NPY7"/>
      <c r="NPZ7"/>
      <c r="NQA7"/>
      <c r="NQB7"/>
      <c r="NQC7"/>
      <c r="NQD7"/>
      <c r="NQE7"/>
      <c r="NQF7"/>
      <c r="NQG7"/>
      <c r="NQH7"/>
      <c r="NQI7"/>
      <c r="NQJ7"/>
      <c r="NQK7"/>
      <c r="NQL7"/>
      <c r="NQM7"/>
      <c r="NQN7"/>
      <c r="NQO7"/>
      <c r="NQP7"/>
      <c r="NQQ7"/>
      <c r="NQR7"/>
      <c r="NQS7"/>
      <c r="NQT7"/>
      <c r="NQU7"/>
      <c r="NQV7"/>
      <c r="NQW7"/>
      <c r="NQX7"/>
      <c r="NQY7"/>
      <c r="NQZ7"/>
      <c r="NRA7"/>
      <c r="NRB7"/>
      <c r="NRC7"/>
      <c r="NRD7"/>
      <c r="NRE7"/>
      <c r="NRF7"/>
      <c r="NRG7"/>
      <c r="NRH7"/>
      <c r="NRI7"/>
      <c r="NRJ7"/>
      <c r="NRK7"/>
      <c r="NRL7"/>
      <c r="NRM7"/>
      <c r="NRN7"/>
      <c r="NRO7"/>
      <c r="NRP7"/>
      <c r="NRQ7"/>
      <c r="NRR7"/>
      <c r="NRS7"/>
      <c r="NRT7"/>
      <c r="NRU7"/>
      <c r="NRV7"/>
      <c r="NRW7"/>
      <c r="NRX7"/>
      <c r="NRY7"/>
      <c r="NRZ7"/>
      <c r="NSA7"/>
      <c r="NSB7"/>
      <c r="NSC7"/>
      <c r="NSD7"/>
      <c r="NSE7"/>
      <c r="NSF7"/>
      <c r="NSG7"/>
      <c r="NSH7"/>
      <c r="NSI7"/>
      <c r="NSJ7"/>
      <c r="NSK7"/>
      <c r="NSL7"/>
      <c r="NSM7"/>
      <c r="NSN7"/>
      <c r="NSO7"/>
      <c r="NSP7"/>
      <c r="NSQ7"/>
      <c r="NSR7"/>
      <c r="NSS7"/>
      <c r="NST7"/>
      <c r="NSU7"/>
      <c r="NSV7"/>
      <c r="NSW7"/>
      <c r="NSX7"/>
      <c r="NSY7"/>
      <c r="NSZ7"/>
      <c r="NTA7"/>
      <c r="NTB7"/>
      <c r="NTC7"/>
      <c r="NTD7"/>
      <c r="NTE7"/>
      <c r="NTF7"/>
      <c r="NTG7"/>
      <c r="NTH7"/>
      <c r="NTI7"/>
      <c r="NTJ7"/>
      <c r="NTK7"/>
      <c r="NTL7"/>
      <c r="NTM7"/>
      <c r="NTN7"/>
      <c r="NTO7"/>
      <c r="NTP7"/>
      <c r="NTQ7"/>
      <c r="NTR7"/>
      <c r="NTS7"/>
      <c r="NTT7"/>
      <c r="NTU7"/>
      <c r="NTV7"/>
      <c r="NTW7"/>
      <c r="NTX7"/>
      <c r="NTY7"/>
      <c r="NTZ7"/>
      <c r="NUA7"/>
      <c r="NUB7"/>
      <c r="NUC7"/>
      <c r="NUD7"/>
      <c r="NUE7"/>
      <c r="NUF7"/>
      <c r="NUG7"/>
      <c r="NUH7"/>
      <c r="NUI7"/>
      <c r="NUJ7"/>
      <c r="NUK7"/>
      <c r="NUL7"/>
      <c r="NUM7"/>
      <c r="NUN7"/>
      <c r="NUO7"/>
      <c r="NUP7"/>
      <c r="NUQ7"/>
      <c r="NUR7"/>
      <c r="NUS7"/>
      <c r="NUT7"/>
      <c r="NUU7"/>
      <c r="NUV7"/>
      <c r="NUW7"/>
      <c r="NUX7"/>
      <c r="NUY7"/>
      <c r="NUZ7"/>
      <c r="NVA7"/>
      <c r="NVB7"/>
      <c r="NVC7"/>
      <c r="NVD7"/>
      <c r="NVE7"/>
      <c r="NVF7"/>
      <c r="NVG7"/>
      <c r="NVH7"/>
      <c r="NVI7"/>
      <c r="NVJ7"/>
      <c r="NVK7"/>
      <c r="NVL7"/>
      <c r="NVM7"/>
      <c r="NVN7"/>
      <c r="NVO7"/>
      <c r="NVP7"/>
      <c r="NVQ7"/>
      <c r="NVR7"/>
      <c r="NVS7"/>
      <c r="NVT7"/>
      <c r="NVU7"/>
      <c r="NVV7"/>
      <c r="NVW7"/>
      <c r="NVX7"/>
      <c r="NVY7"/>
      <c r="NVZ7"/>
      <c r="NWA7"/>
      <c r="NWB7"/>
      <c r="NWC7"/>
      <c r="NWD7"/>
      <c r="NWE7"/>
      <c r="NWF7"/>
      <c r="NWG7"/>
      <c r="NWH7"/>
      <c r="NWI7"/>
      <c r="NWJ7"/>
      <c r="NWK7"/>
      <c r="NWL7"/>
      <c r="NWM7"/>
      <c r="NWN7"/>
      <c r="NWO7"/>
      <c r="NWP7"/>
      <c r="NWQ7"/>
      <c r="NWR7"/>
      <c r="NWS7"/>
      <c r="NWT7"/>
      <c r="NWU7"/>
      <c r="NWV7"/>
      <c r="NWW7"/>
      <c r="NWX7"/>
      <c r="NWY7"/>
      <c r="NWZ7"/>
      <c r="NXA7"/>
      <c r="NXB7"/>
      <c r="NXC7"/>
      <c r="NXD7"/>
      <c r="NXE7"/>
      <c r="NXF7"/>
      <c r="NXG7"/>
      <c r="NXH7"/>
      <c r="NXI7"/>
      <c r="NXJ7"/>
      <c r="NXK7"/>
      <c r="NXL7"/>
      <c r="NXM7"/>
      <c r="NXN7"/>
      <c r="NXO7"/>
      <c r="NXP7"/>
      <c r="NXQ7"/>
      <c r="NXR7"/>
      <c r="NXS7"/>
      <c r="NXT7"/>
      <c r="NXU7"/>
      <c r="NXV7"/>
      <c r="NXW7"/>
      <c r="NXX7"/>
      <c r="NXY7"/>
      <c r="NXZ7"/>
      <c r="NYA7"/>
      <c r="NYB7"/>
      <c r="NYC7"/>
      <c r="NYD7"/>
      <c r="NYE7"/>
      <c r="NYF7"/>
      <c r="NYG7"/>
      <c r="NYH7"/>
      <c r="NYI7"/>
      <c r="NYJ7"/>
      <c r="NYK7"/>
      <c r="NYL7"/>
      <c r="NYM7"/>
      <c r="NYN7"/>
      <c r="NYO7"/>
      <c r="NYP7"/>
      <c r="NYQ7"/>
      <c r="NYR7"/>
      <c r="NYS7"/>
      <c r="NYT7"/>
      <c r="NYU7"/>
      <c r="NYV7"/>
      <c r="NYW7"/>
      <c r="NYX7"/>
      <c r="NYY7"/>
      <c r="NYZ7"/>
      <c r="NZA7"/>
      <c r="NZB7"/>
      <c r="NZC7"/>
      <c r="NZD7"/>
      <c r="NZE7"/>
      <c r="NZF7"/>
      <c r="NZG7"/>
      <c r="NZH7"/>
      <c r="NZI7"/>
      <c r="NZJ7"/>
      <c r="NZK7"/>
      <c r="NZL7"/>
      <c r="NZM7"/>
      <c r="NZN7"/>
      <c r="NZO7"/>
      <c r="NZP7"/>
      <c r="NZQ7"/>
      <c r="NZR7"/>
      <c r="NZS7"/>
      <c r="NZT7"/>
      <c r="NZU7"/>
      <c r="NZV7"/>
      <c r="NZW7"/>
      <c r="NZX7"/>
      <c r="NZY7"/>
      <c r="NZZ7"/>
      <c r="OAA7"/>
      <c r="OAB7"/>
      <c r="OAC7"/>
      <c r="OAD7"/>
      <c r="OAE7"/>
      <c r="OAF7"/>
      <c r="OAG7"/>
      <c r="OAH7"/>
      <c r="OAI7"/>
      <c r="OAJ7"/>
      <c r="OAK7"/>
      <c r="OAL7"/>
      <c r="OAM7"/>
      <c r="OAN7"/>
      <c r="OAO7"/>
      <c r="OAP7"/>
      <c r="OAQ7"/>
      <c r="OAR7"/>
      <c r="OAS7"/>
      <c r="OAT7"/>
      <c r="OAU7"/>
      <c r="OAV7"/>
      <c r="OAW7"/>
      <c r="OAX7"/>
      <c r="OAY7"/>
      <c r="OAZ7"/>
      <c r="OBA7"/>
      <c r="OBB7"/>
      <c r="OBC7"/>
      <c r="OBD7"/>
      <c r="OBE7"/>
      <c r="OBF7"/>
      <c r="OBG7"/>
      <c r="OBH7"/>
      <c r="OBI7"/>
      <c r="OBJ7"/>
      <c r="OBK7"/>
      <c r="OBL7"/>
      <c r="OBM7"/>
      <c r="OBN7"/>
      <c r="OBO7"/>
      <c r="OBP7"/>
      <c r="OBQ7"/>
      <c r="OBR7"/>
      <c r="OBS7"/>
      <c r="OBT7"/>
      <c r="OBU7"/>
      <c r="OBV7"/>
      <c r="OBW7"/>
      <c r="OBX7"/>
      <c r="OBY7"/>
      <c r="OBZ7"/>
      <c r="OCA7"/>
      <c r="OCB7"/>
      <c r="OCC7"/>
      <c r="OCD7"/>
      <c r="OCE7"/>
      <c r="OCF7"/>
      <c r="OCG7"/>
      <c r="OCH7"/>
      <c r="OCI7"/>
      <c r="OCJ7"/>
      <c r="OCK7"/>
      <c r="OCL7"/>
      <c r="OCM7"/>
      <c r="OCN7"/>
      <c r="OCO7"/>
      <c r="OCP7"/>
      <c r="OCQ7"/>
      <c r="OCR7"/>
      <c r="OCS7"/>
      <c r="OCT7"/>
      <c r="OCU7"/>
      <c r="OCV7"/>
      <c r="OCW7"/>
      <c r="OCX7"/>
      <c r="OCY7"/>
      <c r="OCZ7"/>
      <c r="ODA7"/>
      <c r="ODB7"/>
      <c r="ODC7"/>
      <c r="ODD7"/>
      <c r="ODE7"/>
      <c r="ODF7"/>
      <c r="ODG7"/>
      <c r="ODH7"/>
      <c r="ODI7"/>
      <c r="ODJ7"/>
      <c r="ODK7"/>
      <c r="ODL7"/>
      <c r="ODM7"/>
      <c r="ODN7"/>
      <c r="ODO7"/>
      <c r="ODP7"/>
      <c r="ODQ7"/>
      <c r="ODR7"/>
      <c r="ODS7"/>
      <c r="ODT7"/>
      <c r="ODU7"/>
      <c r="ODV7"/>
      <c r="ODW7"/>
      <c r="ODX7"/>
      <c r="ODY7"/>
      <c r="ODZ7"/>
      <c r="OEA7"/>
      <c r="OEB7"/>
      <c r="OEC7"/>
      <c r="OED7"/>
      <c r="OEE7"/>
      <c r="OEF7"/>
      <c r="OEG7"/>
      <c r="OEH7"/>
      <c r="OEI7"/>
      <c r="OEJ7"/>
      <c r="OEK7"/>
      <c r="OEL7"/>
      <c r="OEM7"/>
      <c r="OEN7"/>
      <c r="OEO7"/>
      <c r="OEP7"/>
      <c r="OEQ7"/>
      <c r="OER7"/>
      <c r="OES7"/>
      <c r="OET7"/>
      <c r="OEU7"/>
      <c r="OEV7"/>
      <c r="OEW7"/>
      <c r="OEX7"/>
      <c r="OEY7"/>
      <c r="OEZ7"/>
      <c r="OFA7"/>
      <c r="OFB7"/>
      <c r="OFC7"/>
      <c r="OFD7"/>
      <c r="OFE7"/>
      <c r="OFF7"/>
      <c r="OFG7"/>
      <c r="OFH7"/>
      <c r="OFI7"/>
      <c r="OFJ7"/>
      <c r="OFK7"/>
      <c r="OFL7"/>
      <c r="OFM7"/>
      <c r="OFN7"/>
      <c r="OFO7"/>
      <c r="OFP7"/>
      <c r="OFQ7"/>
      <c r="OFR7"/>
      <c r="OFS7"/>
      <c r="OFT7"/>
      <c r="OFU7"/>
      <c r="OFV7"/>
      <c r="OFW7"/>
      <c r="OFX7"/>
      <c r="OFY7"/>
      <c r="OFZ7"/>
      <c r="OGA7"/>
      <c r="OGB7"/>
      <c r="OGC7"/>
      <c r="OGD7"/>
      <c r="OGE7"/>
      <c r="OGF7"/>
      <c r="OGG7"/>
      <c r="OGH7"/>
      <c r="OGI7"/>
      <c r="OGJ7"/>
      <c r="OGK7"/>
      <c r="OGL7"/>
      <c r="OGM7"/>
      <c r="OGN7"/>
      <c r="OGO7"/>
      <c r="OGP7"/>
      <c r="OGQ7"/>
      <c r="OGR7"/>
      <c r="OGS7"/>
      <c r="OGT7"/>
      <c r="OGU7"/>
      <c r="OGV7"/>
      <c r="OGW7"/>
      <c r="OGX7"/>
      <c r="OGY7"/>
      <c r="OGZ7"/>
      <c r="OHA7"/>
      <c r="OHB7"/>
      <c r="OHC7"/>
      <c r="OHD7"/>
      <c r="OHE7"/>
      <c r="OHF7"/>
      <c r="OHG7"/>
      <c r="OHH7"/>
      <c r="OHI7"/>
      <c r="OHJ7"/>
      <c r="OHK7"/>
      <c r="OHL7"/>
      <c r="OHM7"/>
      <c r="OHN7"/>
      <c r="OHO7"/>
      <c r="OHP7"/>
      <c r="OHQ7"/>
      <c r="OHR7"/>
      <c r="OHS7"/>
      <c r="OHT7"/>
      <c r="OHU7"/>
      <c r="OHV7"/>
      <c r="OHW7"/>
      <c r="OHX7"/>
      <c r="OHY7"/>
      <c r="OHZ7"/>
      <c r="OIA7"/>
      <c r="OIB7"/>
      <c r="OIC7"/>
      <c r="OID7"/>
      <c r="OIE7"/>
      <c r="OIF7"/>
      <c r="OIG7"/>
      <c r="OIH7"/>
      <c r="OII7"/>
      <c r="OIJ7"/>
      <c r="OIK7"/>
      <c r="OIL7"/>
      <c r="OIM7"/>
      <c r="OIN7"/>
      <c r="OIO7"/>
      <c r="OIP7"/>
      <c r="OIQ7"/>
      <c r="OIR7"/>
      <c r="OIS7"/>
      <c r="OIT7"/>
      <c r="OIU7"/>
      <c r="OIV7"/>
      <c r="OIW7"/>
      <c r="OIX7"/>
      <c r="OIY7"/>
      <c r="OIZ7"/>
      <c r="OJA7"/>
      <c r="OJB7"/>
      <c r="OJC7"/>
      <c r="OJD7"/>
      <c r="OJE7"/>
      <c r="OJF7"/>
      <c r="OJG7"/>
      <c r="OJH7"/>
      <c r="OJI7"/>
      <c r="OJJ7"/>
      <c r="OJK7"/>
      <c r="OJL7"/>
      <c r="OJM7"/>
      <c r="OJN7"/>
      <c r="OJO7"/>
      <c r="OJP7"/>
      <c r="OJQ7"/>
      <c r="OJR7"/>
      <c r="OJS7"/>
      <c r="OJT7"/>
      <c r="OJU7"/>
      <c r="OJV7"/>
      <c r="OJW7"/>
      <c r="OJX7"/>
      <c r="OJY7"/>
      <c r="OJZ7"/>
      <c r="OKA7"/>
      <c r="OKB7"/>
      <c r="OKC7"/>
      <c r="OKD7"/>
      <c r="OKE7"/>
      <c r="OKF7"/>
      <c r="OKG7"/>
      <c r="OKH7"/>
      <c r="OKI7"/>
      <c r="OKJ7"/>
      <c r="OKK7"/>
      <c r="OKL7"/>
      <c r="OKM7"/>
      <c r="OKN7"/>
      <c r="OKO7"/>
      <c r="OKP7"/>
      <c r="OKQ7"/>
      <c r="OKR7"/>
      <c r="OKS7"/>
      <c r="OKT7"/>
      <c r="OKU7"/>
      <c r="OKV7"/>
      <c r="OKW7"/>
      <c r="OKX7"/>
      <c r="OKY7"/>
      <c r="OKZ7"/>
      <c r="OLA7"/>
      <c r="OLB7"/>
      <c r="OLC7"/>
      <c r="OLD7"/>
      <c r="OLE7"/>
      <c r="OLF7"/>
      <c r="OLG7"/>
      <c r="OLH7"/>
      <c r="OLI7"/>
      <c r="OLJ7"/>
      <c r="OLK7"/>
      <c r="OLL7"/>
      <c r="OLM7"/>
      <c r="OLN7"/>
      <c r="OLO7"/>
      <c r="OLP7"/>
      <c r="OLQ7"/>
      <c r="OLR7"/>
      <c r="OLS7"/>
      <c r="OLT7"/>
      <c r="OLU7"/>
      <c r="OLV7"/>
      <c r="OLW7"/>
      <c r="OLX7"/>
      <c r="OLY7"/>
      <c r="OLZ7"/>
      <c r="OMA7"/>
      <c r="OMB7"/>
      <c r="OMC7"/>
      <c r="OMD7"/>
      <c r="OME7"/>
      <c r="OMF7"/>
      <c r="OMG7"/>
      <c r="OMH7"/>
      <c r="OMI7"/>
      <c r="OMJ7"/>
      <c r="OMK7"/>
      <c r="OML7"/>
      <c r="OMM7"/>
      <c r="OMN7"/>
      <c r="OMO7"/>
      <c r="OMP7"/>
      <c r="OMQ7"/>
      <c r="OMR7"/>
      <c r="OMS7"/>
      <c r="OMT7"/>
      <c r="OMU7"/>
      <c r="OMV7"/>
      <c r="OMW7"/>
      <c r="OMX7"/>
      <c r="OMY7"/>
      <c r="OMZ7"/>
      <c r="ONA7"/>
      <c r="ONB7"/>
      <c r="ONC7"/>
      <c r="OND7"/>
      <c r="ONE7"/>
      <c r="ONF7"/>
      <c r="ONG7"/>
      <c r="ONH7"/>
      <c r="ONI7"/>
      <c r="ONJ7"/>
      <c r="ONK7"/>
      <c r="ONL7"/>
      <c r="ONM7"/>
      <c r="ONN7"/>
      <c r="ONO7"/>
      <c r="ONP7"/>
      <c r="ONQ7"/>
      <c r="ONR7"/>
      <c r="ONS7"/>
      <c r="ONT7"/>
      <c r="ONU7"/>
      <c r="ONV7"/>
      <c r="ONW7"/>
      <c r="ONX7"/>
      <c r="ONY7"/>
      <c r="ONZ7"/>
      <c r="OOA7"/>
      <c r="OOB7"/>
      <c r="OOC7"/>
      <c r="OOD7"/>
      <c r="OOE7"/>
      <c r="OOF7"/>
      <c r="OOG7"/>
      <c r="OOH7"/>
      <c r="OOI7"/>
      <c r="OOJ7"/>
      <c r="OOK7"/>
      <c r="OOL7"/>
      <c r="OOM7"/>
      <c r="OON7"/>
      <c r="OOO7"/>
      <c r="OOP7"/>
      <c r="OOQ7"/>
      <c r="OOR7"/>
      <c r="OOS7"/>
      <c r="OOT7"/>
      <c r="OOU7"/>
      <c r="OOV7"/>
      <c r="OOW7"/>
      <c r="OOX7"/>
      <c r="OOY7"/>
      <c r="OOZ7"/>
      <c r="OPA7"/>
      <c r="OPB7"/>
      <c r="OPC7"/>
      <c r="OPD7"/>
      <c r="OPE7"/>
      <c r="OPF7"/>
      <c r="OPG7"/>
      <c r="OPH7"/>
      <c r="OPI7"/>
      <c r="OPJ7"/>
      <c r="OPK7"/>
      <c r="OPL7"/>
      <c r="OPM7"/>
      <c r="OPN7"/>
      <c r="OPO7"/>
      <c r="OPP7"/>
      <c r="OPQ7"/>
      <c r="OPR7"/>
      <c r="OPS7"/>
      <c r="OPT7"/>
      <c r="OPU7"/>
      <c r="OPV7"/>
      <c r="OPW7"/>
      <c r="OPX7"/>
      <c r="OPY7"/>
      <c r="OPZ7"/>
      <c r="OQA7"/>
      <c r="OQB7"/>
      <c r="OQC7"/>
      <c r="OQD7"/>
      <c r="OQE7"/>
      <c r="OQF7"/>
      <c r="OQG7"/>
      <c r="OQH7"/>
      <c r="OQI7"/>
      <c r="OQJ7"/>
      <c r="OQK7"/>
      <c r="OQL7"/>
      <c r="OQM7"/>
      <c r="OQN7"/>
      <c r="OQO7"/>
      <c r="OQP7"/>
      <c r="OQQ7"/>
      <c r="OQR7"/>
      <c r="OQS7"/>
      <c r="OQT7"/>
      <c r="OQU7"/>
      <c r="OQV7"/>
      <c r="OQW7"/>
      <c r="OQX7"/>
      <c r="OQY7"/>
      <c r="OQZ7"/>
      <c r="ORA7"/>
      <c r="ORB7"/>
      <c r="ORC7"/>
      <c r="ORD7"/>
      <c r="ORE7"/>
      <c r="ORF7"/>
      <c r="ORG7"/>
      <c r="ORH7"/>
      <c r="ORI7"/>
      <c r="ORJ7"/>
      <c r="ORK7"/>
      <c r="ORL7"/>
      <c r="ORM7"/>
      <c r="ORN7"/>
      <c r="ORO7"/>
      <c r="ORP7"/>
      <c r="ORQ7"/>
      <c r="ORR7"/>
      <c r="ORS7"/>
      <c r="ORT7"/>
      <c r="ORU7"/>
      <c r="ORV7"/>
      <c r="ORW7"/>
      <c r="ORX7"/>
      <c r="ORY7"/>
      <c r="ORZ7"/>
      <c r="OSA7"/>
      <c r="OSB7"/>
      <c r="OSC7"/>
      <c r="OSD7"/>
      <c r="OSE7"/>
      <c r="OSF7"/>
      <c r="OSG7"/>
      <c r="OSH7"/>
      <c r="OSI7"/>
      <c r="OSJ7"/>
      <c r="OSK7"/>
      <c r="OSL7"/>
      <c r="OSM7"/>
      <c r="OSN7"/>
      <c r="OSO7"/>
      <c r="OSP7"/>
      <c r="OSQ7"/>
      <c r="OSR7"/>
      <c r="OSS7"/>
      <c r="OST7"/>
      <c r="OSU7"/>
      <c r="OSV7"/>
      <c r="OSW7"/>
      <c r="OSX7"/>
      <c r="OSY7"/>
      <c r="OSZ7"/>
      <c r="OTA7"/>
      <c r="OTB7"/>
      <c r="OTC7"/>
      <c r="OTD7"/>
      <c r="OTE7"/>
      <c r="OTF7"/>
      <c r="OTG7"/>
      <c r="OTH7"/>
      <c r="OTI7"/>
      <c r="OTJ7"/>
      <c r="OTK7"/>
      <c r="OTL7"/>
      <c r="OTM7"/>
      <c r="OTN7"/>
      <c r="OTO7"/>
      <c r="OTP7"/>
      <c r="OTQ7"/>
      <c r="OTR7"/>
      <c r="OTS7"/>
      <c r="OTT7"/>
      <c r="OTU7"/>
      <c r="OTV7"/>
      <c r="OTW7"/>
      <c r="OTX7"/>
      <c r="OTY7"/>
      <c r="OTZ7"/>
      <c r="OUA7"/>
      <c r="OUB7"/>
      <c r="OUC7"/>
      <c r="OUD7"/>
      <c r="OUE7"/>
      <c r="OUF7"/>
      <c r="OUG7"/>
      <c r="OUH7"/>
      <c r="OUI7"/>
      <c r="OUJ7"/>
      <c r="OUK7"/>
      <c r="OUL7"/>
      <c r="OUM7"/>
      <c r="OUN7"/>
      <c r="OUO7"/>
      <c r="OUP7"/>
      <c r="OUQ7"/>
      <c r="OUR7"/>
      <c r="OUS7"/>
      <c r="OUT7"/>
      <c r="OUU7"/>
      <c r="OUV7"/>
      <c r="OUW7"/>
      <c r="OUX7"/>
      <c r="OUY7"/>
      <c r="OUZ7"/>
      <c r="OVA7"/>
      <c r="OVB7"/>
      <c r="OVC7"/>
      <c r="OVD7"/>
      <c r="OVE7"/>
      <c r="OVF7"/>
      <c r="OVG7"/>
      <c r="OVH7"/>
      <c r="OVI7"/>
      <c r="OVJ7"/>
      <c r="OVK7"/>
      <c r="OVL7"/>
      <c r="OVM7"/>
      <c r="OVN7"/>
      <c r="OVO7"/>
      <c r="OVP7"/>
      <c r="OVQ7"/>
      <c r="OVR7"/>
      <c r="OVS7"/>
      <c r="OVT7"/>
      <c r="OVU7"/>
      <c r="OVV7"/>
      <c r="OVW7"/>
      <c r="OVX7"/>
      <c r="OVY7"/>
      <c r="OVZ7"/>
      <c r="OWA7"/>
      <c r="OWB7"/>
      <c r="OWC7"/>
      <c r="OWD7"/>
      <c r="OWE7"/>
      <c r="OWF7"/>
      <c r="OWG7"/>
      <c r="OWH7"/>
      <c r="OWI7"/>
      <c r="OWJ7"/>
      <c r="OWK7"/>
      <c r="OWL7"/>
      <c r="OWM7"/>
      <c r="OWN7"/>
      <c r="OWO7"/>
      <c r="OWP7"/>
      <c r="OWQ7"/>
      <c r="OWR7"/>
      <c r="OWS7"/>
      <c r="OWT7"/>
      <c r="OWU7"/>
      <c r="OWV7"/>
      <c r="OWW7"/>
      <c r="OWX7"/>
      <c r="OWY7"/>
      <c r="OWZ7"/>
      <c r="OXA7"/>
      <c r="OXB7"/>
      <c r="OXC7"/>
      <c r="OXD7"/>
      <c r="OXE7"/>
      <c r="OXF7"/>
      <c r="OXG7"/>
      <c r="OXH7"/>
      <c r="OXI7"/>
      <c r="OXJ7"/>
      <c r="OXK7"/>
      <c r="OXL7"/>
      <c r="OXM7"/>
      <c r="OXN7"/>
      <c r="OXO7"/>
      <c r="OXP7"/>
      <c r="OXQ7"/>
      <c r="OXR7"/>
      <c r="OXS7"/>
      <c r="OXT7"/>
      <c r="OXU7"/>
      <c r="OXV7"/>
      <c r="OXW7"/>
      <c r="OXX7"/>
      <c r="OXY7"/>
      <c r="OXZ7"/>
      <c r="OYA7"/>
      <c r="OYB7"/>
      <c r="OYC7"/>
      <c r="OYD7"/>
      <c r="OYE7"/>
      <c r="OYF7"/>
      <c r="OYG7"/>
      <c r="OYH7"/>
      <c r="OYI7"/>
      <c r="OYJ7"/>
      <c r="OYK7"/>
      <c r="OYL7"/>
      <c r="OYM7"/>
      <c r="OYN7"/>
      <c r="OYO7"/>
      <c r="OYP7"/>
      <c r="OYQ7"/>
      <c r="OYR7"/>
      <c r="OYS7"/>
      <c r="OYT7"/>
      <c r="OYU7"/>
      <c r="OYV7"/>
      <c r="OYW7"/>
      <c r="OYX7"/>
      <c r="OYY7"/>
      <c r="OYZ7"/>
      <c r="OZA7"/>
      <c r="OZB7"/>
      <c r="OZC7"/>
      <c r="OZD7"/>
      <c r="OZE7"/>
      <c r="OZF7"/>
      <c r="OZG7"/>
      <c r="OZH7"/>
      <c r="OZI7"/>
      <c r="OZJ7"/>
      <c r="OZK7"/>
      <c r="OZL7"/>
      <c r="OZM7"/>
      <c r="OZN7"/>
      <c r="OZO7"/>
      <c r="OZP7"/>
      <c r="OZQ7"/>
      <c r="OZR7"/>
      <c r="OZS7"/>
      <c r="OZT7"/>
      <c r="OZU7"/>
      <c r="OZV7"/>
      <c r="OZW7"/>
      <c r="OZX7"/>
      <c r="OZY7"/>
      <c r="OZZ7"/>
      <c r="PAA7"/>
      <c r="PAB7"/>
      <c r="PAC7"/>
      <c r="PAD7"/>
      <c r="PAE7"/>
      <c r="PAF7"/>
      <c r="PAG7"/>
      <c r="PAH7"/>
      <c r="PAI7"/>
      <c r="PAJ7"/>
      <c r="PAK7"/>
      <c r="PAL7"/>
      <c r="PAM7"/>
      <c r="PAN7"/>
      <c r="PAO7"/>
      <c r="PAP7"/>
      <c r="PAQ7"/>
      <c r="PAR7"/>
      <c r="PAS7"/>
      <c r="PAT7"/>
      <c r="PAU7"/>
      <c r="PAV7"/>
      <c r="PAW7"/>
      <c r="PAX7"/>
      <c r="PAY7"/>
      <c r="PAZ7"/>
      <c r="PBA7"/>
      <c r="PBB7"/>
      <c r="PBC7"/>
      <c r="PBD7"/>
      <c r="PBE7"/>
      <c r="PBF7"/>
      <c r="PBG7"/>
      <c r="PBH7"/>
      <c r="PBI7"/>
      <c r="PBJ7"/>
      <c r="PBK7"/>
      <c r="PBL7"/>
      <c r="PBM7"/>
      <c r="PBN7"/>
      <c r="PBO7"/>
      <c r="PBP7"/>
      <c r="PBQ7"/>
      <c r="PBR7"/>
      <c r="PBS7"/>
      <c r="PBT7"/>
      <c r="PBU7"/>
      <c r="PBV7"/>
      <c r="PBW7"/>
      <c r="PBX7"/>
      <c r="PBY7"/>
      <c r="PBZ7"/>
      <c r="PCA7"/>
      <c r="PCB7"/>
      <c r="PCC7"/>
      <c r="PCD7"/>
      <c r="PCE7"/>
      <c r="PCF7"/>
      <c r="PCG7"/>
      <c r="PCH7"/>
      <c r="PCI7"/>
      <c r="PCJ7"/>
      <c r="PCK7"/>
      <c r="PCL7"/>
      <c r="PCM7"/>
      <c r="PCN7"/>
      <c r="PCO7"/>
      <c r="PCP7"/>
      <c r="PCQ7"/>
      <c r="PCR7"/>
      <c r="PCS7"/>
      <c r="PCT7"/>
      <c r="PCU7"/>
      <c r="PCV7"/>
      <c r="PCW7"/>
      <c r="PCX7"/>
      <c r="PCY7"/>
      <c r="PCZ7"/>
      <c r="PDA7"/>
      <c r="PDB7"/>
      <c r="PDC7"/>
      <c r="PDD7"/>
      <c r="PDE7"/>
      <c r="PDF7"/>
      <c r="PDG7"/>
      <c r="PDH7"/>
      <c r="PDI7"/>
      <c r="PDJ7"/>
      <c r="PDK7"/>
      <c r="PDL7"/>
      <c r="PDM7"/>
      <c r="PDN7"/>
      <c r="PDO7"/>
      <c r="PDP7"/>
      <c r="PDQ7"/>
      <c r="PDR7"/>
      <c r="PDS7"/>
      <c r="PDT7"/>
      <c r="PDU7"/>
      <c r="PDV7"/>
      <c r="PDW7"/>
      <c r="PDX7"/>
      <c r="PDY7"/>
      <c r="PDZ7"/>
      <c r="PEA7"/>
      <c r="PEB7"/>
      <c r="PEC7"/>
      <c r="PED7"/>
      <c r="PEE7"/>
      <c r="PEF7"/>
      <c r="PEG7"/>
      <c r="PEH7"/>
      <c r="PEI7"/>
      <c r="PEJ7"/>
      <c r="PEK7"/>
      <c r="PEL7"/>
      <c r="PEM7"/>
      <c r="PEN7"/>
      <c r="PEO7"/>
      <c r="PEP7"/>
      <c r="PEQ7"/>
      <c r="PER7"/>
      <c r="PES7"/>
      <c r="PET7"/>
      <c r="PEU7"/>
      <c r="PEV7"/>
      <c r="PEW7"/>
      <c r="PEX7"/>
      <c r="PEY7"/>
      <c r="PEZ7"/>
      <c r="PFA7"/>
      <c r="PFB7"/>
      <c r="PFC7"/>
      <c r="PFD7"/>
      <c r="PFE7"/>
      <c r="PFF7"/>
      <c r="PFG7"/>
      <c r="PFH7"/>
      <c r="PFI7"/>
      <c r="PFJ7"/>
      <c r="PFK7"/>
      <c r="PFL7"/>
      <c r="PFM7"/>
      <c r="PFN7"/>
      <c r="PFO7"/>
      <c r="PFP7"/>
      <c r="PFQ7"/>
      <c r="PFR7"/>
      <c r="PFS7"/>
      <c r="PFT7"/>
      <c r="PFU7"/>
      <c r="PFV7"/>
      <c r="PFW7"/>
      <c r="PFX7"/>
      <c r="PFY7"/>
      <c r="PFZ7"/>
      <c r="PGA7"/>
      <c r="PGB7"/>
      <c r="PGC7"/>
      <c r="PGD7"/>
      <c r="PGE7"/>
      <c r="PGF7"/>
      <c r="PGG7"/>
      <c r="PGH7"/>
      <c r="PGI7"/>
      <c r="PGJ7"/>
      <c r="PGK7"/>
      <c r="PGL7"/>
      <c r="PGM7"/>
      <c r="PGN7"/>
      <c r="PGO7"/>
      <c r="PGP7"/>
      <c r="PGQ7"/>
      <c r="PGR7"/>
      <c r="PGS7"/>
      <c r="PGT7"/>
      <c r="PGU7"/>
      <c r="PGV7"/>
      <c r="PGW7"/>
      <c r="PGX7"/>
      <c r="PGY7"/>
      <c r="PGZ7"/>
      <c r="PHA7"/>
      <c r="PHB7"/>
      <c r="PHC7"/>
      <c r="PHD7"/>
      <c r="PHE7"/>
      <c r="PHF7"/>
      <c r="PHG7"/>
      <c r="PHH7"/>
      <c r="PHI7"/>
      <c r="PHJ7"/>
      <c r="PHK7"/>
      <c r="PHL7"/>
      <c r="PHM7"/>
      <c r="PHN7"/>
      <c r="PHO7"/>
      <c r="PHP7"/>
      <c r="PHQ7"/>
      <c r="PHR7"/>
      <c r="PHS7"/>
      <c r="PHT7"/>
      <c r="PHU7"/>
      <c r="PHV7"/>
      <c r="PHW7"/>
      <c r="PHX7"/>
      <c r="PHY7"/>
      <c r="PHZ7"/>
      <c r="PIA7"/>
      <c r="PIB7"/>
      <c r="PIC7"/>
      <c r="PID7"/>
      <c r="PIE7"/>
      <c r="PIF7"/>
      <c r="PIG7"/>
      <c r="PIH7"/>
      <c r="PII7"/>
      <c r="PIJ7"/>
      <c r="PIK7"/>
      <c r="PIL7"/>
      <c r="PIM7"/>
      <c r="PIN7"/>
      <c r="PIO7"/>
      <c r="PIP7"/>
      <c r="PIQ7"/>
      <c r="PIR7"/>
      <c r="PIS7"/>
      <c r="PIT7"/>
      <c r="PIU7"/>
      <c r="PIV7"/>
      <c r="PIW7"/>
      <c r="PIX7"/>
      <c r="PIY7"/>
      <c r="PIZ7"/>
      <c r="PJA7"/>
      <c r="PJB7"/>
      <c r="PJC7"/>
      <c r="PJD7"/>
      <c r="PJE7"/>
      <c r="PJF7"/>
      <c r="PJG7"/>
      <c r="PJH7"/>
      <c r="PJI7"/>
      <c r="PJJ7"/>
      <c r="PJK7"/>
      <c r="PJL7"/>
      <c r="PJM7"/>
      <c r="PJN7"/>
      <c r="PJO7"/>
      <c r="PJP7"/>
      <c r="PJQ7"/>
      <c r="PJR7"/>
      <c r="PJS7"/>
      <c r="PJT7"/>
      <c r="PJU7"/>
      <c r="PJV7"/>
      <c r="PJW7"/>
      <c r="PJX7"/>
      <c r="PJY7"/>
      <c r="PJZ7"/>
      <c r="PKA7"/>
      <c r="PKB7"/>
      <c r="PKC7"/>
      <c r="PKD7"/>
      <c r="PKE7"/>
      <c r="PKF7"/>
      <c r="PKG7"/>
      <c r="PKH7"/>
      <c r="PKI7"/>
      <c r="PKJ7"/>
      <c r="PKK7"/>
      <c r="PKL7"/>
      <c r="PKM7"/>
      <c r="PKN7"/>
      <c r="PKO7"/>
      <c r="PKP7"/>
      <c r="PKQ7"/>
      <c r="PKR7"/>
      <c r="PKS7"/>
      <c r="PKT7"/>
      <c r="PKU7"/>
      <c r="PKV7"/>
      <c r="PKW7"/>
      <c r="PKX7"/>
      <c r="PKY7"/>
      <c r="PKZ7"/>
      <c r="PLA7"/>
      <c r="PLB7"/>
      <c r="PLC7"/>
      <c r="PLD7"/>
      <c r="PLE7"/>
      <c r="PLF7"/>
      <c r="PLG7"/>
      <c r="PLH7"/>
      <c r="PLI7"/>
      <c r="PLJ7"/>
      <c r="PLK7"/>
      <c r="PLL7"/>
      <c r="PLM7"/>
      <c r="PLN7"/>
      <c r="PLO7"/>
      <c r="PLP7"/>
      <c r="PLQ7"/>
      <c r="PLR7"/>
      <c r="PLS7"/>
      <c r="PLT7"/>
      <c r="PLU7"/>
      <c r="PLV7"/>
      <c r="PLW7"/>
      <c r="PLX7"/>
      <c r="PLY7"/>
      <c r="PLZ7"/>
      <c r="PMA7"/>
      <c r="PMB7"/>
      <c r="PMC7"/>
      <c r="PMD7"/>
      <c r="PME7"/>
      <c r="PMF7"/>
      <c r="PMG7"/>
      <c r="PMH7"/>
      <c r="PMI7"/>
      <c r="PMJ7"/>
      <c r="PMK7"/>
      <c r="PML7"/>
      <c r="PMM7"/>
      <c r="PMN7"/>
      <c r="PMO7"/>
      <c r="PMP7"/>
      <c r="PMQ7"/>
      <c r="PMR7"/>
      <c r="PMS7"/>
      <c r="PMT7"/>
      <c r="PMU7"/>
      <c r="PMV7"/>
      <c r="PMW7"/>
      <c r="PMX7"/>
      <c r="PMY7"/>
      <c r="PMZ7"/>
      <c r="PNA7"/>
      <c r="PNB7"/>
      <c r="PNC7"/>
      <c r="PND7"/>
      <c r="PNE7"/>
      <c r="PNF7"/>
      <c r="PNG7"/>
      <c r="PNH7"/>
      <c r="PNI7"/>
      <c r="PNJ7"/>
      <c r="PNK7"/>
      <c r="PNL7"/>
      <c r="PNM7"/>
      <c r="PNN7"/>
      <c r="PNO7"/>
      <c r="PNP7"/>
      <c r="PNQ7"/>
      <c r="PNR7"/>
      <c r="PNS7"/>
      <c r="PNT7"/>
      <c r="PNU7"/>
      <c r="PNV7"/>
      <c r="PNW7"/>
      <c r="PNX7"/>
      <c r="PNY7"/>
      <c r="PNZ7"/>
      <c r="POA7"/>
      <c r="POB7"/>
      <c r="POC7"/>
      <c r="POD7"/>
      <c r="POE7"/>
      <c r="POF7"/>
      <c r="POG7"/>
      <c r="POH7"/>
      <c r="POI7"/>
      <c r="POJ7"/>
      <c r="POK7"/>
      <c r="POL7"/>
      <c r="POM7"/>
      <c r="PON7"/>
      <c r="POO7"/>
      <c r="POP7"/>
      <c r="POQ7"/>
      <c r="POR7"/>
      <c r="POS7"/>
      <c r="POT7"/>
      <c r="POU7"/>
      <c r="POV7"/>
      <c r="POW7"/>
      <c r="POX7"/>
      <c r="POY7"/>
      <c r="POZ7"/>
      <c r="PPA7"/>
      <c r="PPB7"/>
      <c r="PPC7"/>
      <c r="PPD7"/>
      <c r="PPE7"/>
      <c r="PPF7"/>
      <c r="PPG7"/>
      <c r="PPH7"/>
      <c r="PPI7"/>
      <c r="PPJ7"/>
      <c r="PPK7"/>
      <c r="PPL7"/>
      <c r="PPM7"/>
      <c r="PPN7"/>
      <c r="PPO7"/>
      <c r="PPP7"/>
      <c r="PPQ7"/>
      <c r="PPR7"/>
      <c r="PPS7"/>
      <c r="PPT7"/>
      <c r="PPU7"/>
      <c r="PPV7"/>
      <c r="PPW7"/>
      <c r="PPX7"/>
      <c r="PPY7"/>
      <c r="PPZ7"/>
      <c r="PQA7"/>
      <c r="PQB7"/>
      <c r="PQC7"/>
      <c r="PQD7"/>
      <c r="PQE7"/>
      <c r="PQF7"/>
      <c r="PQG7"/>
      <c r="PQH7"/>
      <c r="PQI7"/>
      <c r="PQJ7"/>
      <c r="PQK7"/>
      <c r="PQL7"/>
      <c r="PQM7"/>
      <c r="PQN7"/>
      <c r="PQO7"/>
      <c r="PQP7"/>
      <c r="PQQ7"/>
      <c r="PQR7"/>
      <c r="PQS7"/>
      <c r="PQT7"/>
      <c r="PQU7"/>
      <c r="PQV7"/>
      <c r="PQW7"/>
      <c r="PQX7"/>
      <c r="PQY7"/>
      <c r="PQZ7"/>
      <c r="PRA7"/>
      <c r="PRB7"/>
      <c r="PRC7"/>
      <c r="PRD7"/>
      <c r="PRE7"/>
      <c r="PRF7"/>
      <c r="PRG7"/>
      <c r="PRH7"/>
      <c r="PRI7"/>
      <c r="PRJ7"/>
      <c r="PRK7"/>
      <c r="PRL7"/>
      <c r="PRM7"/>
      <c r="PRN7"/>
      <c r="PRO7"/>
      <c r="PRP7"/>
      <c r="PRQ7"/>
      <c r="PRR7"/>
      <c r="PRS7"/>
      <c r="PRT7"/>
      <c r="PRU7"/>
      <c r="PRV7"/>
      <c r="PRW7"/>
      <c r="PRX7"/>
      <c r="PRY7"/>
      <c r="PRZ7"/>
      <c r="PSA7"/>
      <c r="PSB7"/>
      <c r="PSC7"/>
      <c r="PSD7"/>
      <c r="PSE7"/>
      <c r="PSF7"/>
      <c r="PSG7"/>
      <c r="PSH7"/>
      <c r="PSI7"/>
      <c r="PSJ7"/>
      <c r="PSK7"/>
      <c r="PSL7"/>
      <c r="PSM7"/>
      <c r="PSN7"/>
      <c r="PSO7"/>
      <c r="PSP7"/>
      <c r="PSQ7"/>
      <c r="PSR7"/>
      <c r="PSS7"/>
      <c r="PST7"/>
      <c r="PSU7"/>
      <c r="PSV7"/>
      <c r="PSW7"/>
      <c r="PSX7"/>
      <c r="PSY7"/>
      <c r="PSZ7"/>
      <c r="PTA7"/>
      <c r="PTB7"/>
      <c r="PTC7"/>
      <c r="PTD7"/>
      <c r="PTE7"/>
      <c r="PTF7"/>
      <c r="PTG7"/>
      <c r="PTH7"/>
      <c r="PTI7"/>
      <c r="PTJ7"/>
      <c r="PTK7"/>
      <c r="PTL7"/>
      <c r="PTM7"/>
      <c r="PTN7"/>
      <c r="PTO7"/>
      <c r="PTP7"/>
      <c r="PTQ7"/>
      <c r="PTR7"/>
      <c r="PTS7"/>
      <c r="PTT7"/>
      <c r="PTU7"/>
      <c r="PTV7"/>
      <c r="PTW7"/>
      <c r="PTX7"/>
      <c r="PTY7"/>
      <c r="PTZ7"/>
      <c r="PUA7"/>
      <c r="PUB7"/>
      <c r="PUC7"/>
      <c r="PUD7"/>
      <c r="PUE7"/>
      <c r="PUF7"/>
      <c r="PUG7"/>
      <c r="PUH7"/>
      <c r="PUI7"/>
      <c r="PUJ7"/>
      <c r="PUK7"/>
      <c r="PUL7"/>
      <c r="PUM7"/>
      <c r="PUN7"/>
      <c r="PUO7"/>
      <c r="PUP7"/>
      <c r="PUQ7"/>
      <c r="PUR7"/>
      <c r="PUS7"/>
      <c r="PUT7"/>
      <c r="PUU7"/>
      <c r="PUV7"/>
      <c r="PUW7"/>
      <c r="PUX7"/>
      <c r="PUY7"/>
      <c r="PUZ7"/>
      <c r="PVA7"/>
      <c r="PVB7"/>
      <c r="PVC7"/>
      <c r="PVD7"/>
      <c r="PVE7"/>
      <c r="PVF7"/>
      <c r="PVG7"/>
      <c r="PVH7"/>
      <c r="PVI7"/>
      <c r="PVJ7"/>
      <c r="PVK7"/>
      <c r="PVL7"/>
      <c r="PVM7"/>
      <c r="PVN7"/>
      <c r="PVO7"/>
      <c r="PVP7"/>
      <c r="PVQ7"/>
      <c r="PVR7"/>
      <c r="PVS7"/>
      <c r="PVT7"/>
      <c r="PVU7"/>
      <c r="PVV7"/>
      <c r="PVW7"/>
      <c r="PVX7"/>
      <c r="PVY7"/>
      <c r="PVZ7"/>
      <c r="PWA7"/>
      <c r="PWB7"/>
      <c r="PWC7"/>
      <c r="PWD7"/>
      <c r="PWE7"/>
      <c r="PWF7"/>
      <c r="PWG7"/>
      <c r="PWH7"/>
      <c r="PWI7"/>
      <c r="PWJ7"/>
      <c r="PWK7"/>
      <c r="PWL7"/>
      <c r="PWM7"/>
      <c r="PWN7"/>
      <c r="PWO7"/>
      <c r="PWP7"/>
      <c r="PWQ7"/>
      <c r="PWR7"/>
      <c r="PWS7"/>
      <c r="PWT7"/>
      <c r="PWU7"/>
      <c r="PWV7"/>
      <c r="PWW7"/>
      <c r="PWX7"/>
      <c r="PWY7"/>
      <c r="PWZ7"/>
      <c r="PXA7"/>
      <c r="PXB7"/>
      <c r="PXC7"/>
      <c r="PXD7"/>
      <c r="PXE7"/>
      <c r="PXF7"/>
      <c r="PXG7"/>
      <c r="PXH7"/>
      <c r="PXI7"/>
      <c r="PXJ7"/>
      <c r="PXK7"/>
      <c r="PXL7"/>
      <c r="PXM7"/>
      <c r="PXN7"/>
      <c r="PXO7"/>
      <c r="PXP7"/>
      <c r="PXQ7"/>
      <c r="PXR7"/>
      <c r="PXS7"/>
      <c r="PXT7"/>
      <c r="PXU7"/>
      <c r="PXV7"/>
      <c r="PXW7"/>
      <c r="PXX7"/>
      <c r="PXY7"/>
      <c r="PXZ7"/>
      <c r="PYA7"/>
      <c r="PYB7"/>
      <c r="PYC7"/>
      <c r="PYD7"/>
      <c r="PYE7"/>
      <c r="PYF7"/>
      <c r="PYG7"/>
      <c r="PYH7"/>
      <c r="PYI7"/>
      <c r="PYJ7"/>
      <c r="PYK7"/>
      <c r="PYL7"/>
      <c r="PYM7"/>
      <c r="PYN7"/>
      <c r="PYO7"/>
      <c r="PYP7"/>
      <c r="PYQ7"/>
      <c r="PYR7"/>
      <c r="PYS7"/>
      <c r="PYT7"/>
      <c r="PYU7"/>
      <c r="PYV7"/>
      <c r="PYW7"/>
      <c r="PYX7"/>
      <c r="PYY7"/>
      <c r="PYZ7"/>
      <c r="PZA7"/>
      <c r="PZB7"/>
      <c r="PZC7"/>
      <c r="PZD7"/>
      <c r="PZE7"/>
      <c r="PZF7"/>
      <c r="PZG7"/>
      <c r="PZH7"/>
      <c r="PZI7"/>
      <c r="PZJ7"/>
      <c r="PZK7"/>
      <c r="PZL7"/>
      <c r="PZM7"/>
      <c r="PZN7"/>
      <c r="PZO7"/>
      <c r="PZP7"/>
      <c r="PZQ7"/>
      <c r="PZR7"/>
      <c r="PZS7"/>
      <c r="PZT7"/>
      <c r="PZU7"/>
      <c r="PZV7"/>
      <c r="PZW7"/>
      <c r="PZX7"/>
      <c r="PZY7"/>
      <c r="PZZ7"/>
      <c r="QAA7"/>
      <c r="QAB7"/>
      <c r="QAC7"/>
      <c r="QAD7"/>
      <c r="QAE7"/>
      <c r="QAF7"/>
      <c r="QAG7"/>
      <c r="QAH7"/>
      <c r="QAI7"/>
      <c r="QAJ7"/>
      <c r="QAK7"/>
      <c r="QAL7"/>
      <c r="QAM7"/>
      <c r="QAN7"/>
      <c r="QAO7"/>
      <c r="QAP7"/>
      <c r="QAQ7"/>
      <c r="QAR7"/>
      <c r="QAS7"/>
      <c r="QAT7"/>
      <c r="QAU7"/>
      <c r="QAV7"/>
      <c r="QAW7"/>
      <c r="QAX7"/>
      <c r="QAY7"/>
      <c r="QAZ7"/>
      <c r="QBA7"/>
      <c r="QBB7"/>
      <c r="QBC7"/>
      <c r="QBD7"/>
      <c r="QBE7"/>
      <c r="QBF7"/>
      <c r="QBG7"/>
      <c r="QBH7"/>
      <c r="QBI7"/>
      <c r="QBJ7"/>
      <c r="QBK7"/>
      <c r="QBL7"/>
      <c r="QBM7"/>
      <c r="QBN7"/>
      <c r="QBO7"/>
      <c r="QBP7"/>
      <c r="QBQ7"/>
      <c r="QBR7"/>
      <c r="QBS7"/>
      <c r="QBT7"/>
      <c r="QBU7"/>
      <c r="QBV7"/>
      <c r="QBW7"/>
      <c r="QBX7"/>
      <c r="QBY7"/>
      <c r="QBZ7"/>
      <c r="QCA7"/>
      <c r="QCB7"/>
      <c r="QCC7"/>
      <c r="QCD7"/>
      <c r="QCE7"/>
      <c r="QCF7"/>
      <c r="QCG7"/>
      <c r="QCH7"/>
      <c r="QCI7"/>
      <c r="QCJ7"/>
      <c r="QCK7"/>
      <c r="QCL7"/>
      <c r="QCM7"/>
      <c r="QCN7"/>
      <c r="QCO7"/>
      <c r="QCP7"/>
      <c r="QCQ7"/>
      <c r="QCR7"/>
      <c r="QCS7"/>
      <c r="QCT7"/>
      <c r="QCU7"/>
      <c r="QCV7"/>
      <c r="QCW7"/>
      <c r="QCX7"/>
      <c r="QCY7"/>
      <c r="QCZ7"/>
      <c r="QDA7"/>
      <c r="QDB7"/>
      <c r="QDC7"/>
      <c r="QDD7"/>
      <c r="QDE7"/>
      <c r="QDF7"/>
      <c r="QDG7"/>
      <c r="QDH7"/>
      <c r="QDI7"/>
      <c r="QDJ7"/>
      <c r="QDK7"/>
      <c r="QDL7"/>
      <c r="QDM7"/>
      <c r="QDN7"/>
      <c r="QDO7"/>
      <c r="QDP7"/>
      <c r="QDQ7"/>
      <c r="QDR7"/>
      <c r="QDS7"/>
      <c r="QDT7"/>
      <c r="QDU7"/>
      <c r="QDV7"/>
      <c r="QDW7"/>
      <c r="QDX7"/>
      <c r="QDY7"/>
      <c r="QDZ7"/>
      <c r="QEA7"/>
      <c r="QEB7"/>
      <c r="QEC7"/>
      <c r="QED7"/>
      <c r="QEE7"/>
      <c r="QEF7"/>
      <c r="QEG7"/>
      <c r="QEH7"/>
      <c r="QEI7"/>
      <c r="QEJ7"/>
      <c r="QEK7"/>
      <c r="QEL7"/>
      <c r="QEM7"/>
      <c r="QEN7"/>
      <c r="QEO7"/>
      <c r="QEP7"/>
      <c r="QEQ7"/>
      <c r="QER7"/>
      <c r="QES7"/>
      <c r="QET7"/>
      <c r="QEU7"/>
      <c r="QEV7"/>
      <c r="QEW7"/>
      <c r="QEX7"/>
      <c r="QEY7"/>
      <c r="QEZ7"/>
      <c r="QFA7"/>
      <c r="QFB7"/>
      <c r="QFC7"/>
      <c r="QFD7"/>
      <c r="QFE7"/>
      <c r="QFF7"/>
      <c r="QFG7"/>
      <c r="QFH7"/>
      <c r="QFI7"/>
      <c r="QFJ7"/>
      <c r="QFK7"/>
      <c r="QFL7"/>
      <c r="QFM7"/>
      <c r="QFN7"/>
      <c r="QFO7"/>
      <c r="QFP7"/>
      <c r="QFQ7"/>
      <c r="QFR7"/>
      <c r="QFS7"/>
      <c r="QFT7"/>
      <c r="QFU7"/>
      <c r="QFV7"/>
      <c r="QFW7"/>
      <c r="QFX7"/>
      <c r="QFY7"/>
      <c r="QFZ7"/>
      <c r="QGA7"/>
      <c r="QGB7"/>
      <c r="QGC7"/>
      <c r="QGD7"/>
      <c r="QGE7"/>
      <c r="QGF7"/>
      <c r="QGG7"/>
      <c r="QGH7"/>
      <c r="QGI7"/>
      <c r="QGJ7"/>
      <c r="QGK7"/>
      <c r="QGL7"/>
      <c r="QGM7"/>
      <c r="QGN7"/>
      <c r="QGO7"/>
      <c r="QGP7"/>
      <c r="QGQ7"/>
      <c r="QGR7"/>
      <c r="QGS7"/>
      <c r="QGT7"/>
      <c r="QGU7"/>
      <c r="QGV7"/>
      <c r="QGW7"/>
      <c r="QGX7"/>
      <c r="QGY7"/>
      <c r="QGZ7"/>
      <c r="QHA7"/>
      <c r="QHB7"/>
      <c r="QHC7"/>
      <c r="QHD7"/>
      <c r="QHE7"/>
      <c r="QHF7"/>
      <c r="QHG7"/>
      <c r="QHH7"/>
      <c r="QHI7"/>
      <c r="QHJ7"/>
      <c r="QHK7"/>
      <c r="QHL7"/>
      <c r="QHM7"/>
      <c r="QHN7"/>
      <c r="QHO7"/>
      <c r="QHP7"/>
      <c r="QHQ7"/>
      <c r="QHR7"/>
      <c r="QHS7"/>
      <c r="QHT7"/>
      <c r="QHU7"/>
      <c r="QHV7"/>
      <c r="QHW7"/>
      <c r="QHX7"/>
      <c r="QHY7"/>
      <c r="QHZ7"/>
      <c r="QIA7"/>
      <c r="QIB7"/>
      <c r="QIC7"/>
      <c r="QID7"/>
      <c r="QIE7"/>
      <c r="QIF7"/>
      <c r="QIG7"/>
      <c r="QIH7"/>
      <c r="QII7"/>
      <c r="QIJ7"/>
      <c r="QIK7"/>
      <c r="QIL7"/>
      <c r="QIM7"/>
      <c r="QIN7"/>
      <c r="QIO7"/>
      <c r="QIP7"/>
      <c r="QIQ7"/>
      <c r="QIR7"/>
      <c r="QIS7"/>
      <c r="QIT7"/>
      <c r="QIU7"/>
      <c r="QIV7"/>
      <c r="QIW7"/>
      <c r="QIX7"/>
      <c r="QIY7"/>
      <c r="QIZ7"/>
      <c r="QJA7"/>
      <c r="QJB7"/>
      <c r="QJC7"/>
      <c r="QJD7"/>
      <c r="QJE7"/>
      <c r="QJF7"/>
      <c r="QJG7"/>
      <c r="QJH7"/>
      <c r="QJI7"/>
      <c r="QJJ7"/>
      <c r="QJK7"/>
      <c r="QJL7"/>
      <c r="QJM7"/>
      <c r="QJN7"/>
      <c r="QJO7"/>
      <c r="QJP7"/>
      <c r="QJQ7"/>
      <c r="QJR7"/>
      <c r="QJS7"/>
      <c r="QJT7"/>
      <c r="QJU7"/>
      <c r="QJV7"/>
      <c r="QJW7"/>
      <c r="QJX7"/>
      <c r="QJY7"/>
      <c r="QJZ7"/>
      <c r="QKA7"/>
      <c r="QKB7"/>
      <c r="QKC7"/>
      <c r="QKD7"/>
      <c r="QKE7"/>
      <c r="QKF7"/>
      <c r="QKG7"/>
      <c r="QKH7"/>
      <c r="QKI7"/>
      <c r="QKJ7"/>
      <c r="QKK7"/>
      <c r="QKL7"/>
      <c r="QKM7"/>
      <c r="QKN7"/>
      <c r="QKO7"/>
      <c r="QKP7"/>
      <c r="QKQ7"/>
      <c r="QKR7"/>
      <c r="QKS7"/>
      <c r="QKT7"/>
      <c r="QKU7"/>
      <c r="QKV7"/>
      <c r="QKW7"/>
      <c r="QKX7"/>
      <c r="QKY7"/>
      <c r="QKZ7"/>
      <c r="QLA7"/>
      <c r="QLB7"/>
      <c r="QLC7"/>
      <c r="QLD7"/>
      <c r="QLE7"/>
      <c r="QLF7"/>
      <c r="QLG7"/>
      <c r="QLH7"/>
      <c r="QLI7"/>
      <c r="QLJ7"/>
      <c r="QLK7"/>
      <c r="QLL7"/>
      <c r="QLM7"/>
      <c r="QLN7"/>
      <c r="QLO7"/>
      <c r="QLP7"/>
      <c r="QLQ7"/>
      <c r="QLR7"/>
      <c r="QLS7"/>
      <c r="QLT7"/>
      <c r="QLU7"/>
      <c r="QLV7"/>
      <c r="QLW7"/>
      <c r="QLX7"/>
      <c r="QLY7"/>
      <c r="QLZ7"/>
      <c r="QMA7"/>
      <c r="QMB7"/>
      <c r="QMC7"/>
      <c r="QMD7"/>
      <c r="QME7"/>
      <c r="QMF7"/>
      <c r="QMG7"/>
      <c r="QMH7"/>
      <c r="QMI7"/>
      <c r="QMJ7"/>
      <c r="QMK7"/>
      <c r="QML7"/>
      <c r="QMM7"/>
      <c r="QMN7"/>
      <c r="QMO7"/>
      <c r="QMP7"/>
      <c r="QMQ7"/>
      <c r="QMR7"/>
      <c r="QMS7"/>
      <c r="QMT7"/>
      <c r="QMU7"/>
      <c r="QMV7"/>
      <c r="QMW7"/>
      <c r="QMX7"/>
      <c r="QMY7"/>
      <c r="QMZ7"/>
      <c r="QNA7"/>
      <c r="QNB7"/>
      <c r="QNC7"/>
      <c r="QND7"/>
      <c r="QNE7"/>
      <c r="QNF7"/>
      <c r="QNG7"/>
      <c r="QNH7"/>
      <c r="QNI7"/>
      <c r="QNJ7"/>
      <c r="QNK7"/>
      <c r="QNL7"/>
      <c r="QNM7"/>
      <c r="QNN7"/>
      <c r="QNO7"/>
      <c r="QNP7"/>
      <c r="QNQ7"/>
      <c r="QNR7"/>
      <c r="QNS7"/>
      <c r="QNT7"/>
      <c r="QNU7"/>
      <c r="QNV7"/>
      <c r="QNW7"/>
      <c r="QNX7"/>
      <c r="QNY7"/>
      <c r="QNZ7"/>
      <c r="QOA7"/>
      <c r="QOB7"/>
      <c r="QOC7"/>
      <c r="QOD7"/>
      <c r="QOE7"/>
      <c r="QOF7"/>
      <c r="QOG7"/>
      <c r="QOH7"/>
      <c r="QOI7"/>
      <c r="QOJ7"/>
      <c r="QOK7"/>
      <c r="QOL7"/>
      <c r="QOM7"/>
      <c r="QON7"/>
      <c r="QOO7"/>
      <c r="QOP7"/>
      <c r="QOQ7"/>
      <c r="QOR7"/>
      <c r="QOS7"/>
      <c r="QOT7"/>
      <c r="QOU7"/>
      <c r="QOV7"/>
      <c r="QOW7"/>
      <c r="QOX7"/>
      <c r="QOY7"/>
      <c r="QOZ7"/>
      <c r="QPA7"/>
      <c r="QPB7"/>
      <c r="QPC7"/>
      <c r="QPD7"/>
      <c r="QPE7"/>
      <c r="QPF7"/>
      <c r="QPG7"/>
      <c r="QPH7"/>
      <c r="QPI7"/>
      <c r="QPJ7"/>
      <c r="QPK7"/>
      <c r="QPL7"/>
      <c r="QPM7"/>
      <c r="QPN7"/>
      <c r="QPO7"/>
      <c r="QPP7"/>
      <c r="QPQ7"/>
      <c r="QPR7"/>
      <c r="QPS7"/>
      <c r="QPT7"/>
      <c r="QPU7"/>
      <c r="QPV7"/>
      <c r="QPW7"/>
      <c r="QPX7"/>
      <c r="QPY7"/>
      <c r="QPZ7"/>
      <c r="QQA7"/>
      <c r="QQB7"/>
      <c r="QQC7"/>
      <c r="QQD7"/>
      <c r="QQE7"/>
      <c r="QQF7"/>
      <c r="QQG7"/>
      <c r="QQH7"/>
      <c r="QQI7"/>
      <c r="QQJ7"/>
      <c r="QQK7"/>
      <c r="QQL7"/>
      <c r="QQM7"/>
      <c r="QQN7"/>
      <c r="QQO7"/>
      <c r="QQP7"/>
      <c r="QQQ7"/>
      <c r="QQR7"/>
      <c r="QQS7"/>
      <c r="QQT7"/>
      <c r="QQU7"/>
      <c r="QQV7"/>
      <c r="QQW7"/>
      <c r="QQX7"/>
      <c r="QQY7"/>
      <c r="QQZ7"/>
      <c r="QRA7"/>
      <c r="QRB7"/>
      <c r="QRC7"/>
      <c r="QRD7"/>
      <c r="QRE7"/>
      <c r="QRF7"/>
      <c r="QRG7"/>
      <c r="QRH7"/>
      <c r="QRI7"/>
      <c r="QRJ7"/>
      <c r="QRK7"/>
      <c r="QRL7"/>
      <c r="QRM7"/>
      <c r="QRN7"/>
      <c r="QRO7"/>
      <c r="QRP7"/>
      <c r="QRQ7"/>
      <c r="QRR7"/>
      <c r="QRS7"/>
      <c r="QRT7"/>
      <c r="QRU7"/>
      <c r="QRV7"/>
      <c r="QRW7"/>
      <c r="QRX7"/>
      <c r="QRY7"/>
      <c r="QRZ7"/>
      <c r="QSA7"/>
      <c r="QSB7"/>
      <c r="QSC7"/>
      <c r="QSD7"/>
      <c r="QSE7"/>
      <c r="QSF7"/>
      <c r="QSG7"/>
      <c r="QSH7"/>
      <c r="QSI7"/>
      <c r="QSJ7"/>
      <c r="QSK7"/>
      <c r="QSL7"/>
      <c r="QSM7"/>
      <c r="QSN7"/>
      <c r="QSO7"/>
      <c r="QSP7"/>
      <c r="QSQ7"/>
      <c r="QSR7"/>
      <c r="QSS7"/>
      <c r="QST7"/>
      <c r="QSU7"/>
      <c r="QSV7"/>
      <c r="QSW7"/>
      <c r="QSX7"/>
      <c r="QSY7"/>
      <c r="QSZ7"/>
      <c r="QTA7"/>
      <c r="QTB7"/>
      <c r="QTC7"/>
      <c r="QTD7"/>
      <c r="QTE7"/>
      <c r="QTF7"/>
      <c r="QTG7"/>
      <c r="QTH7"/>
      <c r="QTI7"/>
      <c r="QTJ7"/>
      <c r="QTK7"/>
      <c r="QTL7"/>
      <c r="QTM7"/>
      <c r="QTN7"/>
      <c r="QTO7"/>
      <c r="QTP7"/>
      <c r="QTQ7"/>
      <c r="QTR7"/>
      <c r="QTS7"/>
      <c r="QTT7"/>
      <c r="QTU7"/>
      <c r="QTV7"/>
      <c r="QTW7"/>
      <c r="QTX7"/>
      <c r="QTY7"/>
      <c r="QTZ7"/>
      <c r="QUA7"/>
      <c r="QUB7"/>
      <c r="QUC7"/>
      <c r="QUD7"/>
      <c r="QUE7"/>
      <c r="QUF7"/>
      <c r="QUG7"/>
      <c r="QUH7"/>
      <c r="QUI7"/>
      <c r="QUJ7"/>
      <c r="QUK7"/>
      <c r="QUL7"/>
      <c r="QUM7"/>
      <c r="QUN7"/>
      <c r="QUO7"/>
      <c r="QUP7"/>
      <c r="QUQ7"/>
      <c r="QUR7"/>
      <c r="QUS7"/>
      <c r="QUT7"/>
      <c r="QUU7"/>
      <c r="QUV7"/>
      <c r="QUW7"/>
      <c r="QUX7"/>
      <c r="QUY7"/>
      <c r="QUZ7"/>
      <c r="QVA7"/>
      <c r="QVB7"/>
      <c r="QVC7"/>
      <c r="QVD7"/>
      <c r="QVE7"/>
      <c r="QVF7"/>
      <c r="QVG7"/>
      <c r="QVH7"/>
      <c r="QVI7"/>
      <c r="QVJ7"/>
      <c r="QVK7"/>
      <c r="QVL7"/>
      <c r="QVM7"/>
      <c r="QVN7"/>
      <c r="QVO7"/>
      <c r="QVP7"/>
      <c r="QVQ7"/>
      <c r="QVR7"/>
      <c r="QVS7"/>
      <c r="QVT7"/>
      <c r="QVU7"/>
      <c r="QVV7"/>
      <c r="QVW7"/>
      <c r="QVX7"/>
      <c r="QVY7"/>
      <c r="QVZ7"/>
      <c r="QWA7"/>
      <c r="QWB7"/>
      <c r="QWC7"/>
      <c r="QWD7"/>
      <c r="QWE7"/>
      <c r="QWF7"/>
      <c r="QWG7"/>
      <c r="QWH7"/>
      <c r="QWI7"/>
      <c r="QWJ7"/>
      <c r="QWK7"/>
      <c r="QWL7"/>
      <c r="QWM7"/>
      <c r="QWN7"/>
      <c r="QWO7"/>
      <c r="QWP7"/>
      <c r="QWQ7"/>
      <c r="QWR7"/>
      <c r="QWS7"/>
      <c r="QWT7"/>
      <c r="QWU7"/>
      <c r="QWV7"/>
      <c r="QWW7"/>
      <c r="QWX7"/>
      <c r="QWY7"/>
      <c r="QWZ7"/>
      <c r="QXA7"/>
      <c r="QXB7"/>
      <c r="QXC7"/>
      <c r="QXD7"/>
      <c r="QXE7"/>
      <c r="QXF7"/>
      <c r="QXG7"/>
      <c r="QXH7"/>
      <c r="QXI7"/>
      <c r="QXJ7"/>
      <c r="QXK7"/>
      <c r="QXL7"/>
      <c r="QXM7"/>
      <c r="QXN7"/>
      <c r="QXO7"/>
      <c r="QXP7"/>
      <c r="QXQ7"/>
      <c r="QXR7"/>
      <c r="QXS7"/>
      <c r="QXT7"/>
      <c r="QXU7"/>
      <c r="QXV7"/>
      <c r="QXW7"/>
      <c r="QXX7"/>
      <c r="QXY7"/>
      <c r="QXZ7"/>
      <c r="QYA7"/>
      <c r="QYB7"/>
      <c r="QYC7"/>
      <c r="QYD7"/>
      <c r="QYE7"/>
      <c r="QYF7"/>
      <c r="QYG7"/>
      <c r="QYH7"/>
      <c r="QYI7"/>
      <c r="QYJ7"/>
      <c r="QYK7"/>
      <c r="QYL7"/>
      <c r="QYM7"/>
      <c r="QYN7"/>
      <c r="QYO7"/>
      <c r="QYP7"/>
      <c r="QYQ7"/>
      <c r="QYR7"/>
      <c r="QYS7"/>
      <c r="QYT7"/>
      <c r="QYU7"/>
      <c r="QYV7"/>
      <c r="QYW7"/>
      <c r="QYX7"/>
      <c r="QYY7"/>
      <c r="QYZ7"/>
      <c r="QZA7"/>
      <c r="QZB7"/>
      <c r="QZC7"/>
      <c r="QZD7"/>
      <c r="QZE7"/>
      <c r="QZF7"/>
      <c r="QZG7"/>
      <c r="QZH7"/>
      <c r="QZI7"/>
      <c r="QZJ7"/>
      <c r="QZK7"/>
      <c r="QZL7"/>
      <c r="QZM7"/>
      <c r="QZN7"/>
      <c r="QZO7"/>
      <c r="QZP7"/>
      <c r="QZQ7"/>
      <c r="QZR7"/>
      <c r="QZS7"/>
      <c r="QZT7"/>
      <c r="QZU7"/>
      <c r="QZV7"/>
      <c r="QZW7"/>
      <c r="QZX7"/>
      <c r="QZY7"/>
      <c r="QZZ7"/>
      <c r="RAA7"/>
      <c r="RAB7"/>
      <c r="RAC7"/>
      <c r="RAD7"/>
      <c r="RAE7"/>
      <c r="RAF7"/>
      <c r="RAG7"/>
      <c r="RAH7"/>
      <c r="RAI7"/>
      <c r="RAJ7"/>
      <c r="RAK7"/>
      <c r="RAL7"/>
      <c r="RAM7"/>
      <c r="RAN7"/>
      <c r="RAO7"/>
      <c r="RAP7"/>
      <c r="RAQ7"/>
      <c r="RAR7"/>
      <c r="RAS7"/>
      <c r="RAT7"/>
      <c r="RAU7"/>
      <c r="RAV7"/>
      <c r="RAW7"/>
      <c r="RAX7"/>
      <c r="RAY7"/>
      <c r="RAZ7"/>
      <c r="RBA7"/>
      <c r="RBB7"/>
      <c r="RBC7"/>
      <c r="RBD7"/>
      <c r="RBE7"/>
      <c r="RBF7"/>
      <c r="RBG7"/>
      <c r="RBH7"/>
      <c r="RBI7"/>
      <c r="RBJ7"/>
      <c r="RBK7"/>
      <c r="RBL7"/>
      <c r="RBM7"/>
      <c r="RBN7"/>
      <c r="RBO7"/>
      <c r="RBP7"/>
      <c r="RBQ7"/>
      <c r="RBR7"/>
      <c r="RBS7"/>
      <c r="RBT7"/>
      <c r="RBU7"/>
      <c r="RBV7"/>
      <c r="RBW7"/>
      <c r="RBX7"/>
      <c r="RBY7"/>
      <c r="RBZ7"/>
      <c r="RCA7"/>
      <c r="RCB7"/>
      <c r="RCC7"/>
      <c r="RCD7"/>
      <c r="RCE7"/>
      <c r="RCF7"/>
      <c r="RCG7"/>
      <c r="RCH7"/>
      <c r="RCI7"/>
      <c r="RCJ7"/>
      <c r="RCK7"/>
      <c r="RCL7"/>
      <c r="RCM7"/>
      <c r="RCN7"/>
      <c r="RCO7"/>
      <c r="RCP7"/>
      <c r="RCQ7"/>
      <c r="RCR7"/>
      <c r="RCS7"/>
      <c r="RCT7"/>
      <c r="RCU7"/>
      <c r="RCV7"/>
      <c r="RCW7"/>
      <c r="RCX7"/>
      <c r="RCY7"/>
      <c r="RCZ7"/>
      <c r="RDA7"/>
      <c r="RDB7"/>
      <c r="RDC7"/>
      <c r="RDD7"/>
      <c r="RDE7"/>
      <c r="RDF7"/>
      <c r="RDG7"/>
      <c r="RDH7"/>
      <c r="RDI7"/>
      <c r="RDJ7"/>
      <c r="RDK7"/>
      <c r="RDL7"/>
      <c r="RDM7"/>
      <c r="RDN7"/>
      <c r="RDO7"/>
      <c r="RDP7"/>
      <c r="RDQ7"/>
      <c r="RDR7"/>
      <c r="RDS7"/>
      <c r="RDT7"/>
      <c r="RDU7"/>
      <c r="RDV7"/>
      <c r="RDW7"/>
      <c r="RDX7"/>
      <c r="RDY7"/>
      <c r="RDZ7"/>
      <c r="REA7"/>
      <c r="REB7"/>
      <c r="REC7"/>
      <c r="RED7"/>
      <c r="REE7"/>
      <c r="REF7"/>
      <c r="REG7"/>
      <c r="REH7"/>
      <c r="REI7"/>
      <c r="REJ7"/>
      <c r="REK7"/>
      <c r="REL7"/>
      <c r="REM7"/>
      <c r="REN7"/>
      <c r="REO7"/>
      <c r="REP7"/>
      <c r="REQ7"/>
      <c r="RER7"/>
      <c r="RES7"/>
      <c r="RET7"/>
      <c r="REU7"/>
      <c r="REV7"/>
      <c r="REW7"/>
      <c r="REX7"/>
      <c r="REY7"/>
      <c r="REZ7"/>
      <c r="RFA7"/>
      <c r="RFB7"/>
      <c r="RFC7"/>
      <c r="RFD7"/>
      <c r="RFE7"/>
      <c r="RFF7"/>
      <c r="RFG7"/>
      <c r="RFH7"/>
      <c r="RFI7"/>
      <c r="RFJ7"/>
      <c r="RFK7"/>
      <c r="RFL7"/>
      <c r="RFM7"/>
      <c r="RFN7"/>
      <c r="RFO7"/>
      <c r="RFP7"/>
      <c r="RFQ7"/>
      <c r="RFR7"/>
      <c r="RFS7"/>
      <c r="RFT7"/>
      <c r="RFU7"/>
      <c r="RFV7"/>
      <c r="RFW7"/>
      <c r="RFX7"/>
      <c r="RFY7"/>
      <c r="RFZ7"/>
      <c r="RGA7"/>
      <c r="RGB7"/>
      <c r="RGC7"/>
      <c r="RGD7"/>
      <c r="RGE7"/>
      <c r="RGF7"/>
      <c r="RGG7"/>
      <c r="RGH7"/>
      <c r="RGI7"/>
      <c r="RGJ7"/>
      <c r="RGK7"/>
      <c r="RGL7"/>
      <c r="RGM7"/>
      <c r="RGN7"/>
      <c r="RGO7"/>
      <c r="RGP7"/>
      <c r="RGQ7"/>
      <c r="RGR7"/>
      <c r="RGS7"/>
      <c r="RGT7"/>
      <c r="RGU7"/>
      <c r="RGV7"/>
      <c r="RGW7"/>
      <c r="RGX7"/>
      <c r="RGY7"/>
      <c r="RGZ7"/>
      <c r="RHA7"/>
      <c r="RHB7"/>
      <c r="RHC7"/>
      <c r="RHD7"/>
      <c r="RHE7"/>
      <c r="RHF7"/>
      <c r="RHG7"/>
      <c r="RHH7"/>
      <c r="RHI7"/>
      <c r="RHJ7"/>
      <c r="RHK7"/>
      <c r="RHL7"/>
      <c r="RHM7"/>
      <c r="RHN7"/>
      <c r="RHO7"/>
      <c r="RHP7"/>
      <c r="RHQ7"/>
      <c r="RHR7"/>
      <c r="RHS7"/>
      <c r="RHT7"/>
      <c r="RHU7"/>
      <c r="RHV7"/>
      <c r="RHW7"/>
      <c r="RHX7"/>
      <c r="RHY7"/>
      <c r="RHZ7"/>
      <c r="RIA7"/>
      <c r="RIB7"/>
      <c r="RIC7"/>
      <c r="RID7"/>
      <c r="RIE7"/>
      <c r="RIF7"/>
      <c r="RIG7"/>
      <c r="RIH7"/>
      <c r="RII7"/>
      <c r="RIJ7"/>
      <c r="RIK7"/>
      <c r="RIL7"/>
      <c r="RIM7"/>
      <c r="RIN7"/>
      <c r="RIO7"/>
      <c r="RIP7"/>
      <c r="RIQ7"/>
      <c r="RIR7"/>
      <c r="RIS7"/>
      <c r="RIT7"/>
      <c r="RIU7"/>
      <c r="RIV7"/>
      <c r="RIW7"/>
      <c r="RIX7"/>
      <c r="RIY7"/>
      <c r="RIZ7"/>
      <c r="RJA7"/>
      <c r="RJB7"/>
      <c r="RJC7"/>
      <c r="RJD7"/>
      <c r="RJE7"/>
      <c r="RJF7"/>
      <c r="RJG7"/>
      <c r="RJH7"/>
      <c r="RJI7"/>
      <c r="RJJ7"/>
      <c r="RJK7"/>
      <c r="RJL7"/>
      <c r="RJM7"/>
      <c r="RJN7"/>
      <c r="RJO7"/>
      <c r="RJP7"/>
      <c r="RJQ7"/>
      <c r="RJR7"/>
      <c r="RJS7"/>
      <c r="RJT7"/>
      <c r="RJU7"/>
      <c r="RJV7"/>
      <c r="RJW7"/>
      <c r="RJX7"/>
      <c r="RJY7"/>
      <c r="RJZ7"/>
      <c r="RKA7"/>
      <c r="RKB7"/>
      <c r="RKC7"/>
      <c r="RKD7"/>
      <c r="RKE7"/>
      <c r="RKF7"/>
      <c r="RKG7"/>
      <c r="RKH7"/>
      <c r="RKI7"/>
      <c r="RKJ7"/>
      <c r="RKK7"/>
      <c r="RKL7"/>
      <c r="RKM7"/>
      <c r="RKN7"/>
      <c r="RKO7"/>
      <c r="RKP7"/>
      <c r="RKQ7"/>
      <c r="RKR7"/>
      <c r="RKS7"/>
      <c r="RKT7"/>
      <c r="RKU7"/>
      <c r="RKV7"/>
      <c r="RKW7"/>
      <c r="RKX7"/>
      <c r="RKY7"/>
      <c r="RKZ7"/>
      <c r="RLA7"/>
      <c r="RLB7"/>
      <c r="RLC7"/>
      <c r="RLD7"/>
      <c r="RLE7"/>
      <c r="RLF7"/>
      <c r="RLG7"/>
      <c r="RLH7"/>
      <c r="RLI7"/>
      <c r="RLJ7"/>
      <c r="RLK7"/>
      <c r="RLL7"/>
      <c r="RLM7"/>
      <c r="RLN7"/>
      <c r="RLO7"/>
      <c r="RLP7"/>
      <c r="RLQ7"/>
      <c r="RLR7"/>
      <c r="RLS7"/>
      <c r="RLT7"/>
      <c r="RLU7"/>
      <c r="RLV7"/>
      <c r="RLW7"/>
      <c r="RLX7"/>
      <c r="RLY7"/>
      <c r="RLZ7"/>
      <c r="RMA7"/>
      <c r="RMB7"/>
      <c r="RMC7"/>
      <c r="RMD7"/>
      <c r="RME7"/>
      <c r="RMF7"/>
      <c r="RMG7"/>
      <c r="RMH7"/>
      <c r="RMI7"/>
      <c r="RMJ7"/>
      <c r="RMK7"/>
      <c r="RML7"/>
      <c r="RMM7"/>
      <c r="RMN7"/>
      <c r="RMO7"/>
      <c r="RMP7"/>
      <c r="RMQ7"/>
      <c r="RMR7"/>
      <c r="RMS7"/>
      <c r="RMT7"/>
      <c r="RMU7"/>
      <c r="RMV7"/>
      <c r="RMW7"/>
      <c r="RMX7"/>
      <c r="RMY7"/>
      <c r="RMZ7"/>
      <c r="RNA7"/>
      <c r="RNB7"/>
      <c r="RNC7"/>
      <c r="RND7"/>
      <c r="RNE7"/>
      <c r="RNF7"/>
      <c r="RNG7"/>
      <c r="RNH7"/>
      <c r="RNI7"/>
      <c r="RNJ7"/>
      <c r="RNK7"/>
      <c r="RNL7"/>
      <c r="RNM7"/>
      <c r="RNN7"/>
      <c r="RNO7"/>
      <c r="RNP7"/>
      <c r="RNQ7"/>
      <c r="RNR7"/>
      <c r="RNS7"/>
      <c r="RNT7"/>
      <c r="RNU7"/>
      <c r="RNV7"/>
      <c r="RNW7"/>
      <c r="RNX7"/>
      <c r="RNY7"/>
      <c r="RNZ7"/>
      <c r="ROA7"/>
      <c r="ROB7"/>
      <c r="ROC7"/>
      <c r="ROD7"/>
      <c r="ROE7"/>
      <c r="ROF7"/>
      <c r="ROG7"/>
      <c r="ROH7"/>
      <c r="ROI7"/>
      <c r="ROJ7"/>
      <c r="ROK7"/>
      <c r="ROL7"/>
      <c r="ROM7"/>
      <c r="RON7"/>
      <c r="ROO7"/>
      <c r="ROP7"/>
      <c r="ROQ7"/>
      <c r="ROR7"/>
      <c r="ROS7"/>
      <c r="ROT7"/>
      <c r="ROU7"/>
      <c r="ROV7"/>
      <c r="ROW7"/>
      <c r="ROX7"/>
      <c r="ROY7"/>
      <c r="ROZ7"/>
      <c r="RPA7"/>
      <c r="RPB7"/>
      <c r="RPC7"/>
      <c r="RPD7"/>
      <c r="RPE7"/>
      <c r="RPF7"/>
      <c r="RPG7"/>
      <c r="RPH7"/>
      <c r="RPI7"/>
      <c r="RPJ7"/>
      <c r="RPK7"/>
      <c r="RPL7"/>
      <c r="RPM7"/>
      <c r="RPN7"/>
      <c r="RPO7"/>
      <c r="RPP7"/>
      <c r="RPQ7"/>
      <c r="RPR7"/>
      <c r="RPS7"/>
      <c r="RPT7"/>
      <c r="RPU7"/>
      <c r="RPV7"/>
      <c r="RPW7"/>
      <c r="RPX7"/>
      <c r="RPY7"/>
      <c r="RPZ7"/>
      <c r="RQA7"/>
      <c r="RQB7"/>
      <c r="RQC7"/>
      <c r="RQD7"/>
      <c r="RQE7"/>
      <c r="RQF7"/>
      <c r="RQG7"/>
      <c r="RQH7"/>
      <c r="RQI7"/>
      <c r="RQJ7"/>
      <c r="RQK7"/>
      <c r="RQL7"/>
      <c r="RQM7"/>
      <c r="RQN7"/>
      <c r="RQO7"/>
      <c r="RQP7"/>
      <c r="RQQ7"/>
      <c r="RQR7"/>
      <c r="RQS7"/>
      <c r="RQT7"/>
      <c r="RQU7"/>
      <c r="RQV7"/>
      <c r="RQW7"/>
      <c r="RQX7"/>
      <c r="RQY7"/>
      <c r="RQZ7"/>
      <c r="RRA7"/>
      <c r="RRB7"/>
      <c r="RRC7"/>
      <c r="RRD7"/>
      <c r="RRE7"/>
      <c r="RRF7"/>
      <c r="RRG7"/>
      <c r="RRH7"/>
      <c r="RRI7"/>
      <c r="RRJ7"/>
      <c r="RRK7"/>
      <c r="RRL7"/>
      <c r="RRM7"/>
      <c r="RRN7"/>
      <c r="RRO7"/>
      <c r="RRP7"/>
      <c r="RRQ7"/>
      <c r="RRR7"/>
      <c r="RRS7"/>
      <c r="RRT7"/>
      <c r="RRU7"/>
      <c r="RRV7"/>
      <c r="RRW7"/>
      <c r="RRX7"/>
      <c r="RRY7"/>
      <c r="RRZ7"/>
      <c r="RSA7"/>
      <c r="RSB7"/>
      <c r="RSC7"/>
      <c r="RSD7"/>
      <c r="RSE7"/>
      <c r="RSF7"/>
      <c r="RSG7"/>
      <c r="RSH7"/>
      <c r="RSI7"/>
      <c r="RSJ7"/>
      <c r="RSK7"/>
      <c r="RSL7"/>
      <c r="RSM7"/>
      <c r="RSN7"/>
      <c r="RSO7"/>
      <c r="RSP7"/>
      <c r="RSQ7"/>
      <c r="RSR7"/>
      <c r="RSS7"/>
      <c r="RST7"/>
      <c r="RSU7"/>
      <c r="RSV7"/>
      <c r="RSW7"/>
      <c r="RSX7"/>
      <c r="RSY7"/>
      <c r="RSZ7"/>
      <c r="RTA7"/>
      <c r="RTB7"/>
      <c r="RTC7"/>
      <c r="RTD7"/>
      <c r="RTE7"/>
      <c r="RTF7"/>
      <c r="RTG7"/>
      <c r="RTH7"/>
      <c r="RTI7"/>
      <c r="RTJ7"/>
      <c r="RTK7"/>
      <c r="RTL7"/>
      <c r="RTM7"/>
      <c r="RTN7"/>
      <c r="RTO7"/>
      <c r="RTP7"/>
      <c r="RTQ7"/>
      <c r="RTR7"/>
      <c r="RTS7"/>
      <c r="RTT7"/>
      <c r="RTU7"/>
      <c r="RTV7"/>
      <c r="RTW7"/>
      <c r="RTX7"/>
      <c r="RTY7"/>
      <c r="RTZ7"/>
      <c r="RUA7"/>
      <c r="RUB7"/>
      <c r="RUC7"/>
      <c r="RUD7"/>
      <c r="RUE7"/>
      <c r="RUF7"/>
      <c r="RUG7"/>
      <c r="RUH7"/>
      <c r="RUI7"/>
      <c r="RUJ7"/>
      <c r="RUK7"/>
      <c r="RUL7"/>
      <c r="RUM7"/>
      <c r="RUN7"/>
      <c r="RUO7"/>
      <c r="RUP7"/>
      <c r="RUQ7"/>
      <c r="RUR7"/>
      <c r="RUS7"/>
      <c r="RUT7"/>
      <c r="RUU7"/>
      <c r="RUV7"/>
      <c r="RUW7"/>
      <c r="RUX7"/>
      <c r="RUY7"/>
      <c r="RUZ7"/>
      <c r="RVA7"/>
      <c r="RVB7"/>
      <c r="RVC7"/>
      <c r="RVD7"/>
      <c r="RVE7"/>
      <c r="RVF7"/>
      <c r="RVG7"/>
      <c r="RVH7"/>
      <c r="RVI7"/>
      <c r="RVJ7"/>
      <c r="RVK7"/>
      <c r="RVL7"/>
      <c r="RVM7"/>
      <c r="RVN7"/>
      <c r="RVO7"/>
      <c r="RVP7"/>
      <c r="RVQ7"/>
      <c r="RVR7"/>
      <c r="RVS7"/>
      <c r="RVT7"/>
      <c r="RVU7"/>
      <c r="RVV7"/>
      <c r="RVW7"/>
      <c r="RVX7"/>
      <c r="RVY7"/>
      <c r="RVZ7"/>
      <c r="RWA7"/>
      <c r="RWB7"/>
      <c r="RWC7"/>
      <c r="RWD7"/>
      <c r="RWE7"/>
      <c r="RWF7"/>
      <c r="RWG7"/>
      <c r="RWH7"/>
      <c r="RWI7"/>
      <c r="RWJ7"/>
      <c r="RWK7"/>
      <c r="RWL7"/>
      <c r="RWM7"/>
      <c r="RWN7"/>
      <c r="RWO7"/>
      <c r="RWP7"/>
      <c r="RWQ7"/>
      <c r="RWR7"/>
      <c r="RWS7"/>
      <c r="RWT7"/>
      <c r="RWU7"/>
      <c r="RWV7"/>
      <c r="RWW7"/>
      <c r="RWX7"/>
      <c r="RWY7"/>
      <c r="RWZ7"/>
      <c r="RXA7"/>
      <c r="RXB7"/>
      <c r="RXC7"/>
      <c r="RXD7"/>
      <c r="RXE7"/>
      <c r="RXF7"/>
      <c r="RXG7"/>
      <c r="RXH7"/>
      <c r="RXI7"/>
      <c r="RXJ7"/>
      <c r="RXK7"/>
      <c r="RXL7"/>
      <c r="RXM7"/>
      <c r="RXN7"/>
      <c r="RXO7"/>
      <c r="RXP7"/>
      <c r="RXQ7"/>
      <c r="RXR7"/>
      <c r="RXS7"/>
      <c r="RXT7"/>
      <c r="RXU7"/>
      <c r="RXV7"/>
      <c r="RXW7"/>
      <c r="RXX7"/>
      <c r="RXY7"/>
      <c r="RXZ7"/>
      <c r="RYA7"/>
      <c r="RYB7"/>
      <c r="RYC7"/>
      <c r="RYD7"/>
      <c r="RYE7"/>
      <c r="RYF7"/>
      <c r="RYG7"/>
      <c r="RYH7"/>
      <c r="RYI7"/>
      <c r="RYJ7"/>
      <c r="RYK7"/>
      <c r="RYL7"/>
      <c r="RYM7"/>
      <c r="RYN7"/>
      <c r="RYO7"/>
      <c r="RYP7"/>
      <c r="RYQ7"/>
      <c r="RYR7"/>
      <c r="RYS7"/>
      <c r="RYT7"/>
      <c r="RYU7"/>
      <c r="RYV7"/>
      <c r="RYW7"/>
      <c r="RYX7"/>
      <c r="RYY7"/>
      <c r="RYZ7"/>
      <c r="RZA7"/>
      <c r="RZB7"/>
      <c r="RZC7"/>
      <c r="RZD7"/>
      <c r="RZE7"/>
      <c r="RZF7"/>
      <c r="RZG7"/>
      <c r="RZH7"/>
      <c r="RZI7"/>
      <c r="RZJ7"/>
      <c r="RZK7"/>
      <c r="RZL7"/>
      <c r="RZM7"/>
      <c r="RZN7"/>
      <c r="RZO7"/>
      <c r="RZP7"/>
      <c r="RZQ7"/>
      <c r="RZR7"/>
      <c r="RZS7"/>
      <c r="RZT7"/>
      <c r="RZU7"/>
      <c r="RZV7"/>
      <c r="RZW7"/>
      <c r="RZX7"/>
      <c r="RZY7"/>
      <c r="RZZ7"/>
      <c r="SAA7"/>
      <c r="SAB7"/>
      <c r="SAC7"/>
      <c r="SAD7"/>
      <c r="SAE7"/>
      <c r="SAF7"/>
      <c r="SAG7"/>
      <c r="SAH7"/>
      <c r="SAI7"/>
      <c r="SAJ7"/>
      <c r="SAK7"/>
      <c r="SAL7"/>
      <c r="SAM7"/>
      <c r="SAN7"/>
      <c r="SAO7"/>
      <c r="SAP7"/>
      <c r="SAQ7"/>
      <c r="SAR7"/>
      <c r="SAS7"/>
      <c r="SAT7"/>
      <c r="SAU7"/>
      <c r="SAV7"/>
      <c r="SAW7"/>
      <c r="SAX7"/>
      <c r="SAY7"/>
      <c r="SAZ7"/>
      <c r="SBA7"/>
      <c r="SBB7"/>
      <c r="SBC7"/>
      <c r="SBD7"/>
      <c r="SBE7"/>
      <c r="SBF7"/>
      <c r="SBG7"/>
      <c r="SBH7"/>
      <c r="SBI7"/>
      <c r="SBJ7"/>
      <c r="SBK7"/>
      <c r="SBL7"/>
      <c r="SBM7"/>
      <c r="SBN7"/>
      <c r="SBO7"/>
      <c r="SBP7"/>
      <c r="SBQ7"/>
      <c r="SBR7"/>
      <c r="SBS7"/>
      <c r="SBT7"/>
      <c r="SBU7"/>
      <c r="SBV7"/>
      <c r="SBW7"/>
      <c r="SBX7"/>
      <c r="SBY7"/>
      <c r="SBZ7"/>
      <c r="SCA7"/>
      <c r="SCB7"/>
      <c r="SCC7"/>
      <c r="SCD7"/>
      <c r="SCE7"/>
      <c r="SCF7"/>
      <c r="SCG7"/>
      <c r="SCH7"/>
      <c r="SCI7"/>
      <c r="SCJ7"/>
      <c r="SCK7"/>
      <c r="SCL7"/>
      <c r="SCM7"/>
      <c r="SCN7"/>
      <c r="SCO7"/>
      <c r="SCP7"/>
      <c r="SCQ7"/>
      <c r="SCR7"/>
      <c r="SCS7"/>
      <c r="SCT7"/>
      <c r="SCU7"/>
      <c r="SCV7"/>
      <c r="SCW7"/>
      <c r="SCX7"/>
      <c r="SCY7"/>
      <c r="SCZ7"/>
      <c r="SDA7"/>
      <c r="SDB7"/>
      <c r="SDC7"/>
      <c r="SDD7"/>
      <c r="SDE7"/>
      <c r="SDF7"/>
      <c r="SDG7"/>
      <c r="SDH7"/>
      <c r="SDI7"/>
      <c r="SDJ7"/>
      <c r="SDK7"/>
      <c r="SDL7"/>
      <c r="SDM7"/>
      <c r="SDN7"/>
      <c r="SDO7"/>
      <c r="SDP7"/>
      <c r="SDQ7"/>
      <c r="SDR7"/>
      <c r="SDS7"/>
      <c r="SDT7"/>
      <c r="SDU7"/>
      <c r="SDV7"/>
      <c r="SDW7"/>
      <c r="SDX7"/>
      <c r="SDY7"/>
      <c r="SDZ7"/>
      <c r="SEA7"/>
      <c r="SEB7"/>
      <c r="SEC7"/>
      <c r="SED7"/>
      <c r="SEE7"/>
      <c r="SEF7"/>
      <c r="SEG7"/>
      <c r="SEH7"/>
      <c r="SEI7"/>
      <c r="SEJ7"/>
      <c r="SEK7"/>
      <c r="SEL7"/>
      <c r="SEM7"/>
      <c r="SEN7"/>
      <c r="SEO7"/>
      <c r="SEP7"/>
      <c r="SEQ7"/>
      <c r="SER7"/>
      <c r="SES7"/>
      <c r="SET7"/>
      <c r="SEU7"/>
      <c r="SEV7"/>
      <c r="SEW7"/>
      <c r="SEX7"/>
      <c r="SEY7"/>
      <c r="SEZ7"/>
      <c r="SFA7"/>
      <c r="SFB7"/>
      <c r="SFC7"/>
      <c r="SFD7"/>
      <c r="SFE7"/>
      <c r="SFF7"/>
      <c r="SFG7"/>
      <c r="SFH7"/>
      <c r="SFI7"/>
      <c r="SFJ7"/>
      <c r="SFK7"/>
      <c r="SFL7"/>
      <c r="SFM7"/>
      <c r="SFN7"/>
      <c r="SFO7"/>
      <c r="SFP7"/>
      <c r="SFQ7"/>
      <c r="SFR7"/>
      <c r="SFS7"/>
      <c r="SFT7"/>
      <c r="SFU7"/>
      <c r="SFV7"/>
      <c r="SFW7"/>
      <c r="SFX7"/>
      <c r="SFY7"/>
      <c r="SFZ7"/>
      <c r="SGA7"/>
      <c r="SGB7"/>
      <c r="SGC7"/>
      <c r="SGD7"/>
      <c r="SGE7"/>
      <c r="SGF7"/>
      <c r="SGG7"/>
      <c r="SGH7"/>
      <c r="SGI7"/>
      <c r="SGJ7"/>
      <c r="SGK7"/>
      <c r="SGL7"/>
      <c r="SGM7"/>
      <c r="SGN7"/>
      <c r="SGO7"/>
      <c r="SGP7"/>
      <c r="SGQ7"/>
      <c r="SGR7"/>
      <c r="SGS7"/>
      <c r="SGT7"/>
      <c r="SGU7"/>
      <c r="SGV7"/>
      <c r="SGW7"/>
      <c r="SGX7"/>
      <c r="SGY7"/>
      <c r="SGZ7"/>
      <c r="SHA7"/>
      <c r="SHB7"/>
      <c r="SHC7"/>
      <c r="SHD7"/>
      <c r="SHE7"/>
      <c r="SHF7"/>
      <c r="SHG7"/>
      <c r="SHH7"/>
      <c r="SHI7"/>
      <c r="SHJ7"/>
      <c r="SHK7"/>
      <c r="SHL7"/>
      <c r="SHM7"/>
      <c r="SHN7"/>
      <c r="SHO7"/>
      <c r="SHP7"/>
      <c r="SHQ7"/>
      <c r="SHR7"/>
      <c r="SHS7"/>
      <c r="SHT7"/>
      <c r="SHU7"/>
      <c r="SHV7"/>
      <c r="SHW7"/>
      <c r="SHX7"/>
      <c r="SHY7"/>
      <c r="SHZ7"/>
      <c r="SIA7"/>
      <c r="SIB7"/>
      <c r="SIC7"/>
      <c r="SID7"/>
      <c r="SIE7"/>
      <c r="SIF7"/>
      <c r="SIG7"/>
      <c r="SIH7"/>
      <c r="SII7"/>
      <c r="SIJ7"/>
      <c r="SIK7"/>
      <c r="SIL7"/>
      <c r="SIM7"/>
      <c r="SIN7"/>
      <c r="SIO7"/>
      <c r="SIP7"/>
      <c r="SIQ7"/>
      <c r="SIR7"/>
      <c r="SIS7"/>
      <c r="SIT7"/>
      <c r="SIU7"/>
      <c r="SIV7"/>
      <c r="SIW7"/>
      <c r="SIX7"/>
      <c r="SIY7"/>
      <c r="SIZ7"/>
      <c r="SJA7"/>
      <c r="SJB7"/>
      <c r="SJC7"/>
      <c r="SJD7"/>
      <c r="SJE7"/>
      <c r="SJF7"/>
      <c r="SJG7"/>
      <c r="SJH7"/>
      <c r="SJI7"/>
      <c r="SJJ7"/>
      <c r="SJK7"/>
      <c r="SJL7"/>
      <c r="SJM7"/>
      <c r="SJN7"/>
      <c r="SJO7"/>
      <c r="SJP7"/>
      <c r="SJQ7"/>
      <c r="SJR7"/>
      <c r="SJS7"/>
      <c r="SJT7"/>
      <c r="SJU7"/>
      <c r="SJV7"/>
      <c r="SJW7"/>
      <c r="SJX7"/>
      <c r="SJY7"/>
      <c r="SJZ7"/>
      <c r="SKA7"/>
      <c r="SKB7"/>
      <c r="SKC7"/>
      <c r="SKD7"/>
      <c r="SKE7"/>
      <c r="SKF7"/>
      <c r="SKG7"/>
      <c r="SKH7"/>
      <c r="SKI7"/>
      <c r="SKJ7"/>
      <c r="SKK7"/>
      <c r="SKL7"/>
      <c r="SKM7"/>
      <c r="SKN7"/>
      <c r="SKO7"/>
      <c r="SKP7"/>
      <c r="SKQ7"/>
      <c r="SKR7"/>
      <c r="SKS7"/>
      <c r="SKT7"/>
      <c r="SKU7"/>
      <c r="SKV7"/>
      <c r="SKW7"/>
      <c r="SKX7"/>
      <c r="SKY7"/>
      <c r="SKZ7"/>
      <c r="SLA7"/>
      <c r="SLB7"/>
      <c r="SLC7"/>
      <c r="SLD7"/>
      <c r="SLE7"/>
      <c r="SLF7"/>
      <c r="SLG7"/>
      <c r="SLH7"/>
      <c r="SLI7"/>
      <c r="SLJ7"/>
      <c r="SLK7"/>
      <c r="SLL7"/>
      <c r="SLM7"/>
      <c r="SLN7"/>
      <c r="SLO7"/>
      <c r="SLP7"/>
      <c r="SLQ7"/>
      <c r="SLR7"/>
      <c r="SLS7"/>
      <c r="SLT7"/>
      <c r="SLU7"/>
      <c r="SLV7"/>
      <c r="SLW7"/>
      <c r="SLX7"/>
      <c r="SLY7"/>
      <c r="SLZ7"/>
      <c r="SMA7"/>
      <c r="SMB7"/>
      <c r="SMC7"/>
      <c r="SMD7"/>
      <c r="SME7"/>
      <c r="SMF7"/>
      <c r="SMG7"/>
      <c r="SMH7"/>
      <c r="SMI7"/>
      <c r="SMJ7"/>
      <c r="SMK7"/>
      <c r="SML7"/>
      <c r="SMM7"/>
      <c r="SMN7"/>
      <c r="SMO7"/>
      <c r="SMP7"/>
      <c r="SMQ7"/>
      <c r="SMR7"/>
      <c r="SMS7"/>
      <c r="SMT7"/>
      <c r="SMU7"/>
      <c r="SMV7"/>
      <c r="SMW7"/>
      <c r="SMX7"/>
      <c r="SMY7"/>
      <c r="SMZ7"/>
      <c r="SNA7"/>
      <c r="SNB7"/>
      <c r="SNC7"/>
      <c r="SND7"/>
      <c r="SNE7"/>
      <c r="SNF7"/>
      <c r="SNG7"/>
      <c r="SNH7"/>
      <c r="SNI7"/>
      <c r="SNJ7"/>
      <c r="SNK7"/>
      <c r="SNL7"/>
      <c r="SNM7"/>
      <c r="SNN7"/>
      <c r="SNO7"/>
      <c r="SNP7"/>
      <c r="SNQ7"/>
      <c r="SNR7"/>
      <c r="SNS7"/>
      <c r="SNT7"/>
      <c r="SNU7"/>
      <c r="SNV7"/>
      <c r="SNW7"/>
      <c r="SNX7"/>
      <c r="SNY7"/>
      <c r="SNZ7"/>
      <c r="SOA7"/>
      <c r="SOB7"/>
      <c r="SOC7"/>
      <c r="SOD7"/>
      <c r="SOE7"/>
      <c r="SOF7"/>
      <c r="SOG7"/>
      <c r="SOH7"/>
      <c r="SOI7"/>
      <c r="SOJ7"/>
      <c r="SOK7"/>
      <c r="SOL7"/>
      <c r="SOM7"/>
      <c r="SON7"/>
      <c r="SOO7"/>
      <c r="SOP7"/>
      <c r="SOQ7"/>
      <c r="SOR7"/>
      <c r="SOS7"/>
      <c r="SOT7"/>
      <c r="SOU7"/>
      <c r="SOV7"/>
      <c r="SOW7"/>
      <c r="SOX7"/>
      <c r="SOY7"/>
      <c r="SOZ7"/>
      <c r="SPA7"/>
      <c r="SPB7"/>
      <c r="SPC7"/>
      <c r="SPD7"/>
      <c r="SPE7"/>
      <c r="SPF7"/>
      <c r="SPG7"/>
      <c r="SPH7"/>
      <c r="SPI7"/>
      <c r="SPJ7"/>
      <c r="SPK7"/>
      <c r="SPL7"/>
      <c r="SPM7"/>
      <c r="SPN7"/>
      <c r="SPO7"/>
      <c r="SPP7"/>
      <c r="SPQ7"/>
      <c r="SPR7"/>
      <c r="SPS7"/>
      <c r="SPT7"/>
      <c r="SPU7"/>
      <c r="SPV7"/>
      <c r="SPW7"/>
      <c r="SPX7"/>
      <c r="SPY7"/>
      <c r="SPZ7"/>
      <c r="SQA7"/>
      <c r="SQB7"/>
      <c r="SQC7"/>
      <c r="SQD7"/>
      <c r="SQE7"/>
      <c r="SQF7"/>
      <c r="SQG7"/>
      <c r="SQH7"/>
      <c r="SQI7"/>
      <c r="SQJ7"/>
      <c r="SQK7"/>
      <c r="SQL7"/>
      <c r="SQM7"/>
      <c r="SQN7"/>
      <c r="SQO7"/>
      <c r="SQP7"/>
      <c r="SQQ7"/>
      <c r="SQR7"/>
      <c r="SQS7"/>
      <c r="SQT7"/>
      <c r="SQU7"/>
      <c r="SQV7"/>
      <c r="SQW7"/>
      <c r="SQX7"/>
      <c r="SQY7"/>
      <c r="SQZ7"/>
      <c r="SRA7"/>
      <c r="SRB7"/>
      <c r="SRC7"/>
      <c r="SRD7"/>
      <c r="SRE7"/>
      <c r="SRF7"/>
      <c r="SRG7"/>
      <c r="SRH7"/>
      <c r="SRI7"/>
      <c r="SRJ7"/>
      <c r="SRK7"/>
      <c r="SRL7"/>
      <c r="SRM7"/>
      <c r="SRN7"/>
      <c r="SRO7"/>
      <c r="SRP7"/>
      <c r="SRQ7"/>
      <c r="SRR7"/>
      <c r="SRS7"/>
      <c r="SRT7"/>
      <c r="SRU7"/>
      <c r="SRV7"/>
      <c r="SRW7"/>
      <c r="SRX7"/>
      <c r="SRY7"/>
      <c r="SRZ7"/>
      <c r="SSA7"/>
      <c r="SSB7"/>
      <c r="SSC7"/>
      <c r="SSD7"/>
      <c r="SSE7"/>
      <c r="SSF7"/>
      <c r="SSG7"/>
      <c r="SSH7"/>
      <c r="SSI7"/>
      <c r="SSJ7"/>
      <c r="SSK7"/>
      <c r="SSL7"/>
      <c r="SSM7"/>
      <c r="SSN7"/>
      <c r="SSO7"/>
      <c r="SSP7"/>
      <c r="SSQ7"/>
      <c r="SSR7"/>
      <c r="SSS7"/>
      <c r="SST7"/>
      <c r="SSU7"/>
      <c r="SSV7"/>
      <c r="SSW7"/>
      <c r="SSX7"/>
      <c r="SSY7"/>
      <c r="SSZ7"/>
      <c r="STA7"/>
      <c r="STB7"/>
      <c r="STC7"/>
      <c r="STD7"/>
      <c r="STE7"/>
      <c r="STF7"/>
      <c r="STG7"/>
      <c r="STH7"/>
      <c r="STI7"/>
      <c r="STJ7"/>
      <c r="STK7"/>
      <c r="STL7"/>
      <c r="STM7"/>
      <c r="STN7"/>
      <c r="STO7"/>
      <c r="STP7"/>
      <c r="STQ7"/>
      <c r="STR7"/>
      <c r="STS7"/>
      <c r="STT7"/>
      <c r="STU7"/>
      <c r="STV7"/>
      <c r="STW7"/>
      <c r="STX7"/>
      <c r="STY7"/>
      <c r="STZ7"/>
      <c r="SUA7"/>
      <c r="SUB7"/>
      <c r="SUC7"/>
      <c r="SUD7"/>
      <c r="SUE7"/>
      <c r="SUF7"/>
      <c r="SUG7"/>
      <c r="SUH7"/>
      <c r="SUI7"/>
      <c r="SUJ7"/>
      <c r="SUK7"/>
      <c r="SUL7"/>
      <c r="SUM7"/>
      <c r="SUN7"/>
      <c r="SUO7"/>
      <c r="SUP7"/>
      <c r="SUQ7"/>
      <c r="SUR7"/>
      <c r="SUS7"/>
      <c r="SUT7"/>
      <c r="SUU7"/>
      <c r="SUV7"/>
      <c r="SUW7"/>
      <c r="SUX7"/>
      <c r="SUY7"/>
      <c r="SUZ7"/>
      <c r="SVA7"/>
      <c r="SVB7"/>
      <c r="SVC7"/>
      <c r="SVD7"/>
      <c r="SVE7"/>
      <c r="SVF7"/>
      <c r="SVG7"/>
      <c r="SVH7"/>
      <c r="SVI7"/>
      <c r="SVJ7"/>
      <c r="SVK7"/>
      <c r="SVL7"/>
      <c r="SVM7"/>
      <c r="SVN7"/>
      <c r="SVO7"/>
      <c r="SVP7"/>
      <c r="SVQ7"/>
      <c r="SVR7"/>
      <c r="SVS7"/>
      <c r="SVT7"/>
      <c r="SVU7"/>
      <c r="SVV7"/>
      <c r="SVW7"/>
      <c r="SVX7"/>
      <c r="SVY7"/>
      <c r="SVZ7"/>
      <c r="SWA7"/>
      <c r="SWB7"/>
      <c r="SWC7"/>
      <c r="SWD7"/>
      <c r="SWE7"/>
      <c r="SWF7"/>
      <c r="SWG7"/>
      <c r="SWH7"/>
      <c r="SWI7"/>
      <c r="SWJ7"/>
      <c r="SWK7"/>
      <c r="SWL7"/>
      <c r="SWM7"/>
      <c r="SWN7"/>
      <c r="SWO7"/>
      <c r="SWP7"/>
      <c r="SWQ7"/>
      <c r="SWR7"/>
      <c r="SWS7"/>
      <c r="SWT7"/>
      <c r="SWU7"/>
      <c r="SWV7"/>
      <c r="SWW7"/>
      <c r="SWX7"/>
      <c r="SWY7"/>
      <c r="SWZ7"/>
      <c r="SXA7"/>
      <c r="SXB7"/>
      <c r="SXC7"/>
      <c r="SXD7"/>
      <c r="SXE7"/>
      <c r="SXF7"/>
      <c r="SXG7"/>
      <c r="SXH7"/>
      <c r="SXI7"/>
      <c r="SXJ7"/>
      <c r="SXK7"/>
      <c r="SXL7"/>
      <c r="SXM7"/>
      <c r="SXN7"/>
      <c r="SXO7"/>
      <c r="SXP7"/>
      <c r="SXQ7"/>
      <c r="SXR7"/>
      <c r="SXS7"/>
      <c r="SXT7"/>
      <c r="SXU7"/>
      <c r="SXV7"/>
      <c r="SXW7"/>
      <c r="SXX7"/>
      <c r="SXY7"/>
      <c r="SXZ7"/>
      <c r="SYA7"/>
      <c r="SYB7"/>
      <c r="SYC7"/>
      <c r="SYD7"/>
      <c r="SYE7"/>
      <c r="SYF7"/>
      <c r="SYG7"/>
      <c r="SYH7"/>
      <c r="SYI7"/>
      <c r="SYJ7"/>
      <c r="SYK7"/>
      <c r="SYL7"/>
      <c r="SYM7"/>
      <c r="SYN7"/>
      <c r="SYO7"/>
      <c r="SYP7"/>
      <c r="SYQ7"/>
      <c r="SYR7"/>
      <c r="SYS7"/>
      <c r="SYT7"/>
      <c r="SYU7"/>
      <c r="SYV7"/>
      <c r="SYW7"/>
      <c r="SYX7"/>
      <c r="SYY7"/>
      <c r="SYZ7"/>
      <c r="SZA7"/>
      <c r="SZB7"/>
      <c r="SZC7"/>
      <c r="SZD7"/>
      <c r="SZE7"/>
      <c r="SZF7"/>
      <c r="SZG7"/>
      <c r="SZH7"/>
      <c r="SZI7"/>
      <c r="SZJ7"/>
      <c r="SZK7"/>
      <c r="SZL7"/>
      <c r="SZM7"/>
      <c r="SZN7"/>
      <c r="SZO7"/>
      <c r="SZP7"/>
      <c r="SZQ7"/>
      <c r="SZR7"/>
      <c r="SZS7"/>
      <c r="SZT7"/>
      <c r="SZU7"/>
      <c r="SZV7"/>
      <c r="SZW7"/>
      <c r="SZX7"/>
      <c r="SZY7"/>
      <c r="SZZ7"/>
      <c r="TAA7"/>
      <c r="TAB7"/>
      <c r="TAC7"/>
      <c r="TAD7"/>
      <c r="TAE7"/>
      <c r="TAF7"/>
      <c r="TAG7"/>
      <c r="TAH7"/>
      <c r="TAI7"/>
      <c r="TAJ7"/>
      <c r="TAK7"/>
      <c r="TAL7"/>
      <c r="TAM7"/>
      <c r="TAN7"/>
      <c r="TAO7"/>
      <c r="TAP7"/>
      <c r="TAQ7"/>
      <c r="TAR7"/>
      <c r="TAS7"/>
      <c r="TAT7"/>
      <c r="TAU7"/>
      <c r="TAV7"/>
      <c r="TAW7"/>
      <c r="TAX7"/>
      <c r="TAY7"/>
      <c r="TAZ7"/>
      <c r="TBA7"/>
      <c r="TBB7"/>
      <c r="TBC7"/>
      <c r="TBD7"/>
      <c r="TBE7"/>
      <c r="TBF7"/>
      <c r="TBG7"/>
      <c r="TBH7"/>
      <c r="TBI7"/>
      <c r="TBJ7"/>
      <c r="TBK7"/>
      <c r="TBL7"/>
      <c r="TBM7"/>
      <c r="TBN7"/>
      <c r="TBO7"/>
      <c r="TBP7"/>
      <c r="TBQ7"/>
      <c r="TBR7"/>
      <c r="TBS7"/>
      <c r="TBT7"/>
      <c r="TBU7"/>
      <c r="TBV7"/>
      <c r="TBW7"/>
      <c r="TBX7"/>
      <c r="TBY7"/>
      <c r="TBZ7"/>
      <c r="TCA7"/>
      <c r="TCB7"/>
      <c r="TCC7"/>
      <c r="TCD7"/>
      <c r="TCE7"/>
      <c r="TCF7"/>
      <c r="TCG7"/>
      <c r="TCH7"/>
      <c r="TCI7"/>
      <c r="TCJ7"/>
      <c r="TCK7"/>
      <c r="TCL7"/>
      <c r="TCM7"/>
      <c r="TCN7"/>
      <c r="TCO7"/>
      <c r="TCP7"/>
      <c r="TCQ7"/>
      <c r="TCR7"/>
      <c r="TCS7"/>
      <c r="TCT7"/>
      <c r="TCU7"/>
      <c r="TCV7"/>
      <c r="TCW7"/>
      <c r="TCX7"/>
      <c r="TCY7"/>
      <c r="TCZ7"/>
      <c r="TDA7"/>
      <c r="TDB7"/>
      <c r="TDC7"/>
      <c r="TDD7"/>
      <c r="TDE7"/>
      <c r="TDF7"/>
      <c r="TDG7"/>
      <c r="TDH7"/>
      <c r="TDI7"/>
      <c r="TDJ7"/>
      <c r="TDK7"/>
      <c r="TDL7"/>
      <c r="TDM7"/>
      <c r="TDN7"/>
      <c r="TDO7"/>
      <c r="TDP7"/>
      <c r="TDQ7"/>
      <c r="TDR7"/>
      <c r="TDS7"/>
      <c r="TDT7"/>
      <c r="TDU7"/>
      <c r="TDV7"/>
      <c r="TDW7"/>
      <c r="TDX7"/>
      <c r="TDY7"/>
      <c r="TDZ7"/>
      <c r="TEA7"/>
      <c r="TEB7"/>
      <c r="TEC7"/>
      <c r="TED7"/>
      <c r="TEE7"/>
      <c r="TEF7"/>
      <c r="TEG7"/>
      <c r="TEH7"/>
      <c r="TEI7"/>
      <c r="TEJ7"/>
      <c r="TEK7"/>
      <c r="TEL7"/>
      <c r="TEM7"/>
      <c r="TEN7"/>
      <c r="TEO7"/>
      <c r="TEP7"/>
      <c r="TEQ7"/>
      <c r="TER7"/>
      <c r="TES7"/>
      <c r="TET7"/>
      <c r="TEU7"/>
      <c r="TEV7"/>
      <c r="TEW7"/>
      <c r="TEX7"/>
      <c r="TEY7"/>
      <c r="TEZ7"/>
      <c r="TFA7"/>
      <c r="TFB7"/>
      <c r="TFC7"/>
      <c r="TFD7"/>
      <c r="TFE7"/>
      <c r="TFF7"/>
      <c r="TFG7"/>
      <c r="TFH7"/>
      <c r="TFI7"/>
      <c r="TFJ7"/>
      <c r="TFK7"/>
      <c r="TFL7"/>
      <c r="TFM7"/>
      <c r="TFN7"/>
      <c r="TFO7"/>
      <c r="TFP7"/>
      <c r="TFQ7"/>
      <c r="TFR7"/>
      <c r="TFS7"/>
      <c r="TFT7"/>
      <c r="TFU7"/>
      <c r="TFV7"/>
      <c r="TFW7"/>
      <c r="TFX7"/>
      <c r="TFY7"/>
      <c r="TFZ7"/>
      <c r="TGA7"/>
      <c r="TGB7"/>
      <c r="TGC7"/>
      <c r="TGD7"/>
      <c r="TGE7"/>
      <c r="TGF7"/>
      <c r="TGG7"/>
      <c r="TGH7"/>
      <c r="TGI7"/>
      <c r="TGJ7"/>
      <c r="TGK7"/>
      <c r="TGL7"/>
      <c r="TGM7"/>
      <c r="TGN7"/>
      <c r="TGO7"/>
      <c r="TGP7"/>
      <c r="TGQ7"/>
      <c r="TGR7"/>
      <c r="TGS7"/>
      <c r="TGT7"/>
      <c r="TGU7"/>
      <c r="TGV7"/>
      <c r="TGW7"/>
      <c r="TGX7"/>
      <c r="TGY7"/>
      <c r="TGZ7"/>
      <c r="THA7"/>
      <c r="THB7"/>
      <c r="THC7"/>
      <c r="THD7"/>
      <c r="THE7"/>
      <c r="THF7"/>
      <c r="THG7"/>
      <c r="THH7"/>
      <c r="THI7"/>
      <c r="THJ7"/>
      <c r="THK7"/>
      <c r="THL7"/>
      <c r="THM7"/>
      <c r="THN7"/>
      <c r="THO7"/>
      <c r="THP7"/>
      <c r="THQ7"/>
      <c r="THR7"/>
      <c r="THS7"/>
      <c r="THT7"/>
      <c r="THU7"/>
      <c r="THV7"/>
      <c r="THW7"/>
      <c r="THX7"/>
      <c r="THY7"/>
      <c r="THZ7"/>
      <c r="TIA7"/>
      <c r="TIB7"/>
      <c r="TIC7"/>
      <c r="TID7"/>
      <c r="TIE7"/>
      <c r="TIF7"/>
      <c r="TIG7"/>
      <c r="TIH7"/>
      <c r="TII7"/>
      <c r="TIJ7"/>
      <c r="TIK7"/>
      <c r="TIL7"/>
      <c r="TIM7"/>
      <c r="TIN7"/>
      <c r="TIO7"/>
      <c r="TIP7"/>
      <c r="TIQ7"/>
      <c r="TIR7"/>
      <c r="TIS7"/>
      <c r="TIT7"/>
      <c r="TIU7"/>
      <c r="TIV7"/>
      <c r="TIW7"/>
      <c r="TIX7"/>
      <c r="TIY7"/>
      <c r="TIZ7"/>
      <c r="TJA7"/>
      <c r="TJB7"/>
      <c r="TJC7"/>
      <c r="TJD7"/>
      <c r="TJE7"/>
      <c r="TJF7"/>
      <c r="TJG7"/>
      <c r="TJH7"/>
      <c r="TJI7"/>
      <c r="TJJ7"/>
      <c r="TJK7"/>
      <c r="TJL7"/>
      <c r="TJM7"/>
      <c r="TJN7"/>
      <c r="TJO7"/>
      <c r="TJP7"/>
      <c r="TJQ7"/>
      <c r="TJR7"/>
      <c r="TJS7"/>
      <c r="TJT7"/>
      <c r="TJU7"/>
      <c r="TJV7"/>
      <c r="TJW7"/>
      <c r="TJX7"/>
      <c r="TJY7"/>
      <c r="TJZ7"/>
      <c r="TKA7"/>
      <c r="TKB7"/>
      <c r="TKC7"/>
      <c r="TKD7"/>
      <c r="TKE7"/>
      <c r="TKF7"/>
      <c r="TKG7"/>
      <c r="TKH7"/>
      <c r="TKI7"/>
      <c r="TKJ7"/>
      <c r="TKK7"/>
      <c r="TKL7"/>
      <c r="TKM7"/>
      <c r="TKN7"/>
      <c r="TKO7"/>
      <c r="TKP7"/>
      <c r="TKQ7"/>
      <c r="TKR7"/>
      <c r="TKS7"/>
      <c r="TKT7"/>
      <c r="TKU7"/>
      <c r="TKV7"/>
      <c r="TKW7"/>
      <c r="TKX7"/>
      <c r="TKY7"/>
      <c r="TKZ7"/>
      <c r="TLA7"/>
      <c r="TLB7"/>
      <c r="TLC7"/>
      <c r="TLD7"/>
      <c r="TLE7"/>
      <c r="TLF7"/>
      <c r="TLG7"/>
      <c r="TLH7"/>
      <c r="TLI7"/>
      <c r="TLJ7"/>
      <c r="TLK7"/>
      <c r="TLL7"/>
      <c r="TLM7"/>
      <c r="TLN7"/>
      <c r="TLO7"/>
      <c r="TLP7"/>
      <c r="TLQ7"/>
      <c r="TLR7"/>
      <c r="TLS7"/>
      <c r="TLT7"/>
      <c r="TLU7"/>
      <c r="TLV7"/>
      <c r="TLW7"/>
      <c r="TLX7"/>
      <c r="TLY7"/>
      <c r="TLZ7"/>
      <c r="TMA7"/>
      <c r="TMB7"/>
      <c r="TMC7"/>
      <c r="TMD7"/>
      <c r="TME7"/>
      <c r="TMF7"/>
      <c r="TMG7"/>
      <c r="TMH7"/>
      <c r="TMI7"/>
      <c r="TMJ7"/>
      <c r="TMK7"/>
      <c r="TML7"/>
      <c r="TMM7"/>
      <c r="TMN7"/>
      <c r="TMO7"/>
      <c r="TMP7"/>
      <c r="TMQ7"/>
      <c r="TMR7"/>
      <c r="TMS7"/>
      <c r="TMT7"/>
      <c r="TMU7"/>
      <c r="TMV7"/>
      <c r="TMW7"/>
      <c r="TMX7"/>
      <c r="TMY7"/>
      <c r="TMZ7"/>
      <c r="TNA7"/>
      <c r="TNB7"/>
      <c r="TNC7"/>
      <c r="TND7"/>
      <c r="TNE7"/>
      <c r="TNF7"/>
      <c r="TNG7"/>
      <c r="TNH7"/>
      <c r="TNI7"/>
      <c r="TNJ7"/>
      <c r="TNK7"/>
      <c r="TNL7"/>
      <c r="TNM7"/>
      <c r="TNN7"/>
      <c r="TNO7"/>
      <c r="TNP7"/>
      <c r="TNQ7"/>
      <c r="TNR7"/>
      <c r="TNS7"/>
      <c r="TNT7"/>
      <c r="TNU7"/>
      <c r="TNV7"/>
      <c r="TNW7"/>
      <c r="TNX7"/>
      <c r="TNY7"/>
      <c r="TNZ7"/>
      <c r="TOA7"/>
      <c r="TOB7"/>
      <c r="TOC7"/>
      <c r="TOD7"/>
      <c r="TOE7"/>
      <c r="TOF7"/>
      <c r="TOG7"/>
      <c r="TOH7"/>
      <c r="TOI7"/>
      <c r="TOJ7"/>
      <c r="TOK7"/>
      <c r="TOL7"/>
      <c r="TOM7"/>
      <c r="TON7"/>
      <c r="TOO7"/>
      <c r="TOP7"/>
      <c r="TOQ7"/>
      <c r="TOR7"/>
      <c r="TOS7"/>
      <c r="TOT7"/>
      <c r="TOU7"/>
      <c r="TOV7"/>
      <c r="TOW7"/>
      <c r="TOX7"/>
      <c r="TOY7"/>
      <c r="TOZ7"/>
      <c r="TPA7"/>
      <c r="TPB7"/>
      <c r="TPC7"/>
      <c r="TPD7"/>
      <c r="TPE7"/>
      <c r="TPF7"/>
      <c r="TPG7"/>
      <c r="TPH7"/>
      <c r="TPI7"/>
      <c r="TPJ7"/>
      <c r="TPK7"/>
      <c r="TPL7"/>
      <c r="TPM7"/>
      <c r="TPN7"/>
      <c r="TPO7"/>
      <c r="TPP7"/>
      <c r="TPQ7"/>
      <c r="TPR7"/>
      <c r="TPS7"/>
      <c r="TPT7"/>
      <c r="TPU7"/>
      <c r="TPV7"/>
      <c r="TPW7"/>
      <c r="TPX7"/>
      <c r="TPY7"/>
      <c r="TPZ7"/>
      <c r="TQA7"/>
      <c r="TQB7"/>
      <c r="TQC7"/>
      <c r="TQD7"/>
      <c r="TQE7"/>
      <c r="TQF7"/>
      <c r="TQG7"/>
      <c r="TQH7"/>
      <c r="TQI7"/>
      <c r="TQJ7"/>
      <c r="TQK7"/>
      <c r="TQL7"/>
      <c r="TQM7"/>
      <c r="TQN7"/>
      <c r="TQO7"/>
      <c r="TQP7"/>
      <c r="TQQ7"/>
      <c r="TQR7"/>
      <c r="TQS7"/>
      <c r="TQT7"/>
      <c r="TQU7"/>
      <c r="TQV7"/>
      <c r="TQW7"/>
      <c r="TQX7"/>
      <c r="TQY7"/>
      <c r="TQZ7"/>
      <c r="TRA7"/>
      <c r="TRB7"/>
      <c r="TRC7"/>
      <c r="TRD7"/>
      <c r="TRE7"/>
      <c r="TRF7"/>
      <c r="TRG7"/>
      <c r="TRH7"/>
      <c r="TRI7"/>
      <c r="TRJ7"/>
      <c r="TRK7"/>
      <c r="TRL7"/>
      <c r="TRM7"/>
      <c r="TRN7"/>
      <c r="TRO7"/>
      <c r="TRP7"/>
      <c r="TRQ7"/>
      <c r="TRR7"/>
      <c r="TRS7"/>
      <c r="TRT7"/>
      <c r="TRU7"/>
      <c r="TRV7"/>
      <c r="TRW7"/>
      <c r="TRX7"/>
      <c r="TRY7"/>
      <c r="TRZ7"/>
      <c r="TSA7"/>
      <c r="TSB7"/>
      <c r="TSC7"/>
      <c r="TSD7"/>
      <c r="TSE7"/>
      <c r="TSF7"/>
      <c r="TSG7"/>
      <c r="TSH7"/>
      <c r="TSI7"/>
      <c r="TSJ7"/>
      <c r="TSK7"/>
      <c r="TSL7"/>
      <c r="TSM7"/>
      <c r="TSN7"/>
      <c r="TSO7"/>
      <c r="TSP7"/>
      <c r="TSQ7"/>
      <c r="TSR7"/>
      <c r="TSS7"/>
      <c r="TST7"/>
      <c r="TSU7"/>
      <c r="TSV7"/>
      <c r="TSW7"/>
      <c r="TSX7"/>
      <c r="TSY7"/>
      <c r="TSZ7"/>
      <c r="TTA7"/>
      <c r="TTB7"/>
      <c r="TTC7"/>
      <c r="TTD7"/>
      <c r="TTE7"/>
      <c r="TTF7"/>
      <c r="TTG7"/>
      <c r="TTH7"/>
      <c r="TTI7"/>
      <c r="TTJ7"/>
      <c r="TTK7"/>
      <c r="TTL7"/>
      <c r="TTM7"/>
      <c r="TTN7"/>
      <c r="TTO7"/>
      <c r="TTP7"/>
      <c r="TTQ7"/>
      <c r="TTR7"/>
      <c r="TTS7"/>
      <c r="TTT7"/>
      <c r="TTU7"/>
      <c r="TTV7"/>
      <c r="TTW7"/>
      <c r="TTX7"/>
      <c r="TTY7"/>
      <c r="TTZ7"/>
      <c r="TUA7"/>
      <c r="TUB7"/>
      <c r="TUC7"/>
      <c r="TUD7"/>
      <c r="TUE7"/>
      <c r="TUF7"/>
      <c r="TUG7"/>
      <c r="TUH7"/>
      <c r="TUI7"/>
      <c r="TUJ7"/>
      <c r="TUK7"/>
      <c r="TUL7"/>
      <c r="TUM7"/>
      <c r="TUN7"/>
      <c r="TUO7"/>
      <c r="TUP7"/>
      <c r="TUQ7"/>
      <c r="TUR7"/>
      <c r="TUS7"/>
      <c r="TUT7"/>
      <c r="TUU7"/>
      <c r="TUV7"/>
      <c r="TUW7"/>
      <c r="TUX7"/>
      <c r="TUY7"/>
      <c r="TUZ7"/>
      <c r="TVA7"/>
      <c r="TVB7"/>
      <c r="TVC7"/>
      <c r="TVD7"/>
      <c r="TVE7"/>
      <c r="TVF7"/>
      <c r="TVG7"/>
      <c r="TVH7"/>
      <c r="TVI7"/>
      <c r="TVJ7"/>
      <c r="TVK7"/>
      <c r="TVL7"/>
      <c r="TVM7"/>
      <c r="TVN7"/>
      <c r="TVO7"/>
      <c r="TVP7"/>
      <c r="TVQ7"/>
      <c r="TVR7"/>
      <c r="TVS7"/>
      <c r="TVT7"/>
      <c r="TVU7"/>
      <c r="TVV7"/>
      <c r="TVW7"/>
      <c r="TVX7"/>
      <c r="TVY7"/>
      <c r="TVZ7"/>
      <c r="TWA7"/>
      <c r="TWB7"/>
      <c r="TWC7"/>
      <c r="TWD7"/>
      <c r="TWE7"/>
      <c r="TWF7"/>
      <c r="TWG7"/>
      <c r="TWH7"/>
      <c r="TWI7"/>
      <c r="TWJ7"/>
      <c r="TWK7"/>
      <c r="TWL7"/>
      <c r="TWM7"/>
      <c r="TWN7"/>
      <c r="TWO7"/>
      <c r="TWP7"/>
      <c r="TWQ7"/>
      <c r="TWR7"/>
      <c r="TWS7"/>
      <c r="TWT7"/>
      <c r="TWU7"/>
      <c r="TWV7"/>
      <c r="TWW7"/>
      <c r="TWX7"/>
      <c r="TWY7"/>
      <c r="TWZ7"/>
      <c r="TXA7"/>
      <c r="TXB7"/>
      <c r="TXC7"/>
      <c r="TXD7"/>
      <c r="TXE7"/>
      <c r="TXF7"/>
      <c r="TXG7"/>
      <c r="TXH7"/>
      <c r="TXI7"/>
      <c r="TXJ7"/>
      <c r="TXK7"/>
      <c r="TXL7"/>
      <c r="TXM7"/>
      <c r="TXN7"/>
      <c r="TXO7"/>
      <c r="TXP7"/>
      <c r="TXQ7"/>
      <c r="TXR7"/>
      <c r="TXS7"/>
      <c r="TXT7"/>
      <c r="TXU7"/>
      <c r="TXV7"/>
      <c r="TXW7"/>
      <c r="TXX7"/>
      <c r="TXY7"/>
      <c r="TXZ7"/>
      <c r="TYA7"/>
      <c r="TYB7"/>
      <c r="TYC7"/>
      <c r="TYD7"/>
      <c r="TYE7"/>
      <c r="TYF7"/>
      <c r="TYG7"/>
      <c r="TYH7"/>
      <c r="TYI7"/>
      <c r="TYJ7"/>
      <c r="TYK7"/>
      <c r="TYL7"/>
      <c r="TYM7"/>
      <c r="TYN7"/>
      <c r="TYO7"/>
      <c r="TYP7"/>
      <c r="TYQ7"/>
      <c r="TYR7"/>
      <c r="TYS7"/>
      <c r="TYT7"/>
      <c r="TYU7"/>
      <c r="TYV7"/>
      <c r="TYW7"/>
      <c r="TYX7"/>
      <c r="TYY7"/>
      <c r="TYZ7"/>
      <c r="TZA7"/>
      <c r="TZB7"/>
      <c r="TZC7"/>
      <c r="TZD7"/>
      <c r="TZE7"/>
      <c r="TZF7"/>
      <c r="TZG7"/>
      <c r="TZH7"/>
      <c r="TZI7"/>
      <c r="TZJ7"/>
      <c r="TZK7"/>
      <c r="TZL7"/>
      <c r="TZM7"/>
      <c r="TZN7"/>
      <c r="TZO7"/>
      <c r="TZP7"/>
      <c r="TZQ7"/>
      <c r="TZR7"/>
      <c r="TZS7"/>
      <c r="TZT7"/>
      <c r="TZU7"/>
      <c r="TZV7"/>
      <c r="TZW7"/>
      <c r="TZX7"/>
      <c r="TZY7"/>
      <c r="TZZ7"/>
      <c r="UAA7"/>
      <c r="UAB7"/>
      <c r="UAC7"/>
      <c r="UAD7"/>
      <c r="UAE7"/>
      <c r="UAF7"/>
      <c r="UAG7"/>
      <c r="UAH7"/>
      <c r="UAI7"/>
      <c r="UAJ7"/>
      <c r="UAK7"/>
      <c r="UAL7"/>
      <c r="UAM7"/>
      <c r="UAN7"/>
      <c r="UAO7"/>
      <c r="UAP7"/>
      <c r="UAQ7"/>
      <c r="UAR7"/>
      <c r="UAS7"/>
      <c r="UAT7"/>
      <c r="UAU7"/>
      <c r="UAV7"/>
      <c r="UAW7"/>
      <c r="UAX7"/>
      <c r="UAY7"/>
      <c r="UAZ7"/>
      <c r="UBA7"/>
      <c r="UBB7"/>
      <c r="UBC7"/>
      <c r="UBD7"/>
      <c r="UBE7"/>
      <c r="UBF7"/>
      <c r="UBG7"/>
      <c r="UBH7"/>
      <c r="UBI7"/>
      <c r="UBJ7"/>
      <c r="UBK7"/>
      <c r="UBL7"/>
      <c r="UBM7"/>
      <c r="UBN7"/>
      <c r="UBO7"/>
      <c r="UBP7"/>
      <c r="UBQ7"/>
      <c r="UBR7"/>
      <c r="UBS7"/>
      <c r="UBT7"/>
      <c r="UBU7"/>
      <c r="UBV7"/>
      <c r="UBW7"/>
      <c r="UBX7"/>
      <c r="UBY7"/>
      <c r="UBZ7"/>
      <c r="UCA7"/>
      <c r="UCB7"/>
      <c r="UCC7"/>
      <c r="UCD7"/>
      <c r="UCE7"/>
      <c r="UCF7"/>
      <c r="UCG7"/>
      <c r="UCH7"/>
      <c r="UCI7"/>
      <c r="UCJ7"/>
      <c r="UCK7"/>
      <c r="UCL7"/>
      <c r="UCM7"/>
      <c r="UCN7"/>
      <c r="UCO7"/>
      <c r="UCP7"/>
      <c r="UCQ7"/>
      <c r="UCR7"/>
      <c r="UCS7"/>
      <c r="UCT7"/>
      <c r="UCU7"/>
      <c r="UCV7"/>
      <c r="UCW7"/>
      <c r="UCX7"/>
      <c r="UCY7"/>
      <c r="UCZ7"/>
      <c r="UDA7"/>
      <c r="UDB7"/>
      <c r="UDC7"/>
      <c r="UDD7"/>
      <c r="UDE7"/>
      <c r="UDF7"/>
      <c r="UDG7"/>
      <c r="UDH7"/>
      <c r="UDI7"/>
      <c r="UDJ7"/>
      <c r="UDK7"/>
      <c r="UDL7"/>
      <c r="UDM7"/>
      <c r="UDN7"/>
      <c r="UDO7"/>
      <c r="UDP7"/>
      <c r="UDQ7"/>
      <c r="UDR7"/>
      <c r="UDS7"/>
      <c r="UDT7"/>
      <c r="UDU7"/>
      <c r="UDV7"/>
      <c r="UDW7"/>
      <c r="UDX7"/>
      <c r="UDY7"/>
      <c r="UDZ7"/>
      <c r="UEA7"/>
      <c r="UEB7"/>
      <c r="UEC7"/>
      <c r="UED7"/>
      <c r="UEE7"/>
      <c r="UEF7"/>
      <c r="UEG7"/>
      <c r="UEH7"/>
      <c r="UEI7"/>
      <c r="UEJ7"/>
      <c r="UEK7"/>
      <c r="UEL7"/>
      <c r="UEM7"/>
      <c r="UEN7"/>
      <c r="UEO7"/>
      <c r="UEP7"/>
      <c r="UEQ7"/>
      <c r="UER7"/>
      <c r="UES7"/>
      <c r="UET7"/>
      <c r="UEU7"/>
      <c r="UEV7"/>
      <c r="UEW7"/>
      <c r="UEX7"/>
      <c r="UEY7"/>
      <c r="UEZ7"/>
      <c r="UFA7"/>
      <c r="UFB7"/>
      <c r="UFC7"/>
      <c r="UFD7"/>
      <c r="UFE7"/>
      <c r="UFF7"/>
      <c r="UFG7"/>
      <c r="UFH7"/>
      <c r="UFI7"/>
      <c r="UFJ7"/>
      <c r="UFK7"/>
      <c r="UFL7"/>
      <c r="UFM7"/>
      <c r="UFN7"/>
      <c r="UFO7"/>
      <c r="UFP7"/>
      <c r="UFQ7"/>
      <c r="UFR7"/>
      <c r="UFS7"/>
      <c r="UFT7"/>
      <c r="UFU7"/>
      <c r="UFV7"/>
      <c r="UFW7"/>
      <c r="UFX7"/>
      <c r="UFY7"/>
      <c r="UFZ7"/>
      <c r="UGA7"/>
      <c r="UGB7"/>
      <c r="UGC7"/>
      <c r="UGD7"/>
      <c r="UGE7"/>
      <c r="UGF7"/>
      <c r="UGG7"/>
      <c r="UGH7"/>
      <c r="UGI7"/>
      <c r="UGJ7"/>
      <c r="UGK7"/>
      <c r="UGL7"/>
      <c r="UGM7"/>
      <c r="UGN7"/>
      <c r="UGO7"/>
      <c r="UGP7"/>
      <c r="UGQ7"/>
      <c r="UGR7"/>
      <c r="UGS7"/>
      <c r="UGT7"/>
      <c r="UGU7"/>
      <c r="UGV7"/>
      <c r="UGW7"/>
      <c r="UGX7"/>
      <c r="UGY7"/>
      <c r="UGZ7"/>
      <c r="UHA7"/>
      <c r="UHB7"/>
      <c r="UHC7"/>
      <c r="UHD7"/>
      <c r="UHE7"/>
      <c r="UHF7"/>
      <c r="UHG7"/>
      <c r="UHH7"/>
      <c r="UHI7"/>
      <c r="UHJ7"/>
      <c r="UHK7"/>
      <c r="UHL7"/>
      <c r="UHM7"/>
      <c r="UHN7"/>
      <c r="UHO7"/>
      <c r="UHP7"/>
      <c r="UHQ7"/>
      <c r="UHR7"/>
      <c r="UHS7"/>
      <c r="UHT7"/>
      <c r="UHU7"/>
      <c r="UHV7"/>
      <c r="UHW7"/>
      <c r="UHX7"/>
      <c r="UHY7"/>
      <c r="UHZ7"/>
      <c r="UIA7"/>
      <c r="UIB7"/>
      <c r="UIC7"/>
      <c r="UID7"/>
      <c r="UIE7"/>
      <c r="UIF7"/>
      <c r="UIG7"/>
      <c r="UIH7"/>
      <c r="UII7"/>
      <c r="UIJ7"/>
      <c r="UIK7"/>
      <c r="UIL7"/>
      <c r="UIM7"/>
      <c r="UIN7"/>
      <c r="UIO7"/>
      <c r="UIP7"/>
      <c r="UIQ7"/>
      <c r="UIR7"/>
      <c r="UIS7"/>
      <c r="UIT7"/>
      <c r="UIU7"/>
      <c r="UIV7"/>
      <c r="UIW7"/>
      <c r="UIX7"/>
      <c r="UIY7"/>
      <c r="UIZ7"/>
      <c r="UJA7"/>
      <c r="UJB7"/>
      <c r="UJC7"/>
      <c r="UJD7"/>
      <c r="UJE7"/>
      <c r="UJF7"/>
      <c r="UJG7"/>
      <c r="UJH7"/>
      <c r="UJI7"/>
      <c r="UJJ7"/>
      <c r="UJK7"/>
      <c r="UJL7"/>
      <c r="UJM7"/>
      <c r="UJN7"/>
      <c r="UJO7"/>
      <c r="UJP7"/>
      <c r="UJQ7"/>
      <c r="UJR7"/>
      <c r="UJS7"/>
      <c r="UJT7"/>
      <c r="UJU7"/>
      <c r="UJV7"/>
      <c r="UJW7"/>
      <c r="UJX7"/>
      <c r="UJY7"/>
      <c r="UJZ7"/>
      <c r="UKA7"/>
      <c r="UKB7"/>
      <c r="UKC7"/>
      <c r="UKD7"/>
      <c r="UKE7"/>
      <c r="UKF7"/>
      <c r="UKG7"/>
      <c r="UKH7"/>
      <c r="UKI7"/>
      <c r="UKJ7"/>
      <c r="UKK7"/>
      <c r="UKL7"/>
      <c r="UKM7"/>
      <c r="UKN7"/>
      <c r="UKO7"/>
      <c r="UKP7"/>
      <c r="UKQ7"/>
      <c r="UKR7"/>
      <c r="UKS7"/>
      <c r="UKT7"/>
      <c r="UKU7"/>
      <c r="UKV7"/>
      <c r="UKW7"/>
      <c r="UKX7"/>
      <c r="UKY7"/>
      <c r="UKZ7"/>
      <c r="ULA7"/>
      <c r="ULB7"/>
      <c r="ULC7"/>
      <c r="ULD7"/>
      <c r="ULE7"/>
      <c r="ULF7"/>
      <c r="ULG7"/>
      <c r="ULH7"/>
      <c r="ULI7"/>
      <c r="ULJ7"/>
      <c r="ULK7"/>
      <c r="ULL7"/>
      <c r="ULM7"/>
      <c r="ULN7"/>
      <c r="ULO7"/>
      <c r="ULP7"/>
      <c r="ULQ7"/>
      <c r="ULR7"/>
      <c r="ULS7"/>
      <c r="ULT7"/>
      <c r="ULU7"/>
      <c r="ULV7"/>
      <c r="ULW7"/>
      <c r="ULX7"/>
      <c r="ULY7"/>
      <c r="ULZ7"/>
      <c r="UMA7"/>
      <c r="UMB7"/>
      <c r="UMC7"/>
      <c r="UMD7"/>
      <c r="UME7"/>
      <c r="UMF7"/>
      <c r="UMG7"/>
      <c r="UMH7"/>
      <c r="UMI7"/>
      <c r="UMJ7"/>
      <c r="UMK7"/>
      <c r="UML7"/>
      <c r="UMM7"/>
      <c r="UMN7"/>
      <c r="UMO7"/>
      <c r="UMP7"/>
      <c r="UMQ7"/>
      <c r="UMR7"/>
      <c r="UMS7"/>
      <c r="UMT7"/>
      <c r="UMU7"/>
      <c r="UMV7"/>
      <c r="UMW7"/>
      <c r="UMX7"/>
      <c r="UMY7"/>
      <c r="UMZ7"/>
      <c r="UNA7"/>
      <c r="UNB7"/>
      <c r="UNC7"/>
      <c r="UND7"/>
      <c r="UNE7"/>
      <c r="UNF7"/>
      <c r="UNG7"/>
      <c r="UNH7"/>
      <c r="UNI7"/>
      <c r="UNJ7"/>
      <c r="UNK7"/>
      <c r="UNL7"/>
      <c r="UNM7"/>
      <c r="UNN7"/>
      <c r="UNO7"/>
      <c r="UNP7"/>
      <c r="UNQ7"/>
      <c r="UNR7"/>
      <c r="UNS7"/>
      <c r="UNT7"/>
      <c r="UNU7"/>
      <c r="UNV7"/>
      <c r="UNW7"/>
      <c r="UNX7"/>
      <c r="UNY7"/>
      <c r="UNZ7"/>
      <c r="UOA7"/>
      <c r="UOB7"/>
      <c r="UOC7"/>
      <c r="UOD7"/>
      <c r="UOE7"/>
      <c r="UOF7"/>
      <c r="UOG7"/>
      <c r="UOH7"/>
      <c r="UOI7"/>
      <c r="UOJ7"/>
      <c r="UOK7"/>
      <c r="UOL7"/>
      <c r="UOM7"/>
      <c r="UON7"/>
      <c r="UOO7"/>
      <c r="UOP7"/>
      <c r="UOQ7"/>
      <c r="UOR7"/>
      <c r="UOS7"/>
      <c r="UOT7"/>
      <c r="UOU7"/>
      <c r="UOV7"/>
      <c r="UOW7"/>
      <c r="UOX7"/>
      <c r="UOY7"/>
      <c r="UOZ7"/>
      <c r="UPA7"/>
      <c r="UPB7"/>
      <c r="UPC7"/>
      <c r="UPD7"/>
      <c r="UPE7"/>
      <c r="UPF7"/>
      <c r="UPG7"/>
      <c r="UPH7"/>
      <c r="UPI7"/>
      <c r="UPJ7"/>
      <c r="UPK7"/>
      <c r="UPL7"/>
      <c r="UPM7"/>
      <c r="UPN7"/>
      <c r="UPO7"/>
      <c r="UPP7"/>
      <c r="UPQ7"/>
      <c r="UPR7"/>
      <c r="UPS7"/>
      <c r="UPT7"/>
      <c r="UPU7"/>
      <c r="UPV7"/>
      <c r="UPW7"/>
      <c r="UPX7"/>
      <c r="UPY7"/>
      <c r="UPZ7"/>
      <c r="UQA7"/>
      <c r="UQB7"/>
      <c r="UQC7"/>
      <c r="UQD7"/>
      <c r="UQE7"/>
      <c r="UQF7"/>
      <c r="UQG7"/>
      <c r="UQH7"/>
      <c r="UQI7"/>
      <c r="UQJ7"/>
      <c r="UQK7"/>
      <c r="UQL7"/>
      <c r="UQM7"/>
      <c r="UQN7"/>
      <c r="UQO7"/>
      <c r="UQP7"/>
      <c r="UQQ7"/>
      <c r="UQR7"/>
      <c r="UQS7"/>
      <c r="UQT7"/>
      <c r="UQU7"/>
      <c r="UQV7"/>
      <c r="UQW7"/>
      <c r="UQX7"/>
      <c r="UQY7"/>
      <c r="UQZ7"/>
      <c r="URA7"/>
      <c r="URB7"/>
      <c r="URC7"/>
      <c r="URD7"/>
      <c r="URE7"/>
      <c r="URF7"/>
      <c r="URG7"/>
      <c r="URH7"/>
      <c r="URI7"/>
      <c r="URJ7"/>
      <c r="URK7"/>
      <c r="URL7"/>
      <c r="URM7"/>
      <c r="URN7"/>
      <c r="URO7"/>
      <c r="URP7"/>
      <c r="URQ7"/>
      <c r="URR7"/>
      <c r="URS7"/>
      <c r="URT7"/>
      <c r="URU7"/>
      <c r="URV7"/>
      <c r="URW7"/>
      <c r="URX7"/>
      <c r="URY7"/>
      <c r="URZ7"/>
      <c r="USA7"/>
      <c r="USB7"/>
      <c r="USC7"/>
      <c r="USD7"/>
      <c r="USE7"/>
      <c r="USF7"/>
      <c r="USG7"/>
      <c r="USH7"/>
      <c r="USI7"/>
      <c r="USJ7"/>
      <c r="USK7"/>
      <c r="USL7"/>
      <c r="USM7"/>
      <c r="USN7"/>
      <c r="USO7"/>
      <c r="USP7"/>
      <c r="USQ7"/>
      <c r="USR7"/>
      <c r="USS7"/>
      <c r="UST7"/>
      <c r="USU7"/>
      <c r="USV7"/>
      <c r="USW7"/>
      <c r="USX7"/>
      <c r="USY7"/>
      <c r="USZ7"/>
      <c r="UTA7"/>
      <c r="UTB7"/>
      <c r="UTC7"/>
      <c r="UTD7"/>
      <c r="UTE7"/>
      <c r="UTF7"/>
      <c r="UTG7"/>
      <c r="UTH7"/>
      <c r="UTI7"/>
      <c r="UTJ7"/>
      <c r="UTK7"/>
      <c r="UTL7"/>
      <c r="UTM7"/>
      <c r="UTN7"/>
      <c r="UTO7"/>
      <c r="UTP7"/>
      <c r="UTQ7"/>
      <c r="UTR7"/>
      <c r="UTS7"/>
      <c r="UTT7"/>
      <c r="UTU7"/>
      <c r="UTV7"/>
      <c r="UTW7"/>
      <c r="UTX7"/>
      <c r="UTY7"/>
      <c r="UTZ7"/>
      <c r="UUA7"/>
      <c r="UUB7"/>
      <c r="UUC7"/>
      <c r="UUD7"/>
      <c r="UUE7"/>
      <c r="UUF7"/>
      <c r="UUG7"/>
      <c r="UUH7"/>
      <c r="UUI7"/>
      <c r="UUJ7"/>
      <c r="UUK7"/>
      <c r="UUL7"/>
      <c r="UUM7"/>
      <c r="UUN7"/>
      <c r="UUO7"/>
      <c r="UUP7"/>
      <c r="UUQ7"/>
      <c r="UUR7"/>
      <c r="UUS7"/>
      <c r="UUT7"/>
      <c r="UUU7"/>
      <c r="UUV7"/>
      <c r="UUW7"/>
      <c r="UUX7"/>
      <c r="UUY7"/>
      <c r="UUZ7"/>
      <c r="UVA7"/>
      <c r="UVB7"/>
      <c r="UVC7"/>
      <c r="UVD7"/>
      <c r="UVE7"/>
      <c r="UVF7"/>
      <c r="UVG7"/>
      <c r="UVH7"/>
      <c r="UVI7"/>
      <c r="UVJ7"/>
      <c r="UVK7"/>
      <c r="UVL7"/>
      <c r="UVM7"/>
      <c r="UVN7"/>
      <c r="UVO7"/>
      <c r="UVP7"/>
      <c r="UVQ7"/>
      <c r="UVR7"/>
      <c r="UVS7"/>
      <c r="UVT7"/>
      <c r="UVU7"/>
      <c r="UVV7"/>
      <c r="UVW7"/>
      <c r="UVX7"/>
      <c r="UVY7"/>
      <c r="UVZ7"/>
      <c r="UWA7"/>
      <c r="UWB7"/>
      <c r="UWC7"/>
      <c r="UWD7"/>
      <c r="UWE7"/>
      <c r="UWF7"/>
      <c r="UWG7"/>
      <c r="UWH7"/>
      <c r="UWI7"/>
      <c r="UWJ7"/>
      <c r="UWK7"/>
      <c r="UWL7"/>
      <c r="UWM7"/>
      <c r="UWN7"/>
      <c r="UWO7"/>
      <c r="UWP7"/>
      <c r="UWQ7"/>
      <c r="UWR7"/>
      <c r="UWS7"/>
      <c r="UWT7"/>
      <c r="UWU7"/>
      <c r="UWV7"/>
      <c r="UWW7"/>
      <c r="UWX7"/>
      <c r="UWY7"/>
      <c r="UWZ7"/>
      <c r="UXA7"/>
      <c r="UXB7"/>
      <c r="UXC7"/>
      <c r="UXD7"/>
      <c r="UXE7"/>
      <c r="UXF7"/>
      <c r="UXG7"/>
      <c r="UXH7"/>
      <c r="UXI7"/>
      <c r="UXJ7"/>
      <c r="UXK7"/>
      <c r="UXL7"/>
      <c r="UXM7"/>
      <c r="UXN7"/>
      <c r="UXO7"/>
      <c r="UXP7"/>
      <c r="UXQ7"/>
      <c r="UXR7"/>
      <c r="UXS7"/>
      <c r="UXT7"/>
      <c r="UXU7"/>
      <c r="UXV7"/>
      <c r="UXW7"/>
      <c r="UXX7"/>
      <c r="UXY7"/>
      <c r="UXZ7"/>
      <c r="UYA7"/>
      <c r="UYB7"/>
      <c r="UYC7"/>
      <c r="UYD7"/>
      <c r="UYE7"/>
      <c r="UYF7"/>
      <c r="UYG7"/>
      <c r="UYH7"/>
      <c r="UYI7"/>
      <c r="UYJ7"/>
      <c r="UYK7"/>
      <c r="UYL7"/>
      <c r="UYM7"/>
      <c r="UYN7"/>
      <c r="UYO7"/>
      <c r="UYP7"/>
      <c r="UYQ7"/>
      <c r="UYR7"/>
      <c r="UYS7"/>
      <c r="UYT7"/>
      <c r="UYU7"/>
      <c r="UYV7"/>
      <c r="UYW7"/>
      <c r="UYX7"/>
      <c r="UYY7"/>
      <c r="UYZ7"/>
      <c r="UZA7"/>
      <c r="UZB7"/>
      <c r="UZC7"/>
      <c r="UZD7"/>
      <c r="UZE7"/>
      <c r="UZF7"/>
      <c r="UZG7"/>
      <c r="UZH7"/>
      <c r="UZI7"/>
      <c r="UZJ7"/>
      <c r="UZK7"/>
      <c r="UZL7"/>
      <c r="UZM7"/>
      <c r="UZN7"/>
      <c r="UZO7"/>
      <c r="UZP7"/>
      <c r="UZQ7"/>
      <c r="UZR7"/>
      <c r="UZS7"/>
      <c r="UZT7"/>
      <c r="UZU7"/>
      <c r="UZV7"/>
      <c r="UZW7"/>
      <c r="UZX7"/>
      <c r="UZY7"/>
      <c r="UZZ7"/>
      <c r="VAA7"/>
      <c r="VAB7"/>
      <c r="VAC7"/>
      <c r="VAD7"/>
      <c r="VAE7"/>
      <c r="VAF7"/>
      <c r="VAG7"/>
      <c r="VAH7"/>
      <c r="VAI7"/>
      <c r="VAJ7"/>
      <c r="VAK7"/>
      <c r="VAL7"/>
      <c r="VAM7"/>
      <c r="VAN7"/>
      <c r="VAO7"/>
      <c r="VAP7"/>
      <c r="VAQ7"/>
      <c r="VAR7"/>
      <c r="VAS7"/>
      <c r="VAT7"/>
      <c r="VAU7"/>
      <c r="VAV7"/>
      <c r="VAW7"/>
      <c r="VAX7"/>
      <c r="VAY7"/>
      <c r="VAZ7"/>
      <c r="VBA7"/>
      <c r="VBB7"/>
      <c r="VBC7"/>
      <c r="VBD7"/>
      <c r="VBE7"/>
      <c r="VBF7"/>
      <c r="VBG7"/>
      <c r="VBH7"/>
      <c r="VBI7"/>
      <c r="VBJ7"/>
      <c r="VBK7"/>
      <c r="VBL7"/>
      <c r="VBM7"/>
      <c r="VBN7"/>
      <c r="VBO7"/>
      <c r="VBP7"/>
      <c r="VBQ7"/>
      <c r="VBR7"/>
      <c r="VBS7"/>
      <c r="VBT7"/>
      <c r="VBU7"/>
      <c r="VBV7"/>
      <c r="VBW7"/>
      <c r="VBX7"/>
      <c r="VBY7"/>
      <c r="VBZ7"/>
      <c r="VCA7"/>
      <c r="VCB7"/>
      <c r="VCC7"/>
      <c r="VCD7"/>
      <c r="VCE7"/>
      <c r="VCF7"/>
      <c r="VCG7"/>
      <c r="VCH7"/>
      <c r="VCI7"/>
      <c r="VCJ7"/>
      <c r="VCK7"/>
      <c r="VCL7"/>
      <c r="VCM7"/>
      <c r="VCN7"/>
      <c r="VCO7"/>
      <c r="VCP7"/>
      <c r="VCQ7"/>
      <c r="VCR7"/>
      <c r="VCS7"/>
      <c r="VCT7"/>
      <c r="VCU7"/>
      <c r="VCV7"/>
      <c r="VCW7"/>
      <c r="VCX7"/>
      <c r="VCY7"/>
      <c r="VCZ7"/>
      <c r="VDA7"/>
      <c r="VDB7"/>
      <c r="VDC7"/>
      <c r="VDD7"/>
      <c r="VDE7"/>
      <c r="VDF7"/>
      <c r="VDG7"/>
      <c r="VDH7"/>
      <c r="VDI7"/>
      <c r="VDJ7"/>
      <c r="VDK7"/>
      <c r="VDL7"/>
      <c r="VDM7"/>
      <c r="VDN7"/>
      <c r="VDO7"/>
      <c r="VDP7"/>
      <c r="VDQ7"/>
      <c r="VDR7"/>
      <c r="VDS7"/>
      <c r="VDT7"/>
      <c r="VDU7"/>
      <c r="VDV7"/>
      <c r="VDW7"/>
      <c r="VDX7"/>
      <c r="VDY7"/>
      <c r="VDZ7"/>
      <c r="VEA7"/>
      <c r="VEB7"/>
      <c r="VEC7"/>
      <c r="VED7"/>
      <c r="VEE7"/>
      <c r="VEF7"/>
      <c r="VEG7"/>
      <c r="VEH7"/>
      <c r="VEI7"/>
      <c r="VEJ7"/>
      <c r="VEK7"/>
      <c r="VEL7"/>
      <c r="VEM7"/>
      <c r="VEN7"/>
      <c r="VEO7"/>
      <c r="VEP7"/>
      <c r="VEQ7"/>
      <c r="VER7"/>
      <c r="VES7"/>
      <c r="VET7"/>
      <c r="VEU7"/>
      <c r="VEV7"/>
      <c r="VEW7"/>
      <c r="VEX7"/>
      <c r="VEY7"/>
      <c r="VEZ7"/>
      <c r="VFA7"/>
      <c r="VFB7"/>
      <c r="VFC7"/>
      <c r="VFD7"/>
      <c r="VFE7"/>
      <c r="VFF7"/>
      <c r="VFG7"/>
      <c r="VFH7"/>
      <c r="VFI7"/>
      <c r="VFJ7"/>
      <c r="VFK7"/>
      <c r="VFL7"/>
      <c r="VFM7"/>
      <c r="VFN7"/>
      <c r="VFO7"/>
      <c r="VFP7"/>
      <c r="VFQ7"/>
      <c r="VFR7"/>
      <c r="VFS7"/>
      <c r="VFT7"/>
      <c r="VFU7"/>
      <c r="VFV7"/>
      <c r="VFW7"/>
      <c r="VFX7"/>
      <c r="VFY7"/>
      <c r="VFZ7"/>
      <c r="VGA7"/>
      <c r="VGB7"/>
      <c r="VGC7"/>
      <c r="VGD7"/>
      <c r="VGE7"/>
      <c r="VGF7"/>
      <c r="VGG7"/>
      <c r="VGH7"/>
      <c r="VGI7"/>
      <c r="VGJ7"/>
      <c r="VGK7"/>
      <c r="VGL7"/>
      <c r="VGM7"/>
      <c r="VGN7"/>
      <c r="VGO7"/>
      <c r="VGP7"/>
      <c r="VGQ7"/>
      <c r="VGR7"/>
      <c r="VGS7"/>
      <c r="VGT7"/>
      <c r="VGU7"/>
      <c r="VGV7"/>
      <c r="VGW7"/>
      <c r="VGX7"/>
      <c r="VGY7"/>
      <c r="VGZ7"/>
      <c r="VHA7"/>
      <c r="VHB7"/>
      <c r="VHC7"/>
      <c r="VHD7"/>
      <c r="VHE7"/>
      <c r="VHF7"/>
      <c r="VHG7"/>
      <c r="VHH7"/>
      <c r="VHI7"/>
      <c r="VHJ7"/>
      <c r="VHK7"/>
      <c r="VHL7"/>
      <c r="VHM7"/>
      <c r="VHN7"/>
      <c r="VHO7"/>
      <c r="VHP7"/>
      <c r="VHQ7"/>
      <c r="VHR7"/>
      <c r="VHS7"/>
      <c r="VHT7"/>
      <c r="VHU7"/>
      <c r="VHV7"/>
      <c r="VHW7"/>
      <c r="VHX7"/>
      <c r="VHY7"/>
      <c r="VHZ7"/>
      <c r="VIA7"/>
      <c r="VIB7"/>
      <c r="VIC7"/>
      <c r="VID7"/>
      <c r="VIE7"/>
      <c r="VIF7"/>
      <c r="VIG7"/>
      <c r="VIH7"/>
      <c r="VII7"/>
      <c r="VIJ7"/>
      <c r="VIK7"/>
      <c r="VIL7"/>
      <c r="VIM7"/>
      <c r="VIN7"/>
      <c r="VIO7"/>
      <c r="VIP7"/>
      <c r="VIQ7"/>
      <c r="VIR7"/>
      <c r="VIS7"/>
      <c r="VIT7"/>
      <c r="VIU7"/>
      <c r="VIV7"/>
      <c r="VIW7"/>
      <c r="VIX7"/>
      <c r="VIY7"/>
      <c r="VIZ7"/>
      <c r="VJA7"/>
      <c r="VJB7"/>
      <c r="VJC7"/>
      <c r="VJD7"/>
      <c r="VJE7"/>
      <c r="VJF7"/>
      <c r="VJG7"/>
      <c r="VJH7"/>
      <c r="VJI7"/>
      <c r="VJJ7"/>
      <c r="VJK7"/>
      <c r="VJL7"/>
      <c r="VJM7"/>
      <c r="VJN7"/>
      <c r="VJO7"/>
      <c r="VJP7"/>
      <c r="VJQ7"/>
      <c r="VJR7"/>
      <c r="VJS7"/>
      <c r="VJT7"/>
      <c r="VJU7"/>
      <c r="VJV7"/>
      <c r="VJW7"/>
      <c r="VJX7"/>
      <c r="VJY7"/>
      <c r="VJZ7"/>
      <c r="VKA7"/>
      <c r="VKB7"/>
      <c r="VKC7"/>
      <c r="VKD7"/>
      <c r="VKE7"/>
      <c r="VKF7"/>
      <c r="VKG7"/>
      <c r="VKH7"/>
      <c r="VKI7"/>
      <c r="VKJ7"/>
      <c r="VKK7"/>
      <c r="VKL7"/>
      <c r="VKM7"/>
      <c r="VKN7"/>
      <c r="VKO7"/>
      <c r="VKP7"/>
      <c r="VKQ7"/>
      <c r="VKR7"/>
      <c r="VKS7"/>
      <c r="VKT7"/>
      <c r="VKU7"/>
      <c r="VKV7"/>
      <c r="VKW7"/>
      <c r="VKX7"/>
      <c r="VKY7"/>
      <c r="VKZ7"/>
      <c r="VLA7"/>
      <c r="VLB7"/>
      <c r="VLC7"/>
      <c r="VLD7"/>
      <c r="VLE7"/>
      <c r="VLF7"/>
      <c r="VLG7"/>
      <c r="VLH7"/>
      <c r="VLI7"/>
      <c r="VLJ7"/>
      <c r="VLK7"/>
      <c r="VLL7"/>
      <c r="VLM7"/>
      <c r="VLN7"/>
      <c r="VLO7"/>
      <c r="VLP7"/>
      <c r="VLQ7"/>
      <c r="VLR7"/>
      <c r="VLS7"/>
      <c r="VLT7"/>
      <c r="VLU7"/>
      <c r="VLV7"/>
      <c r="VLW7"/>
      <c r="VLX7"/>
      <c r="VLY7"/>
      <c r="VLZ7"/>
      <c r="VMA7"/>
      <c r="VMB7"/>
      <c r="VMC7"/>
      <c r="VMD7"/>
      <c r="VME7"/>
      <c r="VMF7"/>
      <c r="VMG7"/>
      <c r="VMH7"/>
      <c r="VMI7"/>
      <c r="VMJ7"/>
      <c r="VMK7"/>
      <c r="VML7"/>
      <c r="VMM7"/>
      <c r="VMN7"/>
      <c r="VMO7"/>
      <c r="VMP7"/>
      <c r="VMQ7"/>
      <c r="VMR7"/>
      <c r="VMS7"/>
      <c r="VMT7"/>
      <c r="VMU7"/>
      <c r="VMV7"/>
      <c r="VMW7"/>
      <c r="VMX7"/>
      <c r="VMY7"/>
      <c r="VMZ7"/>
      <c r="VNA7"/>
      <c r="VNB7"/>
      <c r="VNC7"/>
      <c r="VND7"/>
      <c r="VNE7"/>
      <c r="VNF7"/>
      <c r="VNG7"/>
      <c r="VNH7"/>
      <c r="VNI7"/>
      <c r="VNJ7"/>
      <c r="VNK7"/>
      <c r="VNL7"/>
      <c r="VNM7"/>
      <c r="VNN7"/>
      <c r="VNO7"/>
      <c r="VNP7"/>
      <c r="VNQ7"/>
      <c r="VNR7"/>
      <c r="VNS7"/>
      <c r="VNT7"/>
      <c r="VNU7"/>
      <c r="VNV7"/>
      <c r="VNW7"/>
      <c r="VNX7"/>
      <c r="VNY7"/>
      <c r="VNZ7"/>
      <c r="VOA7"/>
      <c r="VOB7"/>
      <c r="VOC7"/>
      <c r="VOD7"/>
      <c r="VOE7"/>
      <c r="VOF7"/>
      <c r="VOG7"/>
      <c r="VOH7"/>
      <c r="VOI7"/>
      <c r="VOJ7"/>
      <c r="VOK7"/>
      <c r="VOL7"/>
      <c r="VOM7"/>
      <c r="VON7"/>
      <c r="VOO7"/>
      <c r="VOP7"/>
      <c r="VOQ7"/>
      <c r="VOR7"/>
      <c r="VOS7"/>
      <c r="VOT7"/>
      <c r="VOU7"/>
      <c r="VOV7"/>
      <c r="VOW7"/>
      <c r="VOX7"/>
      <c r="VOY7"/>
      <c r="VOZ7"/>
      <c r="VPA7"/>
      <c r="VPB7"/>
      <c r="VPC7"/>
      <c r="VPD7"/>
      <c r="VPE7"/>
      <c r="VPF7"/>
      <c r="VPG7"/>
      <c r="VPH7"/>
      <c r="VPI7"/>
      <c r="VPJ7"/>
      <c r="VPK7"/>
      <c r="VPL7"/>
      <c r="VPM7"/>
      <c r="VPN7"/>
      <c r="VPO7"/>
      <c r="VPP7"/>
      <c r="VPQ7"/>
      <c r="VPR7"/>
      <c r="VPS7"/>
      <c r="VPT7"/>
      <c r="VPU7"/>
      <c r="VPV7"/>
      <c r="VPW7"/>
      <c r="VPX7"/>
      <c r="VPY7"/>
      <c r="VPZ7"/>
      <c r="VQA7"/>
      <c r="VQB7"/>
      <c r="VQC7"/>
      <c r="VQD7"/>
      <c r="VQE7"/>
      <c r="VQF7"/>
      <c r="VQG7"/>
      <c r="VQH7"/>
      <c r="VQI7"/>
      <c r="VQJ7"/>
      <c r="VQK7"/>
      <c r="VQL7"/>
      <c r="VQM7"/>
      <c r="VQN7"/>
      <c r="VQO7"/>
      <c r="VQP7"/>
      <c r="VQQ7"/>
      <c r="VQR7"/>
      <c r="VQS7"/>
      <c r="VQT7"/>
      <c r="VQU7"/>
      <c r="VQV7"/>
      <c r="VQW7"/>
      <c r="VQX7"/>
      <c r="VQY7"/>
      <c r="VQZ7"/>
      <c r="VRA7"/>
      <c r="VRB7"/>
      <c r="VRC7"/>
      <c r="VRD7"/>
      <c r="VRE7"/>
      <c r="VRF7"/>
      <c r="VRG7"/>
      <c r="VRH7"/>
      <c r="VRI7"/>
      <c r="VRJ7"/>
      <c r="VRK7"/>
      <c r="VRL7"/>
      <c r="VRM7"/>
      <c r="VRN7"/>
      <c r="VRO7"/>
      <c r="VRP7"/>
      <c r="VRQ7"/>
      <c r="VRR7"/>
      <c r="VRS7"/>
      <c r="VRT7"/>
      <c r="VRU7"/>
      <c r="VRV7"/>
      <c r="VRW7"/>
      <c r="VRX7"/>
      <c r="VRY7"/>
      <c r="VRZ7"/>
      <c r="VSA7"/>
      <c r="VSB7"/>
      <c r="VSC7"/>
      <c r="VSD7"/>
      <c r="VSE7"/>
      <c r="VSF7"/>
      <c r="VSG7"/>
      <c r="VSH7"/>
      <c r="VSI7"/>
      <c r="VSJ7"/>
      <c r="VSK7"/>
      <c r="VSL7"/>
      <c r="VSM7"/>
      <c r="VSN7"/>
      <c r="VSO7"/>
      <c r="VSP7"/>
      <c r="VSQ7"/>
      <c r="VSR7"/>
      <c r="VSS7"/>
      <c r="VST7"/>
      <c r="VSU7"/>
      <c r="VSV7"/>
      <c r="VSW7"/>
      <c r="VSX7"/>
      <c r="VSY7"/>
      <c r="VSZ7"/>
      <c r="VTA7"/>
      <c r="VTB7"/>
      <c r="VTC7"/>
      <c r="VTD7"/>
      <c r="VTE7"/>
      <c r="VTF7"/>
      <c r="VTG7"/>
      <c r="VTH7"/>
      <c r="VTI7"/>
      <c r="VTJ7"/>
      <c r="VTK7"/>
      <c r="VTL7"/>
      <c r="VTM7"/>
      <c r="VTN7"/>
      <c r="VTO7"/>
      <c r="VTP7"/>
      <c r="VTQ7"/>
      <c r="VTR7"/>
      <c r="VTS7"/>
      <c r="VTT7"/>
      <c r="VTU7"/>
      <c r="VTV7"/>
      <c r="VTW7"/>
      <c r="VTX7"/>
      <c r="VTY7"/>
      <c r="VTZ7"/>
      <c r="VUA7"/>
      <c r="VUB7"/>
      <c r="VUC7"/>
      <c r="VUD7"/>
      <c r="VUE7"/>
      <c r="VUF7"/>
      <c r="VUG7"/>
      <c r="VUH7"/>
      <c r="VUI7"/>
      <c r="VUJ7"/>
      <c r="VUK7"/>
      <c r="VUL7"/>
      <c r="VUM7"/>
      <c r="VUN7"/>
      <c r="VUO7"/>
      <c r="VUP7"/>
      <c r="VUQ7"/>
      <c r="VUR7"/>
      <c r="VUS7"/>
      <c r="VUT7"/>
      <c r="VUU7"/>
      <c r="VUV7"/>
      <c r="VUW7"/>
      <c r="VUX7"/>
      <c r="VUY7"/>
      <c r="VUZ7"/>
      <c r="VVA7"/>
      <c r="VVB7"/>
      <c r="VVC7"/>
      <c r="VVD7"/>
      <c r="VVE7"/>
      <c r="VVF7"/>
      <c r="VVG7"/>
      <c r="VVH7"/>
      <c r="VVI7"/>
      <c r="VVJ7"/>
      <c r="VVK7"/>
      <c r="VVL7"/>
      <c r="VVM7"/>
      <c r="VVN7"/>
      <c r="VVO7"/>
      <c r="VVP7"/>
      <c r="VVQ7"/>
      <c r="VVR7"/>
      <c r="VVS7"/>
      <c r="VVT7"/>
      <c r="VVU7"/>
      <c r="VVV7"/>
      <c r="VVW7"/>
      <c r="VVX7"/>
      <c r="VVY7"/>
      <c r="VVZ7"/>
      <c r="VWA7"/>
      <c r="VWB7"/>
      <c r="VWC7"/>
      <c r="VWD7"/>
      <c r="VWE7"/>
      <c r="VWF7"/>
      <c r="VWG7"/>
      <c r="VWH7"/>
      <c r="VWI7"/>
      <c r="VWJ7"/>
      <c r="VWK7"/>
      <c r="VWL7"/>
      <c r="VWM7"/>
      <c r="VWN7"/>
      <c r="VWO7"/>
      <c r="VWP7"/>
      <c r="VWQ7"/>
      <c r="VWR7"/>
      <c r="VWS7"/>
      <c r="VWT7"/>
      <c r="VWU7"/>
      <c r="VWV7"/>
      <c r="VWW7"/>
      <c r="VWX7"/>
      <c r="VWY7"/>
      <c r="VWZ7"/>
      <c r="VXA7"/>
      <c r="VXB7"/>
      <c r="VXC7"/>
      <c r="VXD7"/>
      <c r="VXE7"/>
      <c r="VXF7"/>
      <c r="VXG7"/>
      <c r="VXH7"/>
      <c r="VXI7"/>
      <c r="VXJ7"/>
      <c r="VXK7"/>
      <c r="VXL7"/>
      <c r="VXM7"/>
      <c r="VXN7"/>
      <c r="VXO7"/>
      <c r="VXP7"/>
      <c r="VXQ7"/>
      <c r="VXR7"/>
      <c r="VXS7"/>
      <c r="VXT7"/>
      <c r="VXU7"/>
      <c r="VXV7"/>
      <c r="VXW7"/>
      <c r="VXX7"/>
      <c r="VXY7"/>
      <c r="VXZ7"/>
      <c r="VYA7"/>
      <c r="VYB7"/>
      <c r="VYC7"/>
      <c r="VYD7"/>
      <c r="VYE7"/>
      <c r="VYF7"/>
      <c r="VYG7"/>
      <c r="VYH7"/>
      <c r="VYI7"/>
      <c r="VYJ7"/>
      <c r="VYK7"/>
      <c r="VYL7"/>
      <c r="VYM7"/>
      <c r="VYN7"/>
      <c r="VYO7"/>
      <c r="VYP7"/>
      <c r="VYQ7"/>
      <c r="VYR7"/>
      <c r="VYS7"/>
      <c r="VYT7"/>
      <c r="VYU7"/>
      <c r="VYV7"/>
      <c r="VYW7"/>
      <c r="VYX7"/>
      <c r="VYY7"/>
      <c r="VYZ7"/>
      <c r="VZA7"/>
      <c r="VZB7"/>
      <c r="VZC7"/>
      <c r="VZD7"/>
      <c r="VZE7"/>
      <c r="VZF7"/>
      <c r="VZG7"/>
      <c r="VZH7"/>
      <c r="VZI7"/>
      <c r="VZJ7"/>
      <c r="VZK7"/>
      <c r="VZL7"/>
      <c r="VZM7"/>
      <c r="VZN7"/>
      <c r="VZO7"/>
      <c r="VZP7"/>
      <c r="VZQ7"/>
      <c r="VZR7"/>
      <c r="VZS7"/>
      <c r="VZT7"/>
      <c r="VZU7"/>
      <c r="VZV7"/>
      <c r="VZW7"/>
      <c r="VZX7"/>
      <c r="VZY7"/>
      <c r="VZZ7"/>
      <c r="WAA7"/>
      <c r="WAB7"/>
      <c r="WAC7"/>
      <c r="WAD7"/>
      <c r="WAE7"/>
      <c r="WAF7"/>
      <c r="WAG7"/>
      <c r="WAH7"/>
      <c r="WAI7"/>
      <c r="WAJ7"/>
      <c r="WAK7"/>
      <c r="WAL7"/>
      <c r="WAM7"/>
      <c r="WAN7"/>
      <c r="WAO7"/>
      <c r="WAP7"/>
      <c r="WAQ7"/>
      <c r="WAR7"/>
      <c r="WAS7"/>
      <c r="WAT7"/>
      <c r="WAU7"/>
      <c r="WAV7"/>
      <c r="WAW7"/>
      <c r="WAX7"/>
      <c r="WAY7"/>
      <c r="WAZ7"/>
      <c r="WBA7"/>
      <c r="WBB7"/>
      <c r="WBC7"/>
      <c r="WBD7"/>
      <c r="WBE7"/>
      <c r="WBF7"/>
      <c r="WBG7"/>
      <c r="WBH7"/>
      <c r="WBI7"/>
      <c r="WBJ7"/>
      <c r="WBK7"/>
      <c r="WBL7"/>
      <c r="WBM7"/>
      <c r="WBN7"/>
      <c r="WBO7"/>
      <c r="WBP7"/>
      <c r="WBQ7"/>
      <c r="WBR7"/>
      <c r="WBS7"/>
      <c r="WBT7"/>
      <c r="WBU7"/>
      <c r="WBV7"/>
      <c r="WBW7"/>
      <c r="WBX7"/>
      <c r="WBY7"/>
      <c r="WBZ7"/>
      <c r="WCA7"/>
      <c r="WCB7"/>
      <c r="WCC7"/>
      <c r="WCD7"/>
      <c r="WCE7"/>
      <c r="WCF7"/>
      <c r="WCG7"/>
      <c r="WCH7"/>
      <c r="WCI7"/>
      <c r="WCJ7"/>
      <c r="WCK7"/>
      <c r="WCL7"/>
      <c r="WCM7"/>
      <c r="WCN7"/>
      <c r="WCO7"/>
      <c r="WCP7"/>
      <c r="WCQ7"/>
      <c r="WCR7"/>
      <c r="WCS7"/>
      <c r="WCT7"/>
      <c r="WCU7"/>
      <c r="WCV7"/>
      <c r="WCW7"/>
      <c r="WCX7"/>
      <c r="WCY7"/>
      <c r="WCZ7"/>
      <c r="WDA7"/>
      <c r="WDB7"/>
      <c r="WDC7"/>
      <c r="WDD7"/>
      <c r="WDE7"/>
      <c r="WDF7"/>
      <c r="WDG7"/>
      <c r="WDH7"/>
      <c r="WDI7"/>
      <c r="WDJ7"/>
      <c r="WDK7"/>
      <c r="WDL7"/>
      <c r="WDM7"/>
      <c r="WDN7"/>
      <c r="WDO7"/>
      <c r="WDP7"/>
      <c r="WDQ7"/>
      <c r="WDR7"/>
      <c r="WDS7"/>
      <c r="WDT7"/>
      <c r="WDU7"/>
      <c r="WDV7"/>
      <c r="WDW7"/>
      <c r="WDX7"/>
      <c r="WDY7"/>
      <c r="WDZ7"/>
      <c r="WEA7"/>
      <c r="WEB7"/>
      <c r="WEC7"/>
      <c r="WED7"/>
      <c r="WEE7"/>
      <c r="WEF7"/>
      <c r="WEG7"/>
      <c r="WEH7"/>
      <c r="WEI7"/>
      <c r="WEJ7"/>
      <c r="WEK7"/>
      <c r="WEL7"/>
      <c r="WEM7"/>
      <c r="WEN7"/>
      <c r="WEO7"/>
      <c r="WEP7"/>
      <c r="WEQ7"/>
      <c r="WER7"/>
      <c r="WES7"/>
      <c r="WET7"/>
      <c r="WEU7"/>
      <c r="WEV7"/>
      <c r="WEW7"/>
      <c r="WEX7"/>
      <c r="WEY7"/>
      <c r="WEZ7"/>
      <c r="WFA7"/>
      <c r="WFB7"/>
      <c r="WFC7"/>
      <c r="WFD7"/>
      <c r="WFE7"/>
      <c r="WFF7"/>
      <c r="WFG7"/>
      <c r="WFH7"/>
      <c r="WFI7"/>
      <c r="WFJ7"/>
      <c r="WFK7"/>
      <c r="WFL7"/>
      <c r="WFM7"/>
      <c r="WFN7"/>
      <c r="WFO7"/>
      <c r="WFP7"/>
      <c r="WFQ7"/>
      <c r="WFR7"/>
      <c r="WFS7"/>
      <c r="WFT7"/>
      <c r="WFU7"/>
      <c r="WFV7"/>
      <c r="WFW7"/>
      <c r="WFX7"/>
      <c r="WFY7"/>
      <c r="WFZ7"/>
      <c r="WGA7"/>
      <c r="WGB7"/>
      <c r="WGC7"/>
      <c r="WGD7"/>
      <c r="WGE7"/>
      <c r="WGF7"/>
      <c r="WGG7"/>
      <c r="WGH7"/>
      <c r="WGI7"/>
      <c r="WGJ7"/>
      <c r="WGK7"/>
      <c r="WGL7"/>
      <c r="WGM7"/>
      <c r="WGN7"/>
      <c r="WGO7"/>
      <c r="WGP7"/>
      <c r="WGQ7"/>
      <c r="WGR7"/>
      <c r="WGS7"/>
      <c r="WGT7"/>
      <c r="WGU7"/>
      <c r="WGV7"/>
      <c r="WGW7"/>
      <c r="WGX7"/>
      <c r="WGY7"/>
      <c r="WGZ7"/>
      <c r="WHA7"/>
      <c r="WHB7"/>
      <c r="WHC7"/>
      <c r="WHD7"/>
      <c r="WHE7"/>
      <c r="WHF7"/>
      <c r="WHG7"/>
      <c r="WHH7"/>
      <c r="WHI7"/>
      <c r="WHJ7"/>
      <c r="WHK7"/>
      <c r="WHL7"/>
      <c r="WHM7"/>
      <c r="WHN7"/>
      <c r="WHO7"/>
      <c r="WHP7"/>
      <c r="WHQ7"/>
      <c r="WHR7"/>
      <c r="WHS7"/>
      <c r="WHT7"/>
      <c r="WHU7"/>
      <c r="WHV7"/>
      <c r="WHW7"/>
      <c r="WHX7"/>
      <c r="WHY7"/>
      <c r="WHZ7"/>
      <c r="WIA7"/>
      <c r="WIB7"/>
      <c r="WIC7"/>
      <c r="WID7"/>
      <c r="WIE7"/>
      <c r="WIF7"/>
      <c r="WIG7"/>
      <c r="WIH7"/>
      <c r="WII7"/>
      <c r="WIJ7"/>
      <c r="WIK7"/>
      <c r="WIL7"/>
      <c r="WIM7"/>
      <c r="WIN7"/>
      <c r="WIO7"/>
      <c r="WIP7"/>
      <c r="WIQ7"/>
      <c r="WIR7"/>
      <c r="WIS7"/>
      <c r="WIT7"/>
      <c r="WIU7"/>
      <c r="WIV7"/>
      <c r="WIW7"/>
      <c r="WIX7"/>
      <c r="WIY7"/>
      <c r="WIZ7"/>
      <c r="WJA7"/>
      <c r="WJB7"/>
      <c r="WJC7"/>
      <c r="WJD7"/>
      <c r="WJE7"/>
      <c r="WJF7"/>
      <c r="WJG7"/>
      <c r="WJH7"/>
      <c r="WJI7"/>
      <c r="WJJ7"/>
      <c r="WJK7"/>
      <c r="WJL7"/>
      <c r="WJM7"/>
      <c r="WJN7"/>
      <c r="WJO7"/>
      <c r="WJP7"/>
      <c r="WJQ7"/>
      <c r="WJR7"/>
      <c r="WJS7"/>
      <c r="WJT7"/>
      <c r="WJU7"/>
      <c r="WJV7"/>
      <c r="WJW7"/>
      <c r="WJX7"/>
      <c r="WJY7"/>
      <c r="WJZ7"/>
      <c r="WKA7"/>
      <c r="WKB7"/>
      <c r="WKC7"/>
      <c r="WKD7"/>
      <c r="WKE7"/>
      <c r="WKF7"/>
      <c r="WKG7"/>
      <c r="WKH7"/>
      <c r="WKI7"/>
      <c r="WKJ7"/>
      <c r="WKK7"/>
      <c r="WKL7"/>
      <c r="WKM7"/>
      <c r="WKN7"/>
      <c r="WKO7"/>
      <c r="WKP7"/>
      <c r="WKQ7"/>
      <c r="WKR7"/>
      <c r="WKS7"/>
      <c r="WKT7"/>
      <c r="WKU7"/>
      <c r="WKV7"/>
      <c r="WKW7"/>
      <c r="WKX7"/>
      <c r="WKY7"/>
      <c r="WKZ7"/>
      <c r="WLA7"/>
      <c r="WLB7"/>
      <c r="WLC7"/>
      <c r="WLD7"/>
      <c r="WLE7"/>
      <c r="WLF7"/>
      <c r="WLG7"/>
      <c r="WLH7"/>
      <c r="WLI7"/>
      <c r="WLJ7"/>
      <c r="WLK7"/>
      <c r="WLL7"/>
      <c r="WLM7"/>
      <c r="WLN7"/>
      <c r="WLO7"/>
      <c r="WLP7"/>
      <c r="WLQ7"/>
      <c r="WLR7"/>
      <c r="WLS7"/>
      <c r="WLT7"/>
      <c r="WLU7"/>
      <c r="WLV7"/>
      <c r="WLW7"/>
      <c r="WLX7"/>
      <c r="WLY7"/>
      <c r="WLZ7"/>
      <c r="WMA7"/>
      <c r="WMB7"/>
      <c r="WMC7"/>
      <c r="WMD7"/>
      <c r="WME7"/>
      <c r="WMF7"/>
      <c r="WMG7"/>
      <c r="WMH7"/>
      <c r="WMI7"/>
      <c r="WMJ7"/>
      <c r="WMK7"/>
      <c r="WML7"/>
      <c r="WMM7"/>
      <c r="WMN7"/>
      <c r="WMO7"/>
      <c r="WMP7"/>
      <c r="WMQ7"/>
      <c r="WMR7"/>
      <c r="WMS7"/>
      <c r="WMT7"/>
      <c r="WMU7"/>
      <c r="WMV7"/>
      <c r="WMW7"/>
      <c r="WMX7"/>
      <c r="WMY7"/>
      <c r="WMZ7"/>
      <c r="WNA7"/>
      <c r="WNB7"/>
      <c r="WNC7"/>
      <c r="WND7"/>
      <c r="WNE7"/>
      <c r="WNF7"/>
      <c r="WNG7"/>
      <c r="WNH7"/>
      <c r="WNI7"/>
      <c r="WNJ7"/>
      <c r="WNK7"/>
      <c r="WNL7"/>
      <c r="WNM7"/>
      <c r="WNN7"/>
      <c r="WNO7"/>
      <c r="WNP7"/>
      <c r="WNQ7"/>
      <c r="WNR7"/>
      <c r="WNS7"/>
      <c r="WNT7"/>
      <c r="WNU7"/>
      <c r="WNV7"/>
      <c r="WNW7"/>
      <c r="WNX7"/>
      <c r="WNY7"/>
      <c r="WNZ7"/>
      <c r="WOA7"/>
      <c r="WOB7"/>
      <c r="WOC7"/>
      <c r="WOD7"/>
      <c r="WOE7"/>
      <c r="WOF7"/>
      <c r="WOG7"/>
      <c r="WOH7"/>
      <c r="WOI7"/>
      <c r="WOJ7"/>
      <c r="WOK7"/>
      <c r="WOL7"/>
      <c r="WOM7"/>
      <c r="WON7"/>
      <c r="WOO7"/>
      <c r="WOP7"/>
      <c r="WOQ7"/>
      <c r="WOR7"/>
      <c r="WOS7"/>
      <c r="WOT7"/>
      <c r="WOU7"/>
      <c r="WOV7"/>
      <c r="WOW7"/>
      <c r="WOX7"/>
      <c r="WOY7"/>
      <c r="WOZ7"/>
      <c r="WPA7"/>
      <c r="WPB7"/>
      <c r="WPC7"/>
      <c r="WPD7"/>
      <c r="WPE7"/>
      <c r="WPF7"/>
      <c r="WPG7"/>
      <c r="WPH7"/>
      <c r="WPI7"/>
      <c r="WPJ7"/>
      <c r="WPK7"/>
      <c r="WPL7"/>
      <c r="WPM7"/>
      <c r="WPN7"/>
      <c r="WPO7"/>
      <c r="WPP7"/>
      <c r="WPQ7"/>
      <c r="WPR7"/>
      <c r="WPS7"/>
      <c r="WPT7"/>
      <c r="WPU7"/>
      <c r="WPV7"/>
      <c r="WPW7"/>
      <c r="WPX7"/>
      <c r="WPY7"/>
      <c r="WPZ7"/>
      <c r="WQA7"/>
      <c r="WQB7"/>
      <c r="WQC7"/>
      <c r="WQD7"/>
      <c r="WQE7"/>
      <c r="WQF7"/>
      <c r="WQG7"/>
      <c r="WQH7"/>
      <c r="WQI7"/>
      <c r="WQJ7"/>
      <c r="WQK7"/>
      <c r="WQL7"/>
      <c r="WQM7"/>
      <c r="WQN7"/>
      <c r="WQO7"/>
      <c r="WQP7"/>
      <c r="WQQ7"/>
      <c r="WQR7"/>
      <c r="WQS7"/>
      <c r="WQT7"/>
      <c r="WQU7"/>
      <c r="WQV7"/>
      <c r="WQW7"/>
      <c r="WQX7"/>
      <c r="WQY7"/>
      <c r="WQZ7"/>
      <c r="WRA7"/>
      <c r="WRB7"/>
      <c r="WRC7"/>
      <c r="WRD7"/>
      <c r="WRE7"/>
      <c r="WRF7"/>
      <c r="WRG7"/>
      <c r="WRH7"/>
      <c r="WRI7"/>
      <c r="WRJ7"/>
      <c r="WRK7"/>
      <c r="WRL7"/>
      <c r="WRM7"/>
      <c r="WRN7"/>
      <c r="WRO7"/>
      <c r="WRP7"/>
      <c r="WRQ7"/>
      <c r="WRR7"/>
      <c r="WRS7"/>
      <c r="WRT7"/>
      <c r="WRU7"/>
      <c r="WRV7"/>
      <c r="WRW7"/>
      <c r="WRX7"/>
      <c r="WRY7"/>
      <c r="WRZ7"/>
      <c r="WSA7"/>
      <c r="WSB7"/>
      <c r="WSC7"/>
      <c r="WSD7"/>
      <c r="WSE7"/>
      <c r="WSF7"/>
      <c r="WSG7"/>
      <c r="WSH7"/>
      <c r="WSI7"/>
      <c r="WSJ7"/>
      <c r="WSK7"/>
      <c r="WSL7"/>
      <c r="WSM7"/>
      <c r="WSN7"/>
      <c r="WSO7"/>
      <c r="WSP7"/>
      <c r="WSQ7"/>
      <c r="WSR7"/>
      <c r="WSS7"/>
      <c r="WST7"/>
      <c r="WSU7"/>
      <c r="WSV7"/>
      <c r="WSW7"/>
      <c r="WSX7"/>
      <c r="WSY7"/>
      <c r="WSZ7"/>
      <c r="WTA7"/>
      <c r="WTB7"/>
      <c r="WTC7"/>
      <c r="WTD7"/>
      <c r="WTE7"/>
      <c r="WTF7"/>
      <c r="WTG7"/>
      <c r="WTH7"/>
      <c r="WTI7"/>
      <c r="WTJ7"/>
      <c r="WTK7"/>
      <c r="WTL7"/>
      <c r="WTM7"/>
      <c r="WTN7"/>
      <c r="WTO7"/>
      <c r="WTP7"/>
      <c r="WTQ7"/>
      <c r="WTR7"/>
      <c r="WTS7"/>
      <c r="WTT7"/>
      <c r="WTU7"/>
      <c r="WTV7"/>
      <c r="WTW7"/>
      <c r="WTX7"/>
      <c r="WTY7"/>
      <c r="WTZ7"/>
      <c r="WUA7"/>
      <c r="WUB7"/>
      <c r="WUC7"/>
      <c r="WUD7"/>
      <c r="WUE7"/>
      <c r="WUF7"/>
      <c r="WUG7"/>
      <c r="WUH7"/>
      <c r="WUI7"/>
      <c r="WUJ7"/>
      <c r="WUK7"/>
      <c r="WUL7"/>
      <c r="WUM7"/>
      <c r="WUN7"/>
      <c r="WUO7"/>
      <c r="WUP7"/>
      <c r="WUQ7"/>
      <c r="WUR7"/>
      <c r="WUS7"/>
      <c r="WUT7"/>
      <c r="WUU7"/>
      <c r="WUV7"/>
      <c r="WUW7"/>
      <c r="WUX7"/>
      <c r="WUY7"/>
      <c r="WUZ7"/>
      <c r="WVA7"/>
      <c r="WVB7"/>
      <c r="WVC7"/>
      <c r="WVD7"/>
      <c r="WVE7"/>
      <c r="WVF7"/>
      <c r="WVG7"/>
      <c r="WVH7"/>
      <c r="WVI7"/>
      <c r="WVJ7"/>
      <c r="WVK7"/>
      <c r="WVL7"/>
      <c r="WVM7"/>
      <c r="WVN7"/>
      <c r="WVO7"/>
      <c r="WVP7"/>
      <c r="WVQ7"/>
      <c r="WVR7"/>
      <c r="WVS7"/>
      <c r="WVT7"/>
      <c r="WVU7"/>
      <c r="WVV7"/>
      <c r="WVW7"/>
      <c r="WVX7"/>
      <c r="WVY7"/>
      <c r="WVZ7"/>
      <c r="WWA7"/>
      <c r="WWB7"/>
      <c r="WWC7"/>
      <c r="WWD7"/>
      <c r="WWE7"/>
      <c r="WWF7"/>
      <c r="WWG7"/>
      <c r="WWH7"/>
      <c r="WWI7"/>
      <c r="WWJ7"/>
      <c r="WWK7"/>
      <c r="WWL7"/>
      <c r="WWM7"/>
      <c r="WWN7"/>
      <c r="WWO7"/>
      <c r="WWP7"/>
      <c r="WWQ7"/>
      <c r="WWR7"/>
      <c r="WWS7"/>
      <c r="WWT7"/>
      <c r="WWU7"/>
      <c r="WWV7"/>
      <c r="WWW7"/>
      <c r="WWX7"/>
      <c r="WWY7"/>
      <c r="WWZ7"/>
      <c r="WXA7"/>
      <c r="WXB7"/>
      <c r="WXC7"/>
      <c r="WXD7"/>
      <c r="WXE7"/>
      <c r="WXF7"/>
      <c r="WXG7"/>
      <c r="WXH7"/>
      <c r="WXI7"/>
      <c r="WXJ7"/>
      <c r="WXK7"/>
      <c r="WXL7"/>
      <c r="WXM7"/>
      <c r="WXN7"/>
      <c r="WXO7"/>
      <c r="WXP7"/>
      <c r="WXQ7"/>
      <c r="WXR7"/>
      <c r="WXS7"/>
      <c r="WXT7"/>
      <c r="WXU7"/>
      <c r="WXV7"/>
      <c r="WXW7"/>
      <c r="WXX7"/>
      <c r="WXY7"/>
      <c r="WXZ7"/>
      <c r="WYA7"/>
      <c r="WYB7"/>
      <c r="WYC7"/>
      <c r="WYD7"/>
      <c r="WYE7"/>
      <c r="WYF7"/>
      <c r="WYG7"/>
      <c r="WYH7"/>
      <c r="WYI7"/>
      <c r="WYJ7"/>
      <c r="WYK7"/>
      <c r="WYL7"/>
      <c r="WYM7"/>
      <c r="WYN7"/>
      <c r="WYO7"/>
      <c r="WYP7"/>
      <c r="WYQ7"/>
      <c r="WYR7"/>
      <c r="WYS7"/>
      <c r="WYT7"/>
      <c r="WYU7"/>
      <c r="WYV7"/>
      <c r="WYW7"/>
      <c r="WYX7"/>
      <c r="WYY7"/>
      <c r="WYZ7"/>
      <c r="WZA7"/>
      <c r="WZB7"/>
      <c r="WZC7"/>
      <c r="WZD7"/>
      <c r="WZE7"/>
      <c r="WZF7"/>
      <c r="WZG7"/>
      <c r="WZH7"/>
      <c r="WZI7"/>
      <c r="WZJ7"/>
      <c r="WZK7"/>
      <c r="WZL7"/>
      <c r="WZM7"/>
      <c r="WZN7"/>
      <c r="WZO7"/>
      <c r="WZP7"/>
      <c r="WZQ7"/>
      <c r="WZR7"/>
      <c r="WZS7"/>
      <c r="WZT7"/>
      <c r="WZU7"/>
      <c r="WZV7"/>
      <c r="WZW7"/>
      <c r="WZX7"/>
      <c r="WZY7"/>
      <c r="WZZ7"/>
      <c r="XAA7"/>
      <c r="XAB7"/>
      <c r="XAC7"/>
      <c r="XAD7"/>
      <c r="XAE7"/>
      <c r="XAF7"/>
      <c r="XAG7"/>
      <c r="XAH7"/>
      <c r="XAI7"/>
      <c r="XAJ7"/>
      <c r="XAK7"/>
      <c r="XAL7"/>
      <c r="XAM7"/>
      <c r="XAN7"/>
      <c r="XAO7"/>
      <c r="XAP7"/>
      <c r="XAQ7"/>
      <c r="XAR7"/>
      <c r="XAS7"/>
      <c r="XAT7"/>
      <c r="XAU7"/>
      <c r="XAV7"/>
      <c r="XAW7"/>
      <c r="XAX7"/>
      <c r="XAY7"/>
      <c r="XAZ7"/>
      <c r="XBA7"/>
      <c r="XBB7"/>
      <c r="XBC7"/>
      <c r="XBD7"/>
      <c r="XBE7"/>
      <c r="XBF7"/>
      <c r="XBG7"/>
      <c r="XBH7"/>
      <c r="XBI7"/>
      <c r="XBJ7"/>
      <c r="XBK7"/>
      <c r="XBL7"/>
      <c r="XBM7"/>
      <c r="XBN7"/>
      <c r="XBO7"/>
      <c r="XBP7"/>
      <c r="XBQ7"/>
      <c r="XBR7"/>
      <c r="XBS7"/>
      <c r="XBT7"/>
      <c r="XBU7"/>
      <c r="XBV7"/>
      <c r="XBW7"/>
      <c r="XBX7"/>
      <c r="XBY7"/>
      <c r="XBZ7"/>
      <c r="XCA7"/>
      <c r="XCB7"/>
      <c r="XCC7"/>
      <c r="XCD7"/>
      <c r="XCE7"/>
      <c r="XCF7"/>
      <c r="XCG7"/>
      <c r="XCH7"/>
      <c r="XCI7"/>
      <c r="XCJ7"/>
      <c r="XCK7"/>
      <c r="XCL7"/>
      <c r="XCM7"/>
      <c r="XCN7"/>
      <c r="XCO7"/>
      <c r="XCP7"/>
      <c r="XCQ7"/>
      <c r="XCR7"/>
      <c r="XCS7"/>
      <c r="XCT7"/>
      <c r="XCU7"/>
      <c r="XCV7"/>
      <c r="XCW7"/>
      <c r="XCX7"/>
      <c r="XCY7"/>
      <c r="XCZ7"/>
      <c r="XDA7"/>
      <c r="XDB7"/>
      <c r="XDC7"/>
      <c r="XDD7"/>
      <c r="XDE7"/>
      <c r="XDF7"/>
      <c r="XDG7"/>
      <c r="XDH7"/>
      <c r="XDI7"/>
      <c r="XDJ7"/>
      <c r="XDK7"/>
      <c r="XDL7"/>
      <c r="XDM7"/>
      <c r="XDN7"/>
      <c r="XDO7"/>
      <c r="XDP7"/>
      <c r="XDQ7"/>
      <c r="XDR7"/>
      <c r="XDS7"/>
      <c r="XDT7"/>
      <c r="XDU7"/>
      <c r="XDV7"/>
      <c r="XDW7"/>
      <c r="XDX7"/>
      <c r="XDY7"/>
      <c r="XDZ7"/>
      <c r="XEA7"/>
      <c r="XEB7"/>
      <c r="XEC7"/>
      <c r="XED7"/>
      <c r="XEE7"/>
      <c r="XEF7"/>
      <c r="XEG7"/>
      <c r="XEH7"/>
      <c r="XEI7"/>
      <c r="XEJ7"/>
      <c r="XEK7"/>
      <c r="XEL7"/>
      <c r="XEM7"/>
      <c r="XEN7"/>
      <c r="XEO7"/>
      <c r="XEP7"/>
      <c r="XEQ7"/>
      <c r="XER7"/>
      <c r="XES7"/>
      <c r="XET7"/>
      <c r="XEU7"/>
      <c r="XEV7"/>
      <c r="XEW7"/>
      <c r="XEX7"/>
      <c r="XEY7"/>
      <c r="XEZ7"/>
      <c r="XFA7"/>
      <c r="XFB7"/>
      <c r="XFC7"/>
      <c r="XFD7"/>
    </row>
    <row r="8" spans="1:16384" x14ac:dyDescent="0.35">
      <c r="A8" s="637"/>
      <c r="B8" s="637"/>
      <c r="C8" s="638"/>
      <c r="D8" s="639"/>
      <c r="E8" s="635"/>
      <c r="F8" s="678">
        <v>44050.328958333332</v>
      </c>
      <c r="G8" s="679">
        <v>44050.328958333332</v>
      </c>
      <c r="H8" s="635" t="s">
        <v>435</v>
      </c>
      <c r="I8" s="640"/>
      <c r="J8" s="641"/>
      <c r="K8" s="642"/>
      <c r="L8" s="642"/>
      <c r="M8" s="642"/>
      <c r="N8" s="642"/>
      <c r="O8" s="655">
        <v>0.14755142331123358</v>
      </c>
      <c r="P8" s="656">
        <v>0.61493362341457247</v>
      </c>
      <c r="Q8" s="656">
        <v>1.3584844978035835</v>
      </c>
      <c r="R8" s="654">
        <v>3203.1151001969906</v>
      </c>
      <c r="S8" s="654" t="s">
        <v>83</v>
      </c>
      <c r="T8" s="651"/>
      <c r="U8" s="651"/>
      <c r="GX8"/>
      <c r="GY8"/>
      <c r="GZ8"/>
      <c r="HA8"/>
      <c r="HB8"/>
      <c r="HC8"/>
      <c r="HD8"/>
      <c r="HE8"/>
      <c r="HF8"/>
      <c r="HG8"/>
      <c r="HH8"/>
      <c r="HI8"/>
      <c r="HJ8"/>
      <c r="HK8"/>
      <c r="HL8"/>
      <c r="HM8"/>
      <c r="HN8"/>
      <c r="HO8"/>
      <c r="HP8"/>
      <c r="HQ8"/>
      <c r="HR8"/>
      <c r="HS8"/>
      <c r="HT8"/>
      <c r="HU8"/>
      <c r="HV8"/>
      <c r="HW8"/>
      <c r="HX8"/>
      <c r="HY8"/>
      <c r="HZ8"/>
      <c r="IA8"/>
      <c r="IB8"/>
      <c r="IC8"/>
      <c r="ID8"/>
      <c r="IE8"/>
      <c r="IF8"/>
      <c r="IG8"/>
      <c r="IH8"/>
      <c r="II8"/>
      <c r="IJ8"/>
      <c r="IK8"/>
      <c r="IL8"/>
      <c r="IM8"/>
      <c r="IN8"/>
      <c r="IO8"/>
      <c r="IP8"/>
      <c r="IQ8"/>
      <c r="IR8"/>
      <c r="IS8"/>
      <c r="IT8"/>
      <c r="IU8"/>
      <c r="IV8"/>
      <c r="IW8"/>
      <c r="IX8"/>
      <c r="IY8"/>
      <c r="IZ8"/>
      <c r="JA8"/>
      <c r="JB8"/>
      <c r="JC8"/>
      <c r="JD8"/>
      <c r="JE8"/>
      <c r="JF8"/>
      <c r="JG8"/>
      <c r="JH8"/>
      <c r="JI8"/>
      <c r="JJ8"/>
      <c r="JK8"/>
      <c r="JL8"/>
      <c r="JM8"/>
      <c r="JN8"/>
      <c r="JO8"/>
      <c r="JP8"/>
      <c r="JQ8"/>
      <c r="JR8"/>
      <c r="JS8"/>
      <c r="JT8"/>
      <c r="JU8"/>
      <c r="JV8"/>
      <c r="JW8"/>
      <c r="JX8"/>
      <c r="JY8"/>
      <c r="JZ8"/>
      <c r="KA8"/>
      <c r="KB8"/>
      <c r="KC8"/>
      <c r="KD8"/>
      <c r="KE8"/>
      <c r="KF8"/>
      <c r="KG8"/>
      <c r="KH8"/>
      <c r="KI8"/>
      <c r="KJ8"/>
      <c r="KK8"/>
      <c r="KL8"/>
      <c r="KM8"/>
      <c r="KN8"/>
      <c r="KO8"/>
      <c r="KP8"/>
      <c r="KQ8"/>
      <c r="KR8"/>
      <c r="KS8"/>
      <c r="KT8"/>
      <c r="KU8"/>
      <c r="KV8"/>
      <c r="KW8"/>
      <c r="KX8"/>
      <c r="KY8"/>
      <c r="KZ8"/>
      <c r="LA8"/>
      <c r="LB8"/>
      <c r="LC8"/>
      <c r="LD8"/>
      <c r="LE8"/>
      <c r="LF8"/>
      <c r="LG8"/>
      <c r="LH8"/>
      <c r="LI8"/>
      <c r="LJ8"/>
      <c r="LK8"/>
      <c r="LL8"/>
      <c r="LM8"/>
      <c r="LN8"/>
      <c r="LO8"/>
      <c r="LP8"/>
      <c r="LQ8"/>
      <c r="LR8"/>
      <c r="LS8"/>
      <c r="LT8"/>
      <c r="LU8"/>
      <c r="LV8"/>
      <c r="LW8"/>
      <c r="LX8"/>
      <c r="LY8"/>
      <c r="LZ8"/>
      <c r="MA8"/>
      <c r="MB8"/>
      <c r="MC8"/>
      <c r="MD8"/>
      <c r="ME8"/>
      <c r="MF8"/>
      <c r="MG8"/>
      <c r="MH8"/>
      <c r="MI8"/>
      <c r="MJ8"/>
      <c r="MK8"/>
      <c r="ML8"/>
      <c r="MM8"/>
      <c r="MN8"/>
      <c r="MO8"/>
      <c r="MP8"/>
      <c r="MQ8"/>
      <c r="MR8"/>
      <c r="MS8"/>
      <c r="MT8"/>
      <c r="MU8"/>
      <c r="MV8"/>
      <c r="MW8"/>
      <c r="MX8"/>
      <c r="MY8"/>
      <c r="MZ8"/>
      <c r="NA8"/>
      <c r="NB8"/>
      <c r="NC8"/>
      <c r="ND8"/>
      <c r="NE8"/>
      <c r="NF8"/>
      <c r="NG8"/>
      <c r="NH8"/>
      <c r="NI8"/>
      <c r="NJ8"/>
      <c r="NK8"/>
      <c r="NL8"/>
      <c r="NM8"/>
      <c r="NN8"/>
      <c r="NO8"/>
      <c r="NP8"/>
      <c r="NQ8"/>
      <c r="NR8"/>
      <c r="NS8"/>
      <c r="NT8"/>
      <c r="NU8"/>
      <c r="NV8"/>
      <c r="NW8"/>
      <c r="NX8"/>
      <c r="NY8"/>
      <c r="NZ8"/>
      <c r="OA8"/>
      <c r="OB8"/>
      <c r="OC8"/>
      <c r="OD8"/>
      <c r="OE8"/>
      <c r="OF8"/>
      <c r="OG8"/>
      <c r="OH8"/>
      <c r="OI8"/>
      <c r="OJ8"/>
      <c r="OK8"/>
      <c r="OL8"/>
      <c r="OM8"/>
      <c r="ON8"/>
      <c r="OO8"/>
      <c r="OP8"/>
      <c r="OQ8"/>
      <c r="OR8"/>
      <c r="OS8"/>
      <c r="OT8"/>
      <c r="OU8"/>
      <c r="OV8"/>
      <c r="OW8"/>
      <c r="OX8"/>
      <c r="OY8"/>
      <c r="OZ8"/>
      <c r="PA8"/>
      <c r="PB8"/>
      <c r="PC8"/>
      <c r="PD8"/>
      <c r="PE8"/>
      <c r="PF8"/>
      <c r="PG8"/>
      <c r="PH8"/>
      <c r="PI8"/>
      <c r="PJ8"/>
      <c r="PK8"/>
      <c r="PL8"/>
      <c r="PM8"/>
      <c r="PN8"/>
      <c r="PO8"/>
      <c r="PP8"/>
      <c r="PQ8"/>
      <c r="PR8"/>
      <c r="PS8"/>
      <c r="PT8"/>
      <c r="PU8"/>
      <c r="PV8"/>
      <c r="PW8"/>
      <c r="PX8"/>
      <c r="PY8"/>
      <c r="PZ8"/>
      <c r="QA8"/>
      <c r="QB8"/>
      <c r="QC8"/>
      <c r="QD8"/>
      <c r="QE8"/>
      <c r="QF8"/>
      <c r="QG8"/>
      <c r="QH8"/>
      <c r="QI8"/>
      <c r="QJ8"/>
      <c r="QK8"/>
      <c r="QL8"/>
      <c r="QM8"/>
      <c r="QN8"/>
      <c r="QO8"/>
      <c r="QP8"/>
      <c r="QQ8"/>
      <c r="QR8"/>
      <c r="QS8"/>
      <c r="QT8"/>
      <c r="QU8"/>
      <c r="QV8"/>
      <c r="QW8"/>
      <c r="QX8"/>
      <c r="QY8"/>
      <c r="QZ8"/>
      <c r="RA8"/>
      <c r="RB8"/>
      <c r="RC8"/>
      <c r="RD8"/>
      <c r="RE8"/>
      <c r="RF8"/>
      <c r="RG8"/>
      <c r="RH8"/>
      <c r="RI8"/>
      <c r="RJ8"/>
      <c r="RK8"/>
      <c r="RL8"/>
      <c r="RM8"/>
      <c r="RN8"/>
      <c r="RO8"/>
      <c r="RP8"/>
      <c r="RQ8"/>
      <c r="RR8"/>
      <c r="RS8"/>
      <c r="RT8"/>
      <c r="RU8"/>
      <c r="RV8"/>
      <c r="RW8"/>
      <c r="RX8"/>
      <c r="RY8"/>
      <c r="RZ8"/>
      <c r="SA8"/>
      <c r="SB8"/>
      <c r="SC8"/>
      <c r="SD8"/>
      <c r="SE8"/>
      <c r="SF8"/>
      <c r="SG8"/>
      <c r="SH8"/>
      <c r="SI8"/>
      <c r="SJ8"/>
      <c r="SK8"/>
      <c r="SL8"/>
      <c r="SM8"/>
      <c r="SN8"/>
      <c r="SO8"/>
      <c r="SP8"/>
      <c r="SQ8"/>
      <c r="SR8"/>
      <c r="SS8"/>
      <c r="ST8"/>
      <c r="SU8"/>
      <c r="SV8"/>
      <c r="SW8"/>
      <c r="SX8"/>
      <c r="SY8"/>
      <c r="SZ8"/>
      <c r="TA8"/>
      <c r="TB8"/>
      <c r="TC8"/>
      <c r="TD8"/>
      <c r="TE8"/>
      <c r="TF8"/>
      <c r="TG8"/>
      <c r="TH8"/>
      <c r="TI8"/>
      <c r="TJ8"/>
      <c r="TK8"/>
      <c r="TL8"/>
      <c r="TM8"/>
      <c r="TN8"/>
      <c r="TO8"/>
      <c r="TP8"/>
      <c r="TQ8"/>
      <c r="TR8"/>
      <c r="TS8"/>
      <c r="TT8"/>
      <c r="TU8"/>
      <c r="TV8"/>
      <c r="TW8"/>
      <c r="TX8"/>
      <c r="TY8"/>
      <c r="TZ8"/>
      <c r="UA8"/>
      <c r="UB8"/>
      <c r="UC8"/>
      <c r="UD8"/>
      <c r="UE8"/>
      <c r="UF8"/>
      <c r="UG8"/>
      <c r="UH8"/>
      <c r="UI8"/>
      <c r="UJ8"/>
      <c r="UK8"/>
      <c r="UL8"/>
      <c r="UM8"/>
      <c r="UN8"/>
      <c r="UO8"/>
      <c r="UP8"/>
      <c r="UQ8"/>
      <c r="UR8"/>
      <c r="US8"/>
      <c r="UT8"/>
      <c r="UU8"/>
      <c r="UV8"/>
      <c r="UW8"/>
      <c r="UX8"/>
      <c r="UY8"/>
      <c r="UZ8"/>
      <c r="VA8"/>
      <c r="VB8"/>
      <c r="VC8"/>
      <c r="VD8"/>
      <c r="VE8"/>
      <c r="VF8"/>
      <c r="VG8"/>
      <c r="VH8"/>
      <c r="VI8"/>
      <c r="VJ8"/>
      <c r="VK8"/>
      <c r="VL8"/>
      <c r="VM8"/>
      <c r="VN8"/>
      <c r="VO8"/>
      <c r="VP8"/>
      <c r="VQ8"/>
      <c r="VR8"/>
      <c r="VS8"/>
      <c r="VT8"/>
      <c r="VU8"/>
      <c r="VV8"/>
      <c r="VW8"/>
      <c r="VX8"/>
      <c r="VY8"/>
      <c r="VZ8"/>
      <c r="WA8"/>
      <c r="WB8"/>
      <c r="WC8"/>
      <c r="WD8"/>
      <c r="WE8"/>
      <c r="WF8"/>
      <c r="WG8"/>
      <c r="WH8"/>
      <c r="WI8"/>
      <c r="WJ8"/>
      <c r="WK8"/>
      <c r="WL8"/>
      <c r="WM8"/>
      <c r="WN8"/>
      <c r="WO8"/>
      <c r="WP8"/>
      <c r="WQ8"/>
      <c r="WR8"/>
      <c r="WS8"/>
      <c r="WT8"/>
      <c r="WU8"/>
      <c r="WV8"/>
      <c r="WW8"/>
      <c r="WX8"/>
      <c r="WY8"/>
      <c r="WZ8"/>
      <c r="XA8"/>
      <c r="XB8"/>
      <c r="XC8"/>
      <c r="XD8"/>
      <c r="XE8"/>
      <c r="XF8"/>
      <c r="XG8"/>
      <c r="XH8"/>
      <c r="XI8"/>
      <c r="XJ8"/>
      <c r="XK8"/>
      <c r="XL8"/>
      <c r="XM8"/>
      <c r="XN8"/>
      <c r="XO8"/>
      <c r="XP8"/>
      <c r="XQ8"/>
      <c r="XR8"/>
      <c r="XS8"/>
      <c r="XT8"/>
      <c r="XU8"/>
      <c r="XV8"/>
      <c r="XW8"/>
      <c r="XX8"/>
      <c r="XY8"/>
      <c r="XZ8"/>
      <c r="YA8"/>
      <c r="YB8"/>
      <c r="YC8"/>
      <c r="YD8"/>
      <c r="YE8"/>
      <c r="YF8"/>
      <c r="YG8"/>
      <c r="YH8"/>
      <c r="YI8"/>
      <c r="YJ8"/>
      <c r="YK8"/>
      <c r="YL8"/>
      <c r="YM8"/>
      <c r="YN8"/>
      <c r="YO8"/>
      <c r="YP8"/>
      <c r="YQ8"/>
      <c r="YR8"/>
      <c r="YS8"/>
      <c r="YT8"/>
      <c r="YU8"/>
      <c r="YV8"/>
      <c r="YW8"/>
      <c r="YX8"/>
      <c r="YY8"/>
      <c r="YZ8"/>
      <c r="ZA8"/>
      <c r="ZB8"/>
      <c r="ZC8"/>
      <c r="ZD8"/>
      <c r="ZE8"/>
      <c r="ZF8"/>
      <c r="ZG8"/>
      <c r="ZH8"/>
      <c r="ZI8"/>
      <c r="ZJ8"/>
      <c r="ZK8"/>
      <c r="ZL8"/>
      <c r="ZM8"/>
      <c r="ZN8"/>
      <c r="ZO8"/>
      <c r="ZP8"/>
      <c r="ZQ8"/>
      <c r="ZR8"/>
      <c r="ZS8"/>
      <c r="ZT8"/>
      <c r="ZU8"/>
      <c r="ZV8"/>
      <c r="ZW8"/>
      <c r="ZX8"/>
      <c r="ZY8"/>
      <c r="ZZ8"/>
      <c r="AAA8"/>
      <c r="AAB8"/>
      <c r="AAC8"/>
      <c r="AAD8"/>
      <c r="AAE8"/>
      <c r="AAF8"/>
      <c r="AAG8"/>
      <c r="AAH8"/>
      <c r="AAI8"/>
      <c r="AAJ8"/>
      <c r="AAK8"/>
      <c r="AAL8"/>
      <c r="AAM8"/>
      <c r="AAN8"/>
      <c r="AAO8"/>
      <c r="AAP8"/>
      <c r="AAQ8"/>
      <c r="AAR8"/>
      <c r="AAS8"/>
      <c r="AAT8"/>
      <c r="AAU8"/>
      <c r="AAV8"/>
      <c r="AAW8"/>
      <c r="AAX8"/>
      <c r="AAY8"/>
      <c r="AAZ8"/>
      <c r="ABA8"/>
      <c r="ABB8"/>
      <c r="ABC8"/>
      <c r="ABD8"/>
      <c r="ABE8"/>
      <c r="ABF8"/>
      <c r="ABG8"/>
      <c r="ABH8"/>
      <c r="ABI8"/>
      <c r="ABJ8"/>
      <c r="ABK8"/>
      <c r="ABL8"/>
      <c r="ABM8"/>
      <c r="ABN8"/>
      <c r="ABO8"/>
      <c r="ABP8"/>
      <c r="ABQ8"/>
      <c r="ABR8"/>
      <c r="ABS8"/>
      <c r="ABT8"/>
      <c r="ABU8"/>
      <c r="ABV8"/>
      <c r="ABW8"/>
      <c r="ABX8"/>
      <c r="ABY8"/>
      <c r="ABZ8"/>
      <c r="ACA8"/>
      <c r="ACB8"/>
      <c r="ACC8"/>
      <c r="ACD8"/>
      <c r="ACE8"/>
      <c r="ACF8"/>
      <c r="ACG8"/>
      <c r="ACH8"/>
      <c r="ACI8"/>
      <c r="ACJ8"/>
      <c r="ACK8"/>
      <c r="ACL8"/>
      <c r="ACM8"/>
      <c r="ACN8"/>
      <c r="ACO8"/>
      <c r="ACP8"/>
      <c r="ACQ8"/>
      <c r="ACR8"/>
      <c r="ACS8"/>
      <c r="ACT8"/>
      <c r="ACU8"/>
      <c r="ACV8"/>
      <c r="ACW8"/>
      <c r="ACX8"/>
      <c r="ACY8"/>
      <c r="ACZ8"/>
      <c r="ADA8"/>
      <c r="ADB8"/>
      <c r="ADC8"/>
      <c r="ADD8"/>
      <c r="ADE8"/>
      <c r="ADF8"/>
      <c r="ADG8"/>
      <c r="ADH8"/>
      <c r="ADI8"/>
      <c r="ADJ8"/>
      <c r="ADK8"/>
      <c r="ADL8"/>
      <c r="ADM8"/>
      <c r="ADN8"/>
      <c r="ADO8"/>
      <c r="ADP8"/>
      <c r="ADQ8"/>
      <c r="ADR8"/>
      <c r="ADS8"/>
      <c r="ADT8"/>
      <c r="ADU8"/>
      <c r="ADV8"/>
      <c r="ADW8"/>
      <c r="ADX8"/>
      <c r="ADY8"/>
      <c r="ADZ8"/>
      <c r="AEA8"/>
      <c r="AEB8"/>
      <c r="AEC8"/>
      <c r="AED8"/>
      <c r="AEE8"/>
      <c r="AEF8"/>
      <c r="AEG8"/>
      <c r="AEH8"/>
      <c r="AEI8"/>
      <c r="AEJ8"/>
      <c r="AEK8"/>
      <c r="AEL8"/>
      <c r="AEM8"/>
      <c r="AEN8"/>
      <c r="AEO8"/>
      <c r="AEP8"/>
      <c r="AEQ8"/>
      <c r="AER8"/>
      <c r="AES8"/>
      <c r="AET8"/>
      <c r="AEU8"/>
      <c r="AEV8"/>
      <c r="AEW8"/>
      <c r="AEX8"/>
      <c r="AEY8"/>
      <c r="AEZ8"/>
      <c r="AFA8"/>
      <c r="AFB8"/>
      <c r="AFC8"/>
      <c r="AFD8"/>
      <c r="AFE8"/>
      <c r="AFF8"/>
      <c r="AFG8"/>
      <c r="AFH8"/>
      <c r="AFI8"/>
      <c r="AFJ8"/>
      <c r="AFK8"/>
      <c r="AFL8"/>
      <c r="AFM8"/>
      <c r="AFN8"/>
      <c r="AFO8"/>
      <c r="AFP8"/>
      <c r="AFQ8"/>
      <c r="AFR8"/>
      <c r="AFS8"/>
      <c r="AFT8"/>
      <c r="AFU8"/>
      <c r="AFV8"/>
      <c r="AFW8"/>
      <c r="AFX8"/>
      <c r="AFY8"/>
      <c r="AFZ8"/>
      <c r="AGA8"/>
      <c r="AGB8"/>
      <c r="AGC8"/>
      <c r="AGD8"/>
      <c r="AGE8"/>
      <c r="AGF8"/>
      <c r="AGG8"/>
      <c r="AGH8"/>
      <c r="AGI8"/>
      <c r="AGJ8"/>
      <c r="AGK8"/>
      <c r="AGL8"/>
      <c r="AGM8"/>
      <c r="AGN8"/>
      <c r="AGO8"/>
      <c r="AGP8"/>
      <c r="AGQ8"/>
      <c r="AGR8"/>
      <c r="AGS8"/>
      <c r="AGT8"/>
      <c r="AGU8"/>
      <c r="AGV8"/>
      <c r="AGW8"/>
      <c r="AGX8"/>
      <c r="AGY8"/>
      <c r="AGZ8"/>
      <c r="AHA8"/>
      <c r="AHB8"/>
      <c r="AHC8"/>
      <c r="AHD8"/>
      <c r="AHE8"/>
      <c r="AHF8"/>
      <c r="AHG8"/>
      <c r="AHH8"/>
      <c r="AHI8"/>
      <c r="AHJ8"/>
      <c r="AHK8"/>
      <c r="AHL8"/>
      <c r="AHM8"/>
      <c r="AHN8"/>
      <c r="AHO8"/>
      <c r="AHP8"/>
      <c r="AHQ8"/>
      <c r="AHR8"/>
      <c r="AHS8"/>
      <c r="AHT8"/>
      <c r="AHU8"/>
      <c r="AHV8"/>
      <c r="AHW8"/>
      <c r="AHX8"/>
      <c r="AHY8"/>
      <c r="AHZ8"/>
      <c r="AIA8"/>
      <c r="AIB8"/>
      <c r="AIC8"/>
      <c r="AID8"/>
      <c r="AIE8"/>
      <c r="AIF8"/>
      <c r="AIG8"/>
      <c r="AIH8"/>
      <c r="AII8"/>
      <c r="AIJ8"/>
      <c r="AIK8"/>
      <c r="AIL8"/>
      <c r="AIM8"/>
      <c r="AIN8"/>
      <c r="AIO8"/>
      <c r="AIP8"/>
      <c r="AIQ8"/>
      <c r="AIR8"/>
      <c r="AIS8"/>
      <c r="AIT8"/>
      <c r="AIU8"/>
      <c r="AIV8"/>
      <c r="AIW8"/>
      <c r="AIX8"/>
      <c r="AIY8"/>
      <c r="AIZ8"/>
      <c r="AJA8"/>
      <c r="AJB8"/>
      <c r="AJC8"/>
      <c r="AJD8"/>
      <c r="AJE8"/>
      <c r="AJF8"/>
      <c r="AJG8"/>
      <c r="AJH8"/>
      <c r="AJI8"/>
      <c r="AJJ8"/>
      <c r="AJK8"/>
      <c r="AJL8"/>
      <c r="AJM8"/>
      <c r="AJN8"/>
      <c r="AJO8"/>
      <c r="AJP8"/>
      <c r="AJQ8"/>
      <c r="AJR8"/>
      <c r="AJS8"/>
      <c r="AJT8"/>
      <c r="AJU8"/>
      <c r="AJV8"/>
      <c r="AJW8"/>
      <c r="AJX8"/>
      <c r="AJY8"/>
      <c r="AJZ8"/>
      <c r="AKA8"/>
      <c r="AKB8"/>
      <c r="AKC8"/>
      <c r="AKD8"/>
      <c r="AKE8"/>
      <c r="AKF8"/>
      <c r="AKG8"/>
      <c r="AKH8"/>
      <c r="AKI8"/>
      <c r="AKJ8"/>
      <c r="AKK8"/>
      <c r="AKL8"/>
      <c r="AKM8"/>
      <c r="AKN8"/>
      <c r="AKO8"/>
      <c r="AKP8"/>
      <c r="AKQ8"/>
      <c r="AKR8"/>
      <c r="AKS8"/>
      <c r="AKT8"/>
      <c r="AKU8"/>
      <c r="AKV8"/>
      <c r="AKW8"/>
      <c r="AKX8"/>
      <c r="AKY8"/>
      <c r="AKZ8"/>
      <c r="ALA8"/>
      <c r="ALB8"/>
      <c r="ALC8"/>
      <c r="ALD8"/>
      <c r="ALE8"/>
      <c r="ALF8"/>
      <c r="ALG8"/>
      <c r="ALH8"/>
      <c r="ALI8"/>
      <c r="ALJ8"/>
      <c r="ALK8"/>
      <c r="ALL8"/>
      <c r="ALM8"/>
      <c r="ALN8"/>
      <c r="ALO8"/>
      <c r="ALP8"/>
      <c r="ALQ8"/>
      <c r="ALR8"/>
      <c r="ALS8"/>
      <c r="ALT8"/>
      <c r="ALU8"/>
      <c r="ALV8"/>
      <c r="ALW8"/>
      <c r="ALX8"/>
      <c r="ALY8"/>
      <c r="ALZ8"/>
      <c r="AMA8"/>
      <c r="AMB8"/>
      <c r="AMC8"/>
      <c r="AMD8"/>
      <c r="AME8"/>
      <c r="AMF8"/>
      <c r="AMG8"/>
      <c r="AMH8"/>
      <c r="AMI8"/>
      <c r="AMJ8"/>
      <c r="AMK8"/>
      <c r="AML8"/>
      <c r="AMM8"/>
      <c r="AMN8"/>
      <c r="AMO8"/>
      <c r="AMP8"/>
      <c r="AMQ8"/>
      <c r="AMR8"/>
      <c r="AMS8"/>
      <c r="AMT8"/>
      <c r="AMU8"/>
      <c r="AMV8"/>
      <c r="AMW8"/>
      <c r="AMX8"/>
      <c r="AMY8"/>
      <c r="AMZ8"/>
      <c r="ANA8"/>
      <c r="ANB8"/>
      <c r="ANC8"/>
      <c r="AND8"/>
      <c r="ANE8"/>
      <c r="ANF8"/>
      <c r="ANG8"/>
      <c r="ANH8"/>
      <c r="ANI8"/>
      <c r="ANJ8"/>
      <c r="ANK8"/>
      <c r="ANL8"/>
      <c r="ANM8"/>
      <c r="ANN8"/>
      <c r="ANO8"/>
      <c r="ANP8"/>
      <c r="ANQ8"/>
      <c r="ANR8"/>
      <c r="ANS8"/>
      <c r="ANT8"/>
      <c r="ANU8"/>
      <c r="ANV8"/>
      <c r="ANW8"/>
      <c r="ANX8"/>
      <c r="ANY8"/>
      <c r="ANZ8"/>
      <c r="AOA8"/>
      <c r="AOB8"/>
      <c r="AOC8"/>
      <c r="AOD8"/>
      <c r="AOE8"/>
      <c r="AOF8"/>
      <c r="AOG8"/>
      <c r="AOH8"/>
      <c r="AOI8"/>
      <c r="AOJ8"/>
      <c r="AOK8"/>
      <c r="AOL8"/>
      <c r="AOM8"/>
      <c r="AON8"/>
      <c r="AOO8"/>
      <c r="AOP8"/>
      <c r="AOQ8"/>
      <c r="AOR8"/>
      <c r="AOS8"/>
      <c r="AOT8"/>
      <c r="AOU8"/>
      <c r="AOV8"/>
      <c r="AOW8"/>
      <c r="AOX8"/>
      <c r="AOY8"/>
      <c r="AOZ8"/>
      <c r="APA8"/>
      <c r="APB8"/>
      <c r="APC8"/>
      <c r="APD8"/>
      <c r="APE8"/>
      <c r="APF8"/>
      <c r="APG8"/>
      <c r="APH8"/>
      <c r="API8"/>
      <c r="APJ8"/>
      <c r="APK8"/>
      <c r="APL8"/>
      <c r="APM8"/>
      <c r="APN8"/>
      <c r="APO8"/>
      <c r="APP8"/>
      <c r="APQ8"/>
      <c r="APR8"/>
      <c r="APS8"/>
      <c r="APT8"/>
      <c r="APU8"/>
      <c r="APV8"/>
      <c r="APW8"/>
      <c r="APX8"/>
      <c r="APY8"/>
      <c r="APZ8"/>
      <c r="AQA8"/>
      <c r="AQB8"/>
      <c r="AQC8"/>
      <c r="AQD8"/>
      <c r="AQE8"/>
      <c r="AQF8"/>
      <c r="AQG8"/>
      <c r="AQH8"/>
      <c r="AQI8"/>
      <c r="AQJ8"/>
      <c r="AQK8"/>
      <c r="AQL8"/>
      <c r="AQM8"/>
      <c r="AQN8"/>
      <c r="AQO8"/>
      <c r="AQP8"/>
      <c r="AQQ8"/>
      <c r="AQR8"/>
      <c r="AQS8"/>
      <c r="AQT8"/>
      <c r="AQU8"/>
      <c r="AQV8"/>
      <c r="AQW8"/>
      <c r="AQX8"/>
      <c r="AQY8"/>
      <c r="AQZ8"/>
      <c r="ARA8"/>
      <c r="ARB8"/>
      <c r="ARC8"/>
      <c r="ARD8"/>
      <c r="ARE8"/>
      <c r="ARF8"/>
      <c r="ARG8"/>
      <c r="ARH8"/>
      <c r="ARI8"/>
      <c r="ARJ8"/>
      <c r="ARK8"/>
      <c r="ARL8"/>
      <c r="ARM8"/>
      <c r="ARN8"/>
      <c r="ARO8"/>
      <c r="ARP8"/>
      <c r="ARQ8"/>
      <c r="ARR8"/>
      <c r="ARS8"/>
      <c r="ART8"/>
      <c r="ARU8"/>
      <c r="ARV8"/>
      <c r="ARW8"/>
      <c r="ARX8"/>
      <c r="ARY8"/>
      <c r="ARZ8"/>
      <c r="ASA8"/>
      <c r="ASB8"/>
      <c r="ASC8"/>
      <c r="ASD8"/>
      <c r="ASE8"/>
      <c r="ASF8"/>
      <c r="ASG8"/>
      <c r="ASH8"/>
      <c r="ASI8"/>
      <c r="ASJ8"/>
      <c r="ASK8"/>
      <c r="ASL8"/>
      <c r="ASM8"/>
      <c r="ASN8"/>
      <c r="ASO8"/>
      <c r="ASP8"/>
      <c r="ASQ8"/>
      <c r="ASR8"/>
      <c r="ASS8"/>
      <c r="AST8"/>
      <c r="ASU8"/>
      <c r="ASV8"/>
      <c r="ASW8"/>
      <c r="ASX8"/>
      <c r="ASY8"/>
      <c r="ASZ8"/>
      <c r="ATA8"/>
      <c r="ATB8"/>
      <c r="ATC8"/>
      <c r="ATD8"/>
      <c r="ATE8"/>
      <c r="ATF8"/>
      <c r="ATG8"/>
      <c r="ATH8"/>
      <c r="ATI8"/>
      <c r="ATJ8"/>
      <c r="ATK8"/>
      <c r="ATL8"/>
      <c r="ATM8"/>
      <c r="ATN8"/>
      <c r="ATO8"/>
      <c r="ATP8"/>
      <c r="ATQ8"/>
      <c r="ATR8"/>
      <c r="ATS8"/>
      <c r="ATT8"/>
      <c r="ATU8"/>
      <c r="ATV8"/>
      <c r="ATW8"/>
      <c r="ATX8"/>
      <c r="ATY8"/>
      <c r="ATZ8"/>
      <c r="AUA8"/>
      <c r="AUB8"/>
      <c r="AUC8"/>
      <c r="AUD8"/>
      <c r="AUE8"/>
      <c r="AUF8"/>
      <c r="AUG8"/>
      <c r="AUH8"/>
      <c r="AUI8"/>
      <c r="AUJ8"/>
      <c r="AUK8"/>
      <c r="AUL8"/>
      <c r="AUM8"/>
      <c r="AUN8"/>
      <c r="AUO8"/>
      <c r="AUP8"/>
      <c r="AUQ8"/>
      <c r="AUR8"/>
      <c r="AUS8"/>
      <c r="AUT8"/>
      <c r="AUU8"/>
      <c r="AUV8"/>
      <c r="AUW8"/>
      <c r="AUX8"/>
      <c r="AUY8"/>
      <c r="AUZ8"/>
      <c r="AVA8"/>
      <c r="AVB8"/>
      <c r="AVC8"/>
      <c r="AVD8"/>
      <c r="AVE8"/>
      <c r="AVF8"/>
      <c r="AVG8"/>
      <c r="AVH8"/>
      <c r="AVI8"/>
      <c r="AVJ8"/>
      <c r="AVK8"/>
      <c r="AVL8"/>
      <c r="AVM8"/>
      <c r="AVN8"/>
      <c r="AVO8"/>
      <c r="AVP8"/>
      <c r="AVQ8"/>
      <c r="AVR8"/>
      <c r="AVS8"/>
      <c r="AVT8"/>
      <c r="AVU8"/>
      <c r="AVV8"/>
      <c r="AVW8"/>
      <c r="AVX8"/>
      <c r="AVY8"/>
      <c r="AVZ8"/>
      <c r="AWA8"/>
      <c r="AWB8"/>
      <c r="AWC8"/>
      <c r="AWD8"/>
      <c r="AWE8"/>
      <c r="AWF8"/>
      <c r="AWG8"/>
      <c r="AWH8"/>
      <c r="AWI8"/>
      <c r="AWJ8"/>
      <c r="AWK8"/>
      <c r="AWL8"/>
      <c r="AWM8"/>
      <c r="AWN8"/>
      <c r="AWO8"/>
      <c r="AWP8"/>
      <c r="AWQ8"/>
      <c r="AWR8"/>
      <c r="AWS8"/>
      <c r="AWT8"/>
      <c r="AWU8"/>
      <c r="AWV8"/>
      <c r="AWW8"/>
      <c r="AWX8"/>
      <c r="AWY8"/>
      <c r="AWZ8"/>
      <c r="AXA8"/>
      <c r="AXB8"/>
      <c r="AXC8"/>
      <c r="AXD8"/>
      <c r="AXE8"/>
      <c r="AXF8"/>
      <c r="AXG8"/>
      <c r="AXH8"/>
      <c r="AXI8"/>
      <c r="AXJ8"/>
      <c r="AXK8"/>
      <c r="AXL8"/>
      <c r="AXM8"/>
      <c r="AXN8"/>
      <c r="AXO8"/>
      <c r="AXP8"/>
      <c r="AXQ8"/>
      <c r="AXR8"/>
      <c r="AXS8"/>
      <c r="AXT8"/>
      <c r="AXU8"/>
      <c r="AXV8"/>
      <c r="AXW8"/>
      <c r="AXX8"/>
      <c r="AXY8"/>
      <c r="AXZ8"/>
      <c r="AYA8"/>
      <c r="AYB8"/>
      <c r="AYC8"/>
      <c r="AYD8"/>
      <c r="AYE8"/>
      <c r="AYF8"/>
      <c r="AYG8"/>
      <c r="AYH8"/>
      <c r="AYI8"/>
      <c r="AYJ8"/>
      <c r="AYK8"/>
      <c r="AYL8"/>
      <c r="AYM8"/>
      <c r="AYN8"/>
      <c r="AYO8"/>
      <c r="AYP8"/>
      <c r="AYQ8"/>
      <c r="AYR8"/>
      <c r="AYS8"/>
      <c r="AYT8"/>
      <c r="AYU8"/>
      <c r="AYV8"/>
      <c r="AYW8"/>
      <c r="AYX8"/>
      <c r="AYY8"/>
      <c r="AYZ8"/>
      <c r="AZA8"/>
      <c r="AZB8"/>
      <c r="AZC8"/>
      <c r="AZD8"/>
      <c r="AZE8"/>
      <c r="AZF8"/>
      <c r="AZG8"/>
      <c r="AZH8"/>
      <c r="AZI8"/>
      <c r="AZJ8"/>
      <c r="AZK8"/>
      <c r="AZL8"/>
      <c r="AZM8"/>
      <c r="AZN8"/>
      <c r="AZO8"/>
      <c r="AZP8"/>
      <c r="AZQ8"/>
      <c r="AZR8"/>
      <c r="AZS8"/>
      <c r="AZT8"/>
      <c r="AZU8"/>
      <c r="AZV8"/>
      <c r="AZW8"/>
      <c r="AZX8"/>
      <c r="AZY8"/>
      <c r="AZZ8"/>
      <c r="BAA8"/>
      <c r="BAB8"/>
      <c r="BAC8"/>
      <c r="BAD8"/>
      <c r="BAE8"/>
      <c r="BAF8"/>
      <c r="BAG8"/>
      <c r="BAH8"/>
      <c r="BAI8"/>
      <c r="BAJ8"/>
      <c r="BAK8"/>
      <c r="BAL8"/>
      <c r="BAM8"/>
      <c r="BAN8"/>
      <c r="BAO8"/>
      <c r="BAP8"/>
      <c r="BAQ8"/>
      <c r="BAR8"/>
      <c r="BAS8"/>
      <c r="BAT8"/>
      <c r="BAU8"/>
      <c r="BAV8"/>
      <c r="BAW8"/>
      <c r="BAX8"/>
      <c r="BAY8"/>
      <c r="BAZ8"/>
      <c r="BBA8"/>
      <c r="BBB8"/>
      <c r="BBC8"/>
      <c r="BBD8"/>
      <c r="BBE8"/>
      <c r="BBF8"/>
      <c r="BBG8"/>
      <c r="BBH8"/>
      <c r="BBI8"/>
      <c r="BBJ8"/>
      <c r="BBK8"/>
      <c r="BBL8"/>
      <c r="BBM8"/>
      <c r="BBN8"/>
      <c r="BBO8"/>
      <c r="BBP8"/>
      <c r="BBQ8"/>
      <c r="BBR8"/>
      <c r="BBS8"/>
      <c r="BBT8"/>
      <c r="BBU8"/>
      <c r="BBV8"/>
      <c r="BBW8"/>
      <c r="BBX8"/>
      <c r="BBY8"/>
      <c r="BBZ8"/>
      <c r="BCA8"/>
      <c r="BCB8"/>
      <c r="BCC8"/>
      <c r="BCD8"/>
      <c r="BCE8"/>
      <c r="BCF8"/>
      <c r="BCG8"/>
      <c r="BCH8"/>
      <c r="BCI8"/>
      <c r="BCJ8"/>
      <c r="BCK8"/>
      <c r="BCL8"/>
      <c r="BCM8"/>
      <c r="BCN8"/>
      <c r="BCO8"/>
      <c r="BCP8"/>
      <c r="BCQ8"/>
      <c r="BCR8"/>
      <c r="BCS8"/>
      <c r="BCT8"/>
      <c r="BCU8"/>
      <c r="BCV8"/>
      <c r="BCW8"/>
      <c r="BCX8"/>
      <c r="BCY8"/>
      <c r="BCZ8"/>
      <c r="BDA8"/>
      <c r="BDB8"/>
      <c r="BDC8"/>
      <c r="BDD8"/>
      <c r="BDE8"/>
      <c r="BDF8"/>
      <c r="BDG8"/>
      <c r="BDH8"/>
      <c r="BDI8"/>
      <c r="BDJ8"/>
      <c r="BDK8"/>
      <c r="BDL8"/>
      <c r="BDM8"/>
      <c r="BDN8"/>
      <c r="BDO8"/>
      <c r="BDP8"/>
      <c r="BDQ8"/>
      <c r="BDR8"/>
      <c r="BDS8"/>
      <c r="BDT8"/>
      <c r="BDU8"/>
      <c r="BDV8"/>
      <c r="BDW8"/>
      <c r="BDX8"/>
      <c r="BDY8"/>
      <c r="BDZ8"/>
      <c r="BEA8"/>
      <c r="BEB8"/>
      <c r="BEC8"/>
      <c r="BED8"/>
      <c r="BEE8"/>
      <c r="BEF8"/>
      <c r="BEG8"/>
      <c r="BEH8"/>
      <c r="BEI8"/>
      <c r="BEJ8"/>
      <c r="BEK8"/>
      <c r="BEL8"/>
      <c r="BEM8"/>
      <c r="BEN8"/>
      <c r="BEO8"/>
      <c r="BEP8"/>
      <c r="BEQ8"/>
      <c r="BER8"/>
      <c r="BES8"/>
      <c r="BET8"/>
      <c r="BEU8"/>
      <c r="BEV8"/>
      <c r="BEW8"/>
      <c r="BEX8"/>
      <c r="BEY8"/>
      <c r="BEZ8"/>
      <c r="BFA8"/>
      <c r="BFB8"/>
      <c r="BFC8"/>
      <c r="BFD8"/>
      <c r="BFE8"/>
      <c r="BFF8"/>
      <c r="BFG8"/>
      <c r="BFH8"/>
      <c r="BFI8"/>
      <c r="BFJ8"/>
      <c r="BFK8"/>
      <c r="BFL8"/>
      <c r="BFM8"/>
      <c r="BFN8"/>
      <c r="BFO8"/>
      <c r="BFP8"/>
      <c r="BFQ8"/>
      <c r="BFR8"/>
      <c r="BFS8"/>
      <c r="BFT8"/>
      <c r="BFU8"/>
      <c r="BFV8"/>
      <c r="BFW8"/>
      <c r="BFX8"/>
      <c r="BFY8"/>
      <c r="BFZ8"/>
      <c r="BGA8"/>
      <c r="BGB8"/>
      <c r="BGC8"/>
      <c r="BGD8"/>
      <c r="BGE8"/>
      <c r="BGF8"/>
      <c r="BGG8"/>
      <c r="BGH8"/>
      <c r="BGI8"/>
      <c r="BGJ8"/>
      <c r="BGK8"/>
      <c r="BGL8"/>
      <c r="BGM8"/>
      <c r="BGN8"/>
      <c r="BGO8"/>
      <c r="BGP8"/>
      <c r="BGQ8"/>
      <c r="BGR8"/>
      <c r="BGS8"/>
      <c r="BGT8"/>
      <c r="BGU8"/>
      <c r="BGV8"/>
      <c r="BGW8"/>
      <c r="BGX8"/>
      <c r="BGY8"/>
      <c r="BGZ8"/>
      <c r="BHA8"/>
      <c r="BHB8"/>
      <c r="BHC8"/>
      <c r="BHD8"/>
      <c r="BHE8"/>
      <c r="BHF8"/>
      <c r="BHG8"/>
      <c r="BHH8"/>
      <c r="BHI8"/>
      <c r="BHJ8"/>
      <c r="BHK8"/>
      <c r="BHL8"/>
      <c r="BHM8"/>
      <c r="BHN8"/>
      <c r="BHO8"/>
      <c r="BHP8"/>
      <c r="BHQ8"/>
      <c r="BHR8"/>
      <c r="BHS8"/>
      <c r="BHT8"/>
      <c r="BHU8"/>
      <c r="BHV8"/>
      <c r="BHW8"/>
      <c r="BHX8"/>
      <c r="BHY8"/>
      <c r="BHZ8"/>
      <c r="BIA8"/>
      <c r="BIB8"/>
      <c r="BIC8"/>
      <c r="BID8"/>
      <c r="BIE8"/>
      <c r="BIF8"/>
      <c r="BIG8"/>
      <c r="BIH8"/>
      <c r="BII8"/>
      <c r="BIJ8"/>
      <c r="BIK8"/>
      <c r="BIL8"/>
      <c r="BIM8"/>
      <c r="BIN8"/>
      <c r="BIO8"/>
      <c r="BIP8"/>
      <c r="BIQ8"/>
      <c r="BIR8"/>
      <c r="BIS8"/>
      <c r="BIT8"/>
      <c r="BIU8"/>
      <c r="BIV8"/>
      <c r="BIW8"/>
      <c r="BIX8"/>
      <c r="BIY8"/>
      <c r="BIZ8"/>
      <c r="BJA8"/>
      <c r="BJB8"/>
      <c r="BJC8"/>
      <c r="BJD8"/>
      <c r="BJE8"/>
      <c r="BJF8"/>
      <c r="BJG8"/>
      <c r="BJH8"/>
      <c r="BJI8"/>
      <c r="BJJ8"/>
      <c r="BJK8"/>
      <c r="BJL8"/>
      <c r="BJM8"/>
      <c r="BJN8"/>
      <c r="BJO8"/>
      <c r="BJP8"/>
      <c r="BJQ8"/>
      <c r="BJR8"/>
      <c r="BJS8"/>
      <c r="BJT8"/>
      <c r="BJU8"/>
      <c r="BJV8"/>
      <c r="BJW8"/>
      <c r="BJX8"/>
      <c r="BJY8"/>
      <c r="BJZ8"/>
      <c r="BKA8"/>
      <c r="BKB8"/>
      <c r="BKC8"/>
      <c r="BKD8"/>
      <c r="BKE8"/>
      <c r="BKF8"/>
      <c r="BKG8"/>
      <c r="BKH8"/>
      <c r="BKI8"/>
      <c r="BKJ8"/>
      <c r="BKK8"/>
      <c r="BKL8"/>
      <c r="BKM8"/>
      <c r="BKN8"/>
      <c r="BKO8"/>
      <c r="BKP8"/>
      <c r="BKQ8"/>
      <c r="BKR8"/>
      <c r="BKS8"/>
      <c r="BKT8"/>
      <c r="BKU8"/>
      <c r="BKV8"/>
      <c r="BKW8"/>
      <c r="BKX8"/>
      <c r="BKY8"/>
      <c r="BKZ8"/>
      <c r="BLA8"/>
      <c r="BLB8"/>
      <c r="BLC8"/>
      <c r="BLD8"/>
      <c r="BLE8"/>
      <c r="BLF8"/>
      <c r="BLG8"/>
      <c r="BLH8"/>
      <c r="BLI8"/>
      <c r="BLJ8"/>
      <c r="BLK8"/>
      <c r="BLL8"/>
      <c r="BLM8"/>
      <c r="BLN8"/>
      <c r="BLO8"/>
      <c r="BLP8"/>
      <c r="BLQ8"/>
      <c r="BLR8"/>
      <c r="BLS8"/>
      <c r="BLT8"/>
      <c r="BLU8"/>
      <c r="BLV8"/>
      <c r="BLW8"/>
      <c r="BLX8"/>
      <c r="BLY8"/>
      <c r="BLZ8"/>
      <c r="BMA8"/>
      <c r="BMB8"/>
      <c r="BMC8"/>
      <c r="BMD8"/>
      <c r="BME8"/>
      <c r="BMF8"/>
      <c r="BMG8"/>
      <c r="BMH8"/>
      <c r="BMI8"/>
      <c r="BMJ8"/>
      <c r="BMK8"/>
      <c r="BML8"/>
      <c r="BMM8"/>
      <c r="BMN8"/>
      <c r="BMO8"/>
      <c r="BMP8"/>
      <c r="BMQ8"/>
      <c r="BMR8"/>
      <c r="BMS8"/>
      <c r="BMT8"/>
      <c r="BMU8"/>
      <c r="BMV8"/>
      <c r="BMW8"/>
      <c r="BMX8"/>
      <c r="BMY8"/>
      <c r="BMZ8"/>
      <c r="BNA8"/>
      <c r="BNB8"/>
      <c r="BNC8"/>
      <c r="BND8"/>
      <c r="BNE8"/>
      <c r="BNF8"/>
      <c r="BNG8"/>
      <c r="BNH8"/>
      <c r="BNI8"/>
      <c r="BNJ8"/>
      <c r="BNK8"/>
      <c r="BNL8"/>
      <c r="BNM8"/>
      <c r="BNN8"/>
      <c r="BNO8"/>
      <c r="BNP8"/>
      <c r="BNQ8"/>
      <c r="BNR8"/>
      <c r="BNS8"/>
      <c r="BNT8"/>
      <c r="BNU8"/>
      <c r="BNV8"/>
      <c r="BNW8"/>
      <c r="BNX8"/>
      <c r="BNY8"/>
      <c r="BNZ8"/>
      <c r="BOA8"/>
      <c r="BOB8"/>
      <c r="BOC8"/>
      <c r="BOD8"/>
      <c r="BOE8"/>
      <c r="BOF8"/>
      <c r="BOG8"/>
      <c r="BOH8"/>
      <c r="BOI8"/>
      <c r="BOJ8"/>
      <c r="BOK8"/>
      <c r="BOL8"/>
      <c r="BOM8"/>
      <c r="BON8"/>
      <c r="BOO8"/>
      <c r="BOP8"/>
      <c r="BOQ8"/>
      <c r="BOR8"/>
      <c r="BOS8"/>
      <c r="BOT8"/>
      <c r="BOU8"/>
      <c r="BOV8"/>
      <c r="BOW8"/>
      <c r="BOX8"/>
      <c r="BOY8"/>
      <c r="BOZ8"/>
      <c r="BPA8"/>
      <c r="BPB8"/>
      <c r="BPC8"/>
      <c r="BPD8"/>
      <c r="BPE8"/>
      <c r="BPF8"/>
      <c r="BPG8"/>
      <c r="BPH8"/>
      <c r="BPI8"/>
      <c r="BPJ8"/>
      <c r="BPK8"/>
      <c r="BPL8"/>
      <c r="BPM8"/>
      <c r="BPN8"/>
      <c r="BPO8"/>
      <c r="BPP8"/>
      <c r="BPQ8"/>
      <c r="BPR8"/>
      <c r="BPS8"/>
      <c r="BPT8"/>
      <c r="BPU8"/>
      <c r="BPV8"/>
      <c r="BPW8"/>
      <c r="BPX8"/>
      <c r="BPY8"/>
      <c r="BPZ8"/>
      <c r="BQA8"/>
      <c r="BQB8"/>
      <c r="BQC8"/>
      <c r="BQD8"/>
      <c r="BQE8"/>
      <c r="BQF8"/>
      <c r="BQG8"/>
      <c r="BQH8"/>
      <c r="BQI8"/>
      <c r="BQJ8"/>
      <c r="BQK8"/>
      <c r="BQL8"/>
      <c r="BQM8"/>
      <c r="BQN8"/>
      <c r="BQO8"/>
      <c r="BQP8"/>
      <c r="BQQ8"/>
      <c r="BQR8"/>
      <c r="BQS8"/>
      <c r="BQT8"/>
      <c r="BQU8"/>
      <c r="BQV8"/>
      <c r="BQW8"/>
      <c r="BQX8"/>
      <c r="BQY8"/>
      <c r="BQZ8"/>
      <c r="BRA8"/>
      <c r="BRB8"/>
      <c r="BRC8"/>
      <c r="BRD8"/>
      <c r="BRE8"/>
      <c r="BRF8"/>
      <c r="BRG8"/>
      <c r="BRH8"/>
      <c r="BRI8"/>
      <c r="BRJ8"/>
      <c r="BRK8"/>
      <c r="BRL8"/>
      <c r="BRM8"/>
      <c r="BRN8"/>
      <c r="BRO8"/>
      <c r="BRP8"/>
      <c r="BRQ8"/>
      <c r="BRR8"/>
      <c r="BRS8"/>
      <c r="BRT8"/>
      <c r="BRU8"/>
      <c r="BRV8"/>
      <c r="BRW8"/>
      <c r="BRX8"/>
      <c r="BRY8"/>
      <c r="BRZ8"/>
      <c r="BSA8"/>
      <c r="BSB8"/>
      <c r="BSC8"/>
      <c r="BSD8"/>
      <c r="BSE8"/>
      <c r="BSF8"/>
      <c r="BSG8"/>
      <c r="BSH8"/>
      <c r="BSI8"/>
      <c r="BSJ8"/>
      <c r="BSK8"/>
      <c r="BSL8"/>
      <c r="BSM8"/>
      <c r="BSN8"/>
      <c r="BSO8"/>
      <c r="BSP8"/>
      <c r="BSQ8"/>
      <c r="BSR8"/>
      <c r="BSS8"/>
      <c r="BST8"/>
      <c r="BSU8"/>
      <c r="BSV8"/>
      <c r="BSW8"/>
      <c r="BSX8"/>
      <c r="BSY8"/>
      <c r="BSZ8"/>
      <c r="BTA8"/>
      <c r="BTB8"/>
      <c r="BTC8"/>
      <c r="BTD8"/>
      <c r="BTE8"/>
      <c r="BTF8"/>
      <c r="BTG8"/>
      <c r="BTH8"/>
      <c r="BTI8"/>
      <c r="BTJ8"/>
      <c r="BTK8"/>
      <c r="BTL8"/>
      <c r="BTM8"/>
      <c r="BTN8"/>
      <c r="BTO8"/>
      <c r="BTP8"/>
      <c r="BTQ8"/>
      <c r="BTR8"/>
      <c r="BTS8"/>
      <c r="BTT8"/>
      <c r="BTU8"/>
      <c r="BTV8"/>
      <c r="BTW8"/>
      <c r="BTX8"/>
      <c r="BTY8"/>
      <c r="BTZ8"/>
      <c r="BUA8"/>
      <c r="BUB8"/>
      <c r="BUC8"/>
      <c r="BUD8"/>
      <c r="BUE8"/>
      <c r="BUF8"/>
      <c r="BUG8"/>
      <c r="BUH8"/>
      <c r="BUI8"/>
      <c r="BUJ8"/>
      <c r="BUK8"/>
      <c r="BUL8"/>
      <c r="BUM8"/>
      <c r="BUN8"/>
      <c r="BUO8"/>
      <c r="BUP8"/>
      <c r="BUQ8"/>
      <c r="BUR8"/>
      <c r="BUS8"/>
      <c r="BUT8"/>
      <c r="BUU8"/>
      <c r="BUV8"/>
      <c r="BUW8"/>
      <c r="BUX8"/>
      <c r="BUY8"/>
      <c r="BUZ8"/>
      <c r="BVA8"/>
      <c r="BVB8"/>
      <c r="BVC8"/>
      <c r="BVD8"/>
      <c r="BVE8"/>
      <c r="BVF8"/>
      <c r="BVG8"/>
      <c r="BVH8"/>
      <c r="BVI8"/>
      <c r="BVJ8"/>
      <c r="BVK8"/>
      <c r="BVL8"/>
      <c r="BVM8"/>
      <c r="BVN8"/>
      <c r="BVO8"/>
      <c r="BVP8"/>
      <c r="BVQ8"/>
      <c r="BVR8"/>
      <c r="BVS8"/>
      <c r="BVT8"/>
      <c r="BVU8"/>
      <c r="BVV8"/>
      <c r="BVW8"/>
      <c r="BVX8"/>
      <c r="BVY8"/>
      <c r="BVZ8"/>
      <c r="BWA8"/>
      <c r="BWB8"/>
      <c r="BWC8"/>
      <c r="BWD8"/>
      <c r="BWE8"/>
      <c r="BWF8"/>
      <c r="BWG8"/>
      <c r="BWH8"/>
      <c r="BWI8"/>
      <c r="BWJ8"/>
      <c r="BWK8"/>
      <c r="BWL8"/>
      <c r="BWM8"/>
      <c r="BWN8"/>
      <c r="BWO8"/>
      <c r="BWP8"/>
      <c r="BWQ8"/>
      <c r="BWR8"/>
      <c r="BWS8"/>
      <c r="BWT8"/>
      <c r="BWU8"/>
      <c r="BWV8"/>
      <c r="BWW8"/>
      <c r="BWX8"/>
      <c r="BWY8"/>
      <c r="BWZ8"/>
      <c r="BXA8"/>
      <c r="BXB8"/>
      <c r="BXC8"/>
      <c r="BXD8"/>
      <c r="BXE8"/>
      <c r="BXF8"/>
      <c r="BXG8"/>
      <c r="BXH8"/>
      <c r="BXI8"/>
      <c r="BXJ8"/>
      <c r="BXK8"/>
      <c r="BXL8"/>
      <c r="BXM8"/>
      <c r="BXN8"/>
      <c r="BXO8"/>
      <c r="BXP8"/>
      <c r="BXQ8"/>
      <c r="BXR8"/>
      <c r="BXS8"/>
      <c r="BXT8"/>
      <c r="BXU8"/>
      <c r="BXV8"/>
      <c r="BXW8"/>
      <c r="BXX8"/>
      <c r="BXY8"/>
      <c r="BXZ8"/>
      <c r="BYA8"/>
      <c r="BYB8"/>
      <c r="BYC8"/>
      <c r="BYD8"/>
      <c r="BYE8"/>
      <c r="BYF8"/>
      <c r="BYG8"/>
      <c r="BYH8"/>
      <c r="BYI8"/>
      <c r="BYJ8"/>
      <c r="BYK8"/>
      <c r="BYL8"/>
      <c r="BYM8"/>
      <c r="BYN8"/>
      <c r="BYO8"/>
      <c r="BYP8"/>
      <c r="BYQ8"/>
      <c r="BYR8"/>
      <c r="BYS8"/>
      <c r="BYT8"/>
      <c r="BYU8"/>
      <c r="BYV8"/>
      <c r="BYW8"/>
      <c r="BYX8"/>
      <c r="BYY8"/>
      <c r="BYZ8"/>
      <c r="BZA8"/>
      <c r="BZB8"/>
      <c r="BZC8"/>
      <c r="BZD8"/>
      <c r="BZE8"/>
      <c r="BZF8"/>
      <c r="BZG8"/>
      <c r="BZH8"/>
      <c r="BZI8"/>
      <c r="BZJ8"/>
      <c r="BZK8"/>
      <c r="BZL8"/>
      <c r="BZM8"/>
      <c r="BZN8"/>
      <c r="BZO8"/>
      <c r="BZP8"/>
      <c r="BZQ8"/>
      <c r="BZR8"/>
      <c r="BZS8"/>
      <c r="BZT8"/>
      <c r="BZU8"/>
      <c r="BZV8"/>
      <c r="BZW8"/>
      <c r="BZX8"/>
      <c r="BZY8"/>
      <c r="BZZ8"/>
      <c r="CAA8"/>
      <c r="CAB8"/>
      <c r="CAC8"/>
      <c r="CAD8"/>
      <c r="CAE8"/>
      <c r="CAF8"/>
      <c r="CAG8"/>
      <c r="CAH8"/>
      <c r="CAI8"/>
      <c r="CAJ8"/>
      <c r="CAK8"/>
      <c r="CAL8"/>
      <c r="CAM8"/>
      <c r="CAN8"/>
      <c r="CAO8"/>
      <c r="CAP8"/>
      <c r="CAQ8"/>
      <c r="CAR8"/>
      <c r="CAS8"/>
      <c r="CAT8"/>
      <c r="CAU8"/>
      <c r="CAV8"/>
      <c r="CAW8"/>
      <c r="CAX8"/>
      <c r="CAY8"/>
      <c r="CAZ8"/>
      <c r="CBA8"/>
      <c r="CBB8"/>
      <c r="CBC8"/>
      <c r="CBD8"/>
      <c r="CBE8"/>
      <c r="CBF8"/>
      <c r="CBG8"/>
      <c r="CBH8"/>
      <c r="CBI8"/>
      <c r="CBJ8"/>
      <c r="CBK8"/>
      <c r="CBL8"/>
      <c r="CBM8"/>
      <c r="CBN8"/>
      <c r="CBO8"/>
      <c r="CBP8"/>
      <c r="CBQ8"/>
      <c r="CBR8"/>
      <c r="CBS8"/>
      <c r="CBT8"/>
      <c r="CBU8"/>
      <c r="CBV8"/>
      <c r="CBW8"/>
      <c r="CBX8"/>
      <c r="CBY8"/>
      <c r="CBZ8"/>
      <c r="CCA8"/>
      <c r="CCB8"/>
      <c r="CCC8"/>
      <c r="CCD8"/>
      <c r="CCE8"/>
      <c r="CCF8"/>
      <c r="CCG8"/>
      <c r="CCH8"/>
      <c r="CCI8"/>
      <c r="CCJ8"/>
      <c r="CCK8"/>
      <c r="CCL8"/>
      <c r="CCM8"/>
      <c r="CCN8"/>
      <c r="CCO8"/>
      <c r="CCP8"/>
      <c r="CCQ8"/>
      <c r="CCR8"/>
      <c r="CCS8"/>
      <c r="CCT8"/>
      <c r="CCU8"/>
      <c r="CCV8"/>
      <c r="CCW8"/>
      <c r="CCX8"/>
      <c r="CCY8"/>
      <c r="CCZ8"/>
      <c r="CDA8"/>
      <c r="CDB8"/>
      <c r="CDC8"/>
      <c r="CDD8"/>
      <c r="CDE8"/>
      <c r="CDF8"/>
      <c r="CDG8"/>
      <c r="CDH8"/>
      <c r="CDI8"/>
      <c r="CDJ8"/>
      <c r="CDK8"/>
      <c r="CDL8"/>
      <c r="CDM8"/>
      <c r="CDN8"/>
      <c r="CDO8"/>
      <c r="CDP8"/>
      <c r="CDQ8"/>
      <c r="CDR8"/>
      <c r="CDS8"/>
      <c r="CDT8"/>
      <c r="CDU8"/>
      <c r="CDV8"/>
      <c r="CDW8"/>
      <c r="CDX8"/>
      <c r="CDY8"/>
      <c r="CDZ8"/>
      <c r="CEA8"/>
      <c r="CEB8"/>
      <c r="CEC8"/>
      <c r="CED8"/>
      <c r="CEE8"/>
      <c r="CEF8"/>
      <c r="CEG8"/>
      <c r="CEH8"/>
      <c r="CEI8"/>
      <c r="CEJ8"/>
      <c r="CEK8"/>
      <c r="CEL8"/>
      <c r="CEM8"/>
      <c r="CEN8"/>
      <c r="CEO8"/>
      <c r="CEP8"/>
      <c r="CEQ8"/>
      <c r="CER8"/>
      <c r="CES8"/>
      <c r="CET8"/>
      <c r="CEU8"/>
      <c r="CEV8"/>
      <c r="CEW8"/>
      <c r="CEX8"/>
      <c r="CEY8"/>
      <c r="CEZ8"/>
      <c r="CFA8"/>
      <c r="CFB8"/>
      <c r="CFC8"/>
      <c r="CFD8"/>
      <c r="CFE8"/>
      <c r="CFF8"/>
      <c r="CFG8"/>
      <c r="CFH8"/>
      <c r="CFI8"/>
      <c r="CFJ8"/>
      <c r="CFK8"/>
      <c r="CFL8"/>
      <c r="CFM8"/>
      <c r="CFN8"/>
      <c r="CFO8"/>
      <c r="CFP8"/>
      <c r="CFQ8"/>
      <c r="CFR8"/>
      <c r="CFS8"/>
      <c r="CFT8"/>
      <c r="CFU8"/>
      <c r="CFV8"/>
      <c r="CFW8"/>
      <c r="CFX8"/>
      <c r="CFY8"/>
      <c r="CFZ8"/>
      <c r="CGA8"/>
      <c r="CGB8"/>
      <c r="CGC8"/>
      <c r="CGD8"/>
      <c r="CGE8"/>
      <c r="CGF8"/>
      <c r="CGG8"/>
      <c r="CGH8"/>
      <c r="CGI8"/>
      <c r="CGJ8"/>
      <c r="CGK8"/>
      <c r="CGL8"/>
      <c r="CGM8"/>
      <c r="CGN8"/>
      <c r="CGO8"/>
      <c r="CGP8"/>
      <c r="CGQ8"/>
      <c r="CGR8"/>
      <c r="CGS8"/>
      <c r="CGT8"/>
      <c r="CGU8"/>
      <c r="CGV8"/>
      <c r="CGW8"/>
      <c r="CGX8"/>
      <c r="CGY8"/>
      <c r="CGZ8"/>
      <c r="CHA8"/>
      <c r="CHB8"/>
      <c r="CHC8"/>
      <c r="CHD8"/>
      <c r="CHE8"/>
      <c r="CHF8"/>
      <c r="CHG8"/>
      <c r="CHH8"/>
      <c r="CHI8"/>
      <c r="CHJ8"/>
      <c r="CHK8"/>
      <c r="CHL8"/>
      <c r="CHM8"/>
      <c r="CHN8"/>
      <c r="CHO8"/>
      <c r="CHP8"/>
      <c r="CHQ8"/>
      <c r="CHR8"/>
      <c r="CHS8"/>
      <c r="CHT8"/>
      <c r="CHU8"/>
      <c r="CHV8"/>
      <c r="CHW8"/>
      <c r="CHX8"/>
      <c r="CHY8"/>
      <c r="CHZ8"/>
      <c r="CIA8"/>
      <c r="CIB8"/>
      <c r="CIC8"/>
      <c r="CID8"/>
      <c r="CIE8"/>
      <c r="CIF8"/>
      <c r="CIG8"/>
      <c r="CIH8"/>
      <c r="CII8"/>
      <c r="CIJ8"/>
      <c r="CIK8"/>
      <c r="CIL8"/>
      <c r="CIM8"/>
      <c r="CIN8"/>
      <c r="CIO8"/>
      <c r="CIP8"/>
      <c r="CIQ8"/>
      <c r="CIR8"/>
      <c r="CIS8"/>
      <c r="CIT8"/>
      <c r="CIU8"/>
      <c r="CIV8"/>
      <c r="CIW8"/>
      <c r="CIX8"/>
      <c r="CIY8"/>
      <c r="CIZ8"/>
      <c r="CJA8"/>
      <c r="CJB8"/>
      <c r="CJC8"/>
      <c r="CJD8"/>
      <c r="CJE8"/>
      <c r="CJF8"/>
      <c r="CJG8"/>
      <c r="CJH8"/>
      <c r="CJI8"/>
      <c r="CJJ8"/>
      <c r="CJK8"/>
      <c r="CJL8"/>
      <c r="CJM8"/>
      <c r="CJN8"/>
      <c r="CJO8"/>
      <c r="CJP8"/>
      <c r="CJQ8"/>
      <c r="CJR8"/>
      <c r="CJS8"/>
      <c r="CJT8"/>
      <c r="CJU8"/>
      <c r="CJV8"/>
      <c r="CJW8"/>
      <c r="CJX8"/>
      <c r="CJY8"/>
      <c r="CJZ8"/>
      <c r="CKA8"/>
      <c r="CKB8"/>
      <c r="CKC8"/>
      <c r="CKD8"/>
      <c r="CKE8"/>
      <c r="CKF8"/>
      <c r="CKG8"/>
      <c r="CKH8"/>
      <c r="CKI8"/>
      <c r="CKJ8"/>
      <c r="CKK8"/>
      <c r="CKL8"/>
      <c r="CKM8"/>
      <c r="CKN8"/>
      <c r="CKO8"/>
      <c r="CKP8"/>
      <c r="CKQ8"/>
      <c r="CKR8"/>
      <c r="CKS8"/>
      <c r="CKT8"/>
      <c r="CKU8"/>
      <c r="CKV8"/>
      <c r="CKW8"/>
      <c r="CKX8"/>
      <c r="CKY8"/>
      <c r="CKZ8"/>
      <c r="CLA8"/>
      <c r="CLB8"/>
      <c r="CLC8"/>
      <c r="CLD8"/>
      <c r="CLE8"/>
      <c r="CLF8"/>
      <c r="CLG8"/>
      <c r="CLH8"/>
      <c r="CLI8"/>
      <c r="CLJ8"/>
      <c r="CLK8"/>
      <c r="CLL8"/>
      <c r="CLM8"/>
      <c r="CLN8"/>
      <c r="CLO8"/>
      <c r="CLP8"/>
      <c r="CLQ8"/>
      <c r="CLR8"/>
      <c r="CLS8"/>
      <c r="CLT8"/>
      <c r="CLU8"/>
      <c r="CLV8"/>
      <c r="CLW8"/>
      <c r="CLX8"/>
      <c r="CLY8"/>
      <c r="CLZ8"/>
      <c r="CMA8"/>
      <c r="CMB8"/>
      <c r="CMC8"/>
      <c r="CMD8"/>
      <c r="CME8"/>
      <c r="CMF8"/>
      <c r="CMG8"/>
      <c r="CMH8"/>
      <c r="CMI8"/>
      <c r="CMJ8"/>
      <c r="CMK8"/>
      <c r="CML8"/>
      <c r="CMM8"/>
      <c r="CMN8"/>
      <c r="CMO8"/>
      <c r="CMP8"/>
      <c r="CMQ8"/>
      <c r="CMR8"/>
      <c r="CMS8"/>
      <c r="CMT8"/>
      <c r="CMU8"/>
      <c r="CMV8"/>
      <c r="CMW8"/>
      <c r="CMX8"/>
      <c r="CMY8"/>
      <c r="CMZ8"/>
      <c r="CNA8"/>
      <c r="CNB8"/>
      <c r="CNC8"/>
      <c r="CND8"/>
      <c r="CNE8"/>
      <c r="CNF8"/>
      <c r="CNG8"/>
      <c r="CNH8"/>
      <c r="CNI8"/>
      <c r="CNJ8"/>
      <c r="CNK8"/>
      <c r="CNL8"/>
      <c r="CNM8"/>
      <c r="CNN8"/>
      <c r="CNO8"/>
      <c r="CNP8"/>
      <c r="CNQ8"/>
      <c r="CNR8"/>
      <c r="CNS8"/>
      <c r="CNT8"/>
      <c r="CNU8"/>
      <c r="CNV8"/>
      <c r="CNW8"/>
      <c r="CNX8"/>
      <c r="CNY8"/>
      <c r="CNZ8"/>
      <c r="COA8"/>
      <c r="COB8"/>
      <c r="COC8"/>
      <c r="COD8"/>
      <c r="COE8"/>
      <c r="COF8"/>
      <c r="COG8"/>
      <c r="COH8"/>
      <c r="COI8"/>
      <c r="COJ8"/>
      <c r="COK8"/>
      <c r="COL8"/>
      <c r="COM8"/>
      <c r="CON8"/>
      <c r="COO8"/>
      <c r="COP8"/>
      <c r="COQ8"/>
      <c r="COR8"/>
      <c r="COS8"/>
      <c r="COT8"/>
      <c r="COU8"/>
      <c r="COV8"/>
      <c r="COW8"/>
      <c r="COX8"/>
      <c r="COY8"/>
      <c r="COZ8"/>
      <c r="CPA8"/>
      <c r="CPB8"/>
      <c r="CPC8"/>
      <c r="CPD8"/>
      <c r="CPE8"/>
      <c r="CPF8"/>
      <c r="CPG8"/>
      <c r="CPH8"/>
      <c r="CPI8"/>
      <c r="CPJ8"/>
      <c r="CPK8"/>
      <c r="CPL8"/>
      <c r="CPM8"/>
      <c r="CPN8"/>
      <c r="CPO8"/>
      <c r="CPP8"/>
      <c r="CPQ8"/>
      <c r="CPR8"/>
      <c r="CPS8"/>
      <c r="CPT8"/>
      <c r="CPU8"/>
      <c r="CPV8"/>
      <c r="CPW8"/>
      <c r="CPX8"/>
      <c r="CPY8"/>
      <c r="CPZ8"/>
      <c r="CQA8"/>
      <c r="CQB8"/>
      <c r="CQC8"/>
      <c r="CQD8"/>
      <c r="CQE8"/>
      <c r="CQF8"/>
      <c r="CQG8"/>
      <c r="CQH8"/>
      <c r="CQI8"/>
      <c r="CQJ8"/>
      <c r="CQK8"/>
      <c r="CQL8"/>
      <c r="CQM8"/>
      <c r="CQN8"/>
      <c r="CQO8"/>
      <c r="CQP8"/>
      <c r="CQQ8"/>
      <c r="CQR8"/>
      <c r="CQS8"/>
      <c r="CQT8"/>
      <c r="CQU8"/>
      <c r="CQV8"/>
      <c r="CQW8"/>
      <c r="CQX8"/>
      <c r="CQY8"/>
      <c r="CQZ8"/>
      <c r="CRA8"/>
      <c r="CRB8"/>
      <c r="CRC8"/>
      <c r="CRD8"/>
      <c r="CRE8"/>
      <c r="CRF8"/>
      <c r="CRG8"/>
      <c r="CRH8"/>
      <c r="CRI8"/>
      <c r="CRJ8"/>
      <c r="CRK8"/>
      <c r="CRL8"/>
      <c r="CRM8"/>
      <c r="CRN8"/>
      <c r="CRO8"/>
      <c r="CRP8"/>
      <c r="CRQ8"/>
      <c r="CRR8"/>
      <c r="CRS8"/>
      <c r="CRT8"/>
      <c r="CRU8"/>
      <c r="CRV8"/>
      <c r="CRW8"/>
      <c r="CRX8"/>
      <c r="CRY8"/>
      <c r="CRZ8"/>
      <c r="CSA8"/>
      <c r="CSB8"/>
      <c r="CSC8"/>
      <c r="CSD8"/>
      <c r="CSE8"/>
      <c r="CSF8"/>
      <c r="CSG8"/>
      <c r="CSH8"/>
      <c r="CSI8"/>
      <c r="CSJ8"/>
      <c r="CSK8"/>
      <c r="CSL8"/>
      <c r="CSM8"/>
      <c r="CSN8"/>
      <c r="CSO8"/>
      <c r="CSP8"/>
      <c r="CSQ8"/>
      <c r="CSR8"/>
      <c r="CSS8"/>
      <c r="CST8"/>
      <c r="CSU8"/>
      <c r="CSV8"/>
      <c r="CSW8"/>
      <c r="CSX8"/>
      <c r="CSY8"/>
      <c r="CSZ8"/>
      <c r="CTA8"/>
      <c r="CTB8"/>
      <c r="CTC8"/>
      <c r="CTD8"/>
      <c r="CTE8"/>
      <c r="CTF8"/>
      <c r="CTG8"/>
      <c r="CTH8"/>
      <c r="CTI8"/>
      <c r="CTJ8"/>
      <c r="CTK8"/>
      <c r="CTL8"/>
      <c r="CTM8"/>
      <c r="CTN8"/>
      <c r="CTO8"/>
      <c r="CTP8"/>
      <c r="CTQ8"/>
      <c r="CTR8"/>
      <c r="CTS8"/>
      <c r="CTT8"/>
      <c r="CTU8"/>
      <c r="CTV8"/>
      <c r="CTW8"/>
      <c r="CTX8"/>
      <c r="CTY8"/>
      <c r="CTZ8"/>
      <c r="CUA8"/>
      <c r="CUB8"/>
      <c r="CUC8"/>
      <c r="CUD8"/>
      <c r="CUE8"/>
      <c r="CUF8"/>
      <c r="CUG8"/>
      <c r="CUH8"/>
      <c r="CUI8"/>
      <c r="CUJ8"/>
      <c r="CUK8"/>
      <c r="CUL8"/>
      <c r="CUM8"/>
      <c r="CUN8"/>
      <c r="CUO8"/>
      <c r="CUP8"/>
      <c r="CUQ8"/>
      <c r="CUR8"/>
      <c r="CUS8"/>
      <c r="CUT8"/>
      <c r="CUU8"/>
      <c r="CUV8"/>
      <c r="CUW8"/>
      <c r="CUX8"/>
      <c r="CUY8"/>
      <c r="CUZ8"/>
      <c r="CVA8"/>
      <c r="CVB8"/>
      <c r="CVC8"/>
      <c r="CVD8"/>
      <c r="CVE8"/>
      <c r="CVF8"/>
      <c r="CVG8"/>
      <c r="CVH8"/>
      <c r="CVI8"/>
      <c r="CVJ8"/>
      <c r="CVK8"/>
      <c r="CVL8"/>
      <c r="CVM8"/>
      <c r="CVN8"/>
      <c r="CVO8"/>
      <c r="CVP8"/>
      <c r="CVQ8"/>
      <c r="CVR8"/>
      <c r="CVS8"/>
      <c r="CVT8"/>
      <c r="CVU8"/>
      <c r="CVV8"/>
      <c r="CVW8"/>
      <c r="CVX8"/>
      <c r="CVY8"/>
      <c r="CVZ8"/>
      <c r="CWA8"/>
      <c r="CWB8"/>
      <c r="CWC8"/>
      <c r="CWD8"/>
      <c r="CWE8"/>
      <c r="CWF8"/>
      <c r="CWG8"/>
      <c r="CWH8"/>
      <c r="CWI8"/>
      <c r="CWJ8"/>
      <c r="CWK8"/>
      <c r="CWL8"/>
      <c r="CWM8"/>
      <c r="CWN8"/>
      <c r="CWO8"/>
      <c r="CWP8"/>
      <c r="CWQ8"/>
      <c r="CWR8"/>
      <c r="CWS8"/>
      <c r="CWT8"/>
      <c r="CWU8"/>
      <c r="CWV8"/>
      <c r="CWW8"/>
      <c r="CWX8"/>
      <c r="CWY8"/>
      <c r="CWZ8"/>
      <c r="CXA8"/>
      <c r="CXB8"/>
      <c r="CXC8"/>
      <c r="CXD8"/>
      <c r="CXE8"/>
      <c r="CXF8"/>
      <c r="CXG8"/>
      <c r="CXH8"/>
      <c r="CXI8"/>
      <c r="CXJ8"/>
      <c r="CXK8"/>
      <c r="CXL8"/>
      <c r="CXM8"/>
      <c r="CXN8"/>
      <c r="CXO8"/>
      <c r="CXP8"/>
      <c r="CXQ8"/>
      <c r="CXR8"/>
      <c r="CXS8"/>
      <c r="CXT8"/>
      <c r="CXU8"/>
      <c r="CXV8"/>
      <c r="CXW8"/>
      <c r="CXX8"/>
      <c r="CXY8"/>
      <c r="CXZ8"/>
      <c r="CYA8"/>
      <c r="CYB8"/>
      <c r="CYC8"/>
      <c r="CYD8"/>
      <c r="CYE8"/>
      <c r="CYF8"/>
      <c r="CYG8"/>
      <c r="CYH8"/>
      <c r="CYI8"/>
      <c r="CYJ8"/>
      <c r="CYK8"/>
      <c r="CYL8"/>
      <c r="CYM8"/>
      <c r="CYN8"/>
      <c r="CYO8"/>
      <c r="CYP8"/>
      <c r="CYQ8"/>
      <c r="CYR8"/>
      <c r="CYS8"/>
      <c r="CYT8"/>
      <c r="CYU8"/>
      <c r="CYV8"/>
      <c r="CYW8"/>
      <c r="CYX8"/>
      <c r="CYY8"/>
      <c r="CYZ8"/>
      <c r="CZA8"/>
      <c r="CZB8"/>
      <c r="CZC8"/>
      <c r="CZD8"/>
      <c r="CZE8"/>
      <c r="CZF8"/>
      <c r="CZG8"/>
      <c r="CZH8"/>
      <c r="CZI8"/>
      <c r="CZJ8"/>
      <c r="CZK8"/>
      <c r="CZL8"/>
      <c r="CZM8"/>
      <c r="CZN8"/>
      <c r="CZO8"/>
      <c r="CZP8"/>
      <c r="CZQ8"/>
      <c r="CZR8"/>
      <c r="CZS8"/>
      <c r="CZT8"/>
      <c r="CZU8"/>
      <c r="CZV8"/>
      <c r="CZW8"/>
      <c r="CZX8"/>
      <c r="CZY8"/>
      <c r="CZZ8"/>
      <c r="DAA8"/>
      <c r="DAB8"/>
      <c r="DAC8"/>
      <c r="DAD8"/>
      <c r="DAE8"/>
      <c r="DAF8"/>
      <c r="DAG8"/>
      <c r="DAH8"/>
      <c r="DAI8"/>
      <c r="DAJ8"/>
      <c r="DAK8"/>
      <c r="DAL8"/>
      <c r="DAM8"/>
      <c r="DAN8"/>
      <c r="DAO8"/>
      <c r="DAP8"/>
      <c r="DAQ8"/>
      <c r="DAR8"/>
      <c r="DAS8"/>
      <c r="DAT8"/>
      <c r="DAU8"/>
      <c r="DAV8"/>
      <c r="DAW8"/>
      <c r="DAX8"/>
      <c r="DAY8"/>
      <c r="DAZ8"/>
      <c r="DBA8"/>
      <c r="DBB8"/>
      <c r="DBC8"/>
      <c r="DBD8"/>
      <c r="DBE8"/>
      <c r="DBF8"/>
      <c r="DBG8"/>
      <c r="DBH8"/>
      <c r="DBI8"/>
      <c r="DBJ8"/>
      <c r="DBK8"/>
      <c r="DBL8"/>
      <c r="DBM8"/>
      <c r="DBN8"/>
      <c r="DBO8"/>
      <c r="DBP8"/>
      <c r="DBQ8"/>
      <c r="DBR8"/>
      <c r="DBS8"/>
      <c r="DBT8"/>
      <c r="DBU8"/>
      <c r="DBV8"/>
      <c r="DBW8"/>
      <c r="DBX8"/>
      <c r="DBY8"/>
      <c r="DBZ8"/>
      <c r="DCA8"/>
      <c r="DCB8"/>
      <c r="DCC8"/>
      <c r="DCD8"/>
      <c r="DCE8"/>
      <c r="DCF8"/>
      <c r="DCG8"/>
      <c r="DCH8"/>
      <c r="DCI8"/>
      <c r="DCJ8"/>
      <c r="DCK8"/>
      <c r="DCL8"/>
      <c r="DCM8"/>
      <c r="DCN8"/>
      <c r="DCO8"/>
      <c r="DCP8"/>
      <c r="DCQ8"/>
      <c r="DCR8"/>
      <c r="DCS8"/>
      <c r="DCT8"/>
      <c r="DCU8"/>
      <c r="DCV8"/>
      <c r="DCW8"/>
      <c r="DCX8"/>
      <c r="DCY8"/>
      <c r="DCZ8"/>
      <c r="DDA8"/>
      <c r="DDB8"/>
      <c r="DDC8"/>
      <c r="DDD8"/>
      <c r="DDE8"/>
      <c r="DDF8"/>
      <c r="DDG8"/>
      <c r="DDH8"/>
      <c r="DDI8"/>
      <c r="DDJ8"/>
      <c r="DDK8"/>
      <c r="DDL8"/>
      <c r="DDM8"/>
      <c r="DDN8"/>
      <c r="DDO8"/>
      <c r="DDP8"/>
      <c r="DDQ8"/>
      <c r="DDR8"/>
      <c r="DDS8"/>
      <c r="DDT8"/>
      <c r="DDU8"/>
      <c r="DDV8"/>
      <c r="DDW8"/>
      <c r="DDX8"/>
      <c r="DDY8"/>
      <c r="DDZ8"/>
      <c r="DEA8"/>
      <c r="DEB8"/>
      <c r="DEC8"/>
      <c r="DED8"/>
      <c r="DEE8"/>
      <c r="DEF8"/>
      <c r="DEG8"/>
      <c r="DEH8"/>
      <c r="DEI8"/>
      <c r="DEJ8"/>
      <c r="DEK8"/>
      <c r="DEL8"/>
      <c r="DEM8"/>
      <c r="DEN8"/>
      <c r="DEO8"/>
      <c r="DEP8"/>
      <c r="DEQ8"/>
      <c r="DER8"/>
      <c r="DES8"/>
      <c r="DET8"/>
      <c r="DEU8"/>
      <c r="DEV8"/>
      <c r="DEW8"/>
      <c r="DEX8"/>
      <c r="DEY8"/>
      <c r="DEZ8"/>
      <c r="DFA8"/>
      <c r="DFB8"/>
      <c r="DFC8"/>
      <c r="DFD8"/>
      <c r="DFE8"/>
      <c r="DFF8"/>
      <c r="DFG8"/>
      <c r="DFH8"/>
      <c r="DFI8"/>
      <c r="DFJ8"/>
      <c r="DFK8"/>
      <c r="DFL8"/>
      <c r="DFM8"/>
      <c r="DFN8"/>
      <c r="DFO8"/>
      <c r="DFP8"/>
      <c r="DFQ8"/>
      <c r="DFR8"/>
      <c r="DFS8"/>
      <c r="DFT8"/>
      <c r="DFU8"/>
      <c r="DFV8"/>
      <c r="DFW8"/>
      <c r="DFX8"/>
      <c r="DFY8"/>
      <c r="DFZ8"/>
      <c r="DGA8"/>
      <c r="DGB8"/>
      <c r="DGC8"/>
      <c r="DGD8"/>
      <c r="DGE8"/>
      <c r="DGF8"/>
      <c r="DGG8"/>
      <c r="DGH8"/>
      <c r="DGI8"/>
      <c r="DGJ8"/>
      <c r="DGK8"/>
      <c r="DGL8"/>
      <c r="DGM8"/>
      <c r="DGN8"/>
      <c r="DGO8"/>
      <c r="DGP8"/>
      <c r="DGQ8"/>
      <c r="DGR8"/>
      <c r="DGS8"/>
      <c r="DGT8"/>
      <c r="DGU8"/>
      <c r="DGV8"/>
      <c r="DGW8"/>
      <c r="DGX8"/>
      <c r="DGY8"/>
      <c r="DGZ8"/>
      <c r="DHA8"/>
      <c r="DHB8"/>
      <c r="DHC8"/>
      <c r="DHD8"/>
      <c r="DHE8"/>
      <c r="DHF8"/>
      <c r="DHG8"/>
      <c r="DHH8"/>
      <c r="DHI8"/>
      <c r="DHJ8"/>
      <c r="DHK8"/>
      <c r="DHL8"/>
      <c r="DHM8"/>
      <c r="DHN8"/>
      <c r="DHO8"/>
      <c r="DHP8"/>
      <c r="DHQ8"/>
      <c r="DHR8"/>
      <c r="DHS8"/>
      <c r="DHT8"/>
      <c r="DHU8"/>
      <c r="DHV8"/>
      <c r="DHW8"/>
      <c r="DHX8"/>
      <c r="DHY8"/>
      <c r="DHZ8"/>
      <c r="DIA8"/>
      <c r="DIB8"/>
      <c r="DIC8"/>
      <c r="DID8"/>
      <c r="DIE8"/>
      <c r="DIF8"/>
      <c r="DIG8"/>
      <c r="DIH8"/>
      <c r="DII8"/>
      <c r="DIJ8"/>
      <c r="DIK8"/>
      <c r="DIL8"/>
      <c r="DIM8"/>
      <c r="DIN8"/>
      <c r="DIO8"/>
      <c r="DIP8"/>
      <c r="DIQ8"/>
      <c r="DIR8"/>
      <c r="DIS8"/>
      <c r="DIT8"/>
      <c r="DIU8"/>
      <c r="DIV8"/>
      <c r="DIW8"/>
      <c r="DIX8"/>
      <c r="DIY8"/>
      <c r="DIZ8"/>
      <c r="DJA8"/>
      <c r="DJB8"/>
      <c r="DJC8"/>
      <c r="DJD8"/>
      <c r="DJE8"/>
      <c r="DJF8"/>
      <c r="DJG8"/>
      <c r="DJH8"/>
      <c r="DJI8"/>
      <c r="DJJ8"/>
      <c r="DJK8"/>
      <c r="DJL8"/>
      <c r="DJM8"/>
      <c r="DJN8"/>
      <c r="DJO8"/>
      <c r="DJP8"/>
      <c r="DJQ8"/>
      <c r="DJR8"/>
      <c r="DJS8"/>
      <c r="DJT8"/>
      <c r="DJU8"/>
      <c r="DJV8"/>
      <c r="DJW8"/>
      <c r="DJX8"/>
      <c r="DJY8"/>
      <c r="DJZ8"/>
      <c r="DKA8"/>
      <c r="DKB8"/>
      <c r="DKC8"/>
      <c r="DKD8"/>
      <c r="DKE8"/>
      <c r="DKF8"/>
      <c r="DKG8"/>
      <c r="DKH8"/>
      <c r="DKI8"/>
      <c r="DKJ8"/>
      <c r="DKK8"/>
      <c r="DKL8"/>
      <c r="DKM8"/>
      <c r="DKN8"/>
      <c r="DKO8"/>
      <c r="DKP8"/>
      <c r="DKQ8"/>
      <c r="DKR8"/>
      <c r="DKS8"/>
      <c r="DKT8"/>
      <c r="DKU8"/>
      <c r="DKV8"/>
      <c r="DKW8"/>
      <c r="DKX8"/>
      <c r="DKY8"/>
      <c r="DKZ8"/>
      <c r="DLA8"/>
      <c r="DLB8"/>
      <c r="DLC8"/>
      <c r="DLD8"/>
      <c r="DLE8"/>
      <c r="DLF8"/>
      <c r="DLG8"/>
      <c r="DLH8"/>
      <c r="DLI8"/>
      <c r="DLJ8"/>
      <c r="DLK8"/>
      <c r="DLL8"/>
      <c r="DLM8"/>
      <c r="DLN8"/>
      <c r="DLO8"/>
      <c r="DLP8"/>
      <c r="DLQ8"/>
      <c r="DLR8"/>
      <c r="DLS8"/>
      <c r="DLT8"/>
      <c r="DLU8"/>
      <c r="DLV8"/>
      <c r="DLW8"/>
      <c r="DLX8"/>
      <c r="DLY8"/>
      <c r="DLZ8"/>
      <c r="DMA8"/>
      <c r="DMB8"/>
      <c r="DMC8"/>
      <c r="DMD8"/>
      <c r="DME8"/>
      <c r="DMF8"/>
      <c r="DMG8"/>
      <c r="DMH8"/>
      <c r="DMI8"/>
      <c r="DMJ8"/>
      <c r="DMK8"/>
      <c r="DML8"/>
      <c r="DMM8"/>
      <c r="DMN8"/>
      <c r="DMO8"/>
      <c r="DMP8"/>
      <c r="DMQ8"/>
      <c r="DMR8"/>
      <c r="DMS8"/>
      <c r="DMT8"/>
      <c r="DMU8"/>
      <c r="DMV8"/>
      <c r="DMW8"/>
      <c r="DMX8"/>
      <c r="DMY8"/>
      <c r="DMZ8"/>
      <c r="DNA8"/>
      <c r="DNB8"/>
      <c r="DNC8"/>
      <c r="DND8"/>
      <c r="DNE8"/>
      <c r="DNF8"/>
      <c r="DNG8"/>
      <c r="DNH8"/>
      <c r="DNI8"/>
      <c r="DNJ8"/>
      <c r="DNK8"/>
      <c r="DNL8"/>
      <c r="DNM8"/>
      <c r="DNN8"/>
      <c r="DNO8"/>
      <c r="DNP8"/>
      <c r="DNQ8"/>
      <c r="DNR8"/>
      <c r="DNS8"/>
      <c r="DNT8"/>
      <c r="DNU8"/>
      <c r="DNV8"/>
      <c r="DNW8"/>
      <c r="DNX8"/>
      <c r="DNY8"/>
      <c r="DNZ8"/>
      <c r="DOA8"/>
      <c r="DOB8"/>
      <c r="DOC8"/>
      <c r="DOD8"/>
      <c r="DOE8"/>
      <c r="DOF8"/>
      <c r="DOG8"/>
      <c r="DOH8"/>
      <c r="DOI8"/>
      <c r="DOJ8"/>
      <c r="DOK8"/>
      <c r="DOL8"/>
      <c r="DOM8"/>
      <c r="DON8"/>
      <c r="DOO8"/>
      <c r="DOP8"/>
      <c r="DOQ8"/>
      <c r="DOR8"/>
      <c r="DOS8"/>
      <c r="DOT8"/>
      <c r="DOU8"/>
      <c r="DOV8"/>
      <c r="DOW8"/>
      <c r="DOX8"/>
      <c r="DOY8"/>
      <c r="DOZ8"/>
      <c r="DPA8"/>
      <c r="DPB8"/>
      <c r="DPC8"/>
      <c r="DPD8"/>
      <c r="DPE8"/>
      <c r="DPF8"/>
      <c r="DPG8"/>
      <c r="DPH8"/>
      <c r="DPI8"/>
      <c r="DPJ8"/>
      <c r="DPK8"/>
      <c r="DPL8"/>
      <c r="DPM8"/>
      <c r="DPN8"/>
      <c r="DPO8"/>
      <c r="DPP8"/>
      <c r="DPQ8"/>
      <c r="DPR8"/>
      <c r="DPS8"/>
      <c r="DPT8"/>
      <c r="DPU8"/>
      <c r="DPV8"/>
      <c r="DPW8"/>
      <c r="DPX8"/>
      <c r="DPY8"/>
      <c r="DPZ8"/>
      <c r="DQA8"/>
      <c r="DQB8"/>
      <c r="DQC8"/>
      <c r="DQD8"/>
      <c r="DQE8"/>
      <c r="DQF8"/>
      <c r="DQG8"/>
      <c r="DQH8"/>
      <c r="DQI8"/>
      <c r="DQJ8"/>
      <c r="DQK8"/>
      <c r="DQL8"/>
      <c r="DQM8"/>
      <c r="DQN8"/>
      <c r="DQO8"/>
      <c r="DQP8"/>
      <c r="DQQ8"/>
      <c r="DQR8"/>
      <c r="DQS8"/>
      <c r="DQT8"/>
      <c r="DQU8"/>
      <c r="DQV8"/>
      <c r="DQW8"/>
      <c r="DQX8"/>
      <c r="DQY8"/>
      <c r="DQZ8"/>
      <c r="DRA8"/>
      <c r="DRB8"/>
      <c r="DRC8"/>
      <c r="DRD8"/>
      <c r="DRE8"/>
      <c r="DRF8"/>
      <c r="DRG8"/>
      <c r="DRH8"/>
      <c r="DRI8"/>
      <c r="DRJ8"/>
      <c r="DRK8"/>
      <c r="DRL8"/>
      <c r="DRM8"/>
      <c r="DRN8"/>
      <c r="DRO8"/>
      <c r="DRP8"/>
      <c r="DRQ8"/>
      <c r="DRR8"/>
      <c r="DRS8"/>
      <c r="DRT8"/>
      <c r="DRU8"/>
      <c r="DRV8"/>
      <c r="DRW8"/>
      <c r="DRX8"/>
      <c r="DRY8"/>
      <c r="DRZ8"/>
      <c r="DSA8"/>
      <c r="DSB8"/>
      <c r="DSC8"/>
      <c r="DSD8"/>
      <c r="DSE8"/>
      <c r="DSF8"/>
      <c r="DSG8"/>
      <c r="DSH8"/>
      <c r="DSI8"/>
      <c r="DSJ8"/>
      <c r="DSK8"/>
      <c r="DSL8"/>
      <c r="DSM8"/>
      <c r="DSN8"/>
      <c r="DSO8"/>
      <c r="DSP8"/>
      <c r="DSQ8"/>
      <c r="DSR8"/>
      <c r="DSS8"/>
      <c r="DST8"/>
      <c r="DSU8"/>
      <c r="DSV8"/>
      <c r="DSW8"/>
      <c r="DSX8"/>
      <c r="DSY8"/>
      <c r="DSZ8"/>
      <c r="DTA8"/>
      <c r="DTB8"/>
      <c r="DTC8"/>
      <c r="DTD8"/>
      <c r="DTE8"/>
      <c r="DTF8"/>
      <c r="DTG8"/>
      <c r="DTH8"/>
      <c r="DTI8"/>
      <c r="DTJ8"/>
      <c r="DTK8"/>
      <c r="DTL8"/>
      <c r="DTM8"/>
      <c r="DTN8"/>
      <c r="DTO8"/>
      <c r="DTP8"/>
      <c r="DTQ8"/>
      <c r="DTR8"/>
      <c r="DTS8"/>
      <c r="DTT8"/>
      <c r="DTU8"/>
      <c r="DTV8"/>
      <c r="DTW8"/>
      <c r="DTX8"/>
      <c r="DTY8"/>
      <c r="DTZ8"/>
      <c r="DUA8"/>
      <c r="DUB8"/>
      <c r="DUC8"/>
      <c r="DUD8"/>
      <c r="DUE8"/>
      <c r="DUF8"/>
      <c r="DUG8"/>
      <c r="DUH8"/>
      <c r="DUI8"/>
      <c r="DUJ8"/>
      <c r="DUK8"/>
      <c r="DUL8"/>
      <c r="DUM8"/>
      <c r="DUN8"/>
      <c r="DUO8"/>
      <c r="DUP8"/>
      <c r="DUQ8"/>
      <c r="DUR8"/>
      <c r="DUS8"/>
      <c r="DUT8"/>
      <c r="DUU8"/>
      <c r="DUV8"/>
      <c r="DUW8"/>
      <c r="DUX8"/>
      <c r="DUY8"/>
      <c r="DUZ8"/>
      <c r="DVA8"/>
      <c r="DVB8"/>
      <c r="DVC8"/>
      <c r="DVD8"/>
      <c r="DVE8"/>
      <c r="DVF8"/>
      <c r="DVG8"/>
      <c r="DVH8"/>
      <c r="DVI8"/>
      <c r="DVJ8"/>
      <c r="DVK8"/>
      <c r="DVL8"/>
      <c r="DVM8"/>
      <c r="DVN8"/>
      <c r="DVO8"/>
      <c r="DVP8"/>
      <c r="DVQ8"/>
      <c r="DVR8"/>
      <c r="DVS8"/>
      <c r="DVT8"/>
      <c r="DVU8"/>
      <c r="DVV8"/>
      <c r="DVW8"/>
      <c r="DVX8"/>
      <c r="DVY8"/>
      <c r="DVZ8"/>
      <c r="DWA8"/>
      <c r="DWB8"/>
      <c r="DWC8"/>
      <c r="DWD8"/>
      <c r="DWE8"/>
      <c r="DWF8"/>
      <c r="DWG8"/>
      <c r="DWH8"/>
      <c r="DWI8"/>
      <c r="DWJ8"/>
      <c r="DWK8"/>
      <c r="DWL8"/>
      <c r="DWM8"/>
      <c r="DWN8"/>
      <c r="DWO8"/>
      <c r="DWP8"/>
      <c r="DWQ8"/>
      <c r="DWR8"/>
      <c r="DWS8"/>
      <c r="DWT8"/>
      <c r="DWU8"/>
      <c r="DWV8"/>
      <c r="DWW8"/>
      <c r="DWX8"/>
      <c r="DWY8"/>
      <c r="DWZ8"/>
      <c r="DXA8"/>
      <c r="DXB8"/>
      <c r="DXC8"/>
      <c r="DXD8"/>
      <c r="DXE8"/>
      <c r="DXF8"/>
      <c r="DXG8"/>
      <c r="DXH8"/>
      <c r="DXI8"/>
      <c r="DXJ8"/>
      <c r="DXK8"/>
      <c r="DXL8"/>
      <c r="DXM8"/>
      <c r="DXN8"/>
      <c r="DXO8"/>
      <c r="DXP8"/>
      <c r="DXQ8"/>
      <c r="DXR8"/>
      <c r="DXS8"/>
      <c r="DXT8"/>
      <c r="DXU8"/>
      <c r="DXV8"/>
      <c r="DXW8"/>
      <c r="DXX8"/>
      <c r="DXY8"/>
      <c r="DXZ8"/>
      <c r="DYA8"/>
      <c r="DYB8"/>
      <c r="DYC8"/>
      <c r="DYD8"/>
      <c r="DYE8"/>
      <c r="DYF8"/>
      <c r="DYG8"/>
      <c r="DYH8"/>
      <c r="DYI8"/>
      <c r="DYJ8"/>
      <c r="DYK8"/>
      <c r="DYL8"/>
      <c r="DYM8"/>
      <c r="DYN8"/>
      <c r="DYO8"/>
      <c r="DYP8"/>
      <c r="DYQ8"/>
      <c r="DYR8"/>
      <c r="DYS8"/>
      <c r="DYT8"/>
      <c r="DYU8"/>
      <c r="DYV8"/>
      <c r="DYW8"/>
      <c r="DYX8"/>
      <c r="DYY8"/>
      <c r="DYZ8"/>
      <c r="DZA8"/>
      <c r="DZB8"/>
      <c r="DZC8"/>
      <c r="DZD8"/>
      <c r="DZE8"/>
      <c r="DZF8"/>
      <c r="DZG8"/>
      <c r="DZH8"/>
      <c r="DZI8"/>
      <c r="DZJ8"/>
      <c r="DZK8"/>
      <c r="DZL8"/>
      <c r="DZM8"/>
      <c r="DZN8"/>
      <c r="DZO8"/>
      <c r="DZP8"/>
      <c r="DZQ8"/>
      <c r="DZR8"/>
      <c r="DZS8"/>
      <c r="DZT8"/>
      <c r="DZU8"/>
      <c r="DZV8"/>
      <c r="DZW8"/>
      <c r="DZX8"/>
      <c r="DZY8"/>
      <c r="DZZ8"/>
      <c r="EAA8"/>
      <c r="EAB8"/>
      <c r="EAC8"/>
      <c r="EAD8"/>
      <c r="EAE8"/>
      <c r="EAF8"/>
      <c r="EAG8"/>
      <c r="EAH8"/>
      <c r="EAI8"/>
      <c r="EAJ8"/>
      <c r="EAK8"/>
      <c r="EAL8"/>
      <c r="EAM8"/>
      <c r="EAN8"/>
      <c r="EAO8"/>
      <c r="EAP8"/>
      <c r="EAQ8"/>
      <c r="EAR8"/>
      <c r="EAS8"/>
      <c r="EAT8"/>
      <c r="EAU8"/>
      <c r="EAV8"/>
      <c r="EAW8"/>
      <c r="EAX8"/>
      <c r="EAY8"/>
      <c r="EAZ8"/>
      <c r="EBA8"/>
      <c r="EBB8"/>
      <c r="EBC8"/>
      <c r="EBD8"/>
      <c r="EBE8"/>
      <c r="EBF8"/>
      <c r="EBG8"/>
      <c r="EBH8"/>
      <c r="EBI8"/>
      <c r="EBJ8"/>
      <c r="EBK8"/>
      <c r="EBL8"/>
      <c r="EBM8"/>
      <c r="EBN8"/>
      <c r="EBO8"/>
      <c r="EBP8"/>
      <c r="EBQ8"/>
      <c r="EBR8"/>
      <c r="EBS8"/>
      <c r="EBT8"/>
      <c r="EBU8"/>
      <c r="EBV8"/>
      <c r="EBW8"/>
      <c r="EBX8"/>
      <c r="EBY8"/>
      <c r="EBZ8"/>
      <c r="ECA8"/>
      <c r="ECB8"/>
      <c r="ECC8"/>
      <c r="ECD8"/>
      <c r="ECE8"/>
      <c r="ECF8"/>
      <c r="ECG8"/>
      <c r="ECH8"/>
      <c r="ECI8"/>
      <c r="ECJ8"/>
      <c r="ECK8"/>
      <c r="ECL8"/>
      <c r="ECM8"/>
      <c r="ECN8"/>
      <c r="ECO8"/>
      <c r="ECP8"/>
      <c r="ECQ8"/>
      <c r="ECR8"/>
      <c r="ECS8"/>
      <c r="ECT8"/>
      <c r="ECU8"/>
      <c r="ECV8"/>
      <c r="ECW8"/>
      <c r="ECX8"/>
      <c r="ECY8"/>
      <c r="ECZ8"/>
      <c r="EDA8"/>
      <c r="EDB8"/>
      <c r="EDC8"/>
      <c r="EDD8"/>
      <c r="EDE8"/>
      <c r="EDF8"/>
      <c r="EDG8"/>
      <c r="EDH8"/>
      <c r="EDI8"/>
      <c r="EDJ8"/>
      <c r="EDK8"/>
      <c r="EDL8"/>
      <c r="EDM8"/>
      <c r="EDN8"/>
      <c r="EDO8"/>
      <c r="EDP8"/>
      <c r="EDQ8"/>
      <c r="EDR8"/>
      <c r="EDS8"/>
      <c r="EDT8"/>
      <c r="EDU8"/>
      <c r="EDV8"/>
      <c r="EDW8"/>
      <c r="EDX8"/>
      <c r="EDY8"/>
      <c r="EDZ8"/>
      <c r="EEA8"/>
      <c r="EEB8"/>
      <c r="EEC8"/>
      <c r="EED8"/>
      <c r="EEE8"/>
      <c r="EEF8"/>
      <c r="EEG8"/>
      <c r="EEH8"/>
      <c r="EEI8"/>
      <c r="EEJ8"/>
      <c r="EEK8"/>
      <c r="EEL8"/>
      <c r="EEM8"/>
      <c r="EEN8"/>
      <c r="EEO8"/>
      <c r="EEP8"/>
      <c r="EEQ8"/>
      <c r="EER8"/>
      <c r="EES8"/>
      <c r="EET8"/>
      <c r="EEU8"/>
      <c r="EEV8"/>
      <c r="EEW8"/>
      <c r="EEX8"/>
      <c r="EEY8"/>
      <c r="EEZ8"/>
      <c r="EFA8"/>
      <c r="EFB8"/>
      <c r="EFC8"/>
      <c r="EFD8"/>
      <c r="EFE8"/>
      <c r="EFF8"/>
      <c r="EFG8"/>
      <c r="EFH8"/>
      <c r="EFI8"/>
      <c r="EFJ8"/>
      <c r="EFK8"/>
      <c r="EFL8"/>
      <c r="EFM8"/>
      <c r="EFN8"/>
      <c r="EFO8"/>
      <c r="EFP8"/>
      <c r="EFQ8"/>
      <c r="EFR8"/>
      <c r="EFS8"/>
      <c r="EFT8"/>
      <c r="EFU8"/>
      <c r="EFV8"/>
      <c r="EFW8"/>
      <c r="EFX8"/>
      <c r="EFY8"/>
      <c r="EFZ8"/>
      <c r="EGA8"/>
      <c r="EGB8"/>
      <c r="EGC8"/>
      <c r="EGD8"/>
      <c r="EGE8"/>
      <c r="EGF8"/>
      <c r="EGG8"/>
      <c r="EGH8"/>
      <c r="EGI8"/>
      <c r="EGJ8"/>
      <c r="EGK8"/>
      <c r="EGL8"/>
      <c r="EGM8"/>
      <c r="EGN8"/>
      <c r="EGO8"/>
      <c r="EGP8"/>
      <c r="EGQ8"/>
      <c r="EGR8"/>
      <c r="EGS8"/>
      <c r="EGT8"/>
      <c r="EGU8"/>
      <c r="EGV8"/>
      <c r="EGW8"/>
      <c r="EGX8"/>
      <c r="EGY8"/>
      <c r="EGZ8"/>
      <c r="EHA8"/>
      <c r="EHB8"/>
      <c r="EHC8"/>
      <c r="EHD8"/>
      <c r="EHE8"/>
      <c r="EHF8"/>
      <c r="EHG8"/>
      <c r="EHH8"/>
      <c r="EHI8"/>
      <c r="EHJ8"/>
      <c r="EHK8"/>
      <c r="EHL8"/>
      <c r="EHM8"/>
      <c r="EHN8"/>
      <c r="EHO8"/>
      <c r="EHP8"/>
      <c r="EHQ8"/>
      <c r="EHR8"/>
      <c r="EHS8"/>
      <c r="EHT8"/>
      <c r="EHU8"/>
      <c r="EHV8"/>
      <c r="EHW8"/>
      <c r="EHX8"/>
      <c r="EHY8"/>
      <c r="EHZ8"/>
      <c r="EIA8"/>
      <c r="EIB8"/>
      <c r="EIC8"/>
      <c r="EID8"/>
      <c r="EIE8"/>
      <c r="EIF8"/>
      <c r="EIG8"/>
      <c r="EIH8"/>
      <c r="EII8"/>
      <c r="EIJ8"/>
      <c r="EIK8"/>
      <c r="EIL8"/>
      <c r="EIM8"/>
      <c r="EIN8"/>
      <c r="EIO8"/>
      <c r="EIP8"/>
      <c r="EIQ8"/>
      <c r="EIR8"/>
      <c r="EIS8"/>
      <c r="EIT8"/>
      <c r="EIU8"/>
      <c r="EIV8"/>
      <c r="EIW8"/>
      <c r="EIX8"/>
      <c r="EIY8"/>
      <c r="EIZ8"/>
      <c r="EJA8"/>
      <c r="EJB8"/>
      <c r="EJC8"/>
      <c r="EJD8"/>
      <c r="EJE8"/>
      <c r="EJF8"/>
      <c r="EJG8"/>
      <c r="EJH8"/>
      <c r="EJI8"/>
      <c r="EJJ8"/>
      <c r="EJK8"/>
      <c r="EJL8"/>
      <c r="EJM8"/>
      <c r="EJN8"/>
      <c r="EJO8"/>
      <c r="EJP8"/>
      <c r="EJQ8"/>
      <c r="EJR8"/>
      <c r="EJS8"/>
      <c r="EJT8"/>
      <c r="EJU8"/>
      <c r="EJV8"/>
      <c r="EJW8"/>
      <c r="EJX8"/>
      <c r="EJY8"/>
      <c r="EJZ8"/>
      <c r="EKA8"/>
      <c r="EKB8"/>
      <c r="EKC8"/>
      <c r="EKD8"/>
      <c r="EKE8"/>
      <c r="EKF8"/>
      <c r="EKG8"/>
      <c r="EKH8"/>
      <c r="EKI8"/>
      <c r="EKJ8"/>
      <c r="EKK8"/>
      <c r="EKL8"/>
      <c r="EKM8"/>
      <c r="EKN8"/>
      <c r="EKO8"/>
      <c r="EKP8"/>
      <c r="EKQ8"/>
      <c r="EKR8"/>
      <c r="EKS8"/>
      <c r="EKT8"/>
      <c r="EKU8"/>
      <c r="EKV8"/>
      <c r="EKW8"/>
      <c r="EKX8"/>
      <c r="EKY8"/>
      <c r="EKZ8"/>
      <c r="ELA8"/>
      <c r="ELB8"/>
      <c r="ELC8"/>
      <c r="ELD8"/>
      <c r="ELE8"/>
      <c r="ELF8"/>
      <c r="ELG8"/>
      <c r="ELH8"/>
      <c r="ELI8"/>
      <c r="ELJ8"/>
      <c r="ELK8"/>
      <c r="ELL8"/>
      <c r="ELM8"/>
      <c r="ELN8"/>
      <c r="ELO8"/>
      <c r="ELP8"/>
      <c r="ELQ8"/>
      <c r="ELR8"/>
      <c r="ELS8"/>
      <c r="ELT8"/>
      <c r="ELU8"/>
      <c r="ELV8"/>
      <c r="ELW8"/>
      <c r="ELX8"/>
      <c r="ELY8"/>
      <c r="ELZ8"/>
      <c r="EMA8"/>
      <c r="EMB8"/>
      <c r="EMC8"/>
      <c r="EMD8"/>
      <c r="EME8"/>
      <c r="EMF8"/>
      <c r="EMG8"/>
      <c r="EMH8"/>
      <c r="EMI8"/>
      <c r="EMJ8"/>
      <c r="EMK8"/>
      <c r="EML8"/>
      <c r="EMM8"/>
      <c r="EMN8"/>
      <c r="EMO8"/>
      <c r="EMP8"/>
      <c r="EMQ8"/>
      <c r="EMR8"/>
      <c r="EMS8"/>
      <c r="EMT8"/>
      <c r="EMU8"/>
      <c r="EMV8"/>
      <c r="EMW8"/>
      <c r="EMX8"/>
      <c r="EMY8"/>
      <c r="EMZ8"/>
      <c r="ENA8"/>
      <c r="ENB8"/>
      <c r="ENC8"/>
      <c r="END8"/>
      <c r="ENE8"/>
      <c r="ENF8"/>
      <c r="ENG8"/>
      <c r="ENH8"/>
      <c r="ENI8"/>
      <c r="ENJ8"/>
      <c r="ENK8"/>
      <c r="ENL8"/>
      <c r="ENM8"/>
      <c r="ENN8"/>
      <c r="ENO8"/>
      <c r="ENP8"/>
      <c r="ENQ8"/>
      <c r="ENR8"/>
      <c r="ENS8"/>
      <c r="ENT8"/>
      <c r="ENU8"/>
      <c r="ENV8"/>
      <c r="ENW8"/>
      <c r="ENX8"/>
      <c r="ENY8"/>
      <c r="ENZ8"/>
      <c r="EOA8"/>
      <c r="EOB8"/>
      <c r="EOC8"/>
      <c r="EOD8"/>
      <c r="EOE8"/>
      <c r="EOF8"/>
      <c r="EOG8"/>
      <c r="EOH8"/>
      <c r="EOI8"/>
      <c r="EOJ8"/>
      <c r="EOK8"/>
      <c r="EOL8"/>
      <c r="EOM8"/>
      <c r="EON8"/>
      <c r="EOO8"/>
      <c r="EOP8"/>
      <c r="EOQ8"/>
      <c r="EOR8"/>
      <c r="EOS8"/>
      <c r="EOT8"/>
      <c r="EOU8"/>
      <c r="EOV8"/>
      <c r="EOW8"/>
      <c r="EOX8"/>
      <c r="EOY8"/>
      <c r="EOZ8"/>
      <c r="EPA8"/>
      <c r="EPB8"/>
      <c r="EPC8"/>
      <c r="EPD8"/>
      <c r="EPE8"/>
      <c r="EPF8"/>
      <c r="EPG8"/>
      <c r="EPH8"/>
      <c r="EPI8"/>
      <c r="EPJ8"/>
      <c r="EPK8"/>
      <c r="EPL8"/>
      <c r="EPM8"/>
      <c r="EPN8"/>
      <c r="EPO8"/>
      <c r="EPP8"/>
      <c r="EPQ8"/>
      <c r="EPR8"/>
      <c r="EPS8"/>
      <c r="EPT8"/>
      <c r="EPU8"/>
      <c r="EPV8"/>
      <c r="EPW8"/>
      <c r="EPX8"/>
      <c r="EPY8"/>
      <c r="EPZ8"/>
      <c r="EQA8"/>
      <c r="EQB8"/>
      <c r="EQC8"/>
      <c r="EQD8"/>
      <c r="EQE8"/>
      <c r="EQF8"/>
      <c r="EQG8"/>
      <c r="EQH8"/>
      <c r="EQI8"/>
      <c r="EQJ8"/>
      <c r="EQK8"/>
      <c r="EQL8"/>
      <c r="EQM8"/>
      <c r="EQN8"/>
      <c r="EQO8"/>
      <c r="EQP8"/>
      <c r="EQQ8"/>
      <c r="EQR8"/>
      <c r="EQS8"/>
      <c r="EQT8"/>
      <c r="EQU8"/>
      <c r="EQV8"/>
      <c r="EQW8"/>
      <c r="EQX8"/>
      <c r="EQY8"/>
      <c r="EQZ8"/>
      <c r="ERA8"/>
      <c r="ERB8"/>
      <c r="ERC8"/>
      <c r="ERD8"/>
      <c r="ERE8"/>
      <c r="ERF8"/>
      <c r="ERG8"/>
      <c r="ERH8"/>
      <c r="ERI8"/>
      <c r="ERJ8"/>
      <c r="ERK8"/>
      <c r="ERL8"/>
      <c r="ERM8"/>
      <c r="ERN8"/>
      <c r="ERO8"/>
      <c r="ERP8"/>
      <c r="ERQ8"/>
      <c r="ERR8"/>
      <c r="ERS8"/>
      <c r="ERT8"/>
      <c r="ERU8"/>
      <c r="ERV8"/>
      <c r="ERW8"/>
      <c r="ERX8"/>
      <c r="ERY8"/>
      <c r="ERZ8"/>
      <c r="ESA8"/>
      <c r="ESB8"/>
      <c r="ESC8"/>
      <c r="ESD8"/>
      <c r="ESE8"/>
      <c r="ESF8"/>
      <c r="ESG8"/>
      <c r="ESH8"/>
      <c r="ESI8"/>
      <c r="ESJ8"/>
      <c r="ESK8"/>
      <c r="ESL8"/>
      <c r="ESM8"/>
      <c r="ESN8"/>
      <c r="ESO8"/>
      <c r="ESP8"/>
      <c r="ESQ8"/>
      <c r="ESR8"/>
      <c r="ESS8"/>
      <c r="EST8"/>
      <c r="ESU8"/>
      <c r="ESV8"/>
      <c r="ESW8"/>
      <c r="ESX8"/>
      <c r="ESY8"/>
      <c r="ESZ8"/>
      <c r="ETA8"/>
      <c r="ETB8"/>
      <c r="ETC8"/>
      <c r="ETD8"/>
      <c r="ETE8"/>
      <c r="ETF8"/>
      <c r="ETG8"/>
      <c r="ETH8"/>
      <c r="ETI8"/>
      <c r="ETJ8"/>
      <c r="ETK8"/>
      <c r="ETL8"/>
      <c r="ETM8"/>
      <c r="ETN8"/>
      <c r="ETO8"/>
      <c r="ETP8"/>
      <c r="ETQ8"/>
      <c r="ETR8"/>
      <c r="ETS8"/>
      <c r="ETT8"/>
      <c r="ETU8"/>
      <c r="ETV8"/>
      <c r="ETW8"/>
      <c r="ETX8"/>
      <c r="ETY8"/>
      <c r="ETZ8"/>
      <c r="EUA8"/>
      <c r="EUB8"/>
      <c r="EUC8"/>
      <c r="EUD8"/>
      <c r="EUE8"/>
      <c r="EUF8"/>
      <c r="EUG8"/>
      <c r="EUH8"/>
      <c r="EUI8"/>
      <c r="EUJ8"/>
      <c r="EUK8"/>
      <c r="EUL8"/>
      <c r="EUM8"/>
      <c r="EUN8"/>
      <c r="EUO8"/>
      <c r="EUP8"/>
      <c r="EUQ8"/>
      <c r="EUR8"/>
      <c r="EUS8"/>
      <c r="EUT8"/>
      <c r="EUU8"/>
      <c r="EUV8"/>
      <c r="EUW8"/>
      <c r="EUX8"/>
      <c r="EUY8"/>
      <c r="EUZ8"/>
      <c r="EVA8"/>
      <c r="EVB8"/>
      <c r="EVC8"/>
      <c r="EVD8"/>
      <c r="EVE8"/>
      <c r="EVF8"/>
      <c r="EVG8"/>
      <c r="EVH8"/>
      <c r="EVI8"/>
      <c r="EVJ8"/>
      <c r="EVK8"/>
      <c r="EVL8"/>
      <c r="EVM8"/>
      <c r="EVN8"/>
      <c r="EVO8"/>
      <c r="EVP8"/>
      <c r="EVQ8"/>
      <c r="EVR8"/>
      <c r="EVS8"/>
      <c r="EVT8"/>
      <c r="EVU8"/>
      <c r="EVV8"/>
      <c r="EVW8"/>
      <c r="EVX8"/>
      <c r="EVY8"/>
      <c r="EVZ8"/>
      <c r="EWA8"/>
      <c r="EWB8"/>
      <c r="EWC8"/>
      <c r="EWD8"/>
      <c r="EWE8"/>
      <c r="EWF8"/>
      <c r="EWG8"/>
      <c r="EWH8"/>
      <c r="EWI8"/>
      <c r="EWJ8"/>
      <c r="EWK8"/>
      <c r="EWL8"/>
      <c r="EWM8"/>
      <c r="EWN8"/>
      <c r="EWO8"/>
      <c r="EWP8"/>
      <c r="EWQ8"/>
      <c r="EWR8"/>
      <c r="EWS8"/>
      <c r="EWT8"/>
      <c r="EWU8"/>
      <c r="EWV8"/>
      <c r="EWW8"/>
      <c r="EWX8"/>
      <c r="EWY8"/>
      <c r="EWZ8"/>
      <c r="EXA8"/>
      <c r="EXB8"/>
      <c r="EXC8"/>
      <c r="EXD8"/>
      <c r="EXE8"/>
      <c r="EXF8"/>
      <c r="EXG8"/>
      <c r="EXH8"/>
      <c r="EXI8"/>
      <c r="EXJ8"/>
      <c r="EXK8"/>
      <c r="EXL8"/>
      <c r="EXM8"/>
      <c r="EXN8"/>
      <c r="EXO8"/>
      <c r="EXP8"/>
      <c r="EXQ8"/>
      <c r="EXR8"/>
      <c r="EXS8"/>
      <c r="EXT8"/>
      <c r="EXU8"/>
      <c r="EXV8"/>
      <c r="EXW8"/>
      <c r="EXX8"/>
      <c r="EXY8"/>
      <c r="EXZ8"/>
      <c r="EYA8"/>
      <c r="EYB8"/>
      <c r="EYC8"/>
      <c r="EYD8"/>
      <c r="EYE8"/>
      <c r="EYF8"/>
      <c r="EYG8"/>
      <c r="EYH8"/>
      <c r="EYI8"/>
      <c r="EYJ8"/>
      <c r="EYK8"/>
      <c r="EYL8"/>
      <c r="EYM8"/>
      <c r="EYN8"/>
      <c r="EYO8"/>
      <c r="EYP8"/>
      <c r="EYQ8"/>
      <c r="EYR8"/>
      <c r="EYS8"/>
      <c r="EYT8"/>
      <c r="EYU8"/>
      <c r="EYV8"/>
      <c r="EYW8"/>
      <c r="EYX8"/>
      <c r="EYY8"/>
      <c r="EYZ8"/>
      <c r="EZA8"/>
      <c r="EZB8"/>
      <c r="EZC8"/>
      <c r="EZD8"/>
      <c r="EZE8"/>
      <c r="EZF8"/>
      <c r="EZG8"/>
      <c r="EZH8"/>
      <c r="EZI8"/>
      <c r="EZJ8"/>
      <c r="EZK8"/>
      <c r="EZL8"/>
      <c r="EZM8"/>
      <c r="EZN8"/>
      <c r="EZO8"/>
      <c r="EZP8"/>
      <c r="EZQ8"/>
      <c r="EZR8"/>
      <c r="EZS8"/>
      <c r="EZT8"/>
      <c r="EZU8"/>
      <c r="EZV8"/>
      <c r="EZW8"/>
      <c r="EZX8"/>
      <c r="EZY8"/>
      <c r="EZZ8"/>
      <c r="FAA8"/>
      <c r="FAB8"/>
      <c r="FAC8"/>
      <c r="FAD8"/>
      <c r="FAE8"/>
      <c r="FAF8"/>
      <c r="FAG8"/>
      <c r="FAH8"/>
      <c r="FAI8"/>
      <c r="FAJ8"/>
      <c r="FAK8"/>
      <c r="FAL8"/>
      <c r="FAM8"/>
      <c r="FAN8"/>
      <c r="FAO8"/>
      <c r="FAP8"/>
      <c r="FAQ8"/>
      <c r="FAR8"/>
      <c r="FAS8"/>
      <c r="FAT8"/>
      <c r="FAU8"/>
      <c r="FAV8"/>
      <c r="FAW8"/>
      <c r="FAX8"/>
      <c r="FAY8"/>
      <c r="FAZ8"/>
      <c r="FBA8"/>
      <c r="FBB8"/>
      <c r="FBC8"/>
      <c r="FBD8"/>
      <c r="FBE8"/>
      <c r="FBF8"/>
      <c r="FBG8"/>
      <c r="FBH8"/>
      <c r="FBI8"/>
      <c r="FBJ8"/>
      <c r="FBK8"/>
      <c r="FBL8"/>
      <c r="FBM8"/>
      <c r="FBN8"/>
      <c r="FBO8"/>
      <c r="FBP8"/>
      <c r="FBQ8"/>
      <c r="FBR8"/>
      <c r="FBS8"/>
      <c r="FBT8"/>
      <c r="FBU8"/>
      <c r="FBV8"/>
      <c r="FBW8"/>
      <c r="FBX8"/>
      <c r="FBY8"/>
      <c r="FBZ8"/>
      <c r="FCA8"/>
      <c r="FCB8"/>
      <c r="FCC8"/>
      <c r="FCD8"/>
      <c r="FCE8"/>
      <c r="FCF8"/>
      <c r="FCG8"/>
      <c r="FCH8"/>
      <c r="FCI8"/>
      <c r="FCJ8"/>
      <c r="FCK8"/>
      <c r="FCL8"/>
      <c r="FCM8"/>
      <c r="FCN8"/>
      <c r="FCO8"/>
      <c r="FCP8"/>
      <c r="FCQ8"/>
      <c r="FCR8"/>
      <c r="FCS8"/>
      <c r="FCT8"/>
      <c r="FCU8"/>
      <c r="FCV8"/>
      <c r="FCW8"/>
      <c r="FCX8"/>
      <c r="FCY8"/>
      <c r="FCZ8"/>
      <c r="FDA8"/>
      <c r="FDB8"/>
      <c r="FDC8"/>
      <c r="FDD8"/>
      <c r="FDE8"/>
      <c r="FDF8"/>
      <c r="FDG8"/>
      <c r="FDH8"/>
      <c r="FDI8"/>
      <c r="FDJ8"/>
      <c r="FDK8"/>
      <c r="FDL8"/>
      <c r="FDM8"/>
      <c r="FDN8"/>
      <c r="FDO8"/>
      <c r="FDP8"/>
      <c r="FDQ8"/>
      <c r="FDR8"/>
      <c r="FDS8"/>
      <c r="FDT8"/>
      <c r="FDU8"/>
      <c r="FDV8"/>
      <c r="FDW8"/>
      <c r="FDX8"/>
      <c r="FDY8"/>
      <c r="FDZ8"/>
      <c r="FEA8"/>
      <c r="FEB8"/>
      <c r="FEC8"/>
      <c r="FED8"/>
      <c r="FEE8"/>
      <c r="FEF8"/>
      <c r="FEG8"/>
      <c r="FEH8"/>
      <c r="FEI8"/>
      <c r="FEJ8"/>
      <c r="FEK8"/>
      <c r="FEL8"/>
      <c r="FEM8"/>
      <c r="FEN8"/>
      <c r="FEO8"/>
      <c r="FEP8"/>
      <c r="FEQ8"/>
      <c r="FER8"/>
      <c r="FES8"/>
      <c r="FET8"/>
      <c r="FEU8"/>
      <c r="FEV8"/>
      <c r="FEW8"/>
      <c r="FEX8"/>
      <c r="FEY8"/>
      <c r="FEZ8"/>
      <c r="FFA8"/>
      <c r="FFB8"/>
      <c r="FFC8"/>
      <c r="FFD8"/>
      <c r="FFE8"/>
      <c r="FFF8"/>
      <c r="FFG8"/>
      <c r="FFH8"/>
      <c r="FFI8"/>
      <c r="FFJ8"/>
      <c r="FFK8"/>
      <c r="FFL8"/>
      <c r="FFM8"/>
      <c r="FFN8"/>
      <c r="FFO8"/>
      <c r="FFP8"/>
      <c r="FFQ8"/>
      <c r="FFR8"/>
      <c r="FFS8"/>
      <c r="FFT8"/>
      <c r="FFU8"/>
      <c r="FFV8"/>
      <c r="FFW8"/>
      <c r="FFX8"/>
      <c r="FFY8"/>
      <c r="FFZ8"/>
      <c r="FGA8"/>
      <c r="FGB8"/>
      <c r="FGC8"/>
      <c r="FGD8"/>
      <c r="FGE8"/>
      <c r="FGF8"/>
      <c r="FGG8"/>
      <c r="FGH8"/>
      <c r="FGI8"/>
      <c r="FGJ8"/>
      <c r="FGK8"/>
      <c r="FGL8"/>
      <c r="FGM8"/>
      <c r="FGN8"/>
      <c r="FGO8"/>
      <c r="FGP8"/>
      <c r="FGQ8"/>
      <c r="FGR8"/>
      <c r="FGS8"/>
      <c r="FGT8"/>
      <c r="FGU8"/>
      <c r="FGV8"/>
      <c r="FGW8"/>
      <c r="FGX8"/>
      <c r="FGY8"/>
      <c r="FGZ8"/>
      <c r="FHA8"/>
      <c r="FHB8"/>
      <c r="FHC8"/>
      <c r="FHD8"/>
      <c r="FHE8"/>
      <c r="FHF8"/>
      <c r="FHG8"/>
      <c r="FHH8"/>
      <c r="FHI8"/>
      <c r="FHJ8"/>
      <c r="FHK8"/>
      <c r="FHL8"/>
      <c r="FHM8"/>
      <c r="FHN8"/>
      <c r="FHO8"/>
      <c r="FHP8"/>
      <c r="FHQ8"/>
      <c r="FHR8"/>
      <c r="FHS8"/>
      <c r="FHT8"/>
      <c r="FHU8"/>
      <c r="FHV8"/>
      <c r="FHW8"/>
      <c r="FHX8"/>
      <c r="FHY8"/>
      <c r="FHZ8"/>
      <c r="FIA8"/>
      <c r="FIB8"/>
      <c r="FIC8"/>
      <c r="FID8"/>
      <c r="FIE8"/>
      <c r="FIF8"/>
      <c r="FIG8"/>
      <c r="FIH8"/>
      <c r="FII8"/>
      <c r="FIJ8"/>
      <c r="FIK8"/>
      <c r="FIL8"/>
      <c r="FIM8"/>
      <c r="FIN8"/>
      <c r="FIO8"/>
      <c r="FIP8"/>
      <c r="FIQ8"/>
      <c r="FIR8"/>
      <c r="FIS8"/>
      <c r="FIT8"/>
      <c r="FIU8"/>
      <c r="FIV8"/>
      <c r="FIW8"/>
      <c r="FIX8"/>
      <c r="FIY8"/>
      <c r="FIZ8"/>
      <c r="FJA8"/>
      <c r="FJB8"/>
      <c r="FJC8"/>
      <c r="FJD8"/>
      <c r="FJE8"/>
      <c r="FJF8"/>
      <c r="FJG8"/>
      <c r="FJH8"/>
      <c r="FJI8"/>
      <c r="FJJ8"/>
      <c r="FJK8"/>
      <c r="FJL8"/>
      <c r="FJM8"/>
      <c r="FJN8"/>
      <c r="FJO8"/>
      <c r="FJP8"/>
      <c r="FJQ8"/>
      <c r="FJR8"/>
      <c r="FJS8"/>
      <c r="FJT8"/>
      <c r="FJU8"/>
      <c r="FJV8"/>
      <c r="FJW8"/>
      <c r="FJX8"/>
      <c r="FJY8"/>
      <c r="FJZ8"/>
      <c r="FKA8"/>
      <c r="FKB8"/>
      <c r="FKC8"/>
      <c r="FKD8"/>
      <c r="FKE8"/>
      <c r="FKF8"/>
      <c r="FKG8"/>
      <c r="FKH8"/>
      <c r="FKI8"/>
      <c r="FKJ8"/>
      <c r="FKK8"/>
      <c r="FKL8"/>
      <c r="FKM8"/>
      <c r="FKN8"/>
      <c r="FKO8"/>
      <c r="FKP8"/>
      <c r="FKQ8"/>
      <c r="FKR8"/>
      <c r="FKS8"/>
      <c r="FKT8"/>
      <c r="FKU8"/>
      <c r="FKV8"/>
      <c r="FKW8"/>
      <c r="FKX8"/>
      <c r="FKY8"/>
      <c r="FKZ8"/>
      <c r="FLA8"/>
      <c r="FLB8"/>
      <c r="FLC8"/>
      <c r="FLD8"/>
      <c r="FLE8"/>
      <c r="FLF8"/>
      <c r="FLG8"/>
      <c r="FLH8"/>
      <c r="FLI8"/>
      <c r="FLJ8"/>
      <c r="FLK8"/>
      <c r="FLL8"/>
      <c r="FLM8"/>
      <c r="FLN8"/>
      <c r="FLO8"/>
      <c r="FLP8"/>
      <c r="FLQ8"/>
      <c r="FLR8"/>
      <c r="FLS8"/>
      <c r="FLT8"/>
      <c r="FLU8"/>
      <c r="FLV8"/>
      <c r="FLW8"/>
      <c r="FLX8"/>
      <c r="FLY8"/>
      <c r="FLZ8"/>
      <c r="FMA8"/>
      <c r="FMB8"/>
      <c r="FMC8"/>
      <c r="FMD8"/>
      <c r="FME8"/>
      <c r="FMF8"/>
      <c r="FMG8"/>
      <c r="FMH8"/>
      <c r="FMI8"/>
      <c r="FMJ8"/>
      <c r="FMK8"/>
      <c r="FML8"/>
      <c r="FMM8"/>
      <c r="FMN8"/>
      <c r="FMO8"/>
      <c r="FMP8"/>
      <c r="FMQ8"/>
      <c r="FMR8"/>
      <c r="FMS8"/>
      <c r="FMT8"/>
      <c r="FMU8"/>
      <c r="FMV8"/>
      <c r="FMW8"/>
      <c r="FMX8"/>
      <c r="FMY8"/>
      <c r="FMZ8"/>
      <c r="FNA8"/>
      <c r="FNB8"/>
      <c r="FNC8"/>
      <c r="FND8"/>
      <c r="FNE8"/>
      <c r="FNF8"/>
      <c r="FNG8"/>
      <c r="FNH8"/>
      <c r="FNI8"/>
      <c r="FNJ8"/>
      <c r="FNK8"/>
      <c r="FNL8"/>
      <c r="FNM8"/>
      <c r="FNN8"/>
      <c r="FNO8"/>
      <c r="FNP8"/>
      <c r="FNQ8"/>
      <c r="FNR8"/>
      <c r="FNS8"/>
      <c r="FNT8"/>
      <c r="FNU8"/>
      <c r="FNV8"/>
      <c r="FNW8"/>
      <c r="FNX8"/>
      <c r="FNY8"/>
      <c r="FNZ8"/>
      <c r="FOA8"/>
      <c r="FOB8"/>
      <c r="FOC8"/>
      <c r="FOD8"/>
      <c r="FOE8"/>
      <c r="FOF8"/>
      <c r="FOG8"/>
      <c r="FOH8"/>
      <c r="FOI8"/>
      <c r="FOJ8"/>
      <c r="FOK8"/>
      <c r="FOL8"/>
      <c r="FOM8"/>
      <c r="FON8"/>
      <c r="FOO8"/>
      <c r="FOP8"/>
      <c r="FOQ8"/>
      <c r="FOR8"/>
      <c r="FOS8"/>
      <c r="FOT8"/>
      <c r="FOU8"/>
      <c r="FOV8"/>
      <c r="FOW8"/>
      <c r="FOX8"/>
      <c r="FOY8"/>
      <c r="FOZ8"/>
      <c r="FPA8"/>
      <c r="FPB8"/>
      <c r="FPC8"/>
      <c r="FPD8"/>
      <c r="FPE8"/>
      <c r="FPF8"/>
      <c r="FPG8"/>
      <c r="FPH8"/>
      <c r="FPI8"/>
      <c r="FPJ8"/>
      <c r="FPK8"/>
      <c r="FPL8"/>
      <c r="FPM8"/>
      <c r="FPN8"/>
      <c r="FPO8"/>
      <c r="FPP8"/>
      <c r="FPQ8"/>
      <c r="FPR8"/>
      <c r="FPS8"/>
      <c r="FPT8"/>
      <c r="FPU8"/>
      <c r="FPV8"/>
      <c r="FPW8"/>
      <c r="FPX8"/>
      <c r="FPY8"/>
      <c r="FPZ8"/>
      <c r="FQA8"/>
      <c r="FQB8"/>
      <c r="FQC8"/>
      <c r="FQD8"/>
      <c r="FQE8"/>
      <c r="FQF8"/>
      <c r="FQG8"/>
      <c r="FQH8"/>
      <c r="FQI8"/>
      <c r="FQJ8"/>
      <c r="FQK8"/>
      <c r="FQL8"/>
      <c r="FQM8"/>
      <c r="FQN8"/>
      <c r="FQO8"/>
      <c r="FQP8"/>
      <c r="FQQ8"/>
      <c r="FQR8"/>
      <c r="FQS8"/>
      <c r="FQT8"/>
      <c r="FQU8"/>
      <c r="FQV8"/>
      <c r="FQW8"/>
      <c r="FQX8"/>
      <c r="FQY8"/>
      <c r="FQZ8"/>
      <c r="FRA8"/>
      <c r="FRB8"/>
      <c r="FRC8"/>
      <c r="FRD8"/>
      <c r="FRE8"/>
      <c r="FRF8"/>
      <c r="FRG8"/>
      <c r="FRH8"/>
      <c r="FRI8"/>
      <c r="FRJ8"/>
      <c r="FRK8"/>
      <c r="FRL8"/>
      <c r="FRM8"/>
      <c r="FRN8"/>
      <c r="FRO8"/>
      <c r="FRP8"/>
      <c r="FRQ8"/>
      <c r="FRR8"/>
      <c r="FRS8"/>
      <c r="FRT8"/>
      <c r="FRU8"/>
      <c r="FRV8"/>
      <c r="FRW8"/>
      <c r="FRX8"/>
      <c r="FRY8"/>
      <c r="FRZ8"/>
      <c r="FSA8"/>
      <c r="FSB8"/>
      <c r="FSC8"/>
      <c r="FSD8"/>
      <c r="FSE8"/>
      <c r="FSF8"/>
      <c r="FSG8"/>
      <c r="FSH8"/>
      <c r="FSI8"/>
      <c r="FSJ8"/>
      <c r="FSK8"/>
      <c r="FSL8"/>
      <c r="FSM8"/>
      <c r="FSN8"/>
      <c r="FSO8"/>
      <c r="FSP8"/>
      <c r="FSQ8"/>
      <c r="FSR8"/>
      <c r="FSS8"/>
      <c r="FST8"/>
      <c r="FSU8"/>
      <c r="FSV8"/>
      <c r="FSW8"/>
      <c r="FSX8"/>
      <c r="FSY8"/>
      <c r="FSZ8"/>
      <c r="FTA8"/>
      <c r="FTB8"/>
      <c r="FTC8"/>
      <c r="FTD8"/>
      <c r="FTE8"/>
      <c r="FTF8"/>
      <c r="FTG8"/>
      <c r="FTH8"/>
      <c r="FTI8"/>
      <c r="FTJ8"/>
      <c r="FTK8"/>
      <c r="FTL8"/>
      <c r="FTM8"/>
      <c r="FTN8"/>
      <c r="FTO8"/>
      <c r="FTP8"/>
      <c r="FTQ8"/>
      <c r="FTR8"/>
      <c r="FTS8"/>
      <c r="FTT8"/>
      <c r="FTU8"/>
      <c r="FTV8"/>
      <c r="FTW8"/>
      <c r="FTX8"/>
      <c r="FTY8"/>
      <c r="FTZ8"/>
      <c r="FUA8"/>
      <c r="FUB8"/>
      <c r="FUC8"/>
      <c r="FUD8"/>
      <c r="FUE8"/>
      <c r="FUF8"/>
      <c r="FUG8"/>
      <c r="FUH8"/>
      <c r="FUI8"/>
      <c r="FUJ8"/>
      <c r="FUK8"/>
      <c r="FUL8"/>
      <c r="FUM8"/>
      <c r="FUN8"/>
      <c r="FUO8"/>
      <c r="FUP8"/>
      <c r="FUQ8"/>
      <c r="FUR8"/>
      <c r="FUS8"/>
      <c r="FUT8"/>
      <c r="FUU8"/>
      <c r="FUV8"/>
      <c r="FUW8"/>
      <c r="FUX8"/>
      <c r="FUY8"/>
      <c r="FUZ8"/>
      <c r="FVA8"/>
      <c r="FVB8"/>
      <c r="FVC8"/>
      <c r="FVD8"/>
      <c r="FVE8"/>
      <c r="FVF8"/>
      <c r="FVG8"/>
      <c r="FVH8"/>
      <c r="FVI8"/>
      <c r="FVJ8"/>
      <c r="FVK8"/>
      <c r="FVL8"/>
      <c r="FVM8"/>
      <c r="FVN8"/>
      <c r="FVO8"/>
      <c r="FVP8"/>
      <c r="FVQ8"/>
      <c r="FVR8"/>
      <c r="FVS8"/>
      <c r="FVT8"/>
      <c r="FVU8"/>
      <c r="FVV8"/>
      <c r="FVW8"/>
      <c r="FVX8"/>
      <c r="FVY8"/>
      <c r="FVZ8"/>
      <c r="FWA8"/>
      <c r="FWB8"/>
      <c r="FWC8"/>
      <c r="FWD8"/>
      <c r="FWE8"/>
      <c r="FWF8"/>
      <c r="FWG8"/>
      <c r="FWH8"/>
      <c r="FWI8"/>
      <c r="FWJ8"/>
      <c r="FWK8"/>
      <c r="FWL8"/>
      <c r="FWM8"/>
      <c r="FWN8"/>
      <c r="FWO8"/>
      <c r="FWP8"/>
      <c r="FWQ8"/>
      <c r="FWR8"/>
      <c r="FWS8"/>
      <c r="FWT8"/>
      <c r="FWU8"/>
      <c r="FWV8"/>
      <c r="FWW8"/>
      <c r="FWX8"/>
      <c r="FWY8"/>
      <c r="FWZ8"/>
      <c r="FXA8"/>
      <c r="FXB8"/>
      <c r="FXC8"/>
      <c r="FXD8"/>
      <c r="FXE8"/>
      <c r="FXF8"/>
      <c r="FXG8"/>
      <c r="FXH8"/>
      <c r="FXI8"/>
      <c r="FXJ8"/>
      <c r="FXK8"/>
      <c r="FXL8"/>
      <c r="FXM8"/>
      <c r="FXN8"/>
      <c r="FXO8"/>
      <c r="FXP8"/>
      <c r="FXQ8"/>
      <c r="FXR8"/>
      <c r="FXS8"/>
      <c r="FXT8"/>
      <c r="FXU8"/>
      <c r="FXV8"/>
      <c r="FXW8"/>
      <c r="FXX8"/>
      <c r="FXY8"/>
      <c r="FXZ8"/>
      <c r="FYA8"/>
      <c r="FYB8"/>
      <c r="FYC8"/>
      <c r="FYD8"/>
      <c r="FYE8"/>
      <c r="FYF8"/>
      <c r="FYG8"/>
      <c r="FYH8"/>
      <c r="FYI8"/>
      <c r="FYJ8"/>
      <c r="FYK8"/>
      <c r="FYL8"/>
      <c r="FYM8"/>
      <c r="FYN8"/>
      <c r="FYO8"/>
      <c r="FYP8"/>
      <c r="FYQ8"/>
      <c r="FYR8"/>
      <c r="FYS8"/>
      <c r="FYT8"/>
      <c r="FYU8"/>
      <c r="FYV8"/>
      <c r="FYW8"/>
      <c r="FYX8"/>
      <c r="FYY8"/>
      <c r="FYZ8"/>
      <c r="FZA8"/>
      <c r="FZB8"/>
      <c r="FZC8"/>
      <c r="FZD8"/>
      <c r="FZE8"/>
      <c r="FZF8"/>
      <c r="FZG8"/>
      <c r="FZH8"/>
      <c r="FZI8"/>
      <c r="FZJ8"/>
      <c r="FZK8"/>
      <c r="FZL8"/>
      <c r="FZM8"/>
      <c r="FZN8"/>
      <c r="FZO8"/>
      <c r="FZP8"/>
      <c r="FZQ8"/>
      <c r="FZR8"/>
      <c r="FZS8"/>
      <c r="FZT8"/>
      <c r="FZU8"/>
      <c r="FZV8"/>
      <c r="FZW8"/>
      <c r="FZX8"/>
      <c r="FZY8"/>
      <c r="FZZ8"/>
      <c r="GAA8"/>
      <c r="GAB8"/>
      <c r="GAC8"/>
      <c r="GAD8"/>
      <c r="GAE8"/>
      <c r="GAF8"/>
      <c r="GAG8"/>
      <c r="GAH8"/>
      <c r="GAI8"/>
      <c r="GAJ8"/>
      <c r="GAK8"/>
      <c r="GAL8"/>
      <c r="GAM8"/>
      <c r="GAN8"/>
      <c r="GAO8"/>
      <c r="GAP8"/>
      <c r="GAQ8"/>
      <c r="GAR8"/>
      <c r="GAS8"/>
      <c r="GAT8"/>
      <c r="GAU8"/>
      <c r="GAV8"/>
      <c r="GAW8"/>
      <c r="GAX8"/>
      <c r="GAY8"/>
      <c r="GAZ8"/>
      <c r="GBA8"/>
      <c r="GBB8"/>
      <c r="GBC8"/>
      <c r="GBD8"/>
      <c r="GBE8"/>
      <c r="GBF8"/>
      <c r="GBG8"/>
      <c r="GBH8"/>
      <c r="GBI8"/>
      <c r="GBJ8"/>
      <c r="GBK8"/>
      <c r="GBL8"/>
      <c r="GBM8"/>
      <c r="GBN8"/>
      <c r="GBO8"/>
      <c r="GBP8"/>
      <c r="GBQ8"/>
      <c r="GBR8"/>
      <c r="GBS8"/>
      <c r="GBT8"/>
      <c r="GBU8"/>
      <c r="GBV8"/>
      <c r="GBW8"/>
      <c r="GBX8"/>
      <c r="GBY8"/>
      <c r="GBZ8"/>
      <c r="GCA8"/>
      <c r="GCB8"/>
      <c r="GCC8"/>
      <c r="GCD8"/>
      <c r="GCE8"/>
      <c r="GCF8"/>
      <c r="GCG8"/>
      <c r="GCH8"/>
      <c r="GCI8"/>
      <c r="GCJ8"/>
      <c r="GCK8"/>
      <c r="GCL8"/>
      <c r="GCM8"/>
      <c r="GCN8"/>
      <c r="GCO8"/>
      <c r="GCP8"/>
      <c r="GCQ8"/>
      <c r="GCR8"/>
      <c r="GCS8"/>
      <c r="GCT8"/>
      <c r="GCU8"/>
      <c r="GCV8"/>
      <c r="GCW8"/>
      <c r="GCX8"/>
      <c r="GCY8"/>
      <c r="GCZ8"/>
      <c r="GDA8"/>
      <c r="GDB8"/>
      <c r="GDC8"/>
      <c r="GDD8"/>
      <c r="GDE8"/>
      <c r="GDF8"/>
      <c r="GDG8"/>
      <c r="GDH8"/>
      <c r="GDI8"/>
      <c r="GDJ8"/>
      <c r="GDK8"/>
      <c r="GDL8"/>
      <c r="GDM8"/>
      <c r="GDN8"/>
      <c r="GDO8"/>
      <c r="GDP8"/>
      <c r="GDQ8"/>
      <c r="GDR8"/>
      <c r="GDS8"/>
      <c r="GDT8"/>
      <c r="GDU8"/>
      <c r="GDV8"/>
      <c r="GDW8"/>
      <c r="GDX8"/>
      <c r="GDY8"/>
      <c r="GDZ8"/>
      <c r="GEA8"/>
      <c r="GEB8"/>
      <c r="GEC8"/>
      <c r="GED8"/>
      <c r="GEE8"/>
      <c r="GEF8"/>
      <c r="GEG8"/>
      <c r="GEH8"/>
      <c r="GEI8"/>
      <c r="GEJ8"/>
      <c r="GEK8"/>
      <c r="GEL8"/>
      <c r="GEM8"/>
      <c r="GEN8"/>
      <c r="GEO8"/>
      <c r="GEP8"/>
      <c r="GEQ8"/>
      <c r="GER8"/>
      <c r="GES8"/>
      <c r="GET8"/>
      <c r="GEU8"/>
      <c r="GEV8"/>
      <c r="GEW8"/>
      <c r="GEX8"/>
      <c r="GEY8"/>
      <c r="GEZ8"/>
      <c r="GFA8"/>
      <c r="GFB8"/>
      <c r="GFC8"/>
      <c r="GFD8"/>
      <c r="GFE8"/>
      <c r="GFF8"/>
      <c r="GFG8"/>
      <c r="GFH8"/>
      <c r="GFI8"/>
      <c r="GFJ8"/>
      <c r="GFK8"/>
      <c r="GFL8"/>
      <c r="GFM8"/>
      <c r="GFN8"/>
      <c r="GFO8"/>
      <c r="GFP8"/>
      <c r="GFQ8"/>
      <c r="GFR8"/>
      <c r="GFS8"/>
      <c r="GFT8"/>
      <c r="GFU8"/>
      <c r="GFV8"/>
      <c r="GFW8"/>
      <c r="GFX8"/>
      <c r="GFY8"/>
      <c r="GFZ8"/>
      <c r="GGA8"/>
      <c r="GGB8"/>
      <c r="GGC8"/>
      <c r="GGD8"/>
      <c r="GGE8"/>
      <c r="GGF8"/>
      <c r="GGG8"/>
      <c r="GGH8"/>
      <c r="GGI8"/>
      <c r="GGJ8"/>
      <c r="GGK8"/>
      <c r="GGL8"/>
      <c r="GGM8"/>
      <c r="GGN8"/>
      <c r="GGO8"/>
      <c r="GGP8"/>
      <c r="GGQ8"/>
      <c r="GGR8"/>
      <c r="GGS8"/>
      <c r="GGT8"/>
      <c r="GGU8"/>
      <c r="GGV8"/>
      <c r="GGW8"/>
      <c r="GGX8"/>
      <c r="GGY8"/>
      <c r="GGZ8"/>
      <c r="GHA8"/>
      <c r="GHB8"/>
      <c r="GHC8"/>
      <c r="GHD8"/>
      <c r="GHE8"/>
      <c r="GHF8"/>
      <c r="GHG8"/>
      <c r="GHH8"/>
      <c r="GHI8"/>
      <c r="GHJ8"/>
      <c r="GHK8"/>
      <c r="GHL8"/>
      <c r="GHM8"/>
      <c r="GHN8"/>
      <c r="GHO8"/>
      <c r="GHP8"/>
      <c r="GHQ8"/>
      <c r="GHR8"/>
      <c r="GHS8"/>
      <c r="GHT8"/>
      <c r="GHU8"/>
      <c r="GHV8"/>
      <c r="GHW8"/>
      <c r="GHX8"/>
      <c r="GHY8"/>
      <c r="GHZ8"/>
      <c r="GIA8"/>
      <c r="GIB8"/>
      <c r="GIC8"/>
      <c r="GID8"/>
      <c r="GIE8"/>
      <c r="GIF8"/>
      <c r="GIG8"/>
      <c r="GIH8"/>
      <c r="GII8"/>
      <c r="GIJ8"/>
      <c r="GIK8"/>
      <c r="GIL8"/>
      <c r="GIM8"/>
      <c r="GIN8"/>
      <c r="GIO8"/>
      <c r="GIP8"/>
      <c r="GIQ8"/>
      <c r="GIR8"/>
      <c r="GIS8"/>
      <c r="GIT8"/>
      <c r="GIU8"/>
      <c r="GIV8"/>
      <c r="GIW8"/>
      <c r="GIX8"/>
      <c r="GIY8"/>
      <c r="GIZ8"/>
      <c r="GJA8"/>
      <c r="GJB8"/>
      <c r="GJC8"/>
      <c r="GJD8"/>
      <c r="GJE8"/>
      <c r="GJF8"/>
      <c r="GJG8"/>
      <c r="GJH8"/>
      <c r="GJI8"/>
      <c r="GJJ8"/>
      <c r="GJK8"/>
      <c r="GJL8"/>
      <c r="GJM8"/>
      <c r="GJN8"/>
      <c r="GJO8"/>
      <c r="GJP8"/>
      <c r="GJQ8"/>
      <c r="GJR8"/>
      <c r="GJS8"/>
      <c r="GJT8"/>
      <c r="GJU8"/>
      <c r="GJV8"/>
      <c r="GJW8"/>
      <c r="GJX8"/>
      <c r="GJY8"/>
      <c r="GJZ8"/>
      <c r="GKA8"/>
      <c r="GKB8"/>
      <c r="GKC8"/>
      <c r="GKD8"/>
      <c r="GKE8"/>
      <c r="GKF8"/>
      <c r="GKG8"/>
      <c r="GKH8"/>
      <c r="GKI8"/>
      <c r="GKJ8"/>
      <c r="GKK8"/>
      <c r="GKL8"/>
      <c r="GKM8"/>
      <c r="GKN8"/>
      <c r="GKO8"/>
      <c r="GKP8"/>
      <c r="GKQ8"/>
      <c r="GKR8"/>
      <c r="GKS8"/>
      <c r="GKT8"/>
      <c r="GKU8"/>
      <c r="GKV8"/>
      <c r="GKW8"/>
      <c r="GKX8"/>
      <c r="GKY8"/>
      <c r="GKZ8"/>
      <c r="GLA8"/>
      <c r="GLB8"/>
      <c r="GLC8"/>
      <c r="GLD8"/>
      <c r="GLE8"/>
      <c r="GLF8"/>
      <c r="GLG8"/>
      <c r="GLH8"/>
      <c r="GLI8"/>
      <c r="GLJ8"/>
      <c r="GLK8"/>
      <c r="GLL8"/>
      <c r="GLM8"/>
      <c r="GLN8"/>
      <c r="GLO8"/>
      <c r="GLP8"/>
      <c r="GLQ8"/>
      <c r="GLR8"/>
      <c r="GLS8"/>
      <c r="GLT8"/>
      <c r="GLU8"/>
      <c r="GLV8"/>
      <c r="GLW8"/>
      <c r="GLX8"/>
      <c r="GLY8"/>
      <c r="GLZ8"/>
      <c r="GMA8"/>
      <c r="GMB8"/>
      <c r="GMC8"/>
      <c r="GMD8"/>
      <c r="GME8"/>
      <c r="GMF8"/>
      <c r="GMG8"/>
      <c r="GMH8"/>
      <c r="GMI8"/>
      <c r="GMJ8"/>
      <c r="GMK8"/>
      <c r="GML8"/>
      <c r="GMM8"/>
      <c r="GMN8"/>
      <c r="GMO8"/>
      <c r="GMP8"/>
      <c r="GMQ8"/>
      <c r="GMR8"/>
      <c r="GMS8"/>
      <c r="GMT8"/>
      <c r="GMU8"/>
      <c r="GMV8"/>
      <c r="GMW8"/>
      <c r="GMX8"/>
      <c r="GMY8"/>
      <c r="GMZ8"/>
      <c r="GNA8"/>
      <c r="GNB8"/>
      <c r="GNC8"/>
      <c r="GND8"/>
      <c r="GNE8"/>
      <c r="GNF8"/>
      <c r="GNG8"/>
      <c r="GNH8"/>
      <c r="GNI8"/>
      <c r="GNJ8"/>
      <c r="GNK8"/>
      <c r="GNL8"/>
      <c r="GNM8"/>
      <c r="GNN8"/>
      <c r="GNO8"/>
      <c r="GNP8"/>
      <c r="GNQ8"/>
      <c r="GNR8"/>
      <c r="GNS8"/>
      <c r="GNT8"/>
      <c r="GNU8"/>
      <c r="GNV8"/>
      <c r="GNW8"/>
      <c r="GNX8"/>
      <c r="GNY8"/>
      <c r="GNZ8"/>
      <c r="GOA8"/>
      <c r="GOB8"/>
      <c r="GOC8"/>
      <c r="GOD8"/>
      <c r="GOE8"/>
      <c r="GOF8"/>
      <c r="GOG8"/>
      <c r="GOH8"/>
      <c r="GOI8"/>
      <c r="GOJ8"/>
      <c r="GOK8"/>
      <c r="GOL8"/>
      <c r="GOM8"/>
      <c r="GON8"/>
      <c r="GOO8"/>
      <c r="GOP8"/>
      <c r="GOQ8"/>
      <c r="GOR8"/>
      <c r="GOS8"/>
      <c r="GOT8"/>
      <c r="GOU8"/>
      <c r="GOV8"/>
      <c r="GOW8"/>
      <c r="GOX8"/>
      <c r="GOY8"/>
      <c r="GOZ8"/>
      <c r="GPA8"/>
      <c r="GPB8"/>
      <c r="GPC8"/>
      <c r="GPD8"/>
      <c r="GPE8"/>
      <c r="GPF8"/>
      <c r="GPG8"/>
      <c r="GPH8"/>
      <c r="GPI8"/>
      <c r="GPJ8"/>
      <c r="GPK8"/>
      <c r="GPL8"/>
      <c r="GPM8"/>
      <c r="GPN8"/>
      <c r="GPO8"/>
      <c r="GPP8"/>
      <c r="GPQ8"/>
      <c r="GPR8"/>
      <c r="GPS8"/>
      <c r="GPT8"/>
      <c r="GPU8"/>
      <c r="GPV8"/>
      <c r="GPW8"/>
      <c r="GPX8"/>
      <c r="GPY8"/>
      <c r="GPZ8"/>
      <c r="GQA8"/>
      <c r="GQB8"/>
      <c r="GQC8"/>
      <c r="GQD8"/>
      <c r="GQE8"/>
      <c r="GQF8"/>
      <c r="GQG8"/>
      <c r="GQH8"/>
      <c r="GQI8"/>
      <c r="GQJ8"/>
      <c r="GQK8"/>
      <c r="GQL8"/>
      <c r="GQM8"/>
      <c r="GQN8"/>
      <c r="GQO8"/>
      <c r="GQP8"/>
      <c r="GQQ8"/>
      <c r="GQR8"/>
      <c r="GQS8"/>
      <c r="GQT8"/>
      <c r="GQU8"/>
      <c r="GQV8"/>
      <c r="GQW8"/>
      <c r="GQX8"/>
      <c r="GQY8"/>
      <c r="GQZ8"/>
      <c r="GRA8"/>
      <c r="GRB8"/>
      <c r="GRC8"/>
      <c r="GRD8"/>
      <c r="GRE8"/>
      <c r="GRF8"/>
      <c r="GRG8"/>
      <c r="GRH8"/>
      <c r="GRI8"/>
      <c r="GRJ8"/>
      <c r="GRK8"/>
      <c r="GRL8"/>
      <c r="GRM8"/>
      <c r="GRN8"/>
      <c r="GRO8"/>
      <c r="GRP8"/>
      <c r="GRQ8"/>
      <c r="GRR8"/>
      <c r="GRS8"/>
      <c r="GRT8"/>
      <c r="GRU8"/>
      <c r="GRV8"/>
      <c r="GRW8"/>
      <c r="GRX8"/>
      <c r="GRY8"/>
      <c r="GRZ8"/>
      <c r="GSA8"/>
      <c r="GSB8"/>
      <c r="GSC8"/>
      <c r="GSD8"/>
      <c r="GSE8"/>
      <c r="GSF8"/>
      <c r="GSG8"/>
      <c r="GSH8"/>
      <c r="GSI8"/>
      <c r="GSJ8"/>
      <c r="GSK8"/>
      <c r="GSL8"/>
      <c r="GSM8"/>
      <c r="GSN8"/>
      <c r="GSO8"/>
      <c r="GSP8"/>
      <c r="GSQ8"/>
      <c r="GSR8"/>
      <c r="GSS8"/>
      <c r="GST8"/>
      <c r="GSU8"/>
      <c r="GSV8"/>
      <c r="GSW8"/>
      <c r="GSX8"/>
      <c r="GSY8"/>
      <c r="GSZ8"/>
      <c r="GTA8"/>
      <c r="GTB8"/>
      <c r="GTC8"/>
      <c r="GTD8"/>
      <c r="GTE8"/>
      <c r="GTF8"/>
      <c r="GTG8"/>
      <c r="GTH8"/>
      <c r="GTI8"/>
      <c r="GTJ8"/>
      <c r="GTK8"/>
      <c r="GTL8"/>
      <c r="GTM8"/>
      <c r="GTN8"/>
      <c r="GTO8"/>
      <c r="GTP8"/>
      <c r="GTQ8"/>
      <c r="GTR8"/>
      <c r="GTS8"/>
      <c r="GTT8"/>
      <c r="GTU8"/>
      <c r="GTV8"/>
      <c r="GTW8"/>
      <c r="GTX8"/>
      <c r="GTY8"/>
      <c r="GTZ8"/>
      <c r="GUA8"/>
      <c r="GUB8"/>
      <c r="GUC8"/>
      <c r="GUD8"/>
      <c r="GUE8"/>
      <c r="GUF8"/>
      <c r="GUG8"/>
      <c r="GUH8"/>
      <c r="GUI8"/>
      <c r="GUJ8"/>
      <c r="GUK8"/>
      <c r="GUL8"/>
      <c r="GUM8"/>
      <c r="GUN8"/>
      <c r="GUO8"/>
      <c r="GUP8"/>
      <c r="GUQ8"/>
      <c r="GUR8"/>
      <c r="GUS8"/>
      <c r="GUT8"/>
      <c r="GUU8"/>
      <c r="GUV8"/>
      <c r="GUW8"/>
      <c r="GUX8"/>
      <c r="GUY8"/>
      <c r="GUZ8"/>
      <c r="GVA8"/>
      <c r="GVB8"/>
      <c r="GVC8"/>
      <c r="GVD8"/>
      <c r="GVE8"/>
      <c r="GVF8"/>
      <c r="GVG8"/>
      <c r="GVH8"/>
      <c r="GVI8"/>
      <c r="GVJ8"/>
      <c r="GVK8"/>
      <c r="GVL8"/>
      <c r="GVM8"/>
      <c r="GVN8"/>
      <c r="GVO8"/>
      <c r="GVP8"/>
      <c r="GVQ8"/>
      <c r="GVR8"/>
      <c r="GVS8"/>
      <c r="GVT8"/>
      <c r="GVU8"/>
      <c r="GVV8"/>
      <c r="GVW8"/>
      <c r="GVX8"/>
      <c r="GVY8"/>
      <c r="GVZ8"/>
      <c r="GWA8"/>
      <c r="GWB8"/>
      <c r="GWC8"/>
      <c r="GWD8"/>
      <c r="GWE8"/>
      <c r="GWF8"/>
      <c r="GWG8"/>
      <c r="GWH8"/>
      <c r="GWI8"/>
      <c r="GWJ8"/>
      <c r="GWK8"/>
      <c r="GWL8"/>
      <c r="GWM8"/>
      <c r="GWN8"/>
      <c r="GWO8"/>
      <c r="GWP8"/>
      <c r="GWQ8"/>
      <c r="GWR8"/>
      <c r="GWS8"/>
      <c r="GWT8"/>
      <c r="GWU8"/>
      <c r="GWV8"/>
      <c r="GWW8"/>
      <c r="GWX8"/>
      <c r="GWY8"/>
      <c r="GWZ8"/>
      <c r="GXA8"/>
      <c r="GXB8"/>
      <c r="GXC8"/>
      <c r="GXD8"/>
      <c r="GXE8"/>
      <c r="GXF8"/>
      <c r="GXG8"/>
      <c r="GXH8"/>
      <c r="GXI8"/>
      <c r="GXJ8"/>
      <c r="GXK8"/>
      <c r="GXL8"/>
      <c r="GXM8"/>
      <c r="GXN8"/>
      <c r="GXO8"/>
      <c r="GXP8"/>
      <c r="GXQ8"/>
      <c r="GXR8"/>
      <c r="GXS8"/>
      <c r="GXT8"/>
      <c r="GXU8"/>
      <c r="GXV8"/>
      <c r="GXW8"/>
      <c r="GXX8"/>
      <c r="GXY8"/>
      <c r="GXZ8"/>
      <c r="GYA8"/>
      <c r="GYB8"/>
      <c r="GYC8"/>
      <c r="GYD8"/>
      <c r="GYE8"/>
      <c r="GYF8"/>
      <c r="GYG8"/>
      <c r="GYH8"/>
      <c r="GYI8"/>
      <c r="GYJ8"/>
      <c r="GYK8"/>
      <c r="GYL8"/>
      <c r="GYM8"/>
      <c r="GYN8"/>
      <c r="GYO8"/>
      <c r="GYP8"/>
      <c r="GYQ8"/>
      <c r="GYR8"/>
      <c r="GYS8"/>
      <c r="GYT8"/>
      <c r="GYU8"/>
      <c r="GYV8"/>
      <c r="GYW8"/>
      <c r="GYX8"/>
      <c r="GYY8"/>
      <c r="GYZ8"/>
      <c r="GZA8"/>
      <c r="GZB8"/>
      <c r="GZC8"/>
      <c r="GZD8"/>
      <c r="GZE8"/>
      <c r="GZF8"/>
      <c r="GZG8"/>
      <c r="GZH8"/>
      <c r="GZI8"/>
      <c r="GZJ8"/>
      <c r="GZK8"/>
      <c r="GZL8"/>
      <c r="GZM8"/>
      <c r="GZN8"/>
      <c r="GZO8"/>
      <c r="GZP8"/>
      <c r="GZQ8"/>
      <c r="GZR8"/>
      <c r="GZS8"/>
      <c r="GZT8"/>
      <c r="GZU8"/>
      <c r="GZV8"/>
      <c r="GZW8"/>
      <c r="GZX8"/>
      <c r="GZY8"/>
      <c r="GZZ8"/>
      <c r="HAA8"/>
      <c r="HAB8"/>
      <c r="HAC8"/>
      <c r="HAD8"/>
      <c r="HAE8"/>
      <c r="HAF8"/>
      <c r="HAG8"/>
      <c r="HAH8"/>
      <c r="HAI8"/>
      <c r="HAJ8"/>
      <c r="HAK8"/>
      <c r="HAL8"/>
      <c r="HAM8"/>
      <c r="HAN8"/>
      <c r="HAO8"/>
      <c r="HAP8"/>
      <c r="HAQ8"/>
      <c r="HAR8"/>
      <c r="HAS8"/>
      <c r="HAT8"/>
      <c r="HAU8"/>
      <c r="HAV8"/>
      <c r="HAW8"/>
      <c r="HAX8"/>
      <c r="HAY8"/>
      <c r="HAZ8"/>
      <c r="HBA8"/>
      <c r="HBB8"/>
      <c r="HBC8"/>
      <c r="HBD8"/>
      <c r="HBE8"/>
      <c r="HBF8"/>
      <c r="HBG8"/>
      <c r="HBH8"/>
      <c r="HBI8"/>
      <c r="HBJ8"/>
      <c r="HBK8"/>
      <c r="HBL8"/>
      <c r="HBM8"/>
      <c r="HBN8"/>
      <c r="HBO8"/>
      <c r="HBP8"/>
      <c r="HBQ8"/>
      <c r="HBR8"/>
      <c r="HBS8"/>
      <c r="HBT8"/>
      <c r="HBU8"/>
      <c r="HBV8"/>
      <c r="HBW8"/>
      <c r="HBX8"/>
      <c r="HBY8"/>
      <c r="HBZ8"/>
      <c r="HCA8"/>
      <c r="HCB8"/>
      <c r="HCC8"/>
      <c r="HCD8"/>
      <c r="HCE8"/>
      <c r="HCF8"/>
      <c r="HCG8"/>
      <c r="HCH8"/>
      <c r="HCI8"/>
      <c r="HCJ8"/>
      <c r="HCK8"/>
      <c r="HCL8"/>
      <c r="HCM8"/>
      <c r="HCN8"/>
      <c r="HCO8"/>
      <c r="HCP8"/>
      <c r="HCQ8"/>
      <c r="HCR8"/>
      <c r="HCS8"/>
      <c r="HCT8"/>
      <c r="HCU8"/>
      <c r="HCV8"/>
      <c r="HCW8"/>
      <c r="HCX8"/>
      <c r="HCY8"/>
      <c r="HCZ8"/>
      <c r="HDA8"/>
      <c r="HDB8"/>
      <c r="HDC8"/>
      <c r="HDD8"/>
      <c r="HDE8"/>
      <c r="HDF8"/>
      <c r="HDG8"/>
      <c r="HDH8"/>
      <c r="HDI8"/>
      <c r="HDJ8"/>
      <c r="HDK8"/>
      <c r="HDL8"/>
      <c r="HDM8"/>
      <c r="HDN8"/>
      <c r="HDO8"/>
      <c r="HDP8"/>
      <c r="HDQ8"/>
      <c r="HDR8"/>
      <c r="HDS8"/>
      <c r="HDT8"/>
      <c r="HDU8"/>
      <c r="HDV8"/>
      <c r="HDW8"/>
      <c r="HDX8"/>
      <c r="HDY8"/>
      <c r="HDZ8"/>
      <c r="HEA8"/>
      <c r="HEB8"/>
      <c r="HEC8"/>
      <c r="HED8"/>
      <c r="HEE8"/>
      <c r="HEF8"/>
      <c r="HEG8"/>
      <c r="HEH8"/>
      <c r="HEI8"/>
      <c r="HEJ8"/>
      <c r="HEK8"/>
      <c r="HEL8"/>
      <c r="HEM8"/>
      <c r="HEN8"/>
      <c r="HEO8"/>
      <c r="HEP8"/>
      <c r="HEQ8"/>
      <c r="HER8"/>
      <c r="HES8"/>
      <c r="HET8"/>
      <c r="HEU8"/>
      <c r="HEV8"/>
      <c r="HEW8"/>
      <c r="HEX8"/>
      <c r="HEY8"/>
      <c r="HEZ8"/>
      <c r="HFA8"/>
      <c r="HFB8"/>
      <c r="HFC8"/>
      <c r="HFD8"/>
      <c r="HFE8"/>
      <c r="HFF8"/>
      <c r="HFG8"/>
      <c r="HFH8"/>
      <c r="HFI8"/>
      <c r="HFJ8"/>
      <c r="HFK8"/>
      <c r="HFL8"/>
      <c r="HFM8"/>
      <c r="HFN8"/>
      <c r="HFO8"/>
      <c r="HFP8"/>
      <c r="HFQ8"/>
      <c r="HFR8"/>
      <c r="HFS8"/>
      <c r="HFT8"/>
      <c r="HFU8"/>
      <c r="HFV8"/>
      <c r="HFW8"/>
      <c r="HFX8"/>
      <c r="HFY8"/>
      <c r="HFZ8"/>
      <c r="HGA8"/>
      <c r="HGB8"/>
      <c r="HGC8"/>
      <c r="HGD8"/>
      <c r="HGE8"/>
      <c r="HGF8"/>
      <c r="HGG8"/>
      <c r="HGH8"/>
      <c r="HGI8"/>
      <c r="HGJ8"/>
      <c r="HGK8"/>
      <c r="HGL8"/>
      <c r="HGM8"/>
      <c r="HGN8"/>
      <c r="HGO8"/>
      <c r="HGP8"/>
      <c r="HGQ8"/>
      <c r="HGR8"/>
      <c r="HGS8"/>
      <c r="HGT8"/>
      <c r="HGU8"/>
      <c r="HGV8"/>
      <c r="HGW8"/>
      <c r="HGX8"/>
      <c r="HGY8"/>
      <c r="HGZ8"/>
      <c r="HHA8"/>
      <c r="HHB8"/>
      <c r="HHC8"/>
      <c r="HHD8"/>
      <c r="HHE8"/>
      <c r="HHF8"/>
      <c r="HHG8"/>
      <c r="HHH8"/>
      <c r="HHI8"/>
      <c r="HHJ8"/>
      <c r="HHK8"/>
      <c r="HHL8"/>
      <c r="HHM8"/>
      <c r="HHN8"/>
      <c r="HHO8"/>
      <c r="HHP8"/>
      <c r="HHQ8"/>
      <c r="HHR8"/>
      <c r="HHS8"/>
      <c r="HHT8"/>
      <c r="HHU8"/>
      <c r="HHV8"/>
      <c r="HHW8"/>
      <c r="HHX8"/>
      <c r="HHY8"/>
      <c r="HHZ8"/>
      <c r="HIA8"/>
      <c r="HIB8"/>
      <c r="HIC8"/>
      <c r="HID8"/>
      <c r="HIE8"/>
      <c r="HIF8"/>
      <c r="HIG8"/>
      <c r="HIH8"/>
      <c r="HII8"/>
      <c r="HIJ8"/>
      <c r="HIK8"/>
      <c r="HIL8"/>
      <c r="HIM8"/>
      <c r="HIN8"/>
      <c r="HIO8"/>
      <c r="HIP8"/>
      <c r="HIQ8"/>
      <c r="HIR8"/>
      <c r="HIS8"/>
      <c r="HIT8"/>
      <c r="HIU8"/>
      <c r="HIV8"/>
      <c r="HIW8"/>
      <c r="HIX8"/>
      <c r="HIY8"/>
      <c r="HIZ8"/>
      <c r="HJA8"/>
      <c r="HJB8"/>
      <c r="HJC8"/>
      <c r="HJD8"/>
      <c r="HJE8"/>
      <c r="HJF8"/>
      <c r="HJG8"/>
      <c r="HJH8"/>
      <c r="HJI8"/>
      <c r="HJJ8"/>
      <c r="HJK8"/>
      <c r="HJL8"/>
      <c r="HJM8"/>
      <c r="HJN8"/>
      <c r="HJO8"/>
      <c r="HJP8"/>
      <c r="HJQ8"/>
      <c r="HJR8"/>
      <c r="HJS8"/>
      <c r="HJT8"/>
      <c r="HJU8"/>
      <c r="HJV8"/>
      <c r="HJW8"/>
      <c r="HJX8"/>
      <c r="HJY8"/>
      <c r="HJZ8"/>
      <c r="HKA8"/>
      <c r="HKB8"/>
      <c r="HKC8"/>
      <c r="HKD8"/>
      <c r="HKE8"/>
      <c r="HKF8"/>
      <c r="HKG8"/>
      <c r="HKH8"/>
      <c r="HKI8"/>
      <c r="HKJ8"/>
      <c r="HKK8"/>
      <c r="HKL8"/>
      <c r="HKM8"/>
      <c r="HKN8"/>
      <c r="HKO8"/>
      <c r="HKP8"/>
      <c r="HKQ8"/>
      <c r="HKR8"/>
      <c r="HKS8"/>
      <c r="HKT8"/>
      <c r="HKU8"/>
      <c r="HKV8"/>
      <c r="HKW8"/>
      <c r="HKX8"/>
      <c r="HKY8"/>
      <c r="HKZ8"/>
      <c r="HLA8"/>
      <c r="HLB8"/>
      <c r="HLC8"/>
      <c r="HLD8"/>
      <c r="HLE8"/>
      <c r="HLF8"/>
      <c r="HLG8"/>
      <c r="HLH8"/>
      <c r="HLI8"/>
      <c r="HLJ8"/>
      <c r="HLK8"/>
      <c r="HLL8"/>
      <c r="HLM8"/>
      <c r="HLN8"/>
      <c r="HLO8"/>
      <c r="HLP8"/>
      <c r="HLQ8"/>
      <c r="HLR8"/>
      <c r="HLS8"/>
      <c r="HLT8"/>
      <c r="HLU8"/>
      <c r="HLV8"/>
      <c r="HLW8"/>
      <c r="HLX8"/>
      <c r="HLY8"/>
      <c r="HLZ8"/>
      <c r="HMA8"/>
      <c r="HMB8"/>
      <c r="HMC8"/>
      <c r="HMD8"/>
      <c r="HME8"/>
      <c r="HMF8"/>
      <c r="HMG8"/>
      <c r="HMH8"/>
      <c r="HMI8"/>
      <c r="HMJ8"/>
      <c r="HMK8"/>
      <c r="HML8"/>
      <c r="HMM8"/>
      <c r="HMN8"/>
      <c r="HMO8"/>
      <c r="HMP8"/>
      <c r="HMQ8"/>
      <c r="HMR8"/>
      <c r="HMS8"/>
      <c r="HMT8"/>
      <c r="HMU8"/>
      <c r="HMV8"/>
      <c r="HMW8"/>
      <c r="HMX8"/>
      <c r="HMY8"/>
      <c r="HMZ8"/>
      <c r="HNA8"/>
      <c r="HNB8"/>
      <c r="HNC8"/>
      <c r="HND8"/>
      <c r="HNE8"/>
      <c r="HNF8"/>
      <c r="HNG8"/>
      <c r="HNH8"/>
      <c r="HNI8"/>
      <c r="HNJ8"/>
      <c r="HNK8"/>
      <c r="HNL8"/>
      <c r="HNM8"/>
      <c r="HNN8"/>
      <c r="HNO8"/>
      <c r="HNP8"/>
      <c r="HNQ8"/>
      <c r="HNR8"/>
      <c r="HNS8"/>
      <c r="HNT8"/>
      <c r="HNU8"/>
      <c r="HNV8"/>
      <c r="HNW8"/>
      <c r="HNX8"/>
      <c r="HNY8"/>
      <c r="HNZ8"/>
      <c r="HOA8"/>
      <c r="HOB8"/>
      <c r="HOC8"/>
      <c r="HOD8"/>
      <c r="HOE8"/>
      <c r="HOF8"/>
      <c r="HOG8"/>
      <c r="HOH8"/>
      <c r="HOI8"/>
      <c r="HOJ8"/>
      <c r="HOK8"/>
      <c r="HOL8"/>
      <c r="HOM8"/>
      <c r="HON8"/>
      <c r="HOO8"/>
      <c r="HOP8"/>
      <c r="HOQ8"/>
      <c r="HOR8"/>
      <c r="HOS8"/>
      <c r="HOT8"/>
      <c r="HOU8"/>
      <c r="HOV8"/>
      <c r="HOW8"/>
      <c r="HOX8"/>
      <c r="HOY8"/>
      <c r="HOZ8"/>
      <c r="HPA8"/>
      <c r="HPB8"/>
      <c r="HPC8"/>
      <c r="HPD8"/>
      <c r="HPE8"/>
      <c r="HPF8"/>
      <c r="HPG8"/>
      <c r="HPH8"/>
      <c r="HPI8"/>
      <c r="HPJ8"/>
      <c r="HPK8"/>
      <c r="HPL8"/>
      <c r="HPM8"/>
      <c r="HPN8"/>
      <c r="HPO8"/>
      <c r="HPP8"/>
      <c r="HPQ8"/>
      <c r="HPR8"/>
      <c r="HPS8"/>
      <c r="HPT8"/>
      <c r="HPU8"/>
      <c r="HPV8"/>
      <c r="HPW8"/>
      <c r="HPX8"/>
      <c r="HPY8"/>
      <c r="HPZ8"/>
      <c r="HQA8"/>
      <c r="HQB8"/>
      <c r="HQC8"/>
      <c r="HQD8"/>
      <c r="HQE8"/>
      <c r="HQF8"/>
      <c r="HQG8"/>
      <c r="HQH8"/>
      <c r="HQI8"/>
      <c r="HQJ8"/>
      <c r="HQK8"/>
      <c r="HQL8"/>
      <c r="HQM8"/>
      <c r="HQN8"/>
      <c r="HQO8"/>
      <c r="HQP8"/>
      <c r="HQQ8"/>
      <c r="HQR8"/>
      <c r="HQS8"/>
      <c r="HQT8"/>
      <c r="HQU8"/>
      <c r="HQV8"/>
      <c r="HQW8"/>
      <c r="HQX8"/>
      <c r="HQY8"/>
      <c r="HQZ8"/>
      <c r="HRA8"/>
      <c r="HRB8"/>
      <c r="HRC8"/>
      <c r="HRD8"/>
      <c r="HRE8"/>
      <c r="HRF8"/>
      <c r="HRG8"/>
      <c r="HRH8"/>
      <c r="HRI8"/>
      <c r="HRJ8"/>
      <c r="HRK8"/>
      <c r="HRL8"/>
      <c r="HRM8"/>
      <c r="HRN8"/>
      <c r="HRO8"/>
      <c r="HRP8"/>
      <c r="HRQ8"/>
      <c r="HRR8"/>
      <c r="HRS8"/>
      <c r="HRT8"/>
      <c r="HRU8"/>
      <c r="HRV8"/>
      <c r="HRW8"/>
      <c r="HRX8"/>
      <c r="HRY8"/>
      <c r="HRZ8"/>
      <c r="HSA8"/>
      <c r="HSB8"/>
      <c r="HSC8"/>
      <c r="HSD8"/>
      <c r="HSE8"/>
      <c r="HSF8"/>
      <c r="HSG8"/>
      <c r="HSH8"/>
      <c r="HSI8"/>
      <c r="HSJ8"/>
      <c r="HSK8"/>
      <c r="HSL8"/>
      <c r="HSM8"/>
      <c r="HSN8"/>
      <c r="HSO8"/>
      <c r="HSP8"/>
      <c r="HSQ8"/>
      <c r="HSR8"/>
      <c r="HSS8"/>
      <c r="HST8"/>
      <c r="HSU8"/>
      <c r="HSV8"/>
      <c r="HSW8"/>
      <c r="HSX8"/>
      <c r="HSY8"/>
      <c r="HSZ8"/>
      <c r="HTA8"/>
      <c r="HTB8"/>
      <c r="HTC8"/>
      <c r="HTD8"/>
      <c r="HTE8"/>
      <c r="HTF8"/>
      <c r="HTG8"/>
      <c r="HTH8"/>
      <c r="HTI8"/>
      <c r="HTJ8"/>
      <c r="HTK8"/>
      <c r="HTL8"/>
      <c r="HTM8"/>
      <c r="HTN8"/>
      <c r="HTO8"/>
      <c r="HTP8"/>
      <c r="HTQ8"/>
      <c r="HTR8"/>
      <c r="HTS8"/>
      <c r="HTT8"/>
      <c r="HTU8"/>
      <c r="HTV8"/>
      <c r="HTW8"/>
      <c r="HTX8"/>
      <c r="HTY8"/>
      <c r="HTZ8"/>
      <c r="HUA8"/>
      <c r="HUB8"/>
      <c r="HUC8"/>
      <c r="HUD8"/>
      <c r="HUE8"/>
      <c r="HUF8"/>
      <c r="HUG8"/>
      <c r="HUH8"/>
      <c r="HUI8"/>
      <c r="HUJ8"/>
      <c r="HUK8"/>
      <c r="HUL8"/>
      <c r="HUM8"/>
      <c r="HUN8"/>
      <c r="HUO8"/>
      <c r="HUP8"/>
      <c r="HUQ8"/>
      <c r="HUR8"/>
      <c r="HUS8"/>
      <c r="HUT8"/>
      <c r="HUU8"/>
      <c r="HUV8"/>
      <c r="HUW8"/>
      <c r="HUX8"/>
      <c r="HUY8"/>
      <c r="HUZ8"/>
      <c r="HVA8"/>
      <c r="HVB8"/>
      <c r="HVC8"/>
      <c r="HVD8"/>
      <c r="HVE8"/>
      <c r="HVF8"/>
      <c r="HVG8"/>
      <c r="HVH8"/>
      <c r="HVI8"/>
      <c r="HVJ8"/>
      <c r="HVK8"/>
      <c r="HVL8"/>
      <c r="HVM8"/>
      <c r="HVN8"/>
      <c r="HVO8"/>
      <c r="HVP8"/>
      <c r="HVQ8"/>
      <c r="HVR8"/>
      <c r="HVS8"/>
      <c r="HVT8"/>
      <c r="HVU8"/>
      <c r="HVV8"/>
      <c r="HVW8"/>
      <c r="HVX8"/>
      <c r="HVY8"/>
      <c r="HVZ8"/>
      <c r="HWA8"/>
      <c r="HWB8"/>
      <c r="HWC8"/>
      <c r="HWD8"/>
      <c r="HWE8"/>
      <c r="HWF8"/>
      <c r="HWG8"/>
      <c r="HWH8"/>
      <c r="HWI8"/>
      <c r="HWJ8"/>
      <c r="HWK8"/>
      <c r="HWL8"/>
      <c r="HWM8"/>
      <c r="HWN8"/>
      <c r="HWO8"/>
      <c r="HWP8"/>
      <c r="HWQ8"/>
      <c r="HWR8"/>
      <c r="HWS8"/>
      <c r="HWT8"/>
      <c r="HWU8"/>
      <c r="HWV8"/>
      <c r="HWW8"/>
      <c r="HWX8"/>
      <c r="HWY8"/>
      <c r="HWZ8"/>
      <c r="HXA8"/>
      <c r="HXB8"/>
      <c r="HXC8"/>
      <c r="HXD8"/>
      <c r="HXE8"/>
      <c r="HXF8"/>
      <c r="HXG8"/>
      <c r="HXH8"/>
      <c r="HXI8"/>
      <c r="HXJ8"/>
      <c r="HXK8"/>
      <c r="HXL8"/>
      <c r="HXM8"/>
      <c r="HXN8"/>
      <c r="HXO8"/>
      <c r="HXP8"/>
      <c r="HXQ8"/>
      <c r="HXR8"/>
      <c r="HXS8"/>
      <c r="HXT8"/>
      <c r="HXU8"/>
      <c r="HXV8"/>
      <c r="HXW8"/>
      <c r="HXX8"/>
      <c r="HXY8"/>
      <c r="HXZ8"/>
      <c r="HYA8"/>
      <c r="HYB8"/>
      <c r="HYC8"/>
      <c r="HYD8"/>
      <c r="HYE8"/>
      <c r="HYF8"/>
      <c r="HYG8"/>
      <c r="HYH8"/>
      <c r="HYI8"/>
      <c r="HYJ8"/>
      <c r="HYK8"/>
      <c r="HYL8"/>
      <c r="HYM8"/>
      <c r="HYN8"/>
      <c r="HYO8"/>
      <c r="HYP8"/>
      <c r="HYQ8"/>
      <c r="HYR8"/>
      <c r="HYS8"/>
      <c r="HYT8"/>
      <c r="HYU8"/>
      <c r="HYV8"/>
      <c r="HYW8"/>
      <c r="HYX8"/>
      <c r="HYY8"/>
      <c r="HYZ8"/>
      <c r="HZA8"/>
      <c r="HZB8"/>
      <c r="HZC8"/>
      <c r="HZD8"/>
      <c r="HZE8"/>
      <c r="HZF8"/>
      <c r="HZG8"/>
      <c r="HZH8"/>
      <c r="HZI8"/>
      <c r="HZJ8"/>
      <c r="HZK8"/>
      <c r="HZL8"/>
      <c r="HZM8"/>
      <c r="HZN8"/>
      <c r="HZO8"/>
      <c r="HZP8"/>
      <c r="HZQ8"/>
      <c r="HZR8"/>
      <c r="HZS8"/>
      <c r="HZT8"/>
      <c r="HZU8"/>
      <c r="HZV8"/>
      <c r="HZW8"/>
      <c r="HZX8"/>
      <c r="HZY8"/>
      <c r="HZZ8"/>
      <c r="IAA8"/>
      <c r="IAB8"/>
      <c r="IAC8"/>
      <c r="IAD8"/>
      <c r="IAE8"/>
      <c r="IAF8"/>
      <c r="IAG8"/>
      <c r="IAH8"/>
      <c r="IAI8"/>
      <c r="IAJ8"/>
      <c r="IAK8"/>
      <c r="IAL8"/>
      <c r="IAM8"/>
      <c r="IAN8"/>
      <c r="IAO8"/>
      <c r="IAP8"/>
      <c r="IAQ8"/>
      <c r="IAR8"/>
      <c r="IAS8"/>
      <c r="IAT8"/>
      <c r="IAU8"/>
      <c r="IAV8"/>
      <c r="IAW8"/>
      <c r="IAX8"/>
      <c r="IAY8"/>
      <c r="IAZ8"/>
      <c r="IBA8"/>
      <c r="IBB8"/>
      <c r="IBC8"/>
      <c r="IBD8"/>
      <c r="IBE8"/>
      <c r="IBF8"/>
      <c r="IBG8"/>
      <c r="IBH8"/>
      <c r="IBI8"/>
      <c r="IBJ8"/>
      <c r="IBK8"/>
      <c r="IBL8"/>
      <c r="IBM8"/>
      <c r="IBN8"/>
      <c r="IBO8"/>
      <c r="IBP8"/>
      <c r="IBQ8"/>
      <c r="IBR8"/>
      <c r="IBS8"/>
      <c r="IBT8"/>
      <c r="IBU8"/>
      <c r="IBV8"/>
      <c r="IBW8"/>
      <c r="IBX8"/>
      <c r="IBY8"/>
      <c r="IBZ8"/>
      <c r="ICA8"/>
      <c r="ICB8"/>
      <c r="ICC8"/>
      <c r="ICD8"/>
      <c r="ICE8"/>
      <c r="ICF8"/>
      <c r="ICG8"/>
      <c r="ICH8"/>
      <c r="ICI8"/>
      <c r="ICJ8"/>
      <c r="ICK8"/>
      <c r="ICL8"/>
      <c r="ICM8"/>
      <c r="ICN8"/>
      <c r="ICO8"/>
      <c r="ICP8"/>
      <c r="ICQ8"/>
      <c r="ICR8"/>
      <c r="ICS8"/>
      <c r="ICT8"/>
      <c r="ICU8"/>
      <c r="ICV8"/>
      <c r="ICW8"/>
      <c r="ICX8"/>
      <c r="ICY8"/>
      <c r="ICZ8"/>
      <c r="IDA8"/>
      <c r="IDB8"/>
      <c r="IDC8"/>
      <c r="IDD8"/>
      <c r="IDE8"/>
      <c r="IDF8"/>
      <c r="IDG8"/>
      <c r="IDH8"/>
      <c r="IDI8"/>
      <c r="IDJ8"/>
      <c r="IDK8"/>
      <c r="IDL8"/>
      <c r="IDM8"/>
      <c r="IDN8"/>
      <c r="IDO8"/>
      <c r="IDP8"/>
      <c r="IDQ8"/>
      <c r="IDR8"/>
      <c r="IDS8"/>
      <c r="IDT8"/>
      <c r="IDU8"/>
      <c r="IDV8"/>
      <c r="IDW8"/>
      <c r="IDX8"/>
      <c r="IDY8"/>
      <c r="IDZ8"/>
      <c r="IEA8"/>
      <c r="IEB8"/>
      <c r="IEC8"/>
      <c r="IED8"/>
      <c r="IEE8"/>
      <c r="IEF8"/>
      <c r="IEG8"/>
      <c r="IEH8"/>
      <c r="IEI8"/>
      <c r="IEJ8"/>
      <c r="IEK8"/>
      <c r="IEL8"/>
      <c r="IEM8"/>
      <c r="IEN8"/>
      <c r="IEO8"/>
      <c r="IEP8"/>
      <c r="IEQ8"/>
      <c r="IER8"/>
      <c r="IES8"/>
      <c r="IET8"/>
      <c r="IEU8"/>
      <c r="IEV8"/>
      <c r="IEW8"/>
      <c r="IEX8"/>
      <c r="IEY8"/>
      <c r="IEZ8"/>
      <c r="IFA8"/>
      <c r="IFB8"/>
      <c r="IFC8"/>
      <c r="IFD8"/>
      <c r="IFE8"/>
      <c r="IFF8"/>
      <c r="IFG8"/>
      <c r="IFH8"/>
      <c r="IFI8"/>
      <c r="IFJ8"/>
      <c r="IFK8"/>
      <c r="IFL8"/>
      <c r="IFM8"/>
      <c r="IFN8"/>
      <c r="IFO8"/>
      <c r="IFP8"/>
      <c r="IFQ8"/>
      <c r="IFR8"/>
      <c r="IFS8"/>
      <c r="IFT8"/>
      <c r="IFU8"/>
      <c r="IFV8"/>
      <c r="IFW8"/>
      <c r="IFX8"/>
      <c r="IFY8"/>
      <c r="IFZ8"/>
      <c r="IGA8"/>
      <c r="IGB8"/>
      <c r="IGC8"/>
      <c r="IGD8"/>
      <c r="IGE8"/>
      <c r="IGF8"/>
      <c r="IGG8"/>
      <c r="IGH8"/>
      <c r="IGI8"/>
      <c r="IGJ8"/>
      <c r="IGK8"/>
      <c r="IGL8"/>
      <c r="IGM8"/>
      <c r="IGN8"/>
      <c r="IGO8"/>
      <c r="IGP8"/>
      <c r="IGQ8"/>
      <c r="IGR8"/>
      <c r="IGS8"/>
      <c r="IGT8"/>
      <c r="IGU8"/>
      <c r="IGV8"/>
      <c r="IGW8"/>
      <c r="IGX8"/>
      <c r="IGY8"/>
      <c r="IGZ8"/>
      <c r="IHA8"/>
      <c r="IHB8"/>
      <c r="IHC8"/>
      <c r="IHD8"/>
      <c r="IHE8"/>
      <c r="IHF8"/>
      <c r="IHG8"/>
      <c r="IHH8"/>
      <c r="IHI8"/>
      <c r="IHJ8"/>
      <c r="IHK8"/>
      <c r="IHL8"/>
      <c r="IHM8"/>
      <c r="IHN8"/>
      <c r="IHO8"/>
      <c r="IHP8"/>
      <c r="IHQ8"/>
      <c r="IHR8"/>
      <c r="IHS8"/>
      <c r="IHT8"/>
      <c r="IHU8"/>
      <c r="IHV8"/>
      <c r="IHW8"/>
      <c r="IHX8"/>
      <c r="IHY8"/>
      <c r="IHZ8"/>
      <c r="IIA8"/>
      <c r="IIB8"/>
      <c r="IIC8"/>
      <c r="IID8"/>
      <c r="IIE8"/>
      <c r="IIF8"/>
      <c r="IIG8"/>
      <c r="IIH8"/>
      <c r="III8"/>
      <c r="IIJ8"/>
      <c r="IIK8"/>
      <c r="IIL8"/>
      <c r="IIM8"/>
      <c r="IIN8"/>
      <c r="IIO8"/>
      <c r="IIP8"/>
      <c r="IIQ8"/>
      <c r="IIR8"/>
      <c r="IIS8"/>
      <c r="IIT8"/>
      <c r="IIU8"/>
      <c r="IIV8"/>
      <c r="IIW8"/>
      <c r="IIX8"/>
      <c r="IIY8"/>
      <c r="IIZ8"/>
      <c r="IJA8"/>
      <c r="IJB8"/>
      <c r="IJC8"/>
      <c r="IJD8"/>
      <c r="IJE8"/>
      <c r="IJF8"/>
      <c r="IJG8"/>
      <c r="IJH8"/>
      <c r="IJI8"/>
      <c r="IJJ8"/>
      <c r="IJK8"/>
      <c r="IJL8"/>
      <c r="IJM8"/>
      <c r="IJN8"/>
      <c r="IJO8"/>
      <c r="IJP8"/>
      <c r="IJQ8"/>
      <c r="IJR8"/>
      <c r="IJS8"/>
      <c r="IJT8"/>
      <c r="IJU8"/>
      <c r="IJV8"/>
      <c r="IJW8"/>
      <c r="IJX8"/>
      <c r="IJY8"/>
      <c r="IJZ8"/>
      <c r="IKA8"/>
      <c r="IKB8"/>
      <c r="IKC8"/>
      <c r="IKD8"/>
      <c r="IKE8"/>
      <c r="IKF8"/>
      <c r="IKG8"/>
      <c r="IKH8"/>
      <c r="IKI8"/>
      <c r="IKJ8"/>
      <c r="IKK8"/>
      <c r="IKL8"/>
      <c r="IKM8"/>
      <c r="IKN8"/>
      <c r="IKO8"/>
      <c r="IKP8"/>
      <c r="IKQ8"/>
      <c r="IKR8"/>
      <c r="IKS8"/>
      <c r="IKT8"/>
      <c r="IKU8"/>
      <c r="IKV8"/>
      <c r="IKW8"/>
      <c r="IKX8"/>
      <c r="IKY8"/>
      <c r="IKZ8"/>
      <c r="ILA8"/>
      <c r="ILB8"/>
      <c r="ILC8"/>
      <c r="ILD8"/>
      <c r="ILE8"/>
      <c r="ILF8"/>
      <c r="ILG8"/>
      <c r="ILH8"/>
      <c r="ILI8"/>
      <c r="ILJ8"/>
      <c r="ILK8"/>
      <c r="ILL8"/>
      <c r="ILM8"/>
      <c r="ILN8"/>
      <c r="ILO8"/>
      <c r="ILP8"/>
      <c r="ILQ8"/>
      <c r="ILR8"/>
      <c r="ILS8"/>
      <c r="ILT8"/>
      <c r="ILU8"/>
      <c r="ILV8"/>
      <c r="ILW8"/>
      <c r="ILX8"/>
      <c r="ILY8"/>
      <c r="ILZ8"/>
      <c r="IMA8"/>
      <c r="IMB8"/>
      <c r="IMC8"/>
      <c r="IMD8"/>
      <c r="IME8"/>
      <c r="IMF8"/>
      <c r="IMG8"/>
      <c r="IMH8"/>
      <c r="IMI8"/>
      <c r="IMJ8"/>
      <c r="IMK8"/>
      <c r="IML8"/>
      <c r="IMM8"/>
      <c r="IMN8"/>
      <c r="IMO8"/>
      <c r="IMP8"/>
      <c r="IMQ8"/>
      <c r="IMR8"/>
      <c r="IMS8"/>
      <c r="IMT8"/>
      <c r="IMU8"/>
      <c r="IMV8"/>
      <c r="IMW8"/>
      <c r="IMX8"/>
      <c r="IMY8"/>
      <c r="IMZ8"/>
      <c r="INA8"/>
      <c r="INB8"/>
      <c r="INC8"/>
      <c r="IND8"/>
      <c r="INE8"/>
      <c r="INF8"/>
      <c r="ING8"/>
      <c r="INH8"/>
      <c r="INI8"/>
      <c r="INJ8"/>
      <c r="INK8"/>
      <c r="INL8"/>
      <c r="INM8"/>
      <c r="INN8"/>
      <c r="INO8"/>
      <c r="INP8"/>
      <c r="INQ8"/>
      <c r="INR8"/>
      <c r="INS8"/>
      <c r="INT8"/>
      <c r="INU8"/>
      <c r="INV8"/>
      <c r="INW8"/>
      <c r="INX8"/>
      <c r="INY8"/>
      <c r="INZ8"/>
      <c r="IOA8"/>
      <c r="IOB8"/>
      <c r="IOC8"/>
      <c r="IOD8"/>
      <c r="IOE8"/>
      <c r="IOF8"/>
      <c r="IOG8"/>
      <c r="IOH8"/>
      <c r="IOI8"/>
      <c r="IOJ8"/>
      <c r="IOK8"/>
      <c r="IOL8"/>
      <c r="IOM8"/>
      <c r="ION8"/>
      <c r="IOO8"/>
      <c r="IOP8"/>
      <c r="IOQ8"/>
      <c r="IOR8"/>
      <c r="IOS8"/>
      <c r="IOT8"/>
      <c r="IOU8"/>
      <c r="IOV8"/>
      <c r="IOW8"/>
      <c r="IOX8"/>
      <c r="IOY8"/>
      <c r="IOZ8"/>
      <c r="IPA8"/>
      <c r="IPB8"/>
      <c r="IPC8"/>
      <c r="IPD8"/>
      <c r="IPE8"/>
      <c r="IPF8"/>
      <c r="IPG8"/>
      <c r="IPH8"/>
      <c r="IPI8"/>
      <c r="IPJ8"/>
      <c r="IPK8"/>
      <c r="IPL8"/>
      <c r="IPM8"/>
      <c r="IPN8"/>
      <c r="IPO8"/>
      <c r="IPP8"/>
      <c r="IPQ8"/>
      <c r="IPR8"/>
      <c r="IPS8"/>
      <c r="IPT8"/>
      <c r="IPU8"/>
      <c r="IPV8"/>
      <c r="IPW8"/>
      <c r="IPX8"/>
      <c r="IPY8"/>
      <c r="IPZ8"/>
      <c r="IQA8"/>
      <c r="IQB8"/>
      <c r="IQC8"/>
      <c r="IQD8"/>
      <c r="IQE8"/>
      <c r="IQF8"/>
      <c r="IQG8"/>
      <c r="IQH8"/>
      <c r="IQI8"/>
      <c r="IQJ8"/>
      <c r="IQK8"/>
      <c r="IQL8"/>
      <c r="IQM8"/>
      <c r="IQN8"/>
      <c r="IQO8"/>
      <c r="IQP8"/>
      <c r="IQQ8"/>
      <c r="IQR8"/>
      <c r="IQS8"/>
      <c r="IQT8"/>
      <c r="IQU8"/>
      <c r="IQV8"/>
      <c r="IQW8"/>
      <c r="IQX8"/>
      <c r="IQY8"/>
      <c r="IQZ8"/>
      <c r="IRA8"/>
      <c r="IRB8"/>
      <c r="IRC8"/>
      <c r="IRD8"/>
      <c r="IRE8"/>
      <c r="IRF8"/>
      <c r="IRG8"/>
      <c r="IRH8"/>
      <c r="IRI8"/>
      <c r="IRJ8"/>
      <c r="IRK8"/>
      <c r="IRL8"/>
      <c r="IRM8"/>
      <c r="IRN8"/>
      <c r="IRO8"/>
      <c r="IRP8"/>
      <c r="IRQ8"/>
      <c r="IRR8"/>
      <c r="IRS8"/>
      <c r="IRT8"/>
      <c r="IRU8"/>
      <c r="IRV8"/>
      <c r="IRW8"/>
      <c r="IRX8"/>
      <c r="IRY8"/>
      <c r="IRZ8"/>
      <c r="ISA8"/>
      <c r="ISB8"/>
      <c r="ISC8"/>
      <c r="ISD8"/>
      <c r="ISE8"/>
      <c r="ISF8"/>
      <c r="ISG8"/>
      <c r="ISH8"/>
      <c r="ISI8"/>
      <c r="ISJ8"/>
      <c r="ISK8"/>
      <c r="ISL8"/>
      <c r="ISM8"/>
      <c r="ISN8"/>
      <c r="ISO8"/>
      <c r="ISP8"/>
      <c r="ISQ8"/>
      <c r="ISR8"/>
      <c r="ISS8"/>
      <c r="IST8"/>
      <c r="ISU8"/>
      <c r="ISV8"/>
      <c r="ISW8"/>
      <c r="ISX8"/>
      <c r="ISY8"/>
      <c r="ISZ8"/>
      <c r="ITA8"/>
      <c r="ITB8"/>
      <c r="ITC8"/>
      <c r="ITD8"/>
      <c r="ITE8"/>
      <c r="ITF8"/>
      <c r="ITG8"/>
      <c r="ITH8"/>
      <c r="ITI8"/>
      <c r="ITJ8"/>
      <c r="ITK8"/>
      <c r="ITL8"/>
      <c r="ITM8"/>
      <c r="ITN8"/>
      <c r="ITO8"/>
      <c r="ITP8"/>
      <c r="ITQ8"/>
      <c r="ITR8"/>
      <c r="ITS8"/>
      <c r="ITT8"/>
      <c r="ITU8"/>
      <c r="ITV8"/>
      <c r="ITW8"/>
      <c r="ITX8"/>
      <c r="ITY8"/>
      <c r="ITZ8"/>
      <c r="IUA8"/>
      <c r="IUB8"/>
      <c r="IUC8"/>
      <c r="IUD8"/>
      <c r="IUE8"/>
      <c r="IUF8"/>
      <c r="IUG8"/>
      <c r="IUH8"/>
      <c r="IUI8"/>
      <c r="IUJ8"/>
      <c r="IUK8"/>
      <c r="IUL8"/>
      <c r="IUM8"/>
      <c r="IUN8"/>
      <c r="IUO8"/>
      <c r="IUP8"/>
      <c r="IUQ8"/>
      <c r="IUR8"/>
      <c r="IUS8"/>
      <c r="IUT8"/>
      <c r="IUU8"/>
      <c r="IUV8"/>
      <c r="IUW8"/>
      <c r="IUX8"/>
      <c r="IUY8"/>
      <c r="IUZ8"/>
      <c r="IVA8"/>
      <c r="IVB8"/>
      <c r="IVC8"/>
      <c r="IVD8"/>
      <c r="IVE8"/>
      <c r="IVF8"/>
      <c r="IVG8"/>
      <c r="IVH8"/>
      <c r="IVI8"/>
      <c r="IVJ8"/>
      <c r="IVK8"/>
      <c r="IVL8"/>
      <c r="IVM8"/>
      <c r="IVN8"/>
      <c r="IVO8"/>
      <c r="IVP8"/>
      <c r="IVQ8"/>
      <c r="IVR8"/>
      <c r="IVS8"/>
      <c r="IVT8"/>
      <c r="IVU8"/>
      <c r="IVV8"/>
      <c r="IVW8"/>
      <c r="IVX8"/>
      <c r="IVY8"/>
      <c r="IVZ8"/>
      <c r="IWA8"/>
      <c r="IWB8"/>
      <c r="IWC8"/>
      <c r="IWD8"/>
      <c r="IWE8"/>
      <c r="IWF8"/>
      <c r="IWG8"/>
      <c r="IWH8"/>
      <c r="IWI8"/>
      <c r="IWJ8"/>
      <c r="IWK8"/>
      <c r="IWL8"/>
      <c r="IWM8"/>
      <c r="IWN8"/>
      <c r="IWO8"/>
      <c r="IWP8"/>
      <c r="IWQ8"/>
      <c r="IWR8"/>
      <c r="IWS8"/>
      <c r="IWT8"/>
      <c r="IWU8"/>
      <c r="IWV8"/>
      <c r="IWW8"/>
      <c r="IWX8"/>
      <c r="IWY8"/>
      <c r="IWZ8"/>
      <c r="IXA8"/>
      <c r="IXB8"/>
      <c r="IXC8"/>
      <c r="IXD8"/>
      <c r="IXE8"/>
      <c r="IXF8"/>
      <c r="IXG8"/>
      <c r="IXH8"/>
      <c r="IXI8"/>
      <c r="IXJ8"/>
      <c r="IXK8"/>
      <c r="IXL8"/>
      <c r="IXM8"/>
      <c r="IXN8"/>
      <c r="IXO8"/>
      <c r="IXP8"/>
      <c r="IXQ8"/>
      <c r="IXR8"/>
      <c r="IXS8"/>
      <c r="IXT8"/>
      <c r="IXU8"/>
      <c r="IXV8"/>
      <c r="IXW8"/>
      <c r="IXX8"/>
      <c r="IXY8"/>
      <c r="IXZ8"/>
      <c r="IYA8"/>
      <c r="IYB8"/>
      <c r="IYC8"/>
      <c r="IYD8"/>
      <c r="IYE8"/>
      <c r="IYF8"/>
      <c r="IYG8"/>
      <c r="IYH8"/>
      <c r="IYI8"/>
      <c r="IYJ8"/>
      <c r="IYK8"/>
      <c r="IYL8"/>
      <c r="IYM8"/>
      <c r="IYN8"/>
      <c r="IYO8"/>
      <c r="IYP8"/>
      <c r="IYQ8"/>
      <c r="IYR8"/>
      <c r="IYS8"/>
      <c r="IYT8"/>
      <c r="IYU8"/>
      <c r="IYV8"/>
      <c r="IYW8"/>
      <c r="IYX8"/>
      <c r="IYY8"/>
      <c r="IYZ8"/>
      <c r="IZA8"/>
      <c r="IZB8"/>
      <c r="IZC8"/>
      <c r="IZD8"/>
      <c r="IZE8"/>
      <c r="IZF8"/>
      <c r="IZG8"/>
      <c r="IZH8"/>
      <c r="IZI8"/>
      <c r="IZJ8"/>
      <c r="IZK8"/>
      <c r="IZL8"/>
      <c r="IZM8"/>
      <c r="IZN8"/>
      <c r="IZO8"/>
      <c r="IZP8"/>
      <c r="IZQ8"/>
      <c r="IZR8"/>
      <c r="IZS8"/>
      <c r="IZT8"/>
      <c r="IZU8"/>
      <c r="IZV8"/>
      <c r="IZW8"/>
      <c r="IZX8"/>
      <c r="IZY8"/>
      <c r="IZZ8"/>
      <c r="JAA8"/>
      <c r="JAB8"/>
      <c r="JAC8"/>
      <c r="JAD8"/>
      <c r="JAE8"/>
      <c r="JAF8"/>
      <c r="JAG8"/>
      <c r="JAH8"/>
      <c r="JAI8"/>
      <c r="JAJ8"/>
      <c r="JAK8"/>
      <c r="JAL8"/>
      <c r="JAM8"/>
      <c r="JAN8"/>
      <c r="JAO8"/>
      <c r="JAP8"/>
      <c r="JAQ8"/>
      <c r="JAR8"/>
      <c r="JAS8"/>
      <c r="JAT8"/>
      <c r="JAU8"/>
      <c r="JAV8"/>
      <c r="JAW8"/>
      <c r="JAX8"/>
      <c r="JAY8"/>
      <c r="JAZ8"/>
      <c r="JBA8"/>
      <c r="JBB8"/>
      <c r="JBC8"/>
      <c r="JBD8"/>
      <c r="JBE8"/>
      <c r="JBF8"/>
      <c r="JBG8"/>
      <c r="JBH8"/>
      <c r="JBI8"/>
      <c r="JBJ8"/>
      <c r="JBK8"/>
      <c r="JBL8"/>
      <c r="JBM8"/>
      <c r="JBN8"/>
      <c r="JBO8"/>
      <c r="JBP8"/>
      <c r="JBQ8"/>
      <c r="JBR8"/>
      <c r="JBS8"/>
      <c r="JBT8"/>
      <c r="JBU8"/>
      <c r="JBV8"/>
      <c r="JBW8"/>
      <c r="JBX8"/>
      <c r="JBY8"/>
      <c r="JBZ8"/>
      <c r="JCA8"/>
      <c r="JCB8"/>
      <c r="JCC8"/>
      <c r="JCD8"/>
      <c r="JCE8"/>
      <c r="JCF8"/>
      <c r="JCG8"/>
      <c r="JCH8"/>
      <c r="JCI8"/>
      <c r="JCJ8"/>
      <c r="JCK8"/>
      <c r="JCL8"/>
      <c r="JCM8"/>
      <c r="JCN8"/>
      <c r="JCO8"/>
      <c r="JCP8"/>
      <c r="JCQ8"/>
      <c r="JCR8"/>
      <c r="JCS8"/>
      <c r="JCT8"/>
      <c r="JCU8"/>
      <c r="JCV8"/>
      <c r="JCW8"/>
      <c r="JCX8"/>
      <c r="JCY8"/>
      <c r="JCZ8"/>
      <c r="JDA8"/>
      <c r="JDB8"/>
      <c r="JDC8"/>
      <c r="JDD8"/>
      <c r="JDE8"/>
      <c r="JDF8"/>
      <c r="JDG8"/>
      <c r="JDH8"/>
      <c r="JDI8"/>
      <c r="JDJ8"/>
      <c r="JDK8"/>
      <c r="JDL8"/>
      <c r="JDM8"/>
      <c r="JDN8"/>
      <c r="JDO8"/>
      <c r="JDP8"/>
      <c r="JDQ8"/>
      <c r="JDR8"/>
      <c r="JDS8"/>
      <c r="JDT8"/>
      <c r="JDU8"/>
      <c r="JDV8"/>
      <c r="JDW8"/>
      <c r="JDX8"/>
      <c r="JDY8"/>
      <c r="JDZ8"/>
      <c r="JEA8"/>
      <c r="JEB8"/>
      <c r="JEC8"/>
      <c r="JED8"/>
      <c r="JEE8"/>
      <c r="JEF8"/>
      <c r="JEG8"/>
      <c r="JEH8"/>
      <c r="JEI8"/>
      <c r="JEJ8"/>
      <c r="JEK8"/>
      <c r="JEL8"/>
      <c r="JEM8"/>
      <c r="JEN8"/>
      <c r="JEO8"/>
      <c r="JEP8"/>
      <c r="JEQ8"/>
      <c r="JER8"/>
      <c r="JES8"/>
      <c r="JET8"/>
      <c r="JEU8"/>
      <c r="JEV8"/>
      <c r="JEW8"/>
      <c r="JEX8"/>
      <c r="JEY8"/>
      <c r="JEZ8"/>
      <c r="JFA8"/>
      <c r="JFB8"/>
      <c r="JFC8"/>
      <c r="JFD8"/>
      <c r="JFE8"/>
      <c r="JFF8"/>
      <c r="JFG8"/>
      <c r="JFH8"/>
      <c r="JFI8"/>
      <c r="JFJ8"/>
      <c r="JFK8"/>
      <c r="JFL8"/>
      <c r="JFM8"/>
      <c r="JFN8"/>
      <c r="JFO8"/>
      <c r="JFP8"/>
      <c r="JFQ8"/>
      <c r="JFR8"/>
      <c r="JFS8"/>
      <c r="JFT8"/>
      <c r="JFU8"/>
      <c r="JFV8"/>
      <c r="JFW8"/>
      <c r="JFX8"/>
      <c r="JFY8"/>
      <c r="JFZ8"/>
      <c r="JGA8"/>
      <c r="JGB8"/>
      <c r="JGC8"/>
      <c r="JGD8"/>
      <c r="JGE8"/>
      <c r="JGF8"/>
      <c r="JGG8"/>
      <c r="JGH8"/>
      <c r="JGI8"/>
      <c r="JGJ8"/>
      <c r="JGK8"/>
      <c r="JGL8"/>
      <c r="JGM8"/>
      <c r="JGN8"/>
      <c r="JGO8"/>
      <c r="JGP8"/>
      <c r="JGQ8"/>
      <c r="JGR8"/>
      <c r="JGS8"/>
      <c r="JGT8"/>
      <c r="JGU8"/>
      <c r="JGV8"/>
      <c r="JGW8"/>
      <c r="JGX8"/>
      <c r="JGY8"/>
      <c r="JGZ8"/>
      <c r="JHA8"/>
      <c r="JHB8"/>
      <c r="JHC8"/>
      <c r="JHD8"/>
      <c r="JHE8"/>
      <c r="JHF8"/>
      <c r="JHG8"/>
      <c r="JHH8"/>
      <c r="JHI8"/>
      <c r="JHJ8"/>
      <c r="JHK8"/>
      <c r="JHL8"/>
      <c r="JHM8"/>
      <c r="JHN8"/>
      <c r="JHO8"/>
      <c r="JHP8"/>
      <c r="JHQ8"/>
      <c r="JHR8"/>
      <c r="JHS8"/>
      <c r="JHT8"/>
      <c r="JHU8"/>
      <c r="JHV8"/>
      <c r="JHW8"/>
      <c r="JHX8"/>
      <c r="JHY8"/>
      <c r="JHZ8"/>
      <c r="JIA8"/>
      <c r="JIB8"/>
      <c r="JIC8"/>
      <c r="JID8"/>
      <c r="JIE8"/>
      <c r="JIF8"/>
      <c r="JIG8"/>
      <c r="JIH8"/>
      <c r="JII8"/>
      <c r="JIJ8"/>
      <c r="JIK8"/>
      <c r="JIL8"/>
      <c r="JIM8"/>
      <c r="JIN8"/>
      <c r="JIO8"/>
      <c r="JIP8"/>
      <c r="JIQ8"/>
      <c r="JIR8"/>
      <c r="JIS8"/>
      <c r="JIT8"/>
      <c r="JIU8"/>
      <c r="JIV8"/>
      <c r="JIW8"/>
      <c r="JIX8"/>
      <c r="JIY8"/>
      <c r="JIZ8"/>
      <c r="JJA8"/>
      <c r="JJB8"/>
      <c r="JJC8"/>
      <c r="JJD8"/>
      <c r="JJE8"/>
      <c r="JJF8"/>
      <c r="JJG8"/>
      <c r="JJH8"/>
      <c r="JJI8"/>
      <c r="JJJ8"/>
      <c r="JJK8"/>
      <c r="JJL8"/>
      <c r="JJM8"/>
      <c r="JJN8"/>
      <c r="JJO8"/>
      <c r="JJP8"/>
      <c r="JJQ8"/>
      <c r="JJR8"/>
      <c r="JJS8"/>
      <c r="JJT8"/>
      <c r="JJU8"/>
      <c r="JJV8"/>
      <c r="JJW8"/>
      <c r="JJX8"/>
      <c r="JJY8"/>
      <c r="JJZ8"/>
      <c r="JKA8"/>
      <c r="JKB8"/>
      <c r="JKC8"/>
      <c r="JKD8"/>
      <c r="JKE8"/>
      <c r="JKF8"/>
      <c r="JKG8"/>
      <c r="JKH8"/>
      <c r="JKI8"/>
      <c r="JKJ8"/>
      <c r="JKK8"/>
      <c r="JKL8"/>
      <c r="JKM8"/>
      <c r="JKN8"/>
      <c r="JKO8"/>
      <c r="JKP8"/>
      <c r="JKQ8"/>
      <c r="JKR8"/>
      <c r="JKS8"/>
      <c r="JKT8"/>
      <c r="JKU8"/>
      <c r="JKV8"/>
      <c r="JKW8"/>
      <c r="JKX8"/>
      <c r="JKY8"/>
      <c r="JKZ8"/>
      <c r="JLA8"/>
      <c r="JLB8"/>
      <c r="JLC8"/>
      <c r="JLD8"/>
      <c r="JLE8"/>
      <c r="JLF8"/>
      <c r="JLG8"/>
      <c r="JLH8"/>
      <c r="JLI8"/>
      <c r="JLJ8"/>
      <c r="JLK8"/>
      <c r="JLL8"/>
      <c r="JLM8"/>
      <c r="JLN8"/>
      <c r="JLO8"/>
      <c r="JLP8"/>
      <c r="JLQ8"/>
      <c r="JLR8"/>
      <c r="JLS8"/>
      <c r="JLT8"/>
      <c r="JLU8"/>
      <c r="JLV8"/>
      <c r="JLW8"/>
      <c r="JLX8"/>
      <c r="JLY8"/>
      <c r="JLZ8"/>
      <c r="JMA8"/>
      <c r="JMB8"/>
      <c r="JMC8"/>
      <c r="JMD8"/>
      <c r="JME8"/>
      <c r="JMF8"/>
      <c r="JMG8"/>
      <c r="JMH8"/>
      <c r="JMI8"/>
      <c r="JMJ8"/>
      <c r="JMK8"/>
      <c r="JML8"/>
      <c r="JMM8"/>
      <c r="JMN8"/>
      <c r="JMO8"/>
      <c r="JMP8"/>
      <c r="JMQ8"/>
      <c r="JMR8"/>
      <c r="JMS8"/>
      <c r="JMT8"/>
      <c r="JMU8"/>
      <c r="JMV8"/>
      <c r="JMW8"/>
      <c r="JMX8"/>
      <c r="JMY8"/>
      <c r="JMZ8"/>
      <c r="JNA8"/>
      <c r="JNB8"/>
      <c r="JNC8"/>
      <c r="JND8"/>
      <c r="JNE8"/>
      <c r="JNF8"/>
      <c r="JNG8"/>
      <c r="JNH8"/>
      <c r="JNI8"/>
      <c r="JNJ8"/>
      <c r="JNK8"/>
      <c r="JNL8"/>
      <c r="JNM8"/>
      <c r="JNN8"/>
      <c r="JNO8"/>
      <c r="JNP8"/>
      <c r="JNQ8"/>
      <c r="JNR8"/>
      <c r="JNS8"/>
      <c r="JNT8"/>
      <c r="JNU8"/>
      <c r="JNV8"/>
      <c r="JNW8"/>
      <c r="JNX8"/>
      <c r="JNY8"/>
      <c r="JNZ8"/>
      <c r="JOA8"/>
      <c r="JOB8"/>
      <c r="JOC8"/>
      <c r="JOD8"/>
      <c r="JOE8"/>
      <c r="JOF8"/>
      <c r="JOG8"/>
      <c r="JOH8"/>
      <c r="JOI8"/>
      <c r="JOJ8"/>
      <c r="JOK8"/>
      <c r="JOL8"/>
      <c r="JOM8"/>
      <c r="JON8"/>
      <c r="JOO8"/>
      <c r="JOP8"/>
      <c r="JOQ8"/>
      <c r="JOR8"/>
      <c r="JOS8"/>
      <c r="JOT8"/>
      <c r="JOU8"/>
      <c r="JOV8"/>
      <c r="JOW8"/>
      <c r="JOX8"/>
      <c r="JOY8"/>
      <c r="JOZ8"/>
      <c r="JPA8"/>
      <c r="JPB8"/>
      <c r="JPC8"/>
      <c r="JPD8"/>
      <c r="JPE8"/>
      <c r="JPF8"/>
      <c r="JPG8"/>
      <c r="JPH8"/>
      <c r="JPI8"/>
      <c r="JPJ8"/>
      <c r="JPK8"/>
      <c r="JPL8"/>
      <c r="JPM8"/>
      <c r="JPN8"/>
      <c r="JPO8"/>
      <c r="JPP8"/>
      <c r="JPQ8"/>
      <c r="JPR8"/>
      <c r="JPS8"/>
      <c r="JPT8"/>
      <c r="JPU8"/>
      <c r="JPV8"/>
      <c r="JPW8"/>
      <c r="JPX8"/>
      <c r="JPY8"/>
      <c r="JPZ8"/>
      <c r="JQA8"/>
      <c r="JQB8"/>
      <c r="JQC8"/>
      <c r="JQD8"/>
      <c r="JQE8"/>
      <c r="JQF8"/>
      <c r="JQG8"/>
      <c r="JQH8"/>
      <c r="JQI8"/>
      <c r="JQJ8"/>
      <c r="JQK8"/>
      <c r="JQL8"/>
      <c r="JQM8"/>
      <c r="JQN8"/>
      <c r="JQO8"/>
      <c r="JQP8"/>
      <c r="JQQ8"/>
      <c r="JQR8"/>
      <c r="JQS8"/>
      <c r="JQT8"/>
      <c r="JQU8"/>
      <c r="JQV8"/>
      <c r="JQW8"/>
      <c r="JQX8"/>
      <c r="JQY8"/>
      <c r="JQZ8"/>
      <c r="JRA8"/>
      <c r="JRB8"/>
      <c r="JRC8"/>
      <c r="JRD8"/>
      <c r="JRE8"/>
      <c r="JRF8"/>
      <c r="JRG8"/>
      <c r="JRH8"/>
      <c r="JRI8"/>
      <c r="JRJ8"/>
      <c r="JRK8"/>
      <c r="JRL8"/>
      <c r="JRM8"/>
      <c r="JRN8"/>
      <c r="JRO8"/>
      <c r="JRP8"/>
      <c r="JRQ8"/>
      <c r="JRR8"/>
      <c r="JRS8"/>
      <c r="JRT8"/>
      <c r="JRU8"/>
      <c r="JRV8"/>
      <c r="JRW8"/>
      <c r="JRX8"/>
      <c r="JRY8"/>
      <c r="JRZ8"/>
      <c r="JSA8"/>
      <c r="JSB8"/>
      <c r="JSC8"/>
      <c r="JSD8"/>
      <c r="JSE8"/>
      <c r="JSF8"/>
      <c r="JSG8"/>
      <c r="JSH8"/>
      <c r="JSI8"/>
      <c r="JSJ8"/>
      <c r="JSK8"/>
      <c r="JSL8"/>
      <c r="JSM8"/>
      <c r="JSN8"/>
      <c r="JSO8"/>
      <c r="JSP8"/>
      <c r="JSQ8"/>
      <c r="JSR8"/>
      <c r="JSS8"/>
      <c r="JST8"/>
      <c r="JSU8"/>
      <c r="JSV8"/>
      <c r="JSW8"/>
      <c r="JSX8"/>
      <c r="JSY8"/>
      <c r="JSZ8"/>
      <c r="JTA8"/>
      <c r="JTB8"/>
      <c r="JTC8"/>
      <c r="JTD8"/>
      <c r="JTE8"/>
      <c r="JTF8"/>
      <c r="JTG8"/>
      <c r="JTH8"/>
      <c r="JTI8"/>
      <c r="JTJ8"/>
      <c r="JTK8"/>
      <c r="JTL8"/>
      <c r="JTM8"/>
      <c r="JTN8"/>
      <c r="JTO8"/>
      <c r="JTP8"/>
      <c r="JTQ8"/>
      <c r="JTR8"/>
      <c r="JTS8"/>
      <c r="JTT8"/>
      <c r="JTU8"/>
      <c r="JTV8"/>
      <c r="JTW8"/>
      <c r="JTX8"/>
      <c r="JTY8"/>
      <c r="JTZ8"/>
      <c r="JUA8"/>
      <c r="JUB8"/>
      <c r="JUC8"/>
      <c r="JUD8"/>
      <c r="JUE8"/>
      <c r="JUF8"/>
      <c r="JUG8"/>
      <c r="JUH8"/>
      <c r="JUI8"/>
      <c r="JUJ8"/>
      <c r="JUK8"/>
      <c r="JUL8"/>
      <c r="JUM8"/>
      <c r="JUN8"/>
      <c r="JUO8"/>
      <c r="JUP8"/>
      <c r="JUQ8"/>
      <c r="JUR8"/>
      <c r="JUS8"/>
      <c r="JUT8"/>
      <c r="JUU8"/>
      <c r="JUV8"/>
      <c r="JUW8"/>
      <c r="JUX8"/>
      <c r="JUY8"/>
      <c r="JUZ8"/>
      <c r="JVA8"/>
      <c r="JVB8"/>
      <c r="JVC8"/>
      <c r="JVD8"/>
      <c r="JVE8"/>
      <c r="JVF8"/>
      <c r="JVG8"/>
      <c r="JVH8"/>
      <c r="JVI8"/>
      <c r="JVJ8"/>
      <c r="JVK8"/>
      <c r="JVL8"/>
      <c r="JVM8"/>
      <c r="JVN8"/>
      <c r="JVO8"/>
      <c r="JVP8"/>
      <c r="JVQ8"/>
      <c r="JVR8"/>
      <c r="JVS8"/>
      <c r="JVT8"/>
      <c r="JVU8"/>
      <c r="JVV8"/>
      <c r="JVW8"/>
      <c r="JVX8"/>
      <c r="JVY8"/>
      <c r="JVZ8"/>
      <c r="JWA8"/>
      <c r="JWB8"/>
      <c r="JWC8"/>
      <c r="JWD8"/>
      <c r="JWE8"/>
      <c r="JWF8"/>
      <c r="JWG8"/>
      <c r="JWH8"/>
      <c r="JWI8"/>
      <c r="JWJ8"/>
      <c r="JWK8"/>
      <c r="JWL8"/>
      <c r="JWM8"/>
      <c r="JWN8"/>
      <c r="JWO8"/>
      <c r="JWP8"/>
      <c r="JWQ8"/>
      <c r="JWR8"/>
      <c r="JWS8"/>
      <c r="JWT8"/>
      <c r="JWU8"/>
      <c r="JWV8"/>
      <c r="JWW8"/>
      <c r="JWX8"/>
      <c r="JWY8"/>
      <c r="JWZ8"/>
      <c r="JXA8"/>
      <c r="JXB8"/>
      <c r="JXC8"/>
      <c r="JXD8"/>
      <c r="JXE8"/>
      <c r="JXF8"/>
      <c r="JXG8"/>
      <c r="JXH8"/>
      <c r="JXI8"/>
      <c r="JXJ8"/>
      <c r="JXK8"/>
      <c r="JXL8"/>
      <c r="JXM8"/>
      <c r="JXN8"/>
      <c r="JXO8"/>
      <c r="JXP8"/>
      <c r="JXQ8"/>
      <c r="JXR8"/>
      <c r="JXS8"/>
      <c r="JXT8"/>
      <c r="JXU8"/>
      <c r="JXV8"/>
      <c r="JXW8"/>
      <c r="JXX8"/>
      <c r="JXY8"/>
      <c r="JXZ8"/>
      <c r="JYA8"/>
      <c r="JYB8"/>
      <c r="JYC8"/>
      <c r="JYD8"/>
      <c r="JYE8"/>
      <c r="JYF8"/>
      <c r="JYG8"/>
      <c r="JYH8"/>
      <c r="JYI8"/>
      <c r="JYJ8"/>
      <c r="JYK8"/>
      <c r="JYL8"/>
      <c r="JYM8"/>
      <c r="JYN8"/>
      <c r="JYO8"/>
      <c r="JYP8"/>
      <c r="JYQ8"/>
      <c r="JYR8"/>
      <c r="JYS8"/>
      <c r="JYT8"/>
      <c r="JYU8"/>
      <c r="JYV8"/>
      <c r="JYW8"/>
      <c r="JYX8"/>
      <c r="JYY8"/>
      <c r="JYZ8"/>
      <c r="JZA8"/>
      <c r="JZB8"/>
      <c r="JZC8"/>
      <c r="JZD8"/>
      <c r="JZE8"/>
      <c r="JZF8"/>
      <c r="JZG8"/>
      <c r="JZH8"/>
      <c r="JZI8"/>
      <c r="JZJ8"/>
      <c r="JZK8"/>
      <c r="JZL8"/>
      <c r="JZM8"/>
      <c r="JZN8"/>
      <c r="JZO8"/>
      <c r="JZP8"/>
      <c r="JZQ8"/>
      <c r="JZR8"/>
      <c r="JZS8"/>
      <c r="JZT8"/>
      <c r="JZU8"/>
      <c r="JZV8"/>
      <c r="JZW8"/>
      <c r="JZX8"/>
      <c r="JZY8"/>
      <c r="JZZ8"/>
      <c r="KAA8"/>
      <c r="KAB8"/>
      <c r="KAC8"/>
      <c r="KAD8"/>
      <c r="KAE8"/>
      <c r="KAF8"/>
      <c r="KAG8"/>
      <c r="KAH8"/>
      <c r="KAI8"/>
      <c r="KAJ8"/>
      <c r="KAK8"/>
      <c r="KAL8"/>
      <c r="KAM8"/>
      <c r="KAN8"/>
      <c r="KAO8"/>
      <c r="KAP8"/>
      <c r="KAQ8"/>
      <c r="KAR8"/>
      <c r="KAS8"/>
      <c r="KAT8"/>
      <c r="KAU8"/>
      <c r="KAV8"/>
      <c r="KAW8"/>
      <c r="KAX8"/>
      <c r="KAY8"/>
      <c r="KAZ8"/>
      <c r="KBA8"/>
      <c r="KBB8"/>
      <c r="KBC8"/>
      <c r="KBD8"/>
      <c r="KBE8"/>
      <c r="KBF8"/>
      <c r="KBG8"/>
      <c r="KBH8"/>
      <c r="KBI8"/>
      <c r="KBJ8"/>
      <c r="KBK8"/>
      <c r="KBL8"/>
      <c r="KBM8"/>
      <c r="KBN8"/>
      <c r="KBO8"/>
      <c r="KBP8"/>
      <c r="KBQ8"/>
      <c r="KBR8"/>
      <c r="KBS8"/>
      <c r="KBT8"/>
      <c r="KBU8"/>
      <c r="KBV8"/>
      <c r="KBW8"/>
      <c r="KBX8"/>
      <c r="KBY8"/>
      <c r="KBZ8"/>
      <c r="KCA8"/>
      <c r="KCB8"/>
      <c r="KCC8"/>
      <c r="KCD8"/>
      <c r="KCE8"/>
      <c r="KCF8"/>
      <c r="KCG8"/>
      <c r="KCH8"/>
      <c r="KCI8"/>
      <c r="KCJ8"/>
      <c r="KCK8"/>
      <c r="KCL8"/>
      <c r="KCM8"/>
      <c r="KCN8"/>
      <c r="KCO8"/>
      <c r="KCP8"/>
      <c r="KCQ8"/>
      <c r="KCR8"/>
      <c r="KCS8"/>
      <c r="KCT8"/>
      <c r="KCU8"/>
      <c r="KCV8"/>
      <c r="KCW8"/>
      <c r="KCX8"/>
      <c r="KCY8"/>
      <c r="KCZ8"/>
      <c r="KDA8"/>
      <c r="KDB8"/>
      <c r="KDC8"/>
      <c r="KDD8"/>
      <c r="KDE8"/>
      <c r="KDF8"/>
      <c r="KDG8"/>
      <c r="KDH8"/>
      <c r="KDI8"/>
      <c r="KDJ8"/>
      <c r="KDK8"/>
      <c r="KDL8"/>
      <c r="KDM8"/>
      <c r="KDN8"/>
      <c r="KDO8"/>
      <c r="KDP8"/>
      <c r="KDQ8"/>
      <c r="KDR8"/>
      <c r="KDS8"/>
      <c r="KDT8"/>
      <c r="KDU8"/>
      <c r="KDV8"/>
      <c r="KDW8"/>
      <c r="KDX8"/>
      <c r="KDY8"/>
      <c r="KDZ8"/>
      <c r="KEA8"/>
      <c r="KEB8"/>
      <c r="KEC8"/>
      <c r="KED8"/>
      <c r="KEE8"/>
      <c r="KEF8"/>
      <c r="KEG8"/>
      <c r="KEH8"/>
      <c r="KEI8"/>
      <c r="KEJ8"/>
      <c r="KEK8"/>
      <c r="KEL8"/>
      <c r="KEM8"/>
      <c r="KEN8"/>
      <c r="KEO8"/>
      <c r="KEP8"/>
      <c r="KEQ8"/>
      <c r="KER8"/>
      <c r="KES8"/>
      <c r="KET8"/>
      <c r="KEU8"/>
      <c r="KEV8"/>
      <c r="KEW8"/>
      <c r="KEX8"/>
      <c r="KEY8"/>
      <c r="KEZ8"/>
      <c r="KFA8"/>
      <c r="KFB8"/>
      <c r="KFC8"/>
      <c r="KFD8"/>
      <c r="KFE8"/>
      <c r="KFF8"/>
      <c r="KFG8"/>
      <c r="KFH8"/>
      <c r="KFI8"/>
      <c r="KFJ8"/>
      <c r="KFK8"/>
      <c r="KFL8"/>
      <c r="KFM8"/>
      <c r="KFN8"/>
      <c r="KFO8"/>
      <c r="KFP8"/>
      <c r="KFQ8"/>
      <c r="KFR8"/>
      <c r="KFS8"/>
      <c r="KFT8"/>
      <c r="KFU8"/>
      <c r="KFV8"/>
      <c r="KFW8"/>
      <c r="KFX8"/>
      <c r="KFY8"/>
      <c r="KFZ8"/>
      <c r="KGA8"/>
      <c r="KGB8"/>
      <c r="KGC8"/>
      <c r="KGD8"/>
      <c r="KGE8"/>
      <c r="KGF8"/>
      <c r="KGG8"/>
      <c r="KGH8"/>
      <c r="KGI8"/>
      <c r="KGJ8"/>
      <c r="KGK8"/>
      <c r="KGL8"/>
      <c r="KGM8"/>
      <c r="KGN8"/>
      <c r="KGO8"/>
      <c r="KGP8"/>
      <c r="KGQ8"/>
      <c r="KGR8"/>
      <c r="KGS8"/>
      <c r="KGT8"/>
      <c r="KGU8"/>
      <c r="KGV8"/>
      <c r="KGW8"/>
      <c r="KGX8"/>
      <c r="KGY8"/>
      <c r="KGZ8"/>
      <c r="KHA8"/>
      <c r="KHB8"/>
      <c r="KHC8"/>
      <c r="KHD8"/>
      <c r="KHE8"/>
      <c r="KHF8"/>
      <c r="KHG8"/>
      <c r="KHH8"/>
      <c r="KHI8"/>
      <c r="KHJ8"/>
      <c r="KHK8"/>
      <c r="KHL8"/>
      <c r="KHM8"/>
      <c r="KHN8"/>
      <c r="KHO8"/>
      <c r="KHP8"/>
      <c r="KHQ8"/>
      <c r="KHR8"/>
      <c r="KHS8"/>
      <c r="KHT8"/>
      <c r="KHU8"/>
      <c r="KHV8"/>
      <c r="KHW8"/>
      <c r="KHX8"/>
      <c r="KHY8"/>
      <c r="KHZ8"/>
      <c r="KIA8"/>
      <c r="KIB8"/>
      <c r="KIC8"/>
      <c r="KID8"/>
      <c r="KIE8"/>
      <c r="KIF8"/>
      <c r="KIG8"/>
      <c r="KIH8"/>
      <c r="KII8"/>
      <c r="KIJ8"/>
      <c r="KIK8"/>
      <c r="KIL8"/>
      <c r="KIM8"/>
      <c r="KIN8"/>
      <c r="KIO8"/>
      <c r="KIP8"/>
      <c r="KIQ8"/>
      <c r="KIR8"/>
      <c r="KIS8"/>
      <c r="KIT8"/>
      <c r="KIU8"/>
      <c r="KIV8"/>
      <c r="KIW8"/>
      <c r="KIX8"/>
      <c r="KIY8"/>
      <c r="KIZ8"/>
      <c r="KJA8"/>
      <c r="KJB8"/>
      <c r="KJC8"/>
      <c r="KJD8"/>
      <c r="KJE8"/>
      <c r="KJF8"/>
      <c r="KJG8"/>
      <c r="KJH8"/>
      <c r="KJI8"/>
      <c r="KJJ8"/>
      <c r="KJK8"/>
      <c r="KJL8"/>
      <c r="KJM8"/>
      <c r="KJN8"/>
      <c r="KJO8"/>
      <c r="KJP8"/>
      <c r="KJQ8"/>
      <c r="KJR8"/>
      <c r="KJS8"/>
      <c r="KJT8"/>
      <c r="KJU8"/>
      <c r="KJV8"/>
      <c r="KJW8"/>
      <c r="KJX8"/>
      <c r="KJY8"/>
      <c r="KJZ8"/>
      <c r="KKA8"/>
      <c r="KKB8"/>
      <c r="KKC8"/>
      <c r="KKD8"/>
      <c r="KKE8"/>
      <c r="KKF8"/>
      <c r="KKG8"/>
      <c r="KKH8"/>
      <c r="KKI8"/>
      <c r="KKJ8"/>
      <c r="KKK8"/>
      <c r="KKL8"/>
      <c r="KKM8"/>
      <c r="KKN8"/>
      <c r="KKO8"/>
      <c r="KKP8"/>
      <c r="KKQ8"/>
      <c r="KKR8"/>
      <c r="KKS8"/>
      <c r="KKT8"/>
      <c r="KKU8"/>
      <c r="KKV8"/>
      <c r="KKW8"/>
      <c r="KKX8"/>
      <c r="KKY8"/>
      <c r="KKZ8"/>
      <c r="KLA8"/>
      <c r="KLB8"/>
      <c r="KLC8"/>
      <c r="KLD8"/>
      <c r="KLE8"/>
      <c r="KLF8"/>
      <c r="KLG8"/>
      <c r="KLH8"/>
      <c r="KLI8"/>
      <c r="KLJ8"/>
      <c r="KLK8"/>
      <c r="KLL8"/>
      <c r="KLM8"/>
      <c r="KLN8"/>
      <c r="KLO8"/>
      <c r="KLP8"/>
      <c r="KLQ8"/>
      <c r="KLR8"/>
      <c r="KLS8"/>
      <c r="KLT8"/>
      <c r="KLU8"/>
      <c r="KLV8"/>
      <c r="KLW8"/>
      <c r="KLX8"/>
      <c r="KLY8"/>
      <c r="KLZ8"/>
      <c r="KMA8"/>
      <c r="KMB8"/>
      <c r="KMC8"/>
      <c r="KMD8"/>
      <c r="KME8"/>
      <c r="KMF8"/>
      <c r="KMG8"/>
      <c r="KMH8"/>
      <c r="KMI8"/>
      <c r="KMJ8"/>
      <c r="KMK8"/>
      <c r="KML8"/>
      <c r="KMM8"/>
      <c r="KMN8"/>
      <c r="KMO8"/>
      <c r="KMP8"/>
      <c r="KMQ8"/>
      <c r="KMR8"/>
      <c r="KMS8"/>
      <c r="KMT8"/>
      <c r="KMU8"/>
      <c r="KMV8"/>
      <c r="KMW8"/>
      <c r="KMX8"/>
      <c r="KMY8"/>
      <c r="KMZ8"/>
      <c r="KNA8"/>
      <c r="KNB8"/>
      <c r="KNC8"/>
      <c r="KND8"/>
      <c r="KNE8"/>
      <c r="KNF8"/>
      <c r="KNG8"/>
      <c r="KNH8"/>
      <c r="KNI8"/>
      <c r="KNJ8"/>
      <c r="KNK8"/>
      <c r="KNL8"/>
      <c r="KNM8"/>
      <c r="KNN8"/>
      <c r="KNO8"/>
      <c r="KNP8"/>
      <c r="KNQ8"/>
      <c r="KNR8"/>
      <c r="KNS8"/>
      <c r="KNT8"/>
      <c r="KNU8"/>
      <c r="KNV8"/>
      <c r="KNW8"/>
      <c r="KNX8"/>
      <c r="KNY8"/>
      <c r="KNZ8"/>
      <c r="KOA8"/>
      <c r="KOB8"/>
      <c r="KOC8"/>
      <c r="KOD8"/>
      <c r="KOE8"/>
      <c r="KOF8"/>
      <c r="KOG8"/>
      <c r="KOH8"/>
      <c r="KOI8"/>
      <c r="KOJ8"/>
      <c r="KOK8"/>
      <c r="KOL8"/>
      <c r="KOM8"/>
      <c r="KON8"/>
      <c r="KOO8"/>
      <c r="KOP8"/>
      <c r="KOQ8"/>
      <c r="KOR8"/>
      <c r="KOS8"/>
      <c r="KOT8"/>
      <c r="KOU8"/>
      <c r="KOV8"/>
      <c r="KOW8"/>
      <c r="KOX8"/>
      <c r="KOY8"/>
      <c r="KOZ8"/>
      <c r="KPA8"/>
      <c r="KPB8"/>
      <c r="KPC8"/>
      <c r="KPD8"/>
      <c r="KPE8"/>
      <c r="KPF8"/>
      <c r="KPG8"/>
      <c r="KPH8"/>
      <c r="KPI8"/>
      <c r="KPJ8"/>
      <c r="KPK8"/>
      <c r="KPL8"/>
      <c r="KPM8"/>
      <c r="KPN8"/>
      <c r="KPO8"/>
      <c r="KPP8"/>
      <c r="KPQ8"/>
      <c r="KPR8"/>
      <c r="KPS8"/>
      <c r="KPT8"/>
      <c r="KPU8"/>
      <c r="KPV8"/>
      <c r="KPW8"/>
      <c r="KPX8"/>
      <c r="KPY8"/>
      <c r="KPZ8"/>
      <c r="KQA8"/>
      <c r="KQB8"/>
      <c r="KQC8"/>
      <c r="KQD8"/>
      <c r="KQE8"/>
      <c r="KQF8"/>
      <c r="KQG8"/>
      <c r="KQH8"/>
      <c r="KQI8"/>
      <c r="KQJ8"/>
      <c r="KQK8"/>
      <c r="KQL8"/>
      <c r="KQM8"/>
      <c r="KQN8"/>
      <c r="KQO8"/>
      <c r="KQP8"/>
      <c r="KQQ8"/>
      <c r="KQR8"/>
      <c r="KQS8"/>
      <c r="KQT8"/>
      <c r="KQU8"/>
      <c r="KQV8"/>
      <c r="KQW8"/>
      <c r="KQX8"/>
      <c r="KQY8"/>
      <c r="KQZ8"/>
      <c r="KRA8"/>
      <c r="KRB8"/>
      <c r="KRC8"/>
      <c r="KRD8"/>
      <c r="KRE8"/>
      <c r="KRF8"/>
      <c r="KRG8"/>
      <c r="KRH8"/>
      <c r="KRI8"/>
      <c r="KRJ8"/>
      <c r="KRK8"/>
      <c r="KRL8"/>
      <c r="KRM8"/>
      <c r="KRN8"/>
      <c r="KRO8"/>
      <c r="KRP8"/>
      <c r="KRQ8"/>
      <c r="KRR8"/>
      <c r="KRS8"/>
      <c r="KRT8"/>
      <c r="KRU8"/>
      <c r="KRV8"/>
      <c r="KRW8"/>
      <c r="KRX8"/>
      <c r="KRY8"/>
      <c r="KRZ8"/>
      <c r="KSA8"/>
      <c r="KSB8"/>
      <c r="KSC8"/>
      <c r="KSD8"/>
      <c r="KSE8"/>
      <c r="KSF8"/>
      <c r="KSG8"/>
      <c r="KSH8"/>
      <c r="KSI8"/>
      <c r="KSJ8"/>
      <c r="KSK8"/>
      <c r="KSL8"/>
      <c r="KSM8"/>
      <c r="KSN8"/>
      <c r="KSO8"/>
      <c r="KSP8"/>
      <c r="KSQ8"/>
      <c r="KSR8"/>
      <c r="KSS8"/>
      <c r="KST8"/>
      <c r="KSU8"/>
      <c r="KSV8"/>
      <c r="KSW8"/>
      <c r="KSX8"/>
      <c r="KSY8"/>
      <c r="KSZ8"/>
      <c r="KTA8"/>
      <c r="KTB8"/>
      <c r="KTC8"/>
      <c r="KTD8"/>
      <c r="KTE8"/>
      <c r="KTF8"/>
      <c r="KTG8"/>
      <c r="KTH8"/>
      <c r="KTI8"/>
      <c r="KTJ8"/>
      <c r="KTK8"/>
      <c r="KTL8"/>
      <c r="KTM8"/>
      <c r="KTN8"/>
      <c r="KTO8"/>
      <c r="KTP8"/>
      <c r="KTQ8"/>
      <c r="KTR8"/>
      <c r="KTS8"/>
      <c r="KTT8"/>
      <c r="KTU8"/>
      <c r="KTV8"/>
      <c r="KTW8"/>
      <c r="KTX8"/>
      <c r="KTY8"/>
      <c r="KTZ8"/>
      <c r="KUA8"/>
      <c r="KUB8"/>
      <c r="KUC8"/>
      <c r="KUD8"/>
      <c r="KUE8"/>
      <c r="KUF8"/>
      <c r="KUG8"/>
      <c r="KUH8"/>
      <c r="KUI8"/>
      <c r="KUJ8"/>
      <c r="KUK8"/>
      <c r="KUL8"/>
      <c r="KUM8"/>
      <c r="KUN8"/>
      <c r="KUO8"/>
      <c r="KUP8"/>
      <c r="KUQ8"/>
      <c r="KUR8"/>
      <c r="KUS8"/>
      <c r="KUT8"/>
      <c r="KUU8"/>
      <c r="KUV8"/>
      <c r="KUW8"/>
      <c r="KUX8"/>
      <c r="KUY8"/>
      <c r="KUZ8"/>
      <c r="KVA8"/>
      <c r="KVB8"/>
      <c r="KVC8"/>
      <c r="KVD8"/>
      <c r="KVE8"/>
      <c r="KVF8"/>
      <c r="KVG8"/>
      <c r="KVH8"/>
      <c r="KVI8"/>
      <c r="KVJ8"/>
      <c r="KVK8"/>
      <c r="KVL8"/>
      <c r="KVM8"/>
      <c r="KVN8"/>
      <c r="KVO8"/>
      <c r="KVP8"/>
      <c r="KVQ8"/>
      <c r="KVR8"/>
      <c r="KVS8"/>
      <c r="KVT8"/>
      <c r="KVU8"/>
      <c r="KVV8"/>
      <c r="KVW8"/>
      <c r="KVX8"/>
      <c r="KVY8"/>
      <c r="KVZ8"/>
      <c r="KWA8"/>
      <c r="KWB8"/>
      <c r="KWC8"/>
      <c r="KWD8"/>
      <c r="KWE8"/>
      <c r="KWF8"/>
      <c r="KWG8"/>
      <c r="KWH8"/>
      <c r="KWI8"/>
      <c r="KWJ8"/>
      <c r="KWK8"/>
      <c r="KWL8"/>
      <c r="KWM8"/>
      <c r="KWN8"/>
      <c r="KWO8"/>
      <c r="KWP8"/>
      <c r="KWQ8"/>
      <c r="KWR8"/>
      <c r="KWS8"/>
      <c r="KWT8"/>
      <c r="KWU8"/>
      <c r="KWV8"/>
      <c r="KWW8"/>
      <c r="KWX8"/>
      <c r="KWY8"/>
      <c r="KWZ8"/>
      <c r="KXA8"/>
      <c r="KXB8"/>
      <c r="KXC8"/>
      <c r="KXD8"/>
      <c r="KXE8"/>
      <c r="KXF8"/>
      <c r="KXG8"/>
      <c r="KXH8"/>
      <c r="KXI8"/>
      <c r="KXJ8"/>
      <c r="KXK8"/>
      <c r="KXL8"/>
      <c r="KXM8"/>
      <c r="KXN8"/>
      <c r="KXO8"/>
      <c r="KXP8"/>
      <c r="KXQ8"/>
      <c r="KXR8"/>
      <c r="KXS8"/>
      <c r="KXT8"/>
      <c r="KXU8"/>
      <c r="KXV8"/>
      <c r="KXW8"/>
      <c r="KXX8"/>
      <c r="KXY8"/>
      <c r="KXZ8"/>
      <c r="KYA8"/>
      <c r="KYB8"/>
      <c r="KYC8"/>
      <c r="KYD8"/>
      <c r="KYE8"/>
      <c r="KYF8"/>
      <c r="KYG8"/>
      <c r="KYH8"/>
      <c r="KYI8"/>
      <c r="KYJ8"/>
      <c r="KYK8"/>
      <c r="KYL8"/>
      <c r="KYM8"/>
      <c r="KYN8"/>
      <c r="KYO8"/>
      <c r="KYP8"/>
      <c r="KYQ8"/>
      <c r="KYR8"/>
      <c r="KYS8"/>
      <c r="KYT8"/>
      <c r="KYU8"/>
      <c r="KYV8"/>
      <c r="KYW8"/>
      <c r="KYX8"/>
      <c r="KYY8"/>
      <c r="KYZ8"/>
      <c r="KZA8"/>
      <c r="KZB8"/>
      <c r="KZC8"/>
      <c r="KZD8"/>
      <c r="KZE8"/>
      <c r="KZF8"/>
      <c r="KZG8"/>
      <c r="KZH8"/>
      <c r="KZI8"/>
      <c r="KZJ8"/>
      <c r="KZK8"/>
      <c r="KZL8"/>
      <c r="KZM8"/>
      <c r="KZN8"/>
      <c r="KZO8"/>
      <c r="KZP8"/>
      <c r="KZQ8"/>
      <c r="KZR8"/>
      <c r="KZS8"/>
      <c r="KZT8"/>
      <c r="KZU8"/>
      <c r="KZV8"/>
      <c r="KZW8"/>
      <c r="KZX8"/>
      <c r="KZY8"/>
      <c r="KZZ8"/>
      <c r="LAA8"/>
      <c r="LAB8"/>
      <c r="LAC8"/>
      <c r="LAD8"/>
      <c r="LAE8"/>
      <c r="LAF8"/>
      <c r="LAG8"/>
      <c r="LAH8"/>
      <c r="LAI8"/>
      <c r="LAJ8"/>
      <c r="LAK8"/>
      <c r="LAL8"/>
      <c r="LAM8"/>
      <c r="LAN8"/>
      <c r="LAO8"/>
      <c r="LAP8"/>
      <c r="LAQ8"/>
      <c r="LAR8"/>
      <c r="LAS8"/>
      <c r="LAT8"/>
      <c r="LAU8"/>
      <c r="LAV8"/>
      <c r="LAW8"/>
      <c r="LAX8"/>
      <c r="LAY8"/>
      <c r="LAZ8"/>
      <c r="LBA8"/>
      <c r="LBB8"/>
      <c r="LBC8"/>
      <c r="LBD8"/>
      <c r="LBE8"/>
      <c r="LBF8"/>
      <c r="LBG8"/>
      <c r="LBH8"/>
      <c r="LBI8"/>
      <c r="LBJ8"/>
      <c r="LBK8"/>
      <c r="LBL8"/>
      <c r="LBM8"/>
      <c r="LBN8"/>
      <c r="LBO8"/>
      <c r="LBP8"/>
      <c r="LBQ8"/>
      <c r="LBR8"/>
      <c r="LBS8"/>
      <c r="LBT8"/>
      <c r="LBU8"/>
      <c r="LBV8"/>
      <c r="LBW8"/>
      <c r="LBX8"/>
      <c r="LBY8"/>
      <c r="LBZ8"/>
      <c r="LCA8"/>
      <c r="LCB8"/>
      <c r="LCC8"/>
      <c r="LCD8"/>
      <c r="LCE8"/>
      <c r="LCF8"/>
      <c r="LCG8"/>
      <c r="LCH8"/>
      <c r="LCI8"/>
      <c r="LCJ8"/>
      <c r="LCK8"/>
      <c r="LCL8"/>
      <c r="LCM8"/>
      <c r="LCN8"/>
      <c r="LCO8"/>
      <c r="LCP8"/>
      <c r="LCQ8"/>
      <c r="LCR8"/>
      <c r="LCS8"/>
      <c r="LCT8"/>
      <c r="LCU8"/>
      <c r="LCV8"/>
      <c r="LCW8"/>
      <c r="LCX8"/>
      <c r="LCY8"/>
      <c r="LCZ8"/>
      <c r="LDA8"/>
      <c r="LDB8"/>
      <c r="LDC8"/>
      <c r="LDD8"/>
      <c r="LDE8"/>
      <c r="LDF8"/>
      <c r="LDG8"/>
      <c r="LDH8"/>
      <c r="LDI8"/>
      <c r="LDJ8"/>
      <c r="LDK8"/>
      <c r="LDL8"/>
      <c r="LDM8"/>
      <c r="LDN8"/>
      <c r="LDO8"/>
      <c r="LDP8"/>
      <c r="LDQ8"/>
      <c r="LDR8"/>
      <c r="LDS8"/>
      <c r="LDT8"/>
      <c r="LDU8"/>
      <c r="LDV8"/>
      <c r="LDW8"/>
      <c r="LDX8"/>
      <c r="LDY8"/>
      <c r="LDZ8"/>
      <c r="LEA8"/>
      <c r="LEB8"/>
      <c r="LEC8"/>
      <c r="LED8"/>
      <c r="LEE8"/>
      <c r="LEF8"/>
      <c r="LEG8"/>
      <c r="LEH8"/>
      <c r="LEI8"/>
      <c r="LEJ8"/>
      <c r="LEK8"/>
      <c r="LEL8"/>
      <c r="LEM8"/>
      <c r="LEN8"/>
      <c r="LEO8"/>
      <c r="LEP8"/>
      <c r="LEQ8"/>
      <c r="LER8"/>
      <c r="LES8"/>
      <c r="LET8"/>
      <c r="LEU8"/>
      <c r="LEV8"/>
      <c r="LEW8"/>
      <c r="LEX8"/>
      <c r="LEY8"/>
      <c r="LEZ8"/>
      <c r="LFA8"/>
      <c r="LFB8"/>
      <c r="LFC8"/>
      <c r="LFD8"/>
      <c r="LFE8"/>
      <c r="LFF8"/>
      <c r="LFG8"/>
      <c r="LFH8"/>
      <c r="LFI8"/>
      <c r="LFJ8"/>
      <c r="LFK8"/>
      <c r="LFL8"/>
      <c r="LFM8"/>
      <c r="LFN8"/>
      <c r="LFO8"/>
      <c r="LFP8"/>
      <c r="LFQ8"/>
      <c r="LFR8"/>
      <c r="LFS8"/>
      <c r="LFT8"/>
      <c r="LFU8"/>
      <c r="LFV8"/>
      <c r="LFW8"/>
      <c r="LFX8"/>
      <c r="LFY8"/>
      <c r="LFZ8"/>
      <c r="LGA8"/>
      <c r="LGB8"/>
      <c r="LGC8"/>
      <c r="LGD8"/>
      <c r="LGE8"/>
      <c r="LGF8"/>
      <c r="LGG8"/>
      <c r="LGH8"/>
      <c r="LGI8"/>
      <c r="LGJ8"/>
      <c r="LGK8"/>
      <c r="LGL8"/>
      <c r="LGM8"/>
      <c r="LGN8"/>
      <c r="LGO8"/>
      <c r="LGP8"/>
      <c r="LGQ8"/>
      <c r="LGR8"/>
      <c r="LGS8"/>
      <c r="LGT8"/>
      <c r="LGU8"/>
      <c r="LGV8"/>
      <c r="LGW8"/>
      <c r="LGX8"/>
      <c r="LGY8"/>
      <c r="LGZ8"/>
      <c r="LHA8"/>
      <c r="LHB8"/>
      <c r="LHC8"/>
      <c r="LHD8"/>
      <c r="LHE8"/>
      <c r="LHF8"/>
      <c r="LHG8"/>
      <c r="LHH8"/>
      <c r="LHI8"/>
      <c r="LHJ8"/>
      <c r="LHK8"/>
      <c r="LHL8"/>
      <c r="LHM8"/>
      <c r="LHN8"/>
      <c r="LHO8"/>
      <c r="LHP8"/>
      <c r="LHQ8"/>
      <c r="LHR8"/>
      <c r="LHS8"/>
      <c r="LHT8"/>
      <c r="LHU8"/>
      <c r="LHV8"/>
      <c r="LHW8"/>
      <c r="LHX8"/>
      <c r="LHY8"/>
      <c r="LHZ8"/>
      <c r="LIA8"/>
      <c r="LIB8"/>
      <c r="LIC8"/>
      <c r="LID8"/>
      <c r="LIE8"/>
      <c r="LIF8"/>
      <c r="LIG8"/>
      <c r="LIH8"/>
      <c r="LII8"/>
      <c r="LIJ8"/>
      <c r="LIK8"/>
      <c r="LIL8"/>
      <c r="LIM8"/>
      <c r="LIN8"/>
      <c r="LIO8"/>
      <c r="LIP8"/>
      <c r="LIQ8"/>
      <c r="LIR8"/>
      <c r="LIS8"/>
      <c r="LIT8"/>
      <c r="LIU8"/>
      <c r="LIV8"/>
      <c r="LIW8"/>
      <c r="LIX8"/>
      <c r="LIY8"/>
      <c r="LIZ8"/>
      <c r="LJA8"/>
      <c r="LJB8"/>
      <c r="LJC8"/>
      <c r="LJD8"/>
      <c r="LJE8"/>
      <c r="LJF8"/>
      <c r="LJG8"/>
      <c r="LJH8"/>
      <c r="LJI8"/>
      <c r="LJJ8"/>
      <c r="LJK8"/>
      <c r="LJL8"/>
      <c r="LJM8"/>
      <c r="LJN8"/>
      <c r="LJO8"/>
      <c r="LJP8"/>
      <c r="LJQ8"/>
      <c r="LJR8"/>
      <c r="LJS8"/>
      <c r="LJT8"/>
      <c r="LJU8"/>
      <c r="LJV8"/>
      <c r="LJW8"/>
      <c r="LJX8"/>
      <c r="LJY8"/>
      <c r="LJZ8"/>
      <c r="LKA8"/>
      <c r="LKB8"/>
      <c r="LKC8"/>
      <c r="LKD8"/>
      <c r="LKE8"/>
      <c r="LKF8"/>
      <c r="LKG8"/>
      <c r="LKH8"/>
      <c r="LKI8"/>
      <c r="LKJ8"/>
      <c r="LKK8"/>
      <c r="LKL8"/>
      <c r="LKM8"/>
      <c r="LKN8"/>
      <c r="LKO8"/>
      <c r="LKP8"/>
      <c r="LKQ8"/>
      <c r="LKR8"/>
      <c r="LKS8"/>
      <c r="LKT8"/>
      <c r="LKU8"/>
      <c r="LKV8"/>
      <c r="LKW8"/>
      <c r="LKX8"/>
      <c r="LKY8"/>
      <c r="LKZ8"/>
      <c r="LLA8"/>
      <c r="LLB8"/>
      <c r="LLC8"/>
      <c r="LLD8"/>
      <c r="LLE8"/>
      <c r="LLF8"/>
      <c r="LLG8"/>
      <c r="LLH8"/>
      <c r="LLI8"/>
      <c r="LLJ8"/>
      <c r="LLK8"/>
      <c r="LLL8"/>
      <c r="LLM8"/>
      <c r="LLN8"/>
      <c r="LLO8"/>
      <c r="LLP8"/>
      <c r="LLQ8"/>
      <c r="LLR8"/>
      <c r="LLS8"/>
      <c r="LLT8"/>
      <c r="LLU8"/>
      <c r="LLV8"/>
      <c r="LLW8"/>
      <c r="LLX8"/>
      <c r="LLY8"/>
      <c r="LLZ8"/>
      <c r="LMA8"/>
      <c r="LMB8"/>
      <c r="LMC8"/>
      <c r="LMD8"/>
      <c r="LME8"/>
      <c r="LMF8"/>
      <c r="LMG8"/>
      <c r="LMH8"/>
      <c r="LMI8"/>
      <c r="LMJ8"/>
      <c r="LMK8"/>
      <c r="LML8"/>
      <c r="LMM8"/>
      <c r="LMN8"/>
      <c r="LMO8"/>
      <c r="LMP8"/>
      <c r="LMQ8"/>
      <c r="LMR8"/>
      <c r="LMS8"/>
      <c r="LMT8"/>
      <c r="LMU8"/>
      <c r="LMV8"/>
      <c r="LMW8"/>
      <c r="LMX8"/>
      <c r="LMY8"/>
      <c r="LMZ8"/>
      <c r="LNA8"/>
      <c r="LNB8"/>
      <c r="LNC8"/>
      <c r="LND8"/>
      <c r="LNE8"/>
      <c r="LNF8"/>
      <c r="LNG8"/>
      <c r="LNH8"/>
      <c r="LNI8"/>
      <c r="LNJ8"/>
      <c r="LNK8"/>
      <c r="LNL8"/>
      <c r="LNM8"/>
      <c r="LNN8"/>
      <c r="LNO8"/>
      <c r="LNP8"/>
      <c r="LNQ8"/>
      <c r="LNR8"/>
      <c r="LNS8"/>
      <c r="LNT8"/>
      <c r="LNU8"/>
      <c r="LNV8"/>
      <c r="LNW8"/>
      <c r="LNX8"/>
      <c r="LNY8"/>
      <c r="LNZ8"/>
      <c r="LOA8"/>
      <c r="LOB8"/>
      <c r="LOC8"/>
      <c r="LOD8"/>
      <c r="LOE8"/>
      <c r="LOF8"/>
      <c r="LOG8"/>
      <c r="LOH8"/>
      <c r="LOI8"/>
      <c r="LOJ8"/>
      <c r="LOK8"/>
      <c r="LOL8"/>
      <c r="LOM8"/>
      <c r="LON8"/>
      <c r="LOO8"/>
      <c r="LOP8"/>
      <c r="LOQ8"/>
      <c r="LOR8"/>
      <c r="LOS8"/>
      <c r="LOT8"/>
      <c r="LOU8"/>
      <c r="LOV8"/>
      <c r="LOW8"/>
      <c r="LOX8"/>
      <c r="LOY8"/>
      <c r="LOZ8"/>
      <c r="LPA8"/>
      <c r="LPB8"/>
      <c r="LPC8"/>
      <c r="LPD8"/>
      <c r="LPE8"/>
      <c r="LPF8"/>
      <c r="LPG8"/>
      <c r="LPH8"/>
      <c r="LPI8"/>
      <c r="LPJ8"/>
      <c r="LPK8"/>
      <c r="LPL8"/>
      <c r="LPM8"/>
      <c r="LPN8"/>
      <c r="LPO8"/>
      <c r="LPP8"/>
      <c r="LPQ8"/>
      <c r="LPR8"/>
      <c r="LPS8"/>
      <c r="LPT8"/>
      <c r="LPU8"/>
      <c r="LPV8"/>
      <c r="LPW8"/>
      <c r="LPX8"/>
      <c r="LPY8"/>
      <c r="LPZ8"/>
      <c r="LQA8"/>
      <c r="LQB8"/>
      <c r="LQC8"/>
      <c r="LQD8"/>
      <c r="LQE8"/>
      <c r="LQF8"/>
      <c r="LQG8"/>
      <c r="LQH8"/>
      <c r="LQI8"/>
      <c r="LQJ8"/>
      <c r="LQK8"/>
      <c r="LQL8"/>
      <c r="LQM8"/>
      <c r="LQN8"/>
      <c r="LQO8"/>
      <c r="LQP8"/>
      <c r="LQQ8"/>
      <c r="LQR8"/>
      <c r="LQS8"/>
      <c r="LQT8"/>
      <c r="LQU8"/>
      <c r="LQV8"/>
      <c r="LQW8"/>
      <c r="LQX8"/>
      <c r="LQY8"/>
      <c r="LQZ8"/>
      <c r="LRA8"/>
      <c r="LRB8"/>
      <c r="LRC8"/>
      <c r="LRD8"/>
      <c r="LRE8"/>
      <c r="LRF8"/>
      <c r="LRG8"/>
      <c r="LRH8"/>
      <c r="LRI8"/>
      <c r="LRJ8"/>
      <c r="LRK8"/>
      <c r="LRL8"/>
      <c r="LRM8"/>
      <c r="LRN8"/>
      <c r="LRO8"/>
      <c r="LRP8"/>
      <c r="LRQ8"/>
      <c r="LRR8"/>
      <c r="LRS8"/>
      <c r="LRT8"/>
      <c r="LRU8"/>
      <c r="LRV8"/>
      <c r="LRW8"/>
      <c r="LRX8"/>
      <c r="LRY8"/>
      <c r="LRZ8"/>
      <c r="LSA8"/>
      <c r="LSB8"/>
      <c r="LSC8"/>
      <c r="LSD8"/>
      <c r="LSE8"/>
      <c r="LSF8"/>
      <c r="LSG8"/>
      <c r="LSH8"/>
      <c r="LSI8"/>
      <c r="LSJ8"/>
      <c r="LSK8"/>
      <c r="LSL8"/>
      <c r="LSM8"/>
      <c r="LSN8"/>
      <c r="LSO8"/>
      <c r="LSP8"/>
      <c r="LSQ8"/>
      <c r="LSR8"/>
      <c r="LSS8"/>
      <c r="LST8"/>
      <c r="LSU8"/>
      <c r="LSV8"/>
      <c r="LSW8"/>
      <c r="LSX8"/>
      <c r="LSY8"/>
      <c r="LSZ8"/>
      <c r="LTA8"/>
      <c r="LTB8"/>
      <c r="LTC8"/>
      <c r="LTD8"/>
      <c r="LTE8"/>
      <c r="LTF8"/>
      <c r="LTG8"/>
      <c r="LTH8"/>
      <c r="LTI8"/>
      <c r="LTJ8"/>
      <c r="LTK8"/>
      <c r="LTL8"/>
      <c r="LTM8"/>
      <c r="LTN8"/>
      <c r="LTO8"/>
      <c r="LTP8"/>
      <c r="LTQ8"/>
      <c r="LTR8"/>
      <c r="LTS8"/>
      <c r="LTT8"/>
      <c r="LTU8"/>
      <c r="LTV8"/>
      <c r="LTW8"/>
      <c r="LTX8"/>
      <c r="LTY8"/>
      <c r="LTZ8"/>
      <c r="LUA8"/>
      <c r="LUB8"/>
      <c r="LUC8"/>
      <c r="LUD8"/>
      <c r="LUE8"/>
      <c r="LUF8"/>
      <c r="LUG8"/>
      <c r="LUH8"/>
      <c r="LUI8"/>
      <c r="LUJ8"/>
      <c r="LUK8"/>
      <c r="LUL8"/>
      <c r="LUM8"/>
      <c r="LUN8"/>
      <c r="LUO8"/>
      <c r="LUP8"/>
      <c r="LUQ8"/>
      <c r="LUR8"/>
      <c r="LUS8"/>
      <c r="LUT8"/>
      <c r="LUU8"/>
      <c r="LUV8"/>
      <c r="LUW8"/>
      <c r="LUX8"/>
      <c r="LUY8"/>
      <c r="LUZ8"/>
      <c r="LVA8"/>
      <c r="LVB8"/>
      <c r="LVC8"/>
      <c r="LVD8"/>
      <c r="LVE8"/>
      <c r="LVF8"/>
      <c r="LVG8"/>
      <c r="LVH8"/>
      <c r="LVI8"/>
      <c r="LVJ8"/>
      <c r="LVK8"/>
      <c r="LVL8"/>
      <c r="LVM8"/>
      <c r="LVN8"/>
      <c r="LVO8"/>
      <c r="LVP8"/>
      <c r="LVQ8"/>
      <c r="LVR8"/>
      <c r="LVS8"/>
      <c r="LVT8"/>
      <c r="LVU8"/>
      <c r="LVV8"/>
      <c r="LVW8"/>
      <c r="LVX8"/>
      <c r="LVY8"/>
      <c r="LVZ8"/>
      <c r="LWA8"/>
      <c r="LWB8"/>
      <c r="LWC8"/>
      <c r="LWD8"/>
      <c r="LWE8"/>
      <c r="LWF8"/>
      <c r="LWG8"/>
      <c r="LWH8"/>
      <c r="LWI8"/>
      <c r="LWJ8"/>
      <c r="LWK8"/>
      <c r="LWL8"/>
      <c r="LWM8"/>
      <c r="LWN8"/>
      <c r="LWO8"/>
      <c r="LWP8"/>
      <c r="LWQ8"/>
      <c r="LWR8"/>
      <c r="LWS8"/>
      <c r="LWT8"/>
      <c r="LWU8"/>
      <c r="LWV8"/>
      <c r="LWW8"/>
      <c r="LWX8"/>
      <c r="LWY8"/>
      <c r="LWZ8"/>
      <c r="LXA8"/>
      <c r="LXB8"/>
      <c r="LXC8"/>
      <c r="LXD8"/>
      <c r="LXE8"/>
      <c r="LXF8"/>
      <c r="LXG8"/>
      <c r="LXH8"/>
      <c r="LXI8"/>
      <c r="LXJ8"/>
      <c r="LXK8"/>
      <c r="LXL8"/>
      <c r="LXM8"/>
      <c r="LXN8"/>
      <c r="LXO8"/>
      <c r="LXP8"/>
      <c r="LXQ8"/>
      <c r="LXR8"/>
      <c r="LXS8"/>
      <c r="LXT8"/>
      <c r="LXU8"/>
      <c r="LXV8"/>
      <c r="LXW8"/>
      <c r="LXX8"/>
      <c r="LXY8"/>
      <c r="LXZ8"/>
      <c r="LYA8"/>
      <c r="LYB8"/>
      <c r="LYC8"/>
      <c r="LYD8"/>
      <c r="LYE8"/>
      <c r="LYF8"/>
      <c r="LYG8"/>
      <c r="LYH8"/>
      <c r="LYI8"/>
      <c r="LYJ8"/>
      <c r="LYK8"/>
      <c r="LYL8"/>
      <c r="LYM8"/>
      <c r="LYN8"/>
      <c r="LYO8"/>
      <c r="LYP8"/>
      <c r="LYQ8"/>
      <c r="LYR8"/>
      <c r="LYS8"/>
      <c r="LYT8"/>
      <c r="LYU8"/>
      <c r="LYV8"/>
      <c r="LYW8"/>
      <c r="LYX8"/>
      <c r="LYY8"/>
      <c r="LYZ8"/>
      <c r="LZA8"/>
      <c r="LZB8"/>
      <c r="LZC8"/>
      <c r="LZD8"/>
      <c r="LZE8"/>
      <c r="LZF8"/>
      <c r="LZG8"/>
      <c r="LZH8"/>
      <c r="LZI8"/>
      <c r="LZJ8"/>
      <c r="LZK8"/>
      <c r="LZL8"/>
      <c r="LZM8"/>
      <c r="LZN8"/>
      <c r="LZO8"/>
      <c r="LZP8"/>
      <c r="LZQ8"/>
      <c r="LZR8"/>
      <c r="LZS8"/>
      <c r="LZT8"/>
      <c r="LZU8"/>
      <c r="LZV8"/>
      <c r="LZW8"/>
      <c r="LZX8"/>
      <c r="LZY8"/>
      <c r="LZZ8"/>
      <c r="MAA8"/>
      <c r="MAB8"/>
      <c r="MAC8"/>
      <c r="MAD8"/>
      <c r="MAE8"/>
      <c r="MAF8"/>
      <c r="MAG8"/>
      <c r="MAH8"/>
      <c r="MAI8"/>
      <c r="MAJ8"/>
      <c r="MAK8"/>
      <c r="MAL8"/>
      <c r="MAM8"/>
      <c r="MAN8"/>
      <c r="MAO8"/>
      <c r="MAP8"/>
      <c r="MAQ8"/>
      <c r="MAR8"/>
      <c r="MAS8"/>
      <c r="MAT8"/>
      <c r="MAU8"/>
      <c r="MAV8"/>
      <c r="MAW8"/>
      <c r="MAX8"/>
      <c r="MAY8"/>
      <c r="MAZ8"/>
      <c r="MBA8"/>
      <c r="MBB8"/>
      <c r="MBC8"/>
      <c r="MBD8"/>
      <c r="MBE8"/>
      <c r="MBF8"/>
      <c r="MBG8"/>
      <c r="MBH8"/>
      <c r="MBI8"/>
      <c r="MBJ8"/>
      <c r="MBK8"/>
      <c r="MBL8"/>
      <c r="MBM8"/>
      <c r="MBN8"/>
      <c r="MBO8"/>
      <c r="MBP8"/>
      <c r="MBQ8"/>
      <c r="MBR8"/>
      <c r="MBS8"/>
      <c r="MBT8"/>
      <c r="MBU8"/>
      <c r="MBV8"/>
      <c r="MBW8"/>
      <c r="MBX8"/>
      <c r="MBY8"/>
      <c r="MBZ8"/>
      <c r="MCA8"/>
      <c r="MCB8"/>
      <c r="MCC8"/>
      <c r="MCD8"/>
      <c r="MCE8"/>
      <c r="MCF8"/>
      <c r="MCG8"/>
      <c r="MCH8"/>
      <c r="MCI8"/>
      <c r="MCJ8"/>
      <c r="MCK8"/>
      <c r="MCL8"/>
      <c r="MCM8"/>
      <c r="MCN8"/>
      <c r="MCO8"/>
      <c r="MCP8"/>
      <c r="MCQ8"/>
      <c r="MCR8"/>
      <c r="MCS8"/>
      <c r="MCT8"/>
      <c r="MCU8"/>
      <c r="MCV8"/>
      <c r="MCW8"/>
      <c r="MCX8"/>
      <c r="MCY8"/>
      <c r="MCZ8"/>
      <c r="MDA8"/>
      <c r="MDB8"/>
      <c r="MDC8"/>
      <c r="MDD8"/>
      <c r="MDE8"/>
      <c r="MDF8"/>
      <c r="MDG8"/>
      <c r="MDH8"/>
      <c r="MDI8"/>
      <c r="MDJ8"/>
      <c r="MDK8"/>
      <c r="MDL8"/>
      <c r="MDM8"/>
      <c r="MDN8"/>
      <c r="MDO8"/>
      <c r="MDP8"/>
      <c r="MDQ8"/>
      <c r="MDR8"/>
      <c r="MDS8"/>
      <c r="MDT8"/>
      <c r="MDU8"/>
      <c r="MDV8"/>
      <c r="MDW8"/>
      <c r="MDX8"/>
      <c r="MDY8"/>
      <c r="MDZ8"/>
      <c r="MEA8"/>
      <c r="MEB8"/>
      <c r="MEC8"/>
      <c r="MED8"/>
      <c r="MEE8"/>
      <c r="MEF8"/>
      <c r="MEG8"/>
      <c r="MEH8"/>
      <c r="MEI8"/>
      <c r="MEJ8"/>
      <c r="MEK8"/>
      <c r="MEL8"/>
      <c r="MEM8"/>
      <c r="MEN8"/>
      <c r="MEO8"/>
      <c r="MEP8"/>
      <c r="MEQ8"/>
      <c r="MER8"/>
      <c r="MES8"/>
      <c r="MET8"/>
      <c r="MEU8"/>
      <c r="MEV8"/>
      <c r="MEW8"/>
      <c r="MEX8"/>
      <c r="MEY8"/>
      <c r="MEZ8"/>
      <c r="MFA8"/>
      <c r="MFB8"/>
      <c r="MFC8"/>
      <c r="MFD8"/>
      <c r="MFE8"/>
      <c r="MFF8"/>
      <c r="MFG8"/>
      <c r="MFH8"/>
      <c r="MFI8"/>
      <c r="MFJ8"/>
      <c r="MFK8"/>
      <c r="MFL8"/>
      <c r="MFM8"/>
      <c r="MFN8"/>
      <c r="MFO8"/>
      <c r="MFP8"/>
      <c r="MFQ8"/>
      <c r="MFR8"/>
      <c r="MFS8"/>
      <c r="MFT8"/>
      <c r="MFU8"/>
      <c r="MFV8"/>
      <c r="MFW8"/>
      <c r="MFX8"/>
      <c r="MFY8"/>
      <c r="MFZ8"/>
      <c r="MGA8"/>
      <c r="MGB8"/>
      <c r="MGC8"/>
      <c r="MGD8"/>
      <c r="MGE8"/>
      <c r="MGF8"/>
      <c r="MGG8"/>
      <c r="MGH8"/>
      <c r="MGI8"/>
      <c r="MGJ8"/>
      <c r="MGK8"/>
      <c r="MGL8"/>
      <c r="MGM8"/>
      <c r="MGN8"/>
      <c r="MGO8"/>
      <c r="MGP8"/>
      <c r="MGQ8"/>
      <c r="MGR8"/>
      <c r="MGS8"/>
      <c r="MGT8"/>
      <c r="MGU8"/>
      <c r="MGV8"/>
      <c r="MGW8"/>
      <c r="MGX8"/>
      <c r="MGY8"/>
      <c r="MGZ8"/>
      <c r="MHA8"/>
      <c r="MHB8"/>
      <c r="MHC8"/>
      <c r="MHD8"/>
      <c r="MHE8"/>
      <c r="MHF8"/>
      <c r="MHG8"/>
      <c r="MHH8"/>
      <c r="MHI8"/>
      <c r="MHJ8"/>
      <c r="MHK8"/>
      <c r="MHL8"/>
      <c r="MHM8"/>
      <c r="MHN8"/>
      <c r="MHO8"/>
      <c r="MHP8"/>
      <c r="MHQ8"/>
      <c r="MHR8"/>
      <c r="MHS8"/>
      <c r="MHT8"/>
      <c r="MHU8"/>
      <c r="MHV8"/>
      <c r="MHW8"/>
      <c r="MHX8"/>
      <c r="MHY8"/>
      <c r="MHZ8"/>
      <c r="MIA8"/>
      <c r="MIB8"/>
      <c r="MIC8"/>
      <c r="MID8"/>
      <c r="MIE8"/>
      <c r="MIF8"/>
      <c r="MIG8"/>
      <c r="MIH8"/>
      <c r="MII8"/>
      <c r="MIJ8"/>
      <c r="MIK8"/>
      <c r="MIL8"/>
      <c r="MIM8"/>
      <c r="MIN8"/>
      <c r="MIO8"/>
      <c r="MIP8"/>
      <c r="MIQ8"/>
      <c r="MIR8"/>
      <c r="MIS8"/>
      <c r="MIT8"/>
      <c r="MIU8"/>
      <c r="MIV8"/>
      <c r="MIW8"/>
      <c r="MIX8"/>
      <c r="MIY8"/>
      <c r="MIZ8"/>
      <c r="MJA8"/>
      <c r="MJB8"/>
      <c r="MJC8"/>
      <c r="MJD8"/>
      <c r="MJE8"/>
      <c r="MJF8"/>
      <c r="MJG8"/>
      <c r="MJH8"/>
      <c r="MJI8"/>
      <c r="MJJ8"/>
      <c r="MJK8"/>
      <c r="MJL8"/>
      <c r="MJM8"/>
      <c r="MJN8"/>
      <c r="MJO8"/>
      <c r="MJP8"/>
      <c r="MJQ8"/>
      <c r="MJR8"/>
      <c r="MJS8"/>
      <c r="MJT8"/>
      <c r="MJU8"/>
      <c r="MJV8"/>
      <c r="MJW8"/>
      <c r="MJX8"/>
      <c r="MJY8"/>
      <c r="MJZ8"/>
      <c r="MKA8"/>
      <c r="MKB8"/>
      <c r="MKC8"/>
      <c r="MKD8"/>
      <c r="MKE8"/>
      <c r="MKF8"/>
      <c r="MKG8"/>
      <c r="MKH8"/>
      <c r="MKI8"/>
      <c r="MKJ8"/>
      <c r="MKK8"/>
      <c r="MKL8"/>
      <c r="MKM8"/>
      <c r="MKN8"/>
      <c r="MKO8"/>
      <c r="MKP8"/>
      <c r="MKQ8"/>
      <c r="MKR8"/>
      <c r="MKS8"/>
      <c r="MKT8"/>
      <c r="MKU8"/>
      <c r="MKV8"/>
      <c r="MKW8"/>
      <c r="MKX8"/>
      <c r="MKY8"/>
      <c r="MKZ8"/>
      <c r="MLA8"/>
      <c r="MLB8"/>
      <c r="MLC8"/>
      <c r="MLD8"/>
      <c r="MLE8"/>
      <c r="MLF8"/>
      <c r="MLG8"/>
      <c r="MLH8"/>
      <c r="MLI8"/>
      <c r="MLJ8"/>
      <c r="MLK8"/>
      <c r="MLL8"/>
      <c r="MLM8"/>
      <c r="MLN8"/>
      <c r="MLO8"/>
      <c r="MLP8"/>
      <c r="MLQ8"/>
      <c r="MLR8"/>
      <c r="MLS8"/>
      <c r="MLT8"/>
      <c r="MLU8"/>
      <c r="MLV8"/>
      <c r="MLW8"/>
      <c r="MLX8"/>
      <c r="MLY8"/>
      <c r="MLZ8"/>
      <c r="MMA8"/>
      <c r="MMB8"/>
      <c r="MMC8"/>
      <c r="MMD8"/>
      <c r="MME8"/>
      <c r="MMF8"/>
      <c r="MMG8"/>
      <c r="MMH8"/>
      <c r="MMI8"/>
      <c r="MMJ8"/>
      <c r="MMK8"/>
      <c r="MML8"/>
      <c r="MMM8"/>
      <c r="MMN8"/>
      <c r="MMO8"/>
      <c r="MMP8"/>
      <c r="MMQ8"/>
      <c r="MMR8"/>
      <c r="MMS8"/>
      <c r="MMT8"/>
      <c r="MMU8"/>
      <c r="MMV8"/>
      <c r="MMW8"/>
      <c r="MMX8"/>
      <c r="MMY8"/>
      <c r="MMZ8"/>
      <c r="MNA8"/>
      <c r="MNB8"/>
      <c r="MNC8"/>
      <c r="MND8"/>
      <c r="MNE8"/>
      <c r="MNF8"/>
      <c r="MNG8"/>
      <c r="MNH8"/>
      <c r="MNI8"/>
      <c r="MNJ8"/>
      <c r="MNK8"/>
      <c r="MNL8"/>
      <c r="MNM8"/>
      <c r="MNN8"/>
      <c r="MNO8"/>
      <c r="MNP8"/>
      <c r="MNQ8"/>
      <c r="MNR8"/>
      <c r="MNS8"/>
      <c r="MNT8"/>
      <c r="MNU8"/>
      <c r="MNV8"/>
      <c r="MNW8"/>
      <c r="MNX8"/>
      <c r="MNY8"/>
      <c r="MNZ8"/>
      <c r="MOA8"/>
      <c r="MOB8"/>
      <c r="MOC8"/>
      <c r="MOD8"/>
      <c r="MOE8"/>
      <c r="MOF8"/>
      <c r="MOG8"/>
      <c r="MOH8"/>
      <c r="MOI8"/>
      <c r="MOJ8"/>
      <c r="MOK8"/>
      <c r="MOL8"/>
      <c r="MOM8"/>
      <c r="MON8"/>
      <c r="MOO8"/>
      <c r="MOP8"/>
      <c r="MOQ8"/>
      <c r="MOR8"/>
      <c r="MOS8"/>
      <c r="MOT8"/>
      <c r="MOU8"/>
      <c r="MOV8"/>
      <c r="MOW8"/>
      <c r="MOX8"/>
      <c r="MOY8"/>
      <c r="MOZ8"/>
      <c r="MPA8"/>
      <c r="MPB8"/>
      <c r="MPC8"/>
      <c r="MPD8"/>
      <c r="MPE8"/>
      <c r="MPF8"/>
      <c r="MPG8"/>
      <c r="MPH8"/>
      <c r="MPI8"/>
      <c r="MPJ8"/>
      <c r="MPK8"/>
      <c r="MPL8"/>
      <c r="MPM8"/>
      <c r="MPN8"/>
      <c r="MPO8"/>
      <c r="MPP8"/>
      <c r="MPQ8"/>
      <c r="MPR8"/>
      <c r="MPS8"/>
      <c r="MPT8"/>
      <c r="MPU8"/>
      <c r="MPV8"/>
      <c r="MPW8"/>
      <c r="MPX8"/>
      <c r="MPY8"/>
      <c r="MPZ8"/>
      <c r="MQA8"/>
      <c r="MQB8"/>
      <c r="MQC8"/>
      <c r="MQD8"/>
      <c r="MQE8"/>
      <c r="MQF8"/>
      <c r="MQG8"/>
      <c r="MQH8"/>
      <c r="MQI8"/>
      <c r="MQJ8"/>
      <c r="MQK8"/>
      <c r="MQL8"/>
      <c r="MQM8"/>
      <c r="MQN8"/>
      <c r="MQO8"/>
      <c r="MQP8"/>
      <c r="MQQ8"/>
      <c r="MQR8"/>
      <c r="MQS8"/>
      <c r="MQT8"/>
      <c r="MQU8"/>
      <c r="MQV8"/>
      <c r="MQW8"/>
      <c r="MQX8"/>
      <c r="MQY8"/>
      <c r="MQZ8"/>
      <c r="MRA8"/>
      <c r="MRB8"/>
      <c r="MRC8"/>
      <c r="MRD8"/>
      <c r="MRE8"/>
      <c r="MRF8"/>
      <c r="MRG8"/>
      <c r="MRH8"/>
      <c r="MRI8"/>
      <c r="MRJ8"/>
      <c r="MRK8"/>
      <c r="MRL8"/>
      <c r="MRM8"/>
      <c r="MRN8"/>
      <c r="MRO8"/>
      <c r="MRP8"/>
      <c r="MRQ8"/>
      <c r="MRR8"/>
      <c r="MRS8"/>
      <c r="MRT8"/>
      <c r="MRU8"/>
      <c r="MRV8"/>
      <c r="MRW8"/>
      <c r="MRX8"/>
      <c r="MRY8"/>
      <c r="MRZ8"/>
      <c r="MSA8"/>
      <c r="MSB8"/>
      <c r="MSC8"/>
      <c r="MSD8"/>
      <c r="MSE8"/>
      <c r="MSF8"/>
      <c r="MSG8"/>
      <c r="MSH8"/>
      <c r="MSI8"/>
      <c r="MSJ8"/>
      <c r="MSK8"/>
      <c r="MSL8"/>
      <c r="MSM8"/>
      <c r="MSN8"/>
      <c r="MSO8"/>
      <c r="MSP8"/>
      <c r="MSQ8"/>
      <c r="MSR8"/>
      <c r="MSS8"/>
      <c r="MST8"/>
      <c r="MSU8"/>
      <c r="MSV8"/>
      <c r="MSW8"/>
      <c r="MSX8"/>
      <c r="MSY8"/>
      <c r="MSZ8"/>
      <c r="MTA8"/>
      <c r="MTB8"/>
      <c r="MTC8"/>
      <c r="MTD8"/>
      <c r="MTE8"/>
      <c r="MTF8"/>
      <c r="MTG8"/>
      <c r="MTH8"/>
      <c r="MTI8"/>
      <c r="MTJ8"/>
      <c r="MTK8"/>
      <c r="MTL8"/>
      <c r="MTM8"/>
      <c r="MTN8"/>
      <c r="MTO8"/>
      <c r="MTP8"/>
      <c r="MTQ8"/>
      <c r="MTR8"/>
      <c r="MTS8"/>
      <c r="MTT8"/>
      <c r="MTU8"/>
      <c r="MTV8"/>
      <c r="MTW8"/>
      <c r="MTX8"/>
      <c r="MTY8"/>
      <c r="MTZ8"/>
      <c r="MUA8"/>
      <c r="MUB8"/>
      <c r="MUC8"/>
      <c r="MUD8"/>
      <c r="MUE8"/>
      <c r="MUF8"/>
      <c r="MUG8"/>
      <c r="MUH8"/>
      <c r="MUI8"/>
      <c r="MUJ8"/>
      <c r="MUK8"/>
      <c r="MUL8"/>
      <c r="MUM8"/>
      <c r="MUN8"/>
      <c r="MUO8"/>
      <c r="MUP8"/>
      <c r="MUQ8"/>
      <c r="MUR8"/>
      <c r="MUS8"/>
      <c r="MUT8"/>
      <c r="MUU8"/>
      <c r="MUV8"/>
      <c r="MUW8"/>
      <c r="MUX8"/>
      <c r="MUY8"/>
      <c r="MUZ8"/>
      <c r="MVA8"/>
      <c r="MVB8"/>
      <c r="MVC8"/>
      <c r="MVD8"/>
      <c r="MVE8"/>
      <c r="MVF8"/>
      <c r="MVG8"/>
      <c r="MVH8"/>
      <c r="MVI8"/>
      <c r="MVJ8"/>
      <c r="MVK8"/>
      <c r="MVL8"/>
      <c r="MVM8"/>
      <c r="MVN8"/>
      <c r="MVO8"/>
      <c r="MVP8"/>
      <c r="MVQ8"/>
      <c r="MVR8"/>
      <c r="MVS8"/>
      <c r="MVT8"/>
      <c r="MVU8"/>
      <c r="MVV8"/>
      <c r="MVW8"/>
      <c r="MVX8"/>
      <c r="MVY8"/>
      <c r="MVZ8"/>
      <c r="MWA8"/>
      <c r="MWB8"/>
      <c r="MWC8"/>
      <c r="MWD8"/>
      <c r="MWE8"/>
      <c r="MWF8"/>
      <c r="MWG8"/>
      <c r="MWH8"/>
      <c r="MWI8"/>
      <c r="MWJ8"/>
      <c r="MWK8"/>
      <c r="MWL8"/>
      <c r="MWM8"/>
      <c r="MWN8"/>
      <c r="MWO8"/>
      <c r="MWP8"/>
      <c r="MWQ8"/>
      <c r="MWR8"/>
      <c r="MWS8"/>
      <c r="MWT8"/>
      <c r="MWU8"/>
      <c r="MWV8"/>
      <c r="MWW8"/>
      <c r="MWX8"/>
      <c r="MWY8"/>
      <c r="MWZ8"/>
      <c r="MXA8"/>
      <c r="MXB8"/>
      <c r="MXC8"/>
      <c r="MXD8"/>
      <c r="MXE8"/>
      <c r="MXF8"/>
      <c r="MXG8"/>
      <c r="MXH8"/>
      <c r="MXI8"/>
      <c r="MXJ8"/>
      <c r="MXK8"/>
      <c r="MXL8"/>
      <c r="MXM8"/>
      <c r="MXN8"/>
      <c r="MXO8"/>
      <c r="MXP8"/>
      <c r="MXQ8"/>
      <c r="MXR8"/>
      <c r="MXS8"/>
      <c r="MXT8"/>
      <c r="MXU8"/>
      <c r="MXV8"/>
      <c r="MXW8"/>
      <c r="MXX8"/>
      <c r="MXY8"/>
      <c r="MXZ8"/>
      <c r="MYA8"/>
      <c r="MYB8"/>
      <c r="MYC8"/>
      <c r="MYD8"/>
      <c r="MYE8"/>
      <c r="MYF8"/>
      <c r="MYG8"/>
      <c r="MYH8"/>
      <c r="MYI8"/>
      <c r="MYJ8"/>
      <c r="MYK8"/>
      <c r="MYL8"/>
      <c r="MYM8"/>
      <c r="MYN8"/>
      <c r="MYO8"/>
      <c r="MYP8"/>
      <c r="MYQ8"/>
      <c r="MYR8"/>
      <c r="MYS8"/>
      <c r="MYT8"/>
      <c r="MYU8"/>
      <c r="MYV8"/>
      <c r="MYW8"/>
      <c r="MYX8"/>
      <c r="MYY8"/>
      <c r="MYZ8"/>
      <c r="MZA8"/>
      <c r="MZB8"/>
      <c r="MZC8"/>
      <c r="MZD8"/>
      <c r="MZE8"/>
      <c r="MZF8"/>
      <c r="MZG8"/>
      <c r="MZH8"/>
      <c r="MZI8"/>
      <c r="MZJ8"/>
      <c r="MZK8"/>
      <c r="MZL8"/>
      <c r="MZM8"/>
      <c r="MZN8"/>
      <c r="MZO8"/>
      <c r="MZP8"/>
      <c r="MZQ8"/>
      <c r="MZR8"/>
      <c r="MZS8"/>
      <c r="MZT8"/>
      <c r="MZU8"/>
      <c r="MZV8"/>
      <c r="MZW8"/>
      <c r="MZX8"/>
      <c r="MZY8"/>
      <c r="MZZ8"/>
      <c r="NAA8"/>
      <c r="NAB8"/>
      <c r="NAC8"/>
      <c r="NAD8"/>
      <c r="NAE8"/>
      <c r="NAF8"/>
      <c r="NAG8"/>
      <c r="NAH8"/>
      <c r="NAI8"/>
      <c r="NAJ8"/>
      <c r="NAK8"/>
      <c r="NAL8"/>
      <c r="NAM8"/>
      <c r="NAN8"/>
      <c r="NAO8"/>
      <c r="NAP8"/>
      <c r="NAQ8"/>
      <c r="NAR8"/>
      <c r="NAS8"/>
      <c r="NAT8"/>
      <c r="NAU8"/>
      <c r="NAV8"/>
      <c r="NAW8"/>
      <c r="NAX8"/>
      <c r="NAY8"/>
      <c r="NAZ8"/>
      <c r="NBA8"/>
      <c r="NBB8"/>
      <c r="NBC8"/>
      <c r="NBD8"/>
      <c r="NBE8"/>
      <c r="NBF8"/>
      <c r="NBG8"/>
      <c r="NBH8"/>
      <c r="NBI8"/>
      <c r="NBJ8"/>
      <c r="NBK8"/>
      <c r="NBL8"/>
      <c r="NBM8"/>
      <c r="NBN8"/>
      <c r="NBO8"/>
      <c r="NBP8"/>
      <c r="NBQ8"/>
      <c r="NBR8"/>
      <c r="NBS8"/>
      <c r="NBT8"/>
      <c r="NBU8"/>
      <c r="NBV8"/>
      <c r="NBW8"/>
      <c r="NBX8"/>
      <c r="NBY8"/>
      <c r="NBZ8"/>
      <c r="NCA8"/>
      <c r="NCB8"/>
      <c r="NCC8"/>
      <c r="NCD8"/>
      <c r="NCE8"/>
      <c r="NCF8"/>
      <c r="NCG8"/>
      <c r="NCH8"/>
      <c r="NCI8"/>
      <c r="NCJ8"/>
      <c r="NCK8"/>
      <c r="NCL8"/>
      <c r="NCM8"/>
      <c r="NCN8"/>
      <c r="NCO8"/>
      <c r="NCP8"/>
      <c r="NCQ8"/>
      <c r="NCR8"/>
      <c r="NCS8"/>
      <c r="NCT8"/>
      <c r="NCU8"/>
      <c r="NCV8"/>
      <c r="NCW8"/>
      <c r="NCX8"/>
      <c r="NCY8"/>
      <c r="NCZ8"/>
      <c r="NDA8"/>
      <c r="NDB8"/>
      <c r="NDC8"/>
      <c r="NDD8"/>
      <c r="NDE8"/>
      <c r="NDF8"/>
      <c r="NDG8"/>
      <c r="NDH8"/>
      <c r="NDI8"/>
      <c r="NDJ8"/>
      <c r="NDK8"/>
      <c r="NDL8"/>
      <c r="NDM8"/>
      <c r="NDN8"/>
      <c r="NDO8"/>
      <c r="NDP8"/>
      <c r="NDQ8"/>
      <c r="NDR8"/>
      <c r="NDS8"/>
      <c r="NDT8"/>
      <c r="NDU8"/>
      <c r="NDV8"/>
      <c r="NDW8"/>
      <c r="NDX8"/>
      <c r="NDY8"/>
      <c r="NDZ8"/>
      <c r="NEA8"/>
      <c r="NEB8"/>
      <c r="NEC8"/>
      <c r="NED8"/>
      <c r="NEE8"/>
      <c r="NEF8"/>
      <c r="NEG8"/>
      <c r="NEH8"/>
      <c r="NEI8"/>
      <c r="NEJ8"/>
      <c r="NEK8"/>
      <c r="NEL8"/>
      <c r="NEM8"/>
      <c r="NEN8"/>
      <c r="NEO8"/>
      <c r="NEP8"/>
      <c r="NEQ8"/>
      <c r="NER8"/>
      <c r="NES8"/>
      <c r="NET8"/>
      <c r="NEU8"/>
      <c r="NEV8"/>
      <c r="NEW8"/>
      <c r="NEX8"/>
      <c r="NEY8"/>
      <c r="NEZ8"/>
      <c r="NFA8"/>
      <c r="NFB8"/>
      <c r="NFC8"/>
      <c r="NFD8"/>
      <c r="NFE8"/>
      <c r="NFF8"/>
      <c r="NFG8"/>
      <c r="NFH8"/>
      <c r="NFI8"/>
      <c r="NFJ8"/>
      <c r="NFK8"/>
      <c r="NFL8"/>
      <c r="NFM8"/>
      <c r="NFN8"/>
      <c r="NFO8"/>
      <c r="NFP8"/>
      <c r="NFQ8"/>
      <c r="NFR8"/>
      <c r="NFS8"/>
      <c r="NFT8"/>
      <c r="NFU8"/>
      <c r="NFV8"/>
      <c r="NFW8"/>
      <c r="NFX8"/>
      <c r="NFY8"/>
      <c r="NFZ8"/>
      <c r="NGA8"/>
      <c r="NGB8"/>
      <c r="NGC8"/>
      <c r="NGD8"/>
      <c r="NGE8"/>
      <c r="NGF8"/>
      <c r="NGG8"/>
      <c r="NGH8"/>
      <c r="NGI8"/>
      <c r="NGJ8"/>
      <c r="NGK8"/>
      <c r="NGL8"/>
      <c r="NGM8"/>
      <c r="NGN8"/>
      <c r="NGO8"/>
      <c r="NGP8"/>
      <c r="NGQ8"/>
      <c r="NGR8"/>
      <c r="NGS8"/>
      <c r="NGT8"/>
      <c r="NGU8"/>
      <c r="NGV8"/>
      <c r="NGW8"/>
      <c r="NGX8"/>
      <c r="NGY8"/>
      <c r="NGZ8"/>
      <c r="NHA8"/>
      <c r="NHB8"/>
      <c r="NHC8"/>
      <c r="NHD8"/>
      <c r="NHE8"/>
      <c r="NHF8"/>
      <c r="NHG8"/>
      <c r="NHH8"/>
      <c r="NHI8"/>
      <c r="NHJ8"/>
      <c r="NHK8"/>
      <c r="NHL8"/>
      <c r="NHM8"/>
      <c r="NHN8"/>
      <c r="NHO8"/>
      <c r="NHP8"/>
      <c r="NHQ8"/>
      <c r="NHR8"/>
      <c r="NHS8"/>
      <c r="NHT8"/>
      <c r="NHU8"/>
      <c r="NHV8"/>
      <c r="NHW8"/>
      <c r="NHX8"/>
      <c r="NHY8"/>
      <c r="NHZ8"/>
      <c r="NIA8"/>
      <c r="NIB8"/>
      <c r="NIC8"/>
      <c r="NID8"/>
      <c r="NIE8"/>
      <c r="NIF8"/>
      <c r="NIG8"/>
      <c r="NIH8"/>
      <c r="NII8"/>
      <c r="NIJ8"/>
      <c r="NIK8"/>
      <c r="NIL8"/>
      <c r="NIM8"/>
      <c r="NIN8"/>
      <c r="NIO8"/>
      <c r="NIP8"/>
      <c r="NIQ8"/>
      <c r="NIR8"/>
      <c r="NIS8"/>
      <c r="NIT8"/>
      <c r="NIU8"/>
      <c r="NIV8"/>
      <c r="NIW8"/>
      <c r="NIX8"/>
      <c r="NIY8"/>
      <c r="NIZ8"/>
      <c r="NJA8"/>
      <c r="NJB8"/>
      <c r="NJC8"/>
      <c r="NJD8"/>
      <c r="NJE8"/>
      <c r="NJF8"/>
      <c r="NJG8"/>
      <c r="NJH8"/>
      <c r="NJI8"/>
      <c r="NJJ8"/>
      <c r="NJK8"/>
      <c r="NJL8"/>
      <c r="NJM8"/>
      <c r="NJN8"/>
      <c r="NJO8"/>
      <c r="NJP8"/>
      <c r="NJQ8"/>
      <c r="NJR8"/>
      <c r="NJS8"/>
      <c r="NJT8"/>
      <c r="NJU8"/>
      <c r="NJV8"/>
      <c r="NJW8"/>
      <c r="NJX8"/>
      <c r="NJY8"/>
      <c r="NJZ8"/>
      <c r="NKA8"/>
      <c r="NKB8"/>
      <c r="NKC8"/>
      <c r="NKD8"/>
      <c r="NKE8"/>
      <c r="NKF8"/>
      <c r="NKG8"/>
      <c r="NKH8"/>
      <c r="NKI8"/>
      <c r="NKJ8"/>
      <c r="NKK8"/>
      <c r="NKL8"/>
      <c r="NKM8"/>
      <c r="NKN8"/>
      <c r="NKO8"/>
      <c r="NKP8"/>
      <c r="NKQ8"/>
      <c r="NKR8"/>
      <c r="NKS8"/>
      <c r="NKT8"/>
      <c r="NKU8"/>
      <c r="NKV8"/>
      <c r="NKW8"/>
      <c r="NKX8"/>
      <c r="NKY8"/>
      <c r="NKZ8"/>
      <c r="NLA8"/>
      <c r="NLB8"/>
      <c r="NLC8"/>
      <c r="NLD8"/>
      <c r="NLE8"/>
      <c r="NLF8"/>
      <c r="NLG8"/>
      <c r="NLH8"/>
      <c r="NLI8"/>
      <c r="NLJ8"/>
      <c r="NLK8"/>
      <c r="NLL8"/>
      <c r="NLM8"/>
      <c r="NLN8"/>
      <c r="NLO8"/>
      <c r="NLP8"/>
      <c r="NLQ8"/>
      <c r="NLR8"/>
      <c r="NLS8"/>
      <c r="NLT8"/>
      <c r="NLU8"/>
      <c r="NLV8"/>
      <c r="NLW8"/>
      <c r="NLX8"/>
      <c r="NLY8"/>
      <c r="NLZ8"/>
      <c r="NMA8"/>
      <c r="NMB8"/>
      <c r="NMC8"/>
      <c r="NMD8"/>
      <c r="NME8"/>
      <c r="NMF8"/>
      <c r="NMG8"/>
      <c r="NMH8"/>
      <c r="NMI8"/>
      <c r="NMJ8"/>
      <c r="NMK8"/>
      <c r="NML8"/>
      <c r="NMM8"/>
      <c r="NMN8"/>
      <c r="NMO8"/>
      <c r="NMP8"/>
      <c r="NMQ8"/>
      <c r="NMR8"/>
      <c r="NMS8"/>
      <c r="NMT8"/>
      <c r="NMU8"/>
      <c r="NMV8"/>
      <c r="NMW8"/>
      <c r="NMX8"/>
      <c r="NMY8"/>
      <c r="NMZ8"/>
      <c r="NNA8"/>
      <c r="NNB8"/>
      <c r="NNC8"/>
      <c r="NND8"/>
      <c r="NNE8"/>
      <c r="NNF8"/>
      <c r="NNG8"/>
      <c r="NNH8"/>
      <c r="NNI8"/>
      <c r="NNJ8"/>
      <c r="NNK8"/>
      <c r="NNL8"/>
      <c r="NNM8"/>
      <c r="NNN8"/>
      <c r="NNO8"/>
      <c r="NNP8"/>
      <c r="NNQ8"/>
      <c r="NNR8"/>
      <c r="NNS8"/>
      <c r="NNT8"/>
      <c r="NNU8"/>
      <c r="NNV8"/>
      <c r="NNW8"/>
      <c r="NNX8"/>
      <c r="NNY8"/>
      <c r="NNZ8"/>
      <c r="NOA8"/>
      <c r="NOB8"/>
      <c r="NOC8"/>
      <c r="NOD8"/>
      <c r="NOE8"/>
      <c r="NOF8"/>
      <c r="NOG8"/>
      <c r="NOH8"/>
      <c r="NOI8"/>
      <c r="NOJ8"/>
      <c r="NOK8"/>
      <c r="NOL8"/>
      <c r="NOM8"/>
      <c r="NON8"/>
      <c r="NOO8"/>
      <c r="NOP8"/>
      <c r="NOQ8"/>
      <c r="NOR8"/>
      <c r="NOS8"/>
      <c r="NOT8"/>
      <c r="NOU8"/>
      <c r="NOV8"/>
      <c r="NOW8"/>
      <c r="NOX8"/>
      <c r="NOY8"/>
      <c r="NOZ8"/>
      <c r="NPA8"/>
      <c r="NPB8"/>
      <c r="NPC8"/>
      <c r="NPD8"/>
      <c r="NPE8"/>
      <c r="NPF8"/>
      <c r="NPG8"/>
      <c r="NPH8"/>
      <c r="NPI8"/>
      <c r="NPJ8"/>
      <c r="NPK8"/>
      <c r="NPL8"/>
      <c r="NPM8"/>
      <c r="NPN8"/>
      <c r="NPO8"/>
      <c r="NPP8"/>
      <c r="NPQ8"/>
      <c r="NPR8"/>
      <c r="NPS8"/>
      <c r="NPT8"/>
      <c r="NPU8"/>
      <c r="NPV8"/>
      <c r="NPW8"/>
      <c r="NPX8"/>
      <c r="NPY8"/>
      <c r="NPZ8"/>
      <c r="NQA8"/>
      <c r="NQB8"/>
      <c r="NQC8"/>
      <c r="NQD8"/>
      <c r="NQE8"/>
      <c r="NQF8"/>
      <c r="NQG8"/>
      <c r="NQH8"/>
      <c r="NQI8"/>
      <c r="NQJ8"/>
      <c r="NQK8"/>
      <c r="NQL8"/>
      <c r="NQM8"/>
      <c r="NQN8"/>
      <c r="NQO8"/>
      <c r="NQP8"/>
      <c r="NQQ8"/>
      <c r="NQR8"/>
      <c r="NQS8"/>
      <c r="NQT8"/>
      <c r="NQU8"/>
      <c r="NQV8"/>
      <c r="NQW8"/>
      <c r="NQX8"/>
      <c r="NQY8"/>
      <c r="NQZ8"/>
      <c r="NRA8"/>
      <c r="NRB8"/>
      <c r="NRC8"/>
      <c r="NRD8"/>
      <c r="NRE8"/>
      <c r="NRF8"/>
      <c r="NRG8"/>
      <c r="NRH8"/>
      <c r="NRI8"/>
      <c r="NRJ8"/>
      <c r="NRK8"/>
      <c r="NRL8"/>
      <c r="NRM8"/>
      <c r="NRN8"/>
      <c r="NRO8"/>
      <c r="NRP8"/>
      <c r="NRQ8"/>
      <c r="NRR8"/>
      <c r="NRS8"/>
      <c r="NRT8"/>
      <c r="NRU8"/>
      <c r="NRV8"/>
      <c r="NRW8"/>
      <c r="NRX8"/>
      <c r="NRY8"/>
      <c r="NRZ8"/>
      <c r="NSA8"/>
      <c r="NSB8"/>
      <c r="NSC8"/>
      <c r="NSD8"/>
      <c r="NSE8"/>
      <c r="NSF8"/>
      <c r="NSG8"/>
      <c r="NSH8"/>
      <c r="NSI8"/>
      <c r="NSJ8"/>
      <c r="NSK8"/>
      <c r="NSL8"/>
      <c r="NSM8"/>
      <c r="NSN8"/>
      <c r="NSO8"/>
      <c r="NSP8"/>
      <c r="NSQ8"/>
      <c r="NSR8"/>
      <c r="NSS8"/>
      <c r="NST8"/>
      <c r="NSU8"/>
      <c r="NSV8"/>
      <c r="NSW8"/>
      <c r="NSX8"/>
      <c r="NSY8"/>
      <c r="NSZ8"/>
      <c r="NTA8"/>
      <c r="NTB8"/>
      <c r="NTC8"/>
      <c r="NTD8"/>
      <c r="NTE8"/>
      <c r="NTF8"/>
      <c r="NTG8"/>
      <c r="NTH8"/>
      <c r="NTI8"/>
      <c r="NTJ8"/>
      <c r="NTK8"/>
      <c r="NTL8"/>
      <c r="NTM8"/>
      <c r="NTN8"/>
      <c r="NTO8"/>
      <c r="NTP8"/>
      <c r="NTQ8"/>
      <c r="NTR8"/>
      <c r="NTS8"/>
      <c r="NTT8"/>
      <c r="NTU8"/>
      <c r="NTV8"/>
      <c r="NTW8"/>
      <c r="NTX8"/>
      <c r="NTY8"/>
      <c r="NTZ8"/>
      <c r="NUA8"/>
      <c r="NUB8"/>
      <c r="NUC8"/>
      <c r="NUD8"/>
      <c r="NUE8"/>
      <c r="NUF8"/>
      <c r="NUG8"/>
      <c r="NUH8"/>
      <c r="NUI8"/>
      <c r="NUJ8"/>
      <c r="NUK8"/>
      <c r="NUL8"/>
      <c r="NUM8"/>
      <c r="NUN8"/>
      <c r="NUO8"/>
      <c r="NUP8"/>
      <c r="NUQ8"/>
      <c r="NUR8"/>
      <c r="NUS8"/>
      <c r="NUT8"/>
      <c r="NUU8"/>
      <c r="NUV8"/>
      <c r="NUW8"/>
      <c r="NUX8"/>
      <c r="NUY8"/>
      <c r="NUZ8"/>
      <c r="NVA8"/>
      <c r="NVB8"/>
      <c r="NVC8"/>
      <c r="NVD8"/>
      <c r="NVE8"/>
      <c r="NVF8"/>
      <c r="NVG8"/>
      <c r="NVH8"/>
      <c r="NVI8"/>
      <c r="NVJ8"/>
      <c r="NVK8"/>
      <c r="NVL8"/>
      <c r="NVM8"/>
      <c r="NVN8"/>
      <c r="NVO8"/>
      <c r="NVP8"/>
      <c r="NVQ8"/>
      <c r="NVR8"/>
      <c r="NVS8"/>
      <c r="NVT8"/>
      <c r="NVU8"/>
      <c r="NVV8"/>
      <c r="NVW8"/>
      <c r="NVX8"/>
      <c r="NVY8"/>
      <c r="NVZ8"/>
      <c r="NWA8"/>
      <c r="NWB8"/>
      <c r="NWC8"/>
      <c r="NWD8"/>
      <c r="NWE8"/>
      <c r="NWF8"/>
      <c r="NWG8"/>
      <c r="NWH8"/>
      <c r="NWI8"/>
      <c r="NWJ8"/>
      <c r="NWK8"/>
      <c r="NWL8"/>
      <c r="NWM8"/>
      <c r="NWN8"/>
      <c r="NWO8"/>
      <c r="NWP8"/>
      <c r="NWQ8"/>
      <c r="NWR8"/>
      <c r="NWS8"/>
      <c r="NWT8"/>
      <c r="NWU8"/>
      <c r="NWV8"/>
      <c r="NWW8"/>
      <c r="NWX8"/>
      <c r="NWY8"/>
      <c r="NWZ8"/>
      <c r="NXA8"/>
      <c r="NXB8"/>
      <c r="NXC8"/>
      <c r="NXD8"/>
      <c r="NXE8"/>
      <c r="NXF8"/>
      <c r="NXG8"/>
      <c r="NXH8"/>
      <c r="NXI8"/>
      <c r="NXJ8"/>
      <c r="NXK8"/>
      <c r="NXL8"/>
      <c r="NXM8"/>
      <c r="NXN8"/>
      <c r="NXO8"/>
      <c r="NXP8"/>
      <c r="NXQ8"/>
      <c r="NXR8"/>
      <c r="NXS8"/>
      <c r="NXT8"/>
      <c r="NXU8"/>
      <c r="NXV8"/>
      <c r="NXW8"/>
      <c r="NXX8"/>
      <c r="NXY8"/>
      <c r="NXZ8"/>
      <c r="NYA8"/>
      <c r="NYB8"/>
      <c r="NYC8"/>
      <c r="NYD8"/>
      <c r="NYE8"/>
      <c r="NYF8"/>
      <c r="NYG8"/>
      <c r="NYH8"/>
      <c r="NYI8"/>
      <c r="NYJ8"/>
      <c r="NYK8"/>
      <c r="NYL8"/>
      <c r="NYM8"/>
      <c r="NYN8"/>
      <c r="NYO8"/>
      <c r="NYP8"/>
      <c r="NYQ8"/>
      <c r="NYR8"/>
      <c r="NYS8"/>
      <c r="NYT8"/>
      <c r="NYU8"/>
      <c r="NYV8"/>
      <c r="NYW8"/>
      <c r="NYX8"/>
      <c r="NYY8"/>
      <c r="NYZ8"/>
      <c r="NZA8"/>
      <c r="NZB8"/>
      <c r="NZC8"/>
      <c r="NZD8"/>
      <c r="NZE8"/>
      <c r="NZF8"/>
      <c r="NZG8"/>
      <c r="NZH8"/>
      <c r="NZI8"/>
      <c r="NZJ8"/>
      <c r="NZK8"/>
      <c r="NZL8"/>
      <c r="NZM8"/>
      <c r="NZN8"/>
      <c r="NZO8"/>
      <c r="NZP8"/>
      <c r="NZQ8"/>
      <c r="NZR8"/>
      <c r="NZS8"/>
      <c r="NZT8"/>
      <c r="NZU8"/>
      <c r="NZV8"/>
      <c r="NZW8"/>
      <c r="NZX8"/>
      <c r="NZY8"/>
      <c r="NZZ8"/>
      <c r="OAA8"/>
      <c r="OAB8"/>
      <c r="OAC8"/>
      <c r="OAD8"/>
      <c r="OAE8"/>
      <c r="OAF8"/>
      <c r="OAG8"/>
      <c r="OAH8"/>
      <c r="OAI8"/>
      <c r="OAJ8"/>
      <c r="OAK8"/>
      <c r="OAL8"/>
      <c r="OAM8"/>
      <c r="OAN8"/>
      <c r="OAO8"/>
      <c r="OAP8"/>
      <c r="OAQ8"/>
      <c r="OAR8"/>
      <c r="OAS8"/>
      <c r="OAT8"/>
      <c r="OAU8"/>
      <c r="OAV8"/>
      <c r="OAW8"/>
      <c r="OAX8"/>
      <c r="OAY8"/>
      <c r="OAZ8"/>
      <c r="OBA8"/>
      <c r="OBB8"/>
      <c r="OBC8"/>
      <c r="OBD8"/>
      <c r="OBE8"/>
      <c r="OBF8"/>
      <c r="OBG8"/>
      <c r="OBH8"/>
      <c r="OBI8"/>
      <c r="OBJ8"/>
      <c r="OBK8"/>
      <c r="OBL8"/>
      <c r="OBM8"/>
      <c r="OBN8"/>
      <c r="OBO8"/>
      <c r="OBP8"/>
      <c r="OBQ8"/>
      <c r="OBR8"/>
      <c r="OBS8"/>
      <c r="OBT8"/>
      <c r="OBU8"/>
      <c r="OBV8"/>
      <c r="OBW8"/>
      <c r="OBX8"/>
      <c r="OBY8"/>
      <c r="OBZ8"/>
      <c r="OCA8"/>
      <c r="OCB8"/>
      <c r="OCC8"/>
      <c r="OCD8"/>
      <c r="OCE8"/>
      <c r="OCF8"/>
      <c r="OCG8"/>
      <c r="OCH8"/>
      <c r="OCI8"/>
      <c r="OCJ8"/>
      <c r="OCK8"/>
      <c r="OCL8"/>
      <c r="OCM8"/>
      <c r="OCN8"/>
      <c r="OCO8"/>
      <c r="OCP8"/>
      <c r="OCQ8"/>
      <c r="OCR8"/>
      <c r="OCS8"/>
      <c r="OCT8"/>
      <c r="OCU8"/>
      <c r="OCV8"/>
      <c r="OCW8"/>
      <c r="OCX8"/>
      <c r="OCY8"/>
      <c r="OCZ8"/>
      <c r="ODA8"/>
      <c r="ODB8"/>
      <c r="ODC8"/>
      <c r="ODD8"/>
      <c r="ODE8"/>
      <c r="ODF8"/>
      <c r="ODG8"/>
      <c r="ODH8"/>
      <c r="ODI8"/>
      <c r="ODJ8"/>
      <c r="ODK8"/>
      <c r="ODL8"/>
      <c r="ODM8"/>
      <c r="ODN8"/>
      <c r="ODO8"/>
      <c r="ODP8"/>
      <c r="ODQ8"/>
      <c r="ODR8"/>
      <c r="ODS8"/>
      <c r="ODT8"/>
      <c r="ODU8"/>
      <c r="ODV8"/>
      <c r="ODW8"/>
      <c r="ODX8"/>
      <c r="ODY8"/>
      <c r="ODZ8"/>
      <c r="OEA8"/>
      <c r="OEB8"/>
      <c r="OEC8"/>
      <c r="OED8"/>
      <c r="OEE8"/>
      <c r="OEF8"/>
      <c r="OEG8"/>
      <c r="OEH8"/>
      <c r="OEI8"/>
      <c r="OEJ8"/>
      <c r="OEK8"/>
      <c r="OEL8"/>
      <c r="OEM8"/>
      <c r="OEN8"/>
      <c r="OEO8"/>
      <c r="OEP8"/>
      <c r="OEQ8"/>
      <c r="OER8"/>
      <c r="OES8"/>
      <c r="OET8"/>
      <c r="OEU8"/>
      <c r="OEV8"/>
      <c r="OEW8"/>
      <c r="OEX8"/>
      <c r="OEY8"/>
      <c r="OEZ8"/>
      <c r="OFA8"/>
      <c r="OFB8"/>
      <c r="OFC8"/>
      <c r="OFD8"/>
      <c r="OFE8"/>
      <c r="OFF8"/>
      <c r="OFG8"/>
      <c r="OFH8"/>
      <c r="OFI8"/>
      <c r="OFJ8"/>
      <c r="OFK8"/>
      <c r="OFL8"/>
      <c r="OFM8"/>
      <c r="OFN8"/>
      <c r="OFO8"/>
      <c r="OFP8"/>
      <c r="OFQ8"/>
      <c r="OFR8"/>
      <c r="OFS8"/>
      <c r="OFT8"/>
      <c r="OFU8"/>
      <c r="OFV8"/>
      <c r="OFW8"/>
      <c r="OFX8"/>
      <c r="OFY8"/>
      <c r="OFZ8"/>
      <c r="OGA8"/>
      <c r="OGB8"/>
      <c r="OGC8"/>
      <c r="OGD8"/>
      <c r="OGE8"/>
      <c r="OGF8"/>
      <c r="OGG8"/>
      <c r="OGH8"/>
      <c r="OGI8"/>
      <c r="OGJ8"/>
      <c r="OGK8"/>
      <c r="OGL8"/>
      <c r="OGM8"/>
      <c r="OGN8"/>
      <c r="OGO8"/>
      <c r="OGP8"/>
      <c r="OGQ8"/>
      <c r="OGR8"/>
      <c r="OGS8"/>
      <c r="OGT8"/>
      <c r="OGU8"/>
      <c r="OGV8"/>
      <c r="OGW8"/>
      <c r="OGX8"/>
      <c r="OGY8"/>
      <c r="OGZ8"/>
      <c r="OHA8"/>
      <c r="OHB8"/>
      <c r="OHC8"/>
      <c r="OHD8"/>
      <c r="OHE8"/>
      <c r="OHF8"/>
      <c r="OHG8"/>
      <c r="OHH8"/>
      <c r="OHI8"/>
      <c r="OHJ8"/>
      <c r="OHK8"/>
      <c r="OHL8"/>
      <c r="OHM8"/>
      <c r="OHN8"/>
      <c r="OHO8"/>
      <c r="OHP8"/>
      <c r="OHQ8"/>
      <c r="OHR8"/>
      <c r="OHS8"/>
      <c r="OHT8"/>
      <c r="OHU8"/>
      <c r="OHV8"/>
      <c r="OHW8"/>
      <c r="OHX8"/>
      <c r="OHY8"/>
      <c r="OHZ8"/>
      <c r="OIA8"/>
      <c r="OIB8"/>
      <c r="OIC8"/>
      <c r="OID8"/>
      <c r="OIE8"/>
      <c r="OIF8"/>
      <c r="OIG8"/>
      <c r="OIH8"/>
      <c r="OII8"/>
      <c r="OIJ8"/>
      <c r="OIK8"/>
      <c r="OIL8"/>
      <c r="OIM8"/>
      <c r="OIN8"/>
      <c r="OIO8"/>
      <c r="OIP8"/>
      <c r="OIQ8"/>
      <c r="OIR8"/>
      <c r="OIS8"/>
      <c r="OIT8"/>
      <c r="OIU8"/>
      <c r="OIV8"/>
      <c r="OIW8"/>
      <c r="OIX8"/>
      <c r="OIY8"/>
      <c r="OIZ8"/>
      <c r="OJA8"/>
      <c r="OJB8"/>
      <c r="OJC8"/>
      <c r="OJD8"/>
      <c r="OJE8"/>
      <c r="OJF8"/>
      <c r="OJG8"/>
      <c r="OJH8"/>
      <c r="OJI8"/>
      <c r="OJJ8"/>
      <c r="OJK8"/>
      <c r="OJL8"/>
      <c r="OJM8"/>
      <c r="OJN8"/>
      <c r="OJO8"/>
      <c r="OJP8"/>
      <c r="OJQ8"/>
      <c r="OJR8"/>
      <c r="OJS8"/>
      <c r="OJT8"/>
      <c r="OJU8"/>
      <c r="OJV8"/>
      <c r="OJW8"/>
      <c r="OJX8"/>
      <c r="OJY8"/>
      <c r="OJZ8"/>
      <c r="OKA8"/>
      <c r="OKB8"/>
      <c r="OKC8"/>
      <c r="OKD8"/>
      <c r="OKE8"/>
      <c r="OKF8"/>
      <c r="OKG8"/>
      <c r="OKH8"/>
      <c r="OKI8"/>
      <c r="OKJ8"/>
      <c r="OKK8"/>
      <c r="OKL8"/>
      <c r="OKM8"/>
      <c r="OKN8"/>
      <c r="OKO8"/>
      <c r="OKP8"/>
      <c r="OKQ8"/>
      <c r="OKR8"/>
      <c r="OKS8"/>
      <c r="OKT8"/>
      <c r="OKU8"/>
      <c r="OKV8"/>
      <c r="OKW8"/>
      <c r="OKX8"/>
      <c r="OKY8"/>
      <c r="OKZ8"/>
      <c r="OLA8"/>
      <c r="OLB8"/>
      <c r="OLC8"/>
      <c r="OLD8"/>
      <c r="OLE8"/>
      <c r="OLF8"/>
      <c r="OLG8"/>
      <c r="OLH8"/>
      <c r="OLI8"/>
      <c r="OLJ8"/>
      <c r="OLK8"/>
      <c r="OLL8"/>
      <c r="OLM8"/>
      <c r="OLN8"/>
      <c r="OLO8"/>
      <c r="OLP8"/>
      <c r="OLQ8"/>
      <c r="OLR8"/>
      <c r="OLS8"/>
      <c r="OLT8"/>
      <c r="OLU8"/>
      <c r="OLV8"/>
      <c r="OLW8"/>
      <c r="OLX8"/>
      <c r="OLY8"/>
      <c r="OLZ8"/>
      <c r="OMA8"/>
      <c r="OMB8"/>
      <c r="OMC8"/>
      <c r="OMD8"/>
      <c r="OME8"/>
      <c r="OMF8"/>
      <c r="OMG8"/>
      <c r="OMH8"/>
      <c r="OMI8"/>
      <c r="OMJ8"/>
      <c r="OMK8"/>
      <c r="OML8"/>
      <c r="OMM8"/>
      <c r="OMN8"/>
      <c r="OMO8"/>
      <c r="OMP8"/>
      <c r="OMQ8"/>
      <c r="OMR8"/>
      <c r="OMS8"/>
      <c r="OMT8"/>
      <c r="OMU8"/>
      <c r="OMV8"/>
      <c r="OMW8"/>
      <c r="OMX8"/>
      <c r="OMY8"/>
      <c r="OMZ8"/>
      <c r="ONA8"/>
      <c r="ONB8"/>
      <c r="ONC8"/>
      <c r="OND8"/>
      <c r="ONE8"/>
      <c r="ONF8"/>
      <c r="ONG8"/>
      <c r="ONH8"/>
      <c r="ONI8"/>
      <c r="ONJ8"/>
      <c r="ONK8"/>
      <c r="ONL8"/>
      <c r="ONM8"/>
      <c r="ONN8"/>
      <c r="ONO8"/>
      <c r="ONP8"/>
      <c r="ONQ8"/>
      <c r="ONR8"/>
      <c r="ONS8"/>
      <c r="ONT8"/>
      <c r="ONU8"/>
      <c r="ONV8"/>
      <c r="ONW8"/>
      <c r="ONX8"/>
      <c r="ONY8"/>
      <c r="ONZ8"/>
      <c r="OOA8"/>
      <c r="OOB8"/>
      <c r="OOC8"/>
      <c r="OOD8"/>
      <c r="OOE8"/>
      <c r="OOF8"/>
      <c r="OOG8"/>
      <c r="OOH8"/>
      <c r="OOI8"/>
      <c r="OOJ8"/>
      <c r="OOK8"/>
      <c r="OOL8"/>
      <c r="OOM8"/>
      <c r="OON8"/>
      <c r="OOO8"/>
      <c r="OOP8"/>
      <c r="OOQ8"/>
      <c r="OOR8"/>
      <c r="OOS8"/>
      <c r="OOT8"/>
      <c r="OOU8"/>
      <c r="OOV8"/>
      <c r="OOW8"/>
      <c r="OOX8"/>
      <c r="OOY8"/>
      <c r="OOZ8"/>
      <c r="OPA8"/>
      <c r="OPB8"/>
      <c r="OPC8"/>
      <c r="OPD8"/>
      <c r="OPE8"/>
      <c r="OPF8"/>
      <c r="OPG8"/>
      <c r="OPH8"/>
      <c r="OPI8"/>
      <c r="OPJ8"/>
      <c r="OPK8"/>
      <c r="OPL8"/>
      <c r="OPM8"/>
      <c r="OPN8"/>
      <c r="OPO8"/>
      <c r="OPP8"/>
      <c r="OPQ8"/>
      <c r="OPR8"/>
      <c r="OPS8"/>
      <c r="OPT8"/>
      <c r="OPU8"/>
      <c r="OPV8"/>
      <c r="OPW8"/>
      <c r="OPX8"/>
      <c r="OPY8"/>
      <c r="OPZ8"/>
      <c r="OQA8"/>
      <c r="OQB8"/>
      <c r="OQC8"/>
      <c r="OQD8"/>
      <c r="OQE8"/>
      <c r="OQF8"/>
      <c r="OQG8"/>
      <c r="OQH8"/>
      <c r="OQI8"/>
      <c r="OQJ8"/>
      <c r="OQK8"/>
      <c r="OQL8"/>
      <c r="OQM8"/>
      <c r="OQN8"/>
      <c r="OQO8"/>
      <c r="OQP8"/>
      <c r="OQQ8"/>
      <c r="OQR8"/>
      <c r="OQS8"/>
      <c r="OQT8"/>
      <c r="OQU8"/>
      <c r="OQV8"/>
      <c r="OQW8"/>
      <c r="OQX8"/>
      <c r="OQY8"/>
      <c r="OQZ8"/>
      <c r="ORA8"/>
      <c r="ORB8"/>
      <c r="ORC8"/>
      <c r="ORD8"/>
      <c r="ORE8"/>
      <c r="ORF8"/>
      <c r="ORG8"/>
      <c r="ORH8"/>
      <c r="ORI8"/>
      <c r="ORJ8"/>
      <c r="ORK8"/>
      <c r="ORL8"/>
      <c r="ORM8"/>
      <c r="ORN8"/>
      <c r="ORO8"/>
      <c r="ORP8"/>
      <c r="ORQ8"/>
      <c r="ORR8"/>
      <c r="ORS8"/>
      <c r="ORT8"/>
      <c r="ORU8"/>
      <c r="ORV8"/>
      <c r="ORW8"/>
      <c r="ORX8"/>
      <c r="ORY8"/>
      <c r="ORZ8"/>
      <c r="OSA8"/>
      <c r="OSB8"/>
      <c r="OSC8"/>
      <c r="OSD8"/>
      <c r="OSE8"/>
      <c r="OSF8"/>
      <c r="OSG8"/>
      <c r="OSH8"/>
      <c r="OSI8"/>
      <c r="OSJ8"/>
      <c r="OSK8"/>
      <c r="OSL8"/>
      <c r="OSM8"/>
      <c r="OSN8"/>
      <c r="OSO8"/>
      <c r="OSP8"/>
      <c r="OSQ8"/>
      <c r="OSR8"/>
      <c r="OSS8"/>
      <c r="OST8"/>
      <c r="OSU8"/>
      <c r="OSV8"/>
      <c r="OSW8"/>
      <c r="OSX8"/>
      <c r="OSY8"/>
      <c r="OSZ8"/>
      <c r="OTA8"/>
      <c r="OTB8"/>
      <c r="OTC8"/>
      <c r="OTD8"/>
      <c r="OTE8"/>
      <c r="OTF8"/>
      <c r="OTG8"/>
      <c r="OTH8"/>
      <c r="OTI8"/>
      <c r="OTJ8"/>
      <c r="OTK8"/>
      <c r="OTL8"/>
      <c r="OTM8"/>
      <c r="OTN8"/>
      <c r="OTO8"/>
      <c r="OTP8"/>
      <c r="OTQ8"/>
      <c r="OTR8"/>
      <c r="OTS8"/>
      <c r="OTT8"/>
      <c r="OTU8"/>
      <c r="OTV8"/>
      <c r="OTW8"/>
      <c r="OTX8"/>
      <c r="OTY8"/>
      <c r="OTZ8"/>
      <c r="OUA8"/>
      <c r="OUB8"/>
      <c r="OUC8"/>
      <c r="OUD8"/>
      <c r="OUE8"/>
      <c r="OUF8"/>
      <c r="OUG8"/>
      <c r="OUH8"/>
      <c r="OUI8"/>
      <c r="OUJ8"/>
      <c r="OUK8"/>
      <c r="OUL8"/>
      <c r="OUM8"/>
      <c r="OUN8"/>
      <c r="OUO8"/>
      <c r="OUP8"/>
      <c r="OUQ8"/>
      <c r="OUR8"/>
      <c r="OUS8"/>
      <c r="OUT8"/>
      <c r="OUU8"/>
      <c r="OUV8"/>
      <c r="OUW8"/>
      <c r="OUX8"/>
      <c r="OUY8"/>
      <c r="OUZ8"/>
      <c r="OVA8"/>
      <c r="OVB8"/>
      <c r="OVC8"/>
      <c r="OVD8"/>
      <c r="OVE8"/>
      <c r="OVF8"/>
      <c r="OVG8"/>
      <c r="OVH8"/>
      <c r="OVI8"/>
      <c r="OVJ8"/>
      <c r="OVK8"/>
      <c r="OVL8"/>
      <c r="OVM8"/>
      <c r="OVN8"/>
      <c r="OVO8"/>
      <c r="OVP8"/>
      <c r="OVQ8"/>
      <c r="OVR8"/>
      <c r="OVS8"/>
      <c r="OVT8"/>
      <c r="OVU8"/>
      <c r="OVV8"/>
      <c r="OVW8"/>
      <c r="OVX8"/>
      <c r="OVY8"/>
      <c r="OVZ8"/>
      <c r="OWA8"/>
      <c r="OWB8"/>
      <c r="OWC8"/>
      <c r="OWD8"/>
      <c r="OWE8"/>
      <c r="OWF8"/>
      <c r="OWG8"/>
      <c r="OWH8"/>
      <c r="OWI8"/>
      <c r="OWJ8"/>
      <c r="OWK8"/>
      <c r="OWL8"/>
      <c r="OWM8"/>
      <c r="OWN8"/>
      <c r="OWO8"/>
      <c r="OWP8"/>
      <c r="OWQ8"/>
      <c r="OWR8"/>
      <c r="OWS8"/>
      <c r="OWT8"/>
      <c r="OWU8"/>
      <c r="OWV8"/>
      <c r="OWW8"/>
      <c r="OWX8"/>
      <c r="OWY8"/>
      <c r="OWZ8"/>
      <c r="OXA8"/>
      <c r="OXB8"/>
      <c r="OXC8"/>
      <c r="OXD8"/>
      <c r="OXE8"/>
      <c r="OXF8"/>
      <c r="OXG8"/>
      <c r="OXH8"/>
      <c r="OXI8"/>
      <c r="OXJ8"/>
      <c r="OXK8"/>
      <c r="OXL8"/>
      <c r="OXM8"/>
      <c r="OXN8"/>
      <c r="OXO8"/>
      <c r="OXP8"/>
      <c r="OXQ8"/>
      <c r="OXR8"/>
      <c r="OXS8"/>
      <c r="OXT8"/>
      <c r="OXU8"/>
      <c r="OXV8"/>
      <c r="OXW8"/>
      <c r="OXX8"/>
      <c r="OXY8"/>
      <c r="OXZ8"/>
      <c r="OYA8"/>
      <c r="OYB8"/>
      <c r="OYC8"/>
      <c r="OYD8"/>
      <c r="OYE8"/>
      <c r="OYF8"/>
      <c r="OYG8"/>
      <c r="OYH8"/>
      <c r="OYI8"/>
      <c r="OYJ8"/>
      <c r="OYK8"/>
      <c r="OYL8"/>
      <c r="OYM8"/>
      <c r="OYN8"/>
      <c r="OYO8"/>
      <c r="OYP8"/>
      <c r="OYQ8"/>
      <c r="OYR8"/>
      <c r="OYS8"/>
      <c r="OYT8"/>
      <c r="OYU8"/>
      <c r="OYV8"/>
      <c r="OYW8"/>
      <c r="OYX8"/>
      <c r="OYY8"/>
      <c r="OYZ8"/>
      <c r="OZA8"/>
      <c r="OZB8"/>
      <c r="OZC8"/>
      <c r="OZD8"/>
      <c r="OZE8"/>
      <c r="OZF8"/>
      <c r="OZG8"/>
      <c r="OZH8"/>
      <c r="OZI8"/>
      <c r="OZJ8"/>
      <c r="OZK8"/>
      <c r="OZL8"/>
      <c r="OZM8"/>
      <c r="OZN8"/>
      <c r="OZO8"/>
      <c r="OZP8"/>
      <c r="OZQ8"/>
      <c r="OZR8"/>
      <c r="OZS8"/>
      <c r="OZT8"/>
      <c r="OZU8"/>
      <c r="OZV8"/>
      <c r="OZW8"/>
      <c r="OZX8"/>
      <c r="OZY8"/>
      <c r="OZZ8"/>
      <c r="PAA8"/>
      <c r="PAB8"/>
      <c r="PAC8"/>
      <c r="PAD8"/>
      <c r="PAE8"/>
      <c r="PAF8"/>
      <c r="PAG8"/>
      <c r="PAH8"/>
      <c r="PAI8"/>
      <c r="PAJ8"/>
      <c r="PAK8"/>
      <c r="PAL8"/>
      <c r="PAM8"/>
      <c r="PAN8"/>
      <c r="PAO8"/>
      <c r="PAP8"/>
      <c r="PAQ8"/>
      <c r="PAR8"/>
      <c r="PAS8"/>
      <c r="PAT8"/>
      <c r="PAU8"/>
      <c r="PAV8"/>
      <c r="PAW8"/>
      <c r="PAX8"/>
      <c r="PAY8"/>
      <c r="PAZ8"/>
      <c r="PBA8"/>
      <c r="PBB8"/>
      <c r="PBC8"/>
      <c r="PBD8"/>
      <c r="PBE8"/>
      <c r="PBF8"/>
      <c r="PBG8"/>
      <c r="PBH8"/>
      <c r="PBI8"/>
      <c r="PBJ8"/>
      <c r="PBK8"/>
      <c r="PBL8"/>
      <c r="PBM8"/>
      <c r="PBN8"/>
      <c r="PBO8"/>
      <c r="PBP8"/>
      <c r="PBQ8"/>
      <c r="PBR8"/>
      <c r="PBS8"/>
      <c r="PBT8"/>
      <c r="PBU8"/>
      <c r="PBV8"/>
      <c r="PBW8"/>
      <c r="PBX8"/>
      <c r="PBY8"/>
      <c r="PBZ8"/>
      <c r="PCA8"/>
      <c r="PCB8"/>
      <c r="PCC8"/>
      <c r="PCD8"/>
      <c r="PCE8"/>
      <c r="PCF8"/>
      <c r="PCG8"/>
      <c r="PCH8"/>
      <c r="PCI8"/>
      <c r="PCJ8"/>
      <c r="PCK8"/>
      <c r="PCL8"/>
      <c r="PCM8"/>
      <c r="PCN8"/>
      <c r="PCO8"/>
      <c r="PCP8"/>
      <c r="PCQ8"/>
      <c r="PCR8"/>
      <c r="PCS8"/>
      <c r="PCT8"/>
      <c r="PCU8"/>
      <c r="PCV8"/>
      <c r="PCW8"/>
      <c r="PCX8"/>
      <c r="PCY8"/>
      <c r="PCZ8"/>
      <c r="PDA8"/>
      <c r="PDB8"/>
      <c r="PDC8"/>
      <c r="PDD8"/>
      <c r="PDE8"/>
      <c r="PDF8"/>
      <c r="PDG8"/>
      <c r="PDH8"/>
      <c r="PDI8"/>
      <c r="PDJ8"/>
      <c r="PDK8"/>
      <c r="PDL8"/>
      <c r="PDM8"/>
      <c r="PDN8"/>
      <c r="PDO8"/>
      <c r="PDP8"/>
      <c r="PDQ8"/>
      <c r="PDR8"/>
      <c r="PDS8"/>
      <c r="PDT8"/>
      <c r="PDU8"/>
      <c r="PDV8"/>
      <c r="PDW8"/>
      <c r="PDX8"/>
      <c r="PDY8"/>
      <c r="PDZ8"/>
      <c r="PEA8"/>
      <c r="PEB8"/>
      <c r="PEC8"/>
      <c r="PED8"/>
      <c r="PEE8"/>
      <c r="PEF8"/>
      <c r="PEG8"/>
      <c r="PEH8"/>
      <c r="PEI8"/>
      <c r="PEJ8"/>
      <c r="PEK8"/>
      <c r="PEL8"/>
      <c r="PEM8"/>
      <c r="PEN8"/>
      <c r="PEO8"/>
      <c r="PEP8"/>
      <c r="PEQ8"/>
      <c r="PER8"/>
      <c r="PES8"/>
      <c r="PET8"/>
      <c r="PEU8"/>
      <c r="PEV8"/>
      <c r="PEW8"/>
      <c r="PEX8"/>
      <c r="PEY8"/>
      <c r="PEZ8"/>
      <c r="PFA8"/>
      <c r="PFB8"/>
      <c r="PFC8"/>
      <c r="PFD8"/>
      <c r="PFE8"/>
      <c r="PFF8"/>
      <c r="PFG8"/>
      <c r="PFH8"/>
      <c r="PFI8"/>
      <c r="PFJ8"/>
      <c r="PFK8"/>
      <c r="PFL8"/>
      <c r="PFM8"/>
      <c r="PFN8"/>
      <c r="PFO8"/>
      <c r="PFP8"/>
      <c r="PFQ8"/>
      <c r="PFR8"/>
      <c r="PFS8"/>
      <c r="PFT8"/>
      <c r="PFU8"/>
      <c r="PFV8"/>
      <c r="PFW8"/>
      <c r="PFX8"/>
      <c r="PFY8"/>
      <c r="PFZ8"/>
      <c r="PGA8"/>
      <c r="PGB8"/>
      <c r="PGC8"/>
      <c r="PGD8"/>
      <c r="PGE8"/>
      <c r="PGF8"/>
      <c r="PGG8"/>
      <c r="PGH8"/>
      <c r="PGI8"/>
      <c r="PGJ8"/>
      <c r="PGK8"/>
      <c r="PGL8"/>
      <c r="PGM8"/>
      <c r="PGN8"/>
      <c r="PGO8"/>
      <c r="PGP8"/>
      <c r="PGQ8"/>
      <c r="PGR8"/>
      <c r="PGS8"/>
      <c r="PGT8"/>
      <c r="PGU8"/>
      <c r="PGV8"/>
      <c r="PGW8"/>
      <c r="PGX8"/>
      <c r="PGY8"/>
      <c r="PGZ8"/>
      <c r="PHA8"/>
      <c r="PHB8"/>
      <c r="PHC8"/>
      <c r="PHD8"/>
      <c r="PHE8"/>
      <c r="PHF8"/>
      <c r="PHG8"/>
      <c r="PHH8"/>
      <c r="PHI8"/>
      <c r="PHJ8"/>
      <c r="PHK8"/>
      <c r="PHL8"/>
      <c r="PHM8"/>
      <c r="PHN8"/>
      <c r="PHO8"/>
      <c r="PHP8"/>
      <c r="PHQ8"/>
      <c r="PHR8"/>
      <c r="PHS8"/>
      <c r="PHT8"/>
      <c r="PHU8"/>
      <c r="PHV8"/>
      <c r="PHW8"/>
      <c r="PHX8"/>
      <c r="PHY8"/>
      <c r="PHZ8"/>
      <c r="PIA8"/>
      <c r="PIB8"/>
      <c r="PIC8"/>
      <c r="PID8"/>
      <c r="PIE8"/>
      <c r="PIF8"/>
      <c r="PIG8"/>
      <c r="PIH8"/>
      <c r="PII8"/>
      <c r="PIJ8"/>
      <c r="PIK8"/>
      <c r="PIL8"/>
      <c r="PIM8"/>
      <c r="PIN8"/>
      <c r="PIO8"/>
      <c r="PIP8"/>
      <c r="PIQ8"/>
      <c r="PIR8"/>
      <c r="PIS8"/>
      <c r="PIT8"/>
      <c r="PIU8"/>
      <c r="PIV8"/>
      <c r="PIW8"/>
      <c r="PIX8"/>
      <c r="PIY8"/>
      <c r="PIZ8"/>
      <c r="PJA8"/>
      <c r="PJB8"/>
      <c r="PJC8"/>
      <c r="PJD8"/>
      <c r="PJE8"/>
      <c r="PJF8"/>
      <c r="PJG8"/>
      <c r="PJH8"/>
      <c r="PJI8"/>
      <c r="PJJ8"/>
      <c r="PJK8"/>
      <c r="PJL8"/>
      <c r="PJM8"/>
      <c r="PJN8"/>
      <c r="PJO8"/>
      <c r="PJP8"/>
      <c r="PJQ8"/>
      <c r="PJR8"/>
      <c r="PJS8"/>
      <c r="PJT8"/>
      <c r="PJU8"/>
      <c r="PJV8"/>
      <c r="PJW8"/>
      <c r="PJX8"/>
      <c r="PJY8"/>
      <c r="PJZ8"/>
      <c r="PKA8"/>
      <c r="PKB8"/>
      <c r="PKC8"/>
      <c r="PKD8"/>
      <c r="PKE8"/>
      <c r="PKF8"/>
      <c r="PKG8"/>
      <c r="PKH8"/>
      <c r="PKI8"/>
      <c r="PKJ8"/>
      <c r="PKK8"/>
      <c r="PKL8"/>
      <c r="PKM8"/>
      <c r="PKN8"/>
      <c r="PKO8"/>
      <c r="PKP8"/>
      <c r="PKQ8"/>
      <c r="PKR8"/>
      <c r="PKS8"/>
      <c r="PKT8"/>
      <c r="PKU8"/>
      <c r="PKV8"/>
      <c r="PKW8"/>
      <c r="PKX8"/>
      <c r="PKY8"/>
      <c r="PKZ8"/>
      <c r="PLA8"/>
      <c r="PLB8"/>
      <c r="PLC8"/>
      <c r="PLD8"/>
      <c r="PLE8"/>
      <c r="PLF8"/>
      <c r="PLG8"/>
      <c r="PLH8"/>
      <c r="PLI8"/>
      <c r="PLJ8"/>
      <c r="PLK8"/>
      <c r="PLL8"/>
      <c r="PLM8"/>
      <c r="PLN8"/>
      <c r="PLO8"/>
      <c r="PLP8"/>
      <c r="PLQ8"/>
      <c r="PLR8"/>
      <c r="PLS8"/>
      <c r="PLT8"/>
      <c r="PLU8"/>
      <c r="PLV8"/>
      <c r="PLW8"/>
      <c r="PLX8"/>
      <c r="PLY8"/>
      <c r="PLZ8"/>
      <c r="PMA8"/>
      <c r="PMB8"/>
      <c r="PMC8"/>
      <c r="PMD8"/>
      <c r="PME8"/>
      <c r="PMF8"/>
      <c r="PMG8"/>
      <c r="PMH8"/>
      <c r="PMI8"/>
      <c r="PMJ8"/>
      <c r="PMK8"/>
      <c r="PML8"/>
      <c r="PMM8"/>
      <c r="PMN8"/>
      <c r="PMO8"/>
      <c r="PMP8"/>
      <c r="PMQ8"/>
      <c r="PMR8"/>
      <c r="PMS8"/>
      <c r="PMT8"/>
      <c r="PMU8"/>
      <c r="PMV8"/>
      <c r="PMW8"/>
      <c r="PMX8"/>
      <c r="PMY8"/>
      <c r="PMZ8"/>
      <c r="PNA8"/>
      <c r="PNB8"/>
      <c r="PNC8"/>
      <c r="PND8"/>
      <c r="PNE8"/>
      <c r="PNF8"/>
      <c r="PNG8"/>
      <c r="PNH8"/>
      <c r="PNI8"/>
      <c r="PNJ8"/>
      <c r="PNK8"/>
      <c r="PNL8"/>
      <c r="PNM8"/>
      <c r="PNN8"/>
      <c r="PNO8"/>
      <c r="PNP8"/>
      <c r="PNQ8"/>
      <c r="PNR8"/>
      <c r="PNS8"/>
      <c r="PNT8"/>
      <c r="PNU8"/>
      <c r="PNV8"/>
      <c r="PNW8"/>
      <c r="PNX8"/>
      <c r="PNY8"/>
      <c r="PNZ8"/>
      <c r="POA8"/>
      <c r="POB8"/>
      <c r="POC8"/>
      <c r="POD8"/>
      <c r="POE8"/>
      <c r="POF8"/>
      <c r="POG8"/>
      <c r="POH8"/>
      <c r="POI8"/>
      <c r="POJ8"/>
      <c r="POK8"/>
      <c r="POL8"/>
      <c r="POM8"/>
      <c r="PON8"/>
      <c r="POO8"/>
      <c r="POP8"/>
      <c r="POQ8"/>
      <c r="POR8"/>
      <c r="POS8"/>
      <c r="POT8"/>
      <c r="POU8"/>
      <c r="POV8"/>
      <c r="POW8"/>
      <c r="POX8"/>
      <c r="POY8"/>
      <c r="POZ8"/>
      <c r="PPA8"/>
      <c r="PPB8"/>
      <c r="PPC8"/>
      <c r="PPD8"/>
      <c r="PPE8"/>
      <c r="PPF8"/>
      <c r="PPG8"/>
      <c r="PPH8"/>
      <c r="PPI8"/>
      <c r="PPJ8"/>
      <c r="PPK8"/>
      <c r="PPL8"/>
      <c r="PPM8"/>
      <c r="PPN8"/>
      <c r="PPO8"/>
      <c r="PPP8"/>
      <c r="PPQ8"/>
      <c r="PPR8"/>
      <c r="PPS8"/>
      <c r="PPT8"/>
      <c r="PPU8"/>
      <c r="PPV8"/>
      <c r="PPW8"/>
      <c r="PPX8"/>
      <c r="PPY8"/>
      <c r="PPZ8"/>
      <c r="PQA8"/>
      <c r="PQB8"/>
      <c r="PQC8"/>
      <c r="PQD8"/>
      <c r="PQE8"/>
      <c r="PQF8"/>
      <c r="PQG8"/>
      <c r="PQH8"/>
      <c r="PQI8"/>
      <c r="PQJ8"/>
      <c r="PQK8"/>
      <c r="PQL8"/>
      <c r="PQM8"/>
      <c r="PQN8"/>
      <c r="PQO8"/>
      <c r="PQP8"/>
      <c r="PQQ8"/>
      <c r="PQR8"/>
      <c r="PQS8"/>
      <c r="PQT8"/>
      <c r="PQU8"/>
      <c r="PQV8"/>
      <c r="PQW8"/>
      <c r="PQX8"/>
      <c r="PQY8"/>
      <c r="PQZ8"/>
      <c r="PRA8"/>
      <c r="PRB8"/>
      <c r="PRC8"/>
      <c r="PRD8"/>
      <c r="PRE8"/>
      <c r="PRF8"/>
      <c r="PRG8"/>
      <c r="PRH8"/>
      <c r="PRI8"/>
      <c r="PRJ8"/>
      <c r="PRK8"/>
      <c r="PRL8"/>
      <c r="PRM8"/>
      <c r="PRN8"/>
      <c r="PRO8"/>
      <c r="PRP8"/>
      <c r="PRQ8"/>
      <c r="PRR8"/>
      <c r="PRS8"/>
      <c r="PRT8"/>
      <c r="PRU8"/>
      <c r="PRV8"/>
      <c r="PRW8"/>
      <c r="PRX8"/>
      <c r="PRY8"/>
      <c r="PRZ8"/>
      <c r="PSA8"/>
      <c r="PSB8"/>
      <c r="PSC8"/>
      <c r="PSD8"/>
      <c r="PSE8"/>
      <c r="PSF8"/>
      <c r="PSG8"/>
      <c r="PSH8"/>
      <c r="PSI8"/>
      <c r="PSJ8"/>
      <c r="PSK8"/>
      <c r="PSL8"/>
      <c r="PSM8"/>
      <c r="PSN8"/>
      <c r="PSO8"/>
      <c r="PSP8"/>
      <c r="PSQ8"/>
      <c r="PSR8"/>
      <c r="PSS8"/>
      <c r="PST8"/>
      <c r="PSU8"/>
      <c r="PSV8"/>
      <c r="PSW8"/>
      <c r="PSX8"/>
      <c r="PSY8"/>
      <c r="PSZ8"/>
      <c r="PTA8"/>
      <c r="PTB8"/>
      <c r="PTC8"/>
      <c r="PTD8"/>
      <c r="PTE8"/>
      <c r="PTF8"/>
      <c r="PTG8"/>
      <c r="PTH8"/>
      <c r="PTI8"/>
      <c r="PTJ8"/>
      <c r="PTK8"/>
      <c r="PTL8"/>
      <c r="PTM8"/>
      <c r="PTN8"/>
      <c r="PTO8"/>
      <c r="PTP8"/>
      <c r="PTQ8"/>
      <c r="PTR8"/>
      <c r="PTS8"/>
      <c r="PTT8"/>
      <c r="PTU8"/>
      <c r="PTV8"/>
      <c r="PTW8"/>
      <c r="PTX8"/>
      <c r="PTY8"/>
      <c r="PTZ8"/>
      <c r="PUA8"/>
      <c r="PUB8"/>
      <c r="PUC8"/>
      <c r="PUD8"/>
      <c r="PUE8"/>
      <c r="PUF8"/>
      <c r="PUG8"/>
      <c r="PUH8"/>
      <c r="PUI8"/>
      <c r="PUJ8"/>
      <c r="PUK8"/>
      <c r="PUL8"/>
      <c r="PUM8"/>
      <c r="PUN8"/>
      <c r="PUO8"/>
      <c r="PUP8"/>
      <c r="PUQ8"/>
      <c r="PUR8"/>
      <c r="PUS8"/>
      <c r="PUT8"/>
      <c r="PUU8"/>
      <c r="PUV8"/>
      <c r="PUW8"/>
      <c r="PUX8"/>
      <c r="PUY8"/>
      <c r="PUZ8"/>
      <c r="PVA8"/>
      <c r="PVB8"/>
      <c r="PVC8"/>
      <c r="PVD8"/>
      <c r="PVE8"/>
      <c r="PVF8"/>
      <c r="PVG8"/>
      <c r="PVH8"/>
      <c r="PVI8"/>
      <c r="PVJ8"/>
      <c r="PVK8"/>
      <c r="PVL8"/>
      <c r="PVM8"/>
      <c r="PVN8"/>
      <c r="PVO8"/>
      <c r="PVP8"/>
      <c r="PVQ8"/>
      <c r="PVR8"/>
      <c r="PVS8"/>
      <c r="PVT8"/>
      <c r="PVU8"/>
      <c r="PVV8"/>
      <c r="PVW8"/>
      <c r="PVX8"/>
      <c r="PVY8"/>
      <c r="PVZ8"/>
      <c r="PWA8"/>
      <c r="PWB8"/>
      <c r="PWC8"/>
      <c r="PWD8"/>
      <c r="PWE8"/>
      <c r="PWF8"/>
      <c r="PWG8"/>
      <c r="PWH8"/>
      <c r="PWI8"/>
      <c r="PWJ8"/>
      <c r="PWK8"/>
      <c r="PWL8"/>
      <c r="PWM8"/>
      <c r="PWN8"/>
      <c r="PWO8"/>
      <c r="PWP8"/>
      <c r="PWQ8"/>
      <c r="PWR8"/>
      <c r="PWS8"/>
      <c r="PWT8"/>
      <c r="PWU8"/>
      <c r="PWV8"/>
      <c r="PWW8"/>
      <c r="PWX8"/>
      <c r="PWY8"/>
      <c r="PWZ8"/>
      <c r="PXA8"/>
      <c r="PXB8"/>
      <c r="PXC8"/>
      <c r="PXD8"/>
      <c r="PXE8"/>
      <c r="PXF8"/>
      <c r="PXG8"/>
      <c r="PXH8"/>
      <c r="PXI8"/>
      <c r="PXJ8"/>
      <c r="PXK8"/>
      <c r="PXL8"/>
      <c r="PXM8"/>
      <c r="PXN8"/>
      <c r="PXO8"/>
      <c r="PXP8"/>
      <c r="PXQ8"/>
      <c r="PXR8"/>
      <c r="PXS8"/>
      <c r="PXT8"/>
      <c r="PXU8"/>
      <c r="PXV8"/>
      <c r="PXW8"/>
      <c r="PXX8"/>
      <c r="PXY8"/>
      <c r="PXZ8"/>
      <c r="PYA8"/>
      <c r="PYB8"/>
      <c r="PYC8"/>
      <c r="PYD8"/>
      <c r="PYE8"/>
      <c r="PYF8"/>
      <c r="PYG8"/>
      <c r="PYH8"/>
      <c r="PYI8"/>
      <c r="PYJ8"/>
      <c r="PYK8"/>
      <c r="PYL8"/>
      <c r="PYM8"/>
      <c r="PYN8"/>
      <c r="PYO8"/>
      <c r="PYP8"/>
      <c r="PYQ8"/>
      <c r="PYR8"/>
      <c r="PYS8"/>
      <c r="PYT8"/>
      <c r="PYU8"/>
      <c r="PYV8"/>
      <c r="PYW8"/>
      <c r="PYX8"/>
      <c r="PYY8"/>
      <c r="PYZ8"/>
      <c r="PZA8"/>
      <c r="PZB8"/>
      <c r="PZC8"/>
      <c r="PZD8"/>
      <c r="PZE8"/>
      <c r="PZF8"/>
      <c r="PZG8"/>
      <c r="PZH8"/>
      <c r="PZI8"/>
      <c r="PZJ8"/>
      <c r="PZK8"/>
      <c r="PZL8"/>
      <c r="PZM8"/>
      <c r="PZN8"/>
      <c r="PZO8"/>
      <c r="PZP8"/>
      <c r="PZQ8"/>
      <c r="PZR8"/>
      <c r="PZS8"/>
      <c r="PZT8"/>
      <c r="PZU8"/>
      <c r="PZV8"/>
      <c r="PZW8"/>
      <c r="PZX8"/>
      <c r="PZY8"/>
      <c r="PZZ8"/>
      <c r="QAA8"/>
      <c r="QAB8"/>
      <c r="QAC8"/>
      <c r="QAD8"/>
      <c r="QAE8"/>
      <c r="QAF8"/>
      <c r="QAG8"/>
      <c r="QAH8"/>
      <c r="QAI8"/>
      <c r="QAJ8"/>
      <c r="QAK8"/>
      <c r="QAL8"/>
      <c r="QAM8"/>
      <c r="QAN8"/>
      <c r="QAO8"/>
      <c r="QAP8"/>
      <c r="QAQ8"/>
      <c r="QAR8"/>
      <c r="QAS8"/>
      <c r="QAT8"/>
      <c r="QAU8"/>
      <c r="QAV8"/>
      <c r="QAW8"/>
      <c r="QAX8"/>
      <c r="QAY8"/>
      <c r="QAZ8"/>
      <c r="QBA8"/>
      <c r="QBB8"/>
      <c r="QBC8"/>
      <c r="QBD8"/>
      <c r="QBE8"/>
      <c r="QBF8"/>
      <c r="QBG8"/>
      <c r="QBH8"/>
      <c r="QBI8"/>
      <c r="QBJ8"/>
      <c r="QBK8"/>
      <c r="QBL8"/>
      <c r="QBM8"/>
      <c r="QBN8"/>
      <c r="QBO8"/>
      <c r="QBP8"/>
      <c r="QBQ8"/>
      <c r="QBR8"/>
      <c r="QBS8"/>
      <c r="QBT8"/>
      <c r="QBU8"/>
      <c r="QBV8"/>
      <c r="QBW8"/>
      <c r="QBX8"/>
      <c r="QBY8"/>
      <c r="QBZ8"/>
      <c r="QCA8"/>
      <c r="QCB8"/>
      <c r="QCC8"/>
      <c r="QCD8"/>
      <c r="QCE8"/>
      <c r="QCF8"/>
      <c r="QCG8"/>
      <c r="QCH8"/>
      <c r="QCI8"/>
      <c r="QCJ8"/>
      <c r="QCK8"/>
      <c r="QCL8"/>
      <c r="QCM8"/>
      <c r="QCN8"/>
      <c r="QCO8"/>
      <c r="QCP8"/>
      <c r="QCQ8"/>
      <c r="QCR8"/>
      <c r="QCS8"/>
      <c r="QCT8"/>
      <c r="QCU8"/>
      <c r="QCV8"/>
      <c r="QCW8"/>
      <c r="QCX8"/>
      <c r="QCY8"/>
      <c r="QCZ8"/>
      <c r="QDA8"/>
      <c r="QDB8"/>
      <c r="QDC8"/>
      <c r="QDD8"/>
      <c r="QDE8"/>
      <c r="QDF8"/>
      <c r="QDG8"/>
      <c r="QDH8"/>
      <c r="QDI8"/>
      <c r="QDJ8"/>
      <c r="QDK8"/>
      <c r="QDL8"/>
      <c r="QDM8"/>
      <c r="QDN8"/>
      <c r="QDO8"/>
      <c r="QDP8"/>
      <c r="QDQ8"/>
      <c r="QDR8"/>
      <c r="QDS8"/>
      <c r="QDT8"/>
      <c r="QDU8"/>
      <c r="QDV8"/>
      <c r="QDW8"/>
      <c r="QDX8"/>
      <c r="QDY8"/>
      <c r="QDZ8"/>
      <c r="QEA8"/>
      <c r="QEB8"/>
      <c r="QEC8"/>
      <c r="QED8"/>
      <c r="QEE8"/>
      <c r="QEF8"/>
      <c r="QEG8"/>
      <c r="QEH8"/>
      <c r="QEI8"/>
      <c r="QEJ8"/>
      <c r="QEK8"/>
      <c r="QEL8"/>
      <c r="QEM8"/>
      <c r="QEN8"/>
      <c r="QEO8"/>
      <c r="QEP8"/>
      <c r="QEQ8"/>
      <c r="QER8"/>
      <c r="QES8"/>
      <c r="QET8"/>
      <c r="QEU8"/>
      <c r="QEV8"/>
      <c r="QEW8"/>
      <c r="QEX8"/>
      <c r="QEY8"/>
      <c r="QEZ8"/>
      <c r="QFA8"/>
      <c r="QFB8"/>
      <c r="QFC8"/>
      <c r="QFD8"/>
      <c r="QFE8"/>
      <c r="QFF8"/>
      <c r="QFG8"/>
      <c r="QFH8"/>
      <c r="QFI8"/>
      <c r="QFJ8"/>
      <c r="QFK8"/>
      <c r="QFL8"/>
      <c r="QFM8"/>
      <c r="QFN8"/>
      <c r="QFO8"/>
      <c r="QFP8"/>
      <c r="QFQ8"/>
      <c r="QFR8"/>
      <c r="QFS8"/>
      <c r="QFT8"/>
      <c r="QFU8"/>
      <c r="QFV8"/>
      <c r="QFW8"/>
      <c r="QFX8"/>
      <c r="QFY8"/>
      <c r="QFZ8"/>
      <c r="QGA8"/>
      <c r="QGB8"/>
      <c r="QGC8"/>
      <c r="QGD8"/>
      <c r="QGE8"/>
      <c r="QGF8"/>
      <c r="QGG8"/>
      <c r="QGH8"/>
      <c r="QGI8"/>
      <c r="QGJ8"/>
      <c r="QGK8"/>
      <c r="QGL8"/>
      <c r="QGM8"/>
      <c r="QGN8"/>
      <c r="QGO8"/>
      <c r="QGP8"/>
      <c r="QGQ8"/>
      <c r="QGR8"/>
      <c r="QGS8"/>
      <c r="QGT8"/>
      <c r="QGU8"/>
      <c r="QGV8"/>
      <c r="QGW8"/>
      <c r="QGX8"/>
      <c r="QGY8"/>
      <c r="QGZ8"/>
      <c r="QHA8"/>
      <c r="QHB8"/>
      <c r="QHC8"/>
      <c r="QHD8"/>
      <c r="QHE8"/>
      <c r="QHF8"/>
      <c r="QHG8"/>
      <c r="QHH8"/>
      <c r="QHI8"/>
      <c r="QHJ8"/>
      <c r="QHK8"/>
      <c r="QHL8"/>
      <c r="QHM8"/>
      <c r="QHN8"/>
      <c r="QHO8"/>
      <c r="QHP8"/>
      <c r="QHQ8"/>
      <c r="QHR8"/>
      <c r="QHS8"/>
      <c r="QHT8"/>
      <c r="QHU8"/>
      <c r="QHV8"/>
      <c r="QHW8"/>
      <c r="QHX8"/>
      <c r="QHY8"/>
      <c r="QHZ8"/>
      <c r="QIA8"/>
      <c r="QIB8"/>
      <c r="QIC8"/>
      <c r="QID8"/>
      <c r="QIE8"/>
      <c r="QIF8"/>
      <c r="QIG8"/>
      <c r="QIH8"/>
      <c r="QII8"/>
      <c r="QIJ8"/>
      <c r="QIK8"/>
      <c r="QIL8"/>
      <c r="QIM8"/>
      <c r="QIN8"/>
      <c r="QIO8"/>
      <c r="QIP8"/>
      <c r="QIQ8"/>
      <c r="QIR8"/>
      <c r="QIS8"/>
      <c r="QIT8"/>
      <c r="QIU8"/>
      <c r="QIV8"/>
      <c r="QIW8"/>
      <c r="QIX8"/>
      <c r="QIY8"/>
      <c r="QIZ8"/>
      <c r="QJA8"/>
      <c r="QJB8"/>
      <c r="QJC8"/>
      <c r="QJD8"/>
      <c r="QJE8"/>
      <c r="QJF8"/>
      <c r="QJG8"/>
      <c r="QJH8"/>
      <c r="QJI8"/>
      <c r="QJJ8"/>
      <c r="QJK8"/>
      <c r="QJL8"/>
      <c r="QJM8"/>
      <c r="QJN8"/>
      <c r="QJO8"/>
      <c r="QJP8"/>
      <c r="QJQ8"/>
      <c r="QJR8"/>
      <c r="QJS8"/>
      <c r="QJT8"/>
      <c r="QJU8"/>
      <c r="QJV8"/>
      <c r="QJW8"/>
      <c r="QJX8"/>
      <c r="QJY8"/>
      <c r="QJZ8"/>
      <c r="QKA8"/>
      <c r="QKB8"/>
      <c r="QKC8"/>
      <c r="QKD8"/>
      <c r="QKE8"/>
      <c r="QKF8"/>
      <c r="QKG8"/>
      <c r="QKH8"/>
      <c r="QKI8"/>
      <c r="QKJ8"/>
      <c r="QKK8"/>
      <c r="QKL8"/>
      <c r="QKM8"/>
      <c r="QKN8"/>
      <c r="QKO8"/>
      <c r="QKP8"/>
      <c r="QKQ8"/>
      <c r="QKR8"/>
      <c r="QKS8"/>
      <c r="QKT8"/>
      <c r="QKU8"/>
      <c r="QKV8"/>
      <c r="QKW8"/>
      <c r="QKX8"/>
      <c r="QKY8"/>
      <c r="QKZ8"/>
      <c r="QLA8"/>
      <c r="QLB8"/>
      <c r="QLC8"/>
      <c r="QLD8"/>
      <c r="QLE8"/>
      <c r="QLF8"/>
      <c r="QLG8"/>
      <c r="QLH8"/>
      <c r="QLI8"/>
      <c r="QLJ8"/>
      <c r="QLK8"/>
      <c r="QLL8"/>
      <c r="QLM8"/>
      <c r="QLN8"/>
      <c r="QLO8"/>
      <c r="QLP8"/>
      <c r="QLQ8"/>
      <c r="QLR8"/>
      <c r="QLS8"/>
      <c r="QLT8"/>
      <c r="QLU8"/>
      <c r="QLV8"/>
      <c r="QLW8"/>
      <c r="QLX8"/>
      <c r="QLY8"/>
      <c r="QLZ8"/>
      <c r="QMA8"/>
      <c r="QMB8"/>
      <c r="QMC8"/>
      <c r="QMD8"/>
      <c r="QME8"/>
      <c r="QMF8"/>
      <c r="QMG8"/>
      <c r="QMH8"/>
      <c r="QMI8"/>
      <c r="QMJ8"/>
      <c r="QMK8"/>
      <c r="QML8"/>
      <c r="QMM8"/>
      <c r="QMN8"/>
      <c r="QMO8"/>
      <c r="QMP8"/>
      <c r="QMQ8"/>
      <c r="QMR8"/>
      <c r="QMS8"/>
      <c r="QMT8"/>
      <c r="QMU8"/>
      <c r="QMV8"/>
      <c r="QMW8"/>
      <c r="QMX8"/>
      <c r="QMY8"/>
      <c r="QMZ8"/>
      <c r="QNA8"/>
      <c r="QNB8"/>
      <c r="QNC8"/>
      <c r="QND8"/>
      <c r="QNE8"/>
      <c r="QNF8"/>
      <c r="QNG8"/>
      <c r="QNH8"/>
      <c r="QNI8"/>
      <c r="QNJ8"/>
      <c r="QNK8"/>
      <c r="QNL8"/>
      <c r="QNM8"/>
      <c r="QNN8"/>
      <c r="QNO8"/>
      <c r="QNP8"/>
      <c r="QNQ8"/>
      <c r="QNR8"/>
      <c r="QNS8"/>
      <c r="QNT8"/>
      <c r="QNU8"/>
      <c r="QNV8"/>
      <c r="QNW8"/>
      <c r="QNX8"/>
      <c r="QNY8"/>
      <c r="QNZ8"/>
      <c r="QOA8"/>
      <c r="QOB8"/>
      <c r="QOC8"/>
      <c r="QOD8"/>
      <c r="QOE8"/>
      <c r="QOF8"/>
      <c r="QOG8"/>
      <c r="QOH8"/>
      <c r="QOI8"/>
      <c r="QOJ8"/>
      <c r="QOK8"/>
      <c r="QOL8"/>
      <c r="QOM8"/>
      <c r="QON8"/>
      <c r="QOO8"/>
      <c r="QOP8"/>
      <c r="QOQ8"/>
      <c r="QOR8"/>
      <c r="QOS8"/>
      <c r="QOT8"/>
      <c r="QOU8"/>
      <c r="QOV8"/>
      <c r="QOW8"/>
      <c r="QOX8"/>
      <c r="QOY8"/>
      <c r="QOZ8"/>
      <c r="QPA8"/>
      <c r="QPB8"/>
      <c r="QPC8"/>
      <c r="QPD8"/>
      <c r="QPE8"/>
      <c r="QPF8"/>
      <c r="QPG8"/>
      <c r="QPH8"/>
      <c r="QPI8"/>
      <c r="QPJ8"/>
      <c r="QPK8"/>
      <c r="QPL8"/>
      <c r="QPM8"/>
      <c r="QPN8"/>
      <c r="QPO8"/>
      <c r="QPP8"/>
      <c r="QPQ8"/>
      <c r="QPR8"/>
      <c r="QPS8"/>
      <c r="QPT8"/>
      <c r="QPU8"/>
      <c r="QPV8"/>
      <c r="QPW8"/>
      <c r="QPX8"/>
      <c r="QPY8"/>
      <c r="QPZ8"/>
      <c r="QQA8"/>
      <c r="QQB8"/>
      <c r="QQC8"/>
      <c r="QQD8"/>
      <c r="QQE8"/>
      <c r="QQF8"/>
      <c r="QQG8"/>
      <c r="QQH8"/>
      <c r="QQI8"/>
      <c r="QQJ8"/>
      <c r="QQK8"/>
      <c r="QQL8"/>
      <c r="QQM8"/>
      <c r="QQN8"/>
      <c r="QQO8"/>
      <c r="QQP8"/>
      <c r="QQQ8"/>
      <c r="QQR8"/>
      <c r="QQS8"/>
      <c r="QQT8"/>
      <c r="QQU8"/>
      <c r="QQV8"/>
      <c r="QQW8"/>
      <c r="QQX8"/>
      <c r="QQY8"/>
      <c r="QQZ8"/>
      <c r="QRA8"/>
      <c r="QRB8"/>
      <c r="QRC8"/>
      <c r="QRD8"/>
      <c r="QRE8"/>
      <c r="QRF8"/>
      <c r="QRG8"/>
      <c r="QRH8"/>
      <c r="QRI8"/>
      <c r="QRJ8"/>
      <c r="QRK8"/>
      <c r="QRL8"/>
      <c r="QRM8"/>
      <c r="QRN8"/>
      <c r="QRO8"/>
      <c r="QRP8"/>
      <c r="QRQ8"/>
      <c r="QRR8"/>
      <c r="QRS8"/>
      <c r="QRT8"/>
      <c r="QRU8"/>
      <c r="QRV8"/>
      <c r="QRW8"/>
      <c r="QRX8"/>
      <c r="QRY8"/>
      <c r="QRZ8"/>
      <c r="QSA8"/>
      <c r="QSB8"/>
      <c r="QSC8"/>
      <c r="QSD8"/>
      <c r="QSE8"/>
      <c r="QSF8"/>
      <c r="QSG8"/>
      <c r="QSH8"/>
      <c r="QSI8"/>
      <c r="QSJ8"/>
      <c r="QSK8"/>
      <c r="QSL8"/>
      <c r="QSM8"/>
      <c r="QSN8"/>
      <c r="QSO8"/>
      <c r="QSP8"/>
      <c r="QSQ8"/>
      <c r="QSR8"/>
      <c r="QSS8"/>
      <c r="QST8"/>
      <c r="QSU8"/>
      <c r="QSV8"/>
      <c r="QSW8"/>
      <c r="QSX8"/>
      <c r="QSY8"/>
      <c r="QSZ8"/>
      <c r="QTA8"/>
      <c r="QTB8"/>
      <c r="QTC8"/>
      <c r="QTD8"/>
      <c r="QTE8"/>
      <c r="QTF8"/>
      <c r="QTG8"/>
      <c r="QTH8"/>
      <c r="QTI8"/>
      <c r="QTJ8"/>
      <c r="QTK8"/>
      <c r="QTL8"/>
      <c r="QTM8"/>
      <c r="QTN8"/>
      <c r="QTO8"/>
      <c r="QTP8"/>
      <c r="QTQ8"/>
      <c r="QTR8"/>
      <c r="QTS8"/>
      <c r="QTT8"/>
      <c r="QTU8"/>
      <c r="QTV8"/>
      <c r="QTW8"/>
      <c r="QTX8"/>
      <c r="QTY8"/>
      <c r="QTZ8"/>
      <c r="QUA8"/>
      <c r="QUB8"/>
      <c r="QUC8"/>
      <c r="QUD8"/>
      <c r="QUE8"/>
      <c r="QUF8"/>
      <c r="QUG8"/>
      <c r="QUH8"/>
      <c r="QUI8"/>
      <c r="QUJ8"/>
      <c r="QUK8"/>
      <c r="QUL8"/>
      <c r="QUM8"/>
      <c r="QUN8"/>
      <c r="QUO8"/>
      <c r="QUP8"/>
      <c r="QUQ8"/>
      <c r="QUR8"/>
      <c r="QUS8"/>
      <c r="QUT8"/>
      <c r="QUU8"/>
      <c r="QUV8"/>
      <c r="QUW8"/>
      <c r="QUX8"/>
      <c r="QUY8"/>
      <c r="QUZ8"/>
      <c r="QVA8"/>
      <c r="QVB8"/>
      <c r="QVC8"/>
      <c r="QVD8"/>
      <c r="QVE8"/>
      <c r="QVF8"/>
      <c r="QVG8"/>
      <c r="QVH8"/>
      <c r="QVI8"/>
      <c r="QVJ8"/>
      <c r="QVK8"/>
      <c r="QVL8"/>
      <c r="QVM8"/>
      <c r="QVN8"/>
      <c r="QVO8"/>
      <c r="QVP8"/>
      <c r="QVQ8"/>
      <c r="QVR8"/>
      <c r="QVS8"/>
      <c r="QVT8"/>
      <c r="QVU8"/>
      <c r="QVV8"/>
      <c r="QVW8"/>
      <c r="QVX8"/>
      <c r="QVY8"/>
      <c r="QVZ8"/>
      <c r="QWA8"/>
      <c r="QWB8"/>
      <c r="QWC8"/>
      <c r="QWD8"/>
      <c r="QWE8"/>
      <c r="QWF8"/>
      <c r="QWG8"/>
      <c r="QWH8"/>
      <c r="QWI8"/>
      <c r="QWJ8"/>
      <c r="QWK8"/>
      <c r="QWL8"/>
      <c r="QWM8"/>
      <c r="QWN8"/>
      <c r="QWO8"/>
      <c r="QWP8"/>
      <c r="QWQ8"/>
      <c r="QWR8"/>
      <c r="QWS8"/>
      <c r="QWT8"/>
      <c r="QWU8"/>
      <c r="QWV8"/>
      <c r="QWW8"/>
      <c r="QWX8"/>
      <c r="QWY8"/>
      <c r="QWZ8"/>
      <c r="QXA8"/>
      <c r="QXB8"/>
      <c r="QXC8"/>
      <c r="QXD8"/>
      <c r="QXE8"/>
      <c r="QXF8"/>
      <c r="QXG8"/>
      <c r="QXH8"/>
      <c r="QXI8"/>
      <c r="QXJ8"/>
      <c r="QXK8"/>
      <c r="QXL8"/>
      <c r="QXM8"/>
      <c r="QXN8"/>
      <c r="QXO8"/>
      <c r="QXP8"/>
      <c r="QXQ8"/>
      <c r="QXR8"/>
      <c r="QXS8"/>
      <c r="QXT8"/>
      <c r="QXU8"/>
      <c r="QXV8"/>
      <c r="QXW8"/>
      <c r="QXX8"/>
      <c r="QXY8"/>
      <c r="QXZ8"/>
      <c r="QYA8"/>
      <c r="QYB8"/>
      <c r="QYC8"/>
      <c r="QYD8"/>
      <c r="QYE8"/>
      <c r="QYF8"/>
      <c r="QYG8"/>
      <c r="QYH8"/>
      <c r="QYI8"/>
      <c r="QYJ8"/>
      <c r="QYK8"/>
      <c r="QYL8"/>
      <c r="QYM8"/>
      <c r="QYN8"/>
      <c r="QYO8"/>
      <c r="QYP8"/>
      <c r="QYQ8"/>
      <c r="QYR8"/>
      <c r="QYS8"/>
      <c r="QYT8"/>
      <c r="QYU8"/>
      <c r="QYV8"/>
      <c r="QYW8"/>
      <c r="QYX8"/>
      <c r="QYY8"/>
      <c r="QYZ8"/>
      <c r="QZA8"/>
      <c r="QZB8"/>
      <c r="QZC8"/>
      <c r="QZD8"/>
      <c r="QZE8"/>
      <c r="QZF8"/>
      <c r="QZG8"/>
      <c r="QZH8"/>
      <c r="QZI8"/>
      <c r="QZJ8"/>
      <c r="QZK8"/>
      <c r="QZL8"/>
      <c r="QZM8"/>
      <c r="QZN8"/>
      <c r="QZO8"/>
      <c r="QZP8"/>
      <c r="QZQ8"/>
      <c r="QZR8"/>
      <c r="QZS8"/>
      <c r="QZT8"/>
      <c r="QZU8"/>
      <c r="QZV8"/>
      <c r="QZW8"/>
      <c r="QZX8"/>
      <c r="QZY8"/>
      <c r="QZZ8"/>
      <c r="RAA8"/>
      <c r="RAB8"/>
      <c r="RAC8"/>
      <c r="RAD8"/>
      <c r="RAE8"/>
      <c r="RAF8"/>
      <c r="RAG8"/>
      <c r="RAH8"/>
      <c r="RAI8"/>
      <c r="RAJ8"/>
      <c r="RAK8"/>
      <c r="RAL8"/>
      <c r="RAM8"/>
      <c r="RAN8"/>
      <c r="RAO8"/>
      <c r="RAP8"/>
      <c r="RAQ8"/>
      <c r="RAR8"/>
      <c r="RAS8"/>
      <c r="RAT8"/>
      <c r="RAU8"/>
      <c r="RAV8"/>
      <c r="RAW8"/>
      <c r="RAX8"/>
      <c r="RAY8"/>
      <c r="RAZ8"/>
      <c r="RBA8"/>
      <c r="RBB8"/>
      <c r="RBC8"/>
      <c r="RBD8"/>
      <c r="RBE8"/>
      <c r="RBF8"/>
      <c r="RBG8"/>
      <c r="RBH8"/>
      <c r="RBI8"/>
      <c r="RBJ8"/>
      <c r="RBK8"/>
      <c r="RBL8"/>
      <c r="RBM8"/>
      <c r="RBN8"/>
      <c r="RBO8"/>
      <c r="RBP8"/>
      <c r="RBQ8"/>
      <c r="RBR8"/>
      <c r="RBS8"/>
      <c r="RBT8"/>
      <c r="RBU8"/>
      <c r="RBV8"/>
      <c r="RBW8"/>
      <c r="RBX8"/>
      <c r="RBY8"/>
      <c r="RBZ8"/>
      <c r="RCA8"/>
      <c r="RCB8"/>
      <c r="RCC8"/>
      <c r="RCD8"/>
      <c r="RCE8"/>
      <c r="RCF8"/>
      <c r="RCG8"/>
      <c r="RCH8"/>
      <c r="RCI8"/>
      <c r="RCJ8"/>
      <c r="RCK8"/>
      <c r="RCL8"/>
      <c r="RCM8"/>
      <c r="RCN8"/>
      <c r="RCO8"/>
      <c r="RCP8"/>
      <c r="RCQ8"/>
      <c r="RCR8"/>
      <c r="RCS8"/>
      <c r="RCT8"/>
      <c r="RCU8"/>
      <c r="RCV8"/>
      <c r="RCW8"/>
      <c r="RCX8"/>
      <c r="RCY8"/>
      <c r="RCZ8"/>
      <c r="RDA8"/>
      <c r="RDB8"/>
      <c r="RDC8"/>
      <c r="RDD8"/>
      <c r="RDE8"/>
      <c r="RDF8"/>
      <c r="RDG8"/>
      <c r="RDH8"/>
      <c r="RDI8"/>
      <c r="RDJ8"/>
      <c r="RDK8"/>
      <c r="RDL8"/>
      <c r="RDM8"/>
      <c r="RDN8"/>
      <c r="RDO8"/>
      <c r="RDP8"/>
      <c r="RDQ8"/>
      <c r="RDR8"/>
      <c r="RDS8"/>
      <c r="RDT8"/>
      <c r="RDU8"/>
      <c r="RDV8"/>
      <c r="RDW8"/>
      <c r="RDX8"/>
      <c r="RDY8"/>
      <c r="RDZ8"/>
      <c r="REA8"/>
      <c r="REB8"/>
      <c r="REC8"/>
      <c r="RED8"/>
      <c r="REE8"/>
      <c r="REF8"/>
      <c r="REG8"/>
      <c r="REH8"/>
      <c r="REI8"/>
      <c r="REJ8"/>
      <c r="REK8"/>
      <c r="REL8"/>
      <c r="REM8"/>
      <c r="REN8"/>
      <c r="REO8"/>
      <c r="REP8"/>
      <c r="REQ8"/>
      <c r="RER8"/>
      <c r="RES8"/>
      <c r="RET8"/>
      <c r="REU8"/>
      <c r="REV8"/>
      <c r="REW8"/>
      <c r="REX8"/>
      <c r="REY8"/>
      <c r="REZ8"/>
      <c r="RFA8"/>
      <c r="RFB8"/>
      <c r="RFC8"/>
      <c r="RFD8"/>
      <c r="RFE8"/>
      <c r="RFF8"/>
      <c r="RFG8"/>
      <c r="RFH8"/>
      <c r="RFI8"/>
      <c r="RFJ8"/>
      <c r="RFK8"/>
      <c r="RFL8"/>
      <c r="RFM8"/>
      <c r="RFN8"/>
      <c r="RFO8"/>
      <c r="RFP8"/>
      <c r="RFQ8"/>
      <c r="RFR8"/>
      <c r="RFS8"/>
      <c r="RFT8"/>
      <c r="RFU8"/>
      <c r="RFV8"/>
      <c r="RFW8"/>
      <c r="RFX8"/>
      <c r="RFY8"/>
      <c r="RFZ8"/>
      <c r="RGA8"/>
      <c r="RGB8"/>
      <c r="RGC8"/>
      <c r="RGD8"/>
      <c r="RGE8"/>
      <c r="RGF8"/>
      <c r="RGG8"/>
      <c r="RGH8"/>
      <c r="RGI8"/>
      <c r="RGJ8"/>
      <c r="RGK8"/>
      <c r="RGL8"/>
      <c r="RGM8"/>
      <c r="RGN8"/>
      <c r="RGO8"/>
      <c r="RGP8"/>
      <c r="RGQ8"/>
      <c r="RGR8"/>
      <c r="RGS8"/>
      <c r="RGT8"/>
      <c r="RGU8"/>
      <c r="RGV8"/>
      <c r="RGW8"/>
      <c r="RGX8"/>
      <c r="RGY8"/>
      <c r="RGZ8"/>
      <c r="RHA8"/>
      <c r="RHB8"/>
      <c r="RHC8"/>
      <c r="RHD8"/>
      <c r="RHE8"/>
      <c r="RHF8"/>
      <c r="RHG8"/>
      <c r="RHH8"/>
      <c r="RHI8"/>
      <c r="RHJ8"/>
      <c r="RHK8"/>
      <c r="RHL8"/>
      <c r="RHM8"/>
      <c r="RHN8"/>
      <c r="RHO8"/>
      <c r="RHP8"/>
      <c r="RHQ8"/>
      <c r="RHR8"/>
      <c r="RHS8"/>
      <c r="RHT8"/>
      <c r="RHU8"/>
      <c r="RHV8"/>
      <c r="RHW8"/>
      <c r="RHX8"/>
      <c r="RHY8"/>
      <c r="RHZ8"/>
      <c r="RIA8"/>
      <c r="RIB8"/>
      <c r="RIC8"/>
      <c r="RID8"/>
      <c r="RIE8"/>
      <c r="RIF8"/>
      <c r="RIG8"/>
      <c r="RIH8"/>
      <c r="RII8"/>
      <c r="RIJ8"/>
      <c r="RIK8"/>
      <c r="RIL8"/>
      <c r="RIM8"/>
      <c r="RIN8"/>
      <c r="RIO8"/>
      <c r="RIP8"/>
      <c r="RIQ8"/>
      <c r="RIR8"/>
      <c r="RIS8"/>
      <c r="RIT8"/>
      <c r="RIU8"/>
      <c r="RIV8"/>
      <c r="RIW8"/>
      <c r="RIX8"/>
      <c r="RIY8"/>
      <c r="RIZ8"/>
      <c r="RJA8"/>
      <c r="RJB8"/>
      <c r="RJC8"/>
      <c r="RJD8"/>
      <c r="RJE8"/>
      <c r="RJF8"/>
      <c r="RJG8"/>
      <c r="RJH8"/>
      <c r="RJI8"/>
      <c r="RJJ8"/>
      <c r="RJK8"/>
      <c r="RJL8"/>
      <c r="RJM8"/>
      <c r="RJN8"/>
      <c r="RJO8"/>
      <c r="RJP8"/>
      <c r="RJQ8"/>
      <c r="RJR8"/>
      <c r="RJS8"/>
      <c r="RJT8"/>
      <c r="RJU8"/>
      <c r="RJV8"/>
      <c r="RJW8"/>
      <c r="RJX8"/>
      <c r="RJY8"/>
      <c r="RJZ8"/>
      <c r="RKA8"/>
      <c r="RKB8"/>
      <c r="RKC8"/>
      <c r="RKD8"/>
      <c r="RKE8"/>
      <c r="RKF8"/>
      <c r="RKG8"/>
      <c r="RKH8"/>
      <c r="RKI8"/>
      <c r="RKJ8"/>
      <c r="RKK8"/>
      <c r="RKL8"/>
      <c r="RKM8"/>
      <c r="RKN8"/>
      <c r="RKO8"/>
      <c r="RKP8"/>
      <c r="RKQ8"/>
      <c r="RKR8"/>
      <c r="RKS8"/>
      <c r="RKT8"/>
      <c r="RKU8"/>
      <c r="RKV8"/>
      <c r="RKW8"/>
      <c r="RKX8"/>
      <c r="RKY8"/>
      <c r="RKZ8"/>
      <c r="RLA8"/>
      <c r="RLB8"/>
      <c r="RLC8"/>
      <c r="RLD8"/>
      <c r="RLE8"/>
      <c r="RLF8"/>
      <c r="RLG8"/>
      <c r="RLH8"/>
      <c r="RLI8"/>
      <c r="RLJ8"/>
      <c r="RLK8"/>
      <c r="RLL8"/>
      <c r="RLM8"/>
      <c r="RLN8"/>
      <c r="RLO8"/>
      <c r="RLP8"/>
      <c r="RLQ8"/>
      <c r="RLR8"/>
      <c r="RLS8"/>
      <c r="RLT8"/>
      <c r="RLU8"/>
      <c r="RLV8"/>
      <c r="RLW8"/>
      <c r="RLX8"/>
      <c r="RLY8"/>
      <c r="RLZ8"/>
      <c r="RMA8"/>
      <c r="RMB8"/>
      <c r="RMC8"/>
      <c r="RMD8"/>
      <c r="RME8"/>
      <c r="RMF8"/>
      <c r="RMG8"/>
      <c r="RMH8"/>
      <c r="RMI8"/>
      <c r="RMJ8"/>
      <c r="RMK8"/>
      <c r="RML8"/>
      <c r="RMM8"/>
      <c r="RMN8"/>
      <c r="RMO8"/>
      <c r="RMP8"/>
      <c r="RMQ8"/>
      <c r="RMR8"/>
      <c r="RMS8"/>
      <c r="RMT8"/>
      <c r="RMU8"/>
      <c r="RMV8"/>
      <c r="RMW8"/>
      <c r="RMX8"/>
      <c r="RMY8"/>
      <c r="RMZ8"/>
      <c r="RNA8"/>
      <c r="RNB8"/>
      <c r="RNC8"/>
      <c r="RND8"/>
      <c r="RNE8"/>
      <c r="RNF8"/>
      <c r="RNG8"/>
      <c r="RNH8"/>
      <c r="RNI8"/>
      <c r="RNJ8"/>
      <c r="RNK8"/>
      <c r="RNL8"/>
      <c r="RNM8"/>
      <c r="RNN8"/>
      <c r="RNO8"/>
      <c r="RNP8"/>
      <c r="RNQ8"/>
      <c r="RNR8"/>
      <c r="RNS8"/>
      <c r="RNT8"/>
      <c r="RNU8"/>
      <c r="RNV8"/>
      <c r="RNW8"/>
      <c r="RNX8"/>
      <c r="RNY8"/>
      <c r="RNZ8"/>
      <c r="ROA8"/>
      <c r="ROB8"/>
      <c r="ROC8"/>
      <c r="ROD8"/>
      <c r="ROE8"/>
      <c r="ROF8"/>
      <c r="ROG8"/>
      <c r="ROH8"/>
      <c r="ROI8"/>
      <c r="ROJ8"/>
      <c r="ROK8"/>
      <c r="ROL8"/>
      <c r="ROM8"/>
      <c r="RON8"/>
      <c r="ROO8"/>
      <c r="ROP8"/>
      <c r="ROQ8"/>
      <c r="ROR8"/>
      <c r="ROS8"/>
      <c r="ROT8"/>
      <c r="ROU8"/>
      <c r="ROV8"/>
      <c r="ROW8"/>
      <c r="ROX8"/>
      <c r="ROY8"/>
      <c r="ROZ8"/>
      <c r="RPA8"/>
      <c r="RPB8"/>
      <c r="RPC8"/>
      <c r="RPD8"/>
      <c r="RPE8"/>
      <c r="RPF8"/>
      <c r="RPG8"/>
      <c r="RPH8"/>
      <c r="RPI8"/>
      <c r="RPJ8"/>
      <c r="RPK8"/>
      <c r="RPL8"/>
      <c r="RPM8"/>
      <c r="RPN8"/>
      <c r="RPO8"/>
      <c r="RPP8"/>
      <c r="RPQ8"/>
      <c r="RPR8"/>
      <c r="RPS8"/>
      <c r="RPT8"/>
      <c r="RPU8"/>
      <c r="RPV8"/>
      <c r="RPW8"/>
      <c r="RPX8"/>
      <c r="RPY8"/>
      <c r="RPZ8"/>
      <c r="RQA8"/>
      <c r="RQB8"/>
      <c r="RQC8"/>
      <c r="RQD8"/>
      <c r="RQE8"/>
      <c r="RQF8"/>
      <c r="RQG8"/>
      <c r="RQH8"/>
      <c r="RQI8"/>
      <c r="RQJ8"/>
      <c r="RQK8"/>
      <c r="RQL8"/>
      <c r="RQM8"/>
      <c r="RQN8"/>
      <c r="RQO8"/>
      <c r="RQP8"/>
      <c r="RQQ8"/>
      <c r="RQR8"/>
      <c r="RQS8"/>
      <c r="RQT8"/>
      <c r="RQU8"/>
      <c r="RQV8"/>
      <c r="RQW8"/>
      <c r="RQX8"/>
      <c r="RQY8"/>
      <c r="RQZ8"/>
      <c r="RRA8"/>
      <c r="RRB8"/>
      <c r="RRC8"/>
      <c r="RRD8"/>
      <c r="RRE8"/>
      <c r="RRF8"/>
      <c r="RRG8"/>
      <c r="RRH8"/>
      <c r="RRI8"/>
      <c r="RRJ8"/>
      <c r="RRK8"/>
      <c r="RRL8"/>
      <c r="RRM8"/>
      <c r="RRN8"/>
      <c r="RRO8"/>
      <c r="RRP8"/>
      <c r="RRQ8"/>
      <c r="RRR8"/>
      <c r="RRS8"/>
      <c r="RRT8"/>
      <c r="RRU8"/>
      <c r="RRV8"/>
      <c r="RRW8"/>
      <c r="RRX8"/>
      <c r="RRY8"/>
      <c r="RRZ8"/>
      <c r="RSA8"/>
      <c r="RSB8"/>
      <c r="RSC8"/>
      <c r="RSD8"/>
      <c r="RSE8"/>
      <c r="RSF8"/>
      <c r="RSG8"/>
      <c r="RSH8"/>
      <c r="RSI8"/>
      <c r="RSJ8"/>
      <c r="RSK8"/>
      <c r="RSL8"/>
      <c r="RSM8"/>
      <c r="RSN8"/>
      <c r="RSO8"/>
      <c r="RSP8"/>
      <c r="RSQ8"/>
      <c r="RSR8"/>
      <c r="RSS8"/>
      <c r="RST8"/>
      <c r="RSU8"/>
      <c r="RSV8"/>
      <c r="RSW8"/>
      <c r="RSX8"/>
      <c r="RSY8"/>
      <c r="RSZ8"/>
      <c r="RTA8"/>
      <c r="RTB8"/>
      <c r="RTC8"/>
      <c r="RTD8"/>
      <c r="RTE8"/>
      <c r="RTF8"/>
      <c r="RTG8"/>
      <c r="RTH8"/>
      <c r="RTI8"/>
      <c r="RTJ8"/>
      <c r="RTK8"/>
      <c r="RTL8"/>
      <c r="RTM8"/>
      <c r="RTN8"/>
      <c r="RTO8"/>
      <c r="RTP8"/>
      <c r="RTQ8"/>
      <c r="RTR8"/>
      <c r="RTS8"/>
      <c r="RTT8"/>
      <c r="RTU8"/>
      <c r="RTV8"/>
      <c r="RTW8"/>
      <c r="RTX8"/>
      <c r="RTY8"/>
      <c r="RTZ8"/>
      <c r="RUA8"/>
      <c r="RUB8"/>
      <c r="RUC8"/>
      <c r="RUD8"/>
      <c r="RUE8"/>
      <c r="RUF8"/>
      <c r="RUG8"/>
      <c r="RUH8"/>
      <c r="RUI8"/>
      <c r="RUJ8"/>
      <c r="RUK8"/>
      <c r="RUL8"/>
      <c r="RUM8"/>
      <c r="RUN8"/>
      <c r="RUO8"/>
      <c r="RUP8"/>
      <c r="RUQ8"/>
      <c r="RUR8"/>
      <c r="RUS8"/>
      <c r="RUT8"/>
      <c r="RUU8"/>
      <c r="RUV8"/>
      <c r="RUW8"/>
      <c r="RUX8"/>
      <c r="RUY8"/>
      <c r="RUZ8"/>
      <c r="RVA8"/>
      <c r="RVB8"/>
      <c r="RVC8"/>
      <c r="RVD8"/>
      <c r="RVE8"/>
      <c r="RVF8"/>
      <c r="RVG8"/>
      <c r="RVH8"/>
      <c r="RVI8"/>
      <c r="RVJ8"/>
      <c r="RVK8"/>
      <c r="RVL8"/>
      <c r="RVM8"/>
      <c r="RVN8"/>
      <c r="RVO8"/>
      <c r="RVP8"/>
      <c r="RVQ8"/>
      <c r="RVR8"/>
      <c r="RVS8"/>
      <c r="RVT8"/>
      <c r="RVU8"/>
      <c r="RVV8"/>
      <c r="RVW8"/>
      <c r="RVX8"/>
      <c r="RVY8"/>
      <c r="RVZ8"/>
      <c r="RWA8"/>
      <c r="RWB8"/>
      <c r="RWC8"/>
      <c r="RWD8"/>
      <c r="RWE8"/>
      <c r="RWF8"/>
      <c r="RWG8"/>
      <c r="RWH8"/>
      <c r="RWI8"/>
      <c r="RWJ8"/>
      <c r="RWK8"/>
      <c r="RWL8"/>
      <c r="RWM8"/>
      <c r="RWN8"/>
      <c r="RWO8"/>
      <c r="RWP8"/>
      <c r="RWQ8"/>
      <c r="RWR8"/>
      <c r="RWS8"/>
      <c r="RWT8"/>
      <c r="RWU8"/>
      <c r="RWV8"/>
      <c r="RWW8"/>
      <c r="RWX8"/>
      <c r="RWY8"/>
      <c r="RWZ8"/>
      <c r="RXA8"/>
      <c r="RXB8"/>
      <c r="RXC8"/>
      <c r="RXD8"/>
      <c r="RXE8"/>
      <c r="RXF8"/>
      <c r="RXG8"/>
      <c r="RXH8"/>
      <c r="RXI8"/>
      <c r="RXJ8"/>
      <c r="RXK8"/>
      <c r="RXL8"/>
      <c r="RXM8"/>
      <c r="RXN8"/>
      <c r="RXO8"/>
      <c r="RXP8"/>
      <c r="RXQ8"/>
      <c r="RXR8"/>
      <c r="RXS8"/>
      <c r="RXT8"/>
      <c r="RXU8"/>
      <c r="RXV8"/>
      <c r="RXW8"/>
      <c r="RXX8"/>
      <c r="RXY8"/>
      <c r="RXZ8"/>
      <c r="RYA8"/>
      <c r="RYB8"/>
      <c r="RYC8"/>
      <c r="RYD8"/>
      <c r="RYE8"/>
      <c r="RYF8"/>
      <c r="RYG8"/>
      <c r="RYH8"/>
      <c r="RYI8"/>
      <c r="RYJ8"/>
      <c r="RYK8"/>
      <c r="RYL8"/>
      <c r="RYM8"/>
      <c r="RYN8"/>
      <c r="RYO8"/>
      <c r="RYP8"/>
      <c r="RYQ8"/>
      <c r="RYR8"/>
      <c r="RYS8"/>
      <c r="RYT8"/>
      <c r="RYU8"/>
      <c r="RYV8"/>
      <c r="RYW8"/>
      <c r="RYX8"/>
      <c r="RYY8"/>
      <c r="RYZ8"/>
      <c r="RZA8"/>
      <c r="RZB8"/>
      <c r="RZC8"/>
      <c r="RZD8"/>
      <c r="RZE8"/>
      <c r="RZF8"/>
      <c r="RZG8"/>
      <c r="RZH8"/>
      <c r="RZI8"/>
      <c r="RZJ8"/>
      <c r="RZK8"/>
      <c r="RZL8"/>
      <c r="RZM8"/>
      <c r="RZN8"/>
      <c r="RZO8"/>
      <c r="RZP8"/>
      <c r="RZQ8"/>
      <c r="RZR8"/>
      <c r="RZS8"/>
      <c r="RZT8"/>
      <c r="RZU8"/>
      <c r="RZV8"/>
      <c r="RZW8"/>
      <c r="RZX8"/>
      <c r="RZY8"/>
      <c r="RZZ8"/>
      <c r="SAA8"/>
      <c r="SAB8"/>
      <c r="SAC8"/>
      <c r="SAD8"/>
      <c r="SAE8"/>
      <c r="SAF8"/>
      <c r="SAG8"/>
      <c r="SAH8"/>
      <c r="SAI8"/>
      <c r="SAJ8"/>
      <c r="SAK8"/>
      <c r="SAL8"/>
      <c r="SAM8"/>
      <c r="SAN8"/>
      <c r="SAO8"/>
      <c r="SAP8"/>
      <c r="SAQ8"/>
      <c r="SAR8"/>
      <c r="SAS8"/>
      <c r="SAT8"/>
      <c r="SAU8"/>
      <c r="SAV8"/>
      <c r="SAW8"/>
      <c r="SAX8"/>
      <c r="SAY8"/>
      <c r="SAZ8"/>
      <c r="SBA8"/>
      <c r="SBB8"/>
      <c r="SBC8"/>
      <c r="SBD8"/>
      <c r="SBE8"/>
      <c r="SBF8"/>
      <c r="SBG8"/>
      <c r="SBH8"/>
      <c r="SBI8"/>
      <c r="SBJ8"/>
      <c r="SBK8"/>
      <c r="SBL8"/>
      <c r="SBM8"/>
      <c r="SBN8"/>
      <c r="SBO8"/>
      <c r="SBP8"/>
      <c r="SBQ8"/>
      <c r="SBR8"/>
      <c r="SBS8"/>
      <c r="SBT8"/>
      <c r="SBU8"/>
      <c r="SBV8"/>
      <c r="SBW8"/>
      <c r="SBX8"/>
      <c r="SBY8"/>
      <c r="SBZ8"/>
      <c r="SCA8"/>
      <c r="SCB8"/>
      <c r="SCC8"/>
      <c r="SCD8"/>
      <c r="SCE8"/>
      <c r="SCF8"/>
      <c r="SCG8"/>
      <c r="SCH8"/>
      <c r="SCI8"/>
      <c r="SCJ8"/>
      <c r="SCK8"/>
      <c r="SCL8"/>
      <c r="SCM8"/>
      <c r="SCN8"/>
      <c r="SCO8"/>
      <c r="SCP8"/>
      <c r="SCQ8"/>
      <c r="SCR8"/>
      <c r="SCS8"/>
      <c r="SCT8"/>
      <c r="SCU8"/>
      <c r="SCV8"/>
      <c r="SCW8"/>
      <c r="SCX8"/>
      <c r="SCY8"/>
      <c r="SCZ8"/>
      <c r="SDA8"/>
      <c r="SDB8"/>
      <c r="SDC8"/>
      <c r="SDD8"/>
      <c r="SDE8"/>
      <c r="SDF8"/>
      <c r="SDG8"/>
      <c r="SDH8"/>
      <c r="SDI8"/>
      <c r="SDJ8"/>
      <c r="SDK8"/>
      <c r="SDL8"/>
      <c r="SDM8"/>
      <c r="SDN8"/>
      <c r="SDO8"/>
      <c r="SDP8"/>
      <c r="SDQ8"/>
      <c r="SDR8"/>
      <c r="SDS8"/>
      <c r="SDT8"/>
      <c r="SDU8"/>
      <c r="SDV8"/>
      <c r="SDW8"/>
      <c r="SDX8"/>
      <c r="SDY8"/>
      <c r="SDZ8"/>
      <c r="SEA8"/>
      <c r="SEB8"/>
      <c r="SEC8"/>
      <c r="SED8"/>
      <c r="SEE8"/>
      <c r="SEF8"/>
      <c r="SEG8"/>
      <c r="SEH8"/>
      <c r="SEI8"/>
      <c r="SEJ8"/>
      <c r="SEK8"/>
      <c r="SEL8"/>
      <c r="SEM8"/>
      <c r="SEN8"/>
      <c r="SEO8"/>
      <c r="SEP8"/>
      <c r="SEQ8"/>
      <c r="SER8"/>
      <c r="SES8"/>
      <c r="SET8"/>
      <c r="SEU8"/>
      <c r="SEV8"/>
      <c r="SEW8"/>
      <c r="SEX8"/>
      <c r="SEY8"/>
      <c r="SEZ8"/>
      <c r="SFA8"/>
      <c r="SFB8"/>
      <c r="SFC8"/>
      <c r="SFD8"/>
      <c r="SFE8"/>
      <c r="SFF8"/>
      <c r="SFG8"/>
      <c r="SFH8"/>
      <c r="SFI8"/>
      <c r="SFJ8"/>
      <c r="SFK8"/>
      <c r="SFL8"/>
      <c r="SFM8"/>
      <c r="SFN8"/>
      <c r="SFO8"/>
      <c r="SFP8"/>
      <c r="SFQ8"/>
      <c r="SFR8"/>
      <c r="SFS8"/>
      <c r="SFT8"/>
      <c r="SFU8"/>
      <c r="SFV8"/>
      <c r="SFW8"/>
      <c r="SFX8"/>
      <c r="SFY8"/>
      <c r="SFZ8"/>
      <c r="SGA8"/>
      <c r="SGB8"/>
      <c r="SGC8"/>
      <c r="SGD8"/>
      <c r="SGE8"/>
      <c r="SGF8"/>
      <c r="SGG8"/>
      <c r="SGH8"/>
      <c r="SGI8"/>
      <c r="SGJ8"/>
      <c r="SGK8"/>
      <c r="SGL8"/>
      <c r="SGM8"/>
      <c r="SGN8"/>
      <c r="SGO8"/>
      <c r="SGP8"/>
      <c r="SGQ8"/>
      <c r="SGR8"/>
      <c r="SGS8"/>
      <c r="SGT8"/>
      <c r="SGU8"/>
      <c r="SGV8"/>
      <c r="SGW8"/>
      <c r="SGX8"/>
      <c r="SGY8"/>
      <c r="SGZ8"/>
      <c r="SHA8"/>
      <c r="SHB8"/>
      <c r="SHC8"/>
      <c r="SHD8"/>
      <c r="SHE8"/>
      <c r="SHF8"/>
      <c r="SHG8"/>
      <c r="SHH8"/>
      <c r="SHI8"/>
      <c r="SHJ8"/>
      <c r="SHK8"/>
      <c r="SHL8"/>
      <c r="SHM8"/>
      <c r="SHN8"/>
      <c r="SHO8"/>
      <c r="SHP8"/>
      <c r="SHQ8"/>
      <c r="SHR8"/>
      <c r="SHS8"/>
      <c r="SHT8"/>
      <c r="SHU8"/>
      <c r="SHV8"/>
      <c r="SHW8"/>
      <c r="SHX8"/>
      <c r="SHY8"/>
      <c r="SHZ8"/>
      <c r="SIA8"/>
      <c r="SIB8"/>
      <c r="SIC8"/>
      <c r="SID8"/>
      <c r="SIE8"/>
      <c r="SIF8"/>
      <c r="SIG8"/>
      <c r="SIH8"/>
      <c r="SII8"/>
      <c r="SIJ8"/>
      <c r="SIK8"/>
      <c r="SIL8"/>
      <c r="SIM8"/>
      <c r="SIN8"/>
      <c r="SIO8"/>
      <c r="SIP8"/>
      <c r="SIQ8"/>
      <c r="SIR8"/>
      <c r="SIS8"/>
      <c r="SIT8"/>
      <c r="SIU8"/>
      <c r="SIV8"/>
      <c r="SIW8"/>
      <c r="SIX8"/>
      <c r="SIY8"/>
      <c r="SIZ8"/>
      <c r="SJA8"/>
      <c r="SJB8"/>
      <c r="SJC8"/>
      <c r="SJD8"/>
      <c r="SJE8"/>
      <c r="SJF8"/>
      <c r="SJG8"/>
      <c r="SJH8"/>
      <c r="SJI8"/>
      <c r="SJJ8"/>
      <c r="SJK8"/>
      <c r="SJL8"/>
      <c r="SJM8"/>
      <c r="SJN8"/>
      <c r="SJO8"/>
      <c r="SJP8"/>
      <c r="SJQ8"/>
      <c r="SJR8"/>
      <c r="SJS8"/>
      <c r="SJT8"/>
      <c r="SJU8"/>
      <c r="SJV8"/>
      <c r="SJW8"/>
      <c r="SJX8"/>
      <c r="SJY8"/>
      <c r="SJZ8"/>
      <c r="SKA8"/>
      <c r="SKB8"/>
      <c r="SKC8"/>
      <c r="SKD8"/>
      <c r="SKE8"/>
      <c r="SKF8"/>
      <c r="SKG8"/>
      <c r="SKH8"/>
      <c r="SKI8"/>
      <c r="SKJ8"/>
      <c r="SKK8"/>
      <c r="SKL8"/>
      <c r="SKM8"/>
      <c r="SKN8"/>
      <c r="SKO8"/>
      <c r="SKP8"/>
      <c r="SKQ8"/>
      <c r="SKR8"/>
      <c r="SKS8"/>
      <c r="SKT8"/>
      <c r="SKU8"/>
      <c r="SKV8"/>
      <c r="SKW8"/>
      <c r="SKX8"/>
      <c r="SKY8"/>
      <c r="SKZ8"/>
      <c r="SLA8"/>
      <c r="SLB8"/>
      <c r="SLC8"/>
      <c r="SLD8"/>
      <c r="SLE8"/>
      <c r="SLF8"/>
      <c r="SLG8"/>
      <c r="SLH8"/>
      <c r="SLI8"/>
      <c r="SLJ8"/>
      <c r="SLK8"/>
      <c r="SLL8"/>
      <c r="SLM8"/>
      <c r="SLN8"/>
      <c r="SLO8"/>
      <c r="SLP8"/>
      <c r="SLQ8"/>
      <c r="SLR8"/>
      <c r="SLS8"/>
      <c r="SLT8"/>
      <c r="SLU8"/>
      <c r="SLV8"/>
      <c r="SLW8"/>
      <c r="SLX8"/>
      <c r="SLY8"/>
      <c r="SLZ8"/>
      <c r="SMA8"/>
      <c r="SMB8"/>
      <c r="SMC8"/>
      <c r="SMD8"/>
      <c r="SME8"/>
      <c r="SMF8"/>
      <c r="SMG8"/>
      <c r="SMH8"/>
      <c r="SMI8"/>
      <c r="SMJ8"/>
      <c r="SMK8"/>
      <c r="SML8"/>
      <c r="SMM8"/>
      <c r="SMN8"/>
      <c r="SMO8"/>
      <c r="SMP8"/>
      <c r="SMQ8"/>
      <c r="SMR8"/>
      <c r="SMS8"/>
      <c r="SMT8"/>
      <c r="SMU8"/>
      <c r="SMV8"/>
      <c r="SMW8"/>
      <c r="SMX8"/>
      <c r="SMY8"/>
      <c r="SMZ8"/>
      <c r="SNA8"/>
      <c r="SNB8"/>
      <c r="SNC8"/>
      <c r="SND8"/>
      <c r="SNE8"/>
      <c r="SNF8"/>
      <c r="SNG8"/>
      <c r="SNH8"/>
      <c r="SNI8"/>
      <c r="SNJ8"/>
      <c r="SNK8"/>
      <c r="SNL8"/>
      <c r="SNM8"/>
      <c r="SNN8"/>
      <c r="SNO8"/>
      <c r="SNP8"/>
      <c r="SNQ8"/>
      <c r="SNR8"/>
      <c r="SNS8"/>
      <c r="SNT8"/>
      <c r="SNU8"/>
      <c r="SNV8"/>
      <c r="SNW8"/>
      <c r="SNX8"/>
      <c r="SNY8"/>
      <c r="SNZ8"/>
      <c r="SOA8"/>
      <c r="SOB8"/>
      <c r="SOC8"/>
      <c r="SOD8"/>
      <c r="SOE8"/>
      <c r="SOF8"/>
      <c r="SOG8"/>
      <c r="SOH8"/>
      <c r="SOI8"/>
      <c r="SOJ8"/>
      <c r="SOK8"/>
      <c r="SOL8"/>
      <c r="SOM8"/>
      <c r="SON8"/>
      <c r="SOO8"/>
      <c r="SOP8"/>
      <c r="SOQ8"/>
      <c r="SOR8"/>
      <c r="SOS8"/>
      <c r="SOT8"/>
      <c r="SOU8"/>
      <c r="SOV8"/>
      <c r="SOW8"/>
      <c r="SOX8"/>
      <c r="SOY8"/>
      <c r="SOZ8"/>
      <c r="SPA8"/>
      <c r="SPB8"/>
      <c r="SPC8"/>
      <c r="SPD8"/>
      <c r="SPE8"/>
      <c r="SPF8"/>
      <c r="SPG8"/>
      <c r="SPH8"/>
      <c r="SPI8"/>
      <c r="SPJ8"/>
      <c r="SPK8"/>
      <c r="SPL8"/>
      <c r="SPM8"/>
      <c r="SPN8"/>
      <c r="SPO8"/>
      <c r="SPP8"/>
      <c r="SPQ8"/>
      <c r="SPR8"/>
      <c r="SPS8"/>
      <c r="SPT8"/>
      <c r="SPU8"/>
      <c r="SPV8"/>
      <c r="SPW8"/>
      <c r="SPX8"/>
      <c r="SPY8"/>
      <c r="SPZ8"/>
      <c r="SQA8"/>
      <c r="SQB8"/>
      <c r="SQC8"/>
      <c r="SQD8"/>
      <c r="SQE8"/>
      <c r="SQF8"/>
      <c r="SQG8"/>
      <c r="SQH8"/>
      <c r="SQI8"/>
      <c r="SQJ8"/>
      <c r="SQK8"/>
      <c r="SQL8"/>
      <c r="SQM8"/>
      <c r="SQN8"/>
      <c r="SQO8"/>
      <c r="SQP8"/>
      <c r="SQQ8"/>
      <c r="SQR8"/>
      <c r="SQS8"/>
      <c r="SQT8"/>
      <c r="SQU8"/>
      <c r="SQV8"/>
      <c r="SQW8"/>
      <c r="SQX8"/>
      <c r="SQY8"/>
      <c r="SQZ8"/>
      <c r="SRA8"/>
      <c r="SRB8"/>
      <c r="SRC8"/>
      <c r="SRD8"/>
      <c r="SRE8"/>
      <c r="SRF8"/>
      <c r="SRG8"/>
      <c r="SRH8"/>
      <c r="SRI8"/>
      <c r="SRJ8"/>
      <c r="SRK8"/>
      <c r="SRL8"/>
      <c r="SRM8"/>
      <c r="SRN8"/>
      <c r="SRO8"/>
      <c r="SRP8"/>
      <c r="SRQ8"/>
      <c r="SRR8"/>
      <c r="SRS8"/>
      <c r="SRT8"/>
      <c r="SRU8"/>
      <c r="SRV8"/>
      <c r="SRW8"/>
      <c r="SRX8"/>
      <c r="SRY8"/>
      <c r="SRZ8"/>
      <c r="SSA8"/>
      <c r="SSB8"/>
      <c r="SSC8"/>
      <c r="SSD8"/>
      <c r="SSE8"/>
      <c r="SSF8"/>
      <c r="SSG8"/>
      <c r="SSH8"/>
      <c r="SSI8"/>
      <c r="SSJ8"/>
      <c r="SSK8"/>
      <c r="SSL8"/>
      <c r="SSM8"/>
      <c r="SSN8"/>
      <c r="SSO8"/>
      <c r="SSP8"/>
      <c r="SSQ8"/>
      <c r="SSR8"/>
      <c r="SSS8"/>
      <c r="SST8"/>
      <c r="SSU8"/>
      <c r="SSV8"/>
      <c r="SSW8"/>
      <c r="SSX8"/>
      <c r="SSY8"/>
      <c r="SSZ8"/>
      <c r="STA8"/>
      <c r="STB8"/>
      <c r="STC8"/>
      <c r="STD8"/>
      <c r="STE8"/>
      <c r="STF8"/>
      <c r="STG8"/>
      <c r="STH8"/>
      <c r="STI8"/>
      <c r="STJ8"/>
      <c r="STK8"/>
      <c r="STL8"/>
      <c r="STM8"/>
      <c r="STN8"/>
      <c r="STO8"/>
      <c r="STP8"/>
      <c r="STQ8"/>
      <c r="STR8"/>
      <c r="STS8"/>
      <c r="STT8"/>
      <c r="STU8"/>
      <c r="STV8"/>
      <c r="STW8"/>
      <c r="STX8"/>
      <c r="STY8"/>
      <c r="STZ8"/>
      <c r="SUA8"/>
      <c r="SUB8"/>
      <c r="SUC8"/>
      <c r="SUD8"/>
      <c r="SUE8"/>
      <c r="SUF8"/>
      <c r="SUG8"/>
      <c r="SUH8"/>
      <c r="SUI8"/>
      <c r="SUJ8"/>
      <c r="SUK8"/>
      <c r="SUL8"/>
      <c r="SUM8"/>
      <c r="SUN8"/>
      <c r="SUO8"/>
      <c r="SUP8"/>
      <c r="SUQ8"/>
      <c r="SUR8"/>
      <c r="SUS8"/>
      <c r="SUT8"/>
      <c r="SUU8"/>
      <c r="SUV8"/>
      <c r="SUW8"/>
      <c r="SUX8"/>
      <c r="SUY8"/>
      <c r="SUZ8"/>
      <c r="SVA8"/>
      <c r="SVB8"/>
      <c r="SVC8"/>
      <c r="SVD8"/>
      <c r="SVE8"/>
      <c r="SVF8"/>
      <c r="SVG8"/>
      <c r="SVH8"/>
      <c r="SVI8"/>
      <c r="SVJ8"/>
      <c r="SVK8"/>
      <c r="SVL8"/>
      <c r="SVM8"/>
      <c r="SVN8"/>
      <c r="SVO8"/>
      <c r="SVP8"/>
      <c r="SVQ8"/>
      <c r="SVR8"/>
      <c r="SVS8"/>
      <c r="SVT8"/>
      <c r="SVU8"/>
      <c r="SVV8"/>
      <c r="SVW8"/>
      <c r="SVX8"/>
      <c r="SVY8"/>
      <c r="SVZ8"/>
      <c r="SWA8"/>
      <c r="SWB8"/>
      <c r="SWC8"/>
      <c r="SWD8"/>
      <c r="SWE8"/>
      <c r="SWF8"/>
      <c r="SWG8"/>
      <c r="SWH8"/>
      <c r="SWI8"/>
      <c r="SWJ8"/>
      <c r="SWK8"/>
      <c r="SWL8"/>
      <c r="SWM8"/>
      <c r="SWN8"/>
      <c r="SWO8"/>
      <c r="SWP8"/>
      <c r="SWQ8"/>
      <c r="SWR8"/>
      <c r="SWS8"/>
      <c r="SWT8"/>
      <c r="SWU8"/>
      <c r="SWV8"/>
      <c r="SWW8"/>
      <c r="SWX8"/>
      <c r="SWY8"/>
      <c r="SWZ8"/>
      <c r="SXA8"/>
      <c r="SXB8"/>
      <c r="SXC8"/>
      <c r="SXD8"/>
      <c r="SXE8"/>
      <c r="SXF8"/>
      <c r="SXG8"/>
      <c r="SXH8"/>
      <c r="SXI8"/>
      <c r="SXJ8"/>
      <c r="SXK8"/>
      <c r="SXL8"/>
      <c r="SXM8"/>
      <c r="SXN8"/>
      <c r="SXO8"/>
      <c r="SXP8"/>
      <c r="SXQ8"/>
      <c r="SXR8"/>
      <c r="SXS8"/>
      <c r="SXT8"/>
      <c r="SXU8"/>
      <c r="SXV8"/>
      <c r="SXW8"/>
      <c r="SXX8"/>
      <c r="SXY8"/>
      <c r="SXZ8"/>
      <c r="SYA8"/>
      <c r="SYB8"/>
      <c r="SYC8"/>
      <c r="SYD8"/>
      <c r="SYE8"/>
      <c r="SYF8"/>
      <c r="SYG8"/>
      <c r="SYH8"/>
      <c r="SYI8"/>
      <c r="SYJ8"/>
      <c r="SYK8"/>
      <c r="SYL8"/>
      <c r="SYM8"/>
      <c r="SYN8"/>
      <c r="SYO8"/>
      <c r="SYP8"/>
      <c r="SYQ8"/>
      <c r="SYR8"/>
      <c r="SYS8"/>
      <c r="SYT8"/>
      <c r="SYU8"/>
      <c r="SYV8"/>
      <c r="SYW8"/>
      <c r="SYX8"/>
      <c r="SYY8"/>
      <c r="SYZ8"/>
      <c r="SZA8"/>
      <c r="SZB8"/>
      <c r="SZC8"/>
      <c r="SZD8"/>
      <c r="SZE8"/>
      <c r="SZF8"/>
      <c r="SZG8"/>
      <c r="SZH8"/>
      <c r="SZI8"/>
      <c r="SZJ8"/>
      <c r="SZK8"/>
      <c r="SZL8"/>
      <c r="SZM8"/>
      <c r="SZN8"/>
      <c r="SZO8"/>
      <c r="SZP8"/>
      <c r="SZQ8"/>
      <c r="SZR8"/>
      <c r="SZS8"/>
      <c r="SZT8"/>
      <c r="SZU8"/>
      <c r="SZV8"/>
      <c r="SZW8"/>
      <c r="SZX8"/>
      <c r="SZY8"/>
      <c r="SZZ8"/>
      <c r="TAA8"/>
      <c r="TAB8"/>
      <c r="TAC8"/>
      <c r="TAD8"/>
      <c r="TAE8"/>
      <c r="TAF8"/>
      <c r="TAG8"/>
      <c r="TAH8"/>
      <c r="TAI8"/>
      <c r="TAJ8"/>
      <c r="TAK8"/>
      <c r="TAL8"/>
      <c r="TAM8"/>
      <c r="TAN8"/>
      <c r="TAO8"/>
      <c r="TAP8"/>
      <c r="TAQ8"/>
      <c r="TAR8"/>
      <c r="TAS8"/>
      <c r="TAT8"/>
      <c r="TAU8"/>
      <c r="TAV8"/>
      <c r="TAW8"/>
      <c r="TAX8"/>
      <c r="TAY8"/>
      <c r="TAZ8"/>
      <c r="TBA8"/>
      <c r="TBB8"/>
      <c r="TBC8"/>
      <c r="TBD8"/>
      <c r="TBE8"/>
      <c r="TBF8"/>
      <c r="TBG8"/>
      <c r="TBH8"/>
      <c r="TBI8"/>
      <c r="TBJ8"/>
      <c r="TBK8"/>
      <c r="TBL8"/>
      <c r="TBM8"/>
      <c r="TBN8"/>
      <c r="TBO8"/>
      <c r="TBP8"/>
      <c r="TBQ8"/>
      <c r="TBR8"/>
      <c r="TBS8"/>
      <c r="TBT8"/>
      <c r="TBU8"/>
      <c r="TBV8"/>
      <c r="TBW8"/>
      <c r="TBX8"/>
      <c r="TBY8"/>
      <c r="TBZ8"/>
      <c r="TCA8"/>
      <c r="TCB8"/>
      <c r="TCC8"/>
      <c r="TCD8"/>
      <c r="TCE8"/>
      <c r="TCF8"/>
      <c r="TCG8"/>
      <c r="TCH8"/>
      <c r="TCI8"/>
      <c r="TCJ8"/>
      <c r="TCK8"/>
      <c r="TCL8"/>
      <c r="TCM8"/>
      <c r="TCN8"/>
      <c r="TCO8"/>
      <c r="TCP8"/>
      <c r="TCQ8"/>
      <c r="TCR8"/>
      <c r="TCS8"/>
      <c r="TCT8"/>
      <c r="TCU8"/>
      <c r="TCV8"/>
      <c r="TCW8"/>
      <c r="TCX8"/>
      <c r="TCY8"/>
      <c r="TCZ8"/>
      <c r="TDA8"/>
      <c r="TDB8"/>
      <c r="TDC8"/>
      <c r="TDD8"/>
      <c r="TDE8"/>
      <c r="TDF8"/>
      <c r="TDG8"/>
      <c r="TDH8"/>
      <c r="TDI8"/>
      <c r="TDJ8"/>
      <c r="TDK8"/>
      <c r="TDL8"/>
      <c r="TDM8"/>
      <c r="TDN8"/>
      <c r="TDO8"/>
      <c r="TDP8"/>
      <c r="TDQ8"/>
      <c r="TDR8"/>
      <c r="TDS8"/>
      <c r="TDT8"/>
      <c r="TDU8"/>
      <c r="TDV8"/>
      <c r="TDW8"/>
      <c r="TDX8"/>
      <c r="TDY8"/>
      <c r="TDZ8"/>
      <c r="TEA8"/>
      <c r="TEB8"/>
      <c r="TEC8"/>
      <c r="TED8"/>
      <c r="TEE8"/>
      <c r="TEF8"/>
      <c r="TEG8"/>
      <c r="TEH8"/>
      <c r="TEI8"/>
      <c r="TEJ8"/>
      <c r="TEK8"/>
      <c r="TEL8"/>
      <c r="TEM8"/>
      <c r="TEN8"/>
      <c r="TEO8"/>
      <c r="TEP8"/>
      <c r="TEQ8"/>
      <c r="TER8"/>
      <c r="TES8"/>
      <c r="TET8"/>
      <c r="TEU8"/>
      <c r="TEV8"/>
      <c r="TEW8"/>
      <c r="TEX8"/>
      <c r="TEY8"/>
      <c r="TEZ8"/>
      <c r="TFA8"/>
      <c r="TFB8"/>
      <c r="TFC8"/>
      <c r="TFD8"/>
      <c r="TFE8"/>
      <c r="TFF8"/>
      <c r="TFG8"/>
      <c r="TFH8"/>
      <c r="TFI8"/>
      <c r="TFJ8"/>
      <c r="TFK8"/>
      <c r="TFL8"/>
      <c r="TFM8"/>
      <c r="TFN8"/>
      <c r="TFO8"/>
      <c r="TFP8"/>
      <c r="TFQ8"/>
      <c r="TFR8"/>
      <c r="TFS8"/>
      <c r="TFT8"/>
      <c r="TFU8"/>
      <c r="TFV8"/>
      <c r="TFW8"/>
      <c r="TFX8"/>
      <c r="TFY8"/>
      <c r="TFZ8"/>
      <c r="TGA8"/>
      <c r="TGB8"/>
      <c r="TGC8"/>
      <c r="TGD8"/>
      <c r="TGE8"/>
      <c r="TGF8"/>
      <c r="TGG8"/>
      <c r="TGH8"/>
      <c r="TGI8"/>
      <c r="TGJ8"/>
      <c r="TGK8"/>
      <c r="TGL8"/>
      <c r="TGM8"/>
      <c r="TGN8"/>
      <c r="TGO8"/>
      <c r="TGP8"/>
      <c r="TGQ8"/>
      <c r="TGR8"/>
      <c r="TGS8"/>
      <c r="TGT8"/>
      <c r="TGU8"/>
      <c r="TGV8"/>
      <c r="TGW8"/>
      <c r="TGX8"/>
      <c r="TGY8"/>
      <c r="TGZ8"/>
      <c r="THA8"/>
      <c r="THB8"/>
      <c r="THC8"/>
      <c r="THD8"/>
      <c r="THE8"/>
      <c r="THF8"/>
      <c r="THG8"/>
      <c r="THH8"/>
      <c r="THI8"/>
      <c r="THJ8"/>
      <c r="THK8"/>
      <c r="THL8"/>
      <c r="THM8"/>
      <c r="THN8"/>
      <c r="THO8"/>
      <c r="THP8"/>
      <c r="THQ8"/>
      <c r="THR8"/>
      <c r="THS8"/>
      <c r="THT8"/>
      <c r="THU8"/>
      <c r="THV8"/>
      <c r="THW8"/>
      <c r="THX8"/>
      <c r="THY8"/>
      <c r="THZ8"/>
      <c r="TIA8"/>
      <c r="TIB8"/>
      <c r="TIC8"/>
      <c r="TID8"/>
      <c r="TIE8"/>
      <c r="TIF8"/>
      <c r="TIG8"/>
      <c r="TIH8"/>
      <c r="TII8"/>
      <c r="TIJ8"/>
      <c r="TIK8"/>
      <c r="TIL8"/>
      <c r="TIM8"/>
      <c r="TIN8"/>
      <c r="TIO8"/>
      <c r="TIP8"/>
      <c r="TIQ8"/>
      <c r="TIR8"/>
      <c r="TIS8"/>
      <c r="TIT8"/>
      <c r="TIU8"/>
      <c r="TIV8"/>
      <c r="TIW8"/>
      <c r="TIX8"/>
      <c r="TIY8"/>
      <c r="TIZ8"/>
      <c r="TJA8"/>
      <c r="TJB8"/>
      <c r="TJC8"/>
      <c r="TJD8"/>
      <c r="TJE8"/>
      <c r="TJF8"/>
      <c r="TJG8"/>
      <c r="TJH8"/>
      <c r="TJI8"/>
      <c r="TJJ8"/>
      <c r="TJK8"/>
      <c r="TJL8"/>
      <c r="TJM8"/>
      <c r="TJN8"/>
      <c r="TJO8"/>
      <c r="TJP8"/>
      <c r="TJQ8"/>
      <c r="TJR8"/>
      <c r="TJS8"/>
      <c r="TJT8"/>
      <c r="TJU8"/>
      <c r="TJV8"/>
      <c r="TJW8"/>
      <c r="TJX8"/>
      <c r="TJY8"/>
      <c r="TJZ8"/>
      <c r="TKA8"/>
      <c r="TKB8"/>
      <c r="TKC8"/>
      <c r="TKD8"/>
      <c r="TKE8"/>
      <c r="TKF8"/>
      <c r="TKG8"/>
      <c r="TKH8"/>
      <c r="TKI8"/>
      <c r="TKJ8"/>
      <c r="TKK8"/>
      <c r="TKL8"/>
      <c r="TKM8"/>
      <c r="TKN8"/>
      <c r="TKO8"/>
      <c r="TKP8"/>
      <c r="TKQ8"/>
      <c r="TKR8"/>
      <c r="TKS8"/>
      <c r="TKT8"/>
      <c r="TKU8"/>
      <c r="TKV8"/>
      <c r="TKW8"/>
      <c r="TKX8"/>
      <c r="TKY8"/>
      <c r="TKZ8"/>
      <c r="TLA8"/>
      <c r="TLB8"/>
      <c r="TLC8"/>
      <c r="TLD8"/>
      <c r="TLE8"/>
      <c r="TLF8"/>
      <c r="TLG8"/>
      <c r="TLH8"/>
      <c r="TLI8"/>
      <c r="TLJ8"/>
      <c r="TLK8"/>
      <c r="TLL8"/>
      <c r="TLM8"/>
      <c r="TLN8"/>
      <c r="TLO8"/>
      <c r="TLP8"/>
      <c r="TLQ8"/>
      <c r="TLR8"/>
      <c r="TLS8"/>
      <c r="TLT8"/>
      <c r="TLU8"/>
      <c r="TLV8"/>
      <c r="TLW8"/>
      <c r="TLX8"/>
      <c r="TLY8"/>
      <c r="TLZ8"/>
      <c r="TMA8"/>
      <c r="TMB8"/>
      <c r="TMC8"/>
      <c r="TMD8"/>
      <c r="TME8"/>
      <c r="TMF8"/>
      <c r="TMG8"/>
      <c r="TMH8"/>
      <c r="TMI8"/>
      <c r="TMJ8"/>
      <c r="TMK8"/>
      <c r="TML8"/>
      <c r="TMM8"/>
      <c r="TMN8"/>
      <c r="TMO8"/>
      <c r="TMP8"/>
      <c r="TMQ8"/>
      <c r="TMR8"/>
      <c r="TMS8"/>
      <c r="TMT8"/>
      <c r="TMU8"/>
      <c r="TMV8"/>
      <c r="TMW8"/>
      <c r="TMX8"/>
      <c r="TMY8"/>
      <c r="TMZ8"/>
      <c r="TNA8"/>
      <c r="TNB8"/>
      <c r="TNC8"/>
      <c r="TND8"/>
      <c r="TNE8"/>
      <c r="TNF8"/>
      <c r="TNG8"/>
      <c r="TNH8"/>
      <c r="TNI8"/>
      <c r="TNJ8"/>
      <c r="TNK8"/>
      <c r="TNL8"/>
      <c r="TNM8"/>
      <c r="TNN8"/>
      <c r="TNO8"/>
      <c r="TNP8"/>
      <c r="TNQ8"/>
      <c r="TNR8"/>
      <c r="TNS8"/>
      <c r="TNT8"/>
      <c r="TNU8"/>
      <c r="TNV8"/>
      <c r="TNW8"/>
      <c r="TNX8"/>
      <c r="TNY8"/>
      <c r="TNZ8"/>
      <c r="TOA8"/>
      <c r="TOB8"/>
      <c r="TOC8"/>
      <c r="TOD8"/>
      <c r="TOE8"/>
      <c r="TOF8"/>
      <c r="TOG8"/>
      <c r="TOH8"/>
      <c r="TOI8"/>
      <c r="TOJ8"/>
      <c r="TOK8"/>
      <c r="TOL8"/>
      <c r="TOM8"/>
      <c r="TON8"/>
      <c r="TOO8"/>
      <c r="TOP8"/>
      <c r="TOQ8"/>
      <c r="TOR8"/>
      <c r="TOS8"/>
      <c r="TOT8"/>
      <c r="TOU8"/>
      <c r="TOV8"/>
      <c r="TOW8"/>
      <c r="TOX8"/>
      <c r="TOY8"/>
      <c r="TOZ8"/>
      <c r="TPA8"/>
      <c r="TPB8"/>
      <c r="TPC8"/>
      <c r="TPD8"/>
      <c r="TPE8"/>
      <c r="TPF8"/>
      <c r="TPG8"/>
      <c r="TPH8"/>
      <c r="TPI8"/>
      <c r="TPJ8"/>
      <c r="TPK8"/>
      <c r="TPL8"/>
      <c r="TPM8"/>
      <c r="TPN8"/>
      <c r="TPO8"/>
      <c r="TPP8"/>
      <c r="TPQ8"/>
      <c r="TPR8"/>
      <c r="TPS8"/>
      <c r="TPT8"/>
      <c r="TPU8"/>
      <c r="TPV8"/>
      <c r="TPW8"/>
      <c r="TPX8"/>
      <c r="TPY8"/>
      <c r="TPZ8"/>
      <c r="TQA8"/>
      <c r="TQB8"/>
      <c r="TQC8"/>
      <c r="TQD8"/>
      <c r="TQE8"/>
      <c r="TQF8"/>
      <c r="TQG8"/>
      <c r="TQH8"/>
      <c r="TQI8"/>
      <c r="TQJ8"/>
      <c r="TQK8"/>
      <c r="TQL8"/>
      <c r="TQM8"/>
      <c r="TQN8"/>
      <c r="TQO8"/>
      <c r="TQP8"/>
      <c r="TQQ8"/>
      <c r="TQR8"/>
      <c r="TQS8"/>
      <c r="TQT8"/>
      <c r="TQU8"/>
      <c r="TQV8"/>
      <c r="TQW8"/>
      <c r="TQX8"/>
      <c r="TQY8"/>
      <c r="TQZ8"/>
      <c r="TRA8"/>
      <c r="TRB8"/>
      <c r="TRC8"/>
      <c r="TRD8"/>
      <c r="TRE8"/>
      <c r="TRF8"/>
      <c r="TRG8"/>
      <c r="TRH8"/>
      <c r="TRI8"/>
      <c r="TRJ8"/>
      <c r="TRK8"/>
      <c r="TRL8"/>
      <c r="TRM8"/>
      <c r="TRN8"/>
      <c r="TRO8"/>
      <c r="TRP8"/>
      <c r="TRQ8"/>
      <c r="TRR8"/>
      <c r="TRS8"/>
      <c r="TRT8"/>
      <c r="TRU8"/>
      <c r="TRV8"/>
      <c r="TRW8"/>
      <c r="TRX8"/>
      <c r="TRY8"/>
      <c r="TRZ8"/>
      <c r="TSA8"/>
      <c r="TSB8"/>
      <c r="TSC8"/>
      <c r="TSD8"/>
      <c r="TSE8"/>
      <c r="TSF8"/>
      <c r="TSG8"/>
      <c r="TSH8"/>
      <c r="TSI8"/>
      <c r="TSJ8"/>
      <c r="TSK8"/>
      <c r="TSL8"/>
      <c r="TSM8"/>
      <c r="TSN8"/>
      <c r="TSO8"/>
      <c r="TSP8"/>
      <c r="TSQ8"/>
      <c r="TSR8"/>
      <c r="TSS8"/>
      <c r="TST8"/>
      <c r="TSU8"/>
      <c r="TSV8"/>
      <c r="TSW8"/>
      <c r="TSX8"/>
      <c r="TSY8"/>
      <c r="TSZ8"/>
      <c r="TTA8"/>
      <c r="TTB8"/>
      <c r="TTC8"/>
      <c r="TTD8"/>
      <c r="TTE8"/>
      <c r="TTF8"/>
      <c r="TTG8"/>
      <c r="TTH8"/>
      <c r="TTI8"/>
      <c r="TTJ8"/>
      <c r="TTK8"/>
      <c r="TTL8"/>
      <c r="TTM8"/>
      <c r="TTN8"/>
      <c r="TTO8"/>
      <c r="TTP8"/>
      <c r="TTQ8"/>
      <c r="TTR8"/>
      <c r="TTS8"/>
      <c r="TTT8"/>
      <c r="TTU8"/>
      <c r="TTV8"/>
      <c r="TTW8"/>
      <c r="TTX8"/>
      <c r="TTY8"/>
      <c r="TTZ8"/>
      <c r="TUA8"/>
      <c r="TUB8"/>
      <c r="TUC8"/>
      <c r="TUD8"/>
      <c r="TUE8"/>
      <c r="TUF8"/>
      <c r="TUG8"/>
      <c r="TUH8"/>
      <c r="TUI8"/>
      <c r="TUJ8"/>
      <c r="TUK8"/>
      <c r="TUL8"/>
      <c r="TUM8"/>
      <c r="TUN8"/>
      <c r="TUO8"/>
      <c r="TUP8"/>
      <c r="TUQ8"/>
      <c r="TUR8"/>
      <c r="TUS8"/>
      <c r="TUT8"/>
      <c r="TUU8"/>
      <c r="TUV8"/>
      <c r="TUW8"/>
      <c r="TUX8"/>
      <c r="TUY8"/>
      <c r="TUZ8"/>
      <c r="TVA8"/>
      <c r="TVB8"/>
      <c r="TVC8"/>
      <c r="TVD8"/>
      <c r="TVE8"/>
      <c r="TVF8"/>
      <c r="TVG8"/>
      <c r="TVH8"/>
      <c r="TVI8"/>
      <c r="TVJ8"/>
      <c r="TVK8"/>
      <c r="TVL8"/>
      <c r="TVM8"/>
      <c r="TVN8"/>
      <c r="TVO8"/>
      <c r="TVP8"/>
      <c r="TVQ8"/>
      <c r="TVR8"/>
      <c r="TVS8"/>
      <c r="TVT8"/>
      <c r="TVU8"/>
      <c r="TVV8"/>
      <c r="TVW8"/>
      <c r="TVX8"/>
      <c r="TVY8"/>
      <c r="TVZ8"/>
      <c r="TWA8"/>
      <c r="TWB8"/>
      <c r="TWC8"/>
      <c r="TWD8"/>
      <c r="TWE8"/>
      <c r="TWF8"/>
      <c r="TWG8"/>
      <c r="TWH8"/>
      <c r="TWI8"/>
      <c r="TWJ8"/>
      <c r="TWK8"/>
      <c r="TWL8"/>
      <c r="TWM8"/>
      <c r="TWN8"/>
      <c r="TWO8"/>
      <c r="TWP8"/>
      <c r="TWQ8"/>
      <c r="TWR8"/>
      <c r="TWS8"/>
      <c r="TWT8"/>
      <c r="TWU8"/>
      <c r="TWV8"/>
      <c r="TWW8"/>
      <c r="TWX8"/>
      <c r="TWY8"/>
      <c r="TWZ8"/>
      <c r="TXA8"/>
      <c r="TXB8"/>
      <c r="TXC8"/>
      <c r="TXD8"/>
      <c r="TXE8"/>
      <c r="TXF8"/>
      <c r="TXG8"/>
      <c r="TXH8"/>
      <c r="TXI8"/>
      <c r="TXJ8"/>
      <c r="TXK8"/>
      <c r="TXL8"/>
      <c r="TXM8"/>
      <c r="TXN8"/>
      <c r="TXO8"/>
      <c r="TXP8"/>
      <c r="TXQ8"/>
      <c r="TXR8"/>
      <c r="TXS8"/>
      <c r="TXT8"/>
      <c r="TXU8"/>
      <c r="TXV8"/>
      <c r="TXW8"/>
      <c r="TXX8"/>
      <c r="TXY8"/>
      <c r="TXZ8"/>
      <c r="TYA8"/>
      <c r="TYB8"/>
      <c r="TYC8"/>
      <c r="TYD8"/>
      <c r="TYE8"/>
      <c r="TYF8"/>
      <c r="TYG8"/>
      <c r="TYH8"/>
      <c r="TYI8"/>
      <c r="TYJ8"/>
      <c r="TYK8"/>
      <c r="TYL8"/>
      <c r="TYM8"/>
      <c r="TYN8"/>
      <c r="TYO8"/>
      <c r="TYP8"/>
      <c r="TYQ8"/>
      <c r="TYR8"/>
      <c r="TYS8"/>
      <c r="TYT8"/>
      <c r="TYU8"/>
      <c r="TYV8"/>
      <c r="TYW8"/>
      <c r="TYX8"/>
      <c r="TYY8"/>
      <c r="TYZ8"/>
      <c r="TZA8"/>
      <c r="TZB8"/>
      <c r="TZC8"/>
      <c r="TZD8"/>
      <c r="TZE8"/>
      <c r="TZF8"/>
      <c r="TZG8"/>
      <c r="TZH8"/>
      <c r="TZI8"/>
      <c r="TZJ8"/>
      <c r="TZK8"/>
      <c r="TZL8"/>
      <c r="TZM8"/>
      <c r="TZN8"/>
      <c r="TZO8"/>
      <c r="TZP8"/>
      <c r="TZQ8"/>
      <c r="TZR8"/>
      <c r="TZS8"/>
      <c r="TZT8"/>
      <c r="TZU8"/>
      <c r="TZV8"/>
      <c r="TZW8"/>
      <c r="TZX8"/>
      <c r="TZY8"/>
      <c r="TZZ8"/>
      <c r="UAA8"/>
      <c r="UAB8"/>
      <c r="UAC8"/>
      <c r="UAD8"/>
      <c r="UAE8"/>
      <c r="UAF8"/>
      <c r="UAG8"/>
      <c r="UAH8"/>
      <c r="UAI8"/>
      <c r="UAJ8"/>
      <c r="UAK8"/>
      <c r="UAL8"/>
      <c r="UAM8"/>
      <c r="UAN8"/>
      <c r="UAO8"/>
      <c r="UAP8"/>
      <c r="UAQ8"/>
      <c r="UAR8"/>
      <c r="UAS8"/>
      <c r="UAT8"/>
      <c r="UAU8"/>
      <c r="UAV8"/>
      <c r="UAW8"/>
      <c r="UAX8"/>
      <c r="UAY8"/>
      <c r="UAZ8"/>
      <c r="UBA8"/>
      <c r="UBB8"/>
      <c r="UBC8"/>
      <c r="UBD8"/>
      <c r="UBE8"/>
      <c r="UBF8"/>
      <c r="UBG8"/>
      <c r="UBH8"/>
      <c r="UBI8"/>
      <c r="UBJ8"/>
      <c r="UBK8"/>
      <c r="UBL8"/>
      <c r="UBM8"/>
      <c r="UBN8"/>
      <c r="UBO8"/>
      <c r="UBP8"/>
      <c r="UBQ8"/>
      <c r="UBR8"/>
      <c r="UBS8"/>
      <c r="UBT8"/>
      <c r="UBU8"/>
      <c r="UBV8"/>
      <c r="UBW8"/>
      <c r="UBX8"/>
      <c r="UBY8"/>
      <c r="UBZ8"/>
      <c r="UCA8"/>
      <c r="UCB8"/>
      <c r="UCC8"/>
      <c r="UCD8"/>
      <c r="UCE8"/>
      <c r="UCF8"/>
      <c r="UCG8"/>
      <c r="UCH8"/>
      <c r="UCI8"/>
      <c r="UCJ8"/>
      <c r="UCK8"/>
      <c r="UCL8"/>
      <c r="UCM8"/>
      <c r="UCN8"/>
      <c r="UCO8"/>
      <c r="UCP8"/>
      <c r="UCQ8"/>
      <c r="UCR8"/>
      <c r="UCS8"/>
      <c r="UCT8"/>
      <c r="UCU8"/>
      <c r="UCV8"/>
      <c r="UCW8"/>
      <c r="UCX8"/>
      <c r="UCY8"/>
      <c r="UCZ8"/>
      <c r="UDA8"/>
      <c r="UDB8"/>
      <c r="UDC8"/>
      <c r="UDD8"/>
      <c r="UDE8"/>
      <c r="UDF8"/>
      <c r="UDG8"/>
      <c r="UDH8"/>
      <c r="UDI8"/>
      <c r="UDJ8"/>
      <c r="UDK8"/>
      <c r="UDL8"/>
      <c r="UDM8"/>
      <c r="UDN8"/>
      <c r="UDO8"/>
      <c r="UDP8"/>
      <c r="UDQ8"/>
      <c r="UDR8"/>
      <c r="UDS8"/>
      <c r="UDT8"/>
      <c r="UDU8"/>
      <c r="UDV8"/>
      <c r="UDW8"/>
      <c r="UDX8"/>
      <c r="UDY8"/>
      <c r="UDZ8"/>
      <c r="UEA8"/>
      <c r="UEB8"/>
      <c r="UEC8"/>
      <c r="UED8"/>
      <c r="UEE8"/>
      <c r="UEF8"/>
      <c r="UEG8"/>
      <c r="UEH8"/>
      <c r="UEI8"/>
      <c r="UEJ8"/>
      <c r="UEK8"/>
      <c r="UEL8"/>
      <c r="UEM8"/>
      <c r="UEN8"/>
      <c r="UEO8"/>
      <c r="UEP8"/>
      <c r="UEQ8"/>
      <c r="UER8"/>
      <c r="UES8"/>
      <c r="UET8"/>
      <c r="UEU8"/>
      <c r="UEV8"/>
      <c r="UEW8"/>
      <c r="UEX8"/>
      <c r="UEY8"/>
      <c r="UEZ8"/>
      <c r="UFA8"/>
      <c r="UFB8"/>
      <c r="UFC8"/>
      <c r="UFD8"/>
      <c r="UFE8"/>
      <c r="UFF8"/>
      <c r="UFG8"/>
      <c r="UFH8"/>
      <c r="UFI8"/>
      <c r="UFJ8"/>
      <c r="UFK8"/>
      <c r="UFL8"/>
      <c r="UFM8"/>
      <c r="UFN8"/>
      <c r="UFO8"/>
      <c r="UFP8"/>
      <c r="UFQ8"/>
      <c r="UFR8"/>
      <c r="UFS8"/>
      <c r="UFT8"/>
      <c r="UFU8"/>
      <c r="UFV8"/>
      <c r="UFW8"/>
      <c r="UFX8"/>
      <c r="UFY8"/>
      <c r="UFZ8"/>
      <c r="UGA8"/>
      <c r="UGB8"/>
      <c r="UGC8"/>
      <c r="UGD8"/>
      <c r="UGE8"/>
      <c r="UGF8"/>
      <c r="UGG8"/>
      <c r="UGH8"/>
      <c r="UGI8"/>
      <c r="UGJ8"/>
      <c r="UGK8"/>
      <c r="UGL8"/>
      <c r="UGM8"/>
      <c r="UGN8"/>
      <c r="UGO8"/>
      <c r="UGP8"/>
      <c r="UGQ8"/>
      <c r="UGR8"/>
      <c r="UGS8"/>
      <c r="UGT8"/>
      <c r="UGU8"/>
      <c r="UGV8"/>
      <c r="UGW8"/>
      <c r="UGX8"/>
      <c r="UGY8"/>
      <c r="UGZ8"/>
      <c r="UHA8"/>
      <c r="UHB8"/>
      <c r="UHC8"/>
      <c r="UHD8"/>
      <c r="UHE8"/>
      <c r="UHF8"/>
      <c r="UHG8"/>
      <c r="UHH8"/>
      <c r="UHI8"/>
      <c r="UHJ8"/>
      <c r="UHK8"/>
      <c r="UHL8"/>
      <c r="UHM8"/>
      <c r="UHN8"/>
      <c r="UHO8"/>
      <c r="UHP8"/>
      <c r="UHQ8"/>
      <c r="UHR8"/>
      <c r="UHS8"/>
      <c r="UHT8"/>
      <c r="UHU8"/>
      <c r="UHV8"/>
      <c r="UHW8"/>
      <c r="UHX8"/>
      <c r="UHY8"/>
      <c r="UHZ8"/>
      <c r="UIA8"/>
      <c r="UIB8"/>
      <c r="UIC8"/>
      <c r="UID8"/>
      <c r="UIE8"/>
      <c r="UIF8"/>
      <c r="UIG8"/>
      <c r="UIH8"/>
      <c r="UII8"/>
      <c r="UIJ8"/>
      <c r="UIK8"/>
      <c r="UIL8"/>
      <c r="UIM8"/>
      <c r="UIN8"/>
      <c r="UIO8"/>
      <c r="UIP8"/>
      <c r="UIQ8"/>
      <c r="UIR8"/>
      <c r="UIS8"/>
      <c r="UIT8"/>
      <c r="UIU8"/>
      <c r="UIV8"/>
      <c r="UIW8"/>
      <c r="UIX8"/>
      <c r="UIY8"/>
      <c r="UIZ8"/>
      <c r="UJA8"/>
      <c r="UJB8"/>
      <c r="UJC8"/>
      <c r="UJD8"/>
      <c r="UJE8"/>
      <c r="UJF8"/>
      <c r="UJG8"/>
      <c r="UJH8"/>
      <c r="UJI8"/>
      <c r="UJJ8"/>
      <c r="UJK8"/>
      <c r="UJL8"/>
      <c r="UJM8"/>
      <c r="UJN8"/>
      <c r="UJO8"/>
      <c r="UJP8"/>
      <c r="UJQ8"/>
      <c r="UJR8"/>
      <c r="UJS8"/>
      <c r="UJT8"/>
      <c r="UJU8"/>
      <c r="UJV8"/>
      <c r="UJW8"/>
      <c r="UJX8"/>
      <c r="UJY8"/>
      <c r="UJZ8"/>
      <c r="UKA8"/>
      <c r="UKB8"/>
      <c r="UKC8"/>
      <c r="UKD8"/>
      <c r="UKE8"/>
      <c r="UKF8"/>
      <c r="UKG8"/>
      <c r="UKH8"/>
      <c r="UKI8"/>
      <c r="UKJ8"/>
      <c r="UKK8"/>
      <c r="UKL8"/>
      <c r="UKM8"/>
      <c r="UKN8"/>
      <c r="UKO8"/>
      <c r="UKP8"/>
      <c r="UKQ8"/>
      <c r="UKR8"/>
      <c r="UKS8"/>
      <c r="UKT8"/>
      <c r="UKU8"/>
      <c r="UKV8"/>
      <c r="UKW8"/>
      <c r="UKX8"/>
      <c r="UKY8"/>
      <c r="UKZ8"/>
      <c r="ULA8"/>
      <c r="ULB8"/>
      <c r="ULC8"/>
      <c r="ULD8"/>
      <c r="ULE8"/>
      <c r="ULF8"/>
      <c r="ULG8"/>
      <c r="ULH8"/>
      <c r="ULI8"/>
      <c r="ULJ8"/>
      <c r="ULK8"/>
      <c r="ULL8"/>
      <c r="ULM8"/>
      <c r="ULN8"/>
      <c r="ULO8"/>
      <c r="ULP8"/>
      <c r="ULQ8"/>
      <c r="ULR8"/>
      <c r="ULS8"/>
      <c r="ULT8"/>
      <c r="ULU8"/>
      <c r="ULV8"/>
      <c r="ULW8"/>
      <c r="ULX8"/>
      <c r="ULY8"/>
      <c r="ULZ8"/>
      <c r="UMA8"/>
      <c r="UMB8"/>
      <c r="UMC8"/>
      <c r="UMD8"/>
      <c r="UME8"/>
      <c r="UMF8"/>
      <c r="UMG8"/>
      <c r="UMH8"/>
      <c r="UMI8"/>
      <c r="UMJ8"/>
      <c r="UMK8"/>
      <c r="UML8"/>
      <c r="UMM8"/>
      <c r="UMN8"/>
      <c r="UMO8"/>
      <c r="UMP8"/>
      <c r="UMQ8"/>
      <c r="UMR8"/>
      <c r="UMS8"/>
      <c r="UMT8"/>
      <c r="UMU8"/>
      <c r="UMV8"/>
      <c r="UMW8"/>
      <c r="UMX8"/>
      <c r="UMY8"/>
      <c r="UMZ8"/>
      <c r="UNA8"/>
      <c r="UNB8"/>
      <c r="UNC8"/>
      <c r="UND8"/>
      <c r="UNE8"/>
      <c r="UNF8"/>
      <c r="UNG8"/>
      <c r="UNH8"/>
      <c r="UNI8"/>
      <c r="UNJ8"/>
      <c r="UNK8"/>
      <c r="UNL8"/>
      <c r="UNM8"/>
      <c r="UNN8"/>
      <c r="UNO8"/>
      <c r="UNP8"/>
      <c r="UNQ8"/>
      <c r="UNR8"/>
      <c r="UNS8"/>
      <c r="UNT8"/>
      <c r="UNU8"/>
      <c r="UNV8"/>
      <c r="UNW8"/>
      <c r="UNX8"/>
      <c r="UNY8"/>
      <c r="UNZ8"/>
      <c r="UOA8"/>
      <c r="UOB8"/>
      <c r="UOC8"/>
      <c r="UOD8"/>
      <c r="UOE8"/>
      <c r="UOF8"/>
      <c r="UOG8"/>
      <c r="UOH8"/>
      <c r="UOI8"/>
      <c r="UOJ8"/>
      <c r="UOK8"/>
      <c r="UOL8"/>
      <c r="UOM8"/>
      <c r="UON8"/>
      <c r="UOO8"/>
      <c r="UOP8"/>
      <c r="UOQ8"/>
      <c r="UOR8"/>
      <c r="UOS8"/>
      <c r="UOT8"/>
      <c r="UOU8"/>
      <c r="UOV8"/>
      <c r="UOW8"/>
      <c r="UOX8"/>
      <c r="UOY8"/>
      <c r="UOZ8"/>
      <c r="UPA8"/>
      <c r="UPB8"/>
      <c r="UPC8"/>
      <c r="UPD8"/>
      <c r="UPE8"/>
      <c r="UPF8"/>
      <c r="UPG8"/>
      <c r="UPH8"/>
      <c r="UPI8"/>
      <c r="UPJ8"/>
      <c r="UPK8"/>
      <c r="UPL8"/>
      <c r="UPM8"/>
      <c r="UPN8"/>
      <c r="UPO8"/>
      <c r="UPP8"/>
      <c r="UPQ8"/>
      <c r="UPR8"/>
      <c r="UPS8"/>
      <c r="UPT8"/>
      <c r="UPU8"/>
      <c r="UPV8"/>
      <c r="UPW8"/>
      <c r="UPX8"/>
      <c r="UPY8"/>
      <c r="UPZ8"/>
      <c r="UQA8"/>
      <c r="UQB8"/>
      <c r="UQC8"/>
      <c r="UQD8"/>
      <c r="UQE8"/>
      <c r="UQF8"/>
      <c r="UQG8"/>
      <c r="UQH8"/>
      <c r="UQI8"/>
      <c r="UQJ8"/>
      <c r="UQK8"/>
      <c r="UQL8"/>
      <c r="UQM8"/>
      <c r="UQN8"/>
      <c r="UQO8"/>
      <c r="UQP8"/>
      <c r="UQQ8"/>
      <c r="UQR8"/>
      <c r="UQS8"/>
      <c r="UQT8"/>
      <c r="UQU8"/>
      <c r="UQV8"/>
      <c r="UQW8"/>
      <c r="UQX8"/>
      <c r="UQY8"/>
      <c r="UQZ8"/>
      <c r="URA8"/>
      <c r="URB8"/>
      <c r="URC8"/>
      <c r="URD8"/>
      <c r="URE8"/>
      <c r="URF8"/>
      <c r="URG8"/>
      <c r="URH8"/>
      <c r="URI8"/>
      <c r="URJ8"/>
      <c r="URK8"/>
      <c r="URL8"/>
      <c r="URM8"/>
      <c r="URN8"/>
      <c r="URO8"/>
      <c r="URP8"/>
      <c r="URQ8"/>
      <c r="URR8"/>
      <c r="URS8"/>
      <c r="URT8"/>
      <c r="URU8"/>
      <c r="URV8"/>
      <c r="URW8"/>
      <c r="URX8"/>
      <c r="URY8"/>
      <c r="URZ8"/>
      <c r="USA8"/>
      <c r="USB8"/>
      <c r="USC8"/>
      <c r="USD8"/>
      <c r="USE8"/>
      <c r="USF8"/>
      <c r="USG8"/>
      <c r="USH8"/>
      <c r="USI8"/>
      <c r="USJ8"/>
      <c r="USK8"/>
      <c r="USL8"/>
      <c r="USM8"/>
      <c r="USN8"/>
      <c r="USO8"/>
      <c r="USP8"/>
      <c r="USQ8"/>
      <c r="USR8"/>
      <c r="USS8"/>
      <c r="UST8"/>
      <c r="USU8"/>
      <c r="USV8"/>
      <c r="USW8"/>
      <c r="USX8"/>
      <c r="USY8"/>
      <c r="USZ8"/>
      <c r="UTA8"/>
      <c r="UTB8"/>
      <c r="UTC8"/>
      <c r="UTD8"/>
      <c r="UTE8"/>
      <c r="UTF8"/>
      <c r="UTG8"/>
      <c r="UTH8"/>
      <c r="UTI8"/>
      <c r="UTJ8"/>
      <c r="UTK8"/>
      <c r="UTL8"/>
      <c r="UTM8"/>
      <c r="UTN8"/>
      <c r="UTO8"/>
      <c r="UTP8"/>
      <c r="UTQ8"/>
      <c r="UTR8"/>
      <c r="UTS8"/>
      <c r="UTT8"/>
      <c r="UTU8"/>
      <c r="UTV8"/>
      <c r="UTW8"/>
      <c r="UTX8"/>
      <c r="UTY8"/>
      <c r="UTZ8"/>
      <c r="UUA8"/>
      <c r="UUB8"/>
      <c r="UUC8"/>
      <c r="UUD8"/>
      <c r="UUE8"/>
      <c r="UUF8"/>
      <c r="UUG8"/>
      <c r="UUH8"/>
      <c r="UUI8"/>
      <c r="UUJ8"/>
      <c r="UUK8"/>
      <c r="UUL8"/>
      <c r="UUM8"/>
      <c r="UUN8"/>
      <c r="UUO8"/>
      <c r="UUP8"/>
      <c r="UUQ8"/>
      <c r="UUR8"/>
      <c r="UUS8"/>
      <c r="UUT8"/>
      <c r="UUU8"/>
      <c r="UUV8"/>
      <c r="UUW8"/>
      <c r="UUX8"/>
      <c r="UUY8"/>
      <c r="UUZ8"/>
      <c r="UVA8"/>
      <c r="UVB8"/>
      <c r="UVC8"/>
      <c r="UVD8"/>
      <c r="UVE8"/>
      <c r="UVF8"/>
      <c r="UVG8"/>
      <c r="UVH8"/>
      <c r="UVI8"/>
      <c r="UVJ8"/>
      <c r="UVK8"/>
      <c r="UVL8"/>
      <c r="UVM8"/>
      <c r="UVN8"/>
      <c r="UVO8"/>
      <c r="UVP8"/>
      <c r="UVQ8"/>
      <c r="UVR8"/>
      <c r="UVS8"/>
      <c r="UVT8"/>
      <c r="UVU8"/>
      <c r="UVV8"/>
      <c r="UVW8"/>
      <c r="UVX8"/>
      <c r="UVY8"/>
      <c r="UVZ8"/>
      <c r="UWA8"/>
      <c r="UWB8"/>
      <c r="UWC8"/>
      <c r="UWD8"/>
      <c r="UWE8"/>
      <c r="UWF8"/>
      <c r="UWG8"/>
      <c r="UWH8"/>
      <c r="UWI8"/>
      <c r="UWJ8"/>
      <c r="UWK8"/>
      <c r="UWL8"/>
      <c r="UWM8"/>
      <c r="UWN8"/>
      <c r="UWO8"/>
      <c r="UWP8"/>
      <c r="UWQ8"/>
      <c r="UWR8"/>
      <c r="UWS8"/>
      <c r="UWT8"/>
      <c r="UWU8"/>
      <c r="UWV8"/>
      <c r="UWW8"/>
      <c r="UWX8"/>
      <c r="UWY8"/>
      <c r="UWZ8"/>
      <c r="UXA8"/>
      <c r="UXB8"/>
      <c r="UXC8"/>
      <c r="UXD8"/>
      <c r="UXE8"/>
      <c r="UXF8"/>
      <c r="UXG8"/>
      <c r="UXH8"/>
      <c r="UXI8"/>
      <c r="UXJ8"/>
      <c r="UXK8"/>
      <c r="UXL8"/>
      <c r="UXM8"/>
      <c r="UXN8"/>
      <c r="UXO8"/>
      <c r="UXP8"/>
      <c r="UXQ8"/>
      <c r="UXR8"/>
      <c r="UXS8"/>
      <c r="UXT8"/>
      <c r="UXU8"/>
      <c r="UXV8"/>
      <c r="UXW8"/>
      <c r="UXX8"/>
      <c r="UXY8"/>
      <c r="UXZ8"/>
      <c r="UYA8"/>
      <c r="UYB8"/>
      <c r="UYC8"/>
      <c r="UYD8"/>
      <c r="UYE8"/>
      <c r="UYF8"/>
      <c r="UYG8"/>
      <c r="UYH8"/>
      <c r="UYI8"/>
      <c r="UYJ8"/>
      <c r="UYK8"/>
      <c r="UYL8"/>
      <c r="UYM8"/>
      <c r="UYN8"/>
      <c r="UYO8"/>
      <c r="UYP8"/>
      <c r="UYQ8"/>
      <c r="UYR8"/>
      <c r="UYS8"/>
      <c r="UYT8"/>
      <c r="UYU8"/>
      <c r="UYV8"/>
      <c r="UYW8"/>
      <c r="UYX8"/>
      <c r="UYY8"/>
      <c r="UYZ8"/>
      <c r="UZA8"/>
      <c r="UZB8"/>
      <c r="UZC8"/>
      <c r="UZD8"/>
      <c r="UZE8"/>
      <c r="UZF8"/>
      <c r="UZG8"/>
      <c r="UZH8"/>
      <c r="UZI8"/>
      <c r="UZJ8"/>
      <c r="UZK8"/>
      <c r="UZL8"/>
      <c r="UZM8"/>
      <c r="UZN8"/>
      <c r="UZO8"/>
      <c r="UZP8"/>
      <c r="UZQ8"/>
      <c r="UZR8"/>
      <c r="UZS8"/>
      <c r="UZT8"/>
      <c r="UZU8"/>
      <c r="UZV8"/>
      <c r="UZW8"/>
      <c r="UZX8"/>
      <c r="UZY8"/>
      <c r="UZZ8"/>
      <c r="VAA8"/>
      <c r="VAB8"/>
      <c r="VAC8"/>
      <c r="VAD8"/>
      <c r="VAE8"/>
      <c r="VAF8"/>
      <c r="VAG8"/>
      <c r="VAH8"/>
      <c r="VAI8"/>
      <c r="VAJ8"/>
      <c r="VAK8"/>
      <c r="VAL8"/>
      <c r="VAM8"/>
      <c r="VAN8"/>
      <c r="VAO8"/>
      <c r="VAP8"/>
      <c r="VAQ8"/>
      <c r="VAR8"/>
      <c r="VAS8"/>
      <c r="VAT8"/>
      <c r="VAU8"/>
      <c r="VAV8"/>
      <c r="VAW8"/>
      <c r="VAX8"/>
      <c r="VAY8"/>
      <c r="VAZ8"/>
      <c r="VBA8"/>
      <c r="VBB8"/>
      <c r="VBC8"/>
      <c r="VBD8"/>
      <c r="VBE8"/>
      <c r="VBF8"/>
      <c r="VBG8"/>
      <c r="VBH8"/>
      <c r="VBI8"/>
      <c r="VBJ8"/>
      <c r="VBK8"/>
      <c r="VBL8"/>
      <c r="VBM8"/>
      <c r="VBN8"/>
      <c r="VBO8"/>
      <c r="VBP8"/>
      <c r="VBQ8"/>
      <c r="VBR8"/>
      <c r="VBS8"/>
      <c r="VBT8"/>
      <c r="VBU8"/>
      <c r="VBV8"/>
      <c r="VBW8"/>
      <c r="VBX8"/>
      <c r="VBY8"/>
      <c r="VBZ8"/>
      <c r="VCA8"/>
      <c r="VCB8"/>
      <c r="VCC8"/>
      <c r="VCD8"/>
      <c r="VCE8"/>
      <c r="VCF8"/>
      <c r="VCG8"/>
      <c r="VCH8"/>
      <c r="VCI8"/>
      <c r="VCJ8"/>
      <c r="VCK8"/>
      <c r="VCL8"/>
      <c r="VCM8"/>
      <c r="VCN8"/>
      <c r="VCO8"/>
      <c r="VCP8"/>
      <c r="VCQ8"/>
      <c r="VCR8"/>
      <c r="VCS8"/>
      <c r="VCT8"/>
      <c r="VCU8"/>
      <c r="VCV8"/>
      <c r="VCW8"/>
      <c r="VCX8"/>
      <c r="VCY8"/>
      <c r="VCZ8"/>
      <c r="VDA8"/>
      <c r="VDB8"/>
      <c r="VDC8"/>
      <c r="VDD8"/>
      <c r="VDE8"/>
      <c r="VDF8"/>
      <c r="VDG8"/>
      <c r="VDH8"/>
      <c r="VDI8"/>
      <c r="VDJ8"/>
      <c r="VDK8"/>
      <c r="VDL8"/>
      <c r="VDM8"/>
      <c r="VDN8"/>
      <c r="VDO8"/>
      <c r="VDP8"/>
      <c r="VDQ8"/>
      <c r="VDR8"/>
      <c r="VDS8"/>
      <c r="VDT8"/>
      <c r="VDU8"/>
      <c r="VDV8"/>
      <c r="VDW8"/>
      <c r="VDX8"/>
      <c r="VDY8"/>
      <c r="VDZ8"/>
      <c r="VEA8"/>
      <c r="VEB8"/>
      <c r="VEC8"/>
      <c r="VED8"/>
      <c r="VEE8"/>
      <c r="VEF8"/>
      <c r="VEG8"/>
      <c r="VEH8"/>
      <c r="VEI8"/>
      <c r="VEJ8"/>
      <c r="VEK8"/>
      <c r="VEL8"/>
      <c r="VEM8"/>
      <c r="VEN8"/>
      <c r="VEO8"/>
      <c r="VEP8"/>
      <c r="VEQ8"/>
      <c r="VER8"/>
      <c r="VES8"/>
      <c r="VET8"/>
      <c r="VEU8"/>
      <c r="VEV8"/>
      <c r="VEW8"/>
      <c r="VEX8"/>
      <c r="VEY8"/>
      <c r="VEZ8"/>
      <c r="VFA8"/>
      <c r="VFB8"/>
      <c r="VFC8"/>
      <c r="VFD8"/>
      <c r="VFE8"/>
      <c r="VFF8"/>
      <c r="VFG8"/>
      <c r="VFH8"/>
      <c r="VFI8"/>
      <c r="VFJ8"/>
      <c r="VFK8"/>
      <c r="VFL8"/>
      <c r="VFM8"/>
      <c r="VFN8"/>
      <c r="VFO8"/>
      <c r="VFP8"/>
      <c r="VFQ8"/>
      <c r="VFR8"/>
      <c r="VFS8"/>
      <c r="VFT8"/>
      <c r="VFU8"/>
      <c r="VFV8"/>
      <c r="VFW8"/>
      <c r="VFX8"/>
      <c r="VFY8"/>
      <c r="VFZ8"/>
      <c r="VGA8"/>
      <c r="VGB8"/>
      <c r="VGC8"/>
      <c r="VGD8"/>
      <c r="VGE8"/>
      <c r="VGF8"/>
      <c r="VGG8"/>
      <c r="VGH8"/>
      <c r="VGI8"/>
      <c r="VGJ8"/>
      <c r="VGK8"/>
      <c r="VGL8"/>
      <c r="VGM8"/>
      <c r="VGN8"/>
      <c r="VGO8"/>
      <c r="VGP8"/>
      <c r="VGQ8"/>
      <c r="VGR8"/>
      <c r="VGS8"/>
      <c r="VGT8"/>
      <c r="VGU8"/>
      <c r="VGV8"/>
      <c r="VGW8"/>
      <c r="VGX8"/>
      <c r="VGY8"/>
      <c r="VGZ8"/>
      <c r="VHA8"/>
      <c r="VHB8"/>
      <c r="VHC8"/>
      <c r="VHD8"/>
      <c r="VHE8"/>
      <c r="VHF8"/>
      <c r="VHG8"/>
      <c r="VHH8"/>
      <c r="VHI8"/>
      <c r="VHJ8"/>
      <c r="VHK8"/>
      <c r="VHL8"/>
      <c r="VHM8"/>
      <c r="VHN8"/>
      <c r="VHO8"/>
      <c r="VHP8"/>
      <c r="VHQ8"/>
      <c r="VHR8"/>
      <c r="VHS8"/>
      <c r="VHT8"/>
      <c r="VHU8"/>
      <c r="VHV8"/>
      <c r="VHW8"/>
      <c r="VHX8"/>
      <c r="VHY8"/>
      <c r="VHZ8"/>
      <c r="VIA8"/>
      <c r="VIB8"/>
      <c r="VIC8"/>
      <c r="VID8"/>
      <c r="VIE8"/>
      <c r="VIF8"/>
      <c r="VIG8"/>
      <c r="VIH8"/>
      <c r="VII8"/>
      <c r="VIJ8"/>
      <c r="VIK8"/>
      <c r="VIL8"/>
      <c r="VIM8"/>
      <c r="VIN8"/>
      <c r="VIO8"/>
      <c r="VIP8"/>
      <c r="VIQ8"/>
      <c r="VIR8"/>
      <c r="VIS8"/>
      <c r="VIT8"/>
      <c r="VIU8"/>
      <c r="VIV8"/>
      <c r="VIW8"/>
      <c r="VIX8"/>
      <c r="VIY8"/>
      <c r="VIZ8"/>
      <c r="VJA8"/>
      <c r="VJB8"/>
      <c r="VJC8"/>
      <c r="VJD8"/>
      <c r="VJE8"/>
      <c r="VJF8"/>
      <c r="VJG8"/>
      <c r="VJH8"/>
      <c r="VJI8"/>
      <c r="VJJ8"/>
      <c r="VJK8"/>
      <c r="VJL8"/>
      <c r="VJM8"/>
      <c r="VJN8"/>
      <c r="VJO8"/>
      <c r="VJP8"/>
      <c r="VJQ8"/>
      <c r="VJR8"/>
      <c r="VJS8"/>
      <c r="VJT8"/>
      <c r="VJU8"/>
      <c r="VJV8"/>
      <c r="VJW8"/>
      <c r="VJX8"/>
      <c r="VJY8"/>
      <c r="VJZ8"/>
      <c r="VKA8"/>
      <c r="VKB8"/>
      <c r="VKC8"/>
      <c r="VKD8"/>
      <c r="VKE8"/>
      <c r="VKF8"/>
      <c r="VKG8"/>
      <c r="VKH8"/>
      <c r="VKI8"/>
      <c r="VKJ8"/>
      <c r="VKK8"/>
      <c r="VKL8"/>
      <c r="VKM8"/>
      <c r="VKN8"/>
      <c r="VKO8"/>
      <c r="VKP8"/>
      <c r="VKQ8"/>
      <c r="VKR8"/>
      <c r="VKS8"/>
      <c r="VKT8"/>
      <c r="VKU8"/>
      <c r="VKV8"/>
      <c r="VKW8"/>
      <c r="VKX8"/>
      <c r="VKY8"/>
      <c r="VKZ8"/>
      <c r="VLA8"/>
      <c r="VLB8"/>
      <c r="VLC8"/>
      <c r="VLD8"/>
      <c r="VLE8"/>
      <c r="VLF8"/>
      <c r="VLG8"/>
      <c r="VLH8"/>
      <c r="VLI8"/>
      <c r="VLJ8"/>
      <c r="VLK8"/>
      <c r="VLL8"/>
      <c r="VLM8"/>
      <c r="VLN8"/>
      <c r="VLO8"/>
      <c r="VLP8"/>
      <c r="VLQ8"/>
      <c r="VLR8"/>
      <c r="VLS8"/>
      <c r="VLT8"/>
      <c r="VLU8"/>
      <c r="VLV8"/>
      <c r="VLW8"/>
      <c r="VLX8"/>
      <c r="VLY8"/>
      <c r="VLZ8"/>
      <c r="VMA8"/>
      <c r="VMB8"/>
      <c r="VMC8"/>
      <c r="VMD8"/>
      <c r="VME8"/>
      <c r="VMF8"/>
      <c r="VMG8"/>
      <c r="VMH8"/>
      <c r="VMI8"/>
      <c r="VMJ8"/>
      <c r="VMK8"/>
      <c r="VML8"/>
      <c r="VMM8"/>
      <c r="VMN8"/>
      <c r="VMO8"/>
      <c r="VMP8"/>
      <c r="VMQ8"/>
      <c r="VMR8"/>
      <c r="VMS8"/>
      <c r="VMT8"/>
      <c r="VMU8"/>
      <c r="VMV8"/>
      <c r="VMW8"/>
      <c r="VMX8"/>
      <c r="VMY8"/>
      <c r="VMZ8"/>
      <c r="VNA8"/>
      <c r="VNB8"/>
      <c r="VNC8"/>
      <c r="VND8"/>
      <c r="VNE8"/>
      <c r="VNF8"/>
      <c r="VNG8"/>
      <c r="VNH8"/>
      <c r="VNI8"/>
      <c r="VNJ8"/>
      <c r="VNK8"/>
      <c r="VNL8"/>
      <c r="VNM8"/>
      <c r="VNN8"/>
      <c r="VNO8"/>
      <c r="VNP8"/>
      <c r="VNQ8"/>
      <c r="VNR8"/>
      <c r="VNS8"/>
      <c r="VNT8"/>
      <c r="VNU8"/>
      <c r="VNV8"/>
      <c r="VNW8"/>
      <c r="VNX8"/>
      <c r="VNY8"/>
      <c r="VNZ8"/>
      <c r="VOA8"/>
      <c r="VOB8"/>
      <c r="VOC8"/>
      <c r="VOD8"/>
      <c r="VOE8"/>
      <c r="VOF8"/>
      <c r="VOG8"/>
      <c r="VOH8"/>
      <c r="VOI8"/>
      <c r="VOJ8"/>
      <c r="VOK8"/>
      <c r="VOL8"/>
      <c r="VOM8"/>
      <c r="VON8"/>
      <c r="VOO8"/>
      <c r="VOP8"/>
      <c r="VOQ8"/>
      <c r="VOR8"/>
      <c r="VOS8"/>
      <c r="VOT8"/>
      <c r="VOU8"/>
      <c r="VOV8"/>
      <c r="VOW8"/>
      <c r="VOX8"/>
      <c r="VOY8"/>
      <c r="VOZ8"/>
      <c r="VPA8"/>
      <c r="VPB8"/>
      <c r="VPC8"/>
      <c r="VPD8"/>
      <c r="VPE8"/>
      <c r="VPF8"/>
      <c r="VPG8"/>
      <c r="VPH8"/>
      <c r="VPI8"/>
      <c r="VPJ8"/>
      <c r="VPK8"/>
      <c r="VPL8"/>
      <c r="VPM8"/>
      <c r="VPN8"/>
      <c r="VPO8"/>
      <c r="VPP8"/>
      <c r="VPQ8"/>
      <c r="VPR8"/>
      <c r="VPS8"/>
      <c r="VPT8"/>
      <c r="VPU8"/>
      <c r="VPV8"/>
      <c r="VPW8"/>
      <c r="VPX8"/>
      <c r="VPY8"/>
      <c r="VPZ8"/>
      <c r="VQA8"/>
      <c r="VQB8"/>
      <c r="VQC8"/>
      <c r="VQD8"/>
      <c r="VQE8"/>
      <c r="VQF8"/>
      <c r="VQG8"/>
      <c r="VQH8"/>
      <c r="VQI8"/>
      <c r="VQJ8"/>
      <c r="VQK8"/>
      <c r="VQL8"/>
      <c r="VQM8"/>
      <c r="VQN8"/>
      <c r="VQO8"/>
      <c r="VQP8"/>
      <c r="VQQ8"/>
      <c r="VQR8"/>
      <c r="VQS8"/>
      <c r="VQT8"/>
      <c r="VQU8"/>
      <c r="VQV8"/>
      <c r="VQW8"/>
      <c r="VQX8"/>
      <c r="VQY8"/>
      <c r="VQZ8"/>
      <c r="VRA8"/>
      <c r="VRB8"/>
      <c r="VRC8"/>
      <c r="VRD8"/>
      <c r="VRE8"/>
      <c r="VRF8"/>
      <c r="VRG8"/>
      <c r="VRH8"/>
      <c r="VRI8"/>
      <c r="VRJ8"/>
      <c r="VRK8"/>
      <c r="VRL8"/>
      <c r="VRM8"/>
      <c r="VRN8"/>
      <c r="VRO8"/>
      <c r="VRP8"/>
      <c r="VRQ8"/>
      <c r="VRR8"/>
      <c r="VRS8"/>
      <c r="VRT8"/>
      <c r="VRU8"/>
      <c r="VRV8"/>
      <c r="VRW8"/>
      <c r="VRX8"/>
      <c r="VRY8"/>
      <c r="VRZ8"/>
      <c r="VSA8"/>
      <c r="VSB8"/>
      <c r="VSC8"/>
      <c r="VSD8"/>
      <c r="VSE8"/>
      <c r="VSF8"/>
      <c r="VSG8"/>
      <c r="VSH8"/>
      <c r="VSI8"/>
      <c r="VSJ8"/>
      <c r="VSK8"/>
      <c r="VSL8"/>
      <c r="VSM8"/>
      <c r="VSN8"/>
      <c r="VSO8"/>
      <c r="VSP8"/>
      <c r="VSQ8"/>
      <c r="VSR8"/>
      <c r="VSS8"/>
      <c r="VST8"/>
      <c r="VSU8"/>
      <c r="VSV8"/>
      <c r="VSW8"/>
      <c r="VSX8"/>
      <c r="VSY8"/>
      <c r="VSZ8"/>
      <c r="VTA8"/>
      <c r="VTB8"/>
      <c r="VTC8"/>
      <c r="VTD8"/>
      <c r="VTE8"/>
      <c r="VTF8"/>
      <c r="VTG8"/>
      <c r="VTH8"/>
      <c r="VTI8"/>
      <c r="VTJ8"/>
      <c r="VTK8"/>
      <c r="VTL8"/>
      <c r="VTM8"/>
      <c r="VTN8"/>
      <c r="VTO8"/>
      <c r="VTP8"/>
      <c r="VTQ8"/>
      <c r="VTR8"/>
      <c r="VTS8"/>
      <c r="VTT8"/>
      <c r="VTU8"/>
      <c r="VTV8"/>
      <c r="VTW8"/>
      <c r="VTX8"/>
      <c r="VTY8"/>
      <c r="VTZ8"/>
      <c r="VUA8"/>
      <c r="VUB8"/>
      <c r="VUC8"/>
      <c r="VUD8"/>
      <c r="VUE8"/>
      <c r="VUF8"/>
      <c r="VUG8"/>
      <c r="VUH8"/>
      <c r="VUI8"/>
      <c r="VUJ8"/>
      <c r="VUK8"/>
      <c r="VUL8"/>
      <c r="VUM8"/>
      <c r="VUN8"/>
      <c r="VUO8"/>
      <c r="VUP8"/>
      <c r="VUQ8"/>
      <c r="VUR8"/>
      <c r="VUS8"/>
      <c r="VUT8"/>
      <c r="VUU8"/>
      <c r="VUV8"/>
      <c r="VUW8"/>
      <c r="VUX8"/>
      <c r="VUY8"/>
      <c r="VUZ8"/>
      <c r="VVA8"/>
      <c r="VVB8"/>
      <c r="VVC8"/>
      <c r="VVD8"/>
      <c r="VVE8"/>
      <c r="VVF8"/>
      <c r="VVG8"/>
      <c r="VVH8"/>
      <c r="VVI8"/>
      <c r="VVJ8"/>
      <c r="VVK8"/>
      <c r="VVL8"/>
      <c r="VVM8"/>
      <c r="VVN8"/>
      <c r="VVO8"/>
      <c r="VVP8"/>
      <c r="VVQ8"/>
      <c r="VVR8"/>
      <c r="VVS8"/>
      <c r="VVT8"/>
      <c r="VVU8"/>
      <c r="VVV8"/>
      <c r="VVW8"/>
      <c r="VVX8"/>
      <c r="VVY8"/>
      <c r="VVZ8"/>
      <c r="VWA8"/>
      <c r="VWB8"/>
      <c r="VWC8"/>
      <c r="VWD8"/>
      <c r="VWE8"/>
      <c r="VWF8"/>
      <c r="VWG8"/>
      <c r="VWH8"/>
      <c r="VWI8"/>
      <c r="VWJ8"/>
      <c r="VWK8"/>
      <c r="VWL8"/>
      <c r="VWM8"/>
      <c r="VWN8"/>
      <c r="VWO8"/>
      <c r="VWP8"/>
      <c r="VWQ8"/>
      <c r="VWR8"/>
      <c r="VWS8"/>
      <c r="VWT8"/>
      <c r="VWU8"/>
      <c r="VWV8"/>
      <c r="VWW8"/>
      <c r="VWX8"/>
      <c r="VWY8"/>
      <c r="VWZ8"/>
      <c r="VXA8"/>
      <c r="VXB8"/>
      <c r="VXC8"/>
      <c r="VXD8"/>
      <c r="VXE8"/>
      <c r="VXF8"/>
      <c r="VXG8"/>
      <c r="VXH8"/>
      <c r="VXI8"/>
      <c r="VXJ8"/>
      <c r="VXK8"/>
      <c r="VXL8"/>
      <c r="VXM8"/>
      <c r="VXN8"/>
      <c r="VXO8"/>
      <c r="VXP8"/>
      <c r="VXQ8"/>
      <c r="VXR8"/>
      <c r="VXS8"/>
      <c r="VXT8"/>
      <c r="VXU8"/>
      <c r="VXV8"/>
      <c r="VXW8"/>
      <c r="VXX8"/>
      <c r="VXY8"/>
      <c r="VXZ8"/>
      <c r="VYA8"/>
      <c r="VYB8"/>
      <c r="VYC8"/>
      <c r="VYD8"/>
      <c r="VYE8"/>
      <c r="VYF8"/>
      <c r="VYG8"/>
      <c r="VYH8"/>
      <c r="VYI8"/>
      <c r="VYJ8"/>
      <c r="VYK8"/>
      <c r="VYL8"/>
      <c r="VYM8"/>
      <c r="VYN8"/>
      <c r="VYO8"/>
      <c r="VYP8"/>
      <c r="VYQ8"/>
      <c r="VYR8"/>
      <c r="VYS8"/>
      <c r="VYT8"/>
      <c r="VYU8"/>
      <c r="VYV8"/>
      <c r="VYW8"/>
      <c r="VYX8"/>
      <c r="VYY8"/>
      <c r="VYZ8"/>
      <c r="VZA8"/>
      <c r="VZB8"/>
      <c r="VZC8"/>
      <c r="VZD8"/>
      <c r="VZE8"/>
      <c r="VZF8"/>
      <c r="VZG8"/>
      <c r="VZH8"/>
      <c r="VZI8"/>
      <c r="VZJ8"/>
      <c r="VZK8"/>
      <c r="VZL8"/>
      <c r="VZM8"/>
      <c r="VZN8"/>
      <c r="VZO8"/>
      <c r="VZP8"/>
      <c r="VZQ8"/>
      <c r="VZR8"/>
      <c r="VZS8"/>
      <c r="VZT8"/>
      <c r="VZU8"/>
      <c r="VZV8"/>
      <c r="VZW8"/>
      <c r="VZX8"/>
      <c r="VZY8"/>
      <c r="VZZ8"/>
      <c r="WAA8"/>
      <c r="WAB8"/>
      <c r="WAC8"/>
      <c r="WAD8"/>
      <c r="WAE8"/>
      <c r="WAF8"/>
      <c r="WAG8"/>
      <c r="WAH8"/>
      <c r="WAI8"/>
      <c r="WAJ8"/>
      <c r="WAK8"/>
      <c r="WAL8"/>
      <c r="WAM8"/>
      <c r="WAN8"/>
      <c r="WAO8"/>
      <c r="WAP8"/>
      <c r="WAQ8"/>
      <c r="WAR8"/>
      <c r="WAS8"/>
      <c r="WAT8"/>
      <c r="WAU8"/>
      <c r="WAV8"/>
      <c r="WAW8"/>
      <c r="WAX8"/>
      <c r="WAY8"/>
      <c r="WAZ8"/>
      <c r="WBA8"/>
      <c r="WBB8"/>
      <c r="WBC8"/>
      <c r="WBD8"/>
      <c r="WBE8"/>
      <c r="WBF8"/>
      <c r="WBG8"/>
      <c r="WBH8"/>
      <c r="WBI8"/>
      <c r="WBJ8"/>
      <c r="WBK8"/>
      <c r="WBL8"/>
      <c r="WBM8"/>
      <c r="WBN8"/>
      <c r="WBO8"/>
      <c r="WBP8"/>
      <c r="WBQ8"/>
      <c r="WBR8"/>
      <c r="WBS8"/>
      <c r="WBT8"/>
      <c r="WBU8"/>
      <c r="WBV8"/>
      <c r="WBW8"/>
      <c r="WBX8"/>
      <c r="WBY8"/>
      <c r="WBZ8"/>
      <c r="WCA8"/>
      <c r="WCB8"/>
      <c r="WCC8"/>
      <c r="WCD8"/>
      <c r="WCE8"/>
      <c r="WCF8"/>
      <c r="WCG8"/>
      <c r="WCH8"/>
      <c r="WCI8"/>
      <c r="WCJ8"/>
      <c r="WCK8"/>
      <c r="WCL8"/>
      <c r="WCM8"/>
      <c r="WCN8"/>
      <c r="WCO8"/>
      <c r="WCP8"/>
      <c r="WCQ8"/>
      <c r="WCR8"/>
      <c r="WCS8"/>
      <c r="WCT8"/>
      <c r="WCU8"/>
      <c r="WCV8"/>
      <c r="WCW8"/>
      <c r="WCX8"/>
      <c r="WCY8"/>
      <c r="WCZ8"/>
      <c r="WDA8"/>
      <c r="WDB8"/>
      <c r="WDC8"/>
      <c r="WDD8"/>
      <c r="WDE8"/>
      <c r="WDF8"/>
      <c r="WDG8"/>
      <c r="WDH8"/>
      <c r="WDI8"/>
      <c r="WDJ8"/>
      <c r="WDK8"/>
      <c r="WDL8"/>
      <c r="WDM8"/>
      <c r="WDN8"/>
      <c r="WDO8"/>
      <c r="WDP8"/>
      <c r="WDQ8"/>
      <c r="WDR8"/>
      <c r="WDS8"/>
      <c r="WDT8"/>
      <c r="WDU8"/>
      <c r="WDV8"/>
      <c r="WDW8"/>
      <c r="WDX8"/>
      <c r="WDY8"/>
      <c r="WDZ8"/>
      <c r="WEA8"/>
      <c r="WEB8"/>
      <c r="WEC8"/>
      <c r="WED8"/>
      <c r="WEE8"/>
      <c r="WEF8"/>
      <c r="WEG8"/>
      <c r="WEH8"/>
      <c r="WEI8"/>
      <c r="WEJ8"/>
      <c r="WEK8"/>
      <c r="WEL8"/>
      <c r="WEM8"/>
      <c r="WEN8"/>
      <c r="WEO8"/>
      <c r="WEP8"/>
      <c r="WEQ8"/>
      <c r="WER8"/>
      <c r="WES8"/>
      <c r="WET8"/>
      <c r="WEU8"/>
      <c r="WEV8"/>
      <c r="WEW8"/>
      <c r="WEX8"/>
      <c r="WEY8"/>
      <c r="WEZ8"/>
      <c r="WFA8"/>
      <c r="WFB8"/>
      <c r="WFC8"/>
      <c r="WFD8"/>
      <c r="WFE8"/>
      <c r="WFF8"/>
      <c r="WFG8"/>
      <c r="WFH8"/>
      <c r="WFI8"/>
      <c r="WFJ8"/>
      <c r="WFK8"/>
      <c r="WFL8"/>
      <c r="WFM8"/>
      <c r="WFN8"/>
      <c r="WFO8"/>
      <c r="WFP8"/>
      <c r="WFQ8"/>
      <c r="WFR8"/>
      <c r="WFS8"/>
      <c r="WFT8"/>
      <c r="WFU8"/>
      <c r="WFV8"/>
      <c r="WFW8"/>
      <c r="WFX8"/>
      <c r="WFY8"/>
      <c r="WFZ8"/>
      <c r="WGA8"/>
      <c r="WGB8"/>
      <c r="WGC8"/>
      <c r="WGD8"/>
      <c r="WGE8"/>
      <c r="WGF8"/>
      <c r="WGG8"/>
      <c r="WGH8"/>
      <c r="WGI8"/>
      <c r="WGJ8"/>
      <c r="WGK8"/>
      <c r="WGL8"/>
      <c r="WGM8"/>
      <c r="WGN8"/>
      <c r="WGO8"/>
      <c r="WGP8"/>
      <c r="WGQ8"/>
      <c r="WGR8"/>
      <c r="WGS8"/>
      <c r="WGT8"/>
      <c r="WGU8"/>
      <c r="WGV8"/>
      <c r="WGW8"/>
      <c r="WGX8"/>
      <c r="WGY8"/>
      <c r="WGZ8"/>
      <c r="WHA8"/>
      <c r="WHB8"/>
      <c r="WHC8"/>
      <c r="WHD8"/>
      <c r="WHE8"/>
      <c r="WHF8"/>
      <c r="WHG8"/>
      <c r="WHH8"/>
      <c r="WHI8"/>
      <c r="WHJ8"/>
      <c r="WHK8"/>
      <c r="WHL8"/>
      <c r="WHM8"/>
      <c r="WHN8"/>
      <c r="WHO8"/>
      <c r="WHP8"/>
      <c r="WHQ8"/>
      <c r="WHR8"/>
      <c r="WHS8"/>
      <c r="WHT8"/>
      <c r="WHU8"/>
      <c r="WHV8"/>
      <c r="WHW8"/>
      <c r="WHX8"/>
      <c r="WHY8"/>
      <c r="WHZ8"/>
      <c r="WIA8"/>
      <c r="WIB8"/>
      <c r="WIC8"/>
      <c r="WID8"/>
      <c r="WIE8"/>
      <c r="WIF8"/>
      <c r="WIG8"/>
      <c r="WIH8"/>
      <c r="WII8"/>
      <c r="WIJ8"/>
      <c r="WIK8"/>
      <c r="WIL8"/>
      <c r="WIM8"/>
      <c r="WIN8"/>
      <c r="WIO8"/>
      <c r="WIP8"/>
      <c r="WIQ8"/>
      <c r="WIR8"/>
      <c r="WIS8"/>
      <c r="WIT8"/>
      <c r="WIU8"/>
      <c r="WIV8"/>
      <c r="WIW8"/>
      <c r="WIX8"/>
      <c r="WIY8"/>
      <c r="WIZ8"/>
      <c r="WJA8"/>
      <c r="WJB8"/>
      <c r="WJC8"/>
      <c r="WJD8"/>
      <c r="WJE8"/>
      <c r="WJF8"/>
      <c r="WJG8"/>
      <c r="WJH8"/>
      <c r="WJI8"/>
      <c r="WJJ8"/>
      <c r="WJK8"/>
      <c r="WJL8"/>
      <c r="WJM8"/>
      <c r="WJN8"/>
      <c r="WJO8"/>
      <c r="WJP8"/>
      <c r="WJQ8"/>
      <c r="WJR8"/>
      <c r="WJS8"/>
      <c r="WJT8"/>
      <c r="WJU8"/>
      <c r="WJV8"/>
      <c r="WJW8"/>
      <c r="WJX8"/>
      <c r="WJY8"/>
      <c r="WJZ8"/>
      <c r="WKA8"/>
      <c r="WKB8"/>
      <c r="WKC8"/>
      <c r="WKD8"/>
      <c r="WKE8"/>
      <c r="WKF8"/>
      <c r="WKG8"/>
      <c r="WKH8"/>
      <c r="WKI8"/>
      <c r="WKJ8"/>
      <c r="WKK8"/>
      <c r="WKL8"/>
      <c r="WKM8"/>
      <c r="WKN8"/>
      <c r="WKO8"/>
      <c r="WKP8"/>
      <c r="WKQ8"/>
      <c r="WKR8"/>
      <c r="WKS8"/>
      <c r="WKT8"/>
      <c r="WKU8"/>
      <c r="WKV8"/>
      <c r="WKW8"/>
      <c r="WKX8"/>
      <c r="WKY8"/>
      <c r="WKZ8"/>
      <c r="WLA8"/>
      <c r="WLB8"/>
      <c r="WLC8"/>
      <c r="WLD8"/>
      <c r="WLE8"/>
      <c r="WLF8"/>
      <c r="WLG8"/>
      <c r="WLH8"/>
      <c r="WLI8"/>
      <c r="WLJ8"/>
      <c r="WLK8"/>
      <c r="WLL8"/>
      <c r="WLM8"/>
      <c r="WLN8"/>
      <c r="WLO8"/>
      <c r="WLP8"/>
      <c r="WLQ8"/>
      <c r="WLR8"/>
      <c r="WLS8"/>
      <c r="WLT8"/>
      <c r="WLU8"/>
      <c r="WLV8"/>
      <c r="WLW8"/>
      <c r="WLX8"/>
      <c r="WLY8"/>
      <c r="WLZ8"/>
      <c r="WMA8"/>
      <c r="WMB8"/>
      <c r="WMC8"/>
      <c r="WMD8"/>
      <c r="WME8"/>
      <c r="WMF8"/>
      <c r="WMG8"/>
      <c r="WMH8"/>
      <c r="WMI8"/>
      <c r="WMJ8"/>
      <c r="WMK8"/>
      <c r="WML8"/>
      <c r="WMM8"/>
      <c r="WMN8"/>
      <c r="WMO8"/>
      <c r="WMP8"/>
      <c r="WMQ8"/>
      <c r="WMR8"/>
      <c r="WMS8"/>
      <c r="WMT8"/>
      <c r="WMU8"/>
      <c r="WMV8"/>
      <c r="WMW8"/>
      <c r="WMX8"/>
      <c r="WMY8"/>
      <c r="WMZ8"/>
      <c r="WNA8"/>
      <c r="WNB8"/>
      <c r="WNC8"/>
      <c r="WND8"/>
      <c r="WNE8"/>
      <c r="WNF8"/>
      <c r="WNG8"/>
      <c r="WNH8"/>
      <c r="WNI8"/>
      <c r="WNJ8"/>
      <c r="WNK8"/>
      <c r="WNL8"/>
      <c r="WNM8"/>
      <c r="WNN8"/>
      <c r="WNO8"/>
      <c r="WNP8"/>
      <c r="WNQ8"/>
      <c r="WNR8"/>
      <c r="WNS8"/>
      <c r="WNT8"/>
      <c r="WNU8"/>
      <c r="WNV8"/>
      <c r="WNW8"/>
      <c r="WNX8"/>
      <c r="WNY8"/>
      <c r="WNZ8"/>
      <c r="WOA8"/>
      <c r="WOB8"/>
      <c r="WOC8"/>
      <c r="WOD8"/>
      <c r="WOE8"/>
      <c r="WOF8"/>
      <c r="WOG8"/>
      <c r="WOH8"/>
      <c r="WOI8"/>
      <c r="WOJ8"/>
      <c r="WOK8"/>
      <c r="WOL8"/>
      <c r="WOM8"/>
      <c r="WON8"/>
      <c r="WOO8"/>
      <c r="WOP8"/>
      <c r="WOQ8"/>
      <c r="WOR8"/>
      <c r="WOS8"/>
      <c r="WOT8"/>
      <c r="WOU8"/>
      <c r="WOV8"/>
      <c r="WOW8"/>
      <c r="WOX8"/>
      <c r="WOY8"/>
      <c r="WOZ8"/>
      <c r="WPA8"/>
      <c r="WPB8"/>
      <c r="WPC8"/>
      <c r="WPD8"/>
      <c r="WPE8"/>
      <c r="WPF8"/>
      <c r="WPG8"/>
      <c r="WPH8"/>
      <c r="WPI8"/>
      <c r="WPJ8"/>
      <c r="WPK8"/>
      <c r="WPL8"/>
      <c r="WPM8"/>
      <c r="WPN8"/>
      <c r="WPO8"/>
      <c r="WPP8"/>
      <c r="WPQ8"/>
      <c r="WPR8"/>
      <c r="WPS8"/>
      <c r="WPT8"/>
      <c r="WPU8"/>
      <c r="WPV8"/>
      <c r="WPW8"/>
      <c r="WPX8"/>
      <c r="WPY8"/>
      <c r="WPZ8"/>
      <c r="WQA8"/>
      <c r="WQB8"/>
      <c r="WQC8"/>
      <c r="WQD8"/>
      <c r="WQE8"/>
      <c r="WQF8"/>
      <c r="WQG8"/>
      <c r="WQH8"/>
      <c r="WQI8"/>
      <c r="WQJ8"/>
      <c r="WQK8"/>
      <c r="WQL8"/>
      <c r="WQM8"/>
      <c r="WQN8"/>
      <c r="WQO8"/>
      <c r="WQP8"/>
      <c r="WQQ8"/>
      <c r="WQR8"/>
      <c r="WQS8"/>
      <c r="WQT8"/>
      <c r="WQU8"/>
      <c r="WQV8"/>
      <c r="WQW8"/>
      <c r="WQX8"/>
      <c r="WQY8"/>
      <c r="WQZ8"/>
      <c r="WRA8"/>
      <c r="WRB8"/>
      <c r="WRC8"/>
      <c r="WRD8"/>
      <c r="WRE8"/>
      <c r="WRF8"/>
      <c r="WRG8"/>
      <c r="WRH8"/>
      <c r="WRI8"/>
      <c r="WRJ8"/>
      <c r="WRK8"/>
      <c r="WRL8"/>
      <c r="WRM8"/>
      <c r="WRN8"/>
      <c r="WRO8"/>
      <c r="WRP8"/>
      <c r="WRQ8"/>
      <c r="WRR8"/>
      <c r="WRS8"/>
      <c r="WRT8"/>
      <c r="WRU8"/>
      <c r="WRV8"/>
      <c r="WRW8"/>
      <c r="WRX8"/>
      <c r="WRY8"/>
      <c r="WRZ8"/>
      <c r="WSA8"/>
      <c r="WSB8"/>
      <c r="WSC8"/>
      <c r="WSD8"/>
      <c r="WSE8"/>
      <c r="WSF8"/>
      <c r="WSG8"/>
      <c r="WSH8"/>
      <c r="WSI8"/>
      <c r="WSJ8"/>
      <c r="WSK8"/>
      <c r="WSL8"/>
      <c r="WSM8"/>
      <c r="WSN8"/>
      <c r="WSO8"/>
      <c r="WSP8"/>
      <c r="WSQ8"/>
      <c r="WSR8"/>
      <c r="WSS8"/>
      <c r="WST8"/>
      <c r="WSU8"/>
      <c r="WSV8"/>
      <c r="WSW8"/>
      <c r="WSX8"/>
      <c r="WSY8"/>
      <c r="WSZ8"/>
      <c r="WTA8"/>
      <c r="WTB8"/>
      <c r="WTC8"/>
      <c r="WTD8"/>
      <c r="WTE8"/>
      <c r="WTF8"/>
      <c r="WTG8"/>
      <c r="WTH8"/>
      <c r="WTI8"/>
      <c r="WTJ8"/>
      <c r="WTK8"/>
      <c r="WTL8"/>
      <c r="WTM8"/>
      <c r="WTN8"/>
      <c r="WTO8"/>
      <c r="WTP8"/>
      <c r="WTQ8"/>
      <c r="WTR8"/>
      <c r="WTS8"/>
      <c r="WTT8"/>
      <c r="WTU8"/>
      <c r="WTV8"/>
      <c r="WTW8"/>
      <c r="WTX8"/>
      <c r="WTY8"/>
      <c r="WTZ8"/>
      <c r="WUA8"/>
      <c r="WUB8"/>
      <c r="WUC8"/>
      <c r="WUD8"/>
      <c r="WUE8"/>
      <c r="WUF8"/>
      <c r="WUG8"/>
      <c r="WUH8"/>
      <c r="WUI8"/>
      <c r="WUJ8"/>
      <c r="WUK8"/>
      <c r="WUL8"/>
      <c r="WUM8"/>
      <c r="WUN8"/>
      <c r="WUO8"/>
      <c r="WUP8"/>
      <c r="WUQ8"/>
      <c r="WUR8"/>
      <c r="WUS8"/>
      <c r="WUT8"/>
      <c r="WUU8"/>
      <c r="WUV8"/>
      <c r="WUW8"/>
      <c r="WUX8"/>
      <c r="WUY8"/>
      <c r="WUZ8"/>
      <c r="WVA8"/>
      <c r="WVB8"/>
      <c r="WVC8"/>
      <c r="WVD8"/>
      <c r="WVE8"/>
      <c r="WVF8"/>
      <c r="WVG8"/>
      <c r="WVH8"/>
      <c r="WVI8"/>
      <c r="WVJ8"/>
      <c r="WVK8"/>
      <c r="WVL8"/>
      <c r="WVM8"/>
      <c r="WVN8"/>
      <c r="WVO8"/>
      <c r="WVP8"/>
      <c r="WVQ8"/>
      <c r="WVR8"/>
      <c r="WVS8"/>
      <c r="WVT8"/>
      <c r="WVU8"/>
      <c r="WVV8"/>
      <c r="WVW8"/>
      <c r="WVX8"/>
      <c r="WVY8"/>
      <c r="WVZ8"/>
      <c r="WWA8"/>
      <c r="WWB8"/>
      <c r="WWC8"/>
      <c r="WWD8"/>
      <c r="WWE8"/>
      <c r="WWF8"/>
      <c r="WWG8"/>
      <c r="WWH8"/>
      <c r="WWI8"/>
      <c r="WWJ8"/>
      <c r="WWK8"/>
      <c r="WWL8"/>
      <c r="WWM8"/>
      <c r="WWN8"/>
      <c r="WWO8"/>
      <c r="WWP8"/>
      <c r="WWQ8"/>
      <c r="WWR8"/>
      <c r="WWS8"/>
      <c r="WWT8"/>
      <c r="WWU8"/>
      <c r="WWV8"/>
      <c r="WWW8"/>
      <c r="WWX8"/>
      <c r="WWY8"/>
      <c r="WWZ8"/>
      <c r="WXA8"/>
      <c r="WXB8"/>
      <c r="WXC8"/>
      <c r="WXD8"/>
      <c r="WXE8"/>
      <c r="WXF8"/>
      <c r="WXG8"/>
      <c r="WXH8"/>
      <c r="WXI8"/>
      <c r="WXJ8"/>
      <c r="WXK8"/>
      <c r="WXL8"/>
      <c r="WXM8"/>
      <c r="WXN8"/>
      <c r="WXO8"/>
      <c r="WXP8"/>
      <c r="WXQ8"/>
      <c r="WXR8"/>
      <c r="WXS8"/>
      <c r="WXT8"/>
      <c r="WXU8"/>
      <c r="WXV8"/>
      <c r="WXW8"/>
      <c r="WXX8"/>
      <c r="WXY8"/>
      <c r="WXZ8"/>
      <c r="WYA8"/>
      <c r="WYB8"/>
      <c r="WYC8"/>
      <c r="WYD8"/>
      <c r="WYE8"/>
      <c r="WYF8"/>
      <c r="WYG8"/>
      <c r="WYH8"/>
      <c r="WYI8"/>
      <c r="WYJ8"/>
      <c r="WYK8"/>
      <c r="WYL8"/>
      <c r="WYM8"/>
      <c r="WYN8"/>
      <c r="WYO8"/>
      <c r="WYP8"/>
      <c r="WYQ8"/>
      <c r="WYR8"/>
      <c r="WYS8"/>
      <c r="WYT8"/>
      <c r="WYU8"/>
      <c r="WYV8"/>
      <c r="WYW8"/>
      <c r="WYX8"/>
      <c r="WYY8"/>
      <c r="WYZ8"/>
      <c r="WZA8"/>
      <c r="WZB8"/>
      <c r="WZC8"/>
      <c r="WZD8"/>
      <c r="WZE8"/>
      <c r="WZF8"/>
      <c r="WZG8"/>
      <c r="WZH8"/>
      <c r="WZI8"/>
      <c r="WZJ8"/>
      <c r="WZK8"/>
      <c r="WZL8"/>
      <c r="WZM8"/>
      <c r="WZN8"/>
      <c r="WZO8"/>
      <c r="WZP8"/>
      <c r="WZQ8"/>
      <c r="WZR8"/>
      <c r="WZS8"/>
      <c r="WZT8"/>
      <c r="WZU8"/>
      <c r="WZV8"/>
      <c r="WZW8"/>
      <c r="WZX8"/>
      <c r="WZY8"/>
      <c r="WZZ8"/>
      <c r="XAA8"/>
      <c r="XAB8"/>
      <c r="XAC8"/>
      <c r="XAD8"/>
      <c r="XAE8"/>
      <c r="XAF8"/>
      <c r="XAG8"/>
      <c r="XAH8"/>
      <c r="XAI8"/>
      <c r="XAJ8"/>
      <c r="XAK8"/>
      <c r="XAL8"/>
      <c r="XAM8"/>
      <c r="XAN8"/>
      <c r="XAO8"/>
      <c r="XAP8"/>
      <c r="XAQ8"/>
      <c r="XAR8"/>
      <c r="XAS8"/>
      <c r="XAT8"/>
      <c r="XAU8"/>
      <c r="XAV8"/>
      <c r="XAW8"/>
      <c r="XAX8"/>
      <c r="XAY8"/>
      <c r="XAZ8"/>
      <c r="XBA8"/>
      <c r="XBB8"/>
      <c r="XBC8"/>
      <c r="XBD8"/>
      <c r="XBE8"/>
      <c r="XBF8"/>
      <c r="XBG8"/>
      <c r="XBH8"/>
      <c r="XBI8"/>
      <c r="XBJ8"/>
      <c r="XBK8"/>
      <c r="XBL8"/>
      <c r="XBM8"/>
      <c r="XBN8"/>
      <c r="XBO8"/>
      <c r="XBP8"/>
      <c r="XBQ8"/>
      <c r="XBR8"/>
      <c r="XBS8"/>
      <c r="XBT8"/>
      <c r="XBU8"/>
      <c r="XBV8"/>
      <c r="XBW8"/>
      <c r="XBX8"/>
      <c r="XBY8"/>
      <c r="XBZ8"/>
      <c r="XCA8"/>
      <c r="XCB8"/>
      <c r="XCC8"/>
      <c r="XCD8"/>
      <c r="XCE8"/>
      <c r="XCF8"/>
      <c r="XCG8"/>
      <c r="XCH8"/>
      <c r="XCI8"/>
      <c r="XCJ8"/>
      <c r="XCK8"/>
      <c r="XCL8"/>
      <c r="XCM8"/>
      <c r="XCN8"/>
      <c r="XCO8"/>
      <c r="XCP8"/>
      <c r="XCQ8"/>
      <c r="XCR8"/>
      <c r="XCS8"/>
      <c r="XCT8"/>
      <c r="XCU8"/>
      <c r="XCV8"/>
      <c r="XCW8"/>
      <c r="XCX8"/>
      <c r="XCY8"/>
      <c r="XCZ8"/>
      <c r="XDA8"/>
      <c r="XDB8"/>
      <c r="XDC8"/>
      <c r="XDD8"/>
      <c r="XDE8"/>
      <c r="XDF8"/>
      <c r="XDG8"/>
      <c r="XDH8"/>
      <c r="XDI8"/>
      <c r="XDJ8"/>
      <c r="XDK8"/>
      <c r="XDL8"/>
      <c r="XDM8"/>
      <c r="XDN8"/>
      <c r="XDO8"/>
      <c r="XDP8"/>
      <c r="XDQ8"/>
      <c r="XDR8"/>
      <c r="XDS8"/>
      <c r="XDT8"/>
      <c r="XDU8"/>
      <c r="XDV8"/>
      <c r="XDW8"/>
      <c r="XDX8"/>
      <c r="XDY8"/>
      <c r="XDZ8"/>
      <c r="XEA8"/>
      <c r="XEB8"/>
      <c r="XEC8"/>
      <c r="XED8"/>
      <c r="XEE8"/>
      <c r="XEF8"/>
      <c r="XEG8"/>
      <c r="XEH8"/>
      <c r="XEI8"/>
      <c r="XEJ8"/>
      <c r="XEK8"/>
      <c r="XEL8"/>
      <c r="XEM8"/>
      <c r="XEN8"/>
      <c r="XEO8"/>
      <c r="XEP8"/>
      <c r="XEQ8"/>
      <c r="XER8"/>
      <c r="XES8"/>
      <c r="XET8"/>
      <c r="XEU8"/>
      <c r="XEV8"/>
      <c r="XEW8"/>
      <c r="XEX8"/>
      <c r="XEY8"/>
      <c r="XEZ8"/>
      <c r="XFA8"/>
      <c r="XFB8"/>
      <c r="XFC8"/>
      <c r="XFD8"/>
    </row>
    <row r="9" spans="1:16384" s="682" customFormat="1" ht="12.75" x14ac:dyDescent="0.35">
      <c r="F9" s="684">
        <v>44050.328958333332</v>
      </c>
      <c r="G9" s="683">
        <v>44050.328958333332</v>
      </c>
      <c r="H9" s="682" t="s">
        <v>439</v>
      </c>
      <c r="I9" s="685" t="str">
        <f>InpC!$E$61</f>
        <v>Senior active principal repayment profile</v>
      </c>
      <c r="J9" s="689">
        <v>3</v>
      </c>
      <c r="K9" s="686">
        <v>2</v>
      </c>
      <c r="L9" s="682" t="s">
        <v>405</v>
      </c>
      <c r="M9" s="682" t="s">
        <v>437</v>
      </c>
      <c r="N9" s="682" t="s">
        <v>83</v>
      </c>
    </row>
    <row r="10" spans="1:16384" s="682" customFormat="1" ht="12.75" x14ac:dyDescent="0.35">
      <c r="F10" s="684">
        <v>44050.328668981485</v>
      </c>
      <c r="G10" s="683">
        <v>44050.328668981485</v>
      </c>
      <c r="H10" s="682" t="s">
        <v>438</v>
      </c>
      <c r="I10" s="685" t="str">
        <f>Debt!$E$105</f>
        <v>Senior debt principal repayment POS</v>
      </c>
      <c r="J10" s="728"/>
      <c r="L10" s="682" t="s">
        <v>405</v>
      </c>
      <c r="M10" s="682" t="s">
        <v>437</v>
      </c>
      <c r="N10" s="682" t="s">
        <v>409</v>
      </c>
    </row>
    <row r="11" spans="1:16384" s="682" customFormat="1" ht="12.75" x14ac:dyDescent="0.35">
      <c r="F11" s="684">
        <v>44050.328368055554</v>
      </c>
      <c r="G11" s="683">
        <v>44050.328368055554</v>
      </c>
      <c r="H11" s="682" t="s">
        <v>436</v>
      </c>
      <c r="I11" s="685" t="str">
        <f>Debt!$E$99</f>
        <v>Senior debt level ds principal repayment</v>
      </c>
      <c r="J11" s="728"/>
      <c r="L11" s="682" t="s">
        <v>405</v>
      </c>
      <c r="M11" s="682" t="s">
        <v>437</v>
      </c>
      <c r="N11" s="682" t="s">
        <v>409</v>
      </c>
    </row>
    <row r="12" spans="1:16384" x14ac:dyDescent="0.35">
      <c r="A12" s="637"/>
      <c r="B12" s="637"/>
      <c r="C12" s="638"/>
      <c r="D12" s="639"/>
      <c r="E12" s="635"/>
      <c r="F12" s="678">
        <v>43948.844814814816</v>
      </c>
      <c r="G12" s="679">
        <v>43948.844814814816</v>
      </c>
      <c r="H12" s="635" t="s">
        <v>414</v>
      </c>
      <c r="I12" s="640"/>
      <c r="J12" s="641"/>
      <c r="K12" s="642"/>
      <c r="L12" s="642"/>
      <c r="M12" s="642"/>
      <c r="N12" s="642"/>
      <c r="O12" s="655">
        <v>0.14294417500495915</v>
      </c>
      <c r="P12" s="656">
        <v>1.2999999999999998</v>
      </c>
      <c r="Q12" s="656">
        <v>1.3899999998479493</v>
      </c>
      <c r="R12" s="654">
        <v>2823.6358199220535</v>
      </c>
      <c r="S12" s="654" t="s">
        <v>83</v>
      </c>
      <c r="T12" s="651"/>
      <c r="U12" s="651"/>
      <c r="GX12"/>
      <c r="GY12"/>
      <c r="GZ12"/>
      <c r="HA12"/>
      <c r="HB12"/>
      <c r="HC12"/>
      <c r="HD12"/>
      <c r="HE12"/>
      <c r="HF12"/>
      <c r="HG12"/>
      <c r="HH12"/>
      <c r="HI12"/>
      <c r="HJ12"/>
      <c r="HK12"/>
      <c r="HL12"/>
      <c r="HM12"/>
      <c r="HN12"/>
      <c r="HO12"/>
      <c r="HP12"/>
      <c r="HQ12"/>
      <c r="HR12"/>
      <c r="HS12"/>
      <c r="HT12"/>
      <c r="HU12"/>
      <c r="HV12"/>
      <c r="HW12"/>
      <c r="HX12"/>
      <c r="HY12"/>
      <c r="HZ12"/>
      <c r="IA12"/>
      <c r="IB12"/>
      <c r="IC12"/>
      <c r="ID12"/>
      <c r="IE12"/>
      <c r="IF12"/>
      <c r="IG12"/>
      <c r="IH12"/>
      <c r="II12"/>
      <c r="IJ12"/>
      <c r="IK12"/>
      <c r="IL12"/>
      <c r="IM12"/>
      <c r="IN12"/>
      <c r="IO12"/>
      <c r="IP12"/>
      <c r="IQ12"/>
      <c r="IR12"/>
      <c r="IS12"/>
      <c r="IT12"/>
      <c r="IU12"/>
      <c r="IV12"/>
      <c r="IW12"/>
      <c r="IX12"/>
      <c r="IY12"/>
      <c r="IZ12"/>
      <c r="JA12"/>
      <c r="JB12"/>
      <c r="JC12"/>
      <c r="JD12"/>
      <c r="JE12"/>
      <c r="JF12"/>
      <c r="JG12"/>
      <c r="JH12"/>
      <c r="JI12"/>
      <c r="JJ12"/>
      <c r="JK12"/>
      <c r="JL12"/>
      <c r="JM12"/>
      <c r="JN12"/>
      <c r="JO12"/>
      <c r="JP12"/>
      <c r="JQ12"/>
      <c r="JR12"/>
      <c r="JS12"/>
      <c r="JT12"/>
      <c r="JU12"/>
      <c r="JV12"/>
      <c r="JW12"/>
      <c r="JX12"/>
      <c r="JY12"/>
      <c r="JZ12"/>
      <c r="KA12"/>
      <c r="KB12"/>
      <c r="KC12"/>
      <c r="KD12"/>
      <c r="KE12"/>
      <c r="KF12"/>
      <c r="KG12"/>
      <c r="KH12"/>
      <c r="KI12"/>
      <c r="KJ12"/>
      <c r="KK12"/>
      <c r="KL12"/>
      <c r="KM12"/>
      <c r="KN12"/>
      <c r="KO12"/>
      <c r="KP12"/>
      <c r="KQ12"/>
      <c r="KR12"/>
      <c r="KS12"/>
      <c r="KT12"/>
      <c r="KU12"/>
      <c r="KV12"/>
      <c r="KW12"/>
      <c r="KX12"/>
      <c r="KY12"/>
      <c r="KZ12"/>
      <c r="LA12"/>
      <c r="LB12"/>
      <c r="LC12"/>
      <c r="LD12"/>
      <c r="LE12"/>
      <c r="LF12"/>
      <c r="LG12"/>
      <c r="LH12"/>
      <c r="LI12"/>
      <c r="LJ12"/>
      <c r="LK12"/>
      <c r="LL12"/>
      <c r="LM12"/>
      <c r="LN12"/>
      <c r="LO12"/>
      <c r="LP12"/>
      <c r="LQ12"/>
      <c r="LR12"/>
      <c r="LS12"/>
      <c r="LT12"/>
      <c r="LU12"/>
      <c r="LV12"/>
      <c r="LW12"/>
      <c r="LX12"/>
      <c r="LY12"/>
      <c r="LZ12"/>
      <c r="MA12"/>
      <c r="MB12"/>
      <c r="MC12"/>
      <c r="MD12"/>
      <c r="ME12"/>
      <c r="MF12"/>
      <c r="MG12"/>
      <c r="MH12"/>
      <c r="MI12"/>
      <c r="MJ12"/>
      <c r="MK12"/>
      <c r="ML12"/>
      <c r="MM12"/>
      <c r="MN12"/>
      <c r="MO12"/>
      <c r="MP12"/>
      <c r="MQ12"/>
      <c r="MR12"/>
      <c r="MS12"/>
      <c r="MT12"/>
      <c r="MU12"/>
      <c r="MV12"/>
      <c r="MW12"/>
      <c r="MX12"/>
      <c r="MY12"/>
      <c r="MZ12"/>
      <c r="NA12"/>
      <c r="NB12"/>
      <c r="NC12"/>
      <c r="ND12"/>
      <c r="NE12"/>
      <c r="NF12"/>
      <c r="NG12"/>
      <c r="NH12"/>
      <c r="NI12"/>
      <c r="NJ12"/>
      <c r="NK12"/>
      <c r="NL12"/>
      <c r="NM12"/>
      <c r="NN12"/>
      <c r="NO12"/>
      <c r="NP12"/>
      <c r="NQ12"/>
      <c r="NR12"/>
      <c r="NS12"/>
      <c r="NT12"/>
      <c r="NU12"/>
      <c r="NV12"/>
      <c r="NW12"/>
      <c r="NX12"/>
      <c r="NY12"/>
      <c r="NZ12"/>
      <c r="OA12"/>
      <c r="OB12"/>
      <c r="OC12"/>
      <c r="OD12"/>
      <c r="OE12"/>
      <c r="OF12"/>
      <c r="OG12"/>
      <c r="OH12"/>
      <c r="OI12"/>
      <c r="OJ12"/>
      <c r="OK12"/>
      <c r="OL12"/>
      <c r="OM12"/>
      <c r="ON12"/>
      <c r="OO12"/>
      <c r="OP12"/>
      <c r="OQ12"/>
      <c r="OR12"/>
      <c r="OS12"/>
      <c r="OT12"/>
      <c r="OU12"/>
      <c r="OV12"/>
      <c r="OW12"/>
      <c r="OX12"/>
      <c r="OY12"/>
      <c r="OZ12"/>
      <c r="PA12"/>
      <c r="PB12"/>
      <c r="PC12"/>
      <c r="PD12"/>
      <c r="PE12"/>
      <c r="PF12"/>
      <c r="PG12"/>
      <c r="PH12"/>
      <c r="PI12"/>
      <c r="PJ12"/>
      <c r="PK12"/>
      <c r="PL12"/>
      <c r="PM12"/>
      <c r="PN12"/>
      <c r="PO12"/>
      <c r="PP12"/>
      <c r="PQ12"/>
      <c r="PR12"/>
      <c r="PS12"/>
      <c r="PT12"/>
      <c r="PU12"/>
      <c r="PV12"/>
      <c r="PW12"/>
      <c r="PX12"/>
      <c r="PY12"/>
      <c r="PZ12"/>
      <c r="QA12"/>
      <c r="QB12"/>
      <c r="QC12"/>
      <c r="QD12"/>
      <c r="QE12"/>
      <c r="QF12"/>
      <c r="QG12"/>
      <c r="QH12"/>
      <c r="QI12"/>
      <c r="QJ12"/>
      <c r="QK12"/>
      <c r="QL12"/>
      <c r="QM12"/>
      <c r="QN12"/>
      <c r="QO12"/>
      <c r="QP12"/>
      <c r="QQ12"/>
      <c r="QR12"/>
      <c r="QS12"/>
      <c r="QT12"/>
      <c r="QU12"/>
      <c r="QV12"/>
      <c r="QW12"/>
      <c r="QX12"/>
      <c r="QY12"/>
      <c r="QZ12"/>
      <c r="RA12"/>
      <c r="RB12"/>
      <c r="RC12"/>
      <c r="RD12"/>
      <c r="RE12"/>
      <c r="RF12"/>
      <c r="RG12"/>
      <c r="RH12"/>
      <c r="RI12"/>
      <c r="RJ12"/>
      <c r="RK12"/>
      <c r="RL12"/>
      <c r="RM12"/>
      <c r="RN12"/>
      <c r="RO12"/>
      <c r="RP12"/>
      <c r="RQ12"/>
      <c r="RR12"/>
      <c r="RS12"/>
      <c r="RT12"/>
      <c r="RU12"/>
      <c r="RV12"/>
      <c r="RW12"/>
      <c r="RX12"/>
      <c r="RY12"/>
      <c r="RZ12"/>
      <c r="SA12"/>
      <c r="SB12"/>
      <c r="SC12"/>
      <c r="SD12"/>
      <c r="SE12"/>
      <c r="SF12"/>
      <c r="SG12"/>
      <c r="SH12"/>
      <c r="SI12"/>
      <c r="SJ12"/>
      <c r="SK12"/>
      <c r="SL12"/>
      <c r="SM12"/>
      <c r="SN12"/>
      <c r="SO12"/>
      <c r="SP12"/>
      <c r="SQ12"/>
      <c r="SR12"/>
      <c r="SS12"/>
      <c r="ST12"/>
      <c r="SU12"/>
      <c r="SV12"/>
      <c r="SW12"/>
      <c r="SX12"/>
      <c r="SY12"/>
      <c r="SZ12"/>
      <c r="TA12"/>
      <c r="TB12"/>
      <c r="TC12"/>
      <c r="TD12"/>
      <c r="TE12"/>
      <c r="TF12"/>
      <c r="TG12"/>
      <c r="TH12"/>
      <c r="TI12"/>
      <c r="TJ12"/>
      <c r="TK12"/>
      <c r="TL12"/>
      <c r="TM12"/>
      <c r="TN12"/>
      <c r="TO12"/>
      <c r="TP12"/>
      <c r="TQ12"/>
      <c r="TR12"/>
      <c r="TS12"/>
      <c r="TT12"/>
      <c r="TU12"/>
      <c r="TV12"/>
      <c r="TW12"/>
      <c r="TX12"/>
      <c r="TY12"/>
      <c r="TZ12"/>
      <c r="UA12"/>
      <c r="UB12"/>
      <c r="UC12"/>
      <c r="UD12"/>
      <c r="UE12"/>
      <c r="UF12"/>
      <c r="UG12"/>
      <c r="UH12"/>
      <c r="UI12"/>
      <c r="UJ12"/>
      <c r="UK12"/>
      <c r="UL12"/>
      <c r="UM12"/>
      <c r="UN12"/>
      <c r="UO12"/>
      <c r="UP12"/>
      <c r="UQ12"/>
      <c r="UR12"/>
      <c r="US12"/>
      <c r="UT12"/>
      <c r="UU12"/>
      <c r="UV12"/>
      <c r="UW12"/>
      <c r="UX12"/>
      <c r="UY12"/>
      <c r="UZ12"/>
      <c r="VA12"/>
      <c r="VB12"/>
      <c r="VC12"/>
      <c r="VD12"/>
      <c r="VE12"/>
      <c r="VF12"/>
      <c r="VG12"/>
      <c r="VH12"/>
      <c r="VI12"/>
      <c r="VJ12"/>
      <c r="VK12"/>
      <c r="VL12"/>
      <c r="VM12"/>
      <c r="VN12"/>
      <c r="VO12"/>
      <c r="VP12"/>
      <c r="VQ12"/>
      <c r="VR12"/>
      <c r="VS12"/>
      <c r="VT12"/>
      <c r="VU12"/>
      <c r="VV12"/>
      <c r="VW12"/>
      <c r="VX12"/>
      <c r="VY12"/>
      <c r="VZ12"/>
      <c r="WA12"/>
      <c r="WB12"/>
      <c r="WC12"/>
      <c r="WD12"/>
      <c r="WE12"/>
      <c r="WF12"/>
      <c r="WG12"/>
      <c r="WH12"/>
      <c r="WI12"/>
      <c r="WJ12"/>
      <c r="WK12"/>
      <c r="WL12"/>
      <c r="WM12"/>
      <c r="WN12"/>
      <c r="WO12"/>
      <c r="WP12"/>
      <c r="WQ12"/>
      <c r="WR12"/>
      <c r="WS12"/>
      <c r="WT12"/>
      <c r="WU12"/>
      <c r="WV12"/>
      <c r="WW12"/>
      <c r="WX12"/>
      <c r="WY12"/>
      <c r="WZ12"/>
      <c r="XA12"/>
      <c r="XB12"/>
      <c r="XC12"/>
      <c r="XD12"/>
      <c r="XE12"/>
      <c r="XF12"/>
      <c r="XG12"/>
      <c r="XH12"/>
      <c r="XI12"/>
      <c r="XJ12"/>
      <c r="XK12"/>
      <c r="XL12"/>
      <c r="XM12"/>
      <c r="XN12"/>
      <c r="XO12"/>
      <c r="XP12"/>
      <c r="XQ12"/>
      <c r="XR12"/>
      <c r="XS12"/>
      <c r="XT12"/>
      <c r="XU12"/>
      <c r="XV12"/>
      <c r="XW12"/>
      <c r="XX12"/>
      <c r="XY12"/>
      <c r="XZ12"/>
      <c r="YA12"/>
      <c r="YB12"/>
      <c r="YC12"/>
      <c r="YD12"/>
      <c r="YE12"/>
      <c r="YF12"/>
      <c r="YG12"/>
      <c r="YH12"/>
      <c r="YI12"/>
      <c r="YJ12"/>
      <c r="YK12"/>
      <c r="YL12"/>
      <c r="YM12"/>
      <c r="YN12"/>
      <c r="YO12"/>
      <c r="YP12"/>
      <c r="YQ12"/>
      <c r="YR12"/>
      <c r="YS12"/>
      <c r="YT12"/>
      <c r="YU12"/>
      <c r="YV12"/>
      <c r="YW12"/>
      <c r="YX12"/>
      <c r="YY12"/>
      <c r="YZ12"/>
      <c r="ZA12"/>
      <c r="ZB12"/>
      <c r="ZC12"/>
      <c r="ZD12"/>
      <c r="ZE12"/>
      <c r="ZF12"/>
      <c r="ZG12"/>
      <c r="ZH12"/>
      <c r="ZI12"/>
      <c r="ZJ12"/>
      <c r="ZK12"/>
      <c r="ZL12"/>
      <c r="ZM12"/>
      <c r="ZN12"/>
      <c r="ZO12"/>
      <c r="ZP12"/>
      <c r="ZQ12"/>
      <c r="ZR12"/>
      <c r="ZS12"/>
      <c r="ZT12"/>
      <c r="ZU12"/>
      <c r="ZV12"/>
      <c r="ZW12"/>
      <c r="ZX12"/>
      <c r="ZY12"/>
      <c r="ZZ12"/>
      <c r="AAA12"/>
      <c r="AAB12"/>
      <c r="AAC12"/>
      <c r="AAD12"/>
      <c r="AAE12"/>
      <c r="AAF12"/>
      <c r="AAG12"/>
      <c r="AAH12"/>
      <c r="AAI12"/>
      <c r="AAJ12"/>
      <c r="AAK12"/>
      <c r="AAL12"/>
      <c r="AAM12"/>
      <c r="AAN12"/>
      <c r="AAO12"/>
      <c r="AAP12"/>
      <c r="AAQ12"/>
      <c r="AAR12"/>
      <c r="AAS12"/>
      <c r="AAT12"/>
      <c r="AAU12"/>
      <c r="AAV12"/>
      <c r="AAW12"/>
      <c r="AAX12"/>
      <c r="AAY12"/>
      <c r="AAZ12"/>
      <c r="ABA12"/>
      <c r="ABB12"/>
      <c r="ABC12"/>
      <c r="ABD12"/>
      <c r="ABE12"/>
      <c r="ABF12"/>
      <c r="ABG12"/>
      <c r="ABH12"/>
      <c r="ABI12"/>
      <c r="ABJ12"/>
      <c r="ABK12"/>
      <c r="ABL12"/>
      <c r="ABM12"/>
      <c r="ABN12"/>
      <c r="ABO12"/>
      <c r="ABP12"/>
      <c r="ABQ12"/>
      <c r="ABR12"/>
      <c r="ABS12"/>
      <c r="ABT12"/>
      <c r="ABU12"/>
      <c r="ABV12"/>
      <c r="ABW12"/>
      <c r="ABX12"/>
      <c r="ABY12"/>
      <c r="ABZ12"/>
      <c r="ACA12"/>
      <c r="ACB12"/>
      <c r="ACC12"/>
      <c r="ACD12"/>
      <c r="ACE12"/>
      <c r="ACF12"/>
      <c r="ACG12"/>
      <c r="ACH12"/>
      <c r="ACI12"/>
      <c r="ACJ12"/>
      <c r="ACK12"/>
      <c r="ACL12"/>
      <c r="ACM12"/>
      <c r="ACN12"/>
      <c r="ACO12"/>
      <c r="ACP12"/>
      <c r="ACQ12"/>
      <c r="ACR12"/>
      <c r="ACS12"/>
      <c r="ACT12"/>
      <c r="ACU12"/>
      <c r="ACV12"/>
      <c r="ACW12"/>
      <c r="ACX12"/>
      <c r="ACY12"/>
      <c r="ACZ12"/>
      <c r="ADA12"/>
      <c r="ADB12"/>
      <c r="ADC12"/>
      <c r="ADD12"/>
      <c r="ADE12"/>
      <c r="ADF12"/>
      <c r="ADG12"/>
      <c r="ADH12"/>
      <c r="ADI12"/>
      <c r="ADJ12"/>
      <c r="ADK12"/>
      <c r="ADL12"/>
      <c r="ADM12"/>
      <c r="ADN12"/>
      <c r="ADO12"/>
      <c r="ADP12"/>
      <c r="ADQ12"/>
      <c r="ADR12"/>
      <c r="ADS12"/>
      <c r="ADT12"/>
      <c r="ADU12"/>
      <c r="ADV12"/>
      <c r="ADW12"/>
      <c r="ADX12"/>
      <c r="ADY12"/>
      <c r="ADZ12"/>
      <c r="AEA12"/>
      <c r="AEB12"/>
      <c r="AEC12"/>
      <c r="AED12"/>
      <c r="AEE12"/>
      <c r="AEF12"/>
      <c r="AEG12"/>
      <c r="AEH12"/>
      <c r="AEI12"/>
      <c r="AEJ12"/>
      <c r="AEK12"/>
      <c r="AEL12"/>
      <c r="AEM12"/>
      <c r="AEN12"/>
      <c r="AEO12"/>
      <c r="AEP12"/>
      <c r="AEQ12"/>
      <c r="AER12"/>
      <c r="AES12"/>
      <c r="AET12"/>
      <c r="AEU12"/>
      <c r="AEV12"/>
      <c r="AEW12"/>
      <c r="AEX12"/>
      <c r="AEY12"/>
      <c r="AEZ12"/>
      <c r="AFA12"/>
      <c r="AFB12"/>
      <c r="AFC12"/>
      <c r="AFD12"/>
      <c r="AFE12"/>
      <c r="AFF12"/>
      <c r="AFG12"/>
      <c r="AFH12"/>
      <c r="AFI12"/>
      <c r="AFJ12"/>
      <c r="AFK12"/>
      <c r="AFL12"/>
      <c r="AFM12"/>
      <c r="AFN12"/>
      <c r="AFO12"/>
      <c r="AFP12"/>
      <c r="AFQ12"/>
      <c r="AFR12"/>
      <c r="AFS12"/>
      <c r="AFT12"/>
      <c r="AFU12"/>
      <c r="AFV12"/>
      <c r="AFW12"/>
      <c r="AFX12"/>
      <c r="AFY12"/>
      <c r="AFZ12"/>
      <c r="AGA12"/>
      <c r="AGB12"/>
      <c r="AGC12"/>
      <c r="AGD12"/>
      <c r="AGE12"/>
      <c r="AGF12"/>
      <c r="AGG12"/>
      <c r="AGH12"/>
      <c r="AGI12"/>
      <c r="AGJ12"/>
      <c r="AGK12"/>
      <c r="AGL12"/>
      <c r="AGM12"/>
      <c r="AGN12"/>
      <c r="AGO12"/>
      <c r="AGP12"/>
      <c r="AGQ12"/>
      <c r="AGR12"/>
      <c r="AGS12"/>
      <c r="AGT12"/>
      <c r="AGU12"/>
      <c r="AGV12"/>
      <c r="AGW12"/>
      <c r="AGX12"/>
      <c r="AGY12"/>
      <c r="AGZ12"/>
      <c r="AHA12"/>
      <c r="AHB12"/>
      <c r="AHC12"/>
      <c r="AHD12"/>
      <c r="AHE12"/>
      <c r="AHF12"/>
      <c r="AHG12"/>
      <c r="AHH12"/>
      <c r="AHI12"/>
      <c r="AHJ12"/>
      <c r="AHK12"/>
      <c r="AHL12"/>
      <c r="AHM12"/>
      <c r="AHN12"/>
      <c r="AHO12"/>
      <c r="AHP12"/>
      <c r="AHQ12"/>
      <c r="AHR12"/>
      <c r="AHS12"/>
      <c r="AHT12"/>
      <c r="AHU12"/>
      <c r="AHV12"/>
      <c r="AHW12"/>
      <c r="AHX12"/>
      <c r="AHY12"/>
      <c r="AHZ12"/>
      <c r="AIA12"/>
      <c r="AIB12"/>
      <c r="AIC12"/>
      <c r="AID12"/>
      <c r="AIE12"/>
      <c r="AIF12"/>
      <c r="AIG12"/>
      <c r="AIH12"/>
      <c r="AII12"/>
      <c r="AIJ12"/>
      <c r="AIK12"/>
      <c r="AIL12"/>
      <c r="AIM12"/>
      <c r="AIN12"/>
      <c r="AIO12"/>
      <c r="AIP12"/>
      <c r="AIQ12"/>
      <c r="AIR12"/>
      <c r="AIS12"/>
      <c r="AIT12"/>
      <c r="AIU12"/>
      <c r="AIV12"/>
      <c r="AIW12"/>
      <c r="AIX12"/>
      <c r="AIY12"/>
      <c r="AIZ12"/>
      <c r="AJA12"/>
      <c r="AJB12"/>
      <c r="AJC12"/>
      <c r="AJD12"/>
      <c r="AJE12"/>
      <c r="AJF12"/>
      <c r="AJG12"/>
      <c r="AJH12"/>
      <c r="AJI12"/>
      <c r="AJJ12"/>
      <c r="AJK12"/>
      <c r="AJL12"/>
      <c r="AJM12"/>
      <c r="AJN12"/>
      <c r="AJO12"/>
      <c r="AJP12"/>
      <c r="AJQ12"/>
      <c r="AJR12"/>
      <c r="AJS12"/>
      <c r="AJT12"/>
      <c r="AJU12"/>
      <c r="AJV12"/>
      <c r="AJW12"/>
      <c r="AJX12"/>
      <c r="AJY12"/>
      <c r="AJZ12"/>
      <c r="AKA12"/>
      <c r="AKB12"/>
      <c r="AKC12"/>
      <c r="AKD12"/>
      <c r="AKE12"/>
      <c r="AKF12"/>
      <c r="AKG12"/>
      <c r="AKH12"/>
      <c r="AKI12"/>
      <c r="AKJ12"/>
      <c r="AKK12"/>
      <c r="AKL12"/>
      <c r="AKM12"/>
      <c r="AKN12"/>
      <c r="AKO12"/>
      <c r="AKP12"/>
      <c r="AKQ12"/>
      <c r="AKR12"/>
      <c r="AKS12"/>
      <c r="AKT12"/>
      <c r="AKU12"/>
      <c r="AKV12"/>
      <c r="AKW12"/>
      <c r="AKX12"/>
      <c r="AKY12"/>
      <c r="AKZ12"/>
      <c r="ALA12"/>
      <c r="ALB12"/>
      <c r="ALC12"/>
      <c r="ALD12"/>
      <c r="ALE12"/>
      <c r="ALF12"/>
      <c r="ALG12"/>
      <c r="ALH12"/>
      <c r="ALI12"/>
      <c r="ALJ12"/>
      <c r="ALK12"/>
      <c r="ALL12"/>
      <c r="ALM12"/>
      <c r="ALN12"/>
      <c r="ALO12"/>
      <c r="ALP12"/>
      <c r="ALQ12"/>
      <c r="ALR12"/>
      <c r="ALS12"/>
      <c r="ALT12"/>
      <c r="ALU12"/>
      <c r="ALV12"/>
      <c r="ALW12"/>
      <c r="ALX12"/>
      <c r="ALY12"/>
      <c r="ALZ12"/>
      <c r="AMA12"/>
      <c r="AMB12"/>
      <c r="AMC12"/>
      <c r="AMD12"/>
      <c r="AME12"/>
      <c r="AMF12"/>
      <c r="AMG12"/>
      <c r="AMH12"/>
      <c r="AMI12"/>
      <c r="AMJ12"/>
      <c r="AMK12"/>
      <c r="AML12"/>
      <c r="AMM12"/>
      <c r="AMN12"/>
      <c r="AMO12"/>
      <c r="AMP12"/>
      <c r="AMQ12"/>
      <c r="AMR12"/>
      <c r="AMS12"/>
      <c r="AMT12"/>
      <c r="AMU12"/>
      <c r="AMV12"/>
      <c r="AMW12"/>
      <c r="AMX12"/>
      <c r="AMY12"/>
      <c r="AMZ12"/>
      <c r="ANA12"/>
      <c r="ANB12"/>
      <c r="ANC12"/>
      <c r="AND12"/>
      <c r="ANE12"/>
      <c r="ANF12"/>
      <c r="ANG12"/>
      <c r="ANH12"/>
      <c r="ANI12"/>
      <c r="ANJ12"/>
      <c r="ANK12"/>
      <c r="ANL12"/>
      <c r="ANM12"/>
      <c r="ANN12"/>
      <c r="ANO12"/>
      <c r="ANP12"/>
      <c r="ANQ12"/>
      <c r="ANR12"/>
      <c r="ANS12"/>
      <c r="ANT12"/>
      <c r="ANU12"/>
      <c r="ANV12"/>
      <c r="ANW12"/>
      <c r="ANX12"/>
      <c r="ANY12"/>
      <c r="ANZ12"/>
      <c r="AOA12"/>
      <c r="AOB12"/>
      <c r="AOC12"/>
      <c r="AOD12"/>
      <c r="AOE12"/>
      <c r="AOF12"/>
      <c r="AOG12"/>
      <c r="AOH12"/>
      <c r="AOI12"/>
      <c r="AOJ12"/>
      <c r="AOK12"/>
      <c r="AOL12"/>
      <c r="AOM12"/>
      <c r="AON12"/>
      <c r="AOO12"/>
      <c r="AOP12"/>
      <c r="AOQ12"/>
      <c r="AOR12"/>
      <c r="AOS12"/>
      <c r="AOT12"/>
      <c r="AOU12"/>
      <c r="AOV12"/>
      <c r="AOW12"/>
      <c r="AOX12"/>
      <c r="AOY12"/>
      <c r="AOZ12"/>
      <c r="APA12"/>
      <c r="APB12"/>
      <c r="APC12"/>
      <c r="APD12"/>
      <c r="APE12"/>
      <c r="APF12"/>
      <c r="APG12"/>
      <c r="APH12"/>
      <c r="API12"/>
      <c r="APJ12"/>
      <c r="APK12"/>
      <c r="APL12"/>
      <c r="APM12"/>
      <c r="APN12"/>
      <c r="APO12"/>
      <c r="APP12"/>
      <c r="APQ12"/>
      <c r="APR12"/>
      <c r="APS12"/>
      <c r="APT12"/>
      <c r="APU12"/>
      <c r="APV12"/>
      <c r="APW12"/>
      <c r="APX12"/>
      <c r="APY12"/>
      <c r="APZ12"/>
      <c r="AQA12"/>
      <c r="AQB12"/>
      <c r="AQC12"/>
      <c r="AQD12"/>
      <c r="AQE12"/>
      <c r="AQF12"/>
      <c r="AQG12"/>
      <c r="AQH12"/>
      <c r="AQI12"/>
      <c r="AQJ12"/>
      <c r="AQK12"/>
      <c r="AQL12"/>
      <c r="AQM12"/>
      <c r="AQN12"/>
      <c r="AQO12"/>
      <c r="AQP12"/>
      <c r="AQQ12"/>
      <c r="AQR12"/>
      <c r="AQS12"/>
      <c r="AQT12"/>
      <c r="AQU12"/>
      <c r="AQV12"/>
      <c r="AQW12"/>
      <c r="AQX12"/>
      <c r="AQY12"/>
      <c r="AQZ12"/>
      <c r="ARA12"/>
      <c r="ARB12"/>
      <c r="ARC12"/>
      <c r="ARD12"/>
      <c r="ARE12"/>
      <c r="ARF12"/>
      <c r="ARG12"/>
      <c r="ARH12"/>
      <c r="ARI12"/>
      <c r="ARJ12"/>
      <c r="ARK12"/>
      <c r="ARL12"/>
      <c r="ARM12"/>
      <c r="ARN12"/>
      <c r="ARO12"/>
      <c r="ARP12"/>
      <c r="ARQ12"/>
      <c r="ARR12"/>
      <c r="ARS12"/>
      <c r="ART12"/>
      <c r="ARU12"/>
      <c r="ARV12"/>
      <c r="ARW12"/>
      <c r="ARX12"/>
      <c r="ARY12"/>
      <c r="ARZ12"/>
      <c r="ASA12"/>
      <c r="ASB12"/>
      <c r="ASC12"/>
      <c r="ASD12"/>
      <c r="ASE12"/>
      <c r="ASF12"/>
      <c r="ASG12"/>
      <c r="ASH12"/>
      <c r="ASI12"/>
      <c r="ASJ12"/>
      <c r="ASK12"/>
      <c r="ASL12"/>
      <c r="ASM12"/>
      <c r="ASN12"/>
      <c r="ASO12"/>
      <c r="ASP12"/>
      <c r="ASQ12"/>
      <c r="ASR12"/>
      <c r="ASS12"/>
      <c r="AST12"/>
      <c r="ASU12"/>
      <c r="ASV12"/>
      <c r="ASW12"/>
      <c r="ASX12"/>
      <c r="ASY12"/>
      <c r="ASZ12"/>
      <c r="ATA12"/>
      <c r="ATB12"/>
      <c r="ATC12"/>
      <c r="ATD12"/>
      <c r="ATE12"/>
      <c r="ATF12"/>
      <c r="ATG12"/>
      <c r="ATH12"/>
      <c r="ATI12"/>
      <c r="ATJ12"/>
      <c r="ATK12"/>
      <c r="ATL12"/>
      <c r="ATM12"/>
      <c r="ATN12"/>
      <c r="ATO12"/>
      <c r="ATP12"/>
      <c r="ATQ12"/>
      <c r="ATR12"/>
      <c r="ATS12"/>
      <c r="ATT12"/>
      <c r="ATU12"/>
      <c r="ATV12"/>
      <c r="ATW12"/>
      <c r="ATX12"/>
      <c r="ATY12"/>
      <c r="ATZ12"/>
      <c r="AUA12"/>
      <c r="AUB12"/>
      <c r="AUC12"/>
      <c r="AUD12"/>
      <c r="AUE12"/>
      <c r="AUF12"/>
      <c r="AUG12"/>
      <c r="AUH12"/>
      <c r="AUI12"/>
      <c r="AUJ12"/>
      <c r="AUK12"/>
      <c r="AUL12"/>
      <c r="AUM12"/>
      <c r="AUN12"/>
      <c r="AUO12"/>
      <c r="AUP12"/>
      <c r="AUQ12"/>
      <c r="AUR12"/>
      <c r="AUS12"/>
      <c r="AUT12"/>
      <c r="AUU12"/>
      <c r="AUV12"/>
      <c r="AUW12"/>
      <c r="AUX12"/>
      <c r="AUY12"/>
      <c r="AUZ12"/>
      <c r="AVA12"/>
      <c r="AVB12"/>
      <c r="AVC12"/>
      <c r="AVD12"/>
      <c r="AVE12"/>
      <c r="AVF12"/>
      <c r="AVG12"/>
      <c r="AVH12"/>
      <c r="AVI12"/>
      <c r="AVJ12"/>
      <c r="AVK12"/>
      <c r="AVL12"/>
      <c r="AVM12"/>
      <c r="AVN12"/>
      <c r="AVO12"/>
      <c r="AVP12"/>
      <c r="AVQ12"/>
      <c r="AVR12"/>
      <c r="AVS12"/>
      <c r="AVT12"/>
      <c r="AVU12"/>
      <c r="AVV12"/>
      <c r="AVW12"/>
      <c r="AVX12"/>
      <c r="AVY12"/>
      <c r="AVZ12"/>
      <c r="AWA12"/>
      <c r="AWB12"/>
      <c r="AWC12"/>
      <c r="AWD12"/>
      <c r="AWE12"/>
      <c r="AWF12"/>
      <c r="AWG12"/>
      <c r="AWH12"/>
      <c r="AWI12"/>
      <c r="AWJ12"/>
      <c r="AWK12"/>
      <c r="AWL12"/>
      <c r="AWM12"/>
      <c r="AWN12"/>
      <c r="AWO12"/>
      <c r="AWP12"/>
      <c r="AWQ12"/>
      <c r="AWR12"/>
      <c r="AWS12"/>
      <c r="AWT12"/>
      <c r="AWU12"/>
      <c r="AWV12"/>
      <c r="AWW12"/>
      <c r="AWX12"/>
      <c r="AWY12"/>
      <c r="AWZ12"/>
      <c r="AXA12"/>
      <c r="AXB12"/>
      <c r="AXC12"/>
      <c r="AXD12"/>
      <c r="AXE12"/>
      <c r="AXF12"/>
      <c r="AXG12"/>
      <c r="AXH12"/>
      <c r="AXI12"/>
      <c r="AXJ12"/>
      <c r="AXK12"/>
      <c r="AXL12"/>
      <c r="AXM12"/>
      <c r="AXN12"/>
      <c r="AXO12"/>
      <c r="AXP12"/>
      <c r="AXQ12"/>
      <c r="AXR12"/>
      <c r="AXS12"/>
      <c r="AXT12"/>
      <c r="AXU12"/>
      <c r="AXV12"/>
      <c r="AXW12"/>
      <c r="AXX12"/>
      <c r="AXY12"/>
      <c r="AXZ12"/>
      <c r="AYA12"/>
      <c r="AYB12"/>
      <c r="AYC12"/>
      <c r="AYD12"/>
      <c r="AYE12"/>
      <c r="AYF12"/>
      <c r="AYG12"/>
      <c r="AYH12"/>
      <c r="AYI12"/>
      <c r="AYJ12"/>
      <c r="AYK12"/>
      <c r="AYL12"/>
      <c r="AYM12"/>
      <c r="AYN12"/>
      <c r="AYO12"/>
      <c r="AYP12"/>
      <c r="AYQ12"/>
      <c r="AYR12"/>
      <c r="AYS12"/>
      <c r="AYT12"/>
      <c r="AYU12"/>
      <c r="AYV12"/>
      <c r="AYW12"/>
      <c r="AYX12"/>
      <c r="AYY12"/>
      <c r="AYZ12"/>
      <c r="AZA12"/>
      <c r="AZB12"/>
      <c r="AZC12"/>
      <c r="AZD12"/>
      <c r="AZE12"/>
      <c r="AZF12"/>
      <c r="AZG12"/>
      <c r="AZH12"/>
      <c r="AZI12"/>
      <c r="AZJ12"/>
      <c r="AZK12"/>
      <c r="AZL12"/>
      <c r="AZM12"/>
      <c r="AZN12"/>
      <c r="AZO12"/>
      <c r="AZP12"/>
      <c r="AZQ12"/>
      <c r="AZR12"/>
      <c r="AZS12"/>
      <c r="AZT12"/>
      <c r="AZU12"/>
      <c r="AZV12"/>
      <c r="AZW12"/>
      <c r="AZX12"/>
      <c r="AZY12"/>
      <c r="AZZ12"/>
      <c r="BAA12"/>
      <c r="BAB12"/>
      <c r="BAC12"/>
      <c r="BAD12"/>
      <c r="BAE12"/>
      <c r="BAF12"/>
      <c r="BAG12"/>
      <c r="BAH12"/>
      <c r="BAI12"/>
      <c r="BAJ12"/>
      <c r="BAK12"/>
      <c r="BAL12"/>
      <c r="BAM12"/>
      <c r="BAN12"/>
      <c r="BAO12"/>
      <c r="BAP12"/>
      <c r="BAQ12"/>
      <c r="BAR12"/>
      <c r="BAS12"/>
      <c r="BAT12"/>
      <c r="BAU12"/>
      <c r="BAV12"/>
      <c r="BAW12"/>
      <c r="BAX12"/>
      <c r="BAY12"/>
      <c r="BAZ12"/>
      <c r="BBA12"/>
      <c r="BBB12"/>
      <c r="BBC12"/>
      <c r="BBD12"/>
      <c r="BBE12"/>
      <c r="BBF12"/>
      <c r="BBG12"/>
      <c r="BBH12"/>
      <c r="BBI12"/>
      <c r="BBJ12"/>
      <c r="BBK12"/>
      <c r="BBL12"/>
      <c r="BBM12"/>
      <c r="BBN12"/>
      <c r="BBO12"/>
      <c r="BBP12"/>
      <c r="BBQ12"/>
      <c r="BBR12"/>
      <c r="BBS12"/>
      <c r="BBT12"/>
      <c r="BBU12"/>
      <c r="BBV12"/>
      <c r="BBW12"/>
      <c r="BBX12"/>
      <c r="BBY12"/>
      <c r="BBZ12"/>
      <c r="BCA12"/>
      <c r="BCB12"/>
      <c r="BCC12"/>
      <c r="BCD12"/>
      <c r="BCE12"/>
      <c r="BCF12"/>
      <c r="BCG12"/>
      <c r="BCH12"/>
      <c r="BCI12"/>
      <c r="BCJ12"/>
      <c r="BCK12"/>
      <c r="BCL12"/>
      <c r="BCM12"/>
      <c r="BCN12"/>
      <c r="BCO12"/>
      <c r="BCP12"/>
      <c r="BCQ12"/>
      <c r="BCR12"/>
      <c r="BCS12"/>
      <c r="BCT12"/>
      <c r="BCU12"/>
      <c r="BCV12"/>
      <c r="BCW12"/>
      <c r="BCX12"/>
      <c r="BCY12"/>
      <c r="BCZ12"/>
      <c r="BDA12"/>
      <c r="BDB12"/>
      <c r="BDC12"/>
      <c r="BDD12"/>
      <c r="BDE12"/>
      <c r="BDF12"/>
      <c r="BDG12"/>
      <c r="BDH12"/>
      <c r="BDI12"/>
      <c r="BDJ12"/>
      <c r="BDK12"/>
      <c r="BDL12"/>
      <c r="BDM12"/>
      <c r="BDN12"/>
      <c r="BDO12"/>
      <c r="BDP12"/>
      <c r="BDQ12"/>
      <c r="BDR12"/>
      <c r="BDS12"/>
      <c r="BDT12"/>
      <c r="BDU12"/>
      <c r="BDV12"/>
      <c r="BDW12"/>
      <c r="BDX12"/>
      <c r="BDY12"/>
      <c r="BDZ12"/>
      <c r="BEA12"/>
      <c r="BEB12"/>
      <c r="BEC12"/>
      <c r="BED12"/>
      <c r="BEE12"/>
      <c r="BEF12"/>
      <c r="BEG12"/>
      <c r="BEH12"/>
      <c r="BEI12"/>
      <c r="BEJ12"/>
      <c r="BEK12"/>
      <c r="BEL12"/>
      <c r="BEM12"/>
      <c r="BEN12"/>
      <c r="BEO12"/>
      <c r="BEP12"/>
      <c r="BEQ12"/>
      <c r="BER12"/>
      <c r="BES12"/>
      <c r="BET12"/>
      <c r="BEU12"/>
      <c r="BEV12"/>
      <c r="BEW12"/>
      <c r="BEX12"/>
      <c r="BEY12"/>
      <c r="BEZ12"/>
      <c r="BFA12"/>
      <c r="BFB12"/>
      <c r="BFC12"/>
      <c r="BFD12"/>
      <c r="BFE12"/>
      <c r="BFF12"/>
      <c r="BFG12"/>
      <c r="BFH12"/>
      <c r="BFI12"/>
      <c r="BFJ12"/>
      <c r="BFK12"/>
      <c r="BFL12"/>
      <c r="BFM12"/>
      <c r="BFN12"/>
      <c r="BFO12"/>
      <c r="BFP12"/>
      <c r="BFQ12"/>
      <c r="BFR12"/>
      <c r="BFS12"/>
      <c r="BFT12"/>
      <c r="BFU12"/>
      <c r="BFV12"/>
      <c r="BFW12"/>
      <c r="BFX12"/>
      <c r="BFY12"/>
      <c r="BFZ12"/>
      <c r="BGA12"/>
      <c r="BGB12"/>
      <c r="BGC12"/>
      <c r="BGD12"/>
      <c r="BGE12"/>
      <c r="BGF12"/>
      <c r="BGG12"/>
      <c r="BGH12"/>
      <c r="BGI12"/>
      <c r="BGJ12"/>
      <c r="BGK12"/>
      <c r="BGL12"/>
      <c r="BGM12"/>
      <c r="BGN12"/>
      <c r="BGO12"/>
      <c r="BGP12"/>
      <c r="BGQ12"/>
      <c r="BGR12"/>
      <c r="BGS12"/>
      <c r="BGT12"/>
      <c r="BGU12"/>
      <c r="BGV12"/>
      <c r="BGW12"/>
      <c r="BGX12"/>
      <c r="BGY12"/>
      <c r="BGZ12"/>
      <c r="BHA12"/>
      <c r="BHB12"/>
      <c r="BHC12"/>
      <c r="BHD12"/>
      <c r="BHE12"/>
      <c r="BHF12"/>
      <c r="BHG12"/>
      <c r="BHH12"/>
      <c r="BHI12"/>
      <c r="BHJ12"/>
      <c r="BHK12"/>
      <c r="BHL12"/>
      <c r="BHM12"/>
      <c r="BHN12"/>
      <c r="BHO12"/>
      <c r="BHP12"/>
      <c r="BHQ12"/>
      <c r="BHR12"/>
      <c r="BHS12"/>
      <c r="BHT12"/>
      <c r="BHU12"/>
      <c r="BHV12"/>
      <c r="BHW12"/>
      <c r="BHX12"/>
      <c r="BHY12"/>
      <c r="BHZ12"/>
      <c r="BIA12"/>
      <c r="BIB12"/>
      <c r="BIC12"/>
      <c r="BID12"/>
      <c r="BIE12"/>
      <c r="BIF12"/>
      <c r="BIG12"/>
      <c r="BIH12"/>
      <c r="BII12"/>
      <c r="BIJ12"/>
      <c r="BIK12"/>
      <c r="BIL12"/>
      <c r="BIM12"/>
      <c r="BIN12"/>
      <c r="BIO12"/>
      <c r="BIP12"/>
      <c r="BIQ12"/>
      <c r="BIR12"/>
      <c r="BIS12"/>
      <c r="BIT12"/>
      <c r="BIU12"/>
      <c r="BIV12"/>
      <c r="BIW12"/>
      <c r="BIX12"/>
      <c r="BIY12"/>
      <c r="BIZ12"/>
      <c r="BJA12"/>
      <c r="BJB12"/>
      <c r="BJC12"/>
      <c r="BJD12"/>
      <c r="BJE12"/>
      <c r="BJF12"/>
      <c r="BJG12"/>
      <c r="BJH12"/>
      <c r="BJI12"/>
      <c r="BJJ12"/>
      <c r="BJK12"/>
      <c r="BJL12"/>
      <c r="BJM12"/>
      <c r="BJN12"/>
      <c r="BJO12"/>
      <c r="BJP12"/>
      <c r="BJQ12"/>
      <c r="BJR12"/>
      <c r="BJS12"/>
      <c r="BJT12"/>
      <c r="BJU12"/>
      <c r="BJV12"/>
      <c r="BJW12"/>
      <c r="BJX12"/>
      <c r="BJY12"/>
      <c r="BJZ12"/>
      <c r="BKA12"/>
      <c r="BKB12"/>
      <c r="BKC12"/>
      <c r="BKD12"/>
      <c r="BKE12"/>
      <c r="BKF12"/>
      <c r="BKG12"/>
      <c r="BKH12"/>
      <c r="BKI12"/>
      <c r="BKJ12"/>
      <c r="BKK12"/>
      <c r="BKL12"/>
      <c r="BKM12"/>
      <c r="BKN12"/>
      <c r="BKO12"/>
      <c r="BKP12"/>
      <c r="BKQ12"/>
      <c r="BKR12"/>
      <c r="BKS12"/>
      <c r="BKT12"/>
      <c r="BKU12"/>
      <c r="BKV12"/>
      <c r="BKW12"/>
      <c r="BKX12"/>
      <c r="BKY12"/>
      <c r="BKZ12"/>
      <c r="BLA12"/>
      <c r="BLB12"/>
      <c r="BLC12"/>
      <c r="BLD12"/>
      <c r="BLE12"/>
      <c r="BLF12"/>
      <c r="BLG12"/>
      <c r="BLH12"/>
      <c r="BLI12"/>
      <c r="BLJ12"/>
      <c r="BLK12"/>
      <c r="BLL12"/>
      <c r="BLM12"/>
      <c r="BLN12"/>
      <c r="BLO12"/>
      <c r="BLP12"/>
      <c r="BLQ12"/>
      <c r="BLR12"/>
      <c r="BLS12"/>
      <c r="BLT12"/>
      <c r="BLU12"/>
      <c r="BLV12"/>
      <c r="BLW12"/>
      <c r="BLX12"/>
      <c r="BLY12"/>
      <c r="BLZ12"/>
      <c r="BMA12"/>
      <c r="BMB12"/>
      <c r="BMC12"/>
      <c r="BMD12"/>
      <c r="BME12"/>
      <c r="BMF12"/>
      <c r="BMG12"/>
      <c r="BMH12"/>
      <c r="BMI12"/>
      <c r="BMJ12"/>
      <c r="BMK12"/>
      <c r="BML12"/>
      <c r="BMM12"/>
      <c r="BMN12"/>
      <c r="BMO12"/>
      <c r="BMP12"/>
      <c r="BMQ12"/>
      <c r="BMR12"/>
      <c r="BMS12"/>
      <c r="BMT12"/>
      <c r="BMU12"/>
      <c r="BMV12"/>
      <c r="BMW12"/>
      <c r="BMX12"/>
      <c r="BMY12"/>
      <c r="BMZ12"/>
      <c r="BNA12"/>
      <c r="BNB12"/>
      <c r="BNC12"/>
      <c r="BND12"/>
      <c r="BNE12"/>
      <c r="BNF12"/>
      <c r="BNG12"/>
      <c r="BNH12"/>
      <c r="BNI12"/>
      <c r="BNJ12"/>
      <c r="BNK12"/>
      <c r="BNL12"/>
      <c r="BNM12"/>
      <c r="BNN12"/>
      <c r="BNO12"/>
      <c r="BNP12"/>
      <c r="BNQ12"/>
      <c r="BNR12"/>
      <c r="BNS12"/>
      <c r="BNT12"/>
      <c r="BNU12"/>
      <c r="BNV12"/>
      <c r="BNW12"/>
      <c r="BNX12"/>
      <c r="BNY12"/>
      <c r="BNZ12"/>
      <c r="BOA12"/>
      <c r="BOB12"/>
      <c r="BOC12"/>
      <c r="BOD12"/>
      <c r="BOE12"/>
      <c r="BOF12"/>
      <c r="BOG12"/>
      <c r="BOH12"/>
      <c r="BOI12"/>
      <c r="BOJ12"/>
      <c r="BOK12"/>
      <c r="BOL12"/>
      <c r="BOM12"/>
      <c r="BON12"/>
      <c r="BOO12"/>
      <c r="BOP12"/>
      <c r="BOQ12"/>
      <c r="BOR12"/>
      <c r="BOS12"/>
      <c r="BOT12"/>
      <c r="BOU12"/>
      <c r="BOV12"/>
      <c r="BOW12"/>
      <c r="BOX12"/>
      <c r="BOY12"/>
      <c r="BOZ12"/>
      <c r="BPA12"/>
      <c r="BPB12"/>
      <c r="BPC12"/>
      <c r="BPD12"/>
      <c r="BPE12"/>
      <c r="BPF12"/>
      <c r="BPG12"/>
      <c r="BPH12"/>
      <c r="BPI12"/>
      <c r="BPJ12"/>
      <c r="BPK12"/>
      <c r="BPL12"/>
      <c r="BPM12"/>
      <c r="BPN12"/>
      <c r="BPO12"/>
      <c r="BPP12"/>
      <c r="BPQ12"/>
      <c r="BPR12"/>
      <c r="BPS12"/>
      <c r="BPT12"/>
      <c r="BPU12"/>
      <c r="BPV12"/>
      <c r="BPW12"/>
      <c r="BPX12"/>
      <c r="BPY12"/>
      <c r="BPZ12"/>
      <c r="BQA12"/>
      <c r="BQB12"/>
      <c r="BQC12"/>
      <c r="BQD12"/>
      <c r="BQE12"/>
      <c r="BQF12"/>
      <c r="BQG12"/>
      <c r="BQH12"/>
      <c r="BQI12"/>
      <c r="BQJ12"/>
      <c r="BQK12"/>
      <c r="BQL12"/>
      <c r="BQM12"/>
      <c r="BQN12"/>
      <c r="BQO12"/>
      <c r="BQP12"/>
      <c r="BQQ12"/>
      <c r="BQR12"/>
      <c r="BQS12"/>
      <c r="BQT12"/>
      <c r="BQU12"/>
      <c r="BQV12"/>
      <c r="BQW12"/>
      <c r="BQX12"/>
      <c r="BQY12"/>
      <c r="BQZ12"/>
      <c r="BRA12"/>
      <c r="BRB12"/>
      <c r="BRC12"/>
      <c r="BRD12"/>
      <c r="BRE12"/>
      <c r="BRF12"/>
      <c r="BRG12"/>
      <c r="BRH12"/>
      <c r="BRI12"/>
      <c r="BRJ12"/>
      <c r="BRK12"/>
      <c r="BRL12"/>
      <c r="BRM12"/>
      <c r="BRN12"/>
      <c r="BRO12"/>
      <c r="BRP12"/>
      <c r="BRQ12"/>
      <c r="BRR12"/>
      <c r="BRS12"/>
      <c r="BRT12"/>
      <c r="BRU12"/>
      <c r="BRV12"/>
      <c r="BRW12"/>
      <c r="BRX12"/>
      <c r="BRY12"/>
      <c r="BRZ12"/>
      <c r="BSA12"/>
      <c r="BSB12"/>
      <c r="BSC12"/>
      <c r="BSD12"/>
      <c r="BSE12"/>
      <c r="BSF12"/>
      <c r="BSG12"/>
      <c r="BSH12"/>
      <c r="BSI12"/>
      <c r="BSJ12"/>
      <c r="BSK12"/>
      <c r="BSL12"/>
      <c r="BSM12"/>
      <c r="BSN12"/>
      <c r="BSO12"/>
      <c r="BSP12"/>
      <c r="BSQ12"/>
      <c r="BSR12"/>
      <c r="BSS12"/>
      <c r="BST12"/>
      <c r="BSU12"/>
      <c r="BSV12"/>
      <c r="BSW12"/>
      <c r="BSX12"/>
      <c r="BSY12"/>
      <c r="BSZ12"/>
      <c r="BTA12"/>
      <c r="BTB12"/>
      <c r="BTC12"/>
      <c r="BTD12"/>
      <c r="BTE12"/>
      <c r="BTF12"/>
      <c r="BTG12"/>
      <c r="BTH12"/>
      <c r="BTI12"/>
      <c r="BTJ12"/>
      <c r="BTK12"/>
      <c r="BTL12"/>
      <c r="BTM12"/>
      <c r="BTN12"/>
      <c r="BTO12"/>
      <c r="BTP12"/>
      <c r="BTQ12"/>
      <c r="BTR12"/>
      <c r="BTS12"/>
      <c r="BTT12"/>
      <c r="BTU12"/>
      <c r="BTV12"/>
      <c r="BTW12"/>
      <c r="BTX12"/>
      <c r="BTY12"/>
      <c r="BTZ12"/>
      <c r="BUA12"/>
      <c r="BUB12"/>
      <c r="BUC12"/>
      <c r="BUD12"/>
      <c r="BUE12"/>
      <c r="BUF12"/>
      <c r="BUG12"/>
      <c r="BUH12"/>
      <c r="BUI12"/>
      <c r="BUJ12"/>
      <c r="BUK12"/>
      <c r="BUL12"/>
      <c r="BUM12"/>
      <c r="BUN12"/>
      <c r="BUO12"/>
      <c r="BUP12"/>
      <c r="BUQ12"/>
      <c r="BUR12"/>
      <c r="BUS12"/>
      <c r="BUT12"/>
      <c r="BUU12"/>
      <c r="BUV12"/>
      <c r="BUW12"/>
      <c r="BUX12"/>
      <c r="BUY12"/>
      <c r="BUZ12"/>
      <c r="BVA12"/>
      <c r="BVB12"/>
      <c r="BVC12"/>
      <c r="BVD12"/>
      <c r="BVE12"/>
      <c r="BVF12"/>
      <c r="BVG12"/>
      <c r="BVH12"/>
      <c r="BVI12"/>
      <c r="BVJ12"/>
      <c r="BVK12"/>
      <c r="BVL12"/>
      <c r="BVM12"/>
      <c r="BVN12"/>
      <c r="BVO12"/>
      <c r="BVP12"/>
      <c r="BVQ12"/>
      <c r="BVR12"/>
      <c r="BVS12"/>
      <c r="BVT12"/>
      <c r="BVU12"/>
      <c r="BVV12"/>
      <c r="BVW12"/>
      <c r="BVX12"/>
      <c r="BVY12"/>
      <c r="BVZ12"/>
      <c r="BWA12"/>
      <c r="BWB12"/>
      <c r="BWC12"/>
      <c r="BWD12"/>
      <c r="BWE12"/>
      <c r="BWF12"/>
      <c r="BWG12"/>
      <c r="BWH12"/>
      <c r="BWI12"/>
      <c r="BWJ12"/>
      <c r="BWK12"/>
      <c r="BWL12"/>
      <c r="BWM12"/>
      <c r="BWN12"/>
      <c r="BWO12"/>
      <c r="BWP12"/>
      <c r="BWQ12"/>
      <c r="BWR12"/>
      <c r="BWS12"/>
      <c r="BWT12"/>
      <c r="BWU12"/>
      <c r="BWV12"/>
      <c r="BWW12"/>
      <c r="BWX12"/>
      <c r="BWY12"/>
      <c r="BWZ12"/>
      <c r="BXA12"/>
      <c r="BXB12"/>
      <c r="BXC12"/>
      <c r="BXD12"/>
      <c r="BXE12"/>
      <c r="BXF12"/>
      <c r="BXG12"/>
      <c r="BXH12"/>
      <c r="BXI12"/>
      <c r="BXJ12"/>
      <c r="BXK12"/>
      <c r="BXL12"/>
      <c r="BXM12"/>
      <c r="BXN12"/>
      <c r="BXO12"/>
      <c r="BXP12"/>
      <c r="BXQ12"/>
      <c r="BXR12"/>
      <c r="BXS12"/>
      <c r="BXT12"/>
      <c r="BXU12"/>
      <c r="BXV12"/>
      <c r="BXW12"/>
      <c r="BXX12"/>
      <c r="BXY12"/>
      <c r="BXZ12"/>
      <c r="BYA12"/>
      <c r="BYB12"/>
      <c r="BYC12"/>
      <c r="BYD12"/>
      <c r="BYE12"/>
      <c r="BYF12"/>
      <c r="BYG12"/>
      <c r="BYH12"/>
      <c r="BYI12"/>
      <c r="BYJ12"/>
      <c r="BYK12"/>
      <c r="BYL12"/>
      <c r="BYM12"/>
      <c r="BYN12"/>
      <c r="BYO12"/>
      <c r="BYP12"/>
      <c r="BYQ12"/>
      <c r="BYR12"/>
      <c r="BYS12"/>
      <c r="BYT12"/>
      <c r="BYU12"/>
      <c r="BYV12"/>
      <c r="BYW12"/>
      <c r="BYX12"/>
      <c r="BYY12"/>
      <c r="BYZ12"/>
      <c r="BZA12"/>
      <c r="BZB12"/>
      <c r="BZC12"/>
      <c r="BZD12"/>
      <c r="BZE12"/>
      <c r="BZF12"/>
      <c r="BZG12"/>
      <c r="BZH12"/>
      <c r="BZI12"/>
      <c r="BZJ12"/>
      <c r="BZK12"/>
      <c r="BZL12"/>
      <c r="BZM12"/>
      <c r="BZN12"/>
      <c r="BZO12"/>
      <c r="BZP12"/>
      <c r="BZQ12"/>
      <c r="BZR12"/>
      <c r="BZS12"/>
      <c r="BZT12"/>
      <c r="BZU12"/>
      <c r="BZV12"/>
      <c r="BZW12"/>
      <c r="BZX12"/>
      <c r="BZY12"/>
      <c r="BZZ12"/>
      <c r="CAA12"/>
      <c r="CAB12"/>
      <c r="CAC12"/>
      <c r="CAD12"/>
      <c r="CAE12"/>
      <c r="CAF12"/>
      <c r="CAG12"/>
      <c r="CAH12"/>
      <c r="CAI12"/>
      <c r="CAJ12"/>
      <c r="CAK12"/>
      <c r="CAL12"/>
      <c r="CAM12"/>
      <c r="CAN12"/>
      <c r="CAO12"/>
      <c r="CAP12"/>
      <c r="CAQ12"/>
      <c r="CAR12"/>
      <c r="CAS12"/>
      <c r="CAT12"/>
      <c r="CAU12"/>
      <c r="CAV12"/>
      <c r="CAW12"/>
      <c r="CAX12"/>
      <c r="CAY12"/>
      <c r="CAZ12"/>
      <c r="CBA12"/>
      <c r="CBB12"/>
      <c r="CBC12"/>
      <c r="CBD12"/>
      <c r="CBE12"/>
      <c r="CBF12"/>
      <c r="CBG12"/>
      <c r="CBH12"/>
      <c r="CBI12"/>
      <c r="CBJ12"/>
      <c r="CBK12"/>
      <c r="CBL12"/>
      <c r="CBM12"/>
      <c r="CBN12"/>
      <c r="CBO12"/>
      <c r="CBP12"/>
      <c r="CBQ12"/>
      <c r="CBR12"/>
      <c r="CBS12"/>
      <c r="CBT12"/>
      <c r="CBU12"/>
      <c r="CBV12"/>
      <c r="CBW12"/>
      <c r="CBX12"/>
      <c r="CBY12"/>
      <c r="CBZ12"/>
      <c r="CCA12"/>
      <c r="CCB12"/>
      <c r="CCC12"/>
      <c r="CCD12"/>
      <c r="CCE12"/>
      <c r="CCF12"/>
      <c r="CCG12"/>
      <c r="CCH12"/>
      <c r="CCI12"/>
      <c r="CCJ12"/>
      <c r="CCK12"/>
      <c r="CCL12"/>
      <c r="CCM12"/>
      <c r="CCN12"/>
      <c r="CCO12"/>
      <c r="CCP12"/>
      <c r="CCQ12"/>
      <c r="CCR12"/>
      <c r="CCS12"/>
      <c r="CCT12"/>
      <c r="CCU12"/>
      <c r="CCV12"/>
      <c r="CCW12"/>
      <c r="CCX12"/>
      <c r="CCY12"/>
      <c r="CCZ12"/>
      <c r="CDA12"/>
      <c r="CDB12"/>
      <c r="CDC12"/>
      <c r="CDD12"/>
      <c r="CDE12"/>
      <c r="CDF12"/>
      <c r="CDG12"/>
      <c r="CDH12"/>
      <c r="CDI12"/>
      <c r="CDJ12"/>
      <c r="CDK12"/>
      <c r="CDL12"/>
      <c r="CDM12"/>
      <c r="CDN12"/>
      <c r="CDO12"/>
      <c r="CDP12"/>
      <c r="CDQ12"/>
      <c r="CDR12"/>
      <c r="CDS12"/>
      <c r="CDT12"/>
      <c r="CDU12"/>
      <c r="CDV12"/>
      <c r="CDW12"/>
      <c r="CDX12"/>
      <c r="CDY12"/>
      <c r="CDZ12"/>
      <c r="CEA12"/>
      <c r="CEB12"/>
      <c r="CEC12"/>
      <c r="CED12"/>
      <c r="CEE12"/>
      <c r="CEF12"/>
      <c r="CEG12"/>
      <c r="CEH12"/>
      <c r="CEI12"/>
      <c r="CEJ12"/>
      <c r="CEK12"/>
      <c r="CEL12"/>
      <c r="CEM12"/>
      <c r="CEN12"/>
      <c r="CEO12"/>
      <c r="CEP12"/>
      <c r="CEQ12"/>
      <c r="CER12"/>
      <c r="CES12"/>
      <c r="CET12"/>
      <c r="CEU12"/>
      <c r="CEV12"/>
      <c r="CEW12"/>
      <c r="CEX12"/>
      <c r="CEY12"/>
      <c r="CEZ12"/>
      <c r="CFA12"/>
      <c r="CFB12"/>
      <c r="CFC12"/>
      <c r="CFD12"/>
      <c r="CFE12"/>
      <c r="CFF12"/>
      <c r="CFG12"/>
      <c r="CFH12"/>
      <c r="CFI12"/>
      <c r="CFJ12"/>
      <c r="CFK12"/>
      <c r="CFL12"/>
      <c r="CFM12"/>
      <c r="CFN12"/>
      <c r="CFO12"/>
      <c r="CFP12"/>
      <c r="CFQ12"/>
      <c r="CFR12"/>
      <c r="CFS12"/>
      <c r="CFT12"/>
      <c r="CFU12"/>
      <c r="CFV12"/>
      <c r="CFW12"/>
      <c r="CFX12"/>
      <c r="CFY12"/>
      <c r="CFZ12"/>
      <c r="CGA12"/>
      <c r="CGB12"/>
      <c r="CGC12"/>
      <c r="CGD12"/>
      <c r="CGE12"/>
      <c r="CGF12"/>
      <c r="CGG12"/>
      <c r="CGH12"/>
      <c r="CGI12"/>
      <c r="CGJ12"/>
      <c r="CGK12"/>
      <c r="CGL12"/>
      <c r="CGM12"/>
      <c r="CGN12"/>
      <c r="CGO12"/>
      <c r="CGP12"/>
      <c r="CGQ12"/>
      <c r="CGR12"/>
      <c r="CGS12"/>
      <c r="CGT12"/>
      <c r="CGU12"/>
      <c r="CGV12"/>
      <c r="CGW12"/>
      <c r="CGX12"/>
      <c r="CGY12"/>
      <c r="CGZ12"/>
      <c r="CHA12"/>
      <c r="CHB12"/>
      <c r="CHC12"/>
      <c r="CHD12"/>
      <c r="CHE12"/>
      <c r="CHF12"/>
      <c r="CHG12"/>
      <c r="CHH12"/>
      <c r="CHI12"/>
      <c r="CHJ12"/>
      <c r="CHK12"/>
      <c r="CHL12"/>
      <c r="CHM12"/>
      <c r="CHN12"/>
      <c r="CHO12"/>
      <c r="CHP12"/>
      <c r="CHQ12"/>
      <c r="CHR12"/>
      <c r="CHS12"/>
      <c r="CHT12"/>
      <c r="CHU12"/>
      <c r="CHV12"/>
      <c r="CHW12"/>
      <c r="CHX12"/>
      <c r="CHY12"/>
      <c r="CHZ12"/>
      <c r="CIA12"/>
      <c r="CIB12"/>
      <c r="CIC12"/>
      <c r="CID12"/>
      <c r="CIE12"/>
      <c r="CIF12"/>
      <c r="CIG12"/>
      <c r="CIH12"/>
      <c r="CII12"/>
      <c r="CIJ12"/>
      <c r="CIK12"/>
      <c r="CIL12"/>
      <c r="CIM12"/>
      <c r="CIN12"/>
      <c r="CIO12"/>
      <c r="CIP12"/>
      <c r="CIQ12"/>
      <c r="CIR12"/>
      <c r="CIS12"/>
      <c r="CIT12"/>
      <c r="CIU12"/>
      <c r="CIV12"/>
      <c r="CIW12"/>
      <c r="CIX12"/>
      <c r="CIY12"/>
      <c r="CIZ12"/>
      <c r="CJA12"/>
      <c r="CJB12"/>
      <c r="CJC12"/>
      <c r="CJD12"/>
      <c r="CJE12"/>
      <c r="CJF12"/>
      <c r="CJG12"/>
      <c r="CJH12"/>
      <c r="CJI12"/>
      <c r="CJJ12"/>
      <c r="CJK12"/>
      <c r="CJL12"/>
      <c r="CJM12"/>
      <c r="CJN12"/>
      <c r="CJO12"/>
      <c r="CJP12"/>
      <c r="CJQ12"/>
      <c r="CJR12"/>
      <c r="CJS12"/>
      <c r="CJT12"/>
      <c r="CJU12"/>
      <c r="CJV12"/>
      <c r="CJW12"/>
      <c r="CJX12"/>
      <c r="CJY12"/>
      <c r="CJZ12"/>
      <c r="CKA12"/>
      <c r="CKB12"/>
      <c r="CKC12"/>
      <c r="CKD12"/>
      <c r="CKE12"/>
      <c r="CKF12"/>
      <c r="CKG12"/>
      <c r="CKH12"/>
      <c r="CKI12"/>
      <c r="CKJ12"/>
      <c r="CKK12"/>
      <c r="CKL12"/>
      <c r="CKM12"/>
      <c r="CKN12"/>
      <c r="CKO12"/>
      <c r="CKP12"/>
      <c r="CKQ12"/>
      <c r="CKR12"/>
      <c r="CKS12"/>
      <c r="CKT12"/>
      <c r="CKU12"/>
      <c r="CKV12"/>
      <c r="CKW12"/>
      <c r="CKX12"/>
      <c r="CKY12"/>
      <c r="CKZ12"/>
      <c r="CLA12"/>
      <c r="CLB12"/>
      <c r="CLC12"/>
      <c r="CLD12"/>
      <c r="CLE12"/>
      <c r="CLF12"/>
      <c r="CLG12"/>
      <c r="CLH12"/>
      <c r="CLI12"/>
      <c r="CLJ12"/>
      <c r="CLK12"/>
      <c r="CLL12"/>
      <c r="CLM12"/>
      <c r="CLN12"/>
      <c r="CLO12"/>
      <c r="CLP12"/>
      <c r="CLQ12"/>
      <c r="CLR12"/>
      <c r="CLS12"/>
      <c r="CLT12"/>
      <c r="CLU12"/>
      <c r="CLV12"/>
      <c r="CLW12"/>
      <c r="CLX12"/>
      <c r="CLY12"/>
      <c r="CLZ12"/>
      <c r="CMA12"/>
      <c r="CMB12"/>
      <c r="CMC12"/>
      <c r="CMD12"/>
      <c r="CME12"/>
      <c r="CMF12"/>
      <c r="CMG12"/>
      <c r="CMH12"/>
      <c r="CMI12"/>
      <c r="CMJ12"/>
      <c r="CMK12"/>
      <c r="CML12"/>
      <c r="CMM12"/>
      <c r="CMN12"/>
      <c r="CMO12"/>
      <c r="CMP12"/>
      <c r="CMQ12"/>
      <c r="CMR12"/>
      <c r="CMS12"/>
      <c r="CMT12"/>
      <c r="CMU12"/>
      <c r="CMV12"/>
      <c r="CMW12"/>
      <c r="CMX12"/>
      <c r="CMY12"/>
      <c r="CMZ12"/>
      <c r="CNA12"/>
      <c r="CNB12"/>
      <c r="CNC12"/>
      <c r="CND12"/>
      <c r="CNE12"/>
      <c r="CNF12"/>
      <c r="CNG12"/>
      <c r="CNH12"/>
      <c r="CNI12"/>
      <c r="CNJ12"/>
      <c r="CNK12"/>
      <c r="CNL12"/>
      <c r="CNM12"/>
      <c r="CNN12"/>
      <c r="CNO12"/>
      <c r="CNP12"/>
      <c r="CNQ12"/>
      <c r="CNR12"/>
      <c r="CNS12"/>
      <c r="CNT12"/>
      <c r="CNU12"/>
      <c r="CNV12"/>
      <c r="CNW12"/>
      <c r="CNX12"/>
      <c r="CNY12"/>
      <c r="CNZ12"/>
      <c r="COA12"/>
      <c r="COB12"/>
      <c r="COC12"/>
      <c r="COD12"/>
      <c r="COE12"/>
      <c r="COF12"/>
      <c r="COG12"/>
      <c r="COH12"/>
      <c r="COI12"/>
      <c r="COJ12"/>
      <c r="COK12"/>
      <c r="COL12"/>
      <c r="COM12"/>
      <c r="CON12"/>
      <c r="COO12"/>
      <c r="COP12"/>
      <c r="COQ12"/>
      <c r="COR12"/>
      <c r="COS12"/>
      <c r="COT12"/>
      <c r="COU12"/>
      <c r="COV12"/>
      <c r="COW12"/>
      <c r="COX12"/>
      <c r="COY12"/>
      <c r="COZ12"/>
      <c r="CPA12"/>
      <c r="CPB12"/>
      <c r="CPC12"/>
      <c r="CPD12"/>
      <c r="CPE12"/>
      <c r="CPF12"/>
      <c r="CPG12"/>
      <c r="CPH12"/>
      <c r="CPI12"/>
      <c r="CPJ12"/>
      <c r="CPK12"/>
      <c r="CPL12"/>
      <c r="CPM12"/>
      <c r="CPN12"/>
      <c r="CPO12"/>
      <c r="CPP12"/>
      <c r="CPQ12"/>
      <c r="CPR12"/>
      <c r="CPS12"/>
      <c r="CPT12"/>
      <c r="CPU12"/>
      <c r="CPV12"/>
      <c r="CPW12"/>
      <c r="CPX12"/>
      <c r="CPY12"/>
      <c r="CPZ12"/>
      <c r="CQA12"/>
      <c r="CQB12"/>
      <c r="CQC12"/>
      <c r="CQD12"/>
      <c r="CQE12"/>
      <c r="CQF12"/>
      <c r="CQG12"/>
      <c r="CQH12"/>
      <c r="CQI12"/>
      <c r="CQJ12"/>
      <c r="CQK12"/>
      <c r="CQL12"/>
      <c r="CQM12"/>
      <c r="CQN12"/>
      <c r="CQO12"/>
      <c r="CQP12"/>
      <c r="CQQ12"/>
      <c r="CQR12"/>
      <c r="CQS12"/>
      <c r="CQT12"/>
      <c r="CQU12"/>
      <c r="CQV12"/>
      <c r="CQW12"/>
      <c r="CQX12"/>
      <c r="CQY12"/>
      <c r="CQZ12"/>
      <c r="CRA12"/>
      <c r="CRB12"/>
      <c r="CRC12"/>
      <c r="CRD12"/>
      <c r="CRE12"/>
      <c r="CRF12"/>
      <c r="CRG12"/>
      <c r="CRH12"/>
      <c r="CRI12"/>
      <c r="CRJ12"/>
      <c r="CRK12"/>
      <c r="CRL12"/>
      <c r="CRM12"/>
      <c r="CRN12"/>
      <c r="CRO12"/>
      <c r="CRP12"/>
      <c r="CRQ12"/>
      <c r="CRR12"/>
      <c r="CRS12"/>
      <c r="CRT12"/>
      <c r="CRU12"/>
      <c r="CRV12"/>
      <c r="CRW12"/>
      <c r="CRX12"/>
      <c r="CRY12"/>
      <c r="CRZ12"/>
      <c r="CSA12"/>
      <c r="CSB12"/>
      <c r="CSC12"/>
      <c r="CSD12"/>
      <c r="CSE12"/>
      <c r="CSF12"/>
      <c r="CSG12"/>
      <c r="CSH12"/>
      <c r="CSI12"/>
      <c r="CSJ12"/>
      <c r="CSK12"/>
      <c r="CSL12"/>
      <c r="CSM12"/>
      <c r="CSN12"/>
      <c r="CSO12"/>
      <c r="CSP12"/>
      <c r="CSQ12"/>
      <c r="CSR12"/>
      <c r="CSS12"/>
      <c r="CST12"/>
      <c r="CSU12"/>
      <c r="CSV12"/>
      <c r="CSW12"/>
      <c r="CSX12"/>
      <c r="CSY12"/>
      <c r="CSZ12"/>
      <c r="CTA12"/>
      <c r="CTB12"/>
      <c r="CTC12"/>
      <c r="CTD12"/>
      <c r="CTE12"/>
      <c r="CTF12"/>
      <c r="CTG12"/>
      <c r="CTH12"/>
      <c r="CTI12"/>
      <c r="CTJ12"/>
      <c r="CTK12"/>
      <c r="CTL12"/>
      <c r="CTM12"/>
      <c r="CTN12"/>
      <c r="CTO12"/>
      <c r="CTP12"/>
      <c r="CTQ12"/>
      <c r="CTR12"/>
      <c r="CTS12"/>
      <c r="CTT12"/>
      <c r="CTU12"/>
      <c r="CTV12"/>
      <c r="CTW12"/>
      <c r="CTX12"/>
      <c r="CTY12"/>
      <c r="CTZ12"/>
      <c r="CUA12"/>
      <c r="CUB12"/>
      <c r="CUC12"/>
      <c r="CUD12"/>
      <c r="CUE12"/>
      <c r="CUF12"/>
      <c r="CUG12"/>
      <c r="CUH12"/>
      <c r="CUI12"/>
      <c r="CUJ12"/>
      <c r="CUK12"/>
      <c r="CUL12"/>
      <c r="CUM12"/>
      <c r="CUN12"/>
      <c r="CUO12"/>
      <c r="CUP12"/>
      <c r="CUQ12"/>
      <c r="CUR12"/>
      <c r="CUS12"/>
      <c r="CUT12"/>
      <c r="CUU12"/>
      <c r="CUV12"/>
      <c r="CUW12"/>
      <c r="CUX12"/>
      <c r="CUY12"/>
      <c r="CUZ12"/>
      <c r="CVA12"/>
      <c r="CVB12"/>
      <c r="CVC12"/>
      <c r="CVD12"/>
      <c r="CVE12"/>
      <c r="CVF12"/>
      <c r="CVG12"/>
      <c r="CVH12"/>
      <c r="CVI12"/>
      <c r="CVJ12"/>
      <c r="CVK12"/>
      <c r="CVL12"/>
      <c r="CVM12"/>
      <c r="CVN12"/>
      <c r="CVO12"/>
      <c r="CVP12"/>
      <c r="CVQ12"/>
      <c r="CVR12"/>
      <c r="CVS12"/>
      <c r="CVT12"/>
      <c r="CVU12"/>
      <c r="CVV12"/>
      <c r="CVW12"/>
      <c r="CVX12"/>
      <c r="CVY12"/>
      <c r="CVZ12"/>
      <c r="CWA12"/>
      <c r="CWB12"/>
      <c r="CWC12"/>
      <c r="CWD12"/>
      <c r="CWE12"/>
      <c r="CWF12"/>
      <c r="CWG12"/>
      <c r="CWH12"/>
      <c r="CWI12"/>
      <c r="CWJ12"/>
      <c r="CWK12"/>
      <c r="CWL12"/>
      <c r="CWM12"/>
      <c r="CWN12"/>
      <c r="CWO12"/>
      <c r="CWP12"/>
      <c r="CWQ12"/>
      <c r="CWR12"/>
      <c r="CWS12"/>
      <c r="CWT12"/>
      <c r="CWU12"/>
      <c r="CWV12"/>
      <c r="CWW12"/>
      <c r="CWX12"/>
      <c r="CWY12"/>
      <c r="CWZ12"/>
      <c r="CXA12"/>
      <c r="CXB12"/>
      <c r="CXC12"/>
      <c r="CXD12"/>
      <c r="CXE12"/>
      <c r="CXF12"/>
      <c r="CXG12"/>
      <c r="CXH12"/>
      <c r="CXI12"/>
      <c r="CXJ12"/>
      <c r="CXK12"/>
      <c r="CXL12"/>
      <c r="CXM12"/>
      <c r="CXN12"/>
      <c r="CXO12"/>
      <c r="CXP12"/>
      <c r="CXQ12"/>
      <c r="CXR12"/>
      <c r="CXS12"/>
      <c r="CXT12"/>
      <c r="CXU12"/>
      <c r="CXV12"/>
      <c r="CXW12"/>
      <c r="CXX12"/>
      <c r="CXY12"/>
      <c r="CXZ12"/>
      <c r="CYA12"/>
      <c r="CYB12"/>
      <c r="CYC12"/>
      <c r="CYD12"/>
      <c r="CYE12"/>
      <c r="CYF12"/>
      <c r="CYG12"/>
      <c r="CYH12"/>
      <c r="CYI12"/>
      <c r="CYJ12"/>
      <c r="CYK12"/>
      <c r="CYL12"/>
      <c r="CYM12"/>
      <c r="CYN12"/>
      <c r="CYO12"/>
      <c r="CYP12"/>
      <c r="CYQ12"/>
      <c r="CYR12"/>
      <c r="CYS12"/>
      <c r="CYT12"/>
      <c r="CYU12"/>
      <c r="CYV12"/>
      <c r="CYW12"/>
      <c r="CYX12"/>
      <c r="CYY12"/>
      <c r="CYZ12"/>
      <c r="CZA12"/>
      <c r="CZB12"/>
      <c r="CZC12"/>
      <c r="CZD12"/>
      <c r="CZE12"/>
      <c r="CZF12"/>
      <c r="CZG12"/>
      <c r="CZH12"/>
      <c r="CZI12"/>
      <c r="CZJ12"/>
      <c r="CZK12"/>
      <c r="CZL12"/>
      <c r="CZM12"/>
      <c r="CZN12"/>
      <c r="CZO12"/>
      <c r="CZP12"/>
      <c r="CZQ12"/>
      <c r="CZR12"/>
      <c r="CZS12"/>
      <c r="CZT12"/>
      <c r="CZU12"/>
      <c r="CZV12"/>
      <c r="CZW12"/>
      <c r="CZX12"/>
      <c r="CZY12"/>
      <c r="CZZ12"/>
      <c r="DAA12"/>
      <c r="DAB12"/>
      <c r="DAC12"/>
      <c r="DAD12"/>
      <c r="DAE12"/>
      <c r="DAF12"/>
      <c r="DAG12"/>
      <c r="DAH12"/>
      <c r="DAI12"/>
      <c r="DAJ12"/>
      <c r="DAK12"/>
      <c r="DAL12"/>
      <c r="DAM12"/>
      <c r="DAN12"/>
      <c r="DAO12"/>
      <c r="DAP12"/>
      <c r="DAQ12"/>
      <c r="DAR12"/>
      <c r="DAS12"/>
      <c r="DAT12"/>
      <c r="DAU12"/>
      <c r="DAV12"/>
      <c r="DAW12"/>
      <c r="DAX12"/>
      <c r="DAY12"/>
      <c r="DAZ12"/>
      <c r="DBA12"/>
      <c r="DBB12"/>
      <c r="DBC12"/>
      <c r="DBD12"/>
      <c r="DBE12"/>
      <c r="DBF12"/>
      <c r="DBG12"/>
      <c r="DBH12"/>
      <c r="DBI12"/>
      <c r="DBJ12"/>
      <c r="DBK12"/>
      <c r="DBL12"/>
      <c r="DBM12"/>
      <c r="DBN12"/>
      <c r="DBO12"/>
      <c r="DBP12"/>
      <c r="DBQ12"/>
      <c r="DBR12"/>
      <c r="DBS12"/>
      <c r="DBT12"/>
      <c r="DBU12"/>
      <c r="DBV12"/>
      <c r="DBW12"/>
      <c r="DBX12"/>
      <c r="DBY12"/>
      <c r="DBZ12"/>
      <c r="DCA12"/>
      <c r="DCB12"/>
      <c r="DCC12"/>
      <c r="DCD12"/>
      <c r="DCE12"/>
      <c r="DCF12"/>
      <c r="DCG12"/>
      <c r="DCH12"/>
      <c r="DCI12"/>
      <c r="DCJ12"/>
      <c r="DCK12"/>
      <c r="DCL12"/>
      <c r="DCM12"/>
      <c r="DCN12"/>
      <c r="DCO12"/>
      <c r="DCP12"/>
      <c r="DCQ12"/>
      <c r="DCR12"/>
      <c r="DCS12"/>
      <c r="DCT12"/>
      <c r="DCU12"/>
      <c r="DCV12"/>
      <c r="DCW12"/>
      <c r="DCX12"/>
      <c r="DCY12"/>
      <c r="DCZ12"/>
      <c r="DDA12"/>
      <c r="DDB12"/>
      <c r="DDC12"/>
      <c r="DDD12"/>
      <c r="DDE12"/>
      <c r="DDF12"/>
      <c r="DDG12"/>
      <c r="DDH12"/>
      <c r="DDI12"/>
      <c r="DDJ12"/>
      <c r="DDK12"/>
      <c r="DDL12"/>
      <c r="DDM12"/>
      <c r="DDN12"/>
      <c r="DDO12"/>
      <c r="DDP12"/>
      <c r="DDQ12"/>
      <c r="DDR12"/>
      <c r="DDS12"/>
      <c r="DDT12"/>
      <c r="DDU12"/>
      <c r="DDV12"/>
      <c r="DDW12"/>
      <c r="DDX12"/>
      <c r="DDY12"/>
      <c r="DDZ12"/>
      <c r="DEA12"/>
      <c r="DEB12"/>
      <c r="DEC12"/>
      <c r="DED12"/>
      <c r="DEE12"/>
      <c r="DEF12"/>
      <c r="DEG12"/>
      <c r="DEH12"/>
      <c r="DEI12"/>
      <c r="DEJ12"/>
      <c r="DEK12"/>
      <c r="DEL12"/>
      <c r="DEM12"/>
      <c r="DEN12"/>
      <c r="DEO12"/>
      <c r="DEP12"/>
      <c r="DEQ12"/>
      <c r="DER12"/>
      <c r="DES12"/>
      <c r="DET12"/>
      <c r="DEU12"/>
      <c r="DEV12"/>
      <c r="DEW12"/>
      <c r="DEX12"/>
      <c r="DEY12"/>
      <c r="DEZ12"/>
      <c r="DFA12"/>
      <c r="DFB12"/>
      <c r="DFC12"/>
      <c r="DFD12"/>
      <c r="DFE12"/>
      <c r="DFF12"/>
      <c r="DFG12"/>
      <c r="DFH12"/>
      <c r="DFI12"/>
      <c r="DFJ12"/>
      <c r="DFK12"/>
      <c r="DFL12"/>
      <c r="DFM12"/>
      <c r="DFN12"/>
      <c r="DFO12"/>
      <c r="DFP12"/>
      <c r="DFQ12"/>
      <c r="DFR12"/>
      <c r="DFS12"/>
      <c r="DFT12"/>
      <c r="DFU12"/>
      <c r="DFV12"/>
      <c r="DFW12"/>
      <c r="DFX12"/>
      <c r="DFY12"/>
      <c r="DFZ12"/>
      <c r="DGA12"/>
      <c r="DGB12"/>
      <c r="DGC12"/>
      <c r="DGD12"/>
      <c r="DGE12"/>
      <c r="DGF12"/>
      <c r="DGG12"/>
      <c r="DGH12"/>
      <c r="DGI12"/>
      <c r="DGJ12"/>
      <c r="DGK12"/>
      <c r="DGL12"/>
      <c r="DGM12"/>
      <c r="DGN12"/>
      <c r="DGO12"/>
      <c r="DGP12"/>
      <c r="DGQ12"/>
      <c r="DGR12"/>
      <c r="DGS12"/>
      <c r="DGT12"/>
      <c r="DGU12"/>
      <c r="DGV12"/>
      <c r="DGW12"/>
      <c r="DGX12"/>
      <c r="DGY12"/>
      <c r="DGZ12"/>
      <c r="DHA12"/>
      <c r="DHB12"/>
      <c r="DHC12"/>
      <c r="DHD12"/>
      <c r="DHE12"/>
      <c r="DHF12"/>
      <c r="DHG12"/>
      <c r="DHH12"/>
      <c r="DHI12"/>
      <c r="DHJ12"/>
      <c r="DHK12"/>
      <c r="DHL12"/>
      <c r="DHM12"/>
      <c r="DHN12"/>
      <c r="DHO12"/>
      <c r="DHP12"/>
      <c r="DHQ12"/>
      <c r="DHR12"/>
      <c r="DHS12"/>
      <c r="DHT12"/>
      <c r="DHU12"/>
      <c r="DHV12"/>
      <c r="DHW12"/>
      <c r="DHX12"/>
      <c r="DHY12"/>
      <c r="DHZ12"/>
      <c r="DIA12"/>
      <c r="DIB12"/>
      <c r="DIC12"/>
      <c r="DID12"/>
      <c r="DIE12"/>
      <c r="DIF12"/>
      <c r="DIG12"/>
      <c r="DIH12"/>
      <c r="DII12"/>
      <c r="DIJ12"/>
      <c r="DIK12"/>
      <c r="DIL12"/>
      <c r="DIM12"/>
      <c r="DIN12"/>
      <c r="DIO12"/>
      <c r="DIP12"/>
      <c r="DIQ12"/>
      <c r="DIR12"/>
      <c r="DIS12"/>
      <c r="DIT12"/>
      <c r="DIU12"/>
      <c r="DIV12"/>
      <c r="DIW12"/>
      <c r="DIX12"/>
      <c r="DIY12"/>
      <c r="DIZ12"/>
      <c r="DJA12"/>
      <c r="DJB12"/>
      <c r="DJC12"/>
      <c r="DJD12"/>
      <c r="DJE12"/>
      <c r="DJF12"/>
      <c r="DJG12"/>
      <c r="DJH12"/>
      <c r="DJI12"/>
      <c r="DJJ12"/>
      <c r="DJK12"/>
      <c r="DJL12"/>
      <c r="DJM12"/>
      <c r="DJN12"/>
      <c r="DJO12"/>
      <c r="DJP12"/>
      <c r="DJQ12"/>
      <c r="DJR12"/>
      <c r="DJS12"/>
      <c r="DJT12"/>
      <c r="DJU12"/>
      <c r="DJV12"/>
      <c r="DJW12"/>
      <c r="DJX12"/>
      <c r="DJY12"/>
      <c r="DJZ12"/>
      <c r="DKA12"/>
      <c r="DKB12"/>
      <c r="DKC12"/>
      <c r="DKD12"/>
      <c r="DKE12"/>
      <c r="DKF12"/>
      <c r="DKG12"/>
      <c r="DKH12"/>
      <c r="DKI12"/>
      <c r="DKJ12"/>
      <c r="DKK12"/>
      <c r="DKL12"/>
      <c r="DKM12"/>
      <c r="DKN12"/>
      <c r="DKO12"/>
      <c r="DKP12"/>
      <c r="DKQ12"/>
      <c r="DKR12"/>
      <c r="DKS12"/>
      <c r="DKT12"/>
      <c r="DKU12"/>
      <c r="DKV12"/>
      <c r="DKW12"/>
      <c r="DKX12"/>
      <c r="DKY12"/>
      <c r="DKZ12"/>
      <c r="DLA12"/>
      <c r="DLB12"/>
      <c r="DLC12"/>
      <c r="DLD12"/>
      <c r="DLE12"/>
      <c r="DLF12"/>
      <c r="DLG12"/>
      <c r="DLH12"/>
      <c r="DLI12"/>
      <c r="DLJ12"/>
      <c r="DLK12"/>
      <c r="DLL12"/>
      <c r="DLM12"/>
      <c r="DLN12"/>
      <c r="DLO12"/>
      <c r="DLP12"/>
      <c r="DLQ12"/>
      <c r="DLR12"/>
      <c r="DLS12"/>
      <c r="DLT12"/>
      <c r="DLU12"/>
      <c r="DLV12"/>
      <c r="DLW12"/>
      <c r="DLX12"/>
      <c r="DLY12"/>
      <c r="DLZ12"/>
      <c r="DMA12"/>
      <c r="DMB12"/>
      <c r="DMC12"/>
      <c r="DMD12"/>
      <c r="DME12"/>
      <c r="DMF12"/>
      <c r="DMG12"/>
      <c r="DMH12"/>
      <c r="DMI12"/>
      <c r="DMJ12"/>
      <c r="DMK12"/>
      <c r="DML12"/>
      <c r="DMM12"/>
      <c r="DMN12"/>
      <c r="DMO12"/>
      <c r="DMP12"/>
      <c r="DMQ12"/>
      <c r="DMR12"/>
      <c r="DMS12"/>
      <c r="DMT12"/>
      <c r="DMU12"/>
      <c r="DMV12"/>
      <c r="DMW12"/>
      <c r="DMX12"/>
      <c r="DMY12"/>
      <c r="DMZ12"/>
      <c r="DNA12"/>
      <c r="DNB12"/>
      <c r="DNC12"/>
      <c r="DND12"/>
      <c r="DNE12"/>
      <c r="DNF12"/>
      <c r="DNG12"/>
      <c r="DNH12"/>
      <c r="DNI12"/>
      <c r="DNJ12"/>
      <c r="DNK12"/>
      <c r="DNL12"/>
      <c r="DNM12"/>
      <c r="DNN12"/>
      <c r="DNO12"/>
      <c r="DNP12"/>
      <c r="DNQ12"/>
      <c r="DNR12"/>
      <c r="DNS12"/>
      <c r="DNT12"/>
      <c r="DNU12"/>
      <c r="DNV12"/>
      <c r="DNW12"/>
      <c r="DNX12"/>
      <c r="DNY12"/>
      <c r="DNZ12"/>
      <c r="DOA12"/>
      <c r="DOB12"/>
      <c r="DOC12"/>
      <c r="DOD12"/>
      <c r="DOE12"/>
      <c r="DOF12"/>
      <c r="DOG12"/>
      <c r="DOH12"/>
      <c r="DOI12"/>
      <c r="DOJ12"/>
      <c r="DOK12"/>
      <c r="DOL12"/>
      <c r="DOM12"/>
      <c r="DON12"/>
      <c r="DOO12"/>
      <c r="DOP12"/>
      <c r="DOQ12"/>
      <c r="DOR12"/>
      <c r="DOS12"/>
      <c r="DOT12"/>
      <c r="DOU12"/>
      <c r="DOV12"/>
      <c r="DOW12"/>
      <c r="DOX12"/>
      <c r="DOY12"/>
      <c r="DOZ12"/>
      <c r="DPA12"/>
      <c r="DPB12"/>
      <c r="DPC12"/>
      <c r="DPD12"/>
      <c r="DPE12"/>
      <c r="DPF12"/>
      <c r="DPG12"/>
      <c r="DPH12"/>
      <c r="DPI12"/>
      <c r="DPJ12"/>
      <c r="DPK12"/>
      <c r="DPL12"/>
      <c r="DPM12"/>
      <c r="DPN12"/>
      <c r="DPO12"/>
      <c r="DPP12"/>
      <c r="DPQ12"/>
      <c r="DPR12"/>
      <c r="DPS12"/>
      <c r="DPT12"/>
      <c r="DPU12"/>
      <c r="DPV12"/>
      <c r="DPW12"/>
      <c r="DPX12"/>
      <c r="DPY12"/>
      <c r="DPZ12"/>
      <c r="DQA12"/>
      <c r="DQB12"/>
      <c r="DQC12"/>
      <c r="DQD12"/>
      <c r="DQE12"/>
      <c r="DQF12"/>
      <c r="DQG12"/>
      <c r="DQH12"/>
      <c r="DQI12"/>
      <c r="DQJ12"/>
      <c r="DQK12"/>
      <c r="DQL12"/>
      <c r="DQM12"/>
      <c r="DQN12"/>
      <c r="DQO12"/>
      <c r="DQP12"/>
      <c r="DQQ12"/>
      <c r="DQR12"/>
      <c r="DQS12"/>
      <c r="DQT12"/>
      <c r="DQU12"/>
      <c r="DQV12"/>
      <c r="DQW12"/>
      <c r="DQX12"/>
      <c r="DQY12"/>
      <c r="DQZ12"/>
      <c r="DRA12"/>
      <c r="DRB12"/>
      <c r="DRC12"/>
      <c r="DRD12"/>
      <c r="DRE12"/>
      <c r="DRF12"/>
      <c r="DRG12"/>
      <c r="DRH12"/>
      <c r="DRI12"/>
      <c r="DRJ12"/>
      <c r="DRK12"/>
      <c r="DRL12"/>
      <c r="DRM12"/>
      <c r="DRN12"/>
      <c r="DRO12"/>
      <c r="DRP12"/>
      <c r="DRQ12"/>
      <c r="DRR12"/>
      <c r="DRS12"/>
      <c r="DRT12"/>
      <c r="DRU12"/>
      <c r="DRV12"/>
      <c r="DRW12"/>
      <c r="DRX12"/>
      <c r="DRY12"/>
      <c r="DRZ12"/>
      <c r="DSA12"/>
      <c r="DSB12"/>
      <c r="DSC12"/>
      <c r="DSD12"/>
      <c r="DSE12"/>
      <c r="DSF12"/>
      <c r="DSG12"/>
      <c r="DSH12"/>
      <c r="DSI12"/>
      <c r="DSJ12"/>
      <c r="DSK12"/>
      <c r="DSL12"/>
      <c r="DSM12"/>
      <c r="DSN12"/>
      <c r="DSO12"/>
      <c r="DSP12"/>
      <c r="DSQ12"/>
      <c r="DSR12"/>
      <c r="DSS12"/>
      <c r="DST12"/>
      <c r="DSU12"/>
      <c r="DSV12"/>
      <c r="DSW12"/>
      <c r="DSX12"/>
      <c r="DSY12"/>
      <c r="DSZ12"/>
      <c r="DTA12"/>
      <c r="DTB12"/>
      <c r="DTC12"/>
      <c r="DTD12"/>
      <c r="DTE12"/>
      <c r="DTF12"/>
      <c r="DTG12"/>
      <c r="DTH12"/>
      <c r="DTI12"/>
      <c r="DTJ12"/>
      <c r="DTK12"/>
      <c r="DTL12"/>
      <c r="DTM12"/>
      <c r="DTN12"/>
      <c r="DTO12"/>
      <c r="DTP12"/>
      <c r="DTQ12"/>
      <c r="DTR12"/>
      <c r="DTS12"/>
      <c r="DTT12"/>
      <c r="DTU12"/>
      <c r="DTV12"/>
      <c r="DTW12"/>
      <c r="DTX12"/>
      <c r="DTY12"/>
      <c r="DTZ12"/>
      <c r="DUA12"/>
      <c r="DUB12"/>
      <c r="DUC12"/>
      <c r="DUD12"/>
      <c r="DUE12"/>
      <c r="DUF12"/>
      <c r="DUG12"/>
      <c r="DUH12"/>
      <c r="DUI12"/>
      <c r="DUJ12"/>
      <c r="DUK12"/>
      <c r="DUL12"/>
      <c r="DUM12"/>
      <c r="DUN12"/>
      <c r="DUO12"/>
      <c r="DUP12"/>
      <c r="DUQ12"/>
      <c r="DUR12"/>
      <c r="DUS12"/>
      <c r="DUT12"/>
      <c r="DUU12"/>
      <c r="DUV12"/>
      <c r="DUW12"/>
      <c r="DUX12"/>
      <c r="DUY12"/>
      <c r="DUZ12"/>
      <c r="DVA12"/>
      <c r="DVB12"/>
      <c r="DVC12"/>
      <c r="DVD12"/>
      <c r="DVE12"/>
      <c r="DVF12"/>
      <c r="DVG12"/>
      <c r="DVH12"/>
      <c r="DVI12"/>
      <c r="DVJ12"/>
      <c r="DVK12"/>
      <c r="DVL12"/>
      <c r="DVM12"/>
      <c r="DVN12"/>
      <c r="DVO12"/>
      <c r="DVP12"/>
      <c r="DVQ12"/>
      <c r="DVR12"/>
      <c r="DVS12"/>
      <c r="DVT12"/>
      <c r="DVU12"/>
      <c r="DVV12"/>
      <c r="DVW12"/>
      <c r="DVX12"/>
      <c r="DVY12"/>
      <c r="DVZ12"/>
      <c r="DWA12"/>
      <c r="DWB12"/>
      <c r="DWC12"/>
      <c r="DWD12"/>
      <c r="DWE12"/>
      <c r="DWF12"/>
      <c r="DWG12"/>
      <c r="DWH12"/>
      <c r="DWI12"/>
      <c r="DWJ12"/>
      <c r="DWK12"/>
      <c r="DWL12"/>
      <c r="DWM12"/>
      <c r="DWN12"/>
      <c r="DWO12"/>
      <c r="DWP12"/>
      <c r="DWQ12"/>
      <c r="DWR12"/>
      <c r="DWS12"/>
      <c r="DWT12"/>
      <c r="DWU12"/>
      <c r="DWV12"/>
      <c r="DWW12"/>
      <c r="DWX12"/>
      <c r="DWY12"/>
      <c r="DWZ12"/>
      <c r="DXA12"/>
      <c r="DXB12"/>
      <c r="DXC12"/>
      <c r="DXD12"/>
      <c r="DXE12"/>
      <c r="DXF12"/>
      <c r="DXG12"/>
      <c r="DXH12"/>
      <c r="DXI12"/>
      <c r="DXJ12"/>
      <c r="DXK12"/>
      <c r="DXL12"/>
      <c r="DXM12"/>
      <c r="DXN12"/>
      <c r="DXO12"/>
      <c r="DXP12"/>
      <c r="DXQ12"/>
      <c r="DXR12"/>
      <c r="DXS12"/>
      <c r="DXT12"/>
      <c r="DXU12"/>
      <c r="DXV12"/>
      <c r="DXW12"/>
      <c r="DXX12"/>
      <c r="DXY12"/>
      <c r="DXZ12"/>
      <c r="DYA12"/>
      <c r="DYB12"/>
      <c r="DYC12"/>
      <c r="DYD12"/>
      <c r="DYE12"/>
      <c r="DYF12"/>
      <c r="DYG12"/>
      <c r="DYH12"/>
      <c r="DYI12"/>
      <c r="DYJ12"/>
      <c r="DYK12"/>
      <c r="DYL12"/>
      <c r="DYM12"/>
      <c r="DYN12"/>
      <c r="DYO12"/>
      <c r="DYP12"/>
      <c r="DYQ12"/>
      <c r="DYR12"/>
      <c r="DYS12"/>
      <c r="DYT12"/>
      <c r="DYU12"/>
      <c r="DYV12"/>
      <c r="DYW12"/>
      <c r="DYX12"/>
      <c r="DYY12"/>
      <c r="DYZ12"/>
      <c r="DZA12"/>
      <c r="DZB12"/>
      <c r="DZC12"/>
      <c r="DZD12"/>
      <c r="DZE12"/>
      <c r="DZF12"/>
      <c r="DZG12"/>
      <c r="DZH12"/>
      <c r="DZI12"/>
      <c r="DZJ12"/>
      <c r="DZK12"/>
      <c r="DZL12"/>
      <c r="DZM12"/>
      <c r="DZN12"/>
      <c r="DZO12"/>
      <c r="DZP12"/>
      <c r="DZQ12"/>
      <c r="DZR12"/>
      <c r="DZS12"/>
      <c r="DZT12"/>
      <c r="DZU12"/>
      <c r="DZV12"/>
      <c r="DZW12"/>
      <c r="DZX12"/>
      <c r="DZY12"/>
      <c r="DZZ12"/>
      <c r="EAA12"/>
      <c r="EAB12"/>
      <c r="EAC12"/>
      <c r="EAD12"/>
      <c r="EAE12"/>
      <c r="EAF12"/>
      <c r="EAG12"/>
      <c r="EAH12"/>
      <c r="EAI12"/>
      <c r="EAJ12"/>
      <c r="EAK12"/>
      <c r="EAL12"/>
      <c r="EAM12"/>
      <c r="EAN12"/>
      <c r="EAO12"/>
      <c r="EAP12"/>
      <c r="EAQ12"/>
      <c r="EAR12"/>
      <c r="EAS12"/>
      <c r="EAT12"/>
      <c r="EAU12"/>
      <c r="EAV12"/>
      <c r="EAW12"/>
      <c r="EAX12"/>
      <c r="EAY12"/>
      <c r="EAZ12"/>
      <c r="EBA12"/>
      <c r="EBB12"/>
      <c r="EBC12"/>
      <c r="EBD12"/>
      <c r="EBE12"/>
      <c r="EBF12"/>
      <c r="EBG12"/>
      <c r="EBH12"/>
      <c r="EBI12"/>
      <c r="EBJ12"/>
      <c r="EBK12"/>
      <c r="EBL12"/>
      <c r="EBM12"/>
      <c r="EBN12"/>
      <c r="EBO12"/>
      <c r="EBP12"/>
      <c r="EBQ12"/>
      <c r="EBR12"/>
      <c r="EBS12"/>
      <c r="EBT12"/>
      <c r="EBU12"/>
      <c r="EBV12"/>
      <c r="EBW12"/>
      <c r="EBX12"/>
      <c r="EBY12"/>
      <c r="EBZ12"/>
      <c r="ECA12"/>
      <c r="ECB12"/>
      <c r="ECC12"/>
      <c r="ECD12"/>
      <c r="ECE12"/>
      <c r="ECF12"/>
      <c r="ECG12"/>
      <c r="ECH12"/>
      <c r="ECI12"/>
      <c r="ECJ12"/>
      <c r="ECK12"/>
      <c r="ECL12"/>
      <c r="ECM12"/>
      <c r="ECN12"/>
      <c r="ECO12"/>
      <c r="ECP12"/>
      <c r="ECQ12"/>
      <c r="ECR12"/>
      <c r="ECS12"/>
      <c r="ECT12"/>
      <c r="ECU12"/>
      <c r="ECV12"/>
      <c r="ECW12"/>
      <c r="ECX12"/>
      <c r="ECY12"/>
      <c r="ECZ12"/>
      <c r="EDA12"/>
      <c r="EDB12"/>
      <c r="EDC12"/>
      <c r="EDD12"/>
      <c r="EDE12"/>
      <c r="EDF12"/>
      <c r="EDG12"/>
      <c r="EDH12"/>
      <c r="EDI12"/>
      <c r="EDJ12"/>
      <c r="EDK12"/>
      <c r="EDL12"/>
      <c r="EDM12"/>
      <c r="EDN12"/>
      <c r="EDO12"/>
      <c r="EDP12"/>
      <c r="EDQ12"/>
      <c r="EDR12"/>
      <c r="EDS12"/>
      <c r="EDT12"/>
      <c r="EDU12"/>
      <c r="EDV12"/>
      <c r="EDW12"/>
      <c r="EDX12"/>
      <c r="EDY12"/>
      <c r="EDZ12"/>
      <c r="EEA12"/>
      <c r="EEB12"/>
      <c r="EEC12"/>
      <c r="EED12"/>
      <c r="EEE12"/>
      <c r="EEF12"/>
      <c r="EEG12"/>
      <c r="EEH12"/>
      <c r="EEI12"/>
      <c r="EEJ12"/>
      <c r="EEK12"/>
      <c r="EEL12"/>
      <c r="EEM12"/>
      <c r="EEN12"/>
      <c r="EEO12"/>
      <c r="EEP12"/>
      <c r="EEQ12"/>
      <c r="EER12"/>
      <c r="EES12"/>
      <c r="EET12"/>
      <c r="EEU12"/>
      <c r="EEV12"/>
      <c r="EEW12"/>
      <c r="EEX12"/>
      <c r="EEY12"/>
      <c r="EEZ12"/>
      <c r="EFA12"/>
      <c r="EFB12"/>
      <c r="EFC12"/>
      <c r="EFD12"/>
      <c r="EFE12"/>
      <c r="EFF12"/>
      <c r="EFG12"/>
      <c r="EFH12"/>
      <c r="EFI12"/>
      <c r="EFJ12"/>
      <c r="EFK12"/>
      <c r="EFL12"/>
      <c r="EFM12"/>
      <c r="EFN12"/>
      <c r="EFO12"/>
      <c r="EFP12"/>
      <c r="EFQ12"/>
      <c r="EFR12"/>
      <c r="EFS12"/>
      <c r="EFT12"/>
      <c r="EFU12"/>
      <c r="EFV12"/>
      <c r="EFW12"/>
      <c r="EFX12"/>
      <c r="EFY12"/>
      <c r="EFZ12"/>
      <c r="EGA12"/>
      <c r="EGB12"/>
      <c r="EGC12"/>
      <c r="EGD12"/>
      <c r="EGE12"/>
      <c r="EGF12"/>
      <c r="EGG12"/>
      <c r="EGH12"/>
      <c r="EGI12"/>
      <c r="EGJ12"/>
      <c r="EGK12"/>
      <c r="EGL12"/>
      <c r="EGM12"/>
      <c r="EGN12"/>
      <c r="EGO12"/>
      <c r="EGP12"/>
      <c r="EGQ12"/>
      <c r="EGR12"/>
      <c r="EGS12"/>
      <c r="EGT12"/>
      <c r="EGU12"/>
      <c r="EGV12"/>
      <c r="EGW12"/>
      <c r="EGX12"/>
      <c r="EGY12"/>
      <c r="EGZ12"/>
      <c r="EHA12"/>
      <c r="EHB12"/>
      <c r="EHC12"/>
      <c r="EHD12"/>
      <c r="EHE12"/>
      <c r="EHF12"/>
      <c r="EHG12"/>
      <c r="EHH12"/>
      <c r="EHI12"/>
      <c r="EHJ12"/>
      <c r="EHK12"/>
      <c r="EHL12"/>
      <c r="EHM12"/>
      <c r="EHN12"/>
      <c r="EHO12"/>
      <c r="EHP12"/>
      <c r="EHQ12"/>
      <c r="EHR12"/>
      <c r="EHS12"/>
      <c r="EHT12"/>
      <c r="EHU12"/>
      <c r="EHV12"/>
      <c r="EHW12"/>
      <c r="EHX12"/>
      <c r="EHY12"/>
      <c r="EHZ12"/>
      <c r="EIA12"/>
      <c r="EIB12"/>
      <c r="EIC12"/>
      <c r="EID12"/>
      <c r="EIE12"/>
      <c r="EIF12"/>
      <c r="EIG12"/>
      <c r="EIH12"/>
      <c r="EII12"/>
      <c r="EIJ12"/>
      <c r="EIK12"/>
      <c r="EIL12"/>
      <c r="EIM12"/>
      <c r="EIN12"/>
      <c r="EIO12"/>
      <c r="EIP12"/>
      <c r="EIQ12"/>
      <c r="EIR12"/>
      <c r="EIS12"/>
      <c r="EIT12"/>
      <c r="EIU12"/>
      <c r="EIV12"/>
      <c r="EIW12"/>
      <c r="EIX12"/>
      <c r="EIY12"/>
      <c r="EIZ12"/>
      <c r="EJA12"/>
      <c r="EJB12"/>
      <c r="EJC12"/>
      <c r="EJD12"/>
      <c r="EJE12"/>
      <c r="EJF12"/>
      <c r="EJG12"/>
      <c r="EJH12"/>
      <c r="EJI12"/>
      <c r="EJJ12"/>
      <c r="EJK12"/>
      <c r="EJL12"/>
      <c r="EJM12"/>
      <c r="EJN12"/>
      <c r="EJO12"/>
      <c r="EJP12"/>
      <c r="EJQ12"/>
      <c r="EJR12"/>
      <c r="EJS12"/>
      <c r="EJT12"/>
      <c r="EJU12"/>
      <c r="EJV12"/>
      <c r="EJW12"/>
      <c r="EJX12"/>
      <c r="EJY12"/>
      <c r="EJZ12"/>
      <c r="EKA12"/>
      <c r="EKB12"/>
      <c r="EKC12"/>
      <c r="EKD12"/>
      <c r="EKE12"/>
      <c r="EKF12"/>
      <c r="EKG12"/>
      <c r="EKH12"/>
      <c r="EKI12"/>
      <c r="EKJ12"/>
      <c r="EKK12"/>
      <c r="EKL12"/>
      <c r="EKM12"/>
      <c r="EKN12"/>
      <c r="EKO12"/>
      <c r="EKP12"/>
      <c r="EKQ12"/>
      <c r="EKR12"/>
      <c r="EKS12"/>
      <c r="EKT12"/>
      <c r="EKU12"/>
      <c r="EKV12"/>
      <c r="EKW12"/>
      <c r="EKX12"/>
      <c r="EKY12"/>
      <c r="EKZ12"/>
      <c r="ELA12"/>
      <c r="ELB12"/>
      <c r="ELC12"/>
      <c r="ELD12"/>
      <c r="ELE12"/>
      <c r="ELF12"/>
      <c r="ELG12"/>
      <c r="ELH12"/>
      <c r="ELI12"/>
      <c r="ELJ12"/>
      <c r="ELK12"/>
      <c r="ELL12"/>
      <c r="ELM12"/>
      <c r="ELN12"/>
      <c r="ELO12"/>
      <c r="ELP12"/>
      <c r="ELQ12"/>
      <c r="ELR12"/>
      <c r="ELS12"/>
      <c r="ELT12"/>
      <c r="ELU12"/>
      <c r="ELV12"/>
      <c r="ELW12"/>
      <c r="ELX12"/>
      <c r="ELY12"/>
      <c r="ELZ12"/>
      <c r="EMA12"/>
      <c r="EMB12"/>
      <c r="EMC12"/>
      <c r="EMD12"/>
      <c r="EME12"/>
      <c r="EMF12"/>
      <c r="EMG12"/>
      <c r="EMH12"/>
      <c r="EMI12"/>
      <c r="EMJ12"/>
      <c r="EMK12"/>
      <c r="EML12"/>
      <c r="EMM12"/>
      <c r="EMN12"/>
      <c r="EMO12"/>
      <c r="EMP12"/>
      <c r="EMQ12"/>
      <c r="EMR12"/>
      <c r="EMS12"/>
      <c r="EMT12"/>
      <c r="EMU12"/>
      <c r="EMV12"/>
      <c r="EMW12"/>
      <c r="EMX12"/>
      <c r="EMY12"/>
      <c r="EMZ12"/>
      <c r="ENA12"/>
      <c r="ENB12"/>
      <c r="ENC12"/>
      <c r="END12"/>
      <c r="ENE12"/>
      <c r="ENF12"/>
      <c r="ENG12"/>
      <c r="ENH12"/>
      <c r="ENI12"/>
      <c r="ENJ12"/>
      <c r="ENK12"/>
      <c r="ENL12"/>
      <c r="ENM12"/>
      <c r="ENN12"/>
      <c r="ENO12"/>
      <c r="ENP12"/>
      <c r="ENQ12"/>
      <c r="ENR12"/>
      <c r="ENS12"/>
      <c r="ENT12"/>
      <c r="ENU12"/>
      <c r="ENV12"/>
      <c r="ENW12"/>
      <c r="ENX12"/>
      <c r="ENY12"/>
      <c r="ENZ12"/>
      <c r="EOA12"/>
      <c r="EOB12"/>
      <c r="EOC12"/>
      <c r="EOD12"/>
      <c r="EOE12"/>
      <c r="EOF12"/>
      <c r="EOG12"/>
      <c r="EOH12"/>
      <c r="EOI12"/>
      <c r="EOJ12"/>
      <c r="EOK12"/>
      <c r="EOL12"/>
      <c r="EOM12"/>
      <c r="EON12"/>
      <c r="EOO12"/>
      <c r="EOP12"/>
      <c r="EOQ12"/>
      <c r="EOR12"/>
      <c r="EOS12"/>
      <c r="EOT12"/>
      <c r="EOU12"/>
      <c r="EOV12"/>
      <c r="EOW12"/>
      <c r="EOX12"/>
      <c r="EOY12"/>
      <c r="EOZ12"/>
      <c r="EPA12"/>
      <c r="EPB12"/>
      <c r="EPC12"/>
      <c r="EPD12"/>
      <c r="EPE12"/>
      <c r="EPF12"/>
      <c r="EPG12"/>
      <c r="EPH12"/>
      <c r="EPI12"/>
      <c r="EPJ12"/>
      <c r="EPK12"/>
      <c r="EPL12"/>
      <c r="EPM12"/>
      <c r="EPN12"/>
      <c r="EPO12"/>
      <c r="EPP12"/>
      <c r="EPQ12"/>
      <c r="EPR12"/>
      <c r="EPS12"/>
      <c r="EPT12"/>
      <c r="EPU12"/>
      <c r="EPV12"/>
      <c r="EPW12"/>
      <c r="EPX12"/>
      <c r="EPY12"/>
      <c r="EPZ12"/>
      <c r="EQA12"/>
      <c r="EQB12"/>
      <c r="EQC12"/>
      <c r="EQD12"/>
      <c r="EQE12"/>
      <c r="EQF12"/>
      <c r="EQG12"/>
      <c r="EQH12"/>
      <c r="EQI12"/>
      <c r="EQJ12"/>
      <c r="EQK12"/>
      <c r="EQL12"/>
      <c r="EQM12"/>
      <c r="EQN12"/>
      <c r="EQO12"/>
      <c r="EQP12"/>
      <c r="EQQ12"/>
      <c r="EQR12"/>
      <c r="EQS12"/>
      <c r="EQT12"/>
      <c r="EQU12"/>
      <c r="EQV12"/>
      <c r="EQW12"/>
      <c r="EQX12"/>
      <c r="EQY12"/>
      <c r="EQZ12"/>
      <c r="ERA12"/>
      <c r="ERB12"/>
      <c r="ERC12"/>
      <c r="ERD12"/>
      <c r="ERE12"/>
      <c r="ERF12"/>
      <c r="ERG12"/>
      <c r="ERH12"/>
      <c r="ERI12"/>
      <c r="ERJ12"/>
      <c r="ERK12"/>
      <c r="ERL12"/>
      <c r="ERM12"/>
      <c r="ERN12"/>
      <c r="ERO12"/>
      <c r="ERP12"/>
      <c r="ERQ12"/>
      <c r="ERR12"/>
      <c r="ERS12"/>
      <c r="ERT12"/>
      <c r="ERU12"/>
      <c r="ERV12"/>
      <c r="ERW12"/>
      <c r="ERX12"/>
      <c r="ERY12"/>
      <c r="ERZ12"/>
      <c r="ESA12"/>
      <c r="ESB12"/>
      <c r="ESC12"/>
      <c r="ESD12"/>
      <c r="ESE12"/>
      <c r="ESF12"/>
      <c r="ESG12"/>
      <c r="ESH12"/>
      <c r="ESI12"/>
      <c r="ESJ12"/>
      <c r="ESK12"/>
      <c r="ESL12"/>
      <c r="ESM12"/>
      <c r="ESN12"/>
      <c r="ESO12"/>
      <c r="ESP12"/>
      <c r="ESQ12"/>
      <c r="ESR12"/>
      <c r="ESS12"/>
      <c r="EST12"/>
      <c r="ESU12"/>
      <c r="ESV12"/>
      <c r="ESW12"/>
      <c r="ESX12"/>
      <c r="ESY12"/>
      <c r="ESZ12"/>
      <c r="ETA12"/>
      <c r="ETB12"/>
      <c r="ETC12"/>
      <c r="ETD12"/>
      <c r="ETE12"/>
      <c r="ETF12"/>
      <c r="ETG12"/>
      <c r="ETH12"/>
      <c r="ETI12"/>
      <c r="ETJ12"/>
      <c r="ETK12"/>
      <c r="ETL12"/>
      <c r="ETM12"/>
      <c r="ETN12"/>
      <c r="ETO12"/>
      <c r="ETP12"/>
      <c r="ETQ12"/>
      <c r="ETR12"/>
      <c r="ETS12"/>
      <c r="ETT12"/>
      <c r="ETU12"/>
      <c r="ETV12"/>
      <c r="ETW12"/>
      <c r="ETX12"/>
      <c r="ETY12"/>
      <c r="ETZ12"/>
      <c r="EUA12"/>
      <c r="EUB12"/>
      <c r="EUC12"/>
      <c r="EUD12"/>
      <c r="EUE12"/>
      <c r="EUF12"/>
      <c r="EUG12"/>
      <c r="EUH12"/>
      <c r="EUI12"/>
      <c r="EUJ12"/>
      <c r="EUK12"/>
      <c r="EUL12"/>
      <c r="EUM12"/>
      <c r="EUN12"/>
      <c r="EUO12"/>
      <c r="EUP12"/>
      <c r="EUQ12"/>
      <c r="EUR12"/>
      <c r="EUS12"/>
      <c r="EUT12"/>
      <c r="EUU12"/>
      <c r="EUV12"/>
      <c r="EUW12"/>
      <c r="EUX12"/>
      <c r="EUY12"/>
      <c r="EUZ12"/>
      <c r="EVA12"/>
      <c r="EVB12"/>
      <c r="EVC12"/>
      <c r="EVD12"/>
      <c r="EVE12"/>
      <c r="EVF12"/>
      <c r="EVG12"/>
      <c r="EVH12"/>
      <c r="EVI12"/>
      <c r="EVJ12"/>
      <c r="EVK12"/>
      <c r="EVL12"/>
      <c r="EVM12"/>
      <c r="EVN12"/>
      <c r="EVO12"/>
      <c r="EVP12"/>
      <c r="EVQ12"/>
      <c r="EVR12"/>
      <c r="EVS12"/>
      <c r="EVT12"/>
      <c r="EVU12"/>
      <c r="EVV12"/>
      <c r="EVW12"/>
      <c r="EVX12"/>
      <c r="EVY12"/>
      <c r="EVZ12"/>
      <c r="EWA12"/>
      <c r="EWB12"/>
      <c r="EWC12"/>
      <c r="EWD12"/>
      <c r="EWE12"/>
      <c r="EWF12"/>
      <c r="EWG12"/>
      <c r="EWH12"/>
      <c r="EWI12"/>
      <c r="EWJ12"/>
      <c r="EWK12"/>
      <c r="EWL12"/>
      <c r="EWM12"/>
      <c r="EWN12"/>
      <c r="EWO12"/>
      <c r="EWP12"/>
      <c r="EWQ12"/>
      <c r="EWR12"/>
      <c r="EWS12"/>
      <c r="EWT12"/>
      <c r="EWU12"/>
      <c r="EWV12"/>
      <c r="EWW12"/>
      <c r="EWX12"/>
      <c r="EWY12"/>
      <c r="EWZ12"/>
      <c r="EXA12"/>
      <c r="EXB12"/>
      <c r="EXC12"/>
      <c r="EXD12"/>
      <c r="EXE12"/>
      <c r="EXF12"/>
      <c r="EXG12"/>
      <c r="EXH12"/>
      <c r="EXI12"/>
      <c r="EXJ12"/>
      <c r="EXK12"/>
      <c r="EXL12"/>
      <c r="EXM12"/>
      <c r="EXN12"/>
      <c r="EXO12"/>
      <c r="EXP12"/>
      <c r="EXQ12"/>
      <c r="EXR12"/>
      <c r="EXS12"/>
      <c r="EXT12"/>
      <c r="EXU12"/>
      <c r="EXV12"/>
      <c r="EXW12"/>
      <c r="EXX12"/>
      <c r="EXY12"/>
      <c r="EXZ12"/>
      <c r="EYA12"/>
      <c r="EYB12"/>
      <c r="EYC12"/>
      <c r="EYD12"/>
      <c r="EYE12"/>
      <c r="EYF12"/>
      <c r="EYG12"/>
      <c r="EYH12"/>
      <c r="EYI12"/>
      <c r="EYJ12"/>
      <c r="EYK12"/>
      <c r="EYL12"/>
      <c r="EYM12"/>
      <c r="EYN12"/>
      <c r="EYO12"/>
      <c r="EYP12"/>
      <c r="EYQ12"/>
      <c r="EYR12"/>
      <c r="EYS12"/>
      <c r="EYT12"/>
      <c r="EYU12"/>
      <c r="EYV12"/>
      <c r="EYW12"/>
      <c r="EYX12"/>
      <c r="EYY12"/>
      <c r="EYZ12"/>
      <c r="EZA12"/>
      <c r="EZB12"/>
      <c r="EZC12"/>
      <c r="EZD12"/>
      <c r="EZE12"/>
      <c r="EZF12"/>
      <c r="EZG12"/>
      <c r="EZH12"/>
      <c r="EZI12"/>
      <c r="EZJ12"/>
      <c r="EZK12"/>
      <c r="EZL12"/>
      <c r="EZM12"/>
      <c r="EZN12"/>
      <c r="EZO12"/>
      <c r="EZP12"/>
      <c r="EZQ12"/>
      <c r="EZR12"/>
      <c r="EZS12"/>
      <c r="EZT12"/>
      <c r="EZU12"/>
      <c r="EZV12"/>
      <c r="EZW12"/>
      <c r="EZX12"/>
      <c r="EZY12"/>
      <c r="EZZ12"/>
      <c r="FAA12"/>
      <c r="FAB12"/>
      <c r="FAC12"/>
      <c r="FAD12"/>
      <c r="FAE12"/>
      <c r="FAF12"/>
      <c r="FAG12"/>
      <c r="FAH12"/>
      <c r="FAI12"/>
      <c r="FAJ12"/>
      <c r="FAK12"/>
      <c r="FAL12"/>
      <c r="FAM12"/>
      <c r="FAN12"/>
      <c r="FAO12"/>
      <c r="FAP12"/>
      <c r="FAQ12"/>
      <c r="FAR12"/>
      <c r="FAS12"/>
      <c r="FAT12"/>
      <c r="FAU12"/>
      <c r="FAV12"/>
      <c r="FAW12"/>
      <c r="FAX12"/>
      <c r="FAY12"/>
      <c r="FAZ12"/>
      <c r="FBA12"/>
      <c r="FBB12"/>
      <c r="FBC12"/>
      <c r="FBD12"/>
      <c r="FBE12"/>
      <c r="FBF12"/>
      <c r="FBG12"/>
      <c r="FBH12"/>
      <c r="FBI12"/>
      <c r="FBJ12"/>
      <c r="FBK12"/>
      <c r="FBL12"/>
      <c r="FBM12"/>
      <c r="FBN12"/>
      <c r="FBO12"/>
      <c r="FBP12"/>
      <c r="FBQ12"/>
      <c r="FBR12"/>
      <c r="FBS12"/>
      <c r="FBT12"/>
      <c r="FBU12"/>
      <c r="FBV12"/>
      <c r="FBW12"/>
      <c r="FBX12"/>
      <c r="FBY12"/>
      <c r="FBZ12"/>
      <c r="FCA12"/>
      <c r="FCB12"/>
      <c r="FCC12"/>
      <c r="FCD12"/>
      <c r="FCE12"/>
      <c r="FCF12"/>
      <c r="FCG12"/>
      <c r="FCH12"/>
      <c r="FCI12"/>
      <c r="FCJ12"/>
      <c r="FCK12"/>
      <c r="FCL12"/>
      <c r="FCM12"/>
      <c r="FCN12"/>
      <c r="FCO12"/>
      <c r="FCP12"/>
      <c r="FCQ12"/>
      <c r="FCR12"/>
      <c r="FCS12"/>
      <c r="FCT12"/>
      <c r="FCU12"/>
      <c r="FCV12"/>
      <c r="FCW12"/>
      <c r="FCX12"/>
      <c r="FCY12"/>
      <c r="FCZ12"/>
      <c r="FDA12"/>
      <c r="FDB12"/>
      <c r="FDC12"/>
      <c r="FDD12"/>
      <c r="FDE12"/>
      <c r="FDF12"/>
      <c r="FDG12"/>
      <c r="FDH12"/>
      <c r="FDI12"/>
      <c r="FDJ12"/>
      <c r="FDK12"/>
      <c r="FDL12"/>
      <c r="FDM12"/>
      <c r="FDN12"/>
      <c r="FDO12"/>
      <c r="FDP12"/>
      <c r="FDQ12"/>
      <c r="FDR12"/>
      <c r="FDS12"/>
      <c r="FDT12"/>
      <c r="FDU12"/>
      <c r="FDV12"/>
      <c r="FDW12"/>
      <c r="FDX12"/>
      <c r="FDY12"/>
      <c r="FDZ12"/>
      <c r="FEA12"/>
      <c r="FEB12"/>
      <c r="FEC12"/>
      <c r="FED12"/>
      <c r="FEE12"/>
      <c r="FEF12"/>
      <c r="FEG12"/>
      <c r="FEH12"/>
      <c r="FEI12"/>
      <c r="FEJ12"/>
      <c r="FEK12"/>
      <c r="FEL12"/>
      <c r="FEM12"/>
      <c r="FEN12"/>
      <c r="FEO12"/>
      <c r="FEP12"/>
      <c r="FEQ12"/>
      <c r="FER12"/>
      <c r="FES12"/>
      <c r="FET12"/>
      <c r="FEU12"/>
      <c r="FEV12"/>
      <c r="FEW12"/>
      <c r="FEX12"/>
      <c r="FEY12"/>
      <c r="FEZ12"/>
      <c r="FFA12"/>
      <c r="FFB12"/>
      <c r="FFC12"/>
      <c r="FFD12"/>
      <c r="FFE12"/>
      <c r="FFF12"/>
      <c r="FFG12"/>
      <c r="FFH12"/>
      <c r="FFI12"/>
      <c r="FFJ12"/>
      <c r="FFK12"/>
      <c r="FFL12"/>
      <c r="FFM12"/>
      <c r="FFN12"/>
      <c r="FFO12"/>
      <c r="FFP12"/>
      <c r="FFQ12"/>
      <c r="FFR12"/>
      <c r="FFS12"/>
      <c r="FFT12"/>
      <c r="FFU12"/>
      <c r="FFV12"/>
      <c r="FFW12"/>
      <c r="FFX12"/>
      <c r="FFY12"/>
      <c r="FFZ12"/>
      <c r="FGA12"/>
      <c r="FGB12"/>
      <c r="FGC12"/>
      <c r="FGD12"/>
      <c r="FGE12"/>
      <c r="FGF12"/>
      <c r="FGG12"/>
      <c r="FGH12"/>
      <c r="FGI12"/>
      <c r="FGJ12"/>
      <c r="FGK12"/>
      <c r="FGL12"/>
      <c r="FGM12"/>
      <c r="FGN12"/>
      <c r="FGO12"/>
      <c r="FGP12"/>
      <c r="FGQ12"/>
      <c r="FGR12"/>
      <c r="FGS12"/>
      <c r="FGT12"/>
      <c r="FGU12"/>
      <c r="FGV12"/>
      <c r="FGW12"/>
      <c r="FGX12"/>
      <c r="FGY12"/>
      <c r="FGZ12"/>
      <c r="FHA12"/>
      <c r="FHB12"/>
      <c r="FHC12"/>
      <c r="FHD12"/>
      <c r="FHE12"/>
      <c r="FHF12"/>
      <c r="FHG12"/>
      <c r="FHH12"/>
      <c r="FHI12"/>
      <c r="FHJ12"/>
      <c r="FHK12"/>
      <c r="FHL12"/>
      <c r="FHM12"/>
      <c r="FHN12"/>
      <c r="FHO12"/>
      <c r="FHP12"/>
      <c r="FHQ12"/>
      <c r="FHR12"/>
      <c r="FHS12"/>
      <c r="FHT12"/>
      <c r="FHU12"/>
      <c r="FHV12"/>
      <c r="FHW12"/>
      <c r="FHX12"/>
      <c r="FHY12"/>
      <c r="FHZ12"/>
      <c r="FIA12"/>
      <c r="FIB12"/>
      <c r="FIC12"/>
      <c r="FID12"/>
      <c r="FIE12"/>
      <c r="FIF12"/>
      <c r="FIG12"/>
      <c r="FIH12"/>
      <c r="FII12"/>
      <c r="FIJ12"/>
      <c r="FIK12"/>
      <c r="FIL12"/>
      <c r="FIM12"/>
      <c r="FIN12"/>
      <c r="FIO12"/>
      <c r="FIP12"/>
      <c r="FIQ12"/>
      <c r="FIR12"/>
      <c r="FIS12"/>
      <c r="FIT12"/>
      <c r="FIU12"/>
      <c r="FIV12"/>
      <c r="FIW12"/>
      <c r="FIX12"/>
      <c r="FIY12"/>
      <c r="FIZ12"/>
      <c r="FJA12"/>
      <c r="FJB12"/>
      <c r="FJC12"/>
      <c r="FJD12"/>
      <c r="FJE12"/>
      <c r="FJF12"/>
      <c r="FJG12"/>
      <c r="FJH12"/>
      <c r="FJI12"/>
      <c r="FJJ12"/>
      <c r="FJK12"/>
      <c r="FJL12"/>
      <c r="FJM12"/>
      <c r="FJN12"/>
      <c r="FJO12"/>
      <c r="FJP12"/>
      <c r="FJQ12"/>
      <c r="FJR12"/>
      <c r="FJS12"/>
      <c r="FJT12"/>
      <c r="FJU12"/>
      <c r="FJV12"/>
      <c r="FJW12"/>
      <c r="FJX12"/>
      <c r="FJY12"/>
      <c r="FJZ12"/>
      <c r="FKA12"/>
      <c r="FKB12"/>
      <c r="FKC12"/>
      <c r="FKD12"/>
      <c r="FKE12"/>
      <c r="FKF12"/>
      <c r="FKG12"/>
      <c r="FKH12"/>
      <c r="FKI12"/>
      <c r="FKJ12"/>
      <c r="FKK12"/>
      <c r="FKL12"/>
      <c r="FKM12"/>
      <c r="FKN12"/>
      <c r="FKO12"/>
      <c r="FKP12"/>
      <c r="FKQ12"/>
      <c r="FKR12"/>
      <c r="FKS12"/>
      <c r="FKT12"/>
      <c r="FKU12"/>
      <c r="FKV12"/>
      <c r="FKW12"/>
      <c r="FKX12"/>
      <c r="FKY12"/>
      <c r="FKZ12"/>
      <c r="FLA12"/>
      <c r="FLB12"/>
      <c r="FLC12"/>
      <c r="FLD12"/>
      <c r="FLE12"/>
      <c r="FLF12"/>
      <c r="FLG12"/>
      <c r="FLH12"/>
      <c r="FLI12"/>
      <c r="FLJ12"/>
      <c r="FLK12"/>
      <c r="FLL12"/>
      <c r="FLM12"/>
      <c r="FLN12"/>
      <c r="FLO12"/>
      <c r="FLP12"/>
      <c r="FLQ12"/>
      <c r="FLR12"/>
      <c r="FLS12"/>
      <c r="FLT12"/>
      <c r="FLU12"/>
      <c r="FLV12"/>
      <c r="FLW12"/>
      <c r="FLX12"/>
      <c r="FLY12"/>
      <c r="FLZ12"/>
      <c r="FMA12"/>
      <c r="FMB12"/>
      <c r="FMC12"/>
      <c r="FMD12"/>
      <c r="FME12"/>
      <c r="FMF12"/>
      <c r="FMG12"/>
      <c r="FMH12"/>
      <c r="FMI12"/>
      <c r="FMJ12"/>
      <c r="FMK12"/>
      <c r="FML12"/>
      <c r="FMM12"/>
      <c r="FMN12"/>
      <c r="FMO12"/>
      <c r="FMP12"/>
      <c r="FMQ12"/>
      <c r="FMR12"/>
      <c r="FMS12"/>
      <c r="FMT12"/>
      <c r="FMU12"/>
      <c r="FMV12"/>
      <c r="FMW12"/>
      <c r="FMX12"/>
      <c r="FMY12"/>
      <c r="FMZ12"/>
      <c r="FNA12"/>
      <c r="FNB12"/>
      <c r="FNC12"/>
      <c r="FND12"/>
      <c r="FNE12"/>
      <c r="FNF12"/>
      <c r="FNG12"/>
      <c r="FNH12"/>
      <c r="FNI12"/>
      <c r="FNJ12"/>
      <c r="FNK12"/>
      <c r="FNL12"/>
      <c r="FNM12"/>
      <c r="FNN12"/>
      <c r="FNO12"/>
      <c r="FNP12"/>
      <c r="FNQ12"/>
      <c r="FNR12"/>
      <c r="FNS12"/>
      <c r="FNT12"/>
      <c r="FNU12"/>
      <c r="FNV12"/>
      <c r="FNW12"/>
      <c r="FNX12"/>
      <c r="FNY12"/>
      <c r="FNZ12"/>
      <c r="FOA12"/>
      <c r="FOB12"/>
      <c r="FOC12"/>
      <c r="FOD12"/>
      <c r="FOE12"/>
      <c r="FOF12"/>
      <c r="FOG12"/>
      <c r="FOH12"/>
      <c r="FOI12"/>
      <c r="FOJ12"/>
      <c r="FOK12"/>
      <c r="FOL12"/>
      <c r="FOM12"/>
      <c r="FON12"/>
      <c r="FOO12"/>
      <c r="FOP12"/>
      <c r="FOQ12"/>
      <c r="FOR12"/>
      <c r="FOS12"/>
      <c r="FOT12"/>
      <c r="FOU12"/>
      <c r="FOV12"/>
      <c r="FOW12"/>
      <c r="FOX12"/>
      <c r="FOY12"/>
      <c r="FOZ12"/>
      <c r="FPA12"/>
      <c r="FPB12"/>
      <c r="FPC12"/>
      <c r="FPD12"/>
      <c r="FPE12"/>
      <c r="FPF12"/>
      <c r="FPG12"/>
      <c r="FPH12"/>
      <c r="FPI12"/>
      <c r="FPJ12"/>
      <c r="FPK12"/>
      <c r="FPL12"/>
      <c r="FPM12"/>
      <c r="FPN12"/>
      <c r="FPO12"/>
      <c r="FPP12"/>
      <c r="FPQ12"/>
      <c r="FPR12"/>
      <c r="FPS12"/>
      <c r="FPT12"/>
      <c r="FPU12"/>
      <c r="FPV12"/>
      <c r="FPW12"/>
      <c r="FPX12"/>
      <c r="FPY12"/>
      <c r="FPZ12"/>
      <c r="FQA12"/>
      <c r="FQB12"/>
      <c r="FQC12"/>
      <c r="FQD12"/>
      <c r="FQE12"/>
      <c r="FQF12"/>
      <c r="FQG12"/>
      <c r="FQH12"/>
      <c r="FQI12"/>
      <c r="FQJ12"/>
      <c r="FQK12"/>
      <c r="FQL12"/>
      <c r="FQM12"/>
      <c r="FQN12"/>
      <c r="FQO12"/>
      <c r="FQP12"/>
      <c r="FQQ12"/>
      <c r="FQR12"/>
      <c r="FQS12"/>
      <c r="FQT12"/>
      <c r="FQU12"/>
      <c r="FQV12"/>
      <c r="FQW12"/>
      <c r="FQX12"/>
      <c r="FQY12"/>
      <c r="FQZ12"/>
      <c r="FRA12"/>
      <c r="FRB12"/>
      <c r="FRC12"/>
      <c r="FRD12"/>
      <c r="FRE12"/>
      <c r="FRF12"/>
      <c r="FRG12"/>
      <c r="FRH12"/>
      <c r="FRI12"/>
      <c r="FRJ12"/>
      <c r="FRK12"/>
      <c r="FRL12"/>
      <c r="FRM12"/>
      <c r="FRN12"/>
      <c r="FRO12"/>
      <c r="FRP12"/>
      <c r="FRQ12"/>
      <c r="FRR12"/>
      <c r="FRS12"/>
      <c r="FRT12"/>
      <c r="FRU12"/>
      <c r="FRV12"/>
      <c r="FRW12"/>
      <c r="FRX12"/>
      <c r="FRY12"/>
      <c r="FRZ12"/>
      <c r="FSA12"/>
      <c r="FSB12"/>
      <c r="FSC12"/>
      <c r="FSD12"/>
      <c r="FSE12"/>
      <c r="FSF12"/>
      <c r="FSG12"/>
      <c r="FSH12"/>
      <c r="FSI12"/>
      <c r="FSJ12"/>
      <c r="FSK12"/>
      <c r="FSL12"/>
      <c r="FSM12"/>
      <c r="FSN12"/>
      <c r="FSO12"/>
      <c r="FSP12"/>
      <c r="FSQ12"/>
      <c r="FSR12"/>
      <c r="FSS12"/>
      <c r="FST12"/>
      <c r="FSU12"/>
      <c r="FSV12"/>
      <c r="FSW12"/>
      <c r="FSX12"/>
      <c r="FSY12"/>
      <c r="FSZ12"/>
      <c r="FTA12"/>
      <c r="FTB12"/>
      <c r="FTC12"/>
      <c r="FTD12"/>
      <c r="FTE12"/>
      <c r="FTF12"/>
      <c r="FTG12"/>
      <c r="FTH12"/>
      <c r="FTI12"/>
      <c r="FTJ12"/>
      <c r="FTK12"/>
      <c r="FTL12"/>
      <c r="FTM12"/>
      <c r="FTN12"/>
      <c r="FTO12"/>
      <c r="FTP12"/>
      <c r="FTQ12"/>
      <c r="FTR12"/>
      <c r="FTS12"/>
      <c r="FTT12"/>
      <c r="FTU12"/>
      <c r="FTV12"/>
      <c r="FTW12"/>
      <c r="FTX12"/>
      <c r="FTY12"/>
      <c r="FTZ12"/>
      <c r="FUA12"/>
      <c r="FUB12"/>
      <c r="FUC12"/>
      <c r="FUD12"/>
      <c r="FUE12"/>
      <c r="FUF12"/>
      <c r="FUG12"/>
      <c r="FUH12"/>
      <c r="FUI12"/>
      <c r="FUJ12"/>
      <c r="FUK12"/>
      <c r="FUL12"/>
      <c r="FUM12"/>
      <c r="FUN12"/>
      <c r="FUO12"/>
      <c r="FUP12"/>
      <c r="FUQ12"/>
      <c r="FUR12"/>
      <c r="FUS12"/>
      <c r="FUT12"/>
      <c r="FUU12"/>
      <c r="FUV12"/>
      <c r="FUW12"/>
      <c r="FUX12"/>
      <c r="FUY12"/>
      <c r="FUZ12"/>
      <c r="FVA12"/>
      <c r="FVB12"/>
      <c r="FVC12"/>
      <c r="FVD12"/>
      <c r="FVE12"/>
      <c r="FVF12"/>
      <c r="FVG12"/>
      <c r="FVH12"/>
      <c r="FVI12"/>
      <c r="FVJ12"/>
      <c r="FVK12"/>
      <c r="FVL12"/>
      <c r="FVM12"/>
      <c r="FVN12"/>
      <c r="FVO12"/>
      <c r="FVP12"/>
      <c r="FVQ12"/>
      <c r="FVR12"/>
      <c r="FVS12"/>
      <c r="FVT12"/>
      <c r="FVU12"/>
      <c r="FVV12"/>
      <c r="FVW12"/>
      <c r="FVX12"/>
      <c r="FVY12"/>
      <c r="FVZ12"/>
      <c r="FWA12"/>
      <c r="FWB12"/>
      <c r="FWC12"/>
      <c r="FWD12"/>
      <c r="FWE12"/>
      <c r="FWF12"/>
      <c r="FWG12"/>
      <c r="FWH12"/>
      <c r="FWI12"/>
      <c r="FWJ12"/>
      <c r="FWK12"/>
      <c r="FWL12"/>
      <c r="FWM12"/>
      <c r="FWN12"/>
      <c r="FWO12"/>
      <c r="FWP12"/>
      <c r="FWQ12"/>
      <c r="FWR12"/>
      <c r="FWS12"/>
      <c r="FWT12"/>
      <c r="FWU12"/>
      <c r="FWV12"/>
      <c r="FWW12"/>
      <c r="FWX12"/>
      <c r="FWY12"/>
      <c r="FWZ12"/>
      <c r="FXA12"/>
      <c r="FXB12"/>
      <c r="FXC12"/>
      <c r="FXD12"/>
      <c r="FXE12"/>
      <c r="FXF12"/>
      <c r="FXG12"/>
      <c r="FXH12"/>
      <c r="FXI12"/>
      <c r="FXJ12"/>
      <c r="FXK12"/>
      <c r="FXL12"/>
      <c r="FXM12"/>
      <c r="FXN12"/>
      <c r="FXO12"/>
      <c r="FXP12"/>
      <c r="FXQ12"/>
      <c r="FXR12"/>
      <c r="FXS12"/>
      <c r="FXT12"/>
      <c r="FXU12"/>
      <c r="FXV12"/>
      <c r="FXW12"/>
      <c r="FXX12"/>
      <c r="FXY12"/>
      <c r="FXZ12"/>
      <c r="FYA12"/>
      <c r="FYB12"/>
      <c r="FYC12"/>
      <c r="FYD12"/>
      <c r="FYE12"/>
      <c r="FYF12"/>
      <c r="FYG12"/>
      <c r="FYH12"/>
      <c r="FYI12"/>
      <c r="FYJ12"/>
      <c r="FYK12"/>
      <c r="FYL12"/>
      <c r="FYM12"/>
      <c r="FYN12"/>
      <c r="FYO12"/>
      <c r="FYP12"/>
      <c r="FYQ12"/>
      <c r="FYR12"/>
      <c r="FYS12"/>
      <c r="FYT12"/>
      <c r="FYU12"/>
      <c r="FYV12"/>
      <c r="FYW12"/>
      <c r="FYX12"/>
      <c r="FYY12"/>
      <c r="FYZ12"/>
      <c r="FZA12"/>
      <c r="FZB12"/>
      <c r="FZC12"/>
      <c r="FZD12"/>
      <c r="FZE12"/>
      <c r="FZF12"/>
      <c r="FZG12"/>
      <c r="FZH12"/>
      <c r="FZI12"/>
      <c r="FZJ12"/>
      <c r="FZK12"/>
      <c r="FZL12"/>
      <c r="FZM12"/>
      <c r="FZN12"/>
      <c r="FZO12"/>
      <c r="FZP12"/>
      <c r="FZQ12"/>
      <c r="FZR12"/>
      <c r="FZS12"/>
      <c r="FZT12"/>
      <c r="FZU12"/>
      <c r="FZV12"/>
      <c r="FZW12"/>
      <c r="FZX12"/>
      <c r="FZY12"/>
      <c r="FZZ12"/>
      <c r="GAA12"/>
      <c r="GAB12"/>
      <c r="GAC12"/>
      <c r="GAD12"/>
      <c r="GAE12"/>
      <c r="GAF12"/>
      <c r="GAG12"/>
      <c r="GAH12"/>
      <c r="GAI12"/>
      <c r="GAJ12"/>
      <c r="GAK12"/>
      <c r="GAL12"/>
      <c r="GAM12"/>
      <c r="GAN12"/>
      <c r="GAO12"/>
      <c r="GAP12"/>
      <c r="GAQ12"/>
      <c r="GAR12"/>
      <c r="GAS12"/>
      <c r="GAT12"/>
      <c r="GAU12"/>
      <c r="GAV12"/>
      <c r="GAW12"/>
      <c r="GAX12"/>
      <c r="GAY12"/>
      <c r="GAZ12"/>
      <c r="GBA12"/>
      <c r="GBB12"/>
      <c r="GBC12"/>
      <c r="GBD12"/>
      <c r="GBE12"/>
      <c r="GBF12"/>
      <c r="GBG12"/>
      <c r="GBH12"/>
      <c r="GBI12"/>
      <c r="GBJ12"/>
      <c r="GBK12"/>
      <c r="GBL12"/>
      <c r="GBM12"/>
      <c r="GBN12"/>
      <c r="GBO12"/>
      <c r="GBP12"/>
      <c r="GBQ12"/>
      <c r="GBR12"/>
      <c r="GBS12"/>
      <c r="GBT12"/>
      <c r="GBU12"/>
      <c r="GBV12"/>
      <c r="GBW12"/>
      <c r="GBX12"/>
      <c r="GBY12"/>
      <c r="GBZ12"/>
      <c r="GCA12"/>
      <c r="GCB12"/>
      <c r="GCC12"/>
      <c r="GCD12"/>
      <c r="GCE12"/>
      <c r="GCF12"/>
      <c r="GCG12"/>
      <c r="GCH12"/>
      <c r="GCI12"/>
      <c r="GCJ12"/>
      <c r="GCK12"/>
      <c r="GCL12"/>
      <c r="GCM12"/>
      <c r="GCN12"/>
      <c r="GCO12"/>
      <c r="GCP12"/>
      <c r="GCQ12"/>
      <c r="GCR12"/>
      <c r="GCS12"/>
      <c r="GCT12"/>
      <c r="GCU12"/>
      <c r="GCV12"/>
      <c r="GCW12"/>
      <c r="GCX12"/>
      <c r="GCY12"/>
      <c r="GCZ12"/>
      <c r="GDA12"/>
      <c r="GDB12"/>
      <c r="GDC12"/>
      <c r="GDD12"/>
      <c r="GDE12"/>
      <c r="GDF12"/>
      <c r="GDG12"/>
      <c r="GDH12"/>
      <c r="GDI12"/>
      <c r="GDJ12"/>
      <c r="GDK12"/>
      <c r="GDL12"/>
      <c r="GDM12"/>
      <c r="GDN12"/>
      <c r="GDO12"/>
      <c r="GDP12"/>
      <c r="GDQ12"/>
      <c r="GDR12"/>
      <c r="GDS12"/>
      <c r="GDT12"/>
      <c r="GDU12"/>
      <c r="GDV12"/>
      <c r="GDW12"/>
      <c r="GDX12"/>
      <c r="GDY12"/>
      <c r="GDZ12"/>
      <c r="GEA12"/>
      <c r="GEB12"/>
      <c r="GEC12"/>
      <c r="GED12"/>
      <c r="GEE12"/>
      <c r="GEF12"/>
      <c r="GEG12"/>
      <c r="GEH12"/>
      <c r="GEI12"/>
      <c r="GEJ12"/>
      <c r="GEK12"/>
      <c r="GEL12"/>
      <c r="GEM12"/>
      <c r="GEN12"/>
      <c r="GEO12"/>
      <c r="GEP12"/>
      <c r="GEQ12"/>
      <c r="GER12"/>
      <c r="GES12"/>
      <c r="GET12"/>
      <c r="GEU12"/>
      <c r="GEV12"/>
      <c r="GEW12"/>
      <c r="GEX12"/>
      <c r="GEY12"/>
      <c r="GEZ12"/>
      <c r="GFA12"/>
      <c r="GFB12"/>
      <c r="GFC12"/>
      <c r="GFD12"/>
      <c r="GFE12"/>
      <c r="GFF12"/>
      <c r="GFG12"/>
      <c r="GFH12"/>
      <c r="GFI12"/>
      <c r="GFJ12"/>
      <c r="GFK12"/>
      <c r="GFL12"/>
      <c r="GFM12"/>
      <c r="GFN12"/>
      <c r="GFO12"/>
      <c r="GFP12"/>
      <c r="GFQ12"/>
      <c r="GFR12"/>
      <c r="GFS12"/>
      <c r="GFT12"/>
      <c r="GFU12"/>
      <c r="GFV12"/>
      <c r="GFW12"/>
      <c r="GFX12"/>
      <c r="GFY12"/>
      <c r="GFZ12"/>
      <c r="GGA12"/>
      <c r="GGB12"/>
      <c r="GGC12"/>
      <c r="GGD12"/>
      <c r="GGE12"/>
      <c r="GGF12"/>
      <c r="GGG12"/>
      <c r="GGH12"/>
      <c r="GGI12"/>
      <c r="GGJ12"/>
      <c r="GGK12"/>
      <c r="GGL12"/>
      <c r="GGM12"/>
      <c r="GGN12"/>
      <c r="GGO12"/>
      <c r="GGP12"/>
      <c r="GGQ12"/>
      <c r="GGR12"/>
      <c r="GGS12"/>
      <c r="GGT12"/>
      <c r="GGU12"/>
      <c r="GGV12"/>
      <c r="GGW12"/>
      <c r="GGX12"/>
      <c r="GGY12"/>
      <c r="GGZ12"/>
      <c r="GHA12"/>
      <c r="GHB12"/>
      <c r="GHC12"/>
      <c r="GHD12"/>
      <c r="GHE12"/>
      <c r="GHF12"/>
      <c r="GHG12"/>
      <c r="GHH12"/>
      <c r="GHI12"/>
      <c r="GHJ12"/>
      <c r="GHK12"/>
      <c r="GHL12"/>
      <c r="GHM12"/>
      <c r="GHN12"/>
      <c r="GHO12"/>
      <c r="GHP12"/>
      <c r="GHQ12"/>
      <c r="GHR12"/>
      <c r="GHS12"/>
      <c r="GHT12"/>
      <c r="GHU12"/>
      <c r="GHV12"/>
      <c r="GHW12"/>
      <c r="GHX12"/>
      <c r="GHY12"/>
      <c r="GHZ12"/>
      <c r="GIA12"/>
      <c r="GIB12"/>
      <c r="GIC12"/>
      <c r="GID12"/>
      <c r="GIE12"/>
      <c r="GIF12"/>
      <c r="GIG12"/>
      <c r="GIH12"/>
      <c r="GII12"/>
      <c r="GIJ12"/>
      <c r="GIK12"/>
      <c r="GIL12"/>
      <c r="GIM12"/>
      <c r="GIN12"/>
      <c r="GIO12"/>
      <c r="GIP12"/>
      <c r="GIQ12"/>
      <c r="GIR12"/>
      <c r="GIS12"/>
      <c r="GIT12"/>
      <c r="GIU12"/>
      <c r="GIV12"/>
      <c r="GIW12"/>
      <c r="GIX12"/>
      <c r="GIY12"/>
      <c r="GIZ12"/>
      <c r="GJA12"/>
      <c r="GJB12"/>
      <c r="GJC12"/>
      <c r="GJD12"/>
      <c r="GJE12"/>
      <c r="GJF12"/>
      <c r="GJG12"/>
      <c r="GJH12"/>
      <c r="GJI12"/>
      <c r="GJJ12"/>
      <c r="GJK12"/>
      <c r="GJL12"/>
      <c r="GJM12"/>
      <c r="GJN12"/>
      <c r="GJO12"/>
      <c r="GJP12"/>
      <c r="GJQ12"/>
      <c r="GJR12"/>
      <c r="GJS12"/>
      <c r="GJT12"/>
      <c r="GJU12"/>
      <c r="GJV12"/>
      <c r="GJW12"/>
      <c r="GJX12"/>
      <c r="GJY12"/>
      <c r="GJZ12"/>
      <c r="GKA12"/>
      <c r="GKB12"/>
      <c r="GKC12"/>
      <c r="GKD12"/>
      <c r="GKE12"/>
      <c r="GKF12"/>
      <c r="GKG12"/>
      <c r="GKH12"/>
      <c r="GKI12"/>
      <c r="GKJ12"/>
      <c r="GKK12"/>
      <c r="GKL12"/>
      <c r="GKM12"/>
      <c r="GKN12"/>
      <c r="GKO12"/>
      <c r="GKP12"/>
      <c r="GKQ12"/>
      <c r="GKR12"/>
      <c r="GKS12"/>
      <c r="GKT12"/>
      <c r="GKU12"/>
      <c r="GKV12"/>
      <c r="GKW12"/>
      <c r="GKX12"/>
      <c r="GKY12"/>
      <c r="GKZ12"/>
      <c r="GLA12"/>
      <c r="GLB12"/>
      <c r="GLC12"/>
      <c r="GLD12"/>
      <c r="GLE12"/>
      <c r="GLF12"/>
      <c r="GLG12"/>
      <c r="GLH12"/>
      <c r="GLI12"/>
      <c r="GLJ12"/>
      <c r="GLK12"/>
      <c r="GLL12"/>
      <c r="GLM12"/>
      <c r="GLN12"/>
      <c r="GLO12"/>
      <c r="GLP12"/>
      <c r="GLQ12"/>
      <c r="GLR12"/>
      <c r="GLS12"/>
      <c r="GLT12"/>
      <c r="GLU12"/>
      <c r="GLV12"/>
      <c r="GLW12"/>
      <c r="GLX12"/>
      <c r="GLY12"/>
      <c r="GLZ12"/>
      <c r="GMA12"/>
      <c r="GMB12"/>
      <c r="GMC12"/>
      <c r="GMD12"/>
      <c r="GME12"/>
      <c r="GMF12"/>
      <c r="GMG12"/>
      <c r="GMH12"/>
      <c r="GMI12"/>
      <c r="GMJ12"/>
      <c r="GMK12"/>
      <c r="GML12"/>
      <c r="GMM12"/>
      <c r="GMN12"/>
      <c r="GMO12"/>
      <c r="GMP12"/>
      <c r="GMQ12"/>
      <c r="GMR12"/>
      <c r="GMS12"/>
      <c r="GMT12"/>
      <c r="GMU12"/>
      <c r="GMV12"/>
      <c r="GMW12"/>
      <c r="GMX12"/>
      <c r="GMY12"/>
      <c r="GMZ12"/>
      <c r="GNA12"/>
      <c r="GNB12"/>
      <c r="GNC12"/>
      <c r="GND12"/>
      <c r="GNE12"/>
      <c r="GNF12"/>
      <c r="GNG12"/>
      <c r="GNH12"/>
      <c r="GNI12"/>
      <c r="GNJ12"/>
      <c r="GNK12"/>
      <c r="GNL12"/>
      <c r="GNM12"/>
      <c r="GNN12"/>
      <c r="GNO12"/>
      <c r="GNP12"/>
      <c r="GNQ12"/>
      <c r="GNR12"/>
      <c r="GNS12"/>
      <c r="GNT12"/>
      <c r="GNU12"/>
      <c r="GNV12"/>
      <c r="GNW12"/>
      <c r="GNX12"/>
      <c r="GNY12"/>
      <c r="GNZ12"/>
      <c r="GOA12"/>
      <c r="GOB12"/>
      <c r="GOC12"/>
      <c r="GOD12"/>
      <c r="GOE12"/>
      <c r="GOF12"/>
      <c r="GOG12"/>
      <c r="GOH12"/>
      <c r="GOI12"/>
      <c r="GOJ12"/>
      <c r="GOK12"/>
      <c r="GOL12"/>
      <c r="GOM12"/>
      <c r="GON12"/>
      <c r="GOO12"/>
      <c r="GOP12"/>
      <c r="GOQ12"/>
      <c r="GOR12"/>
      <c r="GOS12"/>
      <c r="GOT12"/>
      <c r="GOU12"/>
      <c r="GOV12"/>
      <c r="GOW12"/>
      <c r="GOX12"/>
      <c r="GOY12"/>
      <c r="GOZ12"/>
      <c r="GPA12"/>
      <c r="GPB12"/>
      <c r="GPC12"/>
      <c r="GPD12"/>
      <c r="GPE12"/>
      <c r="GPF12"/>
      <c r="GPG12"/>
      <c r="GPH12"/>
      <c r="GPI12"/>
      <c r="GPJ12"/>
      <c r="GPK12"/>
      <c r="GPL12"/>
      <c r="GPM12"/>
      <c r="GPN12"/>
      <c r="GPO12"/>
      <c r="GPP12"/>
      <c r="GPQ12"/>
      <c r="GPR12"/>
      <c r="GPS12"/>
      <c r="GPT12"/>
      <c r="GPU12"/>
      <c r="GPV12"/>
      <c r="GPW12"/>
      <c r="GPX12"/>
      <c r="GPY12"/>
      <c r="GPZ12"/>
      <c r="GQA12"/>
      <c r="GQB12"/>
      <c r="GQC12"/>
      <c r="GQD12"/>
      <c r="GQE12"/>
      <c r="GQF12"/>
      <c r="GQG12"/>
      <c r="GQH12"/>
      <c r="GQI12"/>
      <c r="GQJ12"/>
      <c r="GQK12"/>
      <c r="GQL12"/>
      <c r="GQM12"/>
      <c r="GQN12"/>
      <c r="GQO12"/>
      <c r="GQP12"/>
      <c r="GQQ12"/>
      <c r="GQR12"/>
      <c r="GQS12"/>
      <c r="GQT12"/>
      <c r="GQU12"/>
      <c r="GQV12"/>
      <c r="GQW12"/>
      <c r="GQX12"/>
      <c r="GQY12"/>
      <c r="GQZ12"/>
      <c r="GRA12"/>
      <c r="GRB12"/>
      <c r="GRC12"/>
      <c r="GRD12"/>
      <c r="GRE12"/>
      <c r="GRF12"/>
      <c r="GRG12"/>
      <c r="GRH12"/>
      <c r="GRI12"/>
      <c r="GRJ12"/>
      <c r="GRK12"/>
      <c r="GRL12"/>
      <c r="GRM12"/>
      <c r="GRN12"/>
      <c r="GRO12"/>
      <c r="GRP12"/>
      <c r="GRQ12"/>
      <c r="GRR12"/>
      <c r="GRS12"/>
      <c r="GRT12"/>
      <c r="GRU12"/>
      <c r="GRV12"/>
      <c r="GRW12"/>
      <c r="GRX12"/>
      <c r="GRY12"/>
      <c r="GRZ12"/>
      <c r="GSA12"/>
      <c r="GSB12"/>
      <c r="GSC12"/>
      <c r="GSD12"/>
      <c r="GSE12"/>
      <c r="GSF12"/>
      <c r="GSG12"/>
      <c r="GSH12"/>
      <c r="GSI12"/>
      <c r="GSJ12"/>
      <c r="GSK12"/>
      <c r="GSL12"/>
      <c r="GSM12"/>
      <c r="GSN12"/>
      <c r="GSO12"/>
      <c r="GSP12"/>
      <c r="GSQ12"/>
      <c r="GSR12"/>
      <c r="GSS12"/>
      <c r="GST12"/>
      <c r="GSU12"/>
      <c r="GSV12"/>
      <c r="GSW12"/>
      <c r="GSX12"/>
      <c r="GSY12"/>
      <c r="GSZ12"/>
      <c r="GTA12"/>
      <c r="GTB12"/>
      <c r="GTC12"/>
      <c r="GTD12"/>
      <c r="GTE12"/>
      <c r="GTF12"/>
      <c r="GTG12"/>
      <c r="GTH12"/>
      <c r="GTI12"/>
      <c r="GTJ12"/>
      <c r="GTK12"/>
      <c r="GTL12"/>
      <c r="GTM12"/>
      <c r="GTN12"/>
      <c r="GTO12"/>
      <c r="GTP12"/>
      <c r="GTQ12"/>
      <c r="GTR12"/>
      <c r="GTS12"/>
      <c r="GTT12"/>
      <c r="GTU12"/>
      <c r="GTV12"/>
      <c r="GTW12"/>
      <c r="GTX12"/>
      <c r="GTY12"/>
      <c r="GTZ12"/>
      <c r="GUA12"/>
      <c r="GUB12"/>
      <c r="GUC12"/>
      <c r="GUD12"/>
      <c r="GUE12"/>
      <c r="GUF12"/>
      <c r="GUG12"/>
      <c r="GUH12"/>
      <c r="GUI12"/>
      <c r="GUJ12"/>
      <c r="GUK12"/>
      <c r="GUL12"/>
      <c r="GUM12"/>
      <c r="GUN12"/>
      <c r="GUO12"/>
      <c r="GUP12"/>
      <c r="GUQ12"/>
      <c r="GUR12"/>
      <c r="GUS12"/>
      <c r="GUT12"/>
      <c r="GUU12"/>
      <c r="GUV12"/>
      <c r="GUW12"/>
      <c r="GUX12"/>
      <c r="GUY12"/>
      <c r="GUZ12"/>
      <c r="GVA12"/>
      <c r="GVB12"/>
      <c r="GVC12"/>
      <c r="GVD12"/>
      <c r="GVE12"/>
      <c r="GVF12"/>
      <c r="GVG12"/>
      <c r="GVH12"/>
      <c r="GVI12"/>
      <c r="GVJ12"/>
      <c r="GVK12"/>
      <c r="GVL12"/>
      <c r="GVM12"/>
      <c r="GVN12"/>
      <c r="GVO12"/>
      <c r="GVP12"/>
      <c r="GVQ12"/>
      <c r="GVR12"/>
      <c r="GVS12"/>
      <c r="GVT12"/>
      <c r="GVU12"/>
      <c r="GVV12"/>
      <c r="GVW12"/>
      <c r="GVX12"/>
      <c r="GVY12"/>
      <c r="GVZ12"/>
      <c r="GWA12"/>
      <c r="GWB12"/>
      <c r="GWC12"/>
      <c r="GWD12"/>
      <c r="GWE12"/>
      <c r="GWF12"/>
      <c r="GWG12"/>
      <c r="GWH12"/>
      <c r="GWI12"/>
      <c r="GWJ12"/>
      <c r="GWK12"/>
      <c r="GWL12"/>
      <c r="GWM12"/>
      <c r="GWN12"/>
      <c r="GWO12"/>
      <c r="GWP12"/>
      <c r="GWQ12"/>
      <c r="GWR12"/>
      <c r="GWS12"/>
      <c r="GWT12"/>
      <c r="GWU12"/>
      <c r="GWV12"/>
      <c r="GWW12"/>
      <c r="GWX12"/>
      <c r="GWY12"/>
      <c r="GWZ12"/>
      <c r="GXA12"/>
      <c r="GXB12"/>
      <c r="GXC12"/>
      <c r="GXD12"/>
      <c r="GXE12"/>
      <c r="GXF12"/>
      <c r="GXG12"/>
      <c r="GXH12"/>
      <c r="GXI12"/>
      <c r="GXJ12"/>
      <c r="GXK12"/>
      <c r="GXL12"/>
      <c r="GXM12"/>
      <c r="GXN12"/>
      <c r="GXO12"/>
      <c r="GXP12"/>
      <c r="GXQ12"/>
      <c r="GXR12"/>
      <c r="GXS12"/>
      <c r="GXT12"/>
      <c r="GXU12"/>
      <c r="GXV12"/>
      <c r="GXW12"/>
      <c r="GXX12"/>
      <c r="GXY12"/>
      <c r="GXZ12"/>
      <c r="GYA12"/>
      <c r="GYB12"/>
      <c r="GYC12"/>
      <c r="GYD12"/>
      <c r="GYE12"/>
      <c r="GYF12"/>
      <c r="GYG12"/>
      <c r="GYH12"/>
      <c r="GYI12"/>
      <c r="GYJ12"/>
      <c r="GYK12"/>
      <c r="GYL12"/>
      <c r="GYM12"/>
      <c r="GYN12"/>
      <c r="GYO12"/>
      <c r="GYP12"/>
      <c r="GYQ12"/>
      <c r="GYR12"/>
      <c r="GYS12"/>
      <c r="GYT12"/>
      <c r="GYU12"/>
      <c r="GYV12"/>
      <c r="GYW12"/>
      <c r="GYX12"/>
      <c r="GYY12"/>
      <c r="GYZ12"/>
      <c r="GZA12"/>
      <c r="GZB12"/>
      <c r="GZC12"/>
      <c r="GZD12"/>
      <c r="GZE12"/>
      <c r="GZF12"/>
      <c r="GZG12"/>
      <c r="GZH12"/>
      <c r="GZI12"/>
      <c r="GZJ12"/>
      <c r="GZK12"/>
      <c r="GZL12"/>
      <c r="GZM12"/>
      <c r="GZN12"/>
      <c r="GZO12"/>
      <c r="GZP12"/>
      <c r="GZQ12"/>
      <c r="GZR12"/>
      <c r="GZS12"/>
      <c r="GZT12"/>
      <c r="GZU12"/>
      <c r="GZV12"/>
      <c r="GZW12"/>
      <c r="GZX12"/>
      <c r="GZY12"/>
      <c r="GZZ12"/>
      <c r="HAA12"/>
      <c r="HAB12"/>
      <c r="HAC12"/>
      <c r="HAD12"/>
      <c r="HAE12"/>
      <c r="HAF12"/>
      <c r="HAG12"/>
      <c r="HAH12"/>
      <c r="HAI12"/>
      <c r="HAJ12"/>
      <c r="HAK12"/>
      <c r="HAL12"/>
      <c r="HAM12"/>
      <c r="HAN12"/>
      <c r="HAO12"/>
      <c r="HAP12"/>
      <c r="HAQ12"/>
      <c r="HAR12"/>
      <c r="HAS12"/>
      <c r="HAT12"/>
      <c r="HAU12"/>
      <c r="HAV12"/>
      <c r="HAW12"/>
      <c r="HAX12"/>
      <c r="HAY12"/>
      <c r="HAZ12"/>
      <c r="HBA12"/>
      <c r="HBB12"/>
      <c r="HBC12"/>
      <c r="HBD12"/>
      <c r="HBE12"/>
      <c r="HBF12"/>
      <c r="HBG12"/>
      <c r="HBH12"/>
      <c r="HBI12"/>
      <c r="HBJ12"/>
      <c r="HBK12"/>
      <c r="HBL12"/>
      <c r="HBM12"/>
      <c r="HBN12"/>
      <c r="HBO12"/>
      <c r="HBP12"/>
      <c r="HBQ12"/>
      <c r="HBR12"/>
      <c r="HBS12"/>
      <c r="HBT12"/>
      <c r="HBU12"/>
      <c r="HBV12"/>
      <c r="HBW12"/>
      <c r="HBX12"/>
      <c r="HBY12"/>
      <c r="HBZ12"/>
      <c r="HCA12"/>
      <c r="HCB12"/>
      <c r="HCC12"/>
      <c r="HCD12"/>
      <c r="HCE12"/>
      <c r="HCF12"/>
      <c r="HCG12"/>
      <c r="HCH12"/>
      <c r="HCI12"/>
      <c r="HCJ12"/>
      <c r="HCK12"/>
      <c r="HCL12"/>
      <c r="HCM12"/>
      <c r="HCN12"/>
      <c r="HCO12"/>
      <c r="HCP12"/>
      <c r="HCQ12"/>
      <c r="HCR12"/>
      <c r="HCS12"/>
      <c r="HCT12"/>
      <c r="HCU12"/>
      <c r="HCV12"/>
      <c r="HCW12"/>
      <c r="HCX12"/>
      <c r="HCY12"/>
      <c r="HCZ12"/>
      <c r="HDA12"/>
      <c r="HDB12"/>
      <c r="HDC12"/>
      <c r="HDD12"/>
      <c r="HDE12"/>
      <c r="HDF12"/>
      <c r="HDG12"/>
      <c r="HDH12"/>
      <c r="HDI12"/>
      <c r="HDJ12"/>
      <c r="HDK12"/>
      <c r="HDL12"/>
      <c r="HDM12"/>
      <c r="HDN12"/>
      <c r="HDO12"/>
      <c r="HDP12"/>
      <c r="HDQ12"/>
      <c r="HDR12"/>
      <c r="HDS12"/>
      <c r="HDT12"/>
      <c r="HDU12"/>
      <c r="HDV12"/>
      <c r="HDW12"/>
      <c r="HDX12"/>
      <c r="HDY12"/>
      <c r="HDZ12"/>
      <c r="HEA12"/>
      <c r="HEB12"/>
      <c r="HEC12"/>
      <c r="HED12"/>
      <c r="HEE12"/>
      <c r="HEF12"/>
      <c r="HEG12"/>
      <c r="HEH12"/>
      <c r="HEI12"/>
      <c r="HEJ12"/>
      <c r="HEK12"/>
      <c r="HEL12"/>
      <c r="HEM12"/>
      <c r="HEN12"/>
      <c r="HEO12"/>
      <c r="HEP12"/>
      <c r="HEQ12"/>
      <c r="HER12"/>
      <c r="HES12"/>
      <c r="HET12"/>
      <c r="HEU12"/>
      <c r="HEV12"/>
      <c r="HEW12"/>
      <c r="HEX12"/>
      <c r="HEY12"/>
      <c r="HEZ12"/>
      <c r="HFA12"/>
      <c r="HFB12"/>
      <c r="HFC12"/>
      <c r="HFD12"/>
      <c r="HFE12"/>
      <c r="HFF12"/>
      <c r="HFG12"/>
      <c r="HFH12"/>
      <c r="HFI12"/>
      <c r="HFJ12"/>
      <c r="HFK12"/>
      <c r="HFL12"/>
      <c r="HFM12"/>
      <c r="HFN12"/>
      <c r="HFO12"/>
      <c r="HFP12"/>
      <c r="HFQ12"/>
      <c r="HFR12"/>
      <c r="HFS12"/>
      <c r="HFT12"/>
      <c r="HFU12"/>
      <c r="HFV12"/>
      <c r="HFW12"/>
      <c r="HFX12"/>
      <c r="HFY12"/>
      <c r="HFZ12"/>
      <c r="HGA12"/>
      <c r="HGB12"/>
      <c r="HGC12"/>
      <c r="HGD12"/>
      <c r="HGE12"/>
      <c r="HGF12"/>
      <c r="HGG12"/>
      <c r="HGH12"/>
      <c r="HGI12"/>
      <c r="HGJ12"/>
      <c r="HGK12"/>
      <c r="HGL12"/>
      <c r="HGM12"/>
      <c r="HGN12"/>
      <c r="HGO12"/>
      <c r="HGP12"/>
      <c r="HGQ12"/>
      <c r="HGR12"/>
      <c r="HGS12"/>
      <c r="HGT12"/>
      <c r="HGU12"/>
      <c r="HGV12"/>
      <c r="HGW12"/>
      <c r="HGX12"/>
      <c r="HGY12"/>
      <c r="HGZ12"/>
      <c r="HHA12"/>
      <c r="HHB12"/>
      <c r="HHC12"/>
      <c r="HHD12"/>
      <c r="HHE12"/>
      <c r="HHF12"/>
      <c r="HHG12"/>
      <c r="HHH12"/>
      <c r="HHI12"/>
      <c r="HHJ12"/>
      <c r="HHK12"/>
      <c r="HHL12"/>
      <c r="HHM12"/>
      <c r="HHN12"/>
      <c r="HHO12"/>
      <c r="HHP12"/>
      <c r="HHQ12"/>
      <c r="HHR12"/>
      <c r="HHS12"/>
      <c r="HHT12"/>
      <c r="HHU12"/>
      <c r="HHV12"/>
      <c r="HHW12"/>
      <c r="HHX12"/>
      <c r="HHY12"/>
      <c r="HHZ12"/>
      <c r="HIA12"/>
      <c r="HIB12"/>
      <c r="HIC12"/>
      <c r="HID12"/>
      <c r="HIE12"/>
      <c r="HIF12"/>
      <c r="HIG12"/>
      <c r="HIH12"/>
      <c r="HII12"/>
      <c r="HIJ12"/>
      <c r="HIK12"/>
      <c r="HIL12"/>
      <c r="HIM12"/>
      <c r="HIN12"/>
      <c r="HIO12"/>
      <c r="HIP12"/>
      <c r="HIQ12"/>
      <c r="HIR12"/>
      <c r="HIS12"/>
      <c r="HIT12"/>
      <c r="HIU12"/>
      <c r="HIV12"/>
      <c r="HIW12"/>
      <c r="HIX12"/>
      <c r="HIY12"/>
      <c r="HIZ12"/>
      <c r="HJA12"/>
      <c r="HJB12"/>
      <c r="HJC12"/>
      <c r="HJD12"/>
      <c r="HJE12"/>
      <c r="HJF12"/>
      <c r="HJG12"/>
      <c r="HJH12"/>
      <c r="HJI12"/>
      <c r="HJJ12"/>
      <c r="HJK12"/>
      <c r="HJL12"/>
      <c r="HJM12"/>
      <c r="HJN12"/>
      <c r="HJO12"/>
      <c r="HJP12"/>
      <c r="HJQ12"/>
      <c r="HJR12"/>
      <c r="HJS12"/>
      <c r="HJT12"/>
      <c r="HJU12"/>
      <c r="HJV12"/>
      <c r="HJW12"/>
      <c r="HJX12"/>
      <c r="HJY12"/>
      <c r="HJZ12"/>
      <c r="HKA12"/>
      <c r="HKB12"/>
      <c r="HKC12"/>
      <c r="HKD12"/>
      <c r="HKE12"/>
      <c r="HKF12"/>
      <c r="HKG12"/>
      <c r="HKH12"/>
      <c r="HKI12"/>
      <c r="HKJ12"/>
      <c r="HKK12"/>
      <c r="HKL12"/>
      <c r="HKM12"/>
      <c r="HKN12"/>
      <c r="HKO12"/>
      <c r="HKP12"/>
      <c r="HKQ12"/>
      <c r="HKR12"/>
      <c r="HKS12"/>
      <c r="HKT12"/>
      <c r="HKU12"/>
      <c r="HKV12"/>
      <c r="HKW12"/>
      <c r="HKX12"/>
      <c r="HKY12"/>
      <c r="HKZ12"/>
      <c r="HLA12"/>
      <c r="HLB12"/>
      <c r="HLC12"/>
      <c r="HLD12"/>
      <c r="HLE12"/>
      <c r="HLF12"/>
      <c r="HLG12"/>
      <c r="HLH12"/>
      <c r="HLI12"/>
      <c r="HLJ12"/>
      <c r="HLK12"/>
      <c r="HLL12"/>
      <c r="HLM12"/>
      <c r="HLN12"/>
      <c r="HLO12"/>
      <c r="HLP12"/>
      <c r="HLQ12"/>
      <c r="HLR12"/>
      <c r="HLS12"/>
      <c r="HLT12"/>
      <c r="HLU12"/>
      <c r="HLV12"/>
      <c r="HLW12"/>
      <c r="HLX12"/>
      <c r="HLY12"/>
      <c r="HLZ12"/>
      <c r="HMA12"/>
      <c r="HMB12"/>
      <c r="HMC12"/>
      <c r="HMD12"/>
      <c r="HME12"/>
      <c r="HMF12"/>
      <c r="HMG12"/>
      <c r="HMH12"/>
      <c r="HMI12"/>
      <c r="HMJ12"/>
      <c r="HMK12"/>
      <c r="HML12"/>
      <c r="HMM12"/>
      <c r="HMN12"/>
      <c r="HMO12"/>
      <c r="HMP12"/>
      <c r="HMQ12"/>
      <c r="HMR12"/>
      <c r="HMS12"/>
      <c r="HMT12"/>
      <c r="HMU12"/>
      <c r="HMV12"/>
      <c r="HMW12"/>
      <c r="HMX12"/>
      <c r="HMY12"/>
      <c r="HMZ12"/>
      <c r="HNA12"/>
      <c r="HNB12"/>
      <c r="HNC12"/>
      <c r="HND12"/>
      <c r="HNE12"/>
      <c r="HNF12"/>
      <c r="HNG12"/>
      <c r="HNH12"/>
      <c r="HNI12"/>
      <c r="HNJ12"/>
      <c r="HNK12"/>
      <c r="HNL12"/>
      <c r="HNM12"/>
      <c r="HNN12"/>
      <c r="HNO12"/>
      <c r="HNP12"/>
      <c r="HNQ12"/>
      <c r="HNR12"/>
      <c r="HNS12"/>
      <c r="HNT12"/>
      <c r="HNU12"/>
      <c r="HNV12"/>
      <c r="HNW12"/>
      <c r="HNX12"/>
      <c r="HNY12"/>
      <c r="HNZ12"/>
      <c r="HOA12"/>
      <c r="HOB12"/>
      <c r="HOC12"/>
      <c r="HOD12"/>
      <c r="HOE12"/>
      <c r="HOF12"/>
      <c r="HOG12"/>
      <c r="HOH12"/>
      <c r="HOI12"/>
      <c r="HOJ12"/>
      <c r="HOK12"/>
      <c r="HOL12"/>
      <c r="HOM12"/>
      <c r="HON12"/>
      <c r="HOO12"/>
      <c r="HOP12"/>
      <c r="HOQ12"/>
      <c r="HOR12"/>
      <c r="HOS12"/>
      <c r="HOT12"/>
      <c r="HOU12"/>
      <c r="HOV12"/>
      <c r="HOW12"/>
      <c r="HOX12"/>
      <c r="HOY12"/>
      <c r="HOZ12"/>
      <c r="HPA12"/>
      <c r="HPB12"/>
      <c r="HPC12"/>
      <c r="HPD12"/>
      <c r="HPE12"/>
      <c r="HPF12"/>
      <c r="HPG12"/>
      <c r="HPH12"/>
      <c r="HPI12"/>
      <c r="HPJ12"/>
      <c r="HPK12"/>
      <c r="HPL12"/>
      <c r="HPM12"/>
      <c r="HPN12"/>
      <c r="HPO12"/>
      <c r="HPP12"/>
      <c r="HPQ12"/>
      <c r="HPR12"/>
      <c r="HPS12"/>
      <c r="HPT12"/>
      <c r="HPU12"/>
      <c r="HPV12"/>
      <c r="HPW12"/>
      <c r="HPX12"/>
      <c r="HPY12"/>
      <c r="HPZ12"/>
      <c r="HQA12"/>
      <c r="HQB12"/>
      <c r="HQC12"/>
      <c r="HQD12"/>
      <c r="HQE12"/>
      <c r="HQF12"/>
      <c r="HQG12"/>
      <c r="HQH12"/>
      <c r="HQI12"/>
      <c r="HQJ12"/>
      <c r="HQK12"/>
      <c r="HQL12"/>
      <c r="HQM12"/>
      <c r="HQN12"/>
      <c r="HQO12"/>
      <c r="HQP12"/>
      <c r="HQQ12"/>
      <c r="HQR12"/>
      <c r="HQS12"/>
      <c r="HQT12"/>
      <c r="HQU12"/>
      <c r="HQV12"/>
      <c r="HQW12"/>
      <c r="HQX12"/>
      <c r="HQY12"/>
      <c r="HQZ12"/>
      <c r="HRA12"/>
      <c r="HRB12"/>
      <c r="HRC12"/>
      <c r="HRD12"/>
      <c r="HRE12"/>
      <c r="HRF12"/>
      <c r="HRG12"/>
      <c r="HRH12"/>
      <c r="HRI12"/>
      <c r="HRJ12"/>
      <c r="HRK12"/>
      <c r="HRL12"/>
      <c r="HRM12"/>
      <c r="HRN12"/>
      <c r="HRO12"/>
      <c r="HRP12"/>
      <c r="HRQ12"/>
      <c r="HRR12"/>
      <c r="HRS12"/>
      <c r="HRT12"/>
      <c r="HRU12"/>
      <c r="HRV12"/>
      <c r="HRW12"/>
      <c r="HRX12"/>
      <c r="HRY12"/>
      <c r="HRZ12"/>
      <c r="HSA12"/>
      <c r="HSB12"/>
      <c r="HSC12"/>
      <c r="HSD12"/>
      <c r="HSE12"/>
      <c r="HSF12"/>
      <c r="HSG12"/>
      <c r="HSH12"/>
      <c r="HSI12"/>
      <c r="HSJ12"/>
      <c r="HSK12"/>
      <c r="HSL12"/>
      <c r="HSM12"/>
      <c r="HSN12"/>
      <c r="HSO12"/>
      <c r="HSP12"/>
      <c r="HSQ12"/>
      <c r="HSR12"/>
      <c r="HSS12"/>
      <c r="HST12"/>
      <c r="HSU12"/>
      <c r="HSV12"/>
      <c r="HSW12"/>
      <c r="HSX12"/>
      <c r="HSY12"/>
      <c r="HSZ12"/>
      <c r="HTA12"/>
      <c r="HTB12"/>
      <c r="HTC12"/>
      <c r="HTD12"/>
      <c r="HTE12"/>
      <c r="HTF12"/>
      <c r="HTG12"/>
      <c r="HTH12"/>
      <c r="HTI12"/>
      <c r="HTJ12"/>
      <c r="HTK12"/>
      <c r="HTL12"/>
      <c r="HTM12"/>
      <c r="HTN12"/>
      <c r="HTO12"/>
      <c r="HTP12"/>
      <c r="HTQ12"/>
      <c r="HTR12"/>
      <c r="HTS12"/>
      <c r="HTT12"/>
      <c r="HTU12"/>
      <c r="HTV12"/>
      <c r="HTW12"/>
      <c r="HTX12"/>
      <c r="HTY12"/>
      <c r="HTZ12"/>
      <c r="HUA12"/>
      <c r="HUB12"/>
      <c r="HUC12"/>
      <c r="HUD12"/>
      <c r="HUE12"/>
      <c r="HUF12"/>
      <c r="HUG12"/>
      <c r="HUH12"/>
      <c r="HUI12"/>
      <c r="HUJ12"/>
      <c r="HUK12"/>
      <c r="HUL12"/>
      <c r="HUM12"/>
      <c r="HUN12"/>
      <c r="HUO12"/>
      <c r="HUP12"/>
      <c r="HUQ12"/>
      <c r="HUR12"/>
      <c r="HUS12"/>
      <c r="HUT12"/>
      <c r="HUU12"/>
      <c r="HUV12"/>
      <c r="HUW12"/>
      <c r="HUX12"/>
      <c r="HUY12"/>
      <c r="HUZ12"/>
      <c r="HVA12"/>
      <c r="HVB12"/>
      <c r="HVC12"/>
      <c r="HVD12"/>
      <c r="HVE12"/>
      <c r="HVF12"/>
      <c r="HVG12"/>
      <c r="HVH12"/>
      <c r="HVI12"/>
      <c r="HVJ12"/>
      <c r="HVK12"/>
      <c r="HVL12"/>
      <c r="HVM12"/>
      <c r="HVN12"/>
      <c r="HVO12"/>
      <c r="HVP12"/>
      <c r="HVQ12"/>
      <c r="HVR12"/>
      <c r="HVS12"/>
      <c r="HVT12"/>
      <c r="HVU12"/>
      <c r="HVV12"/>
      <c r="HVW12"/>
      <c r="HVX12"/>
      <c r="HVY12"/>
      <c r="HVZ12"/>
      <c r="HWA12"/>
      <c r="HWB12"/>
      <c r="HWC12"/>
      <c r="HWD12"/>
      <c r="HWE12"/>
      <c r="HWF12"/>
      <c r="HWG12"/>
      <c r="HWH12"/>
      <c r="HWI12"/>
      <c r="HWJ12"/>
      <c r="HWK12"/>
      <c r="HWL12"/>
      <c r="HWM12"/>
      <c r="HWN12"/>
      <c r="HWO12"/>
      <c r="HWP12"/>
      <c r="HWQ12"/>
      <c r="HWR12"/>
      <c r="HWS12"/>
      <c r="HWT12"/>
      <c r="HWU12"/>
      <c r="HWV12"/>
      <c r="HWW12"/>
      <c r="HWX12"/>
      <c r="HWY12"/>
      <c r="HWZ12"/>
      <c r="HXA12"/>
      <c r="HXB12"/>
      <c r="HXC12"/>
      <c r="HXD12"/>
      <c r="HXE12"/>
      <c r="HXF12"/>
      <c r="HXG12"/>
      <c r="HXH12"/>
      <c r="HXI12"/>
      <c r="HXJ12"/>
      <c r="HXK12"/>
      <c r="HXL12"/>
      <c r="HXM12"/>
      <c r="HXN12"/>
      <c r="HXO12"/>
      <c r="HXP12"/>
      <c r="HXQ12"/>
      <c r="HXR12"/>
      <c r="HXS12"/>
      <c r="HXT12"/>
      <c r="HXU12"/>
      <c r="HXV12"/>
      <c r="HXW12"/>
      <c r="HXX12"/>
      <c r="HXY12"/>
      <c r="HXZ12"/>
      <c r="HYA12"/>
      <c r="HYB12"/>
      <c r="HYC12"/>
      <c r="HYD12"/>
      <c r="HYE12"/>
      <c r="HYF12"/>
      <c r="HYG12"/>
      <c r="HYH12"/>
      <c r="HYI12"/>
      <c r="HYJ12"/>
      <c r="HYK12"/>
      <c r="HYL12"/>
      <c r="HYM12"/>
      <c r="HYN12"/>
      <c r="HYO12"/>
      <c r="HYP12"/>
      <c r="HYQ12"/>
      <c r="HYR12"/>
      <c r="HYS12"/>
      <c r="HYT12"/>
      <c r="HYU12"/>
      <c r="HYV12"/>
      <c r="HYW12"/>
      <c r="HYX12"/>
      <c r="HYY12"/>
      <c r="HYZ12"/>
      <c r="HZA12"/>
      <c r="HZB12"/>
      <c r="HZC12"/>
      <c r="HZD12"/>
      <c r="HZE12"/>
      <c r="HZF12"/>
      <c r="HZG12"/>
      <c r="HZH12"/>
      <c r="HZI12"/>
      <c r="HZJ12"/>
      <c r="HZK12"/>
      <c r="HZL12"/>
      <c r="HZM12"/>
      <c r="HZN12"/>
      <c r="HZO12"/>
      <c r="HZP12"/>
      <c r="HZQ12"/>
      <c r="HZR12"/>
      <c r="HZS12"/>
      <c r="HZT12"/>
      <c r="HZU12"/>
      <c r="HZV12"/>
      <c r="HZW12"/>
      <c r="HZX12"/>
      <c r="HZY12"/>
      <c r="HZZ12"/>
      <c r="IAA12"/>
      <c r="IAB12"/>
      <c r="IAC12"/>
      <c r="IAD12"/>
      <c r="IAE12"/>
      <c r="IAF12"/>
      <c r="IAG12"/>
      <c r="IAH12"/>
      <c r="IAI12"/>
      <c r="IAJ12"/>
      <c r="IAK12"/>
      <c r="IAL12"/>
      <c r="IAM12"/>
      <c r="IAN12"/>
      <c r="IAO12"/>
      <c r="IAP12"/>
      <c r="IAQ12"/>
      <c r="IAR12"/>
      <c r="IAS12"/>
      <c r="IAT12"/>
      <c r="IAU12"/>
      <c r="IAV12"/>
      <c r="IAW12"/>
      <c r="IAX12"/>
      <c r="IAY12"/>
      <c r="IAZ12"/>
      <c r="IBA12"/>
      <c r="IBB12"/>
      <c r="IBC12"/>
      <c r="IBD12"/>
      <c r="IBE12"/>
      <c r="IBF12"/>
      <c r="IBG12"/>
      <c r="IBH12"/>
      <c r="IBI12"/>
      <c r="IBJ12"/>
      <c r="IBK12"/>
      <c r="IBL12"/>
      <c r="IBM12"/>
      <c r="IBN12"/>
      <c r="IBO12"/>
      <c r="IBP12"/>
      <c r="IBQ12"/>
      <c r="IBR12"/>
      <c r="IBS12"/>
      <c r="IBT12"/>
      <c r="IBU12"/>
      <c r="IBV12"/>
      <c r="IBW12"/>
      <c r="IBX12"/>
      <c r="IBY12"/>
      <c r="IBZ12"/>
      <c r="ICA12"/>
      <c r="ICB12"/>
      <c r="ICC12"/>
      <c r="ICD12"/>
      <c r="ICE12"/>
      <c r="ICF12"/>
      <c r="ICG12"/>
      <c r="ICH12"/>
      <c r="ICI12"/>
      <c r="ICJ12"/>
      <c r="ICK12"/>
      <c r="ICL12"/>
      <c r="ICM12"/>
      <c r="ICN12"/>
      <c r="ICO12"/>
      <c r="ICP12"/>
      <c r="ICQ12"/>
      <c r="ICR12"/>
      <c r="ICS12"/>
      <c r="ICT12"/>
      <c r="ICU12"/>
      <c r="ICV12"/>
      <c r="ICW12"/>
      <c r="ICX12"/>
      <c r="ICY12"/>
      <c r="ICZ12"/>
      <c r="IDA12"/>
      <c r="IDB12"/>
      <c r="IDC12"/>
      <c r="IDD12"/>
      <c r="IDE12"/>
      <c r="IDF12"/>
      <c r="IDG12"/>
      <c r="IDH12"/>
      <c r="IDI12"/>
      <c r="IDJ12"/>
      <c r="IDK12"/>
      <c r="IDL12"/>
      <c r="IDM12"/>
      <c r="IDN12"/>
      <c r="IDO12"/>
      <c r="IDP12"/>
      <c r="IDQ12"/>
      <c r="IDR12"/>
      <c r="IDS12"/>
      <c r="IDT12"/>
      <c r="IDU12"/>
      <c r="IDV12"/>
      <c r="IDW12"/>
      <c r="IDX12"/>
      <c r="IDY12"/>
      <c r="IDZ12"/>
      <c r="IEA12"/>
      <c r="IEB12"/>
      <c r="IEC12"/>
      <c r="IED12"/>
      <c r="IEE12"/>
      <c r="IEF12"/>
      <c r="IEG12"/>
      <c r="IEH12"/>
      <c r="IEI12"/>
      <c r="IEJ12"/>
      <c r="IEK12"/>
      <c r="IEL12"/>
      <c r="IEM12"/>
      <c r="IEN12"/>
      <c r="IEO12"/>
      <c r="IEP12"/>
      <c r="IEQ12"/>
      <c r="IER12"/>
      <c r="IES12"/>
      <c r="IET12"/>
      <c r="IEU12"/>
      <c r="IEV12"/>
      <c r="IEW12"/>
      <c r="IEX12"/>
      <c r="IEY12"/>
      <c r="IEZ12"/>
      <c r="IFA12"/>
      <c r="IFB12"/>
      <c r="IFC12"/>
      <c r="IFD12"/>
      <c r="IFE12"/>
      <c r="IFF12"/>
      <c r="IFG12"/>
      <c r="IFH12"/>
      <c r="IFI12"/>
      <c r="IFJ12"/>
      <c r="IFK12"/>
      <c r="IFL12"/>
      <c r="IFM12"/>
      <c r="IFN12"/>
      <c r="IFO12"/>
      <c r="IFP12"/>
      <c r="IFQ12"/>
      <c r="IFR12"/>
      <c r="IFS12"/>
      <c r="IFT12"/>
      <c r="IFU12"/>
      <c r="IFV12"/>
      <c r="IFW12"/>
      <c r="IFX12"/>
      <c r="IFY12"/>
      <c r="IFZ12"/>
      <c r="IGA12"/>
      <c r="IGB12"/>
      <c r="IGC12"/>
      <c r="IGD12"/>
      <c r="IGE12"/>
      <c r="IGF12"/>
      <c r="IGG12"/>
      <c r="IGH12"/>
      <c r="IGI12"/>
      <c r="IGJ12"/>
      <c r="IGK12"/>
      <c r="IGL12"/>
      <c r="IGM12"/>
      <c r="IGN12"/>
      <c r="IGO12"/>
      <c r="IGP12"/>
      <c r="IGQ12"/>
      <c r="IGR12"/>
      <c r="IGS12"/>
      <c r="IGT12"/>
      <c r="IGU12"/>
      <c r="IGV12"/>
      <c r="IGW12"/>
      <c r="IGX12"/>
      <c r="IGY12"/>
      <c r="IGZ12"/>
      <c r="IHA12"/>
      <c r="IHB12"/>
      <c r="IHC12"/>
      <c r="IHD12"/>
      <c r="IHE12"/>
      <c r="IHF12"/>
      <c r="IHG12"/>
      <c r="IHH12"/>
      <c r="IHI12"/>
      <c r="IHJ12"/>
      <c r="IHK12"/>
      <c r="IHL12"/>
      <c r="IHM12"/>
      <c r="IHN12"/>
      <c r="IHO12"/>
      <c r="IHP12"/>
      <c r="IHQ12"/>
      <c r="IHR12"/>
      <c r="IHS12"/>
      <c r="IHT12"/>
      <c r="IHU12"/>
      <c r="IHV12"/>
      <c r="IHW12"/>
      <c r="IHX12"/>
      <c r="IHY12"/>
      <c r="IHZ12"/>
      <c r="IIA12"/>
      <c r="IIB12"/>
      <c r="IIC12"/>
      <c r="IID12"/>
      <c r="IIE12"/>
      <c r="IIF12"/>
      <c r="IIG12"/>
      <c r="IIH12"/>
      <c r="III12"/>
      <c r="IIJ12"/>
      <c r="IIK12"/>
      <c r="IIL12"/>
      <c r="IIM12"/>
      <c r="IIN12"/>
      <c r="IIO12"/>
      <c r="IIP12"/>
      <c r="IIQ12"/>
      <c r="IIR12"/>
      <c r="IIS12"/>
      <c r="IIT12"/>
      <c r="IIU12"/>
      <c r="IIV12"/>
      <c r="IIW12"/>
      <c r="IIX12"/>
      <c r="IIY12"/>
      <c r="IIZ12"/>
      <c r="IJA12"/>
      <c r="IJB12"/>
      <c r="IJC12"/>
      <c r="IJD12"/>
      <c r="IJE12"/>
      <c r="IJF12"/>
      <c r="IJG12"/>
      <c r="IJH12"/>
      <c r="IJI12"/>
      <c r="IJJ12"/>
      <c r="IJK12"/>
      <c r="IJL12"/>
      <c r="IJM12"/>
      <c r="IJN12"/>
      <c r="IJO12"/>
      <c r="IJP12"/>
      <c r="IJQ12"/>
      <c r="IJR12"/>
      <c r="IJS12"/>
      <c r="IJT12"/>
      <c r="IJU12"/>
      <c r="IJV12"/>
      <c r="IJW12"/>
      <c r="IJX12"/>
      <c r="IJY12"/>
      <c r="IJZ12"/>
      <c r="IKA12"/>
      <c r="IKB12"/>
      <c r="IKC12"/>
      <c r="IKD12"/>
      <c r="IKE12"/>
      <c r="IKF12"/>
      <c r="IKG12"/>
      <c r="IKH12"/>
      <c r="IKI12"/>
      <c r="IKJ12"/>
      <c r="IKK12"/>
      <c r="IKL12"/>
      <c r="IKM12"/>
      <c r="IKN12"/>
      <c r="IKO12"/>
      <c r="IKP12"/>
      <c r="IKQ12"/>
      <c r="IKR12"/>
      <c r="IKS12"/>
      <c r="IKT12"/>
      <c r="IKU12"/>
      <c r="IKV12"/>
      <c r="IKW12"/>
      <c r="IKX12"/>
      <c r="IKY12"/>
      <c r="IKZ12"/>
      <c r="ILA12"/>
      <c r="ILB12"/>
      <c r="ILC12"/>
      <c r="ILD12"/>
      <c r="ILE12"/>
      <c r="ILF12"/>
      <c r="ILG12"/>
      <c r="ILH12"/>
      <c r="ILI12"/>
      <c r="ILJ12"/>
      <c r="ILK12"/>
      <c r="ILL12"/>
      <c r="ILM12"/>
      <c r="ILN12"/>
      <c r="ILO12"/>
      <c r="ILP12"/>
      <c r="ILQ12"/>
      <c r="ILR12"/>
      <c r="ILS12"/>
      <c r="ILT12"/>
      <c r="ILU12"/>
      <c r="ILV12"/>
      <c r="ILW12"/>
      <c r="ILX12"/>
      <c r="ILY12"/>
      <c r="ILZ12"/>
      <c r="IMA12"/>
      <c r="IMB12"/>
      <c r="IMC12"/>
      <c r="IMD12"/>
      <c r="IME12"/>
      <c r="IMF12"/>
      <c r="IMG12"/>
      <c r="IMH12"/>
      <c r="IMI12"/>
      <c r="IMJ12"/>
      <c r="IMK12"/>
      <c r="IML12"/>
      <c r="IMM12"/>
      <c r="IMN12"/>
      <c r="IMO12"/>
      <c r="IMP12"/>
      <c r="IMQ12"/>
      <c r="IMR12"/>
      <c r="IMS12"/>
      <c r="IMT12"/>
      <c r="IMU12"/>
      <c r="IMV12"/>
      <c r="IMW12"/>
      <c r="IMX12"/>
      <c r="IMY12"/>
      <c r="IMZ12"/>
      <c r="INA12"/>
      <c r="INB12"/>
      <c r="INC12"/>
      <c r="IND12"/>
      <c r="INE12"/>
      <c r="INF12"/>
      <c r="ING12"/>
      <c r="INH12"/>
      <c r="INI12"/>
      <c r="INJ12"/>
      <c r="INK12"/>
      <c r="INL12"/>
      <c r="INM12"/>
      <c r="INN12"/>
      <c r="INO12"/>
      <c r="INP12"/>
      <c r="INQ12"/>
      <c r="INR12"/>
      <c r="INS12"/>
      <c r="INT12"/>
      <c r="INU12"/>
      <c r="INV12"/>
      <c r="INW12"/>
      <c r="INX12"/>
      <c r="INY12"/>
      <c r="INZ12"/>
      <c r="IOA12"/>
      <c r="IOB12"/>
      <c r="IOC12"/>
      <c r="IOD12"/>
      <c r="IOE12"/>
      <c r="IOF12"/>
      <c r="IOG12"/>
      <c r="IOH12"/>
      <c r="IOI12"/>
      <c r="IOJ12"/>
      <c r="IOK12"/>
      <c r="IOL12"/>
      <c r="IOM12"/>
      <c r="ION12"/>
      <c r="IOO12"/>
      <c r="IOP12"/>
      <c r="IOQ12"/>
      <c r="IOR12"/>
      <c r="IOS12"/>
      <c r="IOT12"/>
      <c r="IOU12"/>
      <c r="IOV12"/>
      <c r="IOW12"/>
      <c r="IOX12"/>
      <c r="IOY12"/>
      <c r="IOZ12"/>
      <c r="IPA12"/>
      <c r="IPB12"/>
      <c r="IPC12"/>
      <c r="IPD12"/>
      <c r="IPE12"/>
      <c r="IPF12"/>
      <c r="IPG12"/>
      <c r="IPH12"/>
      <c r="IPI12"/>
      <c r="IPJ12"/>
      <c r="IPK12"/>
      <c r="IPL12"/>
      <c r="IPM12"/>
      <c r="IPN12"/>
      <c r="IPO12"/>
      <c r="IPP12"/>
      <c r="IPQ12"/>
      <c r="IPR12"/>
      <c r="IPS12"/>
      <c r="IPT12"/>
      <c r="IPU12"/>
      <c r="IPV12"/>
      <c r="IPW12"/>
      <c r="IPX12"/>
      <c r="IPY12"/>
      <c r="IPZ12"/>
      <c r="IQA12"/>
      <c r="IQB12"/>
      <c r="IQC12"/>
      <c r="IQD12"/>
      <c r="IQE12"/>
      <c r="IQF12"/>
      <c r="IQG12"/>
      <c r="IQH12"/>
      <c r="IQI12"/>
      <c r="IQJ12"/>
      <c r="IQK12"/>
      <c r="IQL12"/>
      <c r="IQM12"/>
      <c r="IQN12"/>
      <c r="IQO12"/>
      <c r="IQP12"/>
      <c r="IQQ12"/>
      <c r="IQR12"/>
      <c r="IQS12"/>
      <c r="IQT12"/>
      <c r="IQU12"/>
      <c r="IQV12"/>
      <c r="IQW12"/>
      <c r="IQX12"/>
      <c r="IQY12"/>
      <c r="IQZ12"/>
      <c r="IRA12"/>
      <c r="IRB12"/>
      <c r="IRC12"/>
      <c r="IRD12"/>
      <c r="IRE12"/>
      <c r="IRF12"/>
      <c r="IRG12"/>
      <c r="IRH12"/>
      <c r="IRI12"/>
      <c r="IRJ12"/>
      <c r="IRK12"/>
      <c r="IRL12"/>
      <c r="IRM12"/>
      <c r="IRN12"/>
      <c r="IRO12"/>
      <c r="IRP12"/>
      <c r="IRQ12"/>
      <c r="IRR12"/>
      <c r="IRS12"/>
      <c r="IRT12"/>
      <c r="IRU12"/>
      <c r="IRV12"/>
      <c r="IRW12"/>
      <c r="IRX12"/>
      <c r="IRY12"/>
      <c r="IRZ12"/>
      <c r="ISA12"/>
      <c r="ISB12"/>
      <c r="ISC12"/>
      <c r="ISD12"/>
      <c r="ISE12"/>
      <c r="ISF12"/>
      <c r="ISG12"/>
      <c r="ISH12"/>
      <c r="ISI12"/>
      <c r="ISJ12"/>
      <c r="ISK12"/>
      <c r="ISL12"/>
      <c r="ISM12"/>
      <c r="ISN12"/>
      <c r="ISO12"/>
      <c r="ISP12"/>
      <c r="ISQ12"/>
      <c r="ISR12"/>
      <c r="ISS12"/>
      <c r="IST12"/>
      <c r="ISU12"/>
      <c r="ISV12"/>
      <c r="ISW12"/>
      <c r="ISX12"/>
      <c r="ISY12"/>
      <c r="ISZ12"/>
      <c r="ITA12"/>
      <c r="ITB12"/>
      <c r="ITC12"/>
      <c r="ITD12"/>
      <c r="ITE12"/>
      <c r="ITF12"/>
      <c r="ITG12"/>
      <c r="ITH12"/>
      <c r="ITI12"/>
      <c r="ITJ12"/>
      <c r="ITK12"/>
      <c r="ITL12"/>
      <c r="ITM12"/>
      <c r="ITN12"/>
      <c r="ITO12"/>
      <c r="ITP12"/>
      <c r="ITQ12"/>
      <c r="ITR12"/>
      <c r="ITS12"/>
      <c r="ITT12"/>
      <c r="ITU12"/>
      <c r="ITV12"/>
      <c r="ITW12"/>
      <c r="ITX12"/>
      <c r="ITY12"/>
      <c r="ITZ12"/>
      <c r="IUA12"/>
      <c r="IUB12"/>
      <c r="IUC12"/>
      <c r="IUD12"/>
      <c r="IUE12"/>
      <c r="IUF12"/>
      <c r="IUG12"/>
      <c r="IUH12"/>
      <c r="IUI12"/>
      <c r="IUJ12"/>
      <c r="IUK12"/>
      <c r="IUL12"/>
      <c r="IUM12"/>
      <c r="IUN12"/>
      <c r="IUO12"/>
      <c r="IUP12"/>
      <c r="IUQ12"/>
      <c r="IUR12"/>
      <c r="IUS12"/>
      <c r="IUT12"/>
      <c r="IUU12"/>
      <c r="IUV12"/>
      <c r="IUW12"/>
      <c r="IUX12"/>
      <c r="IUY12"/>
      <c r="IUZ12"/>
      <c r="IVA12"/>
      <c r="IVB12"/>
      <c r="IVC12"/>
      <c r="IVD12"/>
      <c r="IVE12"/>
      <c r="IVF12"/>
      <c r="IVG12"/>
      <c r="IVH12"/>
      <c r="IVI12"/>
      <c r="IVJ12"/>
      <c r="IVK12"/>
      <c r="IVL12"/>
      <c r="IVM12"/>
      <c r="IVN12"/>
      <c r="IVO12"/>
      <c r="IVP12"/>
      <c r="IVQ12"/>
      <c r="IVR12"/>
      <c r="IVS12"/>
      <c r="IVT12"/>
      <c r="IVU12"/>
      <c r="IVV12"/>
      <c r="IVW12"/>
      <c r="IVX12"/>
      <c r="IVY12"/>
      <c r="IVZ12"/>
      <c r="IWA12"/>
      <c r="IWB12"/>
      <c r="IWC12"/>
      <c r="IWD12"/>
      <c r="IWE12"/>
      <c r="IWF12"/>
      <c r="IWG12"/>
      <c r="IWH12"/>
      <c r="IWI12"/>
      <c r="IWJ12"/>
      <c r="IWK12"/>
      <c r="IWL12"/>
      <c r="IWM12"/>
      <c r="IWN12"/>
      <c r="IWO12"/>
      <c r="IWP12"/>
      <c r="IWQ12"/>
      <c r="IWR12"/>
      <c r="IWS12"/>
      <c r="IWT12"/>
      <c r="IWU12"/>
      <c r="IWV12"/>
      <c r="IWW12"/>
      <c r="IWX12"/>
      <c r="IWY12"/>
      <c r="IWZ12"/>
      <c r="IXA12"/>
      <c r="IXB12"/>
      <c r="IXC12"/>
      <c r="IXD12"/>
      <c r="IXE12"/>
      <c r="IXF12"/>
      <c r="IXG12"/>
      <c r="IXH12"/>
      <c r="IXI12"/>
      <c r="IXJ12"/>
      <c r="IXK12"/>
      <c r="IXL12"/>
      <c r="IXM12"/>
      <c r="IXN12"/>
      <c r="IXO12"/>
      <c r="IXP12"/>
      <c r="IXQ12"/>
      <c r="IXR12"/>
      <c r="IXS12"/>
      <c r="IXT12"/>
      <c r="IXU12"/>
      <c r="IXV12"/>
      <c r="IXW12"/>
      <c r="IXX12"/>
      <c r="IXY12"/>
      <c r="IXZ12"/>
      <c r="IYA12"/>
      <c r="IYB12"/>
      <c r="IYC12"/>
      <c r="IYD12"/>
      <c r="IYE12"/>
      <c r="IYF12"/>
      <c r="IYG12"/>
      <c r="IYH12"/>
      <c r="IYI12"/>
      <c r="IYJ12"/>
      <c r="IYK12"/>
      <c r="IYL12"/>
      <c r="IYM12"/>
      <c r="IYN12"/>
      <c r="IYO12"/>
      <c r="IYP12"/>
      <c r="IYQ12"/>
      <c r="IYR12"/>
      <c r="IYS12"/>
      <c r="IYT12"/>
      <c r="IYU12"/>
      <c r="IYV12"/>
      <c r="IYW12"/>
      <c r="IYX12"/>
      <c r="IYY12"/>
      <c r="IYZ12"/>
      <c r="IZA12"/>
      <c r="IZB12"/>
      <c r="IZC12"/>
      <c r="IZD12"/>
      <c r="IZE12"/>
      <c r="IZF12"/>
      <c r="IZG12"/>
      <c r="IZH12"/>
      <c r="IZI12"/>
      <c r="IZJ12"/>
      <c r="IZK12"/>
      <c r="IZL12"/>
      <c r="IZM12"/>
      <c r="IZN12"/>
      <c r="IZO12"/>
      <c r="IZP12"/>
      <c r="IZQ12"/>
      <c r="IZR12"/>
      <c r="IZS12"/>
      <c r="IZT12"/>
      <c r="IZU12"/>
      <c r="IZV12"/>
      <c r="IZW12"/>
      <c r="IZX12"/>
      <c r="IZY12"/>
      <c r="IZZ12"/>
      <c r="JAA12"/>
      <c r="JAB12"/>
      <c r="JAC12"/>
      <c r="JAD12"/>
      <c r="JAE12"/>
      <c r="JAF12"/>
      <c r="JAG12"/>
      <c r="JAH12"/>
      <c r="JAI12"/>
      <c r="JAJ12"/>
      <c r="JAK12"/>
      <c r="JAL12"/>
      <c r="JAM12"/>
      <c r="JAN12"/>
      <c r="JAO12"/>
      <c r="JAP12"/>
      <c r="JAQ12"/>
      <c r="JAR12"/>
      <c r="JAS12"/>
      <c r="JAT12"/>
      <c r="JAU12"/>
      <c r="JAV12"/>
      <c r="JAW12"/>
      <c r="JAX12"/>
      <c r="JAY12"/>
      <c r="JAZ12"/>
      <c r="JBA12"/>
      <c r="JBB12"/>
      <c r="JBC12"/>
      <c r="JBD12"/>
      <c r="JBE12"/>
      <c r="JBF12"/>
      <c r="JBG12"/>
      <c r="JBH12"/>
      <c r="JBI12"/>
      <c r="JBJ12"/>
      <c r="JBK12"/>
      <c r="JBL12"/>
      <c r="JBM12"/>
      <c r="JBN12"/>
      <c r="JBO12"/>
      <c r="JBP12"/>
      <c r="JBQ12"/>
      <c r="JBR12"/>
      <c r="JBS12"/>
      <c r="JBT12"/>
      <c r="JBU12"/>
      <c r="JBV12"/>
      <c r="JBW12"/>
      <c r="JBX12"/>
      <c r="JBY12"/>
      <c r="JBZ12"/>
      <c r="JCA12"/>
      <c r="JCB12"/>
      <c r="JCC12"/>
      <c r="JCD12"/>
      <c r="JCE12"/>
      <c r="JCF12"/>
      <c r="JCG12"/>
      <c r="JCH12"/>
      <c r="JCI12"/>
      <c r="JCJ12"/>
      <c r="JCK12"/>
      <c r="JCL12"/>
      <c r="JCM12"/>
      <c r="JCN12"/>
      <c r="JCO12"/>
      <c r="JCP12"/>
      <c r="JCQ12"/>
      <c r="JCR12"/>
      <c r="JCS12"/>
      <c r="JCT12"/>
      <c r="JCU12"/>
      <c r="JCV12"/>
      <c r="JCW12"/>
      <c r="JCX12"/>
      <c r="JCY12"/>
      <c r="JCZ12"/>
      <c r="JDA12"/>
      <c r="JDB12"/>
      <c r="JDC12"/>
      <c r="JDD12"/>
      <c r="JDE12"/>
      <c r="JDF12"/>
      <c r="JDG12"/>
      <c r="JDH12"/>
      <c r="JDI12"/>
      <c r="JDJ12"/>
      <c r="JDK12"/>
      <c r="JDL12"/>
      <c r="JDM12"/>
      <c r="JDN12"/>
      <c r="JDO12"/>
      <c r="JDP12"/>
      <c r="JDQ12"/>
      <c r="JDR12"/>
      <c r="JDS12"/>
      <c r="JDT12"/>
      <c r="JDU12"/>
      <c r="JDV12"/>
      <c r="JDW12"/>
      <c r="JDX12"/>
      <c r="JDY12"/>
      <c r="JDZ12"/>
      <c r="JEA12"/>
      <c r="JEB12"/>
      <c r="JEC12"/>
      <c r="JED12"/>
      <c r="JEE12"/>
      <c r="JEF12"/>
      <c r="JEG12"/>
      <c r="JEH12"/>
      <c r="JEI12"/>
      <c r="JEJ12"/>
      <c r="JEK12"/>
      <c r="JEL12"/>
      <c r="JEM12"/>
      <c r="JEN12"/>
      <c r="JEO12"/>
      <c r="JEP12"/>
      <c r="JEQ12"/>
      <c r="JER12"/>
      <c r="JES12"/>
      <c r="JET12"/>
      <c r="JEU12"/>
      <c r="JEV12"/>
      <c r="JEW12"/>
      <c r="JEX12"/>
      <c r="JEY12"/>
      <c r="JEZ12"/>
      <c r="JFA12"/>
      <c r="JFB12"/>
      <c r="JFC12"/>
      <c r="JFD12"/>
      <c r="JFE12"/>
      <c r="JFF12"/>
      <c r="JFG12"/>
      <c r="JFH12"/>
      <c r="JFI12"/>
      <c r="JFJ12"/>
      <c r="JFK12"/>
      <c r="JFL12"/>
      <c r="JFM12"/>
      <c r="JFN12"/>
      <c r="JFO12"/>
      <c r="JFP12"/>
      <c r="JFQ12"/>
      <c r="JFR12"/>
      <c r="JFS12"/>
      <c r="JFT12"/>
      <c r="JFU12"/>
      <c r="JFV12"/>
      <c r="JFW12"/>
      <c r="JFX12"/>
      <c r="JFY12"/>
      <c r="JFZ12"/>
      <c r="JGA12"/>
      <c r="JGB12"/>
      <c r="JGC12"/>
      <c r="JGD12"/>
      <c r="JGE12"/>
      <c r="JGF12"/>
      <c r="JGG12"/>
      <c r="JGH12"/>
      <c r="JGI12"/>
      <c r="JGJ12"/>
      <c r="JGK12"/>
      <c r="JGL12"/>
      <c r="JGM12"/>
      <c r="JGN12"/>
      <c r="JGO12"/>
      <c r="JGP12"/>
      <c r="JGQ12"/>
      <c r="JGR12"/>
      <c r="JGS12"/>
      <c r="JGT12"/>
      <c r="JGU12"/>
      <c r="JGV12"/>
      <c r="JGW12"/>
      <c r="JGX12"/>
      <c r="JGY12"/>
      <c r="JGZ12"/>
      <c r="JHA12"/>
      <c r="JHB12"/>
      <c r="JHC12"/>
      <c r="JHD12"/>
      <c r="JHE12"/>
      <c r="JHF12"/>
      <c r="JHG12"/>
      <c r="JHH12"/>
      <c r="JHI12"/>
      <c r="JHJ12"/>
      <c r="JHK12"/>
      <c r="JHL12"/>
      <c r="JHM12"/>
      <c r="JHN12"/>
      <c r="JHO12"/>
      <c r="JHP12"/>
      <c r="JHQ12"/>
      <c r="JHR12"/>
      <c r="JHS12"/>
      <c r="JHT12"/>
      <c r="JHU12"/>
      <c r="JHV12"/>
      <c r="JHW12"/>
      <c r="JHX12"/>
      <c r="JHY12"/>
      <c r="JHZ12"/>
      <c r="JIA12"/>
      <c r="JIB12"/>
      <c r="JIC12"/>
      <c r="JID12"/>
      <c r="JIE12"/>
      <c r="JIF12"/>
      <c r="JIG12"/>
      <c r="JIH12"/>
      <c r="JII12"/>
      <c r="JIJ12"/>
      <c r="JIK12"/>
      <c r="JIL12"/>
      <c r="JIM12"/>
      <c r="JIN12"/>
      <c r="JIO12"/>
      <c r="JIP12"/>
      <c r="JIQ12"/>
      <c r="JIR12"/>
      <c r="JIS12"/>
      <c r="JIT12"/>
      <c r="JIU12"/>
      <c r="JIV12"/>
      <c r="JIW12"/>
      <c r="JIX12"/>
      <c r="JIY12"/>
      <c r="JIZ12"/>
      <c r="JJA12"/>
      <c r="JJB12"/>
      <c r="JJC12"/>
      <c r="JJD12"/>
      <c r="JJE12"/>
      <c r="JJF12"/>
      <c r="JJG12"/>
      <c r="JJH12"/>
      <c r="JJI12"/>
      <c r="JJJ12"/>
      <c r="JJK12"/>
      <c r="JJL12"/>
      <c r="JJM12"/>
      <c r="JJN12"/>
      <c r="JJO12"/>
      <c r="JJP12"/>
      <c r="JJQ12"/>
      <c r="JJR12"/>
      <c r="JJS12"/>
      <c r="JJT12"/>
      <c r="JJU12"/>
      <c r="JJV12"/>
      <c r="JJW12"/>
      <c r="JJX12"/>
      <c r="JJY12"/>
      <c r="JJZ12"/>
      <c r="JKA12"/>
      <c r="JKB12"/>
      <c r="JKC12"/>
      <c r="JKD12"/>
      <c r="JKE12"/>
      <c r="JKF12"/>
      <c r="JKG12"/>
      <c r="JKH12"/>
      <c r="JKI12"/>
      <c r="JKJ12"/>
      <c r="JKK12"/>
      <c r="JKL12"/>
      <c r="JKM12"/>
      <c r="JKN12"/>
      <c r="JKO12"/>
      <c r="JKP12"/>
      <c r="JKQ12"/>
      <c r="JKR12"/>
      <c r="JKS12"/>
      <c r="JKT12"/>
      <c r="JKU12"/>
      <c r="JKV12"/>
      <c r="JKW12"/>
      <c r="JKX12"/>
      <c r="JKY12"/>
      <c r="JKZ12"/>
      <c r="JLA12"/>
      <c r="JLB12"/>
      <c r="JLC12"/>
      <c r="JLD12"/>
      <c r="JLE12"/>
      <c r="JLF12"/>
      <c r="JLG12"/>
      <c r="JLH12"/>
      <c r="JLI12"/>
      <c r="JLJ12"/>
      <c r="JLK12"/>
      <c r="JLL12"/>
      <c r="JLM12"/>
      <c r="JLN12"/>
      <c r="JLO12"/>
      <c r="JLP12"/>
      <c r="JLQ12"/>
      <c r="JLR12"/>
      <c r="JLS12"/>
      <c r="JLT12"/>
      <c r="JLU12"/>
      <c r="JLV12"/>
      <c r="JLW12"/>
      <c r="JLX12"/>
      <c r="JLY12"/>
      <c r="JLZ12"/>
      <c r="JMA12"/>
      <c r="JMB12"/>
      <c r="JMC12"/>
      <c r="JMD12"/>
      <c r="JME12"/>
      <c r="JMF12"/>
      <c r="JMG12"/>
      <c r="JMH12"/>
      <c r="JMI12"/>
      <c r="JMJ12"/>
      <c r="JMK12"/>
      <c r="JML12"/>
      <c r="JMM12"/>
      <c r="JMN12"/>
      <c r="JMO12"/>
      <c r="JMP12"/>
      <c r="JMQ12"/>
      <c r="JMR12"/>
      <c r="JMS12"/>
      <c r="JMT12"/>
      <c r="JMU12"/>
      <c r="JMV12"/>
      <c r="JMW12"/>
      <c r="JMX12"/>
      <c r="JMY12"/>
      <c r="JMZ12"/>
      <c r="JNA12"/>
      <c r="JNB12"/>
      <c r="JNC12"/>
      <c r="JND12"/>
      <c r="JNE12"/>
      <c r="JNF12"/>
      <c r="JNG12"/>
      <c r="JNH12"/>
      <c r="JNI12"/>
      <c r="JNJ12"/>
      <c r="JNK12"/>
      <c r="JNL12"/>
      <c r="JNM12"/>
      <c r="JNN12"/>
      <c r="JNO12"/>
      <c r="JNP12"/>
      <c r="JNQ12"/>
      <c r="JNR12"/>
      <c r="JNS12"/>
      <c r="JNT12"/>
      <c r="JNU12"/>
      <c r="JNV12"/>
      <c r="JNW12"/>
      <c r="JNX12"/>
      <c r="JNY12"/>
      <c r="JNZ12"/>
      <c r="JOA12"/>
      <c r="JOB12"/>
      <c r="JOC12"/>
      <c r="JOD12"/>
      <c r="JOE12"/>
      <c r="JOF12"/>
      <c r="JOG12"/>
      <c r="JOH12"/>
      <c r="JOI12"/>
      <c r="JOJ12"/>
      <c r="JOK12"/>
      <c r="JOL12"/>
      <c r="JOM12"/>
      <c r="JON12"/>
      <c r="JOO12"/>
      <c r="JOP12"/>
      <c r="JOQ12"/>
      <c r="JOR12"/>
      <c r="JOS12"/>
      <c r="JOT12"/>
      <c r="JOU12"/>
      <c r="JOV12"/>
      <c r="JOW12"/>
      <c r="JOX12"/>
      <c r="JOY12"/>
      <c r="JOZ12"/>
      <c r="JPA12"/>
      <c r="JPB12"/>
      <c r="JPC12"/>
      <c r="JPD12"/>
      <c r="JPE12"/>
      <c r="JPF12"/>
      <c r="JPG12"/>
      <c r="JPH12"/>
      <c r="JPI12"/>
      <c r="JPJ12"/>
      <c r="JPK12"/>
      <c r="JPL12"/>
      <c r="JPM12"/>
      <c r="JPN12"/>
      <c r="JPO12"/>
      <c r="JPP12"/>
      <c r="JPQ12"/>
      <c r="JPR12"/>
      <c r="JPS12"/>
      <c r="JPT12"/>
      <c r="JPU12"/>
      <c r="JPV12"/>
      <c r="JPW12"/>
      <c r="JPX12"/>
      <c r="JPY12"/>
      <c r="JPZ12"/>
      <c r="JQA12"/>
      <c r="JQB12"/>
      <c r="JQC12"/>
      <c r="JQD12"/>
      <c r="JQE12"/>
      <c r="JQF12"/>
      <c r="JQG12"/>
      <c r="JQH12"/>
      <c r="JQI12"/>
      <c r="JQJ12"/>
      <c r="JQK12"/>
      <c r="JQL12"/>
      <c r="JQM12"/>
      <c r="JQN12"/>
      <c r="JQO12"/>
      <c r="JQP12"/>
      <c r="JQQ12"/>
      <c r="JQR12"/>
      <c r="JQS12"/>
      <c r="JQT12"/>
      <c r="JQU12"/>
      <c r="JQV12"/>
      <c r="JQW12"/>
      <c r="JQX12"/>
      <c r="JQY12"/>
      <c r="JQZ12"/>
      <c r="JRA12"/>
      <c r="JRB12"/>
      <c r="JRC12"/>
      <c r="JRD12"/>
      <c r="JRE12"/>
      <c r="JRF12"/>
      <c r="JRG12"/>
      <c r="JRH12"/>
      <c r="JRI12"/>
      <c r="JRJ12"/>
      <c r="JRK12"/>
      <c r="JRL12"/>
      <c r="JRM12"/>
      <c r="JRN12"/>
      <c r="JRO12"/>
      <c r="JRP12"/>
      <c r="JRQ12"/>
      <c r="JRR12"/>
      <c r="JRS12"/>
      <c r="JRT12"/>
      <c r="JRU12"/>
      <c r="JRV12"/>
      <c r="JRW12"/>
      <c r="JRX12"/>
      <c r="JRY12"/>
      <c r="JRZ12"/>
      <c r="JSA12"/>
      <c r="JSB12"/>
      <c r="JSC12"/>
      <c r="JSD12"/>
      <c r="JSE12"/>
      <c r="JSF12"/>
      <c r="JSG12"/>
      <c r="JSH12"/>
      <c r="JSI12"/>
      <c r="JSJ12"/>
      <c r="JSK12"/>
      <c r="JSL12"/>
      <c r="JSM12"/>
      <c r="JSN12"/>
      <c r="JSO12"/>
      <c r="JSP12"/>
      <c r="JSQ12"/>
      <c r="JSR12"/>
      <c r="JSS12"/>
      <c r="JST12"/>
      <c r="JSU12"/>
      <c r="JSV12"/>
      <c r="JSW12"/>
      <c r="JSX12"/>
      <c r="JSY12"/>
      <c r="JSZ12"/>
      <c r="JTA12"/>
      <c r="JTB12"/>
      <c r="JTC12"/>
      <c r="JTD12"/>
      <c r="JTE12"/>
      <c r="JTF12"/>
      <c r="JTG12"/>
      <c r="JTH12"/>
      <c r="JTI12"/>
      <c r="JTJ12"/>
      <c r="JTK12"/>
      <c r="JTL12"/>
      <c r="JTM12"/>
      <c r="JTN12"/>
      <c r="JTO12"/>
      <c r="JTP12"/>
      <c r="JTQ12"/>
      <c r="JTR12"/>
      <c r="JTS12"/>
      <c r="JTT12"/>
      <c r="JTU12"/>
      <c r="JTV12"/>
      <c r="JTW12"/>
      <c r="JTX12"/>
      <c r="JTY12"/>
      <c r="JTZ12"/>
      <c r="JUA12"/>
      <c r="JUB12"/>
      <c r="JUC12"/>
      <c r="JUD12"/>
      <c r="JUE12"/>
      <c r="JUF12"/>
      <c r="JUG12"/>
      <c r="JUH12"/>
      <c r="JUI12"/>
      <c r="JUJ12"/>
      <c r="JUK12"/>
      <c r="JUL12"/>
      <c r="JUM12"/>
      <c r="JUN12"/>
      <c r="JUO12"/>
      <c r="JUP12"/>
      <c r="JUQ12"/>
      <c r="JUR12"/>
      <c r="JUS12"/>
      <c r="JUT12"/>
      <c r="JUU12"/>
      <c r="JUV12"/>
      <c r="JUW12"/>
      <c r="JUX12"/>
      <c r="JUY12"/>
      <c r="JUZ12"/>
      <c r="JVA12"/>
      <c r="JVB12"/>
      <c r="JVC12"/>
      <c r="JVD12"/>
      <c r="JVE12"/>
      <c r="JVF12"/>
      <c r="JVG12"/>
      <c r="JVH12"/>
      <c r="JVI12"/>
      <c r="JVJ12"/>
      <c r="JVK12"/>
      <c r="JVL12"/>
      <c r="JVM12"/>
      <c r="JVN12"/>
      <c r="JVO12"/>
      <c r="JVP12"/>
      <c r="JVQ12"/>
      <c r="JVR12"/>
      <c r="JVS12"/>
      <c r="JVT12"/>
      <c r="JVU12"/>
      <c r="JVV12"/>
      <c r="JVW12"/>
      <c r="JVX12"/>
      <c r="JVY12"/>
      <c r="JVZ12"/>
      <c r="JWA12"/>
      <c r="JWB12"/>
      <c r="JWC12"/>
      <c r="JWD12"/>
      <c r="JWE12"/>
      <c r="JWF12"/>
      <c r="JWG12"/>
      <c r="JWH12"/>
      <c r="JWI12"/>
      <c r="JWJ12"/>
      <c r="JWK12"/>
      <c r="JWL12"/>
      <c r="JWM12"/>
      <c r="JWN12"/>
      <c r="JWO12"/>
      <c r="JWP12"/>
      <c r="JWQ12"/>
      <c r="JWR12"/>
      <c r="JWS12"/>
      <c r="JWT12"/>
      <c r="JWU12"/>
      <c r="JWV12"/>
      <c r="JWW12"/>
      <c r="JWX12"/>
      <c r="JWY12"/>
      <c r="JWZ12"/>
      <c r="JXA12"/>
      <c r="JXB12"/>
      <c r="JXC12"/>
      <c r="JXD12"/>
      <c r="JXE12"/>
      <c r="JXF12"/>
      <c r="JXG12"/>
      <c r="JXH12"/>
      <c r="JXI12"/>
      <c r="JXJ12"/>
      <c r="JXK12"/>
      <c r="JXL12"/>
      <c r="JXM12"/>
      <c r="JXN12"/>
      <c r="JXO12"/>
      <c r="JXP12"/>
      <c r="JXQ12"/>
      <c r="JXR12"/>
      <c r="JXS12"/>
      <c r="JXT12"/>
      <c r="JXU12"/>
      <c r="JXV12"/>
      <c r="JXW12"/>
      <c r="JXX12"/>
      <c r="JXY12"/>
      <c r="JXZ12"/>
      <c r="JYA12"/>
      <c r="JYB12"/>
      <c r="JYC12"/>
      <c r="JYD12"/>
      <c r="JYE12"/>
      <c r="JYF12"/>
      <c r="JYG12"/>
      <c r="JYH12"/>
      <c r="JYI12"/>
      <c r="JYJ12"/>
      <c r="JYK12"/>
      <c r="JYL12"/>
      <c r="JYM12"/>
      <c r="JYN12"/>
      <c r="JYO12"/>
      <c r="JYP12"/>
      <c r="JYQ12"/>
      <c r="JYR12"/>
      <c r="JYS12"/>
      <c r="JYT12"/>
      <c r="JYU12"/>
      <c r="JYV12"/>
      <c r="JYW12"/>
      <c r="JYX12"/>
      <c r="JYY12"/>
      <c r="JYZ12"/>
      <c r="JZA12"/>
      <c r="JZB12"/>
      <c r="JZC12"/>
      <c r="JZD12"/>
      <c r="JZE12"/>
      <c r="JZF12"/>
      <c r="JZG12"/>
      <c r="JZH12"/>
      <c r="JZI12"/>
      <c r="JZJ12"/>
      <c r="JZK12"/>
      <c r="JZL12"/>
      <c r="JZM12"/>
      <c r="JZN12"/>
      <c r="JZO12"/>
      <c r="JZP12"/>
      <c r="JZQ12"/>
      <c r="JZR12"/>
      <c r="JZS12"/>
      <c r="JZT12"/>
      <c r="JZU12"/>
      <c r="JZV12"/>
      <c r="JZW12"/>
      <c r="JZX12"/>
      <c r="JZY12"/>
      <c r="JZZ12"/>
      <c r="KAA12"/>
      <c r="KAB12"/>
      <c r="KAC12"/>
      <c r="KAD12"/>
      <c r="KAE12"/>
      <c r="KAF12"/>
      <c r="KAG12"/>
      <c r="KAH12"/>
      <c r="KAI12"/>
      <c r="KAJ12"/>
      <c r="KAK12"/>
      <c r="KAL12"/>
      <c r="KAM12"/>
      <c r="KAN12"/>
      <c r="KAO12"/>
      <c r="KAP12"/>
      <c r="KAQ12"/>
      <c r="KAR12"/>
      <c r="KAS12"/>
      <c r="KAT12"/>
      <c r="KAU12"/>
      <c r="KAV12"/>
      <c r="KAW12"/>
      <c r="KAX12"/>
      <c r="KAY12"/>
      <c r="KAZ12"/>
      <c r="KBA12"/>
      <c r="KBB12"/>
      <c r="KBC12"/>
      <c r="KBD12"/>
      <c r="KBE12"/>
      <c r="KBF12"/>
      <c r="KBG12"/>
      <c r="KBH12"/>
      <c r="KBI12"/>
      <c r="KBJ12"/>
      <c r="KBK12"/>
      <c r="KBL12"/>
      <c r="KBM12"/>
      <c r="KBN12"/>
      <c r="KBO12"/>
      <c r="KBP12"/>
      <c r="KBQ12"/>
      <c r="KBR12"/>
      <c r="KBS12"/>
      <c r="KBT12"/>
      <c r="KBU12"/>
      <c r="KBV12"/>
      <c r="KBW12"/>
      <c r="KBX12"/>
      <c r="KBY12"/>
      <c r="KBZ12"/>
      <c r="KCA12"/>
      <c r="KCB12"/>
      <c r="KCC12"/>
      <c r="KCD12"/>
      <c r="KCE12"/>
      <c r="KCF12"/>
      <c r="KCG12"/>
      <c r="KCH12"/>
      <c r="KCI12"/>
      <c r="KCJ12"/>
      <c r="KCK12"/>
      <c r="KCL12"/>
      <c r="KCM12"/>
      <c r="KCN12"/>
      <c r="KCO12"/>
      <c r="KCP12"/>
      <c r="KCQ12"/>
      <c r="KCR12"/>
      <c r="KCS12"/>
      <c r="KCT12"/>
      <c r="KCU12"/>
      <c r="KCV12"/>
      <c r="KCW12"/>
      <c r="KCX12"/>
      <c r="KCY12"/>
      <c r="KCZ12"/>
      <c r="KDA12"/>
      <c r="KDB12"/>
      <c r="KDC12"/>
      <c r="KDD12"/>
      <c r="KDE12"/>
      <c r="KDF12"/>
      <c r="KDG12"/>
      <c r="KDH12"/>
      <c r="KDI12"/>
      <c r="KDJ12"/>
      <c r="KDK12"/>
      <c r="KDL12"/>
      <c r="KDM12"/>
      <c r="KDN12"/>
      <c r="KDO12"/>
      <c r="KDP12"/>
      <c r="KDQ12"/>
      <c r="KDR12"/>
      <c r="KDS12"/>
      <c r="KDT12"/>
      <c r="KDU12"/>
      <c r="KDV12"/>
      <c r="KDW12"/>
      <c r="KDX12"/>
      <c r="KDY12"/>
      <c r="KDZ12"/>
      <c r="KEA12"/>
      <c r="KEB12"/>
      <c r="KEC12"/>
      <c r="KED12"/>
      <c r="KEE12"/>
      <c r="KEF12"/>
      <c r="KEG12"/>
      <c r="KEH12"/>
      <c r="KEI12"/>
      <c r="KEJ12"/>
      <c r="KEK12"/>
      <c r="KEL12"/>
      <c r="KEM12"/>
      <c r="KEN12"/>
      <c r="KEO12"/>
      <c r="KEP12"/>
      <c r="KEQ12"/>
      <c r="KER12"/>
      <c r="KES12"/>
      <c r="KET12"/>
      <c r="KEU12"/>
      <c r="KEV12"/>
      <c r="KEW12"/>
      <c r="KEX12"/>
      <c r="KEY12"/>
      <c r="KEZ12"/>
      <c r="KFA12"/>
      <c r="KFB12"/>
      <c r="KFC12"/>
      <c r="KFD12"/>
      <c r="KFE12"/>
      <c r="KFF12"/>
      <c r="KFG12"/>
      <c r="KFH12"/>
      <c r="KFI12"/>
      <c r="KFJ12"/>
      <c r="KFK12"/>
      <c r="KFL12"/>
      <c r="KFM12"/>
      <c r="KFN12"/>
      <c r="KFO12"/>
      <c r="KFP12"/>
      <c r="KFQ12"/>
      <c r="KFR12"/>
      <c r="KFS12"/>
      <c r="KFT12"/>
      <c r="KFU12"/>
      <c r="KFV12"/>
      <c r="KFW12"/>
      <c r="KFX12"/>
      <c r="KFY12"/>
      <c r="KFZ12"/>
      <c r="KGA12"/>
      <c r="KGB12"/>
      <c r="KGC12"/>
      <c r="KGD12"/>
      <c r="KGE12"/>
      <c r="KGF12"/>
      <c r="KGG12"/>
      <c r="KGH12"/>
      <c r="KGI12"/>
      <c r="KGJ12"/>
      <c r="KGK12"/>
      <c r="KGL12"/>
      <c r="KGM12"/>
      <c r="KGN12"/>
      <c r="KGO12"/>
      <c r="KGP12"/>
      <c r="KGQ12"/>
      <c r="KGR12"/>
      <c r="KGS12"/>
      <c r="KGT12"/>
      <c r="KGU12"/>
      <c r="KGV12"/>
      <c r="KGW12"/>
      <c r="KGX12"/>
      <c r="KGY12"/>
      <c r="KGZ12"/>
      <c r="KHA12"/>
      <c r="KHB12"/>
      <c r="KHC12"/>
      <c r="KHD12"/>
      <c r="KHE12"/>
      <c r="KHF12"/>
      <c r="KHG12"/>
      <c r="KHH12"/>
      <c r="KHI12"/>
      <c r="KHJ12"/>
      <c r="KHK12"/>
      <c r="KHL12"/>
      <c r="KHM12"/>
      <c r="KHN12"/>
      <c r="KHO12"/>
      <c r="KHP12"/>
      <c r="KHQ12"/>
      <c r="KHR12"/>
      <c r="KHS12"/>
      <c r="KHT12"/>
      <c r="KHU12"/>
      <c r="KHV12"/>
      <c r="KHW12"/>
      <c r="KHX12"/>
      <c r="KHY12"/>
      <c r="KHZ12"/>
      <c r="KIA12"/>
      <c r="KIB12"/>
      <c r="KIC12"/>
      <c r="KID12"/>
      <c r="KIE12"/>
      <c r="KIF12"/>
      <c r="KIG12"/>
      <c r="KIH12"/>
      <c r="KII12"/>
      <c r="KIJ12"/>
      <c r="KIK12"/>
      <c r="KIL12"/>
      <c r="KIM12"/>
      <c r="KIN12"/>
      <c r="KIO12"/>
      <c r="KIP12"/>
      <c r="KIQ12"/>
      <c r="KIR12"/>
      <c r="KIS12"/>
      <c r="KIT12"/>
      <c r="KIU12"/>
      <c r="KIV12"/>
      <c r="KIW12"/>
      <c r="KIX12"/>
      <c r="KIY12"/>
      <c r="KIZ12"/>
      <c r="KJA12"/>
      <c r="KJB12"/>
      <c r="KJC12"/>
      <c r="KJD12"/>
      <c r="KJE12"/>
      <c r="KJF12"/>
      <c r="KJG12"/>
      <c r="KJH12"/>
      <c r="KJI12"/>
      <c r="KJJ12"/>
      <c r="KJK12"/>
      <c r="KJL12"/>
      <c r="KJM12"/>
      <c r="KJN12"/>
      <c r="KJO12"/>
      <c r="KJP12"/>
      <c r="KJQ12"/>
      <c r="KJR12"/>
      <c r="KJS12"/>
      <c r="KJT12"/>
      <c r="KJU12"/>
      <c r="KJV12"/>
      <c r="KJW12"/>
      <c r="KJX12"/>
      <c r="KJY12"/>
      <c r="KJZ12"/>
      <c r="KKA12"/>
      <c r="KKB12"/>
      <c r="KKC12"/>
      <c r="KKD12"/>
      <c r="KKE12"/>
      <c r="KKF12"/>
      <c r="KKG12"/>
      <c r="KKH12"/>
      <c r="KKI12"/>
      <c r="KKJ12"/>
      <c r="KKK12"/>
      <c r="KKL12"/>
      <c r="KKM12"/>
      <c r="KKN12"/>
      <c r="KKO12"/>
      <c r="KKP12"/>
      <c r="KKQ12"/>
      <c r="KKR12"/>
      <c r="KKS12"/>
      <c r="KKT12"/>
      <c r="KKU12"/>
      <c r="KKV12"/>
      <c r="KKW12"/>
      <c r="KKX12"/>
      <c r="KKY12"/>
      <c r="KKZ12"/>
      <c r="KLA12"/>
      <c r="KLB12"/>
      <c r="KLC12"/>
      <c r="KLD12"/>
      <c r="KLE12"/>
      <c r="KLF12"/>
      <c r="KLG12"/>
      <c r="KLH12"/>
      <c r="KLI12"/>
      <c r="KLJ12"/>
      <c r="KLK12"/>
      <c r="KLL12"/>
      <c r="KLM12"/>
      <c r="KLN12"/>
      <c r="KLO12"/>
      <c r="KLP12"/>
      <c r="KLQ12"/>
      <c r="KLR12"/>
      <c r="KLS12"/>
      <c r="KLT12"/>
      <c r="KLU12"/>
      <c r="KLV12"/>
      <c r="KLW12"/>
      <c r="KLX12"/>
      <c r="KLY12"/>
      <c r="KLZ12"/>
      <c r="KMA12"/>
      <c r="KMB12"/>
      <c r="KMC12"/>
      <c r="KMD12"/>
      <c r="KME12"/>
      <c r="KMF12"/>
      <c r="KMG12"/>
      <c r="KMH12"/>
      <c r="KMI12"/>
      <c r="KMJ12"/>
      <c r="KMK12"/>
      <c r="KML12"/>
      <c r="KMM12"/>
      <c r="KMN12"/>
      <c r="KMO12"/>
      <c r="KMP12"/>
      <c r="KMQ12"/>
      <c r="KMR12"/>
      <c r="KMS12"/>
      <c r="KMT12"/>
      <c r="KMU12"/>
      <c r="KMV12"/>
      <c r="KMW12"/>
      <c r="KMX12"/>
      <c r="KMY12"/>
      <c r="KMZ12"/>
      <c r="KNA12"/>
      <c r="KNB12"/>
      <c r="KNC12"/>
      <c r="KND12"/>
      <c r="KNE12"/>
      <c r="KNF12"/>
      <c r="KNG12"/>
      <c r="KNH12"/>
      <c r="KNI12"/>
      <c r="KNJ12"/>
      <c r="KNK12"/>
      <c r="KNL12"/>
      <c r="KNM12"/>
      <c r="KNN12"/>
      <c r="KNO12"/>
      <c r="KNP12"/>
      <c r="KNQ12"/>
      <c r="KNR12"/>
      <c r="KNS12"/>
      <c r="KNT12"/>
      <c r="KNU12"/>
      <c r="KNV12"/>
      <c r="KNW12"/>
      <c r="KNX12"/>
      <c r="KNY12"/>
      <c r="KNZ12"/>
      <c r="KOA12"/>
      <c r="KOB12"/>
      <c r="KOC12"/>
      <c r="KOD12"/>
      <c r="KOE12"/>
      <c r="KOF12"/>
      <c r="KOG12"/>
      <c r="KOH12"/>
      <c r="KOI12"/>
      <c r="KOJ12"/>
      <c r="KOK12"/>
      <c r="KOL12"/>
      <c r="KOM12"/>
      <c r="KON12"/>
      <c r="KOO12"/>
      <c r="KOP12"/>
      <c r="KOQ12"/>
      <c r="KOR12"/>
      <c r="KOS12"/>
      <c r="KOT12"/>
      <c r="KOU12"/>
      <c r="KOV12"/>
      <c r="KOW12"/>
      <c r="KOX12"/>
      <c r="KOY12"/>
      <c r="KOZ12"/>
      <c r="KPA12"/>
      <c r="KPB12"/>
      <c r="KPC12"/>
      <c r="KPD12"/>
      <c r="KPE12"/>
      <c r="KPF12"/>
      <c r="KPG12"/>
      <c r="KPH12"/>
      <c r="KPI12"/>
      <c r="KPJ12"/>
      <c r="KPK12"/>
      <c r="KPL12"/>
      <c r="KPM12"/>
      <c r="KPN12"/>
      <c r="KPO12"/>
      <c r="KPP12"/>
      <c r="KPQ12"/>
      <c r="KPR12"/>
      <c r="KPS12"/>
      <c r="KPT12"/>
      <c r="KPU12"/>
      <c r="KPV12"/>
      <c r="KPW12"/>
      <c r="KPX12"/>
      <c r="KPY12"/>
      <c r="KPZ12"/>
      <c r="KQA12"/>
      <c r="KQB12"/>
      <c r="KQC12"/>
      <c r="KQD12"/>
      <c r="KQE12"/>
      <c r="KQF12"/>
      <c r="KQG12"/>
      <c r="KQH12"/>
      <c r="KQI12"/>
      <c r="KQJ12"/>
      <c r="KQK12"/>
      <c r="KQL12"/>
      <c r="KQM12"/>
      <c r="KQN12"/>
      <c r="KQO12"/>
      <c r="KQP12"/>
      <c r="KQQ12"/>
      <c r="KQR12"/>
      <c r="KQS12"/>
      <c r="KQT12"/>
      <c r="KQU12"/>
      <c r="KQV12"/>
      <c r="KQW12"/>
      <c r="KQX12"/>
      <c r="KQY12"/>
      <c r="KQZ12"/>
      <c r="KRA12"/>
      <c r="KRB12"/>
      <c r="KRC12"/>
      <c r="KRD12"/>
      <c r="KRE12"/>
      <c r="KRF12"/>
      <c r="KRG12"/>
      <c r="KRH12"/>
      <c r="KRI12"/>
      <c r="KRJ12"/>
      <c r="KRK12"/>
      <c r="KRL12"/>
      <c r="KRM12"/>
      <c r="KRN12"/>
      <c r="KRO12"/>
      <c r="KRP12"/>
      <c r="KRQ12"/>
      <c r="KRR12"/>
      <c r="KRS12"/>
      <c r="KRT12"/>
      <c r="KRU12"/>
      <c r="KRV12"/>
      <c r="KRW12"/>
      <c r="KRX12"/>
      <c r="KRY12"/>
      <c r="KRZ12"/>
      <c r="KSA12"/>
      <c r="KSB12"/>
      <c r="KSC12"/>
      <c r="KSD12"/>
      <c r="KSE12"/>
      <c r="KSF12"/>
      <c r="KSG12"/>
      <c r="KSH12"/>
      <c r="KSI12"/>
      <c r="KSJ12"/>
      <c r="KSK12"/>
      <c r="KSL12"/>
      <c r="KSM12"/>
      <c r="KSN12"/>
      <c r="KSO12"/>
      <c r="KSP12"/>
      <c r="KSQ12"/>
      <c r="KSR12"/>
      <c r="KSS12"/>
      <c r="KST12"/>
      <c r="KSU12"/>
      <c r="KSV12"/>
      <c r="KSW12"/>
      <c r="KSX12"/>
      <c r="KSY12"/>
      <c r="KSZ12"/>
      <c r="KTA12"/>
      <c r="KTB12"/>
      <c r="KTC12"/>
      <c r="KTD12"/>
      <c r="KTE12"/>
      <c r="KTF12"/>
      <c r="KTG12"/>
      <c r="KTH12"/>
      <c r="KTI12"/>
      <c r="KTJ12"/>
      <c r="KTK12"/>
      <c r="KTL12"/>
      <c r="KTM12"/>
      <c r="KTN12"/>
      <c r="KTO12"/>
      <c r="KTP12"/>
      <c r="KTQ12"/>
      <c r="KTR12"/>
      <c r="KTS12"/>
      <c r="KTT12"/>
      <c r="KTU12"/>
      <c r="KTV12"/>
      <c r="KTW12"/>
      <c r="KTX12"/>
      <c r="KTY12"/>
      <c r="KTZ12"/>
      <c r="KUA12"/>
      <c r="KUB12"/>
      <c r="KUC12"/>
      <c r="KUD12"/>
      <c r="KUE12"/>
      <c r="KUF12"/>
      <c r="KUG12"/>
      <c r="KUH12"/>
      <c r="KUI12"/>
      <c r="KUJ12"/>
      <c r="KUK12"/>
      <c r="KUL12"/>
      <c r="KUM12"/>
      <c r="KUN12"/>
      <c r="KUO12"/>
      <c r="KUP12"/>
      <c r="KUQ12"/>
      <c r="KUR12"/>
      <c r="KUS12"/>
      <c r="KUT12"/>
      <c r="KUU12"/>
      <c r="KUV12"/>
      <c r="KUW12"/>
      <c r="KUX12"/>
      <c r="KUY12"/>
      <c r="KUZ12"/>
      <c r="KVA12"/>
      <c r="KVB12"/>
      <c r="KVC12"/>
      <c r="KVD12"/>
      <c r="KVE12"/>
      <c r="KVF12"/>
      <c r="KVG12"/>
      <c r="KVH12"/>
      <c r="KVI12"/>
      <c r="KVJ12"/>
      <c r="KVK12"/>
      <c r="KVL12"/>
      <c r="KVM12"/>
      <c r="KVN12"/>
      <c r="KVO12"/>
      <c r="KVP12"/>
      <c r="KVQ12"/>
      <c r="KVR12"/>
      <c r="KVS12"/>
      <c r="KVT12"/>
      <c r="KVU12"/>
      <c r="KVV12"/>
      <c r="KVW12"/>
      <c r="KVX12"/>
      <c r="KVY12"/>
      <c r="KVZ12"/>
      <c r="KWA12"/>
      <c r="KWB12"/>
      <c r="KWC12"/>
      <c r="KWD12"/>
      <c r="KWE12"/>
      <c r="KWF12"/>
      <c r="KWG12"/>
      <c r="KWH12"/>
      <c r="KWI12"/>
      <c r="KWJ12"/>
      <c r="KWK12"/>
      <c r="KWL12"/>
      <c r="KWM12"/>
      <c r="KWN12"/>
      <c r="KWO12"/>
      <c r="KWP12"/>
      <c r="KWQ12"/>
      <c r="KWR12"/>
      <c r="KWS12"/>
      <c r="KWT12"/>
      <c r="KWU12"/>
      <c r="KWV12"/>
      <c r="KWW12"/>
      <c r="KWX12"/>
      <c r="KWY12"/>
      <c r="KWZ12"/>
      <c r="KXA12"/>
      <c r="KXB12"/>
      <c r="KXC12"/>
      <c r="KXD12"/>
      <c r="KXE12"/>
      <c r="KXF12"/>
      <c r="KXG12"/>
      <c r="KXH12"/>
      <c r="KXI12"/>
      <c r="KXJ12"/>
      <c r="KXK12"/>
      <c r="KXL12"/>
      <c r="KXM12"/>
      <c r="KXN12"/>
      <c r="KXO12"/>
      <c r="KXP12"/>
      <c r="KXQ12"/>
      <c r="KXR12"/>
      <c r="KXS12"/>
      <c r="KXT12"/>
      <c r="KXU12"/>
      <c r="KXV12"/>
      <c r="KXW12"/>
      <c r="KXX12"/>
      <c r="KXY12"/>
      <c r="KXZ12"/>
      <c r="KYA12"/>
      <c r="KYB12"/>
      <c r="KYC12"/>
      <c r="KYD12"/>
      <c r="KYE12"/>
      <c r="KYF12"/>
      <c r="KYG12"/>
      <c r="KYH12"/>
      <c r="KYI12"/>
      <c r="KYJ12"/>
      <c r="KYK12"/>
      <c r="KYL12"/>
      <c r="KYM12"/>
      <c r="KYN12"/>
      <c r="KYO12"/>
      <c r="KYP12"/>
      <c r="KYQ12"/>
      <c r="KYR12"/>
      <c r="KYS12"/>
      <c r="KYT12"/>
      <c r="KYU12"/>
      <c r="KYV12"/>
      <c r="KYW12"/>
      <c r="KYX12"/>
      <c r="KYY12"/>
      <c r="KYZ12"/>
      <c r="KZA12"/>
      <c r="KZB12"/>
      <c r="KZC12"/>
      <c r="KZD12"/>
      <c r="KZE12"/>
      <c r="KZF12"/>
      <c r="KZG12"/>
      <c r="KZH12"/>
      <c r="KZI12"/>
      <c r="KZJ12"/>
      <c r="KZK12"/>
      <c r="KZL12"/>
      <c r="KZM12"/>
      <c r="KZN12"/>
      <c r="KZO12"/>
      <c r="KZP12"/>
      <c r="KZQ12"/>
      <c r="KZR12"/>
      <c r="KZS12"/>
      <c r="KZT12"/>
      <c r="KZU12"/>
      <c r="KZV12"/>
      <c r="KZW12"/>
      <c r="KZX12"/>
      <c r="KZY12"/>
      <c r="KZZ12"/>
      <c r="LAA12"/>
      <c r="LAB12"/>
      <c r="LAC12"/>
      <c r="LAD12"/>
      <c r="LAE12"/>
      <c r="LAF12"/>
      <c r="LAG12"/>
      <c r="LAH12"/>
      <c r="LAI12"/>
      <c r="LAJ12"/>
      <c r="LAK12"/>
      <c r="LAL12"/>
      <c r="LAM12"/>
      <c r="LAN12"/>
      <c r="LAO12"/>
      <c r="LAP12"/>
      <c r="LAQ12"/>
      <c r="LAR12"/>
      <c r="LAS12"/>
      <c r="LAT12"/>
      <c r="LAU12"/>
      <c r="LAV12"/>
      <c r="LAW12"/>
      <c r="LAX12"/>
      <c r="LAY12"/>
      <c r="LAZ12"/>
      <c r="LBA12"/>
      <c r="LBB12"/>
      <c r="LBC12"/>
      <c r="LBD12"/>
      <c r="LBE12"/>
      <c r="LBF12"/>
      <c r="LBG12"/>
      <c r="LBH12"/>
      <c r="LBI12"/>
      <c r="LBJ12"/>
      <c r="LBK12"/>
      <c r="LBL12"/>
      <c r="LBM12"/>
      <c r="LBN12"/>
      <c r="LBO12"/>
      <c r="LBP12"/>
      <c r="LBQ12"/>
      <c r="LBR12"/>
      <c r="LBS12"/>
      <c r="LBT12"/>
      <c r="LBU12"/>
      <c r="LBV12"/>
      <c r="LBW12"/>
      <c r="LBX12"/>
      <c r="LBY12"/>
      <c r="LBZ12"/>
      <c r="LCA12"/>
      <c r="LCB12"/>
      <c r="LCC12"/>
      <c r="LCD12"/>
      <c r="LCE12"/>
      <c r="LCF12"/>
      <c r="LCG12"/>
      <c r="LCH12"/>
      <c r="LCI12"/>
      <c r="LCJ12"/>
      <c r="LCK12"/>
      <c r="LCL12"/>
      <c r="LCM12"/>
      <c r="LCN12"/>
      <c r="LCO12"/>
      <c r="LCP12"/>
      <c r="LCQ12"/>
      <c r="LCR12"/>
      <c r="LCS12"/>
      <c r="LCT12"/>
      <c r="LCU12"/>
      <c r="LCV12"/>
      <c r="LCW12"/>
      <c r="LCX12"/>
      <c r="LCY12"/>
      <c r="LCZ12"/>
      <c r="LDA12"/>
      <c r="LDB12"/>
      <c r="LDC12"/>
      <c r="LDD12"/>
      <c r="LDE12"/>
      <c r="LDF12"/>
      <c r="LDG12"/>
      <c r="LDH12"/>
      <c r="LDI12"/>
      <c r="LDJ12"/>
      <c r="LDK12"/>
      <c r="LDL12"/>
      <c r="LDM12"/>
      <c r="LDN12"/>
      <c r="LDO12"/>
      <c r="LDP12"/>
      <c r="LDQ12"/>
      <c r="LDR12"/>
      <c r="LDS12"/>
      <c r="LDT12"/>
      <c r="LDU12"/>
      <c r="LDV12"/>
      <c r="LDW12"/>
      <c r="LDX12"/>
      <c r="LDY12"/>
      <c r="LDZ12"/>
      <c r="LEA12"/>
      <c r="LEB12"/>
      <c r="LEC12"/>
      <c r="LED12"/>
      <c r="LEE12"/>
      <c r="LEF12"/>
      <c r="LEG12"/>
      <c r="LEH12"/>
      <c r="LEI12"/>
      <c r="LEJ12"/>
      <c r="LEK12"/>
      <c r="LEL12"/>
      <c r="LEM12"/>
      <c r="LEN12"/>
      <c r="LEO12"/>
      <c r="LEP12"/>
      <c r="LEQ12"/>
      <c r="LER12"/>
      <c r="LES12"/>
      <c r="LET12"/>
      <c r="LEU12"/>
      <c r="LEV12"/>
      <c r="LEW12"/>
      <c r="LEX12"/>
      <c r="LEY12"/>
      <c r="LEZ12"/>
      <c r="LFA12"/>
      <c r="LFB12"/>
      <c r="LFC12"/>
      <c r="LFD12"/>
      <c r="LFE12"/>
      <c r="LFF12"/>
      <c r="LFG12"/>
      <c r="LFH12"/>
      <c r="LFI12"/>
      <c r="LFJ12"/>
      <c r="LFK12"/>
      <c r="LFL12"/>
      <c r="LFM12"/>
      <c r="LFN12"/>
      <c r="LFO12"/>
      <c r="LFP12"/>
      <c r="LFQ12"/>
      <c r="LFR12"/>
      <c r="LFS12"/>
      <c r="LFT12"/>
      <c r="LFU12"/>
      <c r="LFV12"/>
      <c r="LFW12"/>
      <c r="LFX12"/>
      <c r="LFY12"/>
      <c r="LFZ12"/>
      <c r="LGA12"/>
      <c r="LGB12"/>
      <c r="LGC12"/>
      <c r="LGD12"/>
      <c r="LGE12"/>
      <c r="LGF12"/>
      <c r="LGG12"/>
      <c r="LGH12"/>
      <c r="LGI12"/>
      <c r="LGJ12"/>
      <c r="LGK12"/>
      <c r="LGL12"/>
      <c r="LGM12"/>
      <c r="LGN12"/>
      <c r="LGO12"/>
      <c r="LGP12"/>
      <c r="LGQ12"/>
      <c r="LGR12"/>
      <c r="LGS12"/>
      <c r="LGT12"/>
      <c r="LGU12"/>
      <c r="LGV12"/>
      <c r="LGW12"/>
      <c r="LGX12"/>
      <c r="LGY12"/>
      <c r="LGZ12"/>
      <c r="LHA12"/>
      <c r="LHB12"/>
      <c r="LHC12"/>
      <c r="LHD12"/>
      <c r="LHE12"/>
      <c r="LHF12"/>
      <c r="LHG12"/>
      <c r="LHH12"/>
      <c r="LHI12"/>
      <c r="LHJ12"/>
      <c r="LHK12"/>
      <c r="LHL12"/>
      <c r="LHM12"/>
      <c r="LHN12"/>
      <c r="LHO12"/>
      <c r="LHP12"/>
      <c r="LHQ12"/>
      <c r="LHR12"/>
      <c r="LHS12"/>
      <c r="LHT12"/>
      <c r="LHU12"/>
      <c r="LHV12"/>
      <c r="LHW12"/>
      <c r="LHX12"/>
      <c r="LHY12"/>
      <c r="LHZ12"/>
      <c r="LIA12"/>
      <c r="LIB12"/>
      <c r="LIC12"/>
      <c r="LID12"/>
      <c r="LIE12"/>
      <c r="LIF12"/>
      <c r="LIG12"/>
      <c r="LIH12"/>
      <c r="LII12"/>
      <c r="LIJ12"/>
      <c r="LIK12"/>
      <c r="LIL12"/>
      <c r="LIM12"/>
      <c r="LIN12"/>
      <c r="LIO12"/>
      <c r="LIP12"/>
      <c r="LIQ12"/>
      <c r="LIR12"/>
      <c r="LIS12"/>
      <c r="LIT12"/>
      <c r="LIU12"/>
      <c r="LIV12"/>
      <c r="LIW12"/>
      <c r="LIX12"/>
      <c r="LIY12"/>
      <c r="LIZ12"/>
      <c r="LJA12"/>
      <c r="LJB12"/>
      <c r="LJC12"/>
      <c r="LJD12"/>
      <c r="LJE12"/>
      <c r="LJF12"/>
      <c r="LJG12"/>
      <c r="LJH12"/>
      <c r="LJI12"/>
      <c r="LJJ12"/>
      <c r="LJK12"/>
      <c r="LJL12"/>
      <c r="LJM12"/>
      <c r="LJN12"/>
      <c r="LJO12"/>
      <c r="LJP12"/>
      <c r="LJQ12"/>
      <c r="LJR12"/>
      <c r="LJS12"/>
      <c r="LJT12"/>
      <c r="LJU12"/>
      <c r="LJV12"/>
      <c r="LJW12"/>
      <c r="LJX12"/>
      <c r="LJY12"/>
      <c r="LJZ12"/>
      <c r="LKA12"/>
      <c r="LKB12"/>
      <c r="LKC12"/>
      <c r="LKD12"/>
      <c r="LKE12"/>
      <c r="LKF12"/>
      <c r="LKG12"/>
      <c r="LKH12"/>
      <c r="LKI12"/>
      <c r="LKJ12"/>
      <c r="LKK12"/>
      <c r="LKL12"/>
      <c r="LKM12"/>
      <c r="LKN12"/>
      <c r="LKO12"/>
      <c r="LKP12"/>
      <c r="LKQ12"/>
      <c r="LKR12"/>
      <c r="LKS12"/>
      <c r="LKT12"/>
      <c r="LKU12"/>
      <c r="LKV12"/>
      <c r="LKW12"/>
      <c r="LKX12"/>
      <c r="LKY12"/>
      <c r="LKZ12"/>
      <c r="LLA12"/>
      <c r="LLB12"/>
      <c r="LLC12"/>
      <c r="LLD12"/>
      <c r="LLE12"/>
      <c r="LLF12"/>
      <c r="LLG12"/>
      <c r="LLH12"/>
      <c r="LLI12"/>
      <c r="LLJ12"/>
      <c r="LLK12"/>
      <c r="LLL12"/>
      <c r="LLM12"/>
      <c r="LLN12"/>
      <c r="LLO12"/>
      <c r="LLP12"/>
      <c r="LLQ12"/>
      <c r="LLR12"/>
      <c r="LLS12"/>
      <c r="LLT12"/>
      <c r="LLU12"/>
      <c r="LLV12"/>
      <c r="LLW12"/>
      <c r="LLX12"/>
      <c r="LLY12"/>
      <c r="LLZ12"/>
      <c r="LMA12"/>
      <c r="LMB12"/>
      <c r="LMC12"/>
      <c r="LMD12"/>
      <c r="LME12"/>
      <c r="LMF12"/>
      <c r="LMG12"/>
      <c r="LMH12"/>
      <c r="LMI12"/>
      <c r="LMJ12"/>
      <c r="LMK12"/>
      <c r="LML12"/>
      <c r="LMM12"/>
      <c r="LMN12"/>
      <c r="LMO12"/>
      <c r="LMP12"/>
      <c r="LMQ12"/>
      <c r="LMR12"/>
      <c r="LMS12"/>
      <c r="LMT12"/>
      <c r="LMU12"/>
      <c r="LMV12"/>
      <c r="LMW12"/>
      <c r="LMX12"/>
      <c r="LMY12"/>
      <c r="LMZ12"/>
      <c r="LNA12"/>
      <c r="LNB12"/>
      <c r="LNC12"/>
      <c r="LND12"/>
      <c r="LNE12"/>
      <c r="LNF12"/>
      <c r="LNG12"/>
      <c r="LNH12"/>
      <c r="LNI12"/>
      <c r="LNJ12"/>
      <c r="LNK12"/>
      <c r="LNL12"/>
      <c r="LNM12"/>
      <c r="LNN12"/>
      <c r="LNO12"/>
      <c r="LNP12"/>
      <c r="LNQ12"/>
      <c r="LNR12"/>
      <c r="LNS12"/>
      <c r="LNT12"/>
      <c r="LNU12"/>
      <c r="LNV12"/>
      <c r="LNW12"/>
      <c r="LNX12"/>
      <c r="LNY12"/>
      <c r="LNZ12"/>
      <c r="LOA12"/>
      <c r="LOB12"/>
      <c r="LOC12"/>
      <c r="LOD12"/>
      <c r="LOE12"/>
      <c r="LOF12"/>
      <c r="LOG12"/>
      <c r="LOH12"/>
      <c r="LOI12"/>
      <c r="LOJ12"/>
      <c r="LOK12"/>
      <c r="LOL12"/>
      <c r="LOM12"/>
      <c r="LON12"/>
      <c r="LOO12"/>
      <c r="LOP12"/>
      <c r="LOQ12"/>
      <c r="LOR12"/>
      <c r="LOS12"/>
      <c r="LOT12"/>
      <c r="LOU12"/>
      <c r="LOV12"/>
      <c r="LOW12"/>
      <c r="LOX12"/>
      <c r="LOY12"/>
      <c r="LOZ12"/>
      <c r="LPA12"/>
      <c r="LPB12"/>
      <c r="LPC12"/>
      <c r="LPD12"/>
      <c r="LPE12"/>
      <c r="LPF12"/>
      <c r="LPG12"/>
      <c r="LPH12"/>
      <c r="LPI12"/>
      <c r="LPJ12"/>
      <c r="LPK12"/>
      <c r="LPL12"/>
      <c r="LPM12"/>
      <c r="LPN12"/>
      <c r="LPO12"/>
      <c r="LPP12"/>
      <c r="LPQ12"/>
      <c r="LPR12"/>
      <c r="LPS12"/>
      <c r="LPT12"/>
      <c r="LPU12"/>
      <c r="LPV12"/>
      <c r="LPW12"/>
      <c r="LPX12"/>
      <c r="LPY12"/>
      <c r="LPZ12"/>
      <c r="LQA12"/>
      <c r="LQB12"/>
      <c r="LQC12"/>
      <c r="LQD12"/>
      <c r="LQE12"/>
      <c r="LQF12"/>
      <c r="LQG12"/>
      <c r="LQH12"/>
      <c r="LQI12"/>
      <c r="LQJ12"/>
      <c r="LQK12"/>
      <c r="LQL12"/>
      <c r="LQM12"/>
      <c r="LQN12"/>
      <c r="LQO12"/>
      <c r="LQP12"/>
      <c r="LQQ12"/>
      <c r="LQR12"/>
      <c r="LQS12"/>
      <c r="LQT12"/>
      <c r="LQU12"/>
      <c r="LQV12"/>
      <c r="LQW12"/>
      <c r="LQX12"/>
      <c r="LQY12"/>
      <c r="LQZ12"/>
      <c r="LRA12"/>
      <c r="LRB12"/>
      <c r="LRC12"/>
      <c r="LRD12"/>
      <c r="LRE12"/>
      <c r="LRF12"/>
      <c r="LRG12"/>
      <c r="LRH12"/>
      <c r="LRI12"/>
      <c r="LRJ12"/>
      <c r="LRK12"/>
      <c r="LRL12"/>
      <c r="LRM12"/>
      <c r="LRN12"/>
      <c r="LRO12"/>
      <c r="LRP12"/>
      <c r="LRQ12"/>
      <c r="LRR12"/>
      <c r="LRS12"/>
      <c r="LRT12"/>
      <c r="LRU12"/>
      <c r="LRV12"/>
      <c r="LRW12"/>
      <c r="LRX12"/>
      <c r="LRY12"/>
      <c r="LRZ12"/>
      <c r="LSA12"/>
      <c r="LSB12"/>
      <c r="LSC12"/>
      <c r="LSD12"/>
      <c r="LSE12"/>
      <c r="LSF12"/>
      <c r="LSG12"/>
      <c r="LSH12"/>
      <c r="LSI12"/>
      <c r="LSJ12"/>
      <c r="LSK12"/>
      <c r="LSL12"/>
      <c r="LSM12"/>
      <c r="LSN12"/>
      <c r="LSO12"/>
      <c r="LSP12"/>
      <c r="LSQ12"/>
      <c r="LSR12"/>
      <c r="LSS12"/>
      <c r="LST12"/>
      <c r="LSU12"/>
      <c r="LSV12"/>
      <c r="LSW12"/>
      <c r="LSX12"/>
      <c r="LSY12"/>
      <c r="LSZ12"/>
      <c r="LTA12"/>
      <c r="LTB12"/>
      <c r="LTC12"/>
      <c r="LTD12"/>
      <c r="LTE12"/>
      <c r="LTF12"/>
      <c r="LTG12"/>
      <c r="LTH12"/>
      <c r="LTI12"/>
      <c r="LTJ12"/>
      <c r="LTK12"/>
      <c r="LTL12"/>
      <c r="LTM12"/>
      <c r="LTN12"/>
      <c r="LTO12"/>
      <c r="LTP12"/>
      <c r="LTQ12"/>
      <c r="LTR12"/>
      <c r="LTS12"/>
      <c r="LTT12"/>
      <c r="LTU12"/>
      <c r="LTV12"/>
      <c r="LTW12"/>
      <c r="LTX12"/>
      <c r="LTY12"/>
      <c r="LTZ12"/>
      <c r="LUA12"/>
      <c r="LUB12"/>
      <c r="LUC12"/>
      <c r="LUD12"/>
      <c r="LUE12"/>
      <c r="LUF12"/>
      <c r="LUG12"/>
      <c r="LUH12"/>
      <c r="LUI12"/>
      <c r="LUJ12"/>
      <c r="LUK12"/>
      <c r="LUL12"/>
      <c r="LUM12"/>
      <c r="LUN12"/>
      <c r="LUO12"/>
      <c r="LUP12"/>
      <c r="LUQ12"/>
      <c r="LUR12"/>
      <c r="LUS12"/>
      <c r="LUT12"/>
      <c r="LUU12"/>
      <c r="LUV12"/>
      <c r="LUW12"/>
      <c r="LUX12"/>
      <c r="LUY12"/>
      <c r="LUZ12"/>
      <c r="LVA12"/>
      <c r="LVB12"/>
      <c r="LVC12"/>
      <c r="LVD12"/>
      <c r="LVE12"/>
      <c r="LVF12"/>
      <c r="LVG12"/>
      <c r="LVH12"/>
      <c r="LVI12"/>
      <c r="LVJ12"/>
      <c r="LVK12"/>
      <c r="LVL12"/>
      <c r="LVM12"/>
      <c r="LVN12"/>
      <c r="LVO12"/>
      <c r="LVP12"/>
      <c r="LVQ12"/>
      <c r="LVR12"/>
      <c r="LVS12"/>
      <c r="LVT12"/>
      <c r="LVU12"/>
      <c r="LVV12"/>
      <c r="LVW12"/>
      <c r="LVX12"/>
      <c r="LVY12"/>
      <c r="LVZ12"/>
      <c r="LWA12"/>
      <c r="LWB12"/>
      <c r="LWC12"/>
      <c r="LWD12"/>
      <c r="LWE12"/>
      <c r="LWF12"/>
      <c r="LWG12"/>
      <c r="LWH12"/>
      <c r="LWI12"/>
      <c r="LWJ12"/>
      <c r="LWK12"/>
      <c r="LWL12"/>
      <c r="LWM12"/>
      <c r="LWN12"/>
      <c r="LWO12"/>
      <c r="LWP12"/>
      <c r="LWQ12"/>
      <c r="LWR12"/>
      <c r="LWS12"/>
      <c r="LWT12"/>
      <c r="LWU12"/>
      <c r="LWV12"/>
      <c r="LWW12"/>
      <c r="LWX12"/>
      <c r="LWY12"/>
      <c r="LWZ12"/>
      <c r="LXA12"/>
      <c r="LXB12"/>
      <c r="LXC12"/>
      <c r="LXD12"/>
      <c r="LXE12"/>
      <c r="LXF12"/>
      <c r="LXG12"/>
      <c r="LXH12"/>
      <c r="LXI12"/>
      <c r="LXJ12"/>
      <c r="LXK12"/>
      <c r="LXL12"/>
      <c r="LXM12"/>
      <c r="LXN12"/>
      <c r="LXO12"/>
      <c r="LXP12"/>
      <c r="LXQ12"/>
      <c r="LXR12"/>
      <c r="LXS12"/>
      <c r="LXT12"/>
      <c r="LXU12"/>
      <c r="LXV12"/>
      <c r="LXW12"/>
      <c r="LXX12"/>
      <c r="LXY12"/>
      <c r="LXZ12"/>
      <c r="LYA12"/>
      <c r="LYB12"/>
      <c r="LYC12"/>
      <c r="LYD12"/>
      <c r="LYE12"/>
      <c r="LYF12"/>
      <c r="LYG12"/>
      <c r="LYH12"/>
      <c r="LYI12"/>
      <c r="LYJ12"/>
      <c r="LYK12"/>
      <c r="LYL12"/>
      <c r="LYM12"/>
      <c r="LYN12"/>
      <c r="LYO12"/>
      <c r="LYP12"/>
      <c r="LYQ12"/>
      <c r="LYR12"/>
      <c r="LYS12"/>
      <c r="LYT12"/>
      <c r="LYU12"/>
      <c r="LYV12"/>
      <c r="LYW12"/>
      <c r="LYX12"/>
      <c r="LYY12"/>
      <c r="LYZ12"/>
      <c r="LZA12"/>
      <c r="LZB12"/>
      <c r="LZC12"/>
      <c r="LZD12"/>
      <c r="LZE12"/>
      <c r="LZF12"/>
      <c r="LZG12"/>
      <c r="LZH12"/>
      <c r="LZI12"/>
      <c r="LZJ12"/>
      <c r="LZK12"/>
      <c r="LZL12"/>
      <c r="LZM12"/>
      <c r="LZN12"/>
      <c r="LZO12"/>
      <c r="LZP12"/>
      <c r="LZQ12"/>
      <c r="LZR12"/>
      <c r="LZS12"/>
      <c r="LZT12"/>
      <c r="LZU12"/>
      <c r="LZV12"/>
      <c r="LZW12"/>
      <c r="LZX12"/>
      <c r="LZY12"/>
      <c r="LZZ12"/>
      <c r="MAA12"/>
      <c r="MAB12"/>
      <c r="MAC12"/>
      <c r="MAD12"/>
      <c r="MAE12"/>
      <c r="MAF12"/>
      <c r="MAG12"/>
      <c r="MAH12"/>
      <c r="MAI12"/>
      <c r="MAJ12"/>
      <c r="MAK12"/>
      <c r="MAL12"/>
      <c r="MAM12"/>
      <c r="MAN12"/>
      <c r="MAO12"/>
      <c r="MAP12"/>
      <c r="MAQ12"/>
      <c r="MAR12"/>
      <c r="MAS12"/>
      <c r="MAT12"/>
      <c r="MAU12"/>
      <c r="MAV12"/>
      <c r="MAW12"/>
      <c r="MAX12"/>
      <c r="MAY12"/>
      <c r="MAZ12"/>
      <c r="MBA12"/>
      <c r="MBB12"/>
      <c r="MBC12"/>
      <c r="MBD12"/>
      <c r="MBE12"/>
      <c r="MBF12"/>
      <c r="MBG12"/>
      <c r="MBH12"/>
      <c r="MBI12"/>
      <c r="MBJ12"/>
      <c r="MBK12"/>
      <c r="MBL12"/>
      <c r="MBM12"/>
      <c r="MBN12"/>
      <c r="MBO12"/>
      <c r="MBP12"/>
      <c r="MBQ12"/>
      <c r="MBR12"/>
      <c r="MBS12"/>
      <c r="MBT12"/>
      <c r="MBU12"/>
      <c r="MBV12"/>
      <c r="MBW12"/>
      <c r="MBX12"/>
      <c r="MBY12"/>
      <c r="MBZ12"/>
      <c r="MCA12"/>
      <c r="MCB12"/>
      <c r="MCC12"/>
      <c r="MCD12"/>
      <c r="MCE12"/>
      <c r="MCF12"/>
      <c r="MCG12"/>
      <c r="MCH12"/>
      <c r="MCI12"/>
      <c r="MCJ12"/>
      <c r="MCK12"/>
      <c r="MCL12"/>
      <c r="MCM12"/>
      <c r="MCN12"/>
      <c r="MCO12"/>
      <c r="MCP12"/>
      <c r="MCQ12"/>
      <c r="MCR12"/>
      <c r="MCS12"/>
      <c r="MCT12"/>
      <c r="MCU12"/>
      <c r="MCV12"/>
      <c r="MCW12"/>
      <c r="MCX12"/>
      <c r="MCY12"/>
      <c r="MCZ12"/>
      <c r="MDA12"/>
      <c r="MDB12"/>
      <c r="MDC12"/>
      <c r="MDD12"/>
      <c r="MDE12"/>
      <c r="MDF12"/>
      <c r="MDG12"/>
      <c r="MDH12"/>
      <c r="MDI12"/>
      <c r="MDJ12"/>
      <c r="MDK12"/>
      <c r="MDL12"/>
      <c r="MDM12"/>
      <c r="MDN12"/>
      <c r="MDO12"/>
      <c r="MDP12"/>
      <c r="MDQ12"/>
      <c r="MDR12"/>
      <c r="MDS12"/>
      <c r="MDT12"/>
      <c r="MDU12"/>
      <c r="MDV12"/>
      <c r="MDW12"/>
      <c r="MDX12"/>
      <c r="MDY12"/>
      <c r="MDZ12"/>
      <c r="MEA12"/>
      <c r="MEB12"/>
      <c r="MEC12"/>
      <c r="MED12"/>
      <c r="MEE12"/>
      <c r="MEF12"/>
      <c r="MEG12"/>
      <c r="MEH12"/>
      <c r="MEI12"/>
      <c r="MEJ12"/>
      <c r="MEK12"/>
      <c r="MEL12"/>
      <c r="MEM12"/>
      <c r="MEN12"/>
      <c r="MEO12"/>
      <c r="MEP12"/>
      <c r="MEQ12"/>
      <c r="MER12"/>
      <c r="MES12"/>
      <c r="MET12"/>
      <c r="MEU12"/>
      <c r="MEV12"/>
      <c r="MEW12"/>
      <c r="MEX12"/>
      <c r="MEY12"/>
      <c r="MEZ12"/>
      <c r="MFA12"/>
      <c r="MFB12"/>
      <c r="MFC12"/>
      <c r="MFD12"/>
      <c r="MFE12"/>
      <c r="MFF12"/>
      <c r="MFG12"/>
      <c r="MFH12"/>
      <c r="MFI12"/>
      <c r="MFJ12"/>
      <c r="MFK12"/>
      <c r="MFL12"/>
      <c r="MFM12"/>
      <c r="MFN12"/>
      <c r="MFO12"/>
      <c r="MFP12"/>
      <c r="MFQ12"/>
      <c r="MFR12"/>
      <c r="MFS12"/>
      <c r="MFT12"/>
      <c r="MFU12"/>
      <c r="MFV12"/>
      <c r="MFW12"/>
      <c r="MFX12"/>
      <c r="MFY12"/>
      <c r="MFZ12"/>
      <c r="MGA12"/>
      <c r="MGB12"/>
      <c r="MGC12"/>
      <c r="MGD12"/>
      <c r="MGE12"/>
      <c r="MGF12"/>
      <c r="MGG12"/>
      <c r="MGH12"/>
      <c r="MGI12"/>
      <c r="MGJ12"/>
      <c r="MGK12"/>
      <c r="MGL12"/>
      <c r="MGM12"/>
      <c r="MGN12"/>
      <c r="MGO12"/>
      <c r="MGP12"/>
      <c r="MGQ12"/>
      <c r="MGR12"/>
      <c r="MGS12"/>
      <c r="MGT12"/>
      <c r="MGU12"/>
      <c r="MGV12"/>
      <c r="MGW12"/>
      <c r="MGX12"/>
      <c r="MGY12"/>
      <c r="MGZ12"/>
      <c r="MHA12"/>
      <c r="MHB12"/>
      <c r="MHC12"/>
      <c r="MHD12"/>
      <c r="MHE12"/>
      <c r="MHF12"/>
      <c r="MHG12"/>
      <c r="MHH12"/>
      <c r="MHI12"/>
      <c r="MHJ12"/>
      <c r="MHK12"/>
      <c r="MHL12"/>
      <c r="MHM12"/>
      <c r="MHN12"/>
      <c r="MHO12"/>
      <c r="MHP12"/>
      <c r="MHQ12"/>
      <c r="MHR12"/>
      <c r="MHS12"/>
      <c r="MHT12"/>
      <c r="MHU12"/>
      <c r="MHV12"/>
      <c r="MHW12"/>
      <c r="MHX12"/>
      <c r="MHY12"/>
      <c r="MHZ12"/>
      <c r="MIA12"/>
      <c r="MIB12"/>
      <c r="MIC12"/>
      <c r="MID12"/>
      <c r="MIE12"/>
      <c r="MIF12"/>
      <c r="MIG12"/>
      <c r="MIH12"/>
      <c r="MII12"/>
      <c r="MIJ12"/>
      <c r="MIK12"/>
      <c r="MIL12"/>
      <c r="MIM12"/>
      <c r="MIN12"/>
      <c r="MIO12"/>
      <c r="MIP12"/>
      <c r="MIQ12"/>
      <c r="MIR12"/>
      <c r="MIS12"/>
      <c r="MIT12"/>
      <c r="MIU12"/>
      <c r="MIV12"/>
      <c r="MIW12"/>
      <c r="MIX12"/>
      <c r="MIY12"/>
      <c r="MIZ12"/>
      <c r="MJA12"/>
      <c r="MJB12"/>
      <c r="MJC12"/>
      <c r="MJD12"/>
      <c r="MJE12"/>
      <c r="MJF12"/>
      <c r="MJG12"/>
      <c r="MJH12"/>
      <c r="MJI12"/>
      <c r="MJJ12"/>
      <c r="MJK12"/>
      <c r="MJL12"/>
      <c r="MJM12"/>
      <c r="MJN12"/>
      <c r="MJO12"/>
      <c r="MJP12"/>
      <c r="MJQ12"/>
      <c r="MJR12"/>
      <c r="MJS12"/>
      <c r="MJT12"/>
      <c r="MJU12"/>
      <c r="MJV12"/>
      <c r="MJW12"/>
      <c r="MJX12"/>
      <c r="MJY12"/>
      <c r="MJZ12"/>
      <c r="MKA12"/>
      <c r="MKB12"/>
      <c r="MKC12"/>
      <c r="MKD12"/>
      <c r="MKE12"/>
      <c r="MKF12"/>
      <c r="MKG12"/>
      <c r="MKH12"/>
      <c r="MKI12"/>
      <c r="MKJ12"/>
      <c r="MKK12"/>
      <c r="MKL12"/>
      <c r="MKM12"/>
      <c r="MKN12"/>
      <c r="MKO12"/>
      <c r="MKP12"/>
      <c r="MKQ12"/>
      <c r="MKR12"/>
      <c r="MKS12"/>
      <c r="MKT12"/>
      <c r="MKU12"/>
      <c r="MKV12"/>
      <c r="MKW12"/>
      <c r="MKX12"/>
      <c r="MKY12"/>
      <c r="MKZ12"/>
      <c r="MLA12"/>
      <c r="MLB12"/>
      <c r="MLC12"/>
      <c r="MLD12"/>
      <c r="MLE12"/>
      <c r="MLF12"/>
      <c r="MLG12"/>
      <c r="MLH12"/>
      <c r="MLI12"/>
      <c r="MLJ12"/>
      <c r="MLK12"/>
      <c r="MLL12"/>
      <c r="MLM12"/>
      <c r="MLN12"/>
      <c r="MLO12"/>
      <c r="MLP12"/>
      <c r="MLQ12"/>
      <c r="MLR12"/>
      <c r="MLS12"/>
      <c r="MLT12"/>
      <c r="MLU12"/>
      <c r="MLV12"/>
      <c r="MLW12"/>
      <c r="MLX12"/>
      <c r="MLY12"/>
      <c r="MLZ12"/>
      <c r="MMA12"/>
      <c r="MMB12"/>
      <c r="MMC12"/>
      <c r="MMD12"/>
      <c r="MME12"/>
      <c r="MMF12"/>
      <c r="MMG12"/>
      <c r="MMH12"/>
      <c r="MMI12"/>
      <c r="MMJ12"/>
      <c r="MMK12"/>
      <c r="MML12"/>
      <c r="MMM12"/>
      <c r="MMN12"/>
      <c r="MMO12"/>
      <c r="MMP12"/>
      <c r="MMQ12"/>
      <c r="MMR12"/>
      <c r="MMS12"/>
      <c r="MMT12"/>
      <c r="MMU12"/>
      <c r="MMV12"/>
      <c r="MMW12"/>
      <c r="MMX12"/>
      <c r="MMY12"/>
      <c r="MMZ12"/>
      <c r="MNA12"/>
      <c r="MNB12"/>
      <c r="MNC12"/>
      <c r="MND12"/>
      <c r="MNE12"/>
      <c r="MNF12"/>
      <c r="MNG12"/>
      <c r="MNH12"/>
      <c r="MNI12"/>
      <c r="MNJ12"/>
      <c r="MNK12"/>
      <c r="MNL12"/>
      <c r="MNM12"/>
      <c r="MNN12"/>
      <c r="MNO12"/>
      <c r="MNP12"/>
      <c r="MNQ12"/>
      <c r="MNR12"/>
      <c r="MNS12"/>
      <c r="MNT12"/>
      <c r="MNU12"/>
      <c r="MNV12"/>
      <c r="MNW12"/>
      <c r="MNX12"/>
      <c r="MNY12"/>
      <c r="MNZ12"/>
      <c r="MOA12"/>
      <c r="MOB12"/>
      <c r="MOC12"/>
      <c r="MOD12"/>
      <c r="MOE12"/>
      <c r="MOF12"/>
      <c r="MOG12"/>
      <c r="MOH12"/>
      <c r="MOI12"/>
      <c r="MOJ12"/>
      <c r="MOK12"/>
      <c r="MOL12"/>
      <c r="MOM12"/>
      <c r="MON12"/>
      <c r="MOO12"/>
      <c r="MOP12"/>
      <c r="MOQ12"/>
      <c r="MOR12"/>
      <c r="MOS12"/>
      <c r="MOT12"/>
      <c r="MOU12"/>
      <c r="MOV12"/>
      <c r="MOW12"/>
      <c r="MOX12"/>
      <c r="MOY12"/>
      <c r="MOZ12"/>
      <c r="MPA12"/>
      <c r="MPB12"/>
      <c r="MPC12"/>
      <c r="MPD12"/>
      <c r="MPE12"/>
      <c r="MPF12"/>
      <c r="MPG12"/>
      <c r="MPH12"/>
      <c r="MPI12"/>
      <c r="MPJ12"/>
      <c r="MPK12"/>
      <c r="MPL12"/>
      <c r="MPM12"/>
      <c r="MPN12"/>
      <c r="MPO12"/>
      <c r="MPP12"/>
      <c r="MPQ12"/>
      <c r="MPR12"/>
      <c r="MPS12"/>
      <c r="MPT12"/>
      <c r="MPU12"/>
      <c r="MPV12"/>
      <c r="MPW12"/>
      <c r="MPX12"/>
      <c r="MPY12"/>
      <c r="MPZ12"/>
      <c r="MQA12"/>
      <c r="MQB12"/>
      <c r="MQC12"/>
      <c r="MQD12"/>
      <c r="MQE12"/>
      <c r="MQF12"/>
      <c r="MQG12"/>
      <c r="MQH12"/>
      <c r="MQI12"/>
      <c r="MQJ12"/>
      <c r="MQK12"/>
      <c r="MQL12"/>
      <c r="MQM12"/>
      <c r="MQN12"/>
      <c r="MQO12"/>
      <c r="MQP12"/>
      <c r="MQQ12"/>
      <c r="MQR12"/>
      <c r="MQS12"/>
      <c r="MQT12"/>
      <c r="MQU12"/>
      <c r="MQV12"/>
      <c r="MQW12"/>
      <c r="MQX12"/>
      <c r="MQY12"/>
      <c r="MQZ12"/>
      <c r="MRA12"/>
      <c r="MRB12"/>
      <c r="MRC12"/>
      <c r="MRD12"/>
      <c r="MRE12"/>
      <c r="MRF12"/>
      <c r="MRG12"/>
      <c r="MRH12"/>
      <c r="MRI12"/>
      <c r="MRJ12"/>
      <c r="MRK12"/>
      <c r="MRL12"/>
      <c r="MRM12"/>
      <c r="MRN12"/>
      <c r="MRO12"/>
      <c r="MRP12"/>
      <c r="MRQ12"/>
      <c r="MRR12"/>
      <c r="MRS12"/>
      <c r="MRT12"/>
      <c r="MRU12"/>
      <c r="MRV12"/>
      <c r="MRW12"/>
      <c r="MRX12"/>
      <c r="MRY12"/>
      <c r="MRZ12"/>
      <c r="MSA12"/>
      <c r="MSB12"/>
      <c r="MSC12"/>
      <c r="MSD12"/>
      <c r="MSE12"/>
      <c r="MSF12"/>
      <c r="MSG12"/>
      <c r="MSH12"/>
      <c r="MSI12"/>
      <c r="MSJ12"/>
      <c r="MSK12"/>
      <c r="MSL12"/>
      <c r="MSM12"/>
      <c r="MSN12"/>
      <c r="MSO12"/>
      <c r="MSP12"/>
      <c r="MSQ12"/>
      <c r="MSR12"/>
      <c r="MSS12"/>
      <c r="MST12"/>
      <c r="MSU12"/>
      <c r="MSV12"/>
      <c r="MSW12"/>
      <c r="MSX12"/>
      <c r="MSY12"/>
      <c r="MSZ12"/>
      <c r="MTA12"/>
      <c r="MTB12"/>
      <c r="MTC12"/>
      <c r="MTD12"/>
      <c r="MTE12"/>
      <c r="MTF12"/>
      <c r="MTG12"/>
      <c r="MTH12"/>
      <c r="MTI12"/>
      <c r="MTJ12"/>
      <c r="MTK12"/>
      <c r="MTL12"/>
      <c r="MTM12"/>
      <c r="MTN12"/>
      <c r="MTO12"/>
      <c r="MTP12"/>
      <c r="MTQ12"/>
      <c r="MTR12"/>
      <c r="MTS12"/>
      <c r="MTT12"/>
      <c r="MTU12"/>
      <c r="MTV12"/>
      <c r="MTW12"/>
      <c r="MTX12"/>
      <c r="MTY12"/>
      <c r="MTZ12"/>
      <c r="MUA12"/>
      <c r="MUB12"/>
      <c r="MUC12"/>
      <c r="MUD12"/>
      <c r="MUE12"/>
      <c r="MUF12"/>
      <c r="MUG12"/>
      <c r="MUH12"/>
      <c r="MUI12"/>
      <c r="MUJ12"/>
      <c r="MUK12"/>
      <c r="MUL12"/>
      <c r="MUM12"/>
      <c r="MUN12"/>
      <c r="MUO12"/>
      <c r="MUP12"/>
      <c r="MUQ12"/>
      <c r="MUR12"/>
      <c r="MUS12"/>
      <c r="MUT12"/>
      <c r="MUU12"/>
      <c r="MUV12"/>
      <c r="MUW12"/>
      <c r="MUX12"/>
      <c r="MUY12"/>
      <c r="MUZ12"/>
      <c r="MVA12"/>
      <c r="MVB12"/>
      <c r="MVC12"/>
      <c r="MVD12"/>
      <c r="MVE12"/>
      <c r="MVF12"/>
      <c r="MVG12"/>
      <c r="MVH12"/>
      <c r="MVI12"/>
      <c r="MVJ12"/>
      <c r="MVK12"/>
      <c r="MVL12"/>
      <c r="MVM12"/>
      <c r="MVN12"/>
      <c r="MVO12"/>
      <c r="MVP12"/>
      <c r="MVQ12"/>
      <c r="MVR12"/>
      <c r="MVS12"/>
      <c r="MVT12"/>
      <c r="MVU12"/>
      <c r="MVV12"/>
      <c r="MVW12"/>
      <c r="MVX12"/>
      <c r="MVY12"/>
      <c r="MVZ12"/>
      <c r="MWA12"/>
      <c r="MWB12"/>
      <c r="MWC12"/>
      <c r="MWD12"/>
      <c r="MWE12"/>
      <c r="MWF12"/>
      <c r="MWG12"/>
      <c r="MWH12"/>
      <c r="MWI12"/>
      <c r="MWJ12"/>
      <c r="MWK12"/>
      <c r="MWL12"/>
      <c r="MWM12"/>
      <c r="MWN12"/>
      <c r="MWO12"/>
      <c r="MWP12"/>
      <c r="MWQ12"/>
      <c r="MWR12"/>
      <c r="MWS12"/>
      <c r="MWT12"/>
      <c r="MWU12"/>
      <c r="MWV12"/>
      <c r="MWW12"/>
      <c r="MWX12"/>
      <c r="MWY12"/>
      <c r="MWZ12"/>
      <c r="MXA12"/>
      <c r="MXB12"/>
      <c r="MXC12"/>
      <c r="MXD12"/>
      <c r="MXE12"/>
      <c r="MXF12"/>
      <c r="MXG12"/>
      <c r="MXH12"/>
      <c r="MXI12"/>
      <c r="MXJ12"/>
      <c r="MXK12"/>
      <c r="MXL12"/>
      <c r="MXM12"/>
      <c r="MXN12"/>
      <c r="MXO12"/>
      <c r="MXP12"/>
      <c r="MXQ12"/>
      <c r="MXR12"/>
      <c r="MXS12"/>
      <c r="MXT12"/>
      <c r="MXU12"/>
      <c r="MXV12"/>
      <c r="MXW12"/>
      <c r="MXX12"/>
      <c r="MXY12"/>
      <c r="MXZ12"/>
      <c r="MYA12"/>
      <c r="MYB12"/>
      <c r="MYC12"/>
      <c r="MYD12"/>
      <c r="MYE12"/>
      <c r="MYF12"/>
      <c r="MYG12"/>
      <c r="MYH12"/>
      <c r="MYI12"/>
      <c r="MYJ12"/>
      <c r="MYK12"/>
      <c r="MYL12"/>
      <c r="MYM12"/>
      <c r="MYN12"/>
      <c r="MYO12"/>
      <c r="MYP12"/>
      <c r="MYQ12"/>
      <c r="MYR12"/>
      <c r="MYS12"/>
      <c r="MYT12"/>
      <c r="MYU12"/>
      <c r="MYV12"/>
      <c r="MYW12"/>
      <c r="MYX12"/>
      <c r="MYY12"/>
      <c r="MYZ12"/>
      <c r="MZA12"/>
      <c r="MZB12"/>
      <c r="MZC12"/>
      <c r="MZD12"/>
      <c r="MZE12"/>
      <c r="MZF12"/>
      <c r="MZG12"/>
      <c r="MZH12"/>
      <c r="MZI12"/>
      <c r="MZJ12"/>
      <c r="MZK12"/>
      <c r="MZL12"/>
      <c r="MZM12"/>
      <c r="MZN12"/>
      <c r="MZO12"/>
      <c r="MZP12"/>
      <c r="MZQ12"/>
      <c r="MZR12"/>
      <c r="MZS12"/>
      <c r="MZT12"/>
      <c r="MZU12"/>
      <c r="MZV12"/>
      <c r="MZW12"/>
      <c r="MZX12"/>
      <c r="MZY12"/>
      <c r="MZZ12"/>
      <c r="NAA12"/>
      <c r="NAB12"/>
      <c r="NAC12"/>
      <c r="NAD12"/>
      <c r="NAE12"/>
      <c r="NAF12"/>
      <c r="NAG12"/>
      <c r="NAH12"/>
      <c r="NAI12"/>
      <c r="NAJ12"/>
      <c r="NAK12"/>
      <c r="NAL12"/>
      <c r="NAM12"/>
      <c r="NAN12"/>
      <c r="NAO12"/>
      <c r="NAP12"/>
      <c r="NAQ12"/>
      <c r="NAR12"/>
      <c r="NAS12"/>
      <c r="NAT12"/>
      <c r="NAU12"/>
      <c r="NAV12"/>
      <c r="NAW12"/>
      <c r="NAX12"/>
      <c r="NAY12"/>
      <c r="NAZ12"/>
      <c r="NBA12"/>
      <c r="NBB12"/>
      <c r="NBC12"/>
      <c r="NBD12"/>
      <c r="NBE12"/>
      <c r="NBF12"/>
      <c r="NBG12"/>
      <c r="NBH12"/>
      <c r="NBI12"/>
      <c r="NBJ12"/>
      <c r="NBK12"/>
      <c r="NBL12"/>
      <c r="NBM12"/>
      <c r="NBN12"/>
      <c r="NBO12"/>
      <c r="NBP12"/>
      <c r="NBQ12"/>
      <c r="NBR12"/>
      <c r="NBS12"/>
      <c r="NBT12"/>
      <c r="NBU12"/>
      <c r="NBV12"/>
      <c r="NBW12"/>
      <c r="NBX12"/>
      <c r="NBY12"/>
      <c r="NBZ12"/>
      <c r="NCA12"/>
      <c r="NCB12"/>
      <c r="NCC12"/>
      <c r="NCD12"/>
      <c r="NCE12"/>
      <c r="NCF12"/>
      <c r="NCG12"/>
      <c r="NCH12"/>
      <c r="NCI12"/>
      <c r="NCJ12"/>
      <c r="NCK12"/>
      <c r="NCL12"/>
      <c r="NCM12"/>
      <c r="NCN12"/>
      <c r="NCO12"/>
      <c r="NCP12"/>
      <c r="NCQ12"/>
      <c r="NCR12"/>
      <c r="NCS12"/>
      <c r="NCT12"/>
      <c r="NCU12"/>
      <c r="NCV12"/>
      <c r="NCW12"/>
      <c r="NCX12"/>
      <c r="NCY12"/>
      <c r="NCZ12"/>
      <c r="NDA12"/>
      <c r="NDB12"/>
      <c r="NDC12"/>
      <c r="NDD12"/>
      <c r="NDE12"/>
      <c r="NDF12"/>
      <c r="NDG12"/>
      <c r="NDH12"/>
      <c r="NDI12"/>
      <c r="NDJ12"/>
      <c r="NDK12"/>
      <c r="NDL12"/>
      <c r="NDM12"/>
      <c r="NDN12"/>
      <c r="NDO12"/>
      <c r="NDP12"/>
      <c r="NDQ12"/>
      <c r="NDR12"/>
      <c r="NDS12"/>
      <c r="NDT12"/>
      <c r="NDU12"/>
      <c r="NDV12"/>
      <c r="NDW12"/>
      <c r="NDX12"/>
      <c r="NDY12"/>
      <c r="NDZ12"/>
      <c r="NEA12"/>
      <c r="NEB12"/>
      <c r="NEC12"/>
      <c r="NED12"/>
      <c r="NEE12"/>
      <c r="NEF12"/>
      <c r="NEG12"/>
      <c r="NEH12"/>
      <c r="NEI12"/>
      <c r="NEJ12"/>
      <c r="NEK12"/>
      <c r="NEL12"/>
      <c r="NEM12"/>
      <c r="NEN12"/>
      <c r="NEO12"/>
      <c r="NEP12"/>
      <c r="NEQ12"/>
      <c r="NER12"/>
      <c r="NES12"/>
      <c r="NET12"/>
      <c r="NEU12"/>
      <c r="NEV12"/>
      <c r="NEW12"/>
      <c r="NEX12"/>
      <c r="NEY12"/>
      <c r="NEZ12"/>
      <c r="NFA12"/>
      <c r="NFB12"/>
      <c r="NFC12"/>
      <c r="NFD12"/>
      <c r="NFE12"/>
      <c r="NFF12"/>
      <c r="NFG12"/>
      <c r="NFH12"/>
      <c r="NFI12"/>
      <c r="NFJ12"/>
      <c r="NFK12"/>
      <c r="NFL12"/>
      <c r="NFM12"/>
      <c r="NFN12"/>
      <c r="NFO12"/>
      <c r="NFP12"/>
      <c r="NFQ12"/>
      <c r="NFR12"/>
      <c r="NFS12"/>
      <c r="NFT12"/>
      <c r="NFU12"/>
      <c r="NFV12"/>
      <c r="NFW12"/>
      <c r="NFX12"/>
      <c r="NFY12"/>
      <c r="NFZ12"/>
      <c r="NGA12"/>
      <c r="NGB12"/>
      <c r="NGC12"/>
      <c r="NGD12"/>
      <c r="NGE12"/>
      <c r="NGF12"/>
      <c r="NGG12"/>
      <c r="NGH12"/>
      <c r="NGI12"/>
      <c r="NGJ12"/>
      <c r="NGK12"/>
      <c r="NGL12"/>
      <c r="NGM12"/>
      <c r="NGN12"/>
      <c r="NGO12"/>
      <c r="NGP12"/>
      <c r="NGQ12"/>
      <c r="NGR12"/>
      <c r="NGS12"/>
      <c r="NGT12"/>
      <c r="NGU12"/>
      <c r="NGV12"/>
      <c r="NGW12"/>
      <c r="NGX12"/>
      <c r="NGY12"/>
      <c r="NGZ12"/>
      <c r="NHA12"/>
      <c r="NHB12"/>
      <c r="NHC12"/>
      <c r="NHD12"/>
      <c r="NHE12"/>
      <c r="NHF12"/>
      <c r="NHG12"/>
      <c r="NHH12"/>
      <c r="NHI12"/>
      <c r="NHJ12"/>
      <c r="NHK12"/>
      <c r="NHL12"/>
      <c r="NHM12"/>
      <c r="NHN12"/>
      <c r="NHO12"/>
      <c r="NHP12"/>
      <c r="NHQ12"/>
      <c r="NHR12"/>
      <c r="NHS12"/>
      <c r="NHT12"/>
      <c r="NHU12"/>
      <c r="NHV12"/>
      <c r="NHW12"/>
      <c r="NHX12"/>
      <c r="NHY12"/>
      <c r="NHZ12"/>
      <c r="NIA12"/>
      <c r="NIB12"/>
      <c r="NIC12"/>
      <c r="NID12"/>
      <c r="NIE12"/>
      <c r="NIF12"/>
      <c r="NIG12"/>
      <c r="NIH12"/>
      <c r="NII12"/>
      <c r="NIJ12"/>
      <c r="NIK12"/>
      <c r="NIL12"/>
      <c r="NIM12"/>
      <c r="NIN12"/>
      <c r="NIO12"/>
      <c r="NIP12"/>
      <c r="NIQ12"/>
      <c r="NIR12"/>
      <c r="NIS12"/>
      <c r="NIT12"/>
      <c r="NIU12"/>
      <c r="NIV12"/>
      <c r="NIW12"/>
      <c r="NIX12"/>
      <c r="NIY12"/>
      <c r="NIZ12"/>
      <c r="NJA12"/>
      <c r="NJB12"/>
      <c r="NJC12"/>
      <c r="NJD12"/>
      <c r="NJE12"/>
      <c r="NJF12"/>
      <c r="NJG12"/>
      <c r="NJH12"/>
      <c r="NJI12"/>
      <c r="NJJ12"/>
      <c r="NJK12"/>
      <c r="NJL12"/>
      <c r="NJM12"/>
      <c r="NJN12"/>
      <c r="NJO12"/>
      <c r="NJP12"/>
      <c r="NJQ12"/>
      <c r="NJR12"/>
      <c r="NJS12"/>
      <c r="NJT12"/>
      <c r="NJU12"/>
      <c r="NJV12"/>
      <c r="NJW12"/>
      <c r="NJX12"/>
      <c r="NJY12"/>
      <c r="NJZ12"/>
      <c r="NKA12"/>
      <c r="NKB12"/>
      <c r="NKC12"/>
      <c r="NKD12"/>
      <c r="NKE12"/>
      <c r="NKF12"/>
      <c r="NKG12"/>
      <c r="NKH12"/>
      <c r="NKI12"/>
      <c r="NKJ12"/>
      <c r="NKK12"/>
      <c r="NKL12"/>
      <c r="NKM12"/>
      <c r="NKN12"/>
      <c r="NKO12"/>
      <c r="NKP12"/>
      <c r="NKQ12"/>
      <c r="NKR12"/>
      <c r="NKS12"/>
      <c r="NKT12"/>
      <c r="NKU12"/>
      <c r="NKV12"/>
      <c r="NKW12"/>
      <c r="NKX12"/>
      <c r="NKY12"/>
      <c r="NKZ12"/>
      <c r="NLA12"/>
      <c r="NLB12"/>
      <c r="NLC12"/>
      <c r="NLD12"/>
      <c r="NLE12"/>
      <c r="NLF12"/>
      <c r="NLG12"/>
      <c r="NLH12"/>
      <c r="NLI12"/>
      <c r="NLJ12"/>
      <c r="NLK12"/>
      <c r="NLL12"/>
      <c r="NLM12"/>
      <c r="NLN12"/>
      <c r="NLO12"/>
      <c r="NLP12"/>
      <c r="NLQ12"/>
      <c r="NLR12"/>
      <c r="NLS12"/>
      <c r="NLT12"/>
      <c r="NLU12"/>
      <c r="NLV12"/>
      <c r="NLW12"/>
      <c r="NLX12"/>
      <c r="NLY12"/>
      <c r="NLZ12"/>
      <c r="NMA12"/>
      <c r="NMB12"/>
      <c r="NMC12"/>
      <c r="NMD12"/>
      <c r="NME12"/>
      <c r="NMF12"/>
      <c r="NMG12"/>
      <c r="NMH12"/>
      <c r="NMI12"/>
      <c r="NMJ12"/>
      <c r="NMK12"/>
      <c r="NML12"/>
      <c r="NMM12"/>
      <c r="NMN12"/>
      <c r="NMO12"/>
      <c r="NMP12"/>
      <c r="NMQ12"/>
      <c r="NMR12"/>
      <c r="NMS12"/>
      <c r="NMT12"/>
      <c r="NMU12"/>
      <c r="NMV12"/>
      <c r="NMW12"/>
      <c r="NMX12"/>
      <c r="NMY12"/>
      <c r="NMZ12"/>
      <c r="NNA12"/>
      <c r="NNB12"/>
      <c r="NNC12"/>
      <c r="NND12"/>
      <c r="NNE12"/>
      <c r="NNF12"/>
      <c r="NNG12"/>
      <c r="NNH12"/>
      <c r="NNI12"/>
      <c r="NNJ12"/>
      <c r="NNK12"/>
      <c r="NNL12"/>
      <c r="NNM12"/>
      <c r="NNN12"/>
      <c r="NNO12"/>
      <c r="NNP12"/>
      <c r="NNQ12"/>
      <c r="NNR12"/>
      <c r="NNS12"/>
      <c r="NNT12"/>
      <c r="NNU12"/>
      <c r="NNV12"/>
      <c r="NNW12"/>
      <c r="NNX12"/>
      <c r="NNY12"/>
      <c r="NNZ12"/>
      <c r="NOA12"/>
      <c r="NOB12"/>
      <c r="NOC12"/>
      <c r="NOD12"/>
      <c r="NOE12"/>
      <c r="NOF12"/>
      <c r="NOG12"/>
      <c r="NOH12"/>
      <c r="NOI12"/>
      <c r="NOJ12"/>
      <c r="NOK12"/>
      <c r="NOL12"/>
      <c r="NOM12"/>
      <c r="NON12"/>
      <c r="NOO12"/>
      <c r="NOP12"/>
      <c r="NOQ12"/>
      <c r="NOR12"/>
      <c r="NOS12"/>
      <c r="NOT12"/>
      <c r="NOU12"/>
      <c r="NOV12"/>
      <c r="NOW12"/>
      <c r="NOX12"/>
      <c r="NOY12"/>
      <c r="NOZ12"/>
      <c r="NPA12"/>
      <c r="NPB12"/>
      <c r="NPC12"/>
      <c r="NPD12"/>
      <c r="NPE12"/>
      <c r="NPF12"/>
      <c r="NPG12"/>
      <c r="NPH12"/>
      <c r="NPI12"/>
      <c r="NPJ12"/>
      <c r="NPK12"/>
      <c r="NPL12"/>
      <c r="NPM12"/>
      <c r="NPN12"/>
      <c r="NPO12"/>
      <c r="NPP12"/>
      <c r="NPQ12"/>
      <c r="NPR12"/>
      <c r="NPS12"/>
      <c r="NPT12"/>
      <c r="NPU12"/>
      <c r="NPV12"/>
      <c r="NPW12"/>
      <c r="NPX12"/>
      <c r="NPY12"/>
      <c r="NPZ12"/>
      <c r="NQA12"/>
      <c r="NQB12"/>
      <c r="NQC12"/>
      <c r="NQD12"/>
      <c r="NQE12"/>
      <c r="NQF12"/>
      <c r="NQG12"/>
      <c r="NQH12"/>
      <c r="NQI12"/>
      <c r="NQJ12"/>
      <c r="NQK12"/>
      <c r="NQL12"/>
      <c r="NQM12"/>
      <c r="NQN12"/>
      <c r="NQO12"/>
      <c r="NQP12"/>
      <c r="NQQ12"/>
      <c r="NQR12"/>
      <c r="NQS12"/>
      <c r="NQT12"/>
      <c r="NQU12"/>
      <c r="NQV12"/>
      <c r="NQW12"/>
      <c r="NQX12"/>
      <c r="NQY12"/>
      <c r="NQZ12"/>
      <c r="NRA12"/>
      <c r="NRB12"/>
      <c r="NRC12"/>
      <c r="NRD12"/>
      <c r="NRE12"/>
      <c r="NRF12"/>
      <c r="NRG12"/>
      <c r="NRH12"/>
      <c r="NRI12"/>
      <c r="NRJ12"/>
      <c r="NRK12"/>
      <c r="NRL12"/>
      <c r="NRM12"/>
      <c r="NRN12"/>
      <c r="NRO12"/>
      <c r="NRP12"/>
      <c r="NRQ12"/>
      <c r="NRR12"/>
      <c r="NRS12"/>
      <c r="NRT12"/>
      <c r="NRU12"/>
      <c r="NRV12"/>
      <c r="NRW12"/>
      <c r="NRX12"/>
      <c r="NRY12"/>
      <c r="NRZ12"/>
      <c r="NSA12"/>
      <c r="NSB12"/>
      <c r="NSC12"/>
      <c r="NSD12"/>
      <c r="NSE12"/>
      <c r="NSF12"/>
      <c r="NSG12"/>
      <c r="NSH12"/>
      <c r="NSI12"/>
      <c r="NSJ12"/>
      <c r="NSK12"/>
      <c r="NSL12"/>
      <c r="NSM12"/>
      <c r="NSN12"/>
      <c r="NSO12"/>
      <c r="NSP12"/>
      <c r="NSQ12"/>
      <c r="NSR12"/>
      <c r="NSS12"/>
      <c r="NST12"/>
      <c r="NSU12"/>
      <c r="NSV12"/>
      <c r="NSW12"/>
      <c r="NSX12"/>
      <c r="NSY12"/>
      <c r="NSZ12"/>
      <c r="NTA12"/>
      <c r="NTB12"/>
      <c r="NTC12"/>
      <c r="NTD12"/>
      <c r="NTE12"/>
      <c r="NTF12"/>
      <c r="NTG12"/>
      <c r="NTH12"/>
      <c r="NTI12"/>
      <c r="NTJ12"/>
      <c r="NTK12"/>
      <c r="NTL12"/>
      <c r="NTM12"/>
      <c r="NTN12"/>
      <c r="NTO12"/>
      <c r="NTP12"/>
      <c r="NTQ12"/>
      <c r="NTR12"/>
      <c r="NTS12"/>
      <c r="NTT12"/>
      <c r="NTU12"/>
      <c r="NTV12"/>
      <c r="NTW12"/>
      <c r="NTX12"/>
      <c r="NTY12"/>
      <c r="NTZ12"/>
      <c r="NUA12"/>
      <c r="NUB12"/>
      <c r="NUC12"/>
      <c r="NUD12"/>
      <c r="NUE12"/>
      <c r="NUF12"/>
      <c r="NUG12"/>
      <c r="NUH12"/>
      <c r="NUI12"/>
      <c r="NUJ12"/>
      <c r="NUK12"/>
      <c r="NUL12"/>
      <c r="NUM12"/>
      <c r="NUN12"/>
      <c r="NUO12"/>
      <c r="NUP12"/>
      <c r="NUQ12"/>
      <c r="NUR12"/>
      <c r="NUS12"/>
      <c r="NUT12"/>
      <c r="NUU12"/>
      <c r="NUV12"/>
      <c r="NUW12"/>
      <c r="NUX12"/>
      <c r="NUY12"/>
      <c r="NUZ12"/>
      <c r="NVA12"/>
      <c r="NVB12"/>
      <c r="NVC12"/>
      <c r="NVD12"/>
      <c r="NVE12"/>
      <c r="NVF12"/>
      <c r="NVG12"/>
      <c r="NVH12"/>
      <c r="NVI12"/>
      <c r="NVJ12"/>
      <c r="NVK12"/>
      <c r="NVL12"/>
      <c r="NVM12"/>
      <c r="NVN12"/>
      <c r="NVO12"/>
      <c r="NVP12"/>
      <c r="NVQ12"/>
      <c r="NVR12"/>
      <c r="NVS12"/>
      <c r="NVT12"/>
      <c r="NVU12"/>
      <c r="NVV12"/>
      <c r="NVW12"/>
      <c r="NVX12"/>
      <c r="NVY12"/>
      <c r="NVZ12"/>
      <c r="NWA12"/>
      <c r="NWB12"/>
      <c r="NWC12"/>
      <c r="NWD12"/>
      <c r="NWE12"/>
      <c r="NWF12"/>
      <c r="NWG12"/>
      <c r="NWH12"/>
      <c r="NWI12"/>
      <c r="NWJ12"/>
      <c r="NWK12"/>
      <c r="NWL12"/>
      <c r="NWM12"/>
      <c r="NWN12"/>
      <c r="NWO12"/>
      <c r="NWP12"/>
      <c r="NWQ12"/>
      <c r="NWR12"/>
      <c r="NWS12"/>
      <c r="NWT12"/>
      <c r="NWU12"/>
      <c r="NWV12"/>
      <c r="NWW12"/>
      <c r="NWX12"/>
      <c r="NWY12"/>
      <c r="NWZ12"/>
      <c r="NXA12"/>
      <c r="NXB12"/>
      <c r="NXC12"/>
      <c r="NXD12"/>
      <c r="NXE12"/>
      <c r="NXF12"/>
      <c r="NXG12"/>
      <c r="NXH12"/>
      <c r="NXI12"/>
      <c r="NXJ12"/>
      <c r="NXK12"/>
      <c r="NXL12"/>
      <c r="NXM12"/>
      <c r="NXN12"/>
      <c r="NXO12"/>
      <c r="NXP12"/>
      <c r="NXQ12"/>
      <c r="NXR12"/>
      <c r="NXS12"/>
      <c r="NXT12"/>
      <c r="NXU12"/>
      <c r="NXV12"/>
      <c r="NXW12"/>
      <c r="NXX12"/>
      <c r="NXY12"/>
      <c r="NXZ12"/>
      <c r="NYA12"/>
      <c r="NYB12"/>
      <c r="NYC12"/>
      <c r="NYD12"/>
      <c r="NYE12"/>
      <c r="NYF12"/>
      <c r="NYG12"/>
      <c r="NYH12"/>
      <c r="NYI12"/>
      <c r="NYJ12"/>
      <c r="NYK12"/>
      <c r="NYL12"/>
      <c r="NYM12"/>
      <c r="NYN12"/>
      <c r="NYO12"/>
      <c r="NYP12"/>
      <c r="NYQ12"/>
      <c r="NYR12"/>
      <c r="NYS12"/>
      <c r="NYT12"/>
      <c r="NYU12"/>
      <c r="NYV12"/>
      <c r="NYW12"/>
      <c r="NYX12"/>
      <c r="NYY12"/>
      <c r="NYZ12"/>
      <c r="NZA12"/>
      <c r="NZB12"/>
      <c r="NZC12"/>
      <c r="NZD12"/>
      <c r="NZE12"/>
      <c r="NZF12"/>
      <c r="NZG12"/>
      <c r="NZH12"/>
      <c r="NZI12"/>
      <c r="NZJ12"/>
      <c r="NZK12"/>
      <c r="NZL12"/>
      <c r="NZM12"/>
      <c r="NZN12"/>
      <c r="NZO12"/>
      <c r="NZP12"/>
      <c r="NZQ12"/>
      <c r="NZR12"/>
      <c r="NZS12"/>
      <c r="NZT12"/>
      <c r="NZU12"/>
      <c r="NZV12"/>
      <c r="NZW12"/>
      <c r="NZX12"/>
      <c r="NZY12"/>
      <c r="NZZ12"/>
      <c r="OAA12"/>
      <c r="OAB12"/>
      <c r="OAC12"/>
      <c r="OAD12"/>
      <c r="OAE12"/>
      <c r="OAF12"/>
      <c r="OAG12"/>
      <c r="OAH12"/>
      <c r="OAI12"/>
      <c r="OAJ12"/>
      <c r="OAK12"/>
      <c r="OAL12"/>
      <c r="OAM12"/>
      <c r="OAN12"/>
      <c r="OAO12"/>
      <c r="OAP12"/>
      <c r="OAQ12"/>
      <c r="OAR12"/>
      <c r="OAS12"/>
      <c r="OAT12"/>
      <c r="OAU12"/>
      <c r="OAV12"/>
      <c r="OAW12"/>
      <c r="OAX12"/>
      <c r="OAY12"/>
      <c r="OAZ12"/>
      <c r="OBA12"/>
      <c r="OBB12"/>
      <c r="OBC12"/>
      <c r="OBD12"/>
      <c r="OBE12"/>
      <c r="OBF12"/>
      <c r="OBG12"/>
      <c r="OBH12"/>
      <c r="OBI12"/>
      <c r="OBJ12"/>
      <c r="OBK12"/>
      <c r="OBL12"/>
      <c r="OBM12"/>
      <c r="OBN12"/>
      <c r="OBO12"/>
      <c r="OBP12"/>
      <c r="OBQ12"/>
      <c r="OBR12"/>
      <c r="OBS12"/>
      <c r="OBT12"/>
      <c r="OBU12"/>
      <c r="OBV12"/>
      <c r="OBW12"/>
      <c r="OBX12"/>
      <c r="OBY12"/>
      <c r="OBZ12"/>
      <c r="OCA12"/>
      <c r="OCB12"/>
      <c r="OCC12"/>
      <c r="OCD12"/>
      <c r="OCE12"/>
      <c r="OCF12"/>
      <c r="OCG12"/>
      <c r="OCH12"/>
      <c r="OCI12"/>
      <c r="OCJ12"/>
      <c r="OCK12"/>
      <c r="OCL12"/>
      <c r="OCM12"/>
      <c r="OCN12"/>
      <c r="OCO12"/>
      <c r="OCP12"/>
      <c r="OCQ12"/>
      <c r="OCR12"/>
      <c r="OCS12"/>
      <c r="OCT12"/>
      <c r="OCU12"/>
      <c r="OCV12"/>
      <c r="OCW12"/>
      <c r="OCX12"/>
      <c r="OCY12"/>
      <c r="OCZ12"/>
      <c r="ODA12"/>
      <c r="ODB12"/>
      <c r="ODC12"/>
      <c r="ODD12"/>
      <c r="ODE12"/>
      <c r="ODF12"/>
      <c r="ODG12"/>
      <c r="ODH12"/>
      <c r="ODI12"/>
      <c r="ODJ12"/>
      <c r="ODK12"/>
      <c r="ODL12"/>
      <c r="ODM12"/>
      <c r="ODN12"/>
      <c r="ODO12"/>
      <c r="ODP12"/>
      <c r="ODQ12"/>
      <c r="ODR12"/>
      <c r="ODS12"/>
      <c r="ODT12"/>
      <c r="ODU12"/>
      <c r="ODV12"/>
      <c r="ODW12"/>
      <c r="ODX12"/>
      <c r="ODY12"/>
      <c r="ODZ12"/>
      <c r="OEA12"/>
      <c r="OEB12"/>
      <c r="OEC12"/>
      <c r="OED12"/>
      <c r="OEE12"/>
      <c r="OEF12"/>
      <c r="OEG12"/>
      <c r="OEH12"/>
      <c r="OEI12"/>
      <c r="OEJ12"/>
      <c r="OEK12"/>
      <c r="OEL12"/>
      <c r="OEM12"/>
      <c r="OEN12"/>
      <c r="OEO12"/>
      <c r="OEP12"/>
      <c r="OEQ12"/>
      <c r="OER12"/>
      <c r="OES12"/>
      <c r="OET12"/>
      <c r="OEU12"/>
      <c r="OEV12"/>
      <c r="OEW12"/>
      <c r="OEX12"/>
      <c r="OEY12"/>
      <c r="OEZ12"/>
      <c r="OFA12"/>
      <c r="OFB12"/>
      <c r="OFC12"/>
      <c r="OFD12"/>
      <c r="OFE12"/>
      <c r="OFF12"/>
      <c r="OFG12"/>
      <c r="OFH12"/>
      <c r="OFI12"/>
      <c r="OFJ12"/>
      <c r="OFK12"/>
      <c r="OFL12"/>
      <c r="OFM12"/>
      <c r="OFN12"/>
      <c r="OFO12"/>
      <c r="OFP12"/>
      <c r="OFQ12"/>
      <c r="OFR12"/>
      <c r="OFS12"/>
      <c r="OFT12"/>
      <c r="OFU12"/>
      <c r="OFV12"/>
      <c r="OFW12"/>
      <c r="OFX12"/>
      <c r="OFY12"/>
      <c r="OFZ12"/>
      <c r="OGA12"/>
      <c r="OGB12"/>
      <c r="OGC12"/>
      <c r="OGD12"/>
      <c r="OGE12"/>
      <c r="OGF12"/>
      <c r="OGG12"/>
      <c r="OGH12"/>
      <c r="OGI12"/>
      <c r="OGJ12"/>
      <c r="OGK12"/>
      <c r="OGL12"/>
      <c r="OGM12"/>
      <c r="OGN12"/>
      <c r="OGO12"/>
      <c r="OGP12"/>
      <c r="OGQ12"/>
      <c r="OGR12"/>
      <c r="OGS12"/>
      <c r="OGT12"/>
      <c r="OGU12"/>
      <c r="OGV12"/>
      <c r="OGW12"/>
      <c r="OGX12"/>
      <c r="OGY12"/>
      <c r="OGZ12"/>
      <c r="OHA12"/>
      <c r="OHB12"/>
      <c r="OHC12"/>
      <c r="OHD12"/>
      <c r="OHE12"/>
      <c r="OHF12"/>
      <c r="OHG12"/>
      <c r="OHH12"/>
      <c r="OHI12"/>
      <c r="OHJ12"/>
      <c r="OHK12"/>
      <c r="OHL12"/>
      <c r="OHM12"/>
      <c r="OHN12"/>
      <c r="OHO12"/>
      <c r="OHP12"/>
      <c r="OHQ12"/>
      <c r="OHR12"/>
      <c r="OHS12"/>
      <c r="OHT12"/>
      <c r="OHU12"/>
      <c r="OHV12"/>
      <c r="OHW12"/>
      <c r="OHX12"/>
      <c r="OHY12"/>
      <c r="OHZ12"/>
      <c r="OIA12"/>
      <c r="OIB12"/>
      <c r="OIC12"/>
      <c r="OID12"/>
      <c r="OIE12"/>
      <c r="OIF12"/>
      <c r="OIG12"/>
      <c r="OIH12"/>
      <c r="OII12"/>
      <c r="OIJ12"/>
      <c r="OIK12"/>
      <c r="OIL12"/>
      <c r="OIM12"/>
      <c r="OIN12"/>
      <c r="OIO12"/>
      <c r="OIP12"/>
      <c r="OIQ12"/>
      <c r="OIR12"/>
      <c r="OIS12"/>
      <c r="OIT12"/>
      <c r="OIU12"/>
      <c r="OIV12"/>
      <c r="OIW12"/>
      <c r="OIX12"/>
      <c r="OIY12"/>
      <c r="OIZ12"/>
      <c r="OJA12"/>
      <c r="OJB12"/>
      <c r="OJC12"/>
      <c r="OJD12"/>
      <c r="OJE12"/>
      <c r="OJF12"/>
      <c r="OJG12"/>
      <c r="OJH12"/>
      <c r="OJI12"/>
      <c r="OJJ12"/>
      <c r="OJK12"/>
      <c r="OJL12"/>
      <c r="OJM12"/>
      <c r="OJN12"/>
      <c r="OJO12"/>
      <c r="OJP12"/>
      <c r="OJQ12"/>
      <c r="OJR12"/>
      <c r="OJS12"/>
      <c r="OJT12"/>
      <c r="OJU12"/>
      <c r="OJV12"/>
      <c r="OJW12"/>
      <c r="OJX12"/>
      <c r="OJY12"/>
      <c r="OJZ12"/>
      <c r="OKA12"/>
      <c r="OKB12"/>
      <c r="OKC12"/>
      <c r="OKD12"/>
      <c r="OKE12"/>
      <c r="OKF12"/>
      <c r="OKG12"/>
      <c r="OKH12"/>
      <c r="OKI12"/>
      <c r="OKJ12"/>
      <c r="OKK12"/>
      <c r="OKL12"/>
      <c r="OKM12"/>
      <c r="OKN12"/>
      <c r="OKO12"/>
      <c r="OKP12"/>
      <c r="OKQ12"/>
      <c r="OKR12"/>
      <c r="OKS12"/>
      <c r="OKT12"/>
      <c r="OKU12"/>
      <c r="OKV12"/>
      <c r="OKW12"/>
      <c r="OKX12"/>
      <c r="OKY12"/>
      <c r="OKZ12"/>
      <c r="OLA12"/>
      <c r="OLB12"/>
      <c r="OLC12"/>
      <c r="OLD12"/>
      <c r="OLE12"/>
      <c r="OLF12"/>
      <c r="OLG12"/>
      <c r="OLH12"/>
      <c r="OLI12"/>
      <c r="OLJ12"/>
      <c r="OLK12"/>
      <c r="OLL12"/>
      <c r="OLM12"/>
      <c r="OLN12"/>
      <c r="OLO12"/>
      <c r="OLP12"/>
      <c r="OLQ12"/>
      <c r="OLR12"/>
      <c r="OLS12"/>
      <c r="OLT12"/>
      <c r="OLU12"/>
      <c r="OLV12"/>
      <c r="OLW12"/>
      <c r="OLX12"/>
      <c r="OLY12"/>
      <c r="OLZ12"/>
      <c r="OMA12"/>
      <c r="OMB12"/>
      <c r="OMC12"/>
      <c r="OMD12"/>
      <c r="OME12"/>
      <c r="OMF12"/>
      <c r="OMG12"/>
      <c r="OMH12"/>
      <c r="OMI12"/>
      <c r="OMJ12"/>
      <c r="OMK12"/>
      <c r="OML12"/>
      <c r="OMM12"/>
      <c r="OMN12"/>
      <c r="OMO12"/>
      <c r="OMP12"/>
      <c r="OMQ12"/>
      <c r="OMR12"/>
      <c r="OMS12"/>
      <c r="OMT12"/>
      <c r="OMU12"/>
      <c r="OMV12"/>
      <c r="OMW12"/>
      <c r="OMX12"/>
      <c r="OMY12"/>
      <c r="OMZ12"/>
      <c r="ONA12"/>
      <c r="ONB12"/>
      <c r="ONC12"/>
      <c r="OND12"/>
      <c r="ONE12"/>
      <c r="ONF12"/>
      <c r="ONG12"/>
      <c r="ONH12"/>
      <c r="ONI12"/>
      <c r="ONJ12"/>
      <c r="ONK12"/>
      <c r="ONL12"/>
      <c r="ONM12"/>
      <c r="ONN12"/>
      <c r="ONO12"/>
      <c r="ONP12"/>
      <c r="ONQ12"/>
      <c r="ONR12"/>
      <c r="ONS12"/>
      <c r="ONT12"/>
      <c r="ONU12"/>
      <c r="ONV12"/>
      <c r="ONW12"/>
      <c r="ONX12"/>
      <c r="ONY12"/>
      <c r="ONZ12"/>
      <c r="OOA12"/>
      <c r="OOB12"/>
      <c r="OOC12"/>
      <c r="OOD12"/>
      <c r="OOE12"/>
      <c r="OOF12"/>
      <c r="OOG12"/>
      <c r="OOH12"/>
      <c r="OOI12"/>
      <c r="OOJ12"/>
      <c r="OOK12"/>
      <c r="OOL12"/>
      <c r="OOM12"/>
      <c r="OON12"/>
      <c r="OOO12"/>
      <c r="OOP12"/>
      <c r="OOQ12"/>
      <c r="OOR12"/>
      <c r="OOS12"/>
      <c r="OOT12"/>
      <c r="OOU12"/>
      <c r="OOV12"/>
      <c r="OOW12"/>
      <c r="OOX12"/>
      <c r="OOY12"/>
      <c r="OOZ12"/>
      <c r="OPA12"/>
      <c r="OPB12"/>
      <c r="OPC12"/>
      <c r="OPD12"/>
      <c r="OPE12"/>
      <c r="OPF12"/>
      <c r="OPG12"/>
      <c r="OPH12"/>
      <c r="OPI12"/>
      <c r="OPJ12"/>
      <c r="OPK12"/>
      <c r="OPL12"/>
      <c r="OPM12"/>
      <c r="OPN12"/>
      <c r="OPO12"/>
      <c r="OPP12"/>
      <c r="OPQ12"/>
      <c r="OPR12"/>
      <c r="OPS12"/>
      <c r="OPT12"/>
      <c r="OPU12"/>
      <c r="OPV12"/>
      <c r="OPW12"/>
      <c r="OPX12"/>
      <c r="OPY12"/>
      <c r="OPZ12"/>
      <c r="OQA12"/>
      <c r="OQB12"/>
      <c r="OQC12"/>
      <c r="OQD12"/>
      <c r="OQE12"/>
      <c r="OQF12"/>
      <c r="OQG12"/>
      <c r="OQH12"/>
      <c r="OQI12"/>
      <c r="OQJ12"/>
      <c r="OQK12"/>
      <c r="OQL12"/>
      <c r="OQM12"/>
      <c r="OQN12"/>
      <c r="OQO12"/>
      <c r="OQP12"/>
      <c r="OQQ12"/>
      <c r="OQR12"/>
      <c r="OQS12"/>
      <c r="OQT12"/>
      <c r="OQU12"/>
      <c r="OQV12"/>
      <c r="OQW12"/>
      <c r="OQX12"/>
      <c r="OQY12"/>
      <c r="OQZ12"/>
      <c r="ORA12"/>
      <c r="ORB12"/>
      <c r="ORC12"/>
      <c r="ORD12"/>
      <c r="ORE12"/>
      <c r="ORF12"/>
      <c r="ORG12"/>
      <c r="ORH12"/>
      <c r="ORI12"/>
      <c r="ORJ12"/>
      <c r="ORK12"/>
      <c r="ORL12"/>
      <c r="ORM12"/>
      <c r="ORN12"/>
      <c r="ORO12"/>
      <c r="ORP12"/>
      <c r="ORQ12"/>
      <c r="ORR12"/>
      <c r="ORS12"/>
      <c r="ORT12"/>
      <c r="ORU12"/>
      <c r="ORV12"/>
      <c r="ORW12"/>
      <c r="ORX12"/>
      <c r="ORY12"/>
      <c r="ORZ12"/>
      <c r="OSA12"/>
      <c r="OSB12"/>
      <c r="OSC12"/>
      <c r="OSD12"/>
      <c r="OSE12"/>
      <c r="OSF12"/>
      <c r="OSG12"/>
      <c r="OSH12"/>
      <c r="OSI12"/>
      <c r="OSJ12"/>
      <c r="OSK12"/>
      <c r="OSL12"/>
      <c r="OSM12"/>
      <c r="OSN12"/>
      <c r="OSO12"/>
      <c r="OSP12"/>
      <c r="OSQ12"/>
      <c r="OSR12"/>
      <c r="OSS12"/>
      <c r="OST12"/>
      <c r="OSU12"/>
      <c r="OSV12"/>
      <c r="OSW12"/>
      <c r="OSX12"/>
      <c r="OSY12"/>
      <c r="OSZ12"/>
      <c r="OTA12"/>
      <c r="OTB12"/>
      <c r="OTC12"/>
      <c r="OTD12"/>
      <c r="OTE12"/>
      <c r="OTF12"/>
      <c r="OTG12"/>
      <c r="OTH12"/>
      <c r="OTI12"/>
      <c r="OTJ12"/>
      <c r="OTK12"/>
      <c r="OTL12"/>
      <c r="OTM12"/>
      <c r="OTN12"/>
      <c r="OTO12"/>
      <c r="OTP12"/>
      <c r="OTQ12"/>
      <c r="OTR12"/>
      <c r="OTS12"/>
      <c r="OTT12"/>
      <c r="OTU12"/>
      <c r="OTV12"/>
      <c r="OTW12"/>
      <c r="OTX12"/>
      <c r="OTY12"/>
      <c r="OTZ12"/>
      <c r="OUA12"/>
      <c r="OUB12"/>
      <c r="OUC12"/>
      <c r="OUD12"/>
      <c r="OUE12"/>
      <c r="OUF12"/>
      <c r="OUG12"/>
      <c r="OUH12"/>
      <c r="OUI12"/>
      <c r="OUJ12"/>
      <c r="OUK12"/>
      <c r="OUL12"/>
      <c r="OUM12"/>
      <c r="OUN12"/>
      <c r="OUO12"/>
      <c r="OUP12"/>
      <c r="OUQ12"/>
      <c r="OUR12"/>
      <c r="OUS12"/>
      <c r="OUT12"/>
      <c r="OUU12"/>
      <c r="OUV12"/>
      <c r="OUW12"/>
      <c r="OUX12"/>
      <c r="OUY12"/>
      <c r="OUZ12"/>
      <c r="OVA12"/>
      <c r="OVB12"/>
      <c r="OVC12"/>
      <c r="OVD12"/>
      <c r="OVE12"/>
      <c r="OVF12"/>
      <c r="OVG12"/>
      <c r="OVH12"/>
      <c r="OVI12"/>
      <c r="OVJ12"/>
      <c r="OVK12"/>
      <c r="OVL12"/>
      <c r="OVM12"/>
      <c r="OVN12"/>
      <c r="OVO12"/>
      <c r="OVP12"/>
      <c r="OVQ12"/>
      <c r="OVR12"/>
      <c r="OVS12"/>
      <c r="OVT12"/>
      <c r="OVU12"/>
      <c r="OVV12"/>
      <c r="OVW12"/>
      <c r="OVX12"/>
      <c r="OVY12"/>
      <c r="OVZ12"/>
      <c r="OWA12"/>
      <c r="OWB12"/>
      <c r="OWC12"/>
      <c r="OWD12"/>
      <c r="OWE12"/>
      <c r="OWF12"/>
      <c r="OWG12"/>
      <c r="OWH12"/>
      <c r="OWI12"/>
      <c r="OWJ12"/>
      <c r="OWK12"/>
      <c r="OWL12"/>
      <c r="OWM12"/>
      <c r="OWN12"/>
      <c r="OWO12"/>
      <c r="OWP12"/>
      <c r="OWQ12"/>
      <c r="OWR12"/>
      <c r="OWS12"/>
      <c r="OWT12"/>
      <c r="OWU12"/>
      <c r="OWV12"/>
      <c r="OWW12"/>
      <c r="OWX12"/>
      <c r="OWY12"/>
      <c r="OWZ12"/>
      <c r="OXA12"/>
      <c r="OXB12"/>
      <c r="OXC12"/>
      <c r="OXD12"/>
      <c r="OXE12"/>
      <c r="OXF12"/>
      <c r="OXG12"/>
      <c r="OXH12"/>
      <c r="OXI12"/>
      <c r="OXJ12"/>
      <c r="OXK12"/>
      <c r="OXL12"/>
      <c r="OXM12"/>
      <c r="OXN12"/>
      <c r="OXO12"/>
      <c r="OXP12"/>
      <c r="OXQ12"/>
      <c r="OXR12"/>
      <c r="OXS12"/>
      <c r="OXT12"/>
      <c r="OXU12"/>
      <c r="OXV12"/>
      <c r="OXW12"/>
      <c r="OXX12"/>
      <c r="OXY12"/>
      <c r="OXZ12"/>
      <c r="OYA12"/>
      <c r="OYB12"/>
      <c r="OYC12"/>
      <c r="OYD12"/>
      <c r="OYE12"/>
      <c r="OYF12"/>
      <c r="OYG12"/>
      <c r="OYH12"/>
      <c r="OYI12"/>
      <c r="OYJ12"/>
      <c r="OYK12"/>
      <c r="OYL12"/>
      <c r="OYM12"/>
      <c r="OYN12"/>
      <c r="OYO12"/>
      <c r="OYP12"/>
      <c r="OYQ12"/>
      <c r="OYR12"/>
      <c r="OYS12"/>
      <c r="OYT12"/>
      <c r="OYU12"/>
      <c r="OYV12"/>
      <c r="OYW12"/>
      <c r="OYX12"/>
      <c r="OYY12"/>
      <c r="OYZ12"/>
      <c r="OZA12"/>
      <c r="OZB12"/>
      <c r="OZC12"/>
      <c r="OZD12"/>
      <c r="OZE12"/>
      <c r="OZF12"/>
      <c r="OZG12"/>
      <c r="OZH12"/>
      <c r="OZI12"/>
      <c r="OZJ12"/>
      <c r="OZK12"/>
      <c r="OZL12"/>
      <c r="OZM12"/>
      <c r="OZN12"/>
      <c r="OZO12"/>
      <c r="OZP12"/>
      <c r="OZQ12"/>
      <c r="OZR12"/>
      <c r="OZS12"/>
      <c r="OZT12"/>
      <c r="OZU12"/>
      <c r="OZV12"/>
      <c r="OZW12"/>
      <c r="OZX12"/>
      <c r="OZY12"/>
      <c r="OZZ12"/>
      <c r="PAA12"/>
      <c r="PAB12"/>
      <c r="PAC12"/>
      <c r="PAD12"/>
      <c r="PAE12"/>
      <c r="PAF12"/>
      <c r="PAG12"/>
      <c r="PAH12"/>
      <c r="PAI12"/>
      <c r="PAJ12"/>
      <c r="PAK12"/>
      <c r="PAL12"/>
      <c r="PAM12"/>
      <c r="PAN12"/>
      <c r="PAO12"/>
      <c r="PAP12"/>
      <c r="PAQ12"/>
      <c r="PAR12"/>
      <c r="PAS12"/>
      <c r="PAT12"/>
      <c r="PAU12"/>
      <c r="PAV12"/>
      <c r="PAW12"/>
      <c r="PAX12"/>
      <c r="PAY12"/>
      <c r="PAZ12"/>
      <c r="PBA12"/>
      <c r="PBB12"/>
      <c r="PBC12"/>
      <c r="PBD12"/>
      <c r="PBE12"/>
      <c r="PBF12"/>
      <c r="PBG12"/>
      <c r="PBH12"/>
      <c r="PBI12"/>
      <c r="PBJ12"/>
      <c r="PBK12"/>
      <c r="PBL12"/>
      <c r="PBM12"/>
      <c r="PBN12"/>
      <c r="PBO12"/>
      <c r="PBP12"/>
      <c r="PBQ12"/>
      <c r="PBR12"/>
      <c r="PBS12"/>
      <c r="PBT12"/>
      <c r="PBU12"/>
      <c r="PBV12"/>
      <c r="PBW12"/>
      <c r="PBX12"/>
      <c r="PBY12"/>
      <c r="PBZ12"/>
      <c r="PCA12"/>
      <c r="PCB12"/>
      <c r="PCC12"/>
      <c r="PCD12"/>
      <c r="PCE12"/>
      <c r="PCF12"/>
      <c r="PCG12"/>
      <c r="PCH12"/>
      <c r="PCI12"/>
      <c r="PCJ12"/>
      <c r="PCK12"/>
      <c r="PCL12"/>
      <c r="PCM12"/>
      <c r="PCN12"/>
      <c r="PCO12"/>
      <c r="PCP12"/>
      <c r="PCQ12"/>
      <c r="PCR12"/>
      <c r="PCS12"/>
      <c r="PCT12"/>
      <c r="PCU12"/>
      <c r="PCV12"/>
      <c r="PCW12"/>
      <c r="PCX12"/>
      <c r="PCY12"/>
      <c r="PCZ12"/>
      <c r="PDA12"/>
      <c r="PDB12"/>
      <c r="PDC12"/>
      <c r="PDD12"/>
      <c r="PDE12"/>
      <c r="PDF12"/>
      <c r="PDG12"/>
      <c r="PDH12"/>
      <c r="PDI12"/>
      <c r="PDJ12"/>
      <c r="PDK12"/>
      <c r="PDL12"/>
      <c r="PDM12"/>
      <c r="PDN12"/>
      <c r="PDO12"/>
      <c r="PDP12"/>
      <c r="PDQ12"/>
      <c r="PDR12"/>
      <c r="PDS12"/>
      <c r="PDT12"/>
      <c r="PDU12"/>
      <c r="PDV12"/>
      <c r="PDW12"/>
      <c r="PDX12"/>
      <c r="PDY12"/>
      <c r="PDZ12"/>
      <c r="PEA12"/>
      <c r="PEB12"/>
      <c r="PEC12"/>
      <c r="PED12"/>
      <c r="PEE12"/>
      <c r="PEF12"/>
      <c r="PEG12"/>
      <c r="PEH12"/>
      <c r="PEI12"/>
      <c r="PEJ12"/>
      <c r="PEK12"/>
      <c r="PEL12"/>
      <c r="PEM12"/>
      <c r="PEN12"/>
      <c r="PEO12"/>
      <c r="PEP12"/>
      <c r="PEQ12"/>
      <c r="PER12"/>
      <c r="PES12"/>
      <c r="PET12"/>
      <c r="PEU12"/>
      <c r="PEV12"/>
      <c r="PEW12"/>
      <c r="PEX12"/>
      <c r="PEY12"/>
      <c r="PEZ12"/>
      <c r="PFA12"/>
      <c r="PFB12"/>
      <c r="PFC12"/>
      <c r="PFD12"/>
      <c r="PFE12"/>
      <c r="PFF12"/>
      <c r="PFG12"/>
      <c r="PFH12"/>
      <c r="PFI12"/>
      <c r="PFJ12"/>
      <c r="PFK12"/>
      <c r="PFL12"/>
      <c r="PFM12"/>
      <c r="PFN12"/>
      <c r="PFO12"/>
      <c r="PFP12"/>
      <c r="PFQ12"/>
      <c r="PFR12"/>
      <c r="PFS12"/>
      <c r="PFT12"/>
      <c r="PFU12"/>
      <c r="PFV12"/>
      <c r="PFW12"/>
      <c r="PFX12"/>
      <c r="PFY12"/>
      <c r="PFZ12"/>
      <c r="PGA12"/>
      <c r="PGB12"/>
      <c r="PGC12"/>
      <c r="PGD12"/>
      <c r="PGE12"/>
      <c r="PGF12"/>
      <c r="PGG12"/>
      <c r="PGH12"/>
      <c r="PGI12"/>
      <c r="PGJ12"/>
      <c r="PGK12"/>
      <c r="PGL12"/>
      <c r="PGM12"/>
      <c r="PGN12"/>
      <c r="PGO12"/>
      <c r="PGP12"/>
      <c r="PGQ12"/>
      <c r="PGR12"/>
      <c r="PGS12"/>
      <c r="PGT12"/>
      <c r="PGU12"/>
      <c r="PGV12"/>
      <c r="PGW12"/>
      <c r="PGX12"/>
      <c r="PGY12"/>
      <c r="PGZ12"/>
      <c r="PHA12"/>
      <c r="PHB12"/>
      <c r="PHC12"/>
      <c r="PHD12"/>
      <c r="PHE12"/>
      <c r="PHF12"/>
      <c r="PHG12"/>
      <c r="PHH12"/>
      <c r="PHI12"/>
      <c r="PHJ12"/>
      <c r="PHK12"/>
      <c r="PHL12"/>
      <c r="PHM12"/>
      <c r="PHN12"/>
      <c r="PHO12"/>
      <c r="PHP12"/>
      <c r="PHQ12"/>
      <c r="PHR12"/>
      <c r="PHS12"/>
      <c r="PHT12"/>
      <c r="PHU12"/>
      <c r="PHV12"/>
      <c r="PHW12"/>
      <c r="PHX12"/>
      <c r="PHY12"/>
      <c r="PHZ12"/>
      <c r="PIA12"/>
      <c r="PIB12"/>
      <c r="PIC12"/>
      <c r="PID12"/>
      <c r="PIE12"/>
      <c r="PIF12"/>
      <c r="PIG12"/>
      <c r="PIH12"/>
      <c r="PII12"/>
      <c r="PIJ12"/>
      <c r="PIK12"/>
      <c r="PIL12"/>
      <c r="PIM12"/>
      <c r="PIN12"/>
      <c r="PIO12"/>
      <c r="PIP12"/>
      <c r="PIQ12"/>
      <c r="PIR12"/>
      <c r="PIS12"/>
      <c r="PIT12"/>
      <c r="PIU12"/>
      <c r="PIV12"/>
      <c r="PIW12"/>
      <c r="PIX12"/>
      <c r="PIY12"/>
      <c r="PIZ12"/>
      <c r="PJA12"/>
      <c r="PJB12"/>
      <c r="PJC12"/>
      <c r="PJD12"/>
      <c r="PJE12"/>
      <c r="PJF12"/>
      <c r="PJG12"/>
      <c r="PJH12"/>
      <c r="PJI12"/>
      <c r="PJJ12"/>
      <c r="PJK12"/>
      <c r="PJL12"/>
      <c r="PJM12"/>
      <c r="PJN12"/>
      <c r="PJO12"/>
      <c r="PJP12"/>
      <c r="PJQ12"/>
      <c r="PJR12"/>
      <c r="PJS12"/>
      <c r="PJT12"/>
      <c r="PJU12"/>
      <c r="PJV12"/>
      <c r="PJW12"/>
      <c r="PJX12"/>
      <c r="PJY12"/>
      <c r="PJZ12"/>
      <c r="PKA12"/>
      <c r="PKB12"/>
      <c r="PKC12"/>
      <c r="PKD12"/>
      <c r="PKE12"/>
      <c r="PKF12"/>
      <c r="PKG12"/>
      <c r="PKH12"/>
      <c r="PKI12"/>
      <c r="PKJ12"/>
      <c r="PKK12"/>
      <c r="PKL12"/>
      <c r="PKM12"/>
      <c r="PKN12"/>
      <c r="PKO12"/>
      <c r="PKP12"/>
      <c r="PKQ12"/>
      <c r="PKR12"/>
      <c r="PKS12"/>
      <c r="PKT12"/>
      <c r="PKU12"/>
      <c r="PKV12"/>
      <c r="PKW12"/>
      <c r="PKX12"/>
      <c r="PKY12"/>
      <c r="PKZ12"/>
      <c r="PLA12"/>
      <c r="PLB12"/>
      <c r="PLC12"/>
      <c r="PLD12"/>
      <c r="PLE12"/>
      <c r="PLF12"/>
      <c r="PLG12"/>
      <c r="PLH12"/>
      <c r="PLI12"/>
      <c r="PLJ12"/>
      <c r="PLK12"/>
      <c r="PLL12"/>
      <c r="PLM12"/>
      <c r="PLN12"/>
      <c r="PLO12"/>
      <c r="PLP12"/>
      <c r="PLQ12"/>
      <c r="PLR12"/>
      <c r="PLS12"/>
      <c r="PLT12"/>
      <c r="PLU12"/>
      <c r="PLV12"/>
      <c r="PLW12"/>
      <c r="PLX12"/>
      <c r="PLY12"/>
      <c r="PLZ12"/>
      <c r="PMA12"/>
      <c r="PMB12"/>
      <c r="PMC12"/>
      <c r="PMD12"/>
      <c r="PME12"/>
      <c r="PMF12"/>
      <c r="PMG12"/>
      <c r="PMH12"/>
      <c r="PMI12"/>
      <c r="PMJ12"/>
      <c r="PMK12"/>
      <c r="PML12"/>
      <c r="PMM12"/>
      <c r="PMN12"/>
      <c r="PMO12"/>
      <c r="PMP12"/>
      <c r="PMQ12"/>
      <c r="PMR12"/>
      <c r="PMS12"/>
      <c r="PMT12"/>
      <c r="PMU12"/>
      <c r="PMV12"/>
      <c r="PMW12"/>
      <c r="PMX12"/>
      <c r="PMY12"/>
      <c r="PMZ12"/>
      <c r="PNA12"/>
      <c r="PNB12"/>
      <c r="PNC12"/>
      <c r="PND12"/>
      <c r="PNE12"/>
      <c r="PNF12"/>
      <c r="PNG12"/>
      <c r="PNH12"/>
      <c r="PNI12"/>
      <c r="PNJ12"/>
      <c r="PNK12"/>
      <c r="PNL12"/>
      <c r="PNM12"/>
      <c r="PNN12"/>
      <c r="PNO12"/>
      <c r="PNP12"/>
      <c r="PNQ12"/>
      <c r="PNR12"/>
      <c r="PNS12"/>
      <c r="PNT12"/>
      <c r="PNU12"/>
      <c r="PNV12"/>
      <c r="PNW12"/>
      <c r="PNX12"/>
      <c r="PNY12"/>
      <c r="PNZ12"/>
      <c r="POA12"/>
      <c r="POB12"/>
      <c r="POC12"/>
      <c r="POD12"/>
      <c r="POE12"/>
      <c r="POF12"/>
      <c r="POG12"/>
      <c r="POH12"/>
      <c r="POI12"/>
      <c r="POJ12"/>
      <c r="POK12"/>
      <c r="POL12"/>
      <c r="POM12"/>
      <c r="PON12"/>
      <c r="POO12"/>
      <c r="POP12"/>
      <c r="POQ12"/>
      <c r="POR12"/>
      <c r="POS12"/>
      <c r="POT12"/>
      <c r="POU12"/>
      <c r="POV12"/>
      <c r="POW12"/>
      <c r="POX12"/>
      <c r="POY12"/>
      <c r="POZ12"/>
      <c r="PPA12"/>
      <c r="PPB12"/>
      <c r="PPC12"/>
      <c r="PPD12"/>
      <c r="PPE12"/>
      <c r="PPF12"/>
      <c r="PPG12"/>
      <c r="PPH12"/>
      <c r="PPI12"/>
      <c r="PPJ12"/>
      <c r="PPK12"/>
      <c r="PPL12"/>
      <c r="PPM12"/>
      <c r="PPN12"/>
      <c r="PPO12"/>
      <c r="PPP12"/>
      <c r="PPQ12"/>
      <c r="PPR12"/>
      <c r="PPS12"/>
      <c r="PPT12"/>
      <c r="PPU12"/>
      <c r="PPV12"/>
      <c r="PPW12"/>
      <c r="PPX12"/>
      <c r="PPY12"/>
      <c r="PPZ12"/>
      <c r="PQA12"/>
      <c r="PQB12"/>
      <c r="PQC12"/>
      <c r="PQD12"/>
      <c r="PQE12"/>
      <c r="PQF12"/>
      <c r="PQG12"/>
      <c r="PQH12"/>
      <c r="PQI12"/>
      <c r="PQJ12"/>
      <c r="PQK12"/>
      <c r="PQL12"/>
      <c r="PQM12"/>
      <c r="PQN12"/>
      <c r="PQO12"/>
      <c r="PQP12"/>
      <c r="PQQ12"/>
      <c r="PQR12"/>
      <c r="PQS12"/>
      <c r="PQT12"/>
      <c r="PQU12"/>
      <c r="PQV12"/>
      <c r="PQW12"/>
      <c r="PQX12"/>
      <c r="PQY12"/>
      <c r="PQZ12"/>
      <c r="PRA12"/>
      <c r="PRB12"/>
      <c r="PRC12"/>
      <c r="PRD12"/>
      <c r="PRE12"/>
      <c r="PRF12"/>
      <c r="PRG12"/>
      <c r="PRH12"/>
      <c r="PRI12"/>
      <c r="PRJ12"/>
      <c r="PRK12"/>
      <c r="PRL12"/>
      <c r="PRM12"/>
      <c r="PRN12"/>
      <c r="PRO12"/>
      <c r="PRP12"/>
      <c r="PRQ12"/>
      <c r="PRR12"/>
      <c r="PRS12"/>
      <c r="PRT12"/>
      <c r="PRU12"/>
      <c r="PRV12"/>
      <c r="PRW12"/>
      <c r="PRX12"/>
      <c r="PRY12"/>
      <c r="PRZ12"/>
      <c r="PSA12"/>
      <c r="PSB12"/>
      <c r="PSC12"/>
      <c r="PSD12"/>
      <c r="PSE12"/>
      <c r="PSF12"/>
      <c r="PSG12"/>
      <c r="PSH12"/>
      <c r="PSI12"/>
      <c r="PSJ12"/>
      <c r="PSK12"/>
      <c r="PSL12"/>
      <c r="PSM12"/>
      <c r="PSN12"/>
      <c r="PSO12"/>
      <c r="PSP12"/>
      <c r="PSQ12"/>
      <c r="PSR12"/>
      <c r="PSS12"/>
      <c r="PST12"/>
      <c r="PSU12"/>
      <c r="PSV12"/>
      <c r="PSW12"/>
      <c r="PSX12"/>
      <c r="PSY12"/>
      <c r="PSZ12"/>
      <c r="PTA12"/>
      <c r="PTB12"/>
      <c r="PTC12"/>
      <c r="PTD12"/>
      <c r="PTE12"/>
      <c r="PTF12"/>
      <c r="PTG12"/>
      <c r="PTH12"/>
      <c r="PTI12"/>
      <c r="PTJ12"/>
      <c r="PTK12"/>
      <c r="PTL12"/>
      <c r="PTM12"/>
      <c r="PTN12"/>
      <c r="PTO12"/>
      <c r="PTP12"/>
      <c r="PTQ12"/>
      <c r="PTR12"/>
      <c r="PTS12"/>
      <c r="PTT12"/>
      <c r="PTU12"/>
      <c r="PTV12"/>
      <c r="PTW12"/>
      <c r="PTX12"/>
      <c r="PTY12"/>
      <c r="PTZ12"/>
      <c r="PUA12"/>
      <c r="PUB12"/>
      <c r="PUC12"/>
      <c r="PUD12"/>
      <c r="PUE12"/>
      <c r="PUF12"/>
      <c r="PUG12"/>
      <c r="PUH12"/>
      <c r="PUI12"/>
      <c r="PUJ12"/>
      <c r="PUK12"/>
      <c r="PUL12"/>
      <c r="PUM12"/>
      <c r="PUN12"/>
      <c r="PUO12"/>
      <c r="PUP12"/>
      <c r="PUQ12"/>
      <c r="PUR12"/>
      <c r="PUS12"/>
      <c r="PUT12"/>
      <c r="PUU12"/>
      <c r="PUV12"/>
      <c r="PUW12"/>
      <c r="PUX12"/>
      <c r="PUY12"/>
      <c r="PUZ12"/>
      <c r="PVA12"/>
      <c r="PVB12"/>
      <c r="PVC12"/>
      <c r="PVD12"/>
      <c r="PVE12"/>
      <c r="PVF12"/>
      <c r="PVG12"/>
      <c r="PVH12"/>
      <c r="PVI12"/>
      <c r="PVJ12"/>
      <c r="PVK12"/>
      <c r="PVL12"/>
      <c r="PVM12"/>
      <c r="PVN12"/>
      <c r="PVO12"/>
      <c r="PVP12"/>
      <c r="PVQ12"/>
      <c r="PVR12"/>
      <c r="PVS12"/>
      <c r="PVT12"/>
      <c r="PVU12"/>
      <c r="PVV12"/>
      <c r="PVW12"/>
      <c r="PVX12"/>
      <c r="PVY12"/>
      <c r="PVZ12"/>
      <c r="PWA12"/>
      <c r="PWB12"/>
      <c r="PWC12"/>
      <c r="PWD12"/>
      <c r="PWE12"/>
      <c r="PWF12"/>
      <c r="PWG12"/>
      <c r="PWH12"/>
      <c r="PWI12"/>
      <c r="PWJ12"/>
      <c r="PWK12"/>
      <c r="PWL12"/>
      <c r="PWM12"/>
      <c r="PWN12"/>
      <c r="PWO12"/>
      <c r="PWP12"/>
      <c r="PWQ12"/>
      <c r="PWR12"/>
      <c r="PWS12"/>
      <c r="PWT12"/>
      <c r="PWU12"/>
      <c r="PWV12"/>
      <c r="PWW12"/>
      <c r="PWX12"/>
      <c r="PWY12"/>
      <c r="PWZ12"/>
      <c r="PXA12"/>
      <c r="PXB12"/>
      <c r="PXC12"/>
      <c r="PXD12"/>
      <c r="PXE12"/>
      <c r="PXF12"/>
      <c r="PXG12"/>
      <c r="PXH12"/>
      <c r="PXI12"/>
      <c r="PXJ12"/>
      <c r="PXK12"/>
      <c r="PXL12"/>
      <c r="PXM12"/>
      <c r="PXN12"/>
      <c r="PXO12"/>
      <c r="PXP12"/>
      <c r="PXQ12"/>
      <c r="PXR12"/>
      <c r="PXS12"/>
      <c r="PXT12"/>
      <c r="PXU12"/>
      <c r="PXV12"/>
      <c r="PXW12"/>
      <c r="PXX12"/>
      <c r="PXY12"/>
      <c r="PXZ12"/>
      <c r="PYA12"/>
      <c r="PYB12"/>
      <c r="PYC12"/>
      <c r="PYD12"/>
      <c r="PYE12"/>
      <c r="PYF12"/>
      <c r="PYG12"/>
      <c r="PYH12"/>
      <c r="PYI12"/>
      <c r="PYJ12"/>
      <c r="PYK12"/>
      <c r="PYL12"/>
      <c r="PYM12"/>
      <c r="PYN12"/>
      <c r="PYO12"/>
      <c r="PYP12"/>
      <c r="PYQ12"/>
      <c r="PYR12"/>
      <c r="PYS12"/>
      <c r="PYT12"/>
      <c r="PYU12"/>
      <c r="PYV12"/>
      <c r="PYW12"/>
      <c r="PYX12"/>
      <c r="PYY12"/>
      <c r="PYZ12"/>
      <c r="PZA12"/>
      <c r="PZB12"/>
      <c r="PZC12"/>
      <c r="PZD12"/>
      <c r="PZE12"/>
      <c r="PZF12"/>
      <c r="PZG12"/>
      <c r="PZH12"/>
      <c r="PZI12"/>
      <c r="PZJ12"/>
      <c r="PZK12"/>
      <c r="PZL12"/>
      <c r="PZM12"/>
      <c r="PZN12"/>
      <c r="PZO12"/>
      <c r="PZP12"/>
      <c r="PZQ12"/>
      <c r="PZR12"/>
      <c r="PZS12"/>
      <c r="PZT12"/>
      <c r="PZU12"/>
      <c r="PZV12"/>
      <c r="PZW12"/>
      <c r="PZX12"/>
      <c r="PZY12"/>
      <c r="PZZ12"/>
      <c r="QAA12"/>
      <c r="QAB12"/>
      <c r="QAC12"/>
      <c r="QAD12"/>
      <c r="QAE12"/>
      <c r="QAF12"/>
      <c r="QAG12"/>
      <c r="QAH12"/>
      <c r="QAI12"/>
      <c r="QAJ12"/>
      <c r="QAK12"/>
      <c r="QAL12"/>
      <c r="QAM12"/>
      <c r="QAN12"/>
      <c r="QAO12"/>
      <c r="QAP12"/>
      <c r="QAQ12"/>
      <c r="QAR12"/>
      <c r="QAS12"/>
      <c r="QAT12"/>
      <c r="QAU12"/>
      <c r="QAV12"/>
      <c r="QAW12"/>
      <c r="QAX12"/>
      <c r="QAY12"/>
      <c r="QAZ12"/>
      <c r="QBA12"/>
      <c r="QBB12"/>
      <c r="QBC12"/>
      <c r="QBD12"/>
      <c r="QBE12"/>
      <c r="QBF12"/>
      <c r="QBG12"/>
      <c r="QBH12"/>
      <c r="QBI12"/>
      <c r="QBJ12"/>
      <c r="QBK12"/>
      <c r="QBL12"/>
      <c r="QBM12"/>
      <c r="QBN12"/>
      <c r="QBO12"/>
      <c r="QBP12"/>
      <c r="QBQ12"/>
      <c r="QBR12"/>
      <c r="QBS12"/>
      <c r="QBT12"/>
      <c r="QBU12"/>
      <c r="QBV12"/>
      <c r="QBW12"/>
      <c r="QBX12"/>
      <c r="QBY12"/>
      <c r="QBZ12"/>
      <c r="QCA12"/>
      <c r="QCB12"/>
      <c r="QCC12"/>
      <c r="QCD12"/>
      <c r="QCE12"/>
      <c r="QCF12"/>
      <c r="QCG12"/>
      <c r="QCH12"/>
      <c r="QCI12"/>
      <c r="QCJ12"/>
      <c r="QCK12"/>
      <c r="QCL12"/>
      <c r="QCM12"/>
      <c r="QCN12"/>
      <c r="QCO12"/>
      <c r="QCP12"/>
      <c r="QCQ12"/>
      <c r="QCR12"/>
      <c r="QCS12"/>
      <c r="QCT12"/>
      <c r="QCU12"/>
      <c r="QCV12"/>
      <c r="QCW12"/>
      <c r="QCX12"/>
      <c r="QCY12"/>
      <c r="QCZ12"/>
      <c r="QDA12"/>
      <c r="QDB12"/>
      <c r="QDC12"/>
      <c r="QDD12"/>
      <c r="QDE12"/>
      <c r="QDF12"/>
      <c r="QDG12"/>
      <c r="QDH12"/>
      <c r="QDI12"/>
      <c r="QDJ12"/>
      <c r="QDK12"/>
      <c r="QDL12"/>
      <c r="QDM12"/>
      <c r="QDN12"/>
      <c r="QDO12"/>
      <c r="QDP12"/>
      <c r="QDQ12"/>
      <c r="QDR12"/>
      <c r="QDS12"/>
      <c r="QDT12"/>
      <c r="QDU12"/>
      <c r="QDV12"/>
      <c r="QDW12"/>
      <c r="QDX12"/>
      <c r="QDY12"/>
      <c r="QDZ12"/>
      <c r="QEA12"/>
      <c r="QEB12"/>
      <c r="QEC12"/>
      <c r="QED12"/>
      <c r="QEE12"/>
      <c r="QEF12"/>
      <c r="QEG12"/>
      <c r="QEH12"/>
      <c r="QEI12"/>
      <c r="QEJ12"/>
      <c r="QEK12"/>
      <c r="QEL12"/>
      <c r="QEM12"/>
      <c r="QEN12"/>
      <c r="QEO12"/>
      <c r="QEP12"/>
      <c r="QEQ12"/>
      <c r="QER12"/>
      <c r="QES12"/>
      <c r="QET12"/>
      <c r="QEU12"/>
      <c r="QEV12"/>
      <c r="QEW12"/>
      <c r="QEX12"/>
      <c r="QEY12"/>
      <c r="QEZ12"/>
      <c r="QFA12"/>
      <c r="QFB12"/>
      <c r="QFC12"/>
      <c r="QFD12"/>
      <c r="QFE12"/>
      <c r="QFF12"/>
      <c r="QFG12"/>
      <c r="QFH12"/>
      <c r="QFI12"/>
      <c r="QFJ12"/>
      <c r="QFK12"/>
      <c r="QFL12"/>
      <c r="QFM12"/>
      <c r="QFN12"/>
      <c r="QFO12"/>
      <c r="QFP12"/>
      <c r="QFQ12"/>
      <c r="QFR12"/>
      <c r="QFS12"/>
      <c r="QFT12"/>
      <c r="QFU12"/>
      <c r="QFV12"/>
      <c r="QFW12"/>
      <c r="QFX12"/>
      <c r="QFY12"/>
      <c r="QFZ12"/>
      <c r="QGA12"/>
      <c r="QGB12"/>
      <c r="QGC12"/>
      <c r="QGD12"/>
      <c r="QGE12"/>
      <c r="QGF12"/>
      <c r="QGG12"/>
      <c r="QGH12"/>
      <c r="QGI12"/>
      <c r="QGJ12"/>
      <c r="QGK12"/>
      <c r="QGL12"/>
      <c r="QGM12"/>
      <c r="QGN12"/>
      <c r="QGO12"/>
      <c r="QGP12"/>
      <c r="QGQ12"/>
      <c r="QGR12"/>
      <c r="QGS12"/>
      <c r="QGT12"/>
      <c r="QGU12"/>
      <c r="QGV12"/>
      <c r="QGW12"/>
      <c r="QGX12"/>
      <c r="QGY12"/>
      <c r="QGZ12"/>
      <c r="QHA12"/>
      <c r="QHB12"/>
      <c r="QHC12"/>
      <c r="QHD12"/>
      <c r="QHE12"/>
      <c r="QHF12"/>
      <c r="QHG12"/>
      <c r="QHH12"/>
      <c r="QHI12"/>
      <c r="QHJ12"/>
      <c r="QHK12"/>
      <c r="QHL12"/>
      <c r="QHM12"/>
      <c r="QHN12"/>
      <c r="QHO12"/>
      <c r="QHP12"/>
      <c r="QHQ12"/>
      <c r="QHR12"/>
      <c r="QHS12"/>
      <c r="QHT12"/>
      <c r="QHU12"/>
      <c r="QHV12"/>
      <c r="QHW12"/>
      <c r="QHX12"/>
      <c r="QHY12"/>
      <c r="QHZ12"/>
      <c r="QIA12"/>
      <c r="QIB12"/>
      <c r="QIC12"/>
      <c r="QID12"/>
      <c r="QIE12"/>
      <c r="QIF12"/>
      <c r="QIG12"/>
      <c r="QIH12"/>
      <c r="QII12"/>
      <c r="QIJ12"/>
      <c r="QIK12"/>
      <c r="QIL12"/>
      <c r="QIM12"/>
      <c r="QIN12"/>
      <c r="QIO12"/>
      <c r="QIP12"/>
      <c r="QIQ12"/>
      <c r="QIR12"/>
      <c r="QIS12"/>
      <c r="QIT12"/>
      <c r="QIU12"/>
      <c r="QIV12"/>
      <c r="QIW12"/>
      <c r="QIX12"/>
      <c r="QIY12"/>
      <c r="QIZ12"/>
      <c r="QJA12"/>
      <c r="QJB12"/>
      <c r="QJC12"/>
      <c r="QJD12"/>
      <c r="QJE12"/>
      <c r="QJF12"/>
      <c r="QJG12"/>
      <c r="QJH12"/>
      <c r="QJI12"/>
      <c r="QJJ12"/>
      <c r="QJK12"/>
      <c r="QJL12"/>
      <c r="QJM12"/>
      <c r="QJN12"/>
      <c r="QJO12"/>
      <c r="QJP12"/>
      <c r="QJQ12"/>
      <c r="QJR12"/>
      <c r="QJS12"/>
      <c r="QJT12"/>
      <c r="QJU12"/>
      <c r="QJV12"/>
      <c r="QJW12"/>
      <c r="QJX12"/>
      <c r="QJY12"/>
      <c r="QJZ12"/>
      <c r="QKA12"/>
      <c r="QKB12"/>
      <c r="QKC12"/>
      <c r="QKD12"/>
      <c r="QKE12"/>
      <c r="QKF12"/>
      <c r="QKG12"/>
      <c r="QKH12"/>
      <c r="QKI12"/>
      <c r="QKJ12"/>
      <c r="QKK12"/>
      <c r="QKL12"/>
      <c r="QKM12"/>
      <c r="QKN12"/>
      <c r="QKO12"/>
      <c r="QKP12"/>
      <c r="QKQ12"/>
      <c r="QKR12"/>
      <c r="QKS12"/>
      <c r="QKT12"/>
      <c r="QKU12"/>
      <c r="QKV12"/>
      <c r="QKW12"/>
      <c r="QKX12"/>
      <c r="QKY12"/>
      <c r="QKZ12"/>
      <c r="QLA12"/>
      <c r="QLB12"/>
      <c r="QLC12"/>
      <c r="QLD12"/>
      <c r="QLE12"/>
      <c r="QLF12"/>
      <c r="QLG12"/>
      <c r="QLH12"/>
      <c r="QLI12"/>
      <c r="QLJ12"/>
      <c r="QLK12"/>
      <c r="QLL12"/>
      <c r="QLM12"/>
      <c r="QLN12"/>
      <c r="QLO12"/>
      <c r="QLP12"/>
      <c r="QLQ12"/>
      <c r="QLR12"/>
      <c r="QLS12"/>
      <c r="QLT12"/>
      <c r="QLU12"/>
      <c r="QLV12"/>
      <c r="QLW12"/>
      <c r="QLX12"/>
      <c r="QLY12"/>
      <c r="QLZ12"/>
      <c r="QMA12"/>
      <c r="QMB12"/>
      <c r="QMC12"/>
      <c r="QMD12"/>
      <c r="QME12"/>
      <c r="QMF12"/>
      <c r="QMG12"/>
      <c r="QMH12"/>
      <c r="QMI12"/>
      <c r="QMJ12"/>
      <c r="QMK12"/>
      <c r="QML12"/>
      <c r="QMM12"/>
      <c r="QMN12"/>
      <c r="QMO12"/>
      <c r="QMP12"/>
      <c r="QMQ12"/>
      <c r="QMR12"/>
      <c r="QMS12"/>
      <c r="QMT12"/>
      <c r="QMU12"/>
      <c r="QMV12"/>
      <c r="QMW12"/>
      <c r="QMX12"/>
      <c r="QMY12"/>
      <c r="QMZ12"/>
      <c r="QNA12"/>
      <c r="QNB12"/>
      <c r="QNC12"/>
      <c r="QND12"/>
      <c r="QNE12"/>
      <c r="QNF12"/>
      <c r="QNG12"/>
      <c r="QNH12"/>
      <c r="QNI12"/>
      <c r="QNJ12"/>
      <c r="QNK12"/>
      <c r="QNL12"/>
      <c r="QNM12"/>
      <c r="QNN12"/>
      <c r="QNO12"/>
      <c r="QNP12"/>
      <c r="QNQ12"/>
      <c r="QNR12"/>
      <c r="QNS12"/>
      <c r="QNT12"/>
      <c r="QNU12"/>
      <c r="QNV12"/>
      <c r="QNW12"/>
      <c r="QNX12"/>
      <c r="QNY12"/>
      <c r="QNZ12"/>
      <c r="QOA12"/>
      <c r="QOB12"/>
      <c r="QOC12"/>
      <c r="QOD12"/>
      <c r="QOE12"/>
      <c r="QOF12"/>
      <c r="QOG12"/>
      <c r="QOH12"/>
      <c r="QOI12"/>
      <c r="QOJ12"/>
      <c r="QOK12"/>
      <c r="QOL12"/>
      <c r="QOM12"/>
      <c r="QON12"/>
      <c r="QOO12"/>
      <c r="QOP12"/>
      <c r="QOQ12"/>
      <c r="QOR12"/>
      <c r="QOS12"/>
      <c r="QOT12"/>
      <c r="QOU12"/>
      <c r="QOV12"/>
      <c r="QOW12"/>
      <c r="QOX12"/>
      <c r="QOY12"/>
      <c r="QOZ12"/>
      <c r="QPA12"/>
      <c r="QPB12"/>
      <c r="QPC12"/>
      <c r="QPD12"/>
      <c r="QPE12"/>
      <c r="QPF12"/>
      <c r="QPG12"/>
      <c r="QPH12"/>
      <c r="QPI12"/>
      <c r="QPJ12"/>
      <c r="QPK12"/>
      <c r="QPL12"/>
      <c r="QPM12"/>
      <c r="QPN12"/>
      <c r="QPO12"/>
      <c r="QPP12"/>
      <c r="QPQ12"/>
      <c r="QPR12"/>
      <c r="QPS12"/>
      <c r="QPT12"/>
      <c r="QPU12"/>
      <c r="QPV12"/>
      <c r="QPW12"/>
      <c r="QPX12"/>
      <c r="QPY12"/>
      <c r="QPZ12"/>
      <c r="QQA12"/>
      <c r="QQB12"/>
      <c r="QQC12"/>
      <c r="QQD12"/>
      <c r="QQE12"/>
      <c r="QQF12"/>
      <c r="QQG12"/>
      <c r="QQH12"/>
      <c r="QQI12"/>
      <c r="QQJ12"/>
      <c r="QQK12"/>
      <c r="QQL12"/>
      <c r="QQM12"/>
      <c r="QQN12"/>
      <c r="QQO12"/>
      <c r="QQP12"/>
      <c r="QQQ12"/>
      <c r="QQR12"/>
      <c r="QQS12"/>
      <c r="QQT12"/>
      <c r="QQU12"/>
      <c r="QQV12"/>
      <c r="QQW12"/>
      <c r="QQX12"/>
      <c r="QQY12"/>
      <c r="QQZ12"/>
      <c r="QRA12"/>
      <c r="QRB12"/>
      <c r="QRC12"/>
      <c r="QRD12"/>
      <c r="QRE12"/>
      <c r="QRF12"/>
      <c r="QRG12"/>
      <c r="QRH12"/>
      <c r="QRI12"/>
      <c r="QRJ12"/>
      <c r="QRK12"/>
      <c r="QRL12"/>
      <c r="QRM12"/>
      <c r="QRN12"/>
      <c r="QRO12"/>
      <c r="QRP12"/>
      <c r="QRQ12"/>
      <c r="QRR12"/>
      <c r="QRS12"/>
      <c r="QRT12"/>
      <c r="QRU12"/>
      <c r="QRV12"/>
      <c r="QRW12"/>
      <c r="QRX12"/>
      <c r="QRY12"/>
      <c r="QRZ12"/>
      <c r="QSA12"/>
      <c r="QSB12"/>
      <c r="QSC12"/>
      <c r="QSD12"/>
      <c r="QSE12"/>
      <c r="QSF12"/>
      <c r="QSG12"/>
      <c r="QSH12"/>
      <c r="QSI12"/>
      <c r="QSJ12"/>
      <c r="QSK12"/>
      <c r="QSL12"/>
      <c r="QSM12"/>
      <c r="QSN12"/>
      <c r="QSO12"/>
      <c r="QSP12"/>
      <c r="QSQ12"/>
      <c r="QSR12"/>
      <c r="QSS12"/>
      <c r="QST12"/>
      <c r="QSU12"/>
      <c r="QSV12"/>
      <c r="QSW12"/>
      <c r="QSX12"/>
      <c r="QSY12"/>
      <c r="QSZ12"/>
      <c r="QTA12"/>
      <c r="QTB12"/>
      <c r="QTC12"/>
      <c r="QTD12"/>
      <c r="QTE12"/>
      <c r="QTF12"/>
      <c r="QTG12"/>
      <c r="QTH12"/>
      <c r="QTI12"/>
      <c r="QTJ12"/>
      <c r="QTK12"/>
      <c r="QTL12"/>
      <c r="QTM12"/>
      <c r="QTN12"/>
      <c r="QTO12"/>
      <c r="QTP12"/>
      <c r="QTQ12"/>
      <c r="QTR12"/>
      <c r="QTS12"/>
      <c r="QTT12"/>
      <c r="QTU12"/>
      <c r="QTV12"/>
      <c r="QTW12"/>
      <c r="QTX12"/>
      <c r="QTY12"/>
      <c r="QTZ12"/>
      <c r="QUA12"/>
      <c r="QUB12"/>
      <c r="QUC12"/>
      <c r="QUD12"/>
      <c r="QUE12"/>
      <c r="QUF12"/>
      <c r="QUG12"/>
      <c r="QUH12"/>
      <c r="QUI12"/>
      <c r="QUJ12"/>
      <c r="QUK12"/>
      <c r="QUL12"/>
      <c r="QUM12"/>
      <c r="QUN12"/>
      <c r="QUO12"/>
      <c r="QUP12"/>
      <c r="QUQ12"/>
      <c r="QUR12"/>
      <c r="QUS12"/>
      <c r="QUT12"/>
      <c r="QUU12"/>
      <c r="QUV12"/>
      <c r="QUW12"/>
      <c r="QUX12"/>
      <c r="QUY12"/>
      <c r="QUZ12"/>
      <c r="QVA12"/>
      <c r="QVB12"/>
      <c r="QVC12"/>
      <c r="QVD12"/>
      <c r="QVE12"/>
      <c r="QVF12"/>
      <c r="QVG12"/>
      <c r="QVH12"/>
      <c r="QVI12"/>
      <c r="QVJ12"/>
      <c r="QVK12"/>
      <c r="QVL12"/>
      <c r="QVM12"/>
      <c r="QVN12"/>
      <c r="QVO12"/>
      <c r="QVP12"/>
      <c r="QVQ12"/>
      <c r="QVR12"/>
      <c r="QVS12"/>
      <c r="QVT12"/>
      <c r="QVU12"/>
      <c r="QVV12"/>
      <c r="QVW12"/>
      <c r="QVX12"/>
      <c r="QVY12"/>
      <c r="QVZ12"/>
      <c r="QWA12"/>
      <c r="QWB12"/>
      <c r="QWC12"/>
      <c r="QWD12"/>
      <c r="QWE12"/>
      <c r="QWF12"/>
      <c r="QWG12"/>
      <c r="QWH12"/>
      <c r="QWI12"/>
      <c r="QWJ12"/>
      <c r="QWK12"/>
      <c r="QWL12"/>
      <c r="QWM12"/>
      <c r="QWN12"/>
      <c r="QWO12"/>
      <c r="QWP12"/>
      <c r="QWQ12"/>
      <c r="QWR12"/>
      <c r="QWS12"/>
      <c r="QWT12"/>
      <c r="QWU12"/>
      <c r="QWV12"/>
      <c r="QWW12"/>
      <c r="QWX12"/>
      <c r="QWY12"/>
      <c r="QWZ12"/>
      <c r="QXA12"/>
      <c r="QXB12"/>
      <c r="QXC12"/>
      <c r="QXD12"/>
      <c r="QXE12"/>
      <c r="QXF12"/>
      <c r="QXG12"/>
      <c r="QXH12"/>
      <c r="QXI12"/>
      <c r="QXJ12"/>
      <c r="QXK12"/>
      <c r="QXL12"/>
      <c r="QXM12"/>
      <c r="QXN12"/>
      <c r="QXO12"/>
      <c r="QXP12"/>
      <c r="QXQ12"/>
      <c r="QXR12"/>
      <c r="QXS12"/>
      <c r="QXT12"/>
      <c r="QXU12"/>
      <c r="QXV12"/>
      <c r="QXW12"/>
      <c r="QXX12"/>
      <c r="QXY12"/>
      <c r="QXZ12"/>
      <c r="QYA12"/>
      <c r="QYB12"/>
      <c r="QYC12"/>
      <c r="QYD12"/>
      <c r="QYE12"/>
      <c r="QYF12"/>
      <c r="QYG12"/>
      <c r="QYH12"/>
      <c r="QYI12"/>
      <c r="QYJ12"/>
      <c r="QYK12"/>
      <c r="QYL12"/>
      <c r="QYM12"/>
      <c r="QYN12"/>
      <c r="QYO12"/>
      <c r="QYP12"/>
      <c r="QYQ12"/>
      <c r="QYR12"/>
      <c r="QYS12"/>
      <c r="QYT12"/>
      <c r="QYU12"/>
      <c r="QYV12"/>
      <c r="QYW12"/>
      <c r="QYX12"/>
      <c r="QYY12"/>
      <c r="QYZ12"/>
      <c r="QZA12"/>
      <c r="QZB12"/>
      <c r="QZC12"/>
      <c r="QZD12"/>
      <c r="QZE12"/>
      <c r="QZF12"/>
      <c r="QZG12"/>
      <c r="QZH12"/>
      <c r="QZI12"/>
      <c r="QZJ12"/>
      <c r="QZK12"/>
      <c r="QZL12"/>
      <c r="QZM12"/>
      <c r="QZN12"/>
      <c r="QZO12"/>
      <c r="QZP12"/>
      <c r="QZQ12"/>
      <c r="QZR12"/>
      <c r="QZS12"/>
      <c r="QZT12"/>
      <c r="QZU12"/>
      <c r="QZV12"/>
      <c r="QZW12"/>
      <c r="QZX12"/>
      <c r="QZY12"/>
      <c r="QZZ12"/>
      <c r="RAA12"/>
      <c r="RAB12"/>
      <c r="RAC12"/>
      <c r="RAD12"/>
      <c r="RAE12"/>
      <c r="RAF12"/>
      <c r="RAG12"/>
      <c r="RAH12"/>
      <c r="RAI12"/>
      <c r="RAJ12"/>
      <c r="RAK12"/>
      <c r="RAL12"/>
      <c r="RAM12"/>
      <c r="RAN12"/>
      <c r="RAO12"/>
      <c r="RAP12"/>
      <c r="RAQ12"/>
      <c r="RAR12"/>
      <c r="RAS12"/>
      <c r="RAT12"/>
      <c r="RAU12"/>
      <c r="RAV12"/>
      <c r="RAW12"/>
      <c r="RAX12"/>
      <c r="RAY12"/>
      <c r="RAZ12"/>
      <c r="RBA12"/>
      <c r="RBB12"/>
      <c r="RBC12"/>
      <c r="RBD12"/>
      <c r="RBE12"/>
      <c r="RBF12"/>
      <c r="RBG12"/>
      <c r="RBH12"/>
      <c r="RBI12"/>
      <c r="RBJ12"/>
      <c r="RBK12"/>
      <c r="RBL12"/>
      <c r="RBM12"/>
      <c r="RBN12"/>
      <c r="RBO12"/>
      <c r="RBP12"/>
      <c r="RBQ12"/>
      <c r="RBR12"/>
      <c r="RBS12"/>
      <c r="RBT12"/>
      <c r="RBU12"/>
      <c r="RBV12"/>
      <c r="RBW12"/>
      <c r="RBX12"/>
      <c r="RBY12"/>
      <c r="RBZ12"/>
      <c r="RCA12"/>
      <c r="RCB12"/>
      <c r="RCC12"/>
      <c r="RCD12"/>
      <c r="RCE12"/>
      <c r="RCF12"/>
      <c r="RCG12"/>
      <c r="RCH12"/>
      <c r="RCI12"/>
      <c r="RCJ12"/>
      <c r="RCK12"/>
      <c r="RCL12"/>
      <c r="RCM12"/>
      <c r="RCN12"/>
      <c r="RCO12"/>
      <c r="RCP12"/>
      <c r="RCQ12"/>
      <c r="RCR12"/>
      <c r="RCS12"/>
      <c r="RCT12"/>
      <c r="RCU12"/>
      <c r="RCV12"/>
      <c r="RCW12"/>
      <c r="RCX12"/>
      <c r="RCY12"/>
      <c r="RCZ12"/>
      <c r="RDA12"/>
      <c r="RDB12"/>
      <c r="RDC12"/>
      <c r="RDD12"/>
      <c r="RDE12"/>
      <c r="RDF12"/>
      <c r="RDG12"/>
      <c r="RDH12"/>
      <c r="RDI12"/>
      <c r="RDJ12"/>
      <c r="RDK12"/>
      <c r="RDL12"/>
      <c r="RDM12"/>
      <c r="RDN12"/>
      <c r="RDO12"/>
      <c r="RDP12"/>
      <c r="RDQ12"/>
      <c r="RDR12"/>
      <c r="RDS12"/>
      <c r="RDT12"/>
      <c r="RDU12"/>
      <c r="RDV12"/>
      <c r="RDW12"/>
      <c r="RDX12"/>
      <c r="RDY12"/>
      <c r="RDZ12"/>
      <c r="REA12"/>
      <c r="REB12"/>
      <c r="REC12"/>
      <c r="RED12"/>
      <c r="REE12"/>
      <c r="REF12"/>
      <c r="REG12"/>
      <c r="REH12"/>
      <c r="REI12"/>
      <c r="REJ12"/>
      <c r="REK12"/>
      <c r="REL12"/>
      <c r="REM12"/>
      <c r="REN12"/>
      <c r="REO12"/>
      <c r="REP12"/>
      <c r="REQ12"/>
      <c r="RER12"/>
      <c r="RES12"/>
      <c r="RET12"/>
      <c r="REU12"/>
      <c r="REV12"/>
      <c r="REW12"/>
      <c r="REX12"/>
      <c r="REY12"/>
      <c r="REZ12"/>
      <c r="RFA12"/>
      <c r="RFB12"/>
      <c r="RFC12"/>
      <c r="RFD12"/>
      <c r="RFE12"/>
      <c r="RFF12"/>
      <c r="RFG12"/>
      <c r="RFH12"/>
      <c r="RFI12"/>
      <c r="RFJ12"/>
      <c r="RFK12"/>
      <c r="RFL12"/>
      <c r="RFM12"/>
      <c r="RFN12"/>
      <c r="RFO12"/>
      <c r="RFP12"/>
      <c r="RFQ12"/>
      <c r="RFR12"/>
      <c r="RFS12"/>
      <c r="RFT12"/>
      <c r="RFU12"/>
      <c r="RFV12"/>
      <c r="RFW12"/>
      <c r="RFX12"/>
      <c r="RFY12"/>
      <c r="RFZ12"/>
      <c r="RGA12"/>
      <c r="RGB12"/>
      <c r="RGC12"/>
      <c r="RGD12"/>
      <c r="RGE12"/>
      <c r="RGF12"/>
      <c r="RGG12"/>
      <c r="RGH12"/>
      <c r="RGI12"/>
      <c r="RGJ12"/>
      <c r="RGK12"/>
      <c r="RGL12"/>
      <c r="RGM12"/>
      <c r="RGN12"/>
      <c r="RGO12"/>
      <c r="RGP12"/>
      <c r="RGQ12"/>
      <c r="RGR12"/>
      <c r="RGS12"/>
      <c r="RGT12"/>
      <c r="RGU12"/>
      <c r="RGV12"/>
      <c r="RGW12"/>
      <c r="RGX12"/>
      <c r="RGY12"/>
      <c r="RGZ12"/>
      <c r="RHA12"/>
      <c r="RHB12"/>
      <c r="RHC12"/>
      <c r="RHD12"/>
      <c r="RHE12"/>
      <c r="RHF12"/>
      <c r="RHG12"/>
      <c r="RHH12"/>
      <c r="RHI12"/>
      <c r="RHJ12"/>
      <c r="RHK12"/>
      <c r="RHL12"/>
      <c r="RHM12"/>
      <c r="RHN12"/>
      <c r="RHO12"/>
      <c r="RHP12"/>
      <c r="RHQ12"/>
      <c r="RHR12"/>
      <c r="RHS12"/>
      <c r="RHT12"/>
      <c r="RHU12"/>
      <c r="RHV12"/>
      <c r="RHW12"/>
      <c r="RHX12"/>
      <c r="RHY12"/>
      <c r="RHZ12"/>
      <c r="RIA12"/>
      <c r="RIB12"/>
      <c r="RIC12"/>
      <c r="RID12"/>
      <c r="RIE12"/>
      <c r="RIF12"/>
      <c r="RIG12"/>
      <c r="RIH12"/>
      <c r="RII12"/>
      <c r="RIJ12"/>
      <c r="RIK12"/>
      <c r="RIL12"/>
      <c r="RIM12"/>
      <c r="RIN12"/>
      <c r="RIO12"/>
      <c r="RIP12"/>
      <c r="RIQ12"/>
      <c r="RIR12"/>
      <c r="RIS12"/>
      <c r="RIT12"/>
      <c r="RIU12"/>
      <c r="RIV12"/>
      <c r="RIW12"/>
      <c r="RIX12"/>
      <c r="RIY12"/>
      <c r="RIZ12"/>
      <c r="RJA12"/>
      <c r="RJB12"/>
      <c r="RJC12"/>
      <c r="RJD12"/>
      <c r="RJE12"/>
      <c r="RJF12"/>
      <c r="RJG12"/>
      <c r="RJH12"/>
      <c r="RJI12"/>
      <c r="RJJ12"/>
      <c r="RJK12"/>
      <c r="RJL12"/>
      <c r="RJM12"/>
      <c r="RJN12"/>
      <c r="RJO12"/>
      <c r="RJP12"/>
      <c r="RJQ12"/>
      <c r="RJR12"/>
      <c r="RJS12"/>
      <c r="RJT12"/>
      <c r="RJU12"/>
      <c r="RJV12"/>
      <c r="RJW12"/>
      <c r="RJX12"/>
      <c r="RJY12"/>
      <c r="RJZ12"/>
      <c r="RKA12"/>
      <c r="RKB12"/>
      <c r="RKC12"/>
      <c r="RKD12"/>
      <c r="RKE12"/>
      <c r="RKF12"/>
      <c r="RKG12"/>
      <c r="RKH12"/>
      <c r="RKI12"/>
      <c r="RKJ12"/>
      <c r="RKK12"/>
      <c r="RKL12"/>
      <c r="RKM12"/>
      <c r="RKN12"/>
      <c r="RKO12"/>
      <c r="RKP12"/>
      <c r="RKQ12"/>
      <c r="RKR12"/>
      <c r="RKS12"/>
      <c r="RKT12"/>
      <c r="RKU12"/>
      <c r="RKV12"/>
      <c r="RKW12"/>
      <c r="RKX12"/>
      <c r="RKY12"/>
      <c r="RKZ12"/>
      <c r="RLA12"/>
      <c r="RLB12"/>
      <c r="RLC12"/>
      <c r="RLD12"/>
      <c r="RLE12"/>
      <c r="RLF12"/>
      <c r="RLG12"/>
      <c r="RLH12"/>
      <c r="RLI12"/>
      <c r="RLJ12"/>
      <c r="RLK12"/>
      <c r="RLL12"/>
      <c r="RLM12"/>
      <c r="RLN12"/>
      <c r="RLO12"/>
      <c r="RLP12"/>
      <c r="RLQ12"/>
      <c r="RLR12"/>
      <c r="RLS12"/>
      <c r="RLT12"/>
      <c r="RLU12"/>
      <c r="RLV12"/>
      <c r="RLW12"/>
      <c r="RLX12"/>
      <c r="RLY12"/>
      <c r="RLZ12"/>
      <c r="RMA12"/>
      <c r="RMB12"/>
      <c r="RMC12"/>
      <c r="RMD12"/>
      <c r="RME12"/>
      <c r="RMF12"/>
      <c r="RMG12"/>
      <c r="RMH12"/>
      <c r="RMI12"/>
      <c r="RMJ12"/>
      <c r="RMK12"/>
      <c r="RML12"/>
      <c r="RMM12"/>
      <c r="RMN12"/>
      <c r="RMO12"/>
      <c r="RMP12"/>
      <c r="RMQ12"/>
      <c r="RMR12"/>
      <c r="RMS12"/>
      <c r="RMT12"/>
      <c r="RMU12"/>
      <c r="RMV12"/>
      <c r="RMW12"/>
      <c r="RMX12"/>
      <c r="RMY12"/>
      <c r="RMZ12"/>
      <c r="RNA12"/>
      <c r="RNB12"/>
      <c r="RNC12"/>
      <c r="RND12"/>
      <c r="RNE12"/>
      <c r="RNF12"/>
      <c r="RNG12"/>
      <c r="RNH12"/>
      <c r="RNI12"/>
      <c r="RNJ12"/>
      <c r="RNK12"/>
      <c r="RNL12"/>
      <c r="RNM12"/>
      <c r="RNN12"/>
      <c r="RNO12"/>
      <c r="RNP12"/>
      <c r="RNQ12"/>
      <c r="RNR12"/>
      <c r="RNS12"/>
      <c r="RNT12"/>
      <c r="RNU12"/>
      <c r="RNV12"/>
      <c r="RNW12"/>
      <c r="RNX12"/>
      <c r="RNY12"/>
      <c r="RNZ12"/>
      <c r="ROA12"/>
      <c r="ROB12"/>
      <c r="ROC12"/>
      <c r="ROD12"/>
      <c r="ROE12"/>
      <c r="ROF12"/>
      <c r="ROG12"/>
      <c r="ROH12"/>
      <c r="ROI12"/>
      <c r="ROJ12"/>
      <c r="ROK12"/>
      <c r="ROL12"/>
      <c r="ROM12"/>
      <c r="RON12"/>
      <c r="ROO12"/>
      <c r="ROP12"/>
      <c r="ROQ12"/>
      <c r="ROR12"/>
      <c r="ROS12"/>
      <c r="ROT12"/>
      <c r="ROU12"/>
      <c r="ROV12"/>
      <c r="ROW12"/>
      <c r="ROX12"/>
      <c r="ROY12"/>
      <c r="ROZ12"/>
      <c r="RPA12"/>
      <c r="RPB12"/>
      <c r="RPC12"/>
      <c r="RPD12"/>
      <c r="RPE12"/>
      <c r="RPF12"/>
      <c r="RPG12"/>
      <c r="RPH12"/>
      <c r="RPI12"/>
      <c r="RPJ12"/>
      <c r="RPK12"/>
      <c r="RPL12"/>
      <c r="RPM12"/>
      <c r="RPN12"/>
      <c r="RPO12"/>
      <c r="RPP12"/>
      <c r="RPQ12"/>
      <c r="RPR12"/>
      <c r="RPS12"/>
      <c r="RPT12"/>
      <c r="RPU12"/>
      <c r="RPV12"/>
      <c r="RPW12"/>
      <c r="RPX12"/>
      <c r="RPY12"/>
      <c r="RPZ12"/>
      <c r="RQA12"/>
      <c r="RQB12"/>
      <c r="RQC12"/>
      <c r="RQD12"/>
      <c r="RQE12"/>
      <c r="RQF12"/>
      <c r="RQG12"/>
      <c r="RQH12"/>
      <c r="RQI12"/>
      <c r="RQJ12"/>
      <c r="RQK12"/>
      <c r="RQL12"/>
      <c r="RQM12"/>
      <c r="RQN12"/>
      <c r="RQO12"/>
      <c r="RQP12"/>
      <c r="RQQ12"/>
      <c r="RQR12"/>
      <c r="RQS12"/>
      <c r="RQT12"/>
      <c r="RQU12"/>
      <c r="RQV12"/>
      <c r="RQW12"/>
      <c r="RQX12"/>
      <c r="RQY12"/>
      <c r="RQZ12"/>
      <c r="RRA12"/>
      <c r="RRB12"/>
      <c r="RRC12"/>
      <c r="RRD12"/>
      <c r="RRE12"/>
      <c r="RRF12"/>
      <c r="RRG12"/>
      <c r="RRH12"/>
      <c r="RRI12"/>
      <c r="RRJ12"/>
      <c r="RRK12"/>
      <c r="RRL12"/>
      <c r="RRM12"/>
      <c r="RRN12"/>
      <c r="RRO12"/>
      <c r="RRP12"/>
      <c r="RRQ12"/>
      <c r="RRR12"/>
      <c r="RRS12"/>
      <c r="RRT12"/>
      <c r="RRU12"/>
      <c r="RRV12"/>
      <c r="RRW12"/>
      <c r="RRX12"/>
      <c r="RRY12"/>
      <c r="RRZ12"/>
      <c r="RSA12"/>
      <c r="RSB12"/>
      <c r="RSC12"/>
      <c r="RSD12"/>
      <c r="RSE12"/>
      <c r="RSF12"/>
      <c r="RSG12"/>
      <c r="RSH12"/>
      <c r="RSI12"/>
      <c r="RSJ12"/>
      <c r="RSK12"/>
      <c r="RSL12"/>
      <c r="RSM12"/>
      <c r="RSN12"/>
      <c r="RSO12"/>
      <c r="RSP12"/>
      <c r="RSQ12"/>
      <c r="RSR12"/>
      <c r="RSS12"/>
      <c r="RST12"/>
      <c r="RSU12"/>
      <c r="RSV12"/>
      <c r="RSW12"/>
      <c r="RSX12"/>
      <c r="RSY12"/>
      <c r="RSZ12"/>
      <c r="RTA12"/>
      <c r="RTB12"/>
      <c r="RTC12"/>
      <c r="RTD12"/>
      <c r="RTE12"/>
      <c r="RTF12"/>
      <c r="RTG12"/>
      <c r="RTH12"/>
      <c r="RTI12"/>
      <c r="RTJ12"/>
      <c r="RTK12"/>
      <c r="RTL12"/>
      <c r="RTM12"/>
      <c r="RTN12"/>
      <c r="RTO12"/>
      <c r="RTP12"/>
      <c r="RTQ12"/>
      <c r="RTR12"/>
      <c r="RTS12"/>
      <c r="RTT12"/>
      <c r="RTU12"/>
      <c r="RTV12"/>
      <c r="RTW12"/>
      <c r="RTX12"/>
      <c r="RTY12"/>
      <c r="RTZ12"/>
      <c r="RUA12"/>
      <c r="RUB12"/>
      <c r="RUC12"/>
      <c r="RUD12"/>
      <c r="RUE12"/>
      <c r="RUF12"/>
      <c r="RUG12"/>
      <c r="RUH12"/>
      <c r="RUI12"/>
      <c r="RUJ12"/>
      <c r="RUK12"/>
      <c r="RUL12"/>
      <c r="RUM12"/>
      <c r="RUN12"/>
      <c r="RUO12"/>
      <c r="RUP12"/>
      <c r="RUQ12"/>
      <c r="RUR12"/>
      <c r="RUS12"/>
      <c r="RUT12"/>
      <c r="RUU12"/>
      <c r="RUV12"/>
      <c r="RUW12"/>
      <c r="RUX12"/>
      <c r="RUY12"/>
      <c r="RUZ12"/>
      <c r="RVA12"/>
      <c r="RVB12"/>
      <c r="RVC12"/>
      <c r="RVD12"/>
      <c r="RVE12"/>
      <c r="RVF12"/>
      <c r="RVG12"/>
      <c r="RVH12"/>
      <c r="RVI12"/>
      <c r="RVJ12"/>
      <c r="RVK12"/>
      <c r="RVL12"/>
      <c r="RVM12"/>
      <c r="RVN12"/>
      <c r="RVO12"/>
      <c r="RVP12"/>
      <c r="RVQ12"/>
      <c r="RVR12"/>
      <c r="RVS12"/>
      <c r="RVT12"/>
      <c r="RVU12"/>
      <c r="RVV12"/>
      <c r="RVW12"/>
      <c r="RVX12"/>
      <c r="RVY12"/>
      <c r="RVZ12"/>
      <c r="RWA12"/>
      <c r="RWB12"/>
      <c r="RWC12"/>
      <c r="RWD12"/>
      <c r="RWE12"/>
      <c r="RWF12"/>
      <c r="RWG12"/>
      <c r="RWH12"/>
      <c r="RWI12"/>
      <c r="RWJ12"/>
      <c r="RWK12"/>
      <c r="RWL12"/>
      <c r="RWM12"/>
      <c r="RWN12"/>
      <c r="RWO12"/>
      <c r="RWP12"/>
      <c r="RWQ12"/>
      <c r="RWR12"/>
      <c r="RWS12"/>
      <c r="RWT12"/>
      <c r="RWU12"/>
      <c r="RWV12"/>
      <c r="RWW12"/>
      <c r="RWX12"/>
      <c r="RWY12"/>
      <c r="RWZ12"/>
      <c r="RXA12"/>
      <c r="RXB12"/>
      <c r="RXC12"/>
      <c r="RXD12"/>
      <c r="RXE12"/>
      <c r="RXF12"/>
      <c r="RXG12"/>
      <c r="RXH12"/>
      <c r="RXI12"/>
      <c r="RXJ12"/>
      <c r="RXK12"/>
      <c r="RXL12"/>
      <c r="RXM12"/>
      <c r="RXN12"/>
      <c r="RXO12"/>
      <c r="RXP12"/>
      <c r="RXQ12"/>
      <c r="RXR12"/>
      <c r="RXS12"/>
      <c r="RXT12"/>
      <c r="RXU12"/>
      <c r="RXV12"/>
      <c r="RXW12"/>
      <c r="RXX12"/>
      <c r="RXY12"/>
      <c r="RXZ12"/>
      <c r="RYA12"/>
      <c r="RYB12"/>
      <c r="RYC12"/>
      <c r="RYD12"/>
      <c r="RYE12"/>
      <c r="RYF12"/>
      <c r="RYG12"/>
      <c r="RYH12"/>
      <c r="RYI12"/>
      <c r="RYJ12"/>
      <c r="RYK12"/>
      <c r="RYL12"/>
      <c r="RYM12"/>
      <c r="RYN12"/>
      <c r="RYO12"/>
      <c r="RYP12"/>
      <c r="RYQ12"/>
      <c r="RYR12"/>
      <c r="RYS12"/>
      <c r="RYT12"/>
      <c r="RYU12"/>
      <c r="RYV12"/>
      <c r="RYW12"/>
      <c r="RYX12"/>
      <c r="RYY12"/>
      <c r="RYZ12"/>
      <c r="RZA12"/>
      <c r="RZB12"/>
      <c r="RZC12"/>
      <c r="RZD12"/>
      <c r="RZE12"/>
      <c r="RZF12"/>
      <c r="RZG12"/>
      <c r="RZH12"/>
      <c r="RZI12"/>
      <c r="RZJ12"/>
      <c r="RZK12"/>
      <c r="RZL12"/>
      <c r="RZM12"/>
      <c r="RZN12"/>
      <c r="RZO12"/>
      <c r="RZP12"/>
      <c r="RZQ12"/>
      <c r="RZR12"/>
      <c r="RZS12"/>
      <c r="RZT12"/>
      <c r="RZU12"/>
      <c r="RZV12"/>
      <c r="RZW12"/>
      <c r="RZX12"/>
      <c r="RZY12"/>
      <c r="RZZ12"/>
      <c r="SAA12"/>
      <c r="SAB12"/>
      <c r="SAC12"/>
      <c r="SAD12"/>
      <c r="SAE12"/>
      <c r="SAF12"/>
      <c r="SAG12"/>
      <c r="SAH12"/>
      <c r="SAI12"/>
      <c r="SAJ12"/>
      <c r="SAK12"/>
      <c r="SAL12"/>
      <c r="SAM12"/>
      <c r="SAN12"/>
      <c r="SAO12"/>
      <c r="SAP12"/>
      <c r="SAQ12"/>
      <c r="SAR12"/>
      <c r="SAS12"/>
      <c r="SAT12"/>
      <c r="SAU12"/>
      <c r="SAV12"/>
      <c r="SAW12"/>
      <c r="SAX12"/>
      <c r="SAY12"/>
      <c r="SAZ12"/>
      <c r="SBA12"/>
      <c r="SBB12"/>
      <c r="SBC12"/>
      <c r="SBD12"/>
      <c r="SBE12"/>
      <c r="SBF12"/>
      <c r="SBG12"/>
      <c r="SBH12"/>
      <c r="SBI12"/>
      <c r="SBJ12"/>
      <c r="SBK12"/>
      <c r="SBL12"/>
      <c r="SBM12"/>
      <c r="SBN12"/>
      <c r="SBO12"/>
      <c r="SBP12"/>
      <c r="SBQ12"/>
      <c r="SBR12"/>
      <c r="SBS12"/>
      <c r="SBT12"/>
      <c r="SBU12"/>
      <c r="SBV12"/>
      <c r="SBW12"/>
      <c r="SBX12"/>
      <c r="SBY12"/>
      <c r="SBZ12"/>
      <c r="SCA12"/>
      <c r="SCB12"/>
      <c r="SCC12"/>
      <c r="SCD12"/>
      <c r="SCE12"/>
      <c r="SCF12"/>
      <c r="SCG12"/>
      <c r="SCH12"/>
      <c r="SCI12"/>
      <c r="SCJ12"/>
      <c r="SCK12"/>
      <c r="SCL12"/>
      <c r="SCM12"/>
      <c r="SCN12"/>
      <c r="SCO12"/>
      <c r="SCP12"/>
      <c r="SCQ12"/>
      <c r="SCR12"/>
      <c r="SCS12"/>
      <c r="SCT12"/>
      <c r="SCU12"/>
      <c r="SCV12"/>
      <c r="SCW12"/>
      <c r="SCX12"/>
      <c r="SCY12"/>
      <c r="SCZ12"/>
      <c r="SDA12"/>
      <c r="SDB12"/>
      <c r="SDC12"/>
      <c r="SDD12"/>
      <c r="SDE12"/>
      <c r="SDF12"/>
      <c r="SDG12"/>
      <c r="SDH12"/>
      <c r="SDI12"/>
      <c r="SDJ12"/>
      <c r="SDK12"/>
      <c r="SDL12"/>
      <c r="SDM12"/>
      <c r="SDN12"/>
      <c r="SDO12"/>
      <c r="SDP12"/>
      <c r="SDQ12"/>
      <c r="SDR12"/>
      <c r="SDS12"/>
      <c r="SDT12"/>
      <c r="SDU12"/>
      <c r="SDV12"/>
      <c r="SDW12"/>
      <c r="SDX12"/>
      <c r="SDY12"/>
      <c r="SDZ12"/>
      <c r="SEA12"/>
      <c r="SEB12"/>
      <c r="SEC12"/>
      <c r="SED12"/>
      <c r="SEE12"/>
      <c r="SEF12"/>
      <c r="SEG12"/>
      <c r="SEH12"/>
      <c r="SEI12"/>
      <c r="SEJ12"/>
      <c r="SEK12"/>
      <c r="SEL12"/>
      <c r="SEM12"/>
      <c r="SEN12"/>
      <c r="SEO12"/>
      <c r="SEP12"/>
      <c r="SEQ12"/>
      <c r="SER12"/>
      <c r="SES12"/>
      <c r="SET12"/>
      <c r="SEU12"/>
      <c r="SEV12"/>
      <c r="SEW12"/>
      <c r="SEX12"/>
      <c r="SEY12"/>
      <c r="SEZ12"/>
      <c r="SFA12"/>
      <c r="SFB12"/>
      <c r="SFC12"/>
      <c r="SFD12"/>
      <c r="SFE12"/>
      <c r="SFF12"/>
      <c r="SFG12"/>
      <c r="SFH12"/>
      <c r="SFI12"/>
      <c r="SFJ12"/>
      <c r="SFK12"/>
      <c r="SFL12"/>
      <c r="SFM12"/>
      <c r="SFN12"/>
      <c r="SFO12"/>
      <c r="SFP12"/>
      <c r="SFQ12"/>
      <c r="SFR12"/>
      <c r="SFS12"/>
      <c r="SFT12"/>
      <c r="SFU12"/>
      <c r="SFV12"/>
      <c r="SFW12"/>
      <c r="SFX12"/>
      <c r="SFY12"/>
      <c r="SFZ12"/>
      <c r="SGA12"/>
      <c r="SGB12"/>
      <c r="SGC12"/>
      <c r="SGD12"/>
      <c r="SGE12"/>
      <c r="SGF12"/>
      <c r="SGG12"/>
      <c r="SGH12"/>
      <c r="SGI12"/>
      <c r="SGJ12"/>
      <c r="SGK12"/>
      <c r="SGL12"/>
      <c r="SGM12"/>
      <c r="SGN12"/>
      <c r="SGO12"/>
      <c r="SGP12"/>
      <c r="SGQ12"/>
      <c r="SGR12"/>
      <c r="SGS12"/>
      <c r="SGT12"/>
      <c r="SGU12"/>
      <c r="SGV12"/>
      <c r="SGW12"/>
      <c r="SGX12"/>
      <c r="SGY12"/>
      <c r="SGZ12"/>
      <c r="SHA12"/>
      <c r="SHB12"/>
      <c r="SHC12"/>
      <c r="SHD12"/>
      <c r="SHE12"/>
      <c r="SHF12"/>
      <c r="SHG12"/>
      <c r="SHH12"/>
      <c r="SHI12"/>
      <c r="SHJ12"/>
      <c r="SHK12"/>
      <c r="SHL12"/>
      <c r="SHM12"/>
      <c r="SHN12"/>
      <c r="SHO12"/>
      <c r="SHP12"/>
      <c r="SHQ12"/>
      <c r="SHR12"/>
      <c r="SHS12"/>
      <c r="SHT12"/>
      <c r="SHU12"/>
      <c r="SHV12"/>
      <c r="SHW12"/>
      <c r="SHX12"/>
      <c r="SHY12"/>
      <c r="SHZ12"/>
      <c r="SIA12"/>
      <c r="SIB12"/>
      <c r="SIC12"/>
      <c r="SID12"/>
      <c r="SIE12"/>
      <c r="SIF12"/>
      <c r="SIG12"/>
      <c r="SIH12"/>
      <c r="SII12"/>
      <c r="SIJ12"/>
      <c r="SIK12"/>
      <c r="SIL12"/>
      <c r="SIM12"/>
      <c r="SIN12"/>
      <c r="SIO12"/>
      <c r="SIP12"/>
      <c r="SIQ12"/>
      <c r="SIR12"/>
      <c r="SIS12"/>
      <c r="SIT12"/>
      <c r="SIU12"/>
      <c r="SIV12"/>
      <c r="SIW12"/>
      <c r="SIX12"/>
      <c r="SIY12"/>
      <c r="SIZ12"/>
      <c r="SJA12"/>
      <c r="SJB12"/>
      <c r="SJC12"/>
      <c r="SJD12"/>
      <c r="SJE12"/>
      <c r="SJF12"/>
      <c r="SJG12"/>
      <c r="SJH12"/>
      <c r="SJI12"/>
      <c r="SJJ12"/>
      <c r="SJK12"/>
      <c r="SJL12"/>
      <c r="SJM12"/>
      <c r="SJN12"/>
      <c r="SJO12"/>
      <c r="SJP12"/>
      <c r="SJQ12"/>
      <c r="SJR12"/>
      <c r="SJS12"/>
      <c r="SJT12"/>
      <c r="SJU12"/>
      <c r="SJV12"/>
      <c r="SJW12"/>
      <c r="SJX12"/>
      <c r="SJY12"/>
      <c r="SJZ12"/>
      <c r="SKA12"/>
      <c r="SKB12"/>
      <c r="SKC12"/>
      <c r="SKD12"/>
      <c r="SKE12"/>
      <c r="SKF12"/>
      <c r="SKG12"/>
      <c r="SKH12"/>
      <c r="SKI12"/>
      <c r="SKJ12"/>
      <c r="SKK12"/>
      <c r="SKL12"/>
      <c r="SKM12"/>
      <c r="SKN12"/>
      <c r="SKO12"/>
      <c r="SKP12"/>
      <c r="SKQ12"/>
      <c r="SKR12"/>
      <c r="SKS12"/>
      <c r="SKT12"/>
      <c r="SKU12"/>
      <c r="SKV12"/>
      <c r="SKW12"/>
      <c r="SKX12"/>
      <c r="SKY12"/>
      <c r="SKZ12"/>
      <c r="SLA12"/>
      <c r="SLB12"/>
      <c r="SLC12"/>
      <c r="SLD12"/>
      <c r="SLE12"/>
      <c r="SLF12"/>
      <c r="SLG12"/>
      <c r="SLH12"/>
      <c r="SLI12"/>
      <c r="SLJ12"/>
      <c r="SLK12"/>
      <c r="SLL12"/>
      <c r="SLM12"/>
      <c r="SLN12"/>
      <c r="SLO12"/>
      <c r="SLP12"/>
      <c r="SLQ12"/>
      <c r="SLR12"/>
      <c r="SLS12"/>
      <c r="SLT12"/>
      <c r="SLU12"/>
      <c r="SLV12"/>
      <c r="SLW12"/>
      <c r="SLX12"/>
      <c r="SLY12"/>
      <c r="SLZ12"/>
      <c r="SMA12"/>
      <c r="SMB12"/>
      <c r="SMC12"/>
      <c r="SMD12"/>
      <c r="SME12"/>
      <c r="SMF12"/>
      <c r="SMG12"/>
      <c r="SMH12"/>
      <c r="SMI12"/>
      <c r="SMJ12"/>
      <c r="SMK12"/>
      <c r="SML12"/>
      <c r="SMM12"/>
      <c r="SMN12"/>
      <c r="SMO12"/>
      <c r="SMP12"/>
      <c r="SMQ12"/>
      <c r="SMR12"/>
      <c r="SMS12"/>
      <c r="SMT12"/>
      <c r="SMU12"/>
      <c r="SMV12"/>
      <c r="SMW12"/>
      <c r="SMX12"/>
      <c r="SMY12"/>
      <c r="SMZ12"/>
      <c r="SNA12"/>
      <c r="SNB12"/>
      <c r="SNC12"/>
      <c r="SND12"/>
      <c r="SNE12"/>
      <c r="SNF12"/>
      <c r="SNG12"/>
      <c r="SNH12"/>
      <c r="SNI12"/>
      <c r="SNJ12"/>
      <c r="SNK12"/>
      <c r="SNL12"/>
      <c r="SNM12"/>
      <c r="SNN12"/>
      <c r="SNO12"/>
      <c r="SNP12"/>
      <c r="SNQ12"/>
      <c r="SNR12"/>
      <c r="SNS12"/>
      <c r="SNT12"/>
      <c r="SNU12"/>
      <c r="SNV12"/>
      <c r="SNW12"/>
      <c r="SNX12"/>
      <c r="SNY12"/>
      <c r="SNZ12"/>
      <c r="SOA12"/>
      <c r="SOB12"/>
      <c r="SOC12"/>
      <c r="SOD12"/>
      <c r="SOE12"/>
      <c r="SOF12"/>
      <c r="SOG12"/>
      <c r="SOH12"/>
      <c r="SOI12"/>
      <c r="SOJ12"/>
      <c r="SOK12"/>
      <c r="SOL12"/>
      <c r="SOM12"/>
      <c r="SON12"/>
      <c r="SOO12"/>
      <c r="SOP12"/>
      <c r="SOQ12"/>
      <c r="SOR12"/>
      <c r="SOS12"/>
      <c r="SOT12"/>
      <c r="SOU12"/>
      <c r="SOV12"/>
      <c r="SOW12"/>
      <c r="SOX12"/>
      <c r="SOY12"/>
      <c r="SOZ12"/>
      <c r="SPA12"/>
      <c r="SPB12"/>
      <c r="SPC12"/>
      <c r="SPD12"/>
      <c r="SPE12"/>
      <c r="SPF12"/>
      <c r="SPG12"/>
      <c r="SPH12"/>
      <c r="SPI12"/>
      <c r="SPJ12"/>
      <c r="SPK12"/>
      <c r="SPL12"/>
      <c r="SPM12"/>
      <c r="SPN12"/>
      <c r="SPO12"/>
      <c r="SPP12"/>
      <c r="SPQ12"/>
      <c r="SPR12"/>
      <c r="SPS12"/>
      <c r="SPT12"/>
      <c r="SPU12"/>
      <c r="SPV12"/>
      <c r="SPW12"/>
      <c r="SPX12"/>
      <c r="SPY12"/>
      <c r="SPZ12"/>
      <c r="SQA12"/>
      <c r="SQB12"/>
      <c r="SQC12"/>
      <c r="SQD12"/>
      <c r="SQE12"/>
      <c r="SQF12"/>
      <c r="SQG12"/>
      <c r="SQH12"/>
      <c r="SQI12"/>
      <c r="SQJ12"/>
      <c r="SQK12"/>
      <c r="SQL12"/>
      <c r="SQM12"/>
      <c r="SQN12"/>
      <c r="SQO12"/>
      <c r="SQP12"/>
      <c r="SQQ12"/>
      <c r="SQR12"/>
      <c r="SQS12"/>
      <c r="SQT12"/>
      <c r="SQU12"/>
      <c r="SQV12"/>
      <c r="SQW12"/>
      <c r="SQX12"/>
      <c r="SQY12"/>
      <c r="SQZ12"/>
      <c r="SRA12"/>
      <c r="SRB12"/>
      <c r="SRC12"/>
      <c r="SRD12"/>
      <c r="SRE12"/>
      <c r="SRF12"/>
      <c r="SRG12"/>
      <c r="SRH12"/>
      <c r="SRI12"/>
      <c r="SRJ12"/>
      <c r="SRK12"/>
      <c r="SRL12"/>
      <c r="SRM12"/>
      <c r="SRN12"/>
      <c r="SRO12"/>
      <c r="SRP12"/>
      <c r="SRQ12"/>
      <c r="SRR12"/>
      <c r="SRS12"/>
      <c r="SRT12"/>
      <c r="SRU12"/>
      <c r="SRV12"/>
      <c r="SRW12"/>
      <c r="SRX12"/>
      <c r="SRY12"/>
      <c r="SRZ12"/>
      <c r="SSA12"/>
      <c r="SSB12"/>
      <c r="SSC12"/>
      <c r="SSD12"/>
      <c r="SSE12"/>
      <c r="SSF12"/>
      <c r="SSG12"/>
      <c r="SSH12"/>
      <c r="SSI12"/>
      <c r="SSJ12"/>
      <c r="SSK12"/>
      <c r="SSL12"/>
      <c r="SSM12"/>
      <c r="SSN12"/>
      <c r="SSO12"/>
      <c r="SSP12"/>
      <c r="SSQ12"/>
      <c r="SSR12"/>
      <c r="SSS12"/>
      <c r="SST12"/>
      <c r="SSU12"/>
      <c r="SSV12"/>
      <c r="SSW12"/>
      <c r="SSX12"/>
      <c r="SSY12"/>
      <c r="SSZ12"/>
      <c r="STA12"/>
      <c r="STB12"/>
      <c r="STC12"/>
      <c r="STD12"/>
      <c r="STE12"/>
      <c r="STF12"/>
      <c r="STG12"/>
      <c r="STH12"/>
      <c r="STI12"/>
      <c r="STJ12"/>
      <c r="STK12"/>
      <c r="STL12"/>
      <c r="STM12"/>
      <c r="STN12"/>
      <c r="STO12"/>
      <c r="STP12"/>
      <c r="STQ12"/>
      <c r="STR12"/>
      <c r="STS12"/>
      <c r="STT12"/>
      <c r="STU12"/>
      <c r="STV12"/>
      <c r="STW12"/>
      <c r="STX12"/>
      <c r="STY12"/>
      <c r="STZ12"/>
      <c r="SUA12"/>
      <c r="SUB12"/>
      <c r="SUC12"/>
      <c r="SUD12"/>
      <c r="SUE12"/>
      <c r="SUF12"/>
      <c r="SUG12"/>
      <c r="SUH12"/>
      <c r="SUI12"/>
      <c r="SUJ12"/>
      <c r="SUK12"/>
      <c r="SUL12"/>
      <c r="SUM12"/>
      <c r="SUN12"/>
      <c r="SUO12"/>
      <c r="SUP12"/>
      <c r="SUQ12"/>
      <c r="SUR12"/>
      <c r="SUS12"/>
      <c r="SUT12"/>
      <c r="SUU12"/>
      <c r="SUV12"/>
      <c r="SUW12"/>
      <c r="SUX12"/>
      <c r="SUY12"/>
      <c r="SUZ12"/>
      <c r="SVA12"/>
      <c r="SVB12"/>
      <c r="SVC12"/>
      <c r="SVD12"/>
      <c r="SVE12"/>
      <c r="SVF12"/>
      <c r="SVG12"/>
      <c r="SVH12"/>
      <c r="SVI12"/>
      <c r="SVJ12"/>
      <c r="SVK12"/>
      <c r="SVL12"/>
      <c r="SVM12"/>
      <c r="SVN12"/>
      <c r="SVO12"/>
      <c r="SVP12"/>
      <c r="SVQ12"/>
      <c r="SVR12"/>
      <c r="SVS12"/>
      <c r="SVT12"/>
      <c r="SVU12"/>
      <c r="SVV12"/>
      <c r="SVW12"/>
      <c r="SVX12"/>
      <c r="SVY12"/>
      <c r="SVZ12"/>
      <c r="SWA12"/>
      <c r="SWB12"/>
      <c r="SWC12"/>
      <c r="SWD12"/>
      <c r="SWE12"/>
      <c r="SWF12"/>
      <c r="SWG12"/>
      <c r="SWH12"/>
      <c r="SWI12"/>
      <c r="SWJ12"/>
      <c r="SWK12"/>
      <c r="SWL12"/>
      <c r="SWM12"/>
      <c r="SWN12"/>
      <c r="SWO12"/>
      <c r="SWP12"/>
      <c r="SWQ12"/>
      <c r="SWR12"/>
      <c r="SWS12"/>
      <c r="SWT12"/>
      <c r="SWU12"/>
      <c r="SWV12"/>
      <c r="SWW12"/>
      <c r="SWX12"/>
      <c r="SWY12"/>
      <c r="SWZ12"/>
      <c r="SXA12"/>
      <c r="SXB12"/>
      <c r="SXC12"/>
      <c r="SXD12"/>
      <c r="SXE12"/>
      <c r="SXF12"/>
      <c r="SXG12"/>
      <c r="SXH12"/>
      <c r="SXI12"/>
      <c r="SXJ12"/>
      <c r="SXK12"/>
      <c r="SXL12"/>
      <c r="SXM12"/>
      <c r="SXN12"/>
      <c r="SXO12"/>
      <c r="SXP12"/>
      <c r="SXQ12"/>
      <c r="SXR12"/>
      <c r="SXS12"/>
      <c r="SXT12"/>
      <c r="SXU12"/>
      <c r="SXV12"/>
      <c r="SXW12"/>
      <c r="SXX12"/>
      <c r="SXY12"/>
      <c r="SXZ12"/>
      <c r="SYA12"/>
      <c r="SYB12"/>
      <c r="SYC12"/>
      <c r="SYD12"/>
      <c r="SYE12"/>
      <c r="SYF12"/>
      <c r="SYG12"/>
      <c r="SYH12"/>
      <c r="SYI12"/>
      <c r="SYJ12"/>
      <c r="SYK12"/>
      <c r="SYL12"/>
      <c r="SYM12"/>
      <c r="SYN12"/>
      <c r="SYO12"/>
      <c r="SYP12"/>
      <c r="SYQ12"/>
      <c r="SYR12"/>
      <c r="SYS12"/>
      <c r="SYT12"/>
      <c r="SYU12"/>
      <c r="SYV12"/>
      <c r="SYW12"/>
      <c r="SYX12"/>
      <c r="SYY12"/>
      <c r="SYZ12"/>
      <c r="SZA12"/>
      <c r="SZB12"/>
      <c r="SZC12"/>
      <c r="SZD12"/>
      <c r="SZE12"/>
      <c r="SZF12"/>
      <c r="SZG12"/>
      <c r="SZH12"/>
      <c r="SZI12"/>
      <c r="SZJ12"/>
      <c r="SZK12"/>
      <c r="SZL12"/>
      <c r="SZM12"/>
      <c r="SZN12"/>
      <c r="SZO12"/>
      <c r="SZP12"/>
      <c r="SZQ12"/>
      <c r="SZR12"/>
      <c r="SZS12"/>
      <c r="SZT12"/>
      <c r="SZU12"/>
      <c r="SZV12"/>
      <c r="SZW12"/>
      <c r="SZX12"/>
      <c r="SZY12"/>
      <c r="SZZ12"/>
      <c r="TAA12"/>
      <c r="TAB12"/>
      <c r="TAC12"/>
      <c r="TAD12"/>
      <c r="TAE12"/>
      <c r="TAF12"/>
      <c r="TAG12"/>
      <c r="TAH12"/>
      <c r="TAI12"/>
      <c r="TAJ12"/>
      <c r="TAK12"/>
      <c r="TAL12"/>
      <c r="TAM12"/>
      <c r="TAN12"/>
      <c r="TAO12"/>
      <c r="TAP12"/>
      <c r="TAQ12"/>
      <c r="TAR12"/>
      <c r="TAS12"/>
      <c r="TAT12"/>
      <c r="TAU12"/>
      <c r="TAV12"/>
      <c r="TAW12"/>
      <c r="TAX12"/>
      <c r="TAY12"/>
      <c r="TAZ12"/>
      <c r="TBA12"/>
      <c r="TBB12"/>
      <c r="TBC12"/>
      <c r="TBD12"/>
      <c r="TBE12"/>
      <c r="TBF12"/>
      <c r="TBG12"/>
      <c r="TBH12"/>
      <c r="TBI12"/>
      <c r="TBJ12"/>
      <c r="TBK12"/>
      <c r="TBL12"/>
      <c r="TBM12"/>
      <c r="TBN12"/>
      <c r="TBO12"/>
      <c r="TBP12"/>
      <c r="TBQ12"/>
      <c r="TBR12"/>
      <c r="TBS12"/>
      <c r="TBT12"/>
      <c r="TBU12"/>
      <c r="TBV12"/>
      <c r="TBW12"/>
      <c r="TBX12"/>
      <c r="TBY12"/>
      <c r="TBZ12"/>
      <c r="TCA12"/>
      <c r="TCB12"/>
      <c r="TCC12"/>
      <c r="TCD12"/>
      <c r="TCE12"/>
      <c r="TCF12"/>
      <c r="TCG12"/>
      <c r="TCH12"/>
      <c r="TCI12"/>
      <c r="TCJ12"/>
      <c r="TCK12"/>
      <c r="TCL12"/>
      <c r="TCM12"/>
      <c r="TCN12"/>
      <c r="TCO12"/>
      <c r="TCP12"/>
      <c r="TCQ12"/>
      <c r="TCR12"/>
      <c r="TCS12"/>
      <c r="TCT12"/>
      <c r="TCU12"/>
      <c r="TCV12"/>
      <c r="TCW12"/>
      <c r="TCX12"/>
      <c r="TCY12"/>
      <c r="TCZ12"/>
      <c r="TDA12"/>
      <c r="TDB12"/>
      <c r="TDC12"/>
      <c r="TDD12"/>
      <c r="TDE12"/>
      <c r="TDF12"/>
      <c r="TDG12"/>
      <c r="TDH12"/>
      <c r="TDI12"/>
      <c r="TDJ12"/>
      <c r="TDK12"/>
      <c r="TDL12"/>
      <c r="TDM12"/>
      <c r="TDN12"/>
      <c r="TDO12"/>
      <c r="TDP12"/>
      <c r="TDQ12"/>
      <c r="TDR12"/>
      <c r="TDS12"/>
      <c r="TDT12"/>
      <c r="TDU12"/>
      <c r="TDV12"/>
      <c r="TDW12"/>
      <c r="TDX12"/>
      <c r="TDY12"/>
      <c r="TDZ12"/>
      <c r="TEA12"/>
      <c r="TEB12"/>
      <c r="TEC12"/>
      <c r="TED12"/>
      <c r="TEE12"/>
      <c r="TEF12"/>
      <c r="TEG12"/>
      <c r="TEH12"/>
      <c r="TEI12"/>
      <c r="TEJ12"/>
      <c r="TEK12"/>
      <c r="TEL12"/>
      <c r="TEM12"/>
      <c r="TEN12"/>
      <c r="TEO12"/>
      <c r="TEP12"/>
      <c r="TEQ12"/>
      <c r="TER12"/>
      <c r="TES12"/>
      <c r="TET12"/>
      <c r="TEU12"/>
      <c r="TEV12"/>
      <c r="TEW12"/>
      <c r="TEX12"/>
      <c r="TEY12"/>
      <c r="TEZ12"/>
      <c r="TFA12"/>
      <c r="TFB12"/>
      <c r="TFC12"/>
      <c r="TFD12"/>
      <c r="TFE12"/>
      <c r="TFF12"/>
      <c r="TFG12"/>
      <c r="TFH12"/>
      <c r="TFI12"/>
      <c r="TFJ12"/>
      <c r="TFK12"/>
      <c r="TFL12"/>
      <c r="TFM12"/>
      <c r="TFN12"/>
      <c r="TFO12"/>
      <c r="TFP12"/>
      <c r="TFQ12"/>
      <c r="TFR12"/>
      <c r="TFS12"/>
      <c r="TFT12"/>
      <c r="TFU12"/>
      <c r="TFV12"/>
      <c r="TFW12"/>
      <c r="TFX12"/>
      <c r="TFY12"/>
      <c r="TFZ12"/>
      <c r="TGA12"/>
      <c r="TGB12"/>
      <c r="TGC12"/>
      <c r="TGD12"/>
      <c r="TGE12"/>
      <c r="TGF12"/>
      <c r="TGG12"/>
      <c r="TGH12"/>
      <c r="TGI12"/>
      <c r="TGJ12"/>
      <c r="TGK12"/>
      <c r="TGL12"/>
      <c r="TGM12"/>
      <c r="TGN12"/>
      <c r="TGO12"/>
      <c r="TGP12"/>
      <c r="TGQ12"/>
      <c r="TGR12"/>
      <c r="TGS12"/>
      <c r="TGT12"/>
      <c r="TGU12"/>
      <c r="TGV12"/>
      <c r="TGW12"/>
      <c r="TGX12"/>
      <c r="TGY12"/>
      <c r="TGZ12"/>
      <c r="THA12"/>
      <c r="THB12"/>
      <c r="THC12"/>
      <c r="THD12"/>
      <c r="THE12"/>
      <c r="THF12"/>
      <c r="THG12"/>
      <c r="THH12"/>
      <c r="THI12"/>
      <c r="THJ12"/>
      <c r="THK12"/>
      <c r="THL12"/>
      <c r="THM12"/>
      <c r="THN12"/>
      <c r="THO12"/>
      <c r="THP12"/>
      <c r="THQ12"/>
      <c r="THR12"/>
      <c r="THS12"/>
      <c r="THT12"/>
      <c r="THU12"/>
      <c r="THV12"/>
      <c r="THW12"/>
      <c r="THX12"/>
      <c r="THY12"/>
      <c r="THZ12"/>
      <c r="TIA12"/>
      <c r="TIB12"/>
      <c r="TIC12"/>
      <c r="TID12"/>
      <c r="TIE12"/>
      <c r="TIF12"/>
      <c r="TIG12"/>
      <c r="TIH12"/>
      <c r="TII12"/>
      <c r="TIJ12"/>
      <c r="TIK12"/>
      <c r="TIL12"/>
      <c r="TIM12"/>
      <c r="TIN12"/>
      <c r="TIO12"/>
      <c r="TIP12"/>
      <c r="TIQ12"/>
      <c r="TIR12"/>
      <c r="TIS12"/>
      <c r="TIT12"/>
      <c r="TIU12"/>
      <c r="TIV12"/>
      <c r="TIW12"/>
      <c r="TIX12"/>
      <c r="TIY12"/>
      <c r="TIZ12"/>
      <c r="TJA12"/>
      <c r="TJB12"/>
      <c r="TJC12"/>
      <c r="TJD12"/>
      <c r="TJE12"/>
      <c r="TJF12"/>
      <c r="TJG12"/>
      <c r="TJH12"/>
      <c r="TJI12"/>
      <c r="TJJ12"/>
      <c r="TJK12"/>
      <c r="TJL12"/>
      <c r="TJM12"/>
      <c r="TJN12"/>
      <c r="TJO12"/>
      <c r="TJP12"/>
      <c r="TJQ12"/>
      <c r="TJR12"/>
      <c r="TJS12"/>
      <c r="TJT12"/>
      <c r="TJU12"/>
      <c r="TJV12"/>
      <c r="TJW12"/>
      <c r="TJX12"/>
      <c r="TJY12"/>
      <c r="TJZ12"/>
      <c r="TKA12"/>
      <c r="TKB12"/>
      <c r="TKC12"/>
      <c r="TKD12"/>
      <c r="TKE12"/>
      <c r="TKF12"/>
      <c r="TKG12"/>
      <c r="TKH12"/>
      <c r="TKI12"/>
      <c r="TKJ12"/>
      <c r="TKK12"/>
      <c r="TKL12"/>
      <c r="TKM12"/>
      <c r="TKN12"/>
      <c r="TKO12"/>
      <c r="TKP12"/>
      <c r="TKQ12"/>
      <c r="TKR12"/>
      <c r="TKS12"/>
      <c r="TKT12"/>
      <c r="TKU12"/>
      <c r="TKV12"/>
      <c r="TKW12"/>
      <c r="TKX12"/>
      <c r="TKY12"/>
      <c r="TKZ12"/>
      <c r="TLA12"/>
      <c r="TLB12"/>
      <c r="TLC12"/>
      <c r="TLD12"/>
      <c r="TLE12"/>
      <c r="TLF12"/>
      <c r="TLG12"/>
      <c r="TLH12"/>
      <c r="TLI12"/>
      <c r="TLJ12"/>
      <c r="TLK12"/>
      <c r="TLL12"/>
      <c r="TLM12"/>
      <c r="TLN12"/>
      <c r="TLO12"/>
      <c r="TLP12"/>
      <c r="TLQ12"/>
      <c r="TLR12"/>
      <c r="TLS12"/>
      <c r="TLT12"/>
      <c r="TLU12"/>
      <c r="TLV12"/>
      <c r="TLW12"/>
      <c r="TLX12"/>
      <c r="TLY12"/>
      <c r="TLZ12"/>
      <c r="TMA12"/>
      <c r="TMB12"/>
      <c r="TMC12"/>
      <c r="TMD12"/>
      <c r="TME12"/>
      <c r="TMF12"/>
      <c r="TMG12"/>
      <c r="TMH12"/>
      <c r="TMI12"/>
      <c r="TMJ12"/>
      <c r="TMK12"/>
      <c r="TML12"/>
      <c r="TMM12"/>
      <c r="TMN12"/>
      <c r="TMO12"/>
      <c r="TMP12"/>
      <c r="TMQ12"/>
      <c r="TMR12"/>
      <c r="TMS12"/>
      <c r="TMT12"/>
      <c r="TMU12"/>
      <c r="TMV12"/>
      <c r="TMW12"/>
      <c r="TMX12"/>
      <c r="TMY12"/>
      <c r="TMZ12"/>
      <c r="TNA12"/>
      <c r="TNB12"/>
      <c r="TNC12"/>
      <c r="TND12"/>
      <c r="TNE12"/>
      <c r="TNF12"/>
      <c r="TNG12"/>
      <c r="TNH12"/>
      <c r="TNI12"/>
      <c r="TNJ12"/>
      <c r="TNK12"/>
      <c r="TNL12"/>
      <c r="TNM12"/>
      <c r="TNN12"/>
      <c r="TNO12"/>
      <c r="TNP12"/>
      <c r="TNQ12"/>
      <c r="TNR12"/>
      <c r="TNS12"/>
      <c r="TNT12"/>
      <c r="TNU12"/>
      <c r="TNV12"/>
      <c r="TNW12"/>
      <c r="TNX12"/>
      <c r="TNY12"/>
      <c r="TNZ12"/>
      <c r="TOA12"/>
      <c r="TOB12"/>
      <c r="TOC12"/>
      <c r="TOD12"/>
      <c r="TOE12"/>
      <c r="TOF12"/>
      <c r="TOG12"/>
      <c r="TOH12"/>
      <c r="TOI12"/>
      <c r="TOJ12"/>
      <c r="TOK12"/>
      <c r="TOL12"/>
      <c r="TOM12"/>
      <c r="TON12"/>
      <c r="TOO12"/>
      <c r="TOP12"/>
      <c r="TOQ12"/>
      <c r="TOR12"/>
      <c r="TOS12"/>
      <c r="TOT12"/>
      <c r="TOU12"/>
      <c r="TOV12"/>
      <c r="TOW12"/>
      <c r="TOX12"/>
      <c r="TOY12"/>
      <c r="TOZ12"/>
      <c r="TPA12"/>
      <c r="TPB12"/>
      <c r="TPC12"/>
      <c r="TPD12"/>
      <c r="TPE12"/>
      <c r="TPF12"/>
      <c r="TPG12"/>
      <c r="TPH12"/>
      <c r="TPI12"/>
      <c r="TPJ12"/>
      <c r="TPK12"/>
      <c r="TPL12"/>
      <c r="TPM12"/>
      <c r="TPN12"/>
      <c r="TPO12"/>
      <c r="TPP12"/>
      <c r="TPQ12"/>
      <c r="TPR12"/>
      <c r="TPS12"/>
      <c r="TPT12"/>
      <c r="TPU12"/>
      <c r="TPV12"/>
      <c r="TPW12"/>
      <c r="TPX12"/>
      <c r="TPY12"/>
      <c r="TPZ12"/>
      <c r="TQA12"/>
      <c r="TQB12"/>
      <c r="TQC12"/>
      <c r="TQD12"/>
      <c r="TQE12"/>
      <c r="TQF12"/>
      <c r="TQG12"/>
      <c r="TQH12"/>
      <c r="TQI12"/>
      <c r="TQJ12"/>
      <c r="TQK12"/>
      <c r="TQL12"/>
      <c r="TQM12"/>
      <c r="TQN12"/>
      <c r="TQO12"/>
      <c r="TQP12"/>
      <c r="TQQ12"/>
      <c r="TQR12"/>
      <c r="TQS12"/>
      <c r="TQT12"/>
      <c r="TQU12"/>
      <c r="TQV12"/>
      <c r="TQW12"/>
      <c r="TQX12"/>
      <c r="TQY12"/>
      <c r="TQZ12"/>
      <c r="TRA12"/>
      <c r="TRB12"/>
      <c r="TRC12"/>
      <c r="TRD12"/>
      <c r="TRE12"/>
      <c r="TRF12"/>
      <c r="TRG12"/>
      <c r="TRH12"/>
      <c r="TRI12"/>
      <c r="TRJ12"/>
      <c r="TRK12"/>
      <c r="TRL12"/>
      <c r="TRM12"/>
      <c r="TRN12"/>
      <c r="TRO12"/>
      <c r="TRP12"/>
      <c r="TRQ12"/>
      <c r="TRR12"/>
      <c r="TRS12"/>
      <c r="TRT12"/>
      <c r="TRU12"/>
      <c r="TRV12"/>
      <c r="TRW12"/>
      <c r="TRX12"/>
      <c r="TRY12"/>
      <c r="TRZ12"/>
      <c r="TSA12"/>
      <c r="TSB12"/>
      <c r="TSC12"/>
      <c r="TSD12"/>
      <c r="TSE12"/>
      <c r="TSF12"/>
      <c r="TSG12"/>
      <c r="TSH12"/>
      <c r="TSI12"/>
      <c r="TSJ12"/>
      <c r="TSK12"/>
      <c r="TSL12"/>
      <c r="TSM12"/>
      <c r="TSN12"/>
      <c r="TSO12"/>
      <c r="TSP12"/>
      <c r="TSQ12"/>
      <c r="TSR12"/>
      <c r="TSS12"/>
      <c r="TST12"/>
      <c r="TSU12"/>
      <c r="TSV12"/>
      <c r="TSW12"/>
      <c r="TSX12"/>
      <c r="TSY12"/>
      <c r="TSZ12"/>
      <c r="TTA12"/>
      <c r="TTB12"/>
      <c r="TTC12"/>
      <c r="TTD12"/>
      <c r="TTE12"/>
      <c r="TTF12"/>
      <c r="TTG12"/>
      <c r="TTH12"/>
      <c r="TTI12"/>
      <c r="TTJ12"/>
      <c r="TTK12"/>
      <c r="TTL12"/>
      <c r="TTM12"/>
      <c r="TTN12"/>
      <c r="TTO12"/>
      <c r="TTP12"/>
      <c r="TTQ12"/>
      <c r="TTR12"/>
      <c r="TTS12"/>
      <c r="TTT12"/>
      <c r="TTU12"/>
      <c r="TTV12"/>
      <c r="TTW12"/>
      <c r="TTX12"/>
      <c r="TTY12"/>
      <c r="TTZ12"/>
      <c r="TUA12"/>
      <c r="TUB12"/>
      <c r="TUC12"/>
      <c r="TUD12"/>
      <c r="TUE12"/>
      <c r="TUF12"/>
      <c r="TUG12"/>
      <c r="TUH12"/>
      <c r="TUI12"/>
      <c r="TUJ12"/>
      <c r="TUK12"/>
      <c r="TUL12"/>
      <c r="TUM12"/>
      <c r="TUN12"/>
      <c r="TUO12"/>
      <c r="TUP12"/>
      <c r="TUQ12"/>
      <c r="TUR12"/>
      <c r="TUS12"/>
      <c r="TUT12"/>
      <c r="TUU12"/>
      <c r="TUV12"/>
      <c r="TUW12"/>
      <c r="TUX12"/>
      <c r="TUY12"/>
      <c r="TUZ12"/>
      <c r="TVA12"/>
      <c r="TVB12"/>
      <c r="TVC12"/>
      <c r="TVD12"/>
      <c r="TVE12"/>
      <c r="TVF12"/>
      <c r="TVG12"/>
      <c r="TVH12"/>
      <c r="TVI12"/>
      <c r="TVJ12"/>
      <c r="TVK12"/>
      <c r="TVL12"/>
      <c r="TVM12"/>
      <c r="TVN12"/>
      <c r="TVO12"/>
      <c r="TVP12"/>
      <c r="TVQ12"/>
      <c r="TVR12"/>
      <c r="TVS12"/>
      <c r="TVT12"/>
      <c r="TVU12"/>
      <c r="TVV12"/>
      <c r="TVW12"/>
      <c r="TVX12"/>
      <c r="TVY12"/>
      <c r="TVZ12"/>
      <c r="TWA12"/>
      <c r="TWB12"/>
      <c r="TWC12"/>
      <c r="TWD12"/>
      <c r="TWE12"/>
      <c r="TWF12"/>
      <c r="TWG12"/>
      <c r="TWH12"/>
      <c r="TWI12"/>
      <c r="TWJ12"/>
      <c r="TWK12"/>
      <c r="TWL12"/>
      <c r="TWM12"/>
      <c r="TWN12"/>
      <c r="TWO12"/>
      <c r="TWP12"/>
      <c r="TWQ12"/>
      <c r="TWR12"/>
      <c r="TWS12"/>
      <c r="TWT12"/>
      <c r="TWU12"/>
      <c r="TWV12"/>
      <c r="TWW12"/>
      <c r="TWX12"/>
      <c r="TWY12"/>
      <c r="TWZ12"/>
      <c r="TXA12"/>
      <c r="TXB12"/>
      <c r="TXC12"/>
      <c r="TXD12"/>
      <c r="TXE12"/>
      <c r="TXF12"/>
      <c r="TXG12"/>
      <c r="TXH12"/>
      <c r="TXI12"/>
      <c r="TXJ12"/>
      <c r="TXK12"/>
      <c r="TXL12"/>
      <c r="TXM12"/>
      <c r="TXN12"/>
      <c r="TXO12"/>
      <c r="TXP12"/>
      <c r="TXQ12"/>
      <c r="TXR12"/>
      <c r="TXS12"/>
      <c r="TXT12"/>
      <c r="TXU12"/>
      <c r="TXV12"/>
      <c r="TXW12"/>
      <c r="TXX12"/>
      <c r="TXY12"/>
      <c r="TXZ12"/>
      <c r="TYA12"/>
      <c r="TYB12"/>
      <c r="TYC12"/>
      <c r="TYD12"/>
      <c r="TYE12"/>
      <c r="TYF12"/>
      <c r="TYG12"/>
      <c r="TYH12"/>
      <c r="TYI12"/>
      <c r="TYJ12"/>
      <c r="TYK12"/>
      <c r="TYL12"/>
      <c r="TYM12"/>
      <c r="TYN12"/>
      <c r="TYO12"/>
      <c r="TYP12"/>
      <c r="TYQ12"/>
      <c r="TYR12"/>
      <c r="TYS12"/>
      <c r="TYT12"/>
      <c r="TYU12"/>
      <c r="TYV12"/>
      <c r="TYW12"/>
      <c r="TYX12"/>
      <c r="TYY12"/>
      <c r="TYZ12"/>
      <c r="TZA12"/>
      <c r="TZB12"/>
      <c r="TZC12"/>
      <c r="TZD12"/>
      <c r="TZE12"/>
      <c r="TZF12"/>
      <c r="TZG12"/>
      <c r="TZH12"/>
      <c r="TZI12"/>
      <c r="TZJ12"/>
      <c r="TZK12"/>
      <c r="TZL12"/>
      <c r="TZM12"/>
      <c r="TZN12"/>
      <c r="TZO12"/>
      <c r="TZP12"/>
      <c r="TZQ12"/>
      <c r="TZR12"/>
      <c r="TZS12"/>
      <c r="TZT12"/>
      <c r="TZU12"/>
      <c r="TZV12"/>
      <c r="TZW12"/>
      <c r="TZX12"/>
      <c r="TZY12"/>
      <c r="TZZ12"/>
      <c r="UAA12"/>
      <c r="UAB12"/>
      <c r="UAC12"/>
      <c r="UAD12"/>
      <c r="UAE12"/>
      <c r="UAF12"/>
      <c r="UAG12"/>
      <c r="UAH12"/>
      <c r="UAI12"/>
      <c r="UAJ12"/>
      <c r="UAK12"/>
      <c r="UAL12"/>
      <c r="UAM12"/>
      <c r="UAN12"/>
      <c r="UAO12"/>
      <c r="UAP12"/>
      <c r="UAQ12"/>
      <c r="UAR12"/>
      <c r="UAS12"/>
      <c r="UAT12"/>
      <c r="UAU12"/>
      <c r="UAV12"/>
      <c r="UAW12"/>
      <c r="UAX12"/>
      <c r="UAY12"/>
      <c r="UAZ12"/>
      <c r="UBA12"/>
      <c r="UBB12"/>
      <c r="UBC12"/>
      <c r="UBD12"/>
      <c r="UBE12"/>
      <c r="UBF12"/>
      <c r="UBG12"/>
      <c r="UBH12"/>
      <c r="UBI12"/>
      <c r="UBJ12"/>
      <c r="UBK12"/>
      <c r="UBL12"/>
      <c r="UBM12"/>
      <c r="UBN12"/>
      <c r="UBO12"/>
      <c r="UBP12"/>
      <c r="UBQ12"/>
      <c r="UBR12"/>
      <c r="UBS12"/>
      <c r="UBT12"/>
      <c r="UBU12"/>
      <c r="UBV12"/>
      <c r="UBW12"/>
      <c r="UBX12"/>
      <c r="UBY12"/>
      <c r="UBZ12"/>
      <c r="UCA12"/>
      <c r="UCB12"/>
      <c r="UCC12"/>
      <c r="UCD12"/>
      <c r="UCE12"/>
      <c r="UCF12"/>
      <c r="UCG12"/>
      <c r="UCH12"/>
      <c r="UCI12"/>
      <c r="UCJ12"/>
      <c r="UCK12"/>
      <c r="UCL12"/>
      <c r="UCM12"/>
      <c r="UCN12"/>
      <c r="UCO12"/>
      <c r="UCP12"/>
      <c r="UCQ12"/>
      <c r="UCR12"/>
      <c r="UCS12"/>
      <c r="UCT12"/>
      <c r="UCU12"/>
      <c r="UCV12"/>
      <c r="UCW12"/>
      <c r="UCX12"/>
      <c r="UCY12"/>
      <c r="UCZ12"/>
      <c r="UDA12"/>
      <c r="UDB12"/>
      <c r="UDC12"/>
      <c r="UDD12"/>
      <c r="UDE12"/>
      <c r="UDF12"/>
      <c r="UDG12"/>
      <c r="UDH12"/>
      <c r="UDI12"/>
      <c r="UDJ12"/>
      <c r="UDK12"/>
      <c r="UDL12"/>
      <c r="UDM12"/>
      <c r="UDN12"/>
      <c r="UDO12"/>
      <c r="UDP12"/>
      <c r="UDQ12"/>
      <c r="UDR12"/>
      <c r="UDS12"/>
      <c r="UDT12"/>
      <c r="UDU12"/>
      <c r="UDV12"/>
      <c r="UDW12"/>
      <c r="UDX12"/>
      <c r="UDY12"/>
      <c r="UDZ12"/>
      <c r="UEA12"/>
      <c r="UEB12"/>
      <c r="UEC12"/>
      <c r="UED12"/>
      <c r="UEE12"/>
      <c r="UEF12"/>
      <c r="UEG12"/>
      <c r="UEH12"/>
      <c r="UEI12"/>
      <c r="UEJ12"/>
      <c r="UEK12"/>
      <c r="UEL12"/>
      <c r="UEM12"/>
      <c r="UEN12"/>
      <c r="UEO12"/>
      <c r="UEP12"/>
      <c r="UEQ12"/>
      <c r="UER12"/>
      <c r="UES12"/>
      <c r="UET12"/>
      <c r="UEU12"/>
      <c r="UEV12"/>
      <c r="UEW12"/>
      <c r="UEX12"/>
      <c r="UEY12"/>
      <c r="UEZ12"/>
      <c r="UFA12"/>
      <c r="UFB12"/>
      <c r="UFC12"/>
      <c r="UFD12"/>
      <c r="UFE12"/>
      <c r="UFF12"/>
      <c r="UFG12"/>
      <c r="UFH12"/>
      <c r="UFI12"/>
      <c r="UFJ12"/>
      <c r="UFK12"/>
      <c r="UFL12"/>
      <c r="UFM12"/>
      <c r="UFN12"/>
      <c r="UFO12"/>
      <c r="UFP12"/>
      <c r="UFQ12"/>
      <c r="UFR12"/>
      <c r="UFS12"/>
      <c r="UFT12"/>
      <c r="UFU12"/>
      <c r="UFV12"/>
      <c r="UFW12"/>
      <c r="UFX12"/>
      <c r="UFY12"/>
      <c r="UFZ12"/>
      <c r="UGA12"/>
      <c r="UGB12"/>
      <c r="UGC12"/>
      <c r="UGD12"/>
      <c r="UGE12"/>
      <c r="UGF12"/>
      <c r="UGG12"/>
      <c r="UGH12"/>
      <c r="UGI12"/>
      <c r="UGJ12"/>
      <c r="UGK12"/>
      <c r="UGL12"/>
      <c r="UGM12"/>
      <c r="UGN12"/>
      <c r="UGO12"/>
      <c r="UGP12"/>
      <c r="UGQ12"/>
      <c r="UGR12"/>
      <c r="UGS12"/>
      <c r="UGT12"/>
      <c r="UGU12"/>
      <c r="UGV12"/>
      <c r="UGW12"/>
      <c r="UGX12"/>
      <c r="UGY12"/>
      <c r="UGZ12"/>
      <c r="UHA12"/>
      <c r="UHB12"/>
      <c r="UHC12"/>
      <c r="UHD12"/>
      <c r="UHE12"/>
      <c r="UHF12"/>
      <c r="UHG12"/>
      <c r="UHH12"/>
      <c r="UHI12"/>
      <c r="UHJ12"/>
      <c r="UHK12"/>
      <c r="UHL12"/>
      <c r="UHM12"/>
      <c r="UHN12"/>
      <c r="UHO12"/>
      <c r="UHP12"/>
      <c r="UHQ12"/>
      <c r="UHR12"/>
      <c r="UHS12"/>
      <c r="UHT12"/>
      <c r="UHU12"/>
      <c r="UHV12"/>
      <c r="UHW12"/>
      <c r="UHX12"/>
      <c r="UHY12"/>
      <c r="UHZ12"/>
      <c r="UIA12"/>
      <c r="UIB12"/>
      <c r="UIC12"/>
      <c r="UID12"/>
      <c r="UIE12"/>
      <c r="UIF12"/>
      <c r="UIG12"/>
      <c r="UIH12"/>
      <c r="UII12"/>
      <c r="UIJ12"/>
      <c r="UIK12"/>
      <c r="UIL12"/>
      <c r="UIM12"/>
      <c r="UIN12"/>
      <c r="UIO12"/>
      <c r="UIP12"/>
      <c r="UIQ12"/>
      <c r="UIR12"/>
      <c r="UIS12"/>
      <c r="UIT12"/>
      <c r="UIU12"/>
      <c r="UIV12"/>
      <c r="UIW12"/>
      <c r="UIX12"/>
      <c r="UIY12"/>
      <c r="UIZ12"/>
      <c r="UJA12"/>
      <c r="UJB12"/>
      <c r="UJC12"/>
      <c r="UJD12"/>
      <c r="UJE12"/>
      <c r="UJF12"/>
      <c r="UJG12"/>
      <c r="UJH12"/>
      <c r="UJI12"/>
      <c r="UJJ12"/>
      <c r="UJK12"/>
      <c r="UJL12"/>
      <c r="UJM12"/>
      <c r="UJN12"/>
      <c r="UJO12"/>
      <c r="UJP12"/>
      <c r="UJQ12"/>
      <c r="UJR12"/>
      <c r="UJS12"/>
      <c r="UJT12"/>
      <c r="UJU12"/>
      <c r="UJV12"/>
      <c r="UJW12"/>
      <c r="UJX12"/>
      <c r="UJY12"/>
      <c r="UJZ12"/>
      <c r="UKA12"/>
      <c r="UKB12"/>
      <c r="UKC12"/>
      <c r="UKD12"/>
      <c r="UKE12"/>
      <c r="UKF12"/>
      <c r="UKG12"/>
      <c r="UKH12"/>
      <c r="UKI12"/>
      <c r="UKJ12"/>
      <c r="UKK12"/>
      <c r="UKL12"/>
      <c r="UKM12"/>
      <c r="UKN12"/>
      <c r="UKO12"/>
      <c r="UKP12"/>
      <c r="UKQ12"/>
      <c r="UKR12"/>
      <c r="UKS12"/>
      <c r="UKT12"/>
      <c r="UKU12"/>
      <c r="UKV12"/>
      <c r="UKW12"/>
      <c r="UKX12"/>
      <c r="UKY12"/>
      <c r="UKZ12"/>
      <c r="ULA12"/>
      <c r="ULB12"/>
      <c r="ULC12"/>
      <c r="ULD12"/>
      <c r="ULE12"/>
      <c r="ULF12"/>
      <c r="ULG12"/>
      <c r="ULH12"/>
      <c r="ULI12"/>
      <c r="ULJ12"/>
      <c r="ULK12"/>
      <c r="ULL12"/>
      <c r="ULM12"/>
      <c r="ULN12"/>
      <c r="ULO12"/>
      <c r="ULP12"/>
      <c r="ULQ12"/>
      <c r="ULR12"/>
      <c r="ULS12"/>
      <c r="ULT12"/>
      <c r="ULU12"/>
      <c r="ULV12"/>
      <c r="ULW12"/>
      <c r="ULX12"/>
      <c r="ULY12"/>
      <c r="ULZ12"/>
      <c r="UMA12"/>
      <c r="UMB12"/>
      <c r="UMC12"/>
      <c r="UMD12"/>
      <c r="UME12"/>
      <c r="UMF12"/>
      <c r="UMG12"/>
      <c r="UMH12"/>
      <c r="UMI12"/>
      <c r="UMJ12"/>
      <c r="UMK12"/>
      <c r="UML12"/>
      <c r="UMM12"/>
      <c r="UMN12"/>
      <c r="UMO12"/>
      <c r="UMP12"/>
      <c r="UMQ12"/>
      <c r="UMR12"/>
      <c r="UMS12"/>
      <c r="UMT12"/>
      <c r="UMU12"/>
      <c r="UMV12"/>
      <c r="UMW12"/>
      <c r="UMX12"/>
      <c r="UMY12"/>
      <c r="UMZ12"/>
      <c r="UNA12"/>
      <c r="UNB12"/>
      <c r="UNC12"/>
      <c r="UND12"/>
      <c r="UNE12"/>
      <c r="UNF12"/>
      <c r="UNG12"/>
      <c r="UNH12"/>
      <c r="UNI12"/>
      <c r="UNJ12"/>
      <c r="UNK12"/>
      <c r="UNL12"/>
      <c r="UNM12"/>
      <c r="UNN12"/>
      <c r="UNO12"/>
      <c r="UNP12"/>
      <c r="UNQ12"/>
      <c r="UNR12"/>
      <c r="UNS12"/>
      <c r="UNT12"/>
      <c r="UNU12"/>
      <c r="UNV12"/>
      <c r="UNW12"/>
      <c r="UNX12"/>
      <c r="UNY12"/>
      <c r="UNZ12"/>
      <c r="UOA12"/>
      <c r="UOB12"/>
      <c r="UOC12"/>
      <c r="UOD12"/>
      <c r="UOE12"/>
      <c r="UOF12"/>
      <c r="UOG12"/>
      <c r="UOH12"/>
      <c r="UOI12"/>
      <c r="UOJ12"/>
      <c r="UOK12"/>
      <c r="UOL12"/>
      <c r="UOM12"/>
      <c r="UON12"/>
      <c r="UOO12"/>
      <c r="UOP12"/>
      <c r="UOQ12"/>
      <c r="UOR12"/>
      <c r="UOS12"/>
      <c r="UOT12"/>
      <c r="UOU12"/>
      <c r="UOV12"/>
      <c r="UOW12"/>
      <c r="UOX12"/>
      <c r="UOY12"/>
      <c r="UOZ12"/>
      <c r="UPA12"/>
      <c r="UPB12"/>
      <c r="UPC12"/>
      <c r="UPD12"/>
      <c r="UPE12"/>
      <c r="UPF12"/>
      <c r="UPG12"/>
      <c r="UPH12"/>
      <c r="UPI12"/>
      <c r="UPJ12"/>
      <c r="UPK12"/>
      <c r="UPL12"/>
      <c r="UPM12"/>
      <c r="UPN12"/>
      <c r="UPO12"/>
      <c r="UPP12"/>
      <c r="UPQ12"/>
      <c r="UPR12"/>
      <c r="UPS12"/>
      <c r="UPT12"/>
      <c r="UPU12"/>
      <c r="UPV12"/>
      <c r="UPW12"/>
      <c r="UPX12"/>
      <c r="UPY12"/>
      <c r="UPZ12"/>
      <c r="UQA12"/>
      <c r="UQB12"/>
      <c r="UQC12"/>
      <c r="UQD12"/>
      <c r="UQE12"/>
      <c r="UQF12"/>
      <c r="UQG12"/>
      <c r="UQH12"/>
      <c r="UQI12"/>
      <c r="UQJ12"/>
      <c r="UQK12"/>
      <c r="UQL12"/>
      <c r="UQM12"/>
      <c r="UQN12"/>
      <c r="UQO12"/>
      <c r="UQP12"/>
      <c r="UQQ12"/>
      <c r="UQR12"/>
      <c r="UQS12"/>
      <c r="UQT12"/>
      <c r="UQU12"/>
      <c r="UQV12"/>
      <c r="UQW12"/>
      <c r="UQX12"/>
      <c r="UQY12"/>
      <c r="UQZ12"/>
      <c r="URA12"/>
      <c r="URB12"/>
      <c r="URC12"/>
      <c r="URD12"/>
      <c r="URE12"/>
      <c r="URF12"/>
      <c r="URG12"/>
      <c r="URH12"/>
      <c r="URI12"/>
      <c r="URJ12"/>
      <c r="URK12"/>
      <c r="URL12"/>
      <c r="URM12"/>
      <c r="URN12"/>
      <c r="URO12"/>
      <c r="URP12"/>
      <c r="URQ12"/>
      <c r="URR12"/>
      <c r="URS12"/>
      <c r="URT12"/>
      <c r="URU12"/>
      <c r="URV12"/>
      <c r="URW12"/>
      <c r="URX12"/>
      <c r="URY12"/>
      <c r="URZ12"/>
      <c r="USA12"/>
      <c r="USB12"/>
      <c r="USC12"/>
      <c r="USD12"/>
      <c r="USE12"/>
      <c r="USF12"/>
      <c r="USG12"/>
      <c r="USH12"/>
      <c r="USI12"/>
      <c r="USJ12"/>
      <c r="USK12"/>
      <c r="USL12"/>
      <c r="USM12"/>
      <c r="USN12"/>
      <c r="USO12"/>
      <c r="USP12"/>
      <c r="USQ12"/>
      <c r="USR12"/>
      <c r="USS12"/>
      <c r="UST12"/>
      <c r="USU12"/>
      <c r="USV12"/>
      <c r="USW12"/>
      <c r="USX12"/>
      <c r="USY12"/>
      <c r="USZ12"/>
      <c r="UTA12"/>
      <c r="UTB12"/>
      <c r="UTC12"/>
      <c r="UTD12"/>
      <c r="UTE12"/>
      <c r="UTF12"/>
      <c r="UTG12"/>
      <c r="UTH12"/>
      <c r="UTI12"/>
      <c r="UTJ12"/>
      <c r="UTK12"/>
      <c r="UTL12"/>
      <c r="UTM12"/>
      <c r="UTN12"/>
      <c r="UTO12"/>
      <c r="UTP12"/>
      <c r="UTQ12"/>
      <c r="UTR12"/>
      <c r="UTS12"/>
      <c r="UTT12"/>
      <c r="UTU12"/>
      <c r="UTV12"/>
      <c r="UTW12"/>
      <c r="UTX12"/>
      <c r="UTY12"/>
      <c r="UTZ12"/>
      <c r="UUA12"/>
      <c r="UUB12"/>
      <c r="UUC12"/>
      <c r="UUD12"/>
      <c r="UUE12"/>
      <c r="UUF12"/>
      <c r="UUG12"/>
      <c r="UUH12"/>
      <c r="UUI12"/>
      <c r="UUJ12"/>
      <c r="UUK12"/>
      <c r="UUL12"/>
      <c r="UUM12"/>
      <c r="UUN12"/>
      <c r="UUO12"/>
      <c r="UUP12"/>
      <c r="UUQ12"/>
      <c r="UUR12"/>
      <c r="UUS12"/>
      <c r="UUT12"/>
      <c r="UUU12"/>
      <c r="UUV12"/>
      <c r="UUW12"/>
      <c r="UUX12"/>
      <c r="UUY12"/>
      <c r="UUZ12"/>
      <c r="UVA12"/>
      <c r="UVB12"/>
      <c r="UVC12"/>
      <c r="UVD12"/>
      <c r="UVE12"/>
      <c r="UVF12"/>
      <c r="UVG12"/>
      <c r="UVH12"/>
      <c r="UVI12"/>
      <c r="UVJ12"/>
      <c r="UVK12"/>
      <c r="UVL12"/>
      <c r="UVM12"/>
      <c r="UVN12"/>
      <c r="UVO12"/>
      <c r="UVP12"/>
      <c r="UVQ12"/>
      <c r="UVR12"/>
      <c r="UVS12"/>
      <c r="UVT12"/>
      <c r="UVU12"/>
      <c r="UVV12"/>
      <c r="UVW12"/>
      <c r="UVX12"/>
      <c r="UVY12"/>
      <c r="UVZ12"/>
      <c r="UWA12"/>
      <c r="UWB12"/>
      <c r="UWC12"/>
      <c r="UWD12"/>
      <c r="UWE12"/>
      <c r="UWF12"/>
      <c r="UWG12"/>
      <c r="UWH12"/>
      <c r="UWI12"/>
      <c r="UWJ12"/>
      <c r="UWK12"/>
      <c r="UWL12"/>
      <c r="UWM12"/>
      <c r="UWN12"/>
      <c r="UWO12"/>
      <c r="UWP12"/>
      <c r="UWQ12"/>
      <c r="UWR12"/>
      <c r="UWS12"/>
      <c r="UWT12"/>
      <c r="UWU12"/>
      <c r="UWV12"/>
      <c r="UWW12"/>
      <c r="UWX12"/>
      <c r="UWY12"/>
      <c r="UWZ12"/>
      <c r="UXA12"/>
      <c r="UXB12"/>
      <c r="UXC12"/>
      <c r="UXD12"/>
      <c r="UXE12"/>
      <c r="UXF12"/>
      <c r="UXG12"/>
      <c r="UXH12"/>
      <c r="UXI12"/>
      <c r="UXJ12"/>
      <c r="UXK12"/>
      <c r="UXL12"/>
      <c r="UXM12"/>
      <c r="UXN12"/>
      <c r="UXO12"/>
      <c r="UXP12"/>
      <c r="UXQ12"/>
      <c r="UXR12"/>
      <c r="UXS12"/>
      <c r="UXT12"/>
      <c r="UXU12"/>
      <c r="UXV12"/>
      <c r="UXW12"/>
      <c r="UXX12"/>
      <c r="UXY12"/>
      <c r="UXZ12"/>
      <c r="UYA12"/>
      <c r="UYB12"/>
      <c r="UYC12"/>
      <c r="UYD12"/>
      <c r="UYE12"/>
      <c r="UYF12"/>
      <c r="UYG12"/>
      <c r="UYH12"/>
      <c r="UYI12"/>
      <c r="UYJ12"/>
      <c r="UYK12"/>
      <c r="UYL12"/>
      <c r="UYM12"/>
      <c r="UYN12"/>
      <c r="UYO12"/>
      <c r="UYP12"/>
      <c r="UYQ12"/>
      <c r="UYR12"/>
      <c r="UYS12"/>
      <c r="UYT12"/>
      <c r="UYU12"/>
      <c r="UYV12"/>
      <c r="UYW12"/>
      <c r="UYX12"/>
      <c r="UYY12"/>
      <c r="UYZ12"/>
      <c r="UZA12"/>
      <c r="UZB12"/>
      <c r="UZC12"/>
      <c r="UZD12"/>
      <c r="UZE12"/>
      <c r="UZF12"/>
      <c r="UZG12"/>
      <c r="UZH12"/>
      <c r="UZI12"/>
      <c r="UZJ12"/>
      <c r="UZK12"/>
      <c r="UZL12"/>
      <c r="UZM12"/>
      <c r="UZN12"/>
      <c r="UZO12"/>
      <c r="UZP12"/>
      <c r="UZQ12"/>
      <c r="UZR12"/>
      <c r="UZS12"/>
      <c r="UZT12"/>
      <c r="UZU12"/>
      <c r="UZV12"/>
      <c r="UZW12"/>
      <c r="UZX12"/>
      <c r="UZY12"/>
      <c r="UZZ12"/>
      <c r="VAA12"/>
      <c r="VAB12"/>
      <c r="VAC12"/>
      <c r="VAD12"/>
      <c r="VAE12"/>
      <c r="VAF12"/>
      <c r="VAG12"/>
      <c r="VAH12"/>
      <c r="VAI12"/>
      <c r="VAJ12"/>
      <c r="VAK12"/>
      <c r="VAL12"/>
      <c r="VAM12"/>
      <c r="VAN12"/>
      <c r="VAO12"/>
      <c r="VAP12"/>
      <c r="VAQ12"/>
      <c r="VAR12"/>
      <c r="VAS12"/>
      <c r="VAT12"/>
      <c r="VAU12"/>
      <c r="VAV12"/>
      <c r="VAW12"/>
      <c r="VAX12"/>
      <c r="VAY12"/>
      <c r="VAZ12"/>
      <c r="VBA12"/>
      <c r="VBB12"/>
      <c r="VBC12"/>
      <c r="VBD12"/>
      <c r="VBE12"/>
      <c r="VBF12"/>
      <c r="VBG12"/>
      <c r="VBH12"/>
      <c r="VBI12"/>
      <c r="VBJ12"/>
      <c r="VBK12"/>
      <c r="VBL12"/>
      <c r="VBM12"/>
      <c r="VBN12"/>
      <c r="VBO12"/>
      <c r="VBP12"/>
      <c r="VBQ12"/>
      <c r="VBR12"/>
      <c r="VBS12"/>
      <c r="VBT12"/>
      <c r="VBU12"/>
      <c r="VBV12"/>
      <c r="VBW12"/>
      <c r="VBX12"/>
      <c r="VBY12"/>
      <c r="VBZ12"/>
      <c r="VCA12"/>
      <c r="VCB12"/>
      <c r="VCC12"/>
      <c r="VCD12"/>
      <c r="VCE12"/>
      <c r="VCF12"/>
      <c r="VCG12"/>
      <c r="VCH12"/>
      <c r="VCI12"/>
      <c r="VCJ12"/>
      <c r="VCK12"/>
      <c r="VCL12"/>
      <c r="VCM12"/>
      <c r="VCN12"/>
      <c r="VCO12"/>
      <c r="VCP12"/>
      <c r="VCQ12"/>
      <c r="VCR12"/>
      <c r="VCS12"/>
      <c r="VCT12"/>
      <c r="VCU12"/>
      <c r="VCV12"/>
      <c r="VCW12"/>
      <c r="VCX12"/>
      <c r="VCY12"/>
      <c r="VCZ12"/>
      <c r="VDA12"/>
      <c r="VDB12"/>
      <c r="VDC12"/>
      <c r="VDD12"/>
      <c r="VDE12"/>
      <c r="VDF12"/>
      <c r="VDG12"/>
      <c r="VDH12"/>
      <c r="VDI12"/>
      <c r="VDJ12"/>
      <c r="VDK12"/>
      <c r="VDL12"/>
      <c r="VDM12"/>
      <c r="VDN12"/>
      <c r="VDO12"/>
      <c r="VDP12"/>
      <c r="VDQ12"/>
      <c r="VDR12"/>
      <c r="VDS12"/>
      <c r="VDT12"/>
      <c r="VDU12"/>
      <c r="VDV12"/>
      <c r="VDW12"/>
      <c r="VDX12"/>
      <c r="VDY12"/>
      <c r="VDZ12"/>
      <c r="VEA12"/>
      <c r="VEB12"/>
      <c r="VEC12"/>
      <c r="VED12"/>
      <c r="VEE12"/>
      <c r="VEF12"/>
      <c r="VEG12"/>
      <c r="VEH12"/>
      <c r="VEI12"/>
      <c r="VEJ12"/>
      <c r="VEK12"/>
      <c r="VEL12"/>
      <c r="VEM12"/>
      <c r="VEN12"/>
      <c r="VEO12"/>
      <c r="VEP12"/>
      <c r="VEQ12"/>
      <c r="VER12"/>
      <c r="VES12"/>
      <c r="VET12"/>
      <c r="VEU12"/>
      <c r="VEV12"/>
      <c r="VEW12"/>
      <c r="VEX12"/>
      <c r="VEY12"/>
      <c r="VEZ12"/>
      <c r="VFA12"/>
      <c r="VFB12"/>
      <c r="VFC12"/>
      <c r="VFD12"/>
      <c r="VFE12"/>
      <c r="VFF12"/>
      <c r="VFG12"/>
      <c r="VFH12"/>
      <c r="VFI12"/>
      <c r="VFJ12"/>
      <c r="VFK12"/>
      <c r="VFL12"/>
      <c r="VFM12"/>
      <c r="VFN12"/>
      <c r="VFO12"/>
      <c r="VFP12"/>
      <c r="VFQ12"/>
      <c r="VFR12"/>
      <c r="VFS12"/>
      <c r="VFT12"/>
      <c r="VFU12"/>
      <c r="VFV12"/>
      <c r="VFW12"/>
      <c r="VFX12"/>
      <c r="VFY12"/>
      <c r="VFZ12"/>
      <c r="VGA12"/>
      <c r="VGB12"/>
      <c r="VGC12"/>
      <c r="VGD12"/>
      <c r="VGE12"/>
      <c r="VGF12"/>
      <c r="VGG12"/>
      <c r="VGH12"/>
      <c r="VGI12"/>
      <c r="VGJ12"/>
      <c r="VGK12"/>
      <c r="VGL12"/>
      <c r="VGM12"/>
      <c r="VGN12"/>
      <c r="VGO12"/>
      <c r="VGP12"/>
      <c r="VGQ12"/>
      <c r="VGR12"/>
      <c r="VGS12"/>
      <c r="VGT12"/>
      <c r="VGU12"/>
      <c r="VGV12"/>
      <c r="VGW12"/>
      <c r="VGX12"/>
      <c r="VGY12"/>
      <c r="VGZ12"/>
      <c r="VHA12"/>
      <c r="VHB12"/>
      <c r="VHC12"/>
      <c r="VHD12"/>
      <c r="VHE12"/>
      <c r="VHF12"/>
      <c r="VHG12"/>
      <c r="VHH12"/>
      <c r="VHI12"/>
      <c r="VHJ12"/>
      <c r="VHK12"/>
      <c r="VHL12"/>
      <c r="VHM12"/>
      <c r="VHN12"/>
      <c r="VHO12"/>
      <c r="VHP12"/>
      <c r="VHQ12"/>
      <c r="VHR12"/>
      <c r="VHS12"/>
      <c r="VHT12"/>
      <c r="VHU12"/>
      <c r="VHV12"/>
      <c r="VHW12"/>
      <c r="VHX12"/>
      <c r="VHY12"/>
      <c r="VHZ12"/>
      <c r="VIA12"/>
      <c r="VIB12"/>
      <c r="VIC12"/>
      <c r="VID12"/>
      <c r="VIE12"/>
      <c r="VIF12"/>
      <c r="VIG12"/>
      <c r="VIH12"/>
      <c r="VII12"/>
      <c r="VIJ12"/>
      <c r="VIK12"/>
      <c r="VIL12"/>
      <c r="VIM12"/>
      <c r="VIN12"/>
      <c r="VIO12"/>
      <c r="VIP12"/>
      <c r="VIQ12"/>
      <c r="VIR12"/>
      <c r="VIS12"/>
      <c r="VIT12"/>
      <c r="VIU12"/>
      <c r="VIV12"/>
      <c r="VIW12"/>
      <c r="VIX12"/>
      <c r="VIY12"/>
      <c r="VIZ12"/>
      <c r="VJA12"/>
      <c r="VJB12"/>
      <c r="VJC12"/>
      <c r="VJD12"/>
      <c r="VJE12"/>
      <c r="VJF12"/>
      <c r="VJG12"/>
      <c r="VJH12"/>
      <c r="VJI12"/>
      <c r="VJJ12"/>
      <c r="VJK12"/>
      <c r="VJL12"/>
      <c r="VJM12"/>
      <c r="VJN12"/>
      <c r="VJO12"/>
      <c r="VJP12"/>
      <c r="VJQ12"/>
      <c r="VJR12"/>
      <c r="VJS12"/>
      <c r="VJT12"/>
      <c r="VJU12"/>
      <c r="VJV12"/>
      <c r="VJW12"/>
      <c r="VJX12"/>
      <c r="VJY12"/>
      <c r="VJZ12"/>
      <c r="VKA12"/>
      <c r="VKB12"/>
      <c r="VKC12"/>
      <c r="VKD12"/>
      <c r="VKE12"/>
      <c r="VKF12"/>
      <c r="VKG12"/>
      <c r="VKH12"/>
      <c r="VKI12"/>
      <c r="VKJ12"/>
      <c r="VKK12"/>
      <c r="VKL12"/>
      <c r="VKM12"/>
      <c r="VKN12"/>
      <c r="VKO12"/>
      <c r="VKP12"/>
      <c r="VKQ12"/>
      <c r="VKR12"/>
      <c r="VKS12"/>
      <c r="VKT12"/>
      <c r="VKU12"/>
      <c r="VKV12"/>
      <c r="VKW12"/>
      <c r="VKX12"/>
      <c r="VKY12"/>
      <c r="VKZ12"/>
      <c r="VLA12"/>
      <c r="VLB12"/>
      <c r="VLC12"/>
      <c r="VLD12"/>
      <c r="VLE12"/>
      <c r="VLF12"/>
      <c r="VLG12"/>
      <c r="VLH12"/>
      <c r="VLI12"/>
      <c r="VLJ12"/>
      <c r="VLK12"/>
      <c r="VLL12"/>
      <c r="VLM12"/>
      <c r="VLN12"/>
      <c r="VLO12"/>
      <c r="VLP12"/>
      <c r="VLQ12"/>
      <c r="VLR12"/>
      <c r="VLS12"/>
      <c r="VLT12"/>
      <c r="VLU12"/>
      <c r="VLV12"/>
      <c r="VLW12"/>
      <c r="VLX12"/>
      <c r="VLY12"/>
      <c r="VLZ12"/>
      <c r="VMA12"/>
      <c r="VMB12"/>
      <c r="VMC12"/>
      <c r="VMD12"/>
      <c r="VME12"/>
      <c r="VMF12"/>
      <c r="VMG12"/>
      <c r="VMH12"/>
      <c r="VMI12"/>
      <c r="VMJ12"/>
      <c r="VMK12"/>
      <c r="VML12"/>
      <c r="VMM12"/>
      <c r="VMN12"/>
      <c r="VMO12"/>
      <c r="VMP12"/>
      <c r="VMQ12"/>
      <c r="VMR12"/>
      <c r="VMS12"/>
      <c r="VMT12"/>
      <c r="VMU12"/>
      <c r="VMV12"/>
      <c r="VMW12"/>
      <c r="VMX12"/>
      <c r="VMY12"/>
      <c r="VMZ12"/>
      <c r="VNA12"/>
      <c r="VNB12"/>
      <c r="VNC12"/>
      <c r="VND12"/>
      <c r="VNE12"/>
      <c r="VNF12"/>
      <c r="VNG12"/>
      <c r="VNH12"/>
      <c r="VNI12"/>
      <c r="VNJ12"/>
      <c r="VNK12"/>
      <c r="VNL12"/>
      <c r="VNM12"/>
      <c r="VNN12"/>
      <c r="VNO12"/>
      <c r="VNP12"/>
      <c r="VNQ12"/>
      <c r="VNR12"/>
      <c r="VNS12"/>
      <c r="VNT12"/>
      <c r="VNU12"/>
      <c r="VNV12"/>
      <c r="VNW12"/>
      <c r="VNX12"/>
      <c r="VNY12"/>
      <c r="VNZ12"/>
      <c r="VOA12"/>
      <c r="VOB12"/>
      <c r="VOC12"/>
      <c r="VOD12"/>
      <c r="VOE12"/>
      <c r="VOF12"/>
      <c r="VOG12"/>
      <c r="VOH12"/>
      <c r="VOI12"/>
      <c r="VOJ12"/>
      <c r="VOK12"/>
      <c r="VOL12"/>
      <c r="VOM12"/>
      <c r="VON12"/>
      <c r="VOO12"/>
      <c r="VOP12"/>
      <c r="VOQ12"/>
      <c r="VOR12"/>
      <c r="VOS12"/>
      <c r="VOT12"/>
      <c r="VOU12"/>
      <c r="VOV12"/>
      <c r="VOW12"/>
      <c r="VOX12"/>
      <c r="VOY12"/>
      <c r="VOZ12"/>
      <c r="VPA12"/>
      <c r="VPB12"/>
      <c r="VPC12"/>
      <c r="VPD12"/>
      <c r="VPE12"/>
      <c r="VPF12"/>
      <c r="VPG12"/>
      <c r="VPH12"/>
      <c r="VPI12"/>
      <c r="VPJ12"/>
      <c r="VPK12"/>
      <c r="VPL12"/>
      <c r="VPM12"/>
      <c r="VPN12"/>
      <c r="VPO12"/>
      <c r="VPP12"/>
      <c r="VPQ12"/>
      <c r="VPR12"/>
      <c r="VPS12"/>
      <c r="VPT12"/>
      <c r="VPU12"/>
      <c r="VPV12"/>
      <c r="VPW12"/>
      <c r="VPX12"/>
      <c r="VPY12"/>
      <c r="VPZ12"/>
      <c r="VQA12"/>
      <c r="VQB12"/>
      <c r="VQC12"/>
      <c r="VQD12"/>
      <c r="VQE12"/>
      <c r="VQF12"/>
      <c r="VQG12"/>
      <c r="VQH12"/>
      <c r="VQI12"/>
      <c r="VQJ12"/>
      <c r="VQK12"/>
      <c r="VQL12"/>
      <c r="VQM12"/>
      <c r="VQN12"/>
      <c r="VQO12"/>
      <c r="VQP12"/>
      <c r="VQQ12"/>
      <c r="VQR12"/>
      <c r="VQS12"/>
      <c r="VQT12"/>
      <c r="VQU12"/>
      <c r="VQV12"/>
      <c r="VQW12"/>
      <c r="VQX12"/>
      <c r="VQY12"/>
      <c r="VQZ12"/>
      <c r="VRA12"/>
      <c r="VRB12"/>
      <c r="VRC12"/>
      <c r="VRD12"/>
      <c r="VRE12"/>
      <c r="VRF12"/>
      <c r="VRG12"/>
      <c r="VRH12"/>
      <c r="VRI12"/>
      <c r="VRJ12"/>
      <c r="VRK12"/>
      <c r="VRL12"/>
      <c r="VRM12"/>
      <c r="VRN12"/>
      <c r="VRO12"/>
      <c r="VRP12"/>
      <c r="VRQ12"/>
      <c r="VRR12"/>
      <c r="VRS12"/>
      <c r="VRT12"/>
      <c r="VRU12"/>
      <c r="VRV12"/>
      <c r="VRW12"/>
      <c r="VRX12"/>
      <c r="VRY12"/>
      <c r="VRZ12"/>
      <c r="VSA12"/>
      <c r="VSB12"/>
      <c r="VSC12"/>
      <c r="VSD12"/>
      <c r="VSE12"/>
      <c r="VSF12"/>
      <c r="VSG12"/>
      <c r="VSH12"/>
      <c r="VSI12"/>
      <c r="VSJ12"/>
      <c r="VSK12"/>
      <c r="VSL12"/>
      <c r="VSM12"/>
      <c r="VSN12"/>
      <c r="VSO12"/>
      <c r="VSP12"/>
      <c r="VSQ12"/>
      <c r="VSR12"/>
      <c r="VSS12"/>
      <c r="VST12"/>
      <c r="VSU12"/>
      <c r="VSV12"/>
      <c r="VSW12"/>
      <c r="VSX12"/>
      <c r="VSY12"/>
      <c r="VSZ12"/>
      <c r="VTA12"/>
      <c r="VTB12"/>
      <c r="VTC12"/>
      <c r="VTD12"/>
      <c r="VTE12"/>
      <c r="VTF12"/>
      <c r="VTG12"/>
      <c r="VTH12"/>
      <c r="VTI12"/>
      <c r="VTJ12"/>
      <c r="VTK12"/>
      <c r="VTL12"/>
      <c r="VTM12"/>
      <c r="VTN12"/>
      <c r="VTO12"/>
      <c r="VTP12"/>
      <c r="VTQ12"/>
      <c r="VTR12"/>
      <c r="VTS12"/>
      <c r="VTT12"/>
      <c r="VTU12"/>
      <c r="VTV12"/>
      <c r="VTW12"/>
      <c r="VTX12"/>
      <c r="VTY12"/>
      <c r="VTZ12"/>
      <c r="VUA12"/>
      <c r="VUB12"/>
      <c r="VUC12"/>
      <c r="VUD12"/>
      <c r="VUE12"/>
      <c r="VUF12"/>
      <c r="VUG12"/>
      <c r="VUH12"/>
      <c r="VUI12"/>
      <c r="VUJ12"/>
      <c r="VUK12"/>
      <c r="VUL12"/>
      <c r="VUM12"/>
      <c r="VUN12"/>
      <c r="VUO12"/>
      <c r="VUP12"/>
      <c r="VUQ12"/>
      <c r="VUR12"/>
      <c r="VUS12"/>
      <c r="VUT12"/>
      <c r="VUU12"/>
      <c r="VUV12"/>
      <c r="VUW12"/>
      <c r="VUX12"/>
      <c r="VUY12"/>
      <c r="VUZ12"/>
      <c r="VVA12"/>
      <c r="VVB12"/>
      <c r="VVC12"/>
      <c r="VVD12"/>
      <c r="VVE12"/>
      <c r="VVF12"/>
      <c r="VVG12"/>
      <c r="VVH12"/>
      <c r="VVI12"/>
      <c r="VVJ12"/>
      <c r="VVK12"/>
      <c r="VVL12"/>
      <c r="VVM12"/>
      <c r="VVN12"/>
      <c r="VVO12"/>
      <c r="VVP12"/>
      <c r="VVQ12"/>
      <c r="VVR12"/>
      <c r="VVS12"/>
      <c r="VVT12"/>
      <c r="VVU12"/>
      <c r="VVV12"/>
      <c r="VVW12"/>
      <c r="VVX12"/>
      <c r="VVY12"/>
      <c r="VVZ12"/>
      <c r="VWA12"/>
      <c r="VWB12"/>
      <c r="VWC12"/>
      <c r="VWD12"/>
      <c r="VWE12"/>
      <c r="VWF12"/>
      <c r="VWG12"/>
      <c r="VWH12"/>
      <c r="VWI12"/>
      <c r="VWJ12"/>
      <c r="VWK12"/>
      <c r="VWL12"/>
      <c r="VWM12"/>
      <c r="VWN12"/>
      <c r="VWO12"/>
      <c r="VWP12"/>
      <c r="VWQ12"/>
      <c r="VWR12"/>
      <c r="VWS12"/>
      <c r="VWT12"/>
      <c r="VWU12"/>
      <c r="VWV12"/>
      <c r="VWW12"/>
      <c r="VWX12"/>
      <c r="VWY12"/>
      <c r="VWZ12"/>
      <c r="VXA12"/>
      <c r="VXB12"/>
      <c r="VXC12"/>
      <c r="VXD12"/>
      <c r="VXE12"/>
      <c r="VXF12"/>
      <c r="VXG12"/>
      <c r="VXH12"/>
      <c r="VXI12"/>
      <c r="VXJ12"/>
      <c r="VXK12"/>
      <c r="VXL12"/>
      <c r="VXM12"/>
      <c r="VXN12"/>
      <c r="VXO12"/>
      <c r="VXP12"/>
      <c r="VXQ12"/>
      <c r="VXR12"/>
      <c r="VXS12"/>
      <c r="VXT12"/>
      <c r="VXU12"/>
      <c r="VXV12"/>
      <c r="VXW12"/>
      <c r="VXX12"/>
      <c r="VXY12"/>
      <c r="VXZ12"/>
      <c r="VYA12"/>
      <c r="VYB12"/>
      <c r="VYC12"/>
      <c r="VYD12"/>
      <c r="VYE12"/>
      <c r="VYF12"/>
      <c r="VYG12"/>
      <c r="VYH12"/>
      <c r="VYI12"/>
      <c r="VYJ12"/>
      <c r="VYK12"/>
      <c r="VYL12"/>
      <c r="VYM12"/>
      <c r="VYN12"/>
      <c r="VYO12"/>
      <c r="VYP12"/>
      <c r="VYQ12"/>
      <c r="VYR12"/>
      <c r="VYS12"/>
      <c r="VYT12"/>
      <c r="VYU12"/>
      <c r="VYV12"/>
      <c r="VYW12"/>
      <c r="VYX12"/>
      <c r="VYY12"/>
      <c r="VYZ12"/>
      <c r="VZA12"/>
      <c r="VZB12"/>
      <c r="VZC12"/>
      <c r="VZD12"/>
      <c r="VZE12"/>
      <c r="VZF12"/>
      <c r="VZG12"/>
      <c r="VZH12"/>
      <c r="VZI12"/>
      <c r="VZJ12"/>
      <c r="VZK12"/>
      <c r="VZL12"/>
      <c r="VZM12"/>
      <c r="VZN12"/>
      <c r="VZO12"/>
      <c r="VZP12"/>
      <c r="VZQ12"/>
      <c r="VZR12"/>
      <c r="VZS12"/>
      <c r="VZT12"/>
      <c r="VZU12"/>
      <c r="VZV12"/>
      <c r="VZW12"/>
      <c r="VZX12"/>
      <c r="VZY12"/>
      <c r="VZZ12"/>
      <c r="WAA12"/>
      <c r="WAB12"/>
      <c r="WAC12"/>
      <c r="WAD12"/>
      <c r="WAE12"/>
      <c r="WAF12"/>
      <c r="WAG12"/>
      <c r="WAH12"/>
      <c r="WAI12"/>
      <c r="WAJ12"/>
      <c r="WAK12"/>
      <c r="WAL12"/>
      <c r="WAM12"/>
      <c r="WAN12"/>
      <c r="WAO12"/>
      <c r="WAP12"/>
      <c r="WAQ12"/>
      <c r="WAR12"/>
      <c r="WAS12"/>
      <c r="WAT12"/>
      <c r="WAU12"/>
      <c r="WAV12"/>
      <c r="WAW12"/>
      <c r="WAX12"/>
      <c r="WAY12"/>
      <c r="WAZ12"/>
      <c r="WBA12"/>
      <c r="WBB12"/>
      <c r="WBC12"/>
      <c r="WBD12"/>
      <c r="WBE12"/>
      <c r="WBF12"/>
      <c r="WBG12"/>
      <c r="WBH12"/>
      <c r="WBI12"/>
      <c r="WBJ12"/>
      <c r="WBK12"/>
      <c r="WBL12"/>
      <c r="WBM12"/>
      <c r="WBN12"/>
      <c r="WBO12"/>
      <c r="WBP12"/>
      <c r="WBQ12"/>
      <c r="WBR12"/>
      <c r="WBS12"/>
      <c r="WBT12"/>
      <c r="WBU12"/>
      <c r="WBV12"/>
      <c r="WBW12"/>
      <c r="WBX12"/>
      <c r="WBY12"/>
      <c r="WBZ12"/>
      <c r="WCA12"/>
      <c r="WCB12"/>
      <c r="WCC12"/>
      <c r="WCD12"/>
      <c r="WCE12"/>
      <c r="WCF12"/>
      <c r="WCG12"/>
      <c r="WCH12"/>
      <c r="WCI12"/>
      <c r="WCJ12"/>
      <c r="WCK12"/>
      <c r="WCL12"/>
      <c r="WCM12"/>
      <c r="WCN12"/>
      <c r="WCO12"/>
      <c r="WCP12"/>
      <c r="WCQ12"/>
      <c r="WCR12"/>
      <c r="WCS12"/>
      <c r="WCT12"/>
      <c r="WCU12"/>
      <c r="WCV12"/>
      <c r="WCW12"/>
      <c r="WCX12"/>
      <c r="WCY12"/>
      <c r="WCZ12"/>
      <c r="WDA12"/>
      <c r="WDB12"/>
      <c r="WDC12"/>
      <c r="WDD12"/>
      <c r="WDE12"/>
      <c r="WDF12"/>
      <c r="WDG12"/>
      <c r="WDH12"/>
      <c r="WDI12"/>
      <c r="WDJ12"/>
      <c r="WDK12"/>
      <c r="WDL12"/>
      <c r="WDM12"/>
      <c r="WDN12"/>
      <c r="WDO12"/>
      <c r="WDP12"/>
      <c r="WDQ12"/>
      <c r="WDR12"/>
      <c r="WDS12"/>
      <c r="WDT12"/>
      <c r="WDU12"/>
      <c r="WDV12"/>
      <c r="WDW12"/>
      <c r="WDX12"/>
      <c r="WDY12"/>
      <c r="WDZ12"/>
      <c r="WEA12"/>
      <c r="WEB12"/>
      <c r="WEC12"/>
      <c r="WED12"/>
      <c r="WEE12"/>
      <c r="WEF12"/>
      <c r="WEG12"/>
      <c r="WEH12"/>
      <c r="WEI12"/>
      <c r="WEJ12"/>
      <c r="WEK12"/>
      <c r="WEL12"/>
      <c r="WEM12"/>
      <c r="WEN12"/>
      <c r="WEO12"/>
      <c r="WEP12"/>
      <c r="WEQ12"/>
      <c r="WER12"/>
      <c r="WES12"/>
      <c r="WET12"/>
      <c r="WEU12"/>
      <c r="WEV12"/>
      <c r="WEW12"/>
      <c r="WEX12"/>
      <c r="WEY12"/>
      <c r="WEZ12"/>
      <c r="WFA12"/>
      <c r="WFB12"/>
      <c r="WFC12"/>
      <c r="WFD12"/>
      <c r="WFE12"/>
      <c r="WFF12"/>
      <c r="WFG12"/>
      <c r="WFH12"/>
      <c r="WFI12"/>
      <c r="WFJ12"/>
      <c r="WFK12"/>
      <c r="WFL12"/>
      <c r="WFM12"/>
      <c r="WFN12"/>
      <c r="WFO12"/>
      <c r="WFP12"/>
      <c r="WFQ12"/>
      <c r="WFR12"/>
      <c r="WFS12"/>
      <c r="WFT12"/>
      <c r="WFU12"/>
      <c r="WFV12"/>
      <c r="WFW12"/>
      <c r="WFX12"/>
      <c r="WFY12"/>
      <c r="WFZ12"/>
      <c r="WGA12"/>
      <c r="WGB12"/>
      <c r="WGC12"/>
      <c r="WGD12"/>
      <c r="WGE12"/>
      <c r="WGF12"/>
      <c r="WGG12"/>
      <c r="WGH12"/>
      <c r="WGI12"/>
      <c r="WGJ12"/>
      <c r="WGK12"/>
      <c r="WGL12"/>
      <c r="WGM12"/>
      <c r="WGN12"/>
      <c r="WGO12"/>
      <c r="WGP12"/>
      <c r="WGQ12"/>
      <c r="WGR12"/>
      <c r="WGS12"/>
      <c r="WGT12"/>
      <c r="WGU12"/>
      <c r="WGV12"/>
      <c r="WGW12"/>
      <c r="WGX12"/>
      <c r="WGY12"/>
      <c r="WGZ12"/>
      <c r="WHA12"/>
      <c r="WHB12"/>
      <c r="WHC12"/>
      <c r="WHD12"/>
      <c r="WHE12"/>
      <c r="WHF12"/>
      <c r="WHG12"/>
      <c r="WHH12"/>
      <c r="WHI12"/>
      <c r="WHJ12"/>
      <c r="WHK12"/>
      <c r="WHL12"/>
      <c r="WHM12"/>
      <c r="WHN12"/>
      <c r="WHO12"/>
      <c r="WHP12"/>
      <c r="WHQ12"/>
      <c r="WHR12"/>
      <c r="WHS12"/>
      <c r="WHT12"/>
      <c r="WHU12"/>
      <c r="WHV12"/>
      <c r="WHW12"/>
      <c r="WHX12"/>
      <c r="WHY12"/>
      <c r="WHZ12"/>
      <c r="WIA12"/>
      <c r="WIB12"/>
      <c r="WIC12"/>
      <c r="WID12"/>
      <c r="WIE12"/>
      <c r="WIF12"/>
      <c r="WIG12"/>
      <c r="WIH12"/>
      <c r="WII12"/>
      <c r="WIJ12"/>
      <c r="WIK12"/>
      <c r="WIL12"/>
      <c r="WIM12"/>
      <c r="WIN12"/>
      <c r="WIO12"/>
      <c r="WIP12"/>
      <c r="WIQ12"/>
      <c r="WIR12"/>
      <c r="WIS12"/>
      <c r="WIT12"/>
      <c r="WIU12"/>
      <c r="WIV12"/>
      <c r="WIW12"/>
      <c r="WIX12"/>
      <c r="WIY12"/>
      <c r="WIZ12"/>
      <c r="WJA12"/>
      <c r="WJB12"/>
      <c r="WJC12"/>
      <c r="WJD12"/>
      <c r="WJE12"/>
      <c r="WJF12"/>
      <c r="WJG12"/>
      <c r="WJH12"/>
      <c r="WJI12"/>
      <c r="WJJ12"/>
      <c r="WJK12"/>
      <c r="WJL12"/>
      <c r="WJM12"/>
      <c r="WJN12"/>
      <c r="WJO12"/>
      <c r="WJP12"/>
      <c r="WJQ12"/>
      <c r="WJR12"/>
      <c r="WJS12"/>
      <c r="WJT12"/>
      <c r="WJU12"/>
      <c r="WJV12"/>
      <c r="WJW12"/>
      <c r="WJX12"/>
      <c r="WJY12"/>
      <c r="WJZ12"/>
      <c r="WKA12"/>
      <c r="WKB12"/>
      <c r="WKC12"/>
      <c r="WKD12"/>
      <c r="WKE12"/>
      <c r="WKF12"/>
      <c r="WKG12"/>
      <c r="WKH12"/>
      <c r="WKI12"/>
      <c r="WKJ12"/>
      <c r="WKK12"/>
      <c r="WKL12"/>
      <c r="WKM12"/>
      <c r="WKN12"/>
      <c r="WKO12"/>
      <c r="WKP12"/>
      <c r="WKQ12"/>
      <c r="WKR12"/>
      <c r="WKS12"/>
      <c r="WKT12"/>
      <c r="WKU12"/>
      <c r="WKV12"/>
      <c r="WKW12"/>
      <c r="WKX12"/>
      <c r="WKY12"/>
      <c r="WKZ12"/>
      <c r="WLA12"/>
      <c r="WLB12"/>
      <c r="WLC12"/>
      <c r="WLD12"/>
      <c r="WLE12"/>
      <c r="WLF12"/>
      <c r="WLG12"/>
      <c r="WLH12"/>
      <c r="WLI12"/>
      <c r="WLJ12"/>
      <c r="WLK12"/>
      <c r="WLL12"/>
      <c r="WLM12"/>
      <c r="WLN12"/>
      <c r="WLO12"/>
      <c r="WLP12"/>
      <c r="WLQ12"/>
      <c r="WLR12"/>
      <c r="WLS12"/>
      <c r="WLT12"/>
      <c r="WLU12"/>
      <c r="WLV12"/>
      <c r="WLW12"/>
      <c r="WLX12"/>
      <c r="WLY12"/>
      <c r="WLZ12"/>
      <c r="WMA12"/>
      <c r="WMB12"/>
      <c r="WMC12"/>
      <c r="WMD12"/>
      <c r="WME12"/>
      <c r="WMF12"/>
      <c r="WMG12"/>
      <c r="WMH12"/>
      <c r="WMI12"/>
      <c r="WMJ12"/>
      <c r="WMK12"/>
      <c r="WML12"/>
      <c r="WMM12"/>
      <c r="WMN12"/>
      <c r="WMO12"/>
      <c r="WMP12"/>
      <c r="WMQ12"/>
      <c r="WMR12"/>
      <c r="WMS12"/>
      <c r="WMT12"/>
      <c r="WMU12"/>
      <c r="WMV12"/>
      <c r="WMW12"/>
      <c r="WMX12"/>
      <c r="WMY12"/>
      <c r="WMZ12"/>
      <c r="WNA12"/>
      <c r="WNB12"/>
      <c r="WNC12"/>
      <c r="WND12"/>
      <c r="WNE12"/>
      <c r="WNF12"/>
      <c r="WNG12"/>
      <c r="WNH12"/>
      <c r="WNI12"/>
      <c r="WNJ12"/>
      <c r="WNK12"/>
      <c r="WNL12"/>
      <c r="WNM12"/>
      <c r="WNN12"/>
      <c r="WNO12"/>
      <c r="WNP12"/>
      <c r="WNQ12"/>
      <c r="WNR12"/>
      <c r="WNS12"/>
      <c r="WNT12"/>
      <c r="WNU12"/>
      <c r="WNV12"/>
      <c r="WNW12"/>
      <c r="WNX12"/>
      <c r="WNY12"/>
      <c r="WNZ12"/>
      <c r="WOA12"/>
      <c r="WOB12"/>
      <c r="WOC12"/>
      <c r="WOD12"/>
      <c r="WOE12"/>
      <c r="WOF12"/>
      <c r="WOG12"/>
      <c r="WOH12"/>
      <c r="WOI12"/>
      <c r="WOJ12"/>
      <c r="WOK12"/>
      <c r="WOL12"/>
      <c r="WOM12"/>
      <c r="WON12"/>
      <c r="WOO12"/>
      <c r="WOP12"/>
      <c r="WOQ12"/>
      <c r="WOR12"/>
      <c r="WOS12"/>
      <c r="WOT12"/>
      <c r="WOU12"/>
      <c r="WOV12"/>
      <c r="WOW12"/>
      <c r="WOX12"/>
      <c r="WOY12"/>
      <c r="WOZ12"/>
      <c r="WPA12"/>
      <c r="WPB12"/>
      <c r="WPC12"/>
      <c r="WPD12"/>
      <c r="WPE12"/>
      <c r="WPF12"/>
      <c r="WPG12"/>
      <c r="WPH12"/>
      <c r="WPI12"/>
      <c r="WPJ12"/>
      <c r="WPK12"/>
      <c r="WPL12"/>
      <c r="WPM12"/>
      <c r="WPN12"/>
      <c r="WPO12"/>
      <c r="WPP12"/>
      <c r="WPQ12"/>
      <c r="WPR12"/>
      <c r="WPS12"/>
      <c r="WPT12"/>
      <c r="WPU12"/>
      <c r="WPV12"/>
      <c r="WPW12"/>
      <c r="WPX12"/>
      <c r="WPY12"/>
      <c r="WPZ12"/>
      <c r="WQA12"/>
      <c r="WQB12"/>
      <c r="WQC12"/>
      <c r="WQD12"/>
      <c r="WQE12"/>
      <c r="WQF12"/>
      <c r="WQG12"/>
      <c r="WQH12"/>
      <c r="WQI12"/>
      <c r="WQJ12"/>
      <c r="WQK12"/>
      <c r="WQL12"/>
      <c r="WQM12"/>
      <c r="WQN12"/>
      <c r="WQO12"/>
      <c r="WQP12"/>
      <c r="WQQ12"/>
      <c r="WQR12"/>
      <c r="WQS12"/>
      <c r="WQT12"/>
      <c r="WQU12"/>
      <c r="WQV12"/>
      <c r="WQW12"/>
      <c r="WQX12"/>
      <c r="WQY12"/>
      <c r="WQZ12"/>
      <c r="WRA12"/>
      <c r="WRB12"/>
      <c r="WRC12"/>
      <c r="WRD12"/>
      <c r="WRE12"/>
      <c r="WRF12"/>
      <c r="WRG12"/>
      <c r="WRH12"/>
      <c r="WRI12"/>
      <c r="WRJ12"/>
      <c r="WRK12"/>
      <c r="WRL12"/>
      <c r="WRM12"/>
      <c r="WRN12"/>
      <c r="WRO12"/>
      <c r="WRP12"/>
      <c r="WRQ12"/>
      <c r="WRR12"/>
      <c r="WRS12"/>
      <c r="WRT12"/>
      <c r="WRU12"/>
      <c r="WRV12"/>
      <c r="WRW12"/>
      <c r="WRX12"/>
      <c r="WRY12"/>
      <c r="WRZ12"/>
      <c r="WSA12"/>
      <c r="WSB12"/>
      <c r="WSC12"/>
      <c r="WSD12"/>
      <c r="WSE12"/>
      <c r="WSF12"/>
      <c r="WSG12"/>
      <c r="WSH12"/>
      <c r="WSI12"/>
      <c r="WSJ12"/>
      <c r="WSK12"/>
      <c r="WSL12"/>
      <c r="WSM12"/>
      <c r="WSN12"/>
      <c r="WSO12"/>
      <c r="WSP12"/>
      <c r="WSQ12"/>
      <c r="WSR12"/>
      <c r="WSS12"/>
      <c r="WST12"/>
      <c r="WSU12"/>
      <c r="WSV12"/>
      <c r="WSW12"/>
      <c r="WSX12"/>
      <c r="WSY12"/>
      <c r="WSZ12"/>
      <c r="WTA12"/>
      <c r="WTB12"/>
      <c r="WTC12"/>
      <c r="WTD12"/>
      <c r="WTE12"/>
      <c r="WTF12"/>
      <c r="WTG12"/>
      <c r="WTH12"/>
      <c r="WTI12"/>
      <c r="WTJ12"/>
      <c r="WTK12"/>
      <c r="WTL12"/>
      <c r="WTM12"/>
      <c r="WTN12"/>
      <c r="WTO12"/>
      <c r="WTP12"/>
      <c r="WTQ12"/>
      <c r="WTR12"/>
      <c r="WTS12"/>
      <c r="WTT12"/>
      <c r="WTU12"/>
      <c r="WTV12"/>
      <c r="WTW12"/>
      <c r="WTX12"/>
      <c r="WTY12"/>
      <c r="WTZ12"/>
      <c r="WUA12"/>
      <c r="WUB12"/>
      <c r="WUC12"/>
      <c r="WUD12"/>
      <c r="WUE12"/>
      <c r="WUF12"/>
      <c r="WUG12"/>
      <c r="WUH12"/>
      <c r="WUI12"/>
      <c r="WUJ12"/>
      <c r="WUK12"/>
      <c r="WUL12"/>
      <c r="WUM12"/>
      <c r="WUN12"/>
      <c r="WUO12"/>
      <c r="WUP12"/>
      <c r="WUQ12"/>
      <c r="WUR12"/>
      <c r="WUS12"/>
      <c r="WUT12"/>
      <c r="WUU12"/>
      <c r="WUV12"/>
      <c r="WUW12"/>
      <c r="WUX12"/>
      <c r="WUY12"/>
      <c r="WUZ12"/>
      <c r="WVA12"/>
      <c r="WVB12"/>
      <c r="WVC12"/>
      <c r="WVD12"/>
      <c r="WVE12"/>
      <c r="WVF12"/>
      <c r="WVG12"/>
      <c r="WVH12"/>
      <c r="WVI12"/>
      <c r="WVJ12"/>
      <c r="WVK12"/>
      <c r="WVL12"/>
      <c r="WVM12"/>
      <c r="WVN12"/>
      <c r="WVO12"/>
      <c r="WVP12"/>
      <c r="WVQ12"/>
      <c r="WVR12"/>
      <c r="WVS12"/>
      <c r="WVT12"/>
      <c r="WVU12"/>
      <c r="WVV12"/>
      <c r="WVW12"/>
      <c r="WVX12"/>
      <c r="WVY12"/>
      <c r="WVZ12"/>
      <c r="WWA12"/>
      <c r="WWB12"/>
      <c r="WWC12"/>
      <c r="WWD12"/>
      <c r="WWE12"/>
      <c r="WWF12"/>
      <c r="WWG12"/>
      <c r="WWH12"/>
      <c r="WWI12"/>
      <c r="WWJ12"/>
      <c r="WWK12"/>
      <c r="WWL12"/>
      <c r="WWM12"/>
      <c r="WWN12"/>
      <c r="WWO12"/>
      <c r="WWP12"/>
      <c r="WWQ12"/>
      <c r="WWR12"/>
      <c r="WWS12"/>
      <c r="WWT12"/>
      <c r="WWU12"/>
      <c r="WWV12"/>
      <c r="WWW12"/>
      <c r="WWX12"/>
      <c r="WWY12"/>
      <c r="WWZ12"/>
      <c r="WXA12"/>
      <c r="WXB12"/>
      <c r="WXC12"/>
      <c r="WXD12"/>
      <c r="WXE12"/>
      <c r="WXF12"/>
      <c r="WXG12"/>
      <c r="WXH12"/>
      <c r="WXI12"/>
      <c r="WXJ12"/>
      <c r="WXK12"/>
      <c r="WXL12"/>
      <c r="WXM12"/>
      <c r="WXN12"/>
      <c r="WXO12"/>
      <c r="WXP12"/>
      <c r="WXQ12"/>
      <c r="WXR12"/>
      <c r="WXS12"/>
      <c r="WXT12"/>
      <c r="WXU12"/>
      <c r="WXV12"/>
      <c r="WXW12"/>
      <c r="WXX12"/>
      <c r="WXY12"/>
      <c r="WXZ12"/>
      <c r="WYA12"/>
      <c r="WYB12"/>
      <c r="WYC12"/>
      <c r="WYD12"/>
      <c r="WYE12"/>
      <c r="WYF12"/>
      <c r="WYG12"/>
      <c r="WYH12"/>
      <c r="WYI12"/>
      <c r="WYJ12"/>
      <c r="WYK12"/>
      <c r="WYL12"/>
      <c r="WYM12"/>
      <c r="WYN12"/>
      <c r="WYO12"/>
      <c r="WYP12"/>
      <c r="WYQ12"/>
      <c r="WYR12"/>
      <c r="WYS12"/>
      <c r="WYT12"/>
      <c r="WYU12"/>
      <c r="WYV12"/>
      <c r="WYW12"/>
      <c r="WYX12"/>
      <c r="WYY12"/>
      <c r="WYZ12"/>
      <c r="WZA12"/>
      <c r="WZB12"/>
      <c r="WZC12"/>
      <c r="WZD12"/>
      <c r="WZE12"/>
      <c r="WZF12"/>
      <c r="WZG12"/>
      <c r="WZH12"/>
      <c r="WZI12"/>
      <c r="WZJ12"/>
      <c r="WZK12"/>
      <c r="WZL12"/>
      <c r="WZM12"/>
      <c r="WZN12"/>
      <c r="WZO12"/>
      <c r="WZP12"/>
      <c r="WZQ12"/>
      <c r="WZR12"/>
      <c r="WZS12"/>
      <c r="WZT12"/>
      <c r="WZU12"/>
      <c r="WZV12"/>
      <c r="WZW12"/>
      <c r="WZX12"/>
      <c r="WZY12"/>
      <c r="WZZ12"/>
      <c r="XAA12"/>
      <c r="XAB12"/>
      <c r="XAC12"/>
      <c r="XAD12"/>
      <c r="XAE12"/>
      <c r="XAF12"/>
      <c r="XAG12"/>
      <c r="XAH12"/>
      <c r="XAI12"/>
      <c r="XAJ12"/>
      <c r="XAK12"/>
      <c r="XAL12"/>
      <c r="XAM12"/>
      <c r="XAN12"/>
      <c r="XAO12"/>
      <c r="XAP12"/>
      <c r="XAQ12"/>
      <c r="XAR12"/>
      <c r="XAS12"/>
      <c r="XAT12"/>
      <c r="XAU12"/>
      <c r="XAV12"/>
      <c r="XAW12"/>
      <c r="XAX12"/>
      <c r="XAY12"/>
      <c r="XAZ12"/>
      <c r="XBA12"/>
      <c r="XBB12"/>
      <c r="XBC12"/>
      <c r="XBD12"/>
      <c r="XBE12"/>
      <c r="XBF12"/>
      <c r="XBG12"/>
      <c r="XBH12"/>
      <c r="XBI12"/>
      <c r="XBJ12"/>
      <c r="XBK12"/>
      <c r="XBL12"/>
      <c r="XBM12"/>
      <c r="XBN12"/>
      <c r="XBO12"/>
      <c r="XBP12"/>
      <c r="XBQ12"/>
      <c r="XBR12"/>
      <c r="XBS12"/>
      <c r="XBT12"/>
      <c r="XBU12"/>
      <c r="XBV12"/>
      <c r="XBW12"/>
      <c r="XBX12"/>
      <c r="XBY12"/>
      <c r="XBZ12"/>
      <c r="XCA12"/>
      <c r="XCB12"/>
      <c r="XCC12"/>
      <c r="XCD12"/>
      <c r="XCE12"/>
      <c r="XCF12"/>
      <c r="XCG12"/>
      <c r="XCH12"/>
      <c r="XCI12"/>
      <c r="XCJ12"/>
      <c r="XCK12"/>
      <c r="XCL12"/>
      <c r="XCM12"/>
      <c r="XCN12"/>
      <c r="XCO12"/>
      <c r="XCP12"/>
      <c r="XCQ12"/>
      <c r="XCR12"/>
      <c r="XCS12"/>
      <c r="XCT12"/>
      <c r="XCU12"/>
      <c r="XCV12"/>
      <c r="XCW12"/>
      <c r="XCX12"/>
      <c r="XCY12"/>
      <c r="XCZ12"/>
      <c r="XDA12"/>
      <c r="XDB12"/>
      <c r="XDC12"/>
      <c r="XDD12"/>
      <c r="XDE12"/>
      <c r="XDF12"/>
      <c r="XDG12"/>
      <c r="XDH12"/>
      <c r="XDI12"/>
      <c r="XDJ12"/>
      <c r="XDK12"/>
      <c r="XDL12"/>
      <c r="XDM12"/>
      <c r="XDN12"/>
      <c r="XDO12"/>
      <c r="XDP12"/>
      <c r="XDQ12"/>
      <c r="XDR12"/>
      <c r="XDS12"/>
      <c r="XDT12"/>
      <c r="XDU12"/>
      <c r="XDV12"/>
      <c r="XDW12"/>
      <c r="XDX12"/>
      <c r="XDY12"/>
      <c r="XDZ12"/>
      <c r="XEA12"/>
      <c r="XEB12"/>
      <c r="XEC12"/>
      <c r="XED12"/>
      <c r="XEE12"/>
      <c r="XEF12"/>
      <c r="XEG12"/>
      <c r="XEH12"/>
      <c r="XEI12"/>
      <c r="XEJ12"/>
      <c r="XEK12"/>
      <c r="XEL12"/>
      <c r="XEM12"/>
      <c r="XEN12"/>
      <c r="XEO12"/>
      <c r="XEP12"/>
      <c r="XEQ12"/>
      <c r="XER12"/>
      <c r="XES12"/>
      <c r="XET12"/>
      <c r="XEU12"/>
      <c r="XEV12"/>
      <c r="XEW12"/>
      <c r="XEX12"/>
      <c r="XEY12"/>
      <c r="XEZ12"/>
      <c r="XFA12"/>
      <c r="XFB12"/>
      <c r="XFC12"/>
      <c r="XFD12"/>
    </row>
    <row r="13" spans="1:16384" s="682" customFormat="1" ht="12.75" x14ac:dyDescent="0.35">
      <c r="F13" s="684">
        <v>43948.844814814816</v>
      </c>
      <c r="G13" s="683">
        <v>43948.844814814816</v>
      </c>
      <c r="H13" s="682" t="s">
        <v>428</v>
      </c>
      <c r="I13" s="685" t="str">
        <f>InpC!$E$63</f>
        <v>Senior debt forward curve selection</v>
      </c>
      <c r="J13" s="688">
        <v>1</v>
      </c>
      <c r="K13" s="687">
        <v>0</v>
      </c>
      <c r="L13" s="682" t="s">
        <v>405</v>
      </c>
      <c r="M13" s="682" t="s">
        <v>406</v>
      </c>
      <c r="N13" s="682" t="s">
        <v>83</v>
      </c>
    </row>
    <row r="14" spans="1:16384" s="682" customFormat="1" ht="12.75" x14ac:dyDescent="0.35">
      <c r="F14" s="684">
        <v>43948.840624999997</v>
      </c>
      <c r="G14" s="683">
        <v>43948.840624999997</v>
      </c>
      <c r="H14" s="682" t="s">
        <v>423</v>
      </c>
      <c r="I14" s="685" t="str">
        <f>Debt!$E$129</f>
        <v>Senior debt period interest rate</v>
      </c>
      <c r="J14" s="728"/>
      <c r="L14" s="682" t="s">
        <v>405</v>
      </c>
      <c r="M14" s="682" t="s">
        <v>406</v>
      </c>
      <c r="N14" s="682" t="s">
        <v>409</v>
      </c>
    </row>
    <row r="15" spans="1:16384" s="682" customFormat="1" ht="12.75" x14ac:dyDescent="0.35">
      <c r="F15" s="684">
        <v>43948.83798611111</v>
      </c>
      <c r="G15" s="683">
        <v>43948.83798611111</v>
      </c>
      <c r="H15" s="682" t="s">
        <v>422</v>
      </c>
      <c r="I15" s="685" t="str">
        <f>Debt!$E$124</f>
        <v>All in annual senior debt interest rate applicable in period</v>
      </c>
      <c r="J15" s="728"/>
      <c r="L15" s="682" t="s">
        <v>405</v>
      </c>
      <c r="M15" s="682" t="s">
        <v>406</v>
      </c>
      <c r="N15" s="682" t="s">
        <v>409</v>
      </c>
    </row>
    <row r="16" spans="1:16384" s="682" customFormat="1" ht="12.75" x14ac:dyDescent="0.35">
      <c r="F16" s="684">
        <v>43948.837731481479</v>
      </c>
      <c r="G16" s="683">
        <v>43948.837731481479</v>
      </c>
      <c r="H16" s="682" t="s">
        <v>421</v>
      </c>
      <c r="I16" s="685" t="str">
        <f>InpC!$E$62</f>
        <v>Propoprtion of senior debt swapped</v>
      </c>
      <c r="J16" s="739">
        <v>0.8</v>
      </c>
      <c r="K16" s="735">
        <v>0</v>
      </c>
      <c r="L16" s="682" t="s">
        <v>405</v>
      </c>
      <c r="M16" s="682" t="s">
        <v>406</v>
      </c>
      <c r="N16" s="682" t="s">
        <v>83</v>
      </c>
    </row>
    <row r="17" spans="1:16384" s="682" customFormat="1" ht="12.75" x14ac:dyDescent="0.35">
      <c r="F17" s="684">
        <v>43948.833171296297</v>
      </c>
      <c r="G17" s="683">
        <v>43948.833171296297</v>
      </c>
      <c r="H17" s="682" t="s">
        <v>417</v>
      </c>
      <c r="I17" s="685" t="str">
        <f>InpS!$E$10</f>
        <v>Senior debt forward curve as at April 27th</v>
      </c>
      <c r="J17" s="728"/>
      <c r="L17" s="682" t="s">
        <v>405</v>
      </c>
      <c r="M17" s="682" t="s">
        <v>406</v>
      </c>
      <c r="N17" s="682" t="s">
        <v>418</v>
      </c>
      <c r="V17" s="682" t="s">
        <v>415</v>
      </c>
      <c r="W17" s="731">
        <v>0.02</v>
      </c>
      <c r="X17" s="731">
        <v>2.0062E-2</v>
      </c>
      <c r="Y17" s="731">
        <v>2.0124E-2</v>
      </c>
      <c r="Z17" s="731">
        <v>2.0184000000000001E-2</v>
      </c>
      <c r="AA17" s="731">
        <v>2.0241000000000002E-2</v>
      </c>
      <c r="AB17" s="731">
        <v>2.0308000000000003E-2</v>
      </c>
      <c r="AC17" s="731">
        <v>2.0375000000000004E-2</v>
      </c>
      <c r="AD17" s="731">
        <v>2.0434000000000004E-2</v>
      </c>
      <c r="AE17" s="731">
        <v>2.0506000000000003E-2</v>
      </c>
      <c r="AF17" s="731">
        <v>2.0569000000000004E-2</v>
      </c>
      <c r="AG17" s="731">
        <v>2.0620000000000003E-2</v>
      </c>
      <c r="AH17" s="731">
        <v>2.0666000000000004E-2</v>
      </c>
      <c r="AI17" s="731">
        <v>2.0719000000000005E-2</v>
      </c>
      <c r="AJ17" s="731">
        <v>2.0757000000000005E-2</v>
      </c>
      <c r="AK17" s="731">
        <v>2.0795000000000004E-2</v>
      </c>
      <c r="AL17" s="731">
        <v>2.0850000000000004E-2</v>
      </c>
      <c r="AM17" s="731">
        <v>2.0888000000000004E-2</v>
      </c>
      <c r="AN17" s="731">
        <v>2.0954000000000004E-2</v>
      </c>
      <c r="AO17" s="731">
        <v>2.1024000000000004E-2</v>
      </c>
      <c r="AP17" s="731">
        <v>2.1091000000000006E-2</v>
      </c>
      <c r="AQ17" s="731">
        <v>2.1134000000000007E-2</v>
      </c>
      <c r="AR17" s="731">
        <v>2.1205000000000009E-2</v>
      </c>
      <c r="AS17" s="731">
        <v>2.127900000000001E-2</v>
      </c>
      <c r="AT17" s="731">
        <v>2.1316000000000009E-2</v>
      </c>
      <c r="AU17" s="731">
        <v>2.1367000000000008E-2</v>
      </c>
      <c r="AV17" s="731">
        <v>2.1421000000000006E-2</v>
      </c>
      <c r="AW17" s="731">
        <v>2.1470000000000006E-2</v>
      </c>
      <c r="AX17" s="731">
        <v>2.1516000000000007E-2</v>
      </c>
      <c r="AY17" s="731">
        <v>2.1570000000000006E-2</v>
      </c>
      <c r="AZ17" s="731">
        <v>2.1639000000000005E-2</v>
      </c>
      <c r="BA17" s="731">
        <v>2.1709000000000006E-2</v>
      </c>
      <c r="BB17" s="731">
        <v>2.1772000000000007E-2</v>
      </c>
      <c r="BC17" s="731">
        <v>2.1813000000000006E-2</v>
      </c>
      <c r="BD17" s="731">
        <v>2.1858000000000006E-2</v>
      </c>
      <c r="BE17" s="731">
        <v>2.1913000000000005E-2</v>
      </c>
      <c r="BF17" s="731">
        <v>2.1986000000000006E-2</v>
      </c>
      <c r="BG17" s="731">
        <v>2.2041000000000005E-2</v>
      </c>
      <c r="BH17" s="731">
        <v>2.2089000000000004E-2</v>
      </c>
      <c r="BI17" s="731">
        <v>2.2148000000000004E-2</v>
      </c>
      <c r="BJ17" s="731">
        <v>2.2216000000000003E-2</v>
      </c>
      <c r="BK17" s="731">
        <v>2.2282000000000003E-2</v>
      </c>
      <c r="BL17" s="731">
        <v>2.2351000000000003E-2</v>
      </c>
      <c r="BM17" s="731">
        <v>2.2409000000000002E-2</v>
      </c>
      <c r="BN17" s="731">
        <v>2.2445000000000003E-2</v>
      </c>
      <c r="BO17" s="731">
        <v>2.2489000000000002E-2</v>
      </c>
      <c r="BP17" s="731">
        <v>2.2535000000000003E-2</v>
      </c>
      <c r="BQ17" s="731">
        <v>2.2607000000000002E-2</v>
      </c>
      <c r="BR17" s="731">
        <v>2.2647E-2</v>
      </c>
      <c r="BS17" s="731">
        <v>2.2683999999999999E-2</v>
      </c>
      <c r="BT17" s="731">
        <v>2.2734000000000001E-2</v>
      </c>
      <c r="BU17" s="731">
        <v>2.2806E-2</v>
      </c>
      <c r="BV17" s="731">
        <v>2.2852000000000001E-2</v>
      </c>
      <c r="BW17" s="731">
        <v>2.2898999999999999E-2</v>
      </c>
      <c r="BX17" s="731">
        <v>2.2952999999999998E-2</v>
      </c>
      <c r="BY17" s="731">
        <v>2.3027999999999996E-2</v>
      </c>
      <c r="BZ17" s="731">
        <v>2.3093999999999996E-2</v>
      </c>
      <c r="CA17" s="731">
        <v>2.3145999999999996E-2</v>
      </c>
      <c r="CB17" s="731">
        <v>2.3211999999999997E-2</v>
      </c>
      <c r="CC17" s="731">
        <v>2.3253999999999997E-2</v>
      </c>
      <c r="CD17" s="731">
        <v>2.3288999999999997E-2</v>
      </c>
      <c r="CE17" s="731">
        <v>2.3333999999999997E-2</v>
      </c>
      <c r="CF17" s="731">
        <v>2.3372999999999998E-2</v>
      </c>
      <c r="CG17" s="731">
        <v>2.3413999999999997E-2</v>
      </c>
      <c r="CH17" s="731">
        <v>2.3472999999999997E-2</v>
      </c>
      <c r="CI17" s="731">
        <v>2.3519999999999996E-2</v>
      </c>
      <c r="CJ17" s="731">
        <v>2.3592999999999996E-2</v>
      </c>
      <c r="CK17" s="731">
        <v>2.3660999999999995E-2</v>
      </c>
      <c r="CL17" s="731">
        <v>2.3728999999999993E-2</v>
      </c>
      <c r="CM17" s="731">
        <v>2.3785999999999995E-2</v>
      </c>
      <c r="CN17" s="731">
        <v>2.3841999999999995E-2</v>
      </c>
      <c r="CO17" s="731">
        <v>2.3907999999999995E-2</v>
      </c>
      <c r="CP17" s="731">
        <v>2.3961999999999994E-2</v>
      </c>
      <c r="CQ17" s="731">
        <v>2.4011999999999995E-2</v>
      </c>
      <c r="CR17" s="731">
        <v>2.4070999999999995E-2</v>
      </c>
      <c r="CS17" s="731">
        <v>2.4119999999999996E-2</v>
      </c>
      <c r="CT17" s="731">
        <v>2.4166999999999994E-2</v>
      </c>
      <c r="CU17" s="731">
        <v>2.4215999999999994E-2</v>
      </c>
      <c r="CV17" s="731">
        <v>2.4263999999999994E-2</v>
      </c>
      <c r="CW17" s="731">
        <v>2.4301999999999994E-2</v>
      </c>
      <c r="CX17" s="731">
        <v>2.4365999999999995E-2</v>
      </c>
      <c r="CY17" s="731">
        <v>2.4408999999999997E-2</v>
      </c>
      <c r="CZ17" s="731">
        <v>2.4462999999999995E-2</v>
      </c>
      <c r="DA17" s="731">
        <v>2.4530999999999994E-2</v>
      </c>
      <c r="DB17" s="731">
        <v>2.4586999999999994E-2</v>
      </c>
      <c r="DC17" s="731">
        <v>2.4622999999999996E-2</v>
      </c>
      <c r="DD17" s="731">
        <v>2.4688999999999996E-2</v>
      </c>
      <c r="DE17" s="731">
        <v>2.4738999999999997E-2</v>
      </c>
      <c r="DF17" s="731">
        <v>2.4789999999999996E-2</v>
      </c>
      <c r="DG17" s="731">
        <v>2.4834999999999996E-2</v>
      </c>
      <c r="DH17" s="731">
        <v>2.4872999999999996E-2</v>
      </c>
      <c r="DI17" s="731">
        <v>2.4930999999999995E-2</v>
      </c>
      <c r="DJ17" s="731">
        <v>2.4983999999999996E-2</v>
      </c>
      <c r="DK17" s="731">
        <v>2.5048999999999995E-2</v>
      </c>
      <c r="DL17" s="731">
        <v>2.5111999999999995E-2</v>
      </c>
      <c r="DM17" s="731">
        <v>2.5181999999999996E-2</v>
      </c>
      <c r="DN17" s="731">
        <v>2.5251999999999997E-2</v>
      </c>
      <c r="DO17" s="731">
        <v>2.5289999999999997E-2</v>
      </c>
      <c r="DP17" s="731">
        <v>2.5332999999999998E-2</v>
      </c>
      <c r="DQ17" s="731">
        <v>2.5393999999999996E-2</v>
      </c>
      <c r="DR17" s="731">
        <v>2.5438999999999996E-2</v>
      </c>
      <c r="DS17" s="731">
        <v>2.5490999999999996E-2</v>
      </c>
      <c r="DT17" s="731">
        <v>2.5561999999999998E-2</v>
      </c>
      <c r="DU17" s="731">
        <v>2.5623999999999997E-2</v>
      </c>
      <c r="DV17" s="731">
        <v>2.5665999999999998E-2</v>
      </c>
      <c r="DW17" s="731">
        <v>2.5738999999999998E-2</v>
      </c>
      <c r="DX17" s="731">
        <v>2.5798999999999999E-2</v>
      </c>
      <c r="DY17" s="731">
        <v>2.5836999999999999E-2</v>
      </c>
      <c r="DZ17" s="731">
        <v>2.5906999999999999E-2</v>
      </c>
      <c r="EA17" s="731">
        <v>2.5946999999999998E-2</v>
      </c>
      <c r="EB17" s="731">
        <v>2.5985999999999999E-2</v>
      </c>
      <c r="EC17" s="731">
        <v>2.6058999999999999E-2</v>
      </c>
      <c r="ED17" s="731">
        <v>2.6103999999999999E-2</v>
      </c>
      <c r="EE17" s="731">
        <v>2.6176999999999999E-2</v>
      </c>
      <c r="EF17" s="731">
        <v>2.622E-2</v>
      </c>
      <c r="EG17" s="731">
        <v>2.6291000000000002E-2</v>
      </c>
      <c r="EH17" s="731">
        <v>2.6347000000000002E-2</v>
      </c>
      <c r="EI17" s="731">
        <v>2.6388000000000002E-2</v>
      </c>
      <c r="EJ17" s="731">
        <v>2.6447000000000002E-2</v>
      </c>
      <c r="EK17" s="731">
        <v>2.6511000000000003E-2</v>
      </c>
      <c r="EL17" s="731">
        <v>2.6547000000000005E-2</v>
      </c>
      <c r="EM17" s="731">
        <v>2.6589000000000005E-2</v>
      </c>
      <c r="EN17" s="731">
        <v>2.6655000000000005E-2</v>
      </c>
      <c r="EO17" s="731">
        <v>2.6693000000000005E-2</v>
      </c>
      <c r="EP17" s="731">
        <v>2.6738000000000005E-2</v>
      </c>
      <c r="EQ17" s="731">
        <v>2.6811000000000005E-2</v>
      </c>
      <c r="ER17" s="731">
        <v>2.6864000000000006E-2</v>
      </c>
      <c r="ES17" s="731">
        <v>2.6917000000000007E-2</v>
      </c>
      <c r="ET17" s="731">
        <v>2.6985000000000006E-2</v>
      </c>
      <c r="EU17" s="731">
        <v>2.7028000000000007E-2</v>
      </c>
      <c r="EV17" s="731">
        <v>2.7090000000000006E-2</v>
      </c>
      <c r="EW17" s="731">
        <v>2.7134000000000005E-2</v>
      </c>
      <c r="EX17" s="731">
        <v>2.7205000000000007E-2</v>
      </c>
      <c r="EY17" s="731">
        <v>2.7270000000000006E-2</v>
      </c>
      <c r="EZ17" s="731">
        <v>2.7308000000000006E-2</v>
      </c>
      <c r="FA17" s="731">
        <v>2.7346000000000006E-2</v>
      </c>
      <c r="FB17" s="731">
        <v>2.7391000000000006E-2</v>
      </c>
      <c r="FC17" s="731">
        <v>2.7437000000000007E-2</v>
      </c>
      <c r="FD17" s="731">
        <v>2.7496000000000007E-2</v>
      </c>
      <c r="FE17" s="731">
        <v>2.7551000000000006E-2</v>
      </c>
      <c r="FF17" s="731">
        <v>2.7621000000000007E-2</v>
      </c>
      <c r="FG17" s="731">
        <v>2.7689000000000005E-2</v>
      </c>
      <c r="FH17" s="731">
        <v>2.7753000000000007E-2</v>
      </c>
      <c r="FI17" s="731">
        <v>2.7788000000000007E-2</v>
      </c>
      <c r="FJ17" s="731">
        <v>2.7828000000000006E-2</v>
      </c>
      <c r="FK17" s="731">
        <v>2.7891000000000006E-2</v>
      </c>
      <c r="FL17" s="731">
        <v>2.7952000000000005E-2</v>
      </c>
      <c r="FM17" s="731">
        <v>2.8004000000000005E-2</v>
      </c>
      <c r="FN17" s="731">
        <v>2.8051000000000003E-2</v>
      </c>
      <c r="FO17" s="731">
        <v>2.8117000000000003E-2</v>
      </c>
      <c r="FP17" s="731">
        <v>2.8162000000000003E-2</v>
      </c>
      <c r="FQ17" s="731">
        <v>2.8226000000000005E-2</v>
      </c>
      <c r="FR17" s="731">
        <v>2.8283000000000006E-2</v>
      </c>
      <c r="FS17" s="731">
        <v>2.8351000000000005E-2</v>
      </c>
      <c r="FT17" s="731">
        <v>2.8407000000000005E-2</v>
      </c>
      <c r="FU17" s="731">
        <v>2.8452000000000005E-2</v>
      </c>
      <c r="FV17" s="731">
        <v>2.8495000000000006E-2</v>
      </c>
      <c r="FW17" s="731">
        <v>2.8570000000000005E-2</v>
      </c>
      <c r="FX17" s="731">
        <v>2.8613000000000006E-2</v>
      </c>
      <c r="FY17" s="731">
        <v>2.8678000000000006E-2</v>
      </c>
      <c r="FZ17" s="731">
        <v>2.8726000000000005E-2</v>
      </c>
      <c r="GA17" s="731">
        <v>2.8797000000000007E-2</v>
      </c>
      <c r="GB17" s="731">
        <v>2.8861000000000008E-2</v>
      </c>
      <c r="GC17" s="731">
        <v>2.8935000000000009E-2</v>
      </c>
      <c r="GD17" s="731">
        <v>2.899500000000001E-2</v>
      </c>
      <c r="GE17" s="731">
        <v>2.905000000000001E-2</v>
      </c>
      <c r="GF17" s="731">
        <v>2.910900000000001E-2</v>
      </c>
      <c r="GG17" s="731">
        <v>2.9181000000000009E-2</v>
      </c>
      <c r="GH17" s="731">
        <v>2.9232000000000008E-2</v>
      </c>
      <c r="GI17" s="731">
        <v>2.9283000000000007E-2</v>
      </c>
      <c r="GJ17" s="731">
        <v>2.9322000000000008E-2</v>
      </c>
      <c r="GK17" s="731">
        <v>2.9382000000000009E-2</v>
      </c>
      <c r="GL17" s="731">
        <v>2.9447000000000008E-2</v>
      </c>
      <c r="GM17" s="731">
        <v>2.9488000000000007E-2</v>
      </c>
      <c r="GN17" s="731">
        <v>2.9557000000000007E-2</v>
      </c>
      <c r="GO17" s="731">
        <v>2.9595000000000007E-2</v>
      </c>
      <c r="GP17" s="731">
        <v>2.9670000000000005E-2</v>
      </c>
      <c r="GQ17" s="731">
        <v>2.9737000000000006E-2</v>
      </c>
      <c r="GR17" s="731">
        <v>2.9788000000000005E-2</v>
      </c>
      <c r="GS17" s="731">
        <v>2.9841000000000006E-2</v>
      </c>
      <c r="GT17" s="731">
        <v>2.9881000000000005E-2</v>
      </c>
      <c r="GU17" s="731">
        <v>2.9955000000000006E-2</v>
      </c>
      <c r="GV17" s="731">
        <v>3.0029000000000007E-2</v>
      </c>
      <c r="GW17" s="731">
        <v>3.0092000000000008E-2</v>
      </c>
      <c r="GX17" s="732">
        <f xml:space="preserve"> InpS!GK$10</f>
        <v>0</v>
      </c>
      <c r="GY17" s="732">
        <f xml:space="preserve"> InpS!GL$10</f>
        <v>0</v>
      </c>
      <c r="GZ17" s="732">
        <f xml:space="preserve"> InpS!GM$10</f>
        <v>0</v>
      </c>
      <c r="HA17" s="732">
        <f xml:space="preserve"> InpS!GN$10</f>
        <v>0</v>
      </c>
      <c r="HB17" s="732">
        <f xml:space="preserve"> InpS!GO$10</f>
        <v>0</v>
      </c>
      <c r="HC17" s="732">
        <f xml:space="preserve"> InpS!GP$10</f>
        <v>0</v>
      </c>
      <c r="HD17" s="732">
        <f xml:space="preserve"> InpS!GQ$10</f>
        <v>0</v>
      </c>
      <c r="HE17" s="732">
        <f xml:space="preserve"> InpS!GR$10</f>
        <v>0</v>
      </c>
      <c r="HF17" s="732">
        <f xml:space="preserve"> InpS!GS$10</f>
        <v>0</v>
      </c>
      <c r="HG17" s="732">
        <f xml:space="preserve"> InpS!GT$10</f>
        <v>0</v>
      </c>
      <c r="HH17" s="732">
        <f xml:space="preserve"> InpS!GU$10</f>
        <v>0</v>
      </c>
      <c r="HI17" s="732">
        <f xml:space="preserve"> InpS!GV$10</f>
        <v>0</v>
      </c>
      <c r="HJ17" s="732">
        <f xml:space="preserve"> InpS!GW$10</f>
        <v>0</v>
      </c>
      <c r="HK17" s="732">
        <f xml:space="preserve"> InpS!GX$10</f>
        <v>0</v>
      </c>
      <c r="HL17" s="732">
        <f xml:space="preserve"> InpS!GY$10</f>
        <v>0</v>
      </c>
      <c r="HM17" s="732">
        <f xml:space="preserve"> InpS!GZ$10</f>
        <v>0</v>
      </c>
      <c r="HN17" s="732">
        <f xml:space="preserve"> InpS!HA$10</f>
        <v>0</v>
      </c>
      <c r="HO17" s="732">
        <f xml:space="preserve"> InpS!HB$10</f>
        <v>0</v>
      </c>
      <c r="HP17" s="732">
        <f xml:space="preserve"> InpS!HC$10</f>
        <v>0</v>
      </c>
      <c r="HQ17" s="732">
        <f xml:space="preserve"> InpS!HD$10</f>
        <v>0</v>
      </c>
      <c r="HR17" s="732">
        <f xml:space="preserve"> InpS!HE$10</f>
        <v>0</v>
      </c>
      <c r="HS17" s="732">
        <f xml:space="preserve"> InpS!HF$10</f>
        <v>0</v>
      </c>
      <c r="HT17" s="732">
        <f xml:space="preserve"> InpS!HG$10</f>
        <v>0</v>
      </c>
      <c r="HU17" s="732">
        <f xml:space="preserve"> InpS!HH$10</f>
        <v>0</v>
      </c>
      <c r="HV17" s="732">
        <f xml:space="preserve"> InpS!HI$10</f>
        <v>0</v>
      </c>
      <c r="HW17" s="732">
        <f xml:space="preserve"> InpS!HJ$10</f>
        <v>0</v>
      </c>
      <c r="HX17" s="732">
        <f xml:space="preserve"> InpS!HK$10</f>
        <v>0</v>
      </c>
      <c r="HY17" s="732">
        <f xml:space="preserve"> InpS!HL$10</f>
        <v>0</v>
      </c>
      <c r="HZ17" s="732">
        <f xml:space="preserve"> InpS!HM$10</f>
        <v>0</v>
      </c>
      <c r="IA17" s="732">
        <f xml:space="preserve"> InpS!HN$10</f>
        <v>0</v>
      </c>
      <c r="IB17" s="732">
        <f xml:space="preserve"> InpS!HO$10</f>
        <v>0</v>
      </c>
      <c r="IC17" s="732">
        <f xml:space="preserve"> InpS!HP$10</f>
        <v>0</v>
      </c>
      <c r="ID17" s="732">
        <f xml:space="preserve"> InpS!HQ$10</f>
        <v>0</v>
      </c>
      <c r="IE17" s="732">
        <f xml:space="preserve"> InpS!HR$10</f>
        <v>0</v>
      </c>
      <c r="IF17" s="732">
        <f xml:space="preserve"> InpS!HS$10</f>
        <v>0</v>
      </c>
      <c r="IG17" s="732">
        <f xml:space="preserve"> InpS!HT$10</f>
        <v>0</v>
      </c>
      <c r="IH17" s="732">
        <f xml:space="preserve"> InpS!HU$10</f>
        <v>0</v>
      </c>
      <c r="II17" s="732">
        <f xml:space="preserve"> InpS!HV$10</f>
        <v>0</v>
      </c>
      <c r="IJ17" s="732">
        <f xml:space="preserve"> InpS!HW$10</f>
        <v>0</v>
      </c>
      <c r="IK17" s="732">
        <f xml:space="preserve"> InpS!HX$10</f>
        <v>0</v>
      </c>
      <c r="IL17" s="732">
        <f xml:space="preserve"> InpS!HY$10</f>
        <v>0</v>
      </c>
      <c r="IM17" s="732">
        <f xml:space="preserve"> InpS!HZ$10</f>
        <v>0</v>
      </c>
      <c r="IN17" s="732">
        <f xml:space="preserve"> InpS!IA$10</f>
        <v>0</v>
      </c>
      <c r="IO17" s="732">
        <f xml:space="preserve"> InpS!IB$10</f>
        <v>0</v>
      </c>
      <c r="IP17" s="732">
        <f xml:space="preserve"> InpS!IC$10</f>
        <v>0</v>
      </c>
      <c r="IQ17" s="732">
        <f xml:space="preserve"> InpS!ID$10</f>
        <v>0</v>
      </c>
      <c r="IR17" s="732">
        <f xml:space="preserve"> InpS!IE$10</f>
        <v>0</v>
      </c>
      <c r="IS17" s="732">
        <f xml:space="preserve"> InpS!IF$10</f>
        <v>0</v>
      </c>
      <c r="IT17" s="732">
        <f xml:space="preserve"> InpS!IG$10</f>
        <v>0</v>
      </c>
      <c r="IU17" s="732">
        <f xml:space="preserve"> InpS!IH$10</f>
        <v>0</v>
      </c>
      <c r="IV17" s="732">
        <f xml:space="preserve"> InpS!II$10</f>
        <v>0</v>
      </c>
      <c r="IW17" s="732">
        <f xml:space="preserve"> InpS!IJ$10</f>
        <v>0</v>
      </c>
      <c r="IX17" s="732">
        <f xml:space="preserve"> InpS!IK$10</f>
        <v>0</v>
      </c>
      <c r="IY17" s="732">
        <f xml:space="preserve"> InpS!IL$10</f>
        <v>0</v>
      </c>
      <c r="IZ17" s="732">
        <f xml:space="preserve"> InpS!IM$10</f>
        <v>0</v>
      </c>
      <c r="JA17" s="732">
        <f xml:space="preserve"> InpS!IN$10</f>
        <v>0</v>
      </c>
      <c r="JB17" s="732">
        <f xml:space="preserve"> InpS!IO$10</f>
        <v>0</v>
      </c>
      <c r="JC17" s="732">
        <f xml:space="preserve"> InpS!IP$10</f>
        <v>0</v>
      </c>
      <c r="JD17" s="732">
        <f xml:space="preserve"> InpS!IQ$10</f>
        <v>0</v>
      </c>
      <c r="JE17" s="732">
        <f xml:space="preserve"> InpS!IR$10</f>
        <v>0</v>
      </c>
      <c r="JF17" s="732">
        <f xml:space="preserve"> InpS!IS$10</f>
        <v>0</v>
      </c>
      <c r="JG17" s="732">
        <f xml:space="preserve"> InpS!IT$10</f>
        <v>0</v>
      </c>
      <c r="JH17" s="732">
        <f xml:space="preserve"> InpS!IU$10</f>
        <v>0</v>
      </c>
      <c r="JI17" s="732">
        <f xml:space="preserve"> InpS!IV$10</f>
        <v>0</v>
      </c>
      <c r="JJ17" s="732">
        <f xml:space="preserve"> InpS!IW$10</f>
        <v>0</v>
      </c>
      <c r="JK17" s="732">
        <f xml:space="preserve"> InpS!IX$10</f>
        <v>0</v>
      </c>
      <c r="JL17" s="732">
        <f xml:space="preserve"> InpS!IY$10</f>
        <v>0</v>
      </c>
      <c r="JM17" s="732">
        <f xml:space="preserve"> InpS!IZ$10</f>
        <v>0</v>
      </c>
      <c r="JN17" s="732">
        <f xml:space="preserve"> InpS!JA$10</f>
        <v>0</v>
      </c>
      <c r="JO17" s="732">
        <f xml:space="preserve"> InpS!JB$10</f>
        <v>0</v>
      </c>
      <c r="JP17" s="732">
        <f xml:space="preserve"> InpS!JC$10</f>
        <v>0</v>
      </c>
      <c r="JQ17" s="732">
        <f xml:space="preserve"> InpS!JD$10</f>
        <v>0</v>
      </c>
      <c r="JR17" s="732">
        <f xml:space="preserve"> InpS!JE$10</f>
        <v>0</v>
      </c>
      <c r="JS17" s="732">
        <f xml:space="preserve"> InpS!JF$10</f>
        <v>0</v>
      </c>
      <c r="JT17" s="732">
        <f xml:space="preserve"> InpS!JG$10</f>
        <v>0</v>
      </c>
      <c r="JU17" s="732">
        <f xml:space="preserve"> InpS!JH$10</f>
        <v>0</v>
      </c>
      <c r="JV17" s="732">
        <f xml:space="preserve"> InpS!JI$10</f>
        <v>0</v>
      </c>
      <c r="JW17" s="732">
        <f xml:space="preserve"> InpS!JJ$10</f>
        <v>0</v>
      </c>
      <c r="JX17" s="732">
        <f xml:space="preserve"> InpS!JK$10</f>
        <v>0</v>
      </c>
      <c r="JY17" s="732">
        <f xml:space="preserve"> InpS!JL$10</f>
        <v>0</v>
      </c>
      <c r="JZ17" s="732">
        <f xml:space="preserve"> InpS!JM$10</f>
        <v>0</v>
      </c>
      <c r="KA17" s="732">
        <f xml:space="preserve"> InpS!JN$10</f>
        <v>0</v>
      </c>
      <c r="KB17" s="732">
        <f xml:space="preserve"> InpS!JO$10</f>
        <v>0</v>
      </c>
      <c r="KC17" s="732">
        <f xml:space="preserve"> InpS!JP$10</f>
        <v>0</v>
      </c>
      <c r="KD17" s="732">
        <f xml:space="preserve"> InpS!JQ$10</f>
        <v>0</v>
      </c>
      <c r="KE17" s="732">
        <f xml:space="preserve"> InpS!JR$10</f>
        <v>0</v>
      </c>
      <c r="KF17" s="732">
        <f xml:space="preserve"> InpS!JS$10</f>
        <v>0</v>
      </c>
      <c r="KG17" s="732">
        <f xml:space="preserve"> InpS!JT$10</f>
        <v>0</v>
      </c>
      <c r="KH17" s="732">
        <f xml:space="preserve"> InpS!JU$10</f>
        <v>0</v>
      </c>
      <c r="KI17" s="732">
        <f xml:space="preserve"> InpS!JV$10</f>
        <v>0</v>
      </c>
      <c r="KJ17" s="732">
        <f xml:space="preserve"> InpS!JW$10</f>
        <v>0</v>
      </c>
      <c r="KK17" s="732">
        <f xml:space="preserve"> InpS!JX$10</f>
        <v>0</v>
      </c>
      <c r="KL17" s="732">
        <f xml:space="preserve"> InpS!JY$10</f>
        <v>0</v>
      </c>
      <c r="KM17" s="732">
        <f xml:space="preserve"> InpS!JZ$10</f>
        <v>0</v>
      </c>
      <c r="KN17" s="732">
        <f xml:space="preserve"> InpS!KA$10</f>
        <v>0</v>
      </c>
      <c r="KO17" s="732">
        <f xml:space="preserve"> InpS!KB$10</f>
        <v>0</v>
      </c>
      <c r="KP17" s="732">
        <f xml:space="preserve"> InpS!KC$10</f>
        <v>0</v>
      </c>
      <c r="KQ17" s="732">
        <f xml:space="preserve"> InpS!KD$10</f>
        <v>0</v>
      </c>
      <c r="KR17" s="732">
        <f xml:space="preserve"> InpS!KE$10</f>
        <v>0</v>
      </c>
      <c r="KS17" s="732">
        <f xml:space="preserve"> InpS!KF$10</f>
        <v>0</v>
      </c>
      <c r="KT17" s="732">
        <f xml:space="preserve"> InpS!KG$10</f>
        <v>0</v>
      </c>
      <c r="KU17" s="732">
        <f xml:space="preserve"> InpS!KH$10</f>
        <v>0</v>
      </c>
      <c r="KV17" s="732">
        <f xml:space="preserve"> InpS!KI$10</f>
        <v>0</v>
      </c>
      <c r="KW17" s="732">
        <f xml:space="preserve"> InpS!KJ$10</f>
        <v>0</v>
      </c>
      <c r="KX17" s="732">
        <f xml:space="preserve"> InpS!KK$10</f>
        <v>0</v>
      </c>
      <c r="KY17" s="732">
        <f xml:space="preserve"> InpS!KL$10</f>
        <v>0</v>
      </c>
      <c r="KZ17" s="732">
        <f xml:space="preserve"> InpS!KM$10</f>
        <v>0</v>
      </c>
      <c r="LA17" s="732">
        <f xml:space="preserve"> InpS!KN$10</f>
        <v>0</v>
      </c>
      <c r="LB17" s="732">
        <f xml:space="preserve"> InpS!KO$10</f>
        <v>0</v>
      </c>
      <c r="LC17" s="732">
        <f xml:space="preserve"> InpS!KP$10</f>
        <v>0</v>
      </c>
      <c r="LD17" s="732">
        <f xml:space="preserve"> InpS!KQ$10</f>
        <v>0</v>
      </c>
      <c r="LE17" s="732">
        <f xml:space="preserve"> InpS!KR$10</f>
        <v>0</v>
      </c>
      <c r="LF17" s="732">
        <f xml:space="preserve"> InpS!KS$10</f>
        <v>0</v>
      </c>
      <c r="LG17" s="732">
        <f xml:space="preserve"> InpS!KT$10</f>
        <v>0</v>
      </c>
      <c r="LH17" s="732">
        <f xml:space="preserve"> InpS!KU$10</f>
        <v>0</v>
      </c>
      <c r="LI17" s="732">
        <f xml:space="preserve"> InpS!KV$10</f>
        <v>0</v>
      </c>
      <c r="LJ17" s="732">
        <f xml:space="preserve"> InpS!KW$10</f>
        <v>0</v>
      </c>
      <c r="LK17" s="732">
        <f xml:space="preserve"> InpS!KX$10</f>
        <v>0</v>
      </c>
      <c r="LL17" s="732">
        <f xml:space="preserve"> InpS!KY$10</f>
        <v>0</v>
      </c>
      <c r="LM17" s="732">
        <f xml:space="preserve"> InpS!KZ$10</f>
        <v>0</v>
      </c>
      <c r="LN17" s="732">
        <f xml:space="preserve"> InpS!LA$10</f>
        <v>0</v>
      </c>
      <c r="LO17" s="732">
        <f xml:space="preserve"> InpS!LB$10</f>
        <v>0</v>
      </c>
      <c r="LP17" s="732">
        <f xml:space="preserve"> InpS!LC$10</f>
        <v>0</v>
      </c>
      <c r="LQ17" s="732">
        <f xml:space="preserve"> InpS!LD$10</f>
        <v>0</v>
      </c>
      <c r="LR17" s="732">
        <f xml:space="preserve"> InpS!LE$10</f>
        <v>0</v>
      </c>
      <c r="LS17" s="732">
        <f xml:space="preserve"> InpS!LF$10</f>
        <v>0</v>
      </c>
      <c r="LT17" s="732">
        <f xml:space="preserve"> InpS!LG$10</f>
        <v>0</v>
      </c>
      <c r="LU17" s="732">
        <f xml:space="preserve"> InpS!LH$10</f>
        <v>0</v>
      </c>
      <c r="LV17" s="732">
        <f xml:space="preserve"> InpS!LI$10</f>
        <v>0</v>
      </c>
      <c r="LW17" s="732">
        <f xml:space="preserve"> InpS!LJ$10</f>
        <v>0</v>
      </c>
      <c r="LX17" s="732">
        <f xml:space="preserve"> InpS!LK$10</f>
        <v>0</v>
      </c>
      <c r="LY17" s="732">
        <f xml:space="preserve"> InpS!LL$10</f>
        <v>0</v>
      </c>
      <c r="LZ17" s="732">
        <f xml:space="preserve"> InpS!LM$10</f>
        <v>0</v>
      </c>
      <c r="MA17" s="732">
        <f xml:space="preserve"> InpS!LN$10</f>
        <v>0</v>
      </c>
      <c r="MB17" s="732">
        <f xml:space="preserve"> InpS!LO$10</f>
        <v>0</v>
      </c>
      <c r="MC17" s="732">
        <f xml:space="preserve"> InpS!LP$10</f>
        <v>0</v>
      </c>
      <c r="MD17" s="732">
        <f xml:space="preserve"> InpS!LQ$10</f>
        <v>0</v>
      </c>
      <c r="ME17" s="732">
        <f xml:space="preserve"> InpS!LR$10</f>
        <v>0</v>
      </c>
      <c r="MF17" s="732">
        <f xml:space="preserve"> InpS!LS$10</f>
        <v>0</v>
      </c>
      <c r="MG17" s="732">
        <f xml:space="preserve"> InpS!LT$10</f>
        <v>0</v>
      </c>
      <c r="MH17" s="732">
        <f xml:space="preserve"> InpS!LU$10</f>
        <v>0</v>
      </c>
      <c r="MI17" s="732">
        <f xml:space="preserve"> InpS!LV$10</f>
        <v>0</v>
      </c>
      <c r="MJ17" s="732">
        <f xml:space="preserve"> InpS!LW$10</f>
        <v>0</v>
      </c>
      <c r="MK17" s="732">
        <f xml:space="preserve"> InpS!LX$10</f>
        <v>0</v>
      </c>
      <c r="ML17" s="732">
        <f xml:space="preserve"> InpS!LY$10</f>
        <v>0</v>
      </c>
      <c r="MM17" s="732">
        <f xml:space="preserve"> InpS!LZ$10</f>
        <v>0</v>
      </c>
      <c r="MN17" s="732">
        <f xml:space="preserve"> InpS!MA$10</f>
        <v>0</v>
      </c>
      <c r="MO17" s="732">
        <f xml:space="preserve"> InpS!MB$10</f>
        <v>0</v>
      </c>
      <c r="MP17" s="732">
        <f xml:space="preserve"> InpS!MC$10</f>
        <v>0</v>
      </c>
      <c r="MQ17" s="732">
        <f xml:space="preserve"> InpS!MD$10</f>
        <v>0</v>
      </c>
      <c r="MR17" s="732">
        <f xml:space="preserve"> InpS!ME$10</f>
        <v>0</v>
      </c>
      <c r="MS17" s="732">
        <f xml:space="preserve"> InpS!MF$10</f>
        <v>0</v>
      </c>
      <c r="MT17" s="732">
        <f xml:space="preserve"> InpS!MG$10</f>
        <v>0</v>
      </c>
      <c r="MU17" s="732">
        <f xml:space="preserve"> InpS!MH$10</f>
        <v>0</v>
      </c>
      <c r="MV17" s="732">
        <f xml:space="preserve"> InpS!MI$10</f>
        <v>0</v>
      </c>
      <c r="MW17" s="732">
        <f xml:space="preserve"> InpS!MJ$10</f>
        <v>0</v>
      </c>
      <c r="MX17" s="732">
        <f xml:space="preserve"> InpS!MK$10</f>
        <v>0</v>
      </c>
      <c r="MY17" s="732">
        <f xml:space="preserve"> InpS!ML$10</f>
        <v>0</v>
      </c>
      <c r="MZ17" s="732">
        <f xml:space="preserve"> InpS!MM$10</f>
        <v>0</v>
      </c>
      <c r="NA17" s="732">
        <f xml:space="preserve"> InpS!MN$10</f>
        <v>0</v>
      </c>
      <c r="NB17" s="732">
        <f xml:space="preserve"> InpS!MO$10</f>
        <v>0</v>
      </c>
      <c r="NC17" s="732">
        <f xml:space="preserve"> InpS!MP$10</f>
        <v>0</v>
      </c>
      <c r="ND17" s="732">
        <f xml:space="preserve"> InpS!MQ$10</f>
        <v>0</v>
      </c>
      <c r="NE17" s="732">
        <f xml:space="preserve"> InpS!MR$10</f>
        <v>0</v>
      </c>
      <c r="NF17" s="732">
        <f xml:space="preserve"> InpS!MS$10</f>
        <v>0</v>
      </c>
      <c r="NG17" s="732">
        <f xml:space="preserve"> InpS!MT$10</f>
        <v>0</v>
      </c>
      <c r="NH17" s="732">
        <f xml:space="preserve"> InpS!MU$10</f>
        <v>0</v>
      </c>
      <c r="NI17" s="732">
        <f xml:space="preserve"> InpS!MV$10</f>
        <v>0</v>
      </c>
      <c r="NJ17" s="732">
        <f xml:space="preserve"> InpS!MW$10</f>
        <v>0</v>
      </c>
      <c r="NK17" s="732">
        <f xml:space="preserve"> InpS!MX$10</f>
        <v>0</v>
      </c>
      <c r="NL17" s="732">
        <f xml:space="preserve"> InpS!MY$10</f>
        <v>0</v>
      </c>
      <c r="NM17" s="732">
        <f xml:space="preserve"> InpS!MZ$10</f>
        <v>0</v>
      </c>
      <c r="NN17" s="732">
        <f xml:space="preserve"> InpS!NA$10</f>
        <v>0</v>
      </c>
      <c r="NO17" s="732">
        <f xml:space="preserve"> InpS!NB$10</f>
        <v>0</v>
      </c>
      <c r="NP17" s="732">
        <f xml:space="preserve"> InpS!NC$10</f>
        <v>0</v>
      </c>
      <c r="NQ17" s="732">
        <f xml:space="preserve"> InpS!ND$10</f>
        <v>0</v>
      </c>
      <c r="NR17" s="732">
        <f xml:space="preserve"> InpS!NE$10</f>
        <v>0</v>
      </c>
      <c r="NS17" s="732">
        <f xml:space="preserve"> InpS!NF$10</f>
        <v>0</v>
      </c>
      <c r="NT17" s="732">
        <f xml:space="preserve"> InpS!NG$10</f>
        <v>0</v>
      </c>
      <c r="NU17" s="732">
        <f xml:space="preserve"> InpS!NH$10</f>
        <v>0</v>
      </c>
      <c r="NV17" s="732">
        <f xml:space="preserve"> InpS!NI$10</f>
        <v>0</v>
      </c>
      <c r="NW17" s="732">
        <f xml:space="preserve"> InpS!NJ$10</f>
        <v>0</v>
      </c>
      <c r="NX17" s="732">
        <f xml:space="preserve"> InpS!NK$10</f>
        <v>0</v>
      </c>
      <c r="NY17" s="732">
        <f xml:space="preserve"> InpS!NL$10</f>
        <v>0</v>
      </c>
      <c r="NZ17" s="732">
        <f xml:space="preserve"> InpS!NM$10</f>
        <v>0</v>
      </c>
      <c r="OA17" s="732">
        <f xml:space="preserve"> InpS!NN$10</f>
        <v>0</v>
      </c>
      <c r="OB17" s="732">
        <f xml:space="preserve"> InpS!NO$10</f>
        <v>0</v>
      </c>
      <c r="OC17" s="732">
        <f xml:space="preserve"> InpS!NP$10</f>
        <v>0</v>
      </c>
      <c r="OD17" s="732">
        <f xml:space="preserve"> InpS!NQ$10</f>
        <v>0</v>
      </c>
      <c r="OE17" s="732">
        <f xml:space="preserve"> InpS!NR$10</f>
        <v>0</v>
      </c>
      <c r="OF17" s="732">
        <f xml:space="preserve"> InpS!NS$10</f>
        <v>0</v>
      </c>
      <c r="OG17" s="732">
        <f xml:space="preserve"> InpS!NT$10</f>
        <v>0</v>
      </c>
      <c r="OH17" s="732">
        <f xml:space="preserve"> InpS!NU$10</f>
        <v>0</v>
      </c>
      <c r="OI17" s="732">
        <f xml:space="preserve"> InpS!NV$10</f>
        <v>0</v>
      </c>
      <c r="OJ17" s="732">
        <f xml:space="preserve"> InpS!NW$10</f>
        <v>0</v>
      </c>
      <c r="OK17" s="732">
        <f xml:space="preserve"> InpS!NX$10</f>
        <v>0</v>
      </c>
      <c r="OL17" s="732">
        <f xml:space="preserve"> InpS!NY$10</f>
        <v>0</v>
      </c>
      <c r="OM17" s="732">
        <f xml:space="preserve"> InpS!NZ$10</f>
        <v>0</v>
      </c>
      <c r="ON17" s="732">
        <f xml:space="preserve"> InpS!OA$10</f>
        <v>0</v>
      </c>
      <c r="OO17" s="732">
        <f xml:space="preserve"> InpS!OB$10</f>
        <v>0</v>
      </c>
      <c r="OP17" s="732">
        <f xml:space="preserve"> InpS!OC$10</f>
        <v>0</v>
      </c>
      <c r="OQ17" s="732">
        <f xml:space="preserve"> InpS!OD$10</f>
        <v>0</v>
      </c>
      <c r="OR17" s="732">
        <f xml:space="preserve"> InpS!OE$10</f>
        <v>0</v>
      </c>
      <c r="OS17" s="732">
        <f xml:space="preserve"> InpS!OF$10</f>
        <v>0</v>
      </c>
      <c r="OT17" s="732">
        <f xml:space="preserve"> InpS!OG$10</f>
        <v>0</v>
      </c>
      <c r="OU17" s="732">
        <f xml:space="preserve"> InpS!OH$10</f>
        <v>0</v>
      </c>
      <c r="OV17" s="732">
        <f xml:space="preserve"> InpS!OI$10</f>
        <v>0</v>
      </c>
      <c r="OW17" s="732">
        <f xml:space="preserve"> InpS!OJ$10</f>
        <v>0</v>
      </c>
      <c r="OX17" s="732">
        <f xml:space="preserve"> InpS!OK$10</f>
        <v>0</v>
      </c>
      <c r="OY17" s="732">
        <f xml:space="preserve"> InpS!OL$10</f>
        <v>0</v>
      </c>
      <c r="OZ17" s="732">
        <f xml:space="preserve"> InpS!OM$10</f>
        <v>0</v>
      </c>
      <c r="PA17" s="732">
        <f xml:space="preserve"> InpS!ON$10</f>
        <v>0</v>
      </c>
      <c r="PB17" s="732">
        <f xml:space="preserve"> InpS!OO$10</f>
        <v>0</v>
      </c>
      <c r="PC17" s="732">
        <f xml:space="preserve"> InpS!OP$10</f>
        <v>0</v>
      </c>
      <c r="PD17" s="732">
        <f xml:space="preserve"> InpS!OQ$10</f>
        <v>0</v>
      </c>
      <c r="PE17" s="732">
        <f xml:space="preserve"> InpS!OR$10</f>
        <v>0</v>
      </c>
      <c r="PF17" s="732">
        <f xml:space="preserve"> InpS!OS$10</f>
        <v>0</v>
      </c>
      <c r="PG17" s="732">
        <f xml:space="preserve"> InpS!OT$10</f>
        <v>0</v>
      </c>
      <c r="PH17" s="732">
        <f xml:space="preserve"> InpS!OU$10</f>
        <v>0</v>
      </c>
      <c r="PI17" s="732">
        <f xml:space="preserve"> InpS!OV$10</f>
        <v>0</v>
      </c>
      <c r="PJ17" s="732">
        <f xml:space="preserve"> InpS!OW$10</f>
        <v>0</v>
      </c>
      <c r="PK17" s="732">
        <f xml:space="preserve"> InpS!OX$10</f>
        <v>0</v>
      </c>
      <c r="PL17" s="732">
        <f xml:space="preserve"> InpS!OY$10</f>
        <v>0</v>
      </c>
      <c r="PM17" s="732">
        <f xml:space="preserve"> InpS!OZ$10</f>
        <v>0</v>
      </c>
      <c r="PN17" s="732">
        <f xml:space="preserve"> InpS!PA$10</f>
        <v>0</v>
      </c>
      <c r="PO17" s="732">
        <f xml:space="preserve"> InpS!PB$10</f>
        <v>0</v>
      </c>
      <c r="PP17" s="732">
        <f xml:space="preserve"> InpS!PC$10</f>
        <v>0</v>
      </c>
      <c r="PQ17" s="732">
        <f xml:space="preserve"> InpS!PD$10</f>
        <v>0</v>
      </c>
      <c r="PR17" s="732">
        <f xml:space="preserve"> InpS!PE$10</f>
        <v>0</v>
      </c>
      <c r="PS17" s="732">
        <f xml:space="preserve"> InpS!PF$10</f>
        <v>0</v>
      </c>
      <c r="PT17" s="732">
        <f xml:space="preserve"> InpS!PG$10</f>
        <v>0</v>
      </c>
      <c r="PU17" s="732">
        <f xml:space="preserve"> InpS!PH$10</f>
        <v>0</v>
      </c>
      <c r="PV17" s="732">
        <f xml:space="preserve"> InpS!PI$10</f>
        <v>0</v>
      </c>
      <c r="PW17" s="732">
        <f xml:space="preserve"> InpS!PJ$10</f>
        <v>0</v>
      </c>
      <c r="PX17" s="732">
        <f xml:space="preserve"> InpS!PK$10</f>
        <v>0</v>
      </c>
      <c r="PY17" s="732">
        <f xml:space="preserve"> InpS!PL$10</f>
        <v>0</v>
      </c>
      <c r="PZ17" s="732">
        <f xml:space="preserve"> InpS!PM$10</f>
        <v>0</v>
      </c>
      <c r="QA17" s="732">
        <f xml:space="preserve"> InpS!PN$10</f>
        <v>0</v>
      </c>
      <c r="QB17" s="732">
        <f xml:space="preserve"> InpS!PO$10</f>
        <v>0</v>
      </c>
      <c r="QC17" s="732">
        <f xml:space="preserve"> InpS!PP$10</f>
        <v>0</v>
      </c>
      <c r="QD17" s="732">
        <f xml:space="preserve"> InpS!PQ$10</f>
        <v>0</v>
      </c>
      <c r="QE17" s="732">
        <f xml:space="preserve"> InpS!PR$10</f>
        <v>0</v>
      </c>
      <c r="QF17" s="732">
        <f xml:space="preserve"> InpS!PS$10</f>
        <v>0</v>
      </c>
      <c r="QG17" s="732">
        <f xml:space="preserve"> InpS!PT$10</f>
        <v>0</v>
      </c>
      <c r="QH17" s="732">
        <f xml:space="preserve"> InpS!PU$10</f>
        <v>0</v>
      </c>
      <c r="QI17" s="732">
        <f xml:space="preserve"> InpS!PV$10</f>
        <v>0</v>
      </c>
      <c r="QJ17" s="732">
        <f xml:space="preserve"> InpS!PW$10</f>
        <v>0</v>
      </c>
      <c r="QK17" s="732">
        <f xml:space="preserve"> InpS!PX$10</f>
        <v>0</v>
      </c>
      <c r="QL17" s="732">
        <f xml:space="preserve"> InpS!PY$10</f>
        <v>0</v>
      </c>
      <c r="QM17" s="732">
        <f xml:space="preserve"> InpS!PZ$10</f>
        <v>0</v>
      </c>
      <c r="QN17" s="732">
        <f xml:space="preserve"> InpS!QA$10</f>
        <v>0</v>
      </c>
      <c r="QO17" s="732">
        <f xml:space="preserve"> InpS!QB$10</f>
        <v>0</v>
      </c>
      <c r="QP17" s="732">
        <f xml:space="preserve"> InpS!QC$10</f>
        <v>0</v>
      </c>
      <c r="QQ17" s="732">
        <f xml:space="preserve"> InpS!QD$10</f>
        <v>0</v>
      </c>
      <c r="QR17" s="732">
        <f xml:space="preserve"> InpS!QE$10</f>
        <v>0</v>
      </c>
      <c r="QS17" s="732">
        <f xml:space="preserve"> InpS!QF$10</f>
        <v>0</v>
      </c>
      <c r="QT17" s="732">
        <f xml:space="preserve"> InpS!QG$10</f>
        <v>0</v>
      </c>
      <c r="QU17" s="732">
        <f xml:space="preserve"> InpS!QH$10</f>
        <v>0</v>
      </c>
    </row>
    <row r="18" spans="1:16384" s="682" customFormat="1" ht="12.75" x14ac:dyDescent="0.35">
      <c r="F18" s="684">
        <v>43948.833171296297</v>
      </c>
      <c r="G18" s="683">
        <v>43948.833171296297</v>
      </c>
      <c r="H18" s="682" t="s">
        <v>417</v>
      </c>
      <c r="I18" s="685" t="str">
        <f>InpS!$E$10</f>
        <v>Senior debt forward curve as at April 27th</v>
      </c>
      <c r="J18" s="728"/>
      <c r="L18" s="682" t="s">
        <v>405</v>
      </c>
      <c r="M18" s="682" t="s">
        <v>406</v>
      </c>
      <c r="N18" s="682" t="s">
        <v>418</v>
      </c>
      <c r="V18" s="682" t="s">
        <v>416</v>
      </c>
      <c r="W18" s="730"/>
      <c r="X18" s="730"/>
      <c r="Y18" s="730"/>
      <c r="Z18" s="730"/>
      <c r="AA18" s="730"/>
      <c r="AB18" s="730"/>
      <c r="AC18" s="730"/>
      <c r="AD18" s="730"/>
      <c r="AE18" s="730"/>
      <c r="AF18" s="730"/>
      <c r="AG18" s="730"/>
      <c r="AH18" s="730"/>
      <c r="AI18" s="730"/>
      <c r="AJ18" s="730"/>
      <c r="AK18" s="730"/>
      <c r="AL18" s="730"/>
      <c r="AM18" s="730"/>
      <c r="AN18" s="730"/>
      <c r="AO18" s="730"/>
      <c r="AP18" s="730"/>
      <c r="AQ18" s="730"/>
      <c r="AR18" s="730"/>
      <c r="AS18" s="730"/>
      <c r="AT18" s="730"/>
      <c r="AU18" s="730"/>
      <c r="AV18" s="730"/>
      <c r="AW18" s="730"/>
      <c r="AX18" s="730"/>
      <c r="AY18" s="730"/>
      <c r="AZ18" s="730"/>
      <c r="BA18" s="730"/>
      <c r="BB18" s="730"/>
      <c r="BC18" s="730"/>
      <c r="BD18" s="730"/>
      <c r="BE18" s="730"/>
      <c r="BF18" s="730"/>
      <c r="BG18" s="730"/>
      <c r="BH18" s="730"/>
      <c r="BI18" s="730"/>
      <c r="BJ18" s="730"/>
      <c r="BK18" s="730"/>
      <c r="BL18" s="730"/>
      <c r="BM18" s="730"/>
      <c r="BN18" s="730"/>
      <c r="BO18" s="730"/>
      <c r="BP18" s="730"/>
      <c r="BQ18" s="730"/>
      <c r="BR18" s="730"/>
      <c r="BS18" s="730"/>
      <c r="BT18" s="730"/>
      <c r="BU18" s="730"/>
      <c r="BV18" s="730"/>
      <c r="BW18" s="730"/>
      <c r="BX18" s="730"/>
      <c r="BY18" s="730"/>
      <c r="BZ18" s="730"/>
      <c r="CA18" s="730"/>
      <c r="CB18" s="730"/>
      <c r="CC18" s="730"/>
      <c r="CD18" s="730"/>
      <c r="CE18" s="730"/>
      <c r="CF18" s="730"/>
      <c r="CG18" s="730"/>
      <c r="CH18" s="730"/>
      <c r="CI18" s="730"/>
      <c r="CJ18" s="730"/>
      <c r="CK18" s="730"/>
      <c r="CL18" s="730"/>
      <c r="CM18" s="730"/>
      <c r="CN18" s="730"/>
      <c r="CO18" s="730"/>
      <c r="CP18" s="730"/>
      <c r="CQ18" s="730"/>
      <c r="CR18" s="730"/>
      <c r="CS18" s="730"/>
      <c r="CT18" s="730"/>
      <c r="CU18" s="730"/>
      <c r="CV18" s="730"/>
      <c r="CW18" s="730"/>
      <c r="CX18" s="730"/>
      <c r="CY18" s="730"/>
      <c r="CZ18" s="730"/>
      <c r="DA18" s="730"/>
      <c r="DB18" s="730"/>
      <c r="DC18" s="730"/>
      <c r="DD18" s="730"/>
      <c r="DE18" s="730"/>
      <c r="DF18" s="730"/>
      <c r="DG18" s="730"/>
      <c r="DH18" s="730"/>
      <c r="DI18" s="730"/>
      <c r="DJ18" s="730"/>
      <c r="DK18" s="730"/>
      <c r="DL18" s="730"/>
      <c r="DM18" s="730"/>
      <c r="DN18" s="730"/>
      <c r="DO18" s="730"/>
      <c r="DP18" s="730"/>
      <c r="DQ18" s="730"/>
      <c r="DR18" s="730"/>
      <c r="DS18" s="730"/>
      <c r="DT18" s="730"/>
      <c r="DU18" s="730"/>
      <c r="DV18" s="730"/>
      <c r="DW18" s="730"/>
      <c r="DX18" s="730"/>
      <c r="DY18" s="730"/>
      <c r="DZ18" s="730"/>
      <c r="EA18" s="730"/>
      <c r="EB18" s="730"/>
      <c r="EC18" s="730"/>
      <c r="ED18" s="730"/>
      <c r="EE18" s="730"/>
      <c r="EF18" s="730"/>
      <c r="EG18" s="730"/>
      <c r="EH18" s="730"/>
      <c r="EI18" s="730"/>
      <c r="EJ18" s="730"/>
      <c r="EK18" s="730"/>
      <c r="EL18" s="730"/>
      <c r="EM18" s="730"/>
      <c r="EN18" s="730"/>
      <c r="EO18" s="730"/>
      <c r="EP18" s="730"/>
      <c r="EQ18" s="730"/>
      <c r="ER18" s="730"/>
      <c r="ES18" s="730"/>
      <c r="ET18" s="730"/>
      <c r="EU18" s="730"/>
      <c r="EV18" s="730"/>
      <c r="EW18" s="730"/>
      <c r="EX18" s="730"/>
      <c r="EY18" s="730"/>
      <c r="EZ18" s="730"/>
      <c r="FA18" s="730"/>
      <c r="FB18" s="730"/>
      <c r="FC18" s="730"/>
      <c r="FD18" s="730"/>
      <c r="FE18" s="730"/>
      <c r="FF18" s="730"/>
      <c r="FG18" s="730"/>
      <c r="FH18" s="730"/>
      <c r="FI18" s="730"/>
      <c r="FJ18" s="730"/>
      <c r="FK18" s="730"/>
      <c r="FL18" s="730"/>
      <c r="FM18" s="730"/>
      <c r="FN18" s="730"/>
      <c r="FO18" s="730"/>
      <c r="FP18" s="730"/>
      <c r="FQ18" s="730"/>
      <c r="FR18" s="730"/>
      <c r="FS18" s="730"/>
      <c r="FT18" s="730"/>
      <c r="FU18" s="730"/>
      <c r="FV18" s="730"/>
      <c r="FW18" s="730"/>
      <c r="FX18" s="730"/>
      <c r="FY18" s="730"/>
      <c r="FZ18" s="730"/>
      <c r="GA18" s="730"/>
      <c r="GB18" s="730"/>
      <c r="GC18" s="730"/>
      <c r="GD18" s="730"/>
      <c r="GE18" s="730"/>
      <c r="GF18" s="730"/>
      <c r="GG18" s="730"/>
      <c r="GH18" s="730"/>
      <c r="GI18" s="730"/>
      <c r="GJ18" s="730"/>
      <c r="GK18" s="730"/>
      <c r="GL18" s="730"/>
      <c r="GM18" s="730"/>
      <c r="GN18" s="730"/>
      <c r="GO18" s="730"/>
      <c r="GP18" s="730"/>
      <c r="GQ18" s="730"/>
      <c r="GR18" s="730"/>
      <c r="GS18" s="730"/>
      <c r="GT18" s="730"/>
      <c r="GU18" s="730"/>
      <c r="GV18" s="730"/>
      <c r="GW18" s="730"/>
      <c r="GX18" s="362"/>
      <c r="GY18" s="362"/>
      <c r="GZ18" s="362"/>
      <c r="HA18" s="362"/>
      <c r="HB18" s="362"/>
      <c r="HC18" s="362"/>
      <c r="HD18" s="362"/>
      <c r="HE18" s="362"/>
      <c r="HF18" s="362"/>
      <c r="HG18" s="362"/>
      <c r="HH18" s="362"/>
      <c r="HI18" s="362"/>
      <c r="HJ18" s="362"/>
      <c r="HK18" s="362"/>
      <c r="HL18" s="362"/>
      <c r="HM18" s="362"/>
      <c r="HN18" s="362"/>
      <c r="HO18" s="362"/>
      <c r="HP18" s="362"/>
      <c r="HQ18" s="362"/>
      <c r="HR18" s="362"/>
      <c r="HS18" s="362"/>
      <c r="HT18" s="362"/>
      <c r="HU18" s="362"/>
      <c r="HV18" s="362"/>
      <c r="HW18" s="362"/>
      <c r="HX18" s="362"/>
      <c r="HY18" s="362"/>
      <c r="HZ18" s="362"/>
      <c r="IA18" s="362"/>
      <c r="IB18" s="362"/>
      <c r="IC18" s="362"/>
      <c r="ID18" s="362"/>
      <c r="IE18" s="362"/>
      <c r="IF18" s="362"/>
      <c r="IG18" s="362"/>
      <c r="IH18" s="362"/>
      <c r="II18" s="362"/>
      <c r="IJ18" s="362"/>
      <c r="IK18" s="362"/>
      <c r="IL18" s="362"/>
      <c r="IM18" s="362"/>
      <c r="IN18" s="362"/>
      <c r="IO18" s="362"/>
      <c r="IP18" s="362"/>
      <c r="IQ18" s="362"/>
      <c r="IR18" s="362"/>
      <c r="IS18" s="362"/>
      <c r="IT18" s="362"/>
      <c r="IU18" s="362"/>
      <c r="IV18" s="362"/>
      <c r="IW18" s="362"/>
      <c r="IX18" s="362"/>
      <c r="IY18" s="362"/>
      <c r="IZ18" s="362"/>
      <c r="JA18" s="362"/>
      <c r="JB18" s="362"/>
      <c r="JC18" s="362"/>
      <c r="JD18" s="362"/>
      <c r="JE18" s="362"/>
      <c r="JF18" s="362"/>
      <c r="JG18" s="362"/>
      <c r="JH18" s="362"/>
      <c r="JI18" s="362"/>
      <c r="JJ18" s="362"/>
      <c r="JK18" s="362"/>
      <c r="JL18" s="362"/>
      <c r="JM18" s="362"/>
      <c r="JN18" s="362"/>
      <c r="JO18" s="362"/>
      <c r="JP18" s="362"/>
      <c r="JQ18" s="362"/>
      <c r="JR18" s="362"/>
      <c r="JS18" s="362"/>
      <c r="JT18" s="362"/>
      <c r="JU18" s="362"/>
      <c r="JV18" s="362"/>
      <c r="JW18" s="362"/>
      <c r="JX18" s="362"/>
      <c r="JY18" s="362"/>
      <c r="JZ18" s="362"/>
      <c r="KA18" s="362"/>
      <c r="KB18" s="362"/>
      <c r="KC18" s="362"/>
      <c r="KD18" s="362"/>
      <c r="KE18" s="362"/>
      <c r="KF18" s="362"/>
      <c r="KG18" s="362"/>
      <c r="KH18" s="362"/>
      <c r="KI18" s="362"/>
      <c r="KJ18" s="362"/>
      <c r="KK18" s="362"/>
      <c r="KL18" s="362"/>
      <c r="KM18" s="362"/>
      <c r="KN18" s="362"/>
      <c r="KO18" s="362"/>
      <c r="KP18" s="362"/>
      <c r="KQ18" s="362"/>
      <c r="KR18" s="362"/>
      <c r="KS18" s="362"/>
      <c r="KT18" s="362"/>
      <c r="KU18" s="362"/>
      <c r="KV18" s="362"/>
      <c r="KW18" s="362"/>
      <c r="KX18" s="362"/>
      <c r="KY18" s="362"/>
      <c r="KZ18" s="362"/>
      <c r="LA18" s="362"/>
      <c r="LB18" s="362"/>
      <c r="LC18" s="362"/>
      <c r="LD18" s="362"/>
      <c r="LE18" s="362"/>
      <c r="LF18" s="362"/>
      <c r="LG18" s="362"/>
      <c r="LH18" s="362"/>
      <c r="LI18" s="362"/>
      <c r="LJ18" s="362"/>
      <c r="LK18" s="362"/>
      <c r="LL18" s="362"/>
      <c r="LM18" s="362"/>
      <c r="LN18" s="362"/>
      <c r="LO18" s="362"/>
      <c r="LP18" s="362"/>
      <c r="LQ18" s="362"/>
      <c r="LR18" s="362"/>
      <c r="LS18" s="362"/>
      <c r="LT18" s="362"/>
      <c r="LU18" s="362"/>
      <c r="LV18" s="362"/>
      <c r="LW18" s="362"/>
      <c r="LX18" s="362"/>
      <c r="LY18" s="362"/>
      <c r="LZ18" s="362"/>
      <c r="MA18" s="362"/>
      <c r="MB18" s="362"/>
      <c r="MC18" s="362"/>
      <c r="MD18" s="362"/>
      <c r="ME18" s="362"/>
      <c r="MF18" s="362"/>
      <c r="MG18" s="362"/>
      <c r="MH18" s="362"/>
      <c r="MI18" s="362"/>
      <c r="MJ18" s="362"/>
      <c r="MK18" s="362"/>
      <c r="ML18" s="362"/>
      <c r="MM18" s="362"/>
      <c r="MN18" s="362"/>
      <c r="MO18" s="362"/>
      <c r="MP18" s="362"/>
      <c r="MQ18" s="362"/>
      <c r="MR18" s="362"/>
      <c r="MS18" s="362"/>
      <c r="MT18" s="362"/>
      <c r="MU18" s="362"/>
      <c r="MV18" s="362"/>
      <c r="MW18" s="362"/>
      <c r="MX18" s="362"/>
      <c r="MY18" s="362"/>
      <c r="MZ18" s="362"/>
      <c r="NA18" s="362"/>
      <c r="NB18" s="362"/>
      <c r="NC18" s="362"/>
      <c r="ND18" s="362"/>
      <c r="NE18" s="362"/>
      <c r="NF18" s="362"/>
      <c r="NG18" s="362"/>
      <c r="NH18" s="362"/>
      <c r="NI18" s="362"/>
      <c r="NJ18" s="362"/>
      <c r="NK18" s="362"/>
      <c r="NL18" s="362"/>
      <c r="NM18" s="362"/>
      <c r="NN18" s="362"/>
      <c r="NO18" s="362"/>
      <c r="NP18" s="362"/>
      <c r="NQ18" s="362"/>
      <c r="NR18" s="362"/>
      <c r="NS18" s="362"/>
      <c r="NT18" s="362"/>
      <c r="NU18" s="362"/>
      <c r="NV18" s="362"/>
      <c r="NW18" s="362"/>
      <c r="NX18" s="362"/>
      <c r="NY18" s="362"/>
      <c r="NZ18" s="362"/>
      <c r="OA18" s="362"/>
      <c r="OB18" s="362"/>
      <c r="OC18" s="362"/>
      <c r="OD18" s="362"/>
      <c r="OE18" s="362"/>
      <c r="OF18" s="362"/>
      <c r="OG18" s="362"/>
      <c r="OH18" s="362"/>
      <c r="OI18" s="362"/>
      <c r="OJ18" s="362"/>
      <c r="OK18" s="362"/>
      <c r="OL18" s="362"/>
      <c r="OM18" s="362"/>
      <c r="ON18" s="362"/>
      <c r="OO18" s="362"/>
      <c r="OP18" s="362"/>
      <c r="OQ18" s="362"/>
      <c r="OR18" s="362"/>
      <c r="OS18" s="362"/>
      <c r="OT18" s="362"/>
      <c r="OU18" s="362"/>
      <c r="OV18" s="362"/>
      <c r="OW18" s="362"/>
      <c r="OX18" s="362"/>
      <c r="OY18" s="362"/>
      <c r="OZ18" s="362"/>
      <c r="PA18" s="362"/>
      <c r="PB18" s="362"/>
      <c r="PC18" s="362"/>
      <c r="PD18" s="362"/>
      <c r="PE18" s="362"/>
      <c r="PF18" s="362"/>
      <c r="PG18" s="362"/>
      <c r="PH18" s="362"/>
      <c r="PI18" s="362"/>
      <c r="PJ18" s="362"/>
      <c r="PK18" s="362"/>
      <c r="PL18" s="362"/>
      <c r="PM18" s="362"/>
      <c r="PN18" s="362"/>
      <c r="PO18" s="362"/>
      <c r="PP18" s="362"/>
      <c r="PQ18" s="362"/>
      <c r="PR18" s="362"/>
      <c r="PS18" s="362"/>
      <c r="PT18" s="362"/>
      <c r="PU18" s="362"/>
      <c r="PV18" s="362"/>
      <c r="PW18" s="362"/>
      <c r="PX18" s="362"/>
      <c r="PY18" s="362"/>
      <c r="PZ18" s="362"/>
      <c r="QA18" s="362"/>
      <c r="QB18" s="362"/>
      <c r="QC18" s="362"/>
      <c r="QD18" s="362"/>
      <c r="QE18" s="362"/>
      <c r="QF18" s="362"/>
      <c r="QG18" s="362"/>
      <c r="QH18" s="362"/>
      <c r="QI18" s="362"/>
      <c r="QJ18" s="362"/>
      <c r="QK18" s="362"/>
      <c r="QL18" s="362"/>
      <c r="QM18" s="362"/>
      <c r="QN18" s="362"/>
      <c r="QO18" s="362"/>
      <c r="QP18" s="362"/>
      <c r="QQ18" s="362"/>
      <c r="QR18" s="362"/>
      <c r="QS18" s="362"/>
      <c r="QT18" s="362"/>
      <c r="QU18" s="362"/>
    </row>
    <row r="19" spans="1:16384" x14ac:dyDescent="0.35">
      <c r="A19" s="637"/>
      <c r="B19" s="637"/>
      <c r="C19" s="638"/>
      <c r="D19" s="639"/>
      <c r="E19" s="635"/>
      <c r="F19" s="678">
        <v>43948.820370370369</v>
      </c>
      <c r="G19" s="679">
        <v>43948.820370370369</v>
      </c>
      <c r="H19" s="635" t="s">
        <v>403</v>
      </c>
      <c r="I19" s="640"/>
      <c r="J19" s="641"/>
      <c r="K19" s="642"/>
      <c r="L19" s="642"/>
      <c r="M19" s="642"/>
      <c r="N19" s="642"/>
      <c r="O19" s="655">
        <v>0.14207091927528384</v>
      </c>
      <c r="P19" s="656">
        <v>1.3</v>
      </c>
      <c r="Q19" s="656">
        <v>1.3900000003337669</v>
      </c>
      <c r="R19" s="654">
        <v>2729.49607736705</v>
      </c>
      <c r="S19" s="654" t="s">
        <v>83</v>
      </c>
      <c r="T19" s="651"/>
      <c r="U19" s="651"/>
      <c r="GX19"/>
      <c r="GY19"/>
      <c r="GZ19"/>
      <c r="HA19"/>
      <c r="HB19"/>
      <c r="HC19"/>
      <c r="HD19"/>
      <c r="HE19"/>
      <c r="HF19"/>
      <c r="HG19"/>
      <c r="HH19"/>
      <c r="HI19"/>
      <c r="HJ19"/>
      <c r="HK19"/>
      <c r="HL19"/>
      <c r="HM19"/>
      <c r="HN19"/>
      <c r="HO19"/>
      <c r="HP19"/>
      <c r="HQ19"/>
      <c r="HR19"/>
      <c r="HS19"/>
      <c r="HT19"/>
      <c r="HU19"/>
      <c r="HV19"/>
      <c r="HW19"/>
      <c r="HX19"/>
      <c r="HY19"/>
      <c r="HZ19"/>
      <c r="IA19"/>
      <c r="IB19"/>
      <c r="IC19"/>
      <c r="ID19"/>
      <c r="IE19"/>
      <c r="IF19"/>
      <c r="IG19"/>
      <c r="IH19"/>
      <c r="II19"/>
      <c r="IJ19"/>
      <c r="IK19"/>
      <c r="IL19"/>
      <c r="IM19"/>
      <c r="IN19"/>
      <c r="IO19"/>
      <c r="IP19"/>
      <c r="IQ19"/>
      <c r="IR19"/>
      <c r="IS19"/>
      <c r="IT19"/>
      <c r="IU19"/>
      <c r="IV19"/>
      <c r="IW19"/>
      <c r="IX19"/>
      <c r="IY19"/>
      <c r="IZ19"/>
      <c r="JA19"/>
      <c r="JB19"/>
      <c r="JC19"/>
      <c r="JD19"/>
      <c r="JE19"/>
      <c r="JF19"/>
      <c r="JG19"/>
      <c r="JH19"/>
      <c r="JI19"/>
      <c r="JJ19"/>
      <c r="JK19"/>
      <c r="JL19"/>
      <c r="JM19"/>
      <c r="JN19"/>
      <c r="JO19"/>
      <c r="JP19"/>
      <c r="JQ19"/>
      <c r="JR19"/>
      <c r="JS19"/>
      <c r="JT19"/>
      <c r="JU19"/>
      <c r="JV19"/>
      <c r="JW19"/>
      <c r="JX19"/>
      <c r="JY19"/>
      <c r="JZ19"/>
      <c r="KA19"/>
      <c r="KB19"/>
      <c r="KC19"/>
      <c r="KD19"/>
      <c r="KE19"/>
      <c r="KF19"/>
      <c r="KG19"/>
      <c r="KH19"/>
      <c r="KI19"/>
      <c r="KJ19"/>
      <c r="KK19"/>
      <c r="KL19"/>
      <c r="KM19"/>
      <c r="KN19"/>
      <c r="KO19"/>
      <c r="KP19"/>
      <c r="KQ19"/>
      <c r="KR19"/>
      <c r="KS19"/>
      <c r="KT19"/>
      <c r="KU19"/>
      <c r="KV19"/>
      <c r="KW19"/>
      <c r="KX19"/>
      <c r="KY19"/>
      <c r="KZ19"/>
      <c r="LA19"/>
      <c r="LB19"/>
      <c r="LC19"/>
      <c r="LD19"/>
      <c r="LE19"/>
      <c r="LF19"/>
      <c r="LG19"/>
      <c r="LH19"/>
      <c r="LI19"/>
      <c r="LJ19"/>
      <c r="LK19"/>
      <c r="LL19"/>
      <c r="LM19"/>
      <c r="LN19"/>
      <c r="LO19"/>
      <c r="LP19"/>
      <c r="LQ19"/>
      <c r="LR19"/>
      <c r="LS19"/>
      <c r="LT19"/>
      <c r="LU19"/>
      <c r="LV19"/>
      <c r="LW19"/>
      <c r="LX19"/>
      <c r="LY19"/>
      <c r="LZ19"/>
      <c r="MA19"/>
      <c r="MB19"/>
      <c r="MC19"/>
      <c r="MD19"/>
      <c r="ME19"/>
      <c r="MF19"/>
      <c r="MG19"/>
      <c r="MH19"/>
      <c r="MI19"/>
      <c r="MJ19"/>
      <c r="MK19"/>
      <c r="ML19"/>
      <c r="MM19"/>
      <c r="MN19"/>
      <c r="MO19"/>
      <c r="MP19"/>
      <c r="MQ19"/>
      <c r="MR19"/>
      <c r="MS19"/>
      <c r="MT19"/>
      <c r="MU19"/>
      <c r="MV19"/>
      <c r="MW19"/>
      <c r="MX19"/>
      <c r="MY19"/>
      <c r="MZ19"/>
      <c r="NA19"/>
      <c r="NB19"/>
      <c r="NC19"/>
      <c r="ND19"/>
      <c r="NE19"/>
      <c r="NF19"/>
      <c r="NG19"/>
      <c r="NH19"/>
      <c r="NI19"/>
      <c r="NJ19"/>
      <c r="NK19"/>
      <c r="NL19"/>
      <c r="NM19"/>
      <c r="NN19"/>
      <c r="NO19"/>
      <c r="NP19"/>
      <c r="NQ19"/>
      <c r="NR19"/>
      <c r="NS19"/>
      <c r="NT19"/>
      <c r="NU19"/>
      <c r="NV19"/>
      <c r="NW19"/>
      <c r="NX19"/>
      <c r="NY19"/>
      <c r="NZ19"/>
      <c r="OA19"/>
      <c r="OB19"/>
      <c r="OC19"/>
      <c r="OD19"/>
      <c r="OE19"/>
      <c r="OF19"/>
      <c r="OG19"/>
      <c r="OH19"/>
      <c r="OI19"/>
      <c r="OJ19"/>
      <c r="OK19"/>
      <c r="OL19"/>
      <c r="OM19"/>
      <c r="ON19"/>
      <c r="OO19"/>
      <c r="OP19"/>
      <c r="OQ19"/>
      <c r="OR19"/>
      <c r="OS19"/>
      <c r="OT19"/>
      <c r="OU19"/>
      <c r="OV19"/>
      <c r="OW19"/>
      <c r="OX19"/>
      <c r="OY19"/>
      <c r="OZ19"/>
      <c r="PA19"/>
      <c r="PB19"/>
      <c r="PC19"/>
      <c r="PD19"/>
      <c r="PE19"/>
      <c r="PF19"/>
      <c r="PG19"/>
      <c r="PH19"/>
      <c r="PI19"/>
      <c r="PJ19"/>
      <c r="PK19"/>
      <c r="PL19"/>
      <c r="PM19"/>
      <c r="PN19"/>
      <c r="PO19"/>
      <c r="PP19"/>
      <c r="PQ19"/>
      <c r="PR19"/>
      <c r="PS19"/>
      <c r="PT19"/>
      <c r="PU19"/>
      <c r="PV19"/>
      <c r="PW19"/>
      <c r="PX19"/>
      <c r="PY19"/>
      <c r="PZ19"/>
      <c r="QA19"/>
      <c r="QB19"/>
      <c r="QC19"/>
      <c r="QD19"/>
      <c r="QE19"/>
      <c r="QF19"/>
      <c r="QG19"/>
      <c r="QH19"/>
      <c r="QI19"/>
      <c r="QJ19"/>
      <c r="QK19"/>
      <c r="QL19"/>
      <c r="QM19"/>
      <c r="QN19"/>
      <c r="QO19"/>
      <c r="QP19"/>
      <c r="QQ19"/>
      <c r="QR19"/>
      <c r="QS19"/>
      <c r="QT19"/>
      <c r="QU19"/>
      <c r="QV19"/>
      <c r="QW19"/>
      <c r="QX19"/>
      <c r="QY19"/>
      <c r="QZ19"/>
      <c r="RA19"/>
      <c r="RB19"/>
      <c r="RC19"/>
      <c r="RD19"/>
      <c r="RE19"/>
      <c r="RF19"/>
      <c r="RG19"/>
      <c r="RH19"/>
      <c r="RI19"/>
      <c r="RJ19"/>
      <c r="RK19"/>
      <c r="RL19"/>
      <c r="RM19"/>
      <c r="RN19"/>
      <c r="RO19"/>
      <c r="RP19"/>
      <c r="RQ19"/>
      <c r="RR19"/>
      <c r="RS19"/>
      <c r="RT19"/>
      <c r="RU19"/>
      <c r="RV19"/>
      <c r="RW19"/>
      <c r="RX19"/>
      <c r="RY19"/>
      <c r="RZ19"/>
      <c r="SA19"/>
      <c r="SB19"/>
      <c r="SC19"/>
      <c r="SD19"/>
      <c r="SE19"/>
      <c r="SF19"/>
      <c r="SG19"/>
      <c r="SH19"/>
      <c r="SI19"/>
      <c r="SJ19"/>
      <c r="SK19"/>
      <c r="SL19"/>
      <c r="SM19"/>
      <c r="SN19"/>
      <c r="SO19"/>
      <c r="SP19"/>
      <c r="SQ19"/>
      <c r="SR19"/>
      <c r="SS19"/>
      <c r="ST19"/>
      <c r="SU19"/>
      <c r="SV19"/>
      <c r="SW19"/>
      <c r="SX19"/>
      <c r="SY19"/>
      <c r="SZ19"/>
      <c r="TA19"/>
      <c r="TB19"/>
      <c r="TC19"/>
      <c r="TD19"/>
      <c r="TE19"/>
      <c r="TF19"/>
      <c r="TG19"/>
      <c r="TH19"/>
      <c r="TI19"/>
      <c r="TJ19"/>
      <c r="TK19"/>
      <c r="TL19"/>
      <c r="TM19"/>
      <c r="TN19"/>
      <c r="TO19"/>
      <c r="TP19"/>
      <c r="TQ19"/>
      <c r="TR19"/>
      <c r="TS19"/>
      <c r="TT19"/>
      <c r="TU19"/>
      <c r="TV19"/>
      <c r="TW19"/>
      <c r="TX19"/>
      <c r="TY19"/>
      <c r="TZ19"/>
      <c r="UA19"/>
      <c r="UB19"/>
      <c r="UC19"/>
      <c r="UD19"/>
      <c r="UE19"/>
      <c r="UF19"/>
      <c r="UG19"/>
      <c r="UH19"/>
      <c r="UI19"/>
      <c r="UJ19"/>
      <c r="UK19"/>
      <c r="UL19"/>
      <c r="UM19"/>
      <c r="UN19"/>
      <c r="UO19"/>
      <c r="UP19"/>
      <c r="UQ19"/>
      <c r="UR19"/>
      <c r="US19"/>
      <c r="UT19"/>
      <c r="UU19"/>
      <c r="UV19"/>
      <c r="UW19"/>
      <c r="UX19"/>
      <c r="UY19"/>
      <c r="UZ19"/>
      <c r="VA19"/>
      <c r="VB19"/>
      <c r="VC19"/>
      <c r="VD19"/>
      <c r="VE19"/>
      <c r="VF19"/>
      <c r="VG19"/>
      <c r="VH19"/>
      <c r="VI19"/>
      <c r="VJ19"/>
      <c r="VK19"/>
      <c r="VL19"/>
      <c r="VM19"/>
      <c r="VN19"/>
      <c r="VO19"/>
      <c r="VP19"/>
      <c r="VQ19"/>
      <c r="VR19"/>
      <c r="VS19"/>
      <c r="VT19"/>
      <c r="VU19"/>
      <c r="VV19"/>
      <c r="VW19"/>
      <c r="VX19"/>
      <c r="VY19"/>
      <c r="VZ19"/>
      <c r="WA19"/>
      <c r="WB19"/>
      <c r="WC19"/>
      <c r="WD19"/>
      <c r="WE19"/>
      <c r="WF19"/>
      <c r="WG19"/>
      <c r="WH19"/>
      <c r="WI19"/>
      <c r="WJ19"/>
      <c r="WK19"/>
      <c r="WL19"/>
      <c r="WM19"/>
      <c r="WN19"/>
      <c r="WO19"/>
      <c r="WP19"/>
      <c r="WQ19"/>
      <c r="WR19"/>
      <c r="WS19"/>
      <c r="WT19"/>
      <c r="WU19"/>
      <c r="WV19"/>
      <c r="WW19"/>
      <c r="WX19"/>
      <c r="WY19"/>
      <c r="WZ19"/>
      <c r="XA19"/>
      <c r="XB19"/>
      <c r="XC19"/>
      <c r="XD19"/>
      <c r="XE19"/>
      <c r="XF19"/>
      <c r="XG19"/>
      <c r="XH19"/>
      <c r="XI19"/>
      <c r="XJ19"/>
      <c r="XK19"/>
      <c r="XL19"/>
      <c r="XM19"/>
      <c r="XN19"/>
      <c r="XO19"/>
      <c r="XP19"/>
      <c r="XQ19"/>
      <c r="XR19"/>
      <c r="XS19"/>
      <c r="XT19"/>
      <c r="XU19"/>
      <c r="XV19"/>
      <c r="XW19"/>
      <c r="XX19"/>
      <c r="XY19"/>
      <c r="XZ19"/>
      <c r="YA19"/>
      <c r="YB19"/>
      <c r="YC19"/>
      <c r="YD19"/>
      <c r="YE19"/>
      <c r="YF19"/>
      <c r="YG19"/>
      <c r="YH19"/>
      <c r="YI19"/>
      <c r="YJ19"/>
      <c r="YK19"/>
      <c r="YL19"/>
      <c r="YM19"/>
      <c r="YN19"/>
      <c r="YO19"/>
      <c r="YP19"/>
      <c r="YQ19"/>
      <c r="YR19"/>
      <c r="YS19"/>
      <c r="YT19"/>
      <c r="YU19"/>
      <c r="YV19"/>
      <c r="YW19"/>
      <c r="YX19"/>
      <c r="YY19"/>
      <c r="YZ19"/>
      <c r="ZA19"/>
      <c r="ZB19"/>
      <c r="ZC19"/>
      <c r="ZD19"/>
      <c r="ZE19"/>
      <c r="ZF19"/>
      <c r="ZG19"/>
      <c r="ZH19"/>
      <c r="ZI19"/>
      <c r="ZJ19"/>
      <c r="ZK19"/>
      <c r="ZL19"/>
      <c r="ZM19"/>
      <c r="ZN19"/>
      <c r="ZO19"/>
      <c r="ZP19"/>
      <c r="ZQ19"/>
      <c r="ZR19"/>
      <c r="ZS19"/>
      <c r="ZT19"/>
      <c r="ZU19"/>
      <c r="ZV19"/>
      <c r="ZW19"/>
      <c r="ZX19"/>
      <c r="ZY19"/>
      <c r="ZZ19"/>
      <c r="AAA19"/>
      <c r="AAB19"/>
      <c r="AAC19"/>
      <c r="AAD19"/>
      <c r="AAE19"/>
      <c r="AAF19"/>
      <c r="AAG19"/>
      <c r="AAH19"/>
      <c r="AAI19"/>
      <c r="AAJ19"/>
      <c r="AAK19"/>
      <c r="AAL19"/>
      <c r="AAM19"/>
      <c r="AAN19"/>
      <c r="AAO19"/>
      <c r="AAP19"/>
      <c r="AAQ19"/>
      <c r="AAR19"/>
      <c r="AAS19"/>
      <c r="AAT19"/>
      <c r="AAU19"/>
      <c r="AAV19"/>
      <c r="AAW19"/>
      <c r="AAX19"/>
      <c r="AAY19"/>
      <c r="AAZ19"/>
      <c r="ABA19"/>
      <c r="ABB19"/>
      <c r="ABC19"/>
      <c r="ABD19"/>
      <c r="ABE19"/>
      <c r="ABF19"/>
      <c r="ABG19"/>
      <c r="ABH19"/>
      <c r="ABI19"/>
      <c r="ABJ19"/>
      <c r="ABK19"/>
      <c r="ABL19"/>
      <c r="ABM19"/>
      <c r="ABN19"/>
      <c r="ABO19"/>
      <c r="ABP19"/>
      <c r="ABQ19"/>
      <c r="ABR19"/>
      <c r="ABS19"/>
      <c r="ABT19"/>
      <c r="ABU19"/>
      <c r="ABV19"/>
      <c r="ABW19"/>
      <c r="ABX19"/>
      <c r="ABY19"/>
      <c r="ABZ19"/>
      <c r="ACA19"/>
      <c r="ACB19"/>
      <c r="ACC19"/>
      <c r="ACD19"/>
      <c r="ACE19"/>
      <c r="ACF19"/>
      <c r="ACG19"/>
      <c r="ACH19"/>
      <c r="ACI19"/>
      <c r="ACJ19"/>
      <c r="ACK19"/>
      <c r="ACL19"/>
      <c r="ACM19"/>
      <c r="ACN19"/>
      <c r="ACO19"/>
      <c r="ACP19"/>
      <c r="ACQ19"/>
      <c r="ACR19"/>
      <c r="ACS19"/>
      <c r="ACT19"/>
      <c r="ACU19"/>
      <c r="ACV19"/>
      <c r="ACW19"/>
      <c r="ACX19"/>
      <c r="ACY19"/>
      <c r="ACZ19"/>
      <c r="ADA19"/>
      <c r="ADB19"/>
      <c r="ADC19"/>
      <c r="ADD19"/>
      <c r="ADE19"/>
      <c r="ADF19"/>
      <c r="ADG19"/>
      <c r="ADH19"/>
      <c r="ADI19"/>
      <c r="ADJ19"/>
      <c r="ADK19"/>
      <c r="ADL19"/>
      <c r="ADM19"/>
      <c r="ADN19"/>
      <c r="ADO19"/>
      <c r="ADP19"/>
      <c r="ADQ19"/>
      <c r="ADR19"/>
      <c r="ADS19"/>
      <c r="ADT19"/>
      <c r="ADU19"/>
      <c r="ADV19"/>
      <c r="ADW19"/>
      <c r="ADX19"/>
      <c r="ADY19"/>
      <c r="ADZ19"/>
      <c r="AEA19"/>
      <c r="AEB19"/>
      <c r="AEC19"/>
      <c r="AED19"/>
      <c r="AEE19"/>
      <c r="AEF19"/>
      <c r="AEG19"/>
      <c r="AEH19"/>
      <c r="AEI19"/>
      <c r="AEJ19"/>
      <c r="AEK19"/>
      <c r="AEL19"/>
      <c r="AEM19"/>
      <c r="AEN19"/>
      <c r="AEO19"/>
      <c r="AEP19"/>
      <c r="AEQ19"/>
      <c r="AER19"/>
      <c r="AES19"/>
      <c r="AET19"/>
      <c r="AEU19"/>
      <c r="AEV19"/>
      <c r="AEW19"/>
      <c r="AEX19"/>
      <c r="AEY19"/>
      <c r="AEZ19"/>
      <c r="AFA19"/>
      <c r="AFB19"/>
      <c r="AFC19"/>
      <c r="AFD19"/>
      <c r="AFE19"/>
      <c r="AFF19"/>
      <c r="AFG19"/>
      <c r="AFH19"/>
      <c r="AFI19"/>
      <c r="AFJ19"/>
      <c r="AFK19"/>
      <c r="AFL19"/>
      <c r="AFM19"/>
      <c r="AFN19"/>
      <c r="AFO19"/>
      <c r="AFP19"/>
      <c r="AFQ19"/>
      <c r="AFR19"/>
      <c r="AFS19"/>
      <c r="AFT19"/>
      <c r="AFU19"/>
      <c r="AFV19"/>
      <c r="AFW19"/>
      <c r="AFX19"/>
      <c r="AFY19"/>
      <c r="AFZ19"/>
      <c r="AGA19"/>
      <c r="AGB19"/>
      <c r="AGC19"/>
      <c r="AGD19"/>
      <c r="AGE19"/>
      <c r="AGF19"/>
      <c r="AGG19"/>
      <c r="AGH19"/>
      <c r="AGI19"/>
      <c r="AGJ19"/>
      <c r="AGK19"/>
      <c r="AGL19"/>
      <c r="AGM19"/>
      <c r="AGN19"/>
      <c r="AGO19"/>
      <c r="AGP19"/>
      <c r="AGQ19"/>
      <c r="AGR19"/>
      <c r="AGS19"/>
      <c r="AGT19"/>
      <c r="AGU19"/>
      <c r="AGV19"/>
      <c r="AGW19"/>
      <c r="AGX19"/>
      <c r="AGY19"/>
      <c r="AGZ19"/>
      <c r="AHA19"/>
      <c r="AHB19"/>
      <c r="AHC19"/>
      <c r="AHD19"/>
      <c r="AHE19"/>
      <c r="AHF19"/>
      <c r="AHG19"/>
      <c r="AHH19"/>
      <c r="AHI19"/>
      <c r="AHJ19"/>
      <c r="AHK19"/>
      <c r="AHL19"/>
      <c r="AHM19"/>
      <c r="AHN19"/>
      <c r="AHO19"/>
      <c r="AHP19"/>
      <c r="AHQ19"/>
      <c r="AHR19"/>
      <c r="AHS19"/>
      <c r="AHT19"/>
      <c r="AHU19"/>
      <c r="AHV19"/>
      <c r="AHW19"/>
      <c r="AHX19"/>
      <c r="AHY19"/>
      <c r="AHZ19"/>
      <c r="AIA19"/>
      <c r="AIB19"/>
      <c r="AIC19"/>
      <c r="AID19"/>
      <c r="AIE19"/>
      <c r="AIF19"/>
      <c r="AIG19"/>
      <c r="AIH19"/>
      <c r="AII19"/>
      <c r="AIJ19"/>
      <c r="AIK19"/>
      <c r="AIL19"/>
      <c r="AIM19"/>
      <c r="AIN19"/>
      <c r="AIO19"/>
      <c r="AIP19"/>
      <c r="AIQ19"/>
      <c r="AIR19"/>
      <c r="AIS19"/>
      <c r="AIT19"/>
      <c r="AIU19"/>
      <c r="AIV19"/>
      <c r="AIW19"/>
      <c r="AIX19"/>
      <c r="AIY19"/>
      <c r="AIZ19"/>
      <c r="AJA19"/>
      <c r="AJB19"/>
      <c r="AJC19"/>
      <c r="AJD19"/>
      <c r="AJE19"/>
      <c r="AJF19"/>
      <c r="AJG19"/>
      <c r="AJH19"/>
      <c r="AJI19"/>
      <c r="AJJ19"/>
      <c r="AJK19"/>
      <c r="AJL19"/>
      <c r="AJM19"/>
      <c r="AJN19"/>
      <c r="AJO19"/>
      <c r="AJP19"/>
      <c r="AJQ19"/>
      <c r="AJR19"/>
      <c r="AJS19"/>
      <c r="AJT19"/>
      <c r="AJU19"/>
      <c r="AJV19"/>
      <c r="AJW19"/>
      <c r="AJX19"/>
      <c r="AJY19"/>
      <c r="AJZ19"/>
      <c r="AKA19"/>
      <c r="AKB19"/>
      <c r="AKC19"/>
      <c r="AKD19"/>
      <c r="AKE19"/>
      <c r="AKF19"/>
      <c r="AKG19"/>
      <c r="AKH19"/>
      <c r="AKI19"/>
      <c r="AKJ19"/>
      <c r="AKK19"/>
      <c r="AKL19"/>
      <c r="AKM19"/>
      <c r="AKN19"/>
      <c r="AKO19"/>
      <c r="AKP19"/>
      <c r="AKQ19"/>
      <c r="AKR19"/>
      <c r="AKS19"/>
      <c r="AKT19"/>
      <c r="AKU19"/>
      <c r="AKV19"/>
      <c r="AKW19"/>
      <c r="AKX19"/>
      <c r="AKY19"/>
      <c r="AKZ19"/>
      <c r="ALA19"/>
      <c r="ALB19"/>
      <c r="ALC19"/>
      <c r="ALD19"/>
      <c r="ALE19"/>
      <c r="ALF19"/>
      <c r="ALG19"/>
      <c r="ALH19"/>
      <c r="ALI19"/>
      <c r="ALJ19"/>
      <c r="ALK19"/>
      <c r="ALL19"/>
      <c r="ALM19"/>
      <c r="ALN19"/>
      <c r="ALO19"/>
      <c r="ALP19"/>
      <c r="ALQ19"/>
      <c r="ALR19"/>
      <c r="ALS19"/>
      <c r="ALT19"/>
      <c r="ALU19"/>
      <c r="ALV19"/>
      <c r="ALW19"/>
      <c r="ALX19"/>
      <c r="ALY19"/>
      <c r="ALZ19"/>
      <c r="AMA19"/>
      <c r="AMB19"/>
      <c r="AMC19"/>
      <c r="AMD19"/>
      <c r="AME19"/>
      <c r="AMF19"/>
      <c r="AMG19"/>
      <c r="AMH19"/>
      <c r="AMI19"/>
      <c r="AMJ19"/>
      <c r="AMK19"/>
      <c r="AML19"/>
      <c r="AMM19"/>
      <c r="AMN19"/>
      <c r="AMO19"/>
      <c r="AMP19"/>
      <c r="AMQ19"/>
      <c r="AMR19"/>
      <c r="AMS19"/>
      <c r="AMT19"/>
      <c r="AMU19"/>
      <c r="AMV19"/>
      <c r="AMW19"/>
      <c r="AMX19"/>
      <c r="AMY19"/>
      <c r="AMZ19"/>
      <c r="ANA19"/>
      <c r="ANB19"/>
      <c r="ANC19"/>
      <c r="AND19"/>
      <c r="ANE19"/>
      <c r="ANF19"/>
      <c r="ANG19"/>
      <c r="ANH19"/>
      <c r="ANI19"/>
      <c r="ANJ19"/>
      <c r="ANK19"/>
      <c r="ANL19"/>
      <c r="ANM19"/>
      <c r="ANN19"/>
      <c r="ANO19"/>
      <c r="ANP19"/>
      <c r="ANQ19"/>
      <c r="ANR19"/>
      <c r="ANS19"/>
      <c r="ANT19"/>
      <c r="ANU19"/>
      <c r="ANV19"/>
      <c r="ANW19"/>
      <c r="ANX19"/>
      <c r="ANY19"/>
      <c r="ANZ19"/>
      <c r="AOA19"/>
      <c r="AOB19"/>
      <c r="AOC19"/>
      <c r="AOD19"/>
      <c r="AOE19"/>
      <c r="AOF19"/>
      <c r="AOG19"/>
      <c r="AOH19"/>
      <c r="AOI19"/>
      <c r="AOJ19"/>
      <c r="AOK19"/>
      <c r="AOL19"/>
      <c r="AOM19"/>
      <c r="AON19"/>
      <c r="AOO19"/>
      <c r="AOP19"/>
      <c r="AOQ19"/>
      <c r="AOR19"/>
      <c r="AOS19"/>
      <c r="AOT19"/>
      <c r="AOU19"/>
      <c r="AOV19"/>
      <c r="AOW19"/>
      <c r="AOX19"/>
      <c r="AOY19"/>
      <c r="AOZ19"/>
      <c r="APA19"/>
      <c r="APB19"/>
      <c r="APC19"/>
      <c r="APD19"/>
      <c r="APE19"/>
      <c r="APF19"/>
      <c r="APG19"/>
      <c r="APH19"/>
      <c r="API19"/>
      <c r="APJ19"/>
      <c r="APK19"/>
      <c r="APL19"/>
      <c r="APM19"/>
      <c r="APN19"/>
      <c r="APO19"/>
      <c r="APP19"/>
      <c r="APQ19"/>
      <c r="APR19"/>
      <c r="APS19"/>
      <c r="APT19"/>
      <c r="APU19"/>
      <c r="APV19"/>
      <c r="APW19"/>
      <c r="APX19"/>
      <c r="APY19"/>
      <c r="APZ19"/>
      <c r="AQA19"/>
      <c r="AQB19"/>
      <c r="AQC19"/>
      <c r="AQD19"/>
      <c r="AQE19"/>
      <c r="AQF19"/>
      <c r="AQG19"/>
      <c r="AQH19"/>
      <c r="AQI19"/>
      <c r="AQJ19"/>
      <c r="AQK19"/>
      <c r="AQL19"/>
      <c r="AQM19"/>
      <c r="AQN19"/>
      <c r="AQO19"/>
      <c r="AQP19"/>
      <c r="AQQ19"/>
      <c r="AQR19"/>
      <c r="AQS19"/>
      <c r="AQT19"/>
      <c r="AQU19"/>
      <c r="AQV19"/>
      <c r="AQW19"/>
      <c r="AQX19"/>
      <c r="AQY19"/>
      <c r="AQZ19"/>
      <c r="ARA19"/>
      <c r="ARB19"/>
      <c r="ARC19"/>
      <c r="ARD19"/>
      <c r="ARE19"/>
      <c r="ARF19"/>
      <c r="ARG19"/>
      <c r="ARH19"/>
      <c r="ARI19"/>
      <c r="ARJ19"/>
      <c r="ARK19"/>
      <c r="ARL19"/>
      <c r="ARM19"/>
      <c r="ARN19"/>
      <c r="ARO19"/>
      <c r="ARP19"/>
      <c r="ARQ19"/>
      <c r="ARR19"/>
      <c r="ARS19"/>
      <c r="ART19"/>
      <c r="ARU19"/>
      <c r="ARV19"/>
      <c r="ARW19"/>
      <c r="ARX19"/>
      <c r="ARY19"/>
      <c r="ARZ19"/>
      <c r="ASA19"/>
      <c r="ASB19"/>
      <c r="ASC19"/>
      <c r="ASD19"/>
      <c r="ASE19"/>
      <c r="ASF19"/>
      <c r="ASG19"/>
      <c r="ASH19"/>
      <c r="ASI19"/>
      <c r="ASJ19"/>
      <c r="ASK19"/>
      <c r="ASL19"/>
      <c r="ASM19"/>
      <c r="ASN19"/>
      <c r="ASO19"/>
      <c r="ASP19"/>
      <c r="ASQ19"/>
      <c r="ASR19"/>
      <c r="ASS19"/>
      <c r="AST19"/>
      <c r="ASU19"/>
      <c r="ASV19"/>
      <c r="ASW19"/>
      <c r="ASX19"/>
      <c r="ASY19"/>
      <c r="ASZ19"/>
      <c r="ATA19"/>
      <c r="ATB19"/>
      <c r="ATC19"/>
      <c r="ATD19"/>
      <c r="ATE19"/>
      <c r="ATF19"/>
      <c r="ATG19"/>
      <c r="ATH19"/>
      <c r="ATI19"/>
      <c r="ATJ19"/>
      <c r="ATK19"/>
      <c r="ATL19"/>
      <c r="ATM19"/>
      <c r="ATN19"/>
      <c r="ATO19"/>
      <c r="ATP19"/>
      <c r="ATQ19"/>
      <c r="ATR19"/>
      <c r="ATS19"/>
      <c r="ATT19"/>
      <c r="ATU19"/>
      <c r="ATV19"/>
      <c r="ATW19"/>
      <c r="ATX19"/>
      <c r="ATY19"/>
      <c r="ATZ19"/>
      <c r="AUA19"/>
      <c r="AUB19"/>
      <c r="AUC19"/>
      <c r="AUD19"/>
      <c r="AUE19"/>
      <c r="AUF19"/>
      <c r="AUG19"/>
      <c r="AUH19"/>
      <c r="AUI19"/>
      <c r="AUJ19"/>
      <c r="AUK19"/>
      <c r="AUL19"/>
      <c r="AUM19"/>
      <c r="AUN19"/>
      <c r="AUO19"/>
      <c r="AUP19"/>
      <c r="AUQ19"/>
      <c r="AUR19"/>
      <c r="AUS19"/>
      <c r="AUT19"/>
      <c r="AUU19"/>
      <c r="AUV19"/>
      <c r="AUW19"/>
      <c r="AUX19"/>
      <c r="AUY19"/>
      <c r="AUZ19"/>
      <c r="AVA19"/>
      <c r="AVB19"/>
      <c r="AVC19"/>
      <c r="AVD19"/>
      <c r="AVE19"/>
      <c r="AVF19"/>
      <c r="AVG19"/>
      <c r="AVH19"/>
      <c r="AVI19"/>
      <c r="AVJ19"/>
      <c r="AVK19"/>
      <c r="AVL19"/>
      <c r="AVM19"/>
      <c r="AVN19"/>
      <c r="AVO19"/>
      <c r="AVP19"/>
      <c r="AVQ19"/>
      <c r="AVR19"/>
      <c r="AVS19"/>
      <c r="AVT19"/>
      <c r="AVU19"/>
      <c r="AVV19"/>
      <c r="AVW19"/>
      <c r="AVX19"/>
      <c r="AVY19"/>
      <c r="AVZ19"/>
      <c r="AWA19"/>
      <c r="AWB19"/>
      <c r="AWC19"/>
      <c r="AWD19"/>
      <c r="AWE19"/>
      <c r="AWF19"/>
      <c r="AWG19"/>
      <c r="AWH19"/>
      <c r="AWI19"/>
      <c r="AWJ19"/>
      <c r="AWK19"/>
      <c r="AWL19"/>
      <c r="AWM19"/>
      <c r="AWN19"/>
      <c r="AWO19"/>
      <c r="AWP19"/>
      <c r="AWQ19"/>
      <c r="AWR19"/>
      <c r="AWS19"/>
      <c r="AWT19"/>
      <c r="AWU19"/>
      <c r="AWV19"/>
      <c r="AWW19"/>
      <c r="AWX19"/>
      <c r="AWY19"/>
      <c r="AWZ19"/>
      <c r="AXA19"/>
      <c r="AXB19"/>
      <c r="AXC19"/>
      <c r="AXD19"/>
      <c r="AXE19"/>
      <c r="AXF19"/>
      <c r="AXG19"/>
      <c r="AXH19"/>
      <c r="AXI19"/>
      <c r="AXJ19"/>
      <c r="AXK19"/>
      <c r="AXL19"/>
      <c r="AXM19"/>
      <c r="AXN19"/>
      <c r="AXO19"/>
      <c r="AXP19"/>
      <c r="AXQ19"/>
      <c r="AXR19"/>
      <c r="AXS19"/>
      <c r="AXT19"/>
      <c r="AXU19"/>
      <c r="AXV19"/>
      <c r="AXW19"/>
      <c r="AXX19"/>
      <c r="AXY19"/>
      <c r="AXZ19"/>
      <c r="AYA19"/>
      <c r="AYB19"/>
      <c r="AYC19"/>
      <c r="AYD19"/>
      <c r="AYE19"/>
      <c r="AYF19"/>
      <c r="AYG19"/>
      <c r="AYH19"/>
      <c r="AYI19"/>
      <c r="AYJ19"/>
      <c r="AYK19"/>
      <c r="AYL19"/>
      <c r="AYM19"/>
      <c r="AYN19"/>
      <c r="AYO19"/>
      <c r="AYP19"/>
      <c r="AYQ19"/>
      <c r="AYR19"/>
      <c r="AYS19"/>
      <c r="AYT19"/>
      <c r="AYU19"/>
      <c r="AYV19"/>
      <c r="AYW19"/>
      <c r="AYX19"/>
      <c r="AYY19"/>
      <c r="AYZ19"/>
      <c r="AZA19"/>
      <c r="AZB19"/>
      <c r="AZC19"/>
      <c r="AZD19"/>
      <c r="AZE19"/>
      <c r="AZF19"/>
      <c r="AZG19"/>
      <c r="AZH19"/>
      <c r="AZI19"/>
      <c r="AZJ19"/>
      <c r="AZK19"/>
      <c r="AZL19"/>
      <c r="AZM19"/>
      <c r="AZN19"/>
      <c r="AZO19"/>
      <c r="AZP19"/>
      <c r="AZQ19"/>
      <c r="AZR19"/>
      <c r="AZS19"/>
      <c r="AZT19"/>
      <c r="AZU19"/>
      <c r="AZV19"/>
      <c r="AZW19"/>
      <c r="AZX19"/>
      <c r="AZY19"/>
      <c r="AZZ19"/>
      <c r="BAA19"/>
      <c r="BAB19"/>
      <c r="BAC19"/>
      <c r="BAD19"/>
      <c r="BAE19"/>
      <c r="BAF19"/>
      <c r="BAG19"/>
      <c r="BAH19"/>
      <c r="BAI19"/>
      <c r="BAJ19"/>
      <c r="BAK19"/>
      <c r="BAL19"/>
      <c r="BAM19"/>
      <c r="BAN19"/>
      <c r="BAO19"/>
      <c r="BAP19"/>
      <c r="BAQ19"/>
      <c r="BAR19"/>
      <c r="BAS19"/>
      <c r="BAT19"/>
      <c r="BAU19"/>
      <c r="BAV19"/>
      <c r="BAW19"/>
      <c r="BAX19"/>
      <c r="BAY19"/>
      <c r="BAZ19"/>
      <c r="BBA19"/>
      <c r="BBB19"/>
      <c r="BBC19"/>
      <c r="BBD19"/>
      <c r="BBE19"/>
      <c r="BBF19"/>
      <c r="BBG19"/>
      <c r="BBH19"/>
      <c r="BBI19"/>
      <c r="BBJ19"/>
      <c r="BBK19"/>
      <c r="BBL19"/>
      <c r="BBM19"/>
      <c r="BBN19"/>
      <c r="BBO19"/>
      <c r="BBP19"/>
      <c r="BBQ19"/>
      <c r="BBR19"/>
      <c r="BBS19"/>
      <c r="BBT19"/>
      <c r="BBU19"/>
      <c r="BBV19"/>
      <c r="BBW19"/>
      <c r="BBX19"/>
      <c r="BBY19"/>
      <c r="BBZ19"/>
      <c r="BCA19"/>
      <c r="BCB19"/>
      <c r="BCC19"/>
      <c r="BCD19"/>
      <c r="BCE19"/>
      <c r="BCF19"/>
      <c r="BCG19"/>
      <c r="BCH19"/>
      <c r="BCI19"/>
      <c r="BCJ19"/>
      <c r="BCK19"/>
      <c r="BCL19"/>
      <c r="BCM19"/>
      <c r="BCN19"/>
      <c r="BCO19"/>
      <c r="BCP19"/>
      <c r="BCQ19"/>
      <c r="BCR19"/>
      <c r="BCS19"/>
      <c r="BCT19"/>
      <c r="BCU19"/>
      <c r="BCV19"/>
      <c r="BCW19"/>
      <c r="BCX19"/>
      <c r="BCY19"/>
      <c r="BCZ19"/>
      <c r="BDA19"/>
      <c r="BDB19"/>
      <c r="BDC19"/>
      <c r="BDD19"/>
      <c r="BDE19"/>
      <c r="BDF19"/>
      <c r="BDG19"/>
      <c r="BDH19"/>
      <c r="BDI19"/>
      <c r="BDJ19"/>
      <c r="BDK19"/>
      <c r="BDL19"/>
      <c r="BDM19"/>
      <c r="BDN19"/>
      <c r="BDO19"/>
      <c r="BDP19"/>
      <c r="BDQ19"/>
      <c r="BDR19"/>
      <c r="BDS19"/>
      <c r="BDT19"/>
      <c r="BDU19"/>
      <c r="BDV19"/>
      <c r="BDW19"/>
      <c r="BDX19"/>
      <c r="BDY19"/>
      <c r="BDZ19"/>
      <c r="BEA19"/>
      <c r="BEB19"/>
      <c r="BEC19"/>
      <c r="BED19"/>
      <c r="BEE19"/>
      <c r="BEF19"/>
      <c r="BEG19"/>
      <c r="BEH19"/>
      <c r="BEI19"/>
      <c r="BEJ19"/>
      <c r="BEK19"/>
      <c r="BEL19"/>
      <c r="BEM19"/>
      <c r="BEN19"/>
      <c r="BEO19"/>
      <c r="BEP19"/>
      <c r="BEQ19"/>
      <c r="BER19"/>
      <c r="BES19"/>
      <c r="BET19"/>
      <c r="BEU19"/>
      <c r="BEV19"/>
      <c r="BEW19"/>
      <c r="BEX19"/>
      <c r="BEY19"/>
      <c r="BEZ19"/>
      <c r="BFA19"/>
      <c r="BFB19"/>
      <c r="BFC19"/>
      <c r="BFD19"/>
      <c r="BFE19"/>
      <c r="BFF19"/>
      <c r="BFG19"/>
      <c r="BFH19"/>
      <c r="BFI19"/>
      <c r="BFJ19"/>
      <c r="BFK19"/>
      <c r="BFL19"/>
      <c r="BFM19"/>
      <c r="BFN19"/>
      <c r="BFO19"/>
      <c r="BFP19"/>
      <c r="BFQ19"/>
      <c r="BFR19"/>
      <c r="BFS19"/>
      <c r="BFT19"/>
      <c r="BFU19"/>
      <c r="BFV19"/>
      <c r="BFW19"/>
      <c r="BFX19"/>
      <c r="BFY19"/>
      <c r="BFZ19"/>
      <c r="BGA19"/>
      <c r="BGB19"/>
      <c r="BGC19"/>
      <c r="BGD19"/>
      <c r="BGE19"/>
      <c r="BGF19"/>
      <c r="BGG19"/>
      <c r="BGH19"/>
      <c r="BGI19"/>
      <c r="BGJ19"/>
      <c r="BGK19"/>
      <c r="BGL19"/>
      <c r="BGM19"/>
      <c r="BGN19"/>
      <c r="BGO19"/>
      <c r="BGP19"/>
      <c r="BGQ19"/>
      <c r="BGR19"/>
      <c r="BGS19"/>
      <c r="BGT19"/>
      <c r="BGU19"/>
      <c r="BGV19"/>
      <c r="BGW19"/>
      <c r="BGX19"/>
      <c r="BGY19"/>
      <c r="BGZ19"/>
      <c r="BHA19"/>
      <c r="BHB19"/>
      <c r="BHC19"/>
      <c r="BHD19"/>
      <c r="BHE19"/>
      <c r="BHF19"/>
      <c r="BHG19"/>
      <c r="BHH19"/>
      <c r="BHI19"/>
      <c r="BHJ19"/>
      <c r="BHK19"/>
      <c r="BHL19"/>
      <c r="BHM19"/>
      <c r="BHN19"/>
      <c r="BHO19"/>
      <c r="BHP19"/>
      <c r="BHQ19"/>
      <c r="BHR19"/>
      <c r="BHS19"/>
      <c r="BHT19"/>
      <c r="BHU19"/>
      <c r="BHV19"/>
      <c r="BHW19"/>
      <c r="BHX19"/>
      <c r="BHY19"/>
      <c r="BHZ19"/>
      <c r="BIA19"/>
      <c r="BIB19"/>
      <c r="BIC19"/>
      <c r="BID19"/>
      <c r="BIE19"/>
      <c r="BIF19"/>
      <c r="BIG19"/>
      <c r="BIH19"/>
      <c r="BII19"/>
      <c r="BIJ19"/>
      <c r="BIK19"/>
      <c r="BIL19"/>
      <c r="BIM19"/>
      <c r="BIN19"/>
      <c r="BIO19"/>
      <c r="BIP19"/>
      <c r="BIQ19"/>
      <c r="BIR19"/>
      <c r="BIS19"/>
      <c r="BIT19"/>
      <c r="BIU19"/>
      <c r="BIV19"/>
      <c r="BIW19"/>
      <c r="BIX19"/>
      <c r="BIY19"/>
      <c r="BIZ19"/>
      <c r="BJA19"/>
      <c r="BJB19"/>
      <c r="BJC19"/>
      <c r="BJD19"/>
      <c r="BJE19"/>
      <c r="BJF19"/>
      <c r="BJG19"/>
      <c r="BJH19"/>
      <c r="BJI19"/>
      <c r="BJJ19"/>
      <c r="BJK19"/>
      <c r="BJL19"/>
      <c r="BJM19"/>
      <c r="BJN19"/>
      <c r="BJO19"/>
      <c r="BJP19"/>
      <c r="BJQ19"/>
      <c r="BJR19"/>
      <c r="BJS19"/>
      <c r="BJT19"/>
      <c r="BJU19"/>
      <c r="BJV19"/>
      <c r="BJW19"/>
      <c r="BJX19"/>
      <c r="BJY19"/>
      <c r="BJZ19"/>
      <c r="BKA19"/>
      <c r="BKB19"/>
      <c r="BKC19"/>
      <c r="BKD19"/>
      <c r="BKE19"/>
      <c r="BKF19"/>
      <c r="BKG19"/>
      <c r="BKH19"/>
      <c r="BKI19"/>
      <c r="BKJ19"/>
      <c r="BKK19"/>
      <c r="BKL19"/>
      <c r="BKM19"/>
      <c r="BKN19"/>
      <c r="BKO19"/>
      <c r="BKP19"/>
      <c r="BKQ19"/>
      <c r="BKR19"/>
      <c r="BKS19"/>
      <c r="BKT19"/>
      <c r="BKU19"/>
      <c r="BKV19"/>
      <c r="BKW19"/>
      <c r="BKX19"/>
      <c r="BKY19"/>
      <c r="BKZ19"/>
      <c r="BLA19"/>
      <c r="BLB19"/>
      <c r="BLC19"/>
      <c r="BLD19"/>
      <c r="BLE19"/>
      <c r="BLF19"/>
      <c r="BLG19"/>
      <c r="BLH19"/>
      <c r="BLI19"/>
      <c r="BLJ19"/>
      <c r="BLK19"/>
      <c r="BLL19"/>
      <c r="BLM19"/>
      <c r="BLN19"/>
      <c r="BLO19"/>
      <c r="BLP19"/>
      <c r="BLQ19"/>
      <c r="BLR19"/>
      <c r="BLS19"/>
      <c r="BLT19"/>
      <c r="BLU19"/>
      <c r="BLV19"/>
      <c r="BLW19"/>
      <c r="BLX19"/>
      <c r="BLY19"/>
      <c r="BLZ19"/>
      <c r="BMA19"/>
      <c r="BMB19"/>
      <c r="BMC19"/>
      <c r="BMD19"/>
      <c r="BME19"/>
      <c r="BMF19"/>
      <c r="BMG19"/>
      <c r="BMH19"/>
      <c r="BMI19"/>
      <c r="BMJ19"/>
      <c r="BMK19"/>
      <c r="BML19"/>
      <c r="BMM19"/>
      <c r="BMN19"/>
      <c r="BMO19"/>
      <c r="BMP19"/>
      <c r="BMQ19"/>
      <c r="BMR19"/>
      <c r="BMS19"/>
      <c r="BMT19"/>
      <c r="BMU19"/>
      <c r="BMV19"/>
      <c r="BMW19"/>
      <c r="BMX19"/>
      <c r="BMY19"/>
      <c r="BMZ19"/>
      <c r="BNA19"/>
      <c r="BNB19"/>
      <c r="BNC19"/>
      <c r="BND19"/>
      <c r="BNE19"/>
      <c r="BNF19"/>
      <c r="BNG19"/>
      <c r="BNH19"/>
      <c r="BNI19"/>
      <c r="BNJ19"/>
      <c r="BNK19"/>
      <c r="BNL19"/>
      <c r="BNM19"/>
      <c r="BNN19"/>
      <c r="BNO19"/>
      <c r="BNP19"/>
      <c r="BNQ19"/>
      <c r="BNR19"/>
      <c r="BNS19"/>
      <c r="BNT19"/>
      <c r="BNU19"/>
      <c r="BNV19"/>
      <c r="BNW19"/>
      <c r="BNX19"/>
      <c r="BNY19"/>
      <c r="BNZ19"/>
      <c r="BOA19"/>
      <c r="BOB19"/>
      <c r="BOC19"/>
      <c r="BOD19"/>
      <c r="BOE19"/>
      <c r="BOF19"/>
      <c r="BOG19"/>
      <c r="BOH19"/>
      <c r="BOI19"/>
      <c r="BOJ19"/>
      <c r="BOK19"/>
      <c r="BOL19"/>
      <c r="BOM19"/>
      <c r="BON19"/>
      <c r="BOO19"/>
      <c r="BOP19"/>
      <c r="BOQ19"/>
      <c r="BOR19"/>
      <c r="BOS19"/>
      <c r="BOT19"/>
      <c r="BOU19"/>
      <c r="BOV19"/>
      <c r="BOW19"/>
      <c r="BOX19"/>
      <c r="BOY19"/>
      <c r="BOZ19"/>
      <c r="BPA19"/>
      <c r="BPB19"/>
      <c r="BPC19"/>
      <c r="BPD19"/>
      <c r="BPE19"/>
      <c r="BPF19"/>
      <c r="BPG19"/>
      <c r="BPH19"/>
      <c r="BPI19"/>
      <c r="BPJ19"/>
      <c r="BPK19"/>
      <c r="BPL19"/>
      <c r="BPM19"/>
      <c r="BPN19"/>
      <c r="BPO19"/>
      <c r="BPP19"/>
      <c r="BPQ19"/>
      <c r="BPR19"/>
      <c r="BPS19"/>
      <c r="BPT19"/>
      <c r="BPU19"/>
      <c r="BPV19"/>
      <c r="BPW19"/>
      <c r="BPX19"/>
      <c r="BPY19"/>
      <c r="BPZ19"/>
      <c r="BQA19"/>
      <c r="BQB19"/>
      <c r="BQC19"/>
      <c r="BQD19"/>
      <c r="BQE19"/>
      <c r="BQF19"/>
      <c r="BQG19"/>
      <c r="BQH19"/>
      <c r="BQI19"/>
      <c r="BQJ19"/>
      <c r="BQK19"/>
      <c r="BQL19"/>
      <c r="BQM19"/>
      <c r="BQN19"/>
      <c r="BQO19"/>
      <c r="BQP19"/>
      <c r="BQQ19"/>
      <c r="BQR19"/>
      <c r="BQS19"/>
      <c r="BQT19"/>
      <c r="BQU19"/>
      <c r="BQV19"/>
      <c r="BQW19"/>
      <c r="BQX19"/>
      <c r="BQY19"/>
      <c r="BQZ19"/>
      <c r="BRA19"/>
      <c r="BRB19"/>
      <c r="BRC19"/>
      <c r="BRD19"/>
      <c r="BRE19"/>
      <c r="BRF19"/>
      <c r="BRG19"/>
      <c r="BRH19"/>
      <c r="BRI19"/>
      <c r="BRJ19"/>
      <c r="BRK19"/>
      <c r="BRL19"/>
      <c r="BRM19"/>
      <c r="BRN19"/>
      <c r="BRO19"/>
      <c r="BRP19"/>
      <c r="BRQ19"/>
      <c r="BRR19"/>
      <c r="BRS19"/>
      <c r="BRT19"/>
      <c r="BRU19"/>
      <c r="BRV19"/>
      <c r="BRW19"/>
      <c r="BRX19"/>
      <c r="BRY19"/>
      <c r="BRZ19"/>
      <c r="BSA19"/>
      <c r="BSB19"/>
      <c r="BSC19"/>
      <c r="BSD19"/>
      <c r="BSE19"/>
      <c r="BSF19"/>
      <c r="BSG19"/>
      <c r="BSH19"/>
      <c r="BSI19"/>
      <c r="BSJ19"/>
      <c r="BSK19"/>
      <c r="BSL19"/>
      <c r="BSM19"/>
      <c r="BSN19"/>
      <c r="BSO19"/>
      <c r="BSP19"/>
      <c r="BSQ19"/>
      <c r="BSR19"/>
      <c r="BSS19"/>
      <c r="BST19"/>
      <c r="BSU19"/>
      <c r="BSV19"/>
      <c r="BSW19"/>
      <c r="BSX19"/>
      <c r="BSY19"/>
      <c r="BSZ19"/>
      <c r="BTA19"/>
      <c r="BTB19"/>
      <c r="BTC19"/>
      <c r="BTD19"/>
      <c r="BTE19"/>
      <c r="BTF19"/>
      <c r="BTG19"/>
      <c r="BTH19"/>
      <c r="BTI19"/>
      <c r="BTJ19"/>
      <c r="BTK19"/>
      <c r="BTL19"/>
      <c r="BTM19"/>
      <c r="BTN19"/>
      <c r="BTO19"/>
      <c r="BTP19"/>
      <c r="BTQ19"/>
      <c r="BTR19"/>
      <c r="BTS19"/>
      <c r="BTT19"/>
      <c r="BTU19"/>
      <c r="BTV19"/>
      <c r="BTW19"/>
      <c r="BTX19"/>
      <c r="BTY19"/>
      <c r="BTZ19"/>
      <c r="BUA19"/>
      <c r="BUB19"/>
      <c r="BUC19"/>
      <c r="BUD19"/>
      <c r="BUE19"/>
      <c r="BUF19"/>
      <c r="BUG19"/>
      <c r="BUH19"/>
      <c r="BUI19"/>
      <c r="BUJ19"/>
      <c r="BUK19"/>
      <c r="BUL19"/>
      <c r="BUM19"/>
      <c r="BUN19"/>
      <c r="BUO19"/>
      <c r="BUP19"/>
      <c r="BUQ19"/>
      <c r="BUR19"/>
      <c r="BUS19"/>
      <c r="BUT19"/>
      <c r="BUU19"/>
      <c r="BUV19"/>
      <c r="BUW19"/>
      <c r="BUX19"/>
      <c r="BUY19"/>
      <c r="BUZ19"/>
      <c r="BVA19"/>
      <c r="BVB19"/>
      <c r="BVC19"/>
      <c r="BVD19"/>
      <c r="BVE19"/>
      <c r="BVF19"/>
      <c r="BVG19"/>
      <c r="BVH19"/>
      <c r="BVI19"/>
      <c r="BVJ19"/>
      <c r="BVK19"/>
      <c r="BVL19"/>
      <c r="BVM19"/>
      <c r="BVN19"/>
      <c r="BVO19"/>
      <c r="BVP19"/>
      <c r="BVQ19"/>
      <c r="BVR19"/>
      <c r="BVS19"/>
      <c r="BVT19"/>
      <c r="BVU19"/>
      <c r="BVV19"/>
      <c r="BVW19"/>
      <c r="BVX19"/>
      <c r="BVY19"/>
      <c r="BVZ19"/>
      <c r="BWA19"/>
      <c r="BWB19"/>
      <c r="BWC19"/>
      <c r="BWD19"/>
      <c r="BWE19"/>
      <c r="BWF19"/>
      <c r="BWG19"/>
      <c r="BWH19"/>
      <c r="BWI19"/>
      <c r="BWJ19"/>
      <c r="BWK19"/>
      <c r="BWL19"/>
      <c r="BWM19"/>
      <c r="BWN19"/>
      <c r="BWO19"/>
      <c r="BWP19"/>
      <c r="BWQ19"/>
      <c r="BWR19"/>
      <c r="BWS19"/>
      <c r="BWT19"/>
      <c r="BWU19"/>
      <c r="BWV19"/>
      <c r="BWW19"/>
      <c r="BWX19"/>
      <c r="BWY19"/>
      <c r="BWZ19"/>
      <c r="BXA19"/>
      <c r="BXB19"/>
      <c r="BXC19"/>
      <c r="BXD19"/>
      <c r="BXE19"/>
      <c r="BXF19"/>
      <c r="BXG19"/>
      <c r="BXH19"/>
      <c r="BXI19"/>
      <c r="BXJ19"/>
      <c r="BXK19"/>
      <c r="BXL19"/>
      <c r="BXM19"/>
      <c r="BXN19"/>
      <c r="BXO19"/>
      <c r="BXP19"/>
      <c r="BXQ19"/>
      <c r="BXR19"/>
      <c r="BXS19"/>
      <c r="BXT19"/>
      <c r="BXU19"/>
      <c r="BXV19"/>
      <c r="BXW19"/>
      <c r="BXX19"/>
      <c r="BXY19"/>
      <c r="BXZ19"/>
      <c r="BYA19"/>
      <c r="BYB19"/>
      <c r="BYC19"/>
      <c r="BYD19"/>
      <c r="BYE19"/>
      <c r="BYF19"/>
      <c r="BYG19"/>
      <c r="BYH19"/>
      <c r="BYI19"/>
      <c r="BYJ19"/>
      <c r="BYK19"/>
      <c r="BYL19"/>
      <c r="BYM19"/>
      <c r="BYN19"/>
      <c r="BYO19"/>
      <c r="BYP19"/>
      <c r="BYQ19"/>
      <c r="BYR19"/>
      <c r="BYS19"/>
      <c r="BYT19"/>
      <c r="BYU19"/>
      <c r="BYV19"/>
      <c r="BYW19"/>
      <c r="BYX19"/>
      <c r="BYY19"/>
      <c r="BYZ19"/>
      <c r="BZA19"/>
      <c r="BZB19"/>
      <c r="BZC19"/>
      <c r="BZD19"/>
      <c r="BZE19"/>
      <c r="BZF19"/>
      <c r="BZG19"/>
      <c r="BZH19"/>
      <c r="BZI19"/>
      <c r="BZJ19"/>
      <c r="BZK19"/>
      <c r="BZL19"/>
      <c r="BZM19"/>
      <c r="BZN19"/>
      <c r="BZO19"/>
      <c r="BZP19"/>
      <c r="BZQ19"/>
      <c r="BZR19"/>
      <c r="BZS19"/>
      <c r="BZT19"/>
      <c r="BZU19"/>
      <c r="BZV19"/>
      <c r="BZW19"/>
      <c r="BZX19"/>
      <c r="BZY19"/>
      <c r="BZZ19"/>
      <c r="CAA19"/>
      <c r="CAB19"/>
      <c r="CAC19"/>
      <c r="CAD19"/>
      <c r="CAE19"/>
      <c r="CAF19"/>
      <c r="CAG19"/>
      <c r="CAH19"/>
      <c r="CAI19"/>
      <c r="CAJ19"/>
      <c r="CAK19"/>
      <c r="CAL19"/>
      <c r="CAM19"/>
      <c r="CAN19"/>
      <c r="CAO19"/>
      <c r="CAP19"/>
      <c r="CAQ19"/>
      <c r="CAR19"/>
      <c r="CAS19"/>
      <c r="CAT19"/>
      <c r="CAU19"/>
      <c r="CAV19"/>
      <c r="CAW19"/>
      <c r="CAX19"/>
      <c r="CAY19"/>
      <c r="CAZ19"/>
      <c r="CBA19"/>
      <c r="CBB19"/>
      <c r="CBC19"/>
      <c r="CBD19"/>
      <c r="CBE19"/>
      <c r="CBF19"/>
      <c r="CBG19"/>
      <c r="CBH19"/>
      <c r="CBI19"/>
      <c r="CBJ19"/>
      <c r="CBK19"/>
      <c r="CBL19"/>
      <c r="CBM19"/>
      <c r="CBN19"/>
      <c r="CBO19"/>
      <c r="CBP19"/>
      <c r="CBQ19"/>
      <c r="CBR19"/>
      <c r="CBS19"/>
      <c r="CBT19"/>
      <c r="CBU19"/>
      <c r="CBV19"/>
      <c r="CBW19"/>
      <c r="CBX19"/>
      <c r="CBY19"/>
      <c r="CBZ19"/>
      <c r="CCA19"/>
      <c r="CCB19"/>
      <c r="CCC19"/>
      <c r="CCD19"/>
      <c r="CCE19"/>
      <c r="CCF19"/>
      <c r="CCG19"/>
      <c r="CCH19"/>
      <c r="CCI19"/>
      <c r="CCJ19"/>
      <c r="CCK19"/>
      <c r="CCL19"/>
      <c r="CCM19"/>
      <c r="CCN19"/>
      <c r="CCO19"/>
      <c r="CCP19"/>
      <c r="CCQ19"/>
      <c r="CCR19"/>
      <c r="CCS19"/>
      <c r="CCT19"/>
      <c r="CCU19"/>
      <c r="CCV19"/>
      <c r="CCW19"/>
      <c r="CCX19"/>
      <c r="CCY19"/>
      <c r="CCZ19"/>
      <c r="CDA19"/>
      <c r="CDB19"/>
      <c r="CDC19"/>
      <c r="CDD19"/>
      <c r="CDE19"/>
      <c r="CDF19"/>
      <c r="CDG19"/>
      <c r="CDH19"/>
      <c r="CDI19"/>
      <c r="CDJ19"/>
      <c r="CDK19"/>
      <c r="CDL19"/>
      <c r="CDM19"/>
      <c r="CDN19"/>
      <c r="CDO19"/>
      <c r="CDP19"/>
      <c r="CDQ19"/>
      <c r="CDR19"/>
      <c r="CDS19"/>
      <c r="CDT19"/>
      <c r="CDU19"/>
      <c r="CDV19"/>
      <c r="CDW19"/>
      <c r="CDX19"/>
      <c r="CDY19"/>
      <c r="CDZ19"/>
      <c r="CEA19"/>
      <c r="CEB19"/>
      <c r="CEC19"/>
      <c r="CED19"/>
      <c r="CEE19"/>
      <c r="CEF19"/>
      <c r="CEG19"/>
      <c r="CEH19"/>
      <c r="CEI19"/>
      <c r="CEJ19"/>
      <c r="CEK19"/>
      <c r="CEL19"/>
      <c r="CEM19"/>
      <c r="CEN19"/>
      <c r="CEO19"/>
      <c r="CEP19"/>
      <c r="CEQ19"/>
      <c r="CER19"/>
      <c r="CES19"/>
      <c r="CET19"/>
      <c r="CEU19"/>
      <c r="CEV19"/>
      <c r="CEW19"/>
      <c r="CEX19"/>
      <c r="CEY19"/>
      <c r="CEZ19"/>
      <c r="CFA19"/>
      <c r="CFB19"/>
      <c r="CFC19"/>
      <c r="CFD19"/>
      <c r="CFE19"/>
      <c r="CFF19"/>
      <c r="CFG19"/>
      <c r="CFH19"/>
      <c r="CFI19"/>
      <c r="CFJ19"/>
      <c r="CFK19"/>
      <c r="CFL19"/>
      <c r="CFM19"/>
      <c r="CFN19"/>
      <c r="CFO19"/>
      <c r="CFP19"/>
      <c r="CFQ19"/>
      <c r="CFR19"/>
      <c r="CFS19"/>
      <c r="CFT19"/>
      <c r="CFU19"/>
      <c r="CFV19"/>
      <c r="CFW19"/>
      <c r="CFX19"/>
      <c r="CFY19"/>
      <c r="CFZ19"/>
      <c r="CGA19"/>
      <c r="CGB19"/>
      <c r="CGC19"/>
      <c r="CGD19"/>
      <c r="CGE19"/>
      <c r="CGF19"/>
      <c r="CGG19"/>
      <c r="CGH19"/>
      <c r="CGI19"/>
      <c r="CGJ19"/>
      <c r="CGK19"/>
      <c r="CGL19"/>
      <c r="CGM19"/>
      <c r="CGN19"/>
      <c r="CGO19"/>
      <c r="CGP19"/>
      <c r="CGQ19"/>
      <c r="CGR19"/>
      <c r="CGS19"/>
      <c r="CGT19"/>
      <c r="CGU19"/>
      <c r="CGV19"/>
      <c r="CGW19"/>
      <c r="CGX19"/>
      <c r="CGY19"/>
      <c r="CGZ19"/>
      <c r="CHA19"/>
      <c r="CHB19"/>
      <c r="CHC19"/>
      <c r="CHD19"/>
      <c r="CHE19"/>
      <c r="CHF19"/>
      <c r="CHG19"/>
      <c r="CHH19"/>
      <c r="CHI19"/>
      <c r="CHJ19"/>
      <c r="CHK19"/>
      <c r="CHL19"/>
      <c r="CHM19"/>
      <c r="CHN19"/>
      <c r="CHO19"/>
      <c r="CHP19"/>
      <c r="CHQ19"/>
      <c r="CHR19"/>
      <c r="CHS19"/>
      <c r="CHT19"/>
      <c r="CHU19"/>
      <c r="CHV19"/>
      <c r="CHW19"/>
      <c r="CHX19"/>
      <c r="CHY19"/>
      <c r="CHZ19"/>
      <c r="CIA19"/>
      <c r="CIB19"/>
      <c r="CIC19"/>
      <c r="CID19"/>
      <c r="CIE19"/>
      <c r="CIF19"/>
      <c r="CIG19"/>
      <c r="CIH19"/>
      <c r="CII19"/>
      <c r="CIJ19"/>
      <c r="CIK19"/>
      <c r="CIL19"/>
      <c r="CIM19"/>
      <c r="CIN19"/>
      <c r="CIO19"/>
      <c r="CIP19"/>
      <c r="CIQ19"/>
      <c r="CIR19"/>
      <c r="CIS19"/>
      <c r="CIT19"/>
      <c r="CIU19"/>
      <c r="CIV19"/>
      <c r="CIW19"/>
      <c r="CIX19"/>
      <c r="CIY19"/>
      <c r="CIZ19"/>
      <c r="CJA19"/>
      <c r="CJB19"/>
      <c r="CJC19"/>
      <c r="CJD19"/>
      <c r="CJE19"/>
      <c r="CJF19"/>
      <c r="CJG19"/>
      <c r="CJH19"/>
      <c r="CJI19"/>
      <c r="CJJ19"/>
      <c r="CJK19"/>
      <c r="CJL19"/>
      <c r="CJM19"/>
      <c r="CJN19"/>
      <c r="CJO19"/>
      <c r="CJP19"/>
      <c r="CJQ19"/>
      <c r="CJR19"/>
      <c r="CJS19"/>
      <c r="CJT19"/>
      <c r="CJU19"/>
      <c r="CJV19"/>
      <c r="CJW19"/>
      <c r="CJX19"/>
      <c r="CJY19"/>
      <c r="CJZ19"/>
      <c r="CKA19"/>
      <c r="CKB19"/>
      <c r="CKC19"/>
      <c r="CKD19"/>
      <c r="CKE19"/>
      <c r="CKF19"/>
      <c r="CKG19"/>
      <c r="CKH19"/>
      <c r="CKI19"/>
      <c r="CKJ19"/>
      <c r="CKK19"/>
      <c r="CKL19"/>
      <c r="CKM19"/>
      <c r="CKN19"/>
      <c r="CKO19"/>
      <c r="CKP19"/>
      <c r="CKQ19"/>
      <c r="CKR19"/>
      <c r="CKS19"/>
      <c r="CKT19"/>
      <c r="CKU19"/>
      <c r="CKV19"/>
      <c r="CKW19"/>
      <c r="CKX19"/>
      <c r="CKY19"/>
      <c r="CKZ19"/>
      <c r="CLA19"/>
      <c r="CLB19"/>
      <c r="CLC19"/>
      <c r="CLD19"/>
      <c r="CLE19"/>
      <c r="CLF19"/>
      <c r="CLG19"/>
      <c r="CLH19"/>
      <c r="CLI19"/>
      <c r="CLJ19"/>
      <c r="CLK19"/>
      <c r="CLL19"/>
      <c r="CLM19"/>
      <c r="CLN19"/>
      <c r="CLO19"/>
      <c r="CLP19"/>
      <c r="CLQ19"/>
      <c r="CLR19"/>
      <c r="CLS19"/>
      <c r="CLT19"/>
      <c r="CLU19"/>
      <c r="CLV19"/>
      <c r="CLW19"/>
      <c r="CLX19"/>
      <c r="CLY19"/>
      <c r="CLZ19"/>
      <c r="CMA19"/>
      <c r="CMB19"/>
      <c r="CMC19"/>
      <c r="CMD19"/>
      <c r="CME19"/>
      <c r="CMF19"/>
      <c r="CMG19"/>
      <c r="CMH19"/>
      <c r="CMI19"/>
      <c r="CMJ19"/>
      <c r="CMK19"/>
      <c r="CML19"/>
      <c r="CMM19"/>
      <c r="CMN19"/>
      <c r="CMO19"/>
      <c r="CMP19"/>
      <c r="CMQ19"/>
      <c r="CMR19"/>
      <c r="CMS19"/>
      <c r="CMT19"/>
      <c r="CMU19"/>
      <c r="CMV19"/>
      <c r="CMW19"/>
      <c r="CMX19"/>
      <c r="CMY19"/>
      <c r="CMZ19"/>
      <c r="CNA19"/>
      <c r="CNB19"/>
      <c r="CNC19"/>
      <c r="CND19"/>
      <c r="CNE19"/>
      <c r="CNF19"/>
      <c r="CNG19"/>
      <c r="CNH19"/>
      <c r="CNI19"/>
      <c r="CNJ19"/>
      <c r="CNK19"/>
      <c r="CNL19"/>
      <c r="CNM19"/>
      <c r="CNN19"/>
      <c r="CNO19"/>
      <c r="CNP19"/>
      <c r="CNQ19"/>
      <c r="CNR19"/>
      <c r="CNS19"/>
      <c r="CNT19"/>
      <c r="CNU19"/>
      <c r="CNV19"/>
      <c r="CNW19"/>
      <c r="CNX19"/>
      <c r="CNY19"/>
      <c r="CNZ19"/>
      <c r="COA19"/>
      <c r="COB19"/>
      <c r="COC19"/>
      <c r="COD19"/>
      <c r="COE19"/>
      <c r="COF19"/>
      <c r="COG19"/>
      <c r="COH19"/>
      <c r="COI19"/>
      <c r="COJ19"/>
      <c r="COK19"/>
      <c r="COL19"/>
      <c r="COM19"/>
      <c r="CON19"/>
      <c r="COO19"/>
      <c r="COP19"/>
      <c r="COQ19"/>
      <c r="COR19"/>
      <c r="COS19"/>
      <c r="COT19"/>
      <c r="COU19"/>
      <c r="COV19"/>
      <c r="COW19"/>
      <c r="COX19"/>
      <c r="COY19"/>
      <c r="COZ19"/>
      <c r="CPA19"/>
      <c r="CPB19"/>
      <c r="CPC19"/>
      <c r="CPD19"/>
      <c r="CPE19"/>
      <c r="CPF19"/>
      <c r="CPG19"/>
      <c r="CPH19"/>
      <c r="CPI19"/>
      <c r="CPJ19"/>
      <c r="CPK19"/>
      <c r="CPL19"/>
      <c r="CPM19"/>
      <c r="CPN19"/>
      <c r="CPO19"/>
      <c r="CPP19"/>
      <c r="CPQ19"/>
      <c r="CPR19"/>
      <c r="CPS19"/>
      <c r="CPT19"/>
      <c r="CPU19"/>
      <c r="CPV19"/>
      <c r="CPW19"/>
      <c r="CPX19"/>
      <c r="CPY19"/>
      <c r="CPZ19"/>
      <c r="CQA19"/>
      <c r="CQB19"/>
      <c r="CQC19"/>
      <c r="CQD19"/>
      <c r="CQE19"/>
      <c r="CQF19"/>
      <c r="CQG19"/>
      <c r="CQH19"/>
      <c r="CQI19"/>
      <c r="CQJ19"/>
      <c r="CQK19"/>
      <c r="CQL19"/>
      <c r="CQM19"/>
      <c r="CQN19"/>
      <c r="CQO19"/>
      <c r="CQP19"/>
      <c r="CQQ19"/>
      <c r="CQR19"/>
      <c r="CQS19"/>
      <c r="CQT19"/>
      <c r="CQU19"/>
      <c r="CQV19"/>
      <c r="CQW19"/>
      <c r="CQX19"/>
      <c r="CQY19"/>
      <c r="CQZ19"/>
      <c r="CRA19"/>
      <c r="CRB19"/>
      <c r="CRC19"/>
      <c r="CRD19"/>
      <c r="CRE19"/>
      <c r="CRF19"/>
      <c r="CRG19"/>
      <c r="CRH19"/>
      <c r="CRI19"/>
      <c r="CRJ19"/>
      <c r="CRK19"/>
      <c r="CRL19"/>
      <c r="CRM19"/>
      <c r="CRN19"/>
      <c r="CRO19"/>
      <c r="CRP19"/>
      <c r="CRQ19"/>
      <c r="CRR19"/>
      <c r="CRS19"/>
      <c r="CRT19"/>
      <c r="CRU19"/>
      <c r="CRV19"/>
      <c r="CRW19"/>
      <c r="CRX19"/>
      <c r="CRY19"/>
      <c r="CRZ19"/>
      <c r="CSA19"/>
      <c r="CSB19"/>
      <c r="CSC19"/>
      <c r="CSD19"/>
      <c r="CSE19"/>
      <c r="CSF19"/>
      <c r="CSG19"/>
      <c r="CSH19"/>
      <c r="CSI19"/>
      <c r="CSJ19"/>
      <c r="CSK19"/>
      <c r="CSL19"/>
      <c r="CSM19"/>
      <c r="CSN19"/>
      <c r="CSO19"/>
      <c r="CSP19"/>
      <c r="CSQ19"/>
      <c r="CSR19"/>
      <c r="CSS19"/>
      <c r="CST19"/>
      <c r="CSU19"/>
      <c r="CSV19"/>
      <c r="CSW19"/>
      <c r="CSX19"/>
      <c r="CSY19"/>
      <c r="CSZ19"/>
      <c r="CTA19"/>
      <c r="CTB19"/>
      <c r="CTC19"/>
      <c r="CTD19"/>
      <c r="CTE19"/>
      <c r="CTF19"/>
      <c r="CTG19"/>
      <c r="CTH19"/>
      <c r="CTI19"/>
      <c r="CTJ19"/>
      <c r="CTK19"/>
      <c r="CTL19"/>
      <c r="CTM19"/>
      <c r="CTN19"/>
      <c r="CTO19"/>
      <c r="CTP19"/>
      <c r="CTQ19"/>
      <c r="CTR19"/>
      <c r="CTS19"/>
      <c r="CTT19"/>
      <c r="CTU19"/>
      <c r="CTV19"/>
      <c r="CTW19"/>
      <c r="CTX19"/>
      <c r="CTY19"/>
      <c r="CTZ19"/>
      <c r="CUA19"/>
      <c r="CUB19"/>
      <c r="CUC19"/>
      <c r="CUD19"/>
      <c r="CUE19"/>
      <c r="CUF19"/>
      <c r="CUG19"/>
      <c r="CUH19"/>
      <c r="CUI19"/>
      <c r="CUJ19"/>
      <c r="CUK19"/>
      <c r="CUL19"/>
      <c r="CUM19"/>
      <c r="CUN19"/>
      <c r="CUO19"/>
      <c r="CUP19"/>
      <c r="CUQ19"/>
      <c r="CUR19"/>
      <c r="CUS19"/>
      <c r="CUT19"/>
      <c r="CUU19"/>
      <c r="CUV19"/>
      <c r="CUW19"/>
      <c r="CUX19"/>
      <c r="CUY19"/>
      <c r="CUZ19"/>
      <c r="CVA19"/>
      <c r="CVB19"/>
      <c r="CVC19"/>
      <c r="CVD19"/>
      <c r="CVE19"/>
      <c r="CVF19"/>
      <c r="CVG19"/>
      <c r="CVH19"/>
      <c r="CVI19"/>
      <c r="CVJ19"/>
      <c r="CVK19"/>
      <c r="CVL19"/>
      <c r="CVM19"/>
      <c r="CVN19"/>
      <c r="CVO19"/>
      <c r="CVP19"/>
      <c r="CVQ19"/>
      <c r="CVR19"/>
      <c r="CVS19"/>
      <c r="CVT19"/>
      <c r="CVU19"/>
      <c r="CVV19"/>
      <c r="CVW19"/>
      <c r="CVX19"/>
      <c r="CVY19"/>
      <c r="CVZ19"/>
      <c r="CWA19"/>
      <c r="CWB19"/>
      <c r="CWC19"/>
      <c r="CWD19"/>
      <c r="CWE19"/>
      <c r="CWF19"/>
      <c r="CWG19"/>
      <c r="CWH19"/>
      <c r="CWI19"/>
      <c r="CWJ19"/>
      <c r="CWK19"/>
      <c r="CWL19"/>
      <c r="CWM19"/>
      <c r="CWN19"/>
      <c r="CWO19"/>
      <c r="CWP19"/>
      <c r="CWQ19"/>
      <c r="CWR19"/>
      <c r="CWS19"/>
      <c r="CWT19"/>
      <c r="CWU19"/>
      <c r="CWV19"/>
      <c r="CWW19"/>
      <c r="CWX19"/>
      <c r="CWY19"/>
      <c r="CWZ19"/>
      <c r="CXA19"/>
      <c r="CXB19"/>
      <c r="CXC19"/>
      <c r="CXD19"/>
      <c r="CXE19"/>
      <c r="CXF19"/>
      <c r="CXG19"/>
      <c r="CXH19"/>
      <c r="CXI19"/>
      <c r="CXJ19"/>
      <c r="CXK19"/>
      <c r="CXL19"/>
      <c r="CXM19"/>
      <c r="CXN19"/>
      <c r="CXO19"/>
      <c r="CXP19"/>
      <c r="CXQ19"/>
      <c r="CXR19"/>
      <c r="CXS19"/>
      <c r="CXT19"/>
      <c r="CXU19"/>
      <c r="CXV19"/>
      <c r="CXW19"/>
      <c r="CXX19"/>
      <c r="CXY19"/>
      <c r="CXZ19"/>
      <c r="CYA19"/>
      <c r="CYB19"/>
      <c r="CYC19"/>
      <c r="CYD19"/>
      <c r="CYE19"/>
      <c r="CYF19"/>
      <c r="CYG19"/>
      <c r="CYH19"/>
      <c r="CYI19"/>
      <c r="CYJ19"/>
      <c r="CYK19"/>
      <c r="CYL19"/>
      <c r="CYM19"/>
      <c r="CYN19"/>
      <c r="CYO19"/>
      <c r="CYP19"/>
      <c r="CYQ19"/>
      <c r="CYR19"/>
      <c r="CYS19"/>
      <c r="CYT19"/>
      <c r="CYU19"/>
      <c r="CYV19"/>
      <c r="CYW19"/>
      <c r="CYX19"/>
      <c r="CYY19"/>
      <c r="CYZ19"/>
      <c r="CZA19"/>
      <c r="CZB19"/>
      <c r="CZC19"/>
      <c r="CZD19"/>
      <c r="CZE19"/>
      <c r="CZF19"/>
      <c r="CZG19"/>
      <c r="CZH19"/>
      <c r="CZI19"/>
      <c r="CZJ19"/>
      <c r="CZK19"/>
      <c r="CZL19"/>
      <c r="CZM19"/>
      <c r="CZN19"/>
      <c r="CZO19"/>
      <c r="CZP19"/>
      <c r="CZQ19"/>
      <c r="CZR19"/>
      <c r="CZS19"/>
      <c r="CZT19"/>
      <c r="CZU19"/>
      <c r="CZV19"/>
      <c r="CZW19"/>
      <c r="CZX19"/>
      <c r="CZY19"/>
      <c r="CZZ19"/>
      <c r="DAA19"/>
      <c r="DAB19"/>
      <c r="DAC19"/>
      <c r="DAD19"/>
      <c r="DAE19"/>
      <c r="DAF19"/>
      <c r="DAG19"/>
      <c r="DAH19"/>
      <c r="DAI19"/>
      <c r="DAJ19"/>
      <c r="DAK19"/>
      <c r="DAL19"/>
      <c r="DAM19"/>
      <c r="DAN19"/>
      <c r="DAO19"/>
      <c r="DAP19"/>
      <c r="DAQ19"/>
      <c r="DAR19"/>
      <c r="DAS19"/>
      <c r="DAT19"/>
      <c r="DAU19"/>
      <c r="DAV19"/>
      <c r="DAW19"/>
      <c r="DAX19"/>
      <c r="DAY19"/>
      <c r="DAZ19"/>
      <c r="DBA19"/>
      <c r="DBB19"/>
      <c r="DBC19"/>
      <c r="DBD19"/>
      <c r="DBE19"/>
      <c r="DBF19"/>
      <c r="DBG19"/>
      <c r="DBH19"/>
      <c r="DBI19"/>
      <c r="DBJ19"/>
      <c r="DBK19"/>
      <c r="DBL19"/>
      <c r="DBM19"/>
      <c r="DBN19"/>
      <c r="DBO19"/>
      <c r="DBP19"/>
      <c r="DBQ19"/>
      <c r="DBR19"/>
      <c r="DBS19"/>
      <c r="DBT19"/>
      <c r="DBU19"/>
      <c r="DBV19"/>
      <c r="DBW19"/>
      <c r="DBX19"/>
      <c r="DBY19"/>
      <c r="DBZ19"/>
      <c r="DCA19"/>
      <c r="DCB19"/>
      <c r="DCC19"/>
      <c r="DCD19"/>
      <c r="DCE19"/>
      <c r="DCF19"/>
      <c r="DCG19"/>
      <c r="DCH19"/>
      <c r="DCI19"/>
      <c r="DCJ19"/>
      <c r="DCK19"/>
      <c r="DCL19"/>
      <c r="DCM19"/>
      <c r="DCN19"/>
      <c r="DCO19"/>
      <c r="DCP19"/>
      <c r="DCQ19"/>
      <c r="DCR19"/>
      <c r="DCS19"/>
      <c r="DCT19"/>
      <c r="DCU19"/>
      <c r="DCV19"/>
      <c r="DCW19"/>
      <c r="DCX19"/>
      <c r="DCY19"/>
      <c r="DCZ19"/>
      <c r="DDA19"/>
      <c r="DDB19"/>
      <c r="DDC19"/>
      <c r="DDD19"/>
      <c r="DDE19"/>
      <c r="DDF19"/>
      <c r="DDG19"/>
      <c r="DDH19"/>
      <c r="DDI19"/>
      <c r="DDJ19"/>
      <c r="DDK19"/>
      <c r="DDL19"/>
      <c r="DDM19"/>
      <c r="DDN19"/>
      <c r="DDO19"/>
      <c r="DDP19"/>
      <c r="DDQ19"/>
      <c r="DDR19"/>
      <c r="DDS19"/>
      <c r="DDT19"/>
      <c r="DDU19"/>
      <c r="DDV19"/>
      <c r="DDW19"/>
      <c r="DDX19"/>
      <c r="DDY19"/>
      <c r="DDZ19"/>
      <c r="DEA19"/>
      <c r="DEB19"/>
      <c r="DEC19"/>
      <c r="DED19"/>
      <c r="DEE19"/>
      <c r="DEF19"/>
      <c r="DEG19"/>
      <c r="DEH19"/>
      <c r="DEI19"/>
      <c r="DEJ19"/>
      <c r="DEK19"/>
      <c r="DEL19"/>
      <c r="DEM19"/>
      <c r="DEN19"/>
      <c r="DEO19"/>
      <c r="DEP19"/>
      <c r="DEQ19"/>
      <c r="DER19"/>
      <c r="DES19"/>
      <c r="DET19"/>
      <c r="DEU19"/>
      <c r="DEV19"/>
      <c r="DEW19"/>
      <c r="DEX19"/>
      <c r="DEY19"/>
      <c r="DEZ19"/>
      <c r="DFA19"/>
      <c r="DFB19"/>
      <c r="DFC19"/>
      <c r="DFD19"/>
      <c r="DFE19"/>
      <c r="DFF19"/>
      <c r="DFG19"/>
      <c r="DFH19"/>
      <c r="DFI19"/>
      <c r="DFJ19"/>
      <c r="DFK19"/>
      <c r="DFL19"/>
      <c r="DFM19"/>
      <c r="DFN19"/>
      <c r="DFO19"/>
      <c r="DFP19"/>
      <c r="DFQ19"/>
      <c r="DFR19"/>
      <c r="DFS19"/>
      <c r="DFT19"/>
      <c r="DFU19"/>
      <c r="DFV19"/>
      <c r="DFW19"/>
      <c r="DFX19"/>
      <c r="DFY19"/>
      <c r="DFZ19"/>
      <c r="DGA19"/>
      <c r="DGB19"/>
      <c r="DGC19"/>
      <c r="DGD19"/>
      <c r="DGE19"/>
      <c r="DGF19"/>
      <c r="DGG19"/>
      <c r="DGH19"/>
      <c r="DGI19"/>
      <c r="DGJ19"/>
      <c r="DGK19"/>
      <c r="DGL19"/>
      <c r="DGM19"/>
      <c r="DGN19"/>
      <c r="DGO19"/>
      <c r="DGP19"/>
      <c r="DGQ19"/>
      <c r="DGR19"/>
      <c r="DGS19"/>
      <c r="DGT19"/>
      <c r="DGU19"/>
      <c r="DGV19"/>
      <c r="DGW19"/>
      <c r="DGX19"/>
      <c r="DGY19"/>
      <c r="DGZ19"/>
      <c r="DHA19"/>
      <c r="DHB19"/>
      <c r="DHC19"/>
      <c r="DHD19"/>
      <c r="DHE19"/>
      <c r="DHF19"/>
      <c r="DHG19"/>
      <c r="DHH19"/>
      <c r="DHI19"/>
      <c r="DHJ19"/>
      <c r="DHK19"/>
      <c r="DHL19"/>
      <c r="DHM19"/>
      <c r="DHN19"/>
      <c r="DHO19"/>
      <c r="DHP19"/>
      <c r="DHQ19"/>
      <c r="DHR19"/>
      <c r="DHS19"/>
      <c r="DHT19"/>
      <c r="DHU19"/>
      <c r="DHV19"/>
      <c r="DHW19"/>
      <c r="DHX19"/>
      <c r="DHY19"/>
      <c r="DHZ19"/>
      <c r="DIA19"/>
      <c r="DIB19"/>
      <c r="DIC19"/>
      <c r="DID19"/>
      <c r="DIE19"/>
      <c r="DIF19"/>
      <c r="DIG19"/>
      <c r="DIH19"/>
      <c r="DII19"/>
      <c r="DIJ19"/>
      <c r="DIK19"/>
      <c r="DIL19"/>
      <c r="DIM19"/>
      <c r="DIN19"/>
      <c r="DIO19"/>
      <c r="DIP19"/>
      <c r="DIQ19"/>
      <c r="DIR19"/>
      <c r="DIS19"/>
      <c r="DIT19"/>
      <c r="DIU19"/>
      <c r="DIV19"/>
      <c r="DIW19"/>
      <c r="DIX19"/>
      <c r="DIY19"/>
      <c r="DIZ19"/>
      <c r="DJA19"/>
      <c r="DJB19"/>
      <c r="DJC19"/>
      <c r="DJD19"/>
      <c r="DJE19"/>
      <c r="DJF19"/>
      <c r="DJG19"/>
      <c r="DJH19"/>
      <c r="DJI19"/>
      <c r="DJJ19"/>
      <c r="DJK19"/>
      <c r="DJL19"/>
      <c r="DJM19"/>
      <c r="DJN19"/>
      <c r="DJO19"/>
      <c r="DJP19"/>
      <c r="DJQ19"/>
      <c r="DJR19"/>
      <c r="DJS19"/>
      <c r="DJT19"/>
      <c r="DJU19"/>
      <c r="DJV19"/>
      <c r="DJW19"/>
      <c r="DJX19"/>
      <c r="DJY19"/>
      <c r="DJZ19"/>
      <c r="DKA19"/>
      <c r="DKB19"/>
      <c r="DKC19"/>
      <c r="DKD19"/>
      <c r="DKE19"/>
      <c r="DKF19"/>
      <c r="DKG19"/>
      <c r="DKH19"/>
      <c r="DKI19"/>
      <c r="DKJ19"/>
      <c r="DKK19"/>
      <c r="DKL19"/>
      <c r="DKM19"/>
      <c r="DKN19"/>
      <c r="DKO19"/>
      <c r="DKP19"/>
      <c r="DKQ19"/>
      <c r="DKR19"/>
      <c r="DKS19"/>
      <c r="DKT19"/>
      <c r="DKU19"/>
      <c r="DKV19"/>
      <c r="DKW19"/>
      <c r="DKX19"/>
      <c r="DKY19"/>
      <c r="DKZ19"/>
      <c r="DLA19"/>
      <c r="DLB19"/>
      <c r="DLC19"/>
      <c r="DLD19"/>
      <c r="DLE19"/>
      <c r="DLF19"/>
      <c r="DLG19"/>
      <c r="DLH19"/>
      <c r="DLI19"/>
      <c r="DLJ19"/>
      <c r="DLK19"/>
      <c r="DLL19"/>
      <c r="DLM19"/>
      <c r="DLN19"/>
      <c r="DLO19"/>
      <c r="DLP19"/>
      <c r="DLQ19"/>
      <c r="DLR19"/>
      <c r="DLS19"/>
      <c r="DLT19"/>
      <c r="DLU19"/>
      <c r="DLV19"/>
      <c r="DLW19"/>
      <c r="DLX19"/>
      <c r="DLY19"/>
      <c r="DLZ19"/>
      <c r="DMA19"/>
      <c r="DMB19"/>
      <c r="DMC19"/>
      <c r="DMD19"/>
      <c r="DME19"/>
      <c r="DMF19"/>
      <c r="DMG19"/>
      <c r="DMH19"/>
      <c r="DMI19"/>
      <c r="DMJ19"/>
      <c r="DMK19"/>
      <c r="DML19"/>
      <c r="DMM19"/>
      <c r="DMN19"/>
      <c r="DMO19"/>
      <c r="DMP19"/>
      <c r="DMQ19"/>
      <c r="DMR19"/>
      <c r="DMS19"/>
      <c r="DMT19"/>
      <c r="DMU19"/>
      <c r="DMV19"/>
      <c r="DMW19"/>
      <c r="DMX19"/>
      <c r="DMY19"/>
      <c r="DMZ19"/>
      <c r="DNA19"/>
      <c r="DNB19"/>
      <c r="DNC19"/>
      <c r="DND19"/>
      <c r="DNE19"/>
      <c r="DNF19"/>
      <c r="DNG19"/>
      <c r="DNH19"/>
      <c r="DNI19"/>
      <c r="DNJ19"/>
      <c r="DNK19"/>
      <c r="DNL19"/>
      <c r="DNM19"/>
      <c r="DNN19"/>
      <c r="DNO19"/>
      <c r="DNP19"/>
      <c r="DNQ19"/>
      <c r="DNR19"/>
      <c r="DNS19"/>
      <c r="DNT19"/>
      <c r="DNU19"/>
      <c r="DNV19"/>
      <c r="DNW19"/>
      <c r="DNX19"/>
      <c r="DNY19"/>
      <c r="DNZ19"/>
      <c r="DOA19"/>
      <c r="DOB19"/>
      <c r="DOC19"/>
      <c r="DOD19"/>
      <c r="DOE19"/>
      <c r="DOF19"/>
      <c r="DOG19"/>
      <c r="DOH19"/>
      <c r="DOI19"/>
      <c r="DOJ19"/>
      <c r="DOK19"/>
      <c r="DOL19"/>
      <c r="DOM19"/>
      <c r="DON19"/>
      <c r="DOO19"/>
      <c r="DOP19"/>
      <c r="DOQ19"/>
      <c r="DOR19"/>
      <c r="DOS19"/>
      <c r="DOT19"/>
      <c r="DOU19"/>
      <c r="DOV19"/>
      <c r="DOW19"/>
      <c r="DOX19"/>
      <c r="DOY19"/>
      <c r="DOZ19"/>
      <c r="DPA19"/>
      <c r="DPB19"/>
      <c r="DPC19"/>
      <c r="DPD19"/>
      <c r="DPE19"/>
      <c r="DPF19"/>
      <c r="DPG19"/>
      <c r="DPH19"/>
      <c r="DPI19"/>
      <c r="DPJ19"/>
      <c r="DPK19"/>
      <c r="DPL19"/>
      <c r="DPM19"/>
      <c r="DPN19"/>
      <c r="DPO19"/>
      <c r="DPP19"/>
      <c r="DPQ19"/>
      <c r="DPR19"/>
      <c r="DPS19"/>
      <c r="DPT19"/>
      <c r="DPU19"/>
      <c r="DPV19"/>
      <c r="DPW19"/>
      <c r="DPX19"/>
      <c r="DPY19"/>
      <c r="DPZ19"/>
      <c r="DQA19"/>
      <c r="DQB19"/>
      <c r="DQC19"/>
      <c r="DQD19"/>
      <c r="DQE19"/>
      <c r="DQF19"/>
      <c r="DQG19"/>
      <c r="DQH19"/>
      <c r="DQI19"/>
      <c r="DQJ19"/>
      <c r="DQK19"/>
      <c r="DQL19"/>
      <c r="DQM19"/>
      <c r="DQN19"/>
      <c r="DQO19"/>
      <c r="DQP19"/>
      <c r="DQQ19"/>
      <c r="DQR19"/>
      <c r="DQS19"/>
      <c r="DQT19"/>
      <c r="DQU19"/>
      <c r="DQV19"/>
      <c r="DQW19"/>
      <c r="DQX19"/>
      <c r="DQY19"/>
      <c r="DQZ19"/>
      <c r="DRA19"/>
      <c r="DRB19"/>
      <c r="DRC19"/>
      <c r="DRD19"/>
      <c r="DRE19"/>
      <c r="DRF19"/>
      <c r="DRG19"/>
      <c r="DRH19"/>
      <c r="DRI19"/>
      <c r="DRJ19"/>
      <c r="DRK19"/>
      <c r="DRL19"/>
      <c r="DRM19"/>
      <c r="DRN19"/>
      <c r="DRO19"/>
      <c r="DRP19"/>
      <c r="DRQ19"/>
      <c r="DRR19"/>
      <c r="DRS19"/>
      <c r="DRT19"/>
      <c r="DRU19"/>
      <c r="DRV19"/>
      <c r="DRW19"/>
      <c r="DRX19"/>
      <c r="DRY19"/>
      <c r="DRZ19"/>
      <c r="DSA19"/>
      <c r="DSB19"/>
      <c r="DSC19"/>
      <c r="DSD19"/>
      <c r="DSE19"/>
      <c r="DSF19"/>
      <c r="DSG19"/>
      <c r="DSH19"/>
      <c r="DSI19"/>
      <c r="DSJ19"/>
      <c r="DSK19"/>
      <c r="DSL19"/>
      <c r="DSM19"/>
      <c r="DSN19"/>
      <c r="DSO19"/>
      <c r="DSP19"/>
      <c r="DSQ19"/>
      <c r="DSR19"/>
      <c r="DSS19"/>
      <c r="DST19"/>
      <c r="DSU19"/>
      <c r="DSV19"/>
      <c r="DSW19"/>
      <c r="DSX19"/>
      <c r="DSY19"/>
      <c r="DSZ19"/>
      <c r="DTA19"/>
      <c r="DTB19"/>
      <c r="DTC19"/>
      <c r="DTD19"/>
      <c r="DTE19"/>
      <c r="DTF19"/>
      <c r="DTG19"/>
      <c r="DTH19"/>
      <c r="DTI19"/>
      <c r="DTJ19"/>
      <c r="DTK19"/>
      <c r="DTL19"/>
      <c r="DTM19"/>
      <c r="DTN19"/>
      <c r="DTO19"/>
      <c r="DTP19"/>
      <c r="DTQ19"/>
      <c r="DTR19"/>
      <c r="DTS19"/>
      <c r="DTT19"/>
      <c r="DTU19"/>
      <c r="DTV19"/>
      <c r="DTW19"/>
      <c r="DTX19"/>
      <c r="DTY19"/>
      <c r="DTZ19"/>
      <c r="DUA19"/>
      <c r="DUB19"/>
      <c r="DUC19"/>
      <c r="DUD19"/>
      <c r="DUE19"/>
      <c r="DUF19"/>
      <c r="DUG19"/>
      <c r="DUH19"/>
      <c r="DUI19"/>
      <c r="DUJ19"/>
      <c r="DUK19"/>
      <c r="DUL19"/>
      <c r="DUM19"/>
      <c r="DUN19"/>
      <c r="DUO19"/>
      <c r="DUP19"/>
      <c r="DUQ19"/>
      <c r="DUR19"/>
      <c r="DUS19"/>
      <c r="DUT19"/>
      <c r="DUU19"/>
      <c r="DUV19"/>
      <c r="DUW19"/>
      <c r="DUX19"/>
      <c r="DUY19"/>
      <c r="DUZ19"/>
      <c r="DVA19"/>
      <c r="DVB19"/>
      <c r="DVC19"/>
      <c r="DVD19"/>
      <c r="DVE19"/>
      <c r="DVF19"/>
      <c r="DVG19"/>
      <c r="DVH19"/>
      <c r="DVI19"/>
      <c r="DVJ19"/>
      <c r="DVK19"/>
      <c r="DVL19"/>
      <c r="DVM19"/>
      <c r="DVN19"/>
      <c r="DVO19"/>
      <c r="DVP19"/>
      <c r="DVQ19"/>
      <c r="DVR19"/>
      <c r="DVS19"/>
      <c r="DVT19"/>
      <c r="DVU19"/>
      <c r="DVV19"/>
      <c r="DVW19"/>
      <c r="DVX19"/>
      <c r="DVY19"/>
      <c r="DVZ19"/>
      <c r="DWA19"/>
      <c r="DWB19"/>
      <c r="DWC19"/>
      <c r="DWD19"/>
      <c r="DWE19"/>
      <c r="DWF19"/>
      <c r="DWG19"/>
      <c r="DWH19"/>
      <c r="DWI19"/>
      <c r="DWJ19"/>
      <c r="DWK19"/>
      <c r="DWL19"/>
      <c r="DWM19"/>
      <c r="DWN19"/>
      <c r="DWO19"/>
      <c r="DWP19"/>
      <c r="DWQ19"/>
      <c r="DWR19"/>
      <c r="DWS19"/>
      <c r="DWT19"/>
      <c r="DWU19"/>
      <c r="DWV19"/>
      <c r="DWW19"/>
      <c r="DWX19"/>
      <c r="DWY19"/>
      <c r="DWZ19"/>
      <c r="DXA19"/>
      <c r="DXB19"/>
      <c r="DXC19"/>
      <c r="DXD19"/>
      <c r="DXE19"/>
      <c r="DXF19"/>
      <c r="DXG19"/>
      <c r="DXH19"/>
      <c r="DXI19"/>
      <c r="DXJ19"/>
      <c r="DXK19"/>
      <c r="DXL19"/>
      <c r="DXM19"/>
      <c r="DXN19"/>
      <c r="DXO19"/>
      <c r="DXP19"/>
      <c r="DXQ19"/>
      <c r="DXR19"/>
      <c r="DXS19"/>
      <c r="DXT19"/>
      <c r="DXU19"/>
      <c r="DXV19"/>
      <c r="DXW19"/>
      <c r="DXX19"/>
      <c r="DXY19"/>
      <c r="DXZ19"/>
      <c r="DYA19"/>
      <c r="DYB19"/>
      <c r="DYC19"/>
      <c r="DYD19"/>
      <c r="DYE19"/>
      <c r="DYF19"/>
      <c r="DYG19"/>
      <c r="DYH19"/>
      <c r="DYI19"/>
      <c r="DYJ19"/>
      <c r="DYK19"/>
      <c r="DYL19"/>
      <c r="DYM19"/>
      <c r="DYN19"/>
      <c r="DYO19"/>
      <c r="DYP19"/>
      <c r="DYQ19"/>
      <c r="DYR19"/>
      <c r="DYS19"/>
      <c r="DYT19"/>
      <c r="DYU19"/>
      <c r="DYV19"/>
      <c r="DYW19"/>
      <c r="DYX19"/>
      <c r="DYY19"/>
      <c r="DYZ19"/>
      <c r="DZA19"/>
      <c r="DZB19"/>
      <c r="DZC19"/>
      <c r="DZD19"/>
      <c r="DZE19"/>
      <c r="DZF19"/>
      <c r="DZG19"/>
      <c r="DZH19"/>
      <c r="DZI19"/>
      <c r="DZJ19"/>
      <c r="DZK19"/>
      <c r="DZL19"/>
      <c r="DZM19"/>
      <c r="DZN19"/>
      <c r="DZO19"/>
      <c r="DZP19"/>
      <c r="DZQ19"/>
      <c r="DZR19"/>
      <c r="DZS19"/>
      <c r="DZT19"/>
      <c r="DZU19"/>
      <c r="DZV19"/>
      <c r="DZW19"/>
      <c r="DZX19"/>
      <c r="DZY19"/>
      <c r="DZZ19"/>
      <c r="EAA19"/>
      <c r="EAB19"/>
      <c r="EAC19"/>
      <c r="EAD19"/>
      <c r="EAE19"/>
      <c r="EAF19"/>
      <c r="EAG19"/>
      <c r="EAH19"/>
      <c r="EAI19"/>
      <c r="EAJ19"/>
      <c r="EAK19"/>
      <c r="EAL19"/>
      <c r="EAM19"/>
      <c r="EAN19"/>
      <c r="EAO19"/>
      <c r="EAP19"/>
      <c r="EAQ19"/>
      <c r="EAR19"/>
      <c r="EAS19"/>
      <c r="EAT19"/>
      <c r="EAU19"/>
      <c r="EAV19"/>
      <c r="EAW19"/>
      <c r="EAX19"/>
      <c r="EAY19"/>
      <c r="EAZ19"/>
      <c r="EBA19"/>
      <c r="EBB19"/>
      <c r="EBC19"/>
      <c r="EBD19"/>
      <c r="EBE19"/>
      <c r="EBF19"/>
      <c r="EBG19"/>
      <c r="EBH19"/>
      <c r="EBI19"/>
      <c r="EBJ19"/>
      <c r="EBK19"/>
      <c r="EBL19"/>
      <c r="EBM19"/>
      <c r="EBN19"/>
      <c r="EBO19"/>
      <c r="EBP19"/>
      <c r="EBQ19"/>
      <c r="EBR19"/>
      <c r="EBS19"/>
      <c r="EBT19"/>
      <c r="EBU19"/>
      <c r="EBV19"/>
      <c r="EBW19"/>
      <c r="EBX19"/>
      <c r="EBY19"/>
      <c r="EBZ19"/>
      <c r="ECA19"/>
      <c r="ECB19"/>
      <c r="ECC19"/>
      <c r="ECD19"/>
      <c r="ECE19"/>
      <c r="ECF19"/>
      <c r="ECG19"/>
      <c r="ECH19"/>
      <c r="ECI19"/>
      <c r="ECJ19"/>
      <c r="ECK19"/>
      <c r="ECL19"/>
      <c r="ECM19"/>
      <c r="ECN19"/>
      <c r="ECO19"/>
      <c r="ECP19"/>
      <c r="ECQ19"/>
      <c r="ECR19"/>
      <c r="ECS19"/>
      <c r="ECT19"/>
      <c r="ECU19"/>
      <c r="ECV19"/>
      <c r="ECW19"/>
      <c r="ECX19"/>
      <c r="ECY19"/>
      <c r="ECZ19"/>
      <c r="EDA19"/>
      <c r="EDB19"/>
      <c r="EDC19"/>
      <c r="EDD19"/>
      <c r="EDE19"/>
      <c r="EDF19"/>
      <c r="EDG19"/>
      <c r="EDH19"/>
      <c r="EDI19"/>
      <c r="EDJ19"/>
      <c r="EDK19"/>
      <c r="EDL19"/>
      <c r="EDM19"/>
      <c r="EDN19"/>
      <c r="EDO19"/>
      <c r="EDP19"/>
      <c r="EDQ19"/>
      <c r="EDR19"/>
      <c r="EDS19"/>
      <c r="EDT19"/>
      <c r="EDU19"/>
      <c r="EDV19"/>
      <c r="EDW19"/>
      <c r="EDX19"/>
      <c r="EDY19"/>
      <c r="EDZ19"/>
      <c r="EEA19"/>
      <c r="EEB19"/>
      <c r="EEC19"/>
      <c r="EED19"/>
      <c r="EEE19"/>
      <c r="EEF19"/>
      <c r="EEG19"/>
      <c r="EEH19"/>
      <c r="EEI19"/>
      <c r="EEJ19"/>
      <c r="EEK19"/>
      <c r="EEL19"/>
      <c r="EEM19"/>
      <c r="EEN19"/>
      <c r="EEO19"/>
      <c r="EEP19"/>
      <c r="EEQ19"/>
      <c r="EER19"/>
      <c r="EES19"/>
      <c r="EET19"/>
      <c r="EEU19"/>
      <c r="EEV19"/>
      <c r="EEW19"/>
      <c r="EEX19"/>
      <c r="EEY19"/>
      <c r="EEZ19"/>
      <c r="EFA19"/>
      <c r="EFB19"/>
      <c r="EFC19"/>
      <c r="EFD19"/>
      <c r="EFE19"/>
      <c r="EFF19"/>
      <c r="EFG19"/>
      <c r="EFH19"/>
      <c r="EFI19"/>
      <c r="EFJ19"/>
      <c r="EFK19"/>
      <c r="EFL19"/>
      <c r="EFM19"/>
      <c r="EFN19"/>
      <c r="EFO19"/>
      <c r="EFP19"/>
      <c r="EFQ19"/>
      <c r="EFR19"/>
      <c r="EFS19"/>
      <c r="EFT19"/>
      <c r="EFU19"/>
      <c r="EFV19"/>
      <c r="EFW19"/>
      <c r="EFX19"/>
      <c r="EFY19"/>
      <c r="EFZ19"/>
      <c r="EGA19"/>
      <c r="EGB19"/>
      <c r="EGC19"/>
      <c r="EGD19"/>
      <c r="EGE19"/>
      <c r="EGF19"/>
      <c r="EGG19"/>
      <c r="EGH19"/>
      <c r="EGI19"/>
      <c r="EGJ19"/>
      <c r="EGK19"/>
      <c r="EGL19"/>
      <c r="EGM19"/>
      <c r="EGN19"/>
      <c r="EGO19"/>
      <c r="EGP19"/>
      <c r="EGQ19"/>
      <c r="EGR19"/>
      <c r="EGS19"/>
      <c r="EGT19"/>
      <c r="EGU19"/>
      <c r="EGV19"/>
      <c r="EGW19"/>
      <c r="EGX19"/>
      <c r="EGY19"/>
      <c r="EGZ19"/>
      <c r="EHA19"/>
      <c r="EHB19"/>
      <c r="EHC19"/>
      <c r="EHD19"/>
      <c r="EHE19"/>
      <c r="EHF19"/>
      <c r="EHG19"/>
      <c r="EHH19"/>
      <c r="EHI19"/>
      <c r="EHJ19"/>
      <c r="EHK19"/>
      <c r="EHL19"/>
      <c r="EHM19"/>
      <c r="EHN19"/>
      <c r="EHO19"/>
      <c r="EHP19"/>
      <c r="EHQ19"/>
      <c r="EHR19"/>
      <c r="EHS19"/>
      <c r="EHT19"/>
      <c r="EHU19"/>
      <c r="EHV19"/>
      <c r="EHW19"/>
      <c r="EHX19"/>
      <c r="EHY19"/>
      <c r="EHZ19"/>
      <c r="EIA19"/>
      <c r="EIB19"/>
      <c r="EIC19"/>
      <c r="EID19"/>
      <c r="EIE19"/>
      <c r="EIF19"/>
      <c r="EIG19"/>
      <c r="EIH19"/>
      <c r="EII19"/>
      <c r="EIJ19"/>
      <c r="EIK19"/>
      <c r="EIL19"/>
      <c r="EIM19"/>
      <c r="EIN19"/>
      <c r="EIO19"/>
      <c r="EIP19"/>
      <c r="EIQ19"/>
      <c r="EIR19"/>
      <c r="EIS19"/>
      <c r="EIT19"/>
      <c r="EIU19"/>
      <c r="EIV19"/>
      <c r="EIW19"/>
      <c r="EIX19"/>
      <c r="EIY19"/>
      <c r="EIZ19"/>
      <c r="EJA19"/>
      <c r="EJB19"/>
      <c r="EJC19"/>
      <c r="EJD19"/>
      <c r="EJE19"/>
      <c r="EJF19"/>
      <c r="EJG19"/>
      <c r="EJH19"/>
      <c r="EJI19"/>
      <c r="EJJ19"/>
      <c r="EJK19"/>
      <c r="EJL19"/>
      <c r="EJM19"/>
      <c r="EJN19"/>
      <c r="EJO19"/>
      <c r="EJP19"/>
      <c r="EJQ19"/>
      <c r="EJR19"/>
      <c r="EJS19"/>
      <c r="EJT19"/>
      <c r="EJU19"/>
      <c r="EJV19"/>
      <c r="EJW19"/>
      <c r="EJX19"/>
      <c r="EJY19"/>
      <c r="EJZ19"/>
      <c r="EKA19"/>
      <c r="EKB19"/>
      <c r="EKC19"/>
      <c r="EKD19"/>
      <c r="EKE19"/>
      <c r="EKF19"/>
      <c r="EKG19"/>
      <c r="EKH19"/>
      <c r="EKI19"/>
      <c r="EKJ19"/>
      <c r="EKK19"/>
      <c r="EKL19"/>
      <c r="EKM19"/>
      <c r="EKN19"/>
      <c r="EKO19"/>
      <c r="EKP19"/>
      <c r="EKQ19"/>
      <c r="EKR19"/>
      <c r="EKS19"/>
      <c r="EKT19"/>
      <c r="EKU19"/>
      <c r="EKV19"/>
      <c r="EKW19"/>
      <c r="EKX19"/>
      <c r="EKY19"/>
      <c r="EKZ19"/>
      <c r="ELA19"/>
      <c r="ELB19"/>
      <c r="ELC19"/>
      <c r="ELD19"/>
      <c r="ELE19"/>
      <c r="ELF19"/>
      <c r="ELG19"/>
      <c r="ELH19"/>
      <c r="ELI19"/>
      <c r="ELJ19"/>
      <c r="ELK19"/>
      <c r="ELL19"/>
      <c r="ELM19"/>
      <c r="ELN19"/>
      <c r="ELO19"/>
      <c r="ELP19"/>
      <c r="ELQ19"/>
      <c r="ELR19"/>
      <c r="ELS19"/>
      <c r="ELT19"/>
      <c r="ELU19"/>
      <c r="ELV19"/>
      <c r="ELW19"/>
      <c r="ELX19"/>
      <c r="ELY19"/>
      <c r="ELZ19"/>
      <c r="EMA19"/>
      <c r="EMB19"/>
      <c r="EMC19"/>
      <c r="EMD19"/>
      <c r="EME19"/>
      <c r="EMF19"/>
      <c r="EMG19"/>
      <c r="EMH19"/>
      <c r="EMI19"/>
      <c r="EMJ19"/>
      <c r="EMK19"/>
      <c r="EML19"/>
      <c r="EMM19"/>
      <c r="EMN19"/>
      <c r="EMO19"/>
      <c r="EMP19"/>
      <c r="EMQ19"/>
      <c r="EMR19"/>
      <c r="EMS19"/>
      <c r="EMT19"/>
      <c r="EMU19"/>
      <c r="EMV19"/>
      <c r="EMW19"/>
      <c r="EMX19"/>
      <c r="EMY19"/>
      <c r="EMZ19"/>
      <c r="ENA19"/>
      <c r="ENB19"/>
      <c r="ENC19"/>
      <c r="END19"/>
      <c r="ENE19"/>
      <c r="ENF19"/>
      <c r="ENG19"/>
      <c r="ENH19"/>
      <c r="ENI19"/>
      <c r="ENJ19"/>
      <c r="ENK19"/>
      <c r="ENL19"/>
      <c r="ENM19"/>
      <c r="ENN19"/>
      <c r="ENO19"/>
      <c r="ENP19"/>
      <c r="ENQ19"/>
      <c r="ENR19"/>
      <c r="ENS19"/>
      <c r="ENT19"/>
      <c r="ENU19"/>
      <c r="ENV19"/>
      <c r="ENW19"/>
      <c r="ENX19"/>
      <c r="ENY19"/>
      <c r="ENZ19"/>
      <c r="EOA19"/>
      <c r="EOB19"/>
      <c r="EOC19"/>
      <c r="EOD19"/>
      <c r="EOE19"/>
      <c r="EOF19"/>
      <c r="EOG19"/>
      <c r="EOH19"/>
      <c r="EOI19"/>
      <c r="EOJ19"/>
      <c r="EOK19"/>
      <c r="EOL19"/>
      <c r="EOM19"/>
      <c r="EON19"/>
      <c r="EOO19"/>
      <c r="EOP19"/>
      <c r="EOQ19"/>
      <c r="EOR19"/>
      <c r="EOS19"/>
      <c r="EOT19"/>
      <c r="EOU19"/>
      <c r="EOV19"/>
      <c r="EOW19"/>
      <c r="EOX19"/>
      <c r="EOY19"/>
      <c r="EOZ19"/>
      <c r="EPA19"/>
      <c r="EPB19"/>
      <c r="EPC19"/>
      <c r="EPD19"/>
      <c r="EPE19"/>
      <c r="EPF19"/>
      <c r="EPG19"/>
      <c r="EPH19"/>
      <c r="EPI19"/>
      <c r="EPJ19"/>
      <c r="EPK19"/>
      <c r="EPL19"/>
      <c r="EPM19"/>
      <c r="EPN19"/>
      <c r="EPO19"/>
      <c r="EPP19"/>
      <c r="EPQ19"/>
      <c r="EPR19"/>
      <c r="EPS19"/>
      <c r="EPT19"/>
      <c r="EPU19"/>
      <c r="EPV19"/>
      <c r="EPW19"/>
      <c r="EPX19"/>
      <c r="EPY19"/>
      <c r="EPZ19"/>
      <c r="EQA19"/>
      <c r="EQB19"/>
      <c r="EQC19"/>
      <c r="EQD19"/>
      <c r="EQE19"/>
      <c r="EQF19"/>
      <c r="EQG19"/>
      <c r="EQH19"/>
      <c r="EQI19"/>
      <c r="EQJ19"/>
      <c r="EQK19"/>
      <c r="EQL19"/>
      <c r="EQM19"/>
      <c r="EQN19"/>
      <c r="EQO19"/>
      <c r="EQP19"/>
      <c r="EQQ19"/>
      <c r="EQR19"/>
      <c r="EQS19"/>
      <c r="EQT19"/>
      <c r="EQU19"/>
      <c r="EQV19"/>
      <c r="EQW19"/>
      <c r="EQX19"/>
      <c r="EQY19"/>
      <c r="EQZ19"/>
      <c r="ERA19"/>
      <c r="ERB19"/>
      <c r="ERC19"/>
      <c r="ERD19"/>
      <c r="ERE19"/>
      <c r="ERF19"/>
      <c r="ERG19"/>
      <c r="ERH19"/>
      <c r="ERI19"/>
      <c r="ERJ19"/>
      <c r="ERK19"/>
      <c r="ERL19"/>
      <c r="ERM19"/>
      <c r="ERN19"/>
      <c r="ERO19"/>
      <c r="ERP19"/>
      <c r="ERQ19"/>
      <c r="ERR19"/>
      <c r="ERS19"/>
      <c r="ERT19"/>
      <c r="ERU19"/>
      <c r="ERV19"/>
      <c r="ERW19"/>
      <c r="ERX19"/>
      <c r="ERY19"/>
      <c r="ERZ19"/>
      <c r="ESA19"/>
      <c r="ESB19"/>
      <c r="ESC19"/>
      <c r="ESD19"/>
      <c r="ESE19"/>
      <c r="ESF19"/>
      <c r="ESG19"/>
      <c r="ESH19"/>
      <c r="ESI19"/>
      <c r="ESJ19"/>
      <c r="ESK19"/>
      <c r="ESL19"/>
      <c r="ESM19"/>
      <c r="ESN19"/>
      <c r="ESO19"/>
      <c r="ESP19"/>
      <c r="ESQ19"/>
      <c r="ESR19"/>
      <c r="ESS19"/>
      <c r="EST19"/>
      <c r="ESU19"/>
      <c r="ESV19"/>
      <c r="ESW19"/>
      <c r="ESX19"/>
      <c r="ESY19"/>
      <c r="ESZ19"/>
      <c r="ETA19"/>
      <c r="ETB19"/>
      <c r="ETC19"/>
      <c r="ETD19"/>
      <c r="ETE19"/>
      <c r="ETF19"/>
      <c r="ETG19"/>
      <c r="ETH19"/>
      <c r="ETI19"/>
      <c r="ETJ19"/>
      <c r="ETK19"/>
      <c r="ETL19"/>
      <c r="ETM19"/>
      <c r="ETN19"/>
      <c r="ETO19"/>
      <c r="ETP19"/>
      <c r="ETQ19"/>
      <c r="ETR19"/>
      <c r="ETS19"/>
      <c r="ETT19"/>
      <c r="ETU19"/>
      <c r="ETV19"/>
      <c r="ETW19"/>
      <c r="ETX19"/>
      <c r="ETY19"/>
      <c r="ETZ19"/>
      <c r="EUA19"/>
      <c r="EUB19"/>
      <c r="EUC19"/>
      <c r="EUD19"/>
      <c r="EUE19"/>
      <c r="EUF19"/>
      <c r="EUG19"/>
      <c r="EUH19"/>
      <c r="EUI19"/>
      <c r="EUJ19"/>
      <c r="EUK19"/>
      <c r="EUL19"/>
      <c r="EUM19"/>
      <c r="EUN19"/>
      <c r="EUO19"/>
      <c r="EUP19"/>
      <c r="EUQ19"/>
      <c r="EUR19"/>
      <c r="EUS19"/>
      <c r="EUT19"/>
      <c r="EUU19"/>
      <c r="EUV19"/>
      <c r="EUW19"/>
      <c r="EUX19"/>
      <c r="EUY19"/>
      <c r="EUZ19"/>
      <c r="EVA19"/>
      <c r="EVB19"/>
      <c r="EVC19"/>
      <c r="EVD19"/>
      <c r="EVE19"/>
      <c r="EVF19"/>
      <c r="EVG19"/>
      <c r="EVH19"/>
      <c r="EVI19"/>
      <c r="EVJ19"/>
      <c r="EVK19"/>
      <c r="EVL19"/>
      <c r="EVM19"/>
      <c r="EVN19"/>
      <c r="EVO19"/>
      <c r="EVP19"/>
      <c r="EVQ19"/>
      <c r="EVR19"/>
      <c r="EVS19"/>
      <c r="EVT19"/>
      <c r="EVU19"/>
      <c r="EVV19"/>
      <c r="EVW19"/>
      <c r="EVX19"/>
      <c r="EVY19"/>
      <c r="EVZ19"/>
      <c r="EWA19"/>
      <c r="EWB19"/>
      <c r="EWC19"/>
      <c r="EWD19"/>
      <c r="EWE19"/>
      <c r="EWF19"/>
      <c r="EWG19"/>
      <c r="EWH19"/>
      <c r="EWI19"/>
      <c r="EWJ19"/>
      <c r="EWK19"/>
      <c r="EWL19"/>
      <c r="EWM19"/>
      <c r="EWN19"/>
      <c r="EWO19"/>
      <c r="EWP19"/>
      <c r="EWQ19"/>
      <c r="EWR19"/>
      <c r="EWS19"/>
      <c r="EWT19"/>
      <c r="EWU19"/>
      <c r="EWV19"/>
      <c r="EWW19"/>
      <c r="EWX19"/>
      <c r="EWY19"/>
      <c r="EWZ19"/>
      <c r="EXA19"/>
      <c r="EXB19"/>
      <c r="EXC19"/>
      <c r="EXD19"/>
      <c r="EXE19"/>
      <c r="EXF19"/>
      <c r="EXG19"/>
      <c r="EXH19"/>
      <c r="EXI19"/>
      <c r="EXJ19"/>
      <c r="EXK19"/>
      <c r="EXL19"/>
      <c r="EXM19"/>
      <c r="EXN19"/>
      <c r="EXO19"/>
      <c r="EXP19"/>
      <c r="EXQ19"/>
      <c r="EXR19"/>
      <c r="EXS19"/>
      <c r="EXT19"/>
      <c r="EXU19"/>
      <c r="EXV19"/>
      <c r="EXW19"/>
      <c r="EXX19"/>
      <c r="EXY19"/>
      <c r="EXZ19"/>
      <c r="EYA19"/>
      <c r="EYB19"/>
      <c r="EYC19"/>
      <c r="EYD19"/>
      <c r="EYE19"/>
      <c r="EYF19"/>
      <c r="EYG19"/>
      <c r="EYH19"/>
      <c r="EYI19"/>
      <c r="EYJ19"/>
      <c r="EYK19"/>
      <c r="EYL19"/>
      <c r="EYM19"/>
      <c r="EYN19"/>
      <c r="EYO19"/>
      <c r="EYP19"/>
      <c r="EYQ19"/>
      <c r="EYR19"/>
      <c r="EYS19"/>
      <c r="EYT19"/>
      <c r="EYU19"/>
      <c r="EYV19"/>
      <c r="EYW19"/>
      <c r="EYX19"/>
      <c r="EYY19"/>
      <c r="EYZ19"/>
      <c r="EZA19"/>
      <c r="EZB19"/>
      <c r="EZC19"/>
      <c r="EZD19"/>
      <c r="EZE19"/>
      <c r="EZF19"/>
      <c r="EZG19"/>
      <c r="EZH19"/>
      <c r="EZI19"/>
      <c r="EZJ19"/>
      <c r="EZK19"/>
      <c r="EZL19"/>
      <c r="EZM19"/>
      <c r="EZN19"/>
      <c r="EZO19"/>
      <c r="EZP19"/>
      <c r="EZQ19"/>
      <c r="EZR19"/>
      <c r="EZS19"/>
      <c r="EZT19"/>
      <c r="EZU19"/>
      <c r="EZV19"/>
      <c r="EZW19"/>
      <c r="EZX19"/>
      <c r="EZY19"/>
      <c r="EZZ19"/>
      <c r="FAA19"/>
      <c r="FAB19"/>
      <c r="FAC19"/>
      <c r="FAD19"/>
      <c r="FAE19"/>
      <c r="FAF19"/>
      <c r="FAG19"/>
      <c r="FAH19"/>
      <c r="FAI19"/>
      <c r="FAJ19"/>
      <c r="FAK19"/>
      <c r="FAL19"/>
      <c r="FAM19"/>
      <c r="FAN19"/>
      <c r="FAO19"/>
      <c r="FAP19"/>
      <c r="FAQ19"/>
      <c r="FAR19"/>
      <c r="FAS19"/>
      <c r="FAT19"/>
      <c r="FAU19"/>
      <c r="FAV19"/>
      <c r="FAW19"/>
      <c r="FAX19"/>
      <c r="FAY19"/>
      <c r="FAZ19"/>
      <c r="FBA19"/>
      <c r="FBB19"/>
      <c r="FBC19"/>
      <c r="FBD19"/>
      <c r="FBE19"/>
      <c r="FBF19"/>
      <c r="FBG19"/>
      <c r="FBH19"/>
      <c r="FBI19"/>
      <c r="FBJ19"/>
      <c r="FBK19"/>
      <c r="FBL19"/>
      <c r="FBM19"/>
      <c r="FBN19"/>
      <c r="FBO19"/>
      <c r="FBP19"/>
      <c r="FBQ19"/>
      <c r="FBR19"/>
      <c r="FBS19"/>
      <c r="FBT19"/>
      <c r="FBU19"/>
      <c r="FBV19"/>
      <c r="FBW19"/>
      <c r="FBX19"/>
      <c r="FBY19"/>
      <c r="FBZ19"/>
      <c r="FCA19"/>
      <c r="FCB19"/>
      <c r="FCC19"/>
      <c r="FCD19"/>
      <c r="FCE19"/>
      <c r="FCF19"/>
      <c r="FCG19"/>
      <c r="FCH19"/>
      <c r="FCI19"/>
      <c r="FCJ19"/>
      <c r="FCK19"/>
      <c r="FCL19"/>
      <c r="FCM19"/>
      <c r="FCN19"/>
      <c r="FCO19"/>
      <c r="FCP19"/>
      <c r="FCQ19"/>
      <c r="FCR19"/>
      <c r="FCS19"/>
      <c r="FCT19"/>
      <c r="FCU19"/>
      <c r="FCV19"/>
      <c r="FCW19"/>
      <c r="FCX19"/>
      <c r="FCY19"/>
      <c r="FCZ19"/>
      <c r="FDA19"/>
      <c r="FDB19"/>
      <c r="FDC19"/>
      <c r="FDD19"/>
      <c r="FDE19"/>
      <c r="FDF19"/>
      <c r="FDG19"/>
      <c r="FDH19"/>
      <c r="FDI19"/>
      <c r="FDJ19"/>
      <c r="FDK19"/>
      <c r="FDL19"/>
      <c r="FDM19"/>
      <c r="FDN19"/>
      <c r="FDO19"/>
      <c r="FDP19"/>
      <c r="FDQ19"/>
      <c r="FDR19"/>
      <c r="FDS19"/>
      <c r="FDT19"/>
      <c r="FDU19"/>
      <c r="FDV19"/>
      <c r="FDW19"/>
      <c r="FDX19"/>
      <c r="FDY19"/>
      <c r="FDZ19"/>
      <c r="FEA19"/>
      <c r="FEB19"/>
      <c r="FEC19"/>
      <c r="FED19"/>
      <c r="FEE19"/>
      <c r="FEF19"/>
      <c r="FEG19"/>
      <c r="FEH19"/>
      <c r="FEI19"/>
      <c r="FEJ19"/>
      <c r="FEK19"/>
      <c r="FEL19"/>
      <c r="FEM19"/>
      <c r="FEN19"/>
      <c r="FEO19"/>
      <c r="FEP19"/>
      <c r="FEQ19"/>
      <c r="FER19"/>
      <c r="FES19"/>
      <c r="FET19"/>
      <c r="FEU19"/>
      <c r="FEV19"/>
      <c r="FEW19"/>
      <c r="FEX19"/>
      <c r="FEY19"/>
      <c r="FEZ19"/>
      <c r="FFA19"/>
      <c r="FFB19"/>
      <c r="FFC19"/>
      <c r="FFD19"/>
      <c r="FFE19"/>
      <c r="FFF19"/>
      <c r="FFG19"/>
      <c r="FFH19"/>
      <c r="FFI19"/>
      <c r="FFJ19"/>
      <c r="FFK19"/>
      <c r="FFL19"/>
      <c r="FFM19"/>
      <c r="FFN19"/>
      <c r="FFO19"/>
      <c r="FFP19"/>
      <c r="FFQ19"/>
      <c r="FFR19"/>
      <c r="FFS19"/>
      <c r="FFT19"/>
      <c r="FFU19"/>
      <c r="FFV19"/>
      <c r="FFW19"/>
      <c r="FFX19"/>
      <c r="FFY19"/>
      <c r="FFZ19"/>
      <c r="FGA19"/>
      <c r="FGB19"/>
      <c r="FGC19"/>
      <c r="FGD19"/>
      <c r="FGE19"/>
      <c r="FGF19"/>
      <c r="FGG19"/>
      <c r="FGH19"/>
      <c r="FGI19"/>
      <c r="FGJ19"/>
      <c r="FGK19"/>
      <c r="FGL19"/>
      <c r="FGM19"/>
      <c r="FGN19"/>
      <c r="FGO19"/>
      <c r="FGP19"/>
      <c r="FGQ19"/>
      <c r="FGR19"/>
      <c r="FGS19"/>
      <c r="FGT19"/>
      <c r="FGU19"/>
      <c r="FGV19"/>
      <c r="FGW19"/>
      <c r="FGX19"/>
      <c r="FGY19"/>
      <c r="FGZ19"/>
      <c r="FHA19"/>
      <c r="FHB19"/>
      <c r="FHC19"/>
      <c r="FHD19"/>
      <c r="FHE19"/>
      <c r="FHF19"/>
      <c r="FHG19"/>
      <c r="FHH19"/>
      <c r="FHI19"/>
      <c r="FHJ19"/>
      <c r="FHK19"/>
      <c r="FHL19"/>
      <c r="FHM19"/>
      <c r="FHN19"/>
      <c r="FHO19"/>
      <c r="FHP19"/>
      <c r="FHQ19"/>
      <c r="FHR19"/>
      <c r="FHS19"/>
      <c r="FHT19"/>
      <c r="FHU19"/>
      <c r="FHV19"/>
      <c r="FHW19"/>
      <c r="FHX19"/>
      <c r="FHY19"/>
      <c r="FHZ19"/>
      <c r="FIA19"/>
      <c r="FIB19"/>
      <c r="FIC19"/>
      <c r="FID19"/>
      <c r="FIE19"/>
      <c r="FIF19"/>
      <c r="FIG19"/>
      <c r="FIH19"/>
      <c r="FII19"/>
      <c r="FIJ19"/>
      <c r="FIK19"/>
      <c r="FIL19"/>
      <c r="FIM19"/>
      <c r="FIN19"/>
      <c r="FIO19"/>
      <c r="FIP19"/>
      <c r="FIQ19"/>
      <c r="FIR19"/>
      <c r="FIS19"/>
      <c r="FIT19"/>
      <c r="FIU19"/>
      <c r="FIV19"/>
      <c r="FIW19"/>
      <c r="FIX19"/>
      <c r="FIY19"/>
      <c r="FIZ19"/>
      <c r="FJA19"/>
      <c r="FJB19"/>
      <c r="FJC19"/>
      <c r="FJD19"/>
      <c r="FJE19"/>
      <c r="FJF19"/>
      <c r="FJG19"/>
      <c r="FJH19"/>
      <c r="FJI19"/>
      <c r="FJJ19"/>
      <c r="FJK19"/>
      <c r="FJL19"/>
      <c r="FJM19"/>
      <c r="FJN19"/>
      <c r="FJO19"/>
      <c r="FJP19"/>
      <c r="FJQ19"/>
      <c r="FJR19"/>
      <c r="FJS19"/>
      <c r="FJT19"/>
      <c r="FJU19"/>
      <c r="FJV19"/>
      <c r="FJW19"/>
      <c r="FJX19"/>
      <c r="FJY19"/>
      <c r="FJZ19"/>
      <c r="FKA19"/>
      <c r="FKB19"/>
      <c r="FKC19"/>
      <c r="FKD19"/>
      <c r="FKE19"/>
      <c r="FKF19"/>
      <c r="FKG19"/>
      <c r="FKH19"/>
      <c r="FKI19"/>
      <c r="FKJ19"/>
      <c r="FKK19"/>
      <c r="FKL19"/>
      <c r="FKM19"/>
      <c r="FKN19"/>
      <c r="FKO19"/>
      <c r="FKP19"/>
      <c r="FKQ19"/>
      <c r="FKR19"/>
      <c r="FKS19"/>
      <c r="FKT19"/>
      <c r="FKU19"/>
      <c r="FKV19"/>
      <c r="FKW19"/>
      <c r="FKX19"/>
      <c r="FKY19"/>
      <c r="FKZ19"/>
      <c r="FLA19"/>
      <c r="FLB19"/>
      <c r="FLC19"/>
      <c r="FLD19"/>
      <c r="FLE19"/>
      <c r="FLF19"/>
      <c r="FLG19"/>
      <c r="FLH19"/>
      <c r="FLI19"/>
      <c r="FLJ19"/>
      <c r="FLK19"/>
      <c r="FLL19"/>
      <c r="FLM19"/>
      <c r="FLN19"/>
      <c r="FLO19"/>
      <c r="FLP19"/>
      <c r="FLQ19"/>
      <c r="FLR19"/>
      <c r="FLS19"/>
      <c r="FLT19"/>
      <c r="FLU19"/>
      <c r="FLV19"/>
      <c r="FLW19"/>
      <c r="FLX19"/>
      <c r="FLY19"/>
      <c r="FLZ19"/>
      <c r="FMA19"/>
      <c r="FMB19"/>
      <c r="FMC19"/>
      <c r="FMD19"/>
      <c r="FME19"/>
      <c r="FMF19"/>
      <c r="FMG19"/>
      <c r="FMH19"/>
      <c r="FMI19"/>
      <c r="FMJ19"/>
      <c r="FMK19"/>
      <c r="FML19"/>
      <c r="FMM19"/>
      <c r="FMN19"/>
      <c r="FMO19"/>
      <c r="FMP19"/>
      <c r="FMQ19"/>
      <c r="FMR19"/>
      <c r="FMS19"/>
      <c r="FMT19"/>
      <c r="FMU19"/>
      <c r="FMV19"/>
      <c r="FMW19"/>
      <c r="FMX19"/>
      <c r="FMY19"/>
      <c r="FMZ19"/>
      <c r="FNA19"/>
      <c r="FNB19"/>
      <c r="FNC19"/>
      <c r="FND19"/>
      <c r="FNE19"/>
      <c r="FNF19"/>
      <c r="FNG19"/>
      <c r="FNH19"/>
      <c r="FNI19"/>
      <c r="FNJ19"/>
      <c r="FNK19"/>
      <c r="FNL19"/>
      <c r="FNM19"/>
      <c r="FNN19"/>
      <c r="FNO19"/>
      <c r="FNP19"/>
      <c r="FNQ19"/>
      <c r="FNR19"/>
      <c r="FNS19"/>
      <c r="FNT19"/>
      <c r="FNU19"/>
      <c r="FNV19"/>
      <c r="FNW19"/>
      <c r="FNX19"/>
      <c r="FNY19"/>
      <c r="FNZ19"/>
      <c r="FOA19"/>
      <c r="FOB19"/>
      <c r="FOC19"/>
      <c r="FOD19"/>
      <c r="FOE19"/>
      <c r="FOF19"/>
      <c r="FOG19"/>
      <c r="FOH19"/>
      <c r="FOI19"/>
      <c r="FOJ19"/>
      <c r="FOK19"/>
      <c r="FOL19"/>
      <c r="FOM19"/>
      <c r="FON19"/>
      <c r="FOO19"/>
      <c r="FOP19"/>
      <c r="FOQ19"/>
      <c r="FOR19"/>
      <c r="FOS19"/>
      <c r="FOT19"/>
      <c r="FOU19"/>
      <c r="FOV19"/>
      <c r="FOW19"/>
      <c r="FOX19"/>
      <c r="FOY19"/>
      <c r="FOZ19"/>
      <c r="FPA19"/>
      <c r="FPB19"/>
      <c r="FPC19"/>
      <c r="FPD19"/>
      <c r="FPE19"/>
      <c r="FPF19"/>
      <c r="FPG19"/>
      <c r="FPH19"/>
      <c r="FPI19"/>
      <c r="FPJ19"/>
      <c r="FPK19"/>
      <c r="FPL19"/>
      <c r="FPM19"/>
      <c r="FPN19"/>
      <c r="FPO19"/>
      <c r="FPP19"/>
      <c r="FPQ19"/>
      <c r="FPR19"/>
      <c r="FPS19"/>
      <c r="FPT19"/>
      <c r="FPU19"/>
      <c r="FPV19"/>
      <c r="FPW19"/>
      <c r="FPX19"/>
      <c r="FPY19"/>
      <c r="FPZ19"/>
      <c r="FQA19"/>
      <c r="FQB19"/>
      <c r="FQC19"/>
      <c r="FQD19"/>
      <c r="FQE19"/>
      <c r="FQF19"/>
      <c r="FQG19"/>
      <c r="FQH19"/>
      <c r="FQI19"/>
      <c r="FQJ19"/>
      <c r="FQK19"/>
      <c r="FQL19"/>
      <c r="FQM19"/>
      <c r="FQN19"/>
      <c r="FQO19"/>
      <c r="FQP19"/>
      <c r="FQQ19"/>
      <c r="FQR19"/>
      <c r="FQS19"/>
      <c r="FQT19"/>
      <c r="FQU19"/>
      <c r="FQV19"/>
      <c r="FQW19"/>
      <c r="FQX19"/>
      <c r="FQY19"/>
      <c r="FQZ19"/>
      <c r="FRA19"/>
      <c r="FRB19"/>
      <c r="FRC19"/>
      <c r="FRD19"/>
      <c r="FRE19"/>
      <c r="FRF19"/>
      <c r="FRG19"/>
      <c r="FRH19"/>
      <c r="FRI19"/>
      <c r="FRJ19"/>
      <c r="FRK19"/>
      <c r="FRL19"/>
      <c r="FRM19"/>
      <c r="FRN19"/>
      <c r="FRO19"/>
      <c r="FRP19"/>
      <c r="FRQ19"/>
      <c r="FRR19"/>
      <c r="FRS19"/>
      <c r="FRT19"/>
      <c r="FRU19"/>
      <c r="FRV19"/>
      <c r="FRW19"/>
      <c r="FRX19"/>
      <c r="FRY19"/>
      <c r="FRZ19"/>
      <c r="FSA19"/>
      <c r="FSB19"/>
      <c r="FSC19"/>
      <c r="FSD19"/>
      <c r="FSE19"/>
      <c r="FSF19"/>
      <c r="FSG19"/>
      <c r="FSH19"/>
      <c r="FSI19"/>
      <c r="FSJ19"/>
      <c r="FSK19"/>
      <c r="FSL19"/>
      <c r="FSM19"/>
      <c r="FSN19"/>
      <c r="FSO19"/>
      <c r="FSP19"/>
      <c r="FSQ19"/>
      <c r="FSR19"/>
      <c r="FSS19"/>
      <c r="FST19"/>
      <c r="FSU19"/>
      <c r="FSV19"/>
      <c r="FSW19"/>
      <c r="FSX19"/>
      <c r="FSY19"/>
      <c r="FSZ19"/>
      <c r="FTA19"/>
      <c r="FTB19"/>
      <c r="FTC19"/>
      <c r="FTD19"/>
      <c r="FTE19"/>
      <c r="FTF19"/>
      <c r="FTG19"/>
      <c r="FTH19"/>
      <c r="FTI19"/>
      <c r="FTJ19"/>
      <c r="FTK19"/>
      <c r="FTL19"/>
      <c r="FTM19"/>
      <c r="FTN19"/>
      <c r="FTO19"/>
      <c r="FTP19"/>
      <c r="FTQ19"/>
      <c r="FTR19"/>
      <c r="FTS19"/>
      <c r="FTT19"/>
      <c r="FTU19"/>
      <c r="FTV19"/>
      <c r="FTW19"/>
      <c r="FTX19"/>
      <c r="FTY19"/>
      <c r="FTZ19"/>
      <c r="FUA19"/>
      <c r="FUB19"/>
      <c r="FUC19"/>
      <c r="FUD19"/>
      <c r="FUE19"/>
      <c r="FUF19"/>
      <c r="FUG19"/>
      <c r="FUH19"/>
      <c r="FUI19"/>
      <c r="FUJ19"/>
      <c r="FUK19"/>
      <c r="FUL19"/>
      <c r="FUM19"/>
      <c r="FUN19"/>
      <c r="FUO19"/>
      <c r="FUP19"/>
      <c r="FUQ19"/>
      <c r="FUR19"/>
      <c r="FUS19"/>
      <c r="FUT19"/>
      <c r="FUU19"/>
      <c r="FUV19"/>
      <c r="FUW19"/>
      <c r="FUX19"/>
      <c r="FUY19"/>
      <c r="FUZ19"/>
      <c r="FVA19"/>
      <c r="FVB19"/>
      <c r="FVC19"/>
      <c r="FVD19"/>
      <c r="FVE19"/>
      <c r="FVF19"/>
      <c r="FVG19"/>
      <c r="FVH19"/>
      <c r="FVI19"/>
      <c r="FVJ19"/>
      <c r="FVK19"/>
      <c r="FVL19"/>
      <c r="FVM19"/>
      <c r="FVN19"/>
      <c r="FVO19"/>
      <c r="FVP19"/>
      <c r="FVQ19"/>
      <c r="FVR19"/>
      <c r="FVS19"/>
      <c r="FVT19"/>
      <c r="FVU19"/>
      <c r="FVV19"/>
      <c r="FVW19"/>
      <c r="FVX19"/>
      <c r="FVY19"/>
      <c r="FVZ19"/>
      <c r="FWA19"/>
      <c r="FWB19"/>
      <c r="FWC19"/>
      <c r="FWD19"/>
      <c r="FWE19"/>
      <c r="FWF19"/>
      <c r="FWG19"/>
      <c r="FWH19"/>
      <c r="FWI19"/>
      <c r="FWJ19"/>
      <c r="FWK19"/>
      <c r="FWL19"/>
      <c r="FWM19"/>
      <c r="FWN19"/>
      <c r="FWO19"/>
      <c r="FWP19"/>
      <c r="FWQ19"/>
      <c r="FWR19"/>
      <c r="FWS19"/>
      <c r="FWT19"/>
      <c r="FWU19"/>
      <c r="FWV19"/>
      <c r="FWW19"/>
      <c r="FWX19"/>
      <c r="FWY19"/>
      <c r="FWZ19"/>
      <c r="FXA19"/>
      <c r="FXB19"/>
      <c r="FXC19"/>
      <c r="FXD19"/>
      <c r="FXE19"/>
      <c r="FXF19"/>
      <c r="FXG19"/>
      <c r="FXH19"/>
      <c r="FXI19"/>
      <c r="FXJ19"/>
      <c r="FXK19"/>
      <c r="FXL19"/>
      <c r="FXM19"/>
      <c r="FXN19"/>
      <c r="FXO19"/>
      <c r="FXP19"/>
      <c r="FXQ19"/>
      <c r="FXR19"/>
      <c r="FXS19"/>
      <c r="FXT19"/>
      <c r="FXU19"/>
      <c r="FXV19"/>
      <c r="FXW19"/>
      <c r="FXX19"/>
      <c r="FXY19"/>
      <c r="FXZ19"/>
      <c r="FYA19"/>
      <c r="FYB19"/>
      <c r="FYC19"/>
      <c r="FYD19"/>
      <c r="FYE19"/>
      <c r="FYF19"/>
      <c r="FYG19"/>
      <c r="FYH19"/>
      <c r="FYI19"/>
      <c r="FYJ19"/>
      <c r="FYK19"/>
      <c r="FYL19"/>
      <c r="FYM19"/>
      <c r="FYN19"/>
      <c r="FYO19"/>
      <c r="FYP19"/>
      <c r="FYQ19"/>
      <c r="FYR19"/>
      <c r="FYS19"/>
      <c r="FYT19"/>
      <c r="FYU19"/>
      <c r="FYV19"/>
      <c r="FYW19"/>
      <c r="FYX19"/>
      <c r="FYY19"/>
      <c r="FYZ19"/>
      <c r="FZA19"/>
      <c r="FZB19"/>
      <c r="FZC19"/>
      <c r="FZD19"/>
      <c r="FZE19"/>
      <c r="FZF19"/>
      <c r="FZG19"/>
      <c r="FZH19"/>
      <c r="FZI19"/>
      <c r="FZJ19"/>
      <c r="FZK19"/>
      <c r="FZL19"/>
      <c r="FZM19"/>
      <c r="FZN19"/>
      <c r="FZO19"/>
      <c r="FZP19"/>
      <c r="FZQ19"/>
      <c r="FZR19"/>
      <c r="FZS19"/>
      <c r="FZT19"/>
      <c r="FZU19"/>
      <c r="FZV19"/>
      <c r="FZW19"/>
      <c r="FZX19"/>
      <c r="FZY19"/>
      <c r="FZZ19"/>
      <c r="GAA19"/>
      <c r="GAB19"/>
      <c r="GAC19"/>
      <c r="GAD19"/>
      <c r="GAE19"/>
      <c r="GAF19"/>
      <c r="GAG19"/>
      <c r="GAH19"/>
      <c r="GAI19"/>
      <c r="GAJ19"/>
      <c r="GAK19"/>
      <c r="GAL19"/>
      <c r="GAM19"/>
      <c r="GAN19"/>
      <c r="GAO19"/>
      <c r="GAP19"/>
      <c r="GAQ19"/>
      <c r="GAR19"/>
      <c r="GAS19"/>
      <c r="GAT19"/>
      <c r="GAU19"/>
      <c r="GAV19"/>
      <c r="GAW19"/>
      <c r="GAX19"/>
      <c r="GAY19"/>
      <c r="GAZ19"/>
      <c r="GBA19"/>
      <c r="GBB19"/>
      <c r="GBC19"/>
      <c r="GBD19"/>
      <c r="GBE19"/>
      <c r="GBF19"/>
      <c r="GBG19"/>
      <c r="GBH19"/>
      <c r="GBI19"/>
      <c r="GBJ19"/>
      <c r="GBK19"/>
      <c r="GBL19"/>
      <c r="GBM19"/>
      <c r="GBN19"/>
      <c r="GBO19"/>
      <c r="GBP19"/>
      <c r="GBQ19"/>
      <c r="GBR19"/>
      <c r="GBS19"/>
      <c r="GBT19"/>
      <c r="GBU19"/>
      <c r="GBV19"/>
      <c r="GBW19"/>
      <c r="GBX19"/>
      <c r="GBY19"/>
      <c r="GBZ19"/>
      <c r="GCA19"/>
      <c r="GCB19"/>
      <c r="GCC19"/>
      <c r="GCD19"/>
      <c r="GCE19"/>
      <c r="GCF19"/>
      <c r="GCG19"/>
      <c r="GCH19"/>
      <c r="GCI19"/>
      <c r="GCJ19"/>
      <c r="GCK19"/>
      <c r="GCL19"/>
      <c r="GCM19"/>
      <c r="GCN19"/>
      <c r="GCO19"/>
      <c r="GCP19"/>
      <c r="GCQ19"/>
      <c r="GCR19"/>
      <c r="GCS19"/>
      <c r="GCT19"/>
      <c r="GCU19"/>
      <c r="GCV19"/>
      <c r="GCW19"/>
      <c r="GCX19"/>
      <c r="GCY19"/>
      <c r="GCZ19"/>
      <c r="GDA19"/>
      <c r="GDB19"/>
      <c r="GDC19"/>
      <c r="GDD19"/>
      <c r="GDE19"/>
      <c r="GDF19"/>
      <c r="GDG19"/>
      <c r="GDH19"/>
      <c r="GDI19"/>
      <c r="GDJ19"/>
      <c r="GDK19"/>
      <c r="GDL19"/>
      <c r="GDM19"/>
      <c r="GDN19"/>
      <c r="GDO19"/>
      <c r="GDP19"/>
      <c r="GDQ19"/>
      <c r="GDR19"/>
      <c r="GDS19"/>
      <c r="GDT19"/>
      <c r="GDU19"/>
      <c r="GDV19"/>
      <c r="GDW19"/>
      <c r="GDX19"/>
      <c r="GDY19"/>
      <c r="GDZ19"/>
      <c r="GEA19"/>
      <c r="GEB19"/>
      <c r="GEC19"/>
      <c r="GED19"/>
      <c r="GEE19"/>
      <c r="GEF19"/>
      <c r="GEG19"/>
      <c r="GEH19"/>
      <c r="GEI19"/>
      <c r="GEJ19"/>
      <c r="GEK19"/>
      <c r="GEL19"/>
      <c r="GEM19"/>
      <c r="GEN19"/>
      <c r="GEO19"/>
      <c r="GEP19"/>
      <c r="GEQ19"/>
      <c r="GER19"/>
      <c r="GES19"/>
      <c r="GET19"/>
      <c r="GEU19"/>
      <c r="GEV19"/>
      <c r="GEW19"/>
      <c r="GEX19"/>
      <c r="GEY19"/>
      <c r="GEZ19"/>
      <c r="GFA19"/>
      <c r="GFB19"/>
      <c r="GFC19"/>
      <c r="GFD19"/>
      <c r="GFE19"/>
      <c r="GFF19"/>
      <c r="GFG19"/>
      <c r="GFH19"/>
      <c r="GFI19"/>
      <c r="GFJ19"/>
      <c r="GFK19"/>
      <c r="GFL19"/>
      <c r="GFM19"/>
      <c r="GFN19"/>
      <c r="GFO19"/>
      <c r="GFP19"/>
      <c r="GFQ19"/>
      <c r="GFR19"/>
      <c r="GFS19"/>
      <c r="GFT19"/>
      <c r="GFU19"/>
      <c r="GFV19"/>
      <c r="GFW19"/>
      <c r="GFX19"/>
      <c r="GFY19"/>
      <c r="GFZ19"/>
      <c r="GGA19"/>
      <c r="GGB19"/>
      <c r="GGC19"/>
      <c r="GGD19"/>
      <c r="GGE19"/>
      <c r="GGF19"/>
      <c r="GGG19"/>
      <c r="GGH19"/>
      <c r="GGI19"/>
      <c r="GGJ19"/>
      <c r="GGK19"/>
      <c r="GGL19"/>
      <c r="GGM19"/>
      <c r="GGN19"/>
      <c r="GGO19"/>
      <c r="GGP19"/>
      <c r="GGQ19"/>
      <c r="GGR19"/>
      <c r="GGS19"/>
      <c r="GGT19"/>
      <c r="GGU19"/>
      <c r="GGV19"/>
      <c r="GGW19"/>
      <c r="GGX19"/>
      <c r="GGY19"/>
      <c r="GGZ19"/>
      <c r="GHA19"/>
      <c r="GHB19"/>
      <c r="GHC19"/>
      <c r="GHD19"/>
      <c r="GHE19"/>
      <c r="GHF19"/>
      <c r="GHG19"/>
      <c r="GHH19"/>
      <c r="GHI19"/>
      <c r="GHJ19"/>
      <c r="GHK19"/>
      <c r="GHL19"/>
      <c r="GHM19"/>
      <c r="GHN19"/>
      <c r="GHO19"/>
      <c r="GHP19"/>
      <c r="GHQ19"/>
      <c r="GHR19"/>
      <c r="GHS19"/>
      <c r="GHT19"/>
      <c r="GHU19"/>
      <c r="GHV19"/>
      <c r="GHW19"/>
      <c r="GHX19"/>
      <c r="GHY19"/>
      <c r="GHZ19"/>
      <c r="GIA19"/>
      <c r="GIB19"/>
      <c r="GIC19"/>
      <c r="GID19"/>
      <c r="GIE19"/>
      <c r="GIF19"/>
      <c r="GIG19"/>
      <c r="GIH19"/>
      <c r="GII19"/>
      <c r="GIJ19"/>
      <c r="GIK19"/>
      <c r="GIL19"/>
      <c r="GIM19"/>
      <c r="GIN19"/>
      <c r="GIO19"/>
      <c r="GIP19"/>
      <c r="GIQ19"/>
      <c r="GIR19"/>
      <c r="GIS19"/>
      <c r="GIT19"/>
      <c r="GIU19"/>
      <c r="GIV19"/>
      <c r="GIW19"/>
      <c r="GIX19"/>
      <c r="GIY19"/>
      <c r="GIZ19"/>
      <c r="GJA19"/>
      <c r="GJB19"/>
      <c r="GJC19"/>
      <c r="GJD19"/>
      <c r="GJE19"/>
      <c r="GJF19"/>
      <c r="GJG19"/>
      <c r="GJH19"/>
      <c r="GJI19"/>
      <c r="GJJ19"/>
      <c r="GJK19"/>
      <c r="GJL19"/>
      <c r="GJM19"/>
      <c r="GJN19"/>
      <c r="GJO19"/>
      <c r="GJP19"/>
      <c r="GJQ19"/>
      <c r="GJR19"/>
      <c r="GJS19"/>
      <c r="GJT19"/>
      <c r="GJU19"/>
      <c r="GJV19"/>
      <c r="GJW19"/>
      <c r="GJX19"/>
      <c r="GJY19"/>
      <c r="GJZ19"/>
      <c r="GKA19"/>
      <c r="GKB19"/>
      <c r="GKC19"/>
      <c r="GKD19"/>
      <c r="GKE19"/>
      <c r="GKF19"/>
      <c r="GKG19"/>
      <c r="GKH19"/>
      <c r="GKI19"/>
      <c r="GKJ19"/>
      <c r="GKK19"/>
      <c r="GKL19"/>
      <c r="GKM19"/>
      <c r="GKN19"/>
      <c r="GKO19"/>
      <c r="GKP19"/>
      <c r="GKQ19"/>
      <c r="GKR19"/>
      <c r="GKS19"/>
      <c r="GKT19"/>
      <c r="GKU19"/>
      <c r="GKV19"/>
      <c r="GKW19"/>
      <c r="GKX19"/>
      <c r="GKY19"/>
      <c r="GKZ19"/>
      <c r="GLA19"/>
      <c r="GLB19"/>
      <c r="GLC19"/>
      <c r="GLD19"/>
      <c r="GLE19"/>
      <c r="GLF19"/>
      <c r="GLG19"/>
      <c r="GLH19"/>
      <c r="GLI19"/>
      <c r="GLJ19"/>
      <c r="GLK19"/>
      <c r="GLL19"/>
      <c r="GLM19"/>
      <c r="GLN19"/>
      <c r="GLO19"/>
      <c r="GLP19"/>
      <c r="GLQ19"/>
      <c r="GLR19"/>
      <c r="GLS19"/>
      <c r="GLT19"/>
      <c r="GLU19"/>
      <c r="GLV19"/>
      <c r="GLW19"/>
      <c r="GLX19"/>
      <c r="GLY19"/>
      <c r="GLZ19"/>
      <c r="GMA19"/>
      <c r="GMB19"/>
      <c r="GMC19"/>
      <c r="GMD19"/>
      <c r="GME19"/>
      <c r="GMF19"/>
      <c r="GMG19"/>
      <c r="GMH19"/>
      <c r="GMI19"/>
      <c r="GMJ19"/>
      <c r="GMK19"/>
      <c r="GML19"/>
      <c r="GMM19"/>
      <c r="GMN19"/>
      <c r="GMO19"/>
      <c r="GMP19"/>
      <c r="GMQ19"/>
      <c r="GMR19"/>
      <c r="GMS19"/>
      <c r="GMT19"/>
      <c r="GMU19"/>
      <c r="GMV19"/>
      <c r="GMW19"/>
      <c r="GMX19"/>
      <c r="GMY19"/>
      <c r="GMZ19"/>
      <c r="GNA19"/>
      <c r="GNB19"/>
      <c r="GNC19"/>
      <c r="GND19"/>
      <c r="GNE19"/>
      <c r="GNF19"/>
      <c r="GNG19"/>
      <c r="GNH19"/>
      <c r="GNI19"/>
      <c r="GNJ19"/>
      <c r="GNK19"/>
      <c r="GNL19"/>
      <c r="GNM19"/>
      <c r="GNN19"/>
      <c r="GNO19"/>
      <c r="GNP19"/>
      <c r="GNQ19"/>
      <c r="GNR19"/>
      <c r="GNS19"/>
      <c r="GNT19"/>
      <c r="GNU19"/>
      <c r="GNV19"/>
      <c r="GNW19"/>
      <c r="GNX19"/>
      <c r="GNY19"/>
      <c r="GNZ19"/>
      <c r="GOA19"/>
      <c r="GOB19"/>
      <c r="GOC19"/>
      <c r="GOD19"/>
      <c r="GOE19"/>
      <c r="GOF19"/>
      <c r="GOG19"/>
      <c r="GOH19"/>
      <c r="GOI19"/>
      <c r="GOJ19"/>
      <c r="GOK19"/>
      <c r="GOL19"/>
      <c r="GOM19"/>
      <c r="GON19"/>
      <c r="GOO19"/>
      <c r="GOP19"/>
      <c r="GOQ19"/>
      <c r="GOR19"/>
      <c r="GOS19"/>
      <c r="GOT19"/>
      <c r="GOU19"/>
      <c r="GOV19"/>
      <c r="GOW19"/>
      <c r="GOX19"/>
      <c r="GOY19"/>
      <c r="GOZ19"/>
      <c r="GPA19"/>
      <c r="GPB19"/>
      <c r="GPC19"/>
      <c r="GPD19"/>
      <c r="GPE19"/>
      <c r="GPF19"/>
      <c r="GPG19"/>
      <c r="GPH19"/>
      <c r="GPI19"/>
      <c r="GPJ19"/>
      <c r="GPK19"/>
      <c r="GPL19"/>
      <c r="GPM19"/>
      <c r="GPN19"/>
      <c r="GPO19"/>
      <c r="GPP19"/>
      <c r="GPQ19"/>
      <c r="GPR19"/>
      <c r="GPS19"/>
      <c r="GPT19"/>
      <c r="GPU19"/>
      <c r="GPV19"/>
      <c r="GPW19"/>
      <c r="GPX19"/>
      <c r="GPY19"/>
      <c r="GPZ19"/>
      <c r="GQA19"/>
      <c r="GQB19"/>
      <c r="GQC19"/>
      <c r="GQD19"/>
      <c r="GQE19"/>
      <c r="GQF19"/>
      <c r="GQG19"/>
      <c r="GQH19"/>
      <c r="GQI19"/>
      <c r="GQJ19"/>
      <c r="GQK19"/>
      <c r="GQL19"/>
      <c r="GQM19"/>
      <c r="GQN19"/>
      <c r="GQO19"/>
      <c r="GQP19"/>
      <c r="GQQ19"/>
      <c r="GQR19"/>
      <c r="GQS19"/>
      <c r="GQT19"/>
      <c r="GQU19"/>
      <c r="GQV19"/>
      <c r="GQW19"/>
      <c r="GQX19"/>
      <c r="GQY19"/>
      <c r="GQZ19"/>
      <c r="GRA19"/>
      <c r="GRB19"/>
      <c r="GRC19"/>
      <c r="GRD19"/>
      <c r="GRE19"/>
      <c r="GRF19"/>
      <c r="GRG19"/>
      <c r="GRH19"/>
      <c r="GRI19"/>
      <c r="GRJ19"/>
      <c r="GRK19"/>
      <c r="GRL19"/>
      <c r="GRM19"/>
      <c r="GRN19"/>
      <c r="GRO19"/>
      <c r="GRP19"/>
      <c r="GRQ19"/>
      <c r="GRR19"/>
      <c r="GRS19"/>
      <c r="GRT19"/>
      <c r="GRU19"/>
      <c r="GRV19"/>
      <c r="GRW19"/>
      <c r="GRX19"/>
      <c r="GRY19"/>
      <c r="GRZ19"/>
      <c r="GSA19"/>
      <c r="GSB19"/>
      <c r="GSC19"/>
      <c r="GSD19"/>
      <c r="GSE19"/>
      <c r="GSF19"/>
      <c r="GSG19"/>
      <c r="GSH19"/>
      <c r="GSI19"/>
      <c r="GSJ19"/>
      <c r="GSK19"/>
      <c r="GSL19"/>
      <c r="GSM19"/>
      <c r="GSN19"/>
      <c r="GSO19"/>
      <c r="GSP19"/>
      <c r="GSQ19"/>
      <c r="GSR19"/>
      <c r="GSS19"/>
      <c r="GST19"/>
      <c r="GSU19"/>
      <c r="GSV19"/>
      <c r="GSW19"/>
      <c r="GSX19"/>
      <c r="GSY19"/>
      <c r="GSZ19"/>
      <c r="GTA19"/>
      <c r="GTB19"/>
      <c r="GTC19"/>
      <c r="GTD19"/>
      <c r="GTE19"/>
      <c r="GTF19"/>
      <c r="GTG19"/>
      <c r="GTH19"/>
      <c r="GTI19"/>
      <c r="GTJ19"/>
      <c r="GTK19"/>
      <c r="GTL19"/>
      <c r="GTM19"/>
      <c r="GTN19"/>
      <c r="GTO19"/>
      <c r="GTP19"/>
      <c r="GTQ19"/>
      <c r="GTR19"/>
      <c r="GTS19"/>
      <c r="GTT19"/>
      <c r="GTU19"/>
      <c r="GTV19"/>
      <c r="GTW19"/>
      <c r="GTX19"/>
      <c r="GTY19"/>
      <c r="GTZ19"/>
      <c r="GUA19"/>
      <c r="GUB19"/>
      <c r="GUC19"/>
      <c r="GUD19"/>
      <c r="GUE19"/>
      <c r="GUF19"/>
      <c r="GUG19"/>
      <c r="GUH19"/>
      <c r="GUI19"/>
      <c r="GUJ19"/>
      <c r="GUK19"/>
      <c r="GUL19"/>
      <c r="GUM19"/>
      <c r="GUN19"/>
      <c r="GUO19"/>
      <c r="GUP19"/>
      <c r="GUQ19"/>
      <c r="GUR19"/>
      <c r="GUS19"/>
      <c r="GUT19"/>
      <c r="GUU19"/>
      <c r="GUV19"/>
      <c r="GUW19"/>
      <c r="GUX19"/>
      <c r="GUY19"/>
      <c r="GUZ19"/>
      <c r="GVA19"/>
      <c r="GVB19"/>
      <c r="GVC19"/>
      <c r="GVD19"/>
      <c r="GVE19"/>
      <c r="GVF19"/>
      <c r="GVG19"/>
      <c r="GVH19"/>
      <c r="GVI19"/>
      <c r="GVJ19"/>
      <c r="GVK19"/>
      <c r="GVL19"/>
      <c r="GVM19"/>
      <c r="GVN19"/>
      <c r="GVO19"/>
      <c r="GVP19"/>
      <c r="GVQ19"/>
      <c r="GVR19"/>
      <c r="GVS19"/>
      <c r="GVT19"/>
      <c r="GVU19"/>
      <c r="GVV19"/>
      <c r="GVW19"/>
      <c r="GVX19"/>
      <c r="GVY19"/>
      <c r="GVZ19"/>
      <c r="GWA19"/>
      <c r="GWB19"/>
      <c r="GWC19"/>
      <c r="GWD19"/>
      <c r="GWE19"/>
      <c r="GWF19"/>
      <c r="GWG19"/>
      <c r="GWH19"/>
      <c r="GWI19"/>
      <c r="GWJ19"/>
      <c r="GWK19"/>
      <c r="GWL19"/>
      <c r="GWM19"/>
      <c r="GWN19"/>
      <c r="GWO19"/>
      <c r="GWP19"/>
      <c r="GWQ19"/>
      <c r="GWR19"/>
      <c r="GWS19"/>
      <c r="GWT19"/>
      <c r="GWU19"/>
      <c r="GWV19"/>
      <c r="GWW19"/>
      <c r="GWX19"/>
      <c r="GWY19"/>
      <c r="GWZ19"/>
      <c r="GXA19"/>
      <c r="GXB19"/>
      <c r="GXC19"/>
      <c r="GXD19"/>
      <c r="GXE19"/>
      <c r="GXF19"/>
      <c r="GXG19"/>
      <c r="GXH19"/>
      <c r="GXI19"/>
      <c r="GXJ19"/>
      <c r="GXK19"/>
      <c r="GXL19"/>
      <c r="GXM19"/>
      <c r="GXN19"/>
      <c r="GXO19"/>
      <c r="GXP19"/>
      <c r="GXQ19"/>
      <c r="GXR19"/>
      <c r="GXS19"/>
      <c r="GXT19"/>
      <c r="GXU19"/>
      <c r="GXV19"/>
      <c r="GXW19"/>
      <c r="GXX19"/>
      <c r="GXY19"/>
      <c r="GXZ19"/>
      <c r="GYA19"/>
      <c r="GYB19"/>
      <c r="GYC19"/>
      <c r="GYD19"/>
      <c r="GYE19"/>
      <c r="GYF19"/>
      <c r="GYG19"/>
      <c r="GYH19"/>
      <c r="GYI19"/>
      <c r="GYJ19"/>
      <c r="GYK19"/>
      <c r="GYL19"/>
      <c r="GYM19"/>
      <c r="GYN19"/>
      <c r="GYO19"/>
      <c r="GYP19"/>
      <c r="GYQ19"/>
      <c r="GYR19"/>
      <c r="GYS19"/>
      <c r="GYT19"/>
      <c r="GYU19"/>
      <c r="GYV19"/>
      <c r="GYW19"/>
      <c r="GYX19"/>
      <c r="GYY19"/>
      <c r="GYZ19"/>
      <c r="GZA19"/>
      <c r="GZB19"/>
      <c r="GZC19"/>
      <c r="GZD19"/>
      <c r="GZE19"/>
      <c r="GZF19"/>
      <c r="GZG19"/>
      <c r="GZH19"/>
      <c r="GZI19"/>
      <c r="GZJ19"/>
      <c r="GZK19"/>
      <c r="GZL19"/>
      <c r="GZM19"/>
      <c r="GZN19"/>
      <c r="GZO19"/>
      <c r="GZP19"/>
      <c r="GZQ19"/>
      <c r="GZR19"/>
      <c r="GZS19"/>
      <c r="GZT19"/>
      <c r="GZU19"/>
      <c r="GZV19"/>
      <c r="GZW19"/>
      <c r="GZX19"/>
      <c r="GZY19"/>
      <c r="GZZ19"/>
      <c r="HAA19"/>
      <c r="HAB19"/>
      <c r="HAC19"/>
      <c r="HAD19"/>
      <c r="HAE19"/>
      <c r="HAF19"/>
      <c r="HAG19"/>
      <c r="HAH19"/>
      <c r="HAI19"/>
      <c r="HAJ19"/>
      <c r="HAK19"/>
      <c r="HAL19"/>
      <c r="HAM19"/>
      <c r="HAN19"/>
      <c r="HAO19"/>
      <c r="HAP19"/>
      <c r="HAQ19"/>
      <c r="HAR19"/>
      <c r="HAS19"/>
      <c r="HAT19"/>
      <c r="HAU19"/>
      <c r="HAV19"/>
      <c r="HAW19"/>
      <c r="HAX19"/>
      <c r="HAY19"/>
      <c r="HAZ19"/>
      <c r="HBA19"/>
      <c r="HBB19"/>
      <c r="HBC19"/>
      <c r="HBD19"/>
      <c r="HBE19"/>
      <c r="HBF19"/>
      <c r="HBG19"/>
      <c r="HBH19"/>
      <c r="HBI19"/>
      <c r="HBJ19"/>
      <c r="HBK19"/>
      <c r="HBL19"/>
      <c r="HBM19"/>
      <c r="HBN19"/>
      <c r="HBO19"/>
      <c r="HBP19"/>
      <c r="HBQ19"/>
      <c r="HBR19"/>
      <c r="HBS19"/>
      <c r="HBT19"/>
      <c r="HBU19"/>
      <c r="HBV19"/>
      <c r="HBW19"/>
      <c r="HBX19"/>
      <c r="HBY19"/>
      <c r="HBZ19"/>
      <c r="HCA19"/>
      <c r="HCB19"/>
      <c r="HCC19"/>
      <c r="HCD19"/>
      <c r="HCE19"/>
      <c r="HCF19"/>
      <c r="HCG19"/>
      <c r="HCH19"/>
      <c r="HCI19"/>
      <c r="HCJ19"/>
      <c r="HCK19"/>
      <c r="HCL19"/>
      <c r="HCM19"/>
      <c r="HCN19"/>
      <c r="HCO19"/>
      <c r="HCP19"/>
      <c r="HCQ19"/>
      <c r="HCR19"/>
      <c r="HCS19"/>
      <c r="HCT19"/>
      <c r="HCU19"/>
      <c r="HCV19"/>
      <c r="HCW19"/>
      <c r="HCX19"/>
      <c r="HCY19"/>
      <c r="HCZ19"/>
      <c r="HDA19"/>
      <c r="HDB19"/>
      <c r="HDC19"/>
      <c r="HDD19"/>
      <c r="HDE19"/>
      <c r="HDF19"/>
      <c r="HDG19"/>
      <c r="HDH19"/>
      <c r="HDI19"/>
      <c r="HDJ19"/>
      <c r="HDK19"/>
      <c r="HDL19"/>
      <c r="HDM19"/>
      <c r="HDN19"/>
      <c r="HDO19"/>
      <c r="HDP19"/>
      <c r="HDQ19"/>
      <c r="HDR19"/>
      <c r="HDS19"/>
      <c r="HDT19"/>
      <c r="HDU19"/>
      <c r="HDV19"/>
      <c r="HDW19"/>
      <c r="HDX19"/>
      <c r="HDY19"/>
      <c r="HDZ19"/>
      <c r="HEA19"/>
      <c r="HEB19"/>
      <c r="HEC19"/>
      <c r="HED19"/>
      <c r="HEE19"/>
      <c r="HEF19"/>
      <c r="HEG19"/>
      <c r="HEH19"/>
      <c r="HEI19"/>
      <c r="HEJ19"/>
      <c r="HEK19"/>
      <c r="HEL19"/>
      <c r="HEM19"/>
      <c r="HEN19"/>
      <c r="HEO19"/>
      <c r="HEP19"/>
      <c r="HEQ19"/>
      <c r="HER19"/>
      <c r="HES19"/>
      <c r="HET19"/>
      <c r="HEU19"/>
      <c r="HEV19"/>
      <c r="HEW19"/>
      <c r="HEX19"/>
      <c r="HEY19"/>
      <c r="HEZ19"/>
      <c r="HFA19"/>
      <c r="HFB19"/>
      <c r="HFC19"/>
      <c r="HFD19"/>
      <c r="HFE19"/>
      <c r="HFF19"/>
      <c r="HFG19"/>
      <c r="HFH19"/>
      <c r="HFI19"/>
      <c r="HFJ19"/>
      <c r="HFK19"/>
      <c r="HFL19"/>
      <c r="HFM19"/>
      <c r="HFN19"/>
      <c r="HFO19"/>
      <c r="HFP19"/>
      <c r="HFQ19"/>
      <c r="HFR19"/>
      <c r="HFS19"/>
      <c r="HFT19"/>
      <c r="HFU19"/>
      <c r="HFV19"/>
      <c r="HFW19"/>
      <c r="HFX19"/>
      <c r="HFY19"/>
      <c r="HFZ19"/>
      <c r="HGA19"/>
      <c r="HGB19"/>
      <c r="HGC19"/>
      <c r="HGD19"/>
      <c r="HGE19"/>
      <c r="HGF19"/>
      <c r="HGG19"/>
      <c r="HGH19"/>
      <c r="HGI19"/>
      <c r="HGJ19"/>
      <c r="HGK19"/>
      <c r="HGL19"/>
      <c r="HGM19"/>
      <c r="HGN19"/>
      <c r="HGO19"/>
      <c r="HGP19"/>
      <c r="HGQ19"/>
      <c r="HGR19"/>
      <c r="HGS19"/>
      <c r="HGT19"/>
      <c r="HGU19"/>
      <c r="HGV19"/>
      <c r="HGW19"/>
      <c r="HGX19"/>
      <c r="HGY19"/>
      <c r="HGZ19"/>
      <c r="HHA19"/>
      <c r="HHB19"/>
      <c r="HHC19"/>
      <c r="HHD19"/>
      <c r="HHE19"/>
      <c r="HHF19"/>
      <c r="HHG19"/>
      <c r="HHH19"/>
      <c r="HHI19"/>
      <c r="HHJ19"/>
      <c r="HHK19"/>
      <c r="HHL19"/>
      <c r="HHM19"/>
      <c r="HHN19"/>
      <c r="HHO19"/>
      <c r="HHP19"/>
      <c r="HHQ19"/>
      <c r="HHR19"/>
      <c r="HHS19"/>
      <c r="HHT19"/>
      <c r="HHU19"/>
      <c r="HHV19"/>
      <c r="HHW19"/>
      <c r="HHX19"/>
      <c r="HHY19"/>
      <c r="HHZ19"/>
      <c r="HIA19"/>
      <c r="HIB19"/>
      <c r="HIC19"/>
      <c r="HID19"/>
      <c r="HIE19"/>
      <c r="HIF19"/>
      <c r="HIG19"/>
      <c r="HIH19"/>
      <c r="HII19"/>
      <c r="HIJ19"/>
      <c r="HIK19"/>
      <c r="HIL19"/>
      <c r="HIM19"/>
      <c r="HIN19"/>
      <c r="HIO19"/>
      <c r="HIP19"/>
      <c r="HIQ19"/>
      <c r="HIR19"/>
      <c r="HIS19"/>
      <c r="HIT19"/>
      <c r="HIU19"/>
      <c r="HIV19"/>
      <c r="HIW19"/>
      <c r="HIX19"/>
      <c r="HIY19"/>
      <c r="HIZ19"/>
      <c r="HJA19"/>
      <c r="HJB19"/>
      <c r="HJC19"/>
      <c r="HJD19"/>
      <c r="HJE19"/>
      <c r="HJF19"/>
      <c r="HJG19"/>
      <c r="HJH19"/>
      <c r="HJI19"/>
      <c r="HJJ19"/>
      <c r="HJK19"/>
      <c r="HJL19"/>
      <c r="HJM19"/>
      <c r="HJN19"/>
      <c r="HJO19"/>
      <c r="HJP19"/>
      <c r="HJQ19"/>
      <c r="HJR19"/>
      <c r="HJS19"/>
      <c r="HJT19"/>
      <c r="HJU19"/>
      <c r="HJV19"/>
      <c r="HJW19"/>
      <c r="HJX19"/>
      <c r="HJY19"/>
      <c r="HJZ19"/>
      <c r="HKA19"/>
      <c r="HKB19"/>
      <c r="HKC19"/>
      <c r="HKD19"/>
      <c r="HKE19"/>
      <c r="HKF19"/>
      <c r="HKG19"/>
      <c r="HKH19"/>
      <c r="HKI19"/>
      <c r="HKJ19"/>
      <c r="HKK19"/>
      <c r="HKL19"/>
      <c r="HKM19"/>
      <c r="HKN19"/>
      <c r="HKO19"/>
      <c r="HKP19"/>
      <c r="HKQ19"/>
      <c r="HKR19"/>
      <c r="HKS19"/>
      <c r="HKT19"/>
      <c r="HKU19"/>
      <c r="HKV19"/>
      <c r="HKW19"/>
      <c r="HKX19"/>
      <c r="HKY19"/>
      <c r="HKZ19"/>
      <c r="HLA19"/>
      <c r="HLB19"/>
      <c r="HLC19"/>
      <c r="HLD19"/>
      <c r="HLE19"/>
      <c r="HLF19"/>
      <c r="HLG19"/>
      <c r="HLH19"/>
      <c r="HLI19"/>
      <c r="HLJ19"/>
      <c r="HLK19"/>
      <c r="HLL19"/>
      <c r="HLM19"/>
      <c r="HLN19"/>
      <c r="HLO19"/>
      <c r="HLP19"/>
      <c r="HLQ19"/>
      <c r="HLR19"/>
      <c r="HLS19"/>
      <c r="HLT19"/>
      <c r="HLU19"/>
      <c r="HLV19"/>
      <c r="HLW19"/>
      <c r="HLX19"/>
      <c r="HLY19"/>
      <c r="HLZ19"/>
      <c r="HMA19"/>
      <c r="HMB19"/>
      <c r="HMC19"/>
      <c r="HMD19"/>
      <c r="HME19"/>
      <c r="HMF19"/>
      <c r="HMG19"/>
      <c r="HMH19"/>
      <c r="HMI19"/>
      <c r="HMJ19"/>
      <c r="HMK19"/>
      <c r="HML19"/>
      <c r="HMM19"/>
      <c r="HMN19"/>
      <c r="HMO19"/>
      <c r="HMP19"/>
      <c r="HMQ19"/>
      <c r="HMR19"/>
      <c r="HMS19"/>
      <c r="HMT19"/>
      <c r="HMU19"/>
      <c r="HMV19"/>
      <c r="HMW19"/>
      <c r="HMX19"/>
      <c r="HMY19"/>
      <c r="HMZ19"/>
      <c r="HNA19"/>
      <c r="HNB19"/>
      <c r="HNC19"/>
      <c r="HND19"/>
      <c r="HNE19"/>
      <c r="HNF19"/>
      <c r="HNG19"/>
      <c r="HNH19"/>
      <c r="HNI19"/>
      <c r="HNJ19"/>
      <c r="HNK19"/>
      <c r="HNL19"/>
      <c r="HNM19"/>
      <c r="HNN19"/>
      <c r="HNO19"/>
      <c r="HNP19"/>
      <c r="HNQ19"/>
      <c r="HNR19"/>
      <c r="HNS19"/>
      <c r="HNT19"/>
      <c r="HNU19"/>
      <c r="HNV19"/>
      <c r="HNW19"/>
      <c r="HNX19"/>
      <c r="HNY19"/>
      <c r="HNZ19"/>
      <c r="HOA19"/>
      <c r="HOB19"/>
      <c r="HOC19"/>
      <c r="HOD19"/>
      <c r="HOE19"/>
      <c r="HOF19"/>
      <c r="HOG19"/>
      <c r="HOH19"/>
      <c r="HOI19"/>
      <c r="HOJ19"/>
      <c r="HOK19"/>
      <c r="HOL19"/>
      <c r="HOM19"/>
      <c r="HON19"/>
      <c r="HOO19"/>
      <c r="HOP19"/>
      <c r="HOQ19"/>
      <c r="HOR19"/>
      <c r="HOS19"/>
      <c r="HOT19"/>
      <c r="HOU19"/>
      <c r="HOV19"/>
      <c r="HOW19"/>
      <c r="HOX19"/>
      <c r="HOY19"/>
      <c r="HOZ19"/>
      <c r="HPA19"/>
      <c r="HPB19"/>
      <c r="HPC19"/>
      <c r="HPD19"/>
      <c r="HPE19"/>
      <c r="HPF19"/>
      <c r="HPG19"/>
      <c r="HPH19"/>
      <c r="HPI19"/>
      <c r="HPJ19"/>
      <c r="HPK19"/>
      <c r="HPL19"/>
      <c r="HPM19"/>
      <c r="HPN19"/>
      <c r="HPO19"/>
      <c r="HPP19"/>
      <c r="HPQ19"/>
      <c r="HPR19"/>
      <c r="HPS19"/>
      <c r="HPT19"/>
      <c r="HPU19"/>
      <c r="HPV19"/>
      <c r="HPW19"/>
      <c r="HPX19"/>
      <c r="HPY19"/>
      <c r="HPZ19"/>
      <c r="HQA19"/>
      <c r="HQB19"/>
      <c r="HQC19"/>
      <c r="HQD19"/>
      <c r="HQE19"/>
      <c r="HQF19"/>
      <c r="HQG19"/>
      <c r="HQH19"/>
      <c r="HQI19"/>
      <c r="HQJ19"/>
      <c r="HQK19"/>
      <c r="HQL19"/>
      <c r="HQM19"/>
      <c r="HQN19"/>
      <c r="HQO19"/>
      <c r="HQP19"/>
      <c r="HQQ19"/>
      <c r="HQR19"/>
      <c r="HQS19"/>
      <c r="HQT19"/>
      <c r="HQU19"/>
      <c r="HQV19"/>
      <c r="HQW19"/>
      <c r="HQX19"/>
      <c r="HQY19"/>
      <c r="HQZ19"/>
      <c r="HRA19"/>
      <c r="HRB19"/>
      <c r="HRC19"/>
      <c r="HRD19"/>
      <c r="HRE19"/>
      <c r="HRF19"/>
      <c r="HRG19"/>
      <c r="HRH19"/>
      <c r="HRI19"/>
      <c r="HRJ19"/>
      <c r="HRK19"/>
      <c r="HRL19"/>
      <c r="HRM19"/>
      <c r="HRN19"/>
      <c r="HRO19"/>
      <c r="HRP19"/>
      <c r="HRQ19"/>
      <c r="HRR19"/>
      <c r="HRS19"/>
      <c r="HRT19"/>
      <c r="HRU19"/>
      <c r="HRV19"/>
      <c r="HRW19"/>
      <c r="HRX19"/>
      <c r="HRY19"/>
      <c r="HRZ19"/>
      <c r="HSA19"/>
      <c r="HSB19"/>
      <c r="HSC19"/>
      <c r="HSD19"/>
      <c r="HSE19"/>
      <c r="HSF19"/>
      <c r="HSG19"/>
      <c r="HSH19"/>
      <c r="HSI19"/>
      <c r="HSJ19"/>
      <c r="HSK19"/>
      <c r="HSL19"/>
      <c r="HSM19"/>
      <c r="HSN19"/>
      <c r="HSO19"/>
      <c r="HSP19"/>
      <c r="HSQ19"/>
      <c r="HSR19"/>
      <c r="HSS19"/>
      <c r="HST19"/>
      <c r="HSU19"/>
      <c r="HSV19"/>
      <c r="HSW19"/>
      <c r="HSX19"/>
      <c r="HSY19"/>
      <c r="HSZ19"/>
      <c r="HTA19"/>
      <c r="HTB19"/>
      <c r="HTC19"/>
      <c r="HTD19"/>
      <c r="HTE19"/>
      <c r="HTF19"/>
      <c r="HTG19"/>
      <c r="HTH19"/>
      <c r="HTI19"/>
      <c r="HTJ19"/>
      <c r="HTK19"/>
      <c r="HTL19"/>
      <c r="HTM19"/>
      <c r="HTN19"/>
      <c r="HTO19"/>
      <c r="HTP19"/>
      <c r="HTQ19"/>
      <c r="HTR19"/>
      <c r="HTS19"/>
      <c r="HTT19"/>
      <c r="HTU19"/>
      <c r="HTV19"/>
      <c r="HTW19"/>
      <c r="HTX19"/>
      <c r="HTY19"/>
      <c r="HTZ19"/>
      <c r="HUA19"/>
      <c r="HUB19"/>
      <c r="HUC19"/>
      <c r="HUD19"/>
      <c r="HUE19"/>
      <c r="HUF19"/>
      <c r="HUG19"/>
      <c r="HUH19"/>
      <c r="HUI19"/>
      <c r="HUJ19"/>
      <c r="HUK19"/>
      <c r="HUL19"/>
      <c r="HUM19"/>
      <c r="HUN19"/>
      <c r="HUO19"/>
      <c r="HUP19"/>
      <c r="HUQ19"/>
      <c r="HUR19"/>
      <c r="HUS19"/>
      <c r="HUT19"/>
      <c r="HUU19"/>
      <c r="HUV19"/>
      <c r="HUW19"/>
      <c r="HUX19"/>
      <c r="HUY19"/>
      <c r="HUZ19"/>
      <c r="HVA19"/>
      <c r="HVB19"/>
      <c r="HVC19"/>
      <c r="HVD19"/>
      <c r="HVE19"/>
      <c r="HVF19"/>
      <c r="HVG19"/>
      <c r="HVH19"/>
      <c r="HVI19"/>
      <c r="HVJ19"/>
      <c r="HVK19"/>
      <c r="HVL19"/>
      <c r="HVM19"/>
      <c r="HVN19"/>
      <c r="HVO19"/>
      <c r="HVP19"/>
      <c r="HVQ19"/>
      <c r="HVR19"/>
      <c r="HVS19"/>
      <c r="HVT19"/>
      <c r="HVU19"/>
      <c r="HVV19"/>
      <c r="HVW19"/>
      <c r="HVX19"/>
      <c r="HVY19"/>
      <c r="HVZ19"/>
      <c r="HWA19"/>
      <c r="HWB19"/>
      <c r="HWC19"/>
      <c r="HWD19"/>
      <c r="HWE19"/>
      <c r="HWF19"/>
      <c r="HWG19"/>
      <c r="HWH19"/>
      <c r="HWI19"/>
      <c r="HWJ19"/>
      <c r="HWK19"/>
      <c r="HWL19"/>
      <c r="HWM19"/>
      <c r="HWN19"/>
      <c r="HWO19"/>
      <c r="HWP19"/>
      <c r="HWQ19"/>
      <c r="HWR19"/>
      <c r="HWS19"/>
      <c r="HWT19"/>
      <c r="HWU19"/>
      <c r="HWV19"/>
      <c r="HWW19"/>
      <c r="HWX19"/>
      <c r="HWY19"/>
      <c r="HWZ19"/>
      <c r="HXA19"/>
      <c r="HXB19"/>
      <c r="HXC19"/>
      <c r="HXD19"/>
      <c r="HXE19"/>
      <c r="HXF19"/>
      <c r="HXG19"/>
      <c r="HXH19"/>
      <c r="HXI19"/>
      <c r="HXJ19"/>
      <c r="HXK19"/>
      <c r="HXL19"/>
      <c r="HXM19"/>
      <c r="HXN19"/>
      <c r="HXO19"/>
      <c r="HXP19"/>
      <c r="HXQ19"/>
      <c r="HXR19"/>
      <c r="HXS19"/>
      <c r="HXT19"/>
      <c r="HXU19"/>
      <c r="HXV19"/>
      <c r="HXW19"/>
      <c r="HXX19"/>
      <c r="HXY19"/>
      <c r="HXZ19"/>
      <c r="HYA19"/>
      <c r="HYB19"/>
      <c r="HYC19"/>
      <c r="HYD19"/>
      <c r="HYE19"/>
      <c r="HYF19"/>
      <c r="HYG19"/>
      <c r="HYH19"/>
      <c r="HYI19"/>
      <c r="HYJ19"/>
      <c r="HYK19"/>
      <c r="HYL19"/>
      <c r="HYM19"/>
      <c r="HYN19"/>
      <c r="HYO19"/>
      <c r="HYP19"/>
      <c r="HYQ19"/>
      <c r="HYR19"/>
      <c r="HYS19"/>
      <c r="HYT19"/>
      <c r="HYU19"/>
      <c r="HYV19"/>
      <c r="HYW19"/>
      <c r="HYX19"/>
      <c r="HYY19"/>
      <c r="HYZ19"/>
      <c r="HZA19"/>
      <c r="HZB19"/>
      <c r="HZC19"/>
      <c r="HZD19"/>
      <c r="HZE19"/>
      <c r="HZF19"/>
      <c r="HZG19"/>
      <c r="HZH19"/>
      <c r="HZI19"/>
      <c r="HZJ19"/>
      <c r="HZK19"/>
      <c r="HZL19"/>
      <c r="HZM19"/>
      <c r="HZN19"/>
      <c r="HZO19"/>
      <c r="HZP19"/>
      <c r="HZQ19"/>
      <c r="HZR19"/>
      <c r="HZS19"/>
      <c r="HZT19"/>
      <c r="HZU19"/>
      <c r="HZV19"/>
      <c r="HZW19"/>
      <c r="HZX19"/>
      <c r="HZY19"/>
      <c r="HZZ19"/>
      <c r="IAA19"/>
      <c r="IAB19"/>
      <c r="IAC19"/>
      <c r="IAD19"/>
      <c r="IAE19"/>
      <c r="IAF19"/>
      <c r="IAG19"/>
      <c r="IAH19"/>
      <c r="IAI19"/>
      <c r="IAJ19"/>
      <c r="IAK19"/>
      <c r="IAL19"/>
      <c r="IAM19"/>
      <c r="IAN19"/>
      <c r="IAO19"/>
      <c r="IAP19"/>
      <c r="IAQ19"/>
      <c r="IAR19"/>
      <c r="IAS19"/>
      <c r="IAT19"/>
      <c r="IAU19"/>
      <c r="IAV19"/>
      <c r="IAW19"/>
      <c r="IAX19"/>
      <c r="IAY19"/>
      <c r="IAZ19"/>
      <c r="IBA19"/>
      <c r="IBB19"/>
      <c r="IBC19"/>
      <c r="IBD19"/>
      <c r="IBE19"/>
      <c r="IBF19"/>
      <c r="IBG19"/>
      <c r="IBH19"/>
      <c r="IBI19"/>
      <c r="IBJ19"/>
      <c r="IBK19"/>
      <c r="IBL19"/>
      <c r="IBM19"/>
      <c r="IBN19"/>
      <c r="IBO19"/>
      <c r="IBP19"/>
      <c r="IBQ19"/>
      <c r="IBR19"/>
      <c r="IBS19"/>
      <c r="IBT19"/>
      <c r="IBU19"/>
      <c r="IBV19"/>
      <c r="IBW19"/>
      <c r="IBX19"/>
      <c r="IBY19"/>
      <c r="IBZ19"/>
      <c r="ICA19"/>
      <c r="ICB19"/>
      <c r="ICC19"/>
      <c r="ICD19"/>
      <c r="ICE19"/>
      <c r="ICF19"/>
      <c r="ICG19"/>
      <c r="ICH19"/>
      <c r="ICI19"/>
      <c r="ICJ19"/>
      <c r="ICK19"/>
      <c r="ICL19"/>
      <c r="ICM19"/>
      <c r="ICN19"/>
      <c r="ICO19"/>
      <c r="ICP19"/>
      <c r="ICQ19"/>
      <c r="ICR19"/>
      <c r="ICS19"/>
      <c r="ICT19"/>
      <c r="ICU19"/>
      <c r="ICV19"/>
      <c r="ICW19"/>
      <c r="ICX19"/>
      <c r="ICY19"/>
      <c r="ICZ19"/>
      <c r="IDA19"/>
      <c r="IDB19"/>
      <c r="IDC19"/>
      <c r="IDD19"/>
      <c r="IDE19"/>
      <c r="IDF19"/>
      <c r="IDG19"/>
      <c r="IDH19"/>
      <c r="IDI19"/>
      <c r="IDJ19"/>
      <c r="IDK19"/>
      <c r="IDL19"/>
      <c r="IDM19"/>
      <c r="IDN19"/>
      <c r="IDO19"/>
      <c r="IDP19"/>
      <c r="IDQ19"/>
      <c r="IDR19"/>
      <c r="IDS19"/>
      <c r="IDT19"/>
      <c r="IDU19"/>
      <c r="IDV19"/>
      <c r="IDW19"/>
      <c r="IDX19"/>
      <c r="IDY19"/>
      <c r="IDZ19"/>
      <c r="IEA19"/>
      <c r="IEB19"/>
      <c r="IEC19"/>
      <c r="IED19"/>
      <c r="IEE19"/>
      <c r="IEF19"/>
      <c r="IEG19"/>
      <c r="IEH19"/>
      <c r="IEI19"/>
      <c r="IEJ19"/>
      <c r="IEK19"/>
      <c r="IEL19"/>
      <c r="IEM19"/>
      <c r="IEN19"/>
      <c r="IEO19"/>
      <c r="IEP19"/>
      <c r="IEQ19"/>
      <c r="IER19"/>
      <c r="IES19"/>
      <c r="IET19"/>
      <c r="IEU19"/>
      <c r="IEV19"/>
      <c r="IEW19"/>
      <c r="IEX19"/>
      <c r="IEY19"/>
      <c r="IEZ19"/>
      <c r="IFA19"/>
      <c r="IFB19"/>
      <c r="IFC19"/>
      <c r="IFD19"/>
      <c r="IFE19"/>
      <c r="IFF19"/>
      <c r="IFG19"/>
      <c r="IFH19"/>
      <c r="IFI19"/>
      <c r="IFJ19"/>
      <c r="IFK19"/>
      <c r="IFL19"/>
      <c r="IFM19"/>
      <c r="IFN19"/>
      <c r="IFO19"/>
      <c r="IFP19"/>
      <c r="IFQ19"/>
      <c r="IFR19"/>
      <c r="IFS19"/>
      <c r="IFT19"/>
      <c r="IFU19"/>
      <c r="IFV19"/>
      <c r="IFW19"/>
      <c r="IFX19"/>
      <c r="IFY19"/>
      <c r="IFZ19"/>
      <c r="IGA19"/>
      <c r="IGB19"/>
      <c r="IGC19"/>
      <c r="IGD19"/>
      <c r="IGE19"/>
      <c r="IGF19"/>
      <c r="IGG19"/>
      <c r="IGH19"/>
      <c r="IGI19"/>
      <c r="IGJ19"/>
      <c r="IGK19"/>
      <c r="IGL19"/>
      <c r="IGM19"/>
      <c r="IGN19"/>
      <c r="IGO19"/>
      <c r="IGP19"/>
      <c r="IGQ19"/>
      <c r="IGR19"/>
      <c r="IGS19"/>
      <c r="IGT19"/>
      <c r="IGU19"/>
      <c r="IGV19"/>
      <c r="IGW19"/>
      <c r="IGX19"/>
      <c r="IGY19"/>
      <c r="IGZ19"/>
      <c r="IHA19"/>
      <c r="IHB19"/>
      <c r="IHC19"/>
      <c r="IHD19"/>
      <c r="IHE19"/>
      <c r="IHF19"/>
      <c r="IHG19"/>
      <c r="IHH19"/>
      <c r="IHI19"/>
      <c r="IHJ19"/>
      <c r="IHK19"/>
      <c r="IHL19"/>
      <c r="IHM19"/>
      <c r="IHN19"/>
      <c r="IHO19"/>
      <c r="IHP19"/>
      <c r="IHQ19"/>
      <c r="IHR19"/>
      <c r="IHS19"/>
      <c r="IHT19"/>
      <c r="IHU19"/>
      <c r="IHV19"/>
      <c r="IHW19"/>
      <c r="IHX19"/>
      <c r="IHY19"/>
      <c r="IHZ19"/>
      <c r="IIA19"/>
      <c r="IIB19"/>
      <c r="IIC19"/>
      <c r="IID19"/>
      <c r="IIE19"/>
      <c r="IIF19"/>
      <c r="IIG19"/>
      <c r="IIH19"/>
      <c r="III19"/>
      <c r="IIJ19"/>
      <c r="IIK19"/>
      <c r="IIL19"/>
      <c r="IIM19"/>
      <c r="IIN19"/>
      <c r="IIO19"/>
      <c r="IIP19"/>
      <c r="IIQ19"/>
      <c r="IIR19"/>
      <c r="IIS19"/>
      <c r="IIT19"/>
      <c r="IIU19"/>
      <c r="IIV19"/>
      <c r="IIW19"/>
      <c r="IIX19"/>
      <c r="IIY19"/>
      <c r="IIZ19"/>
      <c r="IJA19"/>
      <c r="IJB19"/>
      <c r="IJC19"/>
      <c r="IJD19"/>
      <c r="IJE19"/>
      <c r="IJF19"/>
      <c r="IJG19"/>
      <c r="IJH19"/>
      <c r="IJI19"/>
      <c r="IJJ19"/>
      <c r="IJK19"/>
      <c r="IJL19"/>
      <c r="IJM19"/>
      <c r="IJN19"/>
      <c r="IJO19"/>
      <c r="IJP19"/>
      <c r="IJQ19"/>
      <c r="IJR19"/>
      <c r="IJS19"/>
      <c r="IJT19"/>
      <c r="IJU19"/>
      <c r="IJV19"/>
      <c r="IJW19"/>
      <c r="IJX19"/>
      <c r="IJY19"/>
      <c r="IJZ19"/>
      <c r="IKA19"/>
      <c r="IKB19"/>
      <c r="IKC19"/>
      <c r="IKD19"/>
      <c r="IKE19"/>
      <c r="IKF19"/>
      <c r="IKG19"/>
      <c r="IKH19"/>
      <c r="IKI19"/>
      <c r="IKJ19"/>
      <c r="IKK19"/>
      <c r="IKL19"/>
      <c r="IKM19"/>
      <c r="IKN19"/>
      <c r="IKO19"/>
      <c r="IKP19"/>
      <c r="IKQ19"/>
      <c r="IKR19"/>
      <c r="IKS19"/>
      <c r="IKT19"/>
      <c r="IKU19"/>
      <c r="IKV19"/>
      <c r="IKW19"/>
      <c r="IKX19"/>
      <c r="IKY19"/>
      <c r="IKZ19"/>
      <c r="ILA19"/>
      <c r="ILB19"/>
      <c r="ILC19"/>
      <c r="ILD19"/>
      <c r="ILE19"/>
      <c r="ILF19"/>
      <c r="ILG19"/>
      <c r="ILH19"/>
      <c r="ILI19"/>
      <c r="ILJ19"/>
      <c r="ILK19"/>
      <c r="ILL19"/>
      <c r="ILM19"/>
      <c r="ILN19"/>
      <c r="ILO19"/>
      <c r="ILP19"/>
      <c r="ILQ19"/>
      <c r="ILR19"/>
      <c r="ILS19"/>
      <c r="ILT19"/>
      <c r="ILU19"/>
      <c r="ILV19"/>
      <c r="ILW19"/>
      <c r="ILX19"/>
      <c r="ILY19"/>
      <c r="ILZ19"/>
      <c r="IMA19"/>
      <c r="IMB19"/>
      <c r="IMC19"/>
      <c r="IMD19"/>
      <c r="IME19"/>
      <c r="IMF19"/>
      <c r="IMG19"/>
      <c r="IMH19"/>
      <c r="IMI19"/>
      <c r="IMJ19"/>
      <c r="IMK19"/>
      <c r="IML19"/>
      <c r="IMM19"/>
      <c r="IMN19"/>
      <c r="IMO19"/>
      <c r="IMP19"/>
      <c r="IMQ19"/>
      <c r="IMR19"/>
      <c r="IMS19"/>
      <c r="IMT19"/>
      <c r="IMU19"/>
      <c r="IMV19"/>
      <c r="IMW19"/>
      <c r="IMX19"/>
      <c r="IMY19"/>
      <c r="IMZ19"/>
      <c r="INA19"/>
      <c r="INB19"/>
      <c r="INC19"/>
      <c r="IND19"/>
      <c r="INE19"/>
      <c r="INF19"/>
      <c r="ING19"/>
      <c r="INH19"/>
      <c r="INI19"/>
      <c r="INJ19"/>
      <c r="INK19"/>
      <c r="INL19"/>
      <c r="INM19"/>
      <c r="INN19"/>
      <c r="INO19"/>
      <c r="INP19"/>
      <c r="INQ19"/>
      <c r="INR19"/>
      <c r="INS19"/>
      <c r="INT19"/>
      <c r="INU19"/>
      <c r="INV19"/>
      <c r="INW19"/>
      <c r="INX19"/>
      <c r="INY19"/>
      <c r="INZ19"/>
      <c r="IOA19"/>
      <c r="IOB19"/>
      <c r="IOC19"/>
      <c r="IOD19"/>
      <c r="IOE19"/>
      <c r="IOF19"/>
      <c r="IOG19"/>
      <c r="IOH19"/>
      <c r="IOI19"/>
      <c r="IOJ19"/>
      <c r="IOK19"/>
      <c r="IOL19"/>
      <c r="IOM19"/>
      <c r="ION19"/>
      <c r="IOO19"/>
      <c r="IOP19"/>
      <c r="IOQ19"/>
      <c r="IOR19"/>
      <c r="IOS19"/>
      <c r="IOT19"/>
      <c r="IOU19"/>
      <c r="IOV19"/>
      <c r="IOW19"/>
      <c r="IOX19"/>
      <c r="IOY19"/>
      <c r="IOZ19"/>
      <c r="IPA19"/>
      <c r="IPB19"/>
      <c r="IPC19"/>
      <c r="IPD19"/>
      <c r="IPE19"/>
      <c r="IPF19"/>
      <c r="IPG19"/>
      <c r="IPH19"/>
      <c r="IPI19"/>
      <c r="IPJ19"/>
      <c r="IPK19"/>
      <c r="IPL19"/>
      <c r="IPM19"/>
      <c r="IPN19"/>
      <c r="IPO19"/>
      <c r="IPP19"/>
      <c r="IPQ19"/>
      <c r="IPR19"/>
      <c r="IPS19"/>
      <c r="IPT19"/>
      <c r="IPU19"/>
      <c r="IPV19"/>
      <c r="IPW19"/>
      <c r="IPX19"/>
      <c r="IPY19"/>
      <c r="IPZ19"/>
      <c r="IQA19"/>
      <c r="IQB19"/>
      <c r="IQC19"/>
      <c r="IQD19"/>
      <c r="IQE19"/>
      <c r="IQF19"/>
      <c r="IQG19"/>
      <c r="IQH19"/>
      <c r="IQI19"/>
      <c r="IQJ19"/>
      <c r="IQK19"/>
      <c r="IQL19"/>
      <c r="IQM19"/>
      <c r="IQN19"/>
      <c r="IQO19"/>
      <c r="IQP19"/>
      <c r="IQQ19"/>
      <c r="IQR19"/>
      <c r="IQS19"/>
      <c r="IQT19"/>
      <c r="IQU19"/>
      <c r="IQV19"/>
      <c r="IQW19"/>
      <c r="IQX19"/>
      <c r="IQY19"/>
      <c r="IQZ19"/>
      <c r="IRA19"/>
      <c r="IRB19"/>
      <c r="IRC19"/>
      <c r="IRD19"/>
      <c r="IRE19"/>
      <c r="IRF19"/>
      <c r="IRG19"/>
      <c r="IRH19"/>
      <c r="IRI19"/>
      <c r="IRJ19"/>
      <c r="IRK19"/>
      <c r="IRL19"/>
      <c r="IRM19"/>
      <c r="IRN19"/>
      <c r="IRO19"/>
      <c r="IRP19"/>
      <c r="IRQ19"/>
      <c r="IRR19"/>
      <c r="IRS19"/>
      <c r="IRT19"/>
      <c r="IRU19"/>
      <c r="IRV19"/>
      <c r="IRW19"/>
      <c r="IRX19"/>
      <c r="IRY19"/>
      <c r="IRZ19"/>
      <c r="ISA19"/>
      <c r="ISB19"/>
      <c r="ISC19"/>
      <c r="ISD19"/>
      <c r="ISE19"/>
      <c r="ISF19"/>
      <c r="ISG19"/>
      <c r="ISH19"/>
      <c r="ISI19"/>
      <c r="ISJ19"/>
      <c r="ISK19"/>
      <c r="ISL19"/>
      <c r="ISM19"/>
      <c r="ISN19"/>
      <c r="ISO19"/>
      <c r="ISP19"/>
      <c r="ISQ19"/>
      <c r="ISR19"/>
      <c r="ISS19"/>
      <c r="IST19"/>
      <c r="ISU19"/>
      <c r="ISV19"/>
      <c r="ISW19"/>
      <c r="ISX19"/>
      <c r="ISY19"/>
      <c r="ISZ19"/>
      <c r="ITA19"/>
      <c r="ITB19"/>
      <c r="ITC19"/>
      <c r="ITD19"/>
      <c r="ITE19"/>
      <c r="ITF19"/>
      <c r="ITG19"/>
      <c r="ITH19"/>
      <c r="ITI19"/>
      <c r="ITJ19"/>
      <c r="ITK19"/>
      <c r="ITL19"/>
      <c r="ITM19"/>
      <c r="ITN19"/>
      <c r="ITO19"/>
      <c r="ITP19"/>
      <c r="ITQ19"/>
      <c r="ITR19"/>
      <c r="ITS19"/>
      <c r="ITT19"/>
      <c r="ITU19"/>
      <c r="ITV19"/>
      <c r="ITW19"/>
      <c r="ITX19"/>
      <c r="ITY19"/>
      <c r="ITZ19"/>
      <c r="IUA19"/>
      <c r="IUB19"/>
      <c r="IUC19"/>
      <c r="IUD19"/>
      <c r="IUE19"/>
      <c r="IUF19"/>
      <c r="IUG19"/>
      <c r="IUH19"/>
      <c r="IUI19"/>
      <c r="IUJ19"/>
      <c r="IUK19"/>
      <c r="IUL19"/>
      <c r="IUM19"/>
      <c r="IUN19"/>
      <c r="IUO19"/>
      <c r="IUP19"/>
      <c r="IUQ19"/>
      <c r="IUR19"/>
      <c r="IUS19"/>
      <c r="IUT19"/>
      <c r="IUU19"/>
      <c r="IUV19"/>
      <c r="IUW19"/>
      <c r="IUX19"/>
      <c r="IUY19"/>
      <c r="IUZ19"/>
      <c r="IVA19"/>
      <c r="IVB19"/>
      <c r="IVC19"/>
      <c r="IVD19"/>
      <c r="IVE19"/>
      <c r="IVF19"/>
      <c r="IVG19"/>
      <c r="IVH19"/>
      <c r="IVI19"/>
      <c r="IVJ19"/>
      <c r="IVK19"/>
      <c r="IVL19"/>
      <c r="IVM19"/>
      <c r="IVN19"/>
      <c r="IVO19"/>
      <c r="IVP19"/>
      <c r="IVQ19"/>
      <c r="IVR19"/>
      <c r="IVS19"/>
      <c r="IVT19"/>
      <c r="IVU19"/>
      <c r="IVV19"/>
      <c r="IVW19"/>
      <c r="IVX19"/>
      <c r="IVY19"/>
      <c r="IVZ19"/>
      <c r="IWA19"/>
      <c r="IWB19"/>
      <c r="IWC19"/>
      <c r="IWD19"/>
      <c r="IWE19"/>
      <c r="IWF19"/>
      <c r="IWG19"/>
      <c r="IWH19"/>
      <c r="IWI19"/>
      <c r="IWJ19"/>
      <c r="IWK19"/>
      <c r="IWL19"/>
      <c r="IWM19"/>
      <c r="IWN19"/>
      <c r="IWO19"/>
      <c r="IWP19"/>
      <c r="IWQ19"/>
      <c r="IWR19"/>
      <c r="IWS19"/>
      <c r="IWT19"/>
      <c r="IWU19"/>
      <c r="IWV19"/>
      <c r="IWW19"/>
      <c r="IWX19"/>
      <c r="IWY19"/>
      <c r="IWZ19"/>
      <c r="IXA19"/>
      <c r="IXB19"/>
      <c r="IXC19"/>
      <c r="IXD19"/>
      <c r="IXE19"/>
      <c r="IXF19"/>
      <c r="IXG19"/>
      <c r="IXH19"/>
      <c r="IXI19"/>
      <c r="IXJ19"/>
      <c r="IXK19"/>
      <c r="IXL19"/>
      <c r="IXM19"/>
      <c r="IXN19"/>
      <c r="IXO19"/>
      <c r="IXP19"/>
      <c r="IXQ19"/>
      <c r="IXR19"/>
      <c r="IXS19"/>
      <c r="IXT19"/>
      <c r="IXU19"/>
      <c r="IXV19"/>
      <c r="IXW19"/>
      <c r="IXX19"/>
      <c r="IXY19"/>
      <c r="IXZ19"/>
      <c r="IYA19"/>
      <c r="IYB19"/>
      <c r="IYC19"/>
      <c r="IYD19"/>
      <c r="IYE19"/>
      <c r="IYF19"/>
      <c r="IYG19"/>
      <c r="IYH19"/>
      <c r="IYI19"/>
      <c r="IYJ19"/>
      <c r="IYK19"/>
      <c r="IYL19"/>
      <c r="IYM19"/>
      <c r="IYN19"/>
      <c r="IYO19"/>
      <c r="IYP19"/>
      <c r="IYQ19"/>
      <c r="IYR19"/>
      <c r="IYS19"/>
      <c r="IYT19"/>
      <c r="IYU19"/>
      <c r="IYV19"/>
      <c r="IYW19"/>
      <c r="IYX19"/>
      <c r="IYY19"/>
      <c r="IYZ19"/>
      <c r="IZA19"/>
      <c r="IZB19"/>
      <c r="IZC19"/>
      <c r="IZD19"/>
      <c r="IZE19"/>
      <c r="IZF19"/>
      <c r="IZG19"/>
      <c r="IZH19"/>
      <c r="IZI19"/>
      <c r="IZJ19"/>
      <c r="IZK19"/>
      <c r="IZL19"/>
      <c r="IZM19"/>
      <c r="IZN19"/>
      <c r="IZO19"/>
      <c r="IZP19"/>
      <c r="IZQ19"/>
      <c r="IZR19"/>
      <c r="IZS19"/>
      <c r="IZT19"/>
      <c r="IZU19"/>
      <c r="IZV19"/>
      <c r="IZW19"/>
      <c r="IZX19"/>
      <c r="IZY19"/>
      <c r="IZZ19"/>
      <c r="JAA19"/>
      <c r="JAB19"/>
      <c r="JAC19"/>
      <c r="JAD19"/>
      <c r="JAE19"/>
      <c r="JAF19"/>
      <c r="JAG19"/>
      <c r="JAH19"/>
      <c r="JAI19"/>
      <c r="JAJ19"/>
      <c r="JAK19"/>
      <c r="JAL19"/>
      <c r="JAM19"/>
      <c r="JAN19"/>
      <c r="JAO19"/>
      <c r="JAP19"/>
      <c r="JAQ19"/>
      <c r="JAR19"/>
      <c r="JAS19"/>
      <c r="JAT19"/>
      <c r="JAU19"/>
      <c r="JAV19"/>
      <c r="JAW19"/>
      <c r="JAX19"/>
      <c r="JAY19"/>
      <c r="JAZ19"/>
      <c r="JBA19"/>
      <c r="JBB19"/>
      <c r="JBC19"/>
      <c r="JBD19"/>
      <c r="JBE19"/>
      <c r="JBF19"/>
      <c r="JBG19"/>
      <c r="JBH19"/>
      <c r="JBI19"/>
      <c r="JBJ19"/>
      <c r="JBK19"/>
      <c r="JBL19"/>
      <c r="JBM19"/>
      <c r="JBN19"/>
      <c r="JBO19"/>
      <c r="JBP19"/>
      <c r="JBQ19"/>
      <c r="JBR19"/>
      <c r="JBS19"/>
      <c r="JBT19"/>
      <c r="JBU19"/>
      <c r="JBV19"/>
      <c r="JBW19"/>
      <c r="JBX19"/>
      <c r="JBY19"/>
      <c r="JBZ19"/>
      <c r="JCA19"/>
      <c r="JCB19"/>
      <c r="JCC19"/>
      <c r="JCD19"/>
      <c r="JCE19"/>
      <c r="JCF19"/>
      <c r="JCG19"/>
      <c r="JCH19"/>
      <c r="JCI19"/>
      <c r="JCJ19"/>
      <c r="JCK19"/>
      <c r="JCL19"/>
      <c r="JCM19"/>
      <c r="JCN19"/>
      <c r="JCO19"/>
      <c r="JCP19"/>
      <c r="JCQ19"/>
      <c r="JCR19"/>
      <c r="JCS19"/>
      <c r="JCT19"/>
      <c r="JCU19"/>
      <c r="JCV19"/>
      <c r="JCW19"/>
      <c r="JCX19"/>
      <c r="JCY19"/>
      <c r="JCZ19"/>
      <c r="JDA19"/>
      <c r="JDB19"/>
      <c r="JDC19"/>
      <c r="JDD19"/>
      <c r="JDE19"/>
      <c r="JDF19"/>
      <c r="JDG19"/>
      <c r="JDH19"/>
      <c r="JDI19"/>
      <c r="JDJ19"/>
      <c r="JDK19"/>
      <c r="JDL19"/>
      <c r="JDM19"/>
      <c r="JDN19"/>
      <c r="JDO19"/>
      <c r="JDP19"/>
      <c r="JDQ19"/>
      <c r="JDR19"/>
      <c r="JDS19"/>
      <c r="JDT19"/>
      <c r="JDU19"/>
      <c r="JDV19"/>
      <c r="JDW19"/>
      <c r="JDX19"/>
      <c r="JDY19"/>
      <c r="JDZ19"/>
      <c r="JEA19"/>
      <c r="JEB19"/>
      <c r="JEC19"/>
      <c r="JED19"/>
      <c r="JEE19"/>
      <c r="JEF19"/>
      <c r="JEG19"/>
      <c r="JEH19"/>
      <c r="JEI19"/>
      <c r="JEJ19"/>
      <c r="JEK19"/>
      <c r="JEL19"/>
      <c r="JEM19"/>
      <c r="JEN19"/>
      <c r="JEO19"/>
      <c r="JEP19"/>
      <c r="JEQ19"/>
      <c r="JER19"/>
      <c r="JES19"/>
      <c r="JET19"/>
      <c r="JEU19"/>
      <c r="JEV19"/>
      <c r="JEW19"/>
      <c r="JEX19"/>
      <c r="JEY19"/>
      <c r="JEZ19"/>
      <c r="JFA19"/>
      <c r="JFB19"/>
      <c r="JFC19"/>
      <c r="JFD19"/>
      <c r="JFE19"/>
      <c r="JFF19"/>
      <c r="JFG19"/>
      <c r="JFH19"/>
      <c r="JFI19"/>
      <c r="JFJ19"/>
      <c r="JFK19"/>
      <c r="JFL19"/>
      <c r="JFM19"/>
      <c r="JFN19"/>
      <c r="JFO19"/>
      <c r="JFP19"/>
      <c r="JFQ19"/>
      <c r="JFR19"/>
      <c r="JFS19"/>
      <c r="JFT19"/>
      <c r="JFU19"/>
      <c r="JFV19"/>
      <c r="JFW19"/>
      <c r="JFX19"/>
      <c r="JFY19"/>
      <c r="JFZ19"/>
      <c r="JGA19"/>
      <c r="JGB19"/>
      <c r="JGC19"/>
      <c r="JGD19"/>
      <c r="JGE19"/>
      <c r="JGF19"/>
      <c r="JGG19"/>
      <c r="JGH19"/>
      <c r="JGI19"/>
      <c r="JGJ19"/>
      <c r="JGK19"/>
      <c r="JGL19"/>
      <c r="JGM19"/>
      <c r="JGN19"/>
      <c r="JGO19"/>
      <c r="JGP19"/>
      <c r="JGQ19"/>
      <c r="JGR19"/>
      <c r="JGS19"/>
      <c r="JGT19"/>
      <c r="JGU19"/>
      <c r="JGV19"/>
      <c r="JGW19"/>
      <c r="JGX19"/>
      <c r="JGY19"/>
      <c r="JGZ19"/>
      <c r="JHA19"/>
      <c r="JHB19"/>
      <c r="JHC19"/>
      <c r="JHD19"/>
      <c r="JHE19"/>
      <c r="JHF19"/>
      <c r="JHG19"/>
      <c r="JHH19"/>
      <c r="JHI19"/>
      <c r="JHJ19"/>
      <c r="JHK19"/>
      <c r="JHL19"/>
      <c r="JHM19"/>
      <c r="JHN19"/>
      <c r="JHO19"/>
      <c r="JHP19"/>
      <c r="JHQ19"/>
      <c r="JHR19"/>
      <c r="JHS19"/>
      <c r="JHT19"/>
      <c r="JHU19"/>
      <c r="JHV19"/>
      <c r="JHW19"/>
      <c r="JHX19"/>
      <c r="JHY19"/>
      <c r="JHZ19"/>
      <c r="JIA19"/>
      <c r="JIB19"/>
      <c r="JIC19"/>
      <c r="JID19"/>
      <c r="JIE19"/>
      <c r="JIF19"/>
      <c r="JIG19"/>
      <c r="JIH19"/>
      <c r="JII19"/>
      <c r="JIJ19"/>
      <c r="JIK19"/>
      <c r="JIL19"/>
      <c r="JIM19"/>
      <c r="JIN19"/>
      <c r="JIO19"/>
      <c r="JIP19"/>
      <c r="JIQ19"/>
      <c r="JIR19"/>
      <c r="JIS19"/>
      <c r="JIT19"/>
      <c r="JIU19"/>
      <c r="JIV19"/>
      <c r="JIW19"/>
      <c r="JIX19"/>
      <c r="JIY19"/>
      <c r="JIZ19"/>
      <c r="JJA19"/>
      <c r="JJB19"/>
      <c r="JJC19"/>
      <c r="JJD19"/>
      <c r="JJE19"/>
      <c r="JJF19"/>
      <c r="JJG19"/>
      <c r="JJH19"/>
      <c r="JJI19"/>
      <c r="JJJ19"/>
      <c r="JJK19"/>
      <c r="JJL19"/>
      <c r="JJM19"/>
      <c r="JJN19"/>
      <c r="JJO19"/>
      <c r="JJP19"/>
      <c r="JJQ19"/>
      <c r="JJR19"/>
      <c r="JJS19"/>
      <c r="JJT19"/>
      <c r="JJU19"/>
      <c r="JJV19"/>
      <c r="JJW19"/>
      <c r="JJX19"/>
      <c r="JJY19"/>
      <c r="JJZ19"/>
      <c r="JKA19"/>
      <c r="JKB19"/>
      <c r="JKC19"/>
      <c r="JKD19"/>
      <c r="JKE19"/>
      <c r="JKF19"/>
      <c r="JKG19"/>
      <c r="JKH19"/>
      <c r="JKI19"/>
      <c r="JKJ19"/>
      <c r="JKK19"/>
      <c r="JKL19"/>
      <c r="JKM19"/>
      <c r="JKN19"/>
      <c r="JKO19"/>
      <c r="JKP19"/>
      <c r="JKQ19"/>
      <c r="JKR19"/>
      <c r="JKS19"/>
      <c r="JKT19"/>
      <c r="JKU19"/>
      <c r="JKV19"/>
      <c r="JKW19"/>
      <c r="JKX19"/>
      <c r="JKY19"/>
      <c r="JKZ19"/>
      <c r="JLA19"/>
      <c r="JLB19"/>
      <c r="JLC19"/>
      <c r="JLD19"/>
      <c r="JLE19"/>
      <c r="JLF19"/>
      <c r="JLG19"/>
      <c r="JLH19"/>
      <c r="JLI19"/>
      <c r="JLJ19"/>
      <c r="JLK19"/>
      <c r="JLL19"/>
      <c r="JLM19"/>
      <c r="JLN19"/>
      <c r="JLO19"/>
      <c r="JLP19"/>
      <c r="JLQ19"/>
      <c r="JLR19"/>
      <c r="JLS19"/>
      <c r="JLT19"/>
      <c r="JLU19"/>
      <c r="JLV19"/>
      <c r="JLW19"/>
      <c r="JLX19"/>
      <c r="JLY19"/>
      <c r="JLZ19"/>
      <c r="JMA19"/>
      <c r="JMB19"/>
      <c r="JMC19"/>
      <c r="JMD19"/>
      <c r="JME19"/>
      <c r="JMF19"/>
      <c r="JMG19"/>
      <c r="JMH19"/>
      <c r="JMI19"/>
      <c r="JMJ19"/>
      <c r="JMK19"/>
      <c r="JML19"/>
      <c r="JMM19"/>
      <c r="JMN19"/>
      <c r="JMO19"/>
      <c r="JMP19"/>
      <c r="JMQ19"/>
      <c r="JMR19"/>
      <c r="JMS19"/>
      <c r="JMT19"/>
      <c r="JMU19"/>
      <c r="JMV19"/>
      <c r="JMW19"/>
      <c r="JMX19"/>
      <c r="JMY19"/>
      <c r="JMZ19"/>
      <c r="JNA19"/>
      <c r="JNB19"/>
      <c r="JNC19"/>
      <c r="JND19"/>
      <c r="JNE19"/>
      <c r="JNF19"/>
      <c r="JNG19"/>
      <c r="JNH19"/>
      <c r="JNI19"/>
      <c r="JNJ19"/>
      <c r="JNK19"/>
      <c r="JNL19"/>
      <c r="JNM19"/>
      <c r="JNN19"/>
      <c r="JNO19"/>
      <c r="JNP19"/>
      <c r="JNQ19"/>
      <c r="JNR19"/>
      <c r="JNS19"/>
      <c r="JNT19"/>
      <c r="JNU19"/>
      <c r="JNV19"/>
      <c r="JNW19"/>
      <c r="JNX19"/>
      <c r="JNY19"/>
      <c r="JNZ19"/>
      <c r="JOA19"/>
      <c r="JOB19"/>
      <c r="JOC19"/>
      <c r="JOD19"/>
      <c r="JOE19"/>
      <c r="JOF19"/>
      <c r="JOG19"/>
      <c r="JOH19"/>
      <c r="JOI19"/>
      <c r="JOJ19"/>
      <c r="JOK19"/>
      <c r="JOL19"/>
      <c r="JOM19"/>
      <c r="JON19"/>
      <c r="JOO19"/>
      <c r="JOP19"/>
      <c r="JOQ19"/>
      <c r="JOR19"/>
      <c r="JOS19"/>
      <c r="JOT19"/>
      <c r="JOU19"/>
      <c r="JOV19"/>
      <c r="JOW19"/>
      <c r="JOX19"/>
      <c r="JOY19"/>
      <c r="JOZ19"/>
      <c r="JPA19"/>
      <c r="JPB19"/>
      <c r="JPC19"/>
      <c r="JPD19"/>
      <c r="JPE19"/>
      <c r="JPF19"/>
      <c r="JPG19"/>
      <c r="JPH19"/>
      <c r="JPI19"/>
      <c r="JPJ19"/>
      <c r="JPK19"/>
      <c r="JPL19"/>
      <c r="JPM19"/>
      <c r="JPN19"/>
      <c r="JPO19"/>
      <c r="JPP19"/>
      <c r="JPQ19"/>
      <c r="JPR19"/>
      <c r="JPS19"/>
      <c r="JPT19"/>
      <c r="JPU19"/>
      <c r="JPV19"/>
      <c r="JPW19"/>
      <c r="JPX19"/>
      <c r="JPY19"/>
      <c r="JPZ19"/>
      <c r="JQA19"/>
      <c r="JQB19"/>
      <c r="JQC19"/>
      <c r="JQD19"/>
      <c r="JQE19"/>
      <c r="JQF19"/>
      <c r="JQG19"/>
      <c r="JQH19"/>
      <c r="JQI19"/>
      <c r="JQJ19"/>
      <c r="JQK19"/>
      <c r="JQL19"/>
      <c r="JQM19"/>
      <c r="JQN19"/>
      <c r="JQO19"/>
      <c r="JQP19"/>
      <c r="JQQ19"/>
      <c r="JQR19"/>
      <c r="JQS19"/>
      <c r="JQT19"/>
      <c r="JQU19"/>
      <c r="JQV19"/>
      <c r="JQW19"/>
      <c r="JQX19"/>
      <c r="JQY19"/>
      <c r="JQZ19"/>
      <c r="JRA19"/>
      <c r="JRB19"/>
      <c r="JRC19"/>
      <c r="JRD19"/>
      <c r="JRE19"/>
      <c r="JRF19"/>
      <c r="JRG19"/>
      <c r="JRH19"/>
      <c r="JRI19"/>
      <c r="JRJ19"/>
      <c r="JRK19"/>
      <c r="JRL19"/>
      <c r="JRM19"/>
      <c r="JRN19"/>
      <c r="JRO19"/>
      <c r="JRP19"/>
      <c r="JRQ19"/>
      <c r="JRR19"/>
      <c r="JRS19"/>
      <c r="JRT19"/>
      <c r="JRU19"/>
      <c r="JRV19"/>
      <c r="JRW19"/>
      <c r="JRX19"/>
      <c r="JRY19"/>
      <c r="JRZ19"/>
      <c r="JSA19"/>
      <c r="JSB19"/>
      <c r="JSC19"/>
      <c r="JSD19"/>
      <c r="JSE19"/>
      <c r="JSF19"/>
      <c r="JSG19"/>
      <c r="JSH19"/>
      <c r="JSI19"/>
      <c r="JSJ19"/>
      <c r="JSK19"/>
      <c r="JSL19"/>
      <c r="JSM19"/>
      <c r="JSN19"/>
      <c r="JSO19"/>
      <c r="JSP19"/>
      <c r="JSQ19"/>
      <c r="JSR19"/>
      <c r="JSS19"/>
      <c r="JST19"/>
      <c r="JSU19"/>
      <c r="JSV19"/>
      <c r="JSW19"/>
      <c r="JSX19"/>
      <c r="JSY19"/>
      <c r="JSZ19"/>
      <c r="JTA19"/>
      <c r="JTB19"/>
      <c r="JTC19"/>
      <c r="JTD19"/>
      <c r="JTE19"/>
      <c r="JTF19"/>
      <c r="JTG19"/>
      <c r="JTH19"/>
      <c r="JTI19"/>
      <c r="JTJ19"/>
      <c r="JTK19"/>
      <c r="JTL19"/>
      <c r="JTM19"/>
      <c r="JTN19"/>
      <c r="JTO19"/>
      <c r="JTP19"/>
      <c r="JTQ19"/>
      <c r="JTR19"/>
      <c r="JTS19"/>
      <c r="JTT19"/>
      <c r="JTU19"/>
      <c r="JTV19"/>
      <c r="JTW19"/>
      <c r="JTX19"/>
      <c r="JTY19"/>
      <c r="JTZ19"/>
      <c r="JUA19"/>
      <c r="JUB19"/>
      <c r="JUC19"/>
      <c r="JUD19"/>
      <c r="JUE19"/>
      <c r="JUF19"/>
      <c r="JUG19"/>
      <c r="JUH19"/>
      <c r="JUI19"/>
      <c r="JUJ19"/>
      <c r="JUK19"/>
      <c r="JUL19"/>
      <c r="JUM19"/>
      <c r="JUN19"/>
      <c r="JUO19"/>
      <c r="JUP19"/>
      <c r="JUQ19"/>
      <c r="JUR19"/>
      <c r="JUS19"/>
      <c r="JUT19"/>
      <c r="JUU19"/>
      <c r="JUV19"/>
      <c r="JUW19"/>
      <c r="JUX19"/>
      <c r="JUY19"/>
      <c r="JUZ19"/>
      <c r="JVA19"/>
      <c r="JVB19"/>
      <c r="JVC19"/>
      <c r="JVD19"/>
      <c r="JVE19"/>
      <c r="JVF19"/>
      <c r="JVG19"/>
      <c r="JVH19"/>
      <c r="JVI19"/>
      <c r="JVJ19"/>
      <c r="JVK19"/>
      <c r="JVL19"/>
      <c r="JVM19"/>
      <c r="JVN19"/>
      <c r="JVO19"/>
      <c r="JVP19"/>
      <c r="JVQ19"/>
      <c r="JVR19"/>
      <c r="JVS19"/>
      <c r="JVT19"/>
      <c r="JVU19"/>
      <c r="JVV19"/>
      <c r="JVW19"/>
      <c r="JVX19"/>
      <c r="JVY19"/>
      <c r="JVZ19"/>
      <c r="JWA19"/>
      <c r="JWB19"/>
      <c r="JWC19"/>
      <c r="JWD19"/>
      <c r="JWE19"/>
      <c r="JWF19"/>
      <c r="JWG19"/>
      <c r="JWH19"/>
      <c r="JWI19"/>
      <c r="JWJ19"/>
      <c r="JWK19"/>
      <c r="JWL19"/>
      <c r="JWM19"/>
      <c r="JWN19"/>
      <c r="JWO19"/>
      <c r="JWP19"/>
      <c r="JWQ19"/>
      <c r="JWR19"/>
      <c r="JWS19"/>
      <c r="JWT19"/>
      <c r="JWU19"/>
      <c r="JWV19"/>
      <c r="JWW19"/>
      <c r="JWX19"/>
      <c r="JWY19"/>
      <c r="JWZ19"/>
      <c r="JXA19"/>
      <c r="JXB19"/>
      <c r="JXC19"/>
      <c r="JXD19"/>
      <c r="JXE19"/>
      <c r="JXF19"/>
      <c r="JXG19"/>
      <c r="JXH19"/>
      <c r="JXI19"/>
      <c r="JXJ19"/>
      <c r="JXK19"/>
      <c r="JXL19"/>
      <c r="JXM19"/>
      <c r="JXN19"/>
      <c r="JXO19"/>
      <c r="JXP19"/>
      <c r="JXQ19"/>
      <c r="JXR19"/>
      <c r="JXS19"/>
      <c r="JXT19"/>
      <c r="JXU19"/>
      <c r="JXV19"/>
      <c r="JXW19"/>
      <c r="JXX19"/>
      <c r="JXY19"/>
      <c r="JXZ19"/>
      <c r="JYA19"/>
      <c r="JYB19"/>
      <c r="JYC19"/>
      <c r="JYD19"/>
      <c r="JYE19"/>
      <c r="JYF19"/>
      <c r="JYG19"/>
      <c r="JYH19"/>
      <c r="JYI19"/>
      <c r="JYJ19"/>
      <c r="JYK19"/>
      <c r="JYL19"/>
      <c r="JYM19"/>
      <c r="JYN19"/>
      <c r="JYO19"/>
      <c r="JYP19"/>
      <c r="JYQ19"/>
      <c r="JYR19"/>
      <c r="JYS19"/>
      <c r="JYT19"/>
      <c r="JYU19"/>
      <c r="JYV19"/>
      <c r="JYW19"/>
      <c r="JYX19"/>
      <c r="JYY19"/>
      <c r="JYZ19"/>
      <c r="JZA19"/>
      <c r="JZB19"/>
      <c r="JZC19"/>
      <c r="JZD19"/>
      <c r="JZE19"/>
      <c r="JZF19"/>
      <c r="JZG19"/>
      <c r="JZH19"/>
      <c r="JZI19"/>
      <c r="JZJ19"/>
      <c r="JZK19"/>
      <c r="JZL19"/>
      <c r="JZM19"/>
      <c r="JZN19"/>
      <c r="JZO19"/>
      <c r="JZP19"/>
      <c r="JZQ19"/>
      <c r="JZR19"/>
      <c r="JZS19"/>
      <c r="JZT19"/>
      <c r="JZU19"/>
      <c r="JZV19"/>
      <c r="JZW19"/>
      <c r="JZX19"/>
      <c r="JZY19"/>
      <c r="JZZ19"/>
      <c r="KAA19"/>
      <c r="KAB19"/>
      <c r="KAC19"/>
      <c r="KAD19"/>
      <c r="KAE19"/>
      <c r="KAF19"/>
      <c r="KAG19"/>
      <c r="KAH19"/>
      <c r="KAI19"/>
      <c r="KAJ19"/>
      <c r="KAK19"/>
      <c r="KAL19"/>
      <c r="KAM19"/>
      <c r="KAN19"/>
      <c r="KAO19"/>
      <c r="KAP19"/>
      <c r="KAQ19"/>
      <c r="KAR19"/>
      <c r="KAS19"/>
      <c r="KAT19"/>
      <c r="KAU19"/>
      <c r="KAV19"/>
      <c r="KAW19"/>
      <c r="KAX19"/>
      <c r="KAY19"/>
      <c r="KAZ19"/>
      <c r="KBA19"/>
      <c r="KBB19"/>
      <c r="KBC19"/>
      <c r="KBD19"/>
      <c r="KBE19"/>
      <c r="KBF19"/>
      <c r="KBG19"/>
      <c r="KBH19"/>
      <c r="KBI19"/>
      <c r="KBJ19"/>
      <c r="KBK19"/>
      <c r="KBL19"/>
      <c r="KBM19"/>
      <c r="KBN19"/>
      <c r="KBO19"/>
      <c r="KBP19"/>
      <c r="KBQ19"/>
      <c r="KBR19"/>
      <c r="KBS19"/>
      <c r="KBT19"/>
      <c r="KBU19"/>
      <c r="KBV19"/>
      <c r="KBW19"/>
      <c r="KBX19"/>
      <c r="KBY19"/>
      <c r="KBZ19"/>
      <c r="KCA19"/>
      <c r="KCB19"/>
      <c r="KCC19"/>
      <c r="KCD19"/>
      <c r="KCE19"/>
      <c r="KCF19"/>
      <c r="KCG19"/>
      <c r="KCH19"/>
      <c r="KCI19"/>
      <c r="KCJ19"/>
      <c r="KCK19"/>
      <c r="KCL19"/>
      <c r="KCM19"/>
      <c r="KCN19"/>
      <c r="KCO19"/>
      <c r="KCP19"/>
      <c r="KCQ19"/>
      <c r="KCR19"/>
      <c r="KCS19"/>
      <c r="KCT19"/>
      <c r="KCU19"/>
      <c r="KCV19"/>
      <c r="KCW19"/>
      <c r="KCX19"/>
      <c r="KCY19"/>
      <c r="KCZ19"/>
      <c r="KDA19"/>
      <c r="KDB19"/>
      <c r="KDC19"/>
      <c r="KDD19"/>
      <c r="KDE19"/>
      <c r="KDF19"/>
      <c r="KDG19"/>
      <c r="KDH19"/>
      <c r="KDI19"/>
      <c r="KDJ19"/>
      <c r="KDK19"/>
      <c r="KDL19"/>
      <c r="KDM19"/>
      <c r="KDN19"/>
      <c r="KDO19"/>
      <c r="KDP19"/>
      <c r="KDQ19"/>
      <c r="KDR19"/>
      <c r="KDS19"/>
      <c r="KDT19"/>
      <c r="KDU19"/>
      <c r="KDV19"/>
      <c r="KDW19"/>
      <c r="KDX19"/>
      <c r="KDY19"/>
      <c r="KDZ19"/>
      <c r="KEA19"/>
      <c r="KEB19"/>
      <c r="KEC19"/>
      <c r="KED19"/>
      <c r="KEE19"/>
      <c r="KEF19"/>
      <c r="KEG19"/>
      <c r="KEH19"/>
      <c r="KEI19"/>
      <c r="KEJ19"/>
      <c r="KEK19"/>
      <c r="KEL19"/>
      <c r="KEM19"/>
      <c r="KEN19"/>
      <c r="KEO19"/>
      <c r="KEP19"/>
      <c r="KEQ19"/>
      <c r="KER19"/>
      <c r="KES19"/>
      <c r="KET19"/>
      <c r="KEU19"/>
      <c r="KEV19"/>
      <c r="KEW19"/>
      <c r="KEX19"/>
      <c r="KEY19"/>
      <c r="KEZ19"/>
      <c r="KFA19"/>
      <c r="KFB19"/>
      <c r="KFC19"/>
      <c r="KFD19"/>
      <c r="KFE19"/>
      <c r="KFF19"/>
      <c r="KFG19"/>
      <c r="KFH19"/>
      <c r="KFI19"/>
      <c r="KFJ19"/>
      <c r="KFK19"/>
      <c r="KFL19"/>
      <c r="KFM19"/>
      <c r="KFN19"/>
      <c r="KFO19"/>
      <c r="KFP19"/>
      <c r="KFQ19"/>
      <c r="KFR19"/>
      <c r="KFS19"/>
      <c r="KFT19"/>
      <c r="KFU19"/>
      <c r="KFV19"/>
      <c r="KFW19"/>
      <c r="KFX19"/>
      <c r="KFY19"/>
      <c r="KFZ19"/>
      <c r="KGA19"/>
      <c r="KGB19"/>
      <c r="KGC19"/>
      <c r="KGD19"/>
      <c r="KGE19"/>
      <c r="KGF19"/>
      <c r="KGG19"/>
      <c r="KGH19"/>
      <c r="KGI19"/>
      <c r="KGJ19"/>
      <c r="KGK19"/>
      <c r="KGL19"/>
      <c r="KGM19"/>
      <c r="KGN19"/>
      <c r="KGO19"/>
      <c r="KGP19"/>
      <c r="KGQ19"/>
      <c r="KGR19"/>
      <c r="KGS19"/>
      <c r="KGT19"/>
      <c r="KGU19"/>
      <c r="KGV19"/>
      <c r="KGW19"/>
      <c r="KGX19"/>
      <c r="KGY19"/>
      <c r="KGZ19"/>
      <c r="KHA19"/>
      <c r="KHB19"/>
      <c r="KHC19"/>
      <c r="KHD19"/>
      <c r="KHE19"/>
      <c r="KHF19"/>
      <c r="KHG19"/>
      <c r="KHH19"/>
      <c r="KHI19"/>
      <c r="KHJ19"/>
      <c r="KHK19"/>
      <c r="KHL19"/>
      <c r="KHM19"/>
      <c r="KHN19"/>
      <c r="KHO19"/>
      <c r="KHP19"/>
      <c r="KHQ19"/>
      <c r="KHR19"/>
      <c r="KHS19"/>
      <c r="KHT19"/>
      <c r="KHU19"/>
      <c r="KHV19"/>
      <c r="KHW19"/>
      <c r="KHX19"/>
      <c r="KHY19"/>
      <c r="KHZ19"/>
      <c r="KIA19"/>
      <c r="KIB19"/>
      <c r="KIC19"/>
      <c r="KID19"/>
      <c r="KIE19"/>
      <c r="KIF19"/>
      <c r="KIG19"/>
      <c r="KIH19"/>
      <c r="KII19"/>
      <c r="KIJ19"/>
      <c r="KIK19"/>
      <c r="KIL19"/>
      <c r="KIM19"/>
      <c r="KIN19"/>
      <c r="KIO19"/>
      <c r="KIP19"/>
      <c r="KIQ19"/>
      <c r="KIR19"/>
      <c r="KIS19"/>
      <c r="KIT19"/>
      <c r="KIU19"/>
      <c r="KIV19"/>
      <c r="KIW19"/>
      <c r="KIX19"/>
      <c r="KIY19"/>
      <c r="KIZ19"/>
      <c r="KJA19"/>
      <c r="KJB19"/>
      <c r="KJC19"/>
      <c r="KJD19"/>
      <c r="KJE19"/>
      <c r="KJF19"/>
      <c r="KJG19"/>
      <c r="KJH19"/>
      <c r="KJI19"/>
      <c r="KJJ19"/>
      <c r="KJK19"/>
      <c r="KJL19"/>
      <c r="KJM19"/>
      <c r="KJN19"/>
      <c r="KJO19"/>
      <c r="KJP19"/>
      <c r="KJQ19"/>
      <c r="KJR19"/>
      <c r="KJS19"/>
      <c r="KJT19"/>
      <c r="KJU19"/>
      <c r="KJV19"/>
      <c r="KJW19"/>
      <c r="KJX19"/>
      <c r="KJY19"/>
      <c r="KJZ19"/>
      <c r="KKA19"/>
      <c r="KKB19"/>
      <c r="KKC19"/>
      <c r="KKD19"/>
      <c r="KKE19"/>
      <c r="KKF19"/>
      <c r="KKG19"/>
      <c r="KKH19"/>
      <c r="KKI19"/>
      <c r="KKJ19"/>
      <c r="KKK19"/>
      <c r="KKL19"/>
      <c r="KKM19"/>
      <c r="KKN19"/>
      <c r="KKO19"/>
      <c r="KKP19"/>
      <c r="KKQ19"/>
      <c r="KKR19"/>
      <c r="KKS19"/>
      <c r="KKT19"/>
      <c r="KKU19"/>
      <c r="KKV19"/>
      <c r="KKW19"/>
      <c r="KKX19"/>
      <c r="KKY19"/>
      <c r="KKZ19"/>
      <c r="KLA19"/>
      <c r="KLB19"/>
      <c r="KLC19"/>
      <c r="KLD19"/>
      <c r="KLE19"/>
      <c r="KLF19"/>
      <c r="KLG19"/>
      <c r="KLH19"/>
      <c r="KLI19"/>
      <c r="KLJ19"/>
      <c r="KLK19"/>
      <c r="KLL19"/>
      <c r="KLM19"/>
      <c r="KLN19"/>
      <c r="KLO19"/>
      <c r="KLP19"/>
      <c r="KLQ19"/>
      <c r="KLR19"/>
      <c r="KLS19"/>
      <c r="KLT19"/>
      <c r="KLU19"/>
      <c r="KLV19"/>
      <c r="KLW19"/>
      <c r="KLX19"/>
      <c r="KLY19"/>
      <c r="KLZ19"/>
      <c r="KMA19"/>
      <c r="KMB19"/>
      <c r="KMC19"/>
      <c r="KMD19"/>
      <c r="KME19"/>
      <c r="KMF19"/>
      <c r="KMG19"/>
      <c r="KMH19"/>
      <c r="KMI19"/>
      <c r="KMJ19"/>
      <c r="KMK19"/>
      <c r="KML19"/>
      <c r="KMM19"/>
      <c r="KMN19"/>
      <c r="KMO19"/>
      <c r="KMP19"/>
      <c r="KMQ19"/>
      <c r="KMR19"/>
      <c r="KMS19"/>
      <c r="KMT19"/>
      <c r="KMU19"/>
      <c r="KMV19"/>
      <c r="KMW19"/>
      <c r="KMX19"/>
      <c r="KMY19"/>
      <c r="KMZ19"/>
      <c r="KNA19"/>
      <c r="KNB19"/>
      <c r="KNC19"/>
      <c r="KND19"/>
      <c r="KNE19"/>
      <c r="KNF19"/>
      <c r="KNG19"/>
      <c r="KNH19"/>
      <c r="KNI19"/>
      <c r="KNJ19"/>
      <c r="KNK19"/>
      <c r="KNL19"/>
      <c r="KNM19"/>
      <c r="KNN19"/>
      <c r="KNO19"/>
      <c r="KNP19"/>
      <c r="KNQ19"/>
      <c r="KNR19"/>
      <c r="KNS19"/>
      <c r="KNT19"/>
      <c r="KNU19"/>
      <c r="KNV19"/>
      <c r="KNW19"/>
      <c r="KNX19"/>
      <c r="KNY19"/>
      <c r="KNZ19"/>
      <c r="KOA19"/>
      <c r="KOB19"/>
      <c r="KOC19"/>
      <c r="KOD19"/>
      <c r="KOE19"/>
      <c r="KOF19"/>
      <c r="KOG19"/>
      <c r="KOH19"/>
      <c r="KOI19"/>
      <c r="KOJ19"/>
      <c r="KOK19"/>
      <c r="KOL19"/>
      <c r="KOM19"/>
      <c r="KON19"/>
      <c r="KOO19"/>
      <c r="KOP19"/>
      <c r="KOQ19"/>
      <c r="KOR19"/>
      <c r="KOS19"/>
      <c r="KOT19"/>
      <c r="KOU19"/>
      <c r="KOV19"/>
      <c r="KOW19"/>
      <c r="KOX19"/>
      <c r="KOY19"/>
      <c r="KOZ19"/>
      <c r="KPA19"/>
      <c r="KPB19"/>
      <c r="KPC19"/>
      <c r="KPD19"/>
      <c r="KPE19"/>
      <c r="KPF19"/>
      <c r="KPG19"/>
      <c r="KPH19"/>
      <c r="KPI19"/>
      <c r="KPJ19"/>
      <c r="KPK19"/>
      <c r="KPL19"/>
      <c r="KPM19"/>
      <c r="KPN19"/>
      <c r="KPO19"/>
      <c r="KPP19"/>
      <c r="KPQ19"/>
      <c r="KPR19"/>
      <c r="KPS19"/>
      <c r="KPT19"/>
      <c r="KPU19"/>
      <c r="KPV19"/>
      <c r="KPW19"/>
      <c r="KPX19"/>
      <c r="KPY19"/>
      <c r="KPZ19"/>
      <c r="KQA19"/>
      <c r="KQB19"/>
      <c r="KQC19"/>
      <c r="KQD19"/>
      <c r="KQE19"/>
      <c r="KQF19"/>
      <c r="KQG19"/>
      <c r="KQH19"/>
      <c r="KQI19"/>
      <c r="KQJ19"/>
      <c r="KQK19"/>
      <c r="KQL19"/>
      <c r="KQM19"/>
      <c r="KQN19"/>
      <c r="KQO19"/>
      <c r="KQP19"/>
      <c r="KQQ19"/>
      <c r="KQR19"/>
      <c r="KQS19"/>
      <c r="KQT19"/>
      <c r="KQU19"/>
      <c r="KQV19"/>
      <c r="KQW19"/>
      <c r="KQX19"/>
      <c r="KQY19"/>
      <c r="KQZ19"/>
      <c r="KRA19"/>
      <c r="KRB19"/>
      <c r="KRC19"/>
      <c r="KRD19"/>
      <c r="KRE19"/>
      <c r="KRF19"/>
      <c r="KRG19"/>
      <c r="KRH19"/>
      <c r="KRI19"/>
      <c r="KRJ19"/>
      <c r="KRK19"/>
      <c r="KRL19"/>
      <c r="KRM19"/>
      <c r="KRN19"/>
      <c r="KRO19"/>
      <c r="KRP19"/>
      <c r="KRQ19"/>
      <c r="KRR19"/>
      <c r="KRS19"/>
      <c r="KRT19"/>
      <c r="KRU19"/>
      <c r="KRV19"/>
      <c r="KRW19"/>
      <c r="KRX19"/>
      <c r="KRY19"/>
      <c r="KRZ19"/>
      <c r="KSA19"/>
      <c r="KSB19"/>
      <c r="KSC19"/>
      <c r="KSD19"/>
      <c r="KSE19"/>
      <c r="KSF19"/>
      <c r="KSG19"/>
      <c r="KSH19"/>
      <c r="KSI19"/>
      <c r="KSJ19"/>
      <c r="KSK19"/>
      <c r="KSL19"/>
      <c r="KSM19"/>
      <c r="KSN19"/>
      <c r="KSO19"/>
      <c r="KSP19"/>
      <c r="KSQ19"/>
      <c r="KSR19"/>
      <c r="KSS19"/>
      <c r="KST19"/>
      <c r="KSU19"/>
      <c r="KSV19"/>
      <c r="KSW19"/>
      <c r="KSX19"/>
      <c r="KSY19"/>
      <c r="KSZ19"/>
      <c r="KTA19"/>
      <c r="KTB19"/>
      <c r="KTC19"/>
      <c r="KTD19"/>
      <c r="KTE19"/>
      <c r="KTF19"/>
      <c r="KTG19"/>
      <c r="KTH19"/>
      <c r="KTI19"/>
      <c r="KTJ19"/>
      <c r="KTK19"/>
      <c r="KTL19"/>
      <c r="KTM19"/>
      <c r="KTN19"/>
      <c r="KTO19"/>
      <c r="KTP19"/>
      <c r="KTQ19"/>
      <c r="KTR19"/>
      <c r="KTS19"/>
      <c r="KTT19"/>
      <c r="KTU19"/>
      <c r="KTV19"/>
      <c r="KTW19"/>
      <c r="KTX19"/>
      <c r="KTY19"/>
      <c r="KTZ19"/>
      <c r="KUA19"/>
      <c r="KUB19"/>
      <c r="KUC19"/>
      <c r="KUD19"/>
      <c r="KUE19"/>
      <c r="KUF19"/>
      <c r="KUG19"/>
      <c r="KUH19"/>
      <c r="KUI19"/>
      <c r="KUJ19"/>
      <c r="KUK19"/>
      <c r="KUL19"/>
      <c r="KUM19"/>
      <c r="KUN19"/>
      <c r="KUO19"/>
      <c r="KUP19"/>
      <c r="KUQ19"/>
      <c r="KUR19"/>
      <c r="KUS19"/>
      <c r="KUT19"/>
      <c r="KUU19"/>
      <c r="KUV19"/>
      <c r="KUW19"/>
      <c r="KUX19"/>
      <c r="KUY19"/>
      <c r="KUZ19"/>
      <c r="KVA19"/>
      <c r="KVB19"/>
      <c r="KVC19"/>
      <c r="KVD19"/>
      <c r="KVE19"/>
      <c r="KVF19"/>
      <c r="KVG19"/>
      <c r="KVH19"/>
      <c r="KVI19"/>
      <c r="KVJ19"/>
      <c r="KVK19"/>
      <c r="KVL19"/>
      <c r="KVM19"/>
      <c r="KVN19"/>
      <c r="KVO19"/>
      <c r="KVP19"/>
      <c r="KVQ19"/>
      <c r="KVR19"/>
      <c r="KVS19"/>
      <c r="KVT19"/>
      <c r="KVU19"/>
      <c r="KVV19"/>
      <c r="KVW19"/>
      <c r="KVX19"/>
      <c r="KVY19"/>
      <c r="KVZ19"/>
      <c r="KWA19"/>
      <c r="KWB19"/>
      <c r="KWC19"/>
      <c r="KWD19"/>
      <c r="KWE19"/>
      <c r="KWF19"/>
      <c r="KWG19"/>
      <c r="KWH19"/>
      <c r="KWI19"/>
      <c r="KWJ19"/>
      <c r="KWK19"/>
      <c r="KWL19"/>
      <c r="KWM19"/>
      <c r="KWN19"/>
      <c r="KWO19"/>
      <c r="KWP19"/>
      <c r="KWQ19"/>
      <c r="KWR19"/>
      <c r="KWS19"/>
      <c r="KWT19"/>
      <c r="KWU19"/>
      <c r="KWV19"/>
      <c r="KWW19"/>
      <c r="KWX19"/>
      <c r="KWY19"/>
      <c r="KWZ19"/>
      <c r="KXA19"/>
      <c r="KXB19"/>
      <c r="KXC19"/>
      <c r="KXD19"/>
      <c r="KXE19"/>
      <c r="KXF19"/>
      <c r="KXG19"/>
      <c r="KXH19"/>
      <c r="KXI19"/>
      <c r="KXJ19"/>
      <c r="KXK19"/>
      <c r="KXL19"/>
      <c r="KXM19"/>
      <c r="KXN19"/>
      <c r="KXO19"/>
      <c r="KXP19"/>
      <c r="KXQ19"/>
      <c r="KXR19"/>
      <c r="KXS19"/>
      <c r="KXT19"/>
      <c r="KXU19"/>
      <c r="KXV19"/>
      <c r="KXW19"/>
      <c r="KXX19"/>
      <c r="KXY19"/>
      <c r="KXZ19"/>
      <c r="KYA19"/>
      <c r="KYB19"/>
      <c r="KYC19"/>
      <c r="KYD19"/>
      <c r="KYE19"/>
      <c r="KYF19"/>
      <c r="KYG19"/>
      <c r="KYH19"/>
      <c r="KYI19"/>
      <c r="KYJ19"/>
      <c r="KYK19"/>
      <c r="KYL19"/>
      <c r="KYM19"/>
      <c r="KYN19"/>
      <c r="KYO19"/>
      <c r="KYP19"/>
      <c r="KYQ19"/>
      <c r="KYR19"/>
      <c r="KYS19"/>
      <c r="KYT19"/>
      <c r="KYU19"/>
      <c r="KYV19"/>
      <c r="KYW19"/>
      <c r="KYX19"/>
      <c r="KYY19"/>
      <c r="KYZ19"/>
      <c r="KZA19"/>
      <c r="KZB19"/>
      <c r="KZC19"/>
      <c r="KZD19"/>
      <c r="KZE19"/>
      <c r="KZF19"/>
      <c r="KZG19"/>
      <c r="KZH19"/>
      <c r="KZI19"/>
      <c r="KZJ19"/>
      <c r="KZK19"/>
      <c r="KZL19"/>
      <c r="KZM19"/>
      <c r="KZN19"/>
      <c r="KZO19"/>
      <c r="KZP19"/>
      <c r="KZQ19"/>
      <c r="KZR19"/>
      <c r="KZS19"/>
      <c r="KZT19"/>
      <c r="KZU19"/>
      <c r="KZV19"/>
      <c r="KZW19"/>
      <c r="KZX19"/>
      <c r="KZY19"/>
      <c r="KZZ19"/>
      <c r="LAA19"/>
      <c r="LAB19"/>
      <c r="LAC19"/>
      <c r="LAD19"/>
      <c r="LAE19"/>
      <c r="LAF19"/>
      <c r="LAG19"/>
      <c r="LAH19"/>
      <c r="LAI19"/>
      <c r="LAJ19"/>
      <c r="LAK19"/>
      <c r="LAL19"/>
      <c r="LAM19"/>
      <c r="LAN19"/>
      <c r="LAO19"/>
      <c r="LAP19"/>
      <c r="LAQ19"/>
      <c r="LAR19"/>
      <c r="LAS19"/>
      <c r="LAT19"/>
      <c r="LAU19"/>
      <c r="LAV19"/>
      <c r="LAW19"/>
      <c r="LAX19"/>
      <c r="LAY19"/>
      <c r="LAZ19"/>
      <c r="LBA19"/>
      <c r="LBB19"/>
      <c r="LBC19"/>
      <c r="LBD19"/>
      <c r="LBE19"/>
      <c r="LBF19"/>
      <c r="LBG19"/>
      <c r="LBH19"/>
      <c r="LBI19"/>
      <c r="LBJ19"/>
      <c r="LBK19"/>
      <c r="LBL19"/>
      <c r="LBM19"/>
      <c r="LBN19"/>
      <c r="LBO19"/>
      <c r="LBP19"/>
      <c r="LBQ19"/>
      <c r="LBR19"/>
      <c r="LBS19"/>
      <c r="LBT19"/>
      <c r="LBU19"/>
      <c r="LBV19"/>
      <c r="LBW19"/>
      <c r="LBX19"/>
      <c r="LBY19"/>
      <c r="LBZ19"/>
      <c r="LCA19"/>
      <c r="LCB19"/>
      <c r="LCC19"/>
      <c r="LCD19"/>
      <c r="LCE19"/>
      <c r="LCF19"/>
      <c r="LCG19"/>
      <c r="LCH19"/>
      <c r="LCI19"/>
      <c r="LCJ19"/>
      <c r="LCK19"/>
      <c r="LCL19"/>
      <c r="LCM19"/>
      <c r="LCN19"/>
      <c r="LCO19"/>
      <c r="LCP19"/>
      <c r="LCQ19"/>
      <c r="LCR19"/>
      <c r="LCS19"/>
      <c r="LCT19"/>
      <c r="LCU19"/>
      <c r="LCV19"/>
      <c r="LCW19"/>
      <c r="LCX19"/>
      <c r="LCY19"/>
      <c r="LCZ19"/>
      <c r="LDA19"/>
      <c r="LDB19"/>
      <c r="LDC19"/>
      <c r="LDD19"/>
      <c r="LDE19"/>
      <c r="LDF19"/>
      <c r="LDG19"/>
      <c r="LDH19"/>
      <c r="LDI19"/>
      <c r="LDJ19"/>
      <c r="LDK19"/>
      <c r="LDL19"/>
      <c r="LDM19"/>
      <c r="LDN19"/>
      <c r="LDO19"/>
      <c r="LDP19"/>
      <c r="LDQ19"/>
      <c r="LDR19"/>
      <c r="LDS19"/>
      <c r="LDT19"/>
      <c r="LDU19"/>
      <c r="LDV19"/>
      <c r="LDW19"/>
      <c r="LDX19"/>
      <c r="LDY19"/>
      <c r="LDZ19"/>
      <c r="LEA19"/>
      <c r="LEB19"/>
      <c r="LEC19"/>
      <c r="LED19"/>
      <c r="LEE19"/>
      <c r="LEF19"/>
      <c r="LEG19"/>
      <c r="LEH19"/>
      <c r="LEI19"/>
      <c r="LEJ19"/>
      <c r="LEK19"/>
      <c r="LEL19"/>
      <c r="LEM19"/>
      <c r="LEN19"/>
      <c r="LEO19"/>
      <c r="LEP19"/>
      <c r="LEQ19"/>
      <c r="LER19"/>
      <c r="LES19"/>
      <c r="LET19"/>
      <c r="LEU19"/>
      <c r="LEV19"/>
      <c r="LEW19"/>
      <c r="LEX19"/>
      <c r="LEY19"/>
      <c r="LEZ19"/>
      <c r="LFA19"/>
      <c r="LFB19"/>
      <c r="LFC19"/>
      <c r="LFD19"/>
      <c r="LFE19"/>
      <c r="LFF19"/>
      <c r="LFG19"/>
      <c r="LFH19"/>
      <c r="LFI19"/>
      <c r="LFJ19"/>
      <c r="LFK19"/>
      <c r="LFL19"/>
      <c r="LFM19"/>
      <c r="LFN19"/>
      <c r="LFO19"/>
      <c r="LFP19"/>
      <c r="LFQ19"/>
      <c r="LFR19"/>
      <c r="LFS19"/>
      <c r="LFT19"/>
      <c r="LFU19"/>
      <c r="LFV19"/>
      <c r="LFW19"/>
      <c r="LFX19"/>
      <c r="LFY19"/>
      <c r="LFZ19"/>
      <c r="LGA19"/>
      <c r="LGB19"/>
      <c r="LGC19"/>
      <c r="LGD19"/>
      <c r="LGE19"/>
      <c r="LGF19"/>
      <c r="LGG19"/>
      <c r="LGH19"/>
      <c r="LGI19"/>
      <c r="LGJ19"/>
      <c r="LGK19"/>
      <c r="LGL19"/>
      <c r="LGM19"/>
      <c r="LGN19"/>
      <c r="LGO19"/>
      <c r="LGP19"/>
      <c r="LGQ19"/>
      <c r="LGR19"/>
      <c r="LGS19"/>
      <c r="LGT19"/>
      <c r="LGU19"/>
      <c r="LGV19"/>
      <c r="LGW19"/>
      <c r="LGX19"/>
      <c r="LGY19"/>
      <c r="LGZ19"/>
      <c r="LHA19"/>
      <c r="LHB19"/>
      <c r="LHC19"/>
      <c r="LHD19"/>
      <c r="LHE19"/>
      <c r="LHF19"/>
      <c r="LHG19"/>
      <c r="LHH19"/>
      <c r="LHI19"/>
      <c r="LHJ19"/>
      <c r="LHK19"/>
      <c r="LHL19"/>
      <c r="LHM19"/>
      <c r="LHN19"/>
      <c r="LHO19"/>
      <c r="LHP19"/>
      <c r="LHQ19"/>
      <c r="LHR19"/>
      <c r="LHS19"/>
      <c r="LHT19"/>
      <c r="LHU19"/>
      <c r="LHV19"/>
      <c r="LHW19"/>
      <c r="LHX19"/>
      <c r="LHY19"/>
      <c r="LHZ19"/>
      <c r="LIA19"/>
      <c r="LIB19"/>
      <c r="LIC19"/>
      <c r="LID19"/>
      <c r="LIE19"/>
      <c r="LIF19"/>
      <c r="LIG19"/>
      <c r="LIH19"/>
      <c r="LII19"/>
      <c r="LIJ19"/>
      <c r="LIK19"/>
      <c r="LIL19"/>
      <c r="LIM19"/>
      <c r="LIN19"/>
      <c r="LIO19"/>
      <c r="LIP19"/>
      <c r="LIQ19"/>
      <c r="LIR19"/>
      <c r="LIS19"/>
      <c r="LIT19"/>
      <c r="LIU19"/>
      <c r="LIV19"/>
      <c r="LIW19"/>
      <c r="LIX19"/>
      <c r="LIY19"/>
      <c r="LIZ19"/>
      <c r="LJA19"/>
      <c r="LJB19"/>
      <c r="LJC19"/>
      <c r="LJD19"/>
      <c r="LJE19"/>
      <c r="LJF19"/>
      <c r="LJG19"/>
      <c r="LJH19"/>
      <c r="LJI19"/>
      <c r="LJJ19"/>
      <c r="LJK19"/>
      <c r="LJL19"/>
      <c r="LJM19"/>
      <c r="LJN19"/>
      <c r="LJO19"/>
      <c r="LJP19"/>
      <c r="LJQ19"/>
      <c r="LJR19"/>
      <c r="LJS19"/>
      <c r="LJT19"/>
      <c r="LJU19"/>
      <c r="LJV19"/>
      <c r="LJW19"/>
      <c r="LJX19"/>
      <c r="LJY19"/>
      <c r="LJZ19"/>
      <c r="LKA19"/>
      <c r="LKB19"/>
      <c r="LKC19"/>
      <c r="LKD19"/>
      <c r="LKE19"/>
      <c r="LKF19"/>
      <c r="LKG19"/>
      <c r="LKH19"/>
      <c r="LKI19"/>
      <c r="LKJ19"/>
      <c r="LKK19"/>
      <c r="LKL19"/>
      <c r="LKM19"/>
      <c r="LKN19"/>
      <c r="LKO19"/>
      <c r="LKP19"/>
      <c r="LKQ19"/>
      <c r="LKR19"/>
      <c r="LKS19"/>
      <c r="LKT19"/>
      <c r="LKU19"/>
      <c r="LKV19"/>
      <c r="LKW19"/>
      <c r="LKX19"/>
      <c r="LKY19"/>
      <c r="LKZ19"/>
      <c r="LLA19"/>
      <c r="LLB19"/>
      <c r="LLC19"/>
      <c r="LLD19"/>
      <c r="LLE19"/>
      <c r="LLF19"/>
      <c r="LLG19"/>
      <c r="LLH19"/>
      <c r="LLI19"/>
      <c r="LLJ19"/>
      <c r="LLK19"/>
      <c r="LLL19"/>
      <c r="LLM19"/>
      <c r="LLN19"/>
      <c r="LLO19"/>
      <c r="LLP19"/>
      <c r="LLQ19"/>
      <c r="LLR19"/>
      <c r="LLS19"/>
      <c r="LLT19"/>
      <c r="LLU19"/>
      <c r="LLV19"/>
      <c r="LLW19"/>
      <c r="LLX19"/>
      <c r="LLY19"/>
      <c r="LLZ19"/>
      <c r="LMA19"/>
      <c r="LMB19"/>
      <c r="LMC19"/>
      <c r="LMD19"/>
      <c r="LME19"/>
      <c r="LMF19"/>
      <c r="LMG19"/>
      <c r="LMH19"/>
      <c r="LMI19"/>
      <c r="LMJ19"/>
      <c r="LMK19"/>
      <c r="LML19"/>
      <c r="LMM19"/>
      <c r="LMN19"/>
      <c r="LMO19"/>
      <c r="LMP19"/>
      <c r="LMQ19"/>
      <c r="LMR19"/>
      <c r="LMS19"/>
      <c r="LMT19"/>
      <c r="LMU19"/>
      <c r="LMV19"/>
      <c r="LMW19"/>
      <c r="LMX19"/>
      <c r="LMY19"/>
      <c r="LMZ19"/>
      <c r="LNA19"/>
      <c r="LNB19"/>
      <c r="LNC19"/>
      <c r="LND19"/>
      <c r="LNE19"/>
      <c r="LNF19"/>
      <c r="LNG19"/>
      <c r="LNH19"/>
      <c r="LNI19"/>
      <c r="LNJ19"/>
      <c r="LNK19"/>
      <c r="LNL19"/>
      <c r="LNM19"/>
      <c r="LNN19"/>
      <c r="LNO19"/>
      <c r="LNP19"/>
      <c r="LNQ19"/>
      <c r="LNR19"/>
      <c r="LNS19"/>
      <c r="LNT19"/>
      <c r="LNU19"/>
      <c r="LNV19"/>
      <c r="LNW19"/>
      <c r="LNX19"/>
      <c r="LNY19"/>
      <c r="LNZ19"/>
      <c r="LOA19"/>
      <c r="LOB19"/>
      <c r="LOC19"/>
      <c r="LOD19"/>
      <c r="LOE19"/>
      <c r="LOF19"/>
      <c r="LOG19"/>
      <c r="LOH19"/>
      <c r="LOI19"/>
      <c r="LOJ19"/>
      <c r="LOK19"/>
      <c r="LOL19"/>
      <c r="LOM19"/>
      <c r="LON19"/>
      <c r="LOO19"/>
      <c r="LOP19"/>
      <c r="LOQ19"/>
      <c r="LOR19"/>
      <c r="LOS19"/>
      <c r="LOT19"/>
      <c r="LOU19"/>
      <c r="LOV19"/>
      <c r="LOW19"/>
      <c r="LOX19"/>
      <c r="LOY19"/>
      <c r="LOZ19"/>
      <c r="LPA19"/>
      <c r="LPB19"/>
      <c r="LPC19"/>
      <c r="LPD19"/>
      <c r="LPE19"/>
      <c r="LPF19"/>
      <c r="LPG19"/>
      <c r="LPH19"/>
      <c r="LPI19"/>
      <c r="LPJ19"/>
      <c r="LPK19"/>
      <c r="LPL19"/>
      <c r="LPM19"/>
      <c r="LPN19"/>
      <c r="LPO19"/>
      <c r="LPP19"/>
      <c r="LPQ19"/>
      <c r="LPR19"/>
      <c r="LPS19"/>
      <c r="LPT19"/>
      <c r="LPU19"/>
      <c r="LPV19"/>
      <c r="LPW19"/>
      <c r="LPX19"/>
      <c r="LPY19"/>
      <c r="LPZ19"/>
      <c r="LQA19"/>
      <c r="LQB19"/>
      <c r="LQC19"/>
      <c r="LQD19"/>
      <c r="LQE19"/>
      <c r="LQF19"/>
      <c r="LQG19"/>
      <c r="LQH19"/>
      <c r="LQI19"/>
      <c r="LQJ19"/>
      <c r="LQK19"/>
      <c r="LQL19"/>
      <c r="LQM19"/>
      <c r="LQN19"/>
      <c r="LQO19"/>
      <c r="LQP19"/>
      <c r="LQQ19"/>
      <c r="LQR19"/>
      <c r="LQS19"/>
      <c r="LQT19"/>
      <c r="LQU19"/>
      <c r="LQV19"/>
      <c r="LQW19"/>
      <c r="LQX19"/>
      <c r="LQY19"/>
      <c r="LQZ19"/>
      <c r="LRA19"/>
      <c r="LRB19"/>
      <c r="LRC19"/>
      <c r="LRD19"/>
      <c r="LRE19"/>
      <c r="LRF19"/>
      <c r="LRG19"/>
      <c r="LRH19"/>
      <c r="LRI19"/>
      <c r="LRJ19"/>
      <c r="LRK19"/>
      <c r="LRL19"/>
      <c r="LRM19"/>
      <c r="LRN19"/>
      <c r="LRO19"/>
      <c r="LRP19"/>
      <c r="LRQ19"/>
      <c r="LRR19"/>
      <c r="LRS19"/>
      <c r="LRT19"/>
      <c r="LRU19"/>
      <c r="LRV19"/>
      <c r="LRW19"/>
      <c r="LRX19"/>
      <c r="LRY19"/>
      <c r="LRZ19"/>
      <c r="LSA19"/>
      <c r="LSB19"/>
      <c r="LSC19"/>
      <c r="LSD19"/>
      <c r="LSE19"/>
      <c r="LSF19"/>
      <c r="LSG19"/>
      <c r="LSH19"/>
      <c r="LSI19"/>
      <c r="LSJ19"/>
      <c r="LSK19"/>
      <c r="LSL19"/>
      <c r="LSM19"/>
      <c r="LSN19"/>
      <c r="LSO19"/>
      <c r="LSP19"/>
      <c r="LSQ19"/>
      <c r="LSR19"/>
      <c r="LSS19"/>
      <c r="LST19"/>
      <c r="LSU19"/>
      <c r="LSV19"/>
      <c r="LSW19"/>
      <c r="LSX19"/>
      <c r="LSY19"/>
      <c r="LSZ19"/>
      <c r="LTA19"/>
      <c r="LTB19"/>
      <c r="LTC19"/>
      <c r="LTD19"/>
      <c r="LTE19"/>
      <c r="LTF19"/>
      <c r="LTG19"/>
      <c r="LTH19"/>
      <c r="LTI19"/>
      <c r="LTJ19"/>
      <c r="LTK19"/>
      <c r="LTL19"/>
      <c r="LTM19"/>
      <c r="LTN19"/>
      <c r="LTO19"/>
      <c r="LTP19"/>
      <c r="LTQ19"/>
      <c r="LTR19"/>
      <c r="LTS19"/>
      <c r="LTT19"/>
      <c r="LTU19"/>
      <c r="LTV19"/>
      <c r="LTW19"/>
      <c r="LTX19"/>
      <c r="LTY19"/>
      <c r="LTZ19"/>
      <c r="LUA19"/>
      <c r="LUB19"/>
      <c r="LUC19"/>
      <c r="LUD19"/>
      <c r="LUE19"/>
      <c r="LUF19"/>
      <c r="LUG19"/>
      <c r="LUH19"/>
      <c r="LUI19"/>
      <c r="LUJ19"/>
      <c r="LUK19"/>
      <c r="LUL19"/>
      <c r="LUM19"/>
      <c r="LUN19"/>
      <c r="LUO19"/>
      <c r="LUP19"/>
      <c r="LUQ19"/>
      <c r="LUR19"/>
      <c r="LUS19"/>
      <c r="LUT19"/>
      <c r="LUU19"/>
      <c r="LUV19"/>
      <c r="LUW19"/>
      <c r="LUX19"/>
      <c r="LUY19"/>
      <c r="LUZ19"/>
      <c r="LVA19"/>
      <c r="LVB19"/>
      <c r="LVC19"/>
      <c r="LVD19"/>
      <c r="LVE19"/>
      <c r="LVF19"/>
      <c r="LVG19"/>
      <c r="LVH19"/>
      <c r="LVI19"/>
      <c r="LVJ19"/>
      <c r="LVK19"/>
      <c r="LVL19"/>
      <c r="LVM19"/>
      <c r="LVN19"/>
      <c r="LVO19"/>
      <c r="LVP19"/>
      <c r="LVQ19"/>
      <c r="LVR19"/>
      <c r="LVS19"/>
      <c r="LVT19"/>
      <c r="LVU19"/>
      <c r="LVV19"/>
      <c r="LVW19"/>
      <c r="LVX19"/>
      <c r="LVY19"/>
      <c r="LVZ19"/>
      <c r="LWA19"/>
      <c r="LWB19"/>
      <c r="LWC19"/>
      <c r="LWD19"/>
      <c r="LWE19"/>
      <c r="LWF19"/>
      <c r="LWG19"/>
      <c r="LWH19"/>
      <c r="LWI19"/>
      <c r="LWJ19"/>
      <c r="LWK19"/>
      <c r="LWL19"/>
      <c r="LWM19"/>
      <c r="LWN19"/>
      <c r="LWO19"/>
      <c r="LWP19"/>
      <c r="LWQ19"/>
      <c r="LWR19"/>
      <c r="LWS19"/>
      <c r="LWT19"/>
      <c r="LWU19"/>
      <c r="LWV19"/>
      <c r="LWW19"/>
      <c r="LWX19"/>
      <c r="LWY19"/>
      <c r="LWZ19"/>
      <c r="LXA19"/>
      <c r="LXB19"/>
      <c r="LXC19"/>
      <c r="LXD19"/>
      <c r="LXE19"/>
      <c r="LXF19"/>
      <c r="LXG19"/>
      <c r="LXH19"/>
      <c r="LXI19"/>
      <c r="LXJ19"/>
      <c r="LXK19"/>
      <c r="LXL19"/>
      <c r="LXM19"/>
      <c r="LXN19"/>
      <c r="LXO19"/>
      <c r="LXP19"/>
      <c r="LXQ19"/>
      <c r="LXR19"/>
      <c r="LXS19"/>
      <c r="LXT19"/>
      <c r="LXU19"/>
      <c r="LXV19"/>
      <c r="LXW19"/>
      <c r="LXX19"/>
      <c r="LXY19"/>
      <c r="LXZ19"/>
      <c r="LYA19"/>
      <c r="LYB19"/>
      <c r="LYC19"/>
      <c r="LYD19"/>
      <c r="LYE19"/>
      <c r="LYF19"/>
      <c r="LYG19"/>
      <c r="LYH19"/>
      <c r="LYI19"/>
      <c r="LYJ19"/>
      <c r="LYK19"/>
      <c r="LYL19"/>
      <c r="LYM19"/>
      <c r="LYN19"/>
      <c r="LYO19"/>
      <c r="LYP19"/>
      <c r="LYQ19"/>
      <c r="LYR19"/>
      <c r="LYS19"/>
      <c r="LYT19"/>
      <c r="LYU19"/>
      <c r="LYV19"/>
      <c r="LYW19"/>
      <c r="LYX19"/>
      <c r="LYY19"/>
      <c r="LYZ19"/>
      <c r="LZA19"/>
      <c r="LZB19"/>
      <c r="LZC19"/>
      <c r="LZD19"/>
      <c r="LZE19"/>
      <c r="LZF19"/>
      <c r="LZG19"/>
      <c r="LZH19"/>
      <c r="LZI19"/>
      <c r="LZJ19"/>
      <c r="LZK19"/>
      <c r="LZL19"/>
      <c r="LZM19"/>
      <c r="LZN19"/>
      <c r="LZO19"/>
      <c r="LZP19"/>
      <c r="LZQ19"/>
      <c r="LZR19"/>
      <c r="LZS19"/>
      <c r="LZT19"/>
      <c r="LZU19"/>
      <c r="LZV19"/>
      <c r="LZW19"/>
      <c r="LZX19"/>
      <c r="LZY19"/>
      <c r="LZZ19"/>
      <c r="MAA19"/>
      <c r="MAB19"/>
      <c r="MAC19"/>
      <c r="MAD19"/>
      <c r="MAE19"/>
      <c r="MAF19"/>
      <c r="MAG19"/>
      <c r="MAH19"/>
      <c r="MAI19"/>
      <c r="MAJ19"/>
      <c r="MAK19"/>
      <c r="MAL19"/>
      <c r="MAM19"/>
      <c r="MAN19"/>
      <c r="MAO19"/>
      <c r="MAP19"/>
      <c r="MAQ19"/>
      <c r="MAR19"/>
      <c r="MAS19"/>
      <c r="MAT19"/>
      <c r="MAU19"/>
      <c r="MAV19"/>
      <c r="MAW19"/>
      <c r="MAX19"/>
      <c r="MAY19"/>
      <c r="MAZ19"/>
      <c r="MBA19"/>
      <c r="MBB19"/>
      <c r="MBC19"/>
      <c r="MBD19"/>
      <c r="MBE19"/>
      <c r="MBF19"/>
      <c r="MBG19"/>
      <c r="MBH19"/>
      <c r="MBI19"/>
      <c r="MBJ19"/>
      <c r="MBK19"/>
      <c r="MBL19"/>
      <c r="MBM19"/>
      <c r="MBN19"/>
      <c r="MBO19"/>
      <c r="MBP19"/>
      <c r="MBQ19"/>
      <c r="MBR19"/>
      <c r="MBS19"/>
      <c r="MBT19"/>
      <c r="MBU19"/>
      <c r="MBV19"/>
      <c r="MBW19"/>
      <c r="MBX19"/>
      <c r="MBY19"/>
      <c r="MBZ19"/>
      <c r="MCA19"/>
      <c r="MCB19"/>
      <c r="MCC19"/>
      <c r="MCD19"/>
      <c r="MCE19"/>
      <c r="MCF19"/>
      <c r="MCG19"/>
      <c r="MCH19"/>
      <c r="MCI19"/>
      <c r="MCJ19"/>
      <c r="MCK19"/>
      <c r="MCL19"/>
      <c r="MCM19"/>
      <c r="MCN19"/>
      <c r="MCO19"/>
      <c r="MCP19"/>
      <c r="MCQ19"/>
      <c r="MCR19"/>
      <c r="MCS19"/>
      <c r="MCT19"/>
      <c r="MCU19"/>
      <c r="MCV19"/>
      <c r="MCW19"/>
      <c r="MCX19"/>
      <c r="MCY19"/>
      <c r="MCZ19"/>
      <c r="MDA19"/>
      <c r="MDB19"/>
      <c r="MDC19"/>
      <c r="MDD19"/>
      <c r="MDE19"/>
      <c r="MDF19"/>
      <c r="MDG19"/>
      <c r="MDH19"/>
      <c r="MDI19"/>
      <c r="MDJ19"/>
      <c r="MDK19"/>
      <c r="MDL19"/>
      <c r="MDM19"/>
      <c r="MDN19"/>
      <c r="MDO19"/>
      <c r="MDP19"/>
      <c r="MDQ19"/>
      <c r="MDR19"/>
      <c r="MDS19"/>
      <c r="MDT19"/>
      <c r="MDU19"/>
      <c r="MDV19"/>
      <c r="MDW19"/>
      <c r="MDX19"/>
      <c r="MDY19"/>
      <c r="MDZ19"/>
      <c r="MEA19"/>
      <c r="MEB19"/>
      <c r="MEC19"/>
      <c r="MED19"/>
      <c r="MEE19"/>
      <c r="MEF19"/>
      <c r="MEG19"/>
      <c r="MEH19"/>
      <c r="MEI19"/>
      <c r="MEJ19"/>
      <c r="MEK19"/>
      <c r="MEL19"/>
      <c r="MEM19"/>
      <c r="MEN19"/>
      <c r="MEO19"/>
      <c r="MEP19"/>
      <c r="MEQ19"/>
      <c r="MER19"/>
      <c r="MES19"/>
      <c r="MET19"/>
      <c r="MEU19"/>
      <c r="MEV19"/>
      <c r="MEW19"/>
      <c r="MEX19"/>
      <c r="MEY19"/>
      <c r="MEZ19"/>
      <c r="MFA19"/>
      <c r="MFB19"/>
      <c r="MFC19"/>
      <c r="MFD19"/>
      <c r="MFE19"/>
      <c r="MFF19"/>
      <c r="MFG19"/>
      <c r="MFH19"/>
      <c r="MFI19"/>
      <c r="MFJ19"/>
      <c r="MFK19"/>
      <c r="MFL19"/>
      <c r="MFM19"/>
      <c r="MFN19"/>
      <c r="MFO19"/>
      <c r="MFP19"/>
      <c r="MFQ19"/>
      <c r="MFR19"/>
      <c r="MFS19"/>
      <c r="MFT19"/>
      <c r="MFU19"/>
      <c r="MFV19"/>
      <c r="MFW19"/>
      <c r="MFX19"/>
      <c r="MFY19"/>
      <c r="MFZ19"/>
      <c r="MGA19"/>
      <c r="MGB19"/>
      <c r="MGC19"/>
      <c r="MGD19"/>
      <c r="MGE19"/>
      <c r="MGF19"/>
      <c r="MGG19"/>
      <c r="MGH19"/>
      <c r="MGI19"/>
      <c r="MGJ19"/>
      <c r="MGK19"/>
      <c r="MGL19"/>
      <c r="MGM19"/>
      <c r="MGN19"/>
      <c r="MGO19"/>
      <c r="MGP19"/>
      <c r="MGQ19"/>
      <c r="MGR19"/>
      <c r="MGS19"/>
      <c r="MGT19"/>
      <c r="MGU19"/>
      <c r="MGV19"/>
      <c r="MGW19"/>
      <c r="MGX19"/>
      <c r="MGY19"/>
      <c r="MGZ19"/>
      <c r="MHA19"/>
      <c r="MHB19"/>
      <c r="MHC19"/>
      <c r="MHD19"/>
      <c r="MHE19"/>
      <c r="MHF19"/>
      <c r="MHG19"/>
      <c r="MHH19"/>
      <c r="MHI19"/>
      <c r="MHJ19"/>
      <c r="MHK19"/>
      <c r="MHL19"/>
      <c r="MHM19"/>
      <c r="MHN19"/>
      <c r="MHO19"/>
      <c r="MHP19"/>
      <c r="MHQ19"/>
      <c r="MHR19"/>
      <c r="MHS19"/>
      <c r="MHT19"/>
      <c r="MHU19"/>
      <c r="MHV19"/>
      <c r="MHW19"/>
      <c r="MHX19"/>
      <c r="MHY19"/>
      <c r="MHZ19"/>
      <c r="MIA19"/>
      <c r="MIB19"/>
      <c r="MIC19"/>
      <c r="MID19"/>
      <c r="MIE19"/>
      <c r="MIF19"/>
      <c r="MIG19"/>
      <c r="MIH19"/>
      <c r="MII19"/>
      <c r="MIJ19"/>
      <c r="MIK19"/>
      <c r="MIL19"/>
      <c r="MIM19"/>
      <c r="MIN19"/>
      <c r="MIO19"/>
      <c r="MIP19"/>
      <c r="MIQ19"/>
      <c r="MIR19"/>
      <c r="MIS19"/>
      <c r="MIT19"/>
      <c r="MIU19"/>
      <c r="MIV19"/>
      <c r="MIW19"/>
      <c r="MIX19"/>
      <c r="MIY19"/>
      <c r="MIZ19"/>
      <c r="MJA19"/>
      <c r="MJB19"/>
      <c r="MJC19"/>
      <c r="MJD19"/>
      <c r="MJE19"/>
      <c r="MJF19"/>
      <c r="MJG19"/>
      <c r="MJH19"/>
      <c r="MJI19"/>
      <c r="MJJ19"/>
      <c r="MJK19"/>
      <c r="MJL19"/>
      <c r="MJM19"/>
      <c r="MJN19"/>
      <c r="MJO19"/>
      <c r="MJP19"/>
      <c r="MJQ19"/>
      <c r="MJR19"/>
      <c r="MJS19"/>
      <c r="MJT19"/>
      <c r="MJU19"/>
      <c r="MJV19"/>
      <c r="MJW19"/>
      <c r="MJX19"/>
      <c r="MJY19"/>
      <c r="MJZ19"/>
      <c r="MKA19"/>
      <c r="MKB19"/>
      <c r="MKC19"/>
      <c r="MKD19"/>
      <c r="MKE19"/>
      <c r="MKF19"/>
      <c r="MKG19"/>
      <c r="MKH19"/>
      <c r="MKI19"/>
      <c r="MKJ19"/>
      <c r="MKK19"/>
      <c r="MKL19"/>
      <c r="MKM19"/>
      <c r="MKN19"/>
      <c r="MKO19"/>
      <c r="MKP19"/>
      <c r="MKQ19"/>
      <c r="MKR19"/>
      <c r="MKS19"/>
      <c r="MKT19"/>
      <c r="MKU19"/>
      <c r="MKV19"/>
      <c r="MKW19"/>
      <c r="MKX19"/>
      <c r="MKY19"/>
      <c r="MKZ19"/>
      <c r="MLA19"/>
      <c r="MLB19"/>
      <c r="MLC19"/>
      <c r="MLD19"/>
      <c r="MLE19"/>
      <c r="MLF19"/>
      <c r="MLG19"/>
      <c r="MLH19"/>
      <c r="MLI19"/>
      <c r="MLJ19"/>
      <c r="MLK19"/>
      <c r="MLL19"/>
      <c r="MLM19"/>
      <c r="MLN19"/>
      <c r="MLO19"/>
      <c r="MLP19"/>
      <c r="MLQ19"/>
      <c r="MLR19"/>
      <c r="MLS19"/>
      <c r="MLT19"/>
      <c r="MLU19"/>
      <c r="MLV19"/>
      <c r="MLW19"/>
      <c r="MLX19"/>
      <c r="MLY19"/>
      <c r="MLZ19"/>
      <c r="MMA19"/>
      <c r="MMB19"/>
      <c r="MMC19"/>
      <c r="MMD19"/>
      <c r="MME19"/>
      <c r="MMF19"/>
      <c r="MMG19"/>
      <c r="MMH19"/>
      <c r="MMI19"/>
      <c r="MMJ19"/>
      <c r="MMK19"/>
      <c r="MML19"/>
      <c r="MMM19"/>
      <c r="MMN19"/>
      <c r="MMO19"/>
      <c r="MMP19"/>
      <c r="MMQ19"/>
      <c r="MMR19"/>
      <c r="MMS19"/>
      <c r="MMT19"/>
      <c r="MMU19"/>
      <c r="MMV19"/>
      <c r="MMW19"/>
      <c r="MMX19"/>
      <c r="MMY19"/>
      <c r="MMZ19"/>
      <c r="MNA19"/>
      <c r="MNB19"/>
      <c r="MNC19"/>
      <c r="MND19"/>
      <c r="MNE19"/>
      <c r="MNF19"/>
      <c r="MNG19"/>
      <c r="MNH19"/>
      <c r="MNI19"/>
      <c r="MNJ19"/>
      <c r="MNK19"/>
      <c r="MNL19"/>
      <c r="MNM19"/>
      <c r="MNN19"/>
      <c r="MNO19"/>
      <c r="MNP19"/>
      <c r="MNQ19"/>
      <c r="MNR19"/>
      <c r="MNS19"/>
      <c r="MNT19"/>
      <c r="MNU19"/>
      <c r="MNV19"/>
      <c r="MNW19"/>
      <c r="MNX19"/>
      <c r="MNY19"/>
      <c r="MNZ19"/>
      <c r="MOA19"/>
      <c r="MOB19"/>
      <c r="MOC19"/>
      <c r="MOD19"/>
      <c r="MOE19"/>
      <c r="MOF19"/>
      <c r="MOG19"/>
      <c r="MOH19"/>
      <c r="MOI19"/>
      <c r="MOJ19"/>
      <c r="MOK19"/>
      <c r="MOL19"/>
      <c r="MOM19"/>
      <c r="MON19"/>
      <c r="MOO19"/>
      <c r="MOP19"/>
      <c r="MOQ19"/>
      <c r="MOR19"/>
      <c r="MOS19"/>
      <c r="MOT19"/>
      <c r="MOU19"/>
      <c r="MOV19"/>
      <c r="MOW19"/>
      <c r="MOX19"/>
      <c r="MOY19"/>
      <c r="MOZ19"/>
      <c r="MPA19"/>
      <c r="MPB19"/>
      <c r="MPC19"/>
      <c r="MPD19"/>
      <c r="MPE19"/>
      <c r="MPF19"/>
      <c r="MPG19"/>
      <c r="MPH19"/>
      <c r="MPI19"/>
      <c r="MPJ19"/>
      <c r="MPK19"/>
      <c r="MPL19"/>
      <c r="MPM19"/>
      <c r="MPN19"/>
      <c r="MPO19"/>
      <c r="MPP19"/>
      <c r="MPQ19"/>
      <c r="MPR19"/>
      <c r="MPS19"/>
      <c r="MPT19"/>
      <c r="MPU19"/>
      <c r="MPV19"/>
      <c r="MPW19"/>
      <c r="MPX19"/>
      <c r="MPY19"/>
      <c r="MPZ19"/>
      <c r="MQA19"/>
      <c r="MQB19"/>
      <c r="MQC19"/>
      <c r="MQD19"/>
      <c r="MQE19"/>
      <c r="MQF19"/>
      <c r="MQG19"/>
      <c r="MQH19"/>
      <c r="MQI19"/>
      <c r="MQJ19"/>
      <c r="MQK19"/>
      <c r="MQL19"/>
      <c r="MQM19"/>
      <c r="MQN19"/>
      <c r="MQO19"/>
      <c r="MQP19"/>
      <c r="MQQ19"/>
      <c r="MQR19"/>
      <c r="MQS19"/>
      <c r="MQT19"/>
      <c r="MQU19"/>
      <c r="MQV19"/>
      <c r="MQW19"/>
      <c r="MQX19"/>
      <c r="MQY19"/>
      <c r="MQZ19"/>
      <c r="MRA19"/>
      <c r="MRB19"/>
      <c r="MRC19"/>
      <c r="MRD19"/>
      <c r="MRE19"/>
      <c r="MRF19"/>
      <c r="MRG19"/>
      <c r="MRH19"/>
      <c r="MRI19"/>
      <c r="MRJ19"/>
      <c r="MRK19"/>
      <c r="MRL19"/>
      <c r="MRM19"/>
      <c r="MRN19"/>
      <c r="MRO19"/>
      <c r="MRP19"/>
      <c r="MRQ19"/>
      <c r="MRR19"/>
      <c r="MRS19"/>
      <c r="MRT19"/>
      <c r="MRU19"/>
      <c r="MRV19"/>
      <c r="MRW19"/>
      <c r="MRX19"/>
      <c r="MRY19"/>
      <c r="MRZ19"/>
      <c r="MSA19"/>
      <c r="MSB19"/>
      <c r="MSC19"/>
      <c r="MSD19"/>
      <c r="MSE19"/>
      <c r="MSF19"/>
      <c r="MSG19"/>
      <c r="MSH19"/>
      <c r="MSI19"/>
      <c r="MSJ19"/>
      <c r="MSK19"/>
      <c r="MSL19"/>
      <c r="MSM19"/>
      <c r="MSN19"/>
      <c r="MSO19"/>
      <c r="MSP19"/>
      <c r="MSQ19"/>
      <c r="MSR19"/>
      <c r="MSS19"/>
      <c r="MST19"/>
      <c r="MSU19"/>
      <c r="MSV19"/>
      <c r="MSW19"/>
      <c r="MSX19"/>
      <c r="MSY19"/>
      <c r="MSZ19"/>
      <c r="MTA19"/>
      <c r="MTB19"/>
      <c r="MTC19"/>
      <c r="MTD19"/>
      <c r="MTE19"/>
      <c r="MTF19"/>
      <c r="MTG19"/>
      <c r="MTH19"/>
      <c r="MTI19"/>
      <c r="MTJ19"/>
      <c r="MTK19"/>
      <c r="MTL19"/>
      <c r="MTM19"/>
      <c r="MTN19"/>
      <c r="MTO19"/>
      <c r="MTP19"/>
      <c r="MTQ19"/>
      <c r="MTR19"/>
      <c r="MTS19"/>
      <c r="MTT19"/>
      <c r="MTU19"/>
      <c r="MTV19"/>
      <c r="MTW19"/>
      <c r="MTX19"/>
      <c r="MTY19"/>
      <c r="MTZ19"/>
      <c r="MUA19"/>
      <c r="MUB19"/>
      <c r="MUC19"/>
      <c r="MUD19"/>
      <c r="MUE19"/>
      <c r="MUF19"/>
      <c r="MUG19"/>
      <c r="MUH19"/>
      <c r="MUI19"/>
      <c r="MUJ19"/>
      <c r="MUK19"/>
      <c r="MUL19"/>
      <c r="MUM19"/>
      <c r="MUN19"/>
      <c r="MUO19"/>
      <c r="MUP19"/>
      <c r="MUQ19"/>
      <c r="MUR19"/>
      <c r="MUS19"/>
      <c r="MUT19"/>
      <c r="MUU19"/>
      <c r="MUV19"/>
      <c r="MUW19"/>
      <c r="MUX19"/>
      <c r="MUY19"/>
      <c r="MUZ19"/>
      <c r="MVA19"/>
      <c r="MVB19"/>
      <c r="MVC19"/>
      <c r="MVD19"/>
      <c r="MVE19"/>
      <c r="MVF19"/>
      <c r="MVG19"/>
      <c r="MVH19"/>
      <c r="MVI19"/>
      <c r="MVJ19"/>
      <c r="MVK19"/>
      <c r="MVL19"/>
      <c r="MVM19"/>
      <c r="MVN19"/>
      <c r="MVO19"/>
      <c r="MVP19"/>
      <c r="MVQ19"/>
      <c r="MVR19"/>
      <c r="MVS19"/>
      <c r="MVT19"/>
      <c r="MVU19"/>
      <c r="MVV19"/>
      <c r="MVW19"/>
      <c r="MVX19"/>
      <c r="MVY19"/>
      <c r="MVZ19"/>
      <c r="MWA19"/>
      <c r="MWB19"/>
      <c r="MWC19"/>
      <c r="MWD19"/>
      <c r="MWE19"/>
      <c r="MWF19"/>
      <c r="MWG19"/>
      <c r="MWH19"/>
      <c r="MWI19"/>
      <c r="MWJ19"/>
      <c r="MWK19"/>
      <c r="MWL19"/>
      <c r="MWM19"/>
      <c r="MWN19"/>
      <c r="MWO19"/>
      <c r="MWP19"/>
      <c r="MWQ19"/>
      <c r="MWR19"/>
      <c r="MWS19"/>
      <c r="MWT19"/>
      <c r="MWU19"/>
      <c r="MWV19"/>
      <c r="MWW19"/>
      <c r="MWX19"/>
      <c r="MWY19"/>
      <c r="MWZ19"/>
      <c r="MXA19"/>
      <c r="MXB19"/>
      <c r="MXC19"/>
      <c r="MXD19"/>
      <c r="MXE19"/>
      <c r="MXF19"/>
      <c r="MXG19"/>
      <c r="MXH19"/>
      <c r="MXI19"/>
      <c r="MXJ19"/>
      <c r="MXK19"/>
      <c r="MXL19"/>
      <c r="MXM19"/>
      <c r="MXN19"/>
      <c r="MXO19"/>
      <c r="MXP19"/>
      <c r="MXQ19"/>
      <c r="MXR19"/>
      <c r="MXS19"/>
      <c r="MXT19"/>
      <c r="MXU19"/>
      <c r="MXV19"/>
      <c r="MXW19"/>
      <c r="MXX19"/>
      <c r="MXY19"/>
      <c r="MXZ19"/>
      <c r="MYA19"/>
      <c r="MYB19"/>
      <c r="MYC19"/>
      <c r="MYD19"/>
      <c r="MYE19"/>
      <c r="MYF19"/>
      <c r="MYG19"/>
      <c r="MYH19"/>
      <c r="MYI19"/>
      <c r="MYJ19"/>
      <c r="MYK19"/>
      <c r="MYL19"/>
      <c r="MYM19"/>
      <c r="MYN19"/>
      <c r="MYO19"/>
      <c r="MYP19"/>
      <c r="MYQ19"/>
      <c r="MYR19"/>
      <c r="MYS19"/>
      <c r="MYT19"/>
      <c r="MYU19"/>
      <c r="MYV19"/>
      <c r="MYW19"/>
      <c r="MYX19"/>
      <c r="MYY19"/>
      <c r="MYZ19"/>
      <c r="MZA19"/>
      <c r="MZB19"/>
      <c r="MZC19"/>
      <c r="MZD19"/>
      <c r="MZE19"/>
      <c r="MZF19"/>
      <c r="MZG19"/>
      <c r="MZH19"/>
      <c r="MZI19"/>
      <c r="MZJ19"/>
      <c r="MZK19"/>
      <c r="MZL19"/>
      <c r="MZM19"/>
      <c r="MZN19"/>
      <c r="MZO19"/>
      <c r="MZP19"/>
      <c r="MZQ19"/>
      <c r="MZR19"/>
      <c r="MZS19"/>
      <c r="MZT19"/>
      <c r="MZU19"/>
      <c r="MZV19"/>
      <c r="MZW19"/>
      <c r="MZX19"/>
      <c r="MZY19"/>
      <c r="MZZ19"/>
      <c r="NAA19"/>
      <c r="NAB19"/>
      <c r="NAC19"/>
      <c r="NAD19"/>
      <c r="NAE19"/>
      <c r="NAF19"/>
      <c r="NAG19"/>
      <c r="NAH19"/>
      <c r="NAI19"/>
      <c r="NAJ19"/>
      <c r="NAK19"/>
      <c r="NAL19"/>
      <c r="NAM19"/>
      <c r="NAN19"/>
      <c r="NAO19"/>
      <c r="NAP19"/>
      <c r="NAQ19"/>
      <c r="NAR19"/>
      <c r="NAS19"/>
      <c r="NAT19"/>
      <c r="NAU19"/>
      <c r="NAV19"/>
      <c r="NAW19"/>
      <c r="NAX19"/>
      <c r="NAY19"/>
      <c r="NAZ19"/>
      <c r="NBA19"/>
      <c r="NBB19"/>
      <c r="NBC19"/>
      <c r="NBD19"/>
      <c r="NBE19"/>
      <c r="NBF19"/>
      <c r="NBG19"/>
      <c r="NBH19"/>
      <c r="NBI19"/>
      <c r="NBJ19"/>
      <c r="NBK19"/>
      <c r="NBL19"/>
      <c r="NBM19"/>
      <c r="NBN19"/>
      <c r="NBO19"/>
      <c r="NBP19"/>
      <c r="NBQ19"/>
      <c r="NBR19"/>
      <c r="NBS19"/>
      <c r="NBT19"/>
      <c r="NBU19"/>
      <c r="NBV19"/>
      <c r="NBW19"/>
      <c r="NBX19"/>
      <c r="NBY19"/>
      <c r="NBZ19"/>
      <c r="NCA19"/>
      <c r="NCB19"/>
      <c r="NCC19"/>
      <c r="NCD19"/>
      <c r="NCE19"/>
      <c r="NCF19"/>
      <c r="NCG19"/>
      <c r="NCH19"/>
      <c r="NCI19"/>
      <c r="NCJ19"/>
      <c r="NCK19"/>
      <c r="NCL19"/>
      <c r="NCM19"/>
      <c r="NCN19"/>
      <c r="NCO19"/>
      <c r="NCP19"/>
      <c r="NCQ19"/>
      <c r="NCR19"/>
      <c r="NCS19"/>
      <c r="NCT19"/>
      <c r="NCU19"/>
      <c r="NCV19"/>
      <c r="NCW19"/>
      <c r="NCX19"/>
      <c r="NCY19"/>
      <c r="NCZ19"/>
      <c r="NDA19"/>
      <c r="NDB19"/>
      <c r="NDC19"/>
      <c r="NDD19"/>
      <c r="NDE19"/>
      <c r="NDF19"/>
      <c r="NDG19"/>
      <c r="NDH19"/>
      <c r="NDI19"/>
      <c r="NDJ19"/>
      <c r="NDK19"/>
      <c r="NDL19"/>
      <c r="NDM19"/>
      <c r="NDN19"/>
      <c r="NDO19"/>
      <c r="NDP19"/>
      <c r="NDQ19"/>
      <c r="NDR19"/>
      <c r="NDS19"/>
      <c r="NDT19"/>
      <c r="NDU19"/>
      <c r="NDV19"/>
      <c r="NDW19"/>
      <c r="NDX19"/>
      <c r="NDY19"/>
      <c r="NDZ19"/>
      <c r="NEA19"/>
      <c r="NEB19"/>
      <c r="NEC19"/>
      <c r="NED19"/>
      <c r="NEE19"/>
      <c r="NEF19"/>
      <c r="NEG19"/>
      <c r="NEH19"/>
      <c r="NEI19"/>
      <c r="NEJ19"/>
      <c r="NEK19"/>
      <c r="NEL19"/>
      <c r="NEM19"/>
      <c r="NEN19"/>
      <c r="NEO19"/>
      <c r="NEP19"/>
      <c r="NEQ19"/>
      <c r="NER19"/>
      <c r="NES19"/>
      <c r="NET19"/>
      <c r="NEU19"/>
      <c r="NEV19"/>
      <c r="NEW19"/>
      <c r="NEX19"/>
      <c r="NEY19"/>
      <c r="NEZ19"/>
      <c r="NFA19"/>
      <c r="NFB19"/>
      <c r="NFC19"/>
      <c r="NFD19"/>
      <c r="NFE19"/>
      <c r="NFF19"/>
      <c r="NFG19"/>
      <c r="NFH19"/>
      <c r="NFI19"/>
      <c r="NFJ19"/>
      <c r="NFK19"/>
      <c r="NFL19"/>
      <c r="NFM19"/>
      <c r="NFN19"/>
      <c r="NFO19"/>
      <c r="NFP19"/>
      <c r="NFQ19"/>
      <c r="NFR19"/>
      <c r="NFS19"/>
      <c r="NFT19"/>
      <c r="NFU19"/>
      <c r="NFV19"/>
      <c r="NFW19"/>
      <c r="NFX19"/>
      <c r="NFY19"/>
      <c r="NFZ19"/>
      <c r="NGA19"/>
      <c r="NGB19"/>
      <c r="NGC19"/>
      <c r="NGD19"/>
      <c r="NGE19"/>
      <c r="NGF19"/>
      <c r="NGG19"/>
      <c r="NGH19"/>
      <c r="NGI19"/>
      <c r="NGJ19"/>
      <c r="NGK19"/>
      <c r="NGL19"/>
      <c r="NGM19"/>
      <c r="NGN19"/>
      <c r="NGO19"/>
      <c r="NGP19"/>
      <c r="NGQ19"/>
      <c r="NGR19"/>
      <c r="NGS19"/>
      <c r="NGT19"/>
      <c r="NGU19"/>
      <c r="NGV19"/>
      <c r="NGW19"/>
      <c r="NGX19"/>
      <c r="NGY19"/>
      <c r="NGZ19"/>
      <c r="NHA19"/>
      <c r="NHB19"/>
      <c r="NHC19"/>
      <c r="NHD19"/>
      <c r="NHE19"/>
      <c r="NHF19"/>
      <c r="NHG19"/>
      <c r="NHH19"/>
      <c r="NHI19"/>
      <c r="NHJ19"/>
      <c r="NHK19"/>
      <c r="NHL19"/>
      <c r="NHM19"/>
      <c r="NHN19"/>
      <c r="NHO19"/>
      <c r="NHP19"/>
      <c r="NHQ19"/>
      <c r="NHR19"/>
      <c r="NHS19"/>
      <c r="NHT19"/>
      <c r="NHU19"/>
      <c r="NHV19"/>
      <c r="NHW19"/>
      <c r="NHX19"/>
      <c r="NHY19"/>
      <c r="NHZ19"/>
      <c r="NIA19"/>
      <c r="NIB19"/>
      <c r="NIC19"/>
      <c r="NID19"/>
      <c r="NIE19"/>
      <c r="NIF19"/>
      <c r="NIG19"/>
      <c r="NIH19"/>
      <c r="NII19"/>
      <c r="NIJ19"/>
      <c r="NIK19"/>
      <c r="NIL19"/>
      <c r="NIM19"/>
      <c r="NIN19"/>
      <c r="NIO19"/>
      <c r="NIP19"/>
      <c r="NIQ19"/>
      <c r="NIR19"/>
      <c r="NIS19"/>
      <c r="NIT19"/>
      <c r="NIU19"/>
      <c r="NIV19"/>
      <c r="NIW19"/>
      <c r="NIX19"/>
      <c r="NIY19"/>
      <c r="NIZ19"/>
      <c r="NJA19"/>
      <c r="NJB19"/>
      <c r="NJC19"/>
      <c r="NJD19"/>
      <c r="NJE19"/>
      <c r="NJF19"/>
      <c r="NJG19"/>
      <c r="NJH19"/>
      <c r="NJI19"/>
      <c r="NJJ19"/>
      <c r="NJK19"/>
      <c r="NJL19"/>
      <c r="NJM19"/>
      <c r="NJN19"/>
      <c r="NJO19"/>
      <c r="NJP19"/>
      <c r="NJQ19"/>
      <c r="NJR19"/>
      <c r="NJS19"/>
      <c r="NJT19"/>
      <c r="NJU19"/>
      <c r="NJV19"/>
      <c r="NJW19"/>
      <c r="NJX19"/>
      <c r="NJY19"/>
      <c r="NJZ19"/>
      <c r="NKA19"/>
      <c r="NKB19"/>
      <c r="NKC19"/>
      <c r="NKD19"/>
      <c r="NKE19"/>
      <c r="NKF19"/>
      <c r="NKG19"/>
      <c r="NKH19"/>
      <c r="NKI19"/>
      <c r="NKJ19"/>
      <c r="NKK19"/>
      <c r="NKL19"/>
      <c r="NKM19"/>
      <c r="NKN19"/>
      <c r="NKO19"/>
      <c r="NKP19"/>
      <c r="NKQ19"/>
      <c r="NKR19"/>
      <c r="NKS19"/>
      <c r="NKT19"/>
      <c r="NKU19"/>
      <c r="NKV19"/>
      <c r="NKW19"/>
      <c r="NKX19"/>
      <c r="NKY19"/>
      <c r="NKZ19"/>
      <c r="NLA19"/>
      <c r="NLB19"/>
      <c r="NLC19"/>
      <c r="NLD19"/>
      <c r="NLE19"/>
      <c r="NLF19"/>
      <c r="NLG19"/>
      <c r="NLH19"/>
      <c r="NLI19"/>
      <c r="NLJ19"/>
      <c r="NLK19"/>
      <c r="NLL19"/>
      <c r="NLM19"/>
      <c r="NLN19"/>
      <c r="NLO19"/>
      <c r="NLP19"/>
      <c r="NLQ19"/>
      <c r="NLR19"/>
      <c r="NLS19"/>
      <c r="NLT19"/>
      <c r="NLU19"/>
      <c r="NLV19"/>
      <c r="NLW19"/>
      <c r="NLX19"/>
      <c r="NLY19"/>
      <c r="NLZ19"/>
      <c r="NMA19"/>
      <c r="NMB19"/>
      <c r="NMC19"/>
      <c r="NMD19"/>
      <c r="NME19"/>
      <c r="NMF19"/>
      <c r="NMG19"/>
      <c r="NMH19"/>
      <c r="NMI19"/>
      <c r="NMJ19"/>
      <c r="NMK19"/>
      <c r="NML19"/>
      <c r="NMM19"/>
      <c r="NMN19"/>
      <c r="NMO19"/>
      <c r="NMP19"/>
      <c r="NMQ19"/>
      <c r="NMR19"/>
      <c r="NMS19"/>
      <c r="NMT19"/>
      <c r="NMU19"/>
      <c r="NMV19"/>
      <c r="NMW19"/>
      <c r="NMX19"/>
      <c r="NMY19"/>
      <c r="NMZ19"/>
      <c r="NNA19"/>
      <c r="NNB19"/>
      <c r="NNC19"/>
      <c r="NND19"/>
      <c r="NNE19"/>
      <c r="NNF19"/>
      <c r="NNG19"/>
      <c r="NNH19"/>
      <c r="NNI19"/>
      <c r="NNJ19"/>
      <c r="NNK19"/>
      <c r="NNL19"/>
      <c r="NNM19"/>
      <c r="NNN19"/>
      <c r="NNO19"/>
      <c r="NNP19"/>
      <c r="NNQ19"/>
      <c r="NNR19"/>
      <c r="NNS19"/>
      <c r="NNT19"/>
      <c r="NNU19"/>
      <c r="NNV19"/>
      <c r="NNW19"/>
      <c r="NNX19"/>
      <c r="NNY19"/>
      <c r="NNZ19"/>
      <c r="NOA19"/>
      <c r="NOB19"/>
      <c r="NOC19"/>
      <c r="NOD19"/>
      <c r="NOE19"/>
      <c r="NOF19"/>
      <c r="NOG19"/>
      <c r="NOH19"/>
      <c r="NOI19"/>
      <c r="NOJ19"/>
      <c r="NOK19"/>
      <c r="NOL19"/>
      <c r="NOM19"/>
      <c r="NON19"/>
      <c r="NOO19"/>
      <c r="NOP19"/>
      <c r="NOQ19"/>
      <c r="NOR19"/>
      <c r="NOS19"/>
      <c r="NOT19"/>
      <c r="NOU19"/>
      <c r="NOV19"/>
      <c r="NOW19"/>
      <c r="NOX19"/>
      <c r="NOY19"/>
      <c r="NOZ19"/>
      <c r="NPA19"/>
      <c r="NPB19"/>
      <c r="NPC19"/>
      <c r="NPD19"/>
      <c r="NPE19"/>
      <c r="NPF19"/>
      <c r="NPG19"/>
      <c r="NPH19"/>
      <c r="NPI19"/>
      <c r="NPJ19"/>
      <c r="NPK19"/>
      <c r="NPL19"/>
      <c r="NPM19"/>
      <c r="NPN19"/>
      <c r="NPO19"/>
      <c r="NPP19"/>
      <c r="NPQ19"/>
      <c r="NPR19"/>
      <c r="NPS19"/>
      <c r="NPT19"/>
      <c r="NPU19"/>
      <c r="NPV19"/>
      <c r="NPW19"/>
      <c r="NPX19"/>
      <c r="NPY19"/>
      <c r="NPZ19"/>
      <c r="NQA19"/>
      <c r="NQB19"/>
      <c r="NQC19"/>
      <c r="NQD19"/>
      <c r="NQE19"/>
      <c r="NQF19"/>
      <c r="NQG19"/>
      <c r="NQH19"/>
      <c r="NQI19"/>
      <c r="NQJ19"/>
      <c r="NQK19"/>
      <c r="NQL19"/>
      <c r="NQM19"/>
      <c r="NQN19"/>
      <c r="NQO19"/>
      <c r="NQP19"/>
      <c r="NQQ19"/>
      <c r="NQR19"/>
      <c r="NQS19"/>
      <c r="NQT19"/>
      <c r="NQU19"/>
      <c r="NQV19"/>
      <c r="NQW19"/>
      <c r="NQX19"/>
      <c r="NQY19"/>
      <c r="NQZ19"/>
      <c r="NRA19"/>
      <c r="NRB19"/>
      <c r="NRC19"/>
      <c r="NRD19"/>
      <c r="NRE19"/>
      <c r="NRF19"/>
      <c r="NRG19"/>
      <c r="NRH19"/>
      <c r="NRI19"/>
      <c r="NRJ19"/>
      <c r="NRK19"/>
      <c r="NRL19"/>
      <c r="NRM19"/>
      <c r="NRN19"/>
      <c r="NRO19"/>
      <c r="NRP19"/>
      <c r="NRQ19"/>
      <c r="NRR19"/>
      <c r="NRS19"/>
      <c r="NRT19"/>
      <c r="NRU19"/>
      <c r="NRV19"/>
      <c r="NRW19"/>
      <c r="NRX19"/>
      <c r="NRY19"/>
      <c r="NRZ19"/>
      <c r="NSA19"/>
      <c r="NSB19"/>
      <c r="NSC19"/>
      <c r="NSD19"/>
      <c r="NSE19"/>
      <c r="NSF19"/>
      <c r="NSG19"/>
      <c r="NSH19"/>
      <c r="NSI19"/>
      <c r="NSJ19"/>
      <c r="NSK19"/>
      <c r="NSL19"/>
      <c r="NSM19"/>
      <c r="NSN19"/>
      <c r="NSO19"/>
      <c r="NSP19"/>
      <c r="NSQ19"/>
      <c r="NSR19"/>
      <c r="NSS19"/>
      <c r="NST19"/>
      <c r="NSU19"/>
      <c r="NSV19"/>
      <c r="NSW19"/>
      <c r="NSX19"/>
      <c r="NSY19"/>
      <c r="NSZ19"/>
      <c r="NTA19"/>
      <c r="NTB19"/>
      <c r="NTC19"/>
      <c r="NTD19"/>
      <c r="NTE19"/>
      <c r="NTF19"/>
      <c r="NTG19"/>
      <c r="NTH19"/>
      <c r="NTI19"/>
      <c r="NTJ19"/>
      <c r="NTK19"/>
      <c r="NTL19"/>
      <c r="NTM19"/>
      <c r="NTN19"/>
      <c r="NTO19"/>
      <c r="NTP19"/>
      <c r="NTQ19"/>
      <c r="NTR19"/>
      <c r="NTS19"/>
      <c r="NTT19"/>
      <c r="NTU19"/>
      <c r="NTV19"/>
      <c r="NTW19"/>
      <c r="NTX19"/>
      <c r="NTY19"/>
      <c r="NTZ19"/>
      <c r="NUA19"/>
      <c r="NUB19"/>
      <c r="NUC19"/>
      <c r="NUD19"/>
      <c r="NUE19"/>
      <c r="NUF19"/>
      <c r="NUG19"/>
      <c r="NUH19"/>
      <c r="NUI19"/>
      <c r="NUJ19"/>
      <c r="NUK19"/>
      <c r="NUL19"/>
      <c r="NUM19"/>
      <c r="NUN19"/>
      <c r="NUO19"/>
      <c r="NUP19"/>
      <c r="NUQ19"/>
      <c r="NUR19"/>
      <c r="NUS19"/>
      <c r="NUT19"/>
      <c r="NUU19"/>
      <c r="NUV19"/>
      <c r="NUW19"/>
      <c r="NUX19"/>
      <c r="NUY19"/>
      <c r="NUZ19"/>
      <c r="NVA19"/>
      <c r="NVB19"/>
      <c r="NVC19"/>
      <c r="NVD19"/>
      <c r="NVE19"/>
      <c r="NVF19"/>
      <c r="NVG19"/>
      <c r="NVH19"/>
      <c r="NVI19"/>
      <c r="NVJ19"/>
      <c r="NVK19"/>
      <c r="NVL19"/>
      <c r="NVM19"/>
      <c r="NVN19"/>
      <c r="NVO19"/>
      <c r="NVP19"/>
      <c r="NVQ19"/>
      <c r="NVR19"/>
      <c r="NVS19"/>
      <c r="NVT19"/>
      <c r="NVU19"/>
      <c r="NVV19"/>
      <c r="NVW19"/>
      <c r="NVX19"/>
      <c r="NVY19"/>
      <c r="NVZ19"/>
      <c r="NWA19"/>
      <c r="NWB19"/>
      <c r="NWC19"/>
      <c r="NWD19"/>
      <c r="NWE19"/>
      <c r="NWF19"/>
      <c r="NWG19"/>
      <c r="NWH19"/>
      <c r="NWI19"/>
      <c r="NWJ19"/>
      <c r="NWK19"/>
      <c r="NWL19"/>
      <c r="NWM19"/>
      <c r="NWN19"/>
      <c r="NWO19"/>
      <c r="NWP19"/>
      <c r="NWQ19"/>
      <c r="NWR19"/>
      <c r="NWS19"/>
      <c r="NWT19"/>
      <c r="NWU19"/>
      <c r="NWV19"/>
      <c r="NWW19"/>
      <c r="NWX19"/>
      <c r="NWY19"/>
      <c r="NWZ19"/>
      <c r="NXA19"/>
      <c r="NXB19"/>
      <c r="NXC19"/>
      <c r="NXD19"/>
      <c r="NXE19"/>
      <c r="NXF19"/>
      <c r="NXG19"/>
      <c r="NXH19"/>
      <c r="NXI19"/>
      <c r="NXJ19"/>
      <c r="NXK19"/>
      <c r="NXL19"/>
      <c r="NXM19"/>
      <c r="NXN19"/>
      <c r="NXO19"/>
      <c r="NXP19"/>
      <c r="NXQ19"/>
      <c r="NXR19"/>
      <c r="NXS19"/>
      <c r="NXT19"/>
      <c r="NXU19"/>
      <c r="NXV19"/>
      <c r="NXW19"/>
      <c r="NXX19"/>
      <c r="NXY19"/>
      <c r="NXZ19"/>
      <c r="NYA19"/>
      <c r="NYB19"/>
      <c r="NYC19"/>
      <c r="NYD19"/>
      <c r="NYE19"/>
      <c r="NYF19"/>
      <c r="NYG19"/>
      <c r="NYH19"/>
      <c r="NYI19"/>
      <c r="NYJ19"/>
      <c r="NYK19"/>
      <c r="NYL19"/>
      <c r="NYM19"/>
      <c r="NYN19"/>
      <c r="NYO19"/>
      <c r="NYP19"/>
      <c r="NYQ19"/>
      <c r="NYR19"/>
      <c r="NYS19"/>
      <c r="NYT19"/>
      <c r="NYU19"/>
      <c r="NYV19"/>
      <c r="NYW19"/>
      <c r="NYX19"/>
      <c r="NYY19"/>
      <c r="NYZ19"/>
      <c r="NZA19"/>
      <c r="NZB19"/>
      <c r="NZC19"/>
      <c r="NZD19"/>
      <c r="NZE19"/>
      <c r="NZF19"/>
      <c r="NZG19"/>
      <c r="NZH19"/>
      <c r="NZI19"/>
      <c r="NZJ19"/>
      <c r="NZK19"/>
      <c r="NZL19"/>
      <c r="NZM19"/>
      <c r="NZN19"/>
      <c r="NZO19"/>
      <c r="NZP19"/>
      <c r="NZQ19"/>
      <c r="NZR19"/>
      <c r="NZS19"/>
      <c r="NZT19"/>
      <c r="NZU19"/>
      <c r="NZV19"/>
      <c r="NZW19"/>
      <c r="NZX19"/>
      <c r="NZY19"/>
      <c r="NZZ19"/>
      <c r="OAA19"/>
      <c r="OAB19"/>
      <c r="OAC19"/>
      <c r="OAD19"/>
      <c r="OAE19"/>
      <c r="OAF19"/>
      <c r="OAG19"/>
      <c r="OAH19"/>
      <c r="OAI19"/>
      <c r="OAJ19"/>
      <c r="OAK19"/>
      <c r="OAL19"/>
      <c r="OAM19"/>
      <c r="OAN19"/>
      <c r="OAO19"/>
      <c r="OAP19"/>
      <c r="OAQ19"/>
      <c r="OAR19"/>
      <c r="OAS19"/>
      <c r="OAT19"/>
      <c r="OAU19"/>
      <c r="OAV19"/>
      <c r="OAW19"/>
      <c r="OAX19"/>
      <c r="OAY19"/>
      <c r="OAZ19"/>
      <c r="OBA19"/>
      <c r="OBB19"/>
      <c r="OBC19"/>
      <c r="OBD19"/>
      <c r="OBE19"/>
      <c r="OBF19"/>
      <c r="OBG19"/>
      <c r="OBH19"/>
      <c r="OBI19"/>
      <c r="OBJ19"/>
      <c r="OBK19"/>
      <c r="OBL19"/>
      <c r="OBM19"/>
      <c r="OBN19"/>
      <c r="OBO19"/>
      <c r="OBP19"/>
      <c r="OBQ19"/>
      <c r="OBR19"/>
      <c r="OBS19"/>
      <c r="OBT19"/>
      <c r="OBU19"/>
      <c r="OBV19"/>
      <c r="OBW19"/>
      <c r="OBX19"/>
      <c r="OBY19"/>
      <c r="OBZ19"/>
      <c r="OCA19"/>
      <c r="OCB19"/>
      <c r="OCC19"/>
      <c r="OCD19"/>
      <c r="OCE19"/>
      <c r="OCF19"/>
      <c r="OCG19"/>
      <c r="OCH19"/>
      <c r="OCI19"/>
      <c r="OCJ19"/>
      <c r="OCK19"/>
      <c r="OCL19"/>
      <c r="OCM19"/>
      <c r="OCN19"/>
      <c r="OCO19"/>
      <c r="OCP19"/>
      <c r="OCQ19"/>
      <c r="OCR19"/>
      <c r="OCS19"/>
      <c r="OCT19"/>
      <c r="OCU19"/>
      <c r="OCV19"/>
      <c r="OCW19"/>
      <c r="OCX19"/>
      <c r="OCY19"/>
      <c r="OCZ19"/>
      <c r="ODA19"/>
      <c r="ODB19"/>
      <c r="ODC19"/>
      <c r="ODD19"/>
      <c r="ODE19"/>
      <c r="ODF19"/>
      <c r="ODG19"/>
      <c r="ODH19"/>
      <c r="ODI19"/>
      <c r="ODJ19"/>
      <c r="ODK19"/>
      <c r="ODL19"/>
      <c r="ODM19"/>
      <c r="ODN19"/>
      <c r="ODO19"/>
      <c r="ODP19"/>
      <c r="ODQ19"/>
      <c r="ODR19"/>
      <c r="ODS19"/>
      <c r="ODT19"/>
      <c r="ODU19"/>
      <c r="ODV19"/>
      <c r="ODW19"/>
      <c r="ODX19"/>
      <c r="ODY19"/>
      <c r="ODZ19"/>
      <c r="OEA19"/>
      <c r="OEB19"/>
      <c r="OEC19"/>
      <c r="OED19"/>
      <c r="OEE19"/>
      <c r="OEF19"/>
      <c r="OEG19"/>
      <c r="OEH19"/>
      <c r="OEI19"/>
      <c r="OEJ19"/>
      <c r="OEK19"/>
      <c r="OEL19"/>
      <c r="OEM19"/>
      <c r="OEN19"/>
      <c r="OEO19"/>
      <c r="OEP19"/>
      <c r="OEQ19"/>
      <c r="OER19"/>
      <c r="OES19"/>
      <c r="OET19"/>
      <c r="OEU19"/>
      <c r="OEV19"/>
      <c r="OEW19"/>
      <c r="OEX19"/>
      <c r="OEY19"/>
      <c r="OEZ19"/>
      <c r="OFA19"/>
      <c r="OFB19"/>
      <c r="OFC19"/>
      <c r="OFD19"/>
      <c r="OFE19"/>
      <c r="OFF19"/>
      <c r="OFG19"/>
      <c r="OFH19"/>
      <c r="OFI19"/>
      <c r="OFJ19"/>
      <c r="OFK19"/>
      <c r="OFL19"/>
      <c r="OFM19"/>
      <c r="OFN19"/>
      <c r="OFO19"/>
      <c r="OFP19"/>
      <c r="OFQ19"/>
      <c r="OFR19"/>
      <c r="OFS19"/>
      <c r="OFT19"/>
      <c r="OFU19"/>
      <c r="OFV19"/>
      <c r="OFW19"/>
      <c r="OFX19"/>
      <c r="OFY19"/>
      <c r="OFZ19"/>
      <c r="OGA19"/>
      <c r="OGB19"/>
      <c r="OGC19"/>
      <c r="OGD19"/>
      <c r="OGE19"/>
      <c r="OGF19"/>
      <c r="OGG19"/>
      <c r="OGH19"/>
      <c r="OGI19"/>
      <c r="OGJ19"/>
      <c r="OGK19"/>
      <c r="OGL19"/>
      <c r="OGM19"/>
      <c r="OGN19"/>
      <c r="OGO19"/>
      <c r="OGP19"/>
      <c r="OGQ19"/>
      <c r="OGR19"/>
      <c r="OGS19"/>
      <c r="OGT19"/>
      <c r="OGU19"/>
      <c r="OGV19"/>
      <c r="OGW19"/>
      <c r="OGX19"/>
      <c r="OGY19"/>
      <c r="OGZ19"/>
      <c r="OHA19"/>
      <c r="OHB19"/>
      <c r="OHC19"/>
      <c r="OHD19"/>
      <c r="OHE19"/>
      <c r="OHF19"/>
      <c r="OHG19"/>
      <c r="OHH19"/>
      <c r="OHI19"/>
      <c r="OHJ19"/>
      <c r="OHK19"/>
      <c r="OHL19"/>
      <c r="OHM19"/>
      <c r="OHN19"/>
      <c r="OHO19"/>
      <c r="OHP19"/>
      <c r="OHQ19"/>
      <c r="OHR19"/>
      <c r="OHS19"/>
      <c r="OHT19"/>
      <c r="OHU19"/>
      <c r="OHV19"/>
      <c r="OHW19"/>
      <c r="OHX19"/>
      <c r="OHY19"/>
      <c r="OHZ19"/>
      <c r="OIA19"/>
      <c r="OIB19"/>
      <c r="OIC19"/>
      <c r="OID19"/>
      <c r="OIE19"/>
      <c r="OIF19"/>
      <c r="OIG19"/>
      <c r="OIH19"/>
      <c r="OII19"/>
      <c r="OIJ19"/>
      <c r="OIK19"/>
      <c r="OIL19"/>
      <c r="OIM19"/>
      <c r="OIN19"/>
      <c r="OIO19"/>
      <c r="OIP19"/>
      <c r="OIQ19"/>
      <c r="OIR19"/>
      <c r="OIS19"/>
      <c r="OIT19"/>
      <c r="OIU19"/>
      <c r="OIV19"/>
      <c r="OIW19"/>
      <c r="OIX19"/>
      <c r="OIY19"/>
      <c r="OIZ19"/>
      <c r="OJA19"/>
      <c r="OJB19"/>
      <c r="OJC19"/>
      <c r="OJD19"/>
      <c r="OJE19"/>
      <c r="OJF19"/>
      <c r="OJG19"/>
      <c r="OJH19"/>
      <c r="OJI19"/>
      <c r="OJJ19"/>
      <c r="OJK19"/>
      <c r="OJL19"/>
      <c r="OJM19"/>
      <c r="OJN19"/>
      <c r="OJO19"/>
      <c r="OJP19"/>
      <c r="OJQ19"/>
      <c r="OJR19"/>
      <c r="OJS19"/>
      <c r="OJT19"/>
      <c r="OJU19"/>
      <c r="OJV19"/>
      <c r="OJW19"/>
      <c r="OJX19"/>
      <c r="OJY19"/>
      <c r="OJZ19"/>
      <c r="OKA19"/>
      <c r="OKB19"/>
      <c r="OKC19"/>
      <c r="OKD19"/>
      <c r="OKE19"/>
      <c r="OKF19"/>
      <c r="OKG19"/>
      <c r="OKH19"/>
      <c r="OKI19"/>
      <c r="OKJ19"/>
      <c r="OKK19"/>
      <c r="OKL19"/>
      <c r="OKM19"/>
      <c r="OKN19"/>
      <c r="OKO19"/>
      <c r="OKP19"/>
      <c r="OKQ19"/>
      <c r="OKR19"/>
      <c r="OKS19"/>
      <c r="OKT19"/>
      <c r="OKU19"/>
      <c r="OKV19"/>
      <c r="OKW19"/>
      <c r="OKX19"/>
      <c r="OKY19"/>
      <c r="OKZ19"/>
      <c r="OLA19"/>
      <c r="OLB19"/>
      <c r="OLC19"/>
      <c r="OLD19"/>
      <c r="OLE19"/>
      <c r="OLF19"/>
      <c r="OLG19"/>
      <c r="OLH19"/>
      <c r="OLI19"/>
      <c r="OLJ19"/>
      <c r="OLK19"/>
      <c r="OLL19"/>
      <c r="OLM19"/>
      <c r="OLN19"/>
      <c r="OLO19"/>
      <c r="OLP19"/>
      <c r="OLQ19"/>
      <c r="OLR19"/>
      <c r="OLS19"/>
      <c r="OLT19"/>
      <c r="OLU19"/>
      <c r="OLV19"/>
      <c r="OLW19"/>
      <c r="OLX19"/>
      <c r="OLY19"/>
      <c r="OLZ19"/>
      <c r="OMA19"/>
      <c r="OMB19"/>
      <c r="OMC19"/>
      <c r="OMD19"/>
      <c r="OME19"/>
      <c r="OMF19"/>
      <c r="OMG19"/>
      <c r="OMH19"/>
      <c r="OMI19"/>
      <c r="OMJ19"/>
      <c r="OMK19"/>
      <c r="OML19"/>
      <c r="OMM19"/>
      <c r="OMN19"/>
      <c r="OMO19"/>
      <c r="OMP19"/>
      <c r="OMQ19"/>
      <c r="OMR19"/>
      <c r="OMS19"/>
      <c r="OMT19"/>
      <c r="OMU19"/>
      <c r="OMV19"/>
      <c r="OMW19"/>
      <c r="OMX19"/>
      <c r="OMY19"/>
      <c r="OMZ19"/>
      <c r="ONA19"/>
      <c r="ONB19"/>
      <c r="ONC19"/>
      <c r="OND19"/>
      <c r="ONE19"/>
      <c r="ONF19"/>
      <c r="ONG19"/>
      <c r="ONH19"/>
      <c r="ONI19"/>
      <c r="ONJ19"/>
      <c r="ONK19"/>
      <c r="ONL19"/>
      <c r="ONM19"/>
      <c r="ONN19"/>
      <c r="ONO19"/>
      <c r="ONP19"/>
      <c r="ONQ19"/>
      <c r="ONR19"/>
      <c r="ONS19"/>
      <c r="ONT19"/>
      <c r="ONU19"/>
      <c r="ONV19"/>
      <c r="ONW19"/>
      <c r="ONX19"/>
      <c r="ONY19"/>
      <c r="ONZ19"/>
      <c r="OOA19"/>
      <c r="OOB19"/>
      <c r="OOC19"/>
      <c r="OOD19"/>
      <c r="OOE19"/>
      <c r="OOF19"/>
      <c r="OOG19"/>
      <c r="OOH19"/>
      <c r="OOI19"/>
      <c r="OOJ19"/>
      <c r="OOK19"/>
      <c r="OOL19"/>
      <c r="OOM19"/>
      <c r="OON19"/>
      <c r="OOO19"/>
      <c r="OOP19"/>
      <c r="OOQ19"/>
      <c r="OOR19"/>
      <c r="OOS19"/>
      <c r="OOT19"/>
      <c r="OOU19"/>
      <c r="OOV19"/>
      <c r="OOW19"/>
      <c r="OOX19"/>
      <c r="OOY19"/>
      <c r="OOZ19"/>
      <c r="OPA19"/>
      <c r="OPB19"/>
      <c r="OPC19"/>
      <c r="OPD19"/>
      <c r="OPE19"/>
      <c r="OPF19"/>
      <c r="OPG19"/>
      <c r="OPH19"/>
      <c r="OPI19"/>
      <c r="OPJ19"/>
      <c r="OPK19"/>
      <c r="OPL19"/>
      <c r="OPM19"/>
      <c r="OPN19"/>
      <c r="OPO19"/>
      <c r="OPP19"/>
      <c r="OPQ19"/>
      <c r="OPR19"/>
      <c r="OPS19"/>
      <c r="OPT19"/>
      <c r="OPU19"/>
      <c r="OPV19"/>
      <c r="OPW19"/>
      <c r="OPX19"/>
      <c r="OPY19"/>
      <c r="OPZ19"/>
      <c r="OQA19"/>
      <c r="OQB19"/>
      <c r="OQC19"/>
      <c r="OQD19"/>
      <c r="OQE19"/>
      <c r="OQF19"/>
      <c r="OQG19"/>
      <c r="OQH19"/>
      <c r="OQI19"/>
      <c r="OQJ19"/>
      <c r="OQK19"/>
      <c r="OQL19"/>
      <c r="OQM19"/>
      <c r="OQN19"/>
      <c r="OQO19"/>
      <c r="OQP19"/>
      <c r="OQQ19"/>
      <c r="OQR19"/>
      <c r="OQS19"/>
      <c r="OQT19"/>
      <c r="OQU19"/>
      <c r="OQV19"/>
      <c r="OQW19"/>
      <c r="OQX19"/>
      <c r="OQY19"/>
      <c r="OQZ19"/>
      <c r="ORA19"/>
      <c r="ORB19"/>
      <c r="ORC19"/>
      <c r="ORD19"/>
      <c r="ORE19"/>
      <c r="ORF19"/>
      <c r="ORG19"/>
      <c r="ORH19"/>
      <c r="ORI19"/>
      <c r="ORJ19"/>
      <c r="ORK19"/>
      <c r="ORL19"/>
      <c r="ORM19"/>
      <c r="ORN19"/>
      <c r="ORO19"/>
      <c r="ORP19"/>
      <c r="ORQ19"/>
      <c r="ORR19"/>
      <c r="ORS19"/>
      <c r="ORT19"/>
      <c r="ORU19"/>
      <c r="ORV19"/>
      <c r="ORW19"/>
      <c r="ORX19"/>
      <c r="ORY19"/>
      <c r="ORZ19"/>
      <c r="OSA19"/>
      <c r="OSB19"/>
      <c r="OSC19"/>
      <c r="OSD19"/>
      <c r="OSE19"/>
      <c r="OSF19"/>
      <c r="OSG19"/>
      <c r="OSH19"/>
      <c r="OSI19"/>
      <c r="OSJ19"/>
      <c r="OSK19"/>
      <c r="OSL19"/>
      <c r="OSM19"/>
      <c r="OSN19"/>
      <c r="OSO19"/>
      <c r="OSP19"/>
      <c r="OSQ19"/>
      <c r="OSR19"/>
      <c r="OSS19"/>
      <c r="OST19"/>
      <c r="OSU19"/>
      <c r="OSV19"/>
      <c r="OSW19"/>
      <c r="OSX19"/>
      <c r="OSY19"/>
      <c r="OSZ19"/>
      <c r="OTA19"/>
      <c r="OTB19"/>
      <c r="OTC19"/>
      <c r="OTD19"/>
      <c r="OTE19"/>
      <c r="OTF19"/>
      <c r="OTG19"/>
      <c r="OTH19"/>
      <c r="OTI19"/>
      <c r="OTJ19"/>
      <c r="OTK19"/>
      <c r="OTL19"/>
      <c r="OTM19"/>
      <c r="OTN19"/>
      <c r="OTO19"/>
      <c r="OTP19"/>
      <c r="OTQ19"/>
      <c r="OTR19"/>
      <c r="OTS19"/>
      <c r="OTT19"/>
      <c r="OTU19"/>
      <c r="OTV19"/>
      <c r="OTW19"/>
      <c r="OTX19"/>
      <c r="OTY19"/>
      <c r="OTZ19"/>
      <c r="OUA19"/>
      <c r="OUB19"/>
      <c r="OUC19"/>
      <c r="OUD19"/>
      <c r="OUE19"/>
      <c r="OUF19"/>
      <c r="OUG19"/>
      <c r="OUH19"/>
      <c r="OUI19"/>
      <c r="OUJ19"/>
      <c r="OUK19"/>
      <c r="OUL19"/>
      <c r="OUM19"/>
      <c r="OUN19"/>
      <c r="OUO19"/>
      <c r="OUP19"/>
      <c r="OUQ19"/>
      <c r="OUR19"/>
      <c r="OUS19"/>
      <c r="OUT19"/>
      <c r="OUU19"/>
      <c r="OUV19"/>
      <c r="OUW19"/>
      <c r="OUX19"/>
      <c r="OUY19"/>
      <c r="OUZ19"/>
      <c r="OVA19"/>
      <c r="OVB19"/>
      <c r="OVC19"/>
      <c r="OVD19"/>
      <c r="OVE19"/>
      <c r="OVF19"/>
      <c r="OVG19"/>
      <c r="OVH19"/>
      <c r="OVI19"/>
      <c r="OVJ19"/>
      <c r="OVK19"/>
      <c r="OVL19"/>
      <c r="OVM19"/>
      <c r="OVN19"/>
      <c r="OVO19"/>
      <c r="OVP19"/>
      <c r="OVQ19"/>
      <c r="OVR19"/>
      <c r="OVS19"/>
      <c r="OVT19"/>
      <c r="OVU19"/>
      <c r="OVV19"/>
      <c r="OVW19"/>
      <c r="OVX19"/>
      <c r="OVY19"/>
      <c r="OVZ19"/>
      <c r="OWA19"/>
      <c r="OWB19"/>
      <c r="OWC19"/>
      <c r="OWD19"/>
      <c r="OWE19"/>
      <c r="OWF19"/>
      <c r="OWG19"/>
      <c r="OWH19"/>
      <c r="OWI19"/>
      <c r="OWJ19"/>
      <c r="OWK19"/>
      <c r="OWL19"/>
      <c r="OWM19"/>
      <c r="OWN19"/>
      <c r="OWO19"/>
      <c r="OWP19"/>
      <c r="OWQ19"/>
      <c r="OWR19"/>
      <c r="OWS19"/>
      <c r="OWT19"/>
      <c r="OWU19"/>
      <c r="OWV19"/>
      <c r="OWW19"/>
      <c r="OWX19"/>
      <c r="OWY19"/>
      <c r="OWZ19"/>
      <c r="OXA19"/>
      <c r="OXB19"/>
      <c r="OXC19"/>
      <c r="OXD19"/>
      <c r="OXE19"/>
      <c r="OXF19"/>
      <c r="OXG19"/>
      <c r="OXH19"/>
      <c r="OXI19"/>
      <c r="OXJ19"/>
      <c r="OXK19"/>
      <c r="OXL19"/>
      <c r="OXM19"/>
      <c r="OXN19"/>
      <c r="OXO19"/>
      <c r="OXP19"/>
      <c r="OXQ19"/>
      <c r="OXR19"/>
      <c r="OXS19"/>
      <c r="OXT19"/>
      <c r="OXU19"/>
      <c r="OXV19"/>
      <c r="OXW19"/>
      <c r="OXX19"/>
      <c r="OXY19"/>
      <c r="OXZ19"/>
      <c r="OYA19"/>
      <c r="OYB19"/>
      <c r="OYC19"/>
      <c r="OYD19"/>
      <c r="OYE19"/>
      <c r="OYF19"/>
      <c r="OYG19"/>
      <c r="OYH19"/>
      <c r="OYI19"/>
      <c r="OYJ19"/>
      <c r="OYK19"/>
      <c r="OYL19"/>
      <c r="OYM19"/>
      <c r="OYN19"/>
      <c r="OYO19"/>
      <c r="OYP19"/>
      <c r="OYQ19"/>
      <c r="OYR19"/>
      <c r="OYS19"/>
      <c r="OYT19"/>
      <c r="OYU19"/>
      <c r="OYV19"/>
      <c r="OYW19"/>
      <c r="OYX19"/>
      <c r="OYY19"/>
      <c r="OYZ19"/>
      <c r="OZA19"/>
      <c r="OZB19"/>
      <c r="OZC19"/>
      <c r="OZD19"/>
      <c r="OZE19"/>
      <c r="OZF19"/>
      <c r="OZG19"/>
      <c r="OZH19"/>
      <c r="OZI19"/>
      <c r="OZJ19"/>
      <c r="OZK19"/>
      <c r="OZL19"/>
      <c r="OZM19"/>
      <c r="OZN19"/>
      <c r="OZO19"/>
      <c r="OZP19"/>
      <c r="OZQ19"/>
      <c r="OZR19"/>
      <c r="OZS19"/>
      <c r="OZT19"/>
      <c r="OZU19"/>
      <c r="OZV19"/>
      <c r="OZW19"/>
      <c r="OZX19"/>
      <c r="OZY19"/>
      <c r="OZZ19"/>
      <c r="PAA19"/>
      <c r="PAB19"/>
      <c r="PAC19"/>
      <c r="PAD19"/>
      <c r="PAE19"/>
      <c r="PAF19"/>
      <c r="PAG19"/>
      <c r="PAH19"/>
      <c r="PAI19"/>
      <c r="PAJ19"/>
      <c r="PAK19"/>
      <c r="PAL19"/>
      <c r="PAM19"/>
      <c r="PAN19"/>
      <c r="PAO19"/>
      <c r="PAP19"/>
      <c r="PAQ19"/>
      <c r="PAR19"/>
      <c r="PAS19"/>
      <c r="PAT19"/>
      <c r="PAU19"/>
      <c r="PAV19"/>
      <c r="PAW19"/>
      <c r="PAX19"/>
      <c r="PAY19"/>
      <c r="PAZ19"/>
      <c r="PBA19"/>
      <c r="PBB19"/>
      <c r="PBC19"/>
      <c r="PBD19"/>
      <c r="PBE19"/>
      <c r="PBF19"/>
      <c r="PBG19"/>
      <c r="PBH19"/>
      <c r="PBI19"/>
      <c r="PBJ19"/>
      <c r="PBK19"/>
      <c r="PBL19"/>
      <c r="PBM19"/>
      <c r="PBN19"/>
      <c r="PBO19"/>
      <c r="PBP19"/>
      <c r="PBQ19"/>
      <c r="PBR19"/>
      <c r="PBS19"/>
      <c r="PBT19"/>
      <c r="PBU19"/>
      <c r="PBV19"/>
      <c r="PBW19"/>
      <c r="PBX19"/>
      <c r="PBY19"/>
      <c r="PBZ19"/>
      <c r="PCA19"/>
      <c r="PCB19"/>
      <c r="PCC19"/>
      <c r="PCD19"/>
      <c r="PCE19"/>
      <c r="PCF19"/>
      <c r="PCG19"/>
      <c r="PCH19"/>
      <c r="PCI19"/>
      <c r="PCJ19"/>
      <c r="PCK19"/>
      <c r="PCL19"/>
      <c r="PCM19"/>
      <c r="PCN19"/>
      <c r="PCO19"/>
      <c r="PCP19"/>
      <c r="PCQ19"/>
      <c r="PCR19"/>
      <c r="PCS19"/>
      <c r="PCT19"/>
      <c r="PCU19"/>
      <c r="PCV19"/>
      <c r="PCW19"/>
      <c r="PCX19"/>
      <c r="PCY19"/>
      <c r="PCZ19"/>
      <c r="PDA19"/>
      <c r="PDB19"/>
      <c r="PDC19"/>
      <c r="PDD19"/>
      <c r="PDE19"/>
      <c r="PDF19"/>
      <c r="PDG19"/>
      <c r="PDH19"/>
      <c r="PDI19"/>
      <c r="PDJ19"/>
      <c r="PDK19"/>
      <c r="PDL19"/>
      <c r="PDM19"/>
      <c r="PDN19"/>
      <c r="PDO19"/>
      <c r="PDP19"/>
      <c r="PDQ19"/>
      <c r="PDR19"/>
      <c r="PDS19"/>
      <c r="PDT19"/>
      <c r="PDU19"/>
      <c r="PDV19"/>
      <c r="PDW19"/>
      <c r="PDX19"/>
      <c r="PDY19"/>
      <c r="PDZ19"/>
      <c r="PEA19"/>
      <c r="PEB19"/>
      <c r="PEC19"/>
      <c r="PED19"/>
      <c r="PEE19"/>
      <c r="PEF19"/>
      <c r="PEG19"/>
      <c r="PEH19"/>
      <c r="PEI19"/>
      <c r="PEJ19"/>
      <c r="PEK19"/>
      <c r="PEL19"/>
      <c r="PEM19"/>
      <c r="PEN19"/>
      <c r="PEO19"/>
      <c r="PEP19"/>
      <c r="PEQ19"/>
      <c r="PER19"/>
      <c r="PES19"/>
      <c r="PET19"/>
      <c r="PEU19"/>
      <c r="PEV19"/>
      <c r="PEW19"/>
      <c r="PEX19"/>
      <c r="PEY19"/>
      <c r="PEZ19"/>
      <c r="PFA19"/>
      <c r="PFB19"/>
      <c r="PFC19"/>
      <c r="PFD19"/>
      <c r="PFE19"/>
      <c r="PFF19"/>
      <c r="PFG19"/>
      <c r="PFH19"/>
      <c r="PFI19"/>
      <c r="PFJ19"/>
      <c r="PFK19"/>
      <c r="PFL19"/>
      <c r="PFM19"/>
      <c r="PFN19"/>
      <c r="PFO19"/>
      <c r="PFP19"/>
      <c r="PFQ19"/>
      <c r="PFR19"/>
      <c r="PFS19"/>
      <c r="PFT19"/>
      <c r="PFU19"/>
      <c r="PFV19"/>
      <c r="PFW19"/>
      <c r="PFX19"/>
      <c r="PFY19"/>
      <c r="PFZ19"/>
      <c r="PGA19"/>
      <c r="PGB19"/>
      <c r="PGC19"/>
      <c r="PGD19"/>
      <c r="PGE19"/>
      <c r="PGF19"/>
      <c r="PGG19"/>
      <c r="PGH19"/>
      <c r="PGI19"/>
      <c r="PGJ19"/>
      <c r="PGK19"/>
      <c r="PGL19"/>
      <c r="PGM19"/>
      <c r="PGN19"/>
      <c r="PGO19"/>
      <c r="PGP19"/>
      <c r="PGQ19"/>
      <c r="PGR19"/>
      <c r="PGS19"/>
      <c r="PGT19"/>
      <c r="PGU19"/>
      <c r="PGV19"/>
      <c r="PGW19"/>
      <c r="PGX19"/>
      <c r="PGY19"/>
      <c r="PGZ19"/>
      <c r="PHA19"/>
      <c r="PHB19"/>
      <c r="PHC19"/>
      <c r="PHD19"/>
      <c r="PHE19"/>
      <c r="PHF19"/>
      <c r="PHG19"/>
      <c r="PHH19"/>
      <c r="PHI19"/>
      <c r="PHJ19"/>
      <c r="PHK19"/>
      <c r="PHL19"/>
      <c r="PHM19"/>
      <c r="PHN19"/>
      <c r="PHO19"/>
      <c r="PHP19"/>
      <c r="PHQ19"/>
      <c r="PHR19"/>
      <c r="PHS19"/>
      <c r="PHT19"/>
      <c r="PHU19"/>
      <c r="PHV19"/>
      <c r="PHW19"/>
      <c r="PHX19"/>
      <c r="PHY19"/>
      <c r="PHZ19"/>
      <c r="PIA19"/>
      <c r="PIB19"/>
      <c r="PIC19"/>
      <c r="PID19"/>
      <c r="PIE19"/>
      <c r="PIF19"/>
      <c r="PIG19"/>
      <c r="PIH19"/>
      <c r="PII19"/>
      <c r="PIJ19"/>
      <c r="PIK19"/>
      <c r="PIL19"/>
      <c r="PIM19"/>
      <c r="PIN19"/>
      <c r="PIO19"/>
      <c r="PIP19"/>
      <c r="PIQ19"/>
      <c r="PIR19"/>
      <c r="PIS19"/>
      <c r="PIT19"/>
      <c r="PIU19"/>
      <c r="PIV19"/>
      <c r="PIW19"/>
      <c r="PIX19"/>
      <c r="PIY19"/>
      <c r="PIZ19"/>
      <c r="PJA19"/>
      <c r="PJB19"/>
      <c r="PJC19"/>
      <c r="PJD19"/>
      <c r="PJE19"/>
      <c r="PJF19"/>
      <c r="PJG19"/>
      <c r="PJH19"/>
      <c r="PJI19"/>
      <c r="PJJ19"/>
      <c r="PJK19"/>
      <c r="PJL19"/>
      <c r="PJM19"/>
      <c r="PJN19"/>
      <c r="PJO19"/>
      <c r="PJP19"/>
      <c r="PJQ19"/>
      <c r="PJR19"/>
      <c r="PJS19"/>
      <c r="PJT19"/>
      <c r="PJU19"/>
      <c r="PJV19"/>
      <c r="PJW19"/>
      <c r="PJX19"/>
      <c r="PJY19"/>
      <c r="PJZ19"/>
      <c r="PKA19"/>
      <c r="PKB19"/>
      <c r="PKC19"/>
      <c r="PKD19"/>
      <c r="PKE19"/>
      <c r="PKF19"/>
      <c r="PKG19"/>
      <c r="PKH19"/>
      <c r="PKI19"/>
      <c r="PKJ19"/>
      <c r="PKK19"/>
      <c r="PKL19"/>
      <c r="PKM19"/>
      <c r="PKN19"/>
      <c r="PKO19"/>
      <c r="PKP19"/>
      <c r="PKQ19"/>
      <c r="PKR19"/>
      <c r="PKS19"/>
      <c r="PKT19"/>
      <c r="PKU19"/>
      <c r="PKV19"/>
      <c r="PKW19"/>
      <c r="PKX19"/>
      <c r="PKY19"/>
      <c r="PKZ19"/>
      <c r="PLA19"/>
      <c r="PLB19"/>
      <c r="PLC19"/>
      <c r="PLD19"/>
      <c r="PLE19"/>
      <c r="PLF19"/>
      <c r="PLG19"/>
      <c r="PLH19"/>
      <c r="PLI19"/>
      <c r="PLJ19"/>
      <c r="PLK19"/>
      <c r="PLL19"/>
      <c r="PLM19"/>
      <c r="PLN19"/>
      <c r="PLO19"/>
      <c r="PLP19"/>
      <c r="PLQ19"/>
      <c r="PLR19"/>
      <c r="PLS19"/>
      <c r="PLT19"/>
      <c r="PLU19"/>
      <c r="PLV19"/>
      <c r="PLW19"/>
      <c r="PLX19"/>
      <c r="PLY19"/>
      <c r="PLZ19"/>
      <c r="PMA19"/>
      <c r="PMB19"/>
      <c r="PMC19"/>
      <c r="PMD19"/>
      <c r="PME19"/>
      <c r="PMF19"/>
      <c r="PMG19"/>
      <c r="PMH19"/>
      <c r="PMI19"/>
      <c r="PMJ19"/>
      <c r="PMK19"/>
      <c r="PML19"/>
      <c r="PMM19"/>
      <c r="PMN19"/>
      <c r="PMO19"/>
      <c r="PMP19"/>
      <c r="PMQ19"/>
      <c r="PMR19"/>
      <c r="PMS19"/>
      <c r="PMT19"/>
      <c r="PMU19"/>
      <c r="PMV19"/>
      <c r="PMW19"/>
      <c r="PMX19"/>
      <c r="PMY19"/>
      <c r="PMZ19"/>
      <c r="PNA19"/>
      <c r="PNB19"/>
      <c r="PNC19"/>
      <c r="PND19"/>
      <c r="PNE19"/>
      <c r="PNF19"/>
      <c r="PNG19"/>
      <c r="PNH19"/>
      <c r="PNI19"/>
      <c r="PNJ19"/>
      <c r="PNK19"/>
      <c r="PNL19"/>
      <c r="PNM19"/>
      <c r="PNN19"/>
      <c r="PNO19"/>
      <c r="PNP19"/>
      <c r="PNQ19"/>
      <c r="PNR19"/>
      <c r="PNS19"/>
      <c r="PNT19"/>
      <c r="PNU19"/>
      <c r="PNV19"/>
      <c r="PNW19"/>
      <c r="PNX19"/>
      <c r="PNY19"/>
      <c r="PNZ19"/>
      <c r="POA19"/>
      <c r="POB19"/>
      <c r="POC19"/>
      <c r="POD19"/>
      <c r="POE19"/>
      <c r="POF19"/>
      <c r="POG19"/>
      <c r="POH19"/>
      <c r="POI19"/>
      <c r="POJ19"/>
      <c r="POK19"/>
      <c r="POL19"/>
      <c r="POM19"/>
      <c r="PON19"/>
      <c r="POO19"/>
      <c r="POP19"/>
      <c r="POQ19"/>
      <c r="POR19"/>
      <c r="POS19"/>
      <c r="POT19"/>
      <c r="POU19"/>
      <c r="POV19"/>
      <c r="POW19"/>
      <c r="POX19"/>
      <c r="POY19"/>
      <c r="POZ19"/>
      <c r="PPA19"/>
      <c r="PPB19"/>
      <c r="PPC19"/>
      <c r="PPD19"/>
      <c r="PPE19"/>
      <c r="PPF19"/>
      <c r="PPG19"/>
      <c r="PPH19"/>
      <c r="PPI19"/>
      <c r="PPJ19"/>
      <c r="PPK19"/>
      <c r="PPL19"/>
      <c r="PPM19"/>
      <c r="PPN19"/>
      <c r="PPO19"/>
      <c r="PPP19"/>
      <c r="PPQ19"/>
      <c r="PPR19"/>
      <c r="PPS19"/>
      <c r="PPT19"/>
      <c r="PPU19"/>
      <c r="PPV19"/>
      <c r="PPW19"/>
      <c r="PPX19"/>
      <c r="PPY19"/>
      <c r="PPZ19"/>
      <c r="PQA19"/>
      <c r="PQB19"/>
      <c r="PQC19"/>
      <c r="PQD19"/>
      <c r="PQE19"/>
      <c r="PQF19"/>
      <c r="PQG19"/>
      <c r="PQH19"/>
      <c r="PQI19"/>
      <c r="PQJ19"/>
      <c r="PQK19"/>
      <c r="PQL19"/>
      <c r="PQM19"/>
      <c r="PQN19"/>
      <c r="PQO19"/>
      <c r="PQP19"/>
      <c r="PQQ19"/>
      <c r="PQR19"/>
      <c r="PQS19"/>
      <c r="PQT19"/>
      <c r="PQU19"/>
      <c r="PQV19"/>
      <c r="PQW19"/>
      <c r="PQX19"/>
      <c r="PQY19"/>
      <c r="PQZ19"/>
      <c r="PRA19"/>
      <c r="PRB19"/>
      <c r="PRC19"/>
      <c r="PRD19"/>
      <c r="PRE19"/>
      <c r="PRF19"/>
      <c r="PRG19"/>
      <c r="PRH19"/>
      <c r="PRI19"/>
      <c r="PRJ19"/>
      <c r="PRK19"/>
      <c r="PRL19"/>
      <c r="PRM19"/>
      <c r="PRN19"/>
      <c r="PRO19"/>
      <c r="PRP19"/>
      <c r="PRQ19"/>
      <c r="PRR19"/>
      <c r="PRS19"/>
      <c r="PRT19"/>
      <c r="PRU19"/>
      <c r="PRV19"/>
      <c r="PRW19"/>
      <c r="PRX19"/>
      <c r="PRY19"/>
      <c r="PRZ19"/>
      <c r="PSA19"/>
      <c r="PSB19"/>
      <c r="PSC19"/>
      <c r="PSD19"/>
      <c r="PSE19"/>
      <c r="PSF19"/>
      <c r="PSG19"/>
      <c r="PSH19"/>
      <c r="PSI19"/>
      <c r="PSJ19"/>
      <c r="PSK19"/>
      <c r="PSL19"/>
      <c r="PSM19"/>
      <c r="PSN19"/>
      <c r="PSO19"/>
      <c r="PSP19"/>
      <c r="PSQ19"/>
      <c r="PSR19"/>
      <c r="PSS19"/>
      <c r="PST19"/>
      <c r="PSU19"/>
      <c r="PSV19"/>
      <c r="PSW19"/>
      <c r="PSX19"/>
      <c r="PSY19"/>
      <c r="PSZ19"/>
      <c r="PTA19"/>
      <c r="PTB19"/>
      <c r="PTC19"/>
      <c r="PTD19"/>
      <c r="PTE19"/>
      <c r="PTF19"/>
      <c r="PTG19"/>
      <c r="PTH19"/>
      <c r="PTI19"/>
      <c r="PTJ19"/>
      <c r="PTK19"/>
      <c r="PTL19"/>
      <c r="PTM19"/>
      <c r="PTN19"/>
      <c r="PTO19"/>
      <c r="PTP19"/>
      <c r="PTQ19"/>
      <c r="PTR19"/>
      <c r="PTS19"/>
      <c r="PTT19"/>
      <c r="PTU19"/>
      <c r="PTV19"/>
      <c r="PTW19"/>
      <c r="PTX19"/>
      <c r="PTY19"/>
      <c r="PTZ19"/>
      <c r="PUA19"/>
      <c r="PUB19"/>
      <c r="PUC19"/>
      <c r="PUD19"/>
      <c r="PUE19"/>
      <c r="PUF19"/>
      <c r="PUG19"/>
      <c r="PUH19"/>
      <c r="PUI19"/>
      <c r="PUJ19"/>
      <c r="PUK19"/>
      <c r="PUL19"/>
      <c r="PUM19"/>
      <c r="PUN19"/>
      <c r="PUO19"/>
      <c r="PUP19"/>
      <c r="PUQ19"/>
      <c r="PUR19"/>
      <c r="PUS19"/>
      <c r="PUT19"/>
      <c r="PUU19"/>
      <c r="PUV19"/>
      <c r="PUW19"/>
      <c r="PUX19"/>
      <c r="PUY19"/>
      <c r="PUZ19"/>
      <c r="PVA19"/>
      <c r="PVB19"/>
      <c r="PVC19"/>
      <c r="PVD19"/>
      <c r="PVE19"/>
      <c r="PVF19"/>
      <c r="PVG19"/>
      <c r="PVH19"/>
      <c r="PVI19"/>
      <c r="PVJ19"/>
      <c r="PVK19"/>
      <c r="PVL19"/>
      <c r="PVM19"/>
      <c r="PVN19"/>
      <c r="PVO19"/>
      <c r="PVP19"/>
      <c r="PVQ19"/>
      <c r="PVR19"/>
      <c r="PVS19"/>
      <c r="PVT19"/>
      <c r="PVU19"/>
      <c r="PVV19"/>
      <c r="PVW19"/>
      <c r="PVX19"/>
      <c r="PVY19"/>
      <c r="PVZ19"/>
      <c r="PWA19"/>
      <c r="PWB19"/>
      <c r="PWC19"/>
      <c r="PWD19"/>
      <c r="PWE19"/>
      <c r="PWF19"/>
      <c r="PWG19"/>
      <c r="PWH19"/>
      <c r="PWI19"/>
      <c r="PWJ19"/>
      <c r="PWK19"/>
      <c r="PWL19"/>
      <c r="PWM19"/>
      <c r="PWN19"/>
      <c r="PWO19"/>
      <c r="PWP19"/>
      <c r="PWQ19"/>
      <c r="PWR19"/>
      <c r="PWS19"/>
      <c r="PWT19"/>
      <c r="PWU19"/>
      <c r="PWV19"/>
      <c r="PWW19"/>
      <c r="PWX19"/>
      <c r="PWY19"/>
      <c r="PWZ19"/>
      <c r="PXA19"/>
      <c r="PXB19"/>
      <c r="PXC19"/>
      <c r="PXD19"/>
      <c r="PXE19"/>
      <c r="PXF19"/>
      <c r="PXG19"/>
      <c r="PXH19"/>
      <c r="PXI19"/>
      <c r="PXJ19"/>
      <c r="PXK19"/>
      <c r="PXL19"/>
      <c r="PXM19"/>
      <c r="PXN19"/>
      <c r="PXO19"/>
      <c r="PXP19"/>
      <c r="PXQ19"/>
      <c r="PXR19"/>
      <c r="PXS19"/>
      <c r="PXT19"/>
      <c r="PXU19"/>
      <c r="PXV19"/>
      <c r="PXW19"/>
      <c r="PXX19"/>
      <c r="PXY19"/>
      <c r="PXZ19"/>
      <c r="PYA19"/>
      <c r="PYB19"/>
      <c r="PYC19"/>
      <c r="PYD19"/>
      <c r="PYE19"/>
      <c r="PYF19"/>
      <c r="PYG19"/>
      <c r="PYH19"/>
      <c r="PYI19"/>
      <c r="PYJ19"/>
      <c r="PYK19"/>
      <c r="PYL19"/>
      <c r="PYM19"/>
      <c r="PYN19"/>
      <c r="PYO19"/>
      <c r="PYP19"/>
      <c r="PYQ19"/>
      <c r="PYR19"/>
      <c r="PYS19"/>
      <c r="PYT19"/>
      <c r="PYU19"/>
      <c r="PYV19"/>
      <c r="PYW19"/>
      <c r="PYX19"/>
      <c r="PYY19"/>
      <c r="PYZ19"/>
      <c r="PZA19"/>
      <c r="PZB19"/>
      <c r="PZC19"/>
      <c r="PZD19"/>
      <c r="PZE19"/>
      <c r="PZF19"/>
      <c r="PZG19"/>
      <c r="PZH19"/>
      <c r="PZI19"/>
      <c r="PZJ19"/>
      <c r="PZK19"/>
      <c r="PZL19"/>
      <c r="PZM19"/>
      <c r="PZN19"/>
      <c r="PZO19"/>
      <c r="PZP19"/>
      <c r="PZQ19"/>
      <c r="PZR19"/>
      <c r="PZS19"/>
      <c r="PZT19"/>
      <c r="PZU19"/>
      <c r="PZV19"/>
      <c r="PZW19"/>
      <c r="PZX19"/>
      <c r="PZY19"/>
      <c r="PZZ19"/>
      <c r="QAA19"/>
      <c r="QAB19"/>
      <c r="QAC19"/>
      <c r="QAD19"/>
      <c r="QAE19"/>
      <c r="QAF19"/>
      <c r="QAG19"/>
      <c r="QAH19"/>
      <c r="QAI19"/>
      <c r="QAJ19"/>
      <c r="QAK19"/>
      <c r="QAL19"/>
      <c r="QAM19"/>
      <c r="QAN19"/>
      <c r="QAO19"/>
      <c r="QAP19"/>
      <c r="QAQ19"/>
      <c r="QAR19"/>
      <c r="QAS19"/>
      <c r="QAT19"/>
      <c r="QAU19"/>
      <c r="QAV19"/>
      <c r="QAW19"/>
      <c r="QAX19"/>
      <c r="QAY19"/>
      <c r="QAZ19"/>
      <c r="QBA19"/>
      <c r="QBB19"/>
      <c r="QBC19"/>
      <c r="QBD19"/>
      <c r="QBE19"/>
      <c r="QBF19"/>
      <c r="QBG19"/>
      <c r="QBH19"/>
      <c r="QBI19"/>
      <c r="QBJ19"/>
      <c r="QBK19"/>
      <c r="QBL19"/>
      <c r="QBM19"/>
      <c r="QBN19"/>
      <c r="QBO19"/>
      <c r="QBP19"/>
      <c r="QBQ19"/>
      <c r="QBR19"/>
      <c r="QBS19"/>
      <c r="QBT19"/>
      <c r="QBU19"/>
      <c r="QBV19"/>
      <c r="QBW19"/>
      <c r="QBX19"/>
      <c r="QBY19"/>
      <c r="QBZ19"/>
      <c r="QCA19"/>
      <c r="QCB19"/>
      <c r="QCC19"/>
      <c r="QCD19"/>
      <c r="QCE19"/>
      <c r="QCF19"/>
      <c r="QCG19"/>
      <c r="QCH19"/>
      <c r="QCI19"/>
      <c r="QCJ19"/>
      <c r="QCK19"/>
      <c r="QCL19"/>
      <c r="QCM19"/>
      <c r="QCN19"/>
      <c r="QCO19"/>
      <c r="QCP19"/>
      <c r="QCQ19"/>
      <c r="QCR19"/>
      <c r="QCS19"/>
      <c r="QCT19"/>
      <c r="QCU19"/>
      <c r="QCV19"/>
      <c r="QCW19"/>
      <c r="QCX19"/>
      <c r="QCY19"/>
      <c r="QCZ19"/>
      <c r="QDA19"/>
      <c r="QDB19"/>
      <c r="QDC19"/>
      <c r="QDD19"/>
      <c r="QDE19"/>
      <c r="QDF19"/>
      <c r="QDG19"/>
      <c r="QDH19"/>
      <c r="QDI19"/>
      <c r="QDJ19"/>
      <c r="QDK19"/>
      <c r="QDL19"/>
      <c r="QDM19"/>
      <c r="QDN19"/>
      <c r="QDO19"/>
      <c r="QDP19"/>
      <c r="QDQ19"/>
      <c r="QDR19"/>
      <c r="QDS19"/>
      <c r="QDT19"/>
      <c r="QDU19"/>
      <c r="QDV19"/>
      <c r="QDW19"/>
      <c r="QDX19"/>
      <c r="QDY19"/>
      <c r="QDZ19"/>
      <c r="QEA19"/>
      <c r="QEB19"/>
      <c r="QEC19"/>
      <c r="QED19"/>
      <c r="QEE19"/>
      <c r="QEF19"/>
      <c r="QEG19"/>
      <c r="QEH19"/>
      <c r="QEI19"/>
      <c r="QEJ19"/>
      <c r="QEK19"/>
      <c r="QEL19"/>
      <c r="QEM19"/>
      <c r="QEN19"/>
      <c r="QEO19"/>
      <c r="QEP19"/>
      <c r="QEQ19"/>
      <c r="QER19"/>
      <c r="QES19"/>
      <c r="QET19"/>
      <c r="QEU19"/>
      <c r="QEV19"/>
      <c r="QEW19"/>
      <c r="QEX19"/>
      <c r="QEY19"/>
      <c r="QEZ19"/>
      <c r="QFA19"/>
      <c r="QFB19"/>
      <c r="QFC19"/>
      <c r="QFD19"/>
      <c r="QFE19"/>
      <c r="QFF19"/>
      <c r="QFG19"/>
      <c r="QFH19"/>
      <c r="QFI19"/>
      <c r="QFJ19"/>
      <c r="QFK19"/>
      <c r="QFL19"/>
      <c r="QFM19"/>
      <c r="QFN19"/>
      <c r="QFO19"/>
      <c r="QFP19"/>
      <c r="QFQ19"/>
      <c r="QFR19"/>
      <c r="QFS19"/>
      <c r="QFT19"/>
      <c r="QFU19"/>
      <c r="QFV19"/>
      <c r="QFW19"/>
      <c r="QFX19"/>
      <c r="QFY19"/>
      <c r="QFZ19"/>
      <c r="QGA19"/>
      <c r="QGB19"/>
      <c r="QGC19"/>
      <c r="QGD19"/>
      <c r="QGE19"/>
      <c r="QGF19"/>
      <c r="QGG19"/>
      <c r="QGH19"/>
      <c r="QGI19"/>
      <c r="QGJ19"/>
      <c r="QGK19"/>
      <c r="QGL19"/>
      <c r="QGM19"/>
      <c r="QGN19"/>
      <c r="QGO19"/>
      <c r="QGP19"/>
      <c r="QGQ19"/>
      <c r="QGR19"/>
      <c r="QGS19"/>
      <c r="QGT19"/>
      <c r="QGU19"/>
      <c r="QGV19"/>
      <c r="QGW19"/>
      <c r="QGX19"/>
      <c r="QGY19"/>
      <c r="QGZ19"/>
      <c r="QHA19"/>
      <c r="QHB19"/>
      <c r="QHC19"/>
      <c r="QHD19"/>
      <c r="QHE19"/>
      <c r="QHF19"/>
      <c r="QHG19"/>
      <c r="QHH19"/>
      <c r="QHI19"/>
      <c r="QHJ19"/>
      <c r="QHK19"/>
      <c r="QHL19"/>
      <c r="QHM19"/>
      <c r="QHN19"/>
      <c r="QHO19"/>
      <c r="QHP19"/>
      <c r="QHQ19"/>
      <c r="QHR19"/>
      <c r="QHS19"/>
      <c r="QHT19"/>
      <c r="QHU19"/>
      <c r="QHV19"/>
      <c r="QHW19"/>
      <c r="QHX19"/>
      <c r="QHY19"/>
      <c r="QHZ19"/>
      <c r="QIA19"/>
      <c r="QIB19"/>
      <c r="QIC19"/>
      <c r="QID19"/>
      <c r="QIE19"/>
      <c r="QIF19"/>
      <c r="QIG19"/>
      <c r="QIH19"/>
      <c r="QII19"/>
      <c r="QIJ19"/>
      <c r="QIK19"/>
      <c r="QIL19"/>
      <c r="QIM19"/>
      <c r="QIN19"/>
      <c r="QIO19"/>
      <c r="QIP19"/>
      <c r="QIQ19"/>
      <c r="QIR19"/>
      <c r="QIS19"/>
      <c r="QIT19"/>
      <c r="QIU19"/>
      <c r="QIV19"/>
      <c r="QIW19"/>
      <c r="QIX19"/>
      <c r="QIY19"/>
      <c r="QIZ19"/>
      <c r="QJA19"/>
      <c r="QJB19"/>
      <c r="QJC19"/>
      <c r="QJD19"/>
      <c r="QJE19"/>
      <c r="QJF19"/>
      <c r="QJG19"/>
      <c r="QJH19"/>
      <c r="QJI19"/>
      <c r="QJJ19"/>
      <c r="QJK19"/>
      <c r="QJL19"/>
      <c r="QJM19"/>
      <c r="QJN19"/>
      <c r="QJO19"/>
      <c r="QJP19"/>
      <c r="QJQ19"/>
      <c r="QJR19"/>
      <c r="QJS19"/>
      <c r="QJT19"/>
      <c r="QJU19"/>
      <c r="QJV19"/>
      <c r="QJW19"/>
      <c r="QJX19"/>
      <c r="QJY19"/>
      <c r="QJZ19"/>
      <c r="QKA19"/>
      <c r="QKB19"/>
      <c r="QKC19"/>
      <c r="QKD19"/>
      <c r="QKE19"/>
      <c r="QKF19"/>
      <c r="QKG19"/>
      <c r="QKH19"/>
      <c r="QKI19"/>
      <c r="QKJ19"/>
      <c r="QKK19"/>
      <c r="QKL19"/>
      <c r="QKM19"/>
      <c r="QKN19"/>
      <c r="QKO19"/>
      <c r="QKP19"/>
      <c r="QKQ19"/>
      <c r="QKR19"/>
      <c r="QKS19"/>
      <c r="QKT19"/>
      <c r="QKU19"/>
      <c r="QKV19"/>
      <c r="QKW19"/>
      <c r="QKX19"/>
      <c r="QKY19"/>
      <c r="QKZ19"/>
      <c r="QLA19"/>
      <c r="QLB19"/>
      <c r="QLC19"/>
      <c r="QLD19"/>
      <c r="QLE19"/>
      <c r="QLF19"/>
      <c r="QLG19"/>
      <c r="QLH19"/>
      <c r="QLI19"/>
      <c r="QLJ19"/>
      <c r="QLK19"/>
      <c r="QLL19"/>
      <c r="QLM19"/>
      <c r="QLN19"/>
      <c r="QLO19"/>
      <c r="QLP19"/>
      <c r="QLQ19"/>
      <c r="QLR19"/>
      <c r="QLS19"/>
      <c r="QLT19"/>
      <c r="QLU19"/>
      <c r="QLV19"/>
      <c r="QLW19"/>
      <c r="QLX19"/>
      <c r="QLY19"/>
      <c r="QLZ19"/>
      <c r="QMA19"/>
      <c r="QMB19"/>
      <c r="QMC19"/>
      <c r="QMD19"/>
      <c r="QME19"/>
      <c r="QMF19"/>
      <c r="QMG19"/>
      <c r="QMH19"/>
      <c r="QMI19"/>
      <c r="QMJ19"/>
      <c r="QMK19"/>
      <c r="QML19"/>
      <c r="QMM19"/>
      <c r="QMN19"/>
      <c r="QMO19"/>
      <c r="QMP19"/>
      <c r="QMQ19"/>
      <c r="QMR19"/>
      <c r="QMS19"/>
      <c r="QMT19"/>
      <c r="QMU19"/>
      <c r="QMV19"/>
      <c r="QMW19"/>
      <c r="QMX19"/>
      <c r="QMY19"/>
      <c r="QMZ19"/>
      <c r="QNA19"/>
      <c r="QNB19"/>
      <c r="QNC19"/>
      <c r="QND19"/>
      <c r="QNE19"/>
      <c r="QNF19"/>
      <c r="QNG19"/>
      <c r="QNH19"/>
      <c r="QNI19"/>
      <c r="QNJ19"/>
      <c r="QNK19"/>
      <c r="QNL19"/>
      <c r="QNM19"/>
      <c r="QNN19"/>
      <c r="QNO19"/>
      <c r="QNP19"/>
      <c r="QNQ19"/>
      <c r="QNR19"/>
      <c r="QNS19"/>
      <c r="QNT19"/>
      <c r="QNU19"/>
      <c r="QNV19"/>
      <c r="QNW19"/>
      <c r="QNX19"/>
      <c r="QNY19"/>
      <c r="QNZ19"/>
      <c r="QOA19"/>
      <c r="QOB19"/>
      <c r="QOC19"/>
      <c r="QOD19"/>
      <c r="QOE19"/>
      <c r="QOF19"/>
      <c r="QOG19"/>
      <c r="QOH19"/>
      <c r="QOI19"/>
      <c r="QOJ19"/>
      <c r="QOK19"/>
      <c r="QOL19"/>
      <c r="QOM19"/>
      <c r="QON19"/>
      <c r="QOO19"/>
      <c r="QOP19"/>
      <c r="QOQ19"/>
      <c r="QOR19"/>
      <c r="QOS19"/>
      <c r="QOT19"/>
      <c r="QOU19"/>
      <c r="QOV19"/>
      <c r="QOW19"/>
      <c r="QOX19"/>
      <c r="QOY19"/>
      <c r="QOZ19"/>
      <c r="QPA19"/>
      <c r="QPB19"/>
      <c r="QPC19"/>
      <c r="QPD19"/>
      <c r="QPE19"/>
      <c r="QPF19"/>
      <c r="QPG19"/>
      <c r="QPH19"/>
      <c r="QPI19"/>
      <c r="QPJ19"/>
      <c r="QPK19"/>
      <c r="QPL19"/>
      <c r="QPM19"/>
      <c r="QPN19"/>
      <c r="QPO19"/>
      <c r="QPP19"/>
      <c r="QPQ19"/>
      <c r="QPR19"/>
      <c r="QPS19"/>
      <c r="QPT19"/>
      <c r="QPU19"/>
      <c r="QPV19"/>
      <c r="QPW19"/>
      <c r="QPX19"/>
      <c r="QPY19"/>
      <c r="QPZ19"/>
      <c r="QQA19"/>
      <c r="QQB19"/>
      <c r="QQC19"/>
      <c r="QQD19"/>
      <c r="QQE19"/>
      <c r="QQF19"/>
      <c r="QQG19"/>
      <c r="QQH19"/>
      <c r="QQI19"/>
      <c r="QQJ19"/>
      <c r="QQK19"/>
      <c r="QQL19"/>
      <c r="QQM19"/>
      <c r="QQN19"/>
      <c r="QQO19"/>
      <c r="QQP19"/>
      <c r="QQQ19"/>
      <c r="QQR19"/>
      <c r="QQS19"/>
      <c r="QQT19"/>
      <c r="QQU19"/>
      <c r="QQV19"/>
      <c r="QQW19"/>
      <c r="QQX19"/>
      <c r="QQY19"/>
      <c r="QQZ19"/>
      <c r="QRA19"/>
      <c r="QRB19"/>
      <c r="QRC19"/>
      <c r="QRD19"/>
      <c r="QRE19"/>
      <c r="QRF19"/>
      <c r="QRG19"/>
      <c r="QRH19"/>
      <c r="QRI19"/>
      <c r="QRJ19"/>
      <c r="QRK19"/>
      <c r="QRL19"/>
      <c r="QRM19"/>
      <c r="QRN19"/>
      <c r="QRO19"/>
      <c r="QRP19"/>
      <c r="QRQ19"/>
      <c r="QRR19"/>
      <c r="QRS19"/>
      <c r="QRT19"/>
      <c r="QRU19"/>
      <c r="QRV19"/>
      <c r="QRW19"/>
      <c r="QRX19"/>
      <c r="QRY19"/>
      <c r="QRZ19"/>
      <c r="QSA19"/>
      <c r="QSB19"/>
      <c r="QSC19"/>
      <c r="QSD19"/>
      <c r="QSE19"/>
      <c r="QSF19"/>
      <c r="QSG19"/>
      <c r="QSH19"/>
      <c r="QSI19"/>
      <c r="QSJ19"/>
      <c r="QSK19"/>
      <c r="QSL19"/>
      <c r="QSM19"/>
      <c r="QSN19"/>
      <c r="QSO19"/>
      <c r="QSP19"/>
      <c r="QSQ19"/>
      <c r="QSR19"/>
      <c r="QSS19"/>
      <c r="QST19"/>
      <c r="QSU19"/>
      <c r="QSV19"/>
      <c r="QSW19"/>
      <c r="QSX19"/>
      <c r="QSY19"/>
      <c r="QSZ19"/>
      <c r="QTA19"/>
      <c r="QTB19"/>
      <c r="QTC19"/>
      <c r="QTD19"/>
      <c r="QTE19"/>
      <c r="QTF19"/>
      <c r="QTG19"/>
      <c r="QTH19"/>
      <c r="QTI19"/>
      <c r="QTJ19"/>
      <c r="QTK19"/>
      <c r="QTL19"/>
      <c r="QTM19"/>
      <c r="QTN19"/>
      <c r="QTO19"/>
      <c r="QTP19"/>
      <c r="QTQ19"/>
      <c r="QTR19"/>
      <c r="QTS19"/>
      <c r="QTT19"/>
      <c r="QTU19"/>
      <c r="QTV19"/>
      <c r="QTW19"/>
      <c r="QTX19"/>
      <c r="QTY19"/>
      <c r="QTZ19"/>
      <c r="QUA19"/>
      <c r="QUB19"/>
      <c r="QUC19"/>
      <c r="QUD19"/>
      <c r="QUE19"/>
      <c r="QUF19"/>
      <c r="QUG19"/>
      <c r="QUH19"/>
      <c r="QUI19"/>
      <c r="QUJ19"/>
      <c r="QUK19"/>
      <c r="QUL19"/>
      <c r="QUM19"/>
      <c r="QUN19"/>
      <c r="QUO19"/>
      <c r="QUP19"/>
      <c r="QUQ19"/>
      <c r="QUR19"/>
      <c r="QUS19"/>
      <c r="QUT19"/>
      <c r="QUU19"/>
      <c r="QUV19"/>
      <c r="QUW19"/>
      <c r="QUX19"/>
      <c r="QUY19"/>
      <c r="QUZ19"/>
      <c r="QVA19"/>
      <c r="QVB19"/>
      <c r="QVC19"/>
      <c r="QVD19"/>
      <c r="QVE19"/>
      <c r="QVF19"/>
      <c r="QVG19"/>
      <c r="QVH19"/>
      <c r="QVI19"/>
      <c r="QVJ19"/>
      <c r="QVK19"/>
      <c r="QVL19"/>
      <c r="QVM19"/>
      <c r="QVN19"/>
      <c r="QVO19"/>
      <c r="QVP19"/>
      <c r="QVQ19"/>
      <c r="QVR19"/>
      <c r="QVS19"/>
      <c r="QVT19"/>
      <c r="QVU19"/>
      <c r="QVV19"/>
      <c r="QVW19"/>
      <c r="QVX19"/>
      <c r="QVY19"/>
      <c r="QVZ19"/>
      <c r="QWA19"/>
      <c r="QWB19"/>
      <c r="QWC19"/>
      <c r="QWD19"/>
      <c r="QWE19"/>
      <c r="QWF19"/>
      <c r="QWG19"/>
      <c r="QWH19"/>
      <c r="QWI19"/>
      <c r="QWJ19"/>
      <c r="QWK19"/>
      <c r="QWL19"/>
      <c r="QWM19"/>
      <c r="QWN19"/>
      <c r="QWO19"/>
      <c r="QWP19"/>
      <c r="QWQ19"/>
      <c r="QWR19"/>
      <c r="QWS19"/>
      <c r="QWT19"/>
      <c r="QWU19"/>
      <c r="QWV19"/>
      <c r="QWW19"/>
      <c r="QWX19"/>
      <c r="QWY19"/>
      <c r="QWZ19"/>
      <c r="QXA19"/>
      <c r="QXB19"/>
      <c r="QXC19"/>
      <c r="QXD19"/>
      <c r="QXE19"/>
      <c r="QXF19"/>
      <c r="QXG19"/>
      <c r="QXH19"/>
      <c r="QXI19"/>
      <c r="QXJ19"/>
      <c r="QXK19"/>
      <c r="QXL19"/>
      <c r="QXM19"/>
      <c r="QXN19"/>
      <c r="QXO19"/>
      <c r="QXP19"/>
      <c r="QXQ19"/>
      <c r="QXR19"/>
      <c r="QXS19"/>
      <c r="QXT19"/>
      <c r="QXU19"/>
      <c r="QXV19"/>
      <c r="QXW19"/>
      <c r="QXX19"/>
      <c r="QXY19"/>
      <c r="QXZ19"/>
      <c r="QYA19"/>
      <c r="QYB19"/>
      <c r="QYC19"/>
      <c r="QYD19"/>
      <c r="QYE19"/>
      <c r="QYF19"/>
      <c r="QYG19"/>
      <c r="QYH19"/>
      <c r="QYI19"/>
      <c r="QYJ19"/>
      <c r="QYK19"/>
      <c r="QYL19"/>
      <c r="QYM19"/>
      <c r="QYN19"/>
      <c r="QYO19"/>
      <c r="QYP19"/>
      <c r="QYQ19"/>
      <c r="QYR19"/>
      <c r="QYS19"/>
      <c r="QYT19"/>
      <c r="QYU19"/>
      <c r="QYV19"/>
      <c r="QYW19"/>
      <c r="QYX19"/>
      <c r="QYY19"/>
      <c r="QYZ19"/>
      <c r="QZA19"/>
      <c r="QZB19"/>
      <c r="QZC19"/>
      <c r="QZD19"/>
      <c r="QZE19"/>
      <c r="QZF19"/>
      <c r="QZG19"/>
      <c r="QZH19"/>
      <c r="QZI19"/>
      <c r="QZJ19"/>
      <c r="QZK19"/>
      <c r="QZL19"/>
      <c r="QZM19"/>
      <c r="QZN19"/>
      <c r="QZO19"/>
      <c r="QZP19"/>
      <c r="QZQ19"/>
      <c r="QZR19"/>
      <c r="QZS19"/>
      <c r="QZT19"/>
      <c r="QZU19"/>
      <c r="QZV19"/>
      <c r="QZW19"/>
      <c r="QZX19"/>
      <c r="QZY19"/>
      <c r="QZZ19"/>
      <c r="RAA19"/>
      <c r="RAB19"/>
      <c r="RAC19"/>
      <c r="RAD19"/>
      <c r="RAE19"/>
      <c r="RAF19"/>
      <c r="RAG19"/>
      <c r="RAH19"/>
      <c r="RAI19"/>
      <c r="RAJ19"/>
      <c r="RAK19"/>
      <c r="RAL19"/>
      <c r="RAM19"/>
      <c r="RAN19"/>
      <c r="RAO19"/>
      <c r="RAP19"/>
      <c r="RAQ19"/>
      <c r="RAR19"/>
      <c r="RAS19"/>
      <c r="RAT19"/>
      <c r="RAU19"/>
      <c r="RAV19"/>
      <c r="RAW19"/>
      <c r="RAX19"/>
      <c r="RAY19"/>
      <c r="RAZ19"/>
      <c r="RBA19"/>
      <c r="RBB19"/>
      <c r="RBC19"/>
      <c r="RBD19"/>
      <c r="RBE19"/>
      <c r="RBF19"/>
      <c r="RBG19"/>
      <c r="RBH19"/>
      <c r="RBI19"/>
      <c r="RBJ19"/>
      <c r="RBK19"/>
      <c r="RBL19"/>
      <c r="RBM19"/>
      <c r="RBN19"/>
      <c r="RBO19"/>
      <c r="RBP19"/>
      <c r="RBQ19"/>
      <c r="RBR19"/>
      <c r="RBS19"/>
      <c r="RBT19"/>
      <c r="RBU19"/>
      <c r="RBV19"/>
      <c r="RBW19"/>
      <c r="RBX19"/>
      <c r="RBY19"/>
      <c r="RBZ19"/>
      <c r="RCA19"/>
      <c r="RCB19"/>
      <c r="RCC19"/>
      <c r="RCD19"/>
      <c r="RCE19"/>
      <c r="RCF19"/>
      <c r="RCG19"/>
      <c r="RCH19"/>
      <c r="RCI19"/>
      <c r="RCJ19"/>
      <c r="RCK19"/>
      <c r="RCL19"/>
      <c r="RCM19"/>
      <c r="RCN19"/>
      <c r="RCO19"/>
      <c r="RCP19"/>
      <c r="RCQ19"/>
      <c r="RCR19"/>
      <c r="RCS19"/>
      <c r="RCT19"/>
      <c r="RCU19"/>
      <c r="RCV19"/>
      <c r="RCW19"/>
      <c r="RCX19"/>
      <c r="RCY19"/>
      <c r="RCZ19"/>
      <c r="RDA19"/>
      <c r="RDB19"/>
      <c r="RDC19"/>
      <c r="RDD19"/>
      <c r="RDE19"/>
      <c r="RDF19"/>
      <c r="RDG19"/>
      <c r="RDH19"/>
      <c r="RDI19"/>
      <c r="RDJ19"/>
      <c r="RDK19"/>
      <c r="RDL19"/>
      <c r="RDM19"/>
      <c r="RDN19"/>
      <c r="RDO19"/>
      <c r="RDP19"/>
      <c r="RDQ19"/>
      <c r="RDR19"/>
      <c r="RDS19"/>
      <c r="RDT19"/>
      <c r="RDU19"/>
      <c r="RDV19"/>
      <c r="RDW19"/>
      <c r="RDX19"/>
      <c r="RDY19"/>
      <c r="RDZ19"/>
      <c r="REA19"/>
      <c r="REB19"/>
      <c r="REC19"/>
      <c r="RED19"/>
      <c r="REE19"/>
      <c r="REF19"/>
      <c r="REG19"/>
      <c r="REH19"/>
      <c r="REI19"/>
      <c r="REJ19"/>
      <c r="REK19"/>
      <c r="REL19"/>
      <c r="REM19"/>
      <c r="REN19"/>
      <c r="REO19"/>
      <c r="REP19"/>
      <c r="REQ19"/>
      <c r="RER19"/>
      <c r="RES19"/>
      <c r="RET19"/>
      <c r="REU19"/>
      <c r="REV19"/>
      <c r="REW19"/>
      <c r="REX19"/>
      <c r="REY19"/>
      <c r="REZ19"/>
      <c r="RFA19"/>
      <c r="RFB19"/>
      <c r="RFC19"/>
      <c r="RFD19"/>
      <c r="RFE19"/>
      <c r="RFF19"/>
      <c r="RFG19"/>
      <c r="RFH19"/>
      <c r="RFI19"/>
      <c r="RFJ19"/>
      <c r="RFK19"/>
      <c r="RFL19"/>
      <c r="RFM19"/>
      <c r="RFN19"/>
      <c r="RFO19"/>
      <c r="RFP19"/>
      <c r="RFQ19"/>
      <c r="RFR19"/>
      <c r="RFS19"/>
      <c r="RFT19"/>
      <c r="RFU19"/>
      <c r="RFV19"/>
      <c r="RFW19"/>
      <c r="RFX19"/>
      <c r="RFY19"/>
      <c r="RFZ19"/>
      <c r="RGA19"/>
      <c r="RGB19"/>
      <c r="RGC19"/>
      <c r="RGD19"/>
      <c r="RGE19"/>
      <c r="RGF19"/>
      <c r="RGG19"/>
      <c r="RGH19"/>
      <c r="RGI19"/>
      <c r="RGJ19"/>
      <c r="RGK19"/>
      <c r="RGL19"/>
      <c r="RGM19"/>
      <c r="RGN19"/>
      <c r="RGO19"/>
      <c r="RGP19"/>
      <c r="RGQ19"/>
      <c r="RGR19"/>
      <c r="RGS19"/>
      <c r="RGT19"/>
      <c r="RGU19"/>
      <c r="RGV19"/>
      <c r="RGW19"/>
      <c r="RGX19"/>
      <c r="RGY19"/>
      <c r="RGZ19"/>
      <c r="RHA19"/>
      <c r="RHB19"/>
      <c r="RHC19"/>
      <c r="RHD19"/>
      <c r="RHE19"/>
      <c r="RHF19"/>
      <c r="RHG19"/>
      <c r="RHH19"/>
      <c r="RHI19"/>
      <c r="RHJ19"/>
      <c r="RHK19"/>
      <c r="RHL19"/>
      <c r="RHM19"/>
      <c r="RHN19"/>
      <c r="RHO19"/>
      <c r="RHP19"/>
      <c r="RHQ19"/>
      <c r="RHR19"/>
      <c r="RHS19"/>
      <c r="RHT19"/>
      <c r="RHU19"/>
      <c r="RHV19"/>
      <c r="RHW19"/>
      <c r="RHX19"/>
      <c r="RHY19"/>
      <c r="RHZ19"/>
      <c r="RIA19"/>
      <c r="RIB19"/>
      <c r="RIC19"/>
      <c r="RID19"/>
      <c r="RIE19"/>
      <c r="RIF19"/>
      <c r="RIG19"/>
      <c r="RIH19"/>
      <c r="RII19"/>
      <c r="RIJ19"/>
      <c r="RIK19"/>
      <c r="RIL19"/>
      <c r="RIM19"/>
      <c r="RIN19"/>
      <c r="RIO19"/>
      <c r="RIP19"/>
      <c r="RIQ19"/>
      <c r="RIR19"/>
      <c r="RIS19"/>
      <c r="RIT19"/>
      <c r="RIU19"/>
      <c r="RIV19"/>
      <c r="RIW19"/>
      <c r="RIX19"/>
      <c r="RIY19"/>
      <c r="RIZ19"/>
      <c r="RJA19"/>
      <c r="RJB19"/>
      <c r="RJC19"/>
      <c r="RJD19"/>
      <c r="RJE19"/>
      <c r="RJF19"/>
      <c r="RJG19"/>
      <c r="RJH19"/>
      <c r="RJI19"/>
      <c r="RJJ19"/>
      <c r="RJK19"/>
      <c r="RJL19"/>
      <c r="RJM19"/>
      <c r="RJN19"/>
      <c r="RJO19"/>
      <c r="RJP19"/>
      <c r="RJQ19"/>
      <c r="RJR19"/>
      <c r="RJS19"/>
      <c r="RJT19"/>
      <c r="RJU19"/>
      <c r="RJV19"/>
      <c r="RJW19"/>
      <c r="RJX19"/>
      <c r="RJY19"/>
      <c r="RJZ19"/>
      <c r="RKA19"/>
      <c r="RKB19"/>
      <c r="RKC19"/>
      <c r="RKD19"/>
      <c r="RKE19"/>
      <c r="RKF19"/>
      <c r="RKG19"/>
      <c r="RKH19"/>
      <c r="RKI19"/>
      <c r="RKJ19"/>
      <c r="RKK19"/>
      <c r="RKL19"/>
      <c r="RKM19"/>
      <c r="RKN19"/>
      <c r="RKO19"/>
      <c r="RKP19"/>
      <c r="RKQ19"/>
      <c r="RKR19"/>
      <c r="RKS19"/>
      <c r="RKT19"/>
      <c r="RKU19"/>
      <c r="RKV19"/>
      <c r="RKW19"/>
      <c r="RKX19"/>
      <c r="RKY19"/>
      <c r="RKZ19"/>
      <c r="RLA19"/>
      <c r="RLB19"/>
      <c r="RLC19"/>
      <c r="RLD19"/>
      <c r="RLE19"/>
      <c r="RLF19"/>
      <c r="RLG19"/>
      <c r="RLH19"/>
      <c r="RLI19"/>
      <c r="RLJ19"/>
      <c r="RLK19"/>
      <c r="RLL19"/>
      <c r="RLM19"/>
      <c r="RLN19"/>
      <c r="RLO19"/>
      <c r="RLP19"/>
      <c r="RLQ19"/>
      <c r="RLR19"/>
      <c r="RLS19"/>
      <c r="RLT19"/>
      <c r="RLU19"/>
      <c r="RLV19"/>
      <c r="RLW19"/>
      <c r="RLX19"/>
      <c r="RLY19"/>
      <c r="RLZ19"/>
      <c r="RMA19"/>
      <c r="RMB19"/>
      <c r="RMC19"/>
      <c r="RMD19"/>
      <c r="RME19"/>
      <c r="RMF19"/>
      <c r="RMG19"/>
      <c r="RMH19"/>
      <c r="RMI19"/>
      <c r="RMJ19"/>
      <c r="RMK19"/>
      <c r="RML19"/>
      <c r="RMM19"/>
      <c r="RMN19"/>
      <c r="RMO19"/>
      <c r="RMP19"/>
      <c r="RMQ19"/>
      <c r="RMR19"/>
      <c r="RMS19"/>
      <c r="RMT19"/>
      <c r="RMU19"/>
      <c r="RMV19"/>
      <c r="RMW19"/>
      <c r="RMX19"/>
      <c r="RMY19"/>
      <c r="RMZ19"/>
      <c r="RNA19"/>
      <c r="RNB19"/>
      <c r="RNC19"/>
      <c r="RND19"/>
      <c r="RNE19"/>
      <c r="RNF19"/>
      <c r="RNG19"/>
      <c r="RNH19"/>
      <c r="RNI19"/>
      <c r="RNJ19"/>
      <c r="RNK19"/>
      <c r="RNL19"/>
      <c r="RNM19"/>
      <c r="RNN19"/>
      <c r="RNO19"/>
      <c r="RNP19"/>
      <c r="RNQ19"/>
      <c r="RNR19"/>
      <c r="RNS19"/>
      <c r="RNT19"/>
      <c r="RNU19"/>
      <c r="RNV19"/>
      <c r="RNW19"/>
      <c r="RNX19"/>
      <c r="RNY19"/>
      <c r="RNZ19"/>
      <c r="ROA19"/>
      <c r="ROB19"/>
      <c r="ROC19"/>
      <c r="ROD19"/>
      <c r="ROE19"/>
      <c r="ROF19"/>
      <c r="ROG19"/>
      <c r="ROH19"/>
      <c r="ROI19"/>
      <c r="ROJ19"/>
      <c r="ROK19"/>
      <c r="ROL19"/>
      <c r="ROM19"/>
      <c r="RON19"/>
      <c r="ROO19"/>
      <c r="ROP19"/>
      <c r="ROQ19"/>
      <c r="ROR19"/>
      <c r="ROS19"/>
      <c r="ROT19"/>
      <c r="ROU19"/>
      <c r="ROV19"/>
      <c r="ROW19"/>
      <c r="ROX19"/>
      <c r="ROY19"/>
      <c r="ROZ19"/>
      <c r="RPA19"/>
      <c r="RPB19"/>
      <c r="RPC19"/>
      <c r="RPD19"/>
      <c r="RPE19"/>
      <c r="RPF19"/>
      <c r="RPG19"/>
      <c r="RPH19"/>
      <c r="RPI19"/>
      <c r="RPJ19"/>
      <c r="RPK19"/>
      <c r="RPL19"/>
      <c r="RPM19"/>
      <c r="RPN19"/>
      <c r="RPO19"/>
      <c r="RPP19"/>
      <c r="RPQ19"/>
      <c r="RPR19"/>
      <c r="RPS19"/>
      <c r="RPT19"/>
      <c r="RPU19"/>
      <c r="RPV19"/>
      <c r="RPW19"/>
      <c r="RPX19"/>
      <c r="RPY19"/>
      <c r="RPZ19"/>
      <c r="RQA19"/>
      <c r="RQB19"/>
      <c r="RQC19"/>
      <c r="RQD19"/>
      <c r="RQE19"/>
      <c r="RQF19"/>
      <c r="RQG19"/>
      <c r="RQH19"/>
      <c r="RQI19"/>
      <c r="RQJ19"/>
      <c r="RQK19"/>
      <c r="RQL19"/>
      <c r="RQM19"/>
      <c r="RQN19"/>
      <c r="RQO19"/>
      <c r="RQP19"/>
      <c r="RQQ19"/>
      <c r="RQR19"/>
      <c r="RQS19"/>
      <c r="RQT19"/>
      <c r="RQU19"/>
      <c r="RQV19"/>
      <c r="RQW19"/>
      <c r="RQX19"/>
      <c r="RQY19"/>
      <c r="RQZ19"/>
      <c r="RRA19"/>
      <c r="RRB19"/>
      <c r="RRC19"/>
      <c r="RRD19"/>
      <c r="RRE19"/>
      <c r="RRF19"/>
      <c r="RRG19"/>
      <c r="RRH19"/>
      <c r="RRI19"/>
      <c r="RRJ19"/>
      <c r="RRK19"/>
      <c r="RRL19"/>
      <c r="RRM19"/>
      <c r="RRN19"/>
      <c r="RRO19"/>
      <c r="RRP19"/>
      <c r="RRQ19"/>
      <c r="RRR19"/>
      <c r="RRS19"/>
      <c r="RRT19"/>
      <c r="RRU19"/>
      <c r="RRV19"/>
      <c r="RRW19"/>
      <c r="RRX19"/>
      <c r="RRY19"/>
      <c r="RRZ19"/>
      <c r="RSA19"/>
      <c r="RSB19"/>
      <c r="RSC19"/>
      <c r="RSD19"/>
      <c r="RSE19"/>
      <c r="RSF19"/>
      <c r="RSG19"/>
      <c r="RSH19"/>
      <c r="RSI19"/>
      <c r="RSJ19"/>
      <c r="RSK19"/>
      <c r="RSL19"/>
      <c r="RSM19"/>
      <c r="RSN19"/>
      <c r="RSO19"/>
      <c r="RSP19"/>
      <c r="RSQ19"/>
      <c r="RSR19"/>
      <c r="RSS19"/>
      <c r="RST19"/>
      <c r="RSU19"/>
      <c r="RSV19"/>
      <c r="RSW19"/>
      <c r="RSX19"/>
      <c r="RSY19"/>
      <c r="RSZ19"/>
      <c r="RTA19"/>
      <c r="RTB19"/>
      <c r="RTC19"/>
      <c r="RTD19"/>
      <c r="RTE19"/>
      <c r="RTF19"/>
      <c r="RTG19"/>
      <c r="RTH19"/>
      <c r="RTI19"/>
      <c r="RTJ19"/>
      <c r="RTK19"/>
      <c r="RTL19"/>
      <c r="RTM19"/>
      <c r="RTN19"/>
      <c r="RTO19"/>
      <c r="RTP19"/>
      <c r="RTQ19"/>
      <c r="RTR19"/>
      <c r="RTS19"/>
      <c r="RTT19"/>
      <c r="RTU19"/>
      <c r="RTV19"/>
      <c r="RTW19"/>
      <c r="RTX19"/>
      <c r="RTY19"/>
      <c r="RTZ19"/>
      <c r="RUA19"/>
      <c r="RUB19"/>
      <c r="RUC19"/>
      <c r="RUD19"/>
      <c r="RUE19"/>
      <c r="RUF19"/>
      <c r="RUG19"/>
      <c r="RUH19"/>
      <c r="RUI19"/>
      <c r="RUJ19"/>
      <c r="RUK19"/>
      <c r="RUL19"/>
      <c r="RUM19"/>
      <c r="RUN19"/>
      <c r="RUO19"/>
      <c r="RUP19"/>
      <c r="RUQ19"/>
      <c r="RUR19"/>
      <c r="RUS19"/>
      <c r="RUT19"/>
      <c r="RUU19"/>
      <c r="RUV19"/>
      <c r="RUW19"/>
      <c r="RUX19"/>
      <c r="RUY19"/>
      <c r="RUZ19"/>
      <c r="RVA19"/>
      <c r="RVB19"/>
      <c r="RVC19"/>
      <c r="RVD19"/>
      <c r="RVE19"/>
      <c r="RVF19"/>
      <c r="RVG19"/>
      <c r="RVH19"/>
      <c r="RVI19"/>
      <c r="RVJ19"/>
      <c r="RVK19"/>
      <c r="RVL19"/>
      <c r="RVM19"/>
      <c r="RVN19"/>
      <c r="RVO19"/>
      <c r="RVP19"/>
      <c r="RVQ19"/>
      <c r="RVR19"/>
      <c r="RVS19"/>
      <c r="RVT19"/>
      <c r="RVU19"/>
      <c r="RVV19"/>
      <c r="RVW19"/>
      <c r="RVX19"/>
      <c r="RVY19"/>
      <c r="RVZ19"/>
      <c r="RWA19"/>
      <c r="RWB19"/>
      <c r="RWC19"/>
      <c r="RWD19"/>
      <c r="RWE19"/>
      <c r="RWF19"/>
      <c r="RWG19"/>
      <c r="RWH19"/>
      <c r="RWI19"/>
      <c r="RWJ19"/>
      <c r="RWK19"/>
      <c r="RWL19"/>
      <c r="RWM19"/>
      <c r="RWN19"/>
      <c r="RWO19"/>
      <c r="RWP19"/>
      <c r="RWQ19"/>
      <c r="RWR19"/>
      <c r="RWS19"/>
      <c r="RWT19"/>
      <c r="RWU19"/>
      <c r="RWV19"/>
      <c r="RWW19"/>
      <c r="RWX19"/>
      <c r="RWY19"/>
      <c r="RWZ19"/>
      <c r="RXA19"/>
      <c r="RXB19"/>
      <c r="RXC19"/>
      <c r="RXD19"/>
      <c r="RXE19"/>
      <c r="RXF19"/>
      <c r="RXG19"/>
      <c r="RXH19"/>
      <c r="RXI19"/>
      <c r="RXJ19"/>
      <c r="RXK19"/>
      <c r="RXL19"/>
      <c r="RXM19"/>
      <c r="RXN19"/>
      <c r="RXO19"/>
      <c r="RXP19"/>
      <c r="RXQ19"/>
      <c r="RXR19"/>
      <c r="RXS19"/>
      <c r="RXT19"/>
      <c r="RXU19"/>
      <c r="RXV19"/>
      <c r="RXW19"/>
      <c r="RXX19"/>
      <c r="RXY19"/>
      <c r="RXZ19"/>
      <c r="RYA19"/>
      <c r="RYB19"/>
      <c r="RYC19"/>
      <c r="RYD19"/>
      <c r="RYE19"/>
      <c r="RYF19"/>
      <c r="RYG19"/>
      <c r="RYH19"/>
      <c r="RYI19"/>
      <c r="RYJ19"/>
      <c r="RYK19"/>
      <c r="RYL19"/>
      <c r="RYM19"/>
      <c r="RYN19"/>
      <c r="RYO19"/>
      <c r="RYP19"/>
      <c r="RYQ19"/>
      <c r="RYR19"/>
      <c r="RYS19"/>
      <c r="RYT19"/>
      <c r="RYU19"/>
      <c r="RYV19"/>
      <c r="RYW19"/>
      <c r="RYX19"/>
      <c r="RYY19"/>
      <c r="RYZ19"/>
      <c r="RZA19"/>
      <c r="RZB19"/>
      <c r="RZC19"/>
      <c r="RZD19"/>
      <c r="RZE19"/>
      <c r="RZF19"/>
      <c r="RZG19"/>
      <c r="RZH19"/>
      <c r="RZI19"/>
      <c r="RZJ19"/>
      <c r="RZK19"/>
      <c r="RZL19"/>
      <c r="RZM19"/>
      <c r="RZN19"/>
      <c r="RZO19"/>
      <c r="RZP19"/>
      <c r="RZQ19"/>
      <c r="RZR19"/>
      <c r="RZS19"/>
      <c r="RZT19"/>
      <c r="RZU19"/>
      <c r="RZV19"/>
      <c r="RZW19"/>
      <c r="RZX19"/>
      <c r="RZY19"/>
      <c r="RZZ19"/>
      <c r="SAA19"/>
      <c r="SAB19"/>
      <c r="SAC19"/>
      <c r="SAD19"/>
      <c r="SAE19"/>
      <c r="SAF19"/>
      <c r="SAG19"/>
      <c r="SAH19"/>
      <c r="SAI19"/>
      <c r="SAJ19"/>
      <c r="SAK19"/>
      <c r="SAL19"/>
      <c r="SAM19"/>
      <c r="SAN19"/>
      <c r="SAO19"/>
      <c r="SAP19"/>
      <c r="SAQ19"/>
      <c r="SAR19"/>
      <c r="SAS19"/>
      <c r="SAT19"/>
      <c r="SAU19"/>
      <c r="SAV19"/>
      <c r="SAW19"/>
      <c r="SAX19"/>
      <c r="SAY19"/>
      <c r="SAZ19"/>
      <c r="SBA19"/>
      <c r="SBB19"/>
      <c r="SBC19"/>
      <c r="SBD19"/>
      <c r="SBE19"/>
      <c r="SBF19"/>
      <c r="SBG19"/>
      <c r="SBH19"/>
      <c r="SBI19"/>
      <c r="SBJ19"/>
      <c r="SBK19"/>
      <c r="SBL19"/>
      <c r="SBM19"/>
      <c r="SBN19"/>
      <c r="SBO19"/>
      <c r="SBP19"/>
      <c r="SBQ19"/>
      <c r="SBR19"/>
      <c r="SBS19"/>
      <c r="SBT19"/>
      <c r="SBU19"/>
      <c r="SBV19"/>
      <c r="SBW19"/>
      <c r="SBX19"/>
      <c r="SBY19"/>
      <c r="SBZ19"/>
      <c r="SCA19"/>
      <c r="SCB19"/>
      <c r="SCC19"/>
      <c r="SCD19"/>
      <c r="SCE19"/>
      <c r="SCF19"/>
      <c r="SCG19"/>
      <c r="SCH19"/>
      <c r="SCI19"/>
      <c r="SCJ19"/>
      <c r="SCK19"/>
      <c r="SCL19"/>
      <c r="SCM19"/>
      <c r="SCN19"/>
      <c r="SCO19"/>
      <c r="SCP19"/>
      <c r="SCQ19"/>
      <c r="SCR19"/>
      <c r="SCS19"/>
      <c r="SCT19"/>
      <c r="SCU19"/>
      <c r="SCV19"/>
      <c r="SCW19"/>
      <c r="SCX19"/>
      <c r="SCY19"/>
      <c r="SCZ19"/>
      <c r="SDA19"/>
      <c r="SDB19"/>
      <c r="SDC19"/>
      <c r="SDD19"/>
      <c r="SDE19"/>
      <c r="SDF19"/>
      <c r="SDG19"/>
      <c r="SDH19"/>
      <c r="SDI19"/>
      <c r="SDJ19"/>
      <c r="SDK19"/>
      <c r="SDL19"/>
      <c r="SDM19"/>
      <c r="SDN19"/>
      <c r="SDO19"/>
      <c r="SDP19"/>
      <c r="SDQ19"/>
      <c r="SDR19"/>
      <c r="SDS19"/>
      <c r="SDT19"/>
      <c r="SDU19"/>
      <c r="SDV19"/>
      <c r="SDW19"/>
      <c r="SDX19"/>
      <c r="SDY19"/>
      <c r="SDZ19"/>
      <c r="SEA19"/>
      <c r="SEB19"/>
      <c r="SEC19"/>
      <c r="SED19"/>
      <c r="SEE19"/>
      <c r="SEF19"/>
      <c r="SEG19"/>
      <c r="SEH19"/>
      <c r="SEI19"/>
      <c r="SEJ19"/>
      <c r="SEK19"/>
      <c r="SEL19"/>
      <c r="SEM19"/>
      <c r="SEN19"/>
      <c r="SEO19"/>
      <c r="SEP19"/>
      <c r="SEQ19"/>
      <c r="SER19"/>
      <c r="SES19"/>
      <c r="SET19"/>
      <c r="SEU19"/>
      <c r="SEV19"/>
      <c r="SEW19"/>
      <c r="SEX19"/>
      <c r="SEY19"/>
      <c r="SEZ19"/>
      <c r="SFA19"/>
      <c r="SFB19"/>
      <c r="SFC19"/>
      <c r="SFD19"/>
      <c r="SFE19"/>
      <c r="SFF19"/>
      <c r="SFG19"/>
      <c r="SFH19"/>
      <c r="SFI19"/>
      <c r="SFJ19"/>
      <c r="SFK19"/>
      <c r="SFL19"/>
      <c r="SFM19"/>
      <c r="SFN19"/>
      <c r="SFO19"/>
      <c r="SFP19"/>
      <c r="SFQ19"/>
      <c r="SFR19"/>
      <c r="SFS19"/>
      <c r="SFT19"/>
      <c r="SFU19"/>
      <c r="SFV19"/>
      <c r="SFW19"/>
      <c r="SFX19"/>
      <c r="SFY19"/>
      <c r="SFZ19"/>
      <c r="SGA19"/>
      <c r="SGB19"/>
      <c r="SGC19"/>
      <c r="SGD19"/>
      <c r="SGE19"/>
      <c r="SGF19"/>
      <c r="SGG19"/>
      <c r="SGH19"/>
      <c r="SGI19"/>
      <c r="SGJ19"/>
      <c r="SGK19"/>
      <c r="SGL19"/>
      <c r="SGM19"/>
      <c r="SGN19"/>
      <c r="SGO19"/>
      <c r="SGP19"/>
      <c r="SGQ19"/>
      <c r="SGR19"/>
      <c r="SGS19"/>
      <c r="SGT19"/>
      <c r="SGU19"/>
      <c r="SGV19"/>
      <c r="SGW19"/>
      <c r="SGX19"/>
      <c r="SGY19"/>
      <c r="SGZ19"/>
      <c r="SHA19"/>
      <c r="SHB19"/>
      <c r="SHC19"/>
      <c r="SHD19"/>
      <c r="SHE19"/>
      <c r="SHF19"/>
      <c r="SHG19"/>
      <c r="SHH19"/>
      <c r="SHI19"/>
      <c r="SHJ19"/>
      <c r="SHK19"/>
      <c r="SHL19"/>
      <c r="SHM19"/>
      <c r="SHN19"/>
      <c r="SHO19"/>
      <c r="SHP19"/>
      <c r="SHQ19"/>
      <c r="SHR19"/>
      <c r="SHS19"/>
      <c r="SHT19"/>
      <c r="SHU19"/>
      <c r="SHV19"/>
      <c r="SHW19"/>
      <c r="SHX19"/>
      <c r="SHY19"/>
      <c r="SHZ19"/>
      <c r="SIA19"/>
      <c r="SIB19"/>
      <c r="SIC19"/>
      <c r="SID19"/>
      <c r="SIE19"/>
      <c r="SIF19"/>
      <c r="SIG19"/>
      <c r="SIH19"/>
      <c r="SII19"/>
      <c r="SIJ19"/>
      <c r="SIK19"/>
      <c r="SIL19"/>
      <c r="SIM19"/>
      <c r="SIN19"/>
      <c r="SIO19"/>
      <c r="SIP19"/>
      <c r="SIQ19"/>
      <c r="SIR19"/>
      <c r="SIS19"/>
      <c r="SIT19"/>
      <c r="SIU19"/>
      <c r="SIV19"/>
      <c r="SIW19"/>
      <c r="SIX19"/>
      <c r="SIY19"/>
      <c r="SIZ19"/>
      <c r="SJA19"/>
      <c r="SJB19"/>
      <c r="SJC19"/>
      <c r="SJD19"/>
      <c r="SJE19"/>
      <c r="SJF19"/>
      <c r="SJG19"/>
      <c r="SJH19"/>
      <c r="SJI19"/>
      <c r="SJJ19"/>
      <c r="SJK19"/>
      <c r="SJL19"/>
      <c r="SJM19"/>
      <c r="SJN19"/>
      <c r="SJO19"/>
      <c r="SJP19"/>
      <c r="SJQ19"/>
      <c r="SJR19"/>
      <c r="SJS19"/>
      <c r="SJT19"/>
      <c r="SJU19"/>
      <c r="SJV19"/>
      <c r="SJW19"/>
      <c r="SJX19"/>
      <c r="SJY19"/>
      <c r="SJZ19"/>
      <c r="SKA19"/>
      <c r="SKB19"/>
      <c r="SKC19"/>
      <c r="SKD19"/>
      <c r="SKE19"/>
      <c r="SKF19"/>
      <c r="SKG19"/>
      <c r="SKH19"/>
      <c r="SKI19"/>
      <c r="SKJ19"/>
      <c r="SKK19"/>
      <c r="SKL19"/>
      <c r="SKM19"/>
      <c r="SKN19"/>
      <c r="SKO19"/>
      <c r="SKP19"/>
      <c r="SKQ19"/>
      <c r="SKR19"/>
      <c r="SKS19"/>
      <c r="SKT19"/>
      <c r="SKU19"/>
      <c r="SKV19"/>
      <c r="SKW19"/>
      <c r="SKX19"/>
      <c r="SKY19"/>
      <c r="SKZ19"/>
      <c r="SLA19"/>
      <c r="SLB19"/>
      <c r="SLC19"/>
      <c r="SLD19"/>
      <c r="SLE19"/>
      <c r="SLF19"/>
      <c r="SLG19"/>
      <c r="SLH19"/>
      <c r="SLI19"/>
      <c r="SLJ19"/>
      <c r="SLK19"/>
      <c r="SLL19"/>
      <c r="SLM19"/>
      <c r="SLN19"/>
      <c r="SLO19"/>
      <c r="SLP19"/>
      <c r="SLQ19"/>
      <c r="SLR19"/>
      <c r="SLS19"/>
      <c r="SLT19"/>
      <c r="SLU19"/>
      <c r="SLV19"/>
      <c r="SLW19"/>
      <c r="SLX19"/>
      <c r="SLY19"/>
      <c r="SLZ19"/>
      <c r="SMA19"/>
      <c r="SMB19"/>
      <c r="SMC19"/>
      <c r="SMD19"/>
      <c r="SME19"/>
      <c r="SMF19"/>
      <c r="SMG19"/>
      <c r="SMH19"/>
      <c r="SMI19"/>
      <c r="SMJ19"/>
      <c r="SMK19"/>
      <c r="SML19"/>
      <c r="SMM19"/>
      <c r="SMN19"/>
      <c r="SMO19"/>
      <c r="SMP19"/>
      <c r="SMQ19"/>
      <c r="SMR19"/>
      <c r="SMS19"/>
      <c r="SMT19"/>
      <c r="SMU19"/>
      <c r="SMV19"/>
      <c r="SMW19"/>
      <c r="SMX19"/>
      <c r="SMY19"/>
      <c r="SMZ19"/>
      <c r="SNA19"/>
      <c r="SNB19"/>
      <c r="SNC19"/>
      <c r="SND19"/>
      <c r="SNE19"/>
      <c r="SNF19"/>
      <c r="SNG19"/>
      <c r="SNH19"/>
      <c r="SNI19"/>
      <c r="SNJ19"/>
      <c r="SNK19"/>
      <c r="SNL19"/>
      <c r="SNM19"/>
      <c r="SNN19"/>
      <c r="SNO19"/>
      <c r="SNP19"/>
      <c r="SNQ19"/>
      <c r="SNR19"/>
      <c r="SNS19"/>
      <c r="SNT19"/>
      <c r="SNU19"/>
      <c r="SNV19"/>
      <c r="SNW19"/>
      <c r="SNX19"/>
      <c r="SNY19"/>
      <c r="SNZ19"/>
      <c r="SOA19"/>
      <c r="SOB19"/>
      <c r="SOC19"/>
      <c r="SOD19"/>
      <c r="SOE19"/>
      <c r="SOF19"/>
      <c r="SOG19"/>
      <c r="SOH19"/>
      <c r="SOI19"/>
      <c r="SOJ19"/>
      <c r="SOK19"/>
      <c r="SOL19"/>
      <c r="SOM19"/>
      <c r="SON19"/>
      <c r="SOO19"/>
      <c r="SOP19"/>
      <c r="SOQ19"/>
      <c r="SOR19"/>
      <c r="SOS19"/>
      <c r="SOT19"/>
      <c r="SOU19"/>
      <c r="SOV19"/>
      <c r="SOW19"/>
      <c r="SOX19"/>
      <c r="SOY19"/>
      <c r="SOZ19"/>
      <c r="SPA19"/>
      <c r="SPB19"/>
      <c r="SPC19"/>
      <c r="SPD19"/>
      <c r="SPE19"/>
      <c r="SPF19"/>
      <c r="SPG19"/>
      <c r="SPH19"/>
      <c r="SPI19"/>
      <c r="SPJ19"/>
      <c r="SPK19"/>
      <c r="SPL19"/>
      <c r="SPM19"/>
      <c r="SPN19"/>
      <c r="SPO19"/>
      <c r="SPP19"/>
      <c r="SPQ19"/>
      <c r="SPR19"/>
      <c r="SPS19"/>
      <c r="SPT19"/>
      <c r="SPU19"/>
      <c r="SPV19"/>
      <c r="SPW19"/>
      <c r="SPX19"/>
      <c r="SPY19"/>
      <c r="SPZ19"/>
      <c r="SQA19"/>
      <c r="SQB19"/>
      <c r="SQC19"/>
      <c r="SQD19"/>
      <c r="SQE19"/>
      <c r="SQF19"/>
      <c r="SQG19"/>
      <c r="SQH19"/>
      <c r="SQI19"/>
      <c r="SQJ19"/>
      <c r="SQK19"/>
      <c r="SQL19"/>
      <c r="SQM19"/>
      <c r="SQN19"/>
      <c r="SQO19"/>
      <c r="SQP19"/>
      <c r="SQQ19"/>
      <c r="SQR19"/>
      <c r="SQS19"/>
      <c r="SQT19"/>
      <c r="SQU19"/>
      <c r="SQV19"/>
      <c r="SQW19"/>
      <c r="SQX19"/>
      <c r="SQY19"/>
      <c r="SQZ19"/>
      <c r="SRA19"/>
      <c r="SRB19"/>
      <c r="SRC19"/>
      <c r="SRD19"/>
      <c r="SRE19"/>
      <c r="SRF19"/>
      <c r="SRG19"/>
      <c r="SRH19"/>
      <c r="SRI19"/>
      <c r="SRJ19"/>
      <c r="SRK19"/>
      <c r="SRL19"/>
      <c r="SRM19"/>
      <c r="SRN19"/>
      <c r="SRO19"/>
      <c r="SRP19"/>
      <c r="SRQ19"/>
      <c r="SRR19"/>
      <c r="SRS19"/>
      <c r="SRT19"/>
      <c r="SRU19"/>
      <c r="SRV19"/>
      <c r="SRW19"/>
      <c r="SRX19"/>
      <c r="SRY19"/>
      <c r="SRZ19"/>
      <c r="SSA19"/>
      <c r="SSB19"/>
      <c r="SSC19"/>
      <c r="SSD19"/>
      <c r="SSE19"/>
      <c r="SSF19"/>
      <c r="SSG19"/>
      <c r="SSH19"/>
      <c r="SSI19"/>
      <c r="SSJ19"/>
      <c r="SSK19"/>
      <c r="SSL19"/>
      <c r="SSM19"/>
      <c r="SSN19"/>
      <c r="SSO19"/>
      <c r="SSP19"/>
      <c r="SSQ19"/>
      <c r="SSR19"/>
      <c r="SSS19"/>
      <c r="SST19"/>
      <c r="SSU19"/>
      <c r="SSV19"/>
      <c r="SSW19"/>
      <c r="SSX19"/>
      <c r="SSY19"/>
      <c r="SSZ19"/>
      <c r="STA19"/>
      <c r="STB19"/>
      <c r="STC19"/>
      <c r="STD19"/>
      <c r="STE19"/>
      <c r="STF19"/>
      <c r="STG19"/>
      <c r="STH19"/>
      <c r="STI19"/>
      <c r="STJ19"/>
      <c r="STK19"/>
      <c r="STL19"/>
      <c r="STM19"/>
      <c r="STN19"/>
      <c r="STO19"/>
      <c r="STP19"/>
      <c r="STQ19"/>
      <c r="STR19"/>
      <c r="STS19"/>
      <c r="STT19"/>
      <c r="STU19"/>
      <c r="STV19"/>
      <c r="STW19"/>
      <c r="STX19"/>
      <c r="STY19"/>
      <c r="STZ19"/>
      <c r="SUA19"/>
      <c r="SUB19"/>
      <c r="SUC19"/>
      <c r="SUD19"/>
      <c r="SUE19"/>
      <c r="SUF19"/>
      <c r="SUG19"/>
      <c r="SUH19"/>
      <c r="SUI19"/>
      <c r="SUJ19"/>
      <c r="SUK19"/>
      <c r="SUL19"/>
      <c r="SUM19"/>
      <c r="SUN19"/>
      <c r="SUO19"/>
      <c r="SUP19"/>
      <c r="SUQ19"/>
      <c r="SUR19"/>
      <c r="SUS19"/>
      <c r="SUT19"/>
      <c r="SUU19"/>
      <c r="SUV19"/>
      <c r="SUW19"/>
      <c r="SUX19"/>
      <c r="SUY19"/>
      <c r="SUZ19"/>
      <c r="SVA19"/>
      <c r="SVB19"/>
      <c r="SVC19"/>
      <c r="SVD19"/>
      <c r="SVE19"/>
      <c r="SVF19"/>
      <c r="SVG19"/>
      <c r="SVH19"/>
      <c r="SVI19"/>
      <c r="SVJ19"/>
      <c r="SVK19"/>
      <c r="SVL19"/>
      <c r="SVM19"/>
      <c r="SVN19"/>
      <c r="SVO19"/>
      <c r="SVP19"/>
      <c r="SVQ19"/>
      <c r="SVR19"/>
      <c r="SVS19"/>
      <c r="SVT19"/>
      <c r="SVU19"/>
      <c r="SVV19"/>
      <c r="SVW19"/>
      <c r="SVX19"/>
      <c r="SVY19"/>
      <c r="SVZ19"/>
      <c r="SWA19"/>
      <c r="SWB19"/>
      <c r="SWC19"/>
      <c r="SWD19"/>
      <c r="SWE19"/>
      <c r="SWF19"/>
      <c r="SWG19"/>
      <c r="SWH19"/>
      <c r="SWI19"/>
      <c r="SWJ19"/>
      <c r="SWK19"/>
      <c r="SWL19"/>
      <c r="SWM19"/>
      <c r="SWN19"/>
      <c r="SWO19"/>
      <c r="SWP19"/>
      <c r="SWQ19"/>
      <c r="SWR19"/>
      <c r="SWS19"/>
      <c r="SWT19"/>
      <c r="SWU19"/>
      <c r="SWV19"/>
      <c r="SWW19"/>
      <c r="SWX19"/>
      <c r="SWY19"/>
      <c r="SWZ19"/>
      <c r="SXA19"/>
      <c r="SXB19"/>
      <c r="SXC19"/>
      <c r="SXD19"/>
      <c r="SXE19"/>
      <c r="SXF19"/>
      <c r="SXG19"/>
      <c r="SXH19"/>
      <c r="SXI19"/>
      <c r="SXJ19"/>
      <c r="SXK19"/>
      <c r="SXL19"/>
      <c r="SXM19"/>
      <c r="SXN19"/>
      <c r="SXO19"/>
      <c r="SXP19"/>
      <c r="SXQ19"/>
      <c r="SXR19"/>
      <c r="SXS19"/>
      <c r="SXT19"/>
      <c r="SXU19"/>
      <c r="SXV19"/>
      <c r="SXW19"/>
      <c r="SXX19"/>
      <c r="SXY19"/>
      <c r="SXZ19"/>
      <c r="SYA19"/>
      <c r="SYB19"/>
      <c r="SYC19"/>
      <c r="SYD19"/>
      <c r="SYE19"/>
      <c r="SYF19"/>
      <c r="SYG19"/>
      <c r="SYH19"/>
      <c r="SYI19"/>
      <c r="SYJ19"/>
      <c r="SYK19"/>
      <c r="SYL19"/>
      <c r="SYM19"/>
      <c r="SYN19"/>
      <c r="SYO19"/>
      <c r="SYP19"/>
      <c r="SYQ19"/>
      <c r="SYR19"/>
      <c r="SYS19"/>
      <c r="SYT19"/>
      <c r="SYU19"/>
      <c r="SYV19"/>
      <c r="SYW19"/>
      <c r="SYX19"/>
      <c r="SYY19"/>
      <c r="SYZ19"/>
      <c r="SZA19"/>
      <c r="SZB19"/>
      <c r="SZC19"/>
      <c r="SZD19"/>
      <c r="SZE19"/>
      <c r="SZF19"/>
      <c r="SZG19"/>
      <c r="SZH19"/>
      <c r="SZI19"/>
      <c r="SZJ19"/>
      <c r="SZK19"/>
      <c r="SZL19"/>
      <c r="SZM19"/>
      <c r="SZN19"/>
      <c r="SZO19"/>
      <c r="SZP19"/>
      <c r="SZQ19"/>
      <c r="SZR19"/>
      <c r="SZS19"/>
      <c r="SZT19"/>
      <c r="SZU19"/>
      <c r="SZV19"/>
      <c r="SZW19"/>
      <c r="SZX19"/>
      <c r="SZY19"/>
      <c r="SZZ19"/>
      <c r="TAA19"/>
      <c r="TAB19"/>
      <c r="TAC19"/>
      <c r="TAD19"/>
      <c r="TAE19"/>
      <c r="TAF19"/>
      <c r="TAG19"/>
      <c r="TAH19"/>
      <c r="TAI19"/>
      <c r="TAJ19"/>
      <c r="TAK19"/>
      <c r="TAL19"/>
      <c r="TAM19"/>
      <c r="TAN19"/>
      <c r="TAO19"/>
      <c r="TAP19"/>
      <c r="TAQ19"/>
      <c r="TAR19"/>
      <c r="TAS19"/>
      <c r="TAT19"/>
      <c r="TAU19"/>
      <c r="TAV19"/>
      <c r="TAW19"/>
      <c r="TAX19"/>
      <c r="TAY19"/>
      <c r="TAZ19"/>
      <c r="TBA19"/>
      <c r="TBB19"/>
      <c r="TBC19"/>
      <c r="TBD19"/>
      <c r="TBE19"/>
      <c r="TBF19"/>
      <c r="TBG19"/>
      <c r="TBH19"/>
      <c r="TBI19"/>
      <c r="TBJ19"/>
      <c r="TBK19"/>
      <c r="TBL19"/>
      <c r="TBM19"/>
      <c r="TBN19"/>
      <c r="TBO19"/>
      <c r="TBP19"/>
      <c r="TBQ19"/>
      <c r="TBR19"/>
      <c r="TBS19"/>
      <c r="TBT19"/>
      <c r="TBU19"/>
      <c r="TBV19"/>
      <c r="TBW19"/>
      <c r="TBX19"/>
      <c r="TBY19"/>
      <c r="TBZ19"/>
      <c r="TCA19"/>
      <c r="TCB19"/>
      <c r="TCC19"/>
      <c r="TCD19"/>
      <c r="TCE19"/>
      <c r="TCF19"/>
      <c r="TCG19"/>
      <c r="TCH19"/>
      <c r="TCI19"/>
      <c r="TCJ19"/>
      <c r="TCK19"/>
      <c r="TCL19"/>
      <c r="TCM19"/>
      <c r="TCN19"/>
      <c r="TCO19"/>
      <c r="TCP19"/>
      <c r="TCQ19"/>
      <c r="TCR19"/>
      <c r="TCS19"/>
      <c r="TCT19"/>
      <c r="TCU19"/>
      <c r="TCV19"/>
      <c r="TCW19"/>
      <c r="TCX19"/>
      <c r="TCY19"/>
      <c r="TCZ19"/>
      <c r="TDA19"/>
      <c r="TDB19"/>
      <c r="TDC19"/>
      <c r="TDD19"/>
      <c r="TDE19"/>
      <c r="TDF19"/>
      <c r="TDG19"/>
      <c r="TDH19"/>
      <c r="TDI19"/>
      <c r="TDJ19"/>
      <c r="TDK19"/>
      <c r="TDL19"/>
      <c r="TDM19"/>
      <c r="TDN19"/>
      <c r="TDO19"/>
      <c r="TDP19"/>
      <c r="TDQ19"/>
      <c r="TDR19"/>
      <c r="TDS19"/>
      <c r="TDT19"/>
      <c r="TDU19"/>
      <c r="TDV19"/>
      <c r="TDW19"/>
      <c r="TDX19"/>
      <c r="TDY19"/>
      <c r="TDZ19"/>
      <c r="TEA19"/>
      <c r="TEB19"/>
      <c r="TEC19"/>
      <c r="TED19"/>
      <c r="TEE19"/>
      <c r="TEF19"/>
      <c r="TEG19"/>
      <c r="TEH19"/>
      <c r="TEI19"/>
      <c r="TEJ19"/>
      <c r="TEK19"/>
      <c r="TEL19"/>
      <c r="TEM19"/>
      <c r="TEN19"/>
      <c r="TEO19"/>
      <c r="TEP19"/>
      <c r="TEQ19"/>
      <c r="TER19"/>
      <c r="TES19"/>
      <c r="TET19"/>
      <c r="TEU19"/>
      <c r="TEV19"/>
      <c r="TEW19"/>
      <c r="TEX19"/>
      <c r="TEY19"/>
      <c r="TEZ19"/>
      <c r="TFA19"/>
      <c r="TFB19"/>
      <c r="TFC19"/>
      <c r="TFD19"/>
      <c r="TFE19"/>
      <c r="TFF19"/>
      <c r="TFG19"/>
      <c r="TFH19"/>
      <c r="TFI19"/>
      <c r="TFJ19"/>
      <c r="TFK19"/>
      <c r="TFL19"/>
      <c r="TFM19"/>
      <c r="TFN19"/>
      <c r="TFO19"/>
      <c r="TFP19"/>
      <c r="TFQ19"/>
      <c r="TFR19"/>
      <c r="TFS19"/>
      <c r="TFT19"/>
      <c r="TFU19"/>
      <c r="TFV19"/>
      <c r="TFW19"/>
      <c r="TFX19"/>
      <c r="TFY19"/>
      <c r="TFZ19"/>
      <c r="TGA19"/>
      <c r="TGB19"/>
      <c r="TGC19"/>
      <c r="TGD19"/>
      <c r="TGE19"/>
      <c r="TGF19"/>
      <c r="TGG19"/>
      <c r="TGH19"/>
      <c r="TGI19"/>
      <c r="TGJ19"/>
      <c r="TGK19"/>
      <c r="TGL19"/>
      <c r="TGM19"/>
      <c r="TGN19"/>
      <c r="TGO19"/>
      <c r="TGP19"/>
      <c r="TGQ19"/>
      <c r="TGR19"/>
      <c r="TGS19"/>
      <c r="TGT19"/>
      <c r="TGU19"/>
      <c r="TGV19"/>
      <c r="TGW19"/>
      <c r="TGX19"/>
      <c r="TGY19"/>
      <c r="TGZ19"/>
      <c r="THA19"/>
      <c r="THB19"/>
      <c r="THC19"/>
      <c r="THD19"/>
      <c r="THE19"/>
      <c r="THF19"/>
      <c r="THG19"/>
      <c r="THH19"/>
      <c r="THI19"/>
      <c r="THJ19"/>
      <c r="THK19"/>
      <c r="THL19"/>
      <c r="THM19"/>
      <c r="THN19"/>
      <c r="THO19"/>
      <c r="THP19"/>
      <c r="THQ19"/>
      <c r="THR19"/>
      <c r="THS19"/>
      <c r="THT19"/>
      <c r="THU19"/>
      <c r="THV19"/>
      <c r="THW19"/>
      <c r="THX19"/>
      <c r="THY19"/>
      <c r="THZ19"/>
      <c r="TIA19"/>
      <c r="TIB19"/>
      <c r="TIC19"/>
      <c r="TID19"/>
      <c r="TIE19"/>
      <c r="TIF19"/>
      <c r="TIG19"/>
      <c r="TIH19"/>
      <c r="TII19"/>
      <c r="TIJ19"/>
      <c r="TIK19"/>
      <c r="TIL19"/>
      <c r="TIM19"/>
      <c r="TIN19"/>
      <c r="TIO19"/>
      <c r="TIP19"/>
      <c r="TIQ19"/>
      <c r="TIR19"/>
      <c r="TIS19"/>
      <c r="TIT19"/>
      <c r="TIU19"/>
      <c r="TIV19"/>
      <c r="TIW19"/>
      <c r="TIX19"/>
      <c r="TIY19"/>
      <c r="TIZ19"/>
      <c r="TJA19"/>
      <c r="TJB19"/>
      <c r="TJC19"/>
      <c r="TJD19"/>
      <c r="TJE19"/>
      <c r="TJF19"/>
      <c r="TJG19"/>
      <c r="TJH19"/>
      <c r="TJI19"/>
      <c r="TJJ19"/>
      <c r="TJK19"/>
      <c r="TJL19"/>
      <c r="TJM19"/>
      <c r="TJN19"/>
      <c r="TJO19"/>
      <c r="TJP19"/>
      <c r="TJQ19"/>
      <c r="TJR19"/>
      <c r="TJS19"/>
      <c r="TJT19"/>
      <c r="TJU19"/>
      <c r="TJV19"/>
      <c r="TJW19"/>
      <c r="TJX19"/>
      <c r="TJY19"/>
      <c r="TJZ19"/>
      <c r="TKA19"/>
      <c r="TKB19"/>
      <c r="TKC19"/>
      <c r="TKD19"/>
      <c r="TKE19"/>
      <c r="TKF19"/>
      <c r="TKG19"/>
      <c r="TKH19"/>
      <c r="TKI19"/>
      <c r="TKJ19"/>
      <c r="TKK19"/>
      <c r="TKL19"/>
      <c r="TKM19"/>
      <c r="TKN19"/>
      <c r="TKO19"/>
      <c r="TKP19"/>
      <c r="TKQ19"/>
      <c r="TKR19"/>
      <c r="TKS19"/>
      <c r="TKT19"/>
      <c r="TKU19"/>
      <c r="TKV19"/>
      <c r="TKW19"/>
      <c r="TKX19"/>
      <c r="TKY19"/>
      <c r="TKZ19"/>
      <c r="TLA19"/>
      <c r="TLB19"/>
      <c r="TLC19"/>
      <c r="TLD19"/>
      <c r="TLE19"/>
      <c r="TLF19"/>
      <c r="TLG19"/>
      <c r="TLH19"/>
      <c r="TLI19"/>
      <c r="TLJ19"/>
      <c r="TLK19"/>
      <c r="TLL19"/>
      <c r="TLM19"/>
      <c r="TLN19"/>
      <c r="TLO19"/>
      <c r="TLP19"/>
      <c r="TLQ19"/>
      <c r="TLR19"/>
      <c r="TLS19"/>
      <c r="TLT19"/>
      <c r="TLU19"/>
      <c r="TLV19"/>
      <c r="TLW19"/>
      <c r="TLX19"/>
      <c r="TLY19"/>
      <c r="TLZ19"/>
      <c r="TMA19"/>
      <c r="TMB19"/>
      <c r="TMC19"/>
      <c r="TMD19"/>
      <c r="TME19"/>
      <c r="TMF19"/>
      <c r="TMG19"/>
      <c r="TMH19"/>
      <c r="TMI19"/>
      <c r="TMJ19"/>
      <c r="TMK19"/>
      <c r="TML19"/>
      <c r="TMM19"/>
      <c r="TMN19"/>
      <c r="TMO19"/>
      <c r="TMP19"/>
      <c r="TMQ19"/>
      <c r="TMR19"/>
      <c r="TMS19"/>
      <c r="TMT19"/>
      <c r="TMU19"/>
      <c r="TMV19"/>
      <c r="TMW19"/>
      <c r="TMX19"/>
      <c r="TMY19"/>
      <c r="TMZ19"/>
      <c r="TNA19"/>
      <c r="TNB19"/>
      <c r="TNC19"/>
      <c r="TND19"/>
      <c r="TNE19"/>
      <c r="TNF19"/>
      <c r="TNG19"/>
      <c r="TNH19"/>
      <c r="TNI19"/>
      <c r="TNJ19"/>
      <c r="TNK19"/>
      <c r="TNL19"/>
      <c r="TNM19"/>
      <c r="TNN19"/>
      <c r="TNO19"/>
      <c r="TNP19"/>
      <c r="TNQ19"/>
      <c r="TNR19"/>
      <c r="TNS19"/>
      <c r="TNT19"/>
      <c r="TNU19"/>
      <c r="TNV19"/>
      <c r="TNW19"/>
      <c r="TNX19"/>
      <c r="TNY19"/>
      <c r="TNZ19"/>
      <c r="TOA19"/>
      <c r="TOB19"/>
      <c r="TOC19"/>
      <c r="TOD19"/>
      <c r="TOE19"/>
      <c r="TOF19"/>
      <c r="TOG19"/>
      <c r="TOH19"/>
      <c r="TOI19"/>
      <c r="TOJ19"/>
      <c r="TOK19"/>
      <c r="TOL19"/>
      <c r="TOM19"/>
      <c r="TON19"/>
      <c r="TOO19"/>
      <c r="TOP19"/>
      <c r="TOQ19"/>
      <c r="TOR19"/>
      <c r="TOS19"/>
      <c r="TOT19"/>
      <c r="TOU19"/>
      <c r="TOV19"/>
      <c r="TOW19"/>
      <c r="TOX19"/>
      <c r="TOY19"/>
      <c r="TOZ19"/>
      <c r="TPA19"/>
      <c r="TPB19"/>
      <c r="TPC19"/>
      <c r="TPD19"/>
      <c r="TPE19"/>
      <c r="TPF19"/>
      <c r="TPG19"/>
      <c r="TPH19"/>
      <c r="TPI19"/>
      <c r="TPJ19"/>
      <c r="TPK19"/>
      <c r="TPL19"/>
      <c r="TPM19"/>
      <c r="TPN19"/>
      <c r="TPO19"/>
      <c r="TPP19"/>
      <c r="TPQ19"/>
      <c r="TPR19"/>
      <c r="TPS19"/>
      <c r="TPT19"/>
      <c r="TPU19"/>
      <c r="TPV19"/>
      <c r="TPW19"/>
      <c r="TPX19"/>
      <c r="TPY19"/>
      <c r="TPZ19"/>
      <c r="TQA19"/>
      <c r="TQB19"/>
      <c r="TQC19"/>
      <c r="TQD19"/>
      <c r="TQE19"/>
      <c r="TQF19"/>
      <c r="TQG19"/>
      <c r="TQH19"/>
      <c r="TQI19"/>
      <c r="TQJ19"/>
      <c r="TQK19"/>
      <c r="TQL19"/>
      <c r="TQM19"/>
      <c r="TQN19"/>
      <c r="TQO19"/>
      <c r="TQP19"/>
      <c r="TQQ19"/>
      <c r="TQR19"/>
      <c r="TQS19"/>
      <c r="TQT19"/>
      <c r="TQU19"/>
      <c r="TQV19"/>
      <c r="TQW19"/>
      <c r="TQX19"/>
      <c r="TQY19"/>
      <c r="TQZ19"/>
      <c r="TRA19"/>
      <c r="TRB19"/>
      <c r="TRC19"/>
      <c r="TRD19"/>
      <c r="TRE19"/>
      <c r="TRF19"/>
      <c r="TRG19"/>
      <c r="TRH19"/>
      <c r="TRI19"/>
      <c r="TRJ19"/>
      <c r="TRK19"/>
      <c r="TRL19"/>
      <c r="TRM19"/>
      <c r="TRN19"/>
      <c r="TRO19"/>
      <c r="TRP19"/>
      <c r="TRQ19"/>
      <c r="TRR19"/>
      <c r="TRS19"/>
      <c r="TRT19"/>
      <c r="TRU19"/>
      <c r="TRV19"/>
      <c r="TRW19"/>
      <c r="TRX19"/>
      <c r="TRY19"/>
      <c r="TRZ19"/>
      <c r="TSA19"/>
      <c r="TSB19"/>
      <c r="TSC19"/>
      <c r="TSD19"/>
      <c r="TSE19"/>
      <c r="TSF19"/>
      <c r="TSG19"/>
      <c r="TSH19"/>
      <c r="TSI19"/>
      <c r="TSJ19"/>
      <c r="TSK19"/>
      <c r="TSL19"/>
      <c r="TSM19"/>
      <c r="TSN19"/>
      <c r="TSO19"/>
      <c r="TSP19"/>
      <c r="TSQ19"/>
      <c r="TSR19"/>
      <c r="TSS19"/>
      <c r="TST19"/>
      <c r="TSU19"/>
      <c r="TSV19"/>
      <c r="TSW19"/>
      <c r="TSX19"/>
      <c r="TSY19"/>
      <c r="TSZ19"/>
      <c r="TTA19"/>
      <c r="TTB19"/>
      <c r="TTC19"/>
      <c r="TTD19"/>
      <c r="TTE19"/>
      <c r="TTF19"/>
      <c r="TTG19"/>
      <c r="TTH19"/>
      <c r="TTI19"/>
      <c r="TTJ19"/>
      <c r="TTK19"/>
      <c r="TTL19"/>
      <c r="TTM19"/>
      <c r="TTN19"/>
      <c r="TTO19"/>
      <c r="TTP19"/>
      <c r="TTQ19"/>
      <c r="TTR19"/>
      <c r="TTS19"/>
      <c r="TTT19"/>
      <c r="TTU19"/>
      <c r="TTV19"/>
      <c r="TTW19"/>
      <c r="TTX19"/>
      <c r="TTY19"/>
      <c r="TTZ19"/>
      <c r="TUA19"/>
      <c r="TUB19"/>
      <c r="TUC19"/>
      <c r="TUD19"/>
      <c r="TUE19"/>
      <c r="TUF19"/>
      <c r="TUG19"/>
      <c r="TUH19"/>
      <c r="TUI19"/>
      <c r="TUJ19"/>
      <c r="TUK19"/>
      <c r="TUL19"/>
      <c r="TUM19"/>
      <c r="TUN19"/>
      <c r="TUO19"/>
      <c r="TUP19"/>
      <c r="TUQ19"/>
      <c r="TUR19"/>
      <c r="TUS19"/>
      <c r="TUT19"/>
      <c r="TUU19"/>
      <c r="TUV19"/>
      <c r="TUW19"/>
      <c r="TUX19"/>
      <c r="TUY19"/>
      <c r="TUZ19"/>
      <c r="TVA19"/>
      <c r="TVB19"/>
      <c r="TVC19"/>
      <c r="TVD19"/>
      <c r="TVE19"/>
      <c r="TVF19"/>
      <c r="TVG19"/>
      <c r="TVH19"/>
      <c r="TVI19"/>
      <c r="TVJ19"/>
      <c r="TVK19"/>
      <c r="TVL19"/>
      <c r="TVM19"/>
      <c r="TVN19"/>
      <c r="TVO19"/>
      <c r="TVP19"/>
      <c r="TVQ19"/>
      <c r="TVR19"/>
      <c r="TVS19"/>
      <c r="TVT19"/>
      <c r="TVU19"/>
      <c r="TVV19"/>
      <c r="TVW19"/>
      <c r="TVX19"/>
      <c r="TVY19"/>
      <c r="TVZ19"/>
      <c r="TWA19"/>
      <c r="TWB19"/>
      <c r="TWC19"/>
      <c r="TWD19"/>
      <c r="TWE19"/>
      <c r="TWF19"/>
      <c r="TWG19"/>
      <c r="TWH19"/>
      <c r="TWI19"/>
      <c r="TWJ19"/>
      <c r="TWK19"/>
      <c r="TWL19"/>
      <c r="TWM19"/>
      <c r="TWN19"/>
      <c r="TWO19"/>
      <c r="TWP19"/>
      <c r="TWQ19"/>
      <c r="TWR19"/>
      <c r="TWS19"/>
      <c r="TWT19"/>
      <c r="TWU19"/>
      <c r="TWV19"/>
      <c r="TWW19"/>
      <c r="TWX19"/>
      <c r="TWY19"/>
      <c r="TWZ19"/>
      <c r="TXA19"/>
      <c r="TXB19"/>
      <c r="TXC19"/>
      <c r="TXD19"/>
      <c r="TXE19"/>
      <c r="TXF19"/>
      <c r="TXG19"/>
      <c r="TXH19"/>
      <c r="TXI19"/>
      <c r="TXJ19"/>
      <c r="TXK19"/>
      <c r="TXL19"/>
      <c r="TXM19"/>
      <c r="TXN19"/>
      <c r="TXO19"/>
      <c r="TXP19"/>
      <c r="TXQ19"/>
      <c r="TXR19"/>
      <c r="TXS19"/>
      <c r="TXT19"/>
      <c r="TXU19"/>
      <c r="TXV19"/>
      <c r="TXW19"/>
      <c r="TXX19"/>
      <c r="TXY19"/>
      <c r="TXZ19"/>
      <c r="TYA19"/>
      <c r="TYB19"/>
      <c r="TYC19"/>
      <c r="TYD19"/>
      <c r="TYE19"/>
      <c r="TYF19"/>
      <c r="TYG19"/>
      <c r="TYH19"/>
      <c r="TYI19"/>
      <c r="TYJ19"/>
      <c r="TYK19"/>
      <c r="TYL19"/>
      <c r="TYM19"/>
      <c r="TYN19"/>
      <c r="TYO19"/>
      <c r="TYP19"/>
      <c r="TYQ19"/>
      <c r="TYR19"/>
      <c r="TYS19"/>
      <c r="TYT19"/>
      <c r="TYU19"/>
      <c r="TYV19"/>
      <c r="TYW19"/>
      <c r="TYX19"/>
      <c r="TYY19"/>
      <c r="TYZ19"/>
      <c r="TZA19"/>
      <c r="TZB19"/>
      <c r="TZC19"/>
      <c r="TZD19"/>
      <c r="TZE19"/>
      <c r="TZF19"/>
      <c r="TZG19"/>
      <c r="TZH19"/>
      <c r="TZI19"/>
      <c r="TZJ19"/>
      <c r="TZK19"/>
      <c r="TZL19"/>
      <c r="TZM19"/>
      <c r="TZN19"/>
      <c r="TZO19"/>
      <c r="TZP19"/>
      <c r="TZQ19"/>
      <c r="TZR19"/>
      <c r="TZS19"/>
      <c r="TZT19"/>
      <c r="TZU19"/>
      <c r="TZV19"/>
      <c r="TZW19"/>
      <c r="TZX19"/>
      <c r="TZY19"/>
      <c r="TZZ19"/>
      <c r="UAA19"/>
      <c r="UAB19"/>
      <c r="UAC19"/>
      <c r="UAD19"/>
      <c r="UAE19"/>
      <c r="UAF19"/>
      <c r="UAG19"/>
      <c r="UAH19"/>
      <c r="UAI19"/>
      <c r="UAJ19"/>
      <c r="UAK19"/>
      <c r="UAL19"/>
      <c r="UAM19"/>
      <c r="UAN19"/>
      <c r="UAO19"/>
      <c r="UAP19"/>
      <c r="UAQ19"/>
      <c r="UAR19"/>
      <c r="UAS19"/>
      <c r="UAT19"/>
      <c r="UAU19"/>
      <c r="UAV19"/>
      <c r="UAW19"/>
      <c r="UAX19"/>
      <c r="UAY19"/>
      <c r="UAZ19"/>
      <c r="UBA19"/>
      <c r="UBB19"/>
      <c r="UBC19"/>
      <c r="UBD19"/>
      <c r="UBE19"/>
      <c r="UBF19"/>
      <c r="UBG19"/>
      <c r="UBH19"/>
      <c r="UBI19"/>
      <c r="UBJ19"/>
      <c r="UBK19"/>
      <c r="UBL19"/>
      <c r="UBM19"/>
      <c r="UBN19"/>
      <c r="UBO19"/>
      <c r="UBP19"/>
      <c r="UBQ19"/>
      <c r="UBR19"/>
      <c r="UBS19"/>
      <c r="UBT19"/>
      <c r="UBU19"/>
      <c r="UBV19"/>
      <c r="UBW19"/>
      <c r="UBX19"/>
      <c r="UBY19"/>
      <c r="UBZ19"/>
      <c r="UCA19"/>
      <c r="UCB19"/>
      <c r="UCC19"/>
      <c r="UCD19"/>
      <c r="UCE19"/>
      <c r="UCF19"/>
      <c r="UCG19"/>
      <c r="UCH19"/>
      <c r="UCI19"/>
      <c r="UCJ19"/>
      <c r="UCK19"/>
      <c r="UCL19"/>
      <c r="UCM19"/>
      <c r="UCN19"/>
      <c r="UCO19"/>
      <c r="UCP19"/>
      <c r="UCQ19"/>
      <c r="UCR19"/>
      <c r="UCS19"/>
      <c r="UCT19"/>
      <c r="UCU19"/>
      <c r="UCV19"/>
      <c r="UCW19"/>
      <c r="UCX19"/>
      <c r="UCY19"/>
      <c r="UCZ19"/>
      <c r="UDA19"/>
      <c r="UDB19"/>
      <c r="UDC19"/>
      <c r="UDD19"/>
      <c r="UDE19"/>
      <c r="UDF19"/>
      <c r="UDG19"/>
      <c r="UDH19"/>
      <c r="UDI19"/>
      <c r="UDJ19"/>
      <c r="UDK19"/>
      <c r="UDL19"/>
      <c r="UDM19"/>
      <c r="UDN19"/>
      <c r="UDO19"/>
      <c r="UDP19"/>
      <c r="UDQ19"/>
      <c r="UDR19"/>
      <c r="UDS19"/>
      <c r="UDT19"/>
      <c r="UDU19"/>
      <c r="UDV19"/>
      <c r="UDW19"/>
      <c r="UDX19"/>
      <c r="UDY19"/>
      <c r="UDZ19"/>
      <c r="UEA19"/>
      <c r="UEB19"/>
      <c r="UEC19"/>
      <c r="UED19"/>
      <c r="UEE19"/>
      <c r="UEF19"/>
      <c r="UEG19"/>
      <c r="UEH19"/>
      <c r="UEI19"/>
      <c r="UEJ19"/>
      <c r="UEK19"/>
      <c r="UEL19"/>
      <c r="UEM19"/>
      <c r="UEN19"/>
      <c r="UEO19"/>
      <c r="UEP19"/>
      <c r="UEQ19"/>
      <c r="UER19"/>
      <c r="UES19"/>
      <c r="UET19"/>
      <c r="UEU19"/>
      <c r="UEV19"/>
      <c r="UEW19"/>
      <c r="UEX19"/>
      <c r="UEY19"/>
      <c r="UEZ19"/>
      <c r="UFA19"/>
      <c r="UFB19"/>
      <c r="UFC19"/>
      <c r="UFD19"/>
      <c r="UFE19"/>
      <c r="UFF19"/>
      <c r="UFG19"/>
      <c r="UFH19"/>
      <c r="UFI19"/>
      <c r="UFJ19"/>
      <c r="UFK19"/>
      <c r="UFL19"/>
      <c r="UFM19"/>
      <c r="UFN19"/>
      <c r="UFO19"/>
      <c r="UFP19"/>
      <c r="UFQ19"/>
      <c r="UFR19"/>
      <c r="UFS19"/>
      <c r="UFT19"/>
      <c r="UFU19"/>
      <c r="UFV19"/>
      <c r="UFW19"/>
      <c r="UFX19"/>
      <c r="UFY19"/>
      <c r="UFZ19"/>
      <c r="UGA19"/>
      <c r="UGB19"/>
      <c r="UGC19"/>
      <c r="UGD19"/>
      <c r="UGE19"/>
      <c r="UGF19"/>
      <c r="UGG19"/>
      <c r="UGH19"/>
      <c r="UGI19"/>
      <c r="UGJ19"/>
      <c r="UGK19"/>
      <c r="UGL19"/>
      <c r="UGM19"/>
      <c r="UGN19"/>
      <c r="UGO19"/>
      <c r="UGP19"/>
      <c r="UGQ19"/>
      <c r="UGR19"/>
      <c r="UGS19"/>
      <c r="UGT19"/>
      <c r="UGU19"/>
      <c r="UGV19"/>
      <c r="UGW19"/>
      <c r="UGX19"/>
      <c r="UGY19"/>
      <c r="UGZ19"/>
      <c r="UHA19"/>
      <c r="UHB19"/>
      <c r="UHC19"/>
      <c r="UHD19"/>
      <c r="UHE19"/>
      <c r="UHF19"/>
      <c r="UHG19"/>
      <c r="UHH19"/>
      <c r="UHI19"/>
      <c r="UHJ19"/>
      <c r="UHK19"/>
      <c r="UHL19"/>
      <c r="UHM19"/>
      <c r="UHN19"/>
      <c r="UHO19"/>
      <c r="UHP19"/>
      <c r="UHQ19"/>
      <c r="UHR19"/>
      <c r="UHS19"/>
      <c r="UHT19"/>
      <c r="UHU19"/>
      <c r="UHV19"/>
      <c r="UHW19"/>
      <c r="UHX19"/>
      <c r="UHY19"/>
      <c r="UHZ19"/>
      <c r="UIA19"/>
      <c r="UIB19"/>
      <c r="UIC19"/>
      <c r="UID19"/>
      <c r="UIE19"/>
      <c r="UIF19"/>
      <c r="UIG19"/>
      <c r="UIH19"/>
      <c r="UII19"/>
      <c r="UIJ19"/>
      <c r="UIK19"/>
      <c r="UIL19"/>
      <c r="UIM19"/>
      <c r="UIN19"/>
      <c r="UIO19"/>
      <c r="UIP19"/>
      <c r="UIQ19"/>
      <c r="UIR19"/>
      <c r="UIS19"/>
      <c r="UIT19"/>
      <c r="UIU19"/>
      <c r="UIV19"/>
      <c r="UIW19"/>
      <c r="UIX19"/>
      <c r="UIY19"/>
      <c r="UIZ19"/>
      <c r="UJA19"/>
      <c r="UJB19"/>
      <c r="UJC19"/>
      <c r="UJD19"/>
      <c r="UJE19"/>
      <c r="UJF19"/>
      <c r="UJG19"/>
      <c r="UJH19"/>
      <c r="UJI19"/>
      <c r="UJJ19"/>
      <c r="UJK19"/>
      <c r="UJL19"/>
      <c r="UJM19"/>
      <c r="UJN19"/>
      <c r="UJO19"/>
      <c r="UJP19"/>
      <c r="UJQ19"/>
      <c r="UJR19"/>
      <c r="UJS19"/>
      <c r="UJT19"/>
      <c r="UJU19"/>
      <c r="UJV19"/>
      <c r="UJW19"/>
      <c r="UJX19"/>
      <c r="UJY19"/>
      <c r="UJZ19"/>
      <c r="UKA19"/>
      <c r="UKB19"/>
      <c r="UKC19"/>
      <c r="UKD19"/>
      <c r="UKE19"/>
      <c r="UKF19"/>
      <c r="UKG19"/>
      <c r="UKH19"/>
      <c r="UKI19"/>
      <c r="UKJ19"/>
      <c r="UKK19"/>
      <c r="UKL19"/>
      <c r="UKM19"/>
      <c r="UKN19"/>
      <c r="UKO19"/>
      <c r="UKP19"/>
      <c r="UKQ19"/>
      <c r="UKR19"/>
      <c r="UKS19"/>
      <c r="UKT19"/>
      <c r="UKU19"/>
      <c r="UKV19"/>
      <c r="UKW19"/>
      <c r="UKX19"/>
      <c r="UKY19"/>
      <c r="UKZ19"/>
      <c r="ULA19"/>
      <c r="ULB19"/>
      <c r="ULC19"/>
      <c r="ULD19"/>
      <c r="ULE19"/>
      <c r="ULF19"/>
      <c r="ULG19"/>
      <c r="ULH19"/>
      <c r="ULI19"/>
      <c r="ULJ19"/>
      <c r="ULK19"/>
      <c r="ULL19"/>
      <c r="ULM19"/>
      <c r="ULN19"/>
      <c r="ULO19"/>
      <c r="ULP19"/>
      <c r="ULQ19"/>
      <c r="ULR19"/>
      <c r="ULS19"/>
      <c r="ULT19"/>
      <c r="ULU19"/>
      <c r="ULV19"/>
      <c r="ULW19"/>
      <c r="ULX19"/>
      <c r="ULY19"/>
      <c r="ULZ19"/>
      <c r="UMA19"/>
      <c r="UMB19"/>
      <c r="UMC19"/>
      <c r="UMD19"/>
      <c r="UME19"/>
      <c r="UMF19"/>
      <c r="UMG19"/>
      <c r="UMH19"/>
      <c r="UMI19"/>
      <c r="UMJ19"/>
      <c r="UMK19"/>
      <c r="UML19"/>
      <c r="UMM19"/>
      <c r="UMN19"/>
      <c r="UMO19"/>
      <c r="UMP19"/>
      <c r="UMQ19"/>
      <c r="UMR19"/>
      <c r="UMS19"/>
      <c r="UMT19"/>
      <c r="UMU19"/>
      <c r="UMV19"/>
      <c r="UMW19"/>
      <c r="UMX19"/>
      <c r="UMY19"/>
      <c r="UMZ19"/>
      <c r="UNA19"/>
      <c r="UNB19"/>
      <c r="UNC19"/>
      <c r="UND19"/>
      <c r="UNE19"/>
      <c r="UNF19"/>
      <c r="UNG19"/>
      <c r="UNH19"/>
      <c r="UNI19"/>
      <c r="UNJ19"/>
      <c r="UNK19"/>
      <c r="UNL19"/>
      <c r="UNM19"/>
      <c r="UNN19"/>
      <c r="UNO19"/>
      <c r="UNP19"/>
      <c r="UNQ19"/>
      <c r="UNR19"/>
      <c r="UNS19"/>
      <c r="UNT19"/>
      <c r="UNU19"/>
      <c r="UNV19"/>
      <c r="UNW19"/>
      <c r="UNX19"/>
      <c r="UNY19"/>
      <c r="UNZ19"/>
      <c r="UOA19"/>
      <c r="UOB19"/>
      <c r="UOC19"/>
      <c r="UOD19"/>
      <c r="UOE19"/>
      <c r="UOF19"/>
      <c r="UOG19"/>
      <c r="UOH19"/>
      <c r="UOI19"/>
      <c r="UOJ19"/>
      <c r="UOK19"/>
      <c r="UOL19"/>
      <c r="UOM19"/>
      <c r="UON19"/>
      <c r="UOO19"/>
      <c r="UOP19"/>
      <c r="UOQ19"/>
      <c r="UOR19"/>
      <c r="UOS19"/>
      <c r="UOT19"/>
      <c r="UOU19"/>
      <c r="UOV19"/>
      <c r="UOW19"/>
      <c r="UOX19"/>
      <c r="UOY19"/>
      <c r="UOZ19"/>
      <c r="UPA19"/>
      <c r="UPB19"/>
      <c r="UPC19"/>
      <c r="UPD19"/>
      <c r="UPE19"/>
      <c r="UPF19"/>
      <c r="UPG19"/>
      <c r="UPH19"/>
      <c r="UPI19"/>
      <c r="UPJ19"/>
      <c r="UPK19"/>
      <c r="UPL19"/>
      <c r="UPM19"/>
      <c r="UPN19"/>
      <c r="UPO19"/>
      <c r="UPP19"/>
      <c r="UPQ19"/>
      <c r="UPR19"/>
      <c r="UPS19"/>
      <c r="UPT19"/>
      <c r="UPU19"/>
      <c r="UPV19"/>
      <c r="UPW19"/>
      <c r="UPX19"/>
      <c r="UPY19"/>
      <c r="UPZ19"/>
      <c r="UQA19"/>
      <c r="UQB19"/>
      <c r="UQC19"/>
      <c r="UQD19"/>
      <c r="UQE19"/>
      <c r="UQF19"/>
      <c r="UQG19"/>
      <c r="UQH19"/>
      <c r="UQI19"/>
      <c r="UQJ19"/>
      <c r="UQK19"/>
      <c r="UQL19"/>
      <c r="UQM19"/>
      <c r="UQN19"/>
      <c r="UQO19"/>
      <c r="UQP19"/>
      <c r="UQQ19"/>
      <c r="UQR19"/>
      <c r="UQS19"/>
      <c r="UQT19"/>
      <c r="UQU19"/>
      <c r="UQV19"/>
      <c r="UQW19"/>
      <c r="UQX19"/>
      <c r="UQY19"/>
      <c r="UQZ19"/>
      <c r="URA19"/>
      <c r="URB19"/>
      <c r="URC19"/>
      <c r="URD19"/>
      <c r="URE19"/>
      <c r="URF19"/>
      <c r="URG19"/>
      <c r="URH19"/>
      <c r="URI19"/>
      <c r="URJ19"/>
      <c r="URK19"/>
      <c r="URL19"/>
      <c r="URM19"/>
      <c r="URN19"/>
      <c r="URO19"/>
      <c r="URP19"/>
      <c r="URQ19"/>
      <c r="URR19"/>
      <c r="URS19"/>
      <c r="URT19"/>
      <c r="URU19"/>
      <c r="URV19"/>
      <c r="URW19"/>
      <c r="URX19"/>
      <c r="URY19"/>
      <c r="URZ19"/>
      <c r="USA19"/>
      <c r="USB19"/>
      <c r="USC19"/>
      <c r="USD19"/>
      <c r="USE19"/>
      <c r="USF19"/>
      <c r="USG19"/>
      <c r="USH19"/>
      <c r="USI19"/>
      <c r="USJ19"/>
      <c r="USK19"/>
      <c r="USL19"/>
      <c r="USM19"/>
      <c r="USN19"/>
      <c r="USO19"/>
      <c r="USP19"/>
      <c r="USQ19"/>
      <c r="USR19"/>
      <c r="USS19"/>
      <c r="UST19"/>
      <c r="USU19"/>
      <c r="USV19"/>
      <c r="USW19"/>
      <c r="USX19"/>
      <c r="USY19"/>
      <c r="USZ19"/>
      <c r="UTA19"/>
      <c r="UTB19"/>
      <c r="UTC19"/>
      <c r="UTD19"/>
      <c r="UTE19"/>
      <c r="UTF19"/>
      <c r="UTG19"/>
      <c r="UTH19"/>
      <c r="UTI19"/>
      <c r="UTJ19"/>
      <c r="UTK19"/>
      <c r="UTL19"/>
      <c r="UTM19"/>
      <c r="UTN19"/>
      <c r="UTO19"/>
      <c r="UTP19"/>
      <c r="UTQ19"/>
      <c r="UTR19"/>
      <c r="UTS19"/>
      <c r="UTT19"/>
      <c r="UTU19"/>
      <c r="UTV19"/>
      <c r="UTW19"/>
      <c r="UTX19"/>
      <c r="UTY19"/>
      <c r="UTZ19"/>
      <c r="UUA19"/>
      <c r="UUB19"/>
      <c r="UUC19"/>
      <c r="UUD19"/>
      <c r="UUE19"/>
      <c r="UUF19"/>
      <c r="UUG19"/>
      <c r="UUH19"/>
      <c r="UUI19"/>
      <c r="UUJ19"/>
      <c r="UUK19"/>
      <c r="UUL19"/>
      <c r="UUM19"/>
      <c r="UUN19"/>
      <c r="UUO19"/>
      <c r="UUP19"/>
      <c r="UUQ19"/>
      <c r="UUR19"/>
      <c r="UUS19"/>
      <c r="UUT19"/>
      <c r="UUU19"/>
      <c r="UUV19"/>
      <c r="UUW19"/>
      <c r="UUX19"/>
      <c r="UUY19"/>
      <c r="UUZ19"/>
      <c r="UVA19"/>
      <c r="UVB19"/>
      <c r="UVC19"/>
      <c r="UVD19"/>
      <c r="UVE19"/>
      <c r="UVF19"/>
      <c r="UVG19"/>
      <c r="UVH19"/>
      <c r="UVI19"/>
      <c r="UVJ19"/>
      <c r="UVK19"/>
      <c r="UVL19"/>
      <c r="UVM19"/>
      <c r="UVN19"/>
      <c r="UVO19"/>
      <c r="UVP19"/>
      <c r="UVQ19"/>
      <c r="UVR19"/>
      <c r="UVS19"/>
      <c r="UVT19"/>
      <c r="UVU19"/>
      <c r="UVV19"/>
      <c r="UVW19"/>
      <c r="UVX19"/>
      <c r="UVY19"/>
      <c r="UVZ19"/>
      <c r="UWA19"/>
      <c r="UWB19"/>
      <c r="UWC19"/>
      <c r="UWD19"/>
      <c r="UWE19"/>
      <c r="UWF19"/>
      <c r="UWG19"/>
      <c r="UWH19"/>
      <c r="UWI19"/>
      <c r="UWJ19"/>
      <c r="UWK19"/>
      <c r="UWL19"/>
      <c r="UWM19"/>
      <c r="UWN19"/>
      <c r="UWO19"/>
      <c r="UWP19"/>
      <c r="UWQ19"/>
      <c r="UWR19"/>
      <c r="UWS19"/>
      <c r="UWT19"/>
      <c r="UWU19"/>
      <c r="UWV19"/>
      <c r="UWW19"/>
      <c r="UWX19"/>
      <c r="UWY19"/>
      <c r="UWZ19"/>
      <c r="UXA19"/>
      <c r="UXB19"/>
      <c r="UXC19"/>
      <c r="UXD19"/>
      <c r="UXE19"/>
      <c r="UXF19"/>
      <c r="UXG19"/>
      <c r="UXH19"/>
      <c r="UXI19"/>
      <c r="UXJ19"/>
      <c r="UXK19"/>
      <c r="UXL19"/>
      <c r="UXM19"/>
      <c r="UXN19"/>
      <c r="UXO19"/>
      <c r="UXP19"/>
      <c r="UXQ19"/>
      <c r="UXR19"/>
      <c r="UXS19"/>
      <c r="UXT19"/>
      <c r="UXU19"/>
      <c r="UXV19"/>
      <c r="UXW19"/>
      <c r="UXX19"/>
      <c r="UXY19"/>
      <c r="UXZ19"/>
      <c r="UYA19"/>
      <c r="UYB19"/>
      <c r="UYC19"/>
      <c r="UYD19"/>
      <c r="UYE19"/>
      <c r="UYF19"/>
      <c r="UYG19"/>
      <c r="UYH19"/>
      <c r="UYI19"/>
      <c r="UYJ19"/>
      <c r="UYK19"/>
      <c r="UYL19"/>
      <c r="UYM19"/>
      <c r="UYN19"/>
      <c r="UYO19"/>
      <c r="UYP19"/>
      <c r="UYQ19"/>
      <c r="UYR19"/>
      <c r="UYS19"/>
      <c r="UYT19"/>
      <c r="UYU19"/>
      <c r="UYV19"/>
      <c r="UYW19"/>
      <c r="UYX19"/>
      <c r="UYY19"/>
      <c r="UYZ19"/>
      <c r="UZA19"/>
      <c r="UZB19"/>
      <c r="UZC19"/>
      <c r="UZD19"/>
      <c r="UZE19"/>
      <c r="UZF19"/>
      <c r="UZG19"/>
      <c r="UZH19"/>
      <c r="UZI19"/>
      <c r="UZJ19"/>
      <c r="UZK19"/>
      <c r="UZL19"/>
      <c r="UZM19"/>
      <c r="UZN19"/>
      <c r="UZO19"/>
      <c r="UZP19"/>
      <c r="UZQ19"/>
      <c r="UZR19"/>
      <c r="UZS19"/>
      <c r="UZT19"/>
      <c r="UZU19"/>
      <c r="UZV19"/>
      <c r="UZW19"/>
      <c r="UZX19"/>
      <c r="UZY19"/>
      <c r="UZZ19"/>
      <c r="VAA19"/>
      <c r="VAB19"/>
      <c r="VAC19"/>
      <c r="VAD19"/>
      <c r="VAE19"/>
      <c r="VAF19"/>
      <c r="VAG19"/>
      <c r="VAH19"/>
      <c r="VAI19"/>
      <c r="VAJ19"/>
      <c r="VAK19"/>
      <c r="VAL19"/>
      <c r="VAM19"/>
      <c r="VAN19"/>
      <c r="VAO19"/>
      <c r="VAP19"/>
      <c r="VAQ19"/>
      <c r="VAR19"/>
      <c r="VAS19"/>
      <c r="VAT19"/>
      <c r="VAU19"/>
      <c r="VAV19"/>
      <c r="VAW19"/>
      <c r="VAX19"/>
      <c r="VAY19"/>
      <c r="VAZ19"/>
      <c r="VBA19"/>
      <c r="VBB19"/>
      <c r="VBC19"/>
      <c r="VBD19"/>
      <c r="VBE19"/>
      <c r="VBF19"/>
      <c r="VBG19"/>
      <c r="VBH19"/>
      <c r="VBI19"/>
      <c r="VBJ19"/>
      <c r="VBK19"/>
      <c r="VBL19"/>
      <c r="VBM19"/>
      <c r="VBN19"/>
      <c r="VBO19"/>
      <c r="VBP19"/>
      <c r="VBQ19"/>
      <c r="VBR19"/>
      <c r="VBS19"/>
      <c r="VBT19"/>
      <c r="VBU19"/>
      <c r="VBV19"/>
      <c r="VBW19"/>
      <c r="VBX19"/>
      <c r="VBY19"/>
      <c r="VBZ19"/>
      <c r="VCA19"/>
      <c r="VCB19"/>
      <c r="VCC19"/>
      <c r="VCD19"/>
      <c r="VCE19"/>
      <c r="VCF19"/>
      <c r="VCG19"/>
      <c r="VCH19"/>
      <c r="VCI19"/>
      <c r="VCJ19"/>
      <c r="VCK19"/>
      <c r="VCL19"/>
      <c r="VCM19"/>
      <c r="VCN19"/>
      <c r="VCO19"/>
      <c r="VCP19"/>
      <c r="VCQ19"/>
      <c r="VCR19"/>
      <c r="VCS19"/>
      <c r="VCT19"/>
      <c r="VCU19"/>
      <c r="VCV19"/>
      <c r="VCW19"/>
      <c r="VCX19"/>
      <c r="VCY19"/>
      <c r="VCZ19"/>
      <c r="VDA19"/>
      <c r="VDB19"/>
      <c r="VDC19"/>
      <c r="VDD19"/>
      <c r="VDE19"/>
      <c r="VDF19"/>
      <c r="VDG19"/>
      <c r="VDH19"/>
      <c r="VDI19"/>
      <c r="VDJ19"/>
      <c r="VDK19"/>
      <c r="VDL19"/>
      <c r="VDM19"/>
      <c r="VDN19"/>
      <c r="VDO19"/>
      <c r="VDP19"/>
      <c r="VDQ19"/>
      <c r="VDR19"/>
      <c r="VDS19"/>
      <c r="VDT19"/>
      <c r="VDU19"/>
      <c r="VDV19"/>
      <c r="VDW19"/>
      <c r="VDX19"/>
      <c r="VDY19"/>
      <c r="VDZ19"/>
      <c r="VEA19"/>
      <c r="VEB19"/>
      <c r="VEC19"/>
      <c r="VED19"/>
      <c r="VEE19"/>
      <c r="VEF19"/>
      <c r="VEG19"/>
      <c r="VEH19"/>
      <c r="VEI19"/>
      <c r="VEJ19"/>
      <c r="VEK19"/>
      <c r="VEL19"/>
      <c r="VEM19"/>
      <c r="VEN19"/>
      <c r="VEO19"/>
      <c r="VEP19"/>
      <c r="VEQ19"/>
      <c r="VER19"/>
      <c r="VES19"/>
      <c r="VET19"/>
      <c r="VEU19"/>
      <c r="VEV19"/>
      <c r="VEW19"/>
      <c r="VEX19"/>
      <c r="VEY19"/>
      <c r="VEZ19"/>
      <c r="VFA19"/>
      <c r="VFB19"/>
      <c r="VFC19"/>
      <c r="VFD19"/>
      <c r="VFE19"/>
      <c r="VFF19"/>
      <c r="VFG19"/>
      <c r="VFH19"/>
      <c r="VFI19"/>
      <c r="VFJ19"/>
      <c r="VFK19"/>
      <c r="VFL19"/>
      <c r="VFM19"/>
      <c r="VFN19"/>
      <c r="VFO19"/>
      <c r="VFP19"/>
      <c r="VFQ19"/>
      <c r="VFR19"/>
      <c r="VFS19"/>
      <c r="VFT19"/>
      <c r="VFU19"/>
      <c r="VFV19"/>
      <c r="VFW19"/>
      <c r="VFX19"/>
      <c r="VFY19"/>
      <c r="VFZ19"/>
      <c r="VGA19"/>
      <c r="VGB19"/>
      <c r="VGC19"/>
      <c r="VGD19"/>
      <c r="VGE19"/>
      <c r="VGF19"/>
      <c r="VGG19"/>
      <c r="VGH19"/>
      <c r="VGI19"/>
      <c r="VGJ19"/>
      <c r="VGK19"/>
      <c r="VGL19"/>
      <c r="VGM19"/>
      <c r="VGN19"/>
      <c r="VGO19"/>
      <c r="VGP19"/>
      <c r="VGQ19"/>
      <c r="VGR19"/>
      <c r="VGS19"/>
      <c r="VGT19"/>
      <c r="VGU19"/>
      <c r="VGV19"/>
      <c r="VGW19"/>
      <c r="VGX19"/>
      <c r="VGY19"/>
      <c r="VGZ19"/>
      <c r="VHA19"/>
      <c r="VHB19"/>
      <c r="VHC19"/>
      <c r="VHD19"/>
      <c r="VHE19"/>
      <c r="VHF19"/>
      <c r="VHG19"/>
      <c r="VHH19"/>
      <c r="VHI19"/>
      <c r="VHJ19"/>
      <c r="VHK19"/>
      <c r="VHL19"/>
      <c r="VHM19"/>
      <c r="VHN19"/>
      <c r="VHO19"/>
      <c r="VHP19"/>
      <c r="VHQ19"/>
      <c r="VHR19"/>
      <c r="VHS19"/>
      <c r="VHT19"/>
      <c r="VHU19"/>
      <c r="VHV19"/>
      <c r="VHW19"/>
      <c r="VHX19"/>
      <c r="VHY19"/>
      <c r="VHZ19"/>
      <c r="VIA19"/>
      <c r="VIB19"/>
      <c r="VIC19"/>
      <c r="VID19"/>
      <c r="VIE19"/>
      <c r="VIF19"/>
      <c r="VIG19"/>
      <c r="VIH19"/>
      <c r="VII19"/>
      <c r="VIJ19"/>
      <c r="VIK19"/>
      <c r="VIL19"/>
      <c r="VIM19"/>
      <c r="VIN19"/>
      <c r="VIO19"/>
      <c r="VIP19"/>
      <c r="VIQ19"/>
      <c r="VIR19"/>
      <c r="VIS19"/>
      <c r="VIT19"/>
      <c r="VIU19"/>
      <c r="VIV19"/>
      <c r="VIW19"/>
      <c r="VIX19"/>
      <c r="VIY19"/>
      <c r="VIZ19"/>
      <c r="VJA19"/>
      <c r="VJB19"/>
      <c r="VJC19"/>
      <c r="VJD19"/>
      <c r="VJE19"/>
      <c r="VJF19"/>
      <c r="VJG19"/>
      <c r="VJH19"/>
      <c r="VJI19"/>
      <c r="VJJ19"/>
      <c r="VJK19"/>
      <c r="VJL19"/>
      <c r="VJM19"/>
      <c r="VJN19"/>
      <c r="VJO19"/>
      <c r="VJP19"/>
      <c r="VJQ19"/>
      <c r="VJR19"/>
      <c r="VJS19"/>
      <c r="VJT19"/>
      <c r="VJU19"/>
      <c r="VJV19"/>
      <c r="VJW19"/>
      <c r="VJX19"/>
      <c r="VJY19"/>
      <c r="VJZ19"/>
      <c r="VKA19"/>
      <c r="VKB19"/>
      <c r="VKC19"/>
      <c r="VKD19"/>
      <c r="VKE19"/>
      <c r="VKF19"/>
      <c r="VKG19"/>
      <c r="VKH19"/>
      <c r="VKI19"/>
      <c r="VKJ19"/>
      <c r="VKK19"/>
      <c r="VKL19"/>
      <c r="VKM19"/>
      <c r="VKN19"/>
      <c r="VKO19"/>
      <c r="VKP19"/>
      <c r="VKQ19"/>
      <c r="VKR19"/>
      <c r="VKS19"/>
      <c r="VKT19"/>
      <c r="VKU19"/>
      <c r="VKV19"/>
      <c r="VKW19"/>
      <c r="VKX19"/>
      <c r="VKY19"/>
      <c r="VKZ19"/>
      <c r="VLA19"/>
      <c r="VLB19"/>
      <c r="VLC19"/>
      <c r="VLD19"/>
      <c r="VLE19"/>
      <c r="VLF19"/>
      <c r="VLG19"/>
      <c r="VLH19"/>
      <c r="VLI19"/>
      <c r="VLJ19"/>
      <c r="VLK19"/>
      <c r="VLL19"/>
      <c r="VLM19"/>
      <c r="VLN19"/>
      <c r="VLO19"/>
      <c r="VLP19"/>
      <c r="VLQ19"/>
      <c r="VLR19"/>
      <c r="VLS19"/>
      <c r="VLT19"/>
      <c r="VLU19"/>
      <c r="VLV19"/>
      <c r="VLW19"/>
      <c r="VLX19"/>
      <c r="VLY19"/>
      <c r="VLZ19"/>
      <c r="VMA19"/>
      <c r="VMB19"/>
      <c r="VMC19"/>
      <c r="VMD19"/>
      <c r="VME19"/>
      <c r="VMF19"/>
      <c r="VMG19"/>
      <c r="VMH19"/>
      <c r="VMI19"/>
      <c r="VMJ19"/>
      <c r="VMK19"/>
      <c r="VML19"/>
      <c r="VMM19"/>
      <c r="VMN19"/>
      <c r="VMO19"/>
      <c r="VMP19"/>
      <c r="VMQ19"/>
      <c r="VMR19"/>
      <c r="VMS19"/>
      <c r="VMT19"/>
      <c r="VMU19"/>
      <c r="VMV19"/>
      <c r="VMW19"/>
      <c r="VMX19"/>
      <c r="VMY19"/>
      <c r="VMZ19"/>
      <c r="VNA19"/>
      <c r="VNB19"/>
      <c r="VNC19"/>
      <c r="VND19"/>
      <c r="VNE19"/>
      <c r="VNF19"/>
      <c r="VNG19"/>
      <c r="VNH19"/>
      <c r="VNI19"/>
      <c r="VNJ19"/>
      <c r="VNK19"/>
      <c r="VNL19"/>
      <c r="VNM19"/>
      <c r="VNN19"/>
      <c r="VNO19"/>
      <c r="VNP19"/>
      <c r="VNQ19"/>
      <c r="VNR19"/>
      <c r="VNS19"/>
      <c r="VNT19"/>
      <c r="VNU19"/>
      <c r="VNV19"/>
      <c r="VNW19"/>
      <c r="VNX19"/>
      <c r="VNY19"/>
      <c r="VNZ19"/>
      <c r="VOA19"/>
      <c r="VOB19"/>
      <c r="VOC19"/>
      <c r="VOD19"/>
      <c r="VOE19"/>
      <c r="VOF19"/>
      <c r="VOG19"/>
      <c r="VOH19"/>
      <c r="VOI19"/>
      <c r="VOJ19"/>
      <c r="VOK19"/>
      <c r="VOL19"/>
      <c r="VOM19"/>
      <c r="VON19"/>
      <c r="VOO19"/>
      <c r="VOP19"/>
      <c r="VOQ19"/>
      <c r="VOR19"/>
      <c r="VOS19"/>
      <c r="VOT19"/>
      <c r="VOU19"/>
      <c r="VOV19"/>
      <c r="VOW19"/>
      <c r="VOX19"/>
      <c r="VOY19"/>
      <c r="VOZ19"/>
      <c r="VPA19"/>
      <c r="VPB19"/>
      <c r="VPC19"/>
      <c r="VPD19"/>
      <c r="VPE19"/>
      <c r="VPF19"/>
      <c r="VPG19"/>
      <c r="VPH19"/>
      <c r="VPI19"/>
      <c r="VPJ19"/>
      <c r="VPK19"/>
      <c r="VPL19"/>
      <c r="VPM19"/>
      <c r="VPN19"/>
      <c r="VPO19"/>
      <c r="VPP19"/>
      <c r="VPQ19"/>
      <c r="VPR19"/>
      <c r="VPS19"/>
      <c r="VPT19"/>
      <c r="VPU19"/>
      <c r="VPV19"/>
      <c r="VPW19"/>
      <c r="VPX19"/>
      <c r="VPY19"/>
      <c r="VPZ19"/>
      <c r="VQA19"/>
      <c r="VQB19"/>
      <c r="VQC19"/>
      <c r="VQD19"/>
      <c r="VQE19"/>
      <c r="VQF19"/>
      <c r="VQG19"/>
      <c r="VQH19"/>
      <c r="VQI19"/>
      <c r="VQJ19"/>
      <c r="VQK19"/>
      <c r="VQL19"/>
      <c r="VQM19"/>
      <c r="VQN19"/>
      <c r="VQO19"/>
      <c r="VQP19"/>
      <c r="VQQ19"/>
      <c r="VQR19"/>
      <c r="VQS19"/>
      <c r="VQT19"/>
      <c r="VQU19"/>
      <c r="VQV19"/>
      <c r="VQW19"/>
      <c r="VQX19"/>
      <c r="VQY19"/>
      <c r="VQZ19"/>
      <c r="VRA19"/>
      <c r="VRB19"/>
      <c r="VRC19"/>
      <c r="VRD19"/>
      <c r="VRE19"/>
      <c r="VRF19"/>
      <c r="VRG19"/>
      <c r="VRH19"/>
      <c r="VRI19"/>
      <c r="VRJ19"/>
      <c r="VRK19"/>
      <c r="VRL19"/>
      <c r="VRM19"/>
      <c r="VRN19"/>
      <c r="VRO19"/>
      <c r="VRP19"/>
      <c r="VRQ19"/>
      <c r="VRR19"/>
      <c r="VRS19"/>
      <c r="VRT19"/>
      <c r="VRU19"/>
      <c r="VRV19"/>
      <c r="VRW19"/>
      <c r="VRX19"/>
      <c r="VRY19"/>
      <c r="VRZ19"/>
      <c r="VSA19"/>
      <c r="VSB19"/>
      <c r="VSC19"/>
      <c r="VSD19"/>
      <c r="VSE19"/>
      <c r="VSF19"/>
      <c r="VSG19"/>
      <c r="VSH19"/>
      <c r="VSI19"/>
      <c r="VSJ19"/>
      <c r="VSK19"/>
      <c r="VSL19"/>
      <c r="VSM19"/>
      <c r="VSN19"/>
      <c r="VSO19"/>
      <c r="VSP19"/>
      <c r="VSQ19"/>
      <c r="VSR19"/>
      <c r="VSS19"/>
      <c r="VST19"/>
      <c r="VSU19"/>
      <c r="VSV19"/>
      <c r="VSW19"/>
      <c r="VSX19"/>
      <c r="VSY19"/>
      <c r="VSZ19"/>
      <c r="VTA19"/>
      <c r="VTB19"/>
      <c r="VTC19"/>
      <c r="VTD19"/>
      <c r="VTE19"/>
      <c r="VTF19"/>
      <c r="VTG19"/>
      <c r="VTH19"/>
      <c r="VTI19"/>
      <c r="VTJ19"/>
      <c r="VTK19"/>
      <c r="VTL19"/>
      <c r="VTM19"/>
      <c r="VTN19"/>
      <c r="VTO19"/>
      <c r="VTP19"/>
      <c r="VTQ19"/>
      <c r="VTR19"/>
      <c r="VTS19"/>
      <c r="VTT19"/>
      <c r="VTU19"/>
      <c r="VTV19"/>
      <c r="VTW19"/>
      <c r="VTX19"/>
      <c r="VTY19"/>
      <c r="VTZ19"/>
      <c r="VUA19"/>
      <c r="VUB19"/>
      <c r="VUC19"/>
      <c r="VUD19"/>
      <c r="VUE19"/>
      <c r="VUF19"/>
      <c r="VUG19"/>
      <c r="VUH19"/>
      <c r="VUI19"/>
      <c r="VUJ19"/>
      <c r="VUK19"/>
      <c r="VUL19"/>
      <c r="VUM19"/>
      <c r="VUN19"/>
      <c r="VUO19"/>
      <c r="VUP19"/>
      <c r="VUQ19"/>
      <c r="VUR19"/>
      <c r="VUS19"/>
      <c r="VUT19"/>
      <c r="VUU19"/>
      <c r="VUV19"/>
      <c r="VUW19"/>
      <c r="VUX19"/>
      <c r="VUY19"/>
      <c r="VUZ19"/>
      <c r="VVA19"/>
      <c r="VVB19"/>
      <c r="VVC19"/>
      <c r="VVD19"/>
      <c r="VVE19"/>
      <c r="VVF19"/>
      <c r="VVG19"/>
      <c r="VVH19"/>
      <c r="VVI19"/>
      <c r="VVJ19"/>
      <c r="VVK19"/>
      <c r="VVL19"/>
      <c r="VVM19"/>
      <c r="VVN19"/>
      <c r="VVO19"/>
      <c r="VVP19"/>
      <c r="VVQ19"/>
      <c r="VVR19"/>
      <c r="VVS19"/>
      <c r="VVT19"/>
      <c r="VVU19"/>
      <c r="VVV19"/>
      <c r="VVW19"/>
      <c r="VVX19"/>
      <c r="VVY19"/>
      <c r="VVZ19"/>
      <c r="VWA19"/>
      <c r="VWB19"/>
      <c r="VWC19"/>
      <c r="VWD19"/>
      <c r="VWE19"/>
      <c r="VWF19"/>
      <c r="VWG19"/>
      <c r="VWH19"/>
      <c r="VWI19"/>
      <c r="VWJ19"/>
      <c r="VWK19"/>
      <c r="VWL19"/>
      <c r="VWM19"/>
      <c r="VWN19"/>
      <c r="VWO19"/>
      <c r="VWP19"/>
      <c r="VWQ19"/>
      <c r="VWR19"/>
      <c r="VWS19"/>
      <c r="VWT19"/>
      <c r="VWU19"/>
      <c r="VWV19"/>
      <c r="VWW19"/>
      <c r="VWX19"/>
      <c r="VWY19"/>
      <c r="VWZ19"/>
      <c r="VXA19"/>
      <c r="VXB19"/>
      <c r="VXC19"/>
      <c r="VXD19"/>
      <c r="VXE19"/>
      <c r="VXF19"/>
      <c r="VXG19"/>
      <c r="VXH19"/>
      <c r="VXI19"/>
      <c r="VXJ19"/>
      <c r="VXK19"/>
      <c r="VXL19"/>
      <c r="VXM19"/>
      <c r="VXN19"/>
      <c r="VXO19"/>
      <c r="VXP19"/>
      <c r="VXQ19"/>
      <c r="VXR19"/>
      <c r="VXS19"/>
      <c r="VXT19"/>
      <c r="VXU19"/>
      <c r="VXV19"/>
      <c r="VXW19"/>
      <c r="VXX19"/>
      <c r="VXY19"/>
      <c r="VXZ19"/>
      <c r="VYA19"/>
      <c r="VYB19"/>
      <c r="VYC19"/>
      <c r="VYD19"/>
      <c r="VYE19"/>
      <c r="VYF19"/>
      <c r="VYG19"/>
      <c r="VYH19"/>
      <c r="VYI19"/>
      <c r="VYJ19"/>
      <c r="VYK19"/>
      <c r="VYL19"/>
      <c r="VYM19"/>
      <c r="VYN19"/>
      <c r="VYO19"/>
      <c r="VYP19"/>
      <c r="VYQ19"/>
      <c r="VYR19"/>
      <c r="VYS19"/>
      <c r="VYT19"/>
      <c r="VYU19"/>
      <c r="VYV19"/>
      <c r="VYW19"/>
      <c r="VYX19"/>
      <c r="VYY19"/>
      <c r="VYZ19"/>
      <c r="VZA19"/>
      <c r="VZB19"/>
      <c r="VZC19"/>
      <c r="VZD19"/>
      <c r="VZE19"/>
      <c r="VZF19"/>
      <c r="VZG19"/>
      <c r="VZH19"/>
      <c r="VZI19"/>
      <c r="VZJ19"/>
      <c r="VZK19"/>
      <c r="VZL19"/>
      <c r="VZM19"/>
      <c r="VZN19"/>
      <c r="VZO19"/>
      <c r="VZP19"/>
      <c r="VZQ19"/>
      <c r="VZR19"/>
      <c r="VZS19"/>
      <c r="VZT19"/>
      <c r="VZU19"/>
      <c r="VZV19"/>
      <c r="VZW19"/>
      <c r="VZX19"/>
      <c r="VZY19"/>
      <c r="VZZ19"/>
      <c r="WAA19"/>
      <c r="WAB19"/>
      <c r="WAC19"/>
      <c r="WAD19"/>
      <c r="WAE19"/>
      <c r="WAF19"/>
      <c r="WAG19"/>
      <c r="WAH19"/>
      <c r="WAI19"/>
      <c r="WAJ19"/>
      <c r="WAK19"/>
      <c r="WAL19"/>
      <c r="WAM19"/>
      <c r="WAN19"/>
      <c r="WAO19"/>
      <c r="WAP19"/>
      <c r="WAQ19"/>
      <c r="WAR19"/>
      <c r="WAS19"/>
      <c r="WAT19"/>
      <c r="WAU19"/>
      <c r="WAV19"/>
      <c r="WAW19"/>
      <c r="WAX19"/>
      <c r="WAY19"/>
      <c r="WAZ19"/>
      <c r="WBA19"/>
      <c r="WBB19"/>
      <c r="WBC19"/>
      <c r="WBD19"/>
      <c r="WBE19"/>
      <c r="WBF19"/>
      <c r="WBG19"/>
      <c r="WBH19"/>
      <c r="WBI19"/>
      <c r="WBJ19"/>
      <c r="WBK19"/>
      <c r="WBL19"/>
      <c r="WBM19"/>
      <c r="WBN19"/>
      <c r="WBO19"/>
      <c r="WBP19"/>
      <c r="WBQ19"/>
      <c r="WBR19"/>
      <c r="WBS19"/>
      <c r="WBT19"/>
      <c r="WBU19"/>
      <c r="WBV19"/>
      <c r="WBW19"/>
      <c r="WBX19"/>
      <c r="WBY19"/>
      <c r="WBZ19"/>
      <c r="WCA19"/>
      <c r="WCB19"/>
      <c r="WCC19"/>
      <c r="WCD19"/>
      <c r="WCE19"/>
      <c r="WCF19"/>
      <c r="WCG19"/>
      <c r="WCH19"/>
      <c r="WCI19"/>
      <c r="WCJ19"/>
      <c r="WCK19"/>
      <c r="WCL19"/>
      <c r="WCM19"/>
      <c r="WCN19"/>
      <c r="WCO19"/>
      <c r="WCP19"/>
      <c r="WCQ19"/>
      <c r="WCR19"/>
      <c r="WCS19"/>
      <c r="WCT19"/>
      <c r="WCU19"/>
      <c r="WCV19"/>
      <c r="WCW19"/>
      <c r="WCX19"/>
      <c r="WCY19"/>
      <c r="WCZ19"/>
      <c r="WDA19"/>
      <c r="WDB19"/>
      <c r="WDC19"/>
      <c r="WDD19"/>
      <c r="WDE19"/>
      <c r="WDF19"/>
      <c r="WDG19"/>
      <c r="WDH19"/>
      <c r="WDI19"/>
      <c r="WDJ19"/>
      <c r="WDK19"/>
      <c r="WDL19"/>
      <c r="WDM19"/>
      <c r="WDN19"/>
      <c r="WDO19"/>
      <c r="WDP19"/>
      <c r="WDQ19"/>
      <c r="WDR19"/>
      <c r="WDS19"/>
      <c r="WDT19"/>
      <c r="WDU19"/>
      <c r="WDV19"/>
      <c r="WDW19"/>
      <c r="WDX19"/>
      <c r="WDY19"/>
      <c r="WDZ19"/>
      <c r="WEA19"/>
      <c r="WEB19"/>
      <c r="WEC19"/>
      <c r="WED19"/>
      <c r="WEE19"/>
      <c r="WEF19"/>
      <c r="WEG19"/>
      <c r="WEH19"/>
      <c r="WEI19"/>
      <c r="WEJ19"/>
      <c r="WEK19"/>
      <c r="WEL19"/>
      <c r="WEM19"/>
      <c r="WEN19"/>
      <c r="WEO19"/>
      <c r="WEP19"/>
      <c r="WEQ19"/>
      <c r="WER19"/>
      <c r="WES19"/>
      <c r="WET19"/>
      <c r="WEU19"/>
      <c r="WEV19"/>
      <c r="WEW19"/>
      <c r="WEX19"/>
      <c r="WEY19"/>
      <c r="WEZ19"/>
      <c r="WFA19"/>
      <c r="WFB19"/>
      <c r="WFC19"/>
      <c r="WFD19"/>
      <c r="WFE19"/>
      <c r="WFF19"/>
      <c r="WFG19"/>
      <c r="WFH19"/>
      <c r="WFI19"/>
      <c r="WFJ19"/>
      <c r="WFK19"/>
      <c r="WFL19"/>
      <c r="WFM19"/>
      <c r="WFN19"/>
      <c r="WFO19"/>
      <c r="WFP19"/>
      <c r="WFQ19"/>
      <c r="WFR19"/>
      <c r="WFS19"/>
      <c r="WFT19"/>
      <c r="WFU19"/>
      <c r="WFV19"/>
      <c r="WFW19"/>
      <c r="WFX19"/>
      <c r="WFY19"/>
      <c r="WFZ19"/>
      <c r="WGA19"/>
      <c r="WGB19"/>
      <c r="WGC19"/>
      <c r="WGD19"/>
      <c r="WGE19"/>
      <c r="WGF19"/>
      <c r="WGG19"/>
      <c r="WGH19"/>
      <c r="WGI19"/>
      <c r="WGJ19"/>
      <c r="WGK19"/>
      <c r="WGL19"/>
      <c r="WGM19"/>
      <c r="WGN19"/>
      <c r="WGO19"/>
      <c r="WGP19"/>
      <c r="WGQ19"/>
      <c r="WGR19"/>
      <c r="WGS19"/>
      <c r="WGT19"/>
      <c r="WGU19"/>
      <c r="WGV19"/>
      <c r="WGW19"/>
      <c r="WGX19"/>
      <c r="WGY19"/>
      <c r="WGZ19"/>
      <c r="WHA19"/>
      <c r="WHB19"/>
      <c r="WHC19"/>
      <c r="WHD19"/>
      <c r="WHE19"/>
      <c r="WHF19"/>
      <c r="WHG19"/>
      <c r="WHH19"/>
      <c r="WHI19"/>
      <c r="WHJ19"/>
      <c r="WHK19"/>
      <c r="WHL19"/>
      <c r="WHM19"/>
      <c r="WHN19"/>
      <c r="WHO19"/>
      <c r="WHP19"/>
      <c r="WHQ19"/>
      <c r="WHR19"/>
      <c r="WHS19"/>
      <c r="WHT19"/>
      <c r="WHU19"/>
      <c r="WHV19"/>
      <c r="WHW19"/>
      <c r="WHX19"/>
      <c r="WHY19"/>
      <c r="WHZ19"/>
      <c r="WIA19"/>
      <c r="WIB19"/>
      <c r="WIC19"/>
      <c r="WID19"/>
      <c r="WIE19"/>
      <c r="WIF19"/>
      <c r="WIG19"/>
      <c r="WIH19"/>
      <c r="WII19"/>
      <c r="WIJ19"/>
      <c r="WIK19"/>
      <c r="WIL19"/>
      <c r="WIM19"/>
      <c r="WIN19"/>
      <c r="WIO19"/>
      <c r="WIP19"/>
      <c r="WIQ19"/>
      <c r="WIR19"/>
      <c r="WIS19"/>
      <c r="WIT19"/>
      <c r="WIU19"/>
      <c r="WIV19"/>
      <c r="WIW19"/>
      <c r="WIX19"/>
      <c r="WIY19"/>
      <c r="WIZ19"/>
      <c r="WJA19"/>
      <c r="WJB19"/>
      <c r="WJC19"/>
      <c r="WJD19"/>
      <c r="WJE19"/>
      <c r="WJF19"/>
      <c r="WJG19"/>
      <c r="WJH19"/>
      <c r="WJI19"/>
      <c r="WJJ19"/>
      <c r="WJK19"/>
      <c r="WJL19"/>
      <c r="WJM19"/>
      <c r="WJN19"/>
      <c r="WJO19"/>
      <c r="WJP19"/>
      <c r="WJQ19"/>
      <c r="WJR19"/>
      <c r="WJS19"/>
      <c r="WJT19"/>
      <c r="WJU19"/>
      <c r="WJV19"/>
      <c r="WJW19"/>
      <c r="WJX19"/>
      <c r="WJY19"/>
      <c r="WJZ19"/>
      <c r="WKA19"/>
      <c r="WKB19"/>
      <c r="WKC19"/>
      <c r="WKD19"/>
      <c r="WKE19"/>
      <c r="WKF19"/>
      <c r="WKG19"/>
      <c r="WKH19"/>
      <c r="WKI19"/>
      <c r="WKJ19"/>
      <c r="WKK19"/>
      <c r="WKL19"/>
      <c r="WKM19"/>
      <c r="WKN19"/>
      <c r="WKO19"/>
      <c r="WKP19"/>
      <c r="WKQ19"/>
      <c r="WKR19"/>
      <c r="WKS19"/>
      <c r="WKT19"/>
      <c r="WKU19"/>
      <c r="WKV19"/>
      <c r="WKW19"/>
      <c r="WKX19"/>
      <c r="WKY19"/>
      <c r="WKZ19"/>
      <c r="WLA19"/>
      <c r="WLB19"/>
      <c r="WLC19"/>
      <c r="WLD19"/>
      <c r="WLE19"/>
      <c r="WLF19"/>
      <c r="WLG19"/>
      <c r="WLH19"/>
      <c r="WLI19"/>
      <c r="WLJ19"/>
      <c r="WLK19"/>
      <c r="WLL19"/>
      <c r="WLM19"/>
      <c r="WLN19"/>
      <c r="WLO19"/>
      <c r="WLP19"/>
      <c r="WLQ19"/>
      <c r="WLR19"/>
      <c r="WLS19"/>
      <c r="WLT19"/>
      <c r="WLU19"/>
      <c r="WLV19"/>
      <c r="WLW19"/>
      <c r="WLX19"/>
      <c r="WLY19"/>
      <c r="WLZ19"/>
      <c r="WMA19"/>
      <c r="WMB19"/>
      <c r="WMC19"/>
      <c r="WMD19"/>
      <c r="WME19"/>
      <c r="WMF19"/>
      <c r="WMG19"/>
      <c r="WMH19"/>
      <c r="WMI19"/>
      <c r="WMJ19"/>
      <c r="WMK19"/>
      <c r="WML19"/>
      <c r="WMM19"/>
      <c r="WMN19"/>
      <c r="WMO19"/>
      <c r="WMP19"/>
      <c r="WMQ19"/>
      <c r="WMR19"/>
      <c r="WMS19"/>
      <c r="WMT19"/>
      <c r="WMU19"/>
      <c r="WMV19"/>
      <c r="WMW19"/>
      <c r="WMX19"/>
      <c r="WMY19"/>
      <c r="WMZ19"/>
      <c r="WNA19"/>
      <c r="WNB19"/>
      <c r="WNC19"/>
      <c r="WND19"/>
      <c r="WNE19"/>
      <c r="WNF19"/>
      <c r="WNG19"/>
      <c r="WNH19"/>
      <c r="WNI19"/>
      <c r="WNJ19"/>
      <c r="WNK19"/>
      <c r="WNL19"/>
      <c r="WNM19"/>
      <c r="WNN19"/>
      <c r="WNO19"/>
      <c r="WNP19"/>
      <c r="WNQ19"/>
      <c r="WNR19"/>
      <c r="WNS19"/>
      <c r="WNT19"/>
      <c r="WNU19"/>
      <c r="WNV19"/>
      <c r="WNW19"/>
      <c r="WNX19"/>
      <c r="WNY19"/>
      <c r="WNZ19"/>
      <c r="WOA19"/>
      <c r="WOB19"/>
      <c r="WOC19"/>
      <c r="WOD19"/>
      <c r="WOE19"/>
      <c r="WOF19"/>
      <c r="WOG19"/>
      <c r="WOH19"/>
      <c r="WOI19"/>
      <c r="WOJ19"/>
      <c r="WOK19"/>
      <c r="WOL19"/>
      <c r="WOM19"/>
      <c r="WON19"/>
      <c r="WOO19"/>
      <c r="WOP19"/>
      <c r="WOQ19"/>
      <c r="WOR19"/>
      <c r="WOS19"/>
      <c r="WOT19"/>
      <c r="WOU19"/>
      <c r="WOV19"/>
      <c r="WOW19"/>
      <c r="WOX19"/>
      <c r="WOY19"/>
      <c r="WOZ19"/>
      <c r="WPA19"/>
      <c r="WPB19"/>
      <c r="WPC19"/>
      <c r="WPD19"/>
      <c r="WPE19"/>
      <c r="WPF19"/>
      <c r="WPG19"/>
      <c r="WPH19"/>
      <c r="WPI19"/>
      <c r="WPJ19"/>
      <c r="WPK19"/>
      <c r="WPL19"/>
      <c r="WPM19"/>
      <c r="WPN19"/>
      <c r="WPO19"/>
      <c r="WPP19"/>
      <c r="WPQ19"/>
      <c r="WPR19"/>
      <c r="WPS19"/>
      <c r="WPT19"/>
      <c r="WPU19"/>
      <c r="WPV19"/>
      <c r="WPW19"/>
      <c r="WPX19"/>
      <c r="WPY19"/>
      <c r="WPZ19"/>
      <c r="WQA19"/>
      <c r="WQB19"/>
      <c r="WQC19"/>
      <c r="WQD19"/>
      <c r="WQE19"/>
      <c r="WQF19"/>
      <c r="WQG19"/>
      <c r="WQH19"/>
      <c r="WQI19"/>
      <c r="WQJ19"/>
      <c r="WQK19"/>
      <c r="WQL19"/>
      <c r="WQM19"/>
      <c r="WQN19"/>
      <c r="WQO19"/>
      <c r="WQP19"/>
      <c r="WQQ19"/>
      <c r="WQR19"/>
      <c r="WQS19"/>
      <c r="WQT19"/>
      <c r="WQU19"/>
      <c r="WQV19"/>
      <c r="WQW19"/>
      <c r="WQX19"/>
      <c r="WQY19"/>
      <c r="WQZ19"/>
      <c r="WRA19"/>
      <c r="WRB19"/>
      <c r="WRC19"/>
      <c r="WRD19"/>
      <c r="WRE19"/>
      <c r="WRF19"/>
      <c r="WRG19"/>
      <c r="WRH19"/>
      <c r="WRI19"/>
      <c r="WRJ19"/>
      <c r="WRK19"/>
      <c r="WRL19"/>
      <c r="WRM19"/>
      <c r="WRN19"/>
      <c r="WRO19"/>
      <c r="WRP19"/>
      <c r="WRQ19"/>
      <c r="WRR19"/>
      <c r="WRS19"/>
      <c r="WRT19"/>
      <c r="WRU19"/>
      <c r="WRV19"/>
      <c r="WRW19"/>
      <c r="WRX19"/>
      <c r="WRY19"/>
      <c r="WRZ19"/>
      <c r="WSA19"/>
      <c r="WSB19"/>
      <c r="WSC19"/>
      <c r="WSD19"/>
      <c r="WSE19"/>
      <c r="WSF19"/>
      <c r="WSG19"/>
      <c r="WSH19"/>
      <c r="WSI19"/>
      <c r="WSJ19"/>
      <c r="WSK19"/>
      <c r="WSL19"/>
      <c r="WSM19"/>
      <c r="WSN19"/>
      <c r="WSO19"/>
      <c r="WSP19"/>
      <c r="WSQ19"/>
      <c r="WSR19"/>
      <c r="WSS19"/>
      <c r="WST19"/>
      <c r="WSU19"/>
      <c r="WSV19"/>
      <c r="WSW19"/>
      <c r="WSX19"/>
      <c r="WSY19"/>
      <c r="WSZ19"/>
      <c r="WTA19"/>
      <c r="WTB19"/>
      <c r="WTC19"/>
      <c r="WTD19"/>
      <c r="WTE19"/>
      <c r="WTF19"/>
      <c r="WTG19"/>
      <c r="WTH19"/>
      <c r="WTI19"/>
      <c r="WTJ19"/>
      <c r="WTK19"/>
      <c r="WTL19"/>
      <c r="WTM19"/>
      <c r="WTN19"/>
      <c r="WTO19"/>
      <c r="WTP19"/>
      <c r="WTQ19"/>
      <c r="WTR19"/>
      <c r="WTS19"/>
      <c r="WTT19"/>
      <c r="WTU19"/>
      <c r="WTV19"/>
      <c r="WTW19"/>
      <c r="WTX19"/>
      <c r="WTY19"/>
      <c r="WTZ19"/>
      <c r="WUA19"/>
      <c r="WUB19"/>
      <c r="WUC19"/>
      <c r="WUD19"/>
      <c r="WUE19"/>
      <c r="WUF19"/>
      <c r="WUG19"/>
      <c r="WUH19"/>
      <c r="WUI19"/>
      <c r="WUJ19"/>
      <c r="WUK19"/>
      <c r="WUL19"/>
      <c r="WUM19"/>
      <c r="WUN19"/>
      <c r="WUO19"/>
      <c r="WUP19"/>
      <c r="WUQ19"/>
      <c r="WUR19"/>
      <c r="WUS19"/>
      <c r="WUT19"/>
      <c r="WUU19"/>
      <c r="WUV19"/>
      <c r="WUW19"/>
      <c r="WUX19"/>
      <c r="WUY19"/>
      <c r="WUZ19"/>
      <c r="WVA19"/>
      <c r="WVB19"/>
      <c r="WVC19"/>
      <c r="WVD19"/>
      <c r="WVE19"/>
      <c r="WVF19"/>
      <c r="WVG19"/>
      <c r="WVH19"/>
      <c r="WVI19"/>
      <c r="WVJ19"/>
      <c r="WVK19"/>
      <c r="WVL19"/>
      <c r="WVM19"/>
      <c r="WVN19"/>
      <c r="WVO19"/>
      <c r="WVP19"/>
      <c r="WVQ19"/>
      <c r="WVR19"/>
      <c r="WVS19"/>
      <c r="WVT19"/>
      <c r="WVU19"/>
      <c r="WVV19"/>
      <c r="WVW19"/>
      <c r="WVX19"/>
      <c r="WVY19"/>
      <c r="WVZ19"/>
      <c r="WWA19"/>
      <c r="WWB19"/>
      <c r="WWC19"/>
      <c r="WWD19"/>
      <c r="WWE19"/>
      <c r="WWF19"/>
      <c r="WWG19"/>
      <c r="WWH19"/>
      <c r="WWI19"/>
      <c r="WWJ19"/>
      <c r="WWK19"/>
      <c r="WWL19"/>
      <c r="WWM19"/>
      <c r="WWN19"/>
      <c r="WWO19"/>
      <c r="WWP19"/>
      <c r="WWQ19"/>
      <c r="WWR19"/>
      <c r="WWS19"/>
      <c r="WWT19"/>
      <c r="WWU19"/>
      <c r="WWV19"/>
      <c r="WWW19"/>
      <c r="WWX19"/>
      <c r="WWY19"/>
      <c r="WWZ19"/>
      <c r="WXA19"/>
      <c r="WXB19"/>
      <c r="WXC19"/>
      <c r="WXD19"/>
      <c r="WXE19"/>
      <c r="WXF19"/>
      <c r="WXG19"/>
      <c r="WXH19"/>
      <c r="WXI19"/>
      <c r="WXJ19"/>
      <c r="WXK19"/>
      <c r="WXL19"/>
      <c r="WXM19"/>
      <c r="WXN19"/>
      <c r="WXO19"/>
      <c r="WXP19"/>
      <c r="WXQ19"/>
      <c r="WXR19"/>
      <c r="WXS19"/>
      <c r="WXT19"/>
      <c r="WXU19"/>
      <c r="WXV19"/>
      <c r="WXW19"/>
      <c r="WXX19"/>
      <c r="WXY19"/>
      <c r="WXZ19"/>
      <c r="WYA19"/>
      <c r="WYB19"/>
      <c r="WYC19"/>
      <c r="WYD19"/>
      <c r="WYE19"/>
      <c r="WYF19"/>
      <c r="WYG19"/>
      <c r="WYH19"/>
      <c r="WYI19"/>
      <c r="WYJ19"/>
      <c r="WYK19"/>
      <c r="WYL19"/>
      <c r="WYM19"/>
      <c r="WYN19"/>
      <c r="WYO19"/>
      <c r="WYP19"/>
      <c r="WYQ19"/>
      <c r="WYR19"/>
      <c r="WYS19"/>
      <c r="WYT19"/>
      <c r="WYU19"/>
      <c r="WYV19"/>
      <c r="WYW19"/>
      <c r="WYX19"/>
      <c r="WYY19"/>
      <c r="WYZ19"/>
      <c r="WZA19"/>
      <c r="WZB19"/>
      <c r="WZC19"/>
      <c r="WZD19"/>
      <c r="WZE19"/>
      <c r="WZF19"/>
      <c r="WZG19"/>
      <c r="WZH19"/>
      <c r="WZI19"/>
      <c r="WZJ19"/>
      <c r="WZK19"/>
      <c r="WZL19"/>
      <c r="WZM19"/>
      <c r="WZN19"/>
      <c r="WZO19"/>
      <c r="WZP19"/>
      <c r="WZQ19"/>
      <c r="WZR19"/>
      <c r="WZS19"/>
      <c r="WZT19"/>
      <c r="WZU19"/>
      <c r="WZV19"/>
      <c r="WZW19"/>
      <c r="WZX19"/>
      <c r="WZY19"/>
      <c r="WZZ19"/>
      <c r="XAA19"/>
      <c r="XAB19"/>
      <c r="XAC19"/>
      <c r="XAD19"/>
      <c r="XAE19"/>
      <c r="XAF19"/>
      <c r="XAG19"/>
      <c r="XAH19"/>
      <c r="XAI19"/>
      <c r="XAJ19"/>
      <c r="XAK19"/>
      <c r="XAL19"/>
      <c r="XAM19"/>
      <c r="XAN19"/>
      <c r="XAO19"/>
      <c r="XAP19"/>
      <c r="XAQ19"/>
      <c r="XAR19"/>
      <c r="XAS19"/>
      <c r="XAT19"/>
      <c r="XAU19"/>
      <c r="XAV19"/>
      <c r="XAW19"/>
      <c r="XAX19"/>
      <c r="XAY19"/>
      <c r="XAZ19"/>
      <c r="XBA19"/>
      <c r="XBB19"/>
      <c r="XBC19"/>
      <c r="XBD19"/>
      <c r="XBE19"/>
      <c r="XBF19"/>
      <c r="XBG19"/>
      <c r="XBH19"/>
      <c r="XBI19"/>
      <c r="XBJ19"/>
      <c r="XBK19"/>
      <c r="XBL19"/>
      <c r="XBM19"/>
      <c r="XBN19"/>
      <c r="XBO19"/>
      <c r="XBP19"/>
      <c r="XBQ19"/>
      <c r="XBR19"/>
      <c r="XBS19"/>
      <c r="XBT19"/>
      <c r="XBU19"/>
      <c r="XBV19"/>
      <c r="XBW19"/>
      <c r="XBX19"/>
      <c r="XBY19"/>
      <c r="XBZ19"/>
      <c r="XCA19"/>
      <c r="XCB19"/>
      <c r="XCC19"/>
      <c r="XCD19"/>
      <c r="XCE19"/>
      <c r="XCF19"/>
      <c r="XCG19"/>
      <c r="XCH19"/>
      <c r="XCI19"/>
      <c r="XCJ19"/>
      <c r="XCK19"/>
      <c r="XCL19"/>
      <c r="XCM19"/>
      <c r="XCN19"/>
      <c r="XCO19"/>
      <c r="XCP19"/>
      <c r="XCQ19"/>
      <c r="XCR19"/>
      <c r="XCS19"/>
      <c r="XCT19"/>
      <c r="XCU19"/>
      <c r="XCV19"/>
      <c r="XCW19"/>
      <c r="XCX19"/>
      <c r="XCY19"/>
      <c r="XCZ19"/>
      <c r="XDA19"/>
      <c r="XDB19"/>
      <c r="XDC19"/>
      <c r="XDD19"/>
      <c r="XDE19"/>
      <c r="XDF19"/>
      <c r="XDG19"/>
      <c r="XDH19"/>
      <c r="XDI19"/>
      <c r="XDJ19"/>
      <c r="XDK19"/>
      <c r="XDL19"/>
      <c r="XDM19"/>
      <c r="XDN19"/>
      <c r="XDO19"/>
      <c r="XDP19"/>
      <c r="XDQ19"/>
      <c r="XDR19"/>
      <c r="XDS19"/>
      <c r="XDT19"/>
      <c r="XDU19"/>
      <c r="XDV19"/>
      <c r="XDW19"/>
      <c r="XDX19"/>
      <c r="XDY19"/>
      <c r="XDZ19"/>
      <c r="XEA19"/>
      <c r="XEB19"/>
      <c r="XEC19"/>
      <c r="XED19"/>
      <c r="XEE19"/>
      <c r="XEF19"/>
      <c r="XEG19"/>
      <c r="XEH19"/>
      <c r="XEI19"/>
      <c r="XEJ19"/>
      <c r="XEK19"/>
      <c r="XEL19"/>
      <c r="XEM19"/>
      <c r="XEN19"/>
      <c r="XEO19"/>
      <c r="XEP19"/>
      <c r="XEQ19"/>
      <c r="XER19"/>
      <c r="XES19"/>
      <c r="XET19"/>
      <c r="XEU19"/>
      <c r="XEV19"/>
      <c r="XEW19"/>
      <c r="XEX19"/>
      <c r="XEY19"/>
      <c r="XEZ19"/>
      <c r="XFA19"/>
      <c r="XFB19"/>
      <c r="XFC19"/>
      <c r="XFD19"/>
    </row>
    <row r="20" spans="1:16384" s="682" customFormat="1" ht="12.75" x14ac:dyDescent="0.35">
      <c r="F20" s="684">
        <v>43948.820370370369</v>
      </c>
      <c r="G20" s="683">
        <v>43948.820370370369</v>
      </c>
      <c r="H20" s="682" t="s">
        <v>412</v>
      </c>
      <c r="I20" s="685" t="str">
        <f>Debt!$E$52</f>
        <v>Senior debt service at target cover ratio</v>
      </c>
      <c r="J20" s="728"/>
      <c r="L20" s="682" t="s">
        <v>405</v>
      </c>
      <c r="M20" s="682" t="s">
        <v>406</v>
      </c>
      <c r="N20" s="682" t="s">
        <v>409</v>
      </c>
    </row>
    <row r="21" spans="1:16384" s="682" customFormat="1" ht="12.75" x14ac:dyDescent="0.35">
      <c r="F21" s="684">
        <v>43948.81659722222</v>
      </c>
      <c r="G21" s="683">
        <v>43948.81659722222</v>
      </c>
      <c r="H21" s="682" t="s">
        <v>408</v>
      </c>
      <c r="I21" s="685" t="str">
        <f>Debt!$E$47</f>
        <v>Senior debt DSCR applicable in year</v>
      </c>
      <c r="J21" s="728"/>
      <c r="L21" s="682" t="s">
        <v>405</v>
      </c>
      <c r="M21" s="682" t="s">
        <v>406</v>
      </c>
      <c r="N21" s="682" t="s">
        <v>409</v>
      </c>
    </row>
    <row r="22" spans="1:16384" s="682" customFormat="1" ht="12.75" x14ac:dyDescent="0.35">
      <c r="F22" s="684">
        <v>43948.810381944444</v>
      </c>
      <c r="G22" s="683">
        <v>43948.810381944444</v>
      </c>
      <c r="H22" s="682" t="s">
        <v>404</v>
      </c>
      <c r="I22" s="685" t="str">
        <f>InpC!$E$75</f>
        <v>Senior debt DSCR - year 10</v>
      </c>
      <c r="J22" s="738">
        <v>1.45</v>
      </c>
      <c r="K22" s="737">
        <v>1.45</v>
      </c>
      <c r="L22" s="682" t="s">
        <v>405</v>
      </c>
      <c r="M22" s="682" t="s">
        <v>406</v>
      </c>
      <c r="N22" s="682" t="s">
        <v>83</v>
      </c>
    </row>
    <row r="23" spans="1:16384" s="682" customFormat="1" ht="12.75" x14ac:dyDescent="0.35">
      <c r="F23" s="684">
        <v>43948.80982638889</v>
      </c>
      <c r="G23" s="683">
        <v>43948.80982638889</v>
      </c>
      <c r="H23" s="682" t="s">
        <v>404</v>
      </c>
      <c r="I23" s="685" t="str">
        <f>InpC!$E$74</f>
        <v>Senior debt DSCR - year 9</v>
      </c>
      <c r="J23" s="729">
        <v>1.45</v>
      </c>
      <c r="K23" s="715">
        <v>1.45</v>
      </c>
      <c r="L23" s="682" t="s">
        <v>405</v>
      </c>
      <c r="M23" s="682" t="s">
        <v>406</v>
      </c>
      <c r="N23" s="682" t="s">
        <v>83</v>
      </c>
    </row>
    <row r="24" spans="1:16384" s="682" customFormat="1" ht="12.75" x14ac:dyDescent="0.35">
      <c r="F24" s="684">
        <v>43948.80982638889</v>
      </c>
      <c r="G24" s="683">
        <v>43948.80982638889</v>
      </c>
      <c r="H24" s="682" t="s">
        <v>404</v>
      </c>
      <c r="I24" s="685" t="str">
        <f>InpC!$E$73</f>
        <v>Senior debt DSCR - year 8</v>
      </c>
      <c r="J24" s="729">
        <v>1.45</v>
      </c>
      <c r="K24" s="715">
        <v>1.45</v>
      </c>
      <c r="L24" s="682" t="s">
        <v>405</v>
      </c>
      <c r="M24" s="682" t="s">
        <v>406</v>
      </c>
      <c r="N24" s="682" t="s">
        <v>83</v>
      </c>
    </row>
    <row r="25" spans="1:16384" s="682" customFormat="1" ht="12.75" x14ac:dyDescent="0.35">
      <c r="F25" s="684">
        <v>43948.80982638889</v>
      </c>
      <c r="G25" s="683">
        <v>43948.80982638889</v>
      </c>
      <c r="H25" s="682" t="s">
        <v>404</v>
      </c>
      <c r="I25" s="685" t="str">
        <f>InpC!$E$72</f>
        <v>Senior debt DSCR - year 7</v>
      </c>
      <c r="J25" s="729">
        <v>1.45</v>
      </c>
      <c r="K25" s="715">
        <v>1.45</v>
      </c>
      <c r="L25" s="682" t="s">
        <v>405</v>
      </c>
      <c r="M25" s="682" t="s">
        <v>406</v>
      </c>
      <c r="N25" s="682" t="s">
        <v>83</v>
      </c>
    </row>
    <row r="26" spans="1:16384" s="682" customFormat="1" ht="12.75" x14ac:dyDescent="0.35">
      <c r="F26" s="684">
        <v>43948.80982638889</v>
      </c>
      <c r="G26" s="683">
        <v>43948.80982638889</v>
      </c>
      <c r="H26" s="682" t="s">
        <v>404</v>
      </c>
      <c r="I26" s="685" t="str">
        <f>InpC!$E$71</f>
        <v>Senior debt DSCR - year 6</v>
      </c>
      <c r="J26" s="729">
        <v>1.45</v>
      </c>
      <c r="K26" s="715">
        <v>1.45</v>
      </c>
      <c r="L26" s="682" t="s">
        <v>405</v>
      </c>
      <c r="M26" s="682" t="s">
        <v>406</v>
      </c>
      <c r="N26" s="682" t="s">
        <v>83</v>
      </c>
    </row>
    <row r="27" spans="1:16384" s="682" customFormat="1" ht="12.75" x14ac:dyDescent="0.35">
      <c r="F27" s="684">
        <v>43948.80982638889</v>
      </c>
      <c r="G27" s="683">
        <v>43948.80982638889</v>
      </c>
      <c r="H27" s="682" t="s">
        <v>404</v>
      </c>
      <c r="I27" s="685" t="str">
        <f>InpC!$E$70</f>
        <v>Senior debt DSCR - year 5</v>
      </c>
      <c r="J27" s="729">
        <v>1.45</v>
      </c>
      <c r="K27" s="715">
        <v>1.45</v>
      </c>
      <c r="L27" s="682" t="s">
        <v>405</v>
      </c>
      <c r="M27" s="682" t="s">
        <v>406</v>
      </c>
      <c r="N27" s="682" t="s">
        <v>83</v>
      </c>
    </row>
    <row r="28" spans="1:16384" s="682" customFormat="1" ht="12.75" x14ac:dyDescent="0.35">
      <c r="F28" s="684">
        <v>43948.80982638889</v>
      </c>
      <c r="G28" s="683">
        <v>43948.80982638889</v>
      </c>
      <c r="H28" s="682" t="s">
        <v>404</v>
      </c>
      <c r="I28" s="685" t="str">
        <f>InpC!$E$69</f>
        <v>Senior debt DSCR - year 4</v>
      </c>
      <c r="J28" s="729">
        <v>1.3</v>
      </c>
      <c r="K28" s="715">
        <v>1.45</v>
      </c>
      <c r="L28" s="682" t="s">
        <v>405</v>
      </c>
      <c r="M28" s="682" t="s">
        <v>406</v>
      </c>
      <c r="N28" s="682" t="s">
        <v>83</v>
      </c>
    </row>
    <row r="29" spans="1:16384" s="682" customFormat="1" ht="12.75" x14ac:dyDescent="0.35">
      <c r="F29" s="684">
        <v>43948.80982638889</v>
      </c>
      <c r="G29" s="683">
        <v>43948.80982638889</v>
      </c>
      <c r="H29" s="682" t="s">
        <v>404</v>
      </c>
      <c r="I29" s="685" t="str">
        <f>InpC!$E$68</f>
        <v>Senior debt DSCR - year 3</v>
      </c>
      <c r="J29" s="729">
        <v>1.3</v>
      </c>
      <c r="K29" s="715">
        <v>1.45</v>
      </c>
      <c r="L29" s="682" t="s">
        <v>405</v>
      </c>
      <c r="M29" s="682" t="s">
        <v>406</v>
      </c>
      <c r="N29" s="682" t="s">
        <v>83</v>
      </c>
    </row>
    <row r="30" spans="1:16384" s="682" customFormat="1" ht="12.75" x14ac:dyDescent="0.35">
      <c r="F30" s="684">
        <v>43948.80982638889</v>
      </c>
      <c r="G30" s="683">
        <v>43948.80982638889</v>
      </c>
      <c r="H30" s="682" t="s">
        <v>404</v>
      </c>
      <c r="I30" s="685" t="str">
        <f>InpC!$E$67</f>
        <v>Senior debt DSCR - year 2</v>
      </c>
      <c r="J30" s="729">
        <v>1.3</v>
      </c>
      <c r="K30" s="715">
        <v>1.45</v>
      </c>
      <c r="L30" s="682" t="s">
        <v>405</v>
      </c>
      <c r="M30" s="682" t="s">
        <v>406</v>
      </c>
      <c r="N30" s="682" t="s">
        <v>83</v>
      </c>
    </row>
    <row r="31" spans="1:16384" s="682" customFormat="1" ht="12.75" x14ac:dyDescent="0.35">
      <c r="F31" s="684">
        <v>43948.809374999997</v>
      </c>
      <c r="G31" s="683">
        <v>43948.809374999997</v>
      </c>
      <c r="H31" s="682" t="s">
        <v>404</v>
      </c>
      <c r="I31" s="685" t="str">
        <f>InpC!$E$66</f>
        <v>Senior debt DSCR - year 1</v>
      </c>
      <c r="J31" s="729">
        <v>1.3</v>
      </c>
      <c r="K31" s="715">
        <v>1.45</v>
      </c>
      <c r="L31" s="682" t="s">
        <v>405</v>
      </c>
      <c r="M31" s="682" t="s">
        <v>406</v>
      </c>
      <c r="N31" s="682" t="s">
        <v>83</v>
      </c>
    </row>
    <row r="32" spans="1:16384" x14ac:dyDescent="0.35">
      <c r="A32" s="637"/>
      <c r="B32" s="637"/>
      <c r="C32" s="638"/>
      <c r="D32" s="639"/>
      <c r="E32" s="635"/>
      <c r="F32" s="678">
        <v>43948.580254629633</v>
      </c>
      <c r="G32" s="679">
        <v>43948.580254629633</v>
      </c>
      <c r="H32" s="635" t="s">
        <v>370</v>
      </c>
      <c r="I32" s="640"/>
      <c r="J32" s="713"/>
      <c r="K32" s="714"/>
      <c r="L32" s="642"/>
      <c r="M32" s="642"/>
      <c r="N32" s="642"/>
      <c r="O32" s="655">
        <v>0.13884807229042054</v>
      </c>
      <c r="P32" s="656">
        <v>1.4499999797288834</v>
      </c>
      <c r="Q32" s="656">
        <v>1.4499999994932207</v>
      </c>
      <c r="R32" s="654">
        <v>2391.0985685026485</v>
      </c>
      <c r="S32" s="654" t="s">
        <v>152</v>
      </c>
      <c r="T32" s="651"/>
      <c r="U32" s="651"/>
      <c r="GX32"/>
      <c r="GY32"/>
      <c r="GZ32"/>
      <c r="HA32"/>
      <c r="HB32"/>
      <c r="HC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  <c r="HX32"/>
      <c r="HY32"/>
      <c r="HZ32"/>
      <c r="IA32"/>
      <c r="IB32"/>
      <c r="IC32"/>
      <c r="ID32"/>
      <c r="IE32"/>
      <c r="IF32"/>
      <c r="IG32"/>
      <c r="IH32"/>
      <c r="II32"/>
      <c r="IJ32"/>
      <c r="IK32"/>
      <c r="IL32"/>
      <c r="IM32"/>
      <c r="IN32"/>
      <c r="IO32"/>
      <c r="IP32"/>
      <c r="IQ32"/>
      <c r="IR32"/>
      <c r="IS32"/>
      <c r="IT32"/>
      <c r="IU32"/>
      <c r="IV32"/>
      <c r="IW32"/>
      <c r="IX32"/>
      <c r="IY32"/>
      <c r="IZ32"/>
      <c r="JA32"/>
      <c r="JB32"/>
      <c r="JC32"/>
      <c r="JD32"/>
      <c r="JE32"/>
      <c r="JF32"/>
      <c r="JG32"/>
      <c r="JH32"/>
      <c r="JI32"/>
      <c r="JJ32"/>
      <c r="JK32"/>
      <c r="JL32"/>
      <c r="JM32"/>
      <c r="JN32"/>
      <c r="JO32"/>
      <c r="JP32"/>
      <c r="JQ32"/>
      <c r="JR32"/>
      <c r="JS32"/>
      <c r="JT32"/>
      <c r="JU32"/>
      <c r="JV32"/>
      <c r="JW32"/>
      <c r="JX32"/>
      <c r="JY32"/>
      <c r="JZ32"/>
      <c r="KA32"/>
      <c r="KB32"/>
      <c r="KC32"/>
      <c r="KD32"/>
      <c r="KE32"/>
      <c r="KF32"/>
      <c r="KG32"/>
      <c r="KH32"/>
      <c r="KI32"/>
      <c r="KJ32"/>
      <c r="KK32"/>
      <c r="KL32"/>
      <c r="KM32"/>
      <c r="KN32"/>
      <c r="KO32"/>
      <c r="KP32"/>
      <c r="KQ32"/>
      <c r="KR32"/>
      <c r="KS32"/>
      <c r="KT32"/>
      <c r="KU32"/>
      <c r="KV32"/>
      <c r="KW32"/>
      <c r="KX32"/>
      <c r="KY32"/>
      <c r="KZ32"/>
      <c r="LA32"/>
      <c r="LB32"/>
      <c r="LC32"/>
      <c r="LD32"/>
      <c r="LE32"/>
      <c r="LF32"/>
      <c r="LG32"/>
      <c r="LH32"/>
      <c r="LI32"/>
      <c r="LJ32"/>
      <c r="LK32"/>
      <c r="LL32"/>
      <c r="LM32"/>
      <c r="LN32"/>
      <c r="LO32"/>
      <c r="LP32"/>
      <c r="LQ32"/>
      <c r="LR32"/>
      <c r="LS32"/>
      <c r="LT32"/>
      <c r="LU32"/>
      <c r="LV32"/>
      <c r="LW32"/>
      <c r="LX32"/>
      <c r="LY32"/>
      <c r="LZ32"/>
      <c r="MA32"/>
      <c r="MB32"/>
      <c r="MC32"/>
      <c r="MD32"/>
      <c r="ME32"/>
      <c r="MF32"/>
      <c r="MG32"/>
      <c r="MH32"/>
      <c r="MI32"/>
      <c r="MJ32"/>
      <c r="MK32"/>
      <c r="ML32"/>
      <c r="MM32"/>
      <c r="MN32"/>
      <c r="MO32"/>
      <c r="MP32"/>
      <c r="MQ32"/>
      <c r="MR32"/>
      <c r="MS32"/>
      <c r="MT32"/>
      <c r="MU32"/>
      <c r="MV32"/>
      <c r="MW32"/>
      <c r="MX32"/>
      <c r="MY32"/>
      <c r="MZ32"/>
      <c r="NA32"/>
      <c r="NB32"/>
      <c r="NC32"/>
      <c r="ND32"/>
      <c r="NE32"/>
      <c r="NF32"/>
      <c r="NG32"/>
      <c r="NH32"/>
      <c r="NI32"/>
      <c r="NJ32"/>
      <c r="NK32"/>
      <c r="NL32"/>
      <c r="NM32"/>
      <c r="NN32"/>
      <c r="NO32"/>
      <c r="NP32"/>
      <c r="NQ32"/>
      <c r="NR32"/>
      <c r="NS32"/>
      <c r="NT32"/>
      <c r="NU32"/>
      <c r="NV32"/>
      <c r="NW32"/>
      <c r="NX32"/>
      <c r="NY32"/>
      <c r="NZ32"/>
      <c r="OA32"/>
      <c r="OB32"/>
      <c r="OC32"/>
      <c r="OD32"/>
      <c r="OE32"/>
      <c r="OF32"/>
      <c r="OG32"/>
      <c r="OH32"/>
      <c r="OI32"/>
      <c r="OJ32"/>
      <c r="OK32"/>
      <c r="OL32"/>
      <c r="OM32"/>
      <c r="ON32"/>
      <c r="OO32"/>
      <c r="OP32"/>
      <c r="OQ32"/>
      <c r="OR32"/>
      <c r="OS32"/>
      <c r="OT32"/>
      <c r="OU32"/>
      <c r="OV32"/>
      <c r="OW32"/>
      <c r="OX32"/>
      <c r="OY32"/>
      <c r="OZ32"/>
      <c r="PA32"/>
      <c r="PB32"/>
      <c r="PC32"/>
      <c r="PD32"/>
      <c r="PE32"/>
      <c r="PF32"/>
      <c r="PG32"/>
      <c r="PH32"/>
      <c r="PI32"/>
      <c r="PJ32"/>
      <c r="PK32"/>
      <c r="PL32"/>
      <c r="PM32"/>
      <c r="PN32"/>
      <c r="PO32"/>
      <c r="PP32"/>
      <c r="PQ32"/>
      <c r="PR32"/>
      <c r="PS32"/>
      <c r="PT32"/>
      <c r="PU32"/>
      <c r="PV32"/>
      <c r="PW32"/>
      <c r="PX32"/>
      <c r="PY32"/>
      <c r="PZ32"/>
      <c r="QA32"/>
      <c r="QB32"/>
      <c r="QC32"/>
      <c r="QD32"/>
      <c r="QE32"/>
      <c r="QF32"/>
      <c r="QG32"/>
      <c r="QH32"/>
      <c r="QI32"/>
      <c r="QJ32"/>
      <c r="QK32"/>
      <c r="QL32"/>
      <c r="QM32"/>
      <c r="QN32"/>
      <c r="QO32"/>
      <c r="QP32"/>
      <c r="QQ32"/>
      <c r="QR32"/>
      <c r="QS32"/>
      <c r="QT32"/>
      <c r="QU32"/>
      <c r="QV32"/>
      <c r="QW32"/>
      <c r="QX32"/>
      <c r="QY32"/>
      <c r="QZ32"/>
      <c r="RA32"/>
      <c r="RB32"/>
      <c r="RC32"/>
      <c r="RD32"/>
      <c r="RE32"/>
      <c r="RF32"/>
      <c r="RG32"/>
      <c r="RH32"/>
      <c r="RI32"/>
      <c r="RJ32"/>
      <c r="RK32"/>
      <c r="RL32"/>
      <c r="RM32"/>
      <c r="RN32"/>
      <c r="RO32"/>
      <c r="RP32"/>
      <c r="RQ32"/>
      <c r="RR32"/>
      <c r="RS32"/>
      <c r="RT32"/>
      <c r="RU32"/>
      <c r="RV32"/>
      <c r="RW32"/>
      <c r="RX32"/>
      <c r="RY32"/>
      <c r="RZ32"/>
      <c r="SA32"/>
      <c r="SB32"/>
      <c r="SC32"/>
      <c r="SD32"/>
      <c r="SE32"/>
      <c r="SF32"/>
      <c r="SG32"/>
      <c r="SH32"/>
      <c r="SI32"/>
      <c r="SJ32"/>
      <c r="SK32"/>
      <c r="SL32"/>
      <c r="SM32"/>
      <c r="SN32"/>
      <c r="SO32"/>
      <c r="SP32"/>
      <c r="SQ32"/>
      <c r="SR32"/>
      <c r="SS32"/>
      <c r="ST32"/>
      <c r="SU32"/>
      <c r="SV32"/>
      <c r="SW32"/>
      <c r="SX32"/>
      <c r="SY32"/>
      <c r="SZ32"/>
      <c r="TA32"/>
      <c r="TB32"/>
      <c r="TC32"/>
      <c r="TD32"/>
      <c r="TE32"/>
      <c r="TF32"/>
      <c r="TG32"/>
      <c r="TH32"/>
      <c r="TI32"/>
      <c r="TJ32"/>
      <c r="TK32"/>
      <c r="TL32"/>
      <c r="TM32"/>
      <c r="TN32"/>
      <c r="TO32"/>
      <c r="TP32"/>
      <c r="TQ32"/>
      <c r="TR32"/>
      <c r="TS32"/>
      <c r="TT32"/>
      <c r="TU32"/>
      <c r="TV32"/>
      <c r="TW32"/>
      <c r="TX32"/>
      <c r="TY32"/>
      <c r="TZ32"/>
      <c r="UA32"/>
      <c r="UB32"/>
      <c r="UC32"/>
      <c r="UD32"/>
      <c r="UE32"/>
      <c r="UF32"/>
      <c r="UG32"/>
      <c r="UH32"/>
      <c r="UI32"/>
      <c r="UJ32"/>
      <c r="UK32"/>
      <c r="UL32"/>
      <c r="UM32"/>
      <c r="UN32"/>
      <c r="UO32"/>
      <c r="UP32"/>
      <c r="UQ32"/>
      <c r="UR32"/>
      <c r="US32"/>
      <c r="UT32"/>
      <c r="UU32"/>
      <c r="UV32"/>
      <c r="UW32"/>
      <c r="UX32"/>
      <c r="UY32"/>
      <c r="UZ32"/>
      <c r="VA32"/>
      <c r="VB32"/>
      <c r="VC32"/>
      <c r="VD32"/>
      <c r="VE32"/>
      <c r="VF32"/>
      <c r="VG32"/>
      <c r="VH32"/>
      <c r="VI32"/>
      <c r="VJ32"/>
      <c r="VK32"/>
      <c r="VL32"/>
      <c r="VM32"/>
      <c r="VN32"/>
      <c r="VO32"/>
      <c r="VP32"/>
      <c r="VQ32"/>
      <c r="VR32"/>
      <c r="VS32"/>
      <c r="VT32"/>
      <c r="VU32"/>
      <c r="VV32"/>
      <c r="VW32"/>
      <c r="VX32"/>
      <c r="VY32"/>
      <c r="VZ32"/>
      <c r="WA32"/>
      <c r="WB32"/>
      <c r="WC32"/>
      <c r="WD32"/>
      <c r="WE32"/>
      <c r="WF32"/>
      <c r="WG32"/>
      <c r="WH32"/>
      <c r="WI32"/>
      <c r="WJ32"/>
      <c r="WK32"/>
      <c r="WL32"/>
      <c r="WM32"/>
      <c r="WN32"/>
      <c r="WO32"/>
      <c r="WP32"/>
      <c r="WQ32"/>
      <c r="WR32"/>
      <c r="WS32"/>
      <c r="WT32"/>
      <c r="WU32"/>
      <c r="WV32"/>
      <c r="WW32"/>
      <c r="WX32"/>
      <c r="WY32"/>
      <c r="WZ32"/>
      <c r="XA32"/>
      <c r="XB32"/>
      <c r="XC32"/>
      <c r="XD32"/>
      <c r="XE32"/>
      <c r="XF32"/>
      <c r="XG32"/>
      <c r="XH32"/>
      <c r="XI32"/>
      <c r="XJ32"/>
      <c r="XK32"/>
      <c r="XL32"/>
      <c r="XM32"/>
      <c r="XN32"/>
      <c r="XO32"/>
      <c r="XP32"/>
      <c r="XQ32"/>
      <c r="XR32"/>
      <c r="XS32"/>
      <c r="XT32"/>
      <c r="XU32"/>
      <c r="XV32"/>
      <c r="XW32"/>
      <c r="XX32"/>
      <c r="XY32"/>
      <c r="XZ32"/>
      <c r="YA32"/>
      <c r="YB32"/>
      <c r="YC32"/>
      <c r="YD32"/>
      <c r="YE32"/>
      <c r="YF32"/>
      <c r="YG32"/>
      <c r="YH32"/>
      <c r="YI32"/>
      <c r="YJ32"/>
      <c r="YK32"/>
      <c r="YL32"/>
      <c r="YM32"/>
      <c r="YN32"/>
      <c r="YO32"/>
      <c r="YP32"/>
      <c r="YQ32"/>
      <c r="YR32"/>
      <c r="YS32"/>
      <c r="YT32"/>
      <c r="YU32"/>
      <c r="YV32"/>
      <c r="YW32"/>
      <c r="YX32"/>
      <c r="YY32"/>
      <c r="YZ32"/>
      <c r="ZA32"/>
      <c r="ZB32"/>
      <c r="ZC32"/>
      <c r="ZD32"/>
      <c r="ZE32"/>
      <c r="ZF32"/>
      <c r="ZG32"/>
      <c r="ZH32"/>
      <c r="ZI32"/>
      <c r="ZJ32"/>
      <c r="ZK32"/>
      <c r="ZL32"/>
      <c r="ZM32"/>
      <c r="ZN32"/>
      <c r="ZO32"/>
      <c r="ZP32"/>
      <c r="ZQ32"/>
      <c r="ZR32"/>
      <c r="ZS32"/>
      <c r="ZT32"/>
      <c r="ZU32"/>
      <c r="ZV32"/>
      <c r="ZW32"/>
      <c r="ZX32"/>
      <c r="ZY32"/>
      <c r="ZZ32"/>
      <c r="AAA32"/>
      <c r="AAB32"/>
      <c r="AAC32"/>
      <c r="AAD32"/>
      <c r="AAE32"/>
      <c r="AAF32"/>
      <c r="AAG32"/>
      <c r="AAH32"/>
      <c r="AAI32"/>
      <c r="AAJ32"/>
      <c r="AAK32"/>
      <c r="AAL32"/>
      <c r="AAM32"/>
      <c r="AAN32"/>
      <c r="AAO32"/>
      <c r="AAP32"/>
      <c r="AAQ32"/>
      <c r="AAR32"/>
      <c r="AAS32"/>
      <c r="AAT32"/>
      <c r="AAU32"/>
      <c r="AAV32"/>
      <c r="AAW32"/>
      <c r="AAX32"/>
      <c r="AAY32"/>
      <c r="AAZ32"/>
      <c r="ABA32"/>
      <c r="ABB32"/>
      <c r="ABC32"/>
      <c r="ABD32"/>
      <c r="ABE32"/>
      <c r="ABF32"/>
      <c r="ABG32"/>
      <c r="ABH32"/>
      <c r="ABI32"/>
      <c r="ABJ32"/>
      <c r="ABK32"/>
      <c r="ABL32"/>
      <c r="ABM32"/>
      <c r="ABN32"/>
      <c r="ABO32"/>
      <c r="ABP32"/>
      <c r="ABQ32"/>
      <c r="ABR32"/>
      <c r="ABS32"/>
      <c r="ABT32"/>
      <c r="ABU32"/>
      <c r="ABV32"/>
      <c r="ABW32"/>
      <c r="ABX32"/>
      <c r="ABY32"/>
      <c r="ABZ32"/>
      <c r="ACA32"/>
      <c r="ACB32"/>
      <c r="ACC32"/>
      <c r="ACD32"/>
      <c r="ACE32"/>
      <c r="ACF32"/>
      <c r="ACG32"/>
      <c r="ACH32"/>
      <c r="ACI32"/>
      <c r="ACJ32"/>
      <c r="ACK32"/>
      <c r="ACL32"/>
      <c r="ACM32"/>
      <c r="ACN32"/>
      <c r="ACO32"/>
      <c r="ACP32"/>
      <c r="ACQ32"/>
      <c r="ACR32"/>
      <c r="ACS32"/>
      <c r="ACT32"/>
      <c r="ACU32"/>
      <c r="ACV32"/>
      <c r="ACW32"/>
      <c r="ACX32"/>
      <c r="ACY32"/>
      <c r="ACZ32"/>
      <c r="ADA32"/>
      <c r="ADB32"/>
      <c r="ADC32"/>
      <c r="ADD32"/>
      <c r="ADE32"/>
      <c r="ADF32"/>
      <c r="ADG32"/>
      <c r="ADH32"/>
      <c r="ADI32"/>
      <c r="ADJ32"/>
      <c r="ADK32"/>
      <c r="ADL32"/>
      <c r="ADM32"/>
      <c r="ADN32"/>
      <c r="ADO32"/>
      <c r="ADP32"/>
      <c r="ADQ32"/>
      <c r="ADR32"/>
      <c r="ADS32"/>
      <c r="ADT32"/>
      <c r="ADU32"/>
      <c r="ADV32"/>
      <c r="ADW32"/>
      <c r="ADX32"/>
      <c r="ADY32"/>
      <c r="ADZ32"/>
      <c r="AEA32"/>
      <c r="AEB32"/>
      <c r="AEC32"/>
      <c r="AED32"/>
      <c r="AEE32"/>
      <c r="AEF32"/>
      <c r="AEG32"/>
      <c r="AEH32"/>
      <c r="AEI32"/>
      <c r="AEJ32"/>
      <c r="AEK32"/>
      <c r="AEL32"/>
      <c r="AEM32"/>
      <c r="AEN32"/>
      <c r="AEO32"/>
      <c r="AEP32"/>
      <c r="AEQ32"/>
      <c r="AER32"/>
      <c r="AES32"/>
      <c r="AET32"/>
      <c r="AEU32"/>
      <c r="AEV32"/>
      <c r="AEW32"/>
      <c r="AEX32"/>
      <c r="AEY32"/>
      <c r="AEZ32"/>
      <c r="AFA32"/>
      <c r="AFB32"/>
      <c r="AFC32"/>
      <c r="AFD32"/>
      <c r="AFE32"/>
      <c r="AFF32"/>
      <c r="AFG32"/>
      <c r="AFH32"/>
      <c r="AFI32"/>
      <c r="AFJ32"/>
      <c r="AFK32"/>
      <c r="AFL32"/>
      <c r="AFM32"/>
      <c r="AFN32"/>
      <c r="AFO32"/>
      <c r="AFP32"/>
      <c r="AFQ32"/>
      <c r="AFR32"/>
      <c r="AFS32"/>
      <c r="AFT32"/>
      <c r="AFU32"/>
      <c r="AFV32"/>
      <c r="AFW32"/>
      <c r="AFX32"/>
      <c r="AFY32"/>
      <c r="AFZ32"/>
      <c r="AGA32"/>
      <c r="AGB32"/>
      <c r="AGC32"/>
      <c r="AGD32"/>
      <c r="AGE32"/>
      <c r="AGF32"/>
      <c r="AGG32"/>
      <c r="AGH32"/>
      <c r="AGI32"/>
      <c r="AGJ32"/>
      <c r="AGK32"/>
      <c r="AGL32"/>
      <c r="AGM32"/>
      <c r="AGN32"/>
      <c r="AGO32"/>
      <c r="AGP32"/>
      <c r="AGQ32"/>
      <c r="AGR32"/>
      <c r="AGS32"/>
      <c r="AGT32"/>
      <c r="AGU32"/>
      <c r="AGV32"/>
      <c r="AGW32"/>
      <c r="AGX32"/>
      <c r="AGY32"/>
      <c r="AGZ32"/>
      <c r="AHA32"/>
      <c r="AHB32"/>
      <c r="AHC32"/>
      <c r="AHD32"/>
      <c r="AHE32"/>
      <c r="AHF32"/>
      <c r="AHG32"/>
      <c r="AHH32"/>
      <c r="AHI32"/>
      <c r="AHJ32"/>
      <c r="AHK32"/>
      <c r="AHL32"/>
      <c r="AHM32"/>
      <c r="AHN32"/>
      <c r="AHO32"/>
      <c r="AHP32"/>
      <c r="AHQ32"/>
      <c r="AHR32"/>
      <c r="AHS32"/>
      <c r="AHT32"/>
      <c r="AHU32"/>
      <c r="AHV32"/>
      <c r="AHW32"/>
      <c r="AHX32"/>
      <c r="AHY32"/>
      <c r="AHZ32"/>
      <c r="AIA32"/>
      <c r="AIB32"/>
      <c r="AIC32"/>
      <c r="AID32"/>
      <c r="AIE32"/>
      <c r="AIF32"/>
      <c r="AIG32"/>
      <c r="AIH32"/>
      <c r="AII32"/>
      <c r="AIJ32"/>
      <c r="AIK32"/>
      <c r="AIL32"/>
      <c r="AIM32"/>
      <c r="AIN32"/>
      <c r="AIO32"/>
      <c r="AIP32"/>
      <c r="AIQ32"/>
      <c r="AIR32"/>
      <c r="AIS32"/>
      <c r="AIT32"/>
      <c r="AIU32"/>
      <c r="AIV32"/>
      <c r="AIW32"/>
      <c r="AIX32"/>
      <c r="AIY32"/>
      <c r="AIZ32"/>
      <c r="AJA32"/>
      <c r="AJB32"/>
      <c r="AJC32"/>
      <c r="AJD32"/>
      <c r="AJE32"/>
      <c r="AJF32"/>
      <c r="AJG32"/>
      <c r="AJH32"/>
      <c r="AJI32"/>
      <c r="AJJ32"/>
      <c r="AJK32"/>
      <c r="AJL32"/>
      <c r="AJM32"/>
      <c r="AJN32"/>
      <c r="AJO32"/>
      <c r="AJP32"/>
      <c r="AJQ32"/>
      <c r="AJR32"/>
      <c r="AJS32"/>
      <c r="AJT32"/>
      <c r="AJU32"/>
      <c r="AJV32"/>
      <c r="AJW32"/>
      <c r="AJX32"/>
      <c r="AJY32"/>
      <c r="AJZ32"/>
      <c r="AKA32"/>
      <c r="AKB32"/>
      <c r="AKC32"/>
      <c r="AKD32"/>
      <c r="AKE32"/>
      <c r="AKF32"/>
      <c r="AKG32"/>
      <c r="AKH32"/>
      <c r="AKI32"/>
      <c r="AKJ32"/>
      <c r="AKK32"/>
      <c r="AKL32"/>
      <c r="AKM32"/>
      <c r="AKN32"/>
      <c r="AKO32"/>
      <c r="AKP32"/>
      <c r="AKQ32"/>
      <c r="AKR32"/>
      <c r="AKS32"/>
      <c r="AKT32"/>
      <c r="AKU32"/>
      <c r="AKV32"/>
      <c r="AKW32"/>
      <c r="AKX32"/>
      <c r="AKY32"/>
      <c r="AKZ32"/>
      <c r="ALA32"/>
      <c r="ALB32"/>
      <c r="ALC32"/>
      <c r="ALD32"/>
      <c r="ALE32"/>
      <c r="ALF32"/>
      <c r="ALG32"/>
      <c r="ALH32"/>
      <c r="ALI32"/>
      <c r="ALJ32"/>
      <c r="ALK32"/>
      <c r="ALL32"/>
      <c r="ALM32"/>
      <c r="ALN32"/>
      <c r="ALO32"/>
      <c r="ALP32"/>
      <c r="ALQ32"/>
      <c r="ALR32"/>
      <c r="ALS32"/>
      <c r="ALT32"/>
      <c r="ALU32"/>
      <c r="ALV32"/>
      <c r="ALW32"/>
      <c r="ALX32"/>
      <c r="ALY32"/>
      <c r="ALZ32"/>
      <c r="AMA32"/>
      <c r="AMB32"/>
      <c r="AMC32"/>
      <c r="AMD32"/>
      <c r="AME32"/>
      <c r="AMF32"/>
      <c r="AMG32"/>
      <c r="AMH32"/>
      <c r="AMI32"/>
      <c r="AMJ32"/>
      <c r="AMK32"/>
      <c r="AML32"/>
      <c r="AMM32"/>
      <c r="AMN32"/>
      <c r="AMO32"/>
      <c r="AMP32"/>
      <c r="AMQ32"/>
      <c r="AMR32"/>
      <c r="AMS32"/>
      <c r="AMT32"/>
      <c r="AMU32"/>
      <c r="AMV32"/>
      <c r="AMW32"/>
      <c r="AMX32"/>
      <c r="AMY32"/>
      <c r="AMZ32"/>
      <c r="ANA32"/>
      <c r="ANB32"/>
      <c r="ANC32"/>
      <c r="AND32"/>
      <c r="ANE32"/>
      <c r="ANF32"/>
      <c r="ANG32"/>
      <c r="ANH32"/>
      <c r="ANI32"/>
      <c r="ANJ32"/>
      <c r="ANK32"/>
      <c r="ANL32"/>
      <c r="ANM32"/>
      <c r="ANN32"/>
      <c r="ANO32"/>
      <c r="ANP32"/>
      <c r="ANQ32"/>
      <c r="ANR32"/>
      <c r="ANS32"/>
      <c r="ANT32"/>
      <c r="ANU32"/>
      <c r="ANV32"/>
      <c r="ANW32"/>
      <c r="ANX32"/>
      <c r="ANY32"/>
      <c r="ANZ32"/>
      <c r="AOA32"/>
      <c r="AOB32"/>
      <c r="AOC32"/>
      <c r="AOD32"/>
      <c r="AOE32"/>
      <c r="AOF32"/>
      <c r="AOG32"/>
      <c r="AOH32"/>
      <c r="AOI32"/>
      <c r="AOJ32"/>
      <c r="AOK32"/>
      <c r="AOL32"/>
      <c r="AOM32"/>
      <c r="AON32"/>
      <c r="AOO32"/>
      <c r="AOP32"/>
      <c r="AOQ32"/>
      <c r="AOR32"/>
      <c r="AOS32"/>
      <c r="AOT32"/>
      <c r="AOU32"/>
      <c r="AOV32"/>
      <c r="AOW32"/>
      <c r="AOX32"/>
      <c r="AOY32"/>
      <c r="AOZ32"/>
      <c r="APA32"/>
      <c r="APB32"/>
      <c r="APC32"/>
      <c r="APD32"/>
      <c r="APE32"/>
      <c r="APF32"/>
      <c r="APG32"/>
      <c r="APH32"/>
      <c r="API32"/>
      <c r="APJ32"/>
      <c r="APK32"/>
      <c r="APL32"/>
      <c r="APM32"/>
      <c r="APN32"/>
      <c r="APO32"/>
      <c r="APP32"/>
      <c r="APQ32"/>
      <c r="APR32"/>
      <c r="APS32"/>
      <c r="APT32"/>
      <c r="APU32"/>
      <c r="APV32"/>
      <c r="APW32"/>
      <c r="APX32"/>
      <c r="APY32"/>
      <c r="APZ32"/>
      <c r="AQA32"/>
      <c r="AQB32"/>
      <c r="AQC32"/>
      <c r="AQD32"/>
      <c r="AQE32"/>
      <c r="AQF32"/>
      <c r="AQG32"/>
      <c r="AQH32"/>
      <c r="AQI32"/>
      <c r="AQJ32"/>
      <c r="AQK32"/>
      <c r="AQL32"/>
      <c r="AQM32"/>
      <c r="AQN32"/>
      <c r="AQO32"/>
      <c r="AQP32"/>
      <c r="AQQ32"/>
      <c r="AQR32"/>
      <c r="AQS32"/>
      <c r="AQT32"/>
      <c r="AQU32"/>
      <c r="AQV32"/>
      <c r="AQW32"/>
      <c r="AQX32"/>
      <c r="AQY32"/>
      <c r="AQZ32"/>
      <c r="ARA32"/>
      <c r="ARB32"/>
      <c r="ARC32"/>
      <c r="ARD32"/>
      <c r="ARE32"/>
      <c r="ARF32"/>
      <c r="ARG32"/>
      <c r="ARH32"/>
      <c r="ARI32"/>
      <c r="ARJ32"/>
      <c r="ARK32"/>
      <c r="ARL32"/>
      <c r="ARM32"/>
      <c r="ARN32"/>
      <c r="ARO32"/>
      <c r="ARP32"/>
      <c r="ARQ32"/>
      <c r="ARR32"/>
      <c r="ARS32"/>
      <c r="ART32"/>
      <c r="ARU32"/>
      <c r="ARV32"/>
      <c r="ARW32"/>
      <c r="ARX32"/>
      <c r="ARY32"/>
      <c r="ARZ32"/>
      <c r="ASA32"/>
      <c r="ASB32"/>
      <c r="ASC32"/>
      <c r="ASD32"/>
      <c r="ASE32"/>
      <c r="ASF32"/>
      <c r="ASG32"/>
      <c r="ASH32"/>
      <c r="ASI32"/>
      <c r="ASJ32"/>
      <c r="ASK32"/>
      <c r="ASL32"/>
      <c r="ASM32"/>
      <c r="ASN32"/>
      <c r="ASO32"/>
      <c r="ASP32"/>
      <c r="ASQ32"/>
      <c r="ASR32"/>
      <c r="ASS32"/>
      <c r="AST32"/>
      <c r="ASU32"/>
      <c r="ASV32"/>
      <c r="ASW32"/>
      <c r="ASX32"/>
      <c r="ASY32"/>
      <c r="ASZ32"/>
      <c r="ATA32"/>
      <c r="ATB32"/>
      <c r="ATC32"/>
      <c r="ATD32"/>
      <c r="ATE32"/>
      <c r="ATF32"/>
      <c r="ATG32"/>
      <c r="ATH32"/>
      <c r="ATI32"/>
      <c r="ATJ32"/>
      <c r="ATK32"/>
      <c r="ATL32"/>
      <c r="ATM32"/>
      <c r="ATN32"/>
      <c r="ATO32"/>
      <c r="ATP32"/>
      <c r="ATQ32"/>
      <c r="ATR32"/>
      <c r="ATS32"/>
      <c r="ATT32"/>
      <c r="ATU32"/>
      <c r="ATV32"/>
      <c r="ATW32"/>
      <c r="ATX32"/>
      <c r="ATY32"/>
      <c r="ATZ32"/>
      <c r="AUA32"/>
      <c r="AUB32"/>
      <c r="AUC32"/>
      <c r="AUD32"/>
      <c r="AUE32"/>
      <c r="AUF32"/>
      <c r="AUG32"/>
      <c r="AUH32"/>
      <c r="AUI32"/>
      <c r="AUJ32"/>
      <c r="AUK32"/>
      <c r="AUL32"/>
      <c r="AUM32"/>
      <c r="AUN32"/>
      <c r="AUO32"/>
      <c r="AUP32"/>
      <c r="AUQ32"/>
      <c r="AUR32"/>
      <c r="AUS32"/>
      <c r="AUT32"/>
      <c r="AUU32"/>
      <c r="AUV32"/>
      <c r="AUW32"/>
      <c r="AUX32"/>
      <c r="AUY32"/>
      <c r="AUZ32"/>
      <c r="AVA32"/>
      <c r="AVB32"/>
      <c r="AVC32"/>
      <c r="AVD32"/>
      <c r="AVE32"/>
      <c r="AVF32"/>
      <c r="AVG32"/>
      <c r="AVH32"/>
      <c r="AVI32"/>
      <c r="AVJ32"/>
      <c r="AVK32"/>
      <c r="AVL32"/>
      <c r="AVM32"/>
      <c r="AVN32"/>
      <c r="AVO32"/>
      <c r="AVP32"/>
      <c r="AVQ32"/>
      <c r="AVR32"/>
      <c r="AVS32"/>
      <c r="AVT32"/>
      <c r="AVU32"/>
      <c r="AVV32"/>
      <c r="AVW32"/>
      <c r="AVX32"/>
      <c r="AVY32"/>
      <c r="AVZ32"/>
      <c r="AWA32"/>
      <c r="AWB32"/>
      <c r="AWC32"/>
      <c r="AWD32"/>
      <c r="AWE32"/>
      <c r="AWF32"/>
      <c r="AWG32"/>
      <c r="AWH32"/>
      <c r="AWI32"/>
      <c r="AWJ32"/>
      <c r="AWK32"/>
      <c r="AWL32"/>
      <c r="AWM32"/>
      <c r="AWN32"/>
      <c r="AWO32"/>
      <c r="AWP32"/>
      <c r="AWQ32"/>
      <c r="AWR32"/>
      <c r="AWS32"/>
      <c r="AWT32"/>
      <c r="AWU32"/>
      <c r="AWV32"/>
      <c r="AWW32"/>
      <c r="AWX32"/>
      <c r="AWY32"/>
      <c r="AWZ32"/>
      <c r="AXA32"/>
      <c r="AXB32"/>
      <c r="AXC32"/>
      <c r="AXD32"/>
      <c r="AXE32"/>
      <c r="AXF32"/>
      <c r="AXG32"/>
      <c r="AXH32"/>
      <c r="AXI32"/>
      <c r="AXJ32"/>
      <c r="AXK32"/>
      <c r="AXL32"/>
      <c r="AXM32"/>
      <c r="AXN32"/>
      <c r="AXO32"/>
      <c r="AXP32"/>
      <c r="AXQ32"/>
      <c r="AXR32"/>
      <c r="AXS32"/>
      <c r="AXT32"/>
      <c r="AXU32"/>
      <c r="AXV32"/>
      <c r="AXW32"/>
      <c r="AXX32"/>
      <c r="AXY32"/>
      <c r="AXZ32"/>
      <c r="AYA32"/>
      <c r="AYB32"/>
      <c r="AYC32"/>
      <c r="AYD32"/>
      <c r="AYE32"/>
      <c r="AYF32"/>
      <c r="AYG32"/>
      <c r="AYH32"/>
      <c r="AYI32"/>
      <c r="AYJ32"/>
      <c r="AYK32"/>
      <c r="AYL32"/>
      <c r="AYM32"/>
      <c r="AYN32"/>
      <c r="AYO32"/>
      <c r="AYP32"/>
      <c r="AYQ32"/>
      <c r="AYR32"/>
      <c r="AYS32"/>
      <c r="AYT32"/>
      <c r="AYU32"/>
      <c r="AYV32"/>
      <c r="AYW32"/>
      <c r="AYX32"/>
      <c r="AYY32"/>
      <c r="AYZ32"/>
      <c r="AZA32"/>
      <c r="AZB32"/>
      <c r="AZC32"/>
      <c r="AZD32"/>
      <c r="AZE32"/>
      <c r="AZF32"/>
      <c r="AZG32"/>
      <c r="AZH32"/>
      <c r="AZI32"/>
      <c r="AZJ32"/>
      <c r="AZK32"/>
      <c r="AZL32"/>
      <c r="AZM32"/>
      <c r="AZN32"/>
      <c r="AZO32"/>
      <c r="AZP32"/>
      <c r="AZQ32"/>
      <c r="AZR32"/>
      <c r="AZS32"/>
      <c r="AZT32"/>
      <c r="AZU32"/>
      <c r="AZV32"/>
      <c r="AZW32"/>
      <c r="AZX32"/>
      <c r="AZY32"/>
      <c r="AZZ32"/>
      <c r="BAA32"/>
      <c r="BAB32"/>
      <c r="BAC32"/>
      <c r="BAD32"/>
      <c r="BAE32"/>
      <c r="BAF32"/>
      <c r="BAG32"/>
      <c r="BAH32"/>
      <c r="BAI32"/>
      <c r="BAJ32"/>
      <c r="BAK32"/>
      <c r="BAL32"/>
      <c r="BAM32"/>
      <c r="BAN32"/>
      <c r="BAO32"/>
      <c r="BAP32"/>
      <c r="BAQ32"/>
      <c r="BAR32"/>
      <c r="BAS32"/>
      <c r="BAT32"/>
      <c r="BAU32"/>
      <c r="BAV32"/>
      <c r="BAW32"/>
      <c r="BAX32"/>
      <c r="BAY32"/>
      <c r="BAZ32"/>
      <c r="BBA32"/>
      <c r="BBB32"/>
      <c r="BBC32"/>
      <c r="BBD32"/>
      <c r="BBE32"/>
      <c r="BBF32"/>
      <c r="BBG32"/>
      <c r="BBH32"/>
      <c r="BBI32"/>
      <c r="BBJ32"/>
      <c r="BBK32"/>
      <c r="BBL32"/>
      <c r="BBM32"/>
      <c r="BBN32"/>
      <c r="BBO32"/>
      <c r="BBP32"/>
      <c r="BBQ32"/>
      <c r="BBR32"/>
      <c r="BBS32"/>
      <c r="BBT32"/>
      <c r="BBU32"/>
      <c r="BBV32"/>
      <c r="BBW32"/>
      <c r="BBX32"/>
      <c r="BBY32"/>
      <c r="BBZ32"/>
      <c r="BCA32"/>
      <c r="BCB32"/>
      <c r="BCC32"/>
      <c r="BCD32"/>
      <c r="BCE32"/>
      <c r="BCF32"/>
      <c r="BCG32"/>
      <c r="BCH32"/>
      <c r="BCI32"/>
      <c r="BCJ32"/>
      <c r="BCK32"/>
      <c r="BCL32"/>
      <c r="BCM32"/>
      <c r="BCN32"/>
      <c r="BCO32"/>
      <c r="BCP32"/>
      <c r="BCQ32"/>
      <c r="BCR32"/>
      <c r="BCS32"/>
      <c r="BCT32"/>
      <c r="BCU32"/>
      <c r="BCV32"/>
      <c r="BCW32"/>
      <c r="BCX32"/>
      <c r="BCY32"/>
      <c r="BCZ32"/>
      <c r="BDA32"/>
      <c r="BDB32"/>
      <c r="BDC32"/>
      <c r="BDD32"/>
      <c r="BDE32"/>
      <c r="BDF32"/>
      <c r="BDG32"/>
      <c r="BDH32"/>
      <c r="BDI32"/>
      <c r="BDJ32"/>
      <c r="BDK32"/>
      <c r="BDL32"/>
      <c r="BDM32"/>
      <c r="BDN32"/>
      <c r="BDO32"/>
      <c r="BDP32"/>
      <c r="BDQ32"/>
      <c r="BDR32"/>
      <c r="BDS32"/>
      <c r="BDT32"/>
      <c r="BDU32"/>
      <c r="BDV32"/>
      <c r="BDW32"/>
      <c r="BDX32"/>
      <c r="BDY32"/>
      <c r="BDZ32"/>
      <c r="BEA32"/>
      <c r="BEB32"/>
      <c r="BEC32"/>
      <c r="BED32"/>
      <c r="BEE32"/>
      <c r="BEF32"/>
      <c r="BEG32"/>
      <c r="BEH32"/>
      <c r="BEI32"/>
      <c r="BEJ32"/>
      <c r="BEK32"/>
      <c r="BEL32"/>
      <c r="BEM32"/>
      <c r="BEN32"/>
      <c r="BEO32"/>
      <c r="BEP32"/>
      <c r="BEQ32"/>
      <c r="BER32"/>
      <c r="BES32"/>
      <c r="BET32"/>
      <c r="BEU32"/>
      <c r="BEV32"/>
      <c r="BEW32"/>
      <c r="BEX32"/>
      <c r="BEY32"/>
      <c r="BEZ32"/>
      <c r="BFA32"/>
      <c r="BFB32"/>
      <c r="BFC32"/>
      <c r="BFD32"/>
      <c r="BFE32"/>
      <c r="BFF32"/>
      <c r="BFG32"/>
      <c r="BFH32"/>
      <c r="BFI32"/>
      <c r="BFJ32"/>
      <c r="BFK32"/>
      <c r="BFL32"/>
      <c r="BFM32"/>
      <c r="BFN32"/>
      <c r="BFO32"/>
      <c r="BFP32"/>
      <c r="BFQ32"/>
      <c r="BFR32"/>
      <c r="BFS32"/>
      <c r="BFT32"/>
      <c r="BFU32"/>
      <c r="BFV32"/>
      <c r="BFW32"/>
      <c r="BFX32"/>
      <c r="BFY32"/>
      <c r="BFZ32"/>
      <c r="BGA32"/>
      <c r="BGB32"/>
      <c r="BGC32"/>
      <c r="BGD32"/>
      <c r="BGE32"/>
      <c r="BGF32"/>
      <c r="BGG32"/>
      <c r="BGH32"/>
      <c r="BGI32"/>
      <c r="BGJ32"/>
      <c r="BGK32"/>
      <c r="BGL32"/>
      <c r="BGM32"/>
      <c r="BGN32"/>
      <c r="BGO32"/>
      <c r="BGP32"/>
      <c r="BGQ32"/>
      <c r="BGR32"/>
      <c r="BGS32"/>
      <c r="BGT32"/>
      <c r="BGU32"/>
      <c r="BGV32"/>
      <c r="BGW32"/>
      <c r="BGX32"/>
      <c r="BGY32"/>
      <c r="BGZ32"/>
      <c r="BHA32"/>
      <c r="BHB32"/>
      <c r="BHC32"/>
      <c r="BHD32"/>
      <c r="BHE32"/>
      <c r="BHF32"/>
      <c r="BHG32"/>
      <c r="BHH32"/>
      <c r="BHI32"/>
      <c r="BHJ32"/>
      <c r="BHK32"/>
      <c r="BHL32"/>
      <c r="BHM32"/>
      <c r="BHN32"/>
      <c r="BHO32"/>
      <c r="BHP32"/>
      <c r="BHQ32"/>
      <c r="BHR32"/>
      <c r="BHS32"/>
      <c r="BHT32"/>
      <c r="BHU32"/>
      <c r="BHV32"/>
      <c r="BHW32"/>
      <c r="BHX32"/>
      <c r="BHY32"/>
      <c r="BHZ32"/>
      <c r="BIA32"/>
      <c r="BIB32"/>
      <c r="BIC32"/>
      <c r="BID32"/>
      <c r="BIE32"/>
      <c r="BIF32"/>
      <c r="BIG32"/>
      <c r="BIH32"/>
      <c r="BII32"/>
      <c r="BIJ32"/>
      <c r="BIK32"/>
      <c r="BIL32"/>
      <c r="BIM32"/>
      <c r="BIN32"/>
      <c r="BIO32"/>
      <c r="BIP32"/>
      <c r="BIQ32"/>
      <c r="BIR32"/>
      <c r="BIS32"/>
      <c r="BIT32"/>
      <c r="BIU32"/>
      <c r="BIV32"/>
      <c r="BIW32"/>
      <c r="BIX32"/>
      <c r="BIY32"/>
      <c r="BIZ32"/>
      <c r="BJA32"/>
      <c r="BJB32"/>
      <c r="BJC32"/>
      <c r="BJD32"/>
      <c r="BJE32"/>
      <c r="BJF32"/>
      <c r="BJG32"/>
      <c r="BJH32"/>
      <c r="BJI32"/>
      <c r="BJJ32"/>
      <c r="BJK32"/>
      <c r="BJL32"/>
      <c r="BJM32"/>
      <c r="BJN32"/>
      <c r="BJO32"/>
      <c r="BJP32"/>
      <c r="BJQ32"/>
      <c r="BJR32"/>
      <c r="BJS32"/>
      <c r="BJT32"/>
      <c r="BJU32"/>
      <c r="BJV32"/>
      <c r="BJW32"/>
      <c r="BJX32"/>
      <c r="BJY32"/>
      <c r="BJZ32"/>
      <c r="BKA32"/>
      <c r="BKB32"/>
      <c r="BKC32"/>
      <c r="BKD32"/>
      <c r="BKE32"/>
      <c r="BKF32"/>
      <c r="BKG32"/>
      <c r="BKH32"/>
      <c r="BKI32"/>
      <c r="BKJ32"/>
      <c r="BKK32"/>
      <c r="BKL32"/>
      <c r="BKM32"/>
      <c r="BKN32"/>
      <c r="BKO32"/>
      <c r="BKP32"/>
      <c r="BKQ32"/>
      <c r="BKR32"/>
      <c r="BKS32"/>
      <c r="BKT32"/>
      <c r="BKU32"/>
      <c r="BKV32"/>
      <c r="BKW32"/>
      <c r="BKX32"/>
      <c r="BKY32"/>
      <c r="BKZ32"/>
      <c r="BLA32"/>
      <c r="BLB32"/>
      <c r="BLC32"/>
      <c r="BLD32"/>
      <c r="BLE32"/>
      <c r="BLF32"/>
      <c r="BLG32"/>
      <c r="BLH32"/>
      <c r="BLI32"/>
      <c r="BLJ32"/>
      <c r="BLK32"/>
      <c r="BLL32"/>
      <c r="BLM32"/>
      <c r="BLN32"/>
      <c r="BLO32"/>
      <c r="BLP32"/>
      <c r="BLQ32"/>
      <c r="BLR32"/>
      <c r="BLS32"/>
      <c r="BLT32"/>
      <c r="BLU32"/>
      <c r="BLV32"/>
      <c r="BLW32"/>
      <c r="BLX32"/>
      <c r="BLY32"/>
      <c r="BLZ32"/>
      <c r="BMA32"/>
      <c r="BMB32"/>
      <c r="BMC32"/>
      <c r="BMD32"/>
      <c r="BME32"/>
      <c r="BMF32"/>
      <c r="BMG32"/>
      <c r="BMH32"/>
      <c r="BMI32"/>
      <c r="BMJ32"/>
      <c r="BMK32"/>
      <c r="BML32"/>
      <c r="BMM32"/>
      <c r="BMN32"/>
      <c r="BMO32"/>
      <c r="BMP32"/>
      <c r="BMQ32"/>
      <c r="BMR32"/>
      <c r="BMS32"/>
      <c r="BMT32"/>
      <c r="BMU32"/>
      <c r="BMV32"/>
      <c r="BMW32"/>
      <c r="BMX32"/>
      <c r="BMY32"/>
      <c r="BMZ32"/>
      <c r="BNA32"/>
      <c r="BNB32"/>
      <c r="BNC32"/>
      <c r="BND32"/>
      <c r="BNE32"/>
      <c r="BNF32"/>
      <c r="BNG32"/>
      <c r="BNH32"/>
      <c r="BNI32"/>
      <c r="BNJ32"/>
      <c r="BNK32"/>
      <c r="BNL32"/>
      <c r="BNM32"/>
      <c r="BNN32"/>
      <c r="BNO32"/>
      <c r="BNP32"/>
      <c r="BNQ32"/>
      <c r="BNR32"/>
      <c r="BNS32"/>
      <c r="BNT32"/>
      <c r="BNU32"/>
      <c r="BNV32"/>
      <c r="BNW32"/>
      <c r="BNX32"/>
      <c r="BNY32"/>
      <c r="BNZ32"/>
      <c r="BOA32"/>
      <c r="BOB32"/>
      <c r="BOC32"/>
      <c r="BOD32"/>
      <c r="BOE32"/>
      <c r="BOF32"/>
      <c r="BOG32"/>
      <c r="BOH32"/>
      <c r="BOI32"/>
      <c r="BOJ32"/>
      <c r="BOK32"/>
      <c r="BOL32"/>
      <c r="BOM32"/>
      <c r="BON32"/>
      <c r="BOO32"/>
      <c r="BOP32"/>
      <c r="BOQ32"/>
      <c r="BOR32"/>
      <c r="BOS32"/>
      <c r="BOT32"/>
      <c r="BOU32"/>
      <c r="BOV32"/>
      <c r="BOW32"/>
      <c r="BOX32"/>
      <c r="BOY32"/>
      <c r="BOZ32"/>
      <c r="BPA32"/>
      <c r="BPB32"/>
      <c r="BPC32"/>
      <c r="BPD32"/>
      <c r="BPE32"/>
      <c r="BPF32"/>
      <c r="BPG32"/>
      <c r="BPH32"/>
      <c r="BPI32"/>
      <c r="BPJ32"/>
      <c r="BPK32"/>
      <c r="BPL32"/>
      <c r="BPM32"/>
      <c r="BPN32"/>
      <c r="BPO32"/>
      <c r="BPP32"/>
      <c r="BPQ32"/>
      <c r="BPR32"/>
      <c r="BPS32"/>
      <c r="BPT32"/>
      <c r="BPU32"/>
      <c r="BPV32"/>
      <c r="BPW32"/>
      <c r="BPX32"/>
      <c r="BPY32"/>
      <c r="BPZ32"/>
      <c r="BQA32"/>
      <c r="BQB32"/>
      <c r="BQC32"/>
      <c r="BQD32"/>
      <c r="BQE32"/>
      <c r="BQF32"/>
      <c r="BQG32"/>
      <c r="BQH32"/>
      <c r="BQI32"/>
      <c r="BQJ32"/>
      <c r="BQK32"/>
      <c r="BQL32"/>
      <c r="BQM32"/>
      <c r="BQN32"/>
      <c r="BQO32"/>
      <c r="BQP32"/>
      <c r="BQQ32"/>
      <c r="BQR32"/>
      <c r="BQS32"/>
      <c r="BQT32"/>
      <c r="BQU32"/>
      <c r="BQV32"/>
      <c r="BQW32"/>
      <c r="BQX32"/>
      <c r="BQY32"/>
      <c r="BQZ32"/>
      <c r="BRA32"/>
      <c r="BRB32"/>
      <c r="BRC32"/>
      <c r="BRD32"/>
      <c r="BRE32"/>
      <c r="BRF32"/>
      <c r="BRG32"/>
      <c r="BRH32"/>
      <c r="BRI32"/>
      <c r="BRJ32"/>
      <c r="BRK32"/>
      <c r="BRL32"/>
      <c r="BRM32"/>
      <c r="BRN32"/>
      <c r="BRO32"/>
      <c r="BRP32"/>
      <c r="BRQ32"/>
      <c r="BRR32"/>
      <c r="BRS32"/>
      <c r="BRT32"/>
      <c r="BRU32"/>
      <c r="BRV32"/>
      <c r="BRW32"/>
      <c r="BRX32"/>
      <c r="BRY32"/>
      <c r="BRZ32"/>
      <c r="BSA32"/>
      <c r="BSB32"/>
      <c r="BSC32"/>
      <c r="BSD32"/>
      <c r="BSE32"/>
      <c r="BSF32"/>
      <c r="BSG32"/>
      <c r="BSH32"/>
      <c r="BSI32"/>
      <c r="BSJ32"/>
      <c r="BSK32"/>
      <c r="BSL32"/>
      <c r="BSM32"/>
      <c r="BSN32"/>
      <c r="BSO32"/>
      <c r="BSP32"/>
      <c r="BSQ32"/>
      <c r="BSR32"/>
      <c r="BSS32"/>
      <c r="BST32"/>
      <c r="BSU32"/>
      <c r="BSV32"/>
      <c r="BSW32"/>
      <c r="BSX32"/>
      <c r="BSY32"/>
      <c r="BSZ32"/>
      <c r="BTA32"/>
      <c r="BTB32"/>
      <c r="BTC32"/>
      <c r="BTD32"/>
      <c r="BTE32"/>
      <c r="BTF32"/>
      <c r="BTG32"/>
      <c r="BTH32"/>
      <c r="BTI32"/>
      <c r="BTJ32"/>
      <c r="BTK32"/>
      <c r="BTL32"/>
      <c r="BTM32"/>
      <c r="BTN32"/>
      <c r="BTO32"/>
      <c r="BTP32"/>
      <c r="BTQ32"/>
      <c r="BTR32"/>
      <c r="BTS32"/>
      <c r="BTT32"/>
      <c r="BTU32"/>
      <c r="BTV32"/>
      <c r="BTW32"/>
      <c r="BTX32"/>
      <c r="BTY32"/>
      <c r="BTZ32"/>
      <c r="BUA32"/>
      <c r="BUB32"/>
      <c r="BUC32"/>
      <c r="BUD32"/>
      <c r="BUE32"/>
      <c r="BUF32"/>
      <c r="BUG32"/>
      <c r="BUH32"/>
      <c r="BUI32"/>
      <c r="BUJ32"/>
      <c r="BUK32"/>
      <c r="BUL32"/>
      <c r="BUM32"/>
      <c r="BUN32"/>
      <c r="BUO32"/>
      <c r="BUP32"/>
      <c r="BUQ32"/>
      <c r="BUR32"/>
      <c r="BUS32"/>
      <c r="BUT32"/>
      <c r="BUU32"/>
      <c r="BUV32"/>
      <c r="BUW32"/>
      <c r="BUX32"/>
      <c r="BUY32"/>
      <c r="BUZ32"/>
      <c r="BVA32"/>
      <c r="BVB32"/>
      <c r="BVC32"/>
      <c r="BVD32"/>
      <c r="BVE32"/>
      <c r="BVF32"/>
      <c r="BVG32"/>
      <c r="BVH32"/>
      <c r="BVI32"/>
      <c r="BVJ32"/>
      <c r="BVK32"/>
      <c r="BVL32"/>
      <c r="BVM32"/>
      <c r="BVN32"/>
      <c r="BVO32"/>
      <c r="BVP32"/>
      <c r="BVQ32"/>
      <c r="BVR32"/>
      <c r="BVS32"/>
      <c r="BVT32"/>
      <c r="BVU32"/>
      <c r="BVV32"/>
      <c r="BVW32"/>
      <c r="BVX32"/>
      <c r="BVY32"/>
      <c r="BVZ32"/>
      <c r="BWA32"/>
      <c r="BWB32"/>
      <c r="BWC32"/>
      <c r="BWD32"/>
      <c r="BWE32"/>
      <c r="BWF32"/>
      <c r="BWG32"/>
      <c r="BWH32"/>
      <c r="BWI32"/>
      <c r="BWJ32"/>
      <c r="BWK32"/>
      <c r="BWL32"/>
      <c r="BWM32"/>
      <c r="BWN32"/>
      <c r="BWO32"/>
      <c r="BWP32"/>
      <c r="BWQ32"/>
      <c r="BWR32"/>
      <c r="BWS32"/>
      <c r="BWT32"/>
      <c r="BWU32"/>
      <c r="BWV32"/>
      <c r="BWW32"/>
      <c r="BWX32"/>
      <c r="BWY32"/>
      <c r="BWZ32"/>
      <c r="BXA32"/>
      <c r="BXB32"/>
      <c r="BXC32"/>
      <c r="BXD32"/>
      <c r="BXE32"/>
      <c r="BXF32"/>
      <c r="BXG32"/>
      <c r="BXH32"/>
      <c r="BXI32"/>
      <c r="BXJ32"/>
      <c r="BXK32"/>
      <c r="BXL32"/>
      <c r="BXM32"/>
      <c r="BXN32"/>
      <c r="BXO32"/>
      <c r="BXP32"/>
      <c r="BXQ32"/>
      <c r="BXR32"/>
      <c r="BXS32"/>
      <c r="BXT32"/>
      <c r="BXU32"/>
      <c r="BXV32"/>
      <c r="BXW32"/>
      <c r="BXX32"/>
      <c r="BXY32"/>
      <c r="BXZ32"/>
      <c r="BYA32"/>
      <c r="BYB32"/>
      <c r="BYC32"/>
      <c r="BYD32"/>
      <c r="BYE32"/>
      <c r="BYF32"/>
      <c r="BYG32"/>
      <c r="BYH32"/>
      <c r="BYI32"/>
      <c r="BYJ32"/>
      <c r="BYK32"/>
      <c r="BYL32"/>
      <c r="BYM32"/>
      <c r="BYN32"/>
      <c r="BYO32"/>
      <c r="BYP32"/>
      <c r="BYQ32"/>
      <c r="BYR32"/>
      <c r="BYS32"/>
      <c r="BYT32"/>
      <c r="BYU32"/>
      <c r="BYV32"/>
      <c r="BYW32"/>
      <c r="BYX32"/>
      <c r="BYY32"/>
      <c r="BYZ32"/>
      <c r="BZA32"/>
      <c r="BZB32"/>
      <c r="BZC32"/>
      <c r="BZD32"/>
      <c r="BZE32"/>
      <c r="BZF32"/>
      <c r="BZG32"/>
      <c r="BZH32"/>
      <c r="BZI32"/>
      <c r="BZJ32"/>
      <c r="BZK32"/>
      <c r="BZL32"/>
      <c r="BZM32"/>
      <c r="BZN32"/>
      <c r="BZO32"/>
      <c r="BZP32"/>
      <c r="BZQ32"/>
      <c r="BZR32"/>
      <c r="BZS32"/>
      <c r="BZT32"/>
      <c r="BZU32"/>
      <c r="BZV32"/>
      <c r="BZW32"/>
      <c r="BZX32"/>
      <c r="BZY32"/>
      <c r="BZZ32"/>
      <c r="CAA32"/>
      <c r="CAB32"/>
      <c r="CAC32"/>
      <c r="CAD32"/>
      <c r="CAE32"/>
      <c r="CAF32"/>
      <c r="CAG32"/>
      <c r="CAH32"/>
      <c r="CAI32"/>
      <c r="CAJ32"/>
      <c r="CAK32"/>
      <c r="CAL32"/>
      <c r="CAM32"/>
      <c r="CAN32"/>
      <c r="CAO32"/>
      <c r="CAP32"/>
      <c r="CAQ32"/>
      <c r="CAR32"/>
      <c r="CAS32"/>
      <c r="CAT32"/>
      <c r="CAU32"/>
      <c r="CAV32"/>
      <c r="CAW32"/>
      <c r="CAX32"/>
      <c r="CAY32"/>
      <c r="CAZ32"/>
      <c r="CBA32"/>
      <c r="CBB32"/>
      <c r="CBC32"/>
      <c r="CBD32"/>
      <c r="CBE32"/>
      <c r="CBF32"/>
      <c r="CBG32"/>
      <c r="CBH32"/>
      <c r="CBI32"/>
      <c r="CBJ32"/>
      <c r="CBK32"/>
      <c r="CBL32"/>
      <c r="CBM32"/>
      <c r="CBN32"/>
      <c r="CBO32"/>
      <c r="CBP32"/>
      <c r="CBQ32"/>
      <c r="CBR32"/>
      <c r="CBS32"/>
      <c r="CBT32"/>
      <c r="CBU32"/>
      <c r="CBV32"/>
      <c r="CBW32"/>
      <c r="CBX32"/>
      <c r="CBY32"/>
      <c r="CBZ32"/>
      <c r="CCA32"/>
      <c r="CCB32"/>
      <c r="CCC32"/>
      <c r="CCD32"/>
      <c r="CCE32"/>
      <c r="CCF32"/>
      <c r="CCG32"/>
      <c r="CCH32"/>
      <c r="CCI32"/>
      <c r="CCJ32"/>
      <c r="CCK32"/>
      <c r="CCL32"/>
      <c r="CCM32"/>
      <c r="CCN32"/>
      <c r="CCO32"/>
      <c r="CCP32"/>
      <c r="CCQ32"/>
      <c r="CCR32"/>
      <c r="CCS32"/>
      <c r="CCT32"/>
      <c r="CCU32"/>
      <c r="CCV32"/>
      <c r="CCW32"/>
      <c r="CCX32"/>
      <c r="CCY32"/>
      <c r="CCZ32"/>
      <c r="CDA32"/>
      <c r="CDB32"/>
      <c r="CDC32"/>
      <c r="CDD32"/>
      <c r="CDE32"/>
      <c r="CDF32"/>
      <c r="CDG32"/>
      <c r="CDH32"/>
      <c r="CDI32"/>
      <c r="CDJ32"/>
      <c r="CDK32"/>
      <c r="CDL32"/>
      <c r="CDM32"/>
      <c r="CDN32"/>
      <c r="CDO32"/>
      <c r="CDP32"/>
      <c r="CDQ32"/>
      <c r="CDR32"/>
      <c r="CDS32"/>
      <c r="CDT32"/>
      <c r="CDU32"/>
      <c r="CDV32"/>
      <c r="CDW32"/>
      <c r="CDX32"/>
      <c r="CDY32"/>
      <c r="CDZ32"/>
      <c r="CEA32"/>
      <c r="CEB32"/>
      <c r="CEC32"/>
      <c r="CED32"/>
      <c r="CEE32"/>
      <c r="CEF32"/>
      <c r="CEG32"/>
      <c r="CEH32"/>
      <c r="CEI32"/>
      <c r="CEJ32"/>
      <c r="CEK32"/>
      <c r="CEL32"/>
      <c r="CEM32"/>
      <c r="CEN32"/>
      <c r="CEO32"/>
      <c r="CEP32"/>
      <c r="CEQ32"/>
      <c r="CER32"/>
      <c r="CES32"/>
      <c r="CET32"/>
      <c r="CEU32"/>
      <c r="CEV32"/>
      <c r="CEW32"/>
      <c r="CEX32"/>
      <c r="CEY32"/>
      <c r="CEZ32"/>
      <c r="CFA32"/>
      <c r="CFB32"/>
      <c r="CFC32"/>
      <c r="CFD32"/>
      <c r="CFE32"/>
      <c r="CFF32"/>
      <c r="CFG32"/>
      <c r="CFH32"/>
      <c r="CFI32"/>
      <c r="CFJ32"/>
      <c r="CFK32"/>
      <c r="CFL32"/>
      <c r="CFM32"/>
      <c r="CFN32"/>
      <c r="CFO32"/>
      <c r="CFP32"/>
      <c r="CFQ32"/>
      <c r="CFR32"/>
      <c r="CFS32"/>
      <c r="CFT32"/>
      <c r="CFU32"/>
      <c r="CFV32"/>
      <c r="CFW32"/>
      <c r="CFX32"/>
      <c r="CFY32"/>
      <c r="CFZ32"/>
      <c r="CGA32"/>
      <c r="CGB32"/>
      <c r="CGC32"/>
      <c r="CGD32"/>
      <c r="CGE32"/>
      <c r="CGF32"/>
      <c r="CGG32"/>
      <c r="CGH32"/>
      <c r="CGI32"/>
      <c r="CGJ32"/>
      <c r="CGK32"/>
      <c r="CGL32"/>
      <c r="CGM32"/>
      <c r="CGN32"/>
      <c r="CGO32"/>
      <c r="CGP32"/>
      <c r="CGQ32"/>
      <c r="CGR32"/>
      <c r="CGS32"/>
      <c r="CGT32"/>
      <c r="CGU32"/>
      <c r="CGV32"/>
      <c r="CGW32"/>
      <c r="CGX32"/>
      <c r="CGY32"/>
      <c r="CGZ32"/>
      <c r="CHA32"/>
      <c r="CHB32"/>
      <c r="CHC32"/>
      <c r="CHD32"/>
      <c r="CHE32"/>
      <c r="CHF32"/>
      <c r="CHG32"/>
      <c r="CHH32"/>
      <c r="CHI32"/>
      <c r="CHJ32"/>
      <c r="CHK32"/>
      <c r="CHL32"/>
      <c r="CHM32"/>
      <c r="CHN32"/>
      <c r="CHO32"/>
      <c r="CHP32"/>
      <c r="CHQ32"/>
      <c r="CHR32"/>
      <c r="CHS32"/>
      <c r="CHT32"/>
      <c r="CHU32"/>
      <c r="CHV32"/>
      <c r="CHW32"/>
      <c r="CHX32"/>
      <c r="CHY32"/>
      <c r="CHZ32"/>
      <c r="CIA32"/>
      <c r="CIB32"/>
      <c r="CIC32"/>
      <c r="CID32"/>
      <c r="CIE32"/>
      <c r="CIF32"/>
      <c r="CIG32"/>
      <c r="CIH32"/>
      <c r="CII32"/>
      <c r="CIJ32"/>
      <c r="CIK32"/>
      <c r="CIL32"/>
      <c r="CIM32"/>
      <c r="CIN32"/>
      <c r="CIO32"/>
      <c r="CIP32"/>
      <c r="CIQ32"/>
      <c r="CIR32"/>
      <c r="CIS32"/>
      <c r="CIT32"/>
      <c r="CIU32"/>
      <c r="CIV32"/>
      <c r="CIW32"/>
      <c r="CIX32"/>
      <c r="CIY32"/>
      <c r="CIZ32"/>
      <c r="CJA32"/>
      <c r="CJB32"/>
      <c r="CJC32"/>
      <c r="CJD32"/>
      <c r="CJE32"/>
      <c r="CJF32"/>
      <c r="CJG32"/>
      <c r="CJH32"/>
      <c r="CJI32"/>
      <c r="CJJ32"/>
      <c r="CJK32"/>
      <c r="CJL32"/>
      <c r="CJM32"/>
      <c r="CJN32"/>
      <c r="CJO32"/>
      <c r="CJP32"/>
      <c r="CJQ32"/>
      <c r="CJR32"/>
      <c r="CJS32"/>
      <c r="CJT32"/>
      <c r="CJU32"/>
      <c r="CJV32"/>
      <c r="CJW32"/>
      <c r="CJX32"/>
      <c r="CJY32"/>
      <c r="CJZ32"/>
      <c r="CKA32"/>
      <c r="CKB32"/>
      <c r="CKC32"/>
      <c r="CKD32"/>
      <c r="CKE32"/>
      <c r="CKF32"/>
      <c r="CKG32"/>
      <c r="CKH32"/>
      <c r="CKI32"/>
      <c r="CKJ32"/>
      <c r="CKK32"/>
      <c r="CKL32"/>
      <c r="CKM32"/>
      <c r="CKN32"/>
      <c r="CKO32"/>
      <c r="CKP32"/>
      <c r="CKQ32"/>
      <c r="CKR32"/>
      <c r="CKS32"/>
      <c r="CKT32"/>
      <c r="CKU32"/>
      <c r="CKV32"/>
      <c r="CKW32"/>
      <c r="CKX32"/>
      <c r="CKY32"/>
      <c r="CKZ32"/>
      <c r="CLA32"/>
      <c r="CLB32"/>
      <c r="CLC32"/>
      <c r="CLD32"/>
      <c r="CLE32"/>
      <c r="CLF32"/>
      <c r="CLG32"/>
      <c r="CLH32"/>
      <c r="CLI32"/>
      <c r="CLJ32"/>
      <c r="CLK32"/>
      <c r="CLL32"/>
      <c r="CLM32"/>
      <c r="CLN32"/>
      <c r="CLO32"/>
      <c r="CLP32"/>
      <c r="CLQ32"/>
      <c r="CLR32"/>
      <c r="CLS32"/>
      <c r="CLT32"/>
      <c r="CLU32"/>
      <c r="CLV32"/>
      <c r="CLW32"/>
      <c r="CLX32"/>
      <c r="CLY32"/>
      <c r="CLZ32"/>
      <c r="CMA32"/>
      <c r="CMB32"/>
      <c r="CMC32"/>
      <c r="CMD32"/>
      <c r="CME32"/>
      <c r="CMF32"/>
      <c r="CMG32"/>
      <c r="CMH32"/>
      <c r="CMI32"/>
      <c r="CMJ32"/>
      <c r="CMK32"/>
      <c r="CML32"/>
      <c r="CMM32"/>
      <c r="CMN32"/>
      <c r="CMO32"/>
      <c r="CMP32"/>
      <c r="CMQ32"/>
      <c r="CMR32"/>
      <c r="CMS32"/>
      <c r="CMT32"/>
      <c r="CMU32"/>
      <c r="CMV32"/>
      <c r="CMW32"/>
      <c r="CMX32"/>
      <c r="CMY32"/>
      <c r="CMZ32"/>
      <c r="CNA32"/>
      <c r="CNB32"/>
      <c r="CNC32"/>
      <c r="CND32"/>
      <c r="CNE32"/>
      <c r="CNF32"/>
      <c r="CNG32"/>
      <c r="CNH32"/>
      <c r="CNI32"/>
      <c r="CNJ32"/>
      <c r="CNK32"/>
      <c r="CNL32"/>
      <c r="CNM32"/>
      <c r="CNN32"/>
      <c r="CNO32"/>
      <c r="CNP32"/>
      <c r="CNQ32"/>
      <c r="CNR32"/>
      <c r="CNS32"/>
      <c r="CNT32"/>
      <c r="CNU32"/>
      <c r="CNV32"/>
      <c r="CNW32"/>
      <c r="CNX32"/>
      <c r="CNY32"/>
      <c r="CNZ32"/>
      <c r="COA32"/>
      <c r="COB32"/>
      <c r="COC32"/>
      <c r="COD32"/>
      <c r="COE32"/>
      <c r="COF32"/>
      <c r="COG32"/>
      <c r="COH32"/>
      <c r="COI32"/>
      <c r="COJ32"/>
      <c r="COK32"/>
      <c r="COL32"/>
      <c r="COM32"/>
      <c r="CON32"/>
      <c r="COO32"/>
      <c r="COP32"/>
      <c r="COQ32"/>
      <c r="COR32"/>
      <c r="COS32"/>
      <c r="COT32"/>
      <c r="COU32"/>
      <c r="COV32"/>
      <c r="COW32"/>
      <c r="COX32"/>
      <c r="COY32"/>
      <c r="COZ32"/>
      <c r="CPA32"/>
      <c r="CPB32"/>
      <c r="CPC32"/>
      <c r="CPD32"/>
      <c r="CPE32"/>
      <c r="CPF32"/>
      <c r="CPG32"/>
      <c r="CPH32"/>
      <c r="CPI32"/>
      <c r="CPJ32"/>
      <c r="CPK32"/>
      <c r="CPL32"/>
      <c r="CPM32"/>
      <c r="CPN32"/>
      <c r="CPO32"/>
      <c r="CPP32"/>
      <c r="CPQ32"/>
      <c r="CPR32"/>
      <c r="CPS32"/>
      <c r="CPT32"/>
      <c r="CPU32"/>
      <c r="CPV32"/>
      <c r="CPW32"/>
      <c r="CPX32"/>
      <c r="CPY32"/>
      <c r="CPZ32"/>
      <c r="CQA32"/>
      <c r="CQB32"/>
      <c r="CQC32"/>
      <c r="CQD32"/>
      <c r="CQE32"/>
      <c r="CQF32"/>
      <c r="CQG32"/>
      <c r="CQH32"/>
      <c r="CQI32"/>
      <c r="CQJ32"/>
      <c r="CQK32"/>
      <c r="CQL32"/>
      <c r="CQM32"/>
      <c r="CQN32"/>
      <c r="CQO32"/>
      <c r="CQP32"/>
      <c r="CQQ32"/>
      <c r="CQR32"/>
      <c r="CQS32"/>
      <c r="CQT32"/>
      <c r="CQU32"/>
      <c r="CQV32"/>
      <c r="CQW32"/>
      <c r="CQX32"/>
      <c r="CQY32"/>
      <c r="CQZ32"/>
      <c r="CRA32"/>
      <c r="CRB32"/>
      <c r="CRC32"/>
      <c r="CRD32"/>
      <c r="CRE32"/>
      <c r="CRF32"/>
      <c r="CRG32"/>
      <c r="CRH32"/>
      <c r="CRI32"/>
      <c r="CRJ32"/>
      <c r="CRK32"/>
      <c r="CRL32"/>
      <c r="CRM32"/>
      <c r="CRN32"/>
      <c r="CRO32"/>
      <c r="CRP32"/>
      <c r="CRQ32"/>
      <c r="CRR32"/>
      <c r="CRS32"/>
      <c r="CRT32"/>
      <c r="CRU32"/>
      <c r="CRV32"/>
      <c r="CRW32"/>
      <c r="CRX32"/>
      <c r="CRY32"/>
      <c r="CRZ32"/>
      <c r="CSA32"/>
      <c r="CSB32"/>
      <c r="CSC32"/>
      <c r="CSD32"/>
      <c r="CSE32"/>
      <c r="CSF32"/>
      <c r="CSG32"/>
      <c r="CSH32"/>
      <c r="CSI32"/>
      <c r="CSJ32"/>
      <c r="CSK32"/>
      <c r="CSL32"/>
      <c r="CSM32"/>
      <c r="CSN32"/>
      <c r="CSO32"/>
      <c r="CSP32"/>
      <c r="CSQ32"/>
      <c r="CSR32"/>
      <c r="CSS32"/>
      <c r="CST32"/>
      <c r="CSU32"/>
      <c r="CSV32"/>
      <c r="CSW32"/>
      <c r="CSX32"/>
      <c r="CSY32"/>
      <c r="CSZ32"/>
      <c r="CTA32"/>
      <c r="CTB32"/>
      <c r="CTC32"/>
      <c r="CTD32"/>
      <c r="CTE32"/>
      <c r="CTF32"/>
      <c r="CTG32"/>
      <c r="CTH32"/>
      <c r="CTI32"/>
      <c r="CTJ32"/>
      <c r="CTK32"/>
      <c r="CTL32"/>
      <c r="CTM32"/>
      <c r="CTN32"/>
      <c r="CTO32"/>
      <c r="CTP32"/>
      <c r="CTQ32"/>
      <c r="CTR32"/>
      <c r="CTS32"/>
      <c r="CTT32"/>
      <c r="CTU32"/>
      <c r="CTV32"/>
      <c r="CTW32"/>
      <c r="CTX32"/>
      <c r="CTY32"/>
      <c r="CTZ32"/>
      <c r="CUA32"/>
      <c r="CUB32"/>
      <c r="CUC32"/>
      <c r="CUD32"/>
      <c r="CUE32"/>
      <c r="CUF32"/>
      <c r="CUG32"/>
      <c r="CUH32"/>
      <c r="CUI32"/>
      <c r="CUJ32"/>
      <c r="CUK32"/>
      <c r="CUL32"/>
      <c r="CUM32"/>
      <c r="CUN32"/>
      <c r="CUO32"/>
      <c r="CUP32"/>
      <c r="CUQ32"/>
      <c r="CUR32"/>
      <c r="CUS32"/>
      <c r="CUT32"/>
      <c r="CUU32"/>
      <c r="CUV32"/>
      <c r="CUW32"/>
      <c r="CUX32"/>
      <c r="CUY32"/>
      <c r="CUZ32"/>
      <c r="CVA32"/>
      <c r="CVB32"/>
      <c r="CVC32"/>
      <c r="CVD32"/>
      <c r="CVE32"/>
      <c r="CVF32"/>
      <c r="CVG32"/>
      <c r="CVH32"/>
      <c r="CVI32"/>
      <c r="CVJ32"/>
      <c r="CVK32"/>
      <c r="CVL32"/>
      <c r="CVM32"/>
      <c r="CVN32"/>
      <c r="CVO32"/>
      <c r="CVP32"/>
      <c r="CVQ32"/>
      <c r="CVR32"/>
      <c r="CVS32"/>
      <c r="CVT32"/>
      <c r="CVU32"/>
      <c r="CVV32"/>
      <c r="CVW32"/>
      <c r="CVX32"/>
      <c r="CVY32"/>
      <c r="CVZ32"/>
      <c r="CWA32"/>
      <c r="CWB32"/>
      <c r="CWC32"/>
      <c r="CWD32"/>
      <c r="CWE32"/>
      <c r="CWF32"/>
      <c r="CWG32"/>
      <c r="CWH32"/>
      <c r="CWI32"/>
      <c r="CWJ32"/>
      <c r="CWK32"/>
      <c r="CWL32"/>
      <c r="CWM32"/>
      <c r="CWN32"/>
      <c r="CWO32"/>
      <c r="CWP32"/>
      <c r="CWQ32"/>
      <c r="CWR32"/>
      <c r="CWS32"/>
      <c r="CWT32"/>
      <c r="CWU32"/>
      <c r="CWV32"/>
      <c r="CWW32"/>
      <c r="CWX32"/>
      <c r="CWY32"/>
      <c r="CWZ32"/>
      <c r="CXA32"/>
      <c r="CXB32"/>
      <c r="CXC32"/>
      <c r="CXD32"/>
      <c r="CXE32"/>
      <c r="CXF32"/>
      <c r="CXG32"/>
      <c r="CXH32"/>
      <c r="CXI32"/>
      <c r="CXJ32"/>
      <c r="CXK32"/>
      <c r="CXL32"/>
      <c r="CXM32"/>
      <c r="CXN32"/>
      <c r="CXO32"/>
      <c r="CXP32"/>
      <c r="CXQ32"/>
      <c r="CXR32"/>
      <c r="CXS32"/>
      <c r="CXT32"/>
      <c r="CXU32"/>
      <c r="CXV32"/>
      <c r="CXW32"/>
      <c r="CXX32"/>
      <c r="CXY32"/>
      <c r="CXZ32"/>
      <c r="CYA32"/>
      <c r="CYB32"/>
      <c r="CYC32"/>
      <c r="CYD32"/>
      <c r="CYE32"/>
      <c r="CYF32"/>
      <c r="CYG32"/>
      <c r="CYH32"/>
      <c r="CYI32"/>
      <c r="CYJ32"/>
      <c r="CYK32"/>
      <c r="CYL32"/>
      <c r="CYM32"/>
      <c r="CYN32"/>
      <c r="CYO32"/>
      <c r="CYP32"/>
      <c r="CYQ32"/>
      <c r="CYR32"/>
      <c r="CYS32"/>
      <c r="CYT32"/>
      <c r="CYU32"/>
      <c r="CYV32"/>
      <c r="CYW32"/>
      <c r="CYX32"/>
      <c r="CYY32"/>
      <c r="CYZ32"/>
      <c r="CZA32"/>
      <c r="CZB32"/>
      <c r="CZC32"/>
      <c r="CZD32"/>
      <c r="CZE32"/>
      <c r="CZF32"/>
      <c r="CZG32"/>
      <c r="CZH32"/>
      <c r="CZI32"/>
      <c r="CZJ32"/>
      <c r="CZK32"/>
      <c r="CZL32"/>
      <c r="CZM32"/>
      <c r="CZN32"/>
      <c r="CZO32"/>
      <c r="CZP32"/>
      <c r="CZQ32"/>
      <c r="CZR32"/>
      <c r="CZS32"/>
      <c r="CZT32"/>
      <c r="CZU32"/>
      <c r="CZV32"/>
      <c r="CZW32"/>
      <c r="CZX32"/>
      <c r="CZY32"/>
      <c r="CZZ32"/>
      <c r="DAA32"/>
      <c r="DAB32"/>
      <c r="DAC32"/>
      <c r="DAD32"/>
      <c r="DAE32"/>
      <c r="DAF32"/>
      <c r="DAG32"/>
      <c r="DAH32"/>
      <c r="DAI32"/>
      <c r="DAJ32"/>
      <c r="DAK32"/>
      <c r="DAL32"/>
      <c r="DAM32"/>
      <c r="DAN32"/>
      <c r="DAO32"/>
      <c r="DAP32"/>
      <c r="DAQ32"/>
      <c r="DAR32"/>
      <c r="DAS32"/>
      <c r="DAT32"/>
      <c r="DAU32"/>
      <c r="DAV32"/>
      <c r="DAW32"/>
      <c r="DAX32"/>
      <c r="DAY32"/>
      <c r="DAZ32"/>
      <c r="DBA32"/>
      <c r="DBB32"/>
      <c r="DBC32"/>
      <c r="DBD32"/>
      <c r="DBE32"/>
      <c r="DBF32"/>
      <c r="DBG32"/>
      <c r="DBH32"/>
      <c r="DBI32"/>
      <c r="DBJ32"/>
      <c r="DBK32"/>
      <c r="DBL32"/>
      <c r="DBM32"/>
      <c r="DBN32"/>
      <c r="DBO32"/>
      <c r="DBP32"/>
      <c r="DBQ32"/>
      <c r="DBR32"/>
      <c r="DBS32"/>
      <c r="DBT32"/>
      <c r="DBU32"/>
      <c r="DBV32"/>
      <c r="DBW32"/>
      <c r="DBX32"/>
      <c r="DBY32"/>
      <c r="DBZ32"/>
      <c r="DCA32"/>
      <c r="DCB32"/>
      <c r="DCC32"/>
      <c r="DCD32"/>
      <c r="DCE32"/>
      <c r="DCF32"/>
      <c r="DCG32"/>
      <c r="DCH32"/>
      <c r="DCI32"/>
      <c r="DCJ32"/>
      <c r="DCK32"/>
      <c r="DCL32"/>
      <c r="DCM32"/>
      <c r="DCN32"/>
      <c r="DCO32"/>
      <c r="DCP32"/>
      <c r="DCQ32"/>
      <c r="DCR32"/>
      <c r="DCS32"/>
      <c r="DCT32"/>
      <c r="DCU32"/>
      <c r="DCV32"/>
      <c r="DCW32"/>
      <c r="DCX32"/>
      <c r="DCY32"/>
      <c r="DCZ32"/>
      <c r="DDA32"/>
      <c r="DDB32"/>
      <c r="DDC32"/>
      <c r="DDD32"/>
      <c r="DDE32"/>
      <c r="DDF32"/>
      <c r="DDG32"/>
      <c r="DDH32"/>
      <c r="DDI32"/>
      <c r="DDJ32"/>
      <c r="DDK32"/>
      <c r="DDL32"/>
      <c r="DDM32"/>
      <c r="DDN32"/>
      <c r="DDO32"/>
      <c r="DDP32"/>
      <c r="DDQ32"/>
      <c r="DDR32"/>
      <c r="DDS32"/>
      <c r="DDT32"/>
      <c r="DDU32"/>
      <c r="DDV32"/>
      <c r="DDW32"/>
      <c r="DDX32"/>
      <c r="DDY32"/>
      <c r="DDZ32"/>
      <c r="DEA32"/>
      <c r="DEB32"/>
      <c r="DEC32"/>
      <c r="DED32"/>
      <c r="DEE32"/>
      <c r="DEF32"/>
      <c r="DEG32"/>
      <c r="DEH32"/>
      <c r="DEI32"/>
      <c r="DEJ32"/>
      <c r="DEK32"/>
      <c r="DEL32"/>
      <c r="DEM32"/>
      <c r="DEN32"/>
      <c r="DEO32"/>
      <c r="DEP32"/>
      <c r="DEQ32"/>
      <c r="DER32"/>
      <c r="DES32"/>
      <c r="DET32"/>
      <c r="DEU32"/>
      <c r="DEV32"/>
      <c r="DEW32"/>
      <c r="DEX32"/>
      <c r="DEY32"/>
      <c r="DEZ32"/>
      <c r="DFA32"/>
      <c r="DFB32"/>
      <c r="DFC32"/>
      <c r="DFD32"/>
      <c r="DFE32"/>
      <c r="DFF32"/>
      <c r="DFG32"/>
      <c r="DFH32"/>
      <c r="DFI32"/>
      <c r="DFJ32"/>
      <c r="DFK32"/>
      <c r="DFL32"/>
      <c r="DFM32"/>
      <c r="DFN32"/>
      <c r="DFO32"/>
      <c r="DFP32"/>
      <c r="DFQ32"/>
      <c r="DFR32"/>
      <c r="DFS32"/>
      <c r="DFT32"/>
      <c r="DFU32"/>
      <c r="DFV32"/>
      <c r="DFW32"/>
      <c r="DFX32"/>
      <c r="DFY32"/>
      <c r="DFZ32"/>
      <c r="DGA32"/>
      <c r="DGB32"/>
      <c r="DGC32"/>
      <c r="DGD32"/>
      <c r="DGE32"/>
      <c r="DGF32"/>
      <c r="DGG32"/>
      <c r="DGH32"/>
      <c r="DGI32"/>
      <c r="DGJ32"/>
      <c r="DGK32"/>
      <c r="DGL32"/>
      <c r="DGM32"/>
      <c r="DGN32"/>
      <c r="DGO32"/>
      <c r="DGP32"/>
      <c r="DGQ32"/>
      <c r="DGR32"/>
      <c r="DGS32"/>
      <c r="DGT32"/>
      <c r="DGU32"/>
      <c r="DGV32"/>
      <c r="DGW32"/>
      <c r="DGX32"/>
      <c r="DGY32"/>
      <c r="DGZ32"/>
      <c r="DHA32"/>
      <c r="DHB32"/>
      <c r="DHC32"/>
      <c r="DHD32"/>
      <c r="DHE32"/>
      <c r="DHF32"/>
      <c r="DHG32"/>
      <c r="DHH32"/>
      <c r="DHI32"/>
      <c r="DHJ32"/>
      <c r="DHK32"/>
      <c r="DHL32"/>
      <c r="DHM32"/>
      <c r="DHN32"/>
      <c r="DHO32"/>
      <c r="DHP32"/>
      <c r="DHQ32"/>
      <c r="DHR32"/>
      <c r="DHS32"/>
      <c r="DHT32"/>
      <c r="DHU32"/>
      <c r="DHV32"/>
      <c r="DHW32"/>
      <c r="DHX32"/>
      <c r="DHY32"/>
      <c r="DHZ32"/>
      <c r="DIA32"/>
      <c r="DIB32"/>
      <c r="DIC32"/>
      <c r="DID32"/>
      <c r="DIE32"/>
      <c r="DIF32"/>
      <c r="DIG32"/>
      <c r="DIH32"/>
      <c r="DII32"/>
      <c r="DIJ32"/>
      <c r="DIK32"/>
      <c r="DIL32"/>
      <c r="DIM32"/>
      <c r="DIN32"/>
      <c r="DIO32"/>
      <c r="DIP32"/>
      <c r="DIQ32"/>
      <c r="DIR32"/>
      <c r="DIS32"/>
      <c r="DIT32"/>
      <c r="DIU32"/>
      <c r="DIV32"/>
      <c r="DIW32"/>
      <c r="DIX32"/>
      <c r="DIY32"/>
      <c r="DIZ32"/>
      <c r="DJA32"/>
      <c r="DJB32"/>
      <c r="DJC32"/>
      <c r="DJD32"/>
      <c r="DJE32"/>
      <c r="DJF32"/>
      <c r="DJG32"/>
      <c r="DJH32"/>
      <c r="DJI32"/>
      <c r="DJJ32"/>
      <c r="DJK32"/>
      <c r="DJL32"/>
      <c r="DJM32"/>
      <c r="DJN32"/>
      <c r="DJO32"/>
      <c r="DJP32"/>
      <c r="DJQ32"/>
      <c r="DJR32"/>
      <c r="DJS32"/>
      <c r="DJT32"/>
      <c r="DJU32"/>
      <c r="DJV32"/>
      <c r="DJW32"/>
      <c r="DJX32"/>
      <c r="DJY32"/>
      <c r="DJZ32"/>
      <c r="DKA32"/>
      <c r="DKB32"/>
      <c r="DKC32"/>
      <c r="DKD32"/>
      <c r="DKE32"/>
      <c r="DKF32"/>
      <c r="DKG32"/>
      <c r="DKH32"/>
      <c r="DKI32"/>
      <c r="DKJ32"/>
      <c r="DKK32"/>
      <c r="DKL32"/>
      <c r="DKM32"/>
      <c r="DKN32"/>
      <c r="DKO32"/>
      <c r="DKP32"/>
      <c r="DKQ32"/>
      <c r="DKR32"/>
      <c r="DKS32"/>
      <c r="DKT32"/>
      <c r="DKU32"/>
      <c r="DKV32"/>
      <c r="DKW32"/>
      <c r="DKX32"/>
      <c r="DKY32"/>
      <c r="DKZ32"/>
      <c r="DLA32"/>
      <c r="DLB32"/>
      <c r="DLC32"/>
      <c r="DLD32"/>
      <c r="DLE32"/>
      <c r="DLF32"/>
      <c r="DLG32"/>
      <c r="DLH32"/>
      <c r="DLI32"/>
      <c r="DLJ32"/>
      <c r="DLK32"/>
      <c r="DLL32"/>
      <c r="DLM32"/>
      <c r="DLN32"/>
      <c r="DLO32"/>
      <c r="DLP32"/>
      <c r="DLQ32"/>
      <c r="DLR32"/>
      <c r="DLS32"/>
      <c r="DLT32"/>
      <c r="DLU32"/>
      <c r="DLV32"/>
      <c r="DLW32"/>
      <c r="DLX32"/>
      <c r="DLY32"/>
      <c r="DLZ32"/>
      <c r="DMA32"/>
      <c r="DMB32"/>
      <c r="DMC32"/>
      <c r="DMD32"/>
      <c r="DME32"/>
      <c r="DMF32"/>
      <c r="DMG32"/>
      <c r="DMH32"/>
      <c r="DMI32"/>
      <c r="DMJ32"/>
      <c r="DMK32"/>
      <c r="DML32"/>
      <c r="DMM32"/>
      <c r="DMN32"/>
      <c r="DMO32"/>
      <c r="DMP32"/>
      <c r="DMQ32"/>
      <c r="DMR32"/>
      <c r="DMS32"/>
      <c r="DMT32"/>
      <c r="DMU32"/>
      <c r="DMV32"/>
      <c r="DMW32"/>
      <c r="DMX32"/>
      <c r="DMY32"/>
      <c r="DMZ32"/>
      <c r="DNA32"/>
      <c r="DNB32"/>
      <c r="DNC32"/>
      <c r="DND32"/>
      <c r="DNE32"/>
      <c r="DNF32"/>
      <c r="DNG32"/>
      <c r="DNH32"/>
      <c r="DNI32"/>
      <c r="DNJ32"/>
      <c r="DNK32"/>
      <c r="DNL32"/>
      <c r="DNM32"/>
      <c r="DNN32"/>
      <c r="DNO32"/>
      <c r="DNP32"/>
      <c r="DNQ32"/>
      <c r="DNR32"/>
      <c r="DNS32"/>
      <c r="DNT32"/>
      <c r="DNU32"/>
      <c r="DNV32"/>
      <c r="DNW32"/>
      <c r="DNX32"/>
      <c r="DNY32"/>
      <c r="DNZ32"/>
      <c r="DOA32"/>
      <c r="DOB32"/>
      <c r="DOC32"/>
      <c r="DOD32"/>
      <c r="DOE32"/>
      <c r="DOF32"/>
      <c r="DOG32"/>
      <c r="DOH32"/>
      <c r="DOI32"/>
      <c r="DOJ32"/>
      <c r="DOK32"/>
      <c r="DOL32"/>
      <c r="DOM32"/>
      <c r="DON32"/>
      <c r="DOO32"/>
      <c r="DOP32"/>
      <c r="DOQ32"/>
      <c r="DOR32"/>
      <c r="DOS32"/>
      <c r="DOT32"/>
      <c r="DOU32"/>
      <c r="DOV32"/>
      <c r="DOW32"/>
      <c r="DOX32"/>
      <c r="DOY32"/>
      <c r="DOZ32"/>
      <c r="DPA32"/>
      <c r="DPB32"/>
      <c r="DPC32"/>
      <c r="DPD32"/>
      <c r="DPE32"/>
      <c r="DPF32"/>
      <c r="DPG32"/>
      <c r="DPH32"/>
      <c r="DPI32"/>
      <c r="DPJ32"/>
      <c r="DPK32"/>
      <c r="DPL32"/>
      <c r="DPM32"/>
      <c r="DPN32"/>
      <c r="DPO32"/>
      <c r="DPP32"/>
      <c r="DPQ32"/>
      <c r="DPR32"/>
      <c r="DPS32"/>
      <c r="DPT32"/>
      <c r="DPU32"/>
      <c r="DPV32"/>
      <c r="DPW32"/>
      <c r="DPX32"/>
      <c r="DPY32"/>
      <c r="DPZ32"/>
      <c r="DQA32"/>
      <c r="DQB32"/>
      <c r="DQC32"/>
      <c r="DQD32"/>
      <c r="DQE32"/>
      <c r="DQF32"/>
      <c r="DQG32"/>
      <c r="DQH32"/>
      <c r="DQI32"/>
      <c r="DQJ32"/>
      <c r="DQK32"/>
      <c r="DQL32"/>
      <c r="DQM32"/>
      <c r="DQN32"/>
      <c r="DQO32"/>
      <c r="DQP32"/>
      <c r="DQQ32"/>
      <c r="DQR32"/>
      <c r="DQS32"/>
      <c r="DQT32"/>
      <c r="DQU32"/>
      <c r="DQV32"/>
      <c r="DQW32"/>
      <c r="DQX32"/>
      <c r="DQY32"/>
      <c r="DQZ32"/>
      <c r="DRA32"/>
      <c r="DRB32"/>
      <c r="DRC32"/>
      <c r="DRD32"/>
      <c r="DRE32"/>
      <c r="DRF32"/>
      <c r="DRG32"/>
      <c r="DRH32"/>
      <c r="DRI32"/>
      <c r="DRJ32"/>
      <c r="DRK32"/>
      <c r="DRL32"/>
      <c r="DRM32"/>
      <c r="DRN32"/>
      <c r="DRO32"/>
      <c r="DRP32"/>
      <c r="DRQ32"/>
      <c r="DRR32"/>
      <c r="DRS32"/>
      <c r="DRT32"/>
      <c r="DRU32"/>
      <c r="DRV32"/>
      <c r="DRW32"/>
      <c r="DRX32"/>
      <c r="DRY32"/>
      <c r="DRZ32"/>
      <c r="DSA32"/>
      <c r="DSB32"/>
      <c r="DSC32"/>
      <c r="DSD32"/>
      <c r="DSE32"/>
      <c r="DSF32"/>
      <c r="DSG32"/>
      <c r="DSH32"/>
      <c r="DSI32"/>
      <c r="DSJ32"/>
      <c r="DSK32"/>
      <c r="DSL32"/>
      <c r="DSM32"/>
      <c r="DSN32"/>
      <c r="DSO32"/>
      <c r="DSP32"/>
      <c r="DSQ32"/>
      <c r="DSR32"/>
      <c r="DSS32"/>
      <c r="DST32"/>
      <c r="DSU32"/>
      <c r="DSV32"/>
      <c r="DSW32"/>
      <c r="DSX32"/>
      <c r="DSY32"/>
      <c r="DSZ32"/>
      <c r="DTA32"/>
      <c r="DTB32"/>
      <c r="DTC32"/>
      <c r="DTD32"/>
      <c r="DTE32"/>
      <c r="DTF32"/>
      <c r="DTG32"/>
      <c r="DTH32"/>
      <c r="DTI32"/>
      <c r="DTJ32"/>
      <c r="DTK32"/>
      <c r="DTL32"/>
      <c r="DTM32"/>
      <c r="DTN32"/>
      <c r="DTO32"/>
      <c r="DTP32"/>
      <c r="DTQ32"/>
      <c r="DTR32"/>
      <c r="DTS32"/>
      <c r="DTT32"/>
      <c r="DTU32"/>
      <c r="DTV32"/>
      <c r="DTW32"/>
      <c r="DTX32"/>
      <c r="DTY32"/>
      <c r="DTZ32"/>
      <c r="DUA32"/>
      <c r="DUB32"/>
      <c r="DUC32"/>
      <c r="DUD32"/>
      <c r="DUE32"/>
      <c r="DUF32"/>
      <c r="DUG32"/>
      <c r="DUH32"/>
      <c r="DUI32"/>
      <c r="DUJ32"/>
      <c r="DUK32"/>
      <c r="DUL32"/>
      <c r="DUM32"/>
      <c r="DUN32"/>
      <c r="DUO32"/>
      <c r="DUP32"/>
      <c r="DUQ32"/>
      <c r="DUR32"/>
      <c r="DUS32"/>
      <c r="DUT32"/>
      <c r="DUU32"/>
      <c r="DUV32"/>
      <c r="DUW32"/>
      <c r="DUX32"/>
      <c r="DUY32"/>
      <c r="DUZ32"/>
      <c r="DVA32"/>
      <c r="DVB32"/>
      <c r="DVC32"/>
      <c r="DVD32"/>
      <c r="DVE32"/>
      <c r="DVF32"/>
      <c r="DVG32"/>
      <c r="DVH32"/>
      <c r="DVI32"/>
      <c r="DVJ32"/>
      <c r="DVK32"/>
      <c r="DVL32"/>
      <c r="DVM32"/>
      <c r="DVN32"/>
      <c r="DVO32"/>
      <c r="DVP32"/>
      <c r="DVQ32"/>
      <c r="DVR32"/>
      <c r="DVS32"/>
      <c r="DVT32"/>
      <c r="DVU32"/>
      <c r="DVV32"/>
      <c r="DVW32"/>
      <c r="DVX32"/>
      <c r="DVY32"/>
      <c r="DVZ32"/>
      <c r="DWA32"/>
      <c r="DWB32"/>
      <c r="DWC32"/>
      <c r="DWD32"/>
      <c r="DWE32"/>
      <c r="DWF32"/>
      <c r="DWG32"/>
      <c r="DWH32"/>
      <c r="DWI32"/>
      <c r="DWJ32"/>
      <c r="DWK32"/>
      <c r="DWL32"/>
      <c r="DWM32"/>
      <c r="DWN32"/>
      <c r="DWO32"/>
      <c r="DWP32"/>
      <c r="DWQ32"/>
      <c r="DWR32"/>
      <c r="DWS32"/>
      <c r="DWT32"/>
      <c r="DWU32"/>
      <c r="DWV32"/>
      <c r="DWW32"/>
      <c r="DWX32"/>
      <c r="DWY32"/>
      <c r="DWZ32"/>
      <c r="DXA32"/>
      <c r="DXB32"/>
      <c r="DXC32"/>
      <c r="DXD32"/>
      <c r="DXE32"/>
      <c r="DXF32"/>
      <c r="DXG32"/>
      <c r="DXH32"/>
      <c r="DXI32"/>
      <c r="DXJ32"/>
      <c r="DXK32"/>
      <c r="DXL32"/>
      <c r="DXM32"/>
      <c r="DXN32"/>
      <c r="DXO32"/>
      <c r="DXP32"/>
      <c r="DXQ32"/>
      <c r="DXR32"/>
      <c r="DXS32"/>
      <c r="DXT32"/>
      <c r="DXU32"/>
      <c r="DXV32"/>
      <c r="DXW32"/>
      <c r="DXX32"/>
      <c r="DXY32"/>
      <c r="DXZ32"/>
      <c r="DYA32"/>
      <c r="DYB32"/>
      <c r="DYC32"/>
      <c r="DYD32"/>
      <c r="DYE32"/>
      <c r="DYF32"/>
      <c r="DYG32"/>
      <c r="DYH32"/>
      <c r="DYI32"/>
      <c r="DYJ32"/>
      <c r="DYK32"/>
      <c r="DYL32"/>
      <c r="DYM32"/>
      <c r="DYN32"/>
      <c r="DYO32"/>
      <c r="DYP32"/>
      <c r="DYQ32"/>
      <c r="DYR32"/>
      <c r="DYS32"/>
      <c r="DYT32"/>
      <c r="DYU32"/>
      <c r="DYV32"/>
      <c r="DYW32"/>
      <c r="DYX32"/>
      <c r="DYY32"/>
      <c r="DYZ32"/>
      <c r="DZA32"/>
      <c r="DZB32"/>
      <c r="DZC32"/>
      <c r="DZD32"/>
      <c r="DZE32"/>
      <c r="DZF32"/>
      <c r="DZG32"/>
      <c r="DZH32"/>
      <c r="DZI32"/>
      <c r="DZJ32"/>
      <c r="DZK32"/>
      <c r="DZL32"/>
      <c r="DZM32"/>
      <c r="DZN32"/>
      <c r="DZO32"/>
      <c r="DZP32"/>
      <c r="DZQ32"/>
      <c r="DZR32"/>
      <c r="DZS32"/>
      <c r="DZT32"/>
      <c r="DZU32"/>
      <c r="DZV32"/>
      <c r="DZW32"/>
      <c r="DZX32"/>
      <c r="DZY32"/>
      <c r="DZZ32"/>
      <c r="EAA32"/>
      <c r="EAB32"/>
      <c r="EAC32"/>
      <c r="EAD32"/>
      <c r="EAE32"/>
      <c r="EAF32"/>
      <c r="EAG32"/>
      <c r="EAH32"/>
      <c r="EAI32"/>
      <c r="EAJ32"/>
      <c r="EAK32"/>
      <c r="EAL32"/>
      <c r="EAM32"/>
      <c r="EAN32"/>
      <c r="EAO32"/>
      <c r="EAP32"/>
      <c r="EAQ32"/>
      <c r="EAR32"/>
      <c r="EAS32"/>
      <c r="EAT32"/>
      <c r="EAU32"/>
      <c r="EAV32"/>
      <c r="EAW32"/>
      <c r="EAX32"/>
      <c r="EAY32"/>
      <c r="EAZ32"/>
      <c r="EBA32"/>
      <c r="EBB32"/>
      <c r="EBC32"/>
      <c r="EBD32"/>
      <c r="EBE32"/>
      <c r="EBF32"/>
      <c r="EBG32"/>
      <c r="EBH32"/>
      <c r="EBI32"/>
      <c r="EBJ32"/>
      <c r="EBK32"/>
      <c r="EBL32"/>
      <c r="EBM32"/>
      <c r="EBN32"/>
      <c r="EBO32"/>
      <c r="EBP32"/>
      <c r="EBQ32"/>
      <c r="EBR32"/>
      <c r="EBS32"/>
      <c r="EBT32"/>
      <c r="EBU32"/>
      <c r="EBV32"/>
      <c r="EBW32"/>
      <c r="EBX32"/>
      <c r="EBY32"/>
      <c r="EBZ32"/>
      <c r="ECA32"/>
      <c r="ECB32"/>
      <c r="ECC32"/>
      <c r="ECD32"/>
      <c r="ECE32"/>
      <c r="ECF32"/>
      <c r="ECG32"/>
      <c r="ECH32"/>
      <c r="ECI32"/>
      <c r="ECJ32"/>
      <c r="ECK32"/>
      <c r="ECL32"/>
      <c r="ECM32"/>
      <c r="ECN32"/>
      <c r="ECO32"/>
      <c r="ECP32"/>
      <c r="ECQ32"/>
      <c r="ECR32"/>
      <c r="ECS32"/>
      <c r="ECT32"/>
      <c r="ECU32"/>
      <c r="ECV32"/>
      <c r="ECW32"/>
      <c r="ECX32"/>
      <c r="ECY32"/>
      <c r="ECZ32"/>
      <c r="EDA32"/>
      <c r="EDB32"/>
      <c r="EDC32"/>
      <c r="EDD32"/>
      <c r="EDE32"/>
      <c r="EDF32"/>
      <c r="EDG32"/>
      <c r="EDH32"/>
      <c r="EDI32"/>
      <c r="EDJ32"/>
      <c r="EDK32"/>
      <c r="EDL32"/>
      <c r="EDM32"/>
      <c r="EDN32"/>
      <c r="EDO32"/>
      <c r="EDP32"/>
      <c r="EDQ32"/>
      <c r="EDR32"/>
      <c r="EDS32"/>
      <c r="EDT32"/>
      <c r="EDU32"/>
      <c r="EDV32"/>
      <c r="EDW32"/>
      <c r="EDX32"/>
      <c r="EDY32"/>
      <c r="EDZ32"/>
      <c r="EEA32"/>
      <c r="EEB32"/>
      <c r="EEC32"/>
      <c r="EED32"/>
      <c r="EEE32"/>
      <c r="EEF32"/>
      <c r="EEG32"/>
      <c r="EEH32"/>
      <c r="EEI32"/>
      <c r="EEJ32"/>
      <c r="EEK32"/>
      <c r="EEL32"/>
      <c r="EEM32"/>
      <c r="EEN32"/>
      <c r="EEO32"/>
      <c r="EEP32"/>
      <c r="EEQ32"/>
      <c r="EER32"/>
      <c r="EES32"/>
      <c r="EET32"/>
      <c r="EEU32"/>
      <c r="EEV32"/>
      <c r="EEW32"/>
      <c r="EEX32"/>
      <c r="EEY32"/>
      <c r="EEZ32"/>
      <c r="EFA32"/>
      <c r="EFB32"/>
      <c r="EFC32"/>
      <c r="EFD32"/>
      <c r="EFE32"/>
      <c r="EFF32"/>
      <c r="EFG32"/>
      <c r="EFH32"/>
      <c r="EFI32"/>
      <c r="EFJ32"/>
      <c r="EFK32"/>
      <c r="EFL32"/>
      <c r="EFM32"/>
      <c r="EFN32"/>
      <c r="EFO32"/>
      <c r="EFP32"/>
      <c r="EFQ32"/>
      <c r="EFR32"/>
      <c r="EFS32"/>
      <c r="EFT32"/>
      <c r="EFU32"/>
      <c r="EFV32"/>
      <c r="EFW32"/>
      <c r="EFX32"/>
      <c r="EFY32"/>
      <c r="EFZ32"/>
      <c r="EGA32"/>
      <c r="EGB32"/>
      <c r="EGC32"/>
      <c r="EGD32"/>
      <c r="EGE32"/>
      <c r="EGF32"/>
      <c r="EGG32"/>
      <c r="EGH32"/>
      <c r="EGI32"/>
      <c r="EGJ32"/>
      <c r="EGK32"/>
      <c r="EGL32"/>
      <c r="EGM32"/>
      <c r="EGN32"/>
      <c r="EGO32"/>
      <c r="EGP32"/>
      <c r="EGQ32"/>
      <c r="EGR32"/>
      <c r="EGS32"/>
      <c r="EGT32"/>
      <c r="EGU32"/>
      <c r="EGV32"/>
      <c r="EGW32"/>
      <c r="EGX32"/>
      <c r="EGY32"/>
      <c r="EGZ32"/>
      <c r="EHA32"/>
      <c r="EHB32"/>
      <c r="EHC32"/>
      <c r="EHD32"/>
      <c r="EHE32"/>
      <c r="EHF32"/>
      <c r="EHG32"/>
      <c r="EHH32"/>
      <c r="EHI32"/>
      <c r="EHJ32"/>
      <c r="EHK32"/>
      <c r="EHL32"/>
      <c r="EHM32"/>
      <c r="EHN32"/>
      <c r="EHO32"/>
      <c r="EHP32"/>
      <c r="EHQ32"/>
      <c r="EHR32"/>
      <c r="EHS32"/>
      <c r="EHT32"/>
      <c r="EHU32"/>
      <c r="EHV32"/>
      <c r="EHW32"/>
      <c r="EHX32"/>
      <c r="EHY32"/>
      <c r="EHZ32"/>
      <c r="EIA32"/>
      <c r="EIB32"/>
      <c r="EIC32"/>
      <c r="EID32"/>
      <c r="EIE32"/>
      <c r="EIF32"/>
      <c r="EIG32"/>
      <c r="EIH32"/>
      <c r="EII32"/>
      <c r="EIJ32"/>
      <c r="EIK32"/>
      <c r="EIL32"/>
      <c r="EIM32"/>
      <c r="EIN32"/>
      <c r="EIO32"/>
      <c r="EIP32"/>
      <c r="EIQ32"/>
      <c r="EIR32"/>
      <c r="EIS32"/>
      <c r="EIT32"/>
      <c r="EIU32"/>
      <c r="EIV32"/>
      <c r="EIW32"/>
      <c r="EIX32"/>
      <c r="EIY32"/>
      <c r="EIZ32"/>
      <c r="EJA32"/>
      <c r="EJB32"/>
      <c r="EJC32"/>
      <c r="EJD32"/>
      <c r="EJE32"/>
      <c r="EJF32"/>
      <c r="EJG32"/>
      <c r="EJH32"/>
      <c r="EJI32"/>
      <c r="EJJ32"/>
      <c r="EJK32"/>
      <c r="EJL32"/>
      <c r="EJM32"/>
      <c r="EJN32"/>
      <c r="EJO32"/>
      <c r="EJP32"/>
      <c r="EJQ32"/>
      <c r="EJR32"/>
      <c r="EJS32"/>
      <c r="EJT32"/>
      <c r="EJU32"/>
      <c r="EJV32"/>
      <c r="EJW32"/>
      <c r="EJX32"/>
      <c r="EJY32"/>
      <c r="EJZ32"/>
      <c r="EKA32"/>
      <c r="EKB32"/>
      <c r="EKC32"/>
      <c r="EKD32"/>
      <c r="EKE32"/>
      <c r="EKF32"/>
      <c r="EKG32"/>
      <c r="EKH32"/>
      <c r="EKI32"/>
      <c r="EKJ32"/>
      <c r="EKK32"/>
      <c r="EKL32"/>
      <c r="EKM32"/>
      <c r="EKN32"/>
      <c r="EKO32"/>
      <c r="EKP32"/>
      <c r="EKQ32"/>
      <c r="EKR32"/>
      <c r="EKS32"/>
      <c r="EKT32"/>
      <c r="EKU32"/>
      <c r="EKV32"/>
      <c r="EKW32"/>
      <c r="EKX32"/>
      <c r="EKY32"/>
      <c r="EKZ32"/>
      <c r="ELA32"/>
      <c r="ELB32"/>
      <c r="ELC32"/>
      <c r="ELD32"/>
      <c r="ELE32"/>
      <c r="ELF32"/>
      <c r="ELG32"/>
      <c r="ELH32"/>
      <c r="ELI32"/>
      <c r="ELJ32"/>
      <c r="ELK32"/>
      <c r="ELL32"/>
      <c r="ELM32"/>
      <c r="ELN32"/>
      <c r="ELO32"/>
      <c r="ELP32"/>
      <c r="ELQ32"/>
      <c r="ELR32"/>
      <c r="ELS32"/>
      <c r="ELT32"/>
      <c r="ELU32"/>
      <c r="ELV32"/>
      <c r="ELW32"/>
      <c r="ELX32"/>
      <c r="ELY32"/>
      <c r="ELZ32"/>
      <c r="EMA32"/>
      <c r="EMB32"/>
      <c r="EMC32"/>
      <c r="EMD32"/>
      <c r="EME32"/>
      <c r="EMF32"/>
      <c r="EMG32"/>
      <c r="EMH32"/>
      <c r="EMI32"/>
      <c r="EMJ32"/>
      <c r="EMK32"/>
      <c r="EML32"/>
      <c r="EMM32"/>
      <c r="EMN32"/>
      <c r="EMO32"/>
      <c r="EMP32"/>
      <c r="EMQ32"/>
      <c r="EMR32"/>
      <c r="EMS32"/>
      <c r="EMT32"/>
      <c r="EMU32"/>
      <c r="EMV32"/>
      <c r="EMW32"/>
      <c r="EMX32"/>
      <c r="EMY32"/>
      <c r="EMZ32"/>
      <c r="ENA32"/>
      <c r="ENB32"/>
      <c r="ENC32"/>
      <c r="END32"/>
      <c r="ENE32"/>
      <c r="ENF32"/>
      <c r="ENG32"/>
      <c r="ENH32"/>
      <c r="ENI32"/>
      <c r="ENJ32"/>
      <c r="ENK32"/>
      <c r="ENL32"/>
      <c r="ENM32"/>
      <c r="ENN32"/>
      <c r="ENO32"/>
      <c r="ENP32"/>
      <c r="ENQ32"/>
      <c r="ENR32"/>
      <c r="ENS32"/>
      <c r="ENT32"/>
      <c r="ENU32"/>
      <c r="ENV32"/>
      <c r="ENW32"/>
      <c r="ENX32"/>
      <c r="ENY32"/>
      <c r="ENZ32"/>
      <c r="EOA32"/>
      <c r="EOB32"/>
      <c r="EOC32"/>
      <c r="EOD32"/>
      <c r="EOE32"/>
      <c r="EOF32"/>
      <c r="EOG32"/>
      <c r="EOH32"/>
      <c r="EOI32"/>
      <c r="EOJ32"/>
      <c r="EOK32"/>
      <c r="EOL32"/>
      <c r="EOM32"/>
      <c r="EON32"/>
      <c r="EOO32"/>
      <c r="EOP32"/>
      <c r="EOQ32"/>
      <c r="EOR32"/>
      <c r="EOS32"/>
      <c r="EOT32"/>
      <c r="EOU32"/>
      <c r="EOV32"/>
      <c r="EOW32"/>
      <c r="EOX32"/>
      <c r="EOY32"/>
      <c r="EOZ32"/>
      <c r="EPA32"/>
      <c r="EPB32"/>
      <c r="EPC32"/>
      <c r="EPD32"/>
      <c r="EPE32"/>
      <c r="EPF32"/>
      <c r="EPG32"/>
      <c r="EPH32"/>
      <c r="EPI32"/>
      <c r="EPJ32"/>
      <c r="EPK32"/>
      <c r="EPL32"/>
      <c r="EPM32"/>
      <c r="EPN32"/>
      <c r="EPO32"/>
      <c r="EPP32"/>
      <c r="EPQ32"/>
      <c r="EPR32"/>
      <c r="EPS32"/>
      <c r="EPT32"/>
      <c r="EPU32"/>
      <c r="EPV32"/>
      <c r="EPW32"/>
      <c r="EPX32"/>
      <c r="EPY32"/>
      <c r="EPZ32"/>
      <c r="EQA32"/>
      <c r="EQB32"/>
      <c r="EQC32"/>
      <c r="EQD32"/>
      <c r="EQE32"/>
      <c r="EQF32"/>
      <c r="EQG32"/>
      <c r="EQH32"/>
      <c r="EQI32"/>
      <c r="EQJ32"/>
      <c r="EQK32"/>
      <c r="EQL32"/>
      <c r="EQM32"/>
      <c r="EQN32"/>
      <c r="EQO32"/>
      <c r="EQP32"/>
      <c r="EQQ32"/>
      <c r="EQR32"/>
      <c r="EQS32"/>
      <c r="EQT32"/>
      <c r="EQU32"/>
      <c r="EQV32"/>
      <c r="EQW32"/>
      <c r="EQX32"/>
      <c r="EQY32"/>
      <c r="EQZ32"/>
      <c r="ERA32"/>
      <c r="ERB32"/>
      <c r="ERC32"/>
      <c r="ERD32"/>
      <c r="ERE32"/>
      <c r="ERF32"/>
      <c r="ERG32"/>
      <c r="ERH32"/>
      <c r="ERI32"/>
      <c r="ERJ32"/>
      <c r="ERK32"/>
      <c r="ERL32"/>
      <c r="ERM32"/>
      <c r="ERN32"/>
      <c r="ERO32"/>
      <c r="ERP32"/>
      <c r="ERQ32"/>
      <c r="ERR32"/>
      <c r="ERS32"/>
      <c r="ERT32"/>
      <c r="ERU32"/>
      <c r="ERV32"/>
      <c r="ERW32"/>
      <c r="ERX32"/>
      <c r="ERY32"/>
      <c r="ERZ32"/>
      <c r="ESA32"/>
      <c r="ESB32"/>
      <c r="ESC32"/>
      <c r="ESD32"/>
      <c r="ESE32"/>
      <c r="ESF32"/>
      <c r="ESG32"/>
      <c r="ESH32"/>
      <c r="ESI32"/>
      <c r="ESJ32"/>
      <c r="ESK32"/>
      <c r="ESL32"/>
      <c r="ESM32"/>
      <c r="ESN32"/>
      <c r="ESO32"/>
      <c r="ESP32"/>
      <c r="ESQ32"/>
      <c r="ESR32"/>
      <c r="ESS32"/>
      <c r="EST32"/>
      <c r="ESU32"/>
      <c r="ESV32"/>
      <c r="ESW32"/>
      <c r="ESX32"/>
      <c r="ESY32"/>
      <c r="ESZ32"/>
      <c r="ETA32"/>
      <c r="ETB32"/>
      <c r="ETC32"/>
      <c r="ETD32"/>
      <c r="ETE32"/>
      <c r="ETF32"/>
      <c r="ETG32"/>
      <c r="ETH32"/>
      <c r="ETI32"/>
      <c r="ETJ32"/>
      <c r="ETK32"/>
      <c r="ETL32"/>
      <c r="ETM32"/>
      <c r="ETN32"/>
      <c r="ETO32"/>
      <c r="ETP32"/>
      <c r="ETQ32"/>
      <c r="ETR32"/>
      <c r="ETS32"/>
      <c r="ETT32"/>
      <c r="ETU32"/>
      <c r="ETV32"/>
      <c r="ETW32"/>
      <c r="ETX32"/>
      <c r="ETY32"/>
      <c r="ETZ32"/>
      <c r="EUA32"/>
      <c r="EUB32"/>
      <c r="EUC32"/>
      <c r="EUD32"/>
      <c r="EUE32"/>
      <c r="EUF32"/>
      <c r="EUG32"/>
      <c r="EUH32"/>
      <c r="EUI32"/>
      <c r="EUJ32"/>
      <c r="EUK32"/>
      <c r="EUL32"/>
      <c r="EUM32"/>
      <c r="EUN32"/>
      <c r="EUO32"/>
      <c r="EUP32"/>
      <c r="EUQ32"/>
      <c r="EUR32"/>
      <c r="EUS32"/>
      <c r="EUT32"/>
      <c r="EUU32"/>
      <c r="EUV32"/>
      <c r="EUW32"/>
      <c r="EUX32"/>
      <c r="EUY32"/>
      <c r="EUZ32"/>
      <c r="EVA32"/>
      <c r="EVB32"/>
      <c r="EVC32"/>
      <c r="EVD32"/>
      <c r="EVE32"/>
      <c r="EVF32"/>
      <c r="EVG32"/>
      <c r="EVH32"/>
      <c r="EVI32"/>
      <c r="EVJ32"/>
      <c r="EVK32"/>
      <c r="EVL32"/>
      <c r="EVM32"/>
      <c r="EVN32"/>
      <c r="EVO32"/>
      <c r="EVP32"/>
      <c r="EVQ32"/>
      <c r="EVR32"/>
      <c r="EVS32"/>
      <c r="EVT32"/>
      <c r="EVU32"/>
      <c r="EVV32"/>
      <c r="EVW32"/>
      <c r="EVX32"/>
      <c r="EVY32"/>
      <c r="EVZ32"/>
      <c r="EWA32"/>
      <c r="EWB32"/>
      <c r="EWC32"/>
      <c r="EWD32"/>
      <c r="EWE32"/>
      <c r="EWF32"/>
      <c r="EWG32"/>
      <c r="EWH32"/>
      <c r="EWI32"/>
      <c r="EWJ32"/>
      <c r="EWK32"/>
      <c r="EWL32"/>
      <c r="EWM32"/>
      <c r="EWN32"/>
      <c r="EWO32"/>
      <c r="EWP32"/>
      <c r="EWQ32"/>
      <c r="EWR32"/>
      <c r="EWS32"/>
      <c r="EWT32"/>
      <c r="EWU32"/>
      <c r="EWV32"/>
      <c r="EWW32"/>
      <c r="EWX32"/>
      <c r="EWY32"/>
      <c r="EWZ32"/>
      <c r="EXA32"/>
      <c r="EXB32"/>
      <c r="EXC32"/>
      <c r="EXD32"/>
      <c r="EXE32"/>
      <c r="EXF32"/>
      <c r="EXG32"/>
      <c r="EXH32"/>
      <c r="EXI32"/>
      <c r="EXJ32"/>
      <c r="EXK32"/>
      <c r="EXL32"/>
      <c r="EXM32"/>
      <c r="EXN32"/>
      <c r="EXO32"/>
      <c r="EXP32"/>
      <c r="EXQ32"/>
      <c r="EXR32"/>
      <c r="EXS32"/>
      <c r="EXT32"/>
      <c r="EXU32"/>
      <c r="EXV32"/>
      <c r="EXW32"/>
      <c r="EXX32"/>
      <c r="EXY32"/>
      <c r="EXZ32"/>
      <c r="EYA32"/>
      <c r="EYB32"/>
      <c r="EYC32"/>
      <c r="EYD32"/>
      <c r="EYE32"/>
      <c r="EYF32"/>
      <c r="EYG32"/>
      <c r="EYH32"/>
      <c r="EYI32"/>
      <c r="EYJ32"/>
      <c r="EYK32"/>
      <c r="EYL32"/>
      <c r="EYM32"/>
      <c r="EYN32"/>
      <c r="EYO32"/>
      <c r="EYP32"/>
      <c r="EYQ32"/>
      <c r="EYR32"/>
      <c r="EYS32"/>
      <c r="EYT32"/>
      <c r="EYU32"/>
      <c r="EYV32"/>
      <c r="EYW32"/>
      <c r="EYX32"/>
      <c r="EYY32"/>
      <c r="EYZ32"/>
      <c r="EZA32"/>
      <c r="EZB32"/>
      <c r="EZC32"/>
      <c r="EZD32"/>
      <c r="EZE32"/>
      <c r="EZF32"/>
      <c r="EZG32"/>
      <c r="EZH32"/>
      <c r="EZI32"/>
      <c r="EZJ32"/>
      <c r="EZK32"/>
      <c r="EZL32"/>
      <c r="EZM32"/>
      <c r="EZN32"/>
      <c r="EZO32"/>
      <c r="EZP32"/>
      <c r="EZQ32"/>
      <c r="EZR32"/>
      <c r="EZS32"/>
      <c r="EZT32"/>
      <c r="EZU32"/>
      <c r="EZV32"/>
      <c r="EZW32"/>
      <c r="EZX32"/>
      <c r="EZY32"/>
      <c r="EZZ32"/>
      <c r="FAA32"/>
      <c r="FAB32"/>
      <c r="FAC32"/>
      <c r="FAD32"/>
      <c r="FAE32"/>
      <c r="FAF32"/>
      <c r="FAG32"/>
      <c r="FAH32"/>
      <c r="FAI32"/>
      <c r="FAJ32"/>
      <c r="FAK32"/>
      <c r="FAL32"/>
      <c r="FAM32"/>
      <c r="FAN32"/>
      <c r="FAO32"/>
      <c r="FAP32"/>
      <c r="FAQ32"/>
      <c r="FAR32"/>
      <c r="FAS32"/>
      <c r="FAT32"/>
      <c r="FAU32"/>
      <c r="FAV32"/>
      <c r="FAW32"/>
      <c r="FAX32"/>
      <c r="FAY32"/>
      <c r="FAZ32"/>
      <c r="FBA32"/>
      <c r="FBB32"/>
      <c r="FBC32"/>
      <c r="FBD32"/>
      <c r="FBE32"/>
      <c r="FBF32"/>
      <c r="FBG32"/>
      <c r="FBH32"/>
      <c r="FBI32"/>
      <c r="FBJ32"/>
      <c r="FBK32"/>
      <c r="FBL32"/>
      <c r="FBM32"/>
      <c r="FBN32"/>
      <c r="FBO32"/>
      <c r="FBP32"/>
      <c r="FBQ32"/>
      <c r="FBR32"/>
      <c r="FBS32"/>
      <c r="FBT32"/>
      <c r="FBU32"/>
      <c r="FBV32"/>
      <c r="FBW32"/>
      <c r="FBX32"/>
      <c r="FBY32"/>
      <c r="FBZ32"/>
      <c r="FCA32"/>
      <c r="FCB32"/>
      <c r="FCC32"/>
      <c r="FCD32"/>
      <c r="FCE32"/>
      <c r="FCF32"/>
      <c r="FCG32"/>
      <c r="FCH32"/>
      <c r="FCI32"/>
      <c r="FCJ32"/>
      <c r="FCK32"/>
      <c r="FCL32"/>
      <c r="FCM32"/>
      <c r="FCN32"/>
      <c r="FCO32"/>
      <c r="FCP32"/>
      <c r="FCQ32"/>
      <c r="FCR32"/>
      <c r="FCS32"/>
      <c r="FCT32"/>
      <c r="FCU32"/>
      <c r="FCV32"/>
      <c r="FCW32"/>
      <c r="FCX32"/>
      <c r="FCY32"/>
      <c r="FCZ32"/>
      <c r="FDA32"/>
      <c r="FDB32"/>
      <c r="FDC32"/>
      <c r="FDD32"/>
      <c r="FDE32"/>
      <c r="FDF32"/>
      <c r="FDG32"/>
      <c r="FDH32"/>
      <c r="FDI32"/>
      <c r="FDJ32"/>
      <c r="FDK32"/>
      <c r="FDL32"/>
      <c r="FDM32"/>
      <c r="FDN32"/>
      <c r="FDO32"/>
      <c r="FDP32"/>
      <c r="FDQ32"/>
      <c r="FDR32"/>
      <c r="FDS32"/>
      <c r="FDT32"/>
      <c r="FDU32"/>
      <c r="FDV32"/>
      <c r="FDW32"/>
      <c r="FDX32"/>
      <c r="FDY32"/>
      <c r="FDZ32"/>
      <c r="FEA32"/>
      <c r="FEB32"/>
      <c r="FEC32"/>
      <c r="FED32"/>
      <c r="FEE32"/>
      <c r="FEF32"/>
      <c r="FEG32"/>
      <c r="FEH32"/>
      <c r="FEI32"/>
      <c r="FEJ32"/>
      <c r="FEK32"/>
      <c r="FEL32"/>
      <c r="FEM32"/>
      <c r="FEN32"/>
      <c r="FEO32"/>
      <c r="FEP32"/>
      <c r="FEQ32"/>
      <c r="FER32"/>
      <c r="FES32"/>
      <c r="FET32"/>
      <c r="FEU32"/>
      <c r="FEV32"/>
      <c r="FEW32"/>
      <c r="FEX32"/>
      <c r="FEY32"/>
      <c r="FEZ32"/>
      <c r="FFA32"/>
      <c r="FFB32"/>
      <c r="FFC32"/>
      <c r="FFD32"/>
      <c r="FFE32"/>
      <c r="FFF32"/>
      <c r="FFG32"/>
      <c r="FFH32"/>
      <c r="FFI32"/>
      <c r="FFJ32"/>
      <c r="FFK32"/>
      <c r="FFL32"/>
      <c r="FFM32"/>
      <c r="FFN32"/>
      <c r="FFO32"/>
      <c r="FFP32"/>
      <c r="FFQ32"/>
      <c r="FFR32"/>
      <c r="FFS32"/>
      <c r="FFT32"/>
      <c r="FFU32"/>
      <c r="FFV32"/>
      <c r="FFW32"/>
      <c r="FFX32"/>
      <c r="FFY32"/>
      <c r="FFZ32"/>
      <c r="FGA32"/>
      <c r="FGB32"/>
      <c r="FGC32"/>
      <c r="FGD32"/>
      <c r="FGE32"/>
      <c r="FGF32"/>
      <c r="FGG32"/>
      <c r="FGH32"/>
      <c r="FGI32"/>
      <c r="FGJ32"/>
      <c r="FGK32"/>
      <c r="FGL32"/>
      <c r="FGM32"/>
      <c r="FGN32"/>
      <c r="FGO32"/>
      <c r="FGP32"/>
      <c r="FGQ32"/>
      <c r="FGR32"/>
      <c r="FGS32"/>
      <c r="FGT32"/>
      <c r="FGU32"/>
      <c r="FGV32"/>
      <c r="FGW32"/>
      <c r="FGX32"/>
      <c r="FGY32"/>
      <c r="FGZ32"/>
      <c r="FHA32"/>
      <c r="FHB32"/>
      <c r="FHC32"/>
      <c r="FHD32"/>
      <c r="FHE32"/>
      <c r="FHF32"/>
      <c r="FHG32"/>
      <c r="FHH32"/>
      <c r="FHI32"/>
      <c r="FHJ32"/>
      <c r="FHK32"/>
      <c r="FHL32"/>
      <c r="FHM32"/>
      <c r="FHN32"/>
      <c r="FHO32"/>
      <c r="FHP32"/>
      <c r="FHQ32"/>
      <c r="FHR32"/>
      <c r="FHS32"/>
      <c r="FHT32"/>
      <c r="FHU32"/>
      <c r="FHV32"/>
      <c r="FHW32"/>
      <c r="FHX32"/>
      <c r="FHY32"/>
      <c r="FHZ32"/>
      <c r="FIA32"/>
      <c r="FIB32"/>
      <c r="FIC32"/>
      <c r="FID32"/>
      <c r="FIE32"/>
      <c r="FIF32"/>
      <c r="FIG32"/>
      <c r="FIH32"/>
      <c r="FII32"/>
      <c r="FIJ32"/>
      <c r="FIK32"/>
      <c r="FIL32"/>
      <c r="FIM32"/>
      <c r="FIN32"/>
      <c r="FIO32"/>
      <c r="FIP32"/>
      <c r="FIQ32"/>
      <c r="FIR32"/>
      <c r="FIS32"/>
      <c r="FIT32"/>
      <c r="FIU32"/>
      <c r="FIV32"/>
      <c r="FIW32"/>
      <c r="FIX32"/>
      <c r="FIY32"/>
      <c r="FIZ32"/>
      <c r="FJA32"/>
      <c r="FJB32"/>
      <c r="FJC32"/>
      <c r="FJD32"/>
      <c r="FJE32"/>
      <c r="FJF32"/>
      <c r="FJG32"/>
      <c r="FJH32"/>
      <c r="FJI32"/>
      <c r="FJJ32"/>
      <c r="FJK32"/>
      <c r="FJL32"/>
      <c r="FJM32"/>
      <c r="FJN32"/>
      <c r="FJO32"/>
      <c r="FJP32"/>
      <c r="FJQ32"/>
      <c r="FJR32"/>
      <c r="FJS32"/>
      <c r="FJT32"/>
      <c r="FJU32"/>
      <c r="FJV32"/>
      <c r="FJW32"/>
      <c r="FJX32"/>
      <c r="FJY32"/>
      <c r="FJZ32"/>
      <c r="FKA32"/>
      <c r="FKB32"/>
      <c r="FKC32"/>
      <c r="FKD32"/>
      <c r="FKE32"/>
      <c r="FKF32"/>
      <c r="FKG32"/>
      <c r="FKH32"/>
      <c r="FKI32"/>
      <c r="FKJ32"/>
      <c r="FKK32"/>
      <c r="FKL32"/>
      <c r="FKM32"/>
      <c r="FKN32"/>
      <c r="FKO32"/>
      <c r="FKP32"/>
      <c r="FKQ32"/>
      <c r="FKR32"/>
      <c r="FKS32"/>
      <c r="FKT32"/>
      <c r="FKU32"/>
      <c r="FKV32"/>
      <c r="FKW32"/>
      <c r="FKX32"/>
      <c r="FKY32"/>
      <c r="FKZ32"/>
      <c r="FLA32"/>
      <c r="FLB32"/>
      <c r="FLC32"/>
      <c r="FLD32"/>
      <c r="FLE32"/>
      <c r="FLF32"/>
      <c r="FLG32"/>
      <c r="FLH32"/>
      <c r="FLI32"/>
      <c r="FLJ32"/>
      <c r="FLK32"/>
      <c r="FLL32"/>
      <c r="FLM32"/>
      <c r="FLN32"/>
      <c r="FLO32"/>
      <c r="FLP32"/>
      <c r="FLQ32"/>
      <c r="FLR32"/>
      <c r="FLS32"/>
      <c r="FLT32"/>
      <c r="FLU32"/>
      <c r="FLV32"/>
      <c r="FLW32"/>
      <c r="FLX32"/>
      <c r="FLY32"/>
      <c r="FLZ32"/>
      <c r="FMA32"/>
      <c r="FMB32"/>
      <c r="FMC32"/>
      <c r="FMD32"/>
      <c r="FME32"/>
      <c r="FMF32"/>
      <c r="FMG32"/>
      <c r="FMH32"/>
      <c r="FMI32"/>
      <c r="FMJ32"/>
      <c r="FMK32"/>
      <c r="FML32"/>
      <c r="FMM32"/>
      <c r="FMN32"/>
      <c r="FMO32"/>
      <c r="FMP32"/>
      <c r="FMQ32"/>
      <c r="FMR32"/>
      <c r="FMS32"/>
      <c r="FMT32"/>
      <c r="FMU32"/>
      <c r="FMV32"/>
      <c r="FMW32"/>
      <c r="FMX32"/>
      <c r="FMY32"/>
      <c r="FMZ32"/>
      <c r="FNA32"/>
      <c r="FNB32"/>
      <c r="FNC32"/>
      <c r="FND32"/>
      <c r="FNE32"/>
      <c r="FNF32"/>
      <c r="FNG32"/>
      <c r="FNH32"/>
      <c r="FNI32"/>
      <c r="FNJ32"/>
      <c r="FNK32"/>
      <c r="FNL32"/>
      <c r="FNM32"/>
      <c r="FNN32"/>
      <c r="FNO32"/>
      <c r="FNP32"/>
      <c r="FNQ32"/>
      <c r="FNR32"/>
      <c r="FNS32"/>
      <c r="FNT32"/>
      <c r="FNU32"/>
      <c r="FNV32"/>
      <c r="FNW32"/>
      <c r="FNX32"/>
      <c r="FNY32"/>
      <c r="FNZ32"/>
      <c r="FOA32"/>
      <c r="FOB32"/>
      <c r="FOC32"/>
      <c r="FOD32"/>
      <c r="FOE32"/>
      <c r="FOF32"/>
      <c r="FOG32"/>
      <c r="FOH32"/>
      <c r="FOI32"/>
      <c r="FOJ32"/>
      <c r="FOK32"/>
      <c r="FOL32"/>
      <c r="FOM32"/>
      <c r="FON32"/>
      <c r="FOO32"/>
      <c r="FOP32"/>
      <c r="FOQ32"/>
      <c r="FOR32"/>
      <c r="FOS32"/>
      <c r="FOT32"/>
      <c r="FOU32"/>
      <c r="FOV32"/>
      <c r="FOW32"/>
      <c r="FOX32"/>
      <c r="FOY32"/>
      <c r="FOZ32"/>
      <c r="FPA32"/>
      <c r="FPB32"/>
      <c r="FPC32"/>
      <c r="FPD32"/>
      <c r="FPE32"/>
      <c r="FPF32"/>
      <c r="FPG32"/>
      <c r="FPH32"/>
      <c r="FPI32"/>
      <c r="FPJ32"/>
      <c r="FPK32"/>
      <c r="FPL32"/>
      <c r="FPM32"/>
      <c r="FPN32"/>
      <c r="FPO32"/>
      <c r="FPP32"/>
      <c r="FPQ32"/>
      <c r="FPR32"/>
      <c r="FPS32"/>
      <c r="FPT32"/>
      <c r="FPU32"/>
      <c r="FPV32"/>
      <c r="FPW32"/>
      <c r="FPX32"/>
      <c r="FPY32"/>
      <c r="FPZ32"/>
      <c r="FQA32"/>
      <c r="FQB32"/>
      <c r="FQC32"/>
      <c r="FQD32"/>
      <c r="FQE32"/>
      <c r="FQF32"/>
      <c r="FQG32"/>
      <c r="FQH32"/>
      <c r="FQI32"/>
      <c r="FQJ32"/>
      <c r="FQK32"/>
      <c r="FQL32"/>
      <c r="FQM32"/>
      <c r="FQN32"/>
      <c r="FQO32"/>
      <c r="FQP32"/>
      <c r="FQQ32"/>
      <c r="FQR32"/>
      <c r="FQS32"/>
      <c r="FQT32"/>
      <c r="FQU32"/>
      <c r="FQV32"/>
      <c r="FQW32"/>
      <c r="FQX32"/>
      <c r="FQY32"/>
      <c r="FQZ32"/>
      <c r="FRA32"/>
      <c r="FRB32"/>
      <c r="FRC32"/>
      <c r="FRD32"/>
      <c r="FRE32"/>
      <c r="FRF32"/>
      <c r="FRG32"/>
      <c r="FRH32"/>
      <c r="FRI32"/>
      <c r="FRJ32"/>
      <c r="FRK32"/>
      <c r="FRL32"/>
      <c r="FRM32"/>
      <c r="FRN32"/>
      <c r="FRO32"/>
      <c r="FRP32"/>
      <c r="FRQ32"/>
      <c r="FRR32"/>
      <c r="FRS32"/>
      <c r="FRT32"/>
      <c r="FRU32"/>
      <c r="FRV32"/>
      <c r="FRW32"/>
      <c r="FRX32"/>
      <c r="FRY32"/>
      <c r="FRZ32"/>
      <c r="FSA32"/>
      <c r="FSB32"/>
      <c r="FSC32"/>
      <c r="FSD32"/>
      <c r="FSE32"/>
      <c r="FSF32"/>
      <c r="FSG32"/>
      <c r="FSH32"/>
      <c r="FSI32"/>
      <c r="FSJ32"/>
      <c r="FSK32"/>
      <c r="FSL32"/>
      <c r="FSM32"/>
      <c r="FSN32"/>
      <c r="FSO32"/>
      <c r="FSP32"/>
      <c r="FSQ32"/>
      <c r="FSR32"/>
      <c r="FSS32"/>
      <c r="FST32"/>
      <c r="FSU32"/>
      <c r="FSV32"/>
      <c r="FSW32"/>
      <c r="FSX32"/>
      <c r="FSY32"/>
      <c r="FSZ32"/>
      <c r="FTA32"/>
      <c r="FTB32"/>
      <c r="FTC32"/>
      <c r="FTD32"/>
      <c r="FTE32"/>
      <c r="FTF32"/>
      <c r="FTG32"/>
      <c r="FTH32"/>
      <c r="FTI32"/>
      <c r="FTJ32"/>
      <c r="FTK32"/>
      <c r="FTL32"/>
      <c r="FTM32"/>
      <c r="FTN32"/>
      <c r="FTO32"/>
      <c r="FTP32"/>
      <c r="FTQ32"/>
      <c r="FTR32"/>
      <c r="FTS32"/>
      <c r="FTT32"/>
      <c r="FTU32"/>
      <c r="FTV32"/>
      <c r="FTW32"/>
      <c r="FTX32"/>
      <c r="FTY32"/>
      <c r="FTZ32"/>
      <c r="FUA32"/>
      <c r="FUB32"/>
      <c r="FUC32"/>
      <c r="FUD32"/>
      <c r="FUE32"/>
      <c r="FUF32"/>
      <c r="FUG32"/>
      <c r="FUH32"/>
      <c r="FUI32"/>
      <c r="FUJ32"/>
      <c r="FUK32"/>
      <c r="FUL32"/>
      <c r="FUM32"/>
      <c r="FUN32"/>
      <c r="FUO32"/>
      <c r="FUP32"/>
      <c r="FUQ32"/>
      <c r="FUR32"/>
      <c r="FUS32"/>
      <c r="FUT32"/>
      <c r="FUU32"/>
      <c r="FUV32"/>
      <c r="FUW32"/>
      <c r="FUX32"/>
      <c r="FUY32"/>
      <c r="FUZ32"/>
      <c r="FVA32"/>
      <c r="FVB32"/>
      <c r="FVC32"/>
      <c r="FVD32"/>
      <c r="FVE32"/>
      <c r="FVF32"/>
      <c r="FVG32"/>
      <c r="FVH32"/>
      <c r="FVI32"/>
      <c r="FVJ32"/>
      <c r="FVK32"/>
      <c r="FVL32"/>
      <c r="FVM32"/>
      <c r="FVN32"/>
      <c r="FVO32"/>
      <c r="FVP32"/>
      <c r="FVQ32"/>
      <c r="FVR32"/>
      <c r="FVS32"/>
      <c r="FVT32"/>
      <c r="FVU32"/>
      <c r="FVV32"/>
      <c r="FVW32"/>
      <c r="FVX32"/>
      <c r="FVY32"/>
      <c r="FVZ32"/>
      <c r="FWA32"/>
      <c r="FWB32"/>
      <c r="FWC32"/>
      <c r="FWD32"/>
      <c r="FWE32"/>
      <c r="FWF32"/>
      <c r="FWG32"/>
      <c r="FWH32"/>
      <c r="FWI32"/>
      <c r="FWJ32"/>
      <c r="FWK32"/>
      <c r="FWL32"/>
      <c r="FWM32"/>
      <c r="FWN32"/>
      <c r="FWO32"/>
      <c r="FWP32"/>
      <c r="FWQ32"/>
      <c r="FWR32"/>
      <c r="FWS32"/>
      <c r="FWT32"/>
      <c r="FWU32"/>
      <c r="FWV32"/>
      <c r="FWW32"/>
      <c r="FWX32"/>
      <c r="FWY32"/>
      <c r="FWZ32"/>
      <c r="FXA32"/>
      <c r="FXB32"/>
      <c r="FXC32"/>
      <c r="FXD32"/>
      <c r="FXE32"/>
      <c r="FXF32"/>
      <c r="FXG32"/>
      <c r="FXH32"/>
      <c r="FXI32"/>
      <c r="FXJ32"/>
      <c r="FXK32"/>
      <c r="FXL32"/>
      <c r="FXM32"/>
      <c r="FXN32"/>
      <c r="FXO32"/>
      <c r="FXP32"/>
      <c r="FXQ32"/>
      <c r="FXR32"/>
      <c r="FXS32"/>
      <c r="FXT32"/>
      <c r="FXU32"/>
      <c r="FXV32"/>
      <c r="FXW32"/>
      <c r="FXX32"/>
      <c r="FXY32"/>
      <c r="FXZ32"/>
      <c r="FYA32"/>
      <c r="FYB32"/>
      <c r="FYC32"/>
      <c r="FYD32"/>
      <c r="FYE32"/>
      <c r="FYF32"/>
      <c r="FYG32"/>
      <c r="FYH32"/>
      <c r="FYI32"/>
      <c r="FYJ32"/>
      <c r="FYK32"/>
      <c r="FYL32"/>
      <c r="FYM32"/>
      <c r="FYN32"/>
      <c r="FYO32"/>
      <c r="FYP32"/>
      <c r="FYQ32"/>
      <c r="FYR32"/>
      <c r="FYS32"/>
      <c r="FYT32"/>
      <c r="FYU32"/>
      <c r="FYV32"/>
      <c r="FYW32"/>
      <c r="FYX32"/>
      <c r="FYY32"/>
      <c r="FYZ32"/>
      <c r="FZA32"/>
      <c r="FZB32"/>
      <c r="FZC32"/>
      <c r="FZD32"/>
      <c r="FZE32"/>
      <c r="FZF32"/>
      <c r="FZG32"/>
      <c r="FZH32"/>
      <c r="FZI32"/>
      <c r="FZJ32"/>
      <c r="FZK32"/>
      <c r="FZL32"/>
      <c r="FZM32"/>
      <c r="FZN32"/>
      <c r="FZO32"/>
      <c r="FZP32"/>
      <c r="FZQ32"/>
      <c r="FZR32"/>
      <c r="FZS32"/>
      <c r="FZT32"/>
      <c r="FZU32"/>
      <c r="FZV32"/>
      <c r="FZW32"/>
      <c r="FZX32"/>
      <c r="FZY32"/>
      <c r="FZZ32"/>
      <c r="GAA32"/>
      <c r="GAB32"/>
      <c r="GAC32"/>
      <c r="GAD32"/>
      <c r="GAE32"/>
      <c r="GAF32"/>
      <c r="GAG32"/>
      <c r="GAH32"/>
      <c r="GAI32"/>
      <c r="GAJ32"/>
      <c r="GAK32"/>
      <c r="GAL32"/>
      <c r="GAM32"/>
      <c r="GAN32"/>
      <c r="GAO32"/>
      <c r="GAP32"/>
      <c r="GAQ32"/>
      <c r="GAR32"/>
      <c r="GAS32"/>
      <c r="GAT32"/>
      <c r="GAU32"/>
      <c r="GAV32"/>
      <c r="GAW32"/>
      <c r="GAX32"/>
      <c r="GAY32"/>
      <c r="GAZ32"/>
      <c r="GBA32"/>
      <c r="GBB32"/>
      <c r="GBC32"/>
      <c r="GBD32"/>
      <c r="GBE32"/>
      <c r="GBF32"/>
      <c r="GBG32"/>
      <c r="GBH32"/>
      <c r="GBI32"/>
      <c r="GBJ32"/>
      <c r="GBK32"/>
      <c r="GBL32"/>
      <c r="GBM32"/>
      <c r="GBN32"/>
      <c r="GBO32"/>
      <c r="GBP32"/>
      <c r="GBQ32"/>
      <c r="GBR32"/>
      <c r="GBS32"/>
      <c r="GBT32"/>
      <c r="GBU32"/>
      <c r="GBV32"/>
      <c r="GBW32"/>
      <c r="GBX32"/>
      <c r="GBY32"/>
      <c r="GBZ32"/>
      <c r="GCA32"/>
      <c r="GCB32"/>
      <c r="GCC32"/>
      <c r="GCD32"/>
      <c r="GCE32"/>
      <c r="GCF32"/>
      <c r="GCG32"/>
      <c r="GCH32"/>
      <c r="GCI32"/>
      <c r="GCJ32"/>
      <c r="GCK32"/>
      <c r="GCL32"/>
      <c r="GCM32"/>
      <c r="GCN32"/>
      <c r="GCO32"/>
      <c r="GCP32"/>
      <c r="GCQ32"/>
      <c r="GCR32"/>
      <c r="GCS32"/>
      <c r="GCT32"/>
      <c r="GCU32"/>
      <c r="GCV32"/>
      <c r="GCW32"/>
      <c r="GCX32"/>
      <c r="GCY32"/>
      <c r="GCZ32"/>
      <c r="GDA32"/>
      <c r="GDB32"/>
      <c r="GDC32"/>
      <c r="GDD32"/>
      <c r="GDE32"/>
      <c r="GDF32"/>
      <c r="GDG32"/>
      <c r="GDH32"/>
      <c r="GDI32"/>
      <c r="GDJ32"/>
      <c r="GDK32"/>
      <c r="GDL32"/>
      <c r="GDM32"/>
      <c r="GDN32"/>
      <c r="GDO32"/>
      <c r="GDP32"/>
      <c r="GDQ32"/>
      <c r="GDR32"/>
      <c r="GDS32"/>
      <c r="GDT32"/>
      <c r="GDU32"/>
      <c r="GDV32"/>
      <c r="GDW32"/>
      <c r="GDX32"/>
      <c r="GDY32"/>
      <c r="GDZ32"/>
      <c r="GEA32"/>
      <c r="GEB32"/>
      <c r="GEC32"/>
      <c r="GED32"/>
      <c r="GEE32"/>
      <c r="GEF32"/>
      <c r="GEG32"/>
      <c r="GEH32"/>
      <c r="GEI32"/>
      <c r="GEJ32"/>
      <c r="GEK32"/>
      <c r="GEL32"/>
      <c r="GEM32"/>
      <c r="GEN32"/>
      <c r="GEO32"/>
      <c r="GEP32"/>
      <c r="GEQ32"/>
      <c r="GER32"/>
      <c r="GES32"/>
      <c r="GET32"/>
      <c r="GEU32"/>
      <c r="GEV32"/>
      <c r="GEW32"/>
      <c r="GEX32"/>
      <c r="GEY32"/>
      <c r="GEZ32"/>
      <c r="GFA32"/>
      <c r="GFB32"/>
      <c r="GFC32"/>
      <c r="GFD32"/>
      <c r="GFE32"/>
      <c r="GFF32"/>
      <c r="GFG32"/>
      <c r="GFH32"/>
      <c r="GFI32"/>
      <c r="GFJ32"/>
      <c r="GFK32"/>
      <c r="GFL32"/>
      <c r="GFM32"/>
      <c r="GFN32"/>
      <c r="GFO32"/>
      <c r="GFP32"/>
      <c r="GFQ32"/>
      <c r="GFR32"/>
      <c r="GFS32"/>
      <c r="GFT32"/>
      <c r="GFU32"/>
      <c r="GFV32"/>
      <c r="GFW32"/>
      <c r="GFX32"/>
      <c r="GFY32"/>
      <c r="GFZ32"/>
      <c r="GGA32"/>
      <c r="GGB32"/>
      <c r="GGC32"/>
      <c r="GGD32"/>
      <c r="GGE32"/>
      <c r="GGF32"/>
      <c r="GGG32"/>
      <c r="GGH32"/>
      <c r="GGI32"/>
      <c r="GGJ32"/>
      <c r="GGK32"/>
      <c r="GGL32"/>
      <c r="GGM32"/>
      <c r="GGN32"/>
      <c r="GGO32"/>
      <c r="GGP32"/>
      <c r="GGQ32"/>
      <c r="GGR32"/>
      <c r="GGS32"/>
      <c r="GGT32"/>
      <c r="GGU32"/>
      <c r="GGV32"/>
      <c r="GGW32"/>
      <c r="GGX32"/>
      <c r="GGY32"/>
      <c r="GGZ32"/>
      <c r="GHA32"/>
      <c r="GHB32"/>
      <c r="GHC32"/>
      <c r="GHD32"/>
      <c r="GHE32"/>
      <c r="GHF32"/>
      <c r="GHG32"/>
      <c r="GHH32"/>
      <c r="GHI32"/>
      <c r="GHJ32"/>
      <c r="GHK32"/>
      <c r="GHL32"/>
      <c r="GHM32"/>
      <c r="GHN32"/>
      <c r="GHO32"/>
      <c r="GHP32"/>
      <c r="GHQ32"/>
      <c r="GHR32"/>
      <c r="GHS32"/>
      <c r="GHT32"/>
      <c r="GHU32"/>
      <c r="GHV32"/>
      <c r="GHW32"/>
      <c r="GHX32"/>
      <c r="GHY32"/>
      <c r="GHZ32"/>
      <c r="GIA32"/>
      <c r="GIB32"/>
      <c r="GIC32"/>
      <c r="GID32"/>
      <c r="GIE32"/>
      <c r="GIF32"/>
      <c r="GIG32"/>
      <c r="GIH32"/>
      <c r="GII32"/>
      <c r="GIJ32"/>
      <c r="GIK32"/>
      <c r="GIL32"/>
      <c r="GIM32"/>
      <c r="GIN32"/>
      <c r="GIO32"/>
      <c r="GIP32"/>
      <c r="GIQ32"/>
      <c r="GIR32"/>
      <c r="GIS32"/>
      <c r="GIT32"/>
      <c r="GIU32"/>
      <c r="GIV32"/>
      <c r="GIW32"/>
      <c r="GIX32"/>
      <c r="GIY32"/>
      <c r="GIZ32"/>
      <c r="GJA32"/>
      <c r="GJB32"/>
      <c r="GJC32"/>
      <c r="GJD32"/>
      <c r="GJE32"/>
      <c r="GJF32"/>
      <c r="GJG32"/>
      <c r="GJH32"/>
      <c r="GJI32"/>
      <c r="GJJ32"/>
      <c r="GJK32"/>
      <c r="GJL32"/>
      <c r="GJM32"/>
      <c r="GJN32"/>
      <c r="GJO32"/>
      <c r="GJP32"/>
      <c r="GJQ32"/>
      <c r="GJR32"/>
      <c r="GJS32"/>
      <c r="GJT32"/>
      <c r="GJU32"/>
      <c r="GJV32"/>
      <c r="GJW32"/>
      <c r="GJX32"/>
      <c r="GJY32"/>
      <c r="GJZ32"/>
      <c r="GKA32"/>
      <c r="GKB32"/>
      <c r="GKC32"/>
      <c r="GKD32"/>
      <c r="GKE32"/>
      <c r="GKF32"/>
      <c r="GKG32"/>
      <c r="GKH32"/>
      <c r="GKI32"/>
      <c r="GKJ32"/>
      <c r="GKK32"/>
      <c r="GKL32"/>
      <c r="GKM32"/>
      <c r="GKN32"/>
      <c r="GKO32"/>
      <c r="GKP32"/>
      <c r="GKQ32"/>
      <c r="GKR32"/>
      <c r="GKS32"/>
      <c r="GKT32"/>
      <c r="GKU32"/>
      <c r="GKV32"/>
      <c r="GKW32"/>
      <c r="GKX32"/>
      <c r="GKY32"/>
      <c r="GKZ32"/>
      <c r="GLA32"/>
      <c r="GLB32"/>
      <c r="GLC32"/>
      <c r="GLD32"/>
      <c r="GLE32"/>
      <c r="GLF32"/>
      <c r="GLG32"/>
      <c r="GLH32"/>
      <c r="GLI32"/>
      <c r="GLJ32"/>
      <c r="GLK32"/>
      <c r="GLL32"/>
      <c r="GLM32"/>
      <c r="GLN32"/>
      <c r="GLO32"/>
      <c r="GLP32"/>
      <c r="GLQ32"/>
      <c r="GLR32"/>
      <c r="GLS32"/>
      <c r="GLT32"/>
      <c r="GLU32"/>
      <c r="GLV32"/>
      <c r="GLW32"/>
      <c r="GLX32"/>
      <c r="GLY32"/>
      <c r="GLZ32"/>
      <c r="GMA32"/>
      <c r="GMB32"/>
      <c r="GMC32"/>
      <c r="GMD32"/>
      <c r="GME32"/>
      <c r="GMF32"/>
      <c r="GMG32"/>
      <c r="GMH32"/>
      <c r="GMI32"/>
      <c r="GMJ32"/>
      <c r="GMK32"/>
      <c r="GML32"/>
      <c r="GMM32"/>
      <c r="GMN32"/>
      <c r="GMO32"/>
      <c r="GMP32"/>
      <c r="GMQ32"/>
      <c r="GMR32"/>
      <c r="GMS32"/>
      <c r="GMT32"/>
      <c r="GMU32"/>
      <c r="GMV32"/>
      <c r="GMW32"/>
      <c r="GMX32"/>
      <c r="GMY32"/>
      <c r="GMZ32"/>
      <c r="GNA32"/>
      <c r="GNB32"/>
      <c r="GNC32"/>
      <c r="GND32"/>
      <c r="GNE32"/>
      <c r="GNF32"/>
      <c r="GNG32"/>
      <c r="GNH32"/>
      <c r="GNI32"/>
      <c r="GNJ32"/>
      <c r="GNK32"/>
      <c r="GNL32"/>
      <c r="GNM32"/>
      <c r="GNN32"/>
      <c r="GNO32"/>
      <c r="GNP32"/>
      <c r="GNQ32"/>
      <c r="GNR32"/>
      <c r="GNS32"/>
      <c r="GNT32"/>
      <c r="GNU32"/>
      <c r="GNV32"/>
      <c r="GNW32"/>
      <c r="GNX32"/>
      <c r="GNY32"/>
      <c r="GNZ32"/>
      <c r="GOA32"/>
      <c r="GOB32"/>
      <c r="GOC32"/>
      <c r="GOD32"/>
      <c r="GOE32"/>
      <c r="GOF32"/>
      <c r="GOG32"/>
      <c r="GOH32"/>
      <c r="GOI32"/>
      <c r="GOJ32"/>
      <c r="GOK32"/>
      <c r="GOL32"/>
      <c r="GOM32"/>
      <c r="GON32"/>
      <c r="GOO32"/>
      <c r="GOP32"/>
      <c r="GOQ32"/>
      <c r="GOR32"/>
      <c r="GOS32"/>
      <c r="GOT32"/>
      <c r="GOU32"/>
      <c r="GOV32"/>
      <c r="GOW32"/>
      <c r="GOX32"/>
      <c r="GOY32"/>
      <c r="GOZ32"/>
      <c r="GPA32"/>
      <c r="GPB32"/>
      <c r="GPC32"/>
      <c r="GPD32"/>
      <c r="GPE32"/>
      <c r="GPF32"/>
      <c r="GPG32"/>
      <c r="GPH32"/>
      <c r="GPI32"/>
      <c r="GPJ32"/>
      <c r="GPK32"/>
      <c r="GPL32"/>
      <c r="GPM32"/>
      <c r="GPN32"/>
      <c r="GPO32"/>
      <c r="GPP32"/>
      <c r="GPQ32"/>
      <c r="GPR32"/>
      <c r="GPS32"/>
      <c r="GPT32"/>
      <c r="GPU32"/>
      <c r="GPV32"/>
      <c r="GPW32"/>
      <c r="GPX32"/>
      <c r="GPY32"/>
      <c r="GPZ32"/>
      <c r="GQA32"/>
      <c r="GQB32"/>
      <c r="GQC32"/>
      <c r="GQD32"/>
      <c r="GQE32"/>
      <c r="GQF32"/>
      <c r="GQG32"/>
      <c r="GQH32"/>
      <c r="GQI32"/>
      <c r="GQJ32"/>
      <c r="GQK32"/>
      <c r="GQL32"/>
      <c r="GQM32"/>
      <c r="GQN32"/>
      <c r="GQO32"/>
      <c r="GQP32"/>
      <c r="GQQ32"/>
      <c r="GQR32"/>
      <c r="GQS32"/>
      <c r="GQT32"/>
      <c r="GQU32"/>
      <c r="GQV32"/>
      <c r="GQW32"/>
      <c r="GQX32"/>
      <c r="GQY32"/>
      <c r="GQZ32"/>
      <c r="GRA32"/>
      <c r="GRB32"/>
      <c r="GRC32"/>
      <c r="GRD32"/>
      <c r="GRE32"/>
      <c r="GRF32"/>
      <c r="GRG32"/>
      <c r="GRH32"/>
      <c r="GRI32"/>
      <c r="GRJ32"/>
      <c r="GRK32"/>
      <c r="GRL32"/>
      <c r="GRM32"/>
      <c r="GRN32"/>
      <c r="GRO32"/>
      <c r="GRP32"/>
      <c r="GRQ32"/>
      <c r="GRR32"/>
      <c r="GRS32"/>
      <c r="GRT32"/>
      <c r="GRU32"/>
      <c r="GRV32"/>
      <c r="GRW32"/>
      <c r="GRX32"/>
      <c r="GRY32"/>
      <c r="GRZ32"/>
      <c r="GSA32"/>
      <c r="GSB32"/>
      <c r="GSC32"/>
      <c r="GSD32"/>
      <c r="GSE32"/>
      <c r="GSF32"/>
      <c r="GSG32"/>
      <c r="GSH32"/>
      <c r="GSI32"/>
      <c r="GSJ32"/>
      <c r="GSK32"/>
      <c r="GSL32"/>
      <c r="GSM32"/>
      <c r="GSN32"/>
      <c r="GSO32"/>
      <c r="GSP32"/>
      <c r="GSQ32"/>
      <c r="GSR32"/>
      <c r="GSS32"/>
      <c r="GST32"/>
      <c r="GSU32"/>
      <c r="GSV32"/>
      <c r="GSW32"/>
      <c r="GSX32"/>
      <c r="GSY32"/>
      <c r="GSZ32"/>
      <c r="GTA32"/>
      <c r="GTB32"/>
      <c r="GTC32"/>
      <c r="GTD32"/>
      <c r="GTE32"/>
      <c r="GTF32"/>
      <c r="GTG32"/>
      <c r="GTH32"/>
      <c r="GTI32"/>
      <c r="GTJ32"/>
      <c r="GTK32"/>
      <c r="GTL32"/>
      <c r="GTM32"/>
      <c r="GTN32"/>
      <c r="GTO32"/>
      <c r="GTP32"/>
      <c r="GTQ32"/>
      <c r="GTR32"/>
      <c r="GTS32"/>
      <c r="GTT32"/>
      <c r="GTU32"/>
      <c r="GTV32"/>
      <c r="GTW32"/>
      <c r="GTX32"/>
      <c r="GTY32"/>
      <c r="GTZ32"/>
      <c r="GUA32"/>
      <c r="GUB32"/>
      <c r="GUC32"/>
      <c r="GUD32"/>
      <c r="GUE32"/>
      <c r="GUF32"/>
      <c r="GUG32"/>
      <c r="GUH32"/>
      <c r="GUI32"/>
      <c r="GUJ32"/>
      <c r="GUK32"/>
      <c r="GUL32"/>
      <c r="GUM32"/>
      <c r="GUN32"/>
      <c r="GUO32"/>
      <c r="GUP32"/>
      <c r="GUQ32"/>
      <c r="GUR32"/>
      <c r="GUS32"/>
      <c r="GUT32"/>
      <c r="GUU32"/>
      <c r="GUV32"/>
      <c r="GUW32"/>
      <c r="GUX32"/>
      <c r="GUY32"/>
      <c r="GUZ32"/>
      <c r="GVA32"/>
      <c r="GVB32"/>
      <c r="GVC32"/>
      <c r="GVD32"/>
      <c r="GVE32"/>
      <c r="GVF32"/>
      <c r="GVG32"/>
      <c r="GVH32"/>
      <c r="GVI32"/>
      <c r="GVJ32"/>
      <c r="GVK32"/>
      <c r="GVL32"/>
      <c r="GVM32"/>
      <c r="GVN32"/>
      <c r="GVO32"/>
      <c r="GVP32"/>
      <c r="GVQ32"/>
      <c r="GVR32"/>
      <c r="GVS32"/>
      <c r="GVT32"/>
      <c r="GVU32"/>
      <c r="GVV32"/>
      <c r="GVW32"/>
      <c r="GVX32"/>
      <c r="GVY32"/>
      <c r="GVZ32"/>
      <c r="GWA32"/>
      <c r="GWB32"/>
      <c r="GWC32"/>
      <c r="GWD32"/>
      <c r="GWE32"/>
      <c r="GWF32"/>
      <c r="GWG32"/>
      <c r="GWH32"/>
      <c r="GWI32"/>
      <c r="GWJ32"/>
      <c r="GWK32"/>
      <c r="GWL32"/>
      <c r="GWM32"/>
      <c r="GWN32"/>
      <c r="GWO32"/>
      <c r="GWP32"/>
      <c r="GWQ32"/>
      <c r="GWR32"/>
      <c r="GWS32"/>
      <c r="GWT32"/>
      <c r="GWU32"/>
      <c r="GWV32"/>
      <c r="GWW32"/>
      <c r="GWX32"/>
      <c r="GWY32"/>
      <c r="GWZ32"/>
      <c r="GXA32"/>
      <c r="GXB32"/>
      <c r="GXC32"/>
      <c r="GXD32"/>
      <c r="GXE32"/>
      <c r="GXF32"/>
      <c r="GXG32"/>
      <c r="GXH32"/>
      <c r="GXI32"/>
      <c r="GXJ32"/>
      <c r="GXK32"/>
      <c r="GXL32"/>
      <c r="GXM32"/>
      <c r="GXN32"/>
      <c r="GXO32"/>
      <c r="GXP32"/>
      <c r="GXQ32"/>
      <c r="GXR32"/>
      <c r="GXS32"/>
      <c r="GXT32"/>
      <c r="GXU32"/>
      <c r="GXV32"/>
      <c r="GXW32"/>
      <c r="GXX32"/>
      <c r="GXY32"/>
      <c r="GXZ32"/>
      <c r="GYA32"/>
      <c r="GYB32"/>
      <c r="GYC32"/>
      <c r="GYD32"/>
      <c r="GYE32"/>
      <c r="GYF32"/>
      <c r="GYG32"/>
      <c r="GYH32"/>
      <c r="GYI32"/>
      <c r="GYJ32"/>
      <c r="GYK32"/>
      <c r="GYL32"/>
      <c r="GYM32"/>
      <c r="GYN32"/>
      <c r="GYO32"/>
      <c r="GYP32"/>
      <c r="GYQ32"/>
      <c r="GYR32"/>
      <c r="GYS32"/>
      <c r="GYT32"/>
      <c r="GYU32"/>
      <c r="GYV32"/>
      <c r="GYW32"/>
      <c r="GYX32"/>
      <c r="GYY32"/>
      <c r="GYZ32"/>
      <c r="GZA32"/>
      <c r="GZB32"/>
      <c r="GZC32"/>
      <c r="GZD32"/>
      <c r="GZE32"/>
      <c r="GZF32"/>
      <c r="GZG32"/>
      <c r="GZH32"/>
      <c r="GZI32"/>
      <c r="GZJ32"/>
      <c r="GZK32"/>
      <c r="GZL32"/>
      <c r="GZM32"/>
      <c r="GZN32"/>
      <c r="GZO32"/>
      <c r="GZP32"/>
      <c r="GZQ32"/>
      <c r="GZR32"/>
      <c r="GZS32"/>
      <c r="GZT32"/>
      <c r="GZU32"/>
      <c r="GZV32"/>
      <c r="GZW32"/>
      <c r="GZX32"/>
      <c r="GZY32"/>
      <c r="GZZ32"/>
      <c r="HAA32"/>
      <c r="HAB32"/>
      <c r="HAC32"/>
      <c r="HAD32"/>
      <c r="HAE32"/>
      <c r="HAF32"/>
      <c r="HAG32"/>
      <c r="HAH32"/>
      <c r="HAI32"/>
      <c r="HAJ32"/>
      <c r="HAK32"/>
      <c r="HAL32"/>
      <c r="HAM32"/>
      <c r="HAN32"/>
      <c r="HAO32"/>
      <c r="HAP32"/>
      <c r="HAQ32"/>
      <c r="HAR32"/>
      <c r="HAS32"/>
      <c r="HAT32"/>
      <c r="HAU32"/>
      <c r="HAV32"/>
      <c r="HAW32"/>
      <c r="HAX32"/>
      <c r="HAY32"/>
      <c r="HAZ32"/>
      <c r="HBA32"/>
      <c r="HBB32"/>
      <c r="HBC32"/>
      <c r="HBD32"/>
      <c r="HBE32"/>
      <c r="HBF32"/>
      <c r="HBG32"/>
      <c r="HBH32"/>
      <c r="HBI32"/>
      <c r="HBJ32"/>
      <c r="HBK32"/>
      <c r="HBL32"/>
      <c r="HBM32"/>
      <c r="HBN32"/>
      <c r="HBO32"/>
      <c r="HBP32"/>
      <c r="HBQ32"/>
      <c r="HBR32"/>
      <c r="HBS32"/>
      <c r="HBT32"/>
      <c r="HBU32"/>
      <c r="HBV32"/>
      <c r="HBW32"/>
      <c r="HBX32"/>
      <c r="HBY32"/>
      <c r="HBZ32"/>
      <c r="HCA32"/>
      <c r="HCB32"/>
      <c r="HCC32"/>
      <c r="HCD32"/>
      <c r="HCE32"/>
      <c r="HCF32"/>
      <c r="HCG32"/>
      <c r="HCH32"/>
      <c r="HCI32"/>
      <c r="HCJ32"/>
      <c r="HCK32"/>
      <c r="HCL32"/>
      <c r="HCM32"/>
      <c r="HCN32"/>
      <c r="HCO32"/>
      <c r="HCP32"/>
      <c r="HCQ32"/>
      <c r="HCR32"/>
      <c r="HCS32"/>
      <c r="HCT32"/>
      <c r="HCU32"/>
      <c r="HCV32"/>
      <c r="HCW32"/>
      <c r="HCX32"/>
      <c r="HCY32"/>
      <c r="HCZ32"/>
      <c r="HDA32"/>
      <c r="HDB32"/>
      <c r="HDC32"/>
      <c r="HDD32"/>
      <c r="HDE32"/>
      <c r="HDF32"/>
      <c r="HDG32"/>
      <c r="HDH32"/>
      <c r="HDI32"/>
      <c r="HDJ32"/>
      <c r="HDK32"/>
      <c r="HDL32"/>
      <c r="HDM32"/>
      <c r="HDN32"/>
      <c r="HDO32"/>
      <c r="HDP32"/>
      <c r="HDQ32"/>
      <c r="HDR32"/>
      <c r="HDS32"/>
      <c r="HDT32"/>
      <c r="HDU32"/>
      <c r="HDV32"/>
      <c r="HDW32"/>
      <c r="HDX32"/>
      <c r="HDY32"/>
      <c r="HDZ32"/>
      <c r="HEA32"/>
      <c r="HEB32"/>
      <c r="HEC32"/>
      <c r="HED32"/>
      <c r="HEE32"/>
      <c r="HEF32"/>
      <c r="HEG32"/>
      <c r="HEH32"/>
      <c r="HEI32"/>
      <c r="HEJ32"/>
      <c r="HEK32"/>
      <c r="HEL32"/>
      <c r="HEM32"/>
      <c r="HEN32"/>
      <c r="HEO32"/>
      <c r="HEP32"/>
      <c r="HEQ32"/>
      <c r="HER32"/>
      <c r="HES32"/>
      <c r="HET32"/>
      <c r="HEU32"/>
      <c r="HEV32"/>
      <c r="HEW32"/>
      <c r="HEX32"/>
      <c r="HEY32"/>
      <c r="HEZ32"/>
      <c r="HFA32"/>
      <c r="HFB32"/>
      <c r="HFC32"/>
      <c r="HFD32"/>
      <c r="HFE32"/>
      <c r="HFF32"/>
      <c r="HFG32"/>
      <c r="HFH32"/>
      <c r="HFI32"/>
      <c r="HFJ32"/>
      <c r="HFK32"/>
      <c r="HFL32"/>
      <c r="HFM32"/>
      <c r="HFN32"/>
      <c r="HFO32"/>
      <c r="HFP32"/>
      <c r="HFQ32"/>
      <c r="HFR32"/>
      <c r="HFS32"/>
      <c r="HFT32"/>
      <c r="HFU32"/>
      <c r="HFV32"/>
      <c r="HFW32"/>
      <c r="HFX32"/>
      <c r="HFY32"/>
      <c r="HFZ32"/>
      <c r="HGA32"/>
      <c r="HGB32"/>
      <c r="HGC32"/>
      <c r="HGD32"/>
      <c r="HGE32"/>
      <c r="HGF32"/>
      <c r="HGG32"/>
      <c r="HGH32"/>
      <c r="HGI32"/>
      <c r="HGJ32"/>
      <c r="HGK32"/>
      <c r="HGL32"/>
      <c r="HGM32"/>
      <c r="HGN32"/>
      <c r="HGO32"/>
      <c r="HGP32"/>
      <c r="HGQ32"/>
      <c r="HGR32"/>
      <c r="HGS32"/>
      <c r="HGT32"/>
      <c r="HGU32"/>
      <c r="HGV32"/>
      <c r="HGW32"/>
      <c r="HGX32"/>
      <c r="HGY32"/>
      <c r="HGZ32"/>
      <c r="HHA32"/>
      <c r="HHB32"/>
      <c r="HHC32"/>
      <c r="HHD32"/>
      <c r="HHE32"/>
      <c r="HHF32"/>
      <c r="HHG32"/>
      <c r="HHH32"/>
      <c r="HHI32"/>
      <c r="HHJ32"/>
      <c r="HHK32"/>
      <c r="HHL32"/>
      <c r="HHM32"/>
      <c r="HHN32"/>
      <c r="HHO32"/>
      <c r="HHP32"/>
      <c r="HHQ32"/>
      <c r="HHR32"/>
      <c r="HHS32"/>
      <c r="HHT32"/>
      <c r="HHU32"/>
      <c r="HHV32"/>
      <c r="HHW32"/>
      <c r="HHX32"/>
      <c r="HHY32"/>
      <c r="HHZ32"/>
      <c r="HIA32"/>
      <c r="HIB32"/>
      <c r="HIC32"/>
      <c r="HID32"/>
      <c r="HIE32"/>
      <c r="HIF32"/>
      <c r="HIG32"/>
      <c r="HIH32"/>
      <c r="HII32"/>
      <c r="HIJ32"/>
      <c r="HIK32"/>
      <c r="HIL32"/>
      <c r="HIM32"/>
      <c r="HIN32"/>
      <c r="HIO32"/>
      <c r="HIP32"/>
      <c r="HIQ32"/>
      <c r="HIR32"/>
      <c r="HIS32"/>
      <c r="HIT32"/>
      <c r="HIU32"/>
      <c r="HIV32"/>
      <c r="HIW32"/>
      <c r="HIX32"/>
      <c r="HIY32"/>
      <c r="HIZ32"/>
      <c r="HJA32"/>
      <c r="HJB32"/>
      <c r="HJC32"/>
      <c r="HJD32"/>
      <c r="HJE32"/>
      <c r="HJF32"/>
      <c r="HJG32"/>
      <c r="HJH32"/>
      <c r="HJI32"/>
      <c r="HJJ32"/>
      <c r="HJK32"/>
      <c r="HJL32"/>
      <c r="HJM32"/>
      <c r="HJN32"/>
      <c r="HJO32"/>
      <c r="HJP32"/>
      <c r="HJQ32"/>
      <c r="HJR32"/>
      <c r="HJS32"/>
      <c r="HJT32"/>
      <c r="HJU32"/>
      <c r="HJV32"/>
      <c r="HJW32"/>
      <c r="HJX32"/>
      <c r="HJY32"/>
      <c r="HJZ32"/>
      <c r="HKA32"/>
      <c r="HKB32"/>
      <c r="HKC32"/>
      <c r="HKD32"/>
      <c r="HKE32"/>
      <c r="HKF32"/>
      <c r="HKG32"/>
      <c r="HKH32"/>
      <c r="HKI32"/>
      <c r="HKJ32"/>
      <c r="HKK32"/>
      <c r="HKL32"/>
      <c r="HKM32"/>
      <c r="HKN32"/>
      <c r="HKO32"/>
      <c r="HKP32"/>
      <c r="HKQ32"/>
      <c r="HKR32"/>
      <c r="HKS32"/>
      <c r="HKT32"/>
      <c r="HKU32"/>
      <c r="HKV32"/>
      <c r="HKW32"/>
      <c r="HKX32"/>
      <c r="HKY32"/>
      <c r="HKZ32"/>
      <c r="HLA32"/>
      <c r="HLB32"/>
      <c r="HLC32"/>
      <c r="HLD32"/>
      <c r="HLE32"/>
      <c r="HLF32"/>
      <c r="HLG32"/>
      <c r="HLH32"/>
      <c r="HLI32"/>
      <c r="HLJ32"/>
      <c r="HLK32"/>
      <c r="HLL32"/>
      <c r="HLM32"/>
      <c r="HLN32"/>
      <c r="HLO32"/>
      <c r="HLP32"/>
      <c r="HLQ32"/>
      <c r="HLR32"/>
      <c r="HLS32"/>
      <c r="HLT32"/>
      <c r="HLU32"/>
      <c r="HLV32"/>
      <c r="HLW32"/>
      <c r="HLX32"/>
      <c r="HLY32"/>
      <c r="HLZ32"/>
      <c r="HMA32"/>
      <c r="HMB32"/>
      <c r="HMC32"/>
      <c r="HMD32"/>
      <c r="HME32"/>
      <c r="HMF32"/>
      <c r="HMG32"/>
      <c r="HMH32"/>
      <c r="HMI32"/>
      <c r="HMJ32"/>
      <c r="HMK32"/>
      <c r="HML32"/>
      <c r="HMM32"/>
      <c r="HMN32"/>
      <c r="HMO32"/>
      <c r="HMP32"/>
      <c r="HMQ32"/>
      <c r="HMR32"/>
      <c r="HMS32"/>
      <c r="HMT32"/>
      <c r="HMU32"/>
      <c r="HMV32"/>
      <c r="HMW32"/>
      <c r="HMX32"/>
      <c r="HMY32"/>
      <c r="HMZ32"/>
      <c r="HNA32"/>
      <c r="HNB32"/>
      <c r="HNC32"/>
      <c r="HND32"/>
      <c r="HNE32"/>
      <c r="HNF32"/>
      <c r="HNG32"/>
      <c r="HNH32"/>
      <c r="HNI32"/>
      <c r="HNJ32"/>
      <c r="HNK32"/>
      <c r="HNL32"/>
      <c r="HNM32"/>
      <c r="HNN32"/>
      <c r="HNO32"/>
      <c r="HNP32"/>
      <c r="HNQ32"/>
      <c r="HNR32"/>
      <c r="HNS32"/>
      <c r="HNT32"/>
      <c r="HNU32"/>
      <c r="HNV32"/>
      <c r="HNW32"/>
      <c r="HNX32"/>
      <c r="HNY32"/>
      <c r="HNZ32"/>
      <c r="HOA32"/>
      <c r="HOB32"/>
      <c r="HOC32"/>
      <c r="HOD32"/>
      <c r="HOE32"/>
      <c r="HOF32"/>
      <c r="HOG32"/>
      <c r="HOH32"/>
      <c r="HOI32"/>
      <c r="HOJ32"/>
      <c r="HOK32"/>
      <c r="HOL32"/>
      <c r="HOM32"/>
      <c r="HON32"/>
      <c r="HOO32"/>
      <c r="HOP32"/>
      <c r="HOQ32"/>
      <c r="HOR32"/>
      <c r="HOS32"/>
      <c r="HOT32"/>
      <c r="HOU32"/>
      <c r="HOV32"/>
      <c r="HOW32"/>
      <c r="HOX32"/>
      <c r="HOY32"/>
      <c r="HOZ32"/>
      <c r="HPA32"/>
      <c r="HPB32"/>
      <c r="HPC32"/>
      <c r="HPD32"/>
      <c r="HPE32"/>
      <c r="HPF32"/>
      <c r="HPG32"/>
      <c r="HPH32"/>
      <c r="HPI32"/>
      <c r="HPJ32"/>
      <c r="HPK32"/>
      <c r="HPL32"/>
      <c r="HPM32"/>
      <c r="HPN32"/>
      <c r="HPO32"/>
      <c r="HPP32"/>
      <c r="HPQ32"/>
      <c r="HPR32"/>
      <c r="HPS32"/>
      <c r="HPT32"/>
      <c r="HPU32"/>
      <c r="HPV32"/>
      <c r="HPW32"/>
      <c r="HPX32"/>
      <c r="HPY32"/>
      <c r="HPZ32"/>
      <c r="HQA32"/>
      <c r="HQB32"/>
      <c r="HQC32"/>
      <c r="HQD32"/>
      <c r="HQE32"/>
      <c r="HQF32"/>
      <c r="HQG32"/>
      <c r="HQH32"/>
      <c r="HQI32"/>
      <c r="HQJ32"/>
      <c r="HQK32"/>
      <c r="HQL32"/>
      <c r="HQM32"/>
      <c r="HQN32"/>
      <c r="HQO32"/>
      <c r="HQP32"/>
      <c r="HQQ32"/>
      <c r="HQR32"/>
      <c r="HQS32"/>
      <c r="HQT32"/>
      <c r="HQU32"/>
      <c r="HQV32"/>
      <c r="HQW32"/>
      <c r="HQX32"/>
      <c r="HQY32"/>
      <c r="HQZ32"/>
      <c r="HRA32"/>
      <c r="HRB32"/>
      <c r="HRC32"/>
      <c r="HRD32"/>
      <c r="HRE32"/>
      <c r="HRF32"/>
      <c r="HRG32"/>
      <c r="HRH32"/>
      <c r="HRI32"/>
      <c r="HRJ32"/>
      <c r="HRK32"/>
      <c r="HRL32"/>
      <c r="HRM32"/>
      <c r="HRN32"/>
      <c r="HRO32"/>
      <c r="HRP32"/>
      <c r="HRQ32"/>
      <c r="HRR32"/>
      <c r="HRS32"/>
      <c r="HRT32"/>
      <c r="HRU32"/>
      <c r="HRV32"/>
      <c r="HRW32"/>
      <c r="HRX32"/>
      <c r="HRY32"/>
      <c r="HRZ32"/>
      <c r="HSA32"/>
      <c r="HSB32"/>
      <c r="HSC32"/>
      <c r="HSD32"/>
      <c r="HSE32"/>
      <c r="HSF32"/>
      <c r="HSG32"/>
      <c r="HSH32"/>
      <c r="HSI32"/>
      <c r="HSJ32"/>
      <c r="HSK32"/>
      <c r="HSL32"/>
      <c r="HSM32"/>
      <c r="HSN32"/>
      <c r="HSO32"/>
      <c r="HSP32"/>
      <c r="HSQ32"/>
      <c r="HSR32"/>
      <c r="HSS32"/>
      <c r="HST32"/>
      <c r="HSU32"/>
      <c r="HSV32"/>
      <c r="HSW32"/>
      <c r="HSX32"/>
      <c r="HSY32"/>
      <c r="HSZ32"/>
      <c r="HTA32"/>
      <c r="HTB32"/>
      <c r="HTC32"/>
      <c r="HTD32"/>
      <c r="HTE32"/>
      <c r="HTF32"/>
      <c r="HTG32"/>
      <c r="HTH32"/>
      <c r="HTI32"/>
      <c r="HTJ32"/>
      <c r="HTK32"/>
      <c r="HTL32"/>
      <c r="HTM32"/>
      <c r="HTN32"/>
      <c r="HTO32"/>
      <c r="HTP32"/>
      <c r="HTQ32"/>
      <c r="HTR32"/>
      <c r="HTS32"/>
      <c r="HTT32"/>
      <c r="HTU32"/>
      <c r="HTV32"/>
      <c r="HTW32"/>
      <c r="HTX32"/>
      <c r="HTY32"/>
      <c r="HTZ32"/>
      <c r="HUA32"/>
      <c r="HUB32"/>
      <c r="HUC32"/>
      <c r="HUD32"/>
      <c r="HUE32"/>
      <c r="HUF32"/>
      <c r="HUG32"/>
      <c r="HUH32"/>
      <c r="HUI32"/>
      <c r="HUJ32"/>
      <c r="HUK32"/>
      <c r="HUL32"/>
      <c r="HUM32"/>
      <c r="HUN32"/>
      <c r="HUO32"/>
      <c r="HUP32"/>
      <c r="HUQ32"/>
      <c r="HUR32"/>
      <c r="HUS32"/>
      <c r="HUT32"/>
      <c r="HUU32"/>
      <c r="HUV32"/>
      <c r="HUW32"/>
      <c r="HUX32"/>
      <c r="HUY32"/>
      <c r="HUZ32"/>
      <c r="HVA32"/>
      <c r="HVB32"/>
      <c r="HVC32"/>
      <c r="HVD32"/>
      <c r="HVE32"/>
      <c r="HVF32"/>
      <c r="HVG32"/>
      <c r="HVH32"/>
      <c r="HVI32"/>
      <c r="HVJ32"/>
      <c r="HVK32"/>
      <c r="HVL32"/>
      <c r="HVM32"/>
      <c r="HVN32"/>
      <c r="HVO32"/>
      <c r="HVP32"/>
      <c r="HVQ32"/>
      <c r="HVR32"/>
      <c r="HVS32"/>
      <c r="HVT32"/>
      <c r="HVU32"/>
      <c r="HVV32"/>
      <c r="HVW32"/>
      <c r="HVX32"/>
      <c r="HVY32"/>
      <c r="HVZ32"/>
      <c r="HWA32"/>
      <c r="HWB32"/>
      <c r="HWC32"/>
      <c r="HWD32"/>
      <c r="HWE32"/>
      <c r="HWF32"/>
      <c r="HWG32"/>
      <c r="HWH32"/>
      <c r="HWI32"/>
      <c r="HWJ32"/>
      <c r="HWK32"/>
      <c r="HWL32"/>
      <c r="HWM32"/>
      <c r="HWN32"/>
      <c r="HWO32"/>
      <c r="HWP32"/>
      <c r="HWQ32"/>
      <c r="HWR32"/>
      <c r="HWS32"/>
      <c r="HWT32"/>
      <c r="HWU32"/>
      <c r="HWV32"/>
      <c r="HWW32"/>
      <c r="HWX32"/>
      <c r="HWY32"/>
      <c r="HWZ32"/>
      <c r="HXA32"/>
      <c r="HXB32"/>
      <c r="HXC32"/>
      <c r="HXD32"/>
      <c r="HXE32"/>
      <c r="HXF32"/>
      <c r="HXG32"/>
      <c r="HXH32"/>
      <c r="HXI32"/>
      <c r="HXJ32"/>
      <c r="HXK32"/>
      <c r="HXL32"/>
      <c r="HXM32"/>
      <c r="HXN32"/>
      <c r="HXO32"/>
      <c r="HXP32"/>
      <c r="HXQ32"/>
      <c r="HXR32"/>
      <c r="HXS32"/>
      <c r="HXT32"/>
      <c r="HXU32"/>
      <c r="HXV32"/>
      <c r="HXW32"/>
      <c r="HXX32"/>
      <c r="HXY32"/>
      <c r="HXZ32"/>
      <c r="HYA32"/>
      <c r="HYB32"/>
      <c r="HYC32"/>
      <c r="HYD32"/>
      <c r="HYE32"/>
      <c r="HYF32"/>
      <c r="HYG32"/>
      <c r="HYH32"/>
      <c r="HYI32"/>
      <c r="HYJ32"/>
      <c r="HYK32"/>
      <c r="HYL32"/>
      <c r="HYM32"/>
      <c r="HYN32"/>
      <c r="HYO32"/>
      <c r="HYP32"/>
      <c r="HYQ32"/>
      <c r="HYR32"/>
      <c r="HYS32"/>
      <c r="HYT32"/>
      <c r="HYU32"/>
      <c r="HYV32"/>
      <c r="HYW32"/>
      <c r="HYX32"/>
      <c r="HYY32"/>
      <c r="HYZ32"/>
      <c r="HZA32"/>
      <c r="HZB32"/>
      <c r="HZC32"/>
      <c r="HZD32"/>
      <c r="HZE32"/>
      <c r="HZF32"/>
      <c r="HZG32"/>
      <c r="HZH32"/>
      <c r="HZI32"/>
      <c r="HZJ32"/>
      <c r="HZK32"/>
      <c r="HZL32"/>
      <c r="HZM32"/>
      <c r="HZN32"/>
      <c r="HZO32"/>
      <c r="HZP32"/>
      <c r="HZQ32"/>
      <c r="HZR32"/>
      <c r="HZS32"/>
      <c r="HZT32"/>
      <c r="HZU32"/>
      <c r="HZV32"/>
      <c r="HZW32"/>
      <c r="HZX32"/>
      <c r="HZY32"/>
      <c r="HZZ32"/>
      <c r="IAA32"/>
      <c r="IAB32"/>
      <c r="IAC32"/>
      <c r="IAD32"/>
      <c r="IAE32"/>
      <c r="IAF32"/>
      <c r="IAG32"/>
      <c r="IAH32"/>
      <c r="IAI32"/>
      <c r="IAJ32"/>
      <c r="IAK32"/>
      <c r="IAL32"/>
      <c r="IAM32"/>
      <c r="IAN32"/>
      <c r="IAO32"/>
      <c r="IAP32"/>
      <c r="IAQ32"/>
      <c r="IAR32"/>
      <c r="IAS32"/>
      <c r="IAT32"/>
      <c r="IAU32"/>
      <c r="IAV32"/>
      <c r="IAW32"/>
      <c r="IAX32"/>
      <c r="IAY32"/>
      <c r="IAZ32"/>
      <c r="IBA32"/>
      <c r="IBB32"/>
      <c r="IBC32"/>
      <c r="IBD32"/>
      <c r="IBE32"/>
      <c r="IBF32"/>
      <c r="IBG32"/>
      <c r="IBH32"/>
      <c r="IBI32"/>
      <c r="IBJ32"/>
      <c r="IBK32"/>
      <c r="IBL32"/>
      <c r="IBM32"/>
      <c r="IBN32"/>
      <c r="IBO32"/>
      <c r="IBP32"/>
      <c r="IBQ32"/>
      <c r="IBR32"/>
      <c r="IBS32"/>
      <c r="IBT32"/>
      <c r="IBU32"/>
      <c r="IBV32"/>
      <c r="IBW32"/>
      <c r="IBX32"/>
      <c r="IBY32"/>
      <c r="IBZ32"/>
      <c r="ICA32"/>
      <c r="ICB32"/>
      <c r="ICC32"/>
      <c r="ICD32"/>
      <c r="ICE32"/>
      <c r="ICF32"/>
      <c r="ICG32"/>
      <c r="ICH32"/>
      <c r="ICI32"/>
      <c r="ICJ32"/>
      <c r="ICK32"/>
      <c r="ICL32"/>
      <c r="ICM32"/>
      <c r="ICN32"/>
      <c r="ICO32"/>
      <c r="ICP32"/>
      <c r="ICQ32"/>
      <c r="ICR32"/>
      <c r="ICS32"/>
      <c r="ICT32"/>
      <c r="ICU32"/>
      <c r="ICV32"/>
      <c r="ICW32"/>
      <c r="ICX32"/>
      <c r="ICY32"/>
      <c r="ICZ32"/>
      <c r="IDA32"/>
      <c r="IDB32"/>
      <c r="IDC32"/>
      <c r="IDD32"/>
      <c r="IDE32"/>
      <c r="IDF32"/>
      <c r="IDG32"/>
      <c r="IDH32"/>
      <c r="IDI32"/>
      <c r="IDJ32"/>
      <c r="IDK32"/>
      <c r="IDL32"/>
      <c r="IDM32"/>
      <c r="IDN32"/>
      <c r="IDO32"/>
      <c r="IDP32"/>
      <c r="IDQ32"/>
      <c r="IDR32"/>
      <c r="IDS32"/>
      <c r="IDT32"/>
      <c r="IDU32"/>
      <c r="IDV32"/>
      <c r="IDW32"/>
      <c r="IDX32"/>
      <c r="IDY32"/>
      <c r="IDZ32"/>
      <c r="IEA32"/>
      <c r="IEB32"/>
      <c r="IEC32"/>
      <c r="IED32"/>
      <c r="IEE32"/>
      <c r="IEF32"/>
      <c r="IEG32"/>
      <c r="IEH32"/>
      <c r="IEI32"/>
      <c r="IEJ32"/>
      <c r="IEK32"/>
      <c r="IEL32"/>
      <c r="IEM32"/>
      <c r="IEN32"/>
      <c r="IEO32"/>
      <c r="IEP32"/>
      <c r="IEQ32"/>
      <c r="IER32"/>
      <c r="IES32"/>
      <c r="IET32"/>
      <c r="IEU32"/>
      <c r="IEV32"/>
      <c r="IEW32"/>
      <c r="IEX32"/>
      <c r="IEY32"/>
      <c r="IEZ32"/>
      <c r="IFA32"/>
      <c r="IFB32"/>
      <c r="IFC32"/>
      <c r="IFD32"/>
      <c r="IFE32"/>
      <c r="IFF32"/>
      <c r="IFG32"/>
      <c r="IFH32"/>
      <c r="IFI32"/>
      <c r="IFJ32"/>
      <c r="IFK32"/>
      <c r="IFL32"/>
      <c r="IFM32"/>
      <c r="IFN32"/>
      <c r="IFO32"/>
      <c r="IFP32"/>
      <c r="IFQ32"/>
      <c r="IFR32"/>
      <c r="IFS32"/>
      <c r="IFT32"/>
      <c r="IFU32"/>
      <c r="IFV32"/>
      <c r="IFW32"/>
      <c r="IFX32"/>
      <c r="IFY32"/>
      <c r="IFZ32"/>
      <c r="IGA32"/>
      <c r="IGB32"/>
      <c r="IGC32"/>
      <c r="IGD32"/>
      <c r="IGE32"/>
      <c r="IGF32"/>
      <c r="IGG32"/>
      <c r="IGH32"/>
      <c r="IGI32"/>
      <c r="IGJ32"/>
      <c r="IGK32"/>
      <c r="IGL32"/>
      <c r="IGM32"/>
      <c r="IGN32"/>
      <c r="IGO32"/>
      <c r="IGP32"/>
      <c r="IGQ32"/>
      <c r="IGR32"/>
      <c r="IGS32"/>
      <c r="IGT32"/>
      <c r="IGU32"/>
      <c r="IGV32"/>
      <c r="IGW32"/>
      <c r="IGX32"/>
      <c r="IGY32"/>
      <c r="IGZ32"/>
      <c r="IHA32"/>
      <c r="IHB32"/>
      <c r="IHC32"/>
      <c r="IHD32"/>
      <c r="IHE32"/>
      <c r="IHF32"/>
      <c r="IHG32"/>
      <c r="IHH32"/>
      <c r="IHI32"/>
      <c r="IHJ32"/>
      <c r="IHK32"/>
      <c r="IHL32"/>
      <c r="IHM32"/>
      <c r="IHN32"/>
      <c r="IHO32"/>
      <c r="IHP32"/>
      <c r="IHQ32"/>
      <c r="IHR32"/>
      <c r="IHS32"/>
      <c r="IHT32"/>
      <c r="IHU32"/>
      <c r="IHV32"/>
      <c r="IHW32"/>
      <c r="IHX32"/>
      <c r="IHY32"/>
      <c r="IHZ32"/>
      <c r="IIA32"/>
      <c r="IIB32"/>
      <c r="IIC32"/>
      <c r="IID32"/>
      <c r="IIE32"/>
      <c r="IIF32"/>
      <c r="IIG32"/>
      <c r="IIH32"/>
      <c r="III32"/>
      <c r="IIJ32"/>
      <c r="IIK32"/>
      <c r="IIL32"/>
      <c r="IIM32"/>
      <c r="IIN32"/>
      <c r="IIO32"/>
      <c r="IIP32"/>
      <c r="IIQ32"/>
      <c r="IIR32"/>
      <c r="IIS32"/>
      <c r="IIT32"/>
      <c r="IIU32"/>
      <c r="IIV32"/>
      <c r="IIW32"/>
      <c r="IIX32"/>
      <c r="IIY32"/>
      <c r="IIZ32"/>
      <c r="IJA32"/>
      <c r="IJB32"/>
      <c r="IJC32"/>
      <c r="IJD32"/>
      <c r="IJE32"/>
      <c r="IJF32"/>
      <c r="IJG32"/>
      <c r="IJH32"/>
      <c r="IJI32"/>
      <c r="IJJ32"/>
      <c r="IJK32"/>
      <c r="IJL32"/>
      <c r="IJM32"/>
      <c r="IJN32"/>
      <c r="IJO32"/>
      <c r="IJP32"/>
      <c r="IJQ32"/>
      <c r="IJR32"/>
      <c r="IJS32"/>
      <c r="IJT32"/>
      <c r="IJU32"/>
      <c r="IJV32"/>
      <c r="IJW32"/>
      <c r="IJX32"/>
      <c r="IJY32"/>
      <c r="IJZ32"/>
      <c r="IKA32"/>
      <c r="IKB32"/>
      <c r="IKC32"/>
      <c r="IKD32"/>
      <c r="IKE32"/>
      <c r="IKF32"/>
      <c r="IKG32"/>
      <c r="IKH32"/>
      <c r="IKI32"/>
      <c r="IKJ32"/>
      <c r="IKK32"/>
      <c r="IKL32"/>
      <c r="IKM32"/>
      <c r="IKN32"/>
      <c r="IKO32"/>
      <c r="IKP32"/>
      <c r="IKQ32"/>
      <c r="IKR32"/>
      <c r="IKS32"/>
      <c r="IKT32"/>
      <c r="IKU32"/>
      <c r="IKV32"/>
      <c r="IKW32"/>
      <c r="IKX32"/>
      <c r="IKY32"/>
      <c r="IKZ32"/>
      <c r="ILA32"/>
      <c r="ILB32"/>
      <c r="ILC32"/>
      <c r="ILD32"/>
      <c r="ILE32"/>
      <c r="ILF32"/>
      <c r="ILG32"/>
      <c r="ILH32"/>
      <c r="ILI32"/>
      <c r="ILJ32"/>
      <c r="ILK32"/>
      <c r="ILL32"/>
      <c r="ILM32"/>
      <c r="ILN32"/>
      <c r="ILO32"/>
      <c r="ILP32"/>
      <c r="ILQ32"/>
      <c r="ILR32"/>
      <c r="ILS32"/>
      <c r="ILT32"/>
      <c r="ILU32"/>
      <c r="ILV32"/>
      <c r="ILW32"/>
      <c r="ILX32"/>
      <c r="ILY32"/>
      <c r="ILZ32"/>
      <c r="IMA32"/>
      <c r="IMB32"/>
      <c r="IMC32"/>
      <c r="IMD32"/>
      <c r="IME32"/>
      <c r="IMF32"/>
      <c r="IMG32"/>
      <c r="IMH32"/>
      <c r="IMI32"/>
      <c r="IMJ32"/>
      <c r="IMK32"/>
      <c r="IML32"/>
      <c r="IMM32"/>
      <c r="IMN32"/>
      <c r="IMO32"/>
      <c r="IMP32"/>
      <c r="IMQ32"/>
      <c r="IMR32"/>
      <c r="IMS32"/>
      <c r="IMT32"/>
      <c r="IMU32"/>
      <c r="IMV32"/>
      <c r="IMW32"/>
      <c r="IMX32"/>
      <c r="IMY32"/>
      <c r="IMZ32"/>
      <c r="INA32"/>
      <c r="INB32"/>
      <c r="INC32"/>
      <c r="IND32"/>
      <c r="INE32"/>
      <c r="INF32"/>
      <c r="ING32"/>
      <c r="INH32"/>
      <c r="INI32"/>
      <c r="INJ32"/>
      <c r="INK32"/>
      <c r="INL32"/>
      <c r="INM32"/>
      <c r="INN32"/>
      <c r="INO32"/>
      <c r="INP32"/>
      <c r="INQ32"/>
      <c r="INR32"/>
      <c r="INS32"/>
      <c r="INT32"/>
      <c r="INU32"/>
      <c r="INV32"/>
      <c r="INW32"/>
      <c r="INX32"/>
      <c r="INY32"/>
      <c r="INZ32"/>
      <c r="IOA32"/>
      <c r="IOB32"/>
      <c r="IOC32"/>
      <c r="IOD32"/>
      <c r="IOE32"/>
      <c r="IOF32"/>
      <c r="IOG32"/>
      <c r="IOH32"/>
      <c r="IOI32"/>
      <c r="IOJ32"/>
      <c r="IOK32"/>
      <c r="IOL32"/>
      <c r="IOM32"/>
      <c r="ION32"/>
      <c r="IOO32"/>
      <c r="IOP32"/>
      <c r="IOQ32"/>
      <c r="IOR32"/>
      <c r="IOS32"/>
      <c r="IOT32"/>
      <c r="IOU32"/>
      <c r="IOV32"/>
      <c r="IOW32"/>
      <c r="IOX32"/>
      <c r="IOY32"/>
      <c r="IOZ32"/>
      <c r="IPA32"/>
      <c r="IPB32"/>
      <c r="IPC32"/>
      <c r="IPD32"/>
      <c r="IPE32"/>
      <c r="IPF32"/>
      <c r="IPG32"/>
      <c r="IPH32"/>
      <c r="IPI32"/>
      <c r="IPJ32"/>
      <c r="IPK32"/>
      <c r="IPL32"/>
      <c r="IPM32"/>
      <c r="IPN32"/>
      <c r="IPO32"/>
      <c r="IPP32"/>
      <c r="IPQ32"/>
      <c r="IPR32"/>
      <c r="IPS32"/>
      <c r="IPT32"/>
      <c r="IPU32"/>
      <c r="IPV32"/>
      <c r="IPW32"/>
      <c r="IPX32"/>
      <c r="IPY32"/>
      <c r="IPZ32"/>
      <c r="IQA32"/>
      <c r="IQB32"/>
      <c r="IQC32"/>
      <c r="IQD32"/>
      <c r="IQE32"/>
      <c r="IQF32"/>
      <c r="IQG32"/>
      <c r="IQH32"/>
      <c r="IQI32"/>
      <c r="IQJ32"/>
      <c r="IQK32"/>
      <c r="IQL32"/>
      <c r="IQM32"/>
      <c r="IQN32"/>
      <c r="IQO32"/>
      <c r="IQP32"/>
      <c r="IQQ32"/>
      <c r="IQR32"/>
      <c r="IQS32"/>
      <c r="IQT32"/>
      <c r="IQU32"/>
      <c r="IQV32"/>
      <c r="IQW32"/>
      <c r="IQX32"/>
      <c r="IQY32"/>
      <c r="IQZ32"/>
      <c r="IRA32"/>
      <c r="IRB32"/>
      <c r="IRC32"/>
      <c r="IRD32"/>
      <c r="IRE32"/>
      <c r="IRF32"/>
      <c r="IRG32"/>
      <c r="IRH32"/>
      <c r="IRI32"/>
      <c r="IRJ32"/>
      <c r="IRK32"/>
      <c r="IRL32"/>
      <c r="IRM32"/>
      <c r="IRN32"/>
      <c r="IRO32"/>
      <c r="IRP32"/>
      <c r="IRQ32"/>
      <c r="IRR32"/>
      <c r="IRS32"/>
      <c r="IRT32"/>
      <c r="IRU32"/>
      <c r="IRV32"/>
      <c r="IRW32"/>
      <c r="IRX32"/>
      <c r="IRY32"/>
      <c r="IRZ32"/>
      <c r="ISA32"/>
      <c r="ISB32"/>
      <c r="ISC32"/>
      <c r="ISD32"/>
      <c r="ISE32"/>
      <c r="ISF32"/>
      <c r="ISG32"/>
      <c r="ISH32"/>
      <c r="ISI32"/>
      <c r="ISJ32"/>
      <c r="ISK32"/>
      <c r="ISL32"/>
      <c r="ISM32"/>
      <c r="ISN32"/>
      <c r="ISO32"/>
      <c r="ISP32"/>
      <c r="ISQ32"/>
      <c r="ISR32"/>
      <c r="ISS32"/>
      <c r="IST32"/>
      <c r="ISU32"/>
      <c r="ISV32"/>
      <c r="ISW32"/>
      <c r="ISX32"/>
      <c r="ISY32"/>
      <c r="ISZ32"/>
      <c r="ITA32"/>
      <c r="ITB32"/>
      <c r="ITC32"/>
      <c r="ITD32"/>
      <c r="ITE32"/>
      <c r="ITF32"/>
      <c r="ITG32"/>
      <c r="ITH32"/>
      <c r="ITI32"/>
      <c r="ITJ32"/>
      <c r="ITK32"/>
      <c r="ITL32"/>
      <c r="ITM32"/>
      <c r="ITN32"/>
      <c r="ITO32"/>
      <c r="ITP32"/>
      <c r="ITQ32"/>
      <c r="ITR32"/>
      <c r="ITS32"/>
      <c r="ITT32"/>
      <c r="ITU32"/>
      <c r="ITV32"/>
      <c r="ITW32"/>
      <c r="ITX32"/>
      <c r="ITY32"/>
      <c r="ITZ32"/>
      <c r="IUA32"/>
      <c r="IUB32"/>
      <c r="IUC32"/>
      <c r="IUD32"/>
      <c r="IUE32"/>
      <c r="IUF32"/>
      <c r="IUG32"/>
      <c r="IUH32"/>
      <c r="IUI32"/>
      <c r="IUJ32"/>
      <c r="IUK32"/>
      <c r="IUL32"/>
      <c r="IUM32"/>
      <c r="IUN32"/>
      <c r="IUO32"/>
      <c r="IUP32"/>
      <c r="IUQ32"/>
      <c r="IUR32"/>
      <c r="IUS32"/>
      <c r="IUT32"/>
      <c r="IUU32"/>
      <c r="IUV32"/>
      <c r="IUW32"/>
      <c r="IUX32"/>
      <c r="IUY32"/>
      <c r="IUZ32"/>
      <c r="IVA32"/>
      <c r="IVB32"/>
      <c r="IVC32"/>
      <c r="IVD32"/>
      <c r="IVE32"/>
      <c r="IVF32"/>
      <c r="IVG32"/>
      <c r="IVH32"/>
      <c r="IVI32"/>
      <c r="IVJ32"/>
      <c r="IVK32"/>
      <c r="IVL32"/>
      <c r="IVM32"/>
      <c r="IVN32"/>
      <c r="IVO32"/>
      <c r="IVP32"/>
      <c r="IVQ32"/>
      <c r="IVR32"/>
      <c r="IVS32"/>
      <c r="IVT32"/>
      <c r="IVU32"/>
      <c r="IVV32"/>
      <c r="IVW32"/>
      <c r="IVX32"/>
      <c r="IVY32"/>
      <c r="IVZ32"/>
      <c r="IWA32"/>
      <c r="IWB32"/>
      <c r="IWC32"/>
      <c r="IWD32"/>
      <c r="IWE32"/>
      <c r="IWF32"/>
      <c r="IWG32"/>
      <c r="IWH32"/>
      <c r="IWI32"/>
      <c r="IWJ32"/>
      <c r="IWK32"/>
      <c r="IWL32"/>
      <c r="IWM32"/>
      <c r="IWN32"/>
      <c r="IWO32"/>
      <c r="IWP32"/>
      <c r="IWQ32"/>
      <c r="IWR32"/>
      <c r="IWS32"/>
      <c r="IWT32"/>
      <c r="IWU32"/>
      <c r="IWV32"/>
      <c r="IWW32"/>
      <c r="IWX32"/>
      <c r="IWY32"/>
      <c r="IWZ32"/>
      <c r="IXA32"/>
      <c r="IXB32"/>
      <c r="IXC32"/>
      <c r="IXD32"/>
      <c r="IXE32"/>
      <c r="IXF32"/>
      <c r="IXG32"/>
      <c r="IXH32"/>
      <c r="IXI32"/>
      <c r="IXJ32"/>
      <c r="IXK32"/>
      <c r="IXL32"/>
      <c r="IXM32"/>
      <c r="IXN32"/>
      <c r="IXO32"/>
      <c r="IXP32"/>
      <c r="IXQ32"/>
      <c r="IXR32"/>
      <c r="IXS32"/>
      <c r="IXT32"/>
      <c r="IXU32"/>
      <c r="IXV32"/>
      <c r="IXW32"/>
      <c r="IXX32"/>
      <c r="IXY32"/>
      <c r="IXZ32"/>
      <c r="IYA32"/>
      <c r="IYB32"/>
      <c r="IYC32"/>
      <c r="IYD32"/>
      <c r="IYE32"/>
      <c r="IYF32"/>
      <c r="IYG32"/>
      <c r="IYH32"/>
      <c r="IYI32"/>
      <c r="IYJ32"/>
      <c r="IYK32"/>
      <c r="IYL32"/>
      <c r="IYM32"/>
      <c r="IYN32"/>
      <c r="IYO32"/>
      <c r="IYP32"/>
      <c r="IYQ32"/>
      <c r="IYR32"/>
      <c r="IYS32"/>
      <c r="IYT32"/>
      <c r="IYU32"/>
      <c r="IYV32"/>
      <c r="IYW32"/>
      <c r="IYX32"/>
      <c r="IYY32"/>
      <c r="IYZ32"/>
      <c r="IZA32"/>
      <c r="IZB32"/>
      <c r="IZC32"/>
      <c r="IZD32"/>
      <c r="IZE32"/>
      <c r="IZF32"/>
      <c r="IZG32"/>
      <c r="IZH32"/>
      <c r="IZI32"/>
      <c r="IZJ32"/>
      <c r="IZK32"/>
      <c r="IZL32"/>
      <c r="IZM32"/>
      <c r="IZN32"/>
      <c r="IZO32"/>
      <c r="IZP32"/>
      <c r="IZQ32"/>
      <c r="IZR32"/>
      <c r="IZS32"/>
      <c r="IZT32"/>
      <c r="IZU32"/>
      <c r="IZV32"/>
      <c r="IZW32"/>
      <c r="IZX32"/>
      <c r="IZY32"/>
      <c r="IZZ32"/>
      <c r="JAA32"/>
      <c r="JAB32"/>
      <c r="JAC32"/>
      <c r="JAD32"/>
      <c r="JAE32"/>
      <c r="JAF32"/>
      <c r="JAG32"/>
      <c r="JAH32"/>
      <c r="JAI32"/>
      <c r="JAJ32"/>
      <c r="JAK32"/>
      <c r="JAL32"/>
      <c r="JAM32"/>
      <c r="JAN32"/>
      <c r="JAO32"/>
      <c r="JAP32"/>
      <c r="JAQ32"/>
      <c r="JAR32"/>
      <c r="JAS32"/>
      <c r="JAT32"/>
      <c r="JAU32"/>
      <c r="JAV32"/>
      <c r="JAW32"/>
      <c r="JAX32"/>
      <c r="JAY32"/>
      <c r="JAZ32"/>
      <c r="JBA32"/>
      <c r="JBB32"/>
      <c r="JBC32"/>
      <c r="JBD32"/>
      <c r="JBE32"/>
      <c r="JBF32"/>
      <c r="JBG32"/>
      <c r="JBH32"/>
      <c r="JBI32"/>
      <c r="JBJ32"/>
      <c r="JBK32"/>
      <c r="JBL32"/>
      <c r="JBM32"/>
      <c r="JBN32"/>
      <c r="JBO32"/>
      <c r="JBP32"/>
      <c r="JBQ32"/>
      <c r="JBR32"/>
      <c r="JBS32"/>
      <c r="JBT32"/>
      <c r="JBU32"/>
      <c r="JBV32"/>
      <c r="JBW32"/>
      <c r="JBX32"/>
      <c r="JBY32"/>
      <c r="JBZ32"/>
      <c r="JCA32"/>
      <c r="JCB32"/>
      <c r="JCC32"/>
      <c r="JCD32"/>
      <c r="JCE32"/>
      <c r="JCF32"/>
      <c r="JCG32"/>
      <c r="JCH32"/>
      <c r="JCI32"/>
      <c r="JCJ32"/>
      <c r="JCK32"/>
      <c r="JCL32"/>
      <c r="JCM32"/>
      <c r="JCN32"/>
      <c r="JCO32"/>
      <c r="JCP32"/>
      <c r="JCQ32"/>
      <c r="JCR32"/>
      <c r="JCS32"/>
      <c r="JCT32"/>
      <c r="JCU32"/>
      <c r="JCV32"/>
      <c r="JCW32"/>
      <c r="JCX32"/>
      <c r="JCY32"/>
      <c r="JCZ32"/>
      <c r="JDA32"/>
      <c r="JDB32"/>
      <c r="JDC32"/>
      <c r="JDD32"/>
      <c r="JDE32"/>
      <c r="JDF32"/>
      <c r="JDG32"/>
      <c r="JDH32"/>
      <c r="JDI32"/>
      <c r="JDJ32"/>
      <c r="JDK32"/>
      <c r="JDL32"/>
      <c r="JDM32"/>
      <c r="JDN32"/>
      <c r="JDO32"/>
      <c r="JDP32"/>
      <c r="JDQ32"/>
      <c r="JDR32"/>
      <c r="JDS32"/>
      <c r="JDT32"/>
      <c r="JDU32"/>
      <c r="JDV32"/>
      <c r="JDW32"/>
      <c r="JDX32"/>
      <c r="JDY32"/>
      <c r="JDZ32"/>
      <c r="JEA32"/>
      <c r="JEB32"/>
      <c r="JEC32"/>
      <c r="JED32"/>
      <c r="JEE32"/>
      <c r="JEF32"/>
      <c r="JEG32"/>
      <c r="JEH32"/>
      <c r="JEI32"/>
      <c r="JEJ32"/>
      <c r="JEK32"/>
      <c r="JEL32"/>
      <c r="JEM32"/>
      <c r="JEN32"/>
      <c r="JEO32"/>
      <c r="JEP32"/>
      <c r="JEQ32"/>
      <c r="JER32"/>
      <c r="JES32"/>
      <c r="JET32"/>
      <c r="JEU32"/>
      <c r="JEV32"/>
      <c r="JEW32"/>
      <c r="JEX32"/>
      <c r="JEY32"/>
      <c r="JEZ32"/>
      <c r="JFA32"/>
      <c r="JFB32"/>
      <c r="JFC32"/>
      <c r="JFD32"/>
      <c r="JFE32"/>
      <c r="JFF32"/>
      <c r="JFG32"/>
      <c r="JFH32"/>
      <c r="JFI32"/>
      <c r="JFJ32"/>
      <c r="JFK32"/>
      <c r="JFL32"/>
      <c r="JFM32"/>
      <c r="JFN32"/>
      <c r="JFO32"/>
      <c r="JFP32"/>
      <c r="JFQ32"/>
      <c r="JFR32"/>
      <c r="JFS32"/>
      <c r="JFT32"/>
      <c r="JFU32"/>
      <c r="JFV32"/>
      <c r="JFW32"/>
      <c r="JFX32"/>
      <c r="JFY32"/>
      <c r="JFZ32"/>
      <c r="JGA32"/>
      <c r="JGB32"/>
      <c r="JGC32"/>
      <c r="JGD32"/>
      <c r="JGE32"/>
      <c r="JGF32"/>
      <c r="JGG32"/>
      <c r="JGH32"/>
      <c r="JGI32"/>
      <c r="JGJ32"/>
      <c r="JGK32"/>
      <c r="JGL32"/>
      <c r="JGM32"/>
      <c r="JGN32"/>
      <c r="JGO32"/>
      <c r="JGP32"/>
      <c r="JGQ32"/>
      <c r="JGR32"/>
      <c r="JGS32"/>
      <c r="JGT32"/>
      <c r="JGU32"/>
      <c r="JGV32"/>
      <c r="JGW32"/>
      <c r="JGX32"/>
      <c r="JGY32"/>
      <c r="JGZ32"/>
      <c r="JHA32"/>
      <c r="JHB32"/>
      <c r="JHC32"/>
      <c r="JHD32"/>
      <c r="JHE32"/>
      <c r="JHF32"/>
      <c r="JHG32"/>
      <c r="JHH32"/>
      <c r="JHI32"/>
      <c r="JHJ32"/>
      <c r="JHK32"/>
      <c r="JHL32"/>
      <c r="JHM32"/>
      <c r="JHN32"/>
      <c r="JHO32"/>
      <c r="JHP32"/>
      <c r="JHQ32"/>
      <c r="JHR32"/>
      <c r="JHS32"/>
      <c r="JHT32"/>
      <c r="JHU32"/>
      <c r="JHV32"/>
      <c r="JHW32"/>
      <c r="JHX32"/>
      <c r="JHY32"/>
      <c r="JHZ32"/>
      <c r="JIA32"/>
      <c r="JIB32"/>
      <c r="JIC32"/>
      <c r="JID32"/>
      <c r="JIE32"/>
      <c r="JIF32"/>
      <c r="JIG32"/>
      <c r="JIH32"/>
      <c r="JII32"/>
      <c r="JIJ32"/>
      <c r="JIK32"/>
      <c r="JIL32"/>
      <c r="JIM32"/>
      <c r="JIN32"/>
      <c r="JIO32"/>
      <c r="JIP32"/>
      <c r="JIQ32"/>
      <c r="JIR32"/>
      <c r="JIS32"/>
      <c r="JIT32"/>
      <c r="JIU32"/>
      <c r="JIV32"/>
      <c r="JIW32"/>
      <c r="JIX32"/>
      <c r="JIY32"/>
      <c r="JIZ32"/>
      <c r="JJA32"/>
      <c r="JJB32"/>
      <c r="JJC32"/>
      <c r="JJD32"/>
      <c r="JJE32"/>
      <c r="JJF32"/>
      <c r="JJG32"/>
      <c r="JJH32"/>
      <c r="JJI32"/>
      <c r="JJJ32"/>
      <c r="JJK32"/>
      <c r="JJL32"/>
      <c r="JJM32"/>
      <c r="JJN32"/>
      <c r="JJO32"/>
      <c r="JJP32"/>
      <c r="JJQ32"/>
      <c r="JJR32"/>
      <c r="JJS32"/>
      <c r="JJT32"/>
      <c r="JJU32"/>
      <c r="JJV32"/>
      <c r="JJW32"/>
      <c r="JJX32"/>
      <c r="JJY32"/>
      <c r="JJZ32"/>
      <c r="JKA32"/>
      <c r="JKB32"/>
      <c r="JKC32"/>
      <c r="JKD32"/>
      <c r="JKE32"/>
      <c r="JKF32"/>
      <c r="JKG32"/>
      <c r="JKH32"/>
      <c r="JKI32"/>
      <c r="JKJ32"/>
      <c r="JKK32"/>
      <c r="JKL32"/>
      <c r="JKM32"/>
      <c r="JKN32"/>
      <c r="JKO32"/>
      <c r="JKP32"/>
      <c r="JKQ32"/>
      <c r="JKR32"/>
      <c r="JKS32"/>
      <c r="JKT32"/>
      <c r="JKU32"/>
      <c r="JKV32"/>
      <c r="JKW32"/>
      <c r="JKX32"/>
      <c r="JKY32"/>
      <c r="JKZ32"/>
      <c r="JLA32"/>
      <c r="JLB32"/>
      <c r="JLC32"/>
      <c r="JLD32"/>
      <c r="JLE32"/>
      <c r="JLF32"/>
      <c r="JLG32"/>
      <c r="JLH32"/>
      <c r="JLI32"/>
      <c r="JLJ32"/>
      <c r="JLK32"/>
      <c r="JLL32"/>
      <c r="JLM32"/>
      <c r="JLN32"/>
      <c r="JLO32"/>
      <c r="JLP32"/>
      <c r="JLQ32"/>
      <c r="JLR32"/>
      <c r="JLS32"/>
      <c r="JLT32"/>
      <c r="JLU32"/>
      <c r="JLV32"/>
      <c r="JLW32"/>
      <c r="JLX32"/>
      <c r="JLY32"/>
      <c r="JLZ32"/>
      <c r="JMA32"/>
      <c r="JMB32"/>
      <c r="JMC32"/>
      <c r="JMD32"/>
      <c r="JME32"/>
      <c r="JMF32"/>
      <c r="JMG32"/>
      <c r="JMH32"/>
      <c r="JMI32"/>
      <c r="JMJ32"/>
      <c r="JMK32"/>
      <c r="JML32"/>
      <c r="JMM32"/>
      <c r="JMN32"/>
      <c r="JMO32"/>
      <c r="JMP32"/>
      <c r="JMQ32"/>
      <c r="JMR32"/>
      <c r="JMS32"/>
      <c r="JMT32"/>
      <c r="JMU32"/>
      <c r="JMV32"/>
      <c r="JMW32"/>
      <c r="JMX32"/>
      <c r="JMY32"/>
      <c r="JMZ32"/>
      <c r="JNA32"/>
      <c r="JNB32"/>
      <c r="JNC32"/>
      <c r="JND32"/>
      <c r="JNE32"/>
      <c r="JNF32"/>
      <c r="JNG32"/>
      <c r="JNH32"/>
      <c r="JNI32"/>
      <c r="JNJ32"/>
      <c r="JNK32"/>
      <c r="JNL32"/>
      <c r="JNM32"/>
      <c r="JNN32"/>
      <c r="JNO32"/>
      <c r="JNP32"/>
      <c r="JNQ32"/>
      <c r="JNR32"/>
      <c r="JNS32"/>
      <c r="JNT32"/>
      <c r="JNU32"/>
      <c r="JNV32"/>
      <c r="JNW32"/>
      <c r="JNX32"/>
      <c r="JNY32"/>
      <c r="JNZ32"/>
      <c r="JOA32"/>
      <c r="JOB32"/>
      <c r="JOC32"/>
      <c r="JOD32"/>
      <c r="JOE32"/>
      <c r="JOF32"/>
      <c r="JOG32"/>
      <c r="JOH32"/>
      <c r="JOI32"/>
      <c r="JOJ32"/>
      <c r="JOK32"/>
      <c r="JOL32"/>
      <c r="JOM32"/>
      <c r="JON32"/>
      <c r="JOO32"/>
      <c r="JOP32"/>
      <c r="JOQ32"/>
      <c r="JOR32"/>
      <c r="JOS32"/>
      <c r="JOT32"/>
      <c r="JOU32"/>
      <c r="JOV32"/>
      <c r="JOW32"/>
      <c r="JOX32"/>
      <c r="JOY32"/>
      <c r="JOZ32"/>
      <c r="JPA32"/>
      <c r="JPB32"/>
      <c r="JPC32"/>
      <c r="JPD32"/>
      <c r="JPE32"/>
      <c r="JPF32"/>
      <c r="JPG32"/>
      <c r="JPH32"/>
      <c r="JPI32"/>
      <c r="JPJ32"/>
      <c r="JPK32"/>
      <c r="JPL32"/>
      <c r="JPM32"/>
      <c r="JPN32"/>
      <c r="JPO32"/>
      <c r="JPP32"/>
      <c r="JPQ32"/>
      <c r="JPR32"/>
      <c r="JPS32"/>
      <c r="JPT32"/>
      <c r="JPU32"/>
      <c r="JPV32"/>
      <c r="JPW32"/>
      <c r="JPX32"/>
      <c r="JPY32"/>
      <c r="JPZ32"/>
      <c r="JQA32"/>
      <c r="JQB32"/>
      <c r="JQC32"/>
      <c r="JQD32"/>
      <c r="JQE32"/>
      <c r="JQF32"/>
      <c r="JQG32"/>
      <c r="JQH32"/>
      <c r="JQI32"/>
      <c r="JQJ32"/>
      <c r="JQK32"/>
      <c r="JQL32"/>
      <c r="JQM32"/>
      <c r="JQN32"/>
      <c r="JQO32"/>
      <c r="JQP32"/>
      <c r="JQQ32"/>
      <c r="JQR32"/>
      <c r="JQS32"/>
      <c r="JQT32"/>
      <c r="JQU32"/>
      <c r="JQV32"/>
      <c r="JQW32"/>
      <c r="JQX32"/>
      <c r="JQY32"/>
      <c r="JQZ32"/>
      <c r="JRA32"/>
      <c r="JRB32"/>
      <c r="JRC32"/>
      <c r="JRD32"/>
      <c r="JRE32"/>
      <c r="JRF32"/>
      <c r="JRG32"/>
      <c r="JRH32"/>
      <c r="JRI32"/>
      <c r="JRJ32"/>
      <c r="JRK32"/>
      <c r="JRL32"/>
      <c r="JRM32"/>
      <c r="JRN32"/>
      <c r="JRO32"/>
      <c r="JRP32"/>
      <c r="JRQ32"/>
      <c r="JRR32"/>
      <c r="JRS32"/>
      <c r="JRT32"/>
      <c r="JRU32"/>
      <c r="JRV32"/>
      <c r="JRW32"/>
      <c r="JRX32"/>
      <c r="JRY32"/>
      <c r="JRZ32"/>
      <c r="JSA32"/>
      <c r="JSB32"/>
      <c r="JSC32"/>
      <c r="JSD32"/>
      <c r="JSE32"/>
      <c r="JSF32"/>
      <c r="JSG32"/>
      <c r="JSH32"/>
      <c r="JSI32"/>
      <c r="JSJ32"/>
      <c r="JSK32"/>
      <c r="JSL32"/>
      <c r="JSM32"/>
      <c r="JSN32"/>
      <c r="JSO32"/>
      <c r="JSP32"/>
      <c r="JSQ32"/>
      <c r="JSR32"/>
      <c r="JSS32"/>
      <c r="JST32"/>
      <c r="JSU32"/>
      <c r="JSV32"/>
      <c r="JSW32"/>
      <c r="JSX32"/>
      <c r="JSY32"/>
      <c r="JSZ32"/>
      <c r="JTA32"/>
      <c r="JTB32"/>
      <c r="JTC32"/>
      <c r="JTD32"/>
      <c r="JTE32"/>
      <c r="JTF32"/>
      <c r="JTG32"/>
      <c r="JTH32"/>
      <c r="JTI32"/>
      <c r="JTJ32"/>
      <c r="JTK32"/>
      <c r="JTL32"/>
      <c r="JTM32"/>
      <c r="JTN32"/>
      <c r="JTO32"/>
      <c r="JTP32"/>
      <c r="JTQ32"/>
      <c r="JTR32"/>
      <c r="JTS32"/>
      <c r="JTT32"/>
      <c r="JTU32"/>
      <c r="JTV32"/>
      <c r="JTW32"/>
      <c r="JTX32"/>
      <c r="JTY32"/>
      <c r="JTZ32"/>
      <c r="JUA32"/>
      <c r="JUB32"/>
      <c r="JUC32"/>
      <c r="JUD32"/>
      <c r="JUE32"/>
      <c r="JUF32"/>
      <c r="JUG32"/>
      <c r="JUH32"/>
      <c r="JUI32"/>
      <c r="JUJ32"/>
      <c r="JUK32"/>
      <c r="JUL32"/>
      <c r="JUM32"/>
      <c r="JUN32"/>
      <c r="JUO32"/>
      <c r="JUP32"/>
      <c r="JUQ32"/>
      <c r="JUR32"/>
      <c r="JUS32"/>
      <c r="JUT32"/>
      <c r="JUU32"/>
      <c r="JUV32"/>
      <c r="JUW32"/>
      <c r="JUX32"/>
      <c r="JUY32"/>
      <c r="JUZ32"/>
      <c r="JVA32"/>
      <c r="JVB32"/>
      <c r="JVC32"/>
      <c r="JVD32"/>
      <c r="JVE32"/>
      <c r="JVF32"/>
      <c r="JVG32"/>
      <c r="JVH32"/>
      <c r="JVI32"/>
      <c r="JVJ32"/>
      <c r="JVK32"/>
      <c r="JVL32"/>
      <c r="JVM32"/>
      <c r="JVN32"/>
      <c r="JVO32"/>
      <c r="JVP32"/>
      <c r="JVQ32"/>
      <c r="JVR32"/>
      <c r="JVS32"/>
      <c r="JVT32"/>
      <c r="JVU32"/>
      <c r="JVV32"/>
      <c r="JVW32"/>
      <c r="JVX32"/>
      <c r="JVY32"/>
      <c r="JVZ32"/>
      <c r="JWA32"/>
      <c r="JWB32"/>
      <c r="JWC32"/>
      <c r="JWD32"/>
      <c r="JWE32"/>
      <c r="JWF32"/>
      <c r="JWG32"/>
      <c r="JWH32"/>
      <c r="JWI32"/>
      <c r="JWJ32"/>
      <c r="JWK32"/>
      <c r="JWL32"/>
      <c r="JWM32"/>
      <c r="JWN32"/>
      <c r="JWO32"/>
      <c r="JWP32"/>
      <c r="JWQ32"/>
      <c r="JWR32"/>
      <c r="JWS32"/>
      <c r="JWT32"/>
      <c r="JWU32"/>
      <c r="JWV32"/>
      <c r="JWW32"/>
      <c r="JWX32"/>
      <c r="JWY32"/>
      <c r="JWZ32"/>
      <c r="JXA32"/>
      <c r="JXB32"/>
      <c r="JXC32"/>
      <c r="JXD32"/>
      <c r="JXE32"/>
      <c r="JXF32"/>
      <c r="JXG32"/>
      <c r="JXH32"/>
      <c r="JXI32"/>
      <c r="JXJ32"/>
      <c r="JXK32"/>
      <c r="JXL32"/>
      <c r="JXM32"/>
      <c r="JXN32"/>
      <c r="JXO32"/>
      <c r="JXP32"/>
      <c r="JXQ32"/>
      <c r="JXR32"/>
      <c r="JXS32"/>
      <c r="JXT32"/>
      <c r="JXU32"/>
      <c r="JXV32"/>
      <c r="JXW32"/>
      <c r="JXX32"/>
      <c r="JXY32"/>
      <c r="JXZ32"/>
      <c r="JYA32"/>
      <c r="JYB32"/>
      <c r="JYC32"/>
      <c r="JYD32"/>
      <c r="JYE32"/>
      <c r="JYF32"/>
      <c r="JYG32"/>
      <c r="JYH32"/>
      <c r="JYI32"/>
      <c r="JYJ32"/>
      <c r="JYK32"/>
      <c r="JYL32"/>
      <c r="JYM32"/>
      <c r="JYN32"/>
      <c r="JYO32"/>
      <c r="JYP32"/>
      <c r="JYQ32"/>
      <c r="JYR32"/>
      <c r="JYS32"/>
      <c r="JYT32"/>
      <c r="JYU32"/>
      <c r="JYV32"/>
      <c r="JYW32"/>
      <c r="JYX32"/>
      <c r="JYY32"/>
      <c r="JYZ32"/>
      <c r="JZA32"/>
      <c r="JZB32"/>
      <c r="JZC32"/>
      <c r="JZD32"/>
      <c r="JZE32"/>
      <c r="JZF32"/>
      <c r="JZG32"/>
      <c r="JZH32"/>
      <c r="JZI32"/>
      <c r="JZJ32"/>
      <c r="JZK32"/>
      <c r="JZL32"/>
      <c r="JZM32"/>
      <c r="JZN32"/>
      <c r="JZO32"/>
      <c r="JZP32"/>
      <c r="JZQ32"/>
      <c r="JZR32"/>
      <c r="JZS32"/>
      <c r="JZT32"/>
      <c r="JZU32"/>
      <c r="JZV32"/>
      <c r="JZW32"/>
      <c r="JZX32"/>
      <c r="JZY32"/>
      <c r="JZZ32"/>
      <c r="KAA32"/>
      <c r="KAB32"/>
      <c r="KAC32"/>
      <c r="KAD32"/>
      <c r="KAE32"/>
      <c r="KAF32"/>
      <c r="KAG32"/>
      <c r="KAH32"/>
      <c r="KAI32"/>
      <c r="KAJ32"/>
      <c r="KAK32"/>
      <c r="KAL32"/>
      <c r="KAM32"/>
      <c r="KAN32"/>
      <c r="KAO32"/>
      <c r="KAP32"/>
      <c r="KAQ32"/>
      <c r="KAR32"/>
      <c r="KAS32"/>
      <c r="KAT32"/>
      <c r="KAU32"/>
      <c r="KAV32"/>
      <c r="KAW32"/>
      <c r="KAX32"/>
      <c r="KAY32"/>
      <c r="KAZ32"/>
      <c r="KBA32"/>
      <c r="KBB32"/>
      <c r="KBC32"/>
      <c r="KBD32"/>
      <c r="KBE32"/>
      <c r="KBF32"/>
      <c r="KBG32"/>
      <c r="KBH32"/>
      <c r="KBI32"/>
      <c r="KBJ32"/>
      <c r="KBK32"/>
      <c r="KBL32"/>
      <c r="KBM32"/>
      <c r="KBN32"/>
      <c r="KBO32"/>
      <c r="KBP32"/>
      <c r="KBQ32"/>
      <c r="KBR32"/>
      <c r="KBS32"/>
      <c r="KBT32"/>
      <c r="KBU32"/>
      <c r="KBV32"/>
      <c r="KBW32"/>
      <c r="KBX32"/>
      <c r="KBY32"/>
      <c r="KBZ32"/>
      <c r="KCA32"/>
      <c r="KCB32"/>
      <c r="KCC32"/>
      <c r="KCD32"/>
      <c r="KCE32"/>
      <c r="KCF32"/>
      <c r="KCG32"/>
      <c r="KCH32"/>
      <c r="KCI32"/>
      <c r="KCJ32"/>
      <c r="KCK32"/>
      <c r="KCL32"/>
      <c r="KCM32"/>
      <c r="KCN32"/>
      <c r="KCO32"/>
      <c r="KCP32"/>
      <c r="KCQ32"/>
      <c r="KCR32"/>
      <c r="KCS32"/>
      <c r="KCT32"/>
      <c r="KCU32"/>
      <c r="KCV32"/>
      <c r="KCW32"/>
      <c r="KCX32"/>
      <c r="KCY32"/>
      <c r="KCZ32"/>
      <c r="KDA32"/>
      <c r="KDB32"/>
      <c r="KDC32"/>
      <c r="KDD32"/>
      <c r="KDE32"/>
      <c r="KDF32"/>
      <c r="KDG32"/>
      <c r="KDH32"/>
      <c r="KDI32"/>
      <c r="KDJ32"/>
      <c r="KDK32"/>
      <c r="KDL32"/>
      <c r="KDM32"/>
      <c r="KDN32"/>
      <c r="KDO32"/>
      <c r="KDP32"/>
      <c r="KDQ32"/>
      <c r="KDR32"/>
      <c r="KDS32"/>
      <c r="KDT32"/>
      <c r="KDU32"/>
      <c r="KDV32"/>
      <c r="KDW32"/>
      <c r="KDX32"/>
      <c r="KDY32"/>
      <c r="KDZ32"/>
      <c r="KEA32"/>
      <c r="KEB32"/>
      <c r="KEC32"/>
      <c r="KED32"/>
      <c r="KEE32"/>
      <c r="KEF32"/>
      <c r="KEG32"/>
      <c r="KEH32"/>
      <c r="KEI32"/>
      <c r="KEJ32"/>
      <c r="KEK32"/>
      <c r="KEL32"/>
      <c r="KEM32"/>
      <c r="KEN32"/>
      <c r="KEO32"/>
      <c r="KEP32"/>
      <c r="KEQ32"/>
      <c r="KER32"/>
      <c r="KES32"/>
      <c r="KET32"/>
      <c r="KEU32"/>
      <c r="KEV32"/>
      <c r="KEW32"/>
      <c r="KEX32"/>
      <c r="KEY32"/>
      <c r="KEZ32"/>
      <c r="KFA32"/>
      <c r="KFB32"/>
      <c r="KFC32"/>
      <c r="KFD32"/>
      <c r="KFE32"/>
      <c r="KFF32"/>
      <c r="KFG32"/>
      <c r="KFH32"/>
      <c r="KFI32"/>
      <c r="KFJ32"/>
      <c r="KFK32"/>
      <c r="KFL32"/>
      <c r="KFM32"/>
      <c r="KFN32"/>
      <c r="KFO32"/>
      <c r="KFP32"/>
      <c r="KFQ32"/>
      <c r="KFR32"/>
      <c r="KFS32"/>
      <c r="KFT32"/>
      <c r="KFU32"/>
      <c r="KFV32"/>
      <c r="KFW32"/>
      <c r="KFX32"/>
      <c r="KFY32"/>
      <c r="KFZ32"/>
      <c r="KGA32"/>
      <c r="KGB32"/>
      <c r="KGC32"/>
      <c r="KGD32"/>
      <c r="KGE32"/>
      <c r="KGF32"/>
      <c r="KGG32"/>
      <c r="KGH32"/>
      <c r="KGI32"/>
      <c r="KGJ32"/>
      <c r="KGK32"/>
      <c r="KGL32"/>
      <c r="KGM32"/>
      <c r="KGN32"/>
      <c r="KGO32"/>
      <c r="KGP32"/>
      <c r="KGQ32"/>
      <c r="KGR32"/>
      <c r="KGS32"/>
      <c r="KGT32"/>
      <c r="KGU32"/>
      <c r="KGV32"/>
      <c r="KGW32"/>
      <c r="KGX32"/>
      <c r="KGY32"/>
      <c r="KGZ32"/>
      <c r="KHA32"/>
      <c r="KHB32"/>
      <c r="KHC32"/>
      <c r="KHD32"/>
      <c r="KHE32"/>
      <c r="KHF32"/>
      <c r="KHG32"/>
      <c r="KHH32"/>
      <c r="KHI32"/>
      <c r="KHJ32"/>
      <c r="KHK32"/>
      <c r="KHL32"/>
      <c r="KHM32"/>
      <c r="KHN32"/>
      <c r="KHO32"/>
      <c r="KHP32"/>
      <c r="KHQ32"/>
      <c r="KHR32"/>
      <c r="KHS32"/>
      <c r="KHT32"/>
      <c r="KHU32"/>
      <c r="KHV32"/>
      <c r="KHW32"/>
      <c r="KHX32"/>
      <c r="KHY32"/>
      <c r="KHZ32"/>
      <c r="KIA32"/>
      <c r="KIB32"/>
      <c r="KIC32"/>
      <c r="KID32"/>
      <c r="KIE32"/>
      <c r="KIF32"/>
      <c r="KIG32"/>
      <c r="KIH32"/>
      <c r="KII32"/>
      <c r="KIJ32"/>
      <c r="KIK32"/>
      <c r="KIL32"/>
      <c r="KIM32"/>
      <c r="KIN32"/>
      <c r="KIO32"/>
      <c r="KIP32"/>
      <c r="KIQ32"/>
      <c r="KIR32"/>
      <c r="KIS32"/>
      <c r="KIT32"/>
      <c r="KIU32"/>
      <c r="KIV32"/>
      <c r="KIW32"/>
      <c r="KIX32"/>
      <c r="KIY32"/>
      <c r="KIZ32"/>
      <c r="KJA32"/>
      <c r="KJB32"/>
      <c r="KJC32"/>
      <c r="KJD32"/>
      <c r="KJE32"/>
      <c r="KJF32"/>
      <c r="KJG32"/>
      <c r="KJH32"/>
      <c r="KJI32"/>
      <c r="KJJ32"/>
      <c r="KJK32"/>
      <c r="KJL32"/>
      <c r="KJM32"/>
      <c r="KJN32"/>
      <c r="KJO32"/>
      <c r="KJP32"/>
      <c r="KJQ32"/>
      <c r="KJR32"/>
      <c r="KJS32"/>
      <c r="KJT32"/>
      <c r="KJU32"/>
      <c r="KJV32"/>
      <c r="KJW32"/>
      <c r="KJX32"/>
      <c r="KJY32"/>
      <c r="KJZ32"/>
      <c r="KKA32"/>
      <c r="KKB32"/>
      <c r="KKC32"/>
      <c r="KKD32"/>
      <c r="KKE32"/>
      <c r="KKF32"/>
      <c r="KKG32"/>
      <c r="KKH32"/>
      <c r="KKI32"/>
      <c r="KKJ32"/>
      <c r="KKK32"/>
      <c r="KKL32"/>
      <c r="KKM32"/>
      <c r="KKN32"/>
      <c r="KKO32"/>
      <c r="KKP32"/>
      <c r="KKQ32"/>
      <c r="KKR32"/>
      <c r="KKS32"/>
      <c r="KKT32"/>
      <c r="KKU32"/>
      <c r="KKV32"/>
      <c r="KKW32"/>
      <c r="KKX32"/>
      <c r="KKY32"/>
      <c r="KKZ32"/>
      <c r="KLA32"/>
      <c r="KLB32"/>
      <c r="KLC32"/>
      <c r="KLD32"/>
      <c r="KLE32"/>
      <c r="KLF32"/>
      <c r="KLG32"/>
      <c r="KLH32"/>
      <c r="KLI32"/>
      <c r="KLJ32"/>
      <c r="KLK32"/>
      <c r="KLL32"/>
      <c r="KLM32"/>
      <c r="KLN32"/>
      <c r="KLO32"/>
      <c r="KLP32"/>
      <c r="KLQ32"/>
      <c r="KLR32"/>
      <c r="KLS32"/>
      <c r="KLT32"/>
      <c r="KLU32"/>
      <c r="KLV32"/>
      <c r="KLW32"/>
      <c r="KLX32"/>
      <c r="KLY32"/>
      <c r="KLZ32"/>
      <c r="KMA32"/>
      <c r="KMB32"/>
      <c r="KMC32"/>
      <c r="KMD32"/>
      <c r="KME32"/>
      <c r="KMF32"/>
      <c r="KMG32"/>
      <c r="KMH32"/>
      <c r="KMI32"/>
      <c r="KMJ32"/>
      <c r="KMK32"/>
      <c r="KML32"/>
      <c r="KMM32"/>
      <c r="KMN32"/>
      <c r="KMO32"/>
      <c r="KMP32"/>
      <c r="KMQ32"/>
      <c r="KMR32"/>
      <c r="KMS32"/>
      <c r="KMT32"/>
      <c r="KMU32"/>
      <c r="KMV32"/>
      <c r="KMW32"/>
      <c r="KMX32"/>
      <c r="KMY32"/>
      <c r="KMZ32"/>
      <c r="KNA32"/>
      <c r="KNB32"/>
      <c r="KNC32"/>
      <c r="KND32"/>
      <c r="KNE32"/>
      <c r="KNF32"/>
      <c r="KNG32"/>
      <c r="KNH32"/>
      <c r="KNI32"/>
      <c r="KNJ32"/>
      <c r="KNK32"/>
      <c r="KNL32"/>
      <c r="KNM32"/>
      <c r="KNN32"/>
      <c r="KNO32"/>
      <c r="KNP32"/>
      <c r="KNQ32"/>
      <c r="KNR32"/>
      <c r="KNS32"/>
      <c r="KNT32"/>
      <c r="KNU32"/>
      <c r="KNV32"/>
      <c r="KNW32"/>
      <c r="KNX32"/>
      <c r="KNY32"/>
      <c r="KNZ32"/>
      <c r="KOA32"/>
      <c r="KOB32"/>
      <c r="KOC32"/>
      <c r="KOD32"/>
      <c r="KOE32"/>
      <c r="KOF32"/>
      <c r="KOG32"/>
      <c r="KOH32"/>
      <c r="KOI32"/>
      <c r="KOJ32"/>
      <c r="KOK32"/>
      <c r="KOL32"/>
      <c r="KOM32"/>
      <c r="KON32"/>
      <c r="KOO32"/>
      <c r="KOP32"/>
      <c r="KOQ32"/>
      <c r="KOR32"/>
      <c r="KOS32"/>
      <c r="KOT32"/>
      <c r="KOU32"/>
      <c r="KOV32"/>
      <c r="KOW32"/>
      <c r="KOX32"/>
      <c r="KOY32"/>
      <c r="KOZ32"/>
      <c r="KPA32"/>
      <c r="KPB32"/>
      <c r="KPC32"/>
      <c r="KPD32"/>
      <c r="KPE32"/>
      <c r="KPF32"/>
      <c r="KPG32"/>
      <c r="KPH32"/>
      <c r="KPI32"/>
      <c r="KPJ32"/>
      <c r="KPK32"/>
      <c r="KPL32"/>
      <c r="KPM32"/>
      <c r="KPN32"/>
      <c r="KPO32"/>
      <c r="KPP32"/>
      <c r="KPQ32"/>
      <c r="KPR32"/>
      <c r="KPS32"/>
      <c r="KPT32"/>
      <c r="KPU32"/>
      <c r="KPV32"/>
      <c r="KPW32"/>
      <c r="KPX32"/>
      <c r="KPY32"/>
      <c r="KPZ32"/>
      <c r="KQA32"/>
      <c r="KQB32"/>
      <c r="KQC32"/>
      <c r="KQD32"/>
      <c r="KQE32"/>
      <c r="KQF32"/>
      <c r="KQG32"/>
      <c r="KQH32"/>
      <c r="KQI32"/>
      <c r="KQJ32"/>
      <c r="KQK32"/>
      <c r="KQL32"/>
      <c r="KQM32"/>
      <c r="KQN32"/>
      <c r="KQO32"/>
      <c r="KQP32"/>
      <c r="KQQ32"/>
      <c r="KQR32"/>
      <c r="KQS32"/>
      <c r="KQT32"/>
      <c r="KQU32"/>
      <c r="KQV32"/>
      <c r="KQW32"/>
      <c r="KQX32"/>
      <c r="KQY32"/>
      <c r="KQZ32"/>
      <c r="KRA32"/>
      <c r="KRB32"/>
      <c r="KRC32"/>
      <c r="KRD32"/>
      <c r="KRE32"/>
      <c r="KRF32"/>
      <c r="KRG32"/>
      <c r="KRH32"/>
      <c r="KRI32"/>
      <c r="KRJ32"/>
      <c r="KRK32"/>
      <c r="KRL32"/>
      <c r="KRM32"/>
      <c r="KRN32"/>
      <c r="KRO32"/>
      <c r="KRP32"/>
      <c r="KRQ32"/>
      <c r="KRR32"/>
      <c r="KRS32"/>
      <c r="KRT32"/>
      <c r="KRU32"/>
      <c r="KRV32"/>
      <c r="KRW32"/>
      <c r="KRX32"/>
      <c r="KRY32"/>
      <c r="KRZ32"/>
      <c r="KSA32"/>
      <c r="KSB32"/>
      <c r="KSC32"/>
      <c r="KSD32"/>
      <c r="KSE32"/>
      <c r="KSF32"/>
      <c r="KSG32"/>
      <c r="KSH32"/>
      <c r="KSI32"/>
      <c r="KSJ32"/>
      <c r="KSK32"/>
      <c r="KSL32"/>
      <c r="KSM32"/>
      <c r="KSN32"/>
      <c r="KSO32"/>
      <c r="KSP32"/>
      <c r="KSQ32"/>
      <c r="KSR32"/>
      <c r="KSS32"/>
      <c r="KST32"/>
      <c r="KSU32"/>
      <c r="KSV32"/>
      <c r="KSW32"/>
      <c r="KSX32"/>
      <c r="KSY32"/>
      <c r="KSZ32"/>
      <c r="KTA32"/>
      <c r="KTB32"/>
      <c r="KTC32"/>
      <c r="KTD32"/>
      <c r="KTE32"/>
      <c r="KTF32"/>
      <c r="KTG32"/>
      <c r="KTH32"/>
      <c r="KTI32"/>
      <c r="KTJ32"/>
      <c r="KTK32"/>
      <c r="KTL32"/>
      <c r="KTM32"/>
      <c r="KTN32"/>
      <c r="KTO32"/>
      <c r="KTP32"/>
      <c r="KTQ32"/>
      <c r="KTR32"/>
      <c r="KTS32"/>
      <c r="KTT32"/>
      <c r="KTU32"/>
      <c r="KTV32"/>
      <c r="KTW32"/>
      <c r="KTX32"/>
      <c r="KTY32"/>
      <c r="KTZ32"/>
      <c r="KUA32"/>
      <c r="KUB32"/>
      <c r="KUC32"/>
      <c r="KUD32"/>
      <c r="KUE32"/>
      <c r="KUF32"/>
      <c r="KUG32"/>
      <c r="KUH32"/>
      <c r="KUI32"/>
      <c r="KUJ32"/>
      <c r="KUK32"/>
      <c r="KUL32"/>
      <c r="KUM32"/>
      <c r="KUN32"/>
      <c r="KUO32"/>
      <c r="KUP32"/>
      <c r="KUQ32"/>
      <c r="KUR32"/>
      <c r="KUS32"/>
      <c r="KUT32"/>
      <c r="KUU32"/>
      <c r="KUV32"/>
      <c r="KUW32"/>
      <c r="KUX32"/>
      <c r="KUY32"/>
      <c r="KUZ32"/>
      <c r="KVA32"/>
      <c r="KVB32"/>
      <c r="KVC32"/>
      <c r="KVD32"/>
      <c r="KVE32"/>
      <c r="KVF32"/>
      <c r="KVG32"/>
      <c r="KVH32"/>
      <c r="KVI32"/>
      <c r="KVJ32"/>
      <c r="KVK32"/>
      <c r="KVL32"/>
      <c r="KVM32"/>
      <c r="KVN32"/>
      <c r="KVO32"/>
      <c r="KVP32"/>
      <c r="KVQ32"/>
      <c r="KVR32"/>
      <c r="KVS32"/>
      <c r="KVT32"/>
      <c r="KVU32"/>
      <c r="KVV32"/>
      <c r="KVW32"/>
      <c r="KVX32"/>
      <c r="KVY32"/>
      <c r="KVZ32"/>
      <c r="KWA32"/>
      <c r="KWB32"/>
      <c r="KWC32"/>
      <c r="KWD32"/>
      <c r="KWE32"/>
      <c r="KWF32"/>
      <c r="KWG32"/>
      <c r="KWH32"/>
      <c r="KWI32"/>
      <c r="KWJ32"/>
      <c r="KWK32"/>
      <c r="KWL32"/>
      <c r="KWM32"/>
      <c r="KWN32"/>
      <c r="KWO32"/>
      <c r="KWP32"/>
      <c r="KWQ32"/>
      <c r="KWR32"/>
      <c r="KWS32"/>
      <c r="KWT32"/>
      <c r="KWU32"/>
      <c r="KWV32"/>
      <c r="KWW32"/>
      <c r="KWX32"/>
      <c r="KWY32"/>
      <c r="KWZ32"/>
      <c r="KXA32"/>
      <c r="KXB32"/>
      <c r="KXC32"/>
      <c r="KXD32"/>
      <c r="KXE32"/>
      <c r="KXF32"/>
      <c r="KXG32"/>
      <c r="KXH32"/>
      <c r="KXI32"/>
      <c r="KXJ32"/>
      <c r="KXK32"/>
      <c r="KXL32"/>
      <c r="KXM32"/>
      <c r="KXN32"/>
      <c r="KXO32"/>
      <c r="KXP32"/>
      <c r="KXQ32"/>
      <c r="KXR32"/>
      <c r="KXS32"/>
      <c r="KXT32"/>
      <c r="KXU32"/>
      <c r="KXV32"/>
      <c r="KXW32"/>
      <c r="KXX32"/>
      <c r="KXY32"/>
      <c r="KXZ32"/>
      <c r="KYA32"/>
      <c r="KYB32"/>
      <c r="KYC32"/>
      <c r="KYD32"/>
      <c r="KYE32"/>
      <c r="KYF32"/>
      <c r="KYG32"/>
      <c r="KYH32"/>
      <c r="KYI32"/>
      <c r="KYJ32"/>
      <c r="KYK32"/>
      <c r="KYL32"/>
      <c r="KYM32"/>
      <c r="KYN32"/>
      <c r="KYO32"/>
      <c r="KYP32"/>
      <c r="KYQ32"/>
      <c r="KYR32"/>
      <c r="KYS32"/>
      <c r="KYT32"/>
      <c r="KYU32"/>
      <c r="KYV32"/>
      <c r="KYW32"/>
      <c r="KYX32"/>
      <c r="KYY32"/>
      <c r="KYZ32"/>
      <c r="KZA32"/>
      <c r="KZB32"/>
      <c r="KZC32"/>
      <c r="KZD32"/>
      <c r="KZE32"/>
      <c r="KZF32"/>
      <c r="KZG32"/>
      <c r="KZH32"/>
      <c r="KZI32"/>
      <c r="KZJ32"/>
      <c r="KZK32"/>
      <c r="KZL32"/>
      <c r="KZM32"/>
      <c r="KZN32"/>
      <c r="KZO32"/>
      <c r="KZP32"/>
      <c r="KZQ32"/>
      <c r="KZR32"/>
      <c r="KZS32"/>
      <c r="KZT32"/>
      <c r="KZU32"/>
      <c r="KZV32"/>
      <c r="KZW32"/>
      <c r="KZX32"/>
      <c r="KZY32"/>
      <c r="KZZ32"/>
      <c r="LAA32"/>
      <c r="LAB32"/>
      <c r="LAC32"/>
      <c r="LAD32"/>
      <c r="LAE32"/>
      <c r="LAF32"/>
      <c r="LAG32"/>
      <c r="LAH32"/>
      <c r="LAI32"/>
      <c r="LAJ32"/>
      <c r="LAK32"/>
      <c r="LAL32"/>
      <c r="LAM32"/>
      <c r="LAN32"/>
      <c r="LAO32"/>
      <c r="LAP32"/>
      <c r="LAQ32"/>
      <c r="LAR32"/>
      <c r="LAS32"/>
      <c r="LAT32"/>
      <c r="LAU32"/>
      <c r="LAV32"/>
      <c r="LAW32"/>
      <c r="LAX32"/>
      <c r="LAY32"/>
      <c r="LAZ32"/>
      <c r="LBA32"/>
      <c r="LBB32"/>
      <c r="LBC32"/>
      <c r="LBD32"/>
      <c r="LBE32"/>
      <c r="LBF32"/>
      <c r="LBG32"/>
      <c r="LBH32"/>
      <c r="LBI32"/>
      <c r="LBJ32"/>
      <c r="LBK32"/>
      <c r="LBL32"/>
      <c r="LBM32"/>
      <c r="LBN32"/>
      <c r="LBO32"/>
      <c r="LBP32"/>
      <c r="LBQ32"/>
      <c r="LBR32"/>
      <c r="LBS32"/>
      <c r="LBT32"/>
      <c r="LBU32"/>
      <c r="LBV32"/>
      <c r="LBW32"/>
      <c r="LBX32"/>
      <c r="LBY32"/>
      <c r="LBZ32"/>
      <c r="LCA32"/>
      <c r="LCB32"/>
      <c r="LCC32"/>
      <c r="LCD32"/>
      <c r="LCE32"/>
      <c r="LCF32"/>
      <c r="LCG32"/>
      <c r="LCH32"/>
      <c r="LCI32"/>
      <c r="LCJ32"/>
      <c r="LCK32"/>
      <c r="LCL32"/>
      <c r="LCM32"/>
      <c r="LCN32"/>
      <c r="LCO32"/>
      <c r="LCP32"/>
      <c r="LCQ32"/>
      <c r="LCR32"/>
      <c r="LCS32"/>
      <c r="LCT32"/>
      <c r="LCU32"/>
      <c r="LCV32"/>
      <c r="LCW32"/>
      <c r="LCX32"/>
      <c r="LCY32"/>
      <c r="LCZ32"/>
      <c r="LDA32"/>
      <c r="LDB32"/>
      <c r="LDC32"/>
      <c r="LDD32"/>
      <c r="LDE32"/>
      <c r="LDF32"/>
      <c r="LDG32"/>
      <c r="LDH32"/>
      <c r="LDI32"/>
      <c r="LDJ32"/>
      <c r="LDK32"/>
      <c r="LDL32"/>
      <c r="LDM32"/>
      <c r="LDN32"/>
      <c r="LDO32"/>
      <c r="LDP32"/>
      <c r="LDQ32"/>
      <c r="LDR32"/>
      <c r="LDS32"/>
      <c r="LDT32"/>
      <c r="LDU32"/>
      <c r="LDV32"/>
      <c r="LDW32"/>
      <c r="LDX32"/>
      <c r="LDY32"/>
      <c r="LDZ32"/>
      <c r="LEA32"/>
      <c r="LEB32"/>
      <c r="LEC32"/>
      <c r="LED32"/>
      <c r="LEE32"/>
      <c r="LEF32"/>
      <c r="LEG32"/>
      <c r="LEH32"/>
      <c r="LEI32"/>
      <c r="LEJ32"/>
      <c r="LEK32"/>
      <c r="LEL32"/>
      <c r="LEM32"/>
      <c r="LEN32"/>
      <c r="LEO32"/>
      <c r="LEP32"/>
      <c r="LEQ32"/>
      <c r="LER32"/>
      <c r="LES32"/>
      <c r="LET32"/>
      <c r="LEU32"/>
      <c r="LEV32"/>
      <c r="LEW32"/>
      <c r="LEX32"/>
      <c r="LEY32"/>
      <c r="LEZ32"/>
      <c r="LFA32"/>
      <c r="LFB32"/>
      <c r="LFC32"/>
      <c r="LFD32"/>
      <c r="LFE32"/>
      <c r="LFF32"/>
      <c r="LFG32"/>
      <c r="LFH32"/>
      <c r="LFI32"/>
      <c r="LFJ32"/>
      <c r="LFK32"/>
      <c r="LFL32"/>
      <c r="LFM32"/>
      <c r="LFN32"/>
      <c r="LFO32"/>
      <c r="LFP32"/>
      <c r="LFQ32"/>
      <c r="LFR32"/>
      <c r="LFS32"/>
      <c r="LFT32"/>
      <c r="LFU32"/>
      <c r="LFV32"/>
      <c r="LFW32"/>
      <c r="LFX32"/>
      <c r="LFY32"/>
      <c r="LFZ32"/>
      <c r="LGA32"/>
      <c r="LGB32"/>
      <c r="LGC32"/>
      <c r="LGD32"/>
      <c r="LGE32"/>
      <c r="LGF32"/>
      <c r="LGG32"/>
      <c r="LGH32"/>
      <c r="LGI32"/>
      <c r="LGJ32"/>
      <c r="LGK32"/>
      <c r="LGL32"/>
      <c r="LGM32"/>
      <c r="LGN32"/>
      <c r="LGO32"/>
      <c r="LGP32"/>
      <c r="LGQ32"/>
      <c r="LGR32"/>
      <c r="LGS32"/>
      <c r="LGT32"/>
      <c r="LGU32"/>
      <c r="LGV32"/>
      <c r="LGW32"/>
      <c r="LGX32"/>
      <c r="LGY32"/>
      <c r="LGZ32"/>
      <c r="LHA32"/>
      <c r="LHB32"/>
      <c r="LHC32"/>
      <c r="LHD32"/>
      <c r="LHE32"/>
      <c r="LHF32"/>
      <c r="LHG32"/>
      <c r="LHH32"/>
      <c r="LHI32"/>
      <c r="LHJ32"/>
      <c r="LHK32"/>
      <c r="LHL32"/>
      <c r="LHM32"/>
      <c r="LHN32"/>
      <c r="LHO32"/>
      <c r="LHP32"/>
      <c r="LHQ32"/>
      <c r="LHR32"/>
      <c r="LHS32"/>
      <c r="LHT32"/>
      <c r="LHU32"/>
      <c r="LHV32"/>
      <c r="LHW32"/>
      <c r="LHX32"/>
      <c r="LHY32"/>
      <c r="LHZ32"/>
      <c r="LIA32"/>
      <c r="LIB32"/>
      <c r="LIC32"/>
      <c r="LID32"/>
      <c r="LIE32"/>
      <c r="LIF32"/>
      <c r="LIG32"/>
      <c r="LIH32"/>
      <c r="LII32"/>
      <c r="LIJ32"/>
      <c r="LIK32"/>
      <c r="LIL32"/>
      <c r="LIM32"/>
      <c r="LIN32"/>
      <c r="LIO32"/>
      <c r="LIP32"/>
      <c r="LIQ32"/>
      <c r="LIR32"/>
      <c r="LIS32"/>
      <c r="LIT32"/>
      <c r="LIU32"/>
      <c r="LIV32"/>
      <c r="LIW32"/>
      <c r="LIX32"/>
      <c r="LIY32"/>
      <c r="LIZ32"/>
      <c r="LJA32"/>
      <c r="LJB32"/>
      <c r="LJC32"/>
      <c r="LJD32"/>
      <c r="LJE32"/>
      <c r="LJF32"/>
      <c r="LJG32"/>
      <c r="LJH32"/>
      <c r="LJI32"/>
      <c r="LJJ32"/>
      <c r="LJK32"/>
      <c r="LJL32"/>
      <c r="LJM32"/>
      <c r="LJN32"/>
      <c r="LJO32"/>
      <c r="LJP32"/>
      <c r="LJQ32"/>
      <c r="LJR32"/>
      <c r="LJS32"/>
      <c r="LJT32"/>
      <c r="LJU32"/>
      <c r="LJV32"/>
      <c r="LJW32"/>
      <c r="LJX32"/>
      <c r="LJY32"/>
      <c r="LJZ32"/>
      <c r="LKA32"/>
      <c r="LKB32"/>
      <c r="LKC32"/>
      <c r="LKD32"/>
      <c r="LKE32"/>
      <c r="LKF32"/>
      <c r="LKG32"/>
      <c r="LKH32"/>
      <c r="LKI32"/>
      <c r="LKJ32"/>
      <c r="LKK32"/>
      <c r="LKL32"/>
      <c r="LKM32"/>
      <c r="LKN32"/>
      <c r="LKO32"/>
      <c r="LKP32"/>
      <c r="LKQ32"/>
      <c r="LKR32"/>
      <c r="LKS32"/>
      <c r="LKT32"/>
      <c r="LKU32"/>
      <c r="LKV32"/>
      <c r="LKW32"/>
      <c r="LKX32"/>
      <c r="LKY32"/>
      <c r="LKZ32"/>
      <c r="LLA32"/>
      <c r="LLB32"/>
      <c r="LLC32"/>
      <c r="LLD32"/>
      <c r="LLE32"/>
      <c r="LLF32"/>
      <c r="LLG32"/>
      <c r="LLH32"/>
      <c r="LLI32"/>
      <c r="LLJ32"/>
      <c r="LLK32"/>
      <c r="LLL32"/>
      <c r="LLM32"/>
      <c r="LLN32"/>
      <c r="LLO32"/>
      <c r="LLP32"/>
      <c r="LLQ32"/>
      <c r="LLR32"/>
      <c r="LLS32"/>
      <c r="LLT32"/>
      <c r="LLU32"/>
      <c r="LLV32"/>
      <c r="LLW32"/>
      <c r="LLX32"/>
      <c r="LLY32"/>
      <c r="LLZ32"/>
      <c r="LMA32"/>
      <c r="LMB32"/>
      <c r="LMC32"/>
      <c r="LMD32"/>
      <c r="LME32"/>
      <c r="LMF32"/>
      <c r="LMG32"/>
      <c r="LMH32"/>
      <c r="LMI32"/>
      <c r="LMJ32"/>
      <c r="LMK32"/>
      <c r="LML32"/>
      <c r="LMM32"/>
      <c r="LMN32"/>
      <c r="LMO32"/>
      <c r="LMP32"/>
      <c r="LMQ32"/>
      <c r="LMR32"/>
      <c r="LMS32"/>
      <c r="LMT32"/>
      <c r="LMU32"/>
      <c r="LMV32"/>
      <c r="LMW32"/>
      <c r="LMX32"/>
      <c r="LMY32"/>
      <c r="LMZ32"/>
      <c r="LNA32"/>
      <c r="LNB32"/>
      <c r="LNC32"/>
      <c r="LND32"/>
      <c r="LNE32"/>
      <c r="LNF32"/>
      <c r="LNG32"/>
      <c r="LNH32"/>
      <c r="LNI32"/>
      <c r="LNJ32"/>
      <c r="LNK32"/>
      <c r="LNL32"/>
      <c r="LNM32"/>
      <c r="LNN32"/>
      <c r="LNO32"/>
      <c r="LNP32"/>
      <c r="LNQ32"/>
      <c r="LNR32"/>
      <c r="LNS32"/>
      <c r="LNT32"/>
      <c r="LNU32"/>
      <c r="LNV32"/>
      <c r="LNW32"/>
      <c r="LNX32"/>
      <c r="LNY32"/>
      <c r="LNZ32"/>
      <c r="LOA32"/>
      <c r="LOB32"/>
      <c r="LOC32"/>
      <c r="LOD32"/>
      <c r="LOE32"/>
      <c r="LOF32"/>
      <c r="LOG32"/>
      <c r="LOH32"/>
      <c r="LOI32"/>
      <c r="LOJ32"/>
      <c r="LOK32"/>
      <c r="LOL32"/>
      <c r="LOM32"/>
      <c r="LON32"/>
      <c r="LOO32"/>
      <c r="LOP32"/>
      <c r="LOQ32"/>
      <c r="LOR32"/>
      <c r="LOS32"/>
      <c r="LOT32"/>
      <c r="LOU32"/>
      <c r="LOV32"/>
      <c r="LOW32"/>
      <c r="LOX32"/>
      <c r="LOY32"/>
      <c r="LOZ32"/>
      <c r="LPA32"/>
      <c r="LPB32"/>
      <c r="LPC32"/>
      <c r="LPD32"/>
      <c r="LPE32"/>
      <c r="LPF32"/>
      <c r="LPG32"/>
      <c r="LPH32"/>
      <c r="LPI32"/>
      <c r="LPJ32"/>
      <c r="LPK32"/>
      <c r="LPL32"/>
      <c r="LPM32"/>
      <c r="LPN32"/>
      <c r="LPO32"/>
      <c r="LPP32"/>
      <c r="LPQ32"/>
      <c r="LPR32"/>
      <c r="LPS32"/>
      <c r="LPT32"/>
      <c r="LPU32"/>
      <c r="LPV32"/>
      <c r="LPW32"/>
      <c r="LPX32"/>
      <c r="LPY32"/>
      <c r="LPZ32"/>
      <c r="LQA32"/>
      <c r="LQB32"/>
      <c r="LQC32"/>
      <c r="LQD32"/>
      <c r="LQE32"/>
      <c r="LQF32"/>
      <c r="LQG32"/>
      <c r="LQH32"/>
      <c r="LQI32"/>
      <c r="LQJ32"/>
      <c r="LQK32"/>
      <c r="LQL32"/>
      <c r="LQM32"/>
      <c r="LQN32"/>
      <c r="LQO32"/>
      <c r="LQP32"/>
      <c r="LQQ32"/>
      <c r="LQR32"/>
      <c r="LQS32"/>
      <c r="LQT32"/>
      <c r="LQU32"/>
      <c r="LQV32"/>
      <c r="LQW32"/>
      <c r="LQX32"/>
      <c r="LQY32"/>
      <c r="LQZ32"/>
      <c r="LRA32"/>
      <c r="LRB32"/>
      <c r="LRC32"/>
      <c r="LRD32"/>
      <c r="LRE32"/>
      <c r="LRF32"/>
      <c r="LRG32"/>
      <c r="LRH32"/>
      <c r="LRI32"/>
      <c r="LRJ32"/>
      <c r="LRK32"/>
      <c r="LRL32"/>
      <c r="LRM32"/>
      <c r="LRN32"/>
      <c r="LRO32"/>
      <c r="LRP32"/>
      <c r="LRQ32"/>
      <c r="LRR32"/>
      <c r="LRS32"/>
      <c r="LRT32"/>
      <c r="LRU32"/>
      <c r="LRV32"/>
      <c r="LRW32"/>
      <c r="LRX32"/>
      <c r="LRY32"/>
      <c r="LRZ32"/>
      <c r="LSA32"/>
      <c r="LSB32"/>
      <c r="LSC32"/>
      <c r="LSD32"/>
      <c r="LSE32"/>
      <c r="LSF32"/>
      <c r="LSG32"/>
      <c r="LSH32"/>
      <c r="LSI32"/>
      <c r="LSJ32"/>
      <c r="LSK32"/>
      <c r="LSL32"/>
      <c r="LSM32"/>
      <c r="LSN32"/>
      <c r="LSO32"/>
      <c r="LSP32"/>
      <c r="LSQ32"/>
      <c r="LSR32"/>
      <c r="LSS32"/>
      <c r="LST32"/>
      <c r="LSU32"/>
      <c r="LSV32"/>
      <c r="LSW32"/>
      <c r="LSX32"/>
      <c r="LSY32"/>
      <c r="LSZ32"/>
      <c r="LTA32"/>
      <c r="LTB32"/>
      <c r="LTC32"/>
      <c r="LTD32"/>
      <c r="LTE32"/>
      <c r="LTF32"/>
      <c r="LTG32"/>
      <c r="LTH32"/>
      <c r="LTI32"/>
      <c r="LTJ32"/>
      <c r="LTK32"/>
      <c r="LTL32"/>
      <c r="LTM32"/>
      <c r="LTN32"/>
      <c r="LTO32"/>
      <c r="LTP32"/>
      <c r="LTQ32"/>
      <c r="LTR32"/>
      <c r="LTS32"/>
      <c r="LTT32"/>
      <c r="LTU32"/>
      <c r="LTV32"/>
      <c r="LTW32"/>
      <c r="LTX32"/>
      <c r="LTY32"/>
      <c r="LTZ32"/>
      <c r="LUA32"/>
      <c r="LUB32"/>
      <c r="LUC32"/>
      <c r="LUD32"/>
      <c r="LUE32"/>
      <c r="LUF32"/>
      <c r="LUG32"/>
      <c r="LUH32"/>
      <c r="LUI32"/>
      <c r="LUJ32"/>
      <c r="LUK32"/>
      <c r="LUL32"/>
      <c r="LUM32"/>
      <c r="LUN32"/>
      <c r="LUO32"/>
      <c r="LUP32"/>
      <c r="LUQ32"/>
      <c r="LUR32"/>
      <c r="LUS32"/>
      <c r="LUT32"/>
      <c r="LUU32"/>
      <c r="LUV32"/>
      <c r="LUW32"/>
      <c r="LUX32"/>
      <c r="LUY32"/>
      <c r="LUZ32"/>
      <c r="LVA32"/>
      <c r="LVB32"/>
      <c r="LVC32"/>
      <c r="LVD32"/>
      <c r="LVE32"/>
      <c r="LVF32"/>
      <c r="LVG32"/>
      <c r="LVH32"/>
      <c r="LVI32"/>
      <c r="LVJ32"/>
      <c r="LVK32"/>
      <c r="LVL32"/>
      <c r="LVM32"/>
      <c r="LVN32"/>
      <c r="LVO32"/>
      <c r="LVP32"/>
      <c r="LVQ32"/>
      <c r="LVR32"/>
      <c r="LVS32"/>
      <c r="LVT32"/>
      <c r="LVU32"/>
      <c r="LVV32"/>
      <c r="LVW32"/>
      <c r="LVX32"/>
      <c r="LVY32"/>
      <c r="LVZ32"/>
      <c r="LWA32"/>
      <c r="LWB32"/>
      <c r="LWC32"/>
      <c r="LWD32"/>
      <c r="LWE32"/>
      <c r="LWF32"/>
      <c r="LWG32"/>
      <c r="LWH32"/>
      <c r="LWI32"/>
      <c r="LWJ32"/>
      <c r="LWK32"/>
      <c r="LWL32"/>
      <c r="LWM32"/>
      <c r="LWN32"/>
      <c r="LWO32"/>
      <c r="LWP32"/>
      <c r="LWQ32"/>
      <c r="LWR32"/>
      <c r="LWS32"/>
      <c r="LWT32"/>
      <c r="LWU32"/>
      <c r="LWV32"/>
      <c r="LWW32"/>
      <c r="LWX32"/>
      <c r="LWY32"/>
      <c r="LWZ32"/>
      <c r="LXA32"/>
      <c r="LXB32"/>
      <c r="LXC32"/>
      <c r="LXD32"/>
      <c r="LXE32"/>
      <c r="LXF32"/>
      <c r="LXG32"/>
      <c r="LXH32"/>
      <c r="LXI32"/>
      <c r="LXJ32"/>
      <c r="LXK32"/>
      <c r="LXL32"/>
      <c r="LXM32"/>
      <c r="LXN32"/>
      <c r="LXO32"/>
      <c r="LXP32"/>
      <c r="LXQ32"/>
      <c r="LXR32"/>
      <c r="LXS32"/>
      <c r="LXT32"/>
      <c r="LXU32"/>
      <c r="LXV32"/>
      <c r="LXW32"/>
      <c r="LXX32"/>
      <c r="LXY32"/>
      <c r="LXZ32"/>
      <c r="LYA32"/>
      <c r="LYB32"/>
      <c r="LYC32"/>
      <c r="LYD32"/>
      <c r="LYE32"/>
      <c r="LYF32"/>
      <c r="LYG32"/>
      <c r="LYH32"/>
      <c r="LYI32"/>
      <c r="LYJ32"/>
      <c r="LYK32"/>
      <c r="LYL32"/>
      <c r="LYM32"/>
      <c r="LYN32"/>
      <c r="LYO32"/>
      <c r="LYP32"/>
      <c r="LYQ32"/>
      <c r="LYR32"/>
      <c r="LYS32"/>
      <c r="LYT32"/>
      <c r="LYU32"/>
      <c r="LYV32"/>
      <c r="LYW32"/>
      <c r="LYX32"/>
      <c r="LYY32"/>
      <c r="LYZ32"/>
      <c r="LZA32"/>
      <c r="LZB32"/>
      <c r="LZC32"/>
      <c r="LZD32"/>
      <c r="LZE32"/>
      <c r="LZF32"/>
      <c r="LZG32"/>
      <c r="LZH32"/>
      <c r="LZI32"/>
      <c r="LZJ32"/>
      <c r="LZK32"/>
      <c r="LZL32"/>
      <c r="LZM32"/>
      <c r="LZN32"/>
      <c r="LZO32"/>
      <c r="LZP32"/>
      <c r="LZQ32"/>
      <c r="LZR32"/>
      <c r="LZS32"/>
      <c r="LZT32"/>
      <c r="LZU32"/>
      <c r="LZV32"/>
      <c r="LZW32"/>
      <c r="LZX32"/>
      <c r="LZY32"/>
      <c r="LZZ32"/>
      <c r="MAA32"/>
      <c r="MAB32"/>
      <c r="MAC32"/>
      <c r="MAD32"/>
      <c r="MAE32"/>
      <c r="MAF32"/>
      <c r="MAG32"/>
      <c r="MAH32"/>
      <c r="MAI32"/>
      <c r="MAJ32"/>
      <c r="MAK32"/>
      <c r="MAL32"/>
      <c r="MAM32"/>
      <c r="MAN32"/>
      <c r="MAO32"/>
      <c r="MAP32"/>
      <c r="MAQ32"/>
      <c r="MAR32"/>
      <c r="MAS32"/>
      <c r="MAT32"/>
      <c r="MAU32"/>
      <c r="MAV32"/>
      <c r="MAW32"/>
      <c r="MAX32"/>
      <c r="MAY32"/>
      <c r="MAZ32"/>
      <c r="MBA32"/>
      <c r="MBB32"/>
      <c r="MBC32"/>
      <c r="MBD32"/>
      <c r="MBE32"/>
      <c r="MBF32"/>
      <c r="MBG32"/>
      <c r="MBH32"/>
      <c r="MBI32"/>
      <c r="MBJ32"/>
      <c r="MBK32"/>
      <c r="MBL32"/>
      <c r="MBM32"/>
      <c r="MBN32"/>
      <c r="MBO32"/>
      <c r="MBP32"/>
      <c r="MBQ32"/>
      <c r="MBR32"/>
      <c r="MBS32"/>
      <c r="MBT32"/>
      <c r="MBU32"/>
      <c r="MBV32"/>
      <c r="MBW32"/>
      <c r="MBX32"/>
      <c r="MBY32"/>
      <c r="MBZ32"/>
      <c r="MCA32"/>
      <c r="MCB32"/>
      <c r="MCC32"/>
      <c r="MCD32"/>
      <c r="MCE32"/>
      <c r="MCF32"/>
      <c r="MCG32"/>
      <c r="MCH32"/>
      <c r="MCI32"/>
      <c r="MCJ32"/>
      <c r="MCK32"/>
      <c r="MCL32"/>
      <c r="MCM32"/>
      <c r="MCN32"/>
      <c r="MCO32"/>
      <c r="MCP32"/>
      <c r="MCQ32"/>
      <c r="MCR32"/>
      <c r="MCS32"/>
      <c r="MCT32"/>
      <c r="MCU32"/>
      <c r="MCV32"/>
      <c r="MCW32"/>
      <c r="MCX32"/>
      <c r="MCY32"/>
      <c r="MCZ32"/>
      <c r="MDA32"/>
      <c r="MDB32"/>
      <c r="MDC32"/>
      <c r="MDD32"/>
      <c r="MDE32"/>
      <c r="MDF32"/>
      <c r="MDG32"/>
      <c r="MDH32"/>
      <c r="MDI32"/>
      <c r="MDJ32"/>
      <c r="MDK32"/>
      <c r="MDL32"/>
      <c r="MDM32"/>
      <c r="MDN32"/>
      <c r="MDO32"/>
      <c r="MDP32"/>
      <c r="MDQ32"/>
      <c r="MDR32"/>
      <c r="MDS32"/>
      <c r="MDT32"/>
      <c r="MDU32"/>
      <c r="MDV32"/>
      <c r="MDW32"/>
      <c r="MDX32"/>
      <c r="MDY32"/>
      <c r="MDZ32"/>
      <c r="MEA32"/>
      <c r="MEB32"/>
      <c r="MEC32"/>
      <c r="MED32"/>
      <c r="MEE32"/>
      <c r="MEF32"/>
      <c r="MEG32"/>
      <c r="MEH32"/>
      <c r="MEI32"/>
      <c r="MEJ32"/>
      <c r="MEK32"/>
      <c r="MEL32"/>
      <c r="MEM32"/>
      <c r="MEN32"/>
      <c r="MEO32"/>
      <c r="MEP32"/>
      <c r="MEQ32"/>
      <c r="MER32"/>
      <c r="MES32"/>
      <c r="MET32"/>
      <c r="MEU32"/>
      <c r="MEV32"/>
      <c r="MEW32"/>
      <c r="MEX32"/>
      <c r="MEY32"/>
      <c r="MEZ32"/>
      <c r="MFA32"/>
      <c r="MFB32"/>
      <c r="MFC32"/>
      <c r="MFD32"/>
      <c r="MFE32"/>
      <c r="MFF32"/>
      <c r="MFG32"/>
      <c r="MFH32"/>
      <c r="MFI32"/>
      <c r="MFJ32"/>
      <c r="MFK32"/>
      <c r="MFL32"/>
      <c r="MFM32"/>
      <c r="MFN32"/>
      <c r="MFO32"/>
      <c r="MFP32"/>
      <c r="MFQ32"/>
      <c r="MFR32"/>
      <c r="MFS32"/>
      <c r="MFT32"/>
      <c r="MFU32"/>
      <c r="MFV32"/>
      <c r="MFW32"/>
      <c r="MFX32"/>
      <c r="MFY32"/>
      <c r="MFZ32"/>
      <c r="MGA32"/>
      <c r="MGB32"/>
      <c r="MGC32"/>
      <c r="MGD32"/>
      <c r="MGE32"/>
      <c r="MGF32"/>
      <c r="MGG32"/>
      <c r="MGH32"/>
      <c r="MGI32"/>
      <c r="MGJ32"/>
      <c r="MGK32"/>
      <c r="MGL32"/>
      <c r="MGM32"/>
      <c r="MGN32"/>
      <c r="MGO32"/>
      <c r="MGP32"/>
      <c r="MGQ32"/>
      <c r="MGR32"/>
      <c r="MGS32"/>
      <c r="MGT32"/>
      <c r="MGU32"/>
      <c r="MGV32"/>
      <c r="MGW32"/>
      <c r="MGX32"/>
      <c r="MGY32"/>
      <c r="MGZ32"/>
      <c r="MHA32"/>
      <c r="MHB32"/>
      <c r="MHC32"/>
      <c r="MHD32"/>
      <c r="MHE32"/>
      <c r="MHF32"/>
      <c r="MHG32"/>
      <c r="MHH32"/>
      <c r="MHI32"/>
      <c r="MHJ32"/>
      <c r="MHK32"/>
      <c r="MHL32"/>
      <c r="MHM32"/>
      <c r="MHN32"/>
      <c r="MHO32"/>
      <c r="MHP32"/>
      <c r="MHQ32"/>
      <c r="MHR32"/>
      <c r="MHS32"/>
      <c r="MHT32"/>
      <c r="MHU32"/>
      <c r="MHV32"/>
      <c r="MHW32"/>
      <c r="MHX32"/>
      <c r="MHY32"/>
      <c r="MHZ32"/>
      <c r="MIA32"/>
      <c r="MIB32"/>
      <c r="MIC32"/>
      <c r="MID32"/>
      <c r="MIE32"/>
      <c r="MIF32"/>
      <c r="MIG32"/>
      <c r="MIH32"/>
      <c r="MII32"/>
      <c r="MIJ32"/>
      <c r="MIK32"/>
      <c r="MIL32"/>
      <c r="MIM32"/>
      <c r="MIN32"/>
      <c r="MIO32"/>
      <c r="MIP32"/>
      <c r="MIQ32"/>
      <c r="MIR32"/>
      <c r="MIS32"/>
      <c r="MIT32"/>
      <c r="MIU32"/>
      <c r="MIV32"/>
      <c r="MIW32"/>
      <c r="MIX32"/>
      <c r="MIY32"/>
      <c r="MIZ32"/>
      <c r="MJA32"/>
      <c r="MJB32"/>
      <c r="MJC32"/>
      <c r="MJD32"/>
      <c r="MJE32"/>
      <c r="MJF32"/>
      <c r="MJG32"/>
      <c r="MJH32"/>
      <c r="MJI32"/>
      <c r="MJJ32"/>
      <c r="MJK32"/>
      <c r="MJL32"/>
      <c r="MJM32"/>
      <c r="MJN32"/>
      <c r="MJO32"/>
      <c r="MJP32"/>
      <c r="MJQ32"/>
      <c r="MJR32"/>
      <c r="MJS32"/>
      <c r="MJT32"/>
      <c r="MJU32"/>
      <c r="MJV32"/>
      <c r="MJW32"/>
      <c r="MJX32"/>
      <c r="MJY32"/>
      <c r="MJZ32"/>
      <c r="MKA32"/>
      <c r="MKB32"/>
      <c r="MKC32"/>
      <c r="MKD32"/>
      <c r="MKE32"/>
      <c r="MKF32"/>
      <c r="MKG32"/>
      <c r="MKH32"/>
      <c r="MKI32"/>
      <c r="MKJ32"/>
      <c r="MKK32"/>
      <c r="MKL32"/>
      <c r="MKM32"/>
      <c r="MKN32"/>
      <c r="MKO32"/>
      <c r="MKP32"/>
      <c r="MKQ32"/>
      <c r="MKR32"/>
      <c r="MKS32"/>
      <c r="MKT32"/>
      <c r="MKU32"/>
      <c r="MKV32"/>
      <c r="MKW32"/>
      <c r="MKX32"/>
      <c r="MKY32"/>
      <c r="MKZ32"/>
      <c r="MLA32"/>
      <c r="MLB32"/>
      <c r="MLC32"/>
      <c r="MLD32"/>
      <c r="MLE32"/>
      <c r="MLF32"/>
      <c r="MLG32"/>
      <c r="MLH32"/>
      <c r="MLI32"/>
      <c r="MLJ32"/>
      <c r="MLK32"/>
      <c r="MLL32"/>
      <c r="MLM32"/>
      <c r="MLN32"/>
      <c r="MLO32"/>
      <c r="MLP32"/>
      <c r="MLQ32"/>
      <c r="MLR32"/>
      <c r="MLS32"/>
      <c r="MLT32"/>
      <c r="MLU32"/>
      <c r="MLV32"/>
      <c r="MLW32"/>
      <c r="MLX32"/>
      <c r="MLY32"/>
      <c r="MLZ32"/>
      <c r="MMA32"/>
      <c r="MMB32"/>
      <c r="MMC32"/>
      <c r="MMD32"/>
      <c r="MME32"/>
      <c r="MMF32"/>
      <c r="MMG32"/>
      <c r="MMH32"/>
      <c r="MMI32"/>
      <c r="MMJ32"/>
      <c r="MMK32"/>
      <c r="MML32"/>
      <c r="MMM32"/>
      <c r="MMN32"/>
      <c r="MMO32"/>
      <c r="MMP32"/>
      <c r="MMQ32"/>
      <c r="MMR32"/>
      <c r="MMS32"/>
      <c r="MMT32"/>
      <c r="MMU32"/>
      <c r="MMV32"/>
      <c r="MMW32"/>
      <c r="MMX32"/>
      <c r="MMY32"/>
      <c r="MMZ32"/>
      <c r="MNA32"/>
      <c r="MNB32"/>
      <c r="MNC32"/>
      <c r="MND32"/>
      <c r="MNE32"/>
      <c r="MNF32"/>
      <c r="MNG32"/>
      <c r="MNH32"/>
      <c r="MNI32"/>
      <c r="MNJ32"/>
      <c r="MNK32"/>
      <c r="MNL32"/>
      <c r="MNM32"/>
      <c r="MNN32"/>
      <c r="MNO32"/>
      <c r="MNP32"/>
      <c r="MNQ32"/>
      <c r="MNR32"/>
      <c r="MNS32"/>
      <c r="MNT32"/>
      <c r="MNU32"/>
      <c r="MNV32"/>
      <c r="MNW32"/>
      <c r="MNX32"/>
      <c r="MNY32"/>
      <c r="MNZ32"/>
      <c r="MOA32"/>
      <c r="MOB32"/>
      <c r="MOC32"/>
      <c r="MOD32"/>
      <c r="MOE32"/>
      <c r="MOF32"/>
      <c r="MOG32"/>
      <c r="MOH32"/>
      <c r="MOI32"/>
      <c r="MOJ32"/>
      <c r="MOK32"/>
      <c r="MOL32"/>
      <c r="MOM32"/>
      <c r="MON32"/>
      <c r="MOO32"/>
      <c r="MOP32"/>
      <c r="MOQ32"/>
      <c r="MOR32"/>
      <c r="MOS32"/>
      <c r="MOT32"/>
      <c r="MOU32"/>
      <c r="MOV32"/>
      <c r="MOW32"/>
      <c r="MOX32"/>
      <c r="MOY32"/>
      <c r="MOZ32"/>
      <c r="MPA32"/>
      <c r="MPB32"/>
      <c r="MPC32"/>
      <c r="MPD32"/>
      <c r="MPE32"/>
      <c r="MPF32"/>
      <c r="MPG32"/>
      <c r="MPH32"/>
      <c r="MPI32"/>
      <c r="MPJ32"/>
      <c r="MPK32"/>
      <c r="MPL32"/>
      <c r="MPM32"/>
      <c r="MPN32"/>
      <c r="MPO32"/>
      <c r="MPP32"/>
      <c r="MPQ32"/>
      <c r="MPR32"/>
      <c r="MPS32"/>
      <c r="MPT32"/>
      <c r="MPU32"/>
      <c r="MPV32"/>
      <c r="MPW32"/>
      <c r="MPX32"/>
      <c r="MPY32"/>
      <c r="MPZ32"/>
      <c r="MQA32"/>
      <c r="MQB32"/>
      <c r="MQC32"/>
      <c r="MQD32"/>
      <c r="MQE32"/>
      <c r="MQF32"/>
      <c r="MQG32"/>
      <c r="MQH32"/>
      <c r="MQI32"/>
      <c r="MQJ32"/>
      <c r="MQK32"/>
      <c r="MQL32"/>
      <c r="MQM32"/>
      <c r="MQN32"/>
      <c r="MQO32"/>
      <c r="MQP32"/>
      <c r="MQQ32"/>
      <c r="MQR32"/>
      <c r="MQS32"/>
      <c r="MQT32"/>
      <c r="MQU32"/>
      <c r="MQV32"/>
      <c r="MQW32"/>
      <c r="MQX32"/>
      <c r="MQY32"/>
      <c r="MQZ32"/>
      <c r="MRA32"/>
      <c r="MRB32"/>
      <c r="MRC32"/>
      <c r="MRD32"/>
      <c r="MRE32"/>
      <c r="MRF32"/>
      <c r="MRG32"/>
      <c r="MRH32"/>
      <c r="MRI32"/>
      <c r="MRJ32"/>
      <c r="MRK32"/>
      <c r="MRL32"/>
      <c r="MRM32"/>
      <c r="MRN32"/>
      <c r="MRO32"/>
      <c r="MRP32"/>
      <c r="MRQ32"/>
      <c r="MRR32"/>
      <c r="MRS32"/>
      <c r="MRT32"/>
      <c r="MRU32"/>
      <c r="MRV32"/>
      <c r="MRW32"/>
      <c r="MRX32"/>
      <c r="MRY32"/>
      <c r="MRZ32"/>
      <c r="MSA32"/>
      <c r="MSB32"/>
      <c r="MSC32"/>
      <c r="MSD32"/>
      <c r="MSE32"/>
      <c r="MSF32"/>
      <c r="MSG32"/>
      <c r="MSH32"/>
      <c r="MSI32"/>
      <c r="MSJ32"/>
      <c r="MSK32"/>
      <c r="MSL32"/>
      <c r="MSM32"/>
      <c r="MSN32"/>
      <c r="MSO32"/>
      <c r="MSP32"/>
      <c r="MSQ32"/>
      <c r="MSR32"/>
      <c r="MSS32"/>
      <c r="MST32"/>
      <c r="MSU32"/>
      <c r="MSV32"/>
      <c r="MSW32"/>
      <c r="MSX32"/>
      <c r="MSY32"/>
      <c r="MSZ32"/>
      <c r="MTA32"/>
      <c r="MTB32"/>
      <c r="MTC32"/>
      <c r="MTD32"/>
      <c r="MTE32"/>
      <c r="MTF32"/>
      <c r="MTG32"/>
      <c r="MTH32"/>
      <c r="MTI32"/>
      <c r="MTJ32"/>
      <c r="MTK32"/>
      <c r="MTL32"/>
      <c r="MTM32"/>
      <c r="MTN32"/>
      <c r="MTO32"/>
      <c r="MTP32"/>
      <c r="MTQ32"/>
      <c r="MTR32"/>
      <c r="MTS32"/>
      <c r="MTT32"/>
      <c r="MTU32"/>
      <c r="MTV32"/>
      <c r="MTW32"/>
      <c r="MTX32"/>
      <c r="MTY32"/>
      <c r="MTZ32"/>
      <c r="MUA32"/>
      <c r="MUB32"/>
      <c r="MUC32"/>
      <c r="MUD32"/>
      <c r="MUE32"/>
      <c r="MUF32"/>
      <c r="MUG32"/>
      <c r="MUH32"/>
      <c r="MUI32"/>
      <c r="MUJ32"/>
      <c r="MUK32"/>
      <c r="MUL32"/>
      <c r="MUM32"/>
      <c r="MUN32"/>
      <c r="MUO32"/>
      <c r="MUP32"/>
      <c r="MUQ32"/>
      <c r="MUR32"/>
      <c r="MUS32"/>
      <c r="MUT32"/>
      <c r="MUU32"/>
      <c r="MUV32"/>
      <c r="MUW32"/>
      <c r="MUX32"/>
      <c r="MUY32"/>
      <c r="MUZ32"/>
      <c r="MVA32"/>
      <c r="MVB32"/>
      <c r="MVC32"/>
      <c r="MVD32"/>
      <c r="MVE32"/>
      <c r="MVF32"/>
      <c r="MVG32"/>
      <c r="MVH32"/>
      <c r="MVI32"/>
      <c r="MVJ32"/>
      <c r="MVK32"/>
      <c r="MVL32"/>
      <c r="MVM32"/>
      <c r="MVN32"/>
      <c r="MVO32"/>
      <c r="MVP32"/>
      <c r="MVQ32"/>
      <c r="MVR32"/>
      <c r="MVS32"/>
      <c r="MVT32"/>
      <c r="MVU32"/>
      <c r="MVV32"/>
      <c r="MVW32"/>
      <c r="MVX32"/>
      <c r="MVY32"/>
      <c r="MVZ32"/>
      <c r="MWA32"/>
      <c r="MWB32"/>
      <c r="MWC32"/>
      <c r="MWD32"/>
      <c r="MWE32"/>
      <c r="MWF32"/>
      <c r="MWG32"/>
      <c r="MWH32"/>
      <c r="MWI32"/>
      <c r="MWJ32"/>
      <c r="MWK32"/>
      <c r="MWL32"/>
      <c r="MWM32"/>
      <c r="MWN32"/>
      <c r="MWO32"/>
      <c r="MWP32"/>
      <c r="MWQ32"/>
      <c r="MWR32"/>
      <c r="MWS32"/>
      <c r="MWT32"/>
      <c r="MWU32"/>
      <c r="MWV32"/>
      <c r="MWW32"/>
      <c r="MWX32"/>
      <c r="MWY32"/>
      <c r="MWZ32"/>
      <c r="MXA32"/>
      <c r="MXB32"/>
      <c r="MXC32"/>
      <c r="MXD32"/>
      <c r="MXE32"/>
      <c r="MXF32"/>
      <c r="MXG32"/>
      <c r="MXH32"/>
      <c r="MXI32"/>
      <c r="MXJ32"/>
      <c r="MXK32"/>
      <c r="MXL32"/>
      <c r="MXM32"/>
      <c r="MXN32"/>
      <c r="MXO32"/>
      <c r="MXP32"/>
      <c r="MXQ32"/>
      <c r="MXR32"/>
      <c r="MXS32"/>
      <c r="MXT32"/>
      <c r="MXU32"/>
      <c r="MXV32"/>
      <c r="MXW32"/>
      <c r="MXX32"/>
      <c r="MXY32"/>
      <c r="MXZ32"/>
      <c r="MYA32"/>
      <c r="MYB32"/>
      <c r="MYC32"/>
      <c r="MYD32"/>
      <c r="MYE32"/>
      <c r="MYF32"/>
      <c r="MYG32"/>
      <c r="MYH32"/>
      <c r="MYI32"/>
      <c r="MYJ32"/>
      <c r="MYK32"/>
      <c r="MYL32"/>
      <c r="MYM32"/>
      <c r="MYN32"/>
      <c r="MYO32"/>
      <c r="MYP32"/>
      <c r="MYQ32"/>
      <c r="MYR32"/>
      <c r="MYS32"/>
      <c r="MYT32"/>
      <c r="MYU32"/>
      <c r="MYV32"/>
      <c r="MYW32"/>
      <c r="MYX32"/>
      <c r="MYY32"/>
      <c r="MYZ32"/>
      <c r="MZA32"/>
      <c r="MZB32"/>
      <c r="MZC32"/>
      <c r="MZD32"/>
      <c r="MZE32"/>
      <c r="MZF32"/>
      <c r="MZG32"/>
      <c r="MZH32"/>
      <c r="MZI32"/>
      <c r="MZJ32"/>
      <c r="MZK32"/>
      <c r="MZL32"/>
      <c r="MZM32"/>
      <c r="MZN32"/>
      <c r="MZO32"/>
      <c r="MZP32"/>
      <c r="MZQ32"/>
      <c r="MZR32"/>
      <c r="MZS32"/>
      <c r="MZT32"/>
      <c r="MZU32"/>
      <c r="MZV32"/>
      <c r="MZW32"/>
      <c r="MZX32"/>
      <c r="MZY32"/>
      <c r="MZZ32"/>
      <c r="NAA32"/>
      <c r="NAB32"/>
      <c r="NAC32"/>
      <c r="NAD32"/>
      <c r="NAE32"/>
      <c r="NAF32"/>
      <c r="NAG32"/>
      <c r="NAH32"/>
      <c r="NAI32"/>
      <c r="NAJ32"/>
      <c r="NAK32"/>
      <c r="NAL32"/>
      <c r="NAM32"/>
      <c r="NAN32"/>
      <c r="NAO32"/>
      <c r="NAP32"/>
      <c r="NAQ32"/>
      <c r="NAR32"/>
      <c r="NAS32"/>
      <c r="NAT32"/>
      <c r="NAU32"/>
      <c r="NAV32"/>
      <c r="NAW32"/>
      <c r="NAX32"/>
      <c r="NAY32"/>
      <c r="NAZ32"/>
      <c r="NBA32"/>
      <c r="NBB32"/>
      <c r="NBC32"/>
      <c r="NBD32"/>
      <c r="NBE32"/>
      <c r="NBF32"/>
      <c r="NBG32"/>
      <c r="NBH32"/>
      <c r="NBI32"/>
      <c r="NBJ32"/>
      <c r="NBK32"/>
      <c r="NBL32"/>
      <c r="NBM32"/>
      <c r="NBN32"/>
      <c r="NBO32"/>
      <c r="NBP32"/>
      <c r="NBQ32"/>
      <c r="NBR32"/>
      <c r="NBS32"/>
      <c r="NBT32"/>
      <c r="NBU32"/>
      <c r="NBV32"/>
      <c r="NBW32"/>
      <c r="NBX32"/>
      <c r="NBY32"/>
      <c r="NBZ32"/>
      <c r="NCA32"/>
      <c r="NCB32"/>
      <c r="NCC32"/>
      <c r="NCD32"/>
      <c r="NCE32"/>
      <c r="NCF32"/>
      <c r="NCG32"/>
      <c r="NCH32"/>
      <c r="NCI32"/>
      <c r="NCJ32"/>
      <c r="NCK32"/>
      <c r="NCL32"/>
      <c r="NCM32"/>
      <c r="NCN32"/>
      <c r="NCO32"/>
      <c r="NCP32"/>
      <c r="NCQ32"/>
      <c r="NCR32"/>
      <c r="NCS32"/>
      <c r="NCT32"/>
      <c r="NCU32"/>
      <c r="NCV32"/>
      <c r="NCW32"/>
      <c r="NCX32"/>
      <c r="NCY32"/>
      <c r="NCZ32"/>
      <c r="NDA32"/>
      <c r="NDB32"/>
      <c r="NDC32"/>
      <c r="NDD32"/>
      <c r="NDE32"/>
      <c r="NDF32"/>
      <c r="NDG32"/>
      <c r="NDH32"/>
      <c r="NDI32"/>
      <c r="NDJ32"/>
      <c r="NDK32"/>
      <c r="NDL32"/>
      <c r="NDM32"/>
      <c r="NDN32"/>
      <c r="NDO32"/>
      <c r="NDP32"/>
      <c r="NDQ32"/>
      <c r="NDR32"/>
      <c r="NDS32"/>
      <c r="NDT32"/>
      <c r="NDU32"/>
      <c r="NDV32"/>
      <c r="NDW32"/>
      <c r="NDX32"/>
      <c r="NDY32"/>
      <c r="NDZ32"/>
      <c r="NEA32"/>
      <c r="NEB32"/>
      <c r="NEC32"/>
      <c r="NED32"/>
      <c r="NEE32"/>
      <c r="NEF32"/>
      <c r="NEG32"/>
      <c r="NEH32"/>
      <c r="NEI32"/>
      <c r="NEJ32"/>
      <c r="NEK32"/>
      <c r="NEL32"/>
      <c r="NEM32"/>
      <c r="NEN32"/>
      <c r="NEO32"/>
      <c r="NEP32"/>
      <c r="NEQ32"/>
      <c r="NER32"/>
      <c r="NES32"/>
      <c r="NET32"/>
      <c r="NEU32"/>
      <c r="NEV32"/>
      <c r="NEW32"/>
      <c r="NEX32"/>
      <c r="NEY32"/>
      <c r="NEZ32"/>
      <c r="NFA32"/>
      <c r="NFB32"/>
      <c r="NFC32"/>
      <c r="NFD32"/>
      <c r="NFE32"/>
      <c r="NFF32"/>
      <c r="NFG32"/>
      <c r="NFH32"/>
      <c r="NFI32"/>
      <c r="NFJ32"/>
      <c r="NFK32"/>
      <c r="NFL32"/>
      <c r="NFM32"/>
      <c r="NFN32"/>
      <c r="NFO32"/>
      <c r="NFP32"/>
      <c r="NFQ32"/>
      <c r="NFR32"/>
      <c r="NFS32"/>
      <c r="NFT32"/>
      <c r="NFU32"/>
      <c r="NFV32"/>
      <c r="NFW32"/>
      <c r="NFX32"/>
      <c r="NFY32"/>
      <c r="NFZ32"/>
      <c r="NGA32"/>
      <c r="NGB32"/>
      <c r="NGC32"/>
      <c r="NGD32"/>
      <c r="NGE32"/>
      <c r="NGF32"/>
      <c r="NGG32"/>
      <c r="NGH32"/>
      <c r="NGI32"/>
      <c r="NGJ32"/>
      <c r="NGK32"/>
      <c r="NGL32"/>
      <c r="NGM32"/>
      <c r="NGN32"/>
      <c r="NGO32"/>
      <c r="NGP32"/>
      <c r="NGQ32"/>
      <c r="NGR32"/>
      <c r="NGS32"/>
      <c r="NGT32"/>
      <c r="NGU32"/>
      <c r="NGV32"/>
      <c r="NGW32"/>
      <c r="NGX32"/>
      <c r="NGY32"/>
      <c r="NGZ32"/>
      <c r="NHA32"/>
      <c r="NHB32"/>
      <c r="NHC32"/>
      <c r="NHD32"/>
      <c r="NHE32"/>
      <c r="NHF32"/>
      <c r="NHG32"/>
      <c r="NHH32"/>
      <c r="NHI32"/>
      <c r="NHJ32"/>
      <c r="NHK32"/>
      <c r="NHL32"/>
      <c r="NHM32"/>
      <c r="NHN32"/>
      <c r="NHO32"/>
      <c r="NHP32"/>
      <c r="NHQ32"/>
      <c r="NHR32"/>
      <c r="NHS32"/>
      <c r="NHT32"/>
      <c r="NHU32"/>
      <c r="NHV32"/>
      <c r="NHW32"/>
      <c r="NHX32"/>
      <c r="NHY32"/>
      <c r="NHZ32"/>
      <c r="NIA32"/>
      <c r="NIB32"/>
      <c r="NIC32"/>
      <c r="NID32"/>
      <c r="NIE32"/>
      <c r="NIF32"/>
      <c r="NIG32"/>
      <c r="NIH32"/>
      <c r="NII32"/>
      <c r="NIJ32"/>
      <c r="NIK32"/>
      <c r="NIL32"/>
      <c r="NIM32"/>
      <c r="NIN32"/>
      <c r="NIO32"/>
      <c r="NIP32"/>
      <c r="NIQ32"/>
      <c r="NIR32"/>
      <c r="NIS32"/>
      <c r="NIT32"/>
      <c r="NIU32"/>
      <c r="NIV32"/>
      <c r="NIW32"/>
      <c r="NIX32"/>
      <c r="NIY32"/>
      <c r="NIZ32"/>
      <c r="NJA32"/>
      <c r="NJB32"/>
      <c r="NJC32"/>
      <c r="NJD32"/>
      <c r="NJE32"/>
      <c r="NJF32"/>
      <c r="NJG32"/>
      <c r="NJH32"/>
      <c r="NJI32"/>
      <c r="NJJ32"/>
      <c r="NJK32"/>
      <c r="NJL32"/>
      <c r="NJM32"/>
      <c r="NJN32"/>
      <c r="NJO32"/>
      <c r="NJP32"/>
      <c r="NJQ32"/>
      <c r="NJR32"/>
      <c r="NJS32"/>
      <c r="NJT32"/>
      <c r="NJU32"/>
      <c r="NJV32"/>
      <c r="NJW32"/>
      <c r="NJX32"/>
      <c r="NJY32"/>
      <c r="NJZ32"/>
      <c r="NKA32"/>
      <c r="NKB32"/>
      <c r="NKC32"/>
      <c r="NKD32"/>
      <c r="NKE32"/>
      <c r="NKF32"/>
      <c r="NKG32"/>
      <c r="NKH32"/>
      <c r="NKI32"/>
      <c r="NKJ32"/>
      <c r="NKK32"/>
      <c r="NKL32"/>
      <c r="NKM32"/>
      <c r="NKN32"/>
      <c r="NKO32"/>
      <c r="NKP32"/>
      <c r="NKQ32"/>
      <c r="NKR32"/>
      <c r="NKS32"/>
      <c r="NKT32"/>
      <c r="NKU32"/>
      <c r="NKV32"/>
      <c r="NKW32"/>
      <c r="NKX32"/>
      <c r="NKY32"/>
      <c r="NKZ32"/>
      <c r="NLA32"/>
      <c r="NLB32"/>
      <c r="NLC32"/>
      <c r="NLD32"/>
      <c r="NLE32"/>
      <c r="NLF32"/>
      <c r="NLG32"/>
      <c r="NLH32"/>
      <c r="NLI32"/>
      <c r="NLJ32"/>
      <c r="NLK32"/>
      <c r="NLL32"/>
      <c r="NLM32"/>
      <c r="NLN32"/>
      <c r="NLO32"/>
      <c r="NLP32"/>
      <c r="NLQ32"/>
      <c r="NLR32"/>
      <c r="NLS32"/>
      <c r="NLT32"/>
      <c r="NLU32"/>
      <c r="NLV32"/>
      <c r="NLW32"/>
      <c r="NLX32"/>
      <c r="NLY32"/>
      <c r="NLZ32"/>
      <c r="NMA32"/>
      <c r="NMB32"/>
      <c r="NMC32"/>
      <c r="NMD32"/>
      <c r="NME32"/>
      <c r="NMF32"/>
      <c r="NMG32"/>
      <c r="NMH32"/>
      <c r="NMI32"/>
      <c r="NMJ32"/>
      <c r="NMK32"/>
      <c r="NML32"/>
      <c r="NMM32"/>
      <c r="NMN32"/>
      <c r="NMO32"/>
      <c r="NMP32"/>
      <c r="NMQ32"/>
      <c r="NMR32"/>
      <c r="NMS32"/>
      <c r="NMT32"/>
      <c r="NMU32"/>
      <c r="NMV32"/>
      <c r="NMW32"/>
      <c r="NMX32"/>
      <c r="NMY32"/>
      <c r="NMZ32"/>
      <c r="NNA32"/>
      <c r="NNB32"/>
      <c r="NNC32"/>
      <c r="NND32"/>
      <c r="NNE32"/>
      <c r="NNF32"/>
      <c r="NNG32"/>
      <c r="NNH32"/>
      <c r="NNI32"/>
      <c r="NNJ32"/>
      <c r="NNK32"/>
      <c r="NNL32"/>
      <c r="NNM32"/>
      <c r="NNN32"/>
      <c r="NNO32"/>
      <c r="NNP32"/>
      <c r="NNQ32"/>
      <c r="NNR32"/>
      <c r="NNS32"/>
      <c r="NNT32"/>
      <c r="NNU32"/>
      <c r="NNV32"/>
      <c r="NNW32"/>
      <c r="NNX32"/>
      <c r="NNY32"/>
      <c r="NNZ32"/>
      <c r="NOA32"/>
      <c r="NOB32"/>
      <c r="NOC32"/>
      <c r="NOD32"/>
      <c r="NOE32"/>
      <c r="NOF32"/>
      <c r="NOG32"/>
      <c r="NOH32"/>
      <c r="NOI32"/>
      <c r="NOJ32"/>
      <c r="NOK32"/>
      <c r="NOL32"/>
      <c r="NOM32"/>
      <c r="NON32"/>
      <c r="NOO32"/>
      <c r="NOP32"/>
      <c r="NOQ32"/>
      <c r="NOR32"/>
      <c r="NOS32"/>
      <c r="NOT32"/>
      <c r="NOU32"/>
      <c r="NOV32"/>
      <c r="NOW32"/>
      <c r="NOX32"/>
      <c r="NOY32"/>
      <c r="NOZ32"/>
      <c r="NPA32"/>
      <c r="NPB32"/>
      <c r="NPC32"/>
      <c r="NPD32"/>
      <c r="NPE32"/>
      <c r="NPF32"/>
      <c r="NPG32"/>
      <c r="NPH32"/>
      <c r="NPI32"/>
      <c r="NPJ32"/>
      <c r="NPK32"/>
      <c r="NPL32"/>
      <c r="NPM32"/>
      <c r="NPN32"/>
      <c r="NPO32"/>
      <c r="NPP32"/>
      <c r="NPQ32"/>
      <c r="NPR32"/>
      <c r="NPS32"/>
      <c r="NPT32"/>
      <c r="NPU32"/>
      <c r="NPV32"/>
      <c r="NPW32"/>
      <c r="NPX32"/>
      <c r="NPY32"/>
      <c r="NPZ32"/>
      <c r="NQA32"/>
      <c r="NQB32"/>
      <c r="NQC32"/>
      <c r="NQD32"/>
      <c r="NQE32"/>
      <c r="NQF32"/>
      <c r="NQG32"/>
      <c r="NQH32"/>
      <c r="NQI32"/>
      <c r="NQJ32"/>
      <c r="NQK32"/>
      <c r="NQL32"/>
      <c r="NQM32"/>
      <c r="NQN32"/>
      <c r="NQO32"/>
      <c r="NQP32"/>
      <c r="NQQ32"/>
      <c r="NQR32"/>
      <c r="NQS32"/>
      <c r="NQT32"/>
      <c r="NQU32"/>
      <c r="NQV32"/>
      <c r="NQW32"/>
      <c r="NQX32"/>
      <c r="NQY32"/>
      <c r="NQZ32"/>
      <c r="NRA32"/>
      <c r="NRB32"/>
      <c r="NRC32"/>
      <c r="NRD32"/>
      <c r="NRE32"/>
      <c r="NRF32"/>
      <c r="NRG32"/>
      <c r="NRH32"/>
      <c r="NRI32"/>
      <c r="NRJ32"/>
      <c r="NRK32"/>
      <c r="NRL32"/>
      <c r="NRM32"/>
      <c r="NRN32"/>
      <c r="NRO32"/>
      <c r="NRP32"/>
      <c r="NRQ32"/>
      <c r="NRR32"/>
      <c r="NRS32"/>
      <c r="NRT32"/>
      <c r="NRU32"/>
      <c r="NRV32"/>
      <c r="NRW32"/>
      <c r="NRX32"/>
      <c r="NRY32"/>
      <c r="NRZ32"/>
      <c r="NSA32"/>
      <c r="NSB32"/>
      <c r="NSC32"/>
      <c r="NSD32"/>
      <c r="NSE32"/>
      <c r="NSF32"/>
      <c r="NSG32"/>
      <c r="NSH32"/>
      <c r="NSI32"/>
      <c r="NSJ32"/>
      <c r="NSK32"/>
      <c r="NSL32"/>
      <c r="NSM32"/>
      <c r="NSN32"/>
      <c r="NSO32"/>
      <c r="NSP32"/>
      <c r="NSQ32"/>
      <c r="NSR32"/>
      <c r="NSS32"/>
      <c r="NST32"/>
      <c r="NSU32"/>
      <c r="NSV32"/>
      <c r="NSW32"/>
      <c r="NSX32"/>
      <c r="NSY32"/>
      <c r="NSZ32"/>
      <c r="NTA32"/>
      <c r="NTB32"/>
      <c r="NTC32"/>
      <c r="NTD32"/>
      <c r="NTE32"/>
      <c r="NTF32"/>
      <c r="NTG32"/>
      <c r="NTH32"/>
      <c r="NTI32"/>
      <c r="NTJ32"/>
      <c r="NTK32"/>
      <c r="NTL32"/>
      <c r="NTM32"/>
      <c r="NTN32"/>
      <c r="NTO32"/>
      <c r="NTP32"/>
      <c r="NTQ32"/>
      <c r="NTR32"/>
      <c r="NTS32"/>
      <c r="NTT32"/>
      <c r="NTU32"/>
      <c r="NTV32"/>
      <c r="NTW32"/>
      <c r="NTX32"/>
      <c r="NTY32"/>
      <c r="NTZ32"/>
      <c r="NUA32"/>
      <c r="NUB32"/>
      <c r="NUC32"/>
      <c r="NUD32"/>
      <c r="NUE32"/>
      <c r="NUF32"/>
      <c r="NUG32"/>
      <c r="NUH32"/>
      <c r="NUI32"/>
      <c r="NUJ32"/>
      <c r="NUK32"/>
      <c r="NUL32"/>
      <c r="NUM32"/>
      <c r="NUN32"/>
      <c r="NUO32"/>
      <c r="NUP32"/>
      <c r="NUQ32"/>
      <c r="NUR32"/>
      <c r="NUS32"/>
      <c r="NUT32"/>
      <c r="NUU32"/>
      <c r="NUV32"/>
      <c r="NUW32"/>
      <c r="NUX32"/>
      <c r="NUY32"/>
      <c r="NUZ32"/>
      <c r="NVA32"/>
      <c r="NVB32"/>
      <c r="NVC32"/>
      <c r="NVD32"/>
      <c r="NVE32"/>
      <c r="NVF32"/>
      <c r="NVG32"/>
      <c r="NVH32"/>
      <c r="NVI32"/>
      <c r="NVJ32"/>
      <c r="NVK32"/>
      <c r="NVL32"/>
      <c r="NVM32"/>
      <c r="NVN32"/>
      <c r="NVO32"/>
      <c r="NVP32"/>
      <c r="NVQ32"/>
      <c r="NVR32"/>
      <c r="NVS32"/>
      <c r="NVT32"/>
      <c r="NVU32"/>
      <c r="NVV32"/>
      <c r="NVW32"/>
      <c r="NVX32"/>
      <c r="NVY32"/>
      <c r="NVZ32"/>
      <c r="NWA32"/>
      <c r="NWB32"/>
      <c r="NWC32"/>
      <c r="NWD32"/>
      <c r="NWE32"/>
      <c r="NWF32"/>
      <c r="NWG32"/>
      <c r="NWH32"/>
      <c r="NWI32"/>
      <c r="NWJ32"/>
      <c r="NWK32"/>
      <c r="NWL32"/>
      <c r="NWM32"/>
      <c r="NWN32"/>
      <c r="NWO32"/>
      <c r="NWP32"/>
      <c r="NWQ32"/>
      <c r="NWR32"/>
      <c r="NWS32"/>
      <c r="NWT32"/>
      <c r="NWU32"/>
      <c r="NWV32"/>
      <c r="NWW32"/>
      <c r="NWX32"/>
      <c r="NWY32"/>
      <c r="NWZ32"/>
      <c r="NXA32"/>
      <c r="NXB32"/>
      <c r="NXC32"/>
      <c r="NXD32"/>
      <c r="NXE32"/>
      <c r="NXF32"/>
      <c r="NXG32"/>
      <c r="NXH32"/>
      <c r="NXI32"/>
      <c r="NXJ32"/>
      <c r="NXK32"/>
      <c r="NXL32"/>
      <c r="NXM32"/>
      <c r="NXN32"/>
      <c r="NXO32"/>
      <c r="NXP32"/>
      <c r="NXQ32"/>
      <c r="NXR32"/>
      <c r="NXS32"/>
      <c r="NXT32"/>
      <c r="NXU32"/>
      <c r="NXV32"/>
      <c r="NXW32"/>
      <c r="NXX32"/>
      <c r="NXY32"/>
      <c r="NXZ32"/>
      <c r="NYA32"/>
      <c r="NYB32"/>
      <c r="NYC32"/>
      <c r="NYD32"/>
      <c r="NYE32"/>
      <c r="NYF32"/>
      <c r="NYG32"/>
      <c r="NYH32"/>
      <c r="NYI32"/>
      <c r="NYJ32"/>
      <c r="NYK32"/>
      <c r="NYL32"/>
      <c r="NYM32"/>
      <c r="NYN32"/>
      <c r="NYO32"/>
      <c r="NYP32"/>
      <c r="NYQ32"/>
      <c r="NYR32"/>
      <c r="NYS32"/>
      <c r="NYT32"/>
      <c r="NYU32"/>
      <c r="NYV32"/>
      <c r="NYW32"/>
      <c r="NYX32"/>
      <c r="NYY32"/>
      <c r="NYZ32"/>
      <c r="NZA32"/>
      <c r="NZB32"/>
      <c r="NZC32"/>
      <c r="NZD32"/>
      <c r="NZE32"/>
      <c r="NZF32"/>
      <c r="NZG32"/>
      <c r="NZH32"/>
      <c r="NZI32"/>
      <c r="NZJ32"/>
      <c r="NZK32"/>
      <c r="NZL32"/>
      <c r="NZM32"/>
      <c r="NZN32"/>
      <c r="NZO32"/>
      <c r="NZP32"/>
      <c r="NZQ32"/>
      <c r="NZR32"/>
      <c r="NZS32"/>
      <c r="NZT32"/>
      <c r="NZU32"/>
      <c r="NZV32"/>
      <c r="NZW32"/>
      <c r="NZX32"/>
      <c r="NZY32"/>
      <c r="NZZ32"/>
      <c r="OAA32"/>
      <c r="OAB32"/>
      <c r="OAC32"/>
      <c r="OAD32"/>
      <c r="OAE32"/>
      <c r="OAF32"/>
      <c r="OAG32"/>
      <c r="OAH32"/>
      <c r="OAI32"/>
      <c r="OAJ32"/>
      <c r="OAK32"/>
      <c r="OAL32"/>
      <c r="OAM32"/>
      <c r="OAN32"/>
      <c r="OAO32"/>
      <c r="OAP32"/>
      <c r="OAQ32"/>
      <c r="OAR32"/>
      <c r="OAS32"/>
      <c r="OAT32"/>
      <c r="OAU32"/>
      <c r="OAV32"/>
      <c r="OAW32"/>
      <c r="OAX32"/>
      <c r="OAY32"/>
      <c r="OAZ32"/>
      <c r="OBA32"/>
      <c r="OBB32"/>
      <c r="OBC32"/>
      <c r="OBD32"/>
      <c r="OBE32"/>
      <c r="OBF32"/>
      <c r="OBG32"/>
      <c r="OBH32"/>
      <c r="OBI32"/>
      <c r="OBJ32"/>
      <c r="OBK32"/>
      <c r="OBL32"/>
      <c r="OBM32"/>
      <c r="OBN32"/>
      <c r="OBO32"/>
      <c r="OBP32"/>
      <c r="OBQ32"/>
      <c r="OBR32"/>
      <c r="OBS32"/>
      <c r="OBT32"/>
      <c r="OBU32"/>
      <c r="OBV32"/>
      <c r="OBW32"/>
      <c r="OBX32"/>
      <c r="OBY32"/>
      <c r="OBZ32"/>
      <c r="OCA32"/>
      <c r="OCB32"/>
      <c r="OCC32"/>
      <c r="OCD32"/>
      <c r="OCE32"/>
      <c r="OCF32"/>
      <c r="OCG32"/>
      <c r="OCH32"/>
      <c r="OCI32"/>
      <c r="OCJ32"/>
      <c r="OCK32"/>
      <c r="OCL32"/>
      <c r="OCM32"/>
      <c r="OCN32"/>
      <c r="OCO32"/>
      <c r="OCP32"/>
      <c r="OCQ32"/>
      <c r="OCR32"/>
      <c r="OCS32"/>
      <c r="OCT32"/>
      <c r="OCU32"/>
      <c r="OCV32"/>
      <c r="OCW32"/>
      <c r="OCX32"/>
      <c r="OCY32"/>
      <c r="OCZ32"/>
      <c r="ODA32"/>
      <c r="ODB32"/>
      <c r="ODC32"/>
      <c r="ODD32"/>
      <c r="ODE32"/>
      <c r="ODF32"/>
      <c r="ODG32"/>
      <c r="ODH32"/>
      <c r="ODI32"/>
      <c r="ODJ32"/>
      <c r="ODK32"/>
      <c r="ODL32"/>
      <c r="ODM32"/>
      <c r="ODN32"/>
      <c r="ODO32"/>
      <c r="ODP32"/>
      <c r="ODQ32"/>
      <c r="ODR32"/>
      <c r="ODS32"/>
      <c r="ODT32"/>
      <c r="ODU32"/>
      <c r="ODV32"/>
      <c r="ODW32"/>
      <c r="ODX32"/>
      <c r="ODY32"/>
      <c r="ODZ32"/>
      <c r="OEA32"/>
      <c r="OEB32"/>
      <c r="OEC32"/>
      <c r="OED32"/>
      <c r="OEE32"/>
      <c r="OEF32"/>
      <c r="OEG32"/>
      <c r="OEH32"/>
      <c r="OEI32"/>
      <c r="OEJ32"/>
      <c r="OEK32"/>
      <c r="OEL32"/>
      <c r="OEM32"/>
      <c r="OEN32"/>
      <c r="OEO32"/>
      <c r="OEP32"/>
      <c r="OEQ32"/>
      <c r="OER32"/>
      <c r="OES32"/>
      <c r="OET32"/>
      <c r="OEU32"/>
      <c r="OEV32"/>
      <c r="OEW32"/>
      <c r="OEX32"/>
      <c r="OEY32"/>
      <c r="OEZ32"/>
      <c r="OFA32"/>
      <c r="OFB32"/>
      <c r="OFC32"/>
      <c r="OFD32"/>
      <c r="OFE32"/>
      <c r="OFF32"/>
      <c r="OFG32"/>
      <c r="OFH32"/>
      <c r="OFI32"/>
      <c r="OFJ32"/>
      <c r="OFK32"/>
      <c r="OFL32"/>
      <c r="OFM32"/>
      <c r="OFN32"/>
      <c r="OFO32"/>
      <c r="OFP32"/>
      <c r="OFQ32"/>
      <c r="OFR32"/>
      <c r="OFS32"/>
      <c r="OFT32"/>
      <c r="OFU32"/>
      <c r="OFV32"/>
      <c r="OFW32"/>
      <c r="OFX32"/>
      <c r="OFY32"/>
      <c r="OFZ32"/>
      <c r="OGA32"/>
      <c r="OGB32"/>
      <c r="OGC32"/>
      <c r="OGD32"/>
      <c r="OGE32"/>
      <c r="OGF32"/>
      <c r="OGG32"/>
      <c r="OGH32"/>
      <c r="OGI32"/>
      <c r="OGJ32"/>
      <c r="OGK32"/>
      <c r="OGL32"/>
      <c r="OGM32"/>
      <c r="OGN32"/>
      <c r="OGO32"/>
      <c r="OGP32"/>
      <c r="OGQ32"/>
      <c r="OGR32"/>
      <c r="OGS32"/>
      <c r="OGT32"/>
      <c r="OGU32"/>
      <c r="OGV32"/>
      <c r="OGW32"/>
      <c r="OGX32"/>
      <c r="OGY32"/>
      <c r="OGZ32"/>
      <c r="OHA32"/>
      <c r="OHB32"/>
      <c r="OHC32"/>
      <c r="OHD32"/>
      <c r="OHE32"/>
      <c r="OHF32"/>
      <c r="OHG32"/>
      <c r="OHH32"/>
      <c r="OHI32"/>
      <c r="OHJ32"/>
      <c r="OHK32"/>
      <c r="OHL32"/>
      <c r="OHM32"/>
      <c r="OHN32"/>
      <c r="OHO32"/>
      <c r="OHP32"/>
      <c r="OHQ32"/>
      <c r="OHR32"/>
      <c r="OHS32"/>
      <c r="OHT32"/>
      <c r="OHU32"/>
      <c r="OHV32"/>
      <c r="OHW32"/>
      <c r="OHX32"/>
      <c r="OHY32"/>
      <c r="OHZ32"/>
      <c r="OIA32"/>
      <c r="OIB32"/>
      <c r="OIC32"/>
      <c r="OID32"/>
      <c r="OIE32"/>
      <c r="OIF32"/>
      <c r="OIG32"/>
      <c r="OIH32"/>
      <c r="OII32"/>
      <c r="OIJ32"/>
      <c r="OIK32"/>
      <c r="OIL32"/>
      <c r="OIM32"/>
      <c r="OIN32"/>
      <c r="OIO32"/>
      <c r="OIP32"/>
      <c r="OIQ32"/>
      <c r="OIR32"/>
      <c r="OIS32"/>
      <c r="OIT32"/>
      <c r="OIU32"/>
      <c r="OIV32"/>
      <c r="OIW32"/>
      <c r="OIX32"/>
      <c r="OIY32"/>
      <c r="OIZ32"/>
      <c r="OJA32"/>
      <c r="OJB32"/>
      <c r="OJC32"/>
      <c r="OJD32"/>
      <c r="OJE32"/>
      <c r="OJF32"/>
      <c r="OJG32"/>
      <c r="OJH32"/>
      <c r="OJI32"/>
      <c r="OJJ32"/>
      <c r="OJK32"/>
      <c r="OJL32"/>
      <c r="OJM32"/>
      <c r="OJN32"/>
      <c r="OJO32"/>
      <c r="OJP32"/>
      <c r="OJQ32"/>
      <c r="OJR32"/>
      <c r="OJS32"/>
      <c r="OJT32"/>
      <c r="OJU32"/>
      <c r="OJV32"/>
      <c r="OJW32"/>
      <c r="OJX32"/>
      <c r="OJY32"/>
      <c r="OJZ32"/>
      <c r="OKA32"/>
      <c r="OKB32"/>
      <c r="OKC32"/>
      <c r="OKD32"/>
      <c r="OKE32"/>
      <c r="OKF32"/>
      <c r="OKG32"/>
      <c r="OKH32"/>
      <c r="OKI32"/>
      <c r="OKJ32"/>
      <c r="OKK32"/>
      <c r="OKL32"/>
      <c r="OKM32"/>
      <c r="OKN32"/>
      <c r="OKO32"/>
      <c r="OKP32"/>
      <c r="OKQ32"/>
      <c r="OKR32"/>
      <c r="OKS32"/>
      <c r="OKT32"/>
      <c r="OKU32"/>
      <c r="OKV32"/>
      <c r="OKW32"/>
      <c r="OKX32"/>
      <c r="OKY32"/>
      <c r="OKZ32"/>
      <c r="OLA32"/>
      <c r="OLB32"/>
      <c r="OLC32"/>
      <c r="OLD32"/>
      <c r="OLE32"/>
      <c r="OLF32"/>
      <c r="OLG32"/>
      <c r="OLH32"/>
      <c r="OLI32"/>
      <c r="OLJ32"/>
      <c r="OLK32"/>
      <c r="OLL32"/>
      <c r="OLM32"/>
      <c r="OLN32"/>
      <c r="OLO32"/>
      <c r="OLP32"/>
      <c r="OLQ32"/>
      <c r="OLR32"/>
      <c r="OLS32"/>
      <c r="OLT32"/>
      <c r="OLU32"/>
      <c r="OLV32"/>
      <c r="OLW32"/>
      <c r="OLX32"/>
      <c r="OLY32"/>
      <c r="OLZ32"/>
      <c r="OMA32"/>
      <c r="OMB32"/>
      <c r="OMC32"/>
      <c r="OMD32"/>
      <c r="OME32"/>
      <c r="OMF32"/>
      <c r="OMG32"/>
      <c r="OMH32"/>
      <c r="OMI32"/>
      <c r="OMJ32"/>
      <c r="OMK32"/>
      <c r="OML32"/>
      <c r="OMM32"/>
      <c r="OMN32"/>
      <c r="OMO32"/>
      <c r="OMP32"/>
      <c r="OMQ32"/>
      <c r="OMR32"/>
      <c r="OMS32"/>
      <c r="OMT32"/>
      <c r="OMU32"/>
      <c r="OMV32"/>
      <c r="OMW32"/>
      <c r="OMX32"/>
      <c r="OMY32"/>
      <c r="OMZ32"/>
      <c r="ONA32"/>
      <c r="ONB32"/>
      <c r="ONC32"/>
      <c r="OND32"/>
      <c r="ONE32"/>
      <c r="ONF32"/>
      <c r="ONG32"/>
      <c r="ONH32"/>
      <c r="ONI32"/>
      <c r="ONJ32"/>
      <c r="ONK32"/>
      <c r="ONL32"/>
      <c r="ONM32"/>
      <c r="ONN32"/>
      <c r="ONO32"/>
      <c r="ONP32"/>
      <c r="ONQ32"/>
      <c r="ONR32"/>
      <c r="ONS32"/>
      <c r="ONT32"/>
      <c r="ONU32"/>
      <c r="ONV32"/>
      <c r="ONW32"/>
      <c r="ONX32"/>
      <c r="ONY32"/>
      <c r="ONZ32"/>
      <c r="OOA32"/>
      <c r="OOB32"/>
      <c r="OOC32"/>
      <c r="OOD32"/>
      <c r="OOE32"/>
      <c r="OOF32"/>
      <c r="OOG32"/>
      <c r="OOH32"/>
      <c r="OOI32"/>
      <c r="OOJ32"/>
      <c r="OOK32"/>
      <c r="OOL32"/>
      <c r="OOM32"/>
      <c r="OON32"/>
      <c r="OOO32"/>
      <c r="OOP32"/>
      <c r="OOQ32"/>
      <c r="OOR32"/>
      <c r="OOS32"/>
      <c r="OOT32"/>
      <c r="OOU32"/>
      <c r="OOV32"/>
      <c r="OOW32"/>
      <c r="OOX32"/>
      <c r="OOY32"/>
      <c r="OOZ32"/>
      <c r="OPA32"/>
      <c r="OPB32"/>
      <c r="OPC32"/>
      <c r="OPD32"/>
      <c r="OPE32"/>
      <c r="OPF32"/>
      <c r="OPG32"/>
      <c r="OPH32"/>
      <c r="OPI32"/>
      <c r="OPJ32"/>
      <c r="OPK32"/>
      <c r="OPL32"/>
      <c r="OPM32"/>
      <c r="OPN32"/>
      <c r="OPO32"/>
      <c r="OPP32"/>
      <c r="OPQ32"/>
      <c r="OPR32"/>
      <c r="OPS32"/>
      <c r="OPT32"/>
      <c r="OPU32"/>
      <c r="OPV32"/>
      <c r="OPW32"/>
      <c r="OPX32"/>
      <c r="OPY32"/>
      <c r="OPZ32"/>
      <c r="OQA32"/>
      <c r="OQB32"/>
      <c r="OQC32"/>
      <c r="OQD32"/>
      <c r="OQE32"/>
      <c r="OQF32"/>
      <c r="OQG32"/>
      <c r="OQH32"/>
      <c r="OQI32"/>
      <c r="OQJ32"/>
      <c r="OQK32"/>
      <c r="OQL32"/>
      <c r="OQM32"/>
      <c r="OQN32"/>
      <c r="OQO32"/>
      <c r="OQP32"/>
      <c r="OQQ32"/>
      <c r="OQR32"/>
      <c r="OQS32"/>
      <c r="OQT32"/>
      <c r="OQU32"/>
      <c r="OQV32"/>
      <c r="OQW32"/>
      <c r="OQX32"/>
      <c r="OQY32"/>
      <c r="OQZ32"/>
      <c r="ORA32"/>
      <c r="ORB32"/>
      <c r="ORC32"/>
      <c r="ORD32"/>
      <c r="ORE32"/>
      <c r="ORF32"/>
      <c r="ORG32"/>
      <c r="ORH32"/>
      <c r="ORI32"/>
      <c r="ORJ32"/>
      <c r="ORK32"/>
      <c r="ORL32"/>
      <c r="ORM32"/>
      <c r="ORN32"/>
      <c r="ORO32"/>
      <c r="ORP32"/>
      <c r="ORQ32"/>
      <c r="ORR32"/>
      <c r="ORS32"/>
      <c r="ORT32"/>
      <c r="ORU32"/>
      <c r="ORV32"/>
      <c r="ORW32"/>
      <c r="ORX32"/>
      <c r="ORY32"/>
      <c r="ORZ32"/>
      <c r="OSA32"/>
      <c r="OSB32"/>
      <c r="OSC32"/>
      <c r="OSD32"/>
      <c r="OSE32"/>
      <c r="OSF32"/>
      <c r="OSG32"/>
      <c r="OSH32"/>
      <c r="OSI32"/>
      <c r="OSJ32"/>
      <c r="OSK32"/>
      <c r="OSL32"/>
      <c r="OSM32"/>
      <c r="OSN32"/>
      <c r="OSO32"/>
      <c r="OSP32"/>
      <c r="OSQ32"/>
      <c r="OSR32"/>
      <c r="OSS32"/>
      <c r="OST32"/>
      <c r="OSU32"/>
      <c r="OSV32"/>
      <c r="OSW32"/>
      <c r="OSX32"/>
      <c r="OSY32"/>
      <c r="OSZ32"/>
      <c r="OTA32"/>
      <c r="OTB32"/>
      <c r="OTC32"/>
      <c r="OTD32"/>
      <c r="OTE32"/>
      <c r="OTF32"/>
      <c r="OTG32"/>
      <c r="OTH32"/>
      <c r="OTI32"/>
      <c r="OTJ32"/>
      <c r="OTK32"/>
      <c r="OTL32"/>
      <c r="OTM32"/>
      <c r="OTN32"/>
      <c r="OTO32"/>
      <c r="OTP32"/>
      <c r="OTQ32"/>
      <c r="OTR32"/>
      <c r="OTS32"/>
      <c r="OTT32"/>
      <c r="OTU32"/>
      <c r="OTV32"/>
      <c r="OTW32"/>
      <c r="OTX32"/>
      <c r="OTY32"/>
      <c r="OTZ32"/>
      <c r="OUA32"/>
      <c r="OUB32"/>
      <c r="OUC32"/>
      <c r="OUD32"/>
      <c r="OUE32"/>
      <c r="OUF32"/>
      <c r="OUG32"/>
      <c r="OUH32"/>
      <c r="OUI32"/>
      <c r="OUJ32"/>
      <c r="OUK32"/>
      <c r="OUL32"/>
      <c r="OUM32"/>
      <c r="OUN32"/>
      <c r="OUO32"/>
      <c r="OUP32"/>
      <c r="OUQ32"/>
      <c r="OUR32"/>
      <c r="OUS32"/>
      <c r="OUT32"/>
      <c r="OUU32"/>
      <c r="OUV32"/>
      <c r="OUW32"/>
      <c r="OUX32"/>
      <c r="OUY32"/>
      <c r="OUZ32"/>
      <c r="OVA32"/>
      <c r="OVB32"/>
      <c r="OVC32"/>
      <c r="OVD32"/>
      <c r="OVE32"/>
      <c r="OVF32"/>
      <c r="OVG32"/>
      <c r="OVH32"/>
      <c r="OVI32"/>
      <c r="OVJ32"/>
      <c r="OVK32"/>
      <c r="OVL32"/>
      <c r="OVM32"/>
      <c r="OVN32"/>
      <c r="OVO32"/>
      <c r="OVP32"/>
      <c r="OVQ32"/>
      <c r="OVR32"/>
      <c r="OVS32"/>
      <c r="OVT32"/>
      <c r="OVU32"/>
      <c r="OVV32"/>
      <c r="OVW32"/>
      <c r="OVX32"/>
      <c r="OVY32"/>
      <c r="OVZ32"/>
      <c r="OWA32"/>
      <c r="OWB32"/>
      <c r="OWC32"/>
      <c r="OWD32"/>
      <c r="OWE32"/>
      <c r="OWF32"/>
      <c r="OWG32"/>
      <c r="OWH32"/>
      <c r="OWI32"/>
      <c r="OWJ32"/>
      <c r="OWK32"/>
      <c r="OWL32"/>
      <c r="OWM32"/>
      <c r="OWN32"/>
      <c r="OWO32"/>
      <c r="OWP32"/>
      <c r="OWQ32"/>
      <c r="OWR32"/>
      <c r="OWS32"/>
      <c r="OWT32"/>
      <c r="OWU32"/>
      <c r="OWV32"/>
      <c r="OWW32"/>
      <c r="OWX32"/>
      <c r="OWY32"/>
      <c r="OWZ32"/>
      <c r="OXA32"/>
      <c r="OXB32"/>
      <c r="OXC32"/>
      <c r="OXD32"/>
      <c r="OXE32"/>
      <c r="OXF32"/>
      <c r="OXG32"/>
      <c r="OXH32"/>
      <c r="OXI32"/>
      <c r="OXJ32"/>
      <c r="OXK32"/>
      <c r="OXL32"/>
      <c r="OXM32"/>
      <c r="OXN32"/>
      <c r="OXO32"/>
      <c r="OXP32"/>
      <c r="OXQ32"/>
      <c r="OXR32"/>
      <c r="OXS32"/>
      <c r="OXT32"/>
      <c r="OXU32"/>
      <c r="OXV32"/>
      <c r="OXW32"/>
      <c r="OXX32"/>
      <c r="OXY32"/>
      <c r="OXZ32"/>
      <c r="OYA32"/>
      <c r="OYB32"/>
      <c r="OYC32"/>
      <c r="OYD32"/>
      <c r="OYE32"/>
      <c r="OYF32"/>
      <c r="OYG32"/>
      <c r="OYH32"/>
      <c r="OYI32"/>
      <c r="OYJ32"/>
      <c r="OYK32"/>
      <c r="OYL32"/>
      <c r="OYM32"/>
      <c r="OYN32"/>
      <c r="OYO32"/>
      <c r="OYP32"/>
      <c r="OYQ32"/>
      <c r="OYR32"/>
      <c r="OYS32"/>
      <c r="OYT32"/>
      <c r="OYU32"/>
      <c r="OYV32"/>
      <c r="OYW32"/>
      <c r="OYX32"/>
      <c r="OYY32"/>
      <c r="OYZ32"/>
      <c r="OZA32"/>
      <c r="OZB32"/>
      <c r="OZC32"/>
      <c r="OZD32"/>
      <c r="OZE32"/>
      <c r="OZF32"/>
      <c r="OZG32"/>
      <c r="OZH32"/>
      <c r="OZI32"/>
      <c r="OZJ32"/>
      <c r="OZK32"/>
      <c r="OZL32"/>
      <c r="OZM32"/>
      <c r="OZN32"/>
      <c r="OZO32"/>
      <c r="OZP32"/>
      <c r="OZQ32"/>
      <c r="OZR32"/>
      <c r="OZS32"/>
      <c r="OZT32"/>
      <c r="OZU32"/>
      <c r="OZV32"/>
      <c r="OZW32"/>
      <c r="OZX32"/>
      <c r="OZY32"/>
      <c r="OZZ32"/>
      <c r="PAA32"/>
      <c r="PAB32"/>
      <c r="PAC32"/>
      <c r="PAD32"/>
      <c r="PAE32"/>
      <c r="PAF32"/>
      <c r="PAG32"/>
      <c r="PAH32"/>
      <c r="PAI32"/>
      <c r="PAJ32"/>
      <c r="PAK32"/>
      <c r="PAL32"/>
      <c r="PAM32"/>
      <c r="PAN32"/>
      <c r="PAO32"/>
      <c r="PAP32"/>
      <c r="PAQ32"/>
      <c r="PAR32"/>
      <c r="PAS32"/>
      <c r="PAT32"/>
      <c r="PAU32"/>
      <c r="PAV32"/>
      <c r="PAW32"/>
      <c r="PAX32"/>
      <c r="PAY32"/>
      <c r="PAZ32"/>
      <c r="PBA32"/>
      <c r="PBB32"/>
      <c r="PBC32"/>
      <c r="PBD32"/>
      <c r="PBE32"/>
      <c r="PBF32"/>
      <c r="PBG32"/>
      <c r="PBH32"/>
      <c r="PBI32"/>
      <c r="PBJ32"/>
      <c r="PBK32"/>
      <c r="PBL32"/>
      <c r="PBM32"/>
      <c r="PBN32"/>
      <c r="PBO32"/>
      <c r="PBP32"/>
      <c r="PBQ32"/>
      <c r="PBR32"/>
      <c r="PBS32"/>
      <c r="PBT32"/>
      <c r="PBU32"/>
      <c r="PBV32"/>
      <c r="PBW32"/>
      <c r="PBX32"/>
      <c r="PBY32"/>
      <c r="PBZ32"/>
      <c r="PCA32"/>
      <c r="PCB32"/>
      <c r="PCC32"/>
      <c r="PCD32"/>
      <c r="PCE32"/>
      <c r="PCF32"/>
      <c r="PCG32"/>
      <c r="PCH32"/>
      <c r="PCI32"/>
      <c r="PCJ32"/>
      <c r="PCK32"/>
      <c r="PCL32"/>
      <c r="PCM32"/>
      <c r="PCN32"/>
      <c r="PCO32"/>
      <c r="PCP32"/>
      <c r="PCQ32"/>
      <c r="PCR32"/>
      <c r="PCS32"/>
      <c r="PCT32"/>
      <c r="PCU32"/>
      <c r="PCV32"/>
      <c r="PCW32"/>
      <c r="PCX32"/>
      <c r="PCY32"/>
      <c r="PCZ32"/>
      <c r="PDA32"/>
      <c r="PDB32"/>
      <c r="PDC32"/>
      <c r="PDD32"/>
      <c r="PDE32"/>
      <c r="PDF32"/>
      <c r="PDG32"/>
      <c r="PDH32"/>
      <c r="PDI32"/>
      <c r="PDJ32"/>
      <c r="PDK32"/>
      <c r="PDL32"/>
      <c r="PDM32"/>
      <c r="PDN32"/>
      <c r="PDO32"/>
      <c r="PDP32"/>
      <c r="PDQ32"/>
      <c r="PDR32"/>
      <c r="PDS32"/>
      <c r="PDT32"/>
      <c r="PDU32"/>
      <c r="PDV32"/>
      <c r="PDW32"/>
      <c r="PDX32"/>
      <c r="PDY32"/>
      <c r="PDZ32"/>
      <c r="PEA32"/>
      <c r="PEB32"/>
      <c r="PEC32"/>
      <c r="PED32"/>
      <c r="PEE32"/>
      <c r="PEF32"/>
      <c r="PEG32"/>
      <c r="PEH32"/>
      <c r="PEI32"/>
      <c r="PEJ32"/>
      <c r="PEK32"/>
      <c r="PEL32"/>
      <c r="PEM32"/>
      <c r="PEN32"/>
      <c r="PEO32"/>
      <c r="PEP32"/>
      <c r="PEQ32"/>
      <c r="PER32"/>
      <c r="PES32"/>
      <c r="PET32"/>
      <c r="PEU32"/>
      <c r="PEV32"/>
      <c r="PEW32"/>
      <c r="PEX32"/>
      <c r="PEY32"/>
      <c r="PEZ32"/>
      <c r="PFA32"/>
      <c r="PFB32"/>
      <c r="PFC32"/>
      <c r="PFD32"/>
      <c r="PFE32"/>
      <c r="PFF32"/>
      <c r="PFG32"/>
      <c r="PFH32"/>
      <c r="PFI32"/>
      <c r="PFJ32"/>
      <c r="PFK32"/>
      <c r="PFL32"/>
      <c r="PFM32"/>
      <c r="PFN32"/>
      <c r="PFO32"/>
      <c r="PFP32"/>
      <c r="PFQ32"/>
      <c r="PFR32"/>
      <c r="PFS32"/>
      <c r="PFT32"/>
      <c r="PFU32"/>
      <c r="PFV32"/>
      <c r="PFW32"/>
      <c r="PFX32"/>
      <c r="PFY32"/>
      <c r="PFZ32"/>
      <c r="PGA32"/>
      <c r="PGB32"/>
      <c r="PGC32"/>
      <c r="PGD32"/>
      <c r="PGE32"/>
      <c r="PGF32"/>
      <c r="PGG32"/>
      <c r="PGH32"/>
      <c r="PGI32"/>
      <c r="PGJ32"/>
      <c r="PGK32"/>
      <c r="PGL32"/>
      <c r="PGM32"/>
      <c r="PGN32"/>
      <c r="PGO32"/>
      <c r="PGP32"/>
      <c r="PGQ32"/>
      <c r="PGR32"/>
      <c r="PGS32"/>
      <c r="PGT32"/>
      <c r="PGU32"/>
      <c r="PGV32"/>
      <c r="PGW32"/>
      <c r="PGX32"/>
      <c r="PGY32"/>
      <c r="PGZ32"/>
      <c r="PHA32"/>
      <c r="PHB32"/>
      <c r="PHC32"/>
      <c r="PHD32"/>
      <c r="PHE32"/>
      <c r="PHF32"/>
      <c r="PHG32"/>
      <c r="PHH32"/>
      <c r="PHI32"/>
      <c r="PHJ32"/>
      <c r="PHK32"/>
      <c r="PHL32"/>
      <c r="PHM32"/>
      <c r="PHN32"/>
      <c r="PHO32"/>
      <c r="PHP32"/>
      <c r="PHQ32"/>
      <c r="PHR32"/>
      <c r="PHS32"/>
      <c r="PHT32"/>
      <c r="PHU32"/>
      <c r="PHV32"/>
      <c r="PHW32"/>
      <c r="PHX32"/>
      <c r="PHY32"/>
      <c r="PHZ32"/>
      <c r="PIA32"/>
      <c r="PIB32"/>
      <c r="PIC32"/>
      <c r="PID32"/>
      <c r="PIE32"/>
      <c r="PIF32"/>
      <c r="PIG32"/>
      <c r="PIH32"/>
      <c r="PII32"/>
      <c r="PIJ32"/>
      <c r="PIK32"/>
      <c r="PIL32"/>
      <c r="PIM32"/>
      <c r="PIN32"/>
      <c r="PIO32"/>
      <c r="PIP32"/>
      <c r="PIQ32"/>
      <c r="PIR32"/>
      <c r="PIS32"/>
      <c r="PIT32"/>
      <c r="PIU32"/>
      <c r="PIV32"/>
      <c r="PIW32"/>
      <c r="PIX32"/>
      <c r="PIY32"/>
      <c r="PIZ32"/>
      <c r="PJA32"/>
      <c r="PJB32"/>
      <c r="PJC32"/>
      <c r="PJD32"/>
      <c r="PJE32"/>
      <c r="PJF32"/>
      <c r="PJG32"/>
      <c r="PJH32"/>
      <c r="PJI32"/>
      <c r="PJJ32"/>
      <c r="PJK32"/>
      <c r="PJL32"/>
      <c r="PJM32"/>
      <c r="PJN32"/>
      <c r="PJO32"/>
      <c r="PJP32"/>
      <c r="PJQ32"/>
      <c r="PJR32"/>
      <c r="PJS32"/>
      <c r="PJT32"/>
      <c r="PJU32"/>
      <c r="PJV32"/>
      <c r="PJW32"/>
      <c r="PJX32"/>
      <c r="PJY32"/>
      <c r="PJZ32"/>
      <c r="PKA32"/>
      <c r="PKB32"/>
      <c r="PKC32"/>
      <c r="PKD32"/>
      <c r="PKE32"/>
      <c r="PKF32"/>
      <c r="PKG32"/>
      <c r="PKH32"/>
      <c r="PKI32"/>
      <c r="PKJ32"/>
      <c r="PKK32"/>
      <c r="PKL32"/>
      <c r="PKM32"/>
      <c r="PKN32"/>
      <c r="PKO32"/>
      <c r="PKP32"/>
      <c r="PKQ32"/>
      <c r="PKR32"/>
      <c r="PKS32"/>
      <c r="PKT32"/>
      <c r="PKU32"/>
      <c r="PKV32"/>
      <c r="PKW32"/>
      <c r="PKX32"/>
      <c r="PKY32"/>
      <c r="PKZ32"/>
      <c r="PLA32"/>
      <c r="PLB32"/>
      <c r="PLC32"/>
      <c r="PLD32"/>
      <c r="PLE32"/>
      <c r="PLF32"/>
      <c r="PLG32"/>
      <c r="PLH32"/>
      <c r="PLI32"/>
      <c r="PLJ32"/>
      <c r="PLK32"/>
      <c r="PLL32"/>
      <c r="PLM32"/>
      <c r="PLN32"/>
      <c r="PLO32"/>
      <c r="PLP32"/>
      <c r="PLQ32"/>
      <c r="PLR32"/>
      <c r="PLS32"/>
      <c r="PLT32"/>
      <c r="PLU32"/>
      <c r="PLV32"/>
      <c r="PLW32"/>
      <c r="PLX32"/>
      <c r="PLY32"/>
      <c r="PLZ32"/>
      <c r="PMA32"/>
      <c r="PMB32"/>
      <c r="PMC32"/>
      <c r="PMD32"/>
      <c r="PME32"/>
      <c r="PMF32"/>
      <c r="PMG32"/>
      <c r="PMH32"/>
      <c r="PMI32"/>
      <c r="PMJ32"/>
      <c r="PMK32"/>
      <c r="PML32"/>
      <c r="PMM32"/>
      <c r="PMN32"/>
      <c r="PMO32"/>
      <c r="PMP32"/>
      <c r="PMQ32"/>
      <c r="PMR32"/>
      <c r="PMS32"/>
      <c r="PMT32"/>
      <c r="PMU32"/>
      <c r="PMV32"/>
      <c r="PMW32"/>
      <c r="PMX32"/>
      <c r="PMY32"/>
      <c r="PMZ32"/>
      <c r="PNA32"/>
      <c r="PNB32"/>
      <c r="PNC32"/>
      <c r="PND32"/>
      <c r="PNE32"/>
      <c r="PNF32"/>
      <c r="PNG32"/>
      <c r="PNH32"/>
      <c r="PNI32"/>
      <c r="PNJ32"/>
      <c r="PNK32"/>
      <c r="PNL32"/>
      <c r="PNM32"/>
      <c r="PNN32"/>
      <c r="PNO32"/>
      <c r="PNP32"/>
      <c r="PNQ32"/>
      <c r="PNR32"/>
      <c r="PNS32"/>
      <c r="PNT32"/>
      <c r="PNU32"/>
      <c r="PNV32"/>
      <c r="PNW32"/>
      <c r="PNX32"/>
      <c r="PNY32"/>
      <c r="PNZ32"/>
      <c r="POA32"/>
      <c r="POB32"/>
      <c r="POC32"/>
      <c r="POD32"/>
      <c r="POE32"/>
      <c r="POF32"/>
      <c r="POG32"/>
      <c r="POH32"/>
      <c r="POI32"/>
      <c r="POJ32"/>
      <c r="POK32"/>
      <c r="POL32"/>
      <c r="POM32"/>
      <c r="PON32"/>
      <c r="POO32"/>
      <c r="POP32"/>
      <c r="POQ32"/>
      <c r="POR32"/>
      <c r="POS32"/>
      <c r="POT32"/>
      <c r="POU32"/>
      <c r="POV32"/>
      <c r="POW32"/>
      <c r="POX32"/>
      <c r="POY32"/>
      <c r="POZ32"/>
      <c r="PPA32"/>
      <c r="PPB32"/>
      <c r="PPC32"/>
      <c r="PPD32"/>
      <c r="PPE32"/>
      <c r="PPF32"/>
      <c r="PPG32"/>
      <c r="PPH32"/>
      <c r="PPI32"/>
      <c r="PPJ32"/>
      <c r="PPK32"/>
      <c r="PPL32"/>
      <c r="PPM32"/>
      <c r="PPN32"/>
      <c r="PPO32"/>
      <c r="PPP32"/>
      <c r="PPQ32"/>
      <c r="PPR32"/>
      <c r="PPS32"/>
      <c r="PPT32"/>
      <c r="PPU32"/>
      <c r="PPV32"/>
      <c r="PPW32"/>
      <c r="PPX32"/>
      <c r="PPY32"/>
      <c r="PPZ32"/>
      <c r="PQA32"/>
      <c r="PQB32"/>
      <c r="PQC32"/>
      <c r="PQD32"/>
      <c r="PQE32"/>
      <c r="PQF32"/>
      <c r="PQG32"/>
      <c r="PQH32"/>
      <c r="PQI32"/>
      <c r="PQJ32"/>
      <c r="PQK32"/>
      <c r="PQL32"/>
      <c r="PQM32"/>
      <c r="PQN32"/>
      <c r="PQO32"/>
      <c r="PQP32"/>
      <c r="PQQ32"/>
      <c r="PQR32"/>
      <c r="PQS32"/>
      <c r="PQT32"/>
      <c r="PQU32"/>
      <c r="PQV32"/>
      <c r="PQW32"/>
      <c r="PQX32"/>
      <c r="PQY32"/>
      <c r="PQZ32"/>
      <c r="PRA32"/>
      <c r="PRB32"/>
      <c r="PRC32"/>
      <c r="PRD32"/>
      <c r="PRE32"/>
      <c r="PRF32"/>
      <c r="PRG32"/>
      <c r="PRH32"/>
      <c r="PRI32"/>
      <c r="PRJ32"/>
      <c r="PRK32"/>
      <c r="PRL32"/>
      <c r="PRM32"/>
      <c r="PRN32"/>
      <c r="PRO32"/>
      <c r="PRP32"/>
      <c r="PRQ32"/>
      <c r="PRR32"/>
      <c r="PRS32"/>
      <c r="PRT32"/>
      <c r="PRU32"/>
      <c r="PRV32"/>
      <c r="PRW32"/>
      <c r="PRX32"/>
      <c r="PRY32"/>
      <c r="PRZ32"/>
      <c r="PSA32"/>
      <c r="PSB32"/>
      <c r="PSC32"/>
      <c r="PSD32"/>
      <c r="PSE32"/>
      <c r="PSF32"/>
      <c r="PSG32"/>
      <c r="PSH32"/>
      <c r="PSI32"/>
      <c r="PSJ32"/>
      <c r="PSK32"/>
      <c r="PSL32"/>
      <c r="PSM32"/>
      <c r="PSN32"/>
      <c r="PSO32"/>
      <c r="PSP32"/>
      <c r="PSQ32"/>
      <c r="PSR32"/>
      <c r="PSS32"/>
      <c r="PST32"/>
      <c r="PSU32"/>
      <c r="PSV32"/>
      <c r="PSW32"/>
      <c r="PSX32"/>
      <c r="PSY32"/>
      <c r="PSZ32"/>
      <c r="PTA32"/>
      <c r="PTB32"/>
      <c r="PTC32"/>
      <c r="PTD32"/>
      <c r="PTE32"/>
      <c r="PTF32"/>
      <c r="PTG32"/>
      <c r="PTH32"/>
      <c r="PTI32"/>
      <c r="PTJ32"/>
      <c r="PTK32"/>
      <c r="PTL32"/>
      <c r="PTM32"/>
      <c r="PTN32"/>
      <c r="PTO32"/>
      <c r="PTP32"/>
      <c r="PTQ32"/>
      <c r="PTR32"/>
      <c r="PTS32"/>
      <c r="PTT32"/>
      <c r="PTU32"/>
      <c r="PTV32"/>
      <c r="PTW32"/>
      <c r="PTX32"/>
      <c r="PTY32"/>
      <c r="PTZ32"/>
      <c r="PUA32"/>
      <c r="PUB32"/>
      <c r="PUC32"/>
      <c r="PUD32"/>
      <c r="PUE32"/>
      <c r="PUF32"/>
      <c r="PUG32"/>
      <c r="PUH32"/>
      <c r="PUI32"/>
      <c r="PUJ32"/>
      <c r="PUK32"/>
      <c r="PUL32"/>
      <c r="PUM32"/>
      <c r="PUN32"/>
      <c r="PUO32"/>
      <c r="PUP32"/>
      <c r="PUQ32"/>
      <c r="PUR32"/>
      <c r="PUS32"/>
      <c r="PUT32"/>
      <c r="PUU32"/>
      <c r="PUV32"/>
      <c r="PUW32"/>
      <c r="PUX32"/>
      <c r="PUY32"/>
      <c r="PUZ32"/>
      <c r="PVA32"/>
      <c r="PVB32"/>
      <c r="PVC32"/>
      <c r="PVD32"/>
      <c r="PVE32"/>
      <c r="PVF32"/>
      <c r="PVG32"/>
      <c r="PVH32"/>
      <c r="PVI32"/>
      <c r="PVJ32"/>
      <c r="PVK32"/>
      <c r="PVL32"/>
      <c r="PVM32"/>
      <c r="PVN32"/>
      <c r="PVO32"/>
      <c r="PVP32"/>
      <c r="PVQ32"/>
      <c r="PVR32"/>
      <c r="PVS32"/>
      <c r="PVT32"/>
      <c r="PVU32"/>
      <c r="PVV32"/>
      <c r="PVW32"/>
      <c r="PVX32"/>
      <c r="PVY32"/>
      <c r="PVZ32"/>
      <c r="PWA32"/>
      <c r="PWB32"/>
      <c r="PWC32"/>
      <c r="PWD32"/>
      <c r="PWE32"/>
      <c r="PWF32"/>
      <c r="PWG32"/>
      <c r="PWH32"/>
      <c r="PWI32"/>
      <c r="PWJ32"/>
      <c r="PWK32"/>
      <c r="PWL32"/>
      <c r="PWM32"/>
      <c r="PWN32"/>
      <c r="PWO32"/>
      <c r="PWP32"/>
      <c r="PWQ32"/>
      <c r="PWR32"/>
      <c r="PWS32"/>
      <c r="PWT32"/>
      <c r="PWU32"/>
      <c r="PWV32"/>
      <c r="PWW32"/>
      <c r="PWX32"/>
      <c r="PWY32"/>
      <c r="PWZ32"/>
      <c r="PXA32"/>
      <c r="PXB32"/>
      <c r="PXC32"/>
      <c r="PXD32"/>
      <c r="PXE32"/>
      <c r="PXF32"/>
      <c r="PXG32"/>
      <c r="PXH32"/>
      <c r="PXI32"/>
      <c r="PXJ32"/>
      <c r="PXK32"/>
      <c r="PXL32"/>
      <c r="PXM32"/>
      <c r="PXN32"/>
      <c r="PXO32"/>
      <c r="PXP32"/>
      <c r="PXQ32"/>
      <c r="PXR32"/>
      <c r="PXS32"/>
      <c r="PXT32"/>
      <c r="PXU32"/>
      <c r="PXV32"/>
      <c r="PXW32"/>
      <c r="PXX32"/>
      <c r="PXY32"/>
      <c r="PXZ32"/>
      <c r="PYA32"/>
      <c r="PYB32"/>
      <c r="PYC32"/>
      <c r="PYD32"/>
      <c r="PYE32"/>
      <c r="PYF32"/>
      <c r="PYG32"/>
      <c r="PYH32"/>
      <c r="PYI32"/>
      <c r="PYJ32"/>
      <c r="PYK32"/>
      <c r="PYL32"/>
      <c r="PYM32"/>
      <c r="PYN32"/>
      <c r="PYO32"/>
      <c r="PYP32"/>
      <c r="PYQ32"/>
      <c r="PYR32"/>
      <c r="PYS32"/>
      <c r="PYT32"/>
      <c r="PYU32"/>
      <c r="PYV32"/>
      <c r="PYW32"/>
      <c r="PYX32"/>
      <c r="PYY32"/>
      <c r="PYZ32"/>
      <c r="PZA32"/>
      <c r="PZB32"/>
      <c r="PZC32"/>
      <c r="PZD32"/>
      <c r="PZE32"/>
      <c r="PZF32"/>
      <c r="PZG32"/>
      <c r="PZH32"/>
      <c r="PZI32"/>
      <c r="PZJ32"/>
      <c r="PZK32"/>
      <c r="PZL32"/>
      <c r="PZM32"/>
      <c r="PZN32"/>
      <c r="PZO32"/>
      <c r="PZP32"/>
      <c r="PZQ32"/>
      <c r="PZR32"/>
      <c r="PZS32"/>
      <c r="PZT32"/>
      <c r="PZU32"/>
      <c r="PZV32"/>
      <c r="PZW32"/>
      <c r="PZX32"/>
      <c r="PZY32"/>
      <c r="PZZ32"/>
      <c r="QAA32"/>
      <c r="QAB32"/>
      <c r="QAC32"/>
      <c r="QAD32"/>
      <c r="QAE32"/>
      <c r="QAF32"/>
      <c r="QAG32"/>
      <c r="QAH32"/>
      <c r="QAI32"/>
      <c r="QAJ32"/>
      <c r="QAK32"/>
      <c r="QAL32"/>
      <c r="QAM32"/>
      <c r="QAN32"/>
      <c r="QAO32"/>
      <c r="QAP32"/>
      <c r="QAQ32"/>
      <c r="QAR32"/>
      <c r="QAS32"/>
      <c r="QAT32"/>
      <c r="QAU32"/>
      <c r="QAV32"/>
      <c r="QAW32"/>
      <c r="QAX32"/>
      <c r="QAY32"/>
      <c r="QAZ32"/>
      <c r="QBA32"/>
      <c r="QBB32"/>
      <c r="QBC32"/>
      <c r="QBD32"/>
      <c r="QBE32"/>
      <c r="QBF32"/>
      <c r="QBG32"/>
      <c r="QBH32"/>
      <c r="QBI32"/>
      <c r="QBJ32"/>
      <c r="QBK32"/>
      <c r="QBL32"/>
      <c r="QBM32"/>
      <c r="QBN32"/>
      <c r="QBO32"/>
      <c r="QBP32"/>
      <c r="QBQ32"/>
      <c r="QBR32"/>
      <c r="QBS32"/>
      <c r="QBT32"/>
      <c r="QBU32"/>
      <c r="QBV32"/>
      <c r="QBW32"/>
      <c r="QBX32"/>
      <c r="QBY32"/>
      <c r="QBZ32"/>
      <c r="QCA32"/>
      <c r="QCB32"/>
      <c r="QCC32"/>
      <c r="QCD32"/>
      <c r="QCE32"/>
      <c r="QCF32"/>
      <c r="QCG32"/>
      <c r="QCH32"/>
      <c r="QCI32"/>
      <c r="QCJ32"/>
      <c r="QCK32"/>
      <c r="QCL32"/>
      <c r="QCM32"/>
      <c r="QCN32"/>
      <c r="QCO32"/>
      <c r="QCP32"/>
      <c r="QCQ32"/>
      <c r="QCR32"/>
      <c r="QCS32"/>
      <c r="QCT32"/>
      <c r="QCU32"/>
      <c r="QCV32"/>
      <c r="QCW32"/>
      <c r="QCX32"/>
      <c r="QCY32"/>
      <c r="QCZ32"/>
      <c r="QDA32"/>
      <c r="QDB32"/>
      <c r="QDC32"/>
      <c r="QDD32"/>
      <c r="QDE32"/>
      <c r="QDF32"/>
      <c r="QDG32"/>
      <c r="QDH32"/>
      <c r="QDI32"/>
      <c r="QDJ32"/>
      <c r="QDK32"/>
      <c r="QDL32"/>
      <c r="QDM32"/>
      <c r="QDN32"/>
      <c r="QDO32"/>
      <c r="QDP32"/>
      <c r="QDQ32"/>
      <c r="QDR32"/>
      <c r="QDS32"/>
      <c r="QDT32"/>
      <c r="QDU32"/>
      <c r="QDV32"/>
      <c r="QDW32"/>
      <c r="QDX32"/>
      <c r="QDY32"/>
      <c r="QDZ32"/>
      <c r="QEA32"/>
      <c r="QEB32"/>
      <c r="QEC32"/>
      <c r="QED32"/>
      <c r="QEE32"/>
      <c r="QEF32"/>
      <c r="QEG32"/>
      <c r="QEH32"/>
      <c r="QEI32"/>
      <c r="QEJ32"/>
      <c r="QEK32"/>
      <c r="QEL32"/>
      <c r="QEM32"/>
      <c r="QEN32"/>
      <c r="QEO32"/>
      <c r="QEP32"/>
      <c r="QEQ32"/>
      <c r="QER32"/>
      <c r="QES32"/>
      <c r="QET32"/>
      <c r="QEU32"/>
      <c r="QEV32"/>
      <c r="QEW32"/>
      <c r="QEX32"/>
      <c r="QEY32"/>
      <c r="QEZ32"/>
      <c r="QFA32"/>
      <c r="QFB32"/>
      <c r="QFC32"/>
      <c r="QFD32"/>
      <c r="QFE32"/>
      <c r="QFF32"/>
      <c r="QFG32"/>
      <c r="QFH32"/>
      <c r="QFI32"/>
      <c r="QFJ32"/>
      <c r="QFK32"/>
      <c r="QFL32"/>
      <c r="QFM32"/>
      <c r="QFN32"/>
      <c r="QFO32"/>
      <c r="QFP32"/>
      <c r="QFQ32"/>
      <c r="QFR32"/>
      <c r="QFS32"/>
      <c r="QFT32"/>
      <c r="QFU32"/>
      <c r="QFV32"/>
      <c r="QFW32"/>
      <c r="QFX32"/>
      <c r="QFY32"/>
      <c r="QFZ32"/>
      <c r="QGA32"/>
      <c r="QGB32"/>
      <c r="QGC32"/>
      <c r="QGD32"/>
      <c r="QGE32"/>
      <c r="QGF32"/>
      <c r="QGG32"/>
      <c r="QGH32"/>
      <c r="QGI32"/>
      <c r="QGJ32"/>
      <c r="QGK32"/>
      <c r="QGL32"/>
      <c r="QGM32"/>
      <c r="QGN32"/>
      <c r="QGO32"/>
      <c r="QGP32"/>
      <c r="QGQ32"/>
      <c r="QGR32"/>
      <c r="QGS32"/>
      <c r="QGT32"/>
      <c r="QGU32"/>
      <c r="QGV32"/>
      <c r="QGW32"/>
      <c r="QGX32"/>
      <c r="QGY32"/>
      <c r="QGZ32"/>
      <c r="QHA32"/>
      <c r="QHB32"/>
      <c r="QHC32"/>
      <c r="QHD32"/>
      <c r="QHE32"/>
      <c r="QHF32"/>
      <c r="QHG32"/>
      <c r="QHH32"/>
      <c r="QHI32"/>
      <c r="QHJ32"/>
      <c r="QHK32"/>
      <c r="QHL32"/>
      <c r="QHM32"/>
      <c r="QHN32"/>
      <c r="QHO32"/>
      <c r="QHP32"/>
      <c r="QHQ32"/>
      <c r="QHR32"/>
      <c r="QHS32"/>
      <c r="QHT32"/>
      <c r="QHU32"/>
      <c r="QHV32"/>
      <c r="QHW32"/>
      <c r="QHX32"/>
      <c r="QHY32"/>
      <c r="QHZ32"/>
      <c r="QIA32"/>
      <c r="QIB32"/>
      <c r="QIC32"/>
      <c r="QID32"/>
      <c r="QIE32"/>
      <c r="QIF32"/>
      <c r="QIG32"/>
      <c r="QIH32"/>
      <c r="QII32"/>
      <c r="QIJ32"/>
      <c r="QIK32"/>
      <c r="QIL32"/>
      <c r="QIM32"/>
      <c r="QIN32"/>
      <c r="QIO32"/>
      <c r="QIP32"/>
      <c r="QIQ32"/>
      <c r="QIR32"/>
      <c r="QIS32"/>
      <c r="QIT32"/>
      <c r="QIU32"/>
      <c r="QIV32"/>
      <c r="QIW32"/>
      <c r="QIX32"/>
      <c r="QIY32"/>
      <c r="QIZ32"/>
      <c r="QJA32"/>
      <c r="QJB32"/>
      <c r="QJC32"/>
      <c r="QJD32"/>
      <c r="QJE32"/>
      <c r="QJF32"/>
      <c r="QJG32"/>
      <c r="QJH32"/>
      <c r="QJI32"/>
      <c r="QJJ32"/>
      <c r="QJK32"/>
      <c r="QJL32"/>
      <c r="QJM32"/>
      <c r="QJN32"/>
      <c r="QJO32"/>
      <c r="QJP32"/>
      <c r="QJQ32"/>
      <c r="QJR32"/>
      <c r="QJS32"/>
      <c r="QJT32"/>
      <c r="QJU32"/>
      <c r="QJV32"/>
      <c r="QJW32"/>
      <c r="QJX32"/>
      <c r="QJY32"/>
      <c r="QJZ32"/>
      <c r="QKA32"/>
      <c r="QKB32"/>
      <c r="QKC32"/>
      <c r="QKD32"/>
      <c r="QKE32"/>
      <c r="QKF32"/>
      <c r="QKG32"/>
      <c r="QKH32"/>
      <c r="QKI32"/>
      <c r="QKJ32"/>
      <c r="QKK32"/>
      <c r="QKL32"/>
      <c r="QKM32"/>
      <c r="QKN32"/>
      <c r="QKO32"/>
      <c r="QKP32"/>
      <c r="QKQ32"/>
      <c r="QKR32"/>
      <c r="QKS32"/>
      <c r="QKT32"/>
      <c r="QKU32"/>
      <c r="QKV32"/>
      <c r="QKW32"/>
      <c r="QKX32"/>
      <c r="QKY32"/>
      <c r="QKZ32"/>
      <c r="QLA32"/>
      <c r="QLB32"/>
      <c r="QLC32"/>
      <c r="QLD32"/>
      <c r="QLE32"/>
      <c r="QLF32"/>
      <c r="QLG32"/>
      <c r="QLH32"/>
      <c r="QLI32"/>
      <c r="QLJ32"/>
      <c r="QLK32"/>
      <c r="QLL32"/>
      <c r="QLM32"/>
      <c r="QLN32"/>
      <c r="QLO32"/>
      <c r="QLP32"/>
      <c r="QLQ32"/>
      <c r="QLR32"/>
      <c r="QLS32"/>
      <c r="QLT32"/>
      <c r="QLU32"/>
      <c r="QLV32"/>
      <c r="QLW32"/>
      <c r="QLX32"/>
      <c r="QLY32"/>
      <c r="QLZ32"/>
      <c r="QMA32"/>
      <c r="QMB32"/>
      <c r="QMC32"/>
      <c r="QMD32"/>
      <c r="QME32"/>
      <c r="QMF32"/>
      <c r="QMG32"/>
      <c r="QMH32"/>
      <c r="QMI32"/>
      <c r="QMJ32"/>
      <c r="QMK32"/>
      <c r="QML32"/>
      <c r="QMM32"/>
      <c r="QMN32"/>
      <c r="QMO32"/>
      <c r="QMP32"/>
      <c r="QMQ32"/>
      <c r="QMR32"/>
      <c r="QMS32"/>
      <c r="QMT32"/>
      <c r="QMU32"/>
      <c r="QMV32"/>
      <c r="QMW32"/>
      <c r="QMX32"/>
      <c r="QMY32"/>
      <c r="QMZ32"/>
      <c r="QNA32"/>
      <c r="QNB32"/>
      <c r="QNC32"/>
      <c r="QND32"/>
      <c r="QNE32"/>
      <c r="QNF32"/>
      <c r="QNG32"/>
      <c r="QNH32"/>
      <c r="QNI32"/>
      <c r="QNJ32"/>
      <c r="QNK32"/>
      <c r="QNL32"/>
      <c r="QNM32"/>
      <c r="QNN32"/>
      <c r="QNO32"/>
      <c r="QNP32"/>
      <c r="QNQ32"/>
      <c r="QNR32"/>
      <c r="QNS32"/>
      <c r="QNT32"/>
      <c r="QNU32"/>
      <c r="QNV32"/>
      <c r="QNW32"/>
      <c r="QNX32"/>
      <c r="QNY32"/>
      <c r="QNZ32"/>
      <c r="QOA32"/>
      <c r="QOB32"/>
      <c r="QOC32"/>
      <c r="QOD32"/>
      <c r="QOE32"/>
      <c r="QOF32"/>
      <c r="QOG32"/>
      <c r="QOH32"/>
      <c r="QOI32"/>
      <c r="QOJ32"/>
      <c r="QOK32"/>
      <c r="QOL32"/>
      <c r="QOM32"/>
      <c r="QON32"/>
      <c r="QOO32"/>
      <c r="QOP32"/>
      <c r="QOQ32"/>
      <c r="QOR32"/>
      <c r="QOS32"/>
      <c r="QOT32"/>
      <c r="QOU32"/>
      <c r="QOV32"/>
      <c r="QOW32"/>
      <c r="QOX32"/>
      <c r="QOY32"/>
      <c r="QOZ32"/>
      <c r="QPA32"/>
      <c r="QPB32"/>
      <c r="QPC32"/>
      <c r="QPD32"/>
      <c r="QPE32"/>
      <c r="QPF32"/>
      <c r="QPG32"/>
      <c r="QPH32"/>
      <c r="QPI32"/>
      <c r="QPJ32"/>
      <c r="QPK32"/>
      <c r="QPL32"/>
      <c r="QPM32"/>
      <c r="QPN32"/>
      <c r="QPO32"/>
      <c r="QPP32"/>
      <c r="QPQ32"/>
      <c r="QPR32"/>
      <c r="QPS32"/>
      <c r="QPT32"/>
      <c r="QPU32"/>
      <c r="QPV32"/>
      <c r="QPW32"/>
      <c r="QPX32"/>
      <c r="QPY32"/>
      <c r="QPZ32"/>
      <c r="QQA32"/>
      <c r="QQB32"/>
      <c r="QQC32"/>
      <c r="QQD32"/>
      <c r="QQE32"/>
      <c r="QQF32"/>
      <c r="QQG32"/>
      <c r="QQH32"/>
      <c r="QQI32"/>
      <c r="QQJ32"/>
      <c r="QQK32"/>
      <c r="QQL32"/>
      <c r="QQM32"/>
      <c r="QQN32"/>
      <c r="QQO32"/>
      <c r="QQP32"/>
      <c r="QQQ32"/>
      <c r="QQR32"/>
      <c r="QQS32"/>
      <c r="QQT32"/>
      <c r="QQU32"/>
      <c r="QQV32"/>
      <c r="QQW32"/>
      <c r="QQX32"/>
      <c r="QQY32"/>
      <c r="QQZ32"/>
      <c r="QRA32"/>
      <c r="QRB32"/>
      <c r="QRC32"/>
      <c r="QRD32"/>
      <c r="QRE32"/>
      <c r="QRF32"/>
      <c r="QRG32"/>
      <c r="QRH32"/>
      <c r="QRI32"/>
      <c r="QRJ32"/>
      <c r="QRK32"/>
      <c r="QRL32"/>
      <c r="QRM32"/>
      <c r="QRN32"/>
      <c r="QRO32"/>
      <c r="QRP32"/>
      <c r="QRQ32"/>
      <c r="QRR32"/>
      <c r="QRS32"/>
      <c r="QRT32"/>
      <c r="QRU32"/>
      <c r="QRV32"/>
      <c r="QRW32"/>
      <c r="QRX32"/>
      <c r="QRY32"/>
      <c r="QRZ32"/>
      <c r="QSA32"/>
      <c r="QSB32"/>
      <c r="QSC32"/>
      <c r="QSD32"/>
      <c r="QSE32"/>
      <c r="QSF32"/>
      <c r="QSG32"/>
      <c r="QSH32"/>
      <c r="QSI32"/>
      <c r="QSJ32"/>
      <c r="QSK32"/>
      <c r="QSL32"/>
      <c r="QSM32"/>
      <c r="QSN32"/>
      <c r="QSO32"/>
      <c r="QSP32"/>
      <c r="QSQ32"/>
      <c r="QSR32"/>
      <c r="QSS32"/>
      <c r="QST32"/>
      <c r="QSU32"/>
      <c r="QSV32"/>
      <c r="QSW32"/>
      <c r="QSX32"/>
      <c r="QSY32"/>
      <c r="QSZ32"/>
      <c r="QTA32"/>
      <c r="QTB32"/>
      <c r="QTC32"/>
      <c r="QTD32"/>
      <c r="QTE32"/>
      <c r="QTF32"/>
      <c r="QTG32"/>
      <c r="QTH32"/>
      <c r="QTI32"/>
      <c r="QTJ32"/>
      <c r="QTK32"/>
      <c r="QTL32"/>
      <c r="QTM32"/>
      <c r="QTN32"/>
      <c r="QTO32"/>
      <c r="QTP32"/>
      <c r="QTQ32"/>
      <c r="QTR32"/>
      <c r="QTS32"/>
      <c r="QTT32"/>
      <c r="QTU32"/>
      <c r="QTV32"/>
      <c r="QTW32"/>
      <c r="QTX32"/>
      <c r="QTY32"/>
      <c r="QTZ32"/>
      <c r="QUA32"/>
      <c r="QUB32"/>
      <c r="QUC32"/>
      <c r="QUD32"/>
      <c r="QUE32"/>
      <c r="QUF32"/>
      <c r="QUG32"/>
      <c r="QUH32"/>
      <c r="QUI32"/>
      <c r="QUJ32"/>
      <c r="QUK32"/>
      <c r="QUL32"/>
      <c r="QUM32"/>
      <c r="QUN32"/>
      <c r="QUO32"/>
      <c r="QUP32"/>
      <c r="QUQ32"/>
      <c r="QUR32"/>
      <c r="QUS32"/>
      <c r="QUT32"/>
      <c r="QUU32"/>
      <c r="QUV32"/>
      <c r="QUW32"/>
      <c r="QUX32"/>
      <c r="QUY32"/>
      <c r="QUZ32"/>
      <c r="QVA32"/>
      <c r="QVB32"/>
      <c r="QVC32"/>
      <c r="QVD32"/>
      <c r="QVE32"/>
      <c r="QVF32"/>
      <c r="QVG32"/>
      <c r="QVH32"/>
      <c r="QVI32"/>
      <c r="QVJ32"/>
      <c r="QVK32"/>
      <c r="QVL32"/>
      <c r="QVM32"/>
      <c r="QVN32"/>
      <c r="QVO32"/>
      <c r="QVP32"/>
      <c r="QVQ32"/>
      <c r="QVR32"/>
      <c r="QVS32"/>
      <c r="QVT32"/>
      <c r="QVU32"/>
      <c r="QVV32"/>
      <c r="QVW32"/>
      <c r="QVX32"/>
      <c r="QVY32"/>
      <c r="QVZ32"/>
      <c r="QWA32"/>
      <c r="QWB32"/>
      <c r="QWC32"/>
      <c r="QWD32"/>
      <c r="QWE32"/>
      <c r="QWF32"/>
      <c r="QWG32"/>
      <c r="QWH32"/>
      <c r="QWI32"/>
      <c r="QWJ32"/>
      <c r="QWK32"/>
      <c r="QWL32"/>
      <c r="QWM32"/>
      <c r="QWN32"/>
      <c r="QWO32"/>
      <c r="QWP32"/>
      <c r="QWQ32"/>
      <c r="QWR32"/>
      <c r="QWS32"/>
      <c r="QWT32"/>
      <c r="QWU32"/>
      <c r="QWV32"/>
      <c r="QWW32"/>
      <c r="QWX32"/>
      <c r="QWY32"/>
      <c r="QWZ32"/>
      <c r="QXA32"/>
      <c r="QXB32"/>
      <c r="QXC32"/>
      <c r="QXD32"/>
      <c r="QXE32"/>
      <c r="QXF32"/>
      <c r="QXG32"/>
      <c r="QXH32"/>
      <c r="QXI32"/>
      <c r="QXJ32"/>
      <c r="QXK32"/>
      <c r="QXL32"/>
      <c r="QXM32"/>
      <c r="QXN32"/>
      <c r="QXO32"/>
      <c r="QXP32"/>
      <c r="QXQ32"/>
      <c r="QXR32"/>
      <c r="QXS32"/>
      <c r="QXT32"/>
      <c r="QXU32"/>
      <c r="QXV32"/>
      <c r="QXW32"/>
      <c r="QXX32"/>
      <c r="QXY32"/>
      <c r="QXZ32"/>
      <c r="QYA32"/>
      <c r="QYB32"/>
      <c r="QYC32"/>
      <c r="QYD32"/>
      <c r="QYE32"/>
      <c r="QYF32"/>
      <c r="QYG32"/>
      <c r="QYH32"/>
      <c r="QYI32"/>
      <c r="QYJ32"/>
      <c r="QYK32"/>
      <c r="QYL32"/>
      <c r="QYM32"/>
      <c r="QYN32"/>
      <c r="QYO32"/>
      <c r="QYP32"/>
      <c r="QYQ32"/>
      <c r="QYR32"/>
      <c r="QYS32"/>
      <c r="QYT32"/>
      <c r="QYU32"/>
      <c r="QYV32"/>
      <c r="QYW32"/>
      <c r="QYX32"/>
      <c r="QYY32"/>
      <c r="QYZ32"/>
      <c r="QZA32"/>
      <c r="QZB32"/>
      <c r="QZC32"/>
      <c r="QZD32"/>
      <c r="QZE32"/>
      <c r="QZF32"/>
      <c r="QZG32"/>
      <c r="QZH32"/>
      <c r="QZI32"/>
      <c r="QZJ32"/>
      <c r="QZK32"/>
      <c r="QZL32"/>
      <c r="QZM32"/>
      <c r="QZN32"/>
      <c r="QZO32"/>
      <c r="QZP32"/>
      <c r="QZQ32"/>
      <c r="QZR32"/>
      <c r="QZS32"/>
      <c r="QZT32"/>
      <c r="QZU32"/>
      <c r="QZV32"/>
      <c r="QZW32"/>
      <c r="QZX32"/>
      <c r="QZY32"/>
      <c r="QZZ32"/>
      <c r="RAA32"/>
      <c r="RAB32"/>
      <c r="RAC32"/>
      <c r="RAD32"/>
      <c r="RAE32"/>
      <c r="RAF32"/>
      <c r="RAG32"/>
      <c r="RAH32"/>
      <c r="RAI32"/>
      <c r="RAJ32"/>
      <c r="RAK32"/>
      <c r="RAL32"/>
      <c r="RAM32"/>
      <c r="RAN32"/>
      <c r="RAO32"/>
      <c r="RAP32"/>
      <c r="RAQ32"/>
      <c r="RAR32"/>
      <c r="RAS32"/>
      <c r="RAT32"/>
      <c r="RAU32"/>
      <c r="RAV32"/>
      <c r="RAW32"/>
      <c r="RAX32"/>
      <c r="RAY32"/>
      <c r="RAZ32"/>
      <c r="RBA32"/>
      <c r="RBB32"/>
      <c r="RBC32"/>
      <c r="RBD32"/>
      <c r="RBE32"/>
      <c r="RBF32"/>
      <c r="RBG32"/>
      <c r="RBH32"/>
      <c r="RBI32"/>
      <c r="RBJ32"/>
      <c r="RBK32"/>
      <c r="RBL32"/>
      <c r="RBM32"/>
      <c r="RBN32"/>
      <c r="RBO32"/>
      <c r="RBP32"/>
      <c r="RBQ32"/>
      <c r="RBR32"/>
      <c r="RBS32"/>
      <c r="RBT32"/>
      <c r="RBU32"/>
      <c r="RBV32"/>
      <c r="RBW32"/>
      <c r="RBX32"/>
      <c r="RBY32"/>
      <c r="RBZ32"/>
      <c r="RCA32"/>
      <c r="RCB32"/>
      <c r="RCC32"/>
      <c r="RCD32"/>
      <c r="RCE32"/>
      <c r="RCF32"/>
      <c r="RCG32"/>
      <c r="RCH32"/>
      <c r="RCI32"/>
      <c r="RCJ32"/>
      <c r="RCK32"/>
      <c r="RCL32"/>
      <c r="RCM32"/>
      <c r="RCN32"/>
      <c r="RCO32"/>
      <c r="RCP32"/>
      <c r="RCQ32"/>
      <c r="RCR32"/>
      <c r="RCS32"/>
      <c r="RCT32"/>
      <c r="RCU32"/>
      <c r="RCV32"/>
      <c r="RCW32"/>
      <c r="RCX32"/>
      <c r="RCY32"/>
      <c r="RCZ32"/>
      <c r="RDA32"/>
      <c r="RDB32"/>
      <c r="RDC32"/>
      <c r="RDD32"/>
      <c r="RDE32"/>
      <c r="RDF32"/>
      <c r="RDG32"/>
      <c r="RDH32"/>
      <c r="RDI32"/>
      <c r="RDJ32"/>
      <c r="RDK32"/>
      <c r="RDL32"/>
      <c r="RDM32"/>
      <c r="RDN32"/>
      <c r="RDO32"/>
      <c r="RDP32"/>
      <c r="RDQ32"/>
      <c r="RDR32"/>
      <c r="RDS32"/>
      <c r="RDT32"/>
      <c r="RDU32"/>
      <c r="RDV32"/>
      <c r="RDW32"/>
      <c r="RDX32"/>
      <c r="RDY32"/>
      <c r="RDZ32"/>
      <c r="REA32"/>
      <c r="REB32"/>
      <c r="REC32"/>
      <c r="RED32"/>
      <c r="REE32"/>
      <c r="REF32"/>
      <c r="REG32"/>
      <c r="REH32"/>
      <c r="REI32"/>
      <c r="REJ32"/>
      <c r="REK32"/>
      <c r="REL32"/>
      <c r="REM32"/>
      <c r="REN32"/>
      <c r="REO32"/>
      <c r="REP32"/>
      <c r="REQ32"/>
      <c r="RER32"/>
      <c r="RES32"/>
      <c r="RET32"/>
      <c r="REU32"/>
      <c r="REV32"/>
      <c r="REW32"/>
      <c r="REX32"/>
      <c r="REY32"/>
      <c r="REZ32"/>
      <c r="RFA32"/>
      <c r="RFB32"/>
      <c r="RFC32"/>
      <c r="RFD32"/>
      <c r="RFE32"/>
      <c r="RFF32"/>
      <c r="RFG32"/>
      <c r="RFH32"/>
      <c r="RFI32"/>
      <c r="RFJ32"/>
      <c r="RFK32"/>
      <c r="RFL32"/>
      <c r="RFM32"/>
      <c r="RFN32"/>
      <c r="RFO32"/>
      <c r="RFP32"/>
      <c r="RFQ32"/>
      <c r="RFR32"/>
      <c r="RFS32"/>
      <c r="RFT32"/>
      <c r="RFU32"/>
      <c r="RFV32"/>
      <c r="RFW32"/>
      <c r="RFX32"/>
      <c r="RFY32"/>
      <c r="RFZ32"/>
      <c r="RGA32"/>
      <c r="RGB32"/>
      <c r="RGC32"/>
      <c r="RGD32"/>
      <c r="RGE32"/>
      <c r="RGF32"/>
      <c r="RGG32"/>
      <c r="RGH32"/>
      <c r="RGI32"/>
      <c r="RGJ32"/>
      <c r="RGK32"/>
      <c r="RGL32"/>
      <c r="RGM32"/>
      <c r="RGN32"/>
      <c r="RGO32"/>
      <c r="RGP32"/>
      <c r="RGQ32"/>
      <c r="RGR32"/>
      <c r="RGS32"/>
      <c r="RGT32"/>
      <c r="RGU32"/>
      <c r="RGV32"/>
      <c r="RGW32"/>
      <c r="RGX32"/>
      <c r="RGY32"/>
      <c r="RGZ32"/>
      <c r="RHA32"/>
      <c r="RHB32"/>
      <c r="RHC32"/>
      <c r="RHD32"/>
      <c r="RHE32"/>
      <c r="RHF32"/>
      <c r="RHG32"/>
      <c r="RHH32"/>
      <c r="RHI32"/>
      <c r="RHJ32"/>
      <c r="RHK32"/>
      <c r="RHL32"/>
      <c r="RHM32"/>
      <c r="RHN32"/>
      <c r="RHO32"/>
      <c r="RHP32"/>
      <c r="RHQ32"/>
      <c r="RHR32"/>
      <c r="RHS32"/>
      <c r="RHT32"/>
      <c r="RHU32"/>
      <c r="RHV32"/>
      <c r="RHW32"/>
      <c r="RHX32"/>
      <c r="RHY32"/>
      <c r="RHZ32"/>
      <c r="RIA32"/>
      <c r="RIB32"/>
      <c r="RIC32"/>
      <c r="RID32"/>
      <c r="RIE32"/>
      <c r="RIF32"/>
      <c r="RIG32"/>
      <c r="RIH32"/>
      <c r="RII32"/>
      <c r="RIJ32"/>
      <c r="RIK32"/>
      <c r="RIL32"/>
      <c r="RIM32"/>
      <c r="RIN32"/>
      <c r="RIO32"/>
      <c r="RIP32"/>
      <c r="RIQ32"/>
      <c r="RIR32"/>
      <c r="RIS32"/>
      <c r="RIT32"/>
      <c r="RIU32"/>
      <c r="RIV32"/>
      <c r="RIW32"/>
      <c r="RIX32"/>
      <c r="RIY32"/>
      <c r="RIZ32"/>
      <c r="RJA32"/>
      <c r="RJB32"/>
      <c r="RJC32"/>
      <c r="RJD32"/>
      <c r="RJE32"/>
      <c r="RJF32"/>
      <c r="RJG32"/>
      <c r="RJH32"/>
      <c r="RJI32"/>
      <c r="RJJ32"/>
      <c r="RJK32"/>
      <c r="RJL32"/>
      <c r="RJM32"/>
      <c r="RJN32"/>
      <c r="RJO32"/>
      <c r="RJP32"/>
      <c r="RJQ32"/>
      <c r="RJR32"/>
      <c r="RJS32"/>
      <c r="RJT32"/>
      <c r="RJU32"/>
      <c r="RJV32"/>
      <c r="RJW32"/>
      <c r="RJX32"/>
      <c r="RJY32"/>
      <c r="RJZ32"/>
      <c r="RKA32"/>
      <c r="RKB32"/>
      <c r="RKC32"/>
      <c r="RKD32"/>
      <c r="RKE32"/>
      <c r="RKF32"/>
      <c r="RKG32"/>
      <c r="RKH32"/>
      <c r="RKI32"/>
      <c r="RKJ32"/>
      <c r="RKK32"/>
      <c r="RKL32"/>
      <c r="RKM32"/>
      <c r="RKN32"/>
      <c r="RKO32"/>
      <c r="RKP32"/>
      <c r="RKQ32"/>
      <c r="RKR32"/>
      <c r="RKS32"/>
      <c r="RKT32"/>
      <c r="RKU32"/>
      <c r="RKV32"/>
      <c r="RKW32"/>
      <c r="RKX32"/>
      <c r="RKY32"/>
      <c r="RKZ32"/>
      <c r="RLA32"/>
      <c r="RLB32"/>
      <c r="RLC32"/>
      <c r="RLD32"/>
      <c r="RLE32"/>
      <c r="RLF32"/>
      <c r="RLG32"/>
      <c r="RLH32"/>
      <c r="RLI32"/>
      <c r="RLJ32"/>
      <c r="RLK32"/>
      <c r="RLL32"/>
      <c r="RLM32"/>
      <c r="RLN32"/>
      <c r="RLO32"/>
      <c r="RLP32"/>
      <c r="RLQ32"/>
      <c r="RLR32"/>
      <c r="RLS32"/>
      <c r="RLT32"/>
      <c r="RLU32"/>
      <c r="RLV32"/>
      <c r="RLW32"/>
      <c r="RLX32"/>
      <c r="RLY32"/>
      <c r="RLZ32"/>
      <c r="RMA32"/>
      <c r="RMB32"/>
      <c r="RMC32"/>
      <c r="RMD32"/>
      <c r="RME32"/>
      <c r="RMF32"/>
      <c r="RMG32"/>
      <c r="RMH32"/>
      <c r="RMI32"/>
      <c r="RMJ32"/>
      <c r="RMK32"/>
      <c r="RML32"/>
      <c r="RMM32"/>
      <c r="RMN32"/>
      <c r="RMO32"/>
      <c r="RMP32"/>
      <c r="RMQ32"/>
      <c r="RMR32"/>
      <c r="RMS32"/>
      <c r="RMT32"/>
      <c r="RMU32"/>
      <c r="RMV32"/>
      <c r="RMW32"/>
      <c r="RMX32"/>
      <c r="RMY32"/>
      <c r="RMZ32"/>
      <c r="RNA32"/>
      <c r="RNB32"/>
      <c r="RNC32"/>
      <c r="RND32"/>
      <c r="RNE32"/>
      <c r="RNF32"/>
      <c r="RNG32"/>
      <c r="RNH32"/>
      <c r="RNI32"/>
      <c r="RNJ32"/>
      <c r="RNK32"/>
      <c r="RNL32"/>
      <c r="RNM32"/>
      <c r="RNN32"/>
      <c r="RNO32"/>
      <c r="RNP32"/>
      <c r="RNQ32"/>
      <c r="RNR32"/>
      <c r="RNS32"/>
      <c r="RNT32"/>
      <c r="RNU32"/>
      <c r="RNV32"/>
      <c r="RNW32"/>
      <c r="RNX32"/>
      <c r="RNY32"/>
      <c r="RNZ32"/>
      <c r="ROA32"/>
      <c r="ROB32"/>
      <c r="ROC32"/>
      <c r="ROD32"/>
      <c r="ROE32"/>
      <c r="ROF32"/>
      <c r="ROG32"/>
      <c r="ROH32"/>
      <c r="ROI32"/>
      <c r="ROJ32"/>
      <c r="ROK32"/>
      <c r="ROL32"/>
      <c r="ROM32"/>
      <c r="RON32"/>
      <c r="ROO32"/>
      <c r="ROP32"/>
      <c r="ROQ32"/>
      <c r="ROR32"/>
      <c r="ROS32"/>
      <c r="ROT32"/>
      <c r="ROU32"/>
      <c r="ROV32"/>
      <c r="ROW32"/>
      <c r="ROX32"/>
      <c r="ROY32"/>
      <c r="ROZ32"/>
      <c r="RPA32"/>
      <c r="RPB32"/>
      <c r="RPC32"/>
      <c r="RPD32"/>
      <c r="RPE32"/>
      <c r="RPF32"/>
      <c r="RPG32"/>
      <c r="RPH32"/>
      <c r="RPI32"/>
      <c r="RPJ32"/>
      <c r="RPK32"/>
      <c r="RPL32"/>
      <c r="RPM32"/>
      <c r="RPN32"/>
      <c r="RPO32"/>
      <c r="RPP32"/>
      <c r="RPQ32"/>
      <c r="RPR32"/>
      <c r="RPS32"/>
      <c r="RPT32"/>
      <c r="RPU32"/>
      <c r="RPV32"/>
      <c r="RPW32"/>
      <c r="RPX32"/>
      <c r="RPY32"/>
      <c r="RPZ32"/>
      <c r="RQA32"/>
      <c r="RQB32"/>
      <c r="RQC32"/>
      <c r="RQD32"/>
      <c r="RQE32"/>
      <c r="RQF32"/>
      <c r="RQG32"/>
      <c r="RQH32"/>
      <c r="RQI32"/>
      <c r="RQJ32"/>
      <c r="RQK32"/>
      <c r="RQL32"/>
      <c r="RQM32"/>
      <c r="RQN32"/>
      <c r="RQO32"/>
      <c r="RQP32"/>
      <c r="RQQ32"/>
      <c r="RQR32"/>
      <c r="RQS32"/>
      <c r="RQT32"/>
      <c r="RQU32"/>
      <c r="RQV32"/>
      <c r="RQW32"/>
      <c r="RQX32"/>
      <c r="RQY32"/>
      <c r="RQZ32"/>
      <c r="RRA32"/>
      <c r="RRB32"/>
      <c r="RRC32"/>
      <c r="RRD32"/>
      <c r="RRE32"/>
      <c r="RRF32"/>
      <c r="RRG32"/>
      <c r="RRH32"/>
      <c r="RRI32"/>
      <c r="RRJ32"/>
      <c r="RRK32"/>
      <c r="RRL32"/>
      <c r="RRM32"/>
      <c r="RRN32"/>
      <c r="RRO32"/>
      <c r="RRP32"/>
      <c r="RRQ32"/>
      <c r="RRR32"/>
      <c r="RRS32"/>
      <c r="RRT32"/>
      <c r="RRU32"/>
      <c r="RRV32"/>
      <c r="RRW32"/>
      <c r="RRX32"/>
      <c r="RRY32"/>
      <c r="RRZ32"/>
      <c r="RSA32"/>
      <c r="RSB32"/>
      <c r="RSC32"/>
      <c r="RSD32"/>
      <c r="RSE32"/>
      <c r="RSF32"/>
      <c r="RSG32"/>
      <c r="RSH32"/>
      <c r="RSI32"/>
      <c r="RSJ32"/>
      <c r="RSK32"/>
      <c r="RSL32"/>
      <c r="RSM32"/>
      <c r="RSN32"/>
      <c r="RSO32"/>
      <c r="RSP32"/>
      <c r="RSQ32"/>
      <c r="RSR32"/>
      <c r="RSS32"/>
      <c r="RST32"/>
      <c r="RSU32"/>
      <c r="RSV32"/>
      <c r="RSW32"/>
      <c r="RSX32"/>
      <c r="RSY32"/>
      <c r="RSZ32"/>
      <c r="RTA32"/>
      <c r="RTB32"/>
      <c r="RTC32"/>
      <c r="RTD32"/>
      <c r="RTE32"/>
      <c r="RTF32"/>
      <c r="RTG32"/>
      <c r="RTH32"/>
      <c r="RTI32"/>
      <c r="RTJ32"/>
      <c r="RTK32"/>
      <c r="RTL32"/>
      <c r="RTM32"/>
      <c r="RTN32"/>
      <c r="RTO32"/>
      <c r="RTP32"/>
      <c r="RTQ32"/>
      <c r="RTR32"/>
      <c r="RTS32"/>
      <c r="RTT32"/>
      <c r="RTU32"/>
      <c r="RTV32"/>
      <c r="RTW32"/>
      <c r="RTX32"/>
      <c r="RTY32"/>
      <c r="RTZ32"/>
      <c r="RUA32"/>
      <c r="RUB32"/>
      <c r="RUC32"/>
      <c r="RUD32"/>
      <c r="RUE32"/>
      <c r="RUF32"/>
      <c r="RUG32"/>
      <c r="RUH32"/>
      <c r="RUI32"/>
      <c r="RUJ32"/>
      <c r="RUK32"/>
      <c r="RUL32"/>
      <c r="RUM32"/>
      <c r="RUN32"/>
      <c r="RUO32"/>
      <c r="RUP32"/>
      <c r="RUQ32"/>
      <c r="RUR32"/>
      <c r="RUS32"/>
      <c r="RUT32"/>
      <c r="RUU32"/>
      <c r="RUV32"/>
      <c r="RUW32"/>
      <c r="RUX32"/>
      <c r="RUY32"/>
      <c r="RUZ32"/>
      <c r="RVA32"/>
      <c r="RVB32"/>
      <c r="RVC32"/>
      <c r="RVD32"/>
      <c r="RVE32"/>
      <c r="RVF32"/>
      <c r="RVG32"/>
      <c r="RVH32"/>
      <c r="RVI32"/>
      <c r="RVJ32"/>
      <c r="RVK32"/>
      <c r="RVL32"/>
      <c r="RVM32"/>
      <c r="RVN32"/>
      <c r="RVO32"/>
      <c r="RVP32"/>
      <c r="RVQ32"/>
      <c r="RVR32"/>
      <c r="RVS32"/>
      <c r="RVT32"/>
      <c r="RVU32"/>
      <c r="RVV32"/>
      <c r="RVW32"/>
      <c r="RVX32"/>
      <c r="RVY32"/>
      <c r="RVZ32"/>
      <c r="RWA32"/>
      <c r="RWB32"/>
      <c r="RWC32"/>
      <c r="RWD32"/>
      <c r="RWE32"/>
      <c r="RWF32"/>
      <c r="RWG32"/>
      <c r="RWH32"/>
      <c r="RWI32"/>
      <c r="RWJ32"/>
      <c r="RWK32"/>
      <c r="RWL32"/>
      <c r="RWM32"/>
      <c r="RWN32"/>
      <c r="RWO32"/>
      <c r="RWP32"/>
      <c r="RWQ32"/>
      <c r="RWR32"/>
      <c r="RWS32"/>
      <c r="RWT32"/>
      <c r="RWU32"/>
      <c r="RWV32"/>
      <c r="RWW32"/>
      <c r="RWX32"/>
      <c r="RWY32"/>
      <c r="RWZ32"/>
      <c r="RXA32"/>
      <c r="RXB32"/>
      <c r="RXC32"/>
      <c r="RXD32"/>
      <c r="RXE32"/>
      <c r="RXF32"/>
      <c r="RXG32"/>
      <c r="RXH32"/>
      <c r="RXI32"/>
      <c r="RXJ32"/>
      <c r="RXK32"/>
      <c r="RXL32"/>
      <c r="RXM32"/>
      <c r="RXN32"/>
      <c r="RXO32"/>
      <c r="RXP32"/>
      <c r="RXQ32"/>
      <c r="RXR32"/>
      <c r="RXS32"/>
      <c r="RXT32"/>
      <c r="RXU32"/>
      <c r="RXV32"/>
      <c r="RXW32"/>
      <c r="RXX32"/>
      <c r="RXY32"/>
      <c r="RXZ32"/>
      <c r="RYA32"/>
      <c r="RYB32"/>
      <c r="RYC32"/>
      <c r="RYD32"/>
      <c r="RYE32"/>
      <c r="RYF32"/>
      <c r="RYG32"/>
      <c r="RYH32"/>
      <c r="RYI32"/>
      <c r="RYJ32"/>
      <c r="RYK32"/>
      <c r="RYL32"/>
      <c r="RYM32"/>
      <c r="RYN32"/>
      <c r="RYO32"/>
      <c r="RYP32"/>
      <c r="RYQ32"/>
      <c r="RYR32"/>
      <c r="RYS32"/>
      <c r="RYT32"/>
      <c r="RYU32"/>
      <c r="RYV32"/>
      <c r="RYW32"/>
      <c r="RYX32"/>
      <c r="RYY32"/>
      <c r="RYZ32"/>
      <c r="RZA32"/>
      <c r="RZB32"/>
      <c r="RZC32"/>
      <c r="RZD32"/>
      <c r="RZE32"/>
      <c r="RZF32"/>
      <c r="RZG32"/>
      <c r="RZH32"/>
      <c r="RZI32"/>
      <c r="RZJ32"/>
      <c r="RZK32"/>
      <c r="RZL32"/>
      <c r="RZM32"/>
      <c r="RZN32"/>
      <c r="RZO32"/>
      <c r="RZP32"/>
      <c r="RZQ32"/>
      <c r="RZR32"/>
      <c r="RZS32"/>
      <c r="RZT32"/>
      <c r="RZU32"/>
      <c r="RZV32"/>
      <c r="RZW32"/>
      <c r="RZX32"/>
      <c r="RZY32"/>
      <c r="RZZ32"/>
      <c r="SAA32"/>
      <c r="SAB32"/>
      <c r="SAC32"/>
      <c r="SAD32"/>
      <c r="SAE32"/>
      <c r="SAF32"/>
      <c r="SAG32"/>
      <c r="SAH32"/>
      <c r="SAI32"/>
      <c r="SAJ32"/>
      <c r="SAK32"/>
      <c r="SAL32"/>
      <c r="SAM32"/>
      <c r="SAN32"/>
      <c r="SAO32"/>
      <c r="SAP32"/>
      <c r="SAQ32"/>
      <c r="SAR32"/>
      <c r="SAS32"/>
      <c r="SAT32"/>
      <c r="SAU32"/>
      <c r="SAV32"/>
      <c r="SAW32"/>
      <c r="SAX32"/>
      <c r="SAY32"/>
      <c r="SAZ32"/>
      <c r="SBA32"/>
      <c r="SBB32"/>
      <c r="SBC32"/>
      <c r="SBD32"/>
      <c r="SBE32"/>
      <c r="SBF32"/>
      <c r="SBG32"/>
      <c r="SBH32"/>
      <c r="SBI32"/>
      <c r="SBJ32"/>
      <c r="SBK32"/>
      <c r="SBL32"/>
      <c r="SBM32"/>
      <c r="SBN32"/>
      <c r="SBO32"/>
      <c r="SBP32"/>
      <c r="SBQ32"/>
      <c r="SBR32"/>
      <c r="SBS32"/>
      <c r="SBT32"/>
      <c r="SBU32"/>
      <c r="SBV32"/>
      <c r="SBW32"/>
      <c r="SBX32"/>
      <c r="SBY32"/>
      <c r="SBZ32"/>
      <c r="SCA32"/>
      <c r="SCB32"/>
      <c r="SCC32"/>
      <c r="SCD32"/>
      <c r="SCE32"/>
      <c r="SCF32"/>
      <c r="SCG32"/>
      <c r="SCH32"/>
      <c r="SCI32"/>
      <c r="SCJ32"/>
      <c r="SCK32"/>
      <c r="SCL32"/>
      <c r="SCM32"/>
      <c r="SCN32"/>
      <c r="SCO32"/>
      <c r="SCP32"/>
      <c r="SCQ32"/>
      <c r="SCR32"/>
      <c r="SCS32"/>
      <c r="SCT32"/>
      <c r="SCU32"/>
      <c r="SCV32"/>
      <c r="SCW32"/>
      <c r="SCX32"/>
      <c r="SCY32"/>
      <c r="SCZ32"/>
      <c r="SDA32"/>
      <c r="SDB32"/>
      <c r="SDC32"/>
      <c r="SDD32"/>
      <c r="SDE32"/>
      <c r="SDF32"/>
      <c r="SDG32"/>
      <c r="SDH32"/>
      <c r="SDI32"/>
      <c r="SDJ32"/>
      <c r="SDK32"/>
      <c r="SDL32"/>
      <c r="SDM32"/>
      <c r="SDN32"/>
      <c r="SDO32"/>
      <c r="SDP32"/>
      <c r="SDQ32"/>
      <c r="SDR32"/>
      <c r="SDS32"/>
      <c r="SDT32"/>
      <c r="SDU32"/>
      <c r="SDV32"/>
      <c r="SDW32"/>
      <c r="SDX32"/>
      <c r="SDY32"/>
      <c r="SDZ32"/>
      <c r="SEA32"/>
      <c r="SEB32"/>
      <c r="SEC32"/>
      <c r="SED32"/>
      <c r="SEE32"/>
      <c r="SEF32"/>
      <c r="SEG32"/>
      <c r="SEH32"/>
      <c r="SEI32"/>
      <c r="SEJ32"/>
      <c r="SEK32"/>
      <c r="SEL32"/>
      <c r="SEM32"/>
      <c r="SEN32"/>
      <c r="SEO32"/>
      <c r="SEP32"/>
      <c r="SEQ32"/>
      <c r="SER32"/>
      <c r="SES32"/>
      <c r="SET32"/>
      <c r="SEU32"/>
      <c r="SEV32"/>
      <c r="SEW32"/>
      <c r="SEX32"/>
      <c r="SEY32"/>
      <c r="SEZ32"/>
      <c r="SFA32"/>
      <c r="SFB32"/>
      <c r="SFC32"/>
      <c r="SFD32"/>
      <c r="SFE32"/>
      <c r="SFF32"/>
      <c r="SFG32"/>
      <c r="SFH32"/>
      <c r="SFI32"/>
      <c r="SFJ32"/>
      <c r="SFK32"/>
      <c r="SFL32"/>
      <c r="SFM32"/>
      <c r="SFN32"/>
      <c r="SFO32"/>
      <c r="SFP32"/>
      <c r="SFQ32"/>
      <c r="SFR32"/>
      <c r="SFS32"/>
      <c r="SFT32"/>
      <c r="SFU32"/>
      <c r="SFV32"/>
      <c r="SFW32"/>
      <c r="SFX32"/>
      <c r="SFY32"/>
      <c r="SFZ32"/>
      <c r="SGA32"/>
      <c r="SGB32"/>
      <c r="SGC32"/>
      <c r="SGD32"/>
      <c r="SGE32"/>
      <c r="SGF32"/>
      <c r="SGG32"/>
      <c r="SGH32"/>
      <c r="SGI32"/>
      <c r="SGJ32"/>
      <c r="SGK32"/>
      <c r="SGL32"/>
      <c r="SGM32"/>
      <c r="SGN32"/>
      <c r="SGO32"/>
      <c r="SGP32"/>
      <c r="SGQ32"/>
      <c r="SGR32"/>
      <c r="SGS32"/>
      <c r="SGT32"/>
      <c r="SGU32"/>
      <c r="SGV32"/>
      <c r="SGW32"/>
      <c r="SGX32"/>
      <c r="SGY32"/>
      <c r="SGZ32"/>
      <c r="SHA32"/>
      <c r="SHB32"/>
      <c r="SHC32"/>
      <c r="SHD32"/>
      <c r="SHE32"/>
      <c r="SHF32"/>
      <c r="SHG32"/>
      <c r="SHH32"/>
      <c r="SHI32"/>
      <c r="SHJ32"/>
      <c r="SHK32"/>
      <c r="SHL32"/>
      <c r="SHM32"/>
      <c r="SHN32"/>
      <c r="SHO32"/>
      <c r="SHP32"/>
      <c r="SHQ32"/>
      <c r="SHR32"/>
      <c r="SHS32"/>
      <c r="SHT32"/>
      <c r="SHU32"/>
      <c r="SHV32"/>
      <c r="SHW32"/>
      <c r="SHX32"/>
      <c r="SHY32"/>
      <c r="SHZ32"/>
      <c r="SIA32"/>
      <c r="SIB32"/>
      <c r="SIC32"/>
      <c r="SID32"/>
      <c r="SIE32"/>
      <c r="SIF32"/>
      <c r="SIG32"/>
      <c r="SIH32"/>
      <c r="SII32"/>
      <c r="SIJ32"/>
      <c r="SIK32"/>
      <c r="SIL32"/>
      <c r="SIM32"/>
      <c r="SIN32"/>
      <c r="SIO32"/>
      <c r="SIP32"/>
      <c r="SIQ32"/>
      <c r="SIR32"/>
      <c r="SIS32"/>
      <c r="SIT32"/>
      <c r="SIU32"/>
      <c r="SIV32"/>
      <c r="SIW32"/>
      <c r="SIX32"/>
      <c r="SIY32"/>
      <c r="SIZ32"/>
      <c r="SJA32"/>
      <c r="SJB32"/>
      <c r="SJC32"/>
      <c r="SJD32"/>
      <c r="SJE32"/>
      <c r="SJF32"/>
      <c r="SJG32"/>
      <c r="SJH32"/>
      <c r="SJI32"/>
      <c r="SJJ32"/>
      <c r="SJK32"/>
      <c r="SJL32"/>
      <c r="SJM32"/>
      <c r="SJN32"/>
      <c r="SJO32"/>
      <c r="SJP32"/>
      <c r="SJQ32"/>
      <c r="SJR32"/>
      <c r="SJS32"/>
      <c r="SJT32"/>
      <c r="SJU32"/>
      <c r="SJV32"/>
      <c r="SJW32"/>
      <c r="SJX32"/>
      <c r="SJY32"/>
      <c r="SJZ32"/>
      <c r="SKA32"/>
      <c r="SKB32"/>
      <c r="SKC32"/>
      <c r="SKD32"/>
      <c r="SKE32"/>
      <c r="SKF32"/>
      <c r="SKG32"/>
      <c r="SKH32"/>
      <c r="SKI32"/>
      <c r="SKJ32"/>
      <c r="SKK32"/>
      <c r="SKL32"/>
      <c r="SKM32"/>
      <c r="SKN32"/>
      <c r="SKO32"/>
      <c r="SKP32"/>
      <c r="SKQ32"/>
      <c r="SKR32"/>
      <c r="SKS32"/>
      <c r="SKT32"/>
      <c r="SKU32"/>
      <c r="SKV32"/>
      <c r="SKW32"/>
      <c r="SKX32"/>
      <c r="SKY32"/>
      <c r="SKZ32"/>
      <c r="SLA32"/>
      <c r="SLB32"/>
      <c r="SLC32"/>
      <c r="SLD32"/>
      <c r="SLE32"/>
      <c r="SLF32"/>
      <c r="SLG32"/>
      <c r="SLH32"/>
      <c r="SLI32"/>
      <c r="SLJ32"/>
      <c r="SLK32"/>
      <c r="SLL32"/>
      <c r="SLM32"/>
      <c r="SLN32"/>
      <c r="SLO32"/>
      <c r="SLP32"/>
      <c r="SLQ32"/>
      <c r="SLR32"/>
      <c r="SLS32"/>
      <c r="SLT32"/>
      <c r="SLU32"/>
      <c r="SLV32"/>
      <c r="SLW32"/>
      <c r="SLX32"/>
      <c r="SLY32"/>
      <c r="SLZ32"/>
      <c r="SMA32"/>
      <c r="SMB32"/>
      <c r="SMC32"/>
      <c r="SMD32"/>
      <c r="SME32"/>
      <c r="SMF32"/>
      <c r="SMG32"/>
      <c r="SMH32"/>
      <c r="SMI32"/>
      <c r="SMJ32"/>
      <c r="SMK32"/>
      <c r="SML32"/>
      <c r="SMM32"/>
      <c r="SMN32"/>
      <c r="SMO32"/>
      <c r="SMP32"/>
      <c r="SMQ32"/>
      <c r="SMR32"/>
      <c r="SMS32"/>
      <c r="SMT32"/>
      <c r="SMU32"/>
      <c r="SMV32"/>
      <c r="SMW32"/>
      <c r="SMX32"/>
      <c r="SMY32"/>
      <c r="SMZ32"/>
      <c r="SNA32"/>
      <c r="SNB32"/>
      <c r="SNC32"/>
      <c r="SND32"/>
      <c r="SNE32"/>
      <c r="SNF32"/>
      <c r="SNG32"/>
      <c r="SNH32"/>
      <c r="SNI32"/>
      <c r="SNJ32"/>
      <c r="SNK32"/>
      <c r="SNL32"/>
      <c r="SNM32"/>
      <c r="SNN32"/>
      <c r="SNO32"/>
      <c r="SNP32"/>
      <c r="SNQ32"/>
      <c r="SNR32"/>
      <c r="SNS32"/>
      <c r="SNT32"/>
      <c r="SNU32"/>
      <c r="SNV32"/>
      <c r="SNW32"/>
      <c r="SNX32"/>
      <c r="SNY32"/>
      <c r="SNZ32"/>
      <c r="SOA32"/>
      <c r="SOB32"/>
      <c r="SOC32"/>
      <c r="SOD32"/>
      <c r="SOE32"/>
      <c r="SOF32"/>
      <c r="SOG32"/>
      <c r="SOH32"/>
      <c r="SOI32"/>
      <c r="SOJ32"/>
      <c r="SOK32"/>
      <c r="SOL32"/>
      <c r="SOM32"/>
      <c r="SON32"/>
      <c r="SOO32"/>
      <c r="SOP32"/>
      <c r="SOQ32"/>
      <c r="SOR32"/>
      <c r="SOS32"/>
      <c r="SOT32"/>
      <c r="SOU32"/>
      <c r="SOV32"/>
      <c r="SOW32"/>
      <c r="SOX32"/>
      <c r="SOY32"/>
      <c r="SOZ32"/>
      <c r="SPA32"/>
      <c r="SPB32"/>
      <c r="SPC32"/>
      <c r="SPD32"/>
      <c r="SPE32"/>
      <c r="SPF32"/>
      <c r="SPG32"/>
      <c r="SPH32"/>
      <c r="SPI32"/>
      <c r="SPJ32"/>
      <c r="SPK32"/>
      <c r="SPL32"/>
      <c r="SPM32"/>
      <c r="SPN32"/>
      <c r="SPO32"/>
      <c r="SPP32"/>
      <c r="SPQ32"/>
      <c r="SPR32"/>
      <c r="SPS32"/>
      <c r="SPT32"/>
      <c r="SPU32"/>
      <c r="SPV32"/>
      <c r="SPW32"/>
      <c r="SPX32"/>
      <c r="SPY32"/>
      <c r="SPZ32"/>
      <c r="SQA32"/>
      <c r="SQB32"/>
      <c r="SQC32"/>
      <c r="SQD32"/>
      <c r="SQE32"/>
      <c r="SQF32"/>
      <c r="SQG32"/>
      <c r="SQH32"/>
      <c r="SQI32"/>
      <c r="SQJ32"/>
      <c r="SQK32"/>
      <c r="SQL32"/>
      <c r="SQM32"/>
      <c r="SQN32"/>
      <c r="SQO32"/>
      <c r="SQP32"/>
      <c r="SQQ32"/>
      <c r="SQR32"/>
      <c r="SQS32"/>
      <c r="SQT32"/>
      <c r="SQU32"/>
      <c r="SQV32"/>
      <c r="SQW32"/>
      <c r="SQX32"/>
      <c r="SQY32"/>
      <c r="SQZ32"/>
      <c r="SRA32"/>
      <c r="SRB32"/>
      <c r="SRC32"/>
      <c r="SRD32"/>
      <c r="SRE32"/>
      <c r="SRF32"/>
      <c r="SRG32"/>
      <c r="SRH32"/>
      <c r="SRI32"/>
      <c r="SRJ32"/>
      <c r="SRK32"/>
      <c r="SRL32"/>
      <c r="SRM32"/>
      <c r="SRN32"/>
      <c r="SRO32"/>
      <c r="SRP32"/>
      <c r="SRQ32"/>
      <c r="SRR32"/>
      <c r="SRS32"/>
      <c r="SRT32"/>
      <c r="SRU32"/>
      <c r="SRV32"/>
      <c r="SRW32"/>
      <c r="SRX32"/>
      <c r="SRY32"/>
      <c r="SRZ32"/>
      <c r="SSA32"/>
      <c r="SSB32"/>
      <c r="SSC32"/>
      <c r="SSD32"/>
      <c r="SSE32"/>
      <c r="SSF32"/>
      <c r="SSG32"/>
      <c r="SSH32"/>
      <c r="SSI32"/>
      <c r="SSJ32"/>
      <c r="SSK32"/>
      <c r="SSL32"/>
      <c r="SSM32"/>
      <c r="SSN32"/>
      <c r="SSO32"/>
      <c r="SSP32"/>
      <c r="SSQ32"/>
      <c r="SSR32"/>
      <c r="SSS32"/>
      <c r="SST32"/>
      <c r="SSU32"/>
      <c r="SSV32"/>
      <c r="SSW32"/>
      <c r="SSX32"/>
      <c r="SSY32"/>
      <c r="SSZ32"/>
      <c r="STA32"/>
      <c r="STB32"/>
      <c r="STC32"/>
      <c r="STD32"/>
      <c r="STE32"/>
      <c r="STF32"/>
      <c r="STG32"/>
      <c r="STH32"/>
      <c r="STI32"/>
      <c r="STJ32"/>
      <c r="STK32"/>
      <c r="STL32"/>
      <c r="STM32"/>
      <c r="STN32"/>
      <c r="STO32"/>
      <c r="STP32"/>
      <c r="STQ32"/>
      <c r="STR32"/>
      <c r="STS32"/>
      <c r="STT32"/>
      <c r="STU32"/>
      <c r="STV32"/>
      <c r="STW32"/>
      <c r="STX32"/>
      <c r="STY32"/>
      <c r="STZ32"/>
      <c r="SUA32"/>
      <c r="SUB32"/>
      <c r="SUC32"/>
      <c r="SUD32"/>
      <c r="SUE32"/>
      <c r="SUF32"/>
      <c r="SUG32"/>
      <c r="SUH32"/>
      <c r="SUI32"/>
      <c r="SUJ32"/>
      <c r="SUK32"/>
      <c r="SUL32"/>
      <c r="SUM32"/>
      <c r="SUN32"/>
      <c r="SUO32"/>
      <c r="SUP32"/>
      <c r="SUQ32"/>
      <c r="SUR32"/>
      <c r="SUS32"/>
      <c r="SUT32"/>
      <c r="SUU32"/>
      <c r="SUV32"/>
      <c r="SUW32"/>
      <c r="SUX32"/>
      <c r="SUY32"/>
      <c r="SUZ32"/>
      <c r="SVA32"/>
      <c r="SVB32"/>
      <c r="SVC32"/>
      <c r="SVD32"/>
      <c r="SVE32"/>
      <c r="SVF32"/>
      <c r="SVG32"/>
      <c r="SVH32"/>
      <c r="SVI32"/>
      <c r="SVJ32"/>
      <c r="SVK32"/>
      <c r="SVL32"/>
      <c r="SVM32"/>
      <c r="SVN32"/>
      <c r="SVO32"/>
      <c r="SVP32"/>
      <c r="SVQ32"/>
      <c r="SVR32"/>
      <c r="SVS32"/>
      <c r="SVT32"/>
      <c r="SVU32"/>
      <c r="SVV32"/>
      <c r="SVW32"/>
      <c r="SVX32"/>
      <c r="SVY32"/>
      <c r="SVZ32"/>
      <c r="SWA32"/>
      <c r="SWB32"/>
      <c r="SWC32"/>
      <c r="SWD32"/>
      <c r="SWE32"/>
      <c r="SWF32"/>
      <c r="SWG32"/>
      <c r="SWH32"/>
      <c r="SWI32"/>
      <c r="SWJ32"/>
      <c r="SWK32"/>
      <c r="SWL32"/>
      <c r="SWM32"/>
      <c r="SWN32"/>
      <c r="SWO32"/>
      <c r="SWP32"/>
      <c r="SWQ32"/>
      <c r="SWR32"/>
      <c r="SWS32"/>
      <c r="SWT32"/>
      <c r="SWU32"/>
      <c r="SWV32"/>
      <c r="SWW32"/>
      <c r="SWX32"/>
      <c r="SWY32"/>
      <c r="SWZ32"/>
      <c r="SXA32"/>
      <c r="SXB32"/>
      <c r="SXC32"/>
      <c r="SXD32"/>
      <c r="SXE32"/>
      <c r="SXF32"/>
      <c r="SXG32"/>
      <c r="SXH32"/>
      <c r="SXI32"/>
      <c r="SXJ32"/>
      <c r="SXK32"/>
      <c r="SXL32"/>
      <c r="SXM32"/>
      <c r="SXN32"/>
      <c r="SXO32"/>
      <c r="SXP32"/>
      <c r="SXQ32"/>
      <c r="SXR32"/>
      <c r="SXS32"/>
      <c r="SXT32"/>
      <c r="SXU32"/>
      <c r="SXV32"/>
      <c r="SXW32"/>
      <c r="SXX32"/>
      <c r="SXY32"/>
      <c r="SXZ32"/>
      <c r="SYA32"/>
      <c r="SYB32"/>
      <c r="SYC32"/>
      <c r="SYD32"/>
      <c r="SYE32"/>
      <c r="SYF32"/>
      <c r="SYG32"/>
      <c r="SYH32"/>
      <c r="SYI32"/>
      <c r="SYJ32"/>
      <c r="SYK32"/>
      <c r="SYL32"/>
      <c r="SYM32"/>
      <c r="SYN32"/>
      <c r="SYO32"/>
      <c r="SYP32"/>
      <c r="SYQ32"/>
      <c r="SYR32"/>
      <c r="SYS32"/>
      <c r="SYT32"/>
      <c r="SYU32"/>
      <c r="SYV32"/>
      <c r="SYW32"/>
      <c r="SYX32"/>
      <c r="SYY32"/>
      <c r="SYZ32"/>
      <c r="SZA32"/>
      <c r="SZB32"/>
      <c r="SZC32"/>
      <c r="SZD32"/>
      <c r="SZE32"/>
      <c r="SZF32"/>
      <c r="SZG32"/>
      <c r="SZH32"/>
      <c r="SZI32"/>
      <c r="SZJ32"/>
      <c r="SZK32"/>
      <c r="SZL32"/>
      <c r="SZM32"/>
      <c r="SZN32"/>
      <c r="SZO32"/>
      <c r="SZP32"/>
      <c r="SZQ32"/>
      <c r="SZR32"/>
      <c r="SZS32"/>
      <c r="SZT32"/>
      <c r="SZU32"/>
      <c r="SZV32"/>
      <c r="SZW32"/>
      <c r="SZX32"/>
      <c r="SZY32"/>
      <c r="SZZ32"/>
      <c r="TAA32"/>
      <c r="TAB32"/>
      <c r="TAC32"/>
      <c r="TAD32"/>
      <c r="TAE32"/>
      <c r="TAF32"/>
      <c r="TAG32"/>
      <c r="TAH32"/>
      <c r="TAI32"/>
      <c r="TAJ32"/>
      <c r="TAK32"/>
      <c r="TAL32"/>
      <c r="TAM32"/>
      <c r="TAN32"/>
      <c r="TAO32"/>
      <c r="TAP32"/>
      <c r="TAQ32"/>
      <c r="TAR32"/>
      <c r="TAS32"/>
      <c r="TAT32"/>
      <c r="TAU32"/>
      <c r="TAV32"/>
      <c r="TAW32"/>
      <c r="TAX32"/>
      <c r="TAY32"/>
      <c r="TAZ32"/>
      <c r="TBA32"/>
      <c r="TBB32"/>
      <c r="TBC32"/>
      <c r="TBD32"/>
      <c r="TBE32"/>
      <c r="TBF32"/>
      <c r="TBG32"/>
      <c r="TBH32"/>
      <c r="TBI32"/>
      <c r="TBJ32"/>
      <c r="TBK32"/>
      <c r="TBL32"/>
      <c r="TBM32"/>
      <c r="TBN32"/>
      <c r="TBO32"/>
      <c r="TBP32"/>
      <c r="TBQ32"/>
      <c r="TBR32"/>
      <c r="TBS32"/>
      <c r="TBT32"/>
      <c r="TBU32"/>
      <c r="TBV32"/>
      <c r="TBW32"/>
      <c r="TBX32"/>
      <c r="TBY32"/>
      <c r="TBZ32"/>
      <c r="TCA32"/>
      <c r="TCB32"/>
      <c r="TCC32"/>
      <c r="TCD32"/>
      <c r="TCE32"/>
      <c r="TCF32"/>
      <c r="TCG32"/>
      <c r="TCH32"/>
      <c r="TCI32"/>
      <c r="TCJ32"/>
      <c r="TCK32"/>
      <c r="TCL32"/>
      <c r="TCM32"/>
      <c r="TCN32"/>
      <c r="TCO32"/>
      <c r="TCP32"/>
      <c r="TCQ32"/>
      <c r="TCR32"/>
      <c r="TCS32"/>
      <c r="TCT32"/>
      <c r="TCU32"/>
      <c r="TCV32"/>
      <c r="TCW32"/>
      <c r="TCX32"/>
      <c r="TCY32"/>
      <c r="TCZ32"/>
      <c r="TDA32"/>
      <c r="TDB32"/>
      <c r="TDC32"/>
      <c r="TDD32"/>
      <c r="TDE32"/>
      <c r="TDF32"/>
      <c r="TDG32"/>
      <c r="TDH32"/>
      <c r="TDI32"/>
      <c r="TDJ32"/>
      <c r="TDK32"/>
      <c r="TDL32"/>
      <c r="TDM32"/>
      <c r="TDN32"/>
      <c r="TDO32"/>
      <c r="TDP32"/>
      <c r="TDQ32"/>
      <c r="TDR32"/>
      <c r="TDS32"/>
      <c r="TDT32"/>
      <c r="TDU32"/>
      <c r="TDV32"/>
      <c r="TDW32"/>
      <c r="TDX32"/>
      <c r="TDY32"/>
      <c r="TDZ32"/>
      <c r="TEA32"/>
      <c r="TEB32"/>
      <c r="TEC32"/>
      <c r="TED32"/>
      <c r="TEE32"/>
      <c r="TEF32"/>
      <c r="TEG32"/>
      <c r="TEH32"/>
      <c r="TEI32"/>
      <c r="TEJ32"/>
      <c r="TEK32"/>
      <c r="TEL32"/>
      <c r="TEM32"/>
      <c r="TEN32"/>
      <c r="TEO32"/>
      <c r="TEP32"/>
      <c r="TEQ32"/>
      <c r="TER32"/>
      <c r="TES32"/>
      <c r="TET32"/>
      <c r="TEU32"/>
      <c r="TEV32"/>
      <c r="TEW32"/>
      <c r="TEX32"/>
      <c r="TEY32"/>
      <c r="TEZ32"/>
      <c r="TFA32"/>
      <c r="TFB32"/>
      <c r="TFC32"/>
      <c r="TFD32"/>
      <c r="TFE32"/>
      <c r="TFF32"/>
      <c r="TFG32"/>
      <c r="TFH32"/>
      <c r="TFI32"/>
      <c r="TFJ32"/>
      <c r="TFK32"/>
      <c r="TFL32"/>
      <c r="TFM32"/>
      <c r="TFN32"/>
      <c r="TFO32"/>
      <c r="TFP32"/>
      <c r="TFQ32"/>
      <c r="TFR32"/>
      <c r="TFS32"/>
      <c r="TFT32"/>
      <c r="TFU32"/>
      <c r="TFV32"/>
      <c r="TFW32"/>
      <c r="TFX32"/>
      <c r="TFY32"/>
      <c r="TFZ32"/>
      <c r="TGA32"/>
      <c r="TGB32"/>
      <c r="TGC32"/>
      <c r="TGD32"/>
      <c r="TGE32"/>
      <c r="TGF32"/>
      <c r="TGG32"/>
      <c r="TGH32"/>
      <c r="TGI32"/>
      <c r="TGJ32"/>
      <c r="TGK32"/>
      <c r="TGL32"/>
      <c r="TGM32"/>
      <c r="TGN32"/>
      <c r="TGO32"/>
      <c r="TGP32"/>
      <c r="TGQ32"/>
      <c r="TGR32"/>
      <c r="TGS32"/>
      <c r="TGT32"/>
      <c r="TGU32"/>
      <c r="TGV32"/>
      <c r="TGW32"/>
      <c r="TGX32"/>
      <c r="TGY32"/>
      <c r="TGZ32"/>
      <c r="THA32"/>
      <c r="THB32"/>
      <c r="THC32"/>
      <c r="THD32"/>
      <c r="THE32"/>
      <c r="THF32"/>
      <c r="THG32"/>
      <c r="THH32"/>
      <c r="THI32"/>
      <c r="THJ32"/>
      <c r="THK32"/>
      <c r="THL32"/>
      <c r="THM32"/>
      <c r="THN32"/>
      <c r="THO32"/>
      <c r="THP32"/>
      <c r="THQ32"/>
      <c r="THR32"/>
      <c r="THS32"/>
      <c r="THT32"/>
      <c r="THU32"/>
      <c r="THV32"/>
      <c r="THW32"/>
      <c r="THX32"/>
      <c r="THY32"/>
      <c r="THZ32"/>
      <c r="TIA32"/>
      <c r="TIB32"/>
      <c r="TIC32"/>
      <c r="TID32"/>
      <c r="TIE32"/>
      <c r="TIF32"/>
      <c r="TIG32"/>
      <c r="TIH32"/>
      <c r="TII32"/>
      <c r="TIJ32"/>
      <c r="TIK32"/>
      <c r="TIL32"/>
      <c r="TIM32"/>
      <c r="TIN32"/>
      <c r="TIO32"/>
      <c r="TIP32"/>
      <c r="TIQ32"/>
      <c r="TIR32"/>
      <c r="TIS32"/>
      <c r="TIT32"/>
      <c r="TIU32"/>
      <c r="TIV32"/>
      <c r="TIW32"/>
      <c r="TIX32"/>
      <c r="TIY32"/>
      <c r="TIZ32"/>
      <c r="TJA32"/>
      <c r="TJB32"/>
      <c r="TJC32"/>
      <c r="TJD32"/>
      <c r="TJE32"/>
      <c r="TJF32"/>
      <c r="TJG32"/>
      <c r="TJH32"/>
      <c r="TJI32"/>
      <c r="TJJ32"/>
      <c r="TJK32"/>
      <c r="TJL32"/>
      <c r="TJM32"/>
      <c r="TJN32"/>
      <c r="TJO32"/>
      <c r="TJP32"/>
      <c r="TJQ32"/>
      <c r="TJR32"/>
      <c r="TJS32"/>
      <c r="TJT32"/>
      <c r="TJU32"/>
      <c r="TJV32"/>
      <c r="TJW32"/>
      <c r="TJX32"/>
      <c r="TJY32"/>
      <c r="TJZ32"/>
      <c r="TKA32"/>
      <c r="TKB32"/>
      <c r="TKC32"/>
      <c r="TKD32"/>
      <c r="TKE32"/>
      <c r="TKF32"/>
      <c r="TKG32"/>
      <c r="TKH32"/>
      <c r="TKI32"/>
      <c r="TKJ32"/>
      <c r="TKK32"/>
      <c r="TKL32"/>
      <c r="TKM32"/>
      <c r="TKN32"/>
      <c r="TKO32"/>
      <c r="TKP32"/>
      <c r="TKQ32"/>
      <c r="TKR32"/>
      <c r="TKS32"/>
      <c r="TKT32"/>
      <c r="TKU32"/>
      <c r="TKV32"/>
      <c r="TKW32"/>
      <c r="TKX32"/>
      <c r="TKY32"/>
      <c r="TKZ32"/>
      <c r="TLA32"/>
      <c r="TLB32"/>
      <c r="TLC32"/>
      <c r="TLD32"/>
      <c r="TLE32"/>
      <c r="TLF32"/>
      <c r="TLG32"/>
      <c r="TLH32"/>
      <c r="TLI32"/>
      <c r="TLJ32"/>
      <c r="TLK32"/>
      <c r="TLL32"/>
      <c r="TLM32"/>
      <c r="TLN32"/>
      <c r="TLO32"/>
      <c r="TLP32"/>
      <c r="TLQ32"/>
      <c r="TLR32"/>
      <c r="TLS32"/>
      <c r="TLT32"/>
      <c r="TLU32"/>
      <c r="TLV32"/>
      <c r="TLW32"/>
      <c r="TLX32"/>
      <c r="TLY32"/>
      <c r="TLZ32"/>
      <c r="TMA32"/>
      <c r="TMB32"/>
      <c r="TMC32"/>
      <c r="TMD32"/>
      <c r="TME32"/>
      <c r="TMF32"/>
      <c r="TMG32"/>
      <c r="TMH32"/>
      <c r="TMI32"/>
      <c r="TMJ32"/>
      <c r="TMK32"/>
      <c r="TML32"/>
      <c r="TMM32"/>
      <c r="TMN32"/>
      <c r="TMO32"/>
      <c r="TMP32"/>
      <c r="TMQ32"/>
      <c r="TMR32"/>
      <c r="TMS32"/>
      <c r="TMT32"/>
      <c r="TMU32"/>
      <c r="TMV32"/>
      <c r="TMW32"/>
      <c r="TMX32"/>
      <c r="TMY32"/>
      <c r="TMZ32"/>
      <c r="TNA32"/>
      <c r="TNB32"/>
      <c r="TNC32"/>
      <c r="TND32"/>
      <c r="TNE32"/>
      <c r="TNF32"/>
      <c r="TNG32"/>
      <c r="TNH32"/>
      <c r="TNI32"/>
      <c r="TNJ32"/>
      <c r="TNK32"/>
      <c r="TNL32"/>
      <c r="TNM32"/>
      <c r="TNN32"/>
      <c r="TNO32"/>
      <c r="TNP32"/>
      <c r="TNQ32"/>
      <c r="TNR32"/>
      <c r="TNS32"/>
      <c r="TNT32"/>
      <c r="TNU32"/>
      <c r="TNV32"/>
      <c r="TNW32"/>
      <c r="TNX32"/>
      <c r="TNY32"/>
      <c r="TNZ32"/>
      <c r="TOA32"/>
      <c r="TOB32"/>
      <c r="TOC32"/>
      <c r="TOD32"/>
      <c r="TOE32"/>
      <c r="TOF32"/>
      <c r="TOG32"/>
      <c r="TOH32"/>
      <c r="TOI32"/>
      <c r="TOJ32"/>
      <c r="TOK32"/>
      <c r="TOL32"/>
      <c r="TOM32"/>
      <c r="TON32"/>
      <c r="TOO32"/>
      <c r="TOP32"/>
      <c r="TOQ32"/>
      <c r="TOR32"/>
      <c r="TOS32"/>
      <c r="TOT32"/>
      <c r="TOU32"/>
      <c r="TOV32"/>
      <c r="TOW32"/>
      <c r="TOX32"/>
      <c r="TOY32"/>
      <c r="TOZ32"/>
      <c r="TPA32"/>
      <c r="TPB32"/>
      <c r="TPC32"/>
      <c r="TPD32"/>
      <c r="TPE32"/>
      <c r="TPF32"/>
      <c r="TPG32"/>
      <c r="TPH32"/>
      <c r="TPI32"/>
      <c r="TPJ32"/>
      <c r="TPK32"/>
      <c r="TPL32"/>
      <c r="TPM32"/>
      <c r="TPN32"/>
      <c r="TPO32"/>
      <c r="TPP32"/>
      <c r="TPQ32"/>
      <c r="TPR32"/>
      <c r="TPS32"/>
      <c r="TPT32"/>
      <c r="TPU32"/>
      <c r="TPV32"/>
      <c r="TPW32"/>
      <c r="TPX32"/>
      <c r="TPY32"/>
      <c r="TPZ32"/>
      <c r="TQA32"/>
      <c r="TQB32"/>
      <c r="TQC32"/>
      <c r="TQD32"/>
      <c r="TQE32"/>
      <c r="TQF32"/>
      <c r="TQG32"/>
      <c r="TQH32"/>
      <c r="TQI32"/>
      <c r="TQJ32"/>
      <c r="TQK32"/>
      <c r="TQL32"/>
      <c r="TQM32"/>
      <c r="TQN32"/>
      <c r="TQO32"/>
      <c r="TQP32"/>
      <c r="TQQ32"/>
      <c r="TQR32"/>
      <c r="TQS32"/>
      <c r="TQT32"/>
      <c r="TQU32"/>
      <c r="TQV32"/>
      <c r="TQW32"/>
      <c r="TQX32"/>
      <c r="TQY32"/>
      <c r="TQZ32"/>
      <c r="TRA32"/>
      <c r="TRB32"/>
      <c r="TRC32"/>
      <c r="TRD32"/>
      <c r="TRE32"/>
      <c r="TRF32"/>
      <c r="TRG32"/>
      <c r="TRH32"/>
      <c r="TRI32"/>
      <c r="TRJ32"/>
      <c r="TRK32"/>
      <c r="TRL32"/>
      <c r="TRM32"/>
      <c r="TRN32"/>
      <c r="TRO32"/>
      <c r="TRP32"/>
      <c r="TRQ32"/>
      <c r="TRR32"/>
      <c r="TRS32"/>
      <c r="TRT32"/>
      <c r="TRU32"/>
      <c r="TRV32"/>
      <c r="TRW32"/>
      <c r="TRX32"/>
      <c r="TRY32"/>
      <c r="TRZ32"/>
      <c r="TSA32"/>
      <c r="TSB32"/>
      <c r="TSC32"/>
      <c r="TSD32"/>
      <c r="TSE32"/>
      <c r="TSF32"/>
      <c r="TSG32"/>
      <c r="TSH32"/>
      <c r="TSI32"/>
      <c r="TSJ32"/>
      <c r="TSK32"/>
      <c r="TSL32"/>
      <c r="TSM32"/>
      <c r="TSN32"/>
      <c r="TSO32"/>
      <c r="TSP32"/>
      <c r="TSQ32"/>
      <c r="TSR32"/>
      <c r="TSS32"/>
      <c r="TST32"/>
      <c r="TSU32"/>
      <c r="TSV32"/>
      <c r="TSW32"/>
      <c r="TSX32"/>
      <c r="TSY32"/>
      <c r="TSZ32"/>
      <c r="TTA32"/>
      <c r="TTB32"/>
      <c r="TTC32"/>
      <c r="TTD32"/>
      <c r="TTE32"/>
      <c r="TTF32"/>
      <c r="TTG32"/>
      <c r="TTH32"/>
      <c r="TTI32"/>
      <c r="TTJ32"/>
      <c r="TTK32"/>
      <c r="TTL32"/>
      <c r="TTM32"/>
      <c r="TTN32"/>
      <c r="TTO32"/>
      <c r="TTP32"/>
      <c r="TTQ32"/>
      <c r="TTR32"/>
      <c r="TTS32"/>
      <c r="TTT32"/>
      <c r="TTU32"/>
      <c r="TTV32"/>
      <c r="TTW32"/>
      <c r="TTX32"/>
      <c r="TTY32"/>
      <c r="TTZ32"/>
      <c r="TUA32"/>
      <c r="TUB32"/>
      <c r="TUC32"/>
      <c r="TUD32"/>
      <c r="TUE32"/>
      <c r="TUF32"/>
      <c r="TUG32"/>
      <c r="TUH32"/>
      <c r="TUI32"/>
      <c r="TUJ32"/>
      <c r="TUK32"/>
      <c r="TUL32"/>
      <c r="TUM32"/>
      <c r="TUN32"/>
      <c r="TUO32"/>
      <c r="TUP32"/>
      <c r="TUQ32"/>
      <c r="TUR32"/>
      <c r="TUS32"/>
      <c r="TUT32"/>
      <c r="TUU32"/>
      <c r="TUV32"/>
      <c r="TUW32"/>
      <c r="TUX32"/>
      <c r="TUY32"/>
      <c r="TUZ32"/>
      <c r="TVA32"/>
      <c r="TVB32"/>
      <c r="TVC32"/>
      <c r="TVD32"/>
      <c r="TVE32"/>
      <c r="TVF32"/>
      <c r="TVG32"/>
      <c r="TVH32"/>
      <c r="TVI32"/>
      <c r="TVJ32"/>
      <c r="TVK32"/>
      <c r="TVL32"/>
      <c r="TVM32"/>
      <c r="TVN32"/>
      <c r="TVO32"/>
      <c r="TVP32"/>
      <c r="TVQ32"/>
      <c r="TVR32"/>
      <c r="TVS32"/>
      <c r="TVT32"/>
      <c r="TVU32"/>
      <c r="TVV32"/>
      <c r="TVW32"/>
      <c r="TVX32"/>
      <c r="TVY32"/>
      <c r="TVZ32"/>
      <c r="TWA32"/>
      <c r="TWB32"/>
      <c r="TWC32"/>
      <c r="TWD32"/>
      <c r="TWE32"/>
      <c r="TWF32"/>
      <c r="TWG32"/>
      <c r="TWH32"/>
      <c r="TWI32"/>
      <c r="TWJ32"/>
      <c r="TWK32"/>
      <c r="TWL32"/>
      <c r="TWM32"/>
      <c r="TWN32"/>
      <c r="TWO32"/>
      <c r="TWP32"/>
      <c r="TWQ32"/>
      <c r="TWR32"/>
      <c r="TWS32"/>
      <c r="TWT32"/>
      <c r="TWU32"/>
      <c r="TWV32"/>
      <c r="TWW32"/>
      <c r="TWX32"/>
      <c r="TWY32"/>
      <c r="TWZ32"/>
      <c r="TXA32"/>
      <c r="TXB32"/>
      <c r="TXC32"/>
      <c r="TXD32"/>
      <c r="TXE32"/>
      <c r="TXF32"/>
      <c r="TXG32"/>
      <c r="TXH32"/>
      <c r="TXI32"/>
      <c r="TXJ32"/>
      <c r="TXK32"/>
      <c r="TXL32"/>
      <c r="TXM32"/>
      <c r="TXN32"/>
      <c r="TXO32"/>
      <c r="TXP32"/>
      <c r="TXQ32"/>
      <c r="TXR32"/>
      <c r="TXS32"/>
      <c r="TXT32"/>
      <c r="TXU32"/>
      <c r="TXV32"/>
      <c r="TXW32"/>
      <c r="TXX32"/>
      <c r="TXY32"/>
      <c r="TXZ32"/>
      <c r="TYA32"/>
      <c r="TYB32"/>
      <c r="TYC32"/>
      <c r="TYD32"/>
      <c r="TYE32"/>
      <c r="TYF32"/>
      <c r="TYG32"/>
      <c r="TYH32"/>
      <c r="TYI32"/>
      <c r="TYJ32"/>
      <c r="TYK32"/>
      <c r="TYL32"/>
      <c r="TYM32"/>
      <c r="TYN32"/>
      <c r="TYO32"/>
      <c r="TYP32"/>
      <c r="TYQ32"/>
      <c r="TYR32"/>
      <c r="TYS32"/>
      <c r="TYT32"/>
      <c r="TYU32"/>
      <c r="TYV32"/>
      <c r="TYW32"/>
      <c r="TYX32"/>
      <c r="TYY32"/>
      <c r="TYZ32"/>
      <c r="TZA32"/>
      <c r="TZB32"/>
      <c r="TZC32"/>
      <c r="TZD32"/>
      <c r="TZE32"/>
      <c r="TZF32"/>
      <c r="TZG32"/>
      <c r="TZH32"/>
      <c r="TZI32"/>
      <c r="TZJ32"/>
      <c r="TZK32"/>
      <c r="TZL32"/>
      <c r="TZM32"/>
      <c r="TZN32"/>
      <c r="TZO32"/>
      <c r="TZP32"/>
      <c r="TZQ32"/>
      <c r="TZR32"/>
      <c r="TZS32"/>
      <c r="TZT32"/>
      <c r="TZU32"/>
      <c r="TZV32"/>
      <c r="TZW32"/>
      <c r="TZX32"/>
      <c r="TZY32"/>
      <c r="TZZ32"/>
      <c r="UAA32"/>
      <c r="UAB32"/>
      <c r="UAC32"/>
      <c r="UAD32"/>
      <c r="UAE32"/>
      <c r="UAF32"/>
      <c r="UAG32"/>
      <c r="UAH32"/>
      <c r="UAI32"/>
      <c r="UAJ32"/>
      <c r="UAK32"/>
      <c r="UAL32"/>
      <c r="UAM32"/>
      <c r="UAN32"/>
      <c r="UAO32"/>
      <c r="UAP32"/>
      <c r="UAQ32"/>
      <c r="UAR32"/>
      <c r="UAS32"/>
      <c r="UAT32"/>
      <c r="UAU32"/>
      <c r="UAV32"/>
      <c r="UAW32"/>
      <c r="UAX32"/>
      <c r="UAY32"/>
      <c r="UAZ32"/>
      <c r="UBA32"/>
      <c r="UBB32"/>
      <c r="UBC32"/>
      <c r="UBD32"/>
      <c r="UBE32"/>
      <c r="UBF32"/>
      <c r="UBG32"/>
      <c r="UBH32"/>
      <c r="UBI32"/>
      <c r="UBJ32"/>
      <c r="UBK32"/>
      <c r="UBL32"/>
      <c r="UBM32"/>
      <c r="UBN32"/>
      <c r="UBO32"/>
      <c r="UBP32"/>
      <c r="UBQ32"/>
      <c r="UBR32"/>
      <c r="UBS32"/>
      <c r="UBT32"/>
      <c r="UBU32"/>
      <c r="UBV32"/>
      <c r="UBW32"/>
      <c r="UBX32"/>
      <c r="UBY32"/>
      <c r="UBZ32"/>
      <c r="UCA32"/>
      <c r="UCB32"/>
      <c r="UCC32"/>
      <c r="UCD32"/>
      <c r="UCE32"/>
      <c r="UCF32"/>
      <c r="UCG32"/>
      <c r="UCH32"/>
      <c r="UCI32"/>
      <c r="UCJ32"/>
      <c r="UCK32"/>
      <c r="UCL32"/>
      <c r="UCM32"/>
      <c r="UCN32"/>
      <c r="UCO32"/>
      <c r="UCP32"/>
      <c r="UCQ32"/>
      <c r="UCR32"/>
      <c r="UCS32"/>
      <c r="UCT32"/>
      <c r="UCU32"/>
      <c r="UCV32"/>
      <c r="UCW32"/>
      <c r="UCX32"/>
      <c r="UCY32"/>
      <c r="UCZ32"/>
      <c r="UDA32"/>
      <c r="UDB32"/>
      <c r="UDC32"/>
      <c r="UDD32"/>
      <c r="UDE32"/>
      <c r="UDF32"/>
      <c r="UDG32"/>
      <c r="UDH32"/>
      <c r="UDI32"/>
      <c r="UDJ32"/>
      <c r="UDK32"/>
      <c r="UDL32"/>
      <c r="UDM32"/>
      <c r="UDN32"/>
      <c r="UDO32"/>
      <c r="UDP32"/>
      <c r="UDQ32"/>
      <c r="UDR32"/>
      <c r="UDS32"/>
      <c r="UDT32"/>
      <c r="UDU32"/>
      <c r="UDV32"/>
      <c r="UDW32"/>
      <c r="UDX32"/>
      <c r="UDY32"/>
      <c r="UDZ32"/>
      <c r="UEA32"/>
      <c r="UEB32"/>
      <c r="UEC32"/>
      <c r="UED32"/>
      <c r="UEE32"/>
      <c r="UEF32"/>
      <c r="UEG32"/>
      <c r="UEH32"/>
      <c r="UEI32"/>
      <c r="UEJ32"/>
      <c r="UEK32"/>
      <c r="UEL32"/>
      <c r="UEM32"/>
      <c r="UEN32"/>
      <c r="UEO32"/>
      <c r="UEP32"/>
      <c r="UEQ32"/>
      <c r="UER32"/>
      <c r="UES32"/>
      <c r="UET32"/>
      <c r="UEU32"/>
      <c r="UEV32"/>
      <c r="UEW32"/>
      <c r="UEX32"/>
      <c r="UEY32"/>
      <c r="UEZ32"/>
      <c r="UFA32"/>
      <c r="UFB32"/>
      <c r="UFC32"/>
      <c r="UFD32"/>
      <c r="UFE32"/>
      <c r="UFF32"/>
      <c r="UFG32"/>
      <c r="UFH32"/>
      <c r="UFI32"/>
      <c r="UFJ32"/>
      <c r="UFK32"/>
      <c r="UFL32"/>
      <c r="UFM32"/>
      <c r="UFN32"/>
      <c r="UFO32"/>
      <c r="UFP32"/>
      <c r="UFQ32"/>
      <c r="UFR32"/>
      <c r="UFS32"/>
      <c r="UFT32"/>
      <c r="UFU32"/>
      <c r="UFV32"/>
      <c r="UFW32"/>
      <c r="UFX32"/>
      <c r="UFY32"/>
      <c r="UFZ32"/>
      <c r="UGA32"/>
      <c r="UGB32"/>
      <c r="UGC32"/>
      <c r="UGD32"/>
      <c r="UGE32"/>
      <c r="UGF32"/>
      <c r="UGG32"/>
      <c r="UGH32"/>
      <c r="UGI32"/>
      <c r="UGJ32"/>
      <c r="UGK32"/>
      <c r="UGL32"/>
      <c r="UGM32"/>
      <c r="UGN32"/>
      <c r="UGO32"/>
      <c r="UGP32"/>
      <c r="UGQ32"/>
      <c r="UGR32"/>
      <c r="UGS32"/>
      <c r="UGT32"/>
      <c r="UGU32"/>
      <c r="UGV32"/>
      <c r="UGW32"/>
      <c r="UGX32"/>
      <c r="UGY32"/>
      <c r="UGZ32"/>
      <c r="UHA32"/>
      <c r="UHB32"/>
      <c r="UHC32"/>
      <c r="UHD32"/>
      <c r="UHE32"/>
      <c r="UHF32"/>
      <c r="UHG32"/>
      <c r="UHH32"/>
      <c r="UHI32"/>
      <c r="UHJ32"/>
      <c r="UHK32"/>
      <c r="UHL32"/>
      <c r="UHM32"/>
      <c r="UHN32"/>
      <c r="UHO32"/>
      <c r="UHP32"/>
      <c r="UHQ32"/>
      <c r="UHR32"/>
      <c r="UHS32"/>
      <c r="UHT32"/>
      <c r="UHU32"/>
      <c r="UHV32"/>
      <c r="UHW32"/>
      <c r="UHX32"/>
      <c r="UHY32"/>
      <c r="UHZ32"/>
      <c r="UIA32"/>
      <c r="UIB32"/>
      <c r="UIC32"/>
      <c r="UID32"/>
      <c r="UIE32"/>
      <c r="UIF32"/>
      <c r="UIG32"/>
      <c r="UIH32"/>
      <c r="UII32"/>
      <c r="UIJ32"/>
      <c r="UIK32"/>
      <c r="UIL32"/>
      <c r="UIM32"/>
      <c r="UIN32"/>
      <c r="UIO32"/>
      <c r="UIP32"/>
      <c r="UIQ32"/>
      <c r="UIR32"/>
      <c r="UIS32"/>
      <c r="UIT32"/>
      <c r="UIU32"/>
      <c r="UIV32"/>
      <c r="UIW32"/>
      <c r="UIX32"/>
      <c r="UIY32"/>
      <c r="UIZ32"/>
      <c r="UJA32"/>
      <c r="UJB32"/>
      <c r="UJC32"/>
      <c r="UJD32"/>
      <c r="UJE32"/>
      <c r="UJF32"/>
      <c r="UJG32"/>
      <c r="UJH32"/>
      <c r="UJI32"/>
      <c r="UJJ32"/>
      <c r="UJK32"/>
      <c r="UJL32"/>
      <c r="UJM32"/>
      <c r="UJN32"/>
      <c r="UJO32"/>
      <c r="UJP32"/>
      <c r="UJQ32"/>
      <c r="UJR32"/>
      <c r="UJS32"/>
      <c r="UJT32"/>
      <c r="UJU32"/>
      <c r="UJV32"/>
      <c r="UJW32"/>
      <c r="UJX32"/>
      <c r="UJY32"/>
      <c r="UJZ32"/>
      <c r="UKA32"/>
      <c r="UKB32"/>
      <c r="UKC32"/>
      <c r="UKD32"/>
      <c r="UKE32"/>
      <c r="UKF32"/>
      <c r="UKG32"/>
      <c r="UKH32"/>
      <c r="UKI32"/>
      <c r="UKJ32"/>
      <c r="UKK32"/>
      <c r="UKL32"/>
      <c r="UKM32"/>
      <c r="UKN32"/>
      <c r="UKO32"/>
      <c r="UKP32"/>
      <c r="UKQ32"/>
      <c r="UKR32"/>
      <c r="UKS32"/>
      <c r="UKT32"/>
      <c r="UKU32"/>
      <c r="UKV32"/>
      <c r="UKW32"/>
      <c r="UKX32"/>
      <c r="UKY32"/>
      <c r="UKZ32"/>
      <c r="ULA32"/>
      <c r="ULB32"/>
      <c r="ULC32"/>
      <c r="ULD32"/>
      <c r="ULE32"/>
      <c r="ULF32"/>
      <c r="ULG32"/>
      <c r="ULH32"/>
      <c r="ULI32"/>
      <c r="ULJ32"/>
      <c r="ULK32"/>
      <c r="ULL32"/>
      <c r="ULM32"/>
      <c r="ULN32"/>
      <c r="ULO32"/>
      <c r="ULP32"/>
      <c r="ULQ32"/>
      <c r="ULR32"/>
      <c r="ULS32"/>
      <c r="ULT32"/>
      <c r="ULU32"/>
      <c r="ULV32"/>
      <c r="ULW32"/>
      <c r="ULX32"/>
      <c r="ULY32"/>
      <c r="ULZ32"/>
      <c r="UMA32"/>
      <c r="UMB32"/>
      <c r="UMC32"/>
      <c r="UMD32"/>
      <c r="UME32"/>
      <c r="UMF32"/>
      <c r="UMG32"/>
      <c r="UMH32"/>
      <c r="UMI32"/>
      <c r="UMJ32"/>
      <c r="UMK32"/>
      <c r="UML32"/>
      <c r="UMM32"/>
      <c r="UMN32"/>
      <c r="UMO32"/>
      <c r="UMP32"/>
      <c r="UMQ32"/>
      <c r="UMR32"/>
      <c r="UMS32"/>
      <c r="UMT32"/>
      <c r="UMU32"/>
      <c r="UMV32"/>
      <c r="UMW32"/>
      <c r="UMX32"/>
      <c r="UMY32"/>
      <c r="UMZ32"/>
      <c r="UNA32"/>
      <c r="UNB32"/>
      <c r="UNC32"/>
      <c r="UND32"/>
      <c r="UNE32"/>
      <c r="UNF32"/>
      <c r="UNG32"/>
      <c r="UNH32"/>
      <c r="UNI32"/>
      <c r="UNJ32"/>
      <c r="UNK32"/>
      <c r="UNL32"/>
      <c r="UNM32"/>
      <c r="UNN32"/>
      <c r="UNO32"/>
      <c r="UNP32"/>
      <c r="UNQ32"/>
      <c r="UNR32"/>
      <c r="UNS32"/>
      <c r="UNT32"/>
      <c r="UNU32"/>
      <c r="UNV32"/>
      <c r="UNW32"/>
      <c r="UNX32"/>
      <c r="UNY32"/>
      <c r="UNZ32"/>
      <c r="UOA32"/>
      <c r="UOB32"/>
      <c r="UOC32"/>
      <c r="UOD32"/>
      <c r="UOE32"/>
      <c r="UOF32"/>
      <c r="UOG32"/>
      <c r="UOH32"/>
      <c r="UOI32"/>
      <c r="UOJ32"/>
      <c r="UOK32"/>
      <c r="UOL32"/>
      <c r="UOM32"/>
      <c r="UON32"/>
      <c r="UOO32"/>
      <c r="UOP32"/>
      <c r="UOQ32"/>
      <c r="UOR32"/>
      <c r="UOS32"/>
      <c r="UOT32"/>
      <c r="UOU32"/>
      <c r="UOV32"/>
      <c r="UOW32"/>
      <c r="UOX32"/>
      <c r="UOY32"/>
      <c r="UOZ32"/>
      <c r="UPA32"/>
      <c r="UPB32"/>
      <c r="UPC32"/>
      <c r="UPD32"/>
      <c r="UPE32"/>
      <c r="UPF32"/>
      <c r="UPG32"/>
      <c r="UPH32"/>
      <c r="UPI32"/>
      <c r="UPJ32"/>
      <c r="UPK32"/>
      <c r="UPL32"/>
      <c r="UPM32"/>
      <c r="UPN32"/>
      <c r="UPO32"/>
      <c r="UPP32"/>
      <c r="UPQ32"/>
      <c r="UPR32"/>
      <c r="UPS32"/>
      <c r="UPT32"/>
      <c r="UPU32"/>
      <c r="UPV32"/>
      <c r="UPW32"/>
      <c r="UPX32"/>
      <c r="UPY32"/>
      <c r="UPZ32"/>
      <c r="UQA32"/>
      <c r="UQB32"/>
      <c r="UQC32"/>
      <c r="UQD32"/>
      <c r="UQE32"/>
      <c r="UQF32"/>
      <c r="UQG32"/>
      <c r="UQH32"/>
      <c r="UQI32"/>
      <c r="UQJ32"/>
      <c r="UQK32"/>
      <c r="UQL32"/>
      <c r="UQM32"/>
      <c r="UQN32"/>
      <c r="UQO32"/>
      <c r="UQP32"/>
      <c r="UQQ32"/>
      <c r="UQR32"/>
      <c r="UQS32"/>
      <c r="UQT32"/>
      <c r="UQU32"/>
      <c r="UQV32"/>
      <c r="UQW32"/>
      <c r="UQX32"/>
      <c r="UQY32"/>
      <c r="UQZ32"/>
      <c r="URA32"/>
      <c r="URB32"/>
      <c r="URC32"/>
      <c r="URD32"/>
      <c r="URE32"/>
      <c r="URF32"/>
      <c r="URG32"/>
      <c r="URH32"/>
      <c r="URI32"/>
      <c r="URJ32"/>
      <c r="URK32"/>
      <c r="URL32"/>
      <c r="URM32"/>
      <c r="URN32"/>
      <c r="URO32"/>
      <c r="URP32"/>
      <c r="URQ32"/>
      <c r="URR32"/>
      <c r="URS32"/>
      <c r="URT32"/>
      <c r="URU32"/>
      <c r="URV32"/>
      <c r="URW32"/>
      <c r="URX32"/>
      <c r="URY32"/>
      <c r="URZ32"/>
      <c r="USA32"/>
      <c r="USB32"/>
      <c r="USC32"/>
      <c r="USD32"/>
      <c r="USE32"/>
      <c r="USF32"/>
      <c r="USG32"/>
      <c r="USH32"/>
      <c r="USI32"/>
      <c r="USJ32"/>
      <c r="USK32"/>
      <c r="USL32"/>
      <c r="USM32"/>
      <c r="USN32"/>
      <c r="USO32"/>
      <c r="USP32"/>
      <c r="USQ32"/>
      <c r="USR32"/>
      <c r="USS32"/>
      <c r="UST32"/>
      <c r="USU32"/>
      <c r="USV32"/>
      <c r="USW32"/>
      <c r="USX32"/>
      <c r="USY32"/>
      <c r="USZ32"/>
      <c r="UTA32"/>
      <c r="UTB32"/>
      <c r="UTC32"/>
      <c r="UTD32"/>
      <c r="UTE32"/>
      <c r="UTF32"/>
      <c r="UTG32"/>
      <c r="UTH32"/>
      <c r="UTI32"/>
      <c r="UTJ32"/>
      <c r="UTK32"/>
      <c r="UTL32"/>
      <c r="UTM32"/>
      <c r="UTN32"/>
      <c r="UTO32"/>
      <c r="UTP32"/>
      <c r="UTQ32"/>
      <c r="UTR32"/>
      <c r="UTS32"/>
      <c r="UTT32"/>
      <c r="UTU32"/>
      <c r="UTV32"/>
      <c r="UTW32"/>
      <c r="UTX32"/>
      <c r="UTY32"/>
      <c r="UTZ32"/>
      <c r="UUA32"/>
      <c r="UUB32"/>
      <c r="UUC32"/>
      <c r="UUD32"/>
      <c r="UUE32"/>
      <c r="UUF32"/>
      <c r="UUG32"/>
      <c r="UUH32"/>
      <c r="UUI32"/>
      <c r="UUJ32"/>
      <c r="UUK32"/>
      <c r="UUL32"/>
      <c r="UUM32"/>
      <c r="UUN32"/>
      <c r="UUO32"/>
      <c r="UUP32"/>
      <c r="UUQ32"/>
      <c r="UUR32"/>
      <c r="UUS32"/>
      <c r="UUT32"/>
      <c r="UUU32"/>
      <c r="UUV32"/>
      <c r="UUW32"/>
      <c r="UUX32"/>
      <c r="UUY32"/>
      <c r="UUZ32"/>
      <c r="UVA32"/>
      <c r="UVB32"/>
      <c r="UVC32"/>
      <c r="UVD32"/>
      <c r="UVE32"/>
      <c r="UVF32"/>
      <c r="UVG32"/>
      <c r="UVH32"/>
      <c r="UVI32"/>
      <c r="UVJ32"/>
      <c r="UVK32"/>
      <c r="UVL32"/>
      <c r="UVM32"/>
      <c r="UVN32"/>
      <c r="UVO32"/>
      <c r="UVP32"/>
      <c r="UVQ32"/>
      <c r="UVR32"/>
      <c r="UVS32"/>
      <c r="UVT32"/>
      <c r="UVU32"/>
      <c r="UVV32"/>
      <c r="UVW32"/>
      <c r="UVX32"/>
      <c r="UVY32"/>
      <c r="UVZ32"/>
      <c r="UWA32"/>
      <c r="UWB32"/>
      <c r="UWC32"/>
      <c r="UWD32"/>
      <c r="UWE32"/>
      <c r="UWF32"/>
      <c r="UWG32"/>
      <c r="UWH32"/>
      <c r="UWI32"/>
      <c r="UWJ32"/>
      <c r="UWK32"/>
      <c r="UWL32"/>
      <c r="UWM32"/>
      <c r="UWN32"/>
      <c r="UWO32"/>
      <c r="UWP32"/>
      <c r="UWQ32"/>
      <c r="UWR32"/>
      <c r="UWS32"/>
      <c r="UWT32"/>
      <c r="UWU32"/>
      <c r="UWV32"/>
      <c r="UWW32"/>
      <c r="UWX32"/>
      <c r="UWY32"/>
      <c r="UWZ32"/>
      <c r="UXA32"/>
      <c r="UXB32"/>
      <c r="UXC32"/>
      <c r="UXD32"/>
      <c r="UXE32"/>
      <c r="UXF32"/>
      <c r="UXG32"/>
      <c r="UXH32"/>
      <c r="UXI32"/>
      <c r="UXJ32"/>
      <c r="UXK32"/>
      <c r="UXL32"/>
      <c r="UXM32"/>
      <c r="UXN32"/>
      <c r="UXO32"/>
      <c r="UXP32"/>
      <c r="UXQ32"/>
      <c r="UXR32"/>
      <c r="UXS32"/>
      <c r="UXT32"/>
      <c r="UXU32"/>
      <c r="UXV32"/>
      <c r="UXW32"/>
      <c r="UXX32"/>
      <c r="UXY32"/>
      <c r="UXZ32"/>
      <c r="UYA32"/>
      <c r="UYB32"/>
      <c r="UYC32"/>
      <c r="UYD32"/>
      <c r="UYE32"/>
      <c r="UYF32"/>
      <c r="UYG32"/>
      <c r="UYH32"/>
      <c r="UYI32"/>
      <c r="UYJ32"/>
      <c r="UYK32"/>
      <c r="UYL32"/>
      <c r="UYM32"/>
      <c r="UYN32"/>
      <c r="UYO32"/>
      <c r="UYP32"/>
      <c r="UYQ32"/>
      <c r="UYR32"/>
      <c r="UYS32"/>
      <c r="UYT32"/>
      <c r="UYU32"/>
      <c r="UYV32"/>
      <c r="UYW32"/>
      <c r="UYX32"/>
      <c r="UYY32"/>
      <c r="UYZ32"/>
      <c r="UZA32"/>
      <c r="UZB32"/>
      <c r="UZC32"/>
      <c r="UZD32"/>
      <c r="UZE32"/>
      <c r="UZF32"/>
      <c r="UZG32"/>
      <c r="UZH32"/>
      <c r="UZI32"/>
      <c r="UZJ32"/>
      <c r="UZK32"/>
      <c r="UZL32"/>
      <c r="UZM32"/>
      <c r="UZN32"/>
      <c r="UZO32"/>
      <c r="UZP32"/>
      <c r="UZQ32"/>
      <c r="UZR32"/>
      <c r="UZS32"/>
      <c r="UZT32"/>
      <c r="UZU32"/>
      <c r="UZV32"/>
      <c r="UZW32"/>
      <c r="UZX32"/>
      <c r="UZY32"/>
      <c r="UZZ32"/>
      <c r="VAA32"/>
      <c r="VAB32"/>
      <c r="VAC32"/>
      <c r="VAD32"/>
      <c r="VAE32"/>
      <c r="VAF32"/>
      <c r="VAG32"/>
      <c r="VAH32"/>
      <c r="VAI32"/>
      <c r="VAJ32"/>
      <c r="VAK32"/>
      <c r="VAL32"/>
      <c r="VAM32"/>
      <c r="VAN32"/>
      <c r="VAO32"/>
      <c r="VAP32"/>
      <c r="VAQ32"/>
      <c r="VAR32"/>
      <c r="VAS32"/>
      <c r="VAT32"/>
      <c r="VAU32"/>
      <c r="VAV32"/>
      <c r="VAW32"/>
      <c r="VAX32"/>
      <c r="VAY32"/>
      <c r="VAZ32"/>
      <c r="VBA32"/>
      <c r="VBB32"/>
      <c r="VBC32"/>
      <c r="VBD32"/>
      <c r="VBE32"/>
      <c r="VBF32"/>
      <c r="VBG32"/>
      <c r="VBH32"/>
      <c r="VBI32"/>
      <c r="VBJ32"/>
      <c r="VBK32"/>
      <c r="VBL32"/>
      <c r="VBM32"/>
      <c r="VBN32"/>
      <c r="VBO32"/>
      <c r="VBP32"/>
      <c r="VBQ32"/>
      <c r="VBR32"/>
      <c r="VBS32"/>
      <c r="VBT32"/>
      <c r="VBU32"/>
      <c r="VBV32"/>
      <c r="VBW32"/>
      <c r="VBX32"/>
      <c r="VBY32"/>
      <c r="VBZ32"/>
      <c r="VCA32"/>
      <c r="VCB32"/>
      <c r="VCC32"/>
      <c r="VCD32"/>
      <c r="VCE32"/>
      <c r="VCF32"/>
      <c r="VCG32"/>
      <c r="VCH32"/>
      <c r="VCI32"/>
      <c r="VCJ32"/>
      <c r="VCK32"/>
      <c r="VCL32"/>
      <c r="VCM32"/>
      <c r="VCN32"/>
      <c r="VCO32"/>
      <c r="VCP32"/>
      <c r="VCQ32"/>
      <c r="VCR32"/>
      <c r="VCS32"/>
      <c r="VCT32"/>
      <c r="VCU32"/>
      <c r="VCV32"/>
      <c r="VCW32"/>
      <c r="VCX32"/>
      <c r="VCY32"/>
      <c r="VCZ32"/>
      <c r="VDA32"/>
      <c r="VDB32"/>
      <c r="VDC32"/>
      <c r="VDD32"/>
      <c r="VDE32"/>
      <c r="VDF32"/>
      <c r="VDG32"/>
      <c r="VDH32"/>
      <c r="VDI32"/>
      <c r="VDJ32"/>
      <c r="VDK32"/>
      <c r="VDL32"/>
      <c r="VDM32"/>
      <c r="VDN32"/>
      <c r="VDO32"/>
      <c r="VDP32"/>
      <c r="VDQ32"/>
      <c r="VDR32"/>
      <c r="VDS32"/>
      <c r="VDT32"/>
      <c r="VDU32"/>
      <c r="VDV32"/>
      <c r="VDW32"/>
      <c r="VDX32"/>
      <c r="VDY32"/>
      <c r="VDZ32"/>
      <c r="VEA32"/>
      <c r="VEB32"/>
      <c r="VEC32"/>
      <c r="VED32"/>
      <c r="VEE32"/>
      <c r="VEF32"/>
      <c r="VEG32"/>
      <c r="VEH32"/>
      <c r="VEI32"/>
      <c r="VEJ32"/>
      <c r="VEK32"/>
      <c r="VEL32"/>
      <c r="VEM32"/>
      <c r="VEN32"/>
      <c r="VEO32"/>
      <c r="VEP32"/>
      <c r="VEQ32"/>
      <c r="VER32"/>
      <c r="VES32"/>
      <c r="VET32"/>
      <c r="VEU32"/>
      <c r="VEV32"/>
      <c r="VEW32"/>
      <c r="VEX32"/>
      <c r="VEY32"/>
      <c r="VEZ32"/>
      <c r="VFA32"/>
      <c r="VFB32"/>
      <c r="VFC32"/>
      <c r="VFD32"/>
      <c r="VFE32"/>
      <c r="VFF32"/>
      <c r="VFG32"/>
      <c r="VFH32"/>
      <c r="VFI32"/>
      <c r="VFJ32"/>
      <c r="VFK32"/>
      <c r="VFL32"/>
      <c r="VFM32"/>
      <c r="VFN32"/>
      <c r="VFO32"/>
      <c r="VFP32"/>
      <c r="VFQ32"/>
      <c r="VFR32"/>
      <c r="VFS32"/>
      <c r="VFT32"/>
      <c r="VFU32"/>
      <c r="VFV32"/>
      <c r="VFW32"/>
      <c r="VFX32"/>
      <c r="VFY32"/>
      <c r="VFZ32"/>
      <c r="VGA32"/>
      <c r="VGB32"/>
      <c r="VGC32"/>
      <c r="VGD32"/>
      <c r="VGE32"/>
      <c r="VGF32"/>
      <c r="VGG32"/>
      <c r="VGH32"/>
      <c r="VGI32"/>
      <c r="VGJ32"/>
      <c r="VGK32"/>
      <c r="VGL32"/>
      <c r="VGM32"/>
      <c r="VGN32"/>
      <c r="VGO32"/>
      <c r="VGP32"/>
      <c r="VGQ32"/>
      <c r="VGR32"/>
      <c r="VGS32"/>
      <c r="VGT32"/>
      <c r="VGU32"/>
      <c r="VGV32"/>
      <c r="VGW32"/>
      <c r="VGX32"/>
      <c r="VGY32"/>
      <c r="VGZ32"/>
      <c r="VHA32"/>
      <c r="VHB32"/>
      <c r="VHC32"/>
      <c r="VHD32"/>
      <c r="VHE32"/>
      <c r="VHF32"/>
      <c r="VHG32"/>
      <c r="VHH32"/>
      <c r="VHI32"/>
      <c r="VHJ32"/>
      <c r="VHK32"/>
      <c r="VHL32"/>
      <c r="VHM32"/>
      <c r="VHN32"/>
      <c r="VHO32"/>
      <c r="VHP32"/>
      <c r="VHQ32"/>
      <c r="VHR32"/>
      <c r="VHS32"/>
      <c r="VHT32"/>
      <c r="VHU32"/>
      <c r="VHV32"/>
      <c r="VHW32"/>
      <c r="VHX32"/>
      <c r="VHY32"/>
      <c r="VHZ32"/>
      <c r="VIA32"/>
      <c r="VIB32"/>
      <c r="VIC32"/>
      <c r="VID32"/>
      <c r="VIE32"/>
      <c r="VIF32"/>
      <c r="VIG32"/>
      <c r="VIH32"/>
      <c r="VII32"/>
      <c r="VIJ32"/>
      <c r="VIK32"/>
      <c r="VIL32"/>
      <c r="VIM32"/>
      <c r="VIN32"/>
      <c r="VIO32"/>
      <c r="VIP32"/>
      <c r="VIQ32"/>
      <c r="VIR32"/>
      <c r="VIS32"/>
      <c r="VIT32"/>
      <c r="VIU32"/>
      <c r="VIV32"/>
      <c r="VIW32"/>
      <c r="VIX32"/>
      <c r="VIY32"/>
      <c r="VIZ32"/>
      <c r="VJA32"/>
      <c r="VJB32"/>
      <c r="VJC32"/>
      <c r="VJD32"/>
      <c r="VJE32"/>
      <c r="VJF32"/>
      <c r="VJG32"/>
      <c r="VJH32"/>
      <c r="VJI32"/>
      <c r="VJJ32"/>
      <c r="VJK32"/>
      <c r="VJL32"/>
      <c r="VJM32"/>
      <c r="VJN32"/>
      <c r="VJO32"/>
      <c r="VJP32"/>
      <c r="VJQ32"/>
      <c r="VJR32"/>
      <c r="VJS32"/>
      <c r="VJT32"/>
      <c r="VJU32"/>
      <c r="VJV32"/>
      <c r="VJW32"/>
      <c r="VJX32"/>
      <c r="VJY32"/>
      <c r="VJZ32"/>
      <c r="VKA32"/>
      <c r="VKB32"/>
      <c r="VKC32"/>
      <c r="VKD32"/>
      <c r="VKE32"/>
      <c r="VKF32"/>
      <c r="VKG32"/>
      <c r="VKH32"/>
      <c r="VKI32"/>
      <c r="VKJ32"/>
      <c r="VKK32"/>
      <c r="VKL32"/>
      <c r="VKM32"/>
      <c r="VKN32"/>
      <c r="VKO32"/>
      <c r="VKP32"/>
      <c r="VKQ32"/>
      <c r="VKR32"/>
      <c r="VKS32"/>
      <c r="VKT32"/>
      <c r="VKU32"/>
      <c r="VKV32"/>
      <c r="VKW32"/>
      <c r="VKX32"/>
      <c r="VKY32"/>
      <c r="VKZ32"/>
      <c r="VLA32"/>
      <c r="VLB32"/>
      <c r="VLC32"/>
      <c r="VLD32"/>
      <c r="VLE32"/>
      <c r="VLF32"/>
      <c r="VLG32"/>
      <c r="VLH32"/>
      <c r="VLI32"/>
      <c r="VLJ32"/>
      <c r="VLK32"/>
      <c r="VLL32"/>
      <c r="VLM32"/>
      <c r="VLN32"/>
      <c r="VLO32"/>
      <c r="VLP32"/>
      <c r="VLQ32"/>
      <c r="VLR32"/>
      <c r="VLS32"/>
      <c r="VLT32"/>
      <c r="VLU32"/>
      <c r="VLV32"/>
      <c r="VLW32"/>
      <c r="VLX32"/>
      <c r="VLY32"/>
      <c r="VLZ32"/>
      <c r="VMA32"/>
      <c r="VMB32"/>
      <c r="VMC32"/>
      <c r="VMD32"/>
      <c r="VME32"/>
      <c r="VMF32"/>
      <c r="VMG32"/>
      <c r="VMH32"/>
      <c r="VMI32"/>
      <c r="VMJ32"/>
      <c r="VMK32"/>
      <c r="VML32"/>
      <c r="VMM32"/>
      <c r="VMN32"/>
      <c r="VMO32"/>
      <c r="VMP32"/>
      <c r="VMQ32"/>
      <c r="VMR32"/>
      <c r="VMS32"/>
      <c r="VMT32"/>
      <c r="VMU32"/>
      <c r="VMV32"/>
      <c r="VMW32"/>
      <c r="VMX32"/>
      <c r="VMY32"/>
      <c r="VMZ32"/>
      <c r="VNA32"/>
      <c r="VNB32"/>
      <c r="VNC32"/>
      <c r="VND32"/>
      <c r="VNE32"/>
      <c r="VNF32"/>
      <c r="VNG32"/>
      <c r="VNH32"/>
      <c r="VNI32"/>
      <c r="VNJ32"/>
      <c r="VNK32"/>
      <c r="VNL32"/>
      <c r="VNM32"/>
      <c r="VNN32"/>
      <c r="VNO32"/>
      <c r="VNP32"/>
      <c r="VNQ32"/>
      <c r="VNR32"/>
      <c r="VNS32"/>
      <c r="VNT32"/>
      <c r="VNU32"/>
      <c r="VNV32"/>
      <c r="VNW32"/>
      <c r="VNX32"/>
      <c r="VNY32"/>
      <c r="VNZ32"/>
      <c r="VOA32"/>
      <c r="VOB32"/>
      <c r="VOC32"/>
      <c r="VOD32"/>
      <c r="VOE32"/>
      <c r="VOF32"/>
      <c r="VOG32"/>
      <c r="VOH32"/>
      <c r="VOI32"/>
      <c r="VOJ32"/>
      <c r="VOK32"/>
      <c r="VOL32"/>
      <c r="VOM32"/>
      <c r="VON32"/>
      <c r="VOO32"/>
      <c r="VOP32"/>
      <c r="VOQ32"/>
      <c r="VOR32"/>
      <c r="VOS32"/>
      <c r="VOT32"/>
      <c r="VOU32"/>
      <c r="VOV32"/>
      <c r="VOW32"/>
      <c r="VOX32"/>
      <c r="VOY32"/>
      <c r="VOZ32"/>
      <c r="VPA32"/>
      <c r="VPB32"/>
      <c r="VPC32"/>
      <c r="VPD32"/>
      <c r="VPE32"/>
      <c r="VPF32"/>
      <c r="VPG32"/>
      <c r="VPH32"/>
      <c r="VPI32"/>
      <c r="VPJ32"/>
      <c r="VPK32"/>
      <c r="VPL32"/>
      <c r="VPM32"/>
      <c r="VPN32"/>
      <c r="VPO32"/>
      <c r="VPP32"/>
      <c r="VPQ32"/>
      <c r="VPR32"/>
      <c r="VPS32"/>
      <c r="VPT32"/>
      <c r="VPU32"/>
      <c r="VPV32"/>
      <c r="VPW32"/>
      <c r="VPX32"/>
      <c r="VPY32"/>
      <c r="VPZ32"/>
      <c r="VQA32"/>
      <c r="VQB32"/>
      <c r="VQC32"/>
      <c r="VQD32"/>
      <c r="VQE32"/>
      <c r="VQF32"/>
      <c r="VQG32"/>
      <c r="VQH32"/>
      <c r="VQI32"/>
      <c r="VQJ32"/>
      <c r="VQK32"/>
      <c r="VQL32"/>
      <c r="VQM32"/>
      <c r="VQN32"/>
      <c r="VQO32"/>
      <c r="VQP32"/>
      <c r="VQQ32"/>
      <c r="VQR32"/>
      <c r="VQS32"/>
      <c r="VQT32"/>
      <c r="VQU32"/>
      <c r="VQV32"/>
      <c r="VQW32"/>
      <c r="VQX32"/>
      <c r="VQY32"/>
      <c r="VQZ32"/>
      <c r="VRA32"/>
      <c r="VRB32"/>
      <c r="VRC32"/>
      <c r="VRD32"/>
      <c r="VRE32"/>
      <c r="VRF32"/>
      <c r="VRG32"/>
      <c r="VRH32"/>
      <c r="VRI32"/>
      <c r="VRJ32"/>
      <c r="VRK32"/>
      <c r="VRL32"/>
      <c r="VRM32"/>
      <c r="VRN32"/>
      <c r="VRO32"/>
      <c r="VRP32"/>
      <c r="VRQ32"/>
      <c r="VRR32"/>
      <c r="VRS32"/>
      <c r="VRT32"/>
      <c r="VRU32"/>
      <c r="VRV32"/>
      <c r="VRW32"/>
      <c r="VRX32"/>
      <c r="VRY32"/>
      <c r="VRZ32"/>
      <c r="VSA32"/>
      <c r="VSB32"/>
      <c r="VSC32"/>
      <c r="VSD32"/>
      <c r="VSE32"/>
      <c r="VSF32"/>
      <c r="VSG32"/>
      <c r="VSH32"/>
      <c r="VSI32"/>
      <c r="VSJ32"/>
      <c r="VSK32"/>
      <c r="VSL32"/>
      <c r="VSM32"/>
      <c r="VSN32"/>
      <c r="VSO32"/>
      <c r="VSP32"/>
      <c r="VSQ32"/>
      <c r="VSR32"/>
      <c r="VSS32"/>
      <c r="VST32"/>
      <c r="VSU32"/>
      <c r="VSV32"/>
      <c r="VSW32"/>
      <c r="VSX32"/>
      <c r="VSY32"/>
      <c r="VSZ32"/>
      <c r="VTA32"/>
      <c r="VTB32"/>
      <c r="VTC32"/>
      <c r="VTD32"/>
      <c r="VTE32"/>
      <c r="VTF32"/>
      <c r="VTG32"/>
      <c r="VTH32"/>
      <c r="VTI32"/>
      <c r="VTJ32"/>
      <c r="VTK32"/>
      <c r="VTL32"/>
      <c r="VTM32"/>
      <c r="VTN32"/>
      <c r="VTO32"/>
      <c r="VTP32"/>
      <c r="VTQ32"/>
      <c r="VTR32"/>
      <c r="VTS32"/>
      <c r="VTT32"/>
      <c r="VTU32"/>
      <c r="VTV32"/>
      <c r="VTW32"/>
      <c r="VTX32"/>
      <c r="VTY32"/>
      <c r="VTZ32"/>
      <c r="VUA32"/>
      <c r="VUB32"/>
      <c r="VUC32"/>
      <c r="VUD32"/>
      <c r="VUE32"/>
      <c r="VUF32"/>
      <c r="VUG32"/>
      <c r="VUH32"/>
      <c r="VUI32"/>
      <c r="VUJ32"/>
      <c r="VUK32"/>
      <c r="VUL32"/>
      <c r="VUM32"/>
      <c r="VUN32"/>
      <c r="VUO32"/>
      <c r="VUP32"/>
      <c r="VUQ32"/>
      <c r="VUR32"/>
      <c r="VUS32"/>
      <c r="VUT32"/>
      <c r="VUU32"/>
      <c r="VUV32"/>
      <c r="VUW32"/>
      <c r="VUX32"/>
      <c r="VUY32"/>
      <c r="VUZ32"/>
      <c r="VVA32"/>
      <c r="VVB32"/>
      <c r="VVC32"/>
      <c r="VVD32"/>
      <c r="VVE32"/>
      <c r="VVF32"/>
      <c r="VVG32"/>
      <c r="VVH32"/>
      <c r="VVI32"/>
      <c r="VVJ32"/>
      <c r="VVK32"/>
      <c r="VVL32"/>
      <c r="VVM32"/>
      <c r="VVN32"/>
      <c r="VVO32"/>
      <c r="VVP32"/>
      <c r="VVQ32"/>
      <c r="VVR32"/>
      <c r="VVS32"/>
      <c r="VVT32"/>
      <c r="VVU32"/>
      <c r="VVV32"/>
      <c r="VVW32"/>
      <c r="VVX32"/>
      <c r="VVY32"/>
      <c r="VVZ32"/>
      <c r="VWA32"/>
      <c r="VWB32"/>
      <c r="VWC32"/>
      <c r="VWD32"/>
      <c r="VWE32"/>
      <c r="VWF32"/>
      <c r="VWG32"/>
      <c r="VWH32"/>
      <c r="VWI32"/>
      <c r="VWJ32"/>
      <c r="VWK32"/>
      <c r="VWL32"/>
      <c r="VWM32"/>
      <c r="VWN32"/>
      <c r="VWO32"/>
      <c r="VWP32"/>
      <c r="VWQ32"/>
      <c r="VWR32"/>
      <c r="VWS32"/>
      <c r="VWT32"/>
      <c r="VWU32"/>
      <c r="VWV32"/>
      <c r="VWW32"/>
      <c r="VWX32"/>
      <c r="VWY32"/>
      <c r="VWZ32"/>
      <c r="VXA32"/>
      <c r="VXB32"/>
      <c r="VXC32"/>
      <c r="VXD32"/>
      <c r="VXE32"/>
      <c r="VXF32"/>
      <c r="VXG32"/>
      <c r="VXH32"/>
      <c r="VXI32"/>
      <c r="VXJ32"/>
      <c r="VXK32"/>
      <c r="VXL32"/>
      <c r="VXM32"/>
      <c r="VXN32"/>
      <c r="VXO32"/>
      <c r="VXP32"/>
      <c r="VXQ32"/>
      <c r="VXR32"/>
      <c r="VXS32"/>
      <c r="VXT32"/>
      <c r="VXU32"/>
      <c r="VXV32"/>
      <c r="VXW32"/>
      <c r="VXX32"/>
      <c r="VXY32"/>
      <c r="VXZ32"/>
      <c r="VYA32"/>
      <c r="VYB32"/>
      <c r="VYC32"/>
      <c r="VYD32"/>
      <c r="VYE32"/>
      <c r="VYF32"/>
      <c r="VYG32"/>
      <c r="VYH32"/>
      <c r="VYI32"/>
      <c r="VYJ32"/>
      <c r="VYK32"/>
      <c r="VYL32"/>
      <c r="VYM32"/>
      <c r="VYN32"/>
      <c r="VYO32"/>
      <c r="VYP32"/>
      <c r="VYQ32"/>
      <c r="VYR32"/>
      <c r="VYS32"/>
      <c r="VYT32"/>
      <c r="VYU32"/>
      <c r="VYV32"/>
      <c r="VYW32"/>
      <c r="VYX32"/>
      <c r="VYY32"/>
      <c r="VYZ32"/>
      <c r="VZA32"/>
      <c r="VZB32"/>
      <c r="VZC32"/>
      <c r="VZD32"/>
      <c r="VZE32"/>
      <c r="VZF32"/>
      <c r="VZG32"/>
      <c r="VZH32"/>
      <c r="VZI32"/>
      <c r="VZJ32"/>
      <c r="VZK32"/>
      <c r="VZL32"/>
      <c r="VZM32"/>
      <c r="VZN32"/>
      <c r="VZO32"/>
      <c r="VZP32"/>
      <c r="VZQ32"/>
      <c r="VZR32"/>
      <c r="VZS32"/>
      <c r="VZT32"/>
      <c r="VZU32"/>
      <c r="VZV32"/>
      <c r="VZW32"/>
      <c r="VZX32"/>
      <c r="VZY32"/>
      <c r="VZZ32"/>
      <c r="WAA32"/>
      <c r="WAB32"/>
      <c r="WAC32"/>
      <c r="WAD32"/>
      <c r="WAE32"/>
      <c r="WAF32"/>
      <c r="WAG32"/>
      <c r="WAH32"/>
      <c r="WAI32"/>
      <c r="WAJ32"/>
      <c r="WAK32"/>
      <c r="WAL32"/>
      <c r="WAM32"/>
      <c r="WAN32"/>
      <c r="WAO32"/>
      <c r="WAP32"/>
      <c r="WAQ32"/>
      <c r="WAR32"/>
      <c r="WAS32"/>
      <c r="WAT32"/>
      <c r="WAU32"/>
      <c r="WAV32"/>
      <c r="WAW32"/>
      <c r="WAX32"/>
      <c r="WAY32"/>
      <c r="WAZ32"/>
      <c r="WBA32"/>
      <c r="WBB32"/>
      <c r="WBC32"/>
      <c r="WBD32"/>
      <c r="WBE32"/>
      <c r="WBF32"/>
      <c r="WBG32"/>
      <c r="WBH32"/>
      <c r="WBI32"/>
      <c r="WBJ32"/>
      <c r="WBK32"/>
      <c r="WBL32"/>
      <c r="WBM32"/>
      <c r="WBN32"/>
      <c r="WBO32"/>
      <c r="WBP32"/>
      <c r="WBQ32"/>
      <c r="WBR32"/>
      <c r="WBS32"/>
      <c r="WBT32"/>
      <c r="WBU32"/>
      <c r="WBV32"/>
      <c r="WBW32"/>
      <c r="WBX32"/>
      <c r="WBY32"/>
      <c r="WBZ32"/>
      <c r="WCA32"/>
      <c r="WCB32"/>
      <c r="WCC32"/>
      <c r="WCD32"/>
      <c r="WCE32"/>
      <c r="WCF32"/>
      <c r="WCG32"/>
      <c r="WCH32"/>
      <c r="WCI32"/>
      <c r="WCJ32"/>
      <c r="WCK32"/>
      <c r="WCL32"/>
      <c r="WCM32"/>
      <c r="WCN32"/>
      <c r="WCO32"/>
      <c r="WCP32"/>
      <c r="WCQ32"/>
      <c r="WCR32"/>
      <c r="WCS32"/>
      <c r="WCT32"/>
      <c r="WCU32"/>
      <c r="WCV32"/>
      <c r="WCW32"/>
      <c r="WCX32"/>
      <c r="WCY32"/>
      <c r="WCZ32"/>
      <c r="WDA32"/>
      <c r="WDB32"/>
      <c r="WDC32"/>
      <c r="WDD32"/>
      <c r="WDE32"/>
      <c r="WDF32"/>
      <c r="WDG32"/>
      <c r="WDH32"/>
      <c r="WDI32"/>
      <c r="WDJ32"/>
      <c r="WDK32"/>
      <c r="WDL32"/>
      <c r="WDM32"/>
      <c r="WDN32"/>
      <c r="WDO32"/>
      <c r="WDP32"/>
      <c r="WDQ32"/>
      <c r="WDR32"/>
      <c r="WDS32"/>
      <c r="WDT32"/>
      <c r="WDU32"/>
      <c r="WDV32"/>
      <c r="WDW32"/>
      <c r="WDX32"/>
      <c r="WDY32"/>
      <c r="WDZ32"/>
      <c r="WEA32"/>
      <c r="WEB32"/>
      <c r="WEC32"/>
      <c r="WED32"/>
      <c r="WEE32"/>
      <c r="WEF32"/>
      <c r="WEG32"/>
      <c r="WEH32"/>
      <c r="WEI32"/>
      <c r="WEJ32"/>
      <c r="WEK32"/>
      <c r="WEL32"/>
      <c r="WEM32"/>
      <c r="WEN32"/>
      <c r="WEO32"/>
      <c r="WEP32"/>
      <c r="WEQ32"/>
      <c r="WER32"/>
      <c r="WES32"/>
      <c r="WET32"/>
      <c r="WEU32"/>
      <c r="WEV32"/>
      <c r="WEW32"/>
      <c r="WEX32"/>
      <c r="WEY32"/>
      <c r="WEZ32"/>
      <c r="WFA32"/>
      <c r="WFB32"/>
      <c r="WFC32"/>
      <c r="WFD32"/>
      <c r="WFE32"/>
      <c r="WFF32"/>
      <c r="WFG32"/>
      <c r="WFH32"/>
      <c r="WFI32"/>
      <c r="WFJ32"/>
      <c r="WFK32"/>
      <c r="WFL32"/>
      <c r="WFM32"/>
      <c r="WFN32"/>
      <c r="WFO32"/>
      <c r="WFP32"/>
      <c r="WFQ32"/>
      <c r="WFR32"/>
      <c r="WFS32"/>
      <c r="WFT32"/>
      <c r="WFU32"/>
      <c r="WFV32"/>
      <c r="WFW32"/>
      <c r="WFX32"/>
      <c r="WFY32"/>
      <c r="WFZ32"/>
      <c r="WGA32"/>
      <c r="WGB32"/>
      <c r="WGC32"/>
      <c r="WGD32"/>
      <c r="WGE32"/>
      <c r="WGF32"/>
      <c r="WGG32"/>
      <c r="WGH32"/>
      <c r="WGI32"/>
      <c r="WGJ32"/>
      <c r="WGK32"/>
      <c r="WGL32"/>
      <c r="WGM32"/>
      <c r="WGN32"/>
      <c r="WGO32"/>
      <c r="WGP32"/>
      <c r="WGQ32"/>
      <c r="WGR32"/>
      <c r="WGS32"/>
      <c r="WGT32"/>
      <c r="WGU32"/>
      <c r="WGV32"/>
      <c r="WGW32"/>
      <c r="WGX32"/>
      <c r="WGY32"/>
      <c r="WGZ32"/>
      <c r="WHA32"/>
      <c r="WHB32"/>
      <c r="WHC32"/>
      <c r="WHD32"/>
      <c r="WHE32"/>
      <c r="WHF32"/>
      <c r="WHG32"/>
      <c r="WHH32"/>
      <c r="WHI32"/>
      <c r="WHJ32"/>
      <c r="WHK32"/>
      <c r="WHL32"/>
      <c r="WHM32"/>
      <c r="WHN32"/>
      <c r="WHO32"/>
      <c r="WHP32"/>
      <c r="WHQ32"/>
      <c r="WHR32"/>
      <c r="WHS32"/>
      <c r="WHT32"/>
      <c r="WHU32"/>
      <c r="WHV32"/>
      <c r="WHW32"/>
      <c r="WHX32"/>
      <c r="WHY32"/>
      <c r="WHZ32"/>
      <c r="WIA32"/>
      <c r="WIB32"/>
      <c r="WIC32"/>
      <c r="WID32"/>
      <c r="WIE32"/>
      <c r="WIF32"/>
      <c r="WIG32"/>
      <c r="WIH32"/>
      <c r="WII32"/>
      <c r="WIJ32"/>
      <c r="WIK32"/>
      <c r="WIL32"/>
      <c r="WIM32"/>
      <c r="WIN32"/>
      <c r="WIO32"/>
      <c r="WIP32"/>
      <c r="WIQ32"/>
      <c r="WIR32"/>
      <c r="WIS32"/>
      <c r="WIT32"/>
      <c r="WIU32"/>
      <c r="WIV32"/>
      <c r="WIW32"/>
      <c r="WIX32"/>
      <c r="WIY32"/>
      <c r="WIZ32"/>
      <c r="WJA32"/>
      <c r="WJB32"/>
      <c r="WJC32"/>
      <c r="WJD32"/>
      <c r="WJE32"/>
      <c r="WJF32"/>
      <c r="WJG32"/>
      <c r="WJH32"/>
      <c r="WJI32"/>
      <c r="WJJ32"/>
      <c r="WJK32"/>
      <c r="WJL32"/>
      <c r="WJM32"/>
      <c r="WJN32"/>
      <c r="WJO32"/>
      <c r="WJP32"/>
      <c r="WJQ32"/>
      <c r="WJR32"/>
      <c r="WJS32"/>
      <c r="WJT32"/>
      <c r="WJU32"/>
      <c r="WJV32"/>
      <c r="WJW32"/>
      <c r="WJX32"/>
      <c r="WJY32"/>
      <c r="WJZ32"/>
      <c r="WKA32"/>
      <c r="WKB32"/>
      <c r="WKC32"/>
      <c r="WKD32"/>
      <c r="WKE32"/>
      <c r="WKF32"/>
      <c r="WKG32"/>
      <c r="WKH32"/>
      <c r="WKI32"/>
      <c r="WKJ32"/>
      <c r="WKK32"/>
      <c r="WKL32"/>
      <c r="WKM32"/>
      <c r="WKN32"/>
      <c r="WKO32"/>
      <c r="WKP32"/>
      <c r="WKQ32"/>
      <c r="WKR32"/>
      <c r="WKS32"/>
      <c r="WKT32"/>
      <c r="WKU32"/>
      <c r="WKV32"/>
      <c r="WKW32"/>
      <c r="WKX32"/>
      <c r="WKY32"/>
      <c r="WKZ32"/>
      <c r="WLA32"/>
      <c r="WLB32"/>
      <c r="WLC32"/>
      <c r="WLD32"/>
      <c r="WLE32"/>
      <c r="WLF32"/>
      <c r="WLG32"/>
      <c r="WLH32"/>
      <c r="WLI32"/>
      <c r="WLJ32"/>
      <c r="WLK32"/>
      <c r="WLL32"/>
      <c r="WLM32"/>
      <c r="WLN32"/>
      <c r="WLO32"/>
      <c r="WLP32"/>
      <c r="WLQ32"/>
      <c r="WLR32"/>
      <c r="WLS32"/>
      <c r="WLT32"/>
      <c r="WLU32"/>
      <c r="WLV32"/>
      <c r="WLW32"/>
      <c r="WLX32"/>
      <c r="WLY32"/>
      <c r="WLZ32"/>
      <c r="WMA32"/>
      <c r="WMB32"/>
      <c r="WMC32"/>
      <c r="WMD32"/>
      <c r="WME32"/>
      <c r="WMF32"/>
      <c r="WMG32"/>
      <c r="WMH32"/>
      <c r="WMI32"/>
      <c r="WMJ32"/>
      <c r="WMK32"/>
      <c r="WML32"/>
      <c r="WMM32"/>
      <c r="WMN32"/>
      <c r="WMO32"/>
      <c r="WMP32"/>
      <c r="WMQ32"/>
      <c r="WMR32"/>
      <c r="WMS32"/>
      <c r="WMT32"/>
      <c r="WMU32"/>
      <c r="WMV32"/>
      <c r="WMW32"/>
      <c r="WMX32"/>
      <c r="WMY32"/>
      <c r="WMZ32"/>
      <c r="WNA32"/>
      <c r="WNB32"/>
      <c r="WNC32"/>
      <c r="WND32"/>
      <c r="WNE32"/>
      <c r="WNF32"/>
      <c r="WNG32"/>
      <c r="WNH32"/>
      <c r="WNI32"/>
      <c r="WNJ32"/>
      <c r="WNK32"/>
      <c r="WNL32"/>
      <c r="WNM32"/>
      <c r="WNN32"/>
      <c r="WNO32"/>
      <c r="WNP32"/>
      <c r="WNQ32"/>
      <c r="WNR32"/>
      <c r="WNS32"/>
      <c r="WNT32"/>
      <c r="WNU32"/>
      <c r="WNV32"/>
      <c r="WNW32"/>
      <c r="WNX32"/>
      <c r="WNY32"/>
      <c r="WNZ32"/>
      <c r="WOA32"/>
      <c r="WOB32"/>
      <c r="WOC32"/>
      <c r="WOD32"/>
      <c r="WOE32"/>
      <c r="WOF32"/>
      <c r="WOG32"/>
      <c r="WOH32"/>
      <c r="WOI32"/>
      <c r="WOJ32"/>
      <c r="WOK32"/>
      <c r="WOL32"/>
      <c r="WOM32"/>
      <c r="WON32"/>
      <c r="WOO32"/>
      <c r="WOP32"/>
      <c r="WOQ32"/>
      <c r="WOR32"/>
      <c r="WOS32"/>
      <c r="WOT32"/>
      <c r="WOU32"/>
      <c r="WOV32"/>
      <c r="WOW32"/>
      <c r="WOX32"/>
      <c r="WOY32"/>
      <c r="WOZ32"/>
      <c r="WPA32"/>
      <c r="WPB32"/>
      <c r="WPC32"/>
      <c r="WPD32"/>
      <c r="WPE32"/>
      <c r="WPF32"/>
      <c r="WPG32"/>
      <c r="WPH32"/>
      <c r="WPI32"/>
      <c r="WPJ32"/>
      <c r="WPK32"/>
      <c r="WPL32"/>
      <c r="WPM32"/>
      <c r="WPN32"/>
      <c r="WPO32"/>
      <c r="WPP32"/>
      <c r="WPQ32"/>
      <c r="WPR32"/>
      <c r="WPS32"/>
      <c r="WPT32"/>
      <c r="WPU32"/>
      <c r="WPV32"/>
      <c r="WPW32"/>
      <c r="WPX32"/>
      <c r="WPY32"/>
      <c r="WPZ32"/>
      <c r="WQA32"/>
      <c r="WQB32"/>
      <c r="WQC32"/>
      <c r="WQD32"/>
      <c r="WQE32"/>
      <c r="WQF32"/>
      <c r="WQG32"/>
      <c r="WQH32"/>
      <c r="WQI32"/>
      <c r="WQJ32"/>
      <c r="WQK32"/>
      <c r="WQL32"/>
      <c r="WQM32"/>
      <c r="WQN32"/>
      <c r="WQO32"/>
      <c r="WQP32"/>
      <c r="WQQ32"/>
      <c r="WQR32"/>
      <c r="WQS32"/>
      <c r="WQT32"/>
      <c r="WQU32"/>
      <c r="WQV32"/>
      <c r="WQW32"/>
      <c r="WQX32"/>
      <c r="WQY32"/>
      <c r="WQZ32"/>
      <c r="WRA32"/>
      <c r="WRB32"/>
      <c r="WRC32"/>
      <c r="WRD32"/>
      <c r="WRE32"/>
      <c r="WRF32"/>
      <c r="WRG32"/>
      <c r="WRH32"/>
      <c r="WRI32"/>
      <c r="WRJ32"/>
      <c r="WRK32"/>
      <c r="WRL32"/>
      <c r="WRM32"/>
      <c r="WRN32"/>
      <c r="WRO32"/>
      <c r="WRP32"/>
      <c r="WRQ32"/>
      <c r="WRR32"/>
      <c r="WRS32"/>
      <c r="WRT32"/>
      <c r="WRU32"/>
      <c r="WRV32"/>
      <c r="WRW32"/>
      <c r="WRX32"/>
      <c r="WRY32"/>
      <c r="WRZ32"/>
      <c r="WSA32"/>
      <c r="WSB32"/>
      <c r="WSC32"/>
      <c r="WSD32"/>
      <c r="WSE32"/>
      <c r="WSF32"/>
      <c r="WSG32"/>
      <c r="WSH32"/>
      <c r="WSI32"/>
      <c r="WSJ32"/>
      <c r="WSK32"/>
      <c r="WSL32"/>
      <c r="WSM32"/>
      <c r="WSN32"/>
      <c r="WSO32"/>
      <c r="WSP32"/>
      <c r="WSQ32"/>
      <c r="WSR32"/>
      <c r="WSS32"/>
      <c r="WST32"/>
      <c r="WSU32"/>
      <c r="WSV32"/>
      <c r="WSW32"/>
      <c r="WSX32"/>
      <c r="WSY32"/>
      <c r="WSZ32"/>
      <c r="WTA32"/>
      <c r="WTB32"/>
      <c r="WTC32"/>
      <c r="WTD32"/>
      <c r="WTE32"/>
      <c r="WTF32"/>
      <c r="WTG32"/>
      <c r="WTH32"/>
      <c r="WTI32"/>
      <c r="WTJ32"/>
      <c r="WTK32"/>
      <c r="WTL32"/>
      <c r="WTM32"/>
      <c r="WTN32"/>
      <c r="WTO32"/>
      <c r="WTP32"/>
      <c r="WTQ32"/>
      <c r="WTR32"/>
      <c r="WTS32"/>
      <c r="WTT32"/>
      <c r="WTU32"/>
      <c r="WTV32"/>
      <c r="WTW32"/>
      <c r="WTX32"/>
      <c r="WTY32"/>
      <c r="WTZ32"/>
      <c r="WUA32"/>
      <c r="WUB32"/>
      <c r="WUC32"/>
      <c r="WUD32"/>
      <c r="WUE32"/>
      <c r="WUF32"/>
      <c r="WUG32"/>
      <c r="WUH32"/>
      <c r="WUI32"/>
      <c r="WUJ32"/>
      <c r="WUK32"/>
      <c r="WUL32"/>
      <c r="WUM32"/>
      <c r="WUN32"/>
      <c r="WUO32"/>
      <c r="WUP32"/>
      <c r="WUQ32"/>
      <c r="WUR32"/>
      <c r="WUS32"/>
      <c r="WUT32"/>
      <c r="WUU32"/>
      <c r="WUV32"/>
      <c r="WUW32"/>
      <c r="WUX32"/>
      <c r="WUY32"/>
      <c r="WUZ32"/>
      <c r="WVA32"/>
      <c r="WVB32"/>
      <c r="WVC32"/>
      <c r="WVD32"/>
      <c r="WVE32"/>
      <c r="WVF32"/>
      <c r="WVG32"/>
      <c r="WVH32"/>
      <c r="WVI32"/>
      <c r="WVJ32"/>
      <c r="WVK32"/>
      <c r="WVL32"/>
      <c r="WVM32"/>
      <c r="WVN32"/>
      <c r="WVO32"/>
      <c r="WVP32"/>
      <c r="WVQ32"/>
      <c r="WVR32"/>
      <c r="WVS32"/>
      <c r="WVT32"/>
      <c r="WVU32"/>
      <c r="WVV32"/>
      <c r="WVW32"/>
      <c r="WVX32"/>
      <c r="WVY32"/>
      <c r="WVZ32"/>
      <c r="WWA32"/>
      <c r="WWB32"/>
      <c r="WWC32"/>
      <c r="WWD32"/>
      <c r="WWE32"/>
      <c r="WWF32"/>
      <c r="WWG32"/>
      <c r="WWH32"/>
      <c r="WWI32"/>
      <c r="WWJ32"/>
      <c r="WWK32"/>
      <c r="WWL32"/>
      <c r="WWM32"/>
      <c r="WWN32"/>
      <c r="WWO32"/>
      <c r="WWP32"/>
      <c r="WWQ32"/>
      <c r="WWR32"/>
      <c r="WWS32"/>
      <c r="WWT32"/>
      <c r="WWU32"/>
      <c r="WWV32"/>
      <c r="WWW32"/>
      <c r="WWX32"/>
      <c r="WWY32"/>
      <c r="WWZ32"/>
      <c r="WXA32"/>
      <c r="WXB32"/>
      <c r="WXC32"/>
      <c r="WXD32"/>
      <c r="WXE32"/>
      <c r="WXF32"/>
      <c r="WXG32"/>
      <c r="WXH32"/>
      <c r="WXI32"/>
      <c r="WXJ32"/>
      <c r="WXK32"/>
      <c r="WXL32"/>
      <c r="WXM32"/>
      <c r="WXN32"/>
      <c r="WXO32"/>
      <c r="WXP32"/>
      <c r="WXQ32"/>
      <c r="WXR32"/>
      <c r="WXS32"/>
      <c r="WXT32"/>
      <c r="WXU32"/>
      <c r="WXV32"/>
      <c r="WXW32"/>
      <c r="WXX32"/>
      <c r="WXY32"/>
      <c r="WXZ32"/>
      <c r="WYA32"/>
      <c r="WYB32"/>
      <c r="WYC32"/>
      <c r="WYD32"/>
      <c r="WYE32"/>
      <c r="WYF32"/>
      <c r="WYG32"/>
      <c r="WYH32"/>
      <c r="WYI32"/>
      <c r="WYJ32"/>
      <c r="WYK32"/>
      <c r="WYL32"/>
      <c r="WYM32"/>
      <c r="WYN32"/>
      <c r="WYO32"/>
      <c r="WYP32"/>
      <c r="WYQ32"/>
      <c r="WYR32"/>
      <c r="WYS32"/>
      <c r="WYT32"/>
      <c r="WYU32"/>
      <c r="WYV32"/>
      <c r="WYW32"/>
      <c r="WYX32"/>
      <c r="WYY32"/>
      <c r="WYZ32"/>
      <c r="WZA32"/>
      <c r="WZB32"/>
      <c r="WZC32"/>
      <c r="WZD32"/>
      <c r="WZE32"/>
      <c r="WZF32"/>
      <c r="WZG32"/>
      <c r="WZH32"/>
      <c r="WZI32"/>
      <c r="WZJ32"/>
      <c r="WZK32"/>
      <c r="WZL32"/>
      <c r="WZM32"/>
      <c r="WZN32"/>
      <c r="WZO32"/>
      <c r="WZP32"/>
      <c r="WZQ32"/>
      <c r="WZR32"/>
      <c r="WZS32"/>
      <c r="WZT32"/>
      <c r="WZU32"/>
      <c r="WZV32"/>
      <c r="WZW32"/>
      <c r="WZX32"/>
      <c r="WZY32"/>
      <c r="WZZ32"/>
      <c r="XAA32"/>
      <c r="XAB32"/>
      <c r="XAC32"/>
      <c r="XAD32"/>
      <c r="XAE32"/>
      <c r="XAF32"/>
      <c r="XAG32"/>
      <c r="XAH32"/>
      <c r="XAI32"/>
      <c r="XAJ32"/>
      <c r="XAK32"/>
      <c r="XAL32"/>
      <c r="XAM32"/>
      <c r="XAN32"/>
      <c r="XAO32"/>
      <c r="XAP32"/>
      <c r="XAQ32"/>
      <c r="XAR32"/>
      <c r="XAS32"/>
      <c r="XAT32"/>
      <c r="XAU32"/>
      <c r="XAV32"/>
      <c r="XAW32"/>
      <c r="XAX32"/>
      <c r="XAY32"/>
      <c r="XAZ32"/>
      <c r="XBA32"/>
      <c r="XBB32"/>
      <c r="XBC32"/>
      <c r="XBD32"/>
      <c r="XBE32"/>
      <c r="XBF32"/>
      <c r="XBG32"/>
      <c r="XBH32"/>
      <c r="XBI32"/>
      <c r="XBJ32"/>
      <c r="XBK32"/>
      <c r="XBL32"/>
      <c r="XBM32"/>
      <c r="XBN32"/>
      <c r="XBO32"/>
      <c r="XBP32"/>
      <c r="XBQ32"/>
      <c r="XBR32"/>
      <c r="XBS32"/>
      <c r="XBT32"/>
      <c r="XBU32"/>
      <c r="XBV32"/>
      <c r="XBW32"/>
      <c r="XBX32"/>
      <c r="XBY32"/>
      <c r="XBZ32"/>
      <c r="XCA32"/>
      <c r="XCB32"/>
      <c r="XCC32"/>
      <c r="XCD32"/>
      <c r="XCE32"/>
      <c r="XCF32"/>
      <c r="XCG32"/>
      <c r="XCH32"/>
      <c r="XCI32"/>
      <c r="XCJ32"/>
      <c r="XCK32"/>
      <c r="XCL32"/>
      <c r="XCM32"/>
      <c r="XCN32"/>
      <c r="XCO32"/>
      <c r="XCP32"/>
      <c r="XCQ32"/>
      <c r="XCR32"/>
      <c r="XCS32"/>
      <c r="XCT32"/>
      <c r="XCU32"/>
      <c r="XCV32"/>
      <c r="XCW32"/>
      <c r="XCX32"/>
      <c r="XCY32"/>
      <c r="XCZ32"/>
      <c r="XDA32"/>
      <c r="XDB32"/>
      <c r="XDC32"/>
      <c r="XDD32"/>
      <c r="XDE32"/>
      <c r="XDF32"/>
      <c r="XDG32"/>
      <c r="XDH32"/>
      <c r="XDI32"/>
      <c r="XDJ32"/>
      <c r="XDK32"/>
      <c r="XDL32"/>
      <c r="XDM32"/>
      <c r="XDN32"/>
      <c r="XDO32"/>
      <c r="XDP32"/>
      <c r="XDQ32"/>
      <c r="XDR32"/>
      <c r="XDS32"/>
      <c r="XDT32"/>
      <c r="XDU32"/>
      <c r="XDV32"/>
      <c r="XDW32"/>
      <c r="XDX32"/>
      <c r="XDY32"/>
      <c r="XDZ32"/>
      <c r="XEA32"/>
      <c r="XEB32"/>
      <c r="XEC32"/>
      <c r="XED32"/>
      <c r="XEE32"/>
      <c r="XEF32"/>
      <c r="XEG32"/>
      <c r="XEH32"/>
      <c r="XEI32"/>
      <c r="XEJ32"/>
      <c r="XEK32"/>
      <c r="XEL32"/>
      <c r="XEM32"/>
      <c r="XEN32"/>
      <c r="XEO32"/>
      <c r="XEP32"/>
      <c r="XEQ32"/>
      <c r="XER32"/>
      <c r="XES32"/>
      <c r="XET32"/>
      <c r="XEU32"/>
      <c r="XEV32"/>
      <c r="XEW32"/>
      <c r="XEX32"/>
      <c r="XEY32"/>
      <c r="XEZ32"/>
      <c r="XFA32"/>
      <c r="XFB32"/>
      <c r="XFC32"/>
      <c r="XFD32"/>
    </row>
    <row r="33" spans="1:16384" s="682" customFormat="1" ht="12.75" x14ac:dyDescent="0.35">
      <c r="F33" s="684">
        <v>43948.580254629633</v>
      </c>
      <c r="G33" s="683">
        <v>43948.580254629633</v>
      </c>
      <c r="H33" s="682" t="s">
        <v>375</v>
      </c>
      <c r="I33" s="685" t="str">
        <f>InpC!$E$41</f>
        <v>Annual real O&amp;M cost</v>
      </c>
      <c r="J33" s="688">
        <v>1700</v>
      </c>
      <c r="K33" s="687">
        <v>1500</v>
      </c>
      <c r="L33" s="682" t="s">
        <v>372</v>
      </c>
      <c r="M33" s="682" t="s">
        <v>373</v>
      </c>
      <c r="N33" s="682" t="s">
        <v>83</v>
      </c>
    </row>
    <row r="34" spans="1:16384" s="682" customFormat="1" ht="12.75" x14ac:dyDescent="0.35">
      <c r="F34" s="684">
        <v>43948.579745370371</v>
      </c>
      <c r="G34" s="683">
        <v>43948.579745370371</v>
      </c>
      <c r="H34" s="682" t="s">
        <v>374</v>
      </c>
      <c r="I34" s="685" t="str">
        <f>InpC!$E$35</f>
        <v>Year 1 P50 production</v>
      </c>
      <c r="J34" s="688">
        <v>245</v>
      </c>
      <c r="K34" s="687">
        <v>250</v>
      </c>
      <c r="L34" s="682" t="s">
        <v>372</v>
      </c>
      <c r="M34" s="682" t="s">
        <v>373</v>
      </c>
      <c r="N34" s="682" t="s">
        <v>83</v>
      </c>
    </row>
    <row r="35" spans="1:16384" s="682" customFormat="1" ht="12.75" x14ac:dyDescent="0.35">
      <c r="F35" s="684">
        <v>43948.577268518522</v>
      </c>
      <c r="G35" s="683">
        <v>43948.577268518522</v>
      </c>
      <c r="H35" s="682" t="s">
        <v>371</v>
      </c>
      <c r="I35" s="685" t="str">
        <f>InpC!$E$21</f>
        <v>Length of PPA</v>
      </c>
      <c r="J35" s="689">
        <v>25</v>
      </c>
      <c r="K35" s="686">
        <v>30</v>
      </c>
      <c r="L35" s="682" t="s">
        <v>372</v>
      </c>
      <c r="M35" s="682" t="s">
        <v>373</v>
      </c>
      <c r="N35" s="682" t="s">
        <v>83</v>
      </c>
    </row>
    <row r="36" spans="1:16384" x14ac:dyDescent="0.35">
      <c r="F36" s="677"/>
      <c r="G36" s="677"/>
      <c r="H36" s="650"/>
      <c r="I36" s="650"/>
      <c r="J36" s="652"/>
      <c r="K36" s="631"/>
      <c r="L36" s="631"/>
      <c r="M36" s="631"/>
      <c r="N36" s="631"/>
      <c r="O36" s="651"/>
      <c r="P36" s="653"/>
      <c r="Q36" s="653"/>
      <c r="GX36"/>
      <c r="GY36"/>
      <c r="GZ36"/>
      <c r="HA36"/>
      <c r="HB36"/>
      <c r="HC36"/>
      <c r="HD36"/>
      <c r="HE36"/>
      <c r="HF36"/>
      <c r="HG36"/>
      <c r="HH36"/>
      <c r="HI36"/>
      <c r="HJ36"/>
      <c r="HK36"/>
      <c r="HL36"/>
      <c r="HM36"/>
      <c r="HN36"/>
      <c r="HO36"/>
      <c r="HP36"/>
      <c r="HQ36"/>
      <c r="HR36"/>
      <c r="HS36"/>
      <c r="HT36"/>
      <c r="HU36"/>
      <c r="HV36"/>
      <c r="HW36"/>
      <c r="HX36"/>
      <c r="HY36"/>
      <c r="HZ36"/>
      <c r="IA36"/>
      <c r="IB36"/>
      <c r="IC36"/>
      <c r="ID36"/>
      <c r="IE36"/>
      <c r="IF36"/>
      <c r="IG36"/>
      <c r="IH36"/>
      <c r="II36"/>
      <c r="IJ36"/>
      <c r="IK36"/>
      <c r="IL36"/>
      <c r="IM36"/>
      <c r="IN36"/>
      <c r="IO36"/>
      <c r="IP36"/>
      <c r="IQ36"/>
      <c r="IR36"/>
      <c r="IS36"/>
      <c r="IT36"/>
      <c r="IU36"/>
      <c r="IV36"/>
      <c r="IW36"/>
      <c r="IX36"/>
      <c r="IY36"/>
      <c r="IZ36"/>
      <c r="JA36"/>
      <c r="JB36"/>
      <c r="JC36"/>
      <c r="JD36"/>
      <c r="JE36"/>
      <c r="JF36"/>
      <c r="JG36"/>
      <c r="JH36"/>
      <c r="JI36"/>
      <c r="JJ36"/>
      <c r="JK36"/>
      <c r="JL36"/>
      <c r="JM36"/>
      <c r="JN36"/>
      <c r="JO36"/>
      <c r="JP36"/>
      <c r="JQ36"/>
      <c r="JR36"/>
      <c r="JS36"/>
      <c r="JT36"/>
      <c r="JU36"/>
      <c r="JV36"/>
      <c r="JW36"/>
      <c r="JX36"/>
      <c r="JY36"/>
      <c r="JZ36"/>
      <c r="KA36"/>
      <c r="KB36"/>
      <c r="KC36"/>
      <c r="KD36"/>
      <c r="KE36"/>
      <c r="KF36"/>
      <c r="KG36"/>
      <c r="KH36"/>
      <c r="KI36"/>
      <c r="KJ36"/>
      <c r="KK36"/>
      <c r="KL36"/>
      <c r="KM36"/>
      <c r="KN36"/>
      <c r="KO36"/>
      <c r="KP36"/>
      <c r="KQ36"/>
      <c r="KR36"/>
      <c r="KS36"/>
      <c r="KT36"/>
      <c r="KU36"/>
      <c r="KV36"/>
      <c r="KW36"/>
      <c r="KX36"/>
      <c r="KY36"/>
      <c r="KZ36"/>
      <c r="LA36"/>
      <c r="LB36"/>
      <c r="LC36"/>
      <c r="LD36"/>
      <c r="LE36"/>
      <c r="LF36"/>
      <c r="LG36"/>
      <c r="LH36"/>
      <c r="LI36"/>
      <c r="LJ36"/>
      <c r="LK36"/>
      <c r="LL36"/>
      <c r="LM36"/>
      <c r="LN36"/>
      <c r="LO36"/>
      <c r="LP36"/>
      <c r="LQ36"/>
      <c r="LR36"/>
      <c r="LS36"/>
      <c r="LT36"/>
      <c r="LU36"/>
      <c r="LV36"/>
      <c r="LW36"/>
      <c r="LX36"/>
      <c r="LY36"/>
      <c r="LZ36"/>
      <c r="MA36"/>
      <c r="MB36"/>
      <c r="MC36"/>
      <c r="MD36"/>
      <c r="ME36"/>
      <c r="MF36"/>
      <c r="MG36"/>
      <c r="MH36"/>
      <c r="MI36"/>
      <c r="MJ36"/>
      <c r="MK36"/>
      <c r="ML36"/>
      <c r="MM36"/>
      <c r="MN36"/>
      <c r="MO36"/>
      <c r="MP36"/>
      <c r="MQ36"/>
      <c r="MR36"/>
      <c r="MS36"/>
      <c r="MT36"/>
      <c r="MU36"/>
      <c r="MV36"/>
      <c r="MW36"/>
      <c r="MX36"/>
      <c r="MY36"/>
      <c r="MZ36"/>
      <c r="NA36"/>
      <c r="NB36"/>
      <c r="NC36"/>
      <c r="ND36"/>
      <c r="NE36"/>
      <c r="NF36"/>
      <c r="NG36"/>
      <c r="NH36"/>
      <c r="NI36"/>
      <c r="NJ36"/>
      <c r="NK36"/>
      <c r="NL36"/>
      <c r="NM36"/>
      <c r="NN36"/>
      <c r="NO36"/>
      <c r="NP36"/>
      <c r="NQ36"/>
      <c r="NR36"/>
      <c r="NS36"/>
      <c r="NT36"/>
      <c r="NU36"/>
      <c r="NV36"/>
      <c r="NW36"/>
      <c r="NX36"/>
      <c r="NY36"/>
      <c r="NZ36"/>
      <c r="OA36"/>
      <c r="OB36"/>
      <c r="OC36"/>
      <c r="OD36"/>
      <c r="OE36"/>
      <c r="OF36"/>
      <c r="OG36"/>
      <c r="OH36"/>
      <c r="OI36"/>
      <c r="OJ36"/>
      <c r="OK36"/>
      <c r="OL36"/>
      <c r="OM36"/>
      <c r="ON36"/>
      <c r="OO36"/>
      <c r="OP36"/>
      <c r="OQ36"/>
      <c r="OR36"/>
      <c r="OS36"/>
      <c r="OT36"/>
      <c r="OU36"/>
      <c r="OV36"/>
      <c r="OW36"/>
      <c r="OX36"/>
      <c r="OY36"/>
      <c r="OZ36"/>
      <c r="PA36"/>
      <c r="PB36"/>
      <c r="PC36"/>
      <c r="PD36"/>
      <c r="PE36"/>
      <c r="PF36"/>
      <c r="PG36"/>
      <c r="PH36"/>
      <c r="PI36"/>
      <c r="PJ36"/>
      <c r="PK36"/>
      <c r="PL36"/>
      <c r="PM36"/>
      <c r="PN36"/>
      <c r="PO36"/>
      <c r="PP36"/>
      <c r="PQ36"/>
      <c r="PR36"/>
      <c r="PS36"/>
      <c r="PT36"/>
      <c r="PU36"/>
      <c r="PV36"/>
      <c r="PW36"/>
      <c r="PX36"/>
      <c r="PY36"/>
      <c r="PZ36"/>
      <c r="QA36"/>
      <c r="QB36"/>
      <c r="QC36"/>
      <c r="QD36"/>
      <c r="QE36"/>
      <c r="QF36"/>
      <c r="QG36"/>
      <c r="QH36"/>
      <c r="QI36"/>
      <c r="QJ36"/>
      <c r="QK36"/>
      <c r="QL36"/>
      <c r="QM36"/>
      <c r="QN36"/>
      <c r="QO36"/>
      <c r="QP36"/>
      <c r="QQ36"/>
      <c r="QR36"/>
      <c r="QS36"/>
      <c r="QT36"/>
      <c r="QU36"/>
      <c r="QV36"/>
      <c r="QW36"/>
      <c r="QX36"/>
      <c r="QY36"/>
      <c r="QZ36"/>
      <c r="RA36"/>
      <c r="RB36"/>
      <c r="RC36"/>
      <c r="RD36"/>
      <c r="RE36"/>
      <c r="RF36"/>
      <c r="RG36"/>
      <c r="RH36"/>
      <c r="RI36"/>
      <c r="RJ36"/>
      <c r="RK36"/>
      <c r="RL36"/>
      <c r="RM36"/>
      <c r="RN36"/>
      <c r="RO36"/>
      <c r="RP36"/>
      <c r="RQ36"/>
      <c r="RR36"/>
      <c r="RS36"/>
      <c r="RT36"/>
      <c r="RU36"/>
      <c r="RV36"/>
      <c r="RW36"/>
      <c r="RX36"/>
      <c r="RY36"/>
      <c r="RZ36"/>
      <c r="SA36"/>
      <c r="SB36"/>
      <c r="SC36"/>
      <c r="SD36"/>
      <c r="SE36"/>
      <c r="SF36"/>
      <c r="SG36"/>
      <c r="SH36"/>
      <c r="SI36"/>
      <c r="SJ36"/>
      <c r="SK36"/>
      <c r="SL36"/>
      <c r="SM36"/>
      <c r="SN36"/>
      <c r="SO36"/>
      <c r="SP36"/>
      <c r="SQ36"/>
      <c r="SR36"/>
      <c r="SS36"/>
      <c r="ST36"/>
      <c r="SU36"/>
      <c r="SV36"/>
      <c r="SW36"/>
      <c r="SX36"/>
      <c r="SY36"/>
      <c r="SZ36"/>
      <c r="TA36"/>
      <c r="TB36"/>
      <c r="TC36"/>
      <c r="TD36"/>
      <c r="TE36"/>
      <c r="TF36"/>
      <c r="TG36"/>
      <c r="TH36"/>
      <c r="TI36"/>
      <c r="TJ36"/>
      <c r="TK36"/>
      <c r="TL36"/>
      <c r="TM36"/>
      <c r="TN36"/>
      <c r="TO36"/>
      <c r="TP36"/>
      <c r="TQ36"/>
      <c r="TR36"/>
      <c r="TS36"/>
      <c r="TT36"/>
      <c r="TU36"/>
      <c r="TV36"/>
      <c r="TW36"/>
      <c r="TX36"/>
      <c r="TY36"/>
      <c r="TZ36"/>
      <c r="UA36"/>
      <c r="UB36"/>
      <c r="UC36"/>
      <c r="UD36"/>
      <c r="UE36"/>
      <c r="UF36"/>
      <c r="UG36"/>
      <c r="UH36"/>
      <c r="UI36"/>
      <c r="UJ36"/>
      <c r="UK36"/>
      <c r="UL36"/>
      <c r="UM36"/>
      <c r="UN36"/>
      <c r="UO36"/>
      <c r="UP36"/>
      <c r="UQ36"/>
      <c r="UR36"/>
      <c r="US36"/>
      <c r="UT36"/>
      <c r="UU36"/>
      <c r="UV36"/>
      <c r="UW36"/>
      <c r="UX36"/>
      <c r="UY36"/>
      <c r="UZ36"/>
      <c r="VA36"/>
      <c r="VB36"/>
      <c r="VC36"/>
      <c r="VD36"/>
      <c r="VE36"/>
      <c r="VF36"/>
      <c r="VG36"/>
      <c r="VH36"/>
      <c r="VI36"/>
      <c r="VJ36"/>
      <c r="VK36"/>
      <c r="VL36"/>
      <c r="VM36"/>
      <c r="VN36"/>
      <c r="VO36"/>
      <c r="VP36"/>
      <c r="VQ36"/>
      <c r="VR36"/>
      <c r="VS36"/>
      <c r="VT36"/>
      <c r="VU36"/>
      <c r="VV36"/>
      <c r="VW36"/>
      <c r="VX36"/>
      <c r="VY36"/>
      <c r="VZ36"/>
      <c r="WA36"/>
      <c r="WB36"/>
      <c r="WC36"/>
      <c r="WD36"/>
      <c r="WE36"/>
      <c r="WF36"/>
      <c r="WG36"/>
      <c r="WH36"/>
      <c r="WI36"/>
      <c r="WJ36"/>
      <c r="WK36"/>
      <c r="WL36"/>
      <c r="WM36"/>
      <c r="WN36"/>
      <c r="WO36"/>
      <c r="WP36"/>
      <c r="WQ36"/>
      <c r="WR36"/>
      <c r="WS36"/>
      <c r="WT36"/>
      <c r="WU36"/>
      <c r="WV36"/>
      <c r="WW36"/>
      <c r="WX36"/>
      <c r="WY36"/>
      <c r="WZ36"/>
      <c r="XA36"/>
      <c r="XB36"/>
      <c r="XC36"/>
      <c r="XD36"/>
      <c r="XE36"/>
      <c r="XF36"/>
      <c r="XG36"/>
      <c r="XH36"/>
      <c r="XI36"/>
      <c r="XJ36"/>
      <c r="XK36"/>
      <c r="XL36"/>
      <c r="XM36"/>
      <c r="XN36"/>
      <c r="XO36"/>
      <c r="XP36"/>
      <c r="XQ36"/>
      <c r="XR36"/>
      <c r="XS36"/>
      <c r="XT36"/>
      <c r="XU36"/>
      <c r="XV36"/>
      <c r="XW36"/>
      <c r="XX36"/>
      <c r="XY36"/>
      <c r="XZ36"/>
      <c r="YA36"/>
      <c r="YB36"/>
      <c r="YC36"/>
      <c r="YD36"/>
      <c r="YE36"/>
      <c r="YF36"/>
      <c r="YG36"/>
      <c r="YH36"/>
      <c r="YI36"/>
      <c r="YJ36"/>
      <c r="YK36"/>
      <c r="YL36"/>
      <c r="YM36"/>
      <c r="YN36"/>
      <c r="YO36"/>
      <c r="YP36"/>
      <c r="YQ36"/>
      <c r="YR36"/>
      <c r="YS36"/>
      <c r="YT36"/>
      <c r="YU36"/>
      <c r="YV36"/>
      <c r="YW36"/>
      <c r="YX36"/>
      <c r="YY36"/>
      <c r="YZ36"/>
      <c r="ZA36"/>
      <c r="ZB36"/>
      <c r="ZC36"/>
      <c r="ZD36"/>
      <c r="ZE36"/>
      <c r="ZF36"/>
      <c r="ZG36"/>
      <c r="ZH36"/>
      <c r="ZI36"/>
      <c r="ZJ36"/>
      <c r="ZK36"/>
      <c r="ZL36"/>
      <c r="ZM36"/>
      <c r="ZN36"/>
      <c r="ZO36"/>
      <c r="ZP36"/>
      <c r="ZQ36"/>
      <c r="ZR36"/>
      <c r="ZS36"/>
      <c r="ZT36"/>
      <c r="ZU36"/>
      <c r="ZV36"/>
      <c r="ZW36"/>
      <c r="ZX36"/>
      <c r="ZY36"/>
      <c r="ZZ36"/>
      <c r="AAA36"/>
      <c r="AAB36"/>
      <c r="AAC36"/>
      <c r="AAD36"/>
      <c r="AAE36"/>
      <c r="AAF36"/>
      <c r="AAG36"/>
      <c r="AAH36"/>
      <c r="AAI36"/>
      <c r="AAJ36"/>
      <c r="AAK36"/>
      <c r="AAL36"/>
      <c r="AAM36"/>
      <c r="AAN36"/>
      <c r="AAO36"/>
      <c r="AAP36"/>
      <c r="AAQ36"/>
      <c r="AAR36"/>
      <c r="AAS36"/>
      <c r="AAT36"/>
      <c r="AAU36"/>
      <c r="AAV36"/>
      <c r="AAW36"/>
      <c r="AAX36"/>
      <c r="AAY36"/>
      <c r="AAZ36"/>
      <c r="ABA36"/>
      <c r="ABB36"/>
      <c r="ABC36"/>
      <c r="ABD36"/>
      <c r="ABE36"/>
      <c r="ABF36"/>
      <c r="ABG36"/>
      <c r="ABH36"/>
      <c r="ABI36"/>
      <c r="ABJ36"/>
      <c r="ABK36"/>
      <c r="ABL36"/>
      <c r="ABM36"/>
      <c r="ABN36"/>
      <c r="ABO36"/>
      <c r="ABP36"/>
      <c r="ABQ36"/>
      <c r="ABR36"/>
      <c r="ABS36"/>
      <c r="ABT36"/>
      <c r="ABU36"/>
      <c r="ABV36"/>
      <c r="ABW36"/>
      <c r="ABX36"/>
      <c r="ABY36"/>
      <c r="ABZ36"/>
      <c r="ACA36"/>
      <c r="ACB36"/>
      <c r="ACC36"/>
      <c r="ACD36"/>
      <c r="ACE36"/>
      <c r="ACF36"/>
      <c r="ACG36"/>
      <c r="ACH36"/>
      <c r="ACI36"/>
      <c r="ACJ36"/>
      <c r="ACK36"/>
      <c r="ACL36"/>
      <c r="ACM36"/>
      <c r="ACN36"/>
      <c r="ACO36"/>
      <c r="ACP36"/>
      <c r="ACQ36"/>
      <c r="ACR36"/>
      <c r="ACS36"/>
      <c r="ACT36"/>
      <c r="ACU36"/>
      <c r="ACV36"/>
      <c r="ACW36"/>
      <c r="ACX36"/>
      <c r="ACY36"/>
      <c r="ACZ36"/>
      <c r="ADA36"/>
      <c r="ADB36"/>
      <c r="ADC36"/>
      <c r="ADD36"/>
      <c r="ADE36"/>
      <c r="ADF36"/>
      <c r="ADG36"/>
      <c r="ADH36"/>
      <c r="ADI36"/>
      <c r="ADJ36"/>
      <c r="ADK36"/>
      <c r="ADL36"/>
      <c r="ADM36"/>
      <c r="ADN36"/>
      <c r="ADO36"/>
      <c r="ADP36"/>
      <c r="ADQ36"/>
      <c r="ADR36"/>
      <c r="ADS36"/>
      <c r="ADT36"/>
      <c r="ADU36"/>
      <c r="ADV36"/>
      <c r="ADW36"/>
      <c r="ADX36"/>
      <c r="ADY36"/>
      <c r="ADZ36"/>
      <c r="AEA36"/>
      <c r="AEB36"/>
      <c r="AEC36"/>
      <c r="AED36"/>
      <c r="AEE36"/>
      <c r="AEF36"/>
      <c r="AEG36"/>
      <c r="AEH36"/>
      <c r="AEI36"/>
      <c r="AEJ36"/>
      <c r="AEK36"/>
      <c r="AEL36"/>
      <c r="AEM36"/>
      <c r="AEN36"/>
      <c r="AEO36"/>
      <c r="AEP36"/>
      <c r="AEQ36"/>
      <c r="AER36"/>
      <c r="AES36"/>
      <c r="AET36"/>
      <c r="AEU36"/>
      <c r="AEV36"/>
      <c r="AEW36"/>
      <c r="AEX36"/>
      <c r="AEY36"/>
      <c r="AEZ36"/>
      <c r="AFA36"/>
      <c r="AFB36"/>
      <c r="AFC36"/>
      <c r="AFD36"/>
      <c r="AFE36"/>
      <c r="AFF36"/>
      <c r="AFG36"/>
      <c r="AFH36"/>
      <c r="AFI36"/>
      <c r="AFJ36"/>
      <c r="AFK36"/>
      <c r="AFL36"/>
      <c r="AFM36"/>
      <c r="AFN36"/>
      <c r="AFO36"/>
      <c r="AFP36"/>
      <c r="AFQ36"/>
      <c r="AFR36"/>
      <c r="AFS36"/>
      <c r="AFT36"/>
      <c r="AFU36"/>
      <c r="AFV36"/>
      <c r="AFW36"/>
      <c r="AFX36"/>
      <c r="AFY36"/>
      <c r="AFZ36"/>
      <c r="AGA36"/>
      <c r="AGB36"/>
      <c r="AGC36"/>
      <c r="AGD36"/>
      <c r="AGE36"/>
      <c r="AGF36"/>
      <c r="AGG36"/>
      <c r="AGH36"/>
      <c r="AGI36"/>
      <c r="AGJ36"/>
      <c r="AGK36"/>
      <c r="AGL36"/>
      <c r="AGM36"/>
      <c r="AGN36"/>
      <c r="AGO36"/>
      <c r="AGP36"/>
      <c r="AGQ36"/>
      <c r="AGR36"/>
      <c r="AGS36"/>
      <c r="AGT36"/>
      <c r="AGU36"/>
      <c r="AGV36"/>
      <c r="AGW36"/>
      <c r="AGX36"/>
      <c r="AGY36"/>
      <c r="AGZ36"/>
      <c r="AHA36"/>
      <c r="AHB36"/>
      <c r="AHC36"/>
      <c r="AHD36"/>
      <c r="AHE36"/>
      <c r="AHF36"/>
      <c r="AHG36"/>
      <c r="AHH36"/>
      <c r="AHI36"/>
      <c r="AHJ36"/>
      <c r="AHK36"/>
      <c r="AHL36"/>
      <c r="AHM36"/>
      <c r="AHN36"/>
      <c r="AHO36"/>
      <c r="AHP36"/>
      <c r="AHQ36"/>
      <c r="AHR36"/>
      <c r="AHS36"/>
      <c r="AHT36"/>
      <c r="AHU36"/>
      <c r="AHV36"/>
      <c r="AHW36"/>
      <c r="AHX36"/>
      <c r="AHY36"/>
      <c r="AHZ36"/>
      <c r="AIA36"/>
      <c r="AIB36"/>
      <c r="AIC36"/>
      <c r="AID36"/>
      <c r="AIE36"/>
      <c r="AIF36"/>
      <c r="AIG36"/>
      <c r="AIH36"/>
      <c r="AII36"/>
      <c r="AIJ36"/>
      <c r="AIK36"/>
      <c r="AIL36"/>
      <c r="AIM36"/>
      <c r="AIN36"/>
      <c r="AIO36"/>
      <c r="AIP36"/>
      <c r="AIQ36"/>
      <c r="AIR36"/>
      <c r="AIS36"/>
      <c r="AIT36"/>
      <c r="AIU36"/>
      <c r="AIV36"/>
      <c r="AIW36"/>
      <c r="AIX36"/>
      <c r="AIY36"/>
      <c r="AIZ36"/>
      <c r="AJA36"/>
      <c r="AJB36"/>
      <c r="AJC36"/>
      <c r="AJD36"/>
      <c r="AJE36"/>
      <c r="AJF36"/>
      <c r="AJG36"/>
      <c r="AJH36"/>
      <c r="AJI36"/>
      <c r="AJJ36"/>
      <c r="AJK36"/>
      <c r="AJL36"/>
      <c r="AJM36"/>
      <c r="AJN36"/>
      <c r="AJO36"/>
      <c r="AJP36"/>
      <c r="AJQ36"/>
      <c r="AJR36"/>
      <c r="AJS36"/>
      <c r="AJT36"/>
      <c r="AJU36"/>
      <c r="AJV36"/>
      <c r="AJW36"/>
      <c r="AJX36"/>
      <c r="AJY36"/>
      <c r="AJZ36"/>
      <c r="AKA36"/>
      <c r="AKB36"/>
      <c r="AKC36"/>
      <c r="AKD36"/>
      <c r="AKE36"/>
      <c r="AKF36"/>
      <c r="AKG36"/>
      <c r="AKH36"/>
      <c r="AKI36"/>
      <c r="AKJ36"/>
      <c r="AKK36"/>
      <c r="AKL36"/>
      <c r="AKM36"/>
      <c r="AKN36"/>
      <c r="AKO36"/>
      <c r="AKP36"/>
      <c r="AKQ36"/>
      <c r="AKR36"/>
      <c r="AKS36"/>
      <c r="AKT36"/>
      <c r="AKU36"/>
      <c r="AKV36"/>
      <c r="AKW36"/>
      <c r="AKX36"/>
      <c r="AKY36"/>
      <c r="AKZ36"/>
      <c r="ALA36"/>
      <c r="ALB36"/>
      <c r="ALC36"/>
      <c r="ALD36"/>
      <c r="ALE36"/>
      <c r="ALF36"/>
      <c r="ALG36"/>
      <c r="ALH36"/>
      <c r="ALI36"/>
      <c r="ALJ36"/>
      <c r="ALK36"/>
      <c r="ALL36"/>
      <c r="ALM36"/>
      <c r="ALN36"/>
      <c r="ALO36"/>
      <c r="ALP36"/>
      <c r="ALQ36"/>
      <c r="ALR36"/>
      <c r="ALS36"/>
      <c r="ALT36"/>
      <c r="ALU36"/>
      <c r="ALV36"/>
      <c r="ALW36"/>
      <c r="ALX36"/>
      <c r="ALY36"/>
      <c r="ALZ36"/>
      <c r="AMA36"/>
      <c r="AMB36"/>
      <c r="AMC36"/>
      <c r="AMD36"/>
      <c r="AME36"/>
      <c r="AMF36"/>
      <c r="AMG36"/>
      <c r="AMH36"/>
      <c r="AMI36"/>
      <c r="AMJ36"/>
      <c r="AMK36"/>
      <c r="AML36"/>
      <c r="AMM36"/>
      <c r="AMN36"/>
      <c r="AMO36"/>
      <c r="AMP36"/>
      <c r="AMQ36"/>
      <c r="AMR36"/>
      <c r="AMS36"/>
      <c r="AMT36"/>
      <c r="AMU36"/>
      <c r="AMV36"/>
      <c r="AMW36"/>
      <c r="AMX36"/>
      <c r="AMY36"/>
      <c r="AMZ36"/>
      <c r="ANA36"/>
      <c r="ANB36"/>
      <c r="ANC36"/>
      <c r="AND36"/>
      <c r="ANE36"/>
      <c r="ANF36"/>
      <c r="ANG36"/>
      <c r="ANH36"/>
      <c r="ANI36"/>
      <c r="ANJ36"/>
      <c r="ANK36"/>
      <c r="ANL36"/>
      <c r="ANM36"/>
      <c r="ANN36"/>
      <c r="ANO36"/>
      <c r="ANP36"/>
      <c r="ANQ36"/>
      <c r="ANR36"/>
      <c r="ANS36"/>
      <c r="ANT36"/>
      <c r="ANU36"/>
      <c r="ANV36"/>
      <c r="ANW36"/>
      <c r="ANX36"/>
      <c r="ANY36"/>
      <c r="ANZ36"/>
      <c r="AOA36"/>
      <c r="AOB36"/>
      <c r="AOC36"/>
      <c r="AOD36"/>
      <c r="AOE36"/>
      <c r="AOF36"/>
      <c r="AOG36"/>
      <c r="AOH36"/>
      <c r="AOI36"/>
      <c r="AOJ36"/>
      <c r="AOK36"/>
      <c r="AOL36"/>
      <c r="AOM36"/>
      <c r="AON36"/>
      <c r="AOO36"/>
      <c r="AOP36"/>
      <c r="AOQ36"/>
      <c r="AOR36"/>
      <c r="AOS36"/>
      <c r="AOT36"/>
      <c r="AOU36"/>
      <c r="AOV36"/>
      <c r="AOW36"/>
      <c r="AOX36"/>
      <c r="AOY36"/>
      <c r="AOZ36"/>
      <c r="APA36"/>
      <c r="APB36"/>
      <c r="APC36"/>
      <c r="APD36"/>
      <c r="APE36"/>
      <c r="APF36"/>
      <c r="APG36"/>
      <c r="APH36"/>
      <c r="API36"/>
      <c r="APJ36"/>
      <c r="APK36"/>
      <c r="APL36"/>
      <c r="APM36"/>
      <c r="APN36"/>
      <c r="APO36"/>
      <c r="APP36"/>
      <c r="APQ36"/>
      <c r="APR36"/>
      <c r="APS36"/>
      <c r="APT36"/>
      <c r="APU36"/>
      <c r="APV36"/>
      <c r="APW36"/>
      <c r="APX36"/>
      <c r="APY36"/>
      <c r="APZ36"/>
      <c r="AQA36"/>
      <c r="AQB36"/>
      <c r="AQC36"/>
      <c r="AQD36"/>
      <c r="AQE36"/>
      <c r="AQF36"/>
      <c r="AQG36"/>
      <c r="AQH36"/>
      <c r="AQI36"/>
      <c r="AQJ36"/>
      <c r="AQK36"/>
      <c r="AQL36"/>
      <c r="AQM36"/>
      <c r="AQN36"/>
      <c r="AQO36"/>
      <c r="AQP36"/>
      <c r="AQQ36"/>
      <c r="AQR36"/>
      <c r="AQS36"/>
      <c r="AQT36"/>
      <c r="AQU36"/>
      <c r="AQV36"/>
      <c r="AQW36"/>
      <c r="AQX36"/>
      <c r="AQY36"/>
      <c r="AQZ36"/>
      <c r="ARA36"/>
      <c r="ARB36"/>
      <c r="ARC36"/>
      <c r="ARD36"/>
      <c r="ARE36"/>
      <c r="ARF36"/>
      <c r="ARG36"/>
      <c r="ARH36"/>
      <c r="ARI36"/>
      <c r="ARJ36"/>
      <c r="ARK36"/>
      <c r="ARL36"/>
      <c r="ARM36"/>
      <c r="ARN36"/>
      <c r="ARO36"/>
      <c r="ARP36"/>
      <c r="ARQ36"/>
      <c r="ARR36"/>
      <c r="ARS36"/>
      <c r="ART36"/>
      <c r="ARU36"/>
      <c r="ARV36"/>
      <c r="ARW36"/>
      <c r="ARX36"/>
      <c r="ARY36"/>
      <c r="ARZ36"/>
      <c r="ASA36"/>
      <c r="ASB36"/>
      <c r="ASC36"/>
      <c r="ASD36"/>
      <c r="ASE36"/>
      <c r="ASF36"/>
      <c r="ASG36"/>
      <c r="ASH36"/>
      <c r="ASI36"/>
      <c r="ASJ36"/>
      <c r="ASK36"/>
      <c r="ASL36"/>
      <c r="ASM36"/>
      <c r="ASN36"/>
      <c r="ASO36"/>
      <c r="ASP36"/>
      <c r="ASQ36"/>
      <c r="ASR36"/>
      <c r="ASS36"/>
      <c r="AST36"/>
      <c r="ASU36"/>
      <c r="ASV36"/>
      <c r="ASW36"/>
      <c r="ASX36"/>
      <c r="ASY36"/>
      <c r="ASZ36"/>
      <c r="ATA36"/>
      <c r="ATB36"/>
      <c r="ATC36"/>
      <c r="ATD36"/>
      <c r="ATE36"/>
      <c r="ATF36"/>
      <c r="ATG36"/>
      <c r="ATH36"/>
      <c r="ATI36"/>
      <c r="ATJ36"/>
      <c r="ATK36"/>
      <c r="ATL36"/>
      <c r="ATM36"/>
      <c r="ATN36"/>
      <c r="ATO36"/>
      <c r="ATP36"/>
      <c r="ATQ36"/>
      <c r="ATR36"/>
      <c r="ATS36"/>
      <c r="ATT36"/>
      <c r="ATU36"/>
      <c r="ATV36"/>
      <c r="ATW36"/>
      <c r="ATX36"/>
      <c r="ATY36"/>
      <c r="ATZ36"/>
      <c r="AUA36"/>
      <c r="AUB36"/>
      <c r="AUC36"/>
      <c r="AUD36"/>
      <c r="AUE36"/>
      <c r="AUF36"/>
      <c r="AUG36"/>
      <c r="AUH36"/>
      <c r="AUI36"/>
      <c r="AUJ36"/>
      <c r="AUK36"/>
      <c r="AUL36"/>
      <c r="AUM36"/>
      <c r="AUN36"/>
      <c r="AUO36"/>
      <c r="AUP36"/>
      <c r="AUQ36"/>
      <c r="AUR36"/>
      <c r="AUS36"/>
      <c r="AUT36"/>
      <c r="AUU36"/>
      <c r="AUV36"/>
      <c r="AUW36"/>
      <c r="AUX36"/>
      <c r="AUY36"/>
      <c r="AUZ36"/>
      <c r="AVA36"/>
      <c r="AVB36"/>
      <c r="AVC36"/>
      <c r="AVD36"/>
      <c r="AVE36"/>
      <c r="AVF36"/>
      <c r="AVG36"/>
      <c r="AVH36"/>
      <c r="AVI36"/>
      <c r="AVJ36"/>
      <c r="AVK36"/>
      <c r="AVL36"/>
      <c r="AVM36"/>
      <c r="AVN36"/>
      <c r="AVO36"/>
      <c r="AVP36"/>
      <c r="AVQ36"/>
      <c r="AVR36"/>
      <c r="AVS36"/>
      <c r="AVT36"/>
      <c r="AVU36"/>
      <c r="AVV36"/>
      <c r="AVW36"/>
      <c r="AVX36"/>
      <c r="AVY36"/>
      <c r="AVZ36"/>
      <c r="AWA36"/>
      <c r="AWB36"/>
      <c r="AWC36"/>
      <c r="AWD36"/>
      <c r="AWE36"/>
      <c r="AWF36"/>
      <c r="AWG36"/>
      <c r="AWH36"/>
      <c r="AWI36"/>
      <c r="AWJ36"/>
      <c r="AWK36"/>
      <c r="AWL36"/>
      <c r="AWM36"/>
      <c r="AWN36"/>
      <c r="AWO36"/>
      <c r="AWP36"/>
      <c r="AWQ36"/>
      <c r="AWR36"/>
      <c r="AWS36"/>
      <c r="AWT36"/>
      <c r="AWU36"/>
      <c r="AWV36"/>
      <c r="AWW36"/>
      <c r="AWX36"/>
      <c r="AWY36"/>
      <c r="AWZ36"/>
      <c r="AXA36"/>
      <c r="AXB36"/>
      <c r="AXC36"/>
      <c r="AXD36"/>
      <c r="AXE36"/>
      <c r="AXF36"/>
      <c r="AXG36"/>
      <c r="AXH36"/>
      <c r="AXI36"/>
      <c r="AXJ36"/>
      <c r="AXK36"/>
      <c r="AXL36"/>
      <c r="AXM36"/>
      <c r="AXN36"/>
      <c r="AXO36"/>
      <c r="AXP36"/>
      <c r="AXQ36"/>
      <c r="AXR36"/>
      <c r="AXS36"/>
      <c r="AXT36"/>
      <c r="AXU36"/>
      <c r="AXV36"/>
      <c r="AXW36"/>
      <c r="AXX36"/>
      <c r="AXY36"/>
      <c r="AXZ36"/>
      <c r="AYA36"/>
      <c r="AYB36"/>
      <c r="AYC36"/>
      <c r="AYD36"/>
      <c r="AYE36"/>
      <c r="AYF36"/>
      <c r="AYG36"/>
      <c r="AYH36"/>
      <c r="AYI36"/>
      <c r="AYJ36"/>
      <c r="AYK36"/>
      <c r="AYL36"/>
      <c r="AYM36"/>
      <c r="AYN36"/>
      <c r="AYO36"/>
      <c r="AYP36"/>
      <c r="AYQ36"/>
      <c r="AYR36"/>
      <c r="AYS36"/>
      <c r="AYT36"/>
      <c r="AYU36"/>
      <c r="AYV36"/>
      <c r="AYW36"/>
      <c r="AYX36"/>
      <c r="AYY36"/>
      <c r="AYZ36"/>
      <c r="AZA36"/>
      <c r="AZB36"/>
      <c r="AZC36"/>
      <c r="AZD36"/>
      <c r="AZE36"/>
      <c r="AZF36"/>
      <c r="AZG36"/>
      <c r="AZH36"/>
      <c r="AZI36"/>
      <c r="AZJ36"/>
      <c r="AZK36"/>
      <c r="AZL36"/>
      <c r="AZM36"/>
      <c r="AZN36"/>
      <c r="AZO36"/>
      <c r="AZP36"/>
      <c r="AZQ36"/>
      <c r="AZR36"/>
      <c r="AZS36"/>
      <c r="AZT36"/>
      <c r="AZU36"/>
      <c r="AZV36"/>
      <c r="AZW36"/>
      <c r="AZX36"/>
      <c r="AZY36"/>
      <c r="AZZ36"/>
      <c r="BAA36"/>
      <c r="BAB36"/>
      <c r="BAC36"/>
      <c r="BAD36"/>
      <c r="BAE36"/>
      <c r="BAF36"/>
      <c r="BAG36"/>
      <c r="BAH36"/>
      <c r="BAI36"/>
      <c r="BAJ36"/>
      <c r="BAK36"/>
      <c r="BAL36"/>
      <c r="BAM36"/>
      <c r="BAN36"/>
      <c r="BAO36"/>
      <c r="BAP36"/>
      <c r="BAQ36"/>
      <c r="BAR36"/>
      <c r="BAS36"/>
      <c r="BAT36"/>
      <c r="BAU36"/>
      <c r="BAV36"/>
      <c r="BAW36"/>
      <c r="BAX36"/>
      <c r="BAY36"/>
      <c r="BAZ36"/>
      <c r="BBA36"/>
      <c r="BBB36"/>
      <c r="BBC36"/>
      <c r="BBD36"/>
      <c r="BBE36"/>
      <c r="BBF36"/>
      <c r="BBG36"/>
      <c r="BBH36"/>
      <c r="BBI36"/>
      <c r="BBJ36"/>
      <c r="BBK36"/>
      <c r="BBL36"/>
      <c r="BBM36"/>
      <c r="BBN36"/>
      <c r="BBO36"/>
      <c r="BBP36"/>
      <c r="BBQ36"/>
      <c r="BBR36"/>
      <c r="BBS36"/>
      <c r="BBT36"/>
      <c r="BBU36"/>
      <c r="BBV36"/>
      <c r="BBW36"/>
      <c r="BBX36"/>
      <c r="BBY36"/>
      <c r="BBZ36"/>
      <c r="BCA36"/>
      <c r="BCB36"/>
      <c r="BCC36"/>
      <c r="BCD36"/>
      <c r="BCE36"/>
      <c r="BCF36"/>
      <c r="BCG36"/>
      <c r="BCH36"/>
      <c r="BCI36"/>
      <c r="BCJ36"/>
      <c r="BCK36"/>
      <c r="BCL36"/>
      <c r="BCM36"/>
      <c r="BCN36"/>
      <c r="BCO36"/>
      <c r="BCP36"/>
      <c r="BCQ36"/>
      <c r="BCR36"/>
      <c r="BCS36"/>
      <c r="BCT36"/>
      <c r="BCU36"/>
      <c r="BCV36"/>
      <c r="BCW36"/>
      <c r="BCX36"/>
      <c r="BCY36"/>
      <c r="BCZ36"/>
      <c r="BDA36"/>
      <c r="BDB36"/>
      <c r="BDC36"/>
      <c r="BDD36"/>
      <c r="BDE36"/>
      <c r="BDF36"/>
      <c r="BDG36"/>
      <c r="BDH36"/>
      <c r="BDI36"/>
      <c r="BDJ36"/>
      <c r="BDK36"/>
      <c r="BDL36"/>
      <c r="BDM36"/>
      <c r="BDN36"/>
      <c r="BDO36"/>
      <c r="BDP36"/>
      <c r="BDQ36"/>
      <c r="BDR36"/>
      <c r="BDS36"/>
      <c r="BDT36"/>
      <c r="BDU36"/>
      <c r="BDV36"/>
      <c r="BDW36"/>
      <c r="BDX36"/>
      <c r="BDY36"/>
      <c r="BDZ36"/>
      <c r="BEA36"/>
      <c r="BEB36"/>
      <c r="BEC36"/>
      <c r="BED36"/>
      <c r="BEE36"/>
      <c r="BEF36"/>
      <c r="BEG36"/>
      <c r="BEH36"/>
      <c r="BEI36"/>
      <c r="BEJ36"/>
      <c r="BEK36"/>
      <c r="BEL36"/>
      <c r="BEM36"/>
      <c r="BEN36"/>
      <c r="BEO36"/>
      <c r="BEP36"/>
      <c r="BEQ36"/>
      <c r="BER36"/>
      <c r="BES36"/>
      <c r="BET36"/>
      <c r="BEU36"/>
      <c r="BEV36"/>
      <c r="BEW36"/>
      <c r="BEX36"/>
      <c r="BEY36"/>
      <c r="BEZ36"/>
      <c r="BFA36"/>
      <c r="BFB36"/>
      <c r="BFC36"/>
      <c r="BFD36"/>
      <c r="BFE36"/>
      <c r="BFF36"/>
      <c r="BFG36"/>
      <c r="BFH36"/>
      <c r="BFI36"/>
      <c r="BFJ36"/>
      <c r="BFK36"/>
      <c r="BFL36"/>
      <c r="BFM36"/>
      <c r="BFN36"/>
      <c r="BFO36"/>
      <c r="BFP36"/>
      <c r="BFQ36"/>
      <c r="BFR36"/>
      <c r="BFS36"/>
      <c r="BFT36"/>
      <c r="BFU36"/>
      <c r="BFV36"/>
      <c r="BFW36"/>
      <c r="BFX36"/>
      <c r="BFY36"/>
      <c r="BFZ36"/>
      <c r="BGA36"/>
      <c r="BGB36"/>
      <c r="BGC36"/>
      <c r="BGD36"/>
      <c r="BGE36"/>
      <c r="BGF36"/>
      <c r="BGG36"/>
      <c r="BGH36"/>
      <c r="BGI36"/>
      <c r="BGJ36"/>
      <c r="BGK36"/>
      <c r="BGL36"/>
      <c r="BGM36"/>
      <c r="BGN36"/>
      <c r="BGO36"/>
      <c r="BGP36"/>
      <c r="BGQ36"/>
      <c r="BGR36"/>
      <c r="BGS36"/>
      <c r="BGT36"/>
      <c r="BGU36"/>
      <c r="BGV36"/>
      <c r="BGW36"/>
      <c r="BGX36"/>
      <c r="BGY36"/>
      <c r="BGZ36"/>
      <c r="BHA36"/>
      <c r="BHB36"/>
      <c r="BHC36"/>
      <c r="BHD36"/>
      <c r="BHE36"/>
      <c r="BHF36"/>
      <c r="BHG36"/>
      <c r="BHH36"/>
      <c r="BHI36"/>
      <c r="BHJ36"/>
      <c r="BHK36"/>
      <c r="BHL36"/>
      <c r="BHM36"/>
      <c r="BHN36"/>
      <c r="BHO36"/>
      <c r="BHP36"/>
      <c r="BHQ36"/>
      <c r="BHR36"/>
      <c r="BHS36"/>
      <c r="BHT36"/>
      <c r="BHU36"/>
      <c r="BHV36"/>
      <c r="BHW36"/>
      <c r="BHX36"/>
      <c r="BHY36"/>
      <c r="BHZ36"/>
      <c r="BIA36"/>
      <c r="BIB36"/>
      <c r="BIC36"/>
      <c r="BID36"/>
      <c r="BIE36"/>
      <c r="BIF36"/>
      <c r="BIG36"/>
      <c r="BIH36"/>
      <c r="BII36"/>
      <c r="BIJ36"/>
      <c r="BIK36"/>
      <c r="BIL36"/>
      <c r="BIM36"/>
      <c r="BIN36"/>
      <c r="BIO36"/>
      <c r="BIP36"/>
      <c r="BIQ36"/>
      <c r="BIR36"/>
      <c r="BIS36"/>
      <c r="BIT36"/>
      <c r="BIU36"/>
      <c r="BIV36"/>
      <c r="BIW36"/>
      <c r="BIX36"/>
      <c r="BIY36"/>
      <c r="BIZ36"/>
      <c r="BJA36"/>
      <c r="BJB36"/>
      <c r="BJC36"/>
      <c r="BJD36"/>
      <c r="BJE36"/>
      <c r="BJF36"/>
      <c r="BJG36"/>
      <c r="BJH36"/>
      <c r="BJI36"/>
      <c r="BJJ36"/>
      <c r="BJK36"/>
      <c r="BJL36"/>
      <c r="BJM36"/>
      <c r="BJN36"/>
      <c r="BJO36"/>
      <c r="BJP36"/>
      <c r="BJQ36"/>
      <c r="BJR36"/>
      <c r="BJS36"/>
      <c r="BJT36"/>
      <c r="BJU36"/>
      <c r="BJV36"/>
      <c r="BJW36"/>
      <c r="BJX36"/>
      <c r="BJY36"/>
      <c r="BJZ36"/>
      <c r="BKA36"/>
      <c r="BKB36"/>
      <c r="BKC36"/>
      <c r="BKD36"/>
      <c r="BKE36"/>
      <c r="BKF36"/>
      <c r="BKG36"/>
      <c r="BKH36"/>
      <c r="BKI36"/>
      <c r="BKJ36"/>
      <c r="BKK36"/>
      <c r="BKL36"/>
      <c r="BKM36"/>
      <c r="BKN36"/>
      <c r="BKO36"/>
      <c r="BKP36"/>
      <c r="BKQ36"/>
      <c r="BKR36"/>
      <c r="BKS36"/>
      <c r="BKT36"/>
      <c r="BKU36"/>
      <c r="BKV36"/>
      <c r="BKW36"/>
      <c r="BKX36"/>
      <c r="BKY36"/>
      <c r="BKZ36"/>
      <c r="BLA36"/>
      <c r="BLB36"/>
      <c r="BLC36"/>
      <c r="BLD36"/>
      <c r="BLE36"/>
      <c r="BLF36"/>
      <c r="BLG36"/>
      <c r="BLH36"/>
      <c r="BLI36"/>
      <c r="BLJ36"/>
      <c r="BLK36"/>
      <c r="BLL36"/>
      <c r="BLM36"/>
      <c r="BLN36"/>
      <c r="BLO36"/>
      <c r="BLP36"/>
      <c r="BLQ36"/>
      <c r="BLR36"/>
      <c r="BLS36"/>
      <c r="BLT36"/>
      <c r="BLU36"/>
      <c r="BLV36"/>
      <c r="BLW36"/>
      <c r="BLX36"/>
      <c r="BLY36"/>
      <c r="BLZ36"/>
      <c r="BMA36"/>
      <c r="BMB36"/>
      <c r="BMC36"/>
      <c r="BMD36"/>
      <c r="BME36"/>
      <c r="BMF36"/>
      <c r="BMG36"/>
      <c r="BMH36"/>
      <c r="BMI36"/>
      <c r="BMJ36"/>
      <c r="BMK36"/>
      <c r="BML36"/>
      <c r="BMM36"/>
      <c r="BMN36"/>
      <c r="BMO36"/>
      <c r="BMP36"/>
      <c r="BMQ36"/>
      <c r="BMR36"/>
      <c r="BMS36"/>
      <c r="BMT36"/>
      <c r="BMU36"/>
      <c r="BMV36"/>
      <c r="BMW36"/>
      <c r="BMX36"/>
      <c r="BMY36"/>
      <c r="BMZ36"/>
      <c r="BNA36"/>
      <c r="BNB36"/>
      <c r="BNC36"/>
      <c r="BND36"/>
      <c r="BNE36"/>
      <c r="BNF36"/>
      <c r="BNG36"/>
      <c r="BNH36"/>
      <c r="BNI36"/>
      <c r="BNJ36"/>
      <c r="BNK36"/>
      <c r="BNL36"/>
      <c r="BNM36"/>
      <c r="BNN36"/>
      <c r="BNO36"/>
      <c r="BNP36"/>
      <c r="BNQ36"/>
      <c r="BNR36"/>
      <c r="BNS36"/>
      <c r="BNT36"/>
      <c r="BNU36"/>
      <c r="BNV36"/>
      <c r="BNW36"/>
      <c r="BNX36"/>
      <c r="BNY36"/>
      <c r="BNZ36"/>
      <c r="BOA36"/>
      <c r="BOB36"/>
      <c r="BOC36"/>
      <c r="BOD36"/>
      <c r="BOE36"/>
      <c r="BOF36"/>
      <c r="BOG36"/>
      <c r="BOH36"/>
      <c r="BOI36"/>
      <c r="BOJ36"/>
      <c r="BOK36"/>
      <c r="BOL36"/>
      <c r="BOM36"/>
      <c r="BON36"/>
      <c r="BOO36"/>
      <c r="BOP36"/>
      <c r="BOQ36"/>
      <c r="BOR36"/>
      <c r="BOS36"/>
      <c r="BOT36"/>
      <c r="BOU36"/>
      <c r="BOV36"/>
      <c r="BOW36"/>
      <c r="BOX36"/>
      <c r="BOY36"/>
      <c r="BOZ36"/>
      <c r="BPA36"/>
      <c r="BPB36"/>
      <c r="BPC36"/>
      <c r="BPD36"/>
      <c r="BPE36"/>
      <c r="BPF36"/>
      <c r="BPG36"/>
      <c r="BPH36"/>
      <c r="BPI36"/>
      <c r="BPJ36"/>
      <c r="BPK36"/>
      <c r="BPL36"/>
      <c r="BPM36"/>
      <c r="BPN36"/>
      <c r="BPO36"/>
      <c r="BPP36"/>
      <c r="BPQ36"/>
      <c r="BPR36"/>
      <c r="BPS36"/>
      <c r="BPT36"/>
      <c r="BPU36"/>
      <c r="BPV36"/>
      <c r="BPW36"/>
      <c r="BPX36"/>
      <c r="BPY36"/>
      <c r="BPZ36"/>
      <c r="BQA36"/>
      <c r="BQB36"/>
      <c r="BQC36"/>
      <c r="BQD36"/>
      <c r="BQE36"/>
      <c r="BQF36"/>
      <c r="BQG36"/>
      <c r="BQH36"/>
      <c r="BQI36"/>
      <c r="BQJ36"/>
      <c r="BQK36"/>
      <c r="BQL36"/>
      <c r="BQM36"/>
      <c r="BQN36"/>
      <c r="BQO36"/>
      <c r="BQP36"/>
      <c r="BQQ36"/>
      <c r="BQR36"/>
      <c r="BQS36"/>
      <c r="BQT36"/>
      <c r="BQU36"/>
      <c r="BQV36"/>
      <c r="BQW36"/>
      <c r="BQX36"/>
      <c r="BQY36"/>
      <c r="BQZ36"/>
      <c r="BRA36"/>
      <c r="BRB36"/>
      <c r="BRC36"/>
      <c r="BRD36"/>
      <c r="BRE36"/>
      <c r="BRF36"/>
      <c r="BRG36"/>
      <c r="BRH36"/>
      <c r="BRI36"/>
      <c r="BRJ36"/>
      <c r="BRK36"/>
      <c r="BRL36"/>
      <c r="BRM36"/>
      <c r="BRN36"/>
      <c r="BRO36"/>
      <c r="BRP36"/>
      <c r="BRQ36"/>
      <c r="BRR36"/>
      <c r="BRS36"/>
      <c r="BRT36"/>
      <c r="BRU36"/>
      <c r="BRV36"/>
      <c r="BRW36"/>
      <c r="BRX36"/>
      <c r="BRY36"/>
      <c r="BRZ36"/>
      <c r="BSA36"/>
      <c r="BSB36"/>
      <c r="BSC36"/>
      <c r="BSD36"/>
      <c r="BSE36"/>
      <c r="BSF36"/>
      <c r="BSG36"/>
      <c r="BSH36"/>
      <c r="BSI36"/>
      <c r="BSJ36"/>
      <c r="BSK36"/>
      <c r="BSL36"/>
      <c r="BSM36"/>
      <c r="BSN36"/>
      <c r="BSO36"/>
      <c r="BSP36"/>
      <c r="BSQ36"/>
      <c r="BSR36"/>
      <c r="BSS36"/>
      <c r="BST36"/>
      <c r="BSU36"/>
      <c r="BSV36"/>
      <c r="BSW36"/>
      <c r="BSX36"/>
      <c r="BSY36"/>
      <c r="BSZ36"/>
      <c r="BTA36"/>
      <c r="BTB36"/>
      <c r="BTC36"/>
      <c r="BTD36"/>
      <c r="BTE36"/>
      <c r="BTF36"/>
      <c r="BTG36"/>
      <c r="BTH36"/>
      <c r="BTI36"/>
      <c r="BTJ36"/>
      <c r="BTK36"/>
      <c r="BTL36"/>
      <c r="BTM36"/>
      <c r="BTN36"/>
      <c r="BTO36"/>
      <c r="BTP36"/>
      <c r="BTQ36"/>
      <c r="BTR36"/>
      <c r="BTS36"/>
      <c r="BTT36"/>
      <c r="BTU36"/>
      <c r="BTV36"/>
      <c r="BTW36"/>
      <c r="BTX36"/>
      <c r="BTY36"/>
      <c r="BTZ36"/>
      <c r="BUA36"/>
      <c r="BUB36"/>
      <c r="BUC36"/>
      <c r="BUD36"/>
      <c r="BUE36"/>
      <c r="BUF36"/>
      <c r="BUG36"/>
      <c r="BUH36"/>
      <c r="BUI36"/>
      <c r="BUJ36"/>
      <c r="BUK36"/>
      <c r="BUL36"/>
      <c r="BUM36"/>
      <c r="BUN36"/>
      <c r="BUO36"/>
      <c r="BUP36"/>
      <c r="BUQ36"/>
      <c r="BUR36"/>
      <c r="BUS36"/>
      <c r="BUT36"/>
      <c r="BUU36"/>
      <c r="BUV36"/>
      <c r="BUW36"/>
      <c r="BUX36"/>
      <c r="BUY36"/>
      <c r="BUZ36"/>
      <c r="BVA36"/>
      <c r="BVB36"/>
      <c r="BVC36"/>
      <c r="BVD36"/>
      <c r="BVE36"/>
      <c r="BVF36"/>
      <c r="BVG36"/>
      <c r="BVH36"/>
      <c r="BVI36"/>
      <c r="BVJ36"/>
      <c r="BVK36"/>
      <c r="BVL36"/>
      <c r="BVM36"/>
      <c r="BVN36"/>
      <c r="BVO36"/>
      <c r="BVP36"/>
      <c r="BVQ36"/>
      <c r="BVR36"/>
      <c r="BVS36"/>
      <c r="BVT36"/>
      <c r="BVU36"/>
      <c r="BVV36"/>
      <c r="BVW36"/>
      <c r="BVX36"/>
      <c r="BVY36"/>
      <c r="BVZ36"/>
      <c r="BWA36"/>
      <c r="BWB36"/>
      <c r="BWC36"/>
      <c r="BWD36"/>
      <c r="BWE36"/>
      <c r="BWF36"/>
      <c r="BWG36"/>
      <c r="BWH36"/>
      <c r="BWI36"/>
      <c r="BWJ36"/>
      <c r="BWK36"/>
      <c r="BWL36"/>
      <c r="BWM36"/>
      <c r="BWN36"/>
      <c r="BWO36"/>
      <c r="BWP36"/>
      <c r="BWQ36"/>
      <c r="BWR36"/>
      <c r="BWS36"/>
      <c r="BWT36"/>
      <c r="BWU36"/>
      <c r="BWV36"/>
      <c r="BWW36"/>
      <c r="BWX36"/>
      <c r="BWY36"/>
      <c r="BWZ36"/>
      <c r="BXA36"/>
      <c r="BXB36"/>
      <c r="BXC36"/>
      <c r="BXD36"/>
      <c r="BXE36"/>
      <c r="BXF36"/>
      <c r="BXG36"/>
      <c r="BXH36"/>
      <c r="BXI36"/>
      <c r="BXJ36"/>
      <c r="BXK36"/>
      <c r="BXL36"/>
      <c r="BXM36"/>
      <c r="BXN36"/>
      <c r="BXO36"/>
      <c r="BXP36"/>
      <c r="BXQ36"/>
      <c r="BXR36"/>
      <c r="BXS36"/>
      <c r="BXT36"/>
      <c r="BXU36"/>
      <c r="BXV36"/>
      <c r="BXW36"/>
      <c r="BXX36"/>
      <c r="BXY36"/>
      <c r="BXZ36"/>
      <c r="BYA36"/>
      <c r="BYB36"/>
      <c r="BYC36"/>
      <c r="BYD36"/>
      <c r="BYE36"/>
      <c r="BYF36"/>
      <c r="BYG36"/>
      <c r="BYH36"/>
      <c r="BYI36"/>
      <c r="BYJ36"/>
      <c r="BYK36"/>
      <c r="BYL36"/>
      <c r="BYM36"/>
      <c r="BYN36"/>
      <c r="BYO36"/>
      <c r="BYP36"/>
      <c r="BYQ36"/>
      <c r="BYR36"/>
      <c r="BYS36"/>
      <c r="BYT36"/>
      <c r="BYU36"/>
      <c r="BYV36"/>
      <c r="BYW36"/>
      <c r="BYX36"/>
      <c r="BYY36"/>
      <c r="BYZ36"/>
      <c r="BZA36"/>
      <c r="BZB36"/>
      <c r="BZC36"/>
      <c r="BZD36"/>
      <c r="BZE36"/>
      <c r="BZF36"/>
      <c r="BZG36"/>
      <c r="BZH36"/>
      <c r="BZI36"/>
      <c r="BZJ36"/>
      <c r="BZK36"/>
      <c r="BZL36"/>
      <c r="BZM36"/>
      <c r="BZN36"/>
      <c r="BZO36"/>
      <c r="BZP36"/>
      <c r="BZQ36"/>
      <c r="BZR36"/>
      <c r="BZS36"/>
      <c r="BZT36"/>
      <c r="BZU36"/>
      <c r="BZV36"/>
      <c r="BZW36"/>
      <c r="BZX36"/>
      <c r="BZY36"/>
      <c r="BZZ36"/>
      <c r="CAA36"/>
      <c r="CAB36"/>
      <c r="CAC36"/>
      <c r="CAD36"/>
      <c r="CAE36"/>
      <c r="CAF36"/>
      <c r="CAG36"/>
      <c r="CAH36"/>
      <c r="CAI36"/>
      <c r="CAJ36"/>
      <c r="CAK36"/>
      <c r="CAL36"/>
      <c r="CAM36"/>
      <c r="CAN36"/>
      <c r="CAO36"/>
      <c r="CAP36"/>
      <c r="CAQ36"/>
      <c r="CAR36"/>
      <c r="CAS36"/>
      <c r="CAT36"/>
      <c r="CAU36"/>
      <c r="CAV36"/>
      <c r="CAW36"/>
      <c r="CAX36"/>
      <c r="CAY36"/>
      <c r="CAZ36"/>
      <c r="CBA36"/>
      <c r="CBB36"/>
      <c r="CBC36"/>
      <c r="CBD36"/>
      <c r="CBE36"/>
      <c r="CBF36"/>
      <c r="CBG36"/>
      <c r="CBH36"/>
      <c r="CBI36"/>
      <c r="CBJ36"/>
      <c r="CBK36"/>
      <c r="CBL36"/>
      <c r="CBM36"/>
      <c r="CBN36"/>
      <c r="CBO36"/>
      <c r="CBP36"/>
      <c r="CBQ36"/>
      <c r="CBR36"/>
      <c r="CBS36"/>
      <c r="CBT36"/>
      <c r="CBU36"/>
      <c r="CBV36"/>
      <c r="CBW36"/>
      <c r="CBX36"/>
      <c r="CBY36"/>
      <c r="CBZ36"/>
      <c r="CCA36"/>
      <c r="CCB36"/>
      <c r="CCC36"/>
      <c r="CCD36"/>
      <c r="CCE36"/>
      <c r="CCF36"/>
      <c r="CCG36"/>
      <c r="CCH36"/>
      <c r="CCI36"/>
      <c r="CCJ36"/>
      <c r="CCK36"/>
      <c r="CCL36"/>
      <c r="CCM36"/>
      <c r="CCN36"/>
      <c r="CCO36"/>
      <c r="CCP36"/>
      <c r="CCQ36"/>
      <c r="CCR36"/>
      <c r="CCS36"/>
      <c r="CCT36"/>
      <c r="CCU36"/>
      <c r="CCV36"/>
      <c r="CCW36"/>
      <c r="CCX36"/>
      <c r="CCY36"/>
      <c r="CCZ36"/>
      <c r="CDA36"/>
      <c r="CDB36"/>
      <c r="CDC36"/>
      <c r="CDD36"/>
      <c r="CDE36"/>
      <c r="CDF36"/>
      <c r="CDG36"/>
      <c r="CDH36"/>
      <c r="CDI36"/>
      <c r="CDJ36"/>
      <c r="CDK36"/>
      <c r="CDL36"/>
      <c r="CDM36"/>
      <c r="CDN36"/>
      <c r="CDO36"/>
      <c r="CDP36"/>
      <c r="CDQ36"/>
      <c r="CDR36"/>
      <c r="CDS36"/>
      <c r="CDT36"/>
      <c r="CDU36"/>
      <c r="CDV36"/>
      <c r="CDW36"/>
      <c r="CDX36"/>
      <c r="CDY36"/>
      <c r="CDZ36"/>
      <c r="CEA36"/>
      <c r="CEB36"/>
      <c r="CEC36"/>
      <c r="CED36"/>
      <c r="CEE36"/>
      <c r="CEF36"/>
      <c r="CEG36"/>
      <c r="CEH36"/>
      <c r="CEI36"/>
      <c r="CEJ36"/>
      <c r="CEK36"/>
      <c r="CEL36"/>
      <c r="CEM36"/>
      <c r="CEN36"/>
      <c r="CEO36"/>
      <c r="CEP36"/>
      <c r="CEQ36"/>
      <c r="CER36"/>
      <c r="CES36"/>
      <c r="CET36"/>
      <c r="CEU36"/>
      <c r="CEV36"/>
      <c r="CEW36"/>
      <c r="CEX36"/>
      <c r="CEY36"/>
      <c r="CEZ36"/>
      <c r="CFA36"/>
      <c r="CFB36"/>
      <c r="CFC36"/>
      <c r="CFD36"/>
      <c r="CFE36"/>
      <c r="CFF36"/>
      <c r="CFG36"/>
      <c r="CFH36"/>
      <c r="CFI36"/>
      <c r="CFJ36"/>
      <c r="CFK36"/>
      <c r="CFL36"/>
      <c r="CFM36"/>
      <c r="CFN36"/>
      <c r="CFO36"/>
      <c r="CFP36"/>
      <c r="CFQ36"/>
      <c r="CFR36"/>
      <c r="CFS36"/>
      <c r="CFT36"/>
      <c r="CFU36"/>
      <c r="CFV36"/>
      <c r="CFW36"/>
      <c r="CFX36"/>
      <c r="CFY36"/>
      <c r="CFZ36"/>
      <c r="CGA36"/>
      <c r="CGB36"/>
      <c r="CGC36"/>
      <c r="CGD36"/>
      <c r="CGE36"/>
      <c r="CGF36"/>
      <c r="CGG36"/>
      <c r="CGH36"/>
      <c r="CGI36"/>
      <c r="CGJ36"/>
      <c r="CGK36"/>
      <c r="CGL36"/>
      <c r="CGM36"/>
      <c r="CGN36"/>
      <c r="CGO36"/>
      <c r="CGP36"/>
      <c r="CGQ36"/>
      <c r="CGR36"/>
      <c r="CGS36"/>
      <c r="CGT36"/>
      <c r="CGU36"/>
      <c r="CGV36"/>
      <c r="CGW36"/>
      <c r="CGX36"/>
      <c r="CGY36"/>
      <c r="CGZ36"/>
      <c r="CHA36"/>
      <c r="CHB36"/>
      <c r="CHC36"/>
      <c r="CHD36"/>
      <c r="CHE36"/>
      <c r="CHF36"/>
      <c r="CHG36"/>
      <c r="CHH36"/>
      <c r="CHI36"/>
      <c r="CHJ36"/>
      <c r="CHK36"/>
      <c r="CHL36"/>
      <c r="CHM36"/>
      <c r="CHN36"/>
      <c r="CHO36"/>
      <c r="CHP36"/>
      <c r="CHQ36"/>
      <c r="CHR36"/>
      <c r="CHS36"/>
      <c r="CHT36"/>
      <c r="CHU36"/>
      <c r="CHV36"/>
      <c r="CHW36"/>
      <c r="CHX36"/>
      <c r="CHY36"/>
      <c r="CHZ36"/>
      <c r="CIA36"/>
      <c r="CIB36"/>
      <c r="CIC36"/>
      <c r="CID36"/>
      <c r="CIE36"/>
      <c r="CIF36"/>
      <c r="CIG36"/>
      <c r="CIH36"/>
      <c r="CII36"/>
      <c r="CIJ36"/>
      <c r="CIK36"/>
      <c r="CIL36"/>
      <c r="CIM36"/>
      <c r="CIN36"/>
      <c r="CIO36"/>
      <c r="CIP36"/>
      <c r="CIQ36"/>
      <c r="CIR36"/>
      <c r="CIS36"/>
      <c r="CIT36"/>
      <c r="CIU36"/>
      <c r="CIV36"/>
      <c r="CIW36"/>
      <c r="CIX36"/>
      <c r="CIY36"/>
      <c r="CIZ36"/>
      <c r="CJA36"/>
      <c r="CJB36"/>
      <c r="CJC36"/>
      <c r="CJD36"/>
      <c r="CJE36"/>
      <c r="CJF36"/>
      <c r="CJG36"/>
      <c r="CJH36"/>
      <c r="CJI36"/>
      <c r="CJJ36"/>
      <c r="CJK36"/>
      <c r="CJL36"/>
      <c r="CJM36"/>
      <c r="CJN36"/>
      <c r="CJO36"/>
      <c r="CJP36"/>
      <c r="CJQ36"/>
      <c r="CJR36"/>
      <c r="CJS36"/>
      <c r="CJT36"/>
      <c r="CJU36"/>
      <c r="CJV36"/>
      <c r="CJW36"/>
      <c r="CJX36"/>
      <c r="CJY36"/>
      <c r="CJZ36"/>
      <c r="CKA36"/>
      <c r="CKB36"/>
      <c r="CKC36"/>
      <c r="CKD36"/>
      <c r="CKE36"/>
      <c r="CKF36"/>
      <c r="CKG36"/>
      <c r="CKH36"/>
      <c r="CKI36"/>
      <c r="CKJ36"/>
      <c r="CKK36"/>
      <c r="CKL36"/>
      <c r="CKM36"/>
      <c r="CKN36"/>
      <c r="CKO36"/>
      <c r="CKP36"/>
      <c r="CKQ36"/>
      <c r="CKR36"/>
      <c r="CKS36"/>
      <c r="CKT36"/>
      <c r="CKU36"/>
      <c r="CKV36"/>
      <c r="CKW36"/>
      <c r="CKX36"/>
      <c r="CKY36"/>
      <c r="CKZ36"/>
      <c r="CLA36"/>
      <c r="CLB36"/>
      <c r="CLC36"/>
      <c r="CLD36"/>
      <c r="CLE36"/>
      <c r="CLF36"/>
      <c r="CLG36"/>
      <c r="CLH36"/>
      <c r="CLI36"/>
      <c r="CLJ36"/>
      <c r="CLK36"/>
      <c r="CLL36"/>
      <c r="CLM36"/>
      <c r="CLN36"/>
      <c r="CLO36"/>
      <c r="CLP36"/>
      <c r="CLQ36"/>
      <c r="CLR36"/>
      <c r="CLS36"/>
      <c r="CLT36"/>
      <c r="CLU36"/>
      <c r="CLV36"/>
      <c r="CLW36"/>
      <c r="CLX36"/>
      <c r="CLY36"/>
      <c r="CLZ36"/>
      <c r="CMA36"/>
      <c r="CMB36"/>
      <c r="CMC36"/>
      <c r="CMD36"/>
      <c r="CME36"/>
      <c r="CMF36"/>
      <c r="CMG36"/>
      <c r="CMH36"/>
      <c r="CMI36"/>
      <c r="CMJ36"/>
      <c r="CMK36"/>
      <c r="CML36"/>
      <c r="CMM36"/>
      <c r="CMN36"/>
      <c r="CMO36"/>
      <c r="CMP36"/>
      <c r="CMQ36"/>
      <c r="CMR36"/>
      <c r="CMS36"/>
      <c r="CMT36"/>
      <c r="CMU36"/>
      <c r="CMV36"/>
      <c r="CMW36"/>
      <c r="CMX36"/>
      <c r="CMY36"/>
      <c r="CMZ36"/>
      <c r="CNA36"/>
      <c r="CNB36"/>
      <c r="CNC36"/>
      <c r="CND36"/>
      <c r="CNE36"/>
      <c r="CNF36"/>
      <c r="CNG36"/>
      <c r="CNH36"/>
      <c r="CNI36"/>
      <c r="CNJ36"/>
      <c r="CNK36"/>
      <c r="CNL36"/>
      <c r="CNM36"/>
      <c r="CNN36"/>
      <c r="CNO36"/>
      <c r="CNP36"/>
      <c r="CNQ36"/>
      <c r="CNR36"/>
      <c r="CNS36"/>
      <c r="CNT36"/>
      <c r="CNU36"/>
      <c r="CNV36"/>
      <c r="CNW36"/>
      <c r="CNX36"/>
      <c r="CNY36"/>
      <c r="CNZ36"/>
      <c r="COA36"/>
      <c r="COB36"/>
      <c r="COC36"/>
      <c r="COD36"/>
      <c r="COE36"/>
      <c r="COF36"/>
      <c r="COG36"/>
      <c r="COH36"/>
      <c r="COI36"/>
      <c r="COJ36"/>
      <c r="COK36"/>
      <c r="COL36"/>
      <c r="COM36"/>
      <c r="CON36"/>
      <c r="COO36"/>
      <c r="COP36"/>
      <c r="COQ36"/>
      <c r="COR36"/>
      <c r="COS36"/>
      <c r="COT36"/>
      <c r="COU36"/>
      <c r="COV36"/>
      <c r="COW36"/>
      <c r="COX36"/>
      <c r="COY36"/>
      <c r="COZ36"/>
      <c r="CPA36"/>
      <c r="CPB36"/>
      <c r="CPC36"/>
      <c r="CPD36"/>
      <c r="CPE36"/>
      <c r="CPF36"/>
      <c r="CPG36"/>
      <c r="CPH36"/>
      <c r="CPI36"/>
      <c r="CPJ36"/>
      <c r="CPK36"/>
      <c r="CPL36"/>
      <c r="CPM36"/>
      <c r="CPN36"/>
      <c r="CPO36"/>
      <c r="CPP36"/>
      <c r="CPQ36"/>
      <c r="CPR36"/>
      <c r="CPS36"/>
      <c r="CPT36"/>
      <c r="CPU36"/>
      <c r="CPV36"/>
      <c r="CPW36"/>
      <c r="CPX36"/>
      <c r="CPY36"/>
      <c r="CPZ36"/>
      <c r="CQA36"/>
      <c r="CQB36"/>
      <c r="CQC36"/>
      <c r="CQD36"/>
      <c r="CQE36"/>
      <c r="CQF36"/>
      <c r="CQG36"/>
      <c r="CQH36"/>
      <c r="CQI36"/>
      <c r="CQJ36"/>
      <c r="CQK36"/>
      <c r="CQL36"/>
      <c r="CQM36"/>
      <c r="CQN36"/>
      <c r="CQO36"/>
      <c r="CQP36"/>
      <c r="CQQ36"/>
      <c r="CQR36"/>
      <c r="CQS36"/>
      <c r="CQT36"/>
      <c r="CQU36"/>
      <c r="CQV36"/>
      <c r="CQW36"/>
      <c r="CQX36"/>
      <c r="CQY36"/>
      <c r="CQZ36"/>
      <c r="CRA36"/>
      <c r="CRB36"/>
      <c r="CRC36"/>
      <c r="CRD36"/>
      <c r="CRE36"/>
      <c r="CRF36"/>
      <c r="CRG36"/>
      <c r="CRH36"/>
      <c r="CRI36"/>
      <c r="CRJ36"/>
      <c r="CRK36"/>
      <c r="CRL36"/>
      <c r="CRM36"/>
      <c r="CRN36"/>
      <c r="CRO36"/>
      <c r="CRP36"/>
      <c r="CRQ36"/>
      <c r="CRR36"/>
      <c r="CRS36"/>
      <c r="CRT36"/>
      <c r="CRU36"/>
      <c r="CRV36"/>
      <c r="CRW36"/>
      <c r="CRX36"/>
      <c r="CRY36"/>
      <c r="CRZ36"/>
      <c r="CSA36"/>
      <c r="CSB36"/>
      <c r="CSC36"/>
      <c r="CSD36"/>
      <c r="CSE36"/>
      <c r="CSF36"/>
      <c r="CSG36"/>
      <c r="CSH36"/>
      <c r="CSI36"/>
      <c r="CSJ36"/>
      <c r="CSK36"/>
      <c r="CSL36"/>
      <c r="CSM36"/>
      <c r="CSN36"/>
      <c r="CSO36"/>
      <c r="CSP36"/>
      <c r="CSQ36"/>
      <c r="CSR36"/>
      <c r="CSS36"/>
      <c r="CST36"/>
      <c r="CSU36"/>
      <c r="CSV36"/>
      <c r="CSW36"/>
      <c r="CSX36"/>
      <c r="CSY36"/>
      <c r="CSZ36"/>
      <c r="CTA36"/>
      <c r="CTB36"/>
      <c r="CTC36"/>
      <c r="CTD36"/>
      <c r="CTE36"/>
      <c r="CTF36"/>
      <c r="CTG36"/>
      <c r="CTH36"/>
      <c r="CTI36"/>
      <c r="CTJ36"/>
      <c r="CTK36"/>
      <c r="CTL36"/>
      <c r="CTM36"/>
      <c r="CTN36"/>
      <c r="CTO36"/>
      <c r="CTP36"/>
      <c r="CTQ36"/>
      <c r="CTR36"/>
      <c r="CTS36"/>
      <c r="CTT36"/>
      <c r="CTU36"/>
      <c r="CTV36"/>
      <c r="CTW36"/>
      <c r="CTX36"/>
      <c r="CTY36"/>
      <c r="CTZ36"/>
      <c r="CUA36"/>
      <c r="CUB36"/>
      <c r="CUC36"/>
      <c r="CUD36"/>
      <c r="CUE36"/>
      <c r="CUF36"/>
      <c r="CUG36"/>
      <c r="CUH36"/>
      <c r="CUI36"/>
      <c r="CUJ36"/>
      <c r="CUK36"/>
      <c r="CUL36"/>
      <c r="CUM36"/>
      <c r="CUN36"/>
      <c r="CUO36"/>
      <c r="CUP36"/>
      <c r="CUQ36"/>
      <c r="CUR36"/>
      <c r="CUS36"/>
      <c r="CUT36"/>
      <c r="CUU36"/>
      <c r="CUV36"/>
      <c r="CUW36"/>
      <c r="CUX36"/>
      <c r="CUY36"/>
      <c r="CUZ36"/>
      <c r="CVA36"/>
      <c r="CVB36"/>
      <c r="CVC36"/>
      <c r="CVD36"/>
      <c r="CVE36"/>
      <c r="CVF36"/>
      <c r="CVG36"/>
      <c r="CVH36"/>
      <c r="CVI36"/>
      <c r="CVJ36"/>
      <c r="CVK36"/>
      <c r="CVL36"/>
      <c r="CVM36"/>
      <c r="CVN36"/>
      <c r="CVO36"/>
      <c r="CVP36"/>
      <c r="CVQ36"/>
      <c r="CVR36"/>
      <c r="CVS36"/>
      <c r="CVT36"/>
      <c r="CVU36"/>
      <c r="CVV36"/>
      <c r="CVW36"/>
      <c r="CVX36"/>
      <c r="CVY36"/>
      <c r="CVZ36"/>
      <c r="CWA36"/>
      <c r="CWB36"/>
      <c r="CWC36"/>
      <c r="CWD36"/>
      <c r="CWE36"/>
      <c r="CWF36"/>
      <c r="CWG36"/>
      <c r="CWH36"/>
      <c r="CWI36"/>
      <c r="CWJ36"/>
      <c r="CWK36"/>
      <c r="CWL36"/>
      <c r="CWM36"/>
      <c r="CWN36"/>
      <c r="CWO36"/>
      <c r="CWP36"/>
      <c r="CWQ36"/>
      <c r="CWR36"/>
      <c r="CWS36"/>
      <c r="CWT36"/>
      <c r="CWU36"/>
      <c r="CWV36"/>
      <c r="CWW36"/>
      <c r="CWX36"/>
      <c r="CWY36"/>
      <c r="CWZ36"/>
      <c r="CXA36"/>
      <c r="CXB36"/>
      <c r="CXC36"/>
      <c r="CXD36"/>
      <c r="CXE36"/>
      <c r="CXF36"/>
      <c r="CXG36"/>
      <c r="CXH36"/>
      <c r="CXI36"/>
      <c r="CXJ36"/>
      <c r="CXK36"/>
      <c r="CXL36"/>
      <c r="CXM36"/>
      <c r="CXN36"/>
      <c r="CXO36"/>
      <c r="CXP36"/>
      <c r="CXQ36"/>
      <c r="CXR36"/>
      <c r="CXS36"/>
      <c r="CXT36"/>
      <c r="CXU36"/>
      <c r="CXV36"/>
      <c r="CXW36"/>
      <c r="CXX36"/>
      <c r="CXY36"/>
      <c r="CXZ36"/>
      <c r="CYA36"/>
      <c r="CYB36"/>
      <c r="CYC36"/>
      <c r="CYD36"/>
      <c r="CYE36"/>
      <c r="CYF36"/>
      <c r="CYG36"/>
      <c r="CYH36"/>
      <c r="CYI36"/>
      <c r="CYJ36"/>
      <c r="CYK36"/>
      <c r="CYL36"/>
      <c r="CYM36"/>
      <c r="CYN36"/>
      <c r="CYO36"/>
      <c r="CYP36"/>
      <c r="CYQ36"/>
      <c r="CYR36"/>
      <c r="CYS36"/>
      <c r="CYT36"/>
      <c r="CYU36"/>
      <c r="CYV36"/>
      <c r="CYW36"/>
      <c r="CYX36"/>
      <c r="CYY36"/>
      <c r="CYZ36"/>
      <c r="CZA36"/>
      <c r="CZB36"/>
      <c r="CZC36"/>
      <c r="CZD36"/>
      <c r="CZE36"/>
      <c r="CZF36"/>
      <c r="CZG36"/>
      <c r="CZH36"/>
      <c r="CZI36"/>
      <c r="CZJ36"/>
      <c r="CZK36"/>
      <c r="CZL36"/>
      <c r="CZM36"/>
      <c r="CZN36"/>
      <c r="CZO36"/>
      <c r="CZP36"/>
      <c r="CZQ36"/>
      <c r="CZR36"/>
      <c r="CZS36"/>
      <c r="CZT36"/>
      <c r="CZU36"/>
      <c r="CZV36"/>
      <c r="CZW36"/>
      <c r="CZX36"/>
      <c r="CZY36"/>
      <c r="CZZ36"/>
      <c r="DAA36"/>
      <c r="DAB36"/>
      <c r="DAC36"/>
      <c r="DAD36"/>
      <c r="DAE36"/>
      <c r="DAF36"/>
      <c r="DAG36"/>
      <c r="DAH36"/>
      <c r="DAI36"/>
      <c r="DAJ36"/>
      <c r="DAK36"/>
      <c r="DAL36"/>
      <c r="DAM36"/>
      <c r="DAN36"/>
      <c r="DAO36"/>
      <c r="DAP36"/>
      <c r="DAQ36"/>
      <c r="DAR36"/>
      <c r="DAS36"/>
      <c r="DAT36"/>
      <c r="DAU36"/>
      <c r="DAV36"/>
      <c r="DAW36"/>
      <c r="DAX36"/>
      <c r="DAY36"/>
      <c r="DAZ36"/>
      <c r="DBA36"/>
      <c r="DBB36"/>
      <c r="DBC36"/>
      <c r="DBD36"/>
      <c r="DBE36"/>
      <c r="DBF36"/>
      <c r="DBG36"/>
      <c r="DBH36"/>
      <c r="DBI36"/>
      <c r="DBJ36"/>
      <c r="DBK36"/>
      <c r="DBL36"/>
      <c r="DBM36"/>
      <c r="DBN36"/>
      <c r="DBO36"/>
      <c r="DBP36"/>
      <c r="DBQ36"/>
      <c r="DBR36"/>
      <c r="DBS36"/>
      <c r="DBT36"/>
      <c r="DBU36"/>
      <c r="DBV36"/>
      <c r="DBW36"/>
      <c r="DBX36"/>
      <c r="DBY36"/>
      <c r="DBZ36"/>
      <c r="DCA36"/>
      <c r="DCB36"/>
      <c r="DCC36"/>
      <c r="DCD36"/>
      <c r="DCE36"/>
      <c r="DCF36"/>
      <c r="DCG36"/>
      <c r="DCH36"/>
      <c r="DCI36"/>
      <c r="DCJ36"/>
      <c r="DCK36"/>
      <c r="DCL36"/>
      <c r="DCM36"/>
      <c r="DCN36"/>
      <c r="DCO36"/>
      <c r="DCP36"/>
      <c r="DCQ36"/>
      <c r="DCR36"/>
      <c r="DCS36"/>
      <c r="DCT36"/>
      <c r="DCU36"/>
      <c r="DCV36"/>
      <c r="DCW36"/>
      <c r="DCX36"/>
      <c r="DCY36"/>
      <c r="DCZ36"/>
      <c r="DDA36"/>
      <c r="DDB36"/>
      <c r="DDC36"/>
      <c r="DDD36"/>
      <c r="DDE36"/>
      <c r="DDF36"/>
      <c r="DDG36"/>
      <c r="DDH36"/>
      <c r="DDI36"/>
      <c r="DDJ36"/>
      <c r="DDK36"/>
      <c r="DDL36"/>
      <c r="DDM36"/>
      <c r="DDN36"/>
      <c r="DDO36"/>
      <c r="DDP36"/>
      <c r="DDQ36"/>
      <c r="DDR36"/>
      <c r="DDS36"/>
      <c r="DDT36"/>
      <c r="DDU36"/>
      <c r="DDV36"/>
      <c r="DDW36"/>
      <c r="DDX36"/>
      <c r="DDY36"/>
      <c r="DDZ36"/>
      <c r="DEA36"/>
      <c r="DEB36"/>
      <c r="DEC36"/>
      <c r="DED36"/>
      <c r="DEE36"/>
      <c r="DEF36"/>
      <c r="DEG36"/>
      <c r="DEH36"/>
      <c r="DEI36"/>
      <c r="DEJ36"/>
      <c r="DEK36"/>
      <c r="DEL36"/>
      <c r="DEM36"/>
      <c r="DEN36"/>
      <c r="DEO36"/>
      <c r="DEP36"/>
      <c r="DEQ36"/>
      <c r="DER36"/>
      <c r="DES36"/>
      <c r="DET36"/>
      <c r="DEU36"/>
      <c r="DEV36"/>
      <c r="DEW36"/>
      <c r="DEX36"/>
      <c r="DEY36"/>
      <c r="DEZ36"/>
      <c r="DFA36"/>
      <c r="DFB36"/>
      <c r="DFC36"/>
      <c r="DFD36"/>
      <c r="DFE36"/>
      <c r="DFF36"/>
      <c r="DFG36"/>
      <c r="DFH36"/>
      <c r="DFI36"/>
      <c r="DFJ36"/>
      <c r="DFK36"/>
      <c r="DFL36"/>
      <c r="DFM36"/>
      <c r="DFN36"/>
      <c r="DFO36"/>
      <c r="DFP36"/>
      <c r="DFQ36"/>
      <c r="DFR36"/>
      <c r="DFS36"/>
      <c r="DFT36"/>
      <c r="DFU36"/>
      <c r="DFV36"/>
      <c r="DFW36"/>
      <c r="DFX36"/>
      <c r="DFY36"/>
      <c r="DFZ36"/>
      <c r="DGA36"/>
      <c r="DGB36"/>
      <c r="DGC36"/>
      <c r="DGD36"/>
      <c r="DGE36"/>
      <c r="DGF36"/>
      <c r="DGG36"/>
      <c r="DGH36"/>
      <c r="DGI36"/>
      <c r="DGJ36"/>
      <c r="DGK36"/>
      <c r="DGL36"/>
      <c r="DGM36"/>
      <c r="DGN36"/>
      <c r="DGO36"/>
      <c r="DGP36"/>
      <c r="DGQ36"/>
      <c r="DGR36"/>
      <c r="DGS36"/>
      <c r="DGT36"/>
      <c r="DGU36"/>
      <c r="DGV36"/>
      <c r="DGW36"/>
      <c r="DGX36"/>
      <c r="DGY36"/>
      <c r="DGZ36"/>
      <c r="DHA36"/>
      <c r="DHB36"/>
      <c r="DHC36"/>
      <c r="DHD36"/>
      <c r="DHE36"/>
      <c r="DHF36"/>
      <c r="DHG36"/>
      <c r="DHH36"/>
      <c r="DHI36"/>
      <c r="DHJ36"/>
      <c r="DHK36"/>
      <c r="DHL36"/>
      <c r="DHM36"/>
      <c r="DHN36"/>
      <c r="DHO36"/>
      <c r="DHP36"/>
      <c r="DHQ36"/>
      <c r="DHR36"/>
      <c r="DHS36"/>
      <c r="DHT36"/>
      <c r="DHU36"/>
      <c r="DHV36"/>
      <c r="DHW36"/>
      <c r="DHX36"/>
      <c r="DHY36"/>
      <c r="DHZ36"/>
      <c r="DIA36"/>
      <c r="DIB36"/>
      <c r="DIC36"/>
      <c r="DID36"/>
      <c r="DIE36"/>
      <c r="DIF36"/>
      <c r="DIG36"/>
      <c r="DIH36"/>
      <c r="DII36"/>
      <c r="DIJ36"/>
      <c r="DIK36"/>
      <c r="DIL36"/>
      <c r="DIM36"/>
      <c r="DIN36"/>
      <c r="DIO36"/>
      <c r="DIP36"/>
      <c r="DIQ36"/>
      <c r="DIR36"/>
      <c r="DIS36"/>
      <c r="DIT36"/>
      <c r="DIU36"/>
      <c r="DIV36"/>
      <c r="DIW36"/>
      <c r="DIX36"/>
      <c r="DIY36"/>
      <c r="DIZ36"/>
      <c r="DJA36"/>
      <c r="DJB36"/>
      <c r="DJC36"/>
      <c r="DJD36"/>
      <c r="DJE36"/>
      <c r="DJF36"/>
      <c r="DJG36"/>
      <c r="DJH36"/>
      <c r="DJI36"/>
      <c r="DJJ36"/>
      <c r="DJK36"/>
      <c r="DJL36"/>
      <c r="DJM36"/>
      <c r="DJN36"/>
      <c r="DJO36"/>
      <c r="DJP36"/>
      <c r="DJQ36"/>
      <c r="DJR36"/>
      <c r="DJS36"/>
      <c r="DJT36"/>
      <c r="DJU36"/>
      <c r="DJV36"/>
      <c r="DJW36"/>
      <c r="DJX36"/>
      <c r="DJY36"/>
      <c r="DJZ36"/>
      <c r="DKA36"/>
      <c r="DKB36"/>
      <c r="DKC36"/>
      <c r="DKD36"/>
      <c r="DKE36"/>
      <c r="DKF36"/>
      <c r="DKG36"/>
      <c r="DKH36"/>
      <c r="DKI36"/>
      <c r="DKJ36"/>
      <c r="DKK36"/>
      <c r="DKL36"/>
      <c r="DKM36"/>
      <c r="DKN36"/>
      <c r="DKO36"/>
      <c r="DKP36"/>
      <c r="DKQ36"/>
      <c r="DKR36"/>
      <c r="DKS36"/>
      <c r="DKT36"/>
      <c r="DKU36"/>
      <c r="DKV36"/>
      <c r="DKW36"/>
      <c r="DKX36"/>
      <c r="DKY36"/>
      <c r="DKZ36"/>
      <c r="DLA36"/>
      <c r="DLB36"/>
      <c r="DLC36"/>
      <c r="DLD36"/>
      <c r="DLE36"/>
      <c r="DLF36"/>
      <c r="DLG36"/>
      <c r="DLH36"/>
      <c r="DLI36"/>
      <c r="DLJ36"/>
      <c r="DLK36"/>
      <c r="DLL36"/>
      <c r="DLM36"/>
      <c r="DLN36"/>
      <c r="DLO36"/>
      <c r="DLP36"/>
      <c r="DLQ36"/>
      <c r="DLR36"/>
      <c r="DLS36"/>
      <c r="DLT36"/>
      <c r="DLU36"/>
      <c r="DLV36"/>
      <c r="DLW36"/>
      <c r="DLX36"/>
      <c r="DLY36"/>
      <c r="DLZ36"/>
      <c r="DMA36"/>
      <c r="DMB36"/>
      <c r="DMC36"/>
      <c r="DMD36"/>
      <c r="DME36"/>
      <c r="DMF36"/>
      <c r="DMG36"/>
      <c r="DMH36"/>
      <c r="DMI36"/>
      <c r="DMJ36"/>
      <c r="DMK36"/>
      <c r="DML36"/>
      <c r="DMM36"/>
      <c r="DMN36"/>
      <c r="DMO36"/>
      <c r="DMP36"/>
      <c r="DMQ36"/>
      <c r="DMR36"/>
      <c r="DMS36"/>
      <c r="DMT36"/>
      <c r="DMU36"/>
      <c r="DMV36"/>
      <c r="DMW36"/>
      <c r="DMX36"/>
      <c r="DMY36"/>
      <c r="DMZ36"/>
      <c r="DNA36"/>
      <c r="DNB36"/>
      <c r="DNC36"/>
      <c r="DND36"/>
      <c r="DNE36"/>
      <c r="DNF36"/>
      <c r="DNG36"/>
      <c r="DNH36"/>
      <c r="DNI36"/>
      <c r="DNJ36"/>
      <c r="DNK36"/>
      <c r="DNL36"/>
      <c r="DNM36"/>
      <c r="DNN36"/>
      <c r="DNO36"/>
      <c r="DNP36"/>
      <c r="DNQ36"/>
      <c r="DNR36"/>
      <c r="DNS36"/>
      <c r="DNT36"/>
      <c r="DNU36"/>
      <c r="DNV36"/>
      <c r="DNW36"/>
      <c r="DNX36"/>
      <c r="DNY36"/>
      <c r="DNZ36"/>
      <c r="DOA36"/>
      <c r="DOB36"/>
      <c r="DOC36"/>
      <c r="DOD36"/>
      <c r="DOE36"/>
      <c r="DOF36"/>
      <c r="DOG36"/>
      <c r="DOH36"/>
      <c r="DOI36"/>
      <c r="DOJ36"/>
      <c r="DOK36"/>
      <c r="DOL36"/>
      <c r="DOM36"/>
      <c r="DON36"/>
      <c r="DOO36"/>
      <c r="DOP36"/>
      <c r="DOQ36"/>
      <c r="DOR36"/>
      <c r="DOS36"/>
      <c r="DOT36"/>
      <c r="DOU36"/>
      <c r="DOV36"/>
      <c r="DOW36"/>
      <c r="DOX36"/>
      <c r="DOY36"/>
      <c r="DOZ36"/>
      <c r="DPA36"/>
      <c r="DPB36"/>
      <c r="DPC36"/>
      <c r="DPD36"/>
      <c r="DPE36"/>
      <c r="DPF36"/>
      <c r="DPG36"/>
      <c r="DPH36"/>
      <c r="DPI36"/>
      <c r="DPJ36"/>
      <c r="DPK36"/>
      <c r="DPL36"/>
      <c r="DPM36"/>
      <c r="DPN36"/>
      <c r="DPO36"/>
      <c r="DPP36"/>
      <c r="DPQ36"/>
      <c r="DPR36"/>
      <c r="DPS36"/>
      <c r="DPT36"/>
      <c r="DPU36"/>
      <c r="DPV36"/>
      <c r="DPW36"/>
      <c r="DPX36"/>
      <c r="DPY36"/>
      <c r="DPZ36"/>
      <c r="DQA36"/>
      <c r="DQB36"/>
      <c r="DQC36"/>
      <c r="DQD36"/>
      <c r="DQE36"/>
      <c r="DQF36"/>
      <c r="DQG36"/>
      <c r="DQH36"/>
      <c r="DQI36"/>
      <c r="DQJ36"/>
      <c r="DQK36"/>
      <c r="DQL36"/>
      <c r="DQM36"/>
      <c r="DQN36"/>
      <c r="DQO36"/>
      <c r="DQP36"/>
      <c r="DQQ36"/>
      <c r="DQR36"/>
      <c r="DQS36"/>
      <c r="DQT36"/>
      <c r="DQU36"/>
      <c r="DQV36"/>
      <c r="DQW36"/>
      <c r="DQX36"/>
      <c r="DQY36"/>
      <c r="DQZ36"/>
      <c r="DRA36"/>
      <c r="DRB36"/>
      <c r="DRC36"/>
      <c r="DRD36"/>
      <c r="DRE36"/>
      <c r="DRF36"/>
      <c r="DRG36"/>
      <c r="DRH36"/>
      <c r="DRI36"/>
      <c r="DRJ36"/>
      <c r="DRK36"/>
      <c r="DRL36"/>
      <c r="DRM36"/>
      <c r="DRN36"/>
      <c r="DRO36"/>
      <c r="DRP36"/>
      <c r="DRQ36"/>
      <c r="DRR36"/>
      <c r="DRS36"/>
      <c r="DRT36"/>
      <c r="DRU36"/>
      <c r="DRV36"/>
      <c r="DRW36"/>
      <c r="DRX36"/>
      <c r="DRY36"/>
      <c r="DRZ36"/>
      <c r="DSA36"/>
      <c r="DSB36"/>
      <c r="DSC36"/>
      <c r="DSD36"/>
      <c r="DSE36"/>
      <c r="DSF36"/>
      <c r="DSG36"/>
      <c r="DSH36"/>
      <c r="DSI36"/>
      <c r="DSJ36"/>
      <c r="DSK36"/>
      <c r="DSL36"/>
      <c r="DSM36"/>
      <c r="DSN36"/>
      <c r="DSO36"/>
      <c r="DSP36"/>
      <c r="DSQ36"/>
      <c r="DSR36"/>
      <c r="DSS36"/>
      <c r="DST36"/>
      <c r="DSU36"/>
      <c r="DSV36"/>
      <c r="DSW36"/>
      <c r="DSX36"/>
      <c r="DSY36"/>
      <c r="DSZ36"/>
      <c r="DTA36"/>
      <c r="DTB36"/>
      <c r="DTC36"/>
      <c r="DTD36"/>
      <c r="DTE36"/>
      <c r="DTF36"/>
      <c r="DTG36"/>
      <c r="DTH36"/>
      <c r="DTI36"/>
      <c r="DTJ36"/>
      <c r="DTK36"/>
      <c r="DTL36"/>
      <c r="DTM36"/>
      <c r="DTN36"/>
      <c r="DTO36"/>
      <c r="DTP36"/>
      <c r="DTQ36"/>
      <c r="DTR36"/>
      <c r="DTS36"/>
      <c r="DTT36"/>
      <c r="DTU36"/>
      <c r="DTV36"/>
      <c r="DTW36"/>
      <c r="DTX36"/>
      <c r="DTY36"/>
      <c r="DTZ36"/>
      <c r="DUA36"/>
      <c r="DUB36"/>
      <c r="DUC36"/>
      <c r="DUD36"/>
      <c r="DUE36"/>
      <c r="DUF36"/>
      <c r="DUG36"/>
      <c r="DUH36"/>
      <c r="DUI36"/>
      <c r="DUJ36"/>
      <c r="DUK36"/>
      <c r="DUL36"/>
      <c r="DUM36"/>
      <c r="DUN36"/>
      <c r="DUO36"/>
      <c r="DUP36"/>
      <c r="DUQ36"/>
      <c r="DUR36"/>
      <c r="DUS36"/>
      <c r="DUT36"/>
      <c r="DUU36"/>
      <c r="DUV36"/>
      <c r="DUW36"/>
      <c r="DUX36"/>
      <c r="DUY36"/>
      <c r="DUZ36"/>
      <c r="DVA36"/>
      <c r="DVB36"/>
      <c r="DVC36"/>
      <c r="DVD36"/>
      <c r="DVE36"/>
      <c r="DVF36"/>
      <c r="DVG36"/>
      <c r="DVH36"/>
      <c r="DVI36"/>
      <c r="DVJ36"/>
      <c r="DVK36"/>
      <c r="DVL36"/>
      <c r="DVM36"/>
      <c r="DVN36"/>
      <c r="DVO36"/>
      <c r="DVP36"/>
      <c r="DVQ36"/>
      <c r="DVR36"/>
      <c r="DVS36"/>
      <c r="DVT36"/>
      <c r="DVU36"/>
      <c r="DVV36"/>
      <c r="DVW36"/>
      <c r="DVX36"/>
      <c r="DVY36"/>
      <c r="DVZ36"/>
      <c r="DWA36"/>
      <c r="DWB36"/>
      <c r="DWC36"/>
      <c r="DWD36"/>
      <c r="DWE36"/>
      <c r="DWF36"/>
      <c r="DWG36"/>
      <c r="DWH36"/>
      <c r="DWI36"/>
      <c r="DWJ36"/>
      <c r="DWK36"/>
      <c r="DWL36"/>
      <c r="DWM36"/>
      <c r="DWN36"/>
      <c r="DWO36"/>
      <c r="DWP36"/>
      <c r="DWQ36"/>
      <c r="DWR36"/>
      <c r="DWS36"/>
      <c r="DWT36"/>
      <c r="DWU36"/>
      <c r="DWV36"/>
      <c r="DWW36"/>
      <c r="DWX36"/>
      <c r="DWY36"/>
      <c r="DWZ36"/>
      <c r="DXA36"/>
      <c r="DXB36"/>
      <c r="DXC36"/>
      <c r="DXD36"/>
      <c r="DXE36"/>
      <c r="DXF36"/>
      <c r="DXG36"/>
      <c r="DXH36"/>
      <c r="DXI36"/>
      <c r="DXJ36"/>
      <c r="DXK36"/>
      <c r="DXL36"/>
      <c r="DXM36"/>
      <c r="DXN36"/>
      <c r="DXO36"/>
      <c r="DXP36"/>
      <c r="DXQ36"/>
      <c r="DXR36"/>
      <c r="DXS36"/>
      <c r="DXT36"/>
      <c r="DXU36"/>
      <c r="DXV36"/>
      <c r="DXW36"/>
      <c r="DXX36"/>
      <c r="DXY36"/>
      <c r="DXZ36"/>
      <c r="DYA36"/>
      <c r="DYB36"/>
      <c r="DYC36"/>
      <c r="DYD36"/>
      <c r="DYE36"/>
      <c r="DYF36"/>
      <c r="DYG36"/>
      <c r="DYH36"/>
      <c r="DYI36"/>
      <c r="DYJ36"/>
      <c r="DYK36"/>
      <c r="DYL36"/>
      <c r="DYM36"/>
      <c r="DYN36"/>
      <c r="DYO36"/>
      <c r="DYP36"/>
      <c r="DYQ36"/>
      <c r="DYR36"/>
      <c r="DYS36"/>
      <c r="DYT36"/>
      <c r="DYU36"/>
      <c r="DYV36"/>
      <c r="DYW36"/>
      <c r="DYX36"/>
      <c r="DYY36"/>
      <c r="DYZ36"/>
      <c r="DZA36"/>
      <c r="DZB36"/>
      <c r="DZC36"/>
      <c r="DZD36"/>
      <c r="DZE36"/>
      <c r="DZF36"/>
      <c r="DZG36"/>
      <c r="DZH36"/>
      <c r="DZI36"/>
      <c r="DZJ36"/>
      <c r="DZK36"/>
      <c r="DZL36"/>
      <c r="DZM36"/>
      <c r="DZN36"/>
      <c r="DZO36"/>
      <c r="DZP36"/>
      <c r="DZQ36"/>
      <c r="DZR36"/>
      <c r="DZS36"/>
      <c r="DZT36"/>
      <c r="DZU36"/>
      <c r="DZV36"/>
      <c r="DZW36"/>
      <c r="DZX36"/>
      <c r="DZY36"/>
      <c r="DZZ36"/>
      <c r="EAA36"/>
      <c r="EAB36"/>
      <c r="EAC36"/>
      <c r="EAD36"/>
      <c r="EAE36"/>
      <c r="EAF36"/>
      <c r="EAG36"/>
      <c r="EAH36"/>
      <c r="EAI36"/>
      <c r="EAJ36"/>
      <c r="EAK36"/>
      <c r="EAL36"/>
      <c r="EAM36"/>
      <c r="EAN36"/>
      <c r="EAO36"/>
      <c r="EAP36"/>
      <c r="EAQ36"/>
      <c r="EAR36"/>
      <c r="EAS36"/>
      <c r="EAT36"/>
      <c r="EAU36"/>
      <c r="EAV36"/>
      <c r="EAW36"/>
      <c r="EAX36"/>
      <c r="EAY36"/>
      <c r="EAZ36"/>
      <c r="EBA36"/>
      <c r="EBB36"/>
      <c r="EBC36"/>
      <c r="EBD36"/>
      <c r="EBE36"/>
      <c r="EBF36"/>
      <c r="EBG36"/>
      <c r="EBH36"/>
      <c r="EBI36"/>
      <c r="EBJ36"/>
      <c r="EBK36"/>
      <c r="EBL36"/>
      <c r="EBM36"/>
      <c r="EBN36"/>
      <c r="EBO36"/>
      <c r="EBP36"/>
      <c r="EBQ36"/>
      <c r="EBR36"/>
      <c r="EBS36"/>
      <c r="EBT36"/>
      <c r="EBU36"/>
      <c r="EBV36"/>
      <c r="EBW36"/>
      <c r="EBX36"/>
      <c r="EBY36"/>
      <c r="EBZ36"/>
      <c r="ECA36"/>
      <c r="ECB36"/>
      <c r="ECC36"/>
      <c r="ECD36"/>
      <c r="ECE36"/>
      <c r="ECF36"/>
      <c r="ECG36"/>
      <c r="ECH36"/>
      <c r="ECI36"/>
      <c r="ECJ36"/>
      <c r="ECK36"/>
      <c r="ECL36"/>
      <c r="ECM36"/>
      <c r="ECN36"/>
      <c r="ECO36"/>
      <c r="ECP36"/>
      <c r="ECQ36"/>
      <c r="ECR36"/>
      <c r="ECS36"/>
      <c r="ECT36"/>
      <c r="ECU36"/>
      <c r="ECV36"/>
      <c r="ECW36"/>
      <c r="ECX36"/>
      <c r="ECY36"/>
      <c r="ECZ36"/>
      <c r="EDA36"/>
      <c r="EDB36"/>
      <c r="EDC36"/>
      <c r="EDD36"/>
      <c r="EDE36"/>
      <c r="EDF36"/>
      <c r="EDG36"/>
      <c r="EDH36"/>
      <c r="EDI36"/>
      <c r="EDJ36"/>
      <c r="EDK36"/>
      <c r="EDL36"/>
      <c r="EDM36"/>
      <c r="EDN36"/>
      <c r="EDO36"/>
      <c r="EDP36"/>
      <c r="EDQ36"/>
      <c r="EDR36"/>
      <c r="EDS36"/>
      <c r="EDT36"/>
      <c r="EDU36"/>
      <c r="EDV36"/>
      <c r="EDW36"/>
      <c r="EDX36"/>
      <c r="EDY36"/>
      <c r="EDZ36"/>
      <c r="EEA36"/>
      <c r="EEB36"/>
      <c r="EEC36"/>
      <c r="EED36"/>
      <c r="EEE36"/>
      <c r="EEF36"/>
      <c r="EEG36"/>
      <c r="EEH36"/>
      <c r="EEI36"/>
      <c r="EEJ36"/>
      <c r="EEK36"/>
      <c r="EEL36"/>
      <c r="EEM36"/>
      <c r="EEN36"/>
      <c r="EEO36"/>
      <c r="EEP36"/>
      <c r="EEQ36"/>
      <c r="EER36"/>
      <c r="EES36"/>
      <c r="EET36"/>
      <c r="EEU36"/>
      <c r="EEV36"/>
      <c r="EEW36"/>
      <c r="EEX36"/>
      <c r="EEY36"/>
      <c r="EEZ36"/>
      <c r="EFA36"/>
      <c r="EFB36"/>
      <c r="EFC36"/>
      <c r="EFD36"/>
      <c r="EFE36"/>
      <c r="EFF36"/>
      <c r="EFG36"/>
      <c r="EFH36"/>
      <c r="EFI36"/>
      <c r="EFJ36"/>
      <c r="EFK36"/>
      <c r="EFL36"/>
      <c r="EFM36"/>
      <c r="EFN36"/>
      <c r="EFO36"/>
      <c r="EFP36"/>
      <c r="EFQ36"/>
      <c r="EFR36"/>
      <c r="EFS36"/>
      <c r="EFT36"/>
      <c r="EFU36"/>
      <c r="EFV36"/>
      <c r="EFW36"/>
      <c r="EFX36"/>
      <c r="EFY36"/>
      <c r="EFZ36"/>
      <c r="EGA36"/>
      <c r="EGB36"/>
      <c r="EGC36"/>
      <c r="EGD36"/>
      <c r="EGE36"/>
      <c r="EGF36"/>
      <c r="EGG36"/>
      <c r="EGH36"/>
      <c r="EGI36"/>
      <c r="EGJ36"/>
      <c r="EGK36"/>
      <c r="EGL36"/>
      <c r="EGM36"/>
      <c r="EGN36"/>
      <c r="EGO36"/>
      <c r="EGP36"/>
      <c r="EGQ36"/>
      <c r="EGR36"/>
      <c r="EGS36"/>
      <c r="EGT36"/>
      <c r="EGU36"/>
      <c r="EGV36"/>
      <c r="EGW36"/>
      <c r="EGX36"/>
      <c r="EGY36"/>
      <c r="EGZ36"/>
      <c r="EHA36"/>
      <c r="EHB36"/>
      <c r="EHC36"/>
      <c r="EHD36"/>
      <c r="EHE36"/>
      <c r="EHF36"/>
      <c r="EHG36"/>
      <c r="EHH36"/>
      <c r="EHI36"/>
      <c r="EHJ36"/>
      <c r="EHK36"/>
      <c r="EHL36"/>
      <c r="EHM36"/>
      <c r="EHN36"/>
      <c r="EHO36"/>
      <c r="EHP36"/>
      <c r="EHQ36"/>
      <c r="EHR36"/>
      <c r="EHS36"/>
      <c r="EHT36"/>
      <c r="EHU36"/>
      <c r="EHV36"/>
      <c r="EHW36"/>
      <c r="EHX36"/>
      <c r="EHY36"/>
      <c r="EHZ36"/>
      <c r="EIA36"/>
      <c r="EIB36"/>
      <c r="EIC36"/>
      <c r="EID36"/>
      <c r="EIE36"/>
      <c r="EIF36"/>
      <c r="EIG36"/>
      <c r="EIH36"/>
      <c r="EII36"/>
      <c r="EIJ36"/>
      <c r="EIK36"/>
      <c r="EIL36"/>
      <c r="EIM36"/>
      <c r="EIN36"/>
      <c r="EIO36"/>
      <c r="EIP36"/>
      <c r="EIQ36"/>
      <c r="EIR36"/>
      <c r="EIS36"/>
      <c r="EIT36"/>
      <c r="EIU36"/>
      <c r="EIV36"/>
      <c r="EIW36"/>
      <c r="EIX36"/>
      <c r="EIY36"/>
      <c r="EIZ36"/>
      <c r="EJA36"/>
      <c r="EJB36"/>
      <c r="EJC36"/>
      <c r="EJD36"/>
      <c r="EJE36"/>
      <c r="EJF36"/>
      <c r="EJG36"/>
      <c r="EJH36"/>
      <c r="EJI36"/>
      <c r="EJJ36"/>
      <c r="EJK36"/>
      <c r="EJL36"/>
      <c r="EJM36"/>
      <c r="EJN36"/>
      <c r="EJO36"/>
      <c r="EJP36"/>
      <c r="EJQ36"/>
      <c r="EJR36"/>
      <c r="EJS36"/>
      <c r="EJT36"/>
      <c r="EJU36"/>
      <c r="EJV36"/>
      <c r="EJW36"/>
      <c r="EJX36"/>
      <c r="EJY36"/>
      <c r="EJZ36"/>
      <c r="EKA36"/>
      <c r="EKB36"/>
      <c r="EKC36"/>
      <c r="EKD36"/>
      <c r="EKE36"/>
      <c r="EKF36"/>
      <c r="EKG36"/>
      <c r="EKH36"/>
      <c r="EKI36"/>
      <c r="EKJ36"/>
      <c r="EKK36"/>
      <c r="EKL36"/>
      <c r="EKM36"/>
      <c r="EKN36"/>
      <c r="EKO36"/>
      <c r="EKP36"/>
      <c r="EKQ36"/>
      <c r="EKR36"/>
      <c r="EKS36"/>
      <c r="EKT36"/>
      <c r="EKU36"/>
      <c r="EKV36"/>
      <c r="EKW36"/>
      <c r="EKX36"/>
      <c r="EKY36"/>
      <c r="EKZ36"/>
      <c r="ELA36"/>
      <c r="ELB36"/>
      <c r="ELC36"/>
      <c r="ELD36"/>
      <c r="ELE36"/>
      <c r="ELF36"/>
      <c r="ELG36"/>
      <c r="ELH36"/>
      <c r="ELI36"/>
      <c r="ELJ36"/>
      <c r="ELK36"/>
      <c r="ELL36"/>
      <c r="ELM36"/>
      <c r="ELN36"/>
      <c r="ELO36"/>
      <c r="ELP36"/>
      <c r="ELQ36"/>
      <c r="ELR36"/>
      <c r="ELS36"/>
      <c r="ELT36"/>
      <c r="ELU36"/>
      <c r="ELV36"/>
      <c r="ELW36"/>
      <c r="ELX36"/>
      <c r="ELY36"/>
      <c r="ELZ36"/>
      <c r="EMA36"/>
      <c r="EMB36"/>
      <c r="EMC36"/>
      <c r="EMD36"/>
      <c r="EME36"/>
      <c r="EMF36"/>
      <c r="EMG36"/>
      <c r="EMH36"/>
      <c r="EMI36"/>
      <c r="EMJ36"/>
      <c r="EMK36"/>
      <c r="EML36"/>
      <c r="EMM36"/>
      <c r="EMN36"/>
      <c r="EMO36"/>
      <c r="EMP36"/>
      <c r="EMQ36"/>
      <c r="EMR36"/>
      <c r="EMS36"/>
      <c r="EMT36"/>
      <c r="EMU36"/>
      <c r="EMV36"/>
      <c r="EMW36"/>
      <c r="EMX36"/>
      <c r="EMY36"/>
      <c r="EMZ36"/>
      <c r="ENA36"/>
      <c r="ENB36"/>
      <c r="ENC36"/>
      <c r="END36"/>
      <c r="ENE36"/>
      <c r="ENF36"/>
      <c r="ENG36"/>
      <c r="ENH36"/>
      <c r="ENI36"/>
      <c r="ENJ36"/>
      <c r="ENK36"/>
      <c r="ENL36"/>
      <c r="ENM36"/>
      <c r="ENN36"/>
      <c r="ENO36"/>
      <c r="ENP36"/>
      <c r="ENQ36"/>
      <c r="ENR36"/>
      <c r="ENS36"/>
      <c r="ENT36"/>
      <c r="ENU36"/>
      <c r="ENV36"/>
      <c r="ENW36"/>
      <c r="ENX36"/>
      <c r="ENY36"/>
      <c r="ENZ36"/>
      <c r="EOA36"/>
      <c r="EOB36"/>
      <c r="EOC36"/>
      <c r="EOD36"/>
      <c r="EOE36"/>
      <c r="EOF36"/>
      <c r="EOG36"/>
      <c r="EOH36"/>
      <c r="EOI36"/>
      <c r="EOJ36"/>
      <c r="EOK36"/>
      <c r="EOL36"/>
      <c r="EOM36"/>
      <c r="EON36"/>
      <c r="EOO36"/>
      <c r="EOP36"/>
      <c r="EOQ36"/>
      <c r="EOR36"/>
      <c r="EOS36"/>
      <c r="EOT36"/>
      <c r="EOU36"/>
      <c r="EOV36"/>
      <c r="EOW36"/>
      <c r="EOX36"/>
      <c r="EOY36"/>
      <c r="EOZ36"/>
      <c r="EPA36"/>
      <c r="EPB36"/>
      <c r="EPC36"/>
      <c r="EPD36"/>
      <c r="EPE36"/>
      <c r="EPF36"/>
      <c r="EPG36"/>
      <c r="EPH36"/>
      <c r="EPI36"/>
      <c r="EPJ36"/>
      <c r="EPK36"/>
      <c r="EPL36"/>
      <c r="EPM36"/>
      <c r="EPN36"/>
      <c r="EPO36"/>
      <c r="EPP36"/>
      <c r="EPQ36"/>
      <c r="EPR36"/>
      <c r="EPS36"/>
      <c r="EPT36"/>
      <c r="EPU36"/>
      <c r="EPV36"/>
      <c r="EPW36"/>
      <c r="EPX36"/>
      <c r="EPY36"/>
      <c r="EPZ36"/>
      <c r="EQA36"/>
      <c r="EQB36"/>
      <c r="EQC36"/>
      <c r="EQD36"/>
      <c r="EQE36"/>
      <c r="EQF36"/>
      <c r="EQG36"/>
      <c r="EQH36"/>
      <c r="EQI36"/>
      <c r="EQJ36"/>
      <c r="EQK36"/>
      <c r="EQL36"/>
      <c r="EQM36"/>
      <c r="EQN36"/>
      <c r="EQO36"/>
      <c r="EQP36"/>
      <c r="EQQ36"/>
      <c r="EQR36"/>
      <c r="EQS36"/>
      <c r="EQT36"/>
      <c r="EQU36"/>
      <c r="EQV36"/>
      <c r="EQW36"/>
      <c r="EQX36"/>
      <c r="EQY36"/>
      <c r="EQZ36"/>
      <c r="ERA36"/>
      <c r="ERB36"/>
      <c r="ERC36"/>
      <c r="ERD36"/>
      <c r="ERE36"/>
      <c r="ERF36"/>
      <c r="ERG36"/>
      <c r="ERH36"/>
      <c r="ERI36"/>
      <c r="ERJ36"/>
      <c r="ERK36"/>
      <c r="ERL36"/>
      <c r="ERM36"/>
      <c r="ERN36"/>
      <c r="ERO36"/>
      <c r="ERP36"/>
      <c r="ERQ36"/>
      <c r="ERR36"/>
      <c r="ERS36"/>
      <c r="ERT36"/>
      <c r="ERU36"/>
      <c r="ERV36"/>
      <c r="ERW36"/>
      <c r="ERX36"/>
      <c r="ERY36"/>
      <c r="ERZ36"/>
      <c r="ESA36"/>
      <c r="ESB36"/>
      <c r="ESC36"/>
      <c r="ESD36"/>
      <c r="ESE36"/>
      <c r="ESF36"/>
      <c r="ESG36"/>
      <c r="ESH36"/>
      <c r="ESI36"/>
      <c r="ESJ36"/>
      <c r="ESK36"/>
      <c r="ESL36"/>
      <c r="ESM36"/>
      <c r="ESN36"/>
      <c r="ESO36"/>
      <c r="ESP36"/>
      <c r="ESQ36"/>
      <c r="ESR36"/>
      <c r="ESS36"/>
      <c r="EST36"/>
      <c r="ESU36"/>
      <c r="ESV36"/>
      <c r="ESW36"/>
      <c r="ESX36"/>
      <c r="ESY36"/>
      <c r="ESZ36"/>
      <c r="ETA36"/>
      <c r="ETB36"/>
      <c r="ETC36"/>
      <c r="ETD36"/>
      <c r="ETE36"/>
      <c r="ETF36"/>
      <c r="ETG36"/>
      <c r="ETH36"/>
      <c r="ETI36"/>
      <c r="ETJ36"/>
      <c r="ETK36"/>
      <c r="ETL36"/>
      <c r="ETM36"/>
      <c r="ETN36"/>
      <c r="ETO36"/>
      <c r="ETP36"/>
      <c r="ETQ36"/>
      <c r="ETR36"/>
      <c r="ETS36"/>
      <c r="ETT36"/>
      <c r="ETU36"/>
      <c r="ETV36"/>
      <c r="ETW36"/>
      <c r="ETX36"/>
      <c r="ETY36"/>
      <c r="ETZ36"/>
      <c r="EUA36"/>
      <c r="EUB36"/>
      <c r="EUC36"/>
      <c r="EUD36"/>
      <c r="EUE36"/>
      <c r="EUF36"/>
      <c r="EUG36"/>
      <c r="EUH36"/>
      <c r="EUI36"/>
      <c r="EUJ36"/>
      <c r="EUK36"/>
      <c r="EUL36"/>
      <c r="EUM36"/>
      <c r="EUN36"/>
      <c r="EUO36"/>
      <c r="EUP36"/>
      <c r="EUQ36"/>
      <c r="EUR36"/>
      <c r="EUS36"/>
      <c r="EUT36"/>
      <c r="EUU36"/>
      <c r="EUV36"/>
      <c r="EUW36"/>
      <c r="EUX36"/>
      <c r="EUY36"/>
      <c r="EUZ36"/>
      <c r="EVA36"/>
      <c r="EVB36"/>
      <c r="EVC36"/>
      <c r="EVD36"/>
      <c r="EVE36"/>
      <c r="EVF36"/>
      <c r="EVG36"/>
      <c r="EVH36"/>
      <c r="EVI36"/>
      <c r="EVJ36"/>
      <c r="EVK36"/>
      <c r="EVL36"/>
      <c r="EVM36"/>
      <c r="EVN36"/>
      <c r="EVO36"/>
      <c r="EVP36"/>
      <c r="EVQ36"/>
      <c r="EVR36"/>
      <c r="EVS36"/>
      <c r="EVT36"/>
      <c r="EVU36"/>
      <c r="EVV36"/>
      <c r="EVW36"/>
      <c r="EVX36"/>
      <c r="EVY36"/>
      <c r="EVZ36"/>
      <c r="EWA36"/>
      <c r="EWB36"/>
      <c r="EWC36"/>
      <c r="EWD36"/>
      <c r="EWE36"/>
      <c r="EWF36"/>
      <c r="EWG36"/>
      <c r="EWH36"/>
      <c r="EWI36"/>
      <c r="EWJ36"/>
      <c r="EWK36"/>
      <c r="EWL36"/>
      <c r="EWM36"/>
      <c r="EWN36"/>
      <c r="EWO36"/>
      <c r="EWP36"/>
      <c r="EWQ36"/>
      <c r="EWR36"/>
      <c r="EWS36"/>
      <c r="EWT36"/>
      <c r="EWU36"/>
      <c r="EWV36"/>
      <c r="EWW36"/>
      <c r="EWX36"/>
      <c r="EWY36"/>
      <c r="EWZ36"/>
      <c r="EXA36"/>
      <c r="EXB36"/>
      <c r="EXC36"/>
      <c r="EXD36"/>
      <c r="EXE36"/>
      <c r="EXF36"/>
      <c r="EXG36"/>
      <c r="EXH36"/>
      <c r="EXI36"/>
      <c r="EXJ36"/>
      <c r="EXK36"/>
      <c r="EXL36"/>
      <c r="EXM36"/>
      <c r="EXN36"/>
      <c r="EXO36"/>
      <c r="EXP36"/>
      <c r="EXQ36"/>
      <c r="EXR36"/>
      <c r="EXS36"/>
      <c r="EXT36"/>
      <c r="EXU36"/>
      <c r="EXV36"/>
      <c r="EXW36"/>
      <c r="EXX36"/>
      <c r="EXY36"/>
      <c r="EXZ36"/>
      <c r="EYA36"/>
      <c r="EYB36"/>
      <c r="EYC36"/>
      <c r="EYD36"/>
      <c r="EYE36"/>
      <c r="EYF36"/>
      <c r="EYG36"/>
      <c r="EYH36"/>
      <c r="EYI36"/>
      <c r="EYJ36"/>
      <c r="EYK36"/>
      <c r="EYL36"/>
      <c r="EYM36"/>
      <c r="EYN36"/>
      <c r="EYO36"/>
      <c r="EYP36"/>
      <c r="EYQ36"/>
      <c r="EYR36"/>
      <c r="EYS36"/>
      <c r="EYT36"/>
      <c r="EYU36"/>
      <c r="EYV36"/>
      <c r="EYW36"/>
      <c r="EYX36"/>
      <c r="EYY36"/>
      <c r="EYZ36"/>
      <c r="EZA36"/>
      <c r="EZB36"/>
      <c r="EZC36"/>
      <c r="EZD36"/>
      <c r="EZE36"/>
      <c r="EZF36"/>
      <c r="EZG36"/>
      <c r="EZH36"/>
      <c r="EZI36"/>
      <c r="EZJ36"/>
      <c r="EZK36"/>
      <c r="EZL36"/>
      <c r="EZM36"/>
      <c r="EZN36"/>
      <c r="EZO36"/>
      <c r="EZP36"/>
      <c r="EZQ36"/>
      <c r="EZR36"/>
      <c r="EZS36"/>
      <c r="EZT36"/>
      <c r="EZU36"/>
      <c r="EZV36"/>
      <c r="EZW36"/>
      <c r="EZX36"/>
      <c r="EZY36"/>
      <c r="EZZ36"/>
      <c r="FAA36"/>
      <c r="FAB36"/>
      <c r="FAC36"/>
      <c r="FAD36"/>
      <c r="FAE36"/>
      <c r="FAF36"/>
      <c r="FAG36"/>
      <c r="FAH36"/>
      <c r="FAI36"/>
      <c r="FAJ36"/>
      <c r="FAK36"/>
      <c r="FAL36"/>
      <c r="FAM36"/>
      <c r="FAN36"/>
      <c r="FAO36"/>
      <c r="FAP36"/>
      <c r="FAQ36"/>
      <c r="FAR36"/>
      <c r="FAS36"/>
      <c r="FAT36"/>
      <c r="FAU36"/>
      <c r="FAV36"/>
      <c r="FAW36"/>
      <c r="FAX36"/>
      <c r="FAY36"/>
      <c r="FAZ36"/>
      <c r="FBA36"/>
      <c r="FBB36"/>
      <c r="FBC36"/>
      <c r="FBD36"/>
      <c r="FBE36"/>
      <c r="FBF36"/>
      <c r="FBG36"/>
      <c r="FBH36"/>
      <c r="FBI36"/>
      <c r="FBJ36"/>
      <c r="FBK36"/>
      <c r="FBL36"/>
      <c r="FBM36"/>
      <c r="FBN36"/>
      <c r="FBO36"/>
      <c r="FBP36"/>
      <c r="FBQ36"/>
      <c r="FBR36"/>
      <c r="FBS36"/>
      <c r="FBT36"/>
      <c r="FBU36"/>
      <c r="FBV36"/>
      <c r="FBW36"/>
      <c r="FBX36"/>
      <c r="FBY36"/>
      <c r="FBZ36"/>
      <c r="FCA36"/>
      <c r="FCB36"/>
      <c r="FCC36"/>
      <c r="FCD36"/>
      <c r="FCE36"/>
      <c r="FCF36"/>
      <c r="FCG36"/>
      <c r="FCH36"/>
      <c r="FCI36"/>
      <c r="FCJ36"/>
      <c r="FCK36"/>
      <c r="FCL36"/>
      <c r="FCM36"/>
      <c r="FCN36"/>
      <c r="FCO36"/>
      <c r="FCP36"/>
      <c r="FCQ36"/>
      <c r="FCR36"/>
      <c r="FCS36"/>
      <c r="FCT36"/>
      <c r="FCU36"/>
      <c r="FCV36"/>
      <c r="FCW36"/>
      <c r="FCX36"/>
      <c r="FCY36"/>
      <c r="FCZ36"/>
      <c r="FDA36"/>
      <c r="FDB36"/>
      <c r="FDC36"/>
      <c r="FDD36"/>
      <c r="FDE36"/>
      <c r="FDF36"/>
      <c r="FDG36"/>
      <c r="FDH36"/>
      <c r="FDI36"/>
      <c r="FDJ36"/>
      <c r="FDK36"/>
      <c r="FDL36"/>
      <c r="FDM36"/>
      <c r="FDN36"/>
      <c r="FDO36"/>
      <c r="FDP36"/>
      <c r="FDQ36"/>
      <c r="FDR36"/>
      <c r="FDS36"/>
      <c r="FDT36"/>
      <c r="FDU36"/>
      <c r="FDV36"/>
      <c r="FDW36"/>
      <c r="FDX36"/>
      <c r="FDY36"/>
      <c r="FDZ36"/>
      <c r="FEA36"/>
      <c r="FEB36"/>
      <c r="FEC36"/>
      <c r="FED36"/>
      <c r="FEE36"/>
      <c r="FEF36"/>
      <c r="FEG36"/>
      <c r="FEH36"/>
      <c r="FEI36"/>
      <c r="FEJ36"/>
      <c r="FEK36"/>
      <c r="FEL36"/>
      <c r="FEM36"/>
      <c r="FEN36"/>
      <c r="FEO36"/>
      <c r="FEP36"/>
      <c r="FEQ36"/>
      <c r="FER36"/>
      <c r="FES36"/>
      <c r="FET36"/>
      <c r="FEU36"/>
      <c r="FEV36"/>
      <c r="FEW36"/>
      <c r="FEX36"/>
      <c r="FEY36"/>
      <c r="FEZ36"/>
      <c r="FFA36"/>
      <c r="FFB36"/>
      <c r="FFC36"/>
      <c r="FFD36"/>
      <c r="FFE36"/>
      <c r="FFF36"/>
      <c r="FFG36"/>
      <c r="FFH36"/>
      <c r="FFI36"/>
      <c r="FFJ36"/>
      <c r="FFK36"/>
      <c r="FFL36"/>
      <c r="FFM36"/>
      <c r="FFN36"/>
      <c r="FFO36"/>
      <c r="FFP36"/>
      <c r="FFQ36"/>
      <c r="FFR36"/>
      <c r="FFS36"/>
      <c r="FFT36"/>
      <c r="FFU36"/>
      <c r="FFV36"/>
      <c r="FFW36"/>
      <c r="FFX36"/>
      <c r="FFY36"/>
      <c r="FFZ36"/>
      <c r="FGA36"/>
      <c r="FGB36"/>
      <c r="FGC36"/>
      <c r="FGD36"/>
      <c r="FGE36"/>
      <c r="FGF36"/>
      <c r="FGG36"/>
      <c r="FGH36"/>
      <c r="FGI36"/>
      <c r="FGJ36"/>
      <c r="FGK36"/>
      <c r="FGL36"/>
      <c r="FGM36"/>
      <c r="FGN36"/>
      <c r="FGO36"/>
      <c r="FGP36"/>
      <c r="FGQ36"/>
      <c r="FGR36"/>
      <c r="FGS36"/>
      <c r="FGT36"/>
      <c r="FGU36"/>
      <c r="FGV36"/>
      <c r="FGW36"/>
      <c r="FGX36"/>
      <c r="FGY36"/>
      <c r="FGZ36"/>
      <c r="FHA36"/>
      <c r="FHB36"/>
      <c r="FHC36"/>
      <c r="FHD36"/>
      <c r="FHE36"/>
      <c r="FHF36"/>
      <c r="FHG36"/>
      <c r="FHH36"/>
      <c r="FHI36"/>
      <c r="FHJ36"/>
      <c r="FHK36"/>
      <c r="FHL36"/>
      <c r="FHM36"/>
      <c r="FHN36"/>
      <c r="FHO36"/>
      <c r="FHP36"/>
      <c r="FHQ36"/>
      <c r="FHR36"/>
      <c r="FHS36"/>
      <c r="FHT36"/>
      <c r="FHU36"/>
      <c r="FHV36"/>
      <c r="FHW36"/>
      <c r="FHX36"/>
      <c r="FHY36"/>
      <c r="FHZ36"/>
      <c r="FIA36"/>
      <c r="FIB36"/>
      <c r="FIC36"/>
      <c r="FID36"/>
      <c r="FIE36"/>
      <c r="FIF36"/>
      <c r="FIG36"/>
      <c r="FIH36"/>
      <c r="FII36"/>
      <c r="FIJ36"/>
      <c r="FIK36"/>
      <c r="FIL36"/>
      <c r="FIM36"/>
      <c r="FIN36"/>
      <c r="FIO36"/>
      <c r="FIP36"/>
      <c r="FIQ36"/>
      <c r="FIR36"/>
      <c r="FIS36"/>
      <c r="FIT36"/>
      <c r="FIU36"/>
      <c r="FIV36"/>
      <c r="FIW36"/>
      <c r="FIX36"/>
      <c r="FIY36"/>
      <c r="FIZ36"/>
      <c r="FJA36"/>
      <c r="FJB36"/>
      <c r="FJC36"/>
      <c r="FJD36"/>
      <c r="FJE36"/>
      <c r="FJF36"/>
      <c r="FJG36"/>
      <c r="FJH36"/>
      <c r="FJI36"/>
      <c r="FJJ36"/>
      <c r="FJK36"/>
      <c r="FJL36"/>
      <c r="FJM36"/>
      <c r="FJN36"/>
      <c r="FJO36"/>
      <c r="FJP36"/>
      <c r="FJQ36"/>
      <c r="FJR36"/>
      <c r="FJS36"/>
      <c r="FJT36"/>
      <c r="FJU36"/>
      <c r="FJV36"/>
      <c r="FJW36"/>
      <c r="FJX36"/>
      <c r="FJY36"/>
      <c r="FJZ36"/>
      <c r="FKA36"/>
      <c r="FKB36"/>
      <c r="FKC36"/>
      <c r="FKD36"/>
      <c r="FKE36"/>
      <c r="FKF36"/>
      <c r="FKG36"/>
      <c r="FKH36"/>
      <c r="FKI36"/>
      <c r="FKJ36"/>
      <c r="FKK36"/>
      <c r="FKL36"/>
      <c r="FKM36"/>
      <c r="FKN36"/>
      <c r="FKO36"/>
      <c r="FKP36"/>
      <c r="FKQ36"/>
      <c r="FKR36"/>
      <c r="FKS36"/>
      <c r="FKT36"/>
      <c r="FKU36"/>
      <c r="FKV36"/>
      <c r="FKW36"/>
      <c r="FKX36"/>
      <c r="FKY36"/>
      <c r="FKZ36"/>
      <c r="FLA36"/>
      <c r="FLB36"/>
      <c r="FLC36"/>
      <c r="FLD36"/>
      <c r="FLE36"/>
      <c r="FLF36"/>
      <c r="FLG36"/>
      <c r="FLH36"/>
      <c r="FLI36"/>
      <c r="FLJ36"/>
      <c r="FLK36"/>
      <c r="FLL36"/>
      <c r="FLM36"/>
      <c r="FLN36"/>
      <c r="FLO36"/>
      <c r="FLP36"/>
      <c r="FLQ36"/>
      <c r="FLR36"/>
      <c r="FLS36"/>
      <c r="FLT36"/>
      <c r="FLU36"/>
      <c r="FLV36"/>
      <c r="FLW36"/>
      <c r="FLX36"/>
      <c r="FLY36"/>
      <c r="FLZ36"/>
      <c r="FMA36"/>
      <c r="FMB36"/>
      <c r="FMC36"/>
      <c r="FMD36"/>
      <c r="FME36"/>
      <c r="FMF36"/>
      <c r="FMG36"/>
      <c r="FMH36"/>
      <c r="FMI36"/>
      <c r="FMJ36"/>
      <c r="FMK36"/>
      <c r="FML36"/>
      <c r="FMM36"/>
      <c r="FMN36"/>
      <c r="FMO36"/>
      <c r="FMP36"/>
      <c r="FMQ36"/>
      <c r="FMR36"/>
      <c r="FMS36"/>
      <c r="FMT36"/>
      <c r="FMU36"/>
      <c r="FMV36"/>
      <c r="FMW36"/>
      <c r="FMX36"/>
      <c r="FMY36"/>
      <c r="FMZ36"/>
      <c r="FNA36"/>
      <c r="FNB36"/>
      <c r="FNC36"/>
      <c r="FND36"/>
      <c r="FNE36"/>
      <c r="FNF36"/>
      <c r="FNG36"/>
      <c r="FNH36"/>
      <c r="FNI36"/>
      <c r="FNJ36"/>
      <c r="FNK36"/>
      <c r="FNL36"/>
      <c r="FNM36"/>
      <c r="FNN36"/>
      <c r="FNO36"/>
      <c r="FNP36"/>
      <c r="FNQ36"/>
      <c r="FNR36"/>
      <c r="FNS36"/>
      <c r="FNT36"/>
      <c r="FNU36"/>
      <c r="FNV36"/>
      <c r="FNW36"/>
      <c r="FNX36"/>
      <c r="FNY36"/>
      <c r="FNZ36"/>
      <c r="FOA36"/>
      <c r="FOB36"/>
      <c r="FOC36"/>
      <c r="FOD36"/>
      <c r="FOE36"/>
      <c r="FOF36"/>
      <c r="FOG36"/>
      <c r="FOH36"/>
      <c r="FOI36"/>
      <c r="FOJ36"/>
      <c r="FOK36"/>
      <c r="FOL36"/>
      <c r="FOM36"/>
      <c r="FON36"/>
      <c r="FOO36"/>
      <c r="FOP36"/>
      <c r="FOQ36"/>
      <c r="FOR36"/>
      <c r="FOS36"/>
      <c r="FOT36"/>
      <c r="FOU36"/>
      <c r="FOV36"/>
      <c r="FOW36"/>
      <c r="FOX36"/>
      <c r="FOY36"/>
      <c r="FOZ36"/>
      <c r="FPA36"/>
      <c r="FPB36"/>
      <c r="FPC36"/>
      <c r="FPD36"/>
      <c r="FPE36"/>
      <c r="FPF36"/>
      <c r="FPG36"/>
      <c r="FPH36"/>
      <c r="FPI36"/>
      <c r="FPJ36"/>
      <c r="FPK36"/>
      <c r="FPL36"/>
      <c r="FPM36"/>
      <c r="FPN36"/>
      <c r="FPO36"/>
      <c r="FPP36"/>
      <c r="FPQ36"/>
      <c r="FPR36"/>
      <c r="FPS36"/>
      <c r="FPT36"/>
      <c r="FPU36"/>
      <c r="FPV36"/>
      <c r="FPW36"/>
      <c r="FPX36"/>
      <c r="FPY36"/>
      <c r="FPZ36"/>
      <c r="FQA36"/>
      <c r="FQB36"/>
      <c r="FQC36"/>
      <c r="FQD36"/>
      <c r="FQE36"/>
      <c r="FQF36"/>
      <c r="FQG36"/>
      <c r="FQH36"/>
      <c r="FQI36"/>
      <c r="FQJ36"/>
      <c r="FQK36"/>
      <c r="FQL36"/>
      <c r="FQM36"/>
      <c r="FQN36"/>
      <c r="FQO36"/>
      <c r="FQP36"/>
      <c r="FQQ36"/>
      <c r="FQR36"/>
      <c r="FQS36"/>
      <c r="FQT36"/>
      <c r="FQU36"/>
      <c r="FQV36"/>
      <c r="FQW36"/>
      <c r="FQX36"/>
      <c r="FQY36"/>
      <c r="FQZ36"/>
      <c r="FRA36"/>
      <c r="FRB36"/>
      <c r="FRC36"/>
      <c r="FRD36"/>
      <c r="FRE36"/>
      <c r="FRF36"/>
      <c r="FRG36"/>
      <c r="FRH36"/>
      <c r="FRI36"/>
      <c r="FRJ36"/>
      <c r="FRK36"/>
      <c r="FRL36"/>
      <c r="FRM36"/>
      <c r="FRN36"/>
      <c r="FRO36"/>
      <c r="FRP36"/>
      <c r="FRQ36"/>
      <c r="FRR36"/>
      <c r="FRS36"/>
      <c r="FRT36"/>
      <c r="FRU36"/>
      <c r="FRV36"/>
      <c r="FRW36"/>
      <c r="FRX36"/>
      <c r="FRY36"/>
      <c r="FRZ36"/>
      <c r="FSA36"/>
      <c r="FSB36"/>
      <c r="FSC36"/>
      <c r="FSD36"/>
      <c r="FSE36"/>
      <c r="FSF36"/>
      <c r="FSG36"/>
      <c r="FSH36"/>
      <c r="FSI36"/>
      <c r="FSJ36"/>
      <c r="FSK36"/>
      <c r="FSL36"/>
      <c r="FSM36"/>
      <c r="FSN36"/>
      <c r="FSO36"/>
      <c r="FSP36"/>
      <c r="FSQ36"/>
      <c r="FSR36"/>
      <c r="FSS36"/>
      <c r="FST36"/>
      <c r="FSU36"/>
      <c r="FSV36"/>
      <c r="FSW36"/>
      <c r="FSX36"/>
      <c r="FSY36"/>
      <c r="FSZ36"/>
      <c r="FTA36"/>
      <c r="FTB36"/>
      <c r="FTC36"/>
      <c r="FTD36"/>
      <c r="FTE36"/>
      <c r="FTF36"/>
      <c r="FTG36"/>
      <c r="FTH36"/>
      <c r="FTI36"/>
      <c r="FTJ36"/>
      <c r="FTK36"/>
      <c r="FTL36"/>
      <c r="FTM36"/>
      <c r="FTN36"/>
      <c r="FTO36"/>
      <c r="FTP36"/>
      <c r="FTQ36"/>
      <c r="FTR36"/>
      <c r="FTS36"/>
      <c r="FTT36"/>
      <c r="FTU36"/>
      <c r="FTV36"/>
      <c r="FTW36"/>
      <c r="FTX36"/>
      <c r="FTY36"/>
      <c r="FTZ36"/>
      <c r="FUA36"/>
      <c r="FUB36"/>
      <c r="FUC36"/>
      <c r="FUD36"/>
      <c r="FUE36"/>
      <c r="FUF36"/>
      <c r="FUG36"/>
      <c r="FUH36"/>
      <c r="FUI36"/>
      <c r="FUJ36"/>
      <c r="FUK36"/>
      <c r="FUL36"/>
      <c r="FUM36"/>
      <c r="FUN36"/>
      <c r="FUO36"/>
      <c r="FUP36"/>
      <c r="FUQ36"/>
      <c r="FUR36"/>
      <c r="FUS36"/>
      <c r="FUT36"/>
      <c r="FUU36"/>
      <c r="FUV36"/>
      <c r="FUW36"/>
      <c r="FUX36"/>
      <c r="FUY36"/>
      <c r="FUZ36"/>
      <c r="FVA36"/>
      <c r="FVB36"/>
      <c r="FVC36"/>
      <c r="FVD36"/>
      <c r="FVE36"/>
      <c r="FVF36"/>
      <c r="FVG36"/>
      <c r="FVH36"/>
      <c r="FVI36"/>
      <c r="FVJ36"/>
      <c r="FVK36"/>
      <c r="FVL36"/>
      <c r="FVM36"/>
      <c r="FVN36"/>
      <c r="FVO36"/>
      <c r="FVP36"/>
      <c r="FVQ36"/>
      <c r="FVR36"/>
      <c r="FVS36"/>
      <c r="FVT36"/>
      <c r="FVU36"/>
      <c r="FVV36"/>
      <c r="FVW36"/>
      <c r="FVX36"/>
      <c r="FVY36"/>
      <c r="FVZ36"/>
      <c r="FWA36"/>
      <c r="FWB36"/>
      <c r="FWC36"/>
      <c r="FWD36"/>
      <c r="FWE36"/>
      <c r="FWF36"/>
      <c r="FWG36"/>
      <c r="FWH36"/>
      <c r="FWI36"/>
      <c r="FWJ36"/>
      <c r="FWK36"/>
      <c r="FWL36"/>
      <c r="FWM36"/>
      <c r="FWN36"/>
      <c r="FWO36"/>
      <c r="FWP36"/>
      <c r="FWQ36"/>
      <c r="FWR36"/>
      <c r="FWS36"/>
      <c r="FWT36"/>
      <c r="FWU36"/>
      <c r="FWV36"/>
      <c r="FWW36"/>
      <c r="FWX36"/>
      <c r="FWY36"/>
      <c r="FWZ36"/>
      <c r="FXA36"/>
      <c r="FXB36"/>
      <c r="FXC36"/>
      <c r="FXD36"/>
      <c r="FXE36"/>
      <c r="FXF36"/>
      <c r="FXG36"/>
      <c r="FXH36"/>
      <c r="FXI36"/>
      <c r="FXJ36"/>
      <c r="FXK36"/>
      <c r="FXL36"/>
      <c r="FXM36"/>
      <c r="FXN36"/>
      <c r="FXO36"/>
      <c r="FXP36"/>
      <c r="FXQ36"/>
      <c r="FXR36"/>
      <c r="FXS36"/>
      <c r="FXT36"/>
      <c r="FXU36"/>
      <c r="FXV36"/>
      <c r="FXW36"/>
      <c r="FXX36"/>
      <c r="FXY36"/>
      <c r="FXZ36"/>
      <c r="FYA36"/>
      <c r="FYB36"/>
      <c r="FYC36"/>
      <c r="FYD36"/>
      <c r="FYE36"/>
      <c r="FYF36"/>
      <c r="FYG36"/>
      <c r="FYH36"/>
      <c r="FYI36"/>
      <c r="FYJ36"/>
      <c r="FYK36"/>
      <c r="FYL36"/>
      <c r="FYM36"/>
      <c r="FYN36"/>
      <c r="FYO36"/>
      <c r="FYP36"/>
      <c r="FYQ36"/>
      <c r="FYR36"/>
      <c r="FYS36"/>
      <c r="FYT36"/>
      <c r="FYU36"/>
      <c r="FYV36"/>
      <c r="FYW36"/>
      <c r="FYX36"/>
      <c r="FYY36"/>
      <c r="FYZ36"/>
      <c r="FZA36"/>
      <c r="FZB36"/>
      <c r="FZC36"/>
      <c r="FZD36"/>
      <c r="FZE36"/>
      <c r="FZF36"/>
      <c r="FZG36"/>
      <c r="FZH36"/>
      <c r="FZI36"/>
      <c r="FZJ36"/>
      <c r="FZK36"/>
      <c r="FZL36"/>
      <c r="FZM36"/>
      <c r="FZN36"/>
      <c r="FZO36"/>
      <c r="FZP36"/>
      <c r="FZQ36"/>
      <c r="FZR36"/>
      <c r="FZS36"/>
      <c r="FZT36"/>
      <c r="FZU36"/>
      <c r="FZV36"/>
      <c r="FZW36"/>
      <c r="FZX36"/>
      <c r="FZY36"/>
      <c r="FZZ36"/>
      <c r="GAA36"/>
      <c r="GAB36"/>
      <c r="GAC36"/>
      <c r="GAD36"/>
      <c r="GAE36"/>
      <c r="GAF36"/>
      <c r="GAG36"/>
      <c r="GAH36"/>
      <c r="GAI36"/>
      <c r="GAJ36"/>
      <c r="GAK36"/>
      <c r="GAL36"/>
      <c r="GAM36"/>
      <c r="GAN36"/>
      <c r="GAO36"/>
      <c r="GAP36"/>
      <c r="GAQ36"/>
      <c r="GAR36"/>
      <c r="GAS36"/>
      <c r="GAT36"/>
      <c r="GAU36"/>
      <c r="GAV36"/>
      <c r="GAW36"/>
      <c r="GAX36"/>
      <c r="GAY36"/>
      <c r="GAZ36"/>
      <c r="GBA36"/>
      <c r="GBB36"/>
      <c r="GBC36"/>
      <c r="GBD36"/>
      <c r="GBE36"/>
      <c r="GBF36"/>
      <c r="GBG36"/>
      <c r="GBH36"/>
      <c r="GBI36"/>
      <c r="GBJ36"/>
      <c r="GBK36"/>
      <c r="GBL36"/>
      <c r="GBM36"/>
      <c r="GBN36"/>
      <c r="GBO36"/>
      <c r="GBP36"/>
      <c r="GBQ36"/>
      <c r="GBR36"/>
      <c r="GBS36"/>
      <c r="GBT36"/>
      <c r="GBU36"/>
      <c r="GBV36"/>
      <c r="GBW36"/>
      <c r="GBX36"/>
      <c r="GBY36"/>
      <c r="GBZ36"/>
      <c r="GCA36"/>
      <c r="GCB36"/>
      <c r="GCC36"/>
      <c r="GCD36"/>
      <c r="GCE36"/>
      <c r="GCF36"/>
      <c r="GCG36"/>
      <c r="GCH36"/>
      <c r="GCI36"/>
      <c r="GCJ36"/>
      <c r="GCK36"/>
      <c r="GCL36"/>
      <c r="GCM36"/>
      <c r="GCN36"/>
      <c r="GCO36"/>
      <c r="GCP36"/>
      <c r="GCQ36"/>
      <c r="GCR36"/>
      <c r="GCS36"/>
      <c r="GCT36"/>
      <c r="GCU36"/>
      <c r="GCV36"/>
      <c r="GCW36"/>
      <c r="GCX36"/>
      <c r="GCY36"/>
      <c r="GCZ36"/>
      <c r="GDA36"/>
      <c r="GDB36"/>
      <c r="GDC36"/>
      <c r="GDD36"/>
      <c r="GDE36"/>
      <c r="GDF36"/>
      <c r="GDG36"/>
      <c r="GDH36"/>
      <c r="GDI36"/>
      <c r="GDJ36"/>
      <c r="GDK36"/>
      <c r="GDL36"/>
      <c r="GDM36"/>
      <c r="GDN36"/>
      <c r="GDO36"/>
      <c r="GDP36"/>
      <c r="GDQ36"/>
      <c r="GDR36"/>
      <c r="GDS36"/>
      <c r="GDT36"/>
      <c r="GDU36"/>
      <c r="GDV36"/>
      <c r="GDW36"/>
      <c r="GDX36"/>
      <c r="GDY36"/>
      <c r="GDZ36"/>
      <c r="GEA36"/>
      <c r="GEB36"/>
      <c r="GEC36"/>
      <c r="GED36"/>
      <c r="GEE36"/>
      <c r="GEF36"/>
      <c r="GEG36"/>
      <c r="GEH36"/>
      <c r="GEI36"/>
      <c r="GEJ36"/>
      <c r="GEK36"/>
      <c r="GEL36"/>
      <c r="GEM36"/>
      <c r="GEN36"/>
      <c r="GEO36"/>
      <c r="GEP36"/>
      <c r="GEQ36"/>
      <c r="GER36"/>
      <c r="GES36"/>
      <c r="GET36"/>
      <c r="GEU36"/>
      <c r="GEV36"/>
      <c r="GEW36"/>
      <c r="GEX36"/>
      <c r="GEY36"/>
      <c r="GEZ36"/>
      <c r="GFA36"/>
      <c r="GFB36"/>
      <c r="GFC36"/>
      <c r="GFD36"/>
      <c r="GFE36"/>
      <c r="GFF36"/>
      <c r="GFG36"/>
      <c r="GFH36"/>
      <c r="GFI36"/>
      <c r="GFJ36"/>
      <c r="GFK36"/>
      <c r="GFL36"/>
      <c r="GFM36"/>
      <c r="GFN36"/>
      <c r="GFO36"/>
      <c r="GFP36"/>
      <c r="GFQ36"/>
      <c r="GFR36"/>
      <c r="GFS36"/>
      <c r="GFT36"/>
      <c r="GFU36"/>
      <c r="GFV36"/>
      <c r="GFW36"/>
      <c r="GFX36"/>
      <c r="GFY36"/>
      <c r="GFZ36"/>
      <c r="GGA36"/>
      <c r="GGB36"/>
      <c r="GGC36"/>
      <c r="GGD36"/>
      <c r="GGE36"/>
      <c r="GGF36"/>
      <c r="GGG36"/>
      <c r="GGH36"/>
      <c r="GGI36"/>
      <c r="GGJ36"/>
      <c r="GGK36"/>
      <c r="GGL36"/>
      <c r="GGM36"/>
      <c r="GGN36"/>
      <c r="GGO36"/>
      <c r="GGP36"/>
      <c r="GGQ36"/>
      <c r="GGR36"/>
      <c r="GGS36"/>
      <c r="GGT36"/>
      <c r="GGU36"/>
      <c r="GGV36"/>
      <c r="GGW36"/>
      <c r="GGX36"/>
      <c r="GGY36"/>
      <c r="GGZ36"/>
      <c r="GHA36"/>
      <c r="GHB36"/>
      <c r="GHC36"/>
      <c r="GHD36"/>
      <c r="GHE36"/>
      <c r="GHF36"/>
      <c r="GHG36"/>
      <c r="GHH36"/>
      <c r="GHI36"/>
      <c r="GHJ36"/>
      <c r="GHK36"/>
      <c r="GHL36"/>
      <c r="GHM36"/>
      <c r="GHN36"/>
      <c r="GHO36"/>
      <c r="GHP36"/>
      <c r="GHQ36"/>
      <c r="GHR36"/>
      <c r="GHS36"/>
      <c r="GHT36"/>
      <c r="GHU36"/>
      <c r="GHV36"/>
      <c r="GHW36"/>
      <c r="GHX36"/>
      <c r="GHY36"/>
      <c r="GHZ36"/>
      <c r="GIA36"/>
      <c r="GIB36"/>
      <c r="GIC36"/>
      <c r="GID36"/>
      <c r="GIE36"/>
      <c r="GIF36"/>
      <c r="GIG36"/>
      <c r="GIH36"/>
      <c r="GII36"/>
      <c r="GIJ36"/>
      <c r="GIK36"/>
      <c r="GIL36"/>
      <c r="GIM36"/>
      <c r="GIN36"/>
      <c r="GIO36"/>
      <c r="GIP36"/>
      <c r="GIQ36"/>
      <c r="GIR36"/>
      <c r="GIS36"/>
      <c r="GIT36"/>
      <c r="GIU36"/>
      <c r="GIV36"/>
      <c r="GIW36"/>
      <c r="GIX36"/>
      <c r="GIY36"/>
      <c r="GIZ36"/>
      <c r="GJA36"/>
      <c r="GJB36"/>
      <c r="GJC36"/>
      <c r="GJD36"/>
      <c r="GJE36"/>
      <c r="GJF36"/>
      <c r="GJG36"/>
      <c r="GJH36"/>
      <c r="GJI36"/>
      <c r="GJJ36"/>
      <c r="GJK36"/>
      <c r="GJL36"/>
      <c r="GJM36"/>
      <c r="GJN36"/>
      <c r="GJO36"/>
      <c r="GJP36"/>
      <c r="GJQ36"/>
      <c r="GJR36"/>
      <c r="GJS36"/>
      <c r="GJT36"/>
      <c r="GJU36"/>
      <c r="GJV36"/>
      <c r="GJW36"/>
      <c r="GJX36"/>
      <c r="GJY36"/>
      <c r="GJZ36"/>
      <c r="GKA36"/>
      <c r="GKB36"/>
      <c r="GKC36"/>
      <c r="GKD36"/>
      <c r="GKE36"/>
      <c r="GKF36"/>
      <c r="GKG36"/>
      <c r="GKH36"/>
      <c r="GKI36"/>
      <c r="GKJ36"/>
      <c r="GKK36"/>
      <c r="GKL36"/>
      <c r="GKM36"/>
      <c r="GKN36"/>
      <c r="GKO36"/>
      <c r="GKP36"/>
      <c r="GKQ36"/>
      <c r="GKR36"/>
      <c r="GKS36"/>
      <c r="GKT36"/>
      <c r="GKU36"/>
      <c r="GKV36"/>
      <c r="GKW36"/>
      <c r="GKX36"/>
      <c r="GKY36"/>
      <c r="GKZ36"/>
      <c r="GLA36"/>
      <c r="GLB36"/>
      <c r="GLC36"/>
      <c r="GLD36"/>
      <c r="GLE36"/>
      <c r="GLF36"/>
      <c r="GLG36"/>
      <c r="GLH36"/>
      <c r="GLI36"/>
      <c r="GLJ36"/>
      <c r="GLK36"/>
      <c r="GLL36"/>
      <c r="GLM36"/>
      <c r="GLN36"/>
      <c r="GLO36"/>
      <c r="GLP36"/>
      <c r="GLQ36"/>
      <c r="GLR36"/>
      <c r="GLS36"/>
      <c r="GLT36"/>
      <c r="GLU36"/>
      <c r="GLV36"/>
      <c r="GLW36"/>
      <c r="GLX36"/>
      <c r="GLY36"/>
      <c r="GLZ36"/>
      <c r="GMA36"/>
      <c r="GMB36"/>
      <c r="GMC36"/>
      <c r="GMD36"/>
      <c r="GME36"/>
      <c r="GMF36"/>
      <c r="GMG36"/>
      <c r="GMH36"/>
      <c r="GMI36"/>
      <c r="GMJ36"/>
      <c r="GMK36"/>
      <c r="GML36"/>
      <c r="GMM36"/>
      <c r="GMN36"/>
      <c r="GMO36"/>
      <c r="GMP36"/>
      <c r="GMQ36"/>
      <c r="GMR36"/>
      <c r="GMS36"/>
      <c r="GMT36"/>
      <c r="GMU36"/>
      <c r="GMV36"/>
      <c r="GMW36"/>
      <c r="GMX36"/>
      <c r="GMY36"/>
      <c r="GMZ36"/>
      <c r="GNA36"/>
      <c r="GNB36"/>
      <c r="GNC36"/>
      <c r="GND36"/>
      <c r="GNE36"/>
      <c r="GNF36"/>
      <c r="GNG36"/>
      <c r="GNH36"/>
      <c r="GNI36"/>
      <c r="GNJ36"/>
      <c r="GNK36"/>
      <c r="GNL36"/>
      <c r="GNM36"/>
      <c r="GNN36"/>
      <c r="GNO36"/>
      <c r="GNP36"/>
      <c r="GNQ36"/>
      <c r="GNR36"/>
      <c r="GNS36"/>
      <c r="GNT36"/>
      <c r="GNU36"/>
      <c r="GNV36"/>
      <c r="GNW36"/>
      <c r="GNX36"/>
      <c r="GNY36"/>
      <c r="GNZ36"/>
      <c r="GOA36"/>
      <c r="GOB36"/>
      <c r="GOC36"/>
      <c r="GOD36"/>
      <c r="GOE36"/>
      <c r="GOF36"/>
      <c r="GOG36"/>
      <c r="GOH36"/>
      <c r="GOI36"/>
      <c r="GOJ36"/>
      <c r="GOK36"/>
      <c r="GOL36"/>
      <c r="GOM36"/>
      <c r="GON36"/>
      <c r="GOO36"/>
      <c r="GOP36"/>
      <c r="GOQ36"/>
      <c r="GOR36"/>
      <c r="GOS36"/>
      <c r="GOT36"/>
      <c r="GOU36"/>
      <c r="GOV36"/>
      <c r="GOW36"/>
      <c r="GOX36"/>
      <c r="GOY36"/>
      <c r="GOZ36"/>
      <c r="GPA36"/>
      <c r="GPB36"/>
      <c r="GPC36"/>
      <c r="GPD36"/>
      <c r="GPE36"/>
      <c r="GPF36"/>
      <c r="GPG36"/>
      <c r="GPH36"/>
      <c r="GPI36"/>
      <c r="GPJ36"/>
      <c r="GPK36"/>
      <c r="GPL36"/>
      <c r="GPM36"/>
      <c r="GPN36"/>
      <c r="GPO36"/>
      <c r="GPP36"/>
      <c r="GPQ36"/>
      <c r="GPR36"/>
      <c r="GPS36"/>
      <c r="GPT36"/>
      <c r="GPU36"/>
      <c r="GPV36"/>
      <c r="GPW36"/>
      <c r="GPX36"/>
      <c r="GPY36"/>
      <c r="GPZ36"/>
      <c r="GQA36"/>
      <c r="GQB36"/>
      <c r="GQC36"/>
      <c r="GQD36"/>
      <c r="GQE36"/>
      <c r="GQF36"/>
      <c r="GQG36"/>
      <c r="GQH36"/>
      <c r="GQI36"/>
      <c r="GQJ36"/>
      <c r="GQK36"/>
      <c r="GQL36"/>
      <c r="GQM36"/>
      <c r="GQN36"/>
      <c r="GQO36"/>
      <c r="GQP36"/>
      <c r="GQQ36"/>
      <c r="GQR36"/>
      <c r="GQS36"/>
      <c r="GQT36"/>
      <c r="GQU36"/>
      <c r="GQV36"/>
      <c r="GQW36"/>
      <c r="GQX36"/>
      <c r="GQY36"/>
      <c r="GQZ36"/>
      <c r="GRA36"/>
      <c r="GRB36"/>
      <c r="GRC36"/>
      <c r="GRD36"/>
      <c r="GRE36"/>
      <c r="GRF36"/>
      <c r="GRG36"/>
      <c r="GRH36"/>
      <c r="GRI36"/>
      <c r="GRJ36"/>
      <c r="GRK36"/>
      <c r="GRL36"/>
      <c r="GRM36"/>
      <c r="GRN36"/>
      <c r="GRO36"/>
      <c r="GRP36"/>
      <c r="GRQ36"/>
      <c r="GRR36"/>
      <c r="GRS36"/>
      <c r="GRT36"/>
      <c r="GRU36"/>
      <c r="GRV36"/>
      <c r="GRW36"/>
      <c r="GRX36"/>
      <c r="GRY36"/>
      <c r="GRZ36"/>
      <c r="GSA36"/>
      <c r="GSB36"/>
      <c r="GSC36"/>
      <c r="GSD36"/>
      <c r="GSE36"/>
      <c r="GSF36"/>
      <c r="GSG36"/>
      <c r="GSH36"/>
      <c r="GSI36"/>
      <c r="GSJ36"/>
      <c r="GSK36"/>
      <c r="GSL36"/>
      <c r="GSM36"/>
      <c r="GSN36"/>
      <c r="GSO36"/>
      <c r="GSP36"/>
      <c r="GSQ36"/>
      <c r="GSR36"/>
      <c r="GSS36"/>
      <c r="GST36"/>
      <c r="GSU36"/>
      <c r="GSV36"/>
      <c r="GSW36"/>
      <c r="GSX36"/>
      <c r="GSY36"/>
      <c r="GSZ36"/>
      <c r="GTA36"/>
      <c r="GTB36"/>
      <c r="GTC36"/>
      <c r="GTD36"/>
      <c r="GTE36"/>
      <c r="GTF36"/>
      <c r="GTG36"/>
      <c r="GTH36"/>
      <c r="GTI36"/>
      <c r="GTJ36"/>
      <c r="GTK36"/>
      <c r="GTL36"/>
      <c r="GTM36"/>
      <c r="GTN36"/>
      <c r="GTO36"/>
      <c r="GTP36"/>
      <c r="GTQ36"/>
      <c r="GTR36"/>
      <c r="GTS36"/>
      <c r="GTT36"/>
      <c r="GTU36"/>
      <c r="GTV36"/>
      <c r="GTW36"/>
      <c r="GTX36"/>
      <c r="GTY36"/>
      <c r="GTZ36"/>
      <c r="GUA36"/>
      <c r="GUB36"/>
      <c r="GUC36"/>
      <c r="GUD36"/>
      <c r="GUE36"/>
      <c r="GUF36"/>
      <c r="GUG36"/>
      <c r="GUH36"/>
      <c r="GUI36"/>
      <c r="GUJ36"/>
      <c r="GUK36"/>
      <c r="GUL36"/>
      <c r="GUM36"/>
      <c r="GUN36"/>
      <c r="GUO36"/>
      <c r="GUP36"/>
      <c r="GUQ36"/>
      <c r="GUR36"/>
      <c r="GUS36"/>
      <c r="GUT36"/>
      <c r="GUU36"/>
      <c r="GUV36"/>
      <c r="GUW36"/>
      <c r="GUX36"/>
      <c r="GUY36"/>
      <c r="GUZ36"/>
      <c r="GVA36"/>
      <c r="GVB36"/>
      <c r="GVC36"/>
      <c r="GVD36"/>
      <c r="GVE36"/>
      <c r="GVF36"/>
      <c r="GVG36"/>
      <c r="GVH36"/>
      <c r="GVI36"/>
      <c r="GVJ36"/>
      <c r="GVK36"/>
      <c r="GVL36"/>
      <c r="GVM36"/>
      <c r="GVN36"/>
      <c r="GVO36"/>
      <c r="GVP36"/>
      <c r="GVQ36"/>
      <c r="GVR36"/>
      <c r="GVS36"/>
      <c r="GVT36"/>
      <c r="GVU36"/>
      <c r="GVV36"/>
      <c r="GVW36"/>
      <c r="GVX36"/>
      <c r="GVY36"/>
      <c r="GVZ36"/>
      <c r="GWA36"/>
      <c r="GWB36"/>
      <c r="GWC36"/>
      <c r="GWD36"/>
      <c r="GWE36"/>
      <c r="GWF36"/>
      <c r="GWG36"/>
      <c r="GWH36"/>
      <c r="GWI36"/>
      <c r="GWJ36"/>
      <c r="GWK36"/>
      <c r="GWL36"/>
      <c r="GWM36"/>
      <c r="GWN36"/>
      <c r="GWO36"/>
      <c r="GWP36"/>
      <c r="GWQ36"/>
      <c r="GWR36"/>
      <c r="GWS36"/>
      <c r="GWT36"/>
      <c r="GWU36"/>
      <c r="GWV36"/>
      <c r="GWW36"/>
      <c r="GWX36"/>
      <c r="GWY36"/>
      <c r="GWZ36"/>
      <c r="GXA36"/>
      <c r="GXB36"/>
      <c r="GXC36"/>
      <c r="GXD36"/>
      <c r="GXE36"/>
      <c r="GXF36"/>
      <c r="GXG36"/>
      <c r="GXH36"/>
      <c r="GXI36"/>
      <c r="GXJ36"/>
      <c r="GXK36"/>
      <c r="GXL36"/>
      <c r="GXM36"/>
      <c r="GXN36"/>
      <c r="GXO36"/>
      <c r="GXP36"/>
      <c r="GXQ36"/>
      <c r="GXR36"/>
      <c r="GXS36"/>
      <c r="GXT36"/>
      <c r="GXU36"/>
      <c r="GXV36"/>
      <c r="GXW36"/>
      <c r="GXX36"/>
      <c r="GXY36"/>
      <c r="GXZ36"/>
      <c r="GYA36"/>
      <c r="GYB36"/>
      <c r="GYC36"/>
      <c r="GYD36"/>
      <c r="GYE36"/>
      <c r="GYF36"/>
      <c r="GYG36"/>
      <c r="GYH36"/>
      <c r="GYI36"/>
      <c r="GYJ36"/>
      <c r="GYK36"/>
      <c r="GYL36"/>
      <c r="GYM36"/>
      <c r="GYN36"/>
      <c r="GYO36"/>
      <c r="GYP36"/>
      <c r="GYQ36"/>
      <c r="GYR36"/>
      <c r="GYS36"/>
      <c r="GYT36"/>
      <c r="GYU36"/>
      <c r="GYV36"/>
      <c r="GYW36"/>
      <c r="GYX36"/>
      <c r="GYY36"/>
      <c r="GYZ36"/>
      <c r="GZA36"/>
      <c r="GZB36"/>
      <c r="GZC36"/>
      <c r="GZD36"/>
      <c r="GZE36"/>
      <c r="GZF36"/>
      <c r="GZG36"/>
      <c r="GZH36"/>
      <c r="GZI36"/>
      <c r="GZJ36"/>
      <c r="GZK36"/>
      <c r="GZL36"/>
      <c r="GZM36"/>
      <c r="GZN36"/>
      <c r="GZO36"/>
      <c r="GZP36"/>
      <c r="GZQ36"/>
      <c r="GZR36"/>
      <c r="GZS36"/>
      <c r="GZT36"/>
      <c r="GZU36"/>
      <c r="GZV36"/>
      <c r="GZW36"/>
      <c r="GZX36"/>
      <c r="GZY36"/>
      <c r="GZZ36"/>
      <c r="HAA36"/>
      <c r="HAB36"/>
      <c r="HAC36"/>
      <c r="HAD36"/>
      <c r="HAE36"/>
      <c r="HAF36"/>
      <c r="HAG36"/>
      <c r="HAH36"/>
      <c r="HAI36"/>
      <c r="HAJ36"/>
      <c r="HAK36"/>
      <c r="HAL36"/>
      <c r="HAM36"/>
      <c r="HAN36"/>
      <c r="HAO36"/>
      <c r="HAP36"/>
      <c r="HAQ36"/>
      <c r="HAR36"/>
      <c r="HAS36"/>
      <c r="HAT36"/>
      <c r="HAU36"/>
      <c r="HAV36"/>
      <c r="HAW36"/>
      <c r="HAX36"/>
      <c r="HAY36"/>
      <c r="HAZ36"/>
      <c r="HBA36"/>
      <c r="HBB36"/>
      <c r="HBC36"/>
      <c r="HBD36"/>
      <c r="HBE36"/>
      <c r="HBF36"/>
      <c r="HBG36"/>
      <c r="HBH36"/>
      <c r="HBI36"/>
      <c r="HBJ36"/>
      <c r="HBK36"/>
      <c r="HBL36"/>
      <c r="HBM36"/>
      <c r="HBN36"/>
      <c r="HBO36"/>
      <c r="HBP36"/>
      <c r="HBQ36"/>
      <c r="HBR36"/>
      <c r="HBS36"/>
      <c r="HBT36"/>
      <c r="HBU36"/>
      <c r="HBV36"/>
      <c r="HBW36"/>
      <c r="HBX36"/>
      <c r="HBY36"/>
      <c r="HBZ36"/>
      <c r="HCA36"/>
      <c r="HCB36"/>
      <c r="HCC36"/>
      <c r="HCD36"/>
      <c r="HCE36"/>
      <c r="HCF36"/>
      <c r="HCG36"/>
      <c r="HCH36"/>
      <c r="HCI36"/>
      <c r="HCJ36"/>
      <c r="HCK36"/>
      <c r="HCL36"/>
      <c r="HCM36"/>
      <c r="HCN36"/>
      <c r="HCO36"/>
      <c r="HCP36"/>
      <c r="HCQ36"/>
      <c r="HCR36"/>
      <c r="HCS36"/>
      <c r="HCT36"/>
      <c r="HCU36"/>
      <c r="HCV36"/>
      <c r="HCW36"/>
      <c r="HCX36"/>
      <c r="HCY36"/>
      <c r="HCZ36"/>
      <c r="HDA36"/>
      <c r="HDB36"/>
      <c r="HDC36"/>
      <c r="HDD36"/>
      <c r="HDE36"/>
      <c r="HDF36"/>
      <c r="HDG36"/>
      <c r="HDH36"/>
      <c r="HDI36"/>
      <c r="HDJ36"/>
      <c r="HDK36"/>
      <c r="HDL36"/>
      <c r="HDM36"/>
      <c r="HDN36"/>
      <c r="HDO36"/>
      <c r="HDP36"/>
      <c r="HDQ36"/>
      <c r="HDR36"/>
      <c r="HDS36"/>
      <c r="HDT36"/>
      <c r="HDU36"/>
      <c r="HDV36"/>
      <c r="HDW36"/>
      <c r="HDX36"/>
      <c r="HDY36"/>
      <c r="HDZ36"/>
      <c r="HEA36"/>
      <c r="HEB36"/>
      <c r="HEC36"/>
      <c r="HED36"/>
      <c r="HEE36"/>
      <c r="HEF36"/>
      <c r="HEG36"/>
      <c r="HEH36"/>
      <c r="HEI36"/>
      <c r="HEJ36"/>
      <c r="HEK36"/>
      <c r="HEL36"/>
      <c r="HEM36"/>
      <c r="HEN36"/>
      <c r="HEO36"/>
      <c r="HEP36"/>
      <c r="HEQ36"/>
      <c r="HER36"/>
      <c r="HES36"/>
      <c r="HET36"/>
      <c r="HEU36"/>
      <c r="HEV36"/>
      <c r="HEW36"/>
      <c r="HEX36"/>
      <c r="HEY36"/>
      <c r="HEZ36"/>
      <c r="HFA36"/>
      <c r="HFB36"/>
      <c r="HFC36"/>
      <c r="HFD36"/>
      <c r="HFE36"/>
      <c r="HFF36"/>
      <c r="HFG36"/>
      <c r="HFH36"/>
      <c r="HFI36"/>
      <c r="HFJ36"/>
      <c r="HFK36"/>
      <c r="HFL36"/>
      <c r="HFM36"/>
      <c r="HFN36"/>
      <c r="HFO36"/>
      <c r="HFP36"/>
      <c r="HFQ36"/>
      <c r="HFR36"/>
      <c r="HFS36"/>
      <c r="HFT36"/>
      <c r="HFU36"/>
      <c r="HFV36"/>
      <c r="HFW36"/>
      <c r="HFX36"/>
      <c r="HFY36"/>
      <c r="HFZ36"/>
      <c r="HGA36"/>
      <c r="HGB36"/>
      <c r="HGC36"/>
      <c r="HGD36"/>
      <c r="HGE36"/>
      <c r="HGF36"/>
      <c r="HGG36"/>
      <c r="HGH36"/>
      <c r="HGI36"/>
      <c r="HGJ36"/>
      <c r="HGK36"/>
      <c r="HGL36"/>
      <c r="HGM36"/>
      <c r="HGN36"/>
      <c r="HGO36"/>
      <c r="HGP36"/>
      <c r="HGQ36"/>
      <c r="HGR36"/>
      <c r="HGS36"/>
      <c r="HGT36"/>
      <c r="HGU36"/>
      <c r="HGV36"/>
      <c r="HGW36"/>
      <c r="HGX36"/>
      <c r="HGY36"/>
      <c r="HGZ36"/>
      <c r="HHA36"/>
      <c r="HHB36"/>
      <c r="HHC36"/>
      <c r="HHD36"/>
      <c r="HHE36"/>
      <c r="HHF36"/>
      <c r="HHG36"/>
      <c r="HHH36"/>
      <c r="HHI36"/>
      <c r="HHJ36"/>
      <c r="HHK36"/>
      <c r="HHL36"/>
      <c r="HHM36"/>
      <c r="HHN36"/>
      <c r="HHO36"/>
      <c r="HHP36"/>
      <c r="HHQ36"/>
      <c r="HHR36"/>
      <c r="HHS36"/>
      <c r="HHT36"/>
      <c r="HHU36"/>
      <c r="HHV36"/>
      <c r="HHW36"/>
      <c r="HHX36"/>
      <c r="HHY36"/>
      <c r="HHZ36"/>
      <c r="HIA36"/>
      <c r="HIB36"/>
      <c r="HIC36"/>
      <c r="HID36"/>
      <c r="HIE36"/>
      <c r="HIF36"/>
      <c r="HIG36"/>
      <c r="HIH36"/>
      <c r="HII36"/>
      <c r="HIJ36"/>
      <c r="HIK36"/>
      <c r="HIL36"/>
      <c r="HIM36"/>
      <c r="HIN36"/>
      <c r="HIO36"/>
      <c r="HIP36"/>
      <c r="HIQ36"/>
      <c r="HIR36"/>
      <c r="HIS36"/>
      <c r="HIT36"/>
      <c r="HIU36"/>
      <c r="HIV36"/>
      <c r="HIW36"/>
      <c r="HIX36"/>
      <c r="HIY36"/>
      <c r="HIZ36"/>
      <c r="HJA36"/>
      <c r="HJB36"/>
      <c r="HJC36"/>
      <c r="HJD36"/>
      <c r="HJE36"/>
      <c r="HJF36"/>
      <c r="HJG36"/>
      <c r="HJH36"/>
      <c r="HJI36"/>
      <c r="HJJ36"/>
      <c r="HJK36"/>
      <c r="HJL36"/>
      <c r="HJM36"/>
      <c r="HJN36"/>
      <c r="HJO36"/>
      <c r="HJP36"/>
      <c r="HJQ36"/>
      <c r="HJR36"/>
      <c r="HJS36"/>
      <c r="HJT36"/>
      <c r="HJU36"/>
      <c r="HJV36"/>
      <c r="HJW36"/>
      <c r="HJX36"/>
      <c r="HJY36"/>
      <c r="HJZ36"/>
      <c r="HKA36"/>
      <c r="HKB36"/>
      <c r="HKC36"/>
      <c r="HKD36"/>
      <c r="HKE36"/>
      <c r="HKF36"/>
      <c r="HKG36"/>
      <c r="HKH36"/>
      <c r="HKI36"/>
      <c r="HKJ36"/>
      <c r="HKK36"/>
      <c r="HKL36"/>
      <c r="HKM36"/>
      <c r="HKN36"/>
      <c r="HKO36"/>
      <c r="HKP36"/>
      <c r="HKQ36"/>
      <c r="HKR36"/>
      <c r="HKS36"/>
      <c r="HKT36"/>
      <c r="HKU36"/>
      <c r="HKV36"/>
      <c r="HKW36"/>
      <c r="HKX36"/>
      <c r="HKY36"/>
      <c r="HKZ36"/>
      <c r="HLA36"/>
      <c r="HLB36"/>
      <c r="HLC36"/>
      <c r="HLD36"/>
      <c r="HLE36"/>
      <c r="HLF36"/>
      <c r="HLG36"/>
      <c r="HLH36"/>
      <c r="HLI36"/>
      <c r="HLJ36"/>
      <c r="HLK36"/>
      <c r="HLL36"/>
      <c r="HLM36"/>
      <c r="HLN36"/>
      <c r="HLO36"/>
      <c r="HLP36"/>
      <c r="HLQ36"/>
      <c r="HLR36"/>
      <c r="HLS36"/>
      <c r="HLT36"/>
      <c r="HLU36"/>
      <c r="HLV36"/>
      <c r="HLW36"/>
      <c r="HLX36"/>
      <c r="HLY36"/>
      <c r="HLZ36"/>
      <c r="HMA36"/>
      <c r="HMB36"/>
      <c r="HMC36"/>
      <c r="HMD36"/>
      <c r="HME36"/>
      <c r="HMF36"/>
      <c r="HMG36"/>
      <c r="HMH36"/>
      <c r="HMI36"/>
      <c r="HMJ36"/>
      <c r="HMK36"/>
      <c r="HML36"/>
      <c r="HMM36"/>
      <c r="HMN36"/>
      <c r="HMO36"/>
      <c r="HMP36"/>
      <c r="HMQ36"/>
      <c r="HMR36"/>
      <c r="HMS36"/>
      <c r="HMT36"/>
      <c r="HMU36"/>
      <c r="HMV36"/>
      <c r="HMW36"/>
      <c r="HMX36"/>
      <c r="HMY36"/>
      <c r="HMZ36"/>
      <c r="HNA36"/>
      <c r="HNB36"/>
      <c r="HNC36"/>
      <c r="HND36"/>
      <c r="HNE36"/>
      <c r="HNF36"/>
      <c r="HNG36"/>
      <c r="HNH36"/>
      <c r="HNI36"/>
      <c r="HNJ36"/>
      <c r="HNK36"/>
      <c r="HNL36"/>
      <c r="HNM36"/>
      <c r="HNN36"/>
      <c r="HNO36"/>
      <c r="HNP36"/>
      <c r="HNQ36"/>
      <c r="HNR36"/>
      <c r="HNS36"/>
      <c r="HNT36"/>
      <c r="HNU36"/>
      <c r="HNV36"/>
      <c r="HNW36"/>
      <c r="HNX36"/>
      <c r="HNY36"/>
      <c r="HNZ36"/>
      <c r="HOA36"/>
      <c r="HOB36"/>
      <c r="HOC36"/>
      <c r="HOD36"/>
      <c r="HOE36"/>
      <c r="HOF36"/>
      <c r="HOG36"/>
      <c r="HOH36"/>
      <c r="HOI36"/>
      <c r="HOJ36"/>
      <c r="HOK36"/>
      <c r="HOL36"/>
      <c r="HOM36"/>
      <c r="HON36"/>
      <c r="HOO36"/>
      <c r="HOP36"/>
      <c r="HOQ36"/>
      <c r="HOR36"/>
      <c r="HOS36"/>
      <c r="HOT36"/>
      <c r="HOU36"/>
      <c r="HOV36"/>
      <c r="HOW36"/>
      <c r="HOX36"/>
      <c r="HOY36"/>
      <c r="HOZ36"/>
      <c r="HPA36"/>
      <c r="HPB36"/>
      <c r="HPC36"/>
      <c r="HPD36"/>
      <c r="HPE36"/>
      <c r="HPF36"/>
      <c r="HPG36"/>
      <c r="HPH36"/>
      <c r="HPI36"/>
      <c r="HPJ36"/>
      <c r="HPK36"/>
      <c r="HPL36"/>
      <c r="HPM36"/>
      <c r="HPN36"/>
      <c r="HPO36"/>
      <c r="HPP36"/>
      <c r="HPQ36"/>
      <c r="HPR36"/>
      <c r="HPS36"/>
      <c r="HPT36"/>
      <c r="HPU36"/>
      <c r="HPV36"/>
      <c r="HPW36"/>
      <c r="HPX36"/>
      <c r="HPY36"/>
      <c r="HPZ36"/>
      <c r="HQA36"/>
      <c r="HQB36"/>
      <c r="HQC36"/>
      <c r="HQD36"/>
      <c r="HQE36"/>
      <c r="HQF36"/>
      <c r="HQG36"/>
      <c r="HQH36"/>
      <c r="HQI36"/>
      <c r="HQJ36"/>
      <c r="HQK36"/>
      <c r="HQL36"/>
      <c r="HQM36"/>
      <c r="HQN36"/>
      <c r="HQO36"/>
      <c r="HQP36"/>
      <c r="HQQ36"/>
      <c r="HQR36"/>
      <c r="HQS36"/>
      <c r="HQT36"/>
      <c r="HQU36"/>
      <c r="HQV36"/>
      <c r="HQW36"/>
      <c r="HQX36"/>
      <c r="HQY36"/>
      <c r="HQZ36"/>
      <c r="HRA36"/>
      <c r="HRB36"/>
      <c r="HRC36"/>
      <c r="HRD36"/>
      <c r="HRE36"/>
      <c r="HRF36"/>
      <c r="HRG36"/>
      <c r="HRH36"/>
      <c r="HRI36"/>
      <c r="HRJ36"/>
      <c r="HRK36"/>
      <c r="HRL36"/>
      <c r="HRM36"/>
      <c r="HRN36"/>
      <c r="HRO36"/>
      <c r="HRP36"/>
      <c r="HRQ36"/>
      <c r="HRR36"/>
      <c r="HRS36"/>
      <c r="HRT36"/>
      <c r="HRU36"/>
      <c r="HRV36"/>
      <c r="HRW36"/>
      <c r="HRX36"/>
      <c r="HRY36"/>
      <c r="HRZ36"/>
      <c r="HSA36"/>
      <c r="HSB36"/>
      <c r="HSC36"/>
      <c r="HSD36"/>
      <c r="HSE36"/>
      <c r="HSF36"/>
      <c r="HSG36"/>
      <c r="HSH36"/>
      <c r="HSI36"/>
      <c r="HSJ36"/>
      <c r="HSK36"/>
      <c r="HSL36"/>
      <c r="HSM36"/>
      <c r="HSN36"/>
      <c r="HSO36"/>
      <c r="HSP36"/>
      <c r="HSQ36"/>
      <c r="HSR36"/>
      <c r="HSS36"/>
      <c r="HST36"/>
      <c r="HSU36"/>
      <c r="HSV36"/>
      <c r="HSW36"/>
      <c r="HSX36"/>
      <c r="HSY36"/>
      <c r="HSZ36"/>
      <c r="HTA36"/>
      <c r="HTB36"/>
      <c r="HTC36"/>
      <c r="HTD36"/>
      <c r="HTE36"/>
      <c r="HTF36"/>
      <c r="HTG36"/>
      <c r="HTH36"/>
      <c r="HTI36"/>
      <c r="HTJ36"/>
      <c r="HTK36"/>
      <c r="HTL36"/>
      <c r="HTM36"/>
      <c r="HTN36"/>
      <c r="HTO36"/>
      <c r="HTP36"/>
      <c r="HTQ36"/>
      <c r="HTR36"/>
      <c r="HTS36"/>
      <c r="HTT36"/>
      <c r="HTU36"/>
      <c r="HTV36"/>
      <c r="HTW36"/>
      <c r="HTX36"/>
      <c r="HTY36"/>
      <c r="HTZ36"/>
      <c r="HUA36"/>
      <c r="HUB36"/>
      <c r="HUC36"/>
      <c r="HUD36"/>
      <c r="HUE36"/>
      <c r="HUF36"/>
      <c r="HUG36"/>
      <c r="HUH36"/>
      <c r="HUI36"/>
      <c r="HUJ36"/>
      <c r="HUK36"/>
      <c r="HUL36"/>
      <c r="HUM36"/>
      <c r="HUN36"/>
      <c r="HUO36"/>
      <c r="HUP36"/>
      <c r="HUQ36"/>
      <c r="HUR36"/>
      <c r="HUS36"/>
      <c r="HUT36"/>
      <c r="HUU36"/>
      <c r="HUV36"/>
      <c r="HUW36"/>
      <c r="HUX36"/>
      <c r="HUY36"/>
      <c r="HUZ36"/>
      <c r="HVA36"/>
      <c r="HVB36"/>
      <c r="HVC36"/>
      <c r="HVD36"/>
      <c r="HVE36"/>
      <c r="HVF36"/>
      <c r="HVG36"/>
      <c r="HVH36"/>
      <c r="HVI36"/>
      <c r="HVJ36"/>
      <c r="HVK36"/>
      <c r="HVL36"/>
      <c r="HVM36"/>
      <c r="HVN36"/>
      <c r="HVO36"/>
      <c r="HVP36"/>
      <c r="HVQ36"/>
      <c r="HVR36"/>
      <c r="HVS36"/>
      <c r="HVT36"/>
      <c r="HVU36"/>
      <c r="HVV36"/>
      <c r="HVW36"/>
      <c r="HVX36"/>
      <c r="HVY36"/>
      <c r="HVZ36"/>
      <c r="HWA36"/>
      <c r="HWB36"/>
      <c r="HWC36"/>
      <c r="HWD36"/>
      <c r="HWE36"/>
      <c r="HWF36"/>
      <c r="HWG36"/>
      <c r="HWH36"/>
      <c r="HWI36"/>
      <c r="HWJ36"/>
      <c r="HWK36"/>
      <c r="HWL36"/>
      <c r="HWM36"/>
      <c r="HWN36"/>
      <c r="HWO36"/>
      <c r="HWP36"/>
      <c r="HWQ36"/>
      <c r="HWR36"/>
      <c r="HWS36"/>
      <c r="HWT36"/>
      <c r="HWU36"/>
      <c r="HWV36"/>
      <c r="HWW36"/>
      <c r="HWX36"/>
      <c r="HWY36"/>
      <c r="HWZ36"/>
      <c r="HXA36"/>
      <c r="HXB36"/>
      <c r="HXC36"/>
      <c r="HXD36"/>
      <c r="HXE36"/>
      <c r="HXF36"/>
      <c r="HXG36"/>
      <c r="HXH36"/>
      <c r="HXI36"/>
      <c r="HXJ36"/>
      <c r="HXK36"/>
      <c r="HXL36"/>
      <c r="HXM36"/>
      <c r="HXN36"/>
      <c r="HXO36"/>
      <c r="HXP36"/>
      <c r="HXQ36"/>
      <c r="HXR36"/>
      <c r="HXS36"/>
      <c r="HXT36"/>
      <c r="HXU36"/>
      <c r="HXV36"/>
      <c r="HXW36"/>
      <c r="HXX36"/>
      <c r="HXY36"/>
      <c r="HXZ36"/>
      <c r="HYA36"/>
      <c r="HYB36"/>
      <c r="HYC36"/>
      <c r="HYD36"/>
      <c r="HYE36"/>
      <c r="HYF36"/>
      <c r="HYG36"/>
      <c r="HYH36"/>
      <c r="HYI36"/>
      <c r="HYJ36"/>
      <c r="HYK36"/>
      <c r="HYL36"/>
      <c r="HYM36"/>
      <c r="HYN36"/>
      <c r="HYO36"/>
      <c r="HYP36"/>
      <c r="HYQ36"/>
      <c r="HYR36"/>
      <c r="HYS36"/>
      <c r="HYT36"/>
      <c r="HYU36"/>
      <c r="HYV36"/>
      <c r="HYW36"/>
      <c r="HYX36"/>
      <c r="HYY36"/>
      <c r="HYZ36"/>
      <c r="HZA36"/>
      <c r="HZB36"/>
      <c r="HZC36"/>
      <c r="HZD36"/>
      <c r="HZE36"/>
      <c r="HZF36"/>
      <c r="HZG36"/>
      <c r="HZH36"/>
      <c r="HZI36"/>
      <c r="HZJ36"/>
      <c r="HZK36"/>
      <c r="HZL36"/>
      <c r="HZM36"/>
      <c r="HZN36"/>
      <c r="HZO36"/>
      <c r="HZP36"/>
      <c r="HZQ36"/>
      <c r="HZR36"/>
      <c r="HZS36"/>
      <c r="HZT36"/>
      <c r="HZU36"/>
      <c r="HZV36"/>
      <c r="HZW36"/>
      <c r="HZX36"/>
      <c r="HZY36"/>
      <c r="HZZ36"/>
      <c r="IAA36"/>
      <c r="IAB36"/>
      <c r="IAC36"/>
      <c r="IAD36"/>
      <c r="IAE36"/>
      <c r="IAF36"/>
      <c r="IAG36"/>
      <c r="IAH36"/>
      <c r="IAI36"/>
      <c r="IAJ36"/>
      <c r="IAK36"/>
      <c r="IAL36"/>
      <c r="IAM36"/>
      <c r="IAN36"/>
      <c r="IAO36"/>
      <c r="IAP36"/>
      <c r="IAQ36"/>
      <c r="IAR36"/>
      <c r="IAS36"/>
      <c r="IAT36"/>
      <c r="IAU36"/>
      <c r="IAV36"/>
      <c r="IAW36"/>
      <c r="IAX36"/>
      <c r="IAY36"/>
      <c r="IAZ36"/>
      <c r="IBA36"/>
      <c r="IBB36"/>
      <c r="IBC36"/>
      <c r="IBD36"/>
      <c r="IBE36"/>
      <c r="IBF36"/>
      <c r="IBG36"/>
      <c r="IBH36"/>
      <c r="IBI36"/>
      <c r="IBJ36"/>
      <c r="IBK36"/>
      <c r="IBL36"/>
      <c r="IBM36"/>
      <c r="IBN36"/>
      <c r="IBO36"/>
      <c r="IBP36"/>
      <c r="IBQ36"/>
      <c r="IBR36"/>
      <c r="IBS36"/>
      <c r="IBT36"/>
      <c r="IBU36"/>
      <c r="IBV36"/>
      <c r="IBW36"/>
      <c r="IBX36"/>
      <c r="IBY36"/>
      <c r="IBZ36"/>
      <c r="ICA36"/>
      <c r="ICB36"/>
      <c r="ICC36"/>
      <c r="ICD36"/>
      <c r="ICE36"/>
      <c r="ICF36"/>
      <c r="ICG36"/>
      <c r="ICH36"/>
      <c r="ICI36"/>
      <c r="ICJ36"/>
      <c r="ICK36"/>
      <c r="ICL36"/>
      <c r="ICM36"/>
      <c r="ICN36"/>
      <c r="ICO36"/>
      <c r="ICP36"/>
      <c r="ICQ36"/>
      <c r="ICR36"/>
      <c r="ICS36"/>
      <c r="ICT36"/>
      <c r="ICU36"/>
      <c r="ICV36"/>
      <c r="ICW36"/>
      <c r="ICX36"/>
      <c r="ICY36"/>
      <c r="ICZ36"/>
      <c r="IDA36"/>
      <c r="IDB36"/>
      <c r="IDC36"/>
      <c r="IDD36"/>
      <c r="IDE36"/>
      <c r="IDF36"/>
      <c r="IDG36"/>
      <c r="IDH36"/>
      <c r="IDI36"/>
      <c r="IDJ36"/>
      <c r="IDK36"/>
      <c r="IDL36"/>
      <c r="IDM36"/>
      <c r="IDN36"/>
      <c r="IDO36"/>
      <c r="IDP36"/>
      <c r="IDQ36"/>
      <c r="IDR36"/>
      <c r="IDS36"/>
      <c r="IDT36"/>
      <c r="IDU36"/>
      <c r="IDV36"/>
      <c r="IDW36"/>
      <c r="IDX36"/>
      <c r="IDY36"/>
      <c r="IDZ36"/>
      <c r="IEA36"/>
      <c r="IEB36"/>
      <c r="IEC36"/>
      <c r="IED36"/>
      <c r="IEE36"/>
      <c r="IEF36"/>
      <c r="IEG36"/>
      <c r="IEH36"/>
      <c r="IEI36"/>
      <c r="IEJ36"/>
      <c r="IEK36"/>
      <c r="IEL36"/>
      <c r="IEM36"/>
      <c r="IEN36"/>
      <c r="IEO36"/>
      <c r="IEP36"/>
      <c r="IEQ36"/>
      <c r="IER36"/>
      <c r="IES36"/>
      <c r="IET36"/>
      <c r="IEU36"/>
      <c r="IEV36"/>
      <c r="IEW36"/>
      <c r="IEX36"/>
      <c r="IEY36"/>
      <c r="IEZ36"/>
      <c r="IFA36"/>
      <c r="IFB36"/>
      <c r="IFC36"/>
      <c r="IFD36"/>
      <c r="IFE36"/>
      <c r="IFF36"/>
      <c r="IFG36"/>
      <c r="IFH36"/>
      <c r="IFI36"/>
      <c r="IFJ36"/>
      <c r="IFK36"/>
      <c r="IFL36"/>
      <c r="IFM36"/>
      <c r="IFN36"/>
      <c r="IFO36"/>
      <c r="IFP36"/>
      <c r="IFQ36"/>
      <c r="IFR36"/>
      <c r="IFS36"/>
      <c r="IFT36"/>
      <c r="IFU36"/>
      <c r="IFV36"/>
      <c r="IFW36"/>
      <c r="IFX36"/>
      <c r="IFY36"/>
      <c r="IFZ36"/>
      <c r="IGA36"/>
      <c r="IGB36"/>
      <c r="IGC36"/>
      <c r="IGD36"/>
      <c r="IGE36"/>
      <c r="IGF36"/>
      <c r="IGG36"/>
      <c r="IGH36"/>
      <c r="IGI36"/>
      <c r="IGJ36"/>
      <c r="IGK36"/>
      <c r="IGL36"/>
      <c r="IGM36"/>
      <c r="IGN36"/>
      <c r="IGO36"/>
      <c r="IGP36"/>
      <c r="IGQ36"/>
      <c r="IGR36"/>
      <c r="IGS36"/>
      <c r="IGT36"/>
      <c r="IGU36"/>
      <c r="IGV36"/>
      <c r="IGW36"/>
      <c r="IGX36"/>
      <c r="IGY36"/>
      <c r="IGZ36"/>
      <c r="IHA36"/>
      <c r="IHB36"/>
      <c r="IHC36"/>
      <c r="IHD36"/>
      <c r="IHE36"/>
      <c r="IHF36"/>
      <c r="IHG36"/>
      <c r="IHH36"/>
      <c r="IHI36"/>
      <c r="IHJ36"/>
      <c r="IHK36"/>
      <c r="IHL36"/>
      <c r="IHM36"/>
      <c r="IHN36"/>
      <c r="IHO36"/>
      <c r="IHP36"/>
      <c r="IHQ36"/>
      <c r="IHR36"/>
      <c r="IHS36"/>
      <c r="IHT36"/>
      <c r="IHU36"/>
      <c r="IHV36"/>
      <c r="IHW36"/>
      <c r="IHX36"/>
      <c r="IHY36"/>
      <c r="IHZ36"/>
      <c r="IIA36"/>
      <c r="IIB36"/>
      <c r="IIC36"/>
      <c r="IID36"/>
      <c r="IIE36"/>
      <c r="IIF36"/>
      <c r="IIG36"/>
      <c r="IIH36"/>
      <c r="III36"/>
      <c r="IIJ36"/>
      <c r="IIK36"/>
      <c r="IIL36"/>
      <c r="IIM36"/>
      <c r="IIN36"/>
      <c r="IIO36"/>
      <c r="IIP36"/>
      <c r="IIQ36"/>
      <c r="IIR36"/>
      <c r="IIS36"/>
      <c r="IIT36"/>
      <c r="IIU36"/>
      <c r="IIV36"/>
      <c r="IIW36"/>
      <c r="IIX36"/>
      <c r="IIY36"/>
      <c r="IIZ36"/>
      <c r="IJA36"/>
      <c r="IJB36"/>
      <c r="IJC36"/>
      <c r="IJD36"/>
      <c r="IJE36"/>
      <c r="IJF36"/>
      <c r="IJG36"/>
      <c r="IJH36"/>
      <c r="IJI36"/>
      <c r="IJJ36"/>
      <c r="IJK36"/>
      <c r="IJL36"/>
      <c r="IJM36"/>
      <c r="IJN36"/>
      <c r="IJO36"/>
      <c r="IJP36"/>
      <c r="IJQ36"/>
      <c r="IJR36"/>
      <c r="IJS36"/>
      <c r="IJT36"/>
      <c r="IJU36"/>
      <c r="IJV36"/>
      <c r="IJW36"/>
      <c r="IJX36"/>
      <c r="IJY36"/>
      <c r="IJZ36"/>
      <c r="IKA36"/>
      <c r="IKB36"/>
      <c r="IKC36"/>
      <c r="IKD36"/>
      <c r="IKE36"/>
      <c r="IKF36"/>
      <c r="IKG36"/>
      <c r="IKH36"/>
      <c r="IKI36"/>
      <c r="IKJ36"/>
      <c r="IKK36"/>
      <c r="IKL36"/>
      <c r="IKM36"/>
      <c r="IKN36"/>
      <c r="IKO36"/>
      <c r="IKP36"/>
      <c r="IKQ36"/>
      <c r="IKR36"/>
      <c r="IKS36"/>
      <c r="IKT36"/>
      <c r="IKU36"/>
      <c r="IKV36"/>
      <c r="IKW36"/>
      <c r="IKX36"/>
      <c r="IKY36"/>
      <c r="IKZ36"/>
      <c r="ILA36"/>
      <c r="ILB36"/>
      <c r="ILC36"/>
      <c r="ILD36"/>
      <c r="ILE36"/>
      <c r="ILF36"/>
      <c r="ILG36"/>
      <c r="ILH36"/>
      <c r="ILI36"/>
      <c r="ILJ36"/>
      <c r="ILK36"/>
      <c r="ILL36"/>
      <c r="ILM36"/>
      <c r="ILN36"/>
      <c r="ILO36"/>
      <c r="ILP36"/>
      <c r="ILQ36"/>
      <c r="ILR36"/>
      <c r="ILS36"/>
      <c r="ILT36"/>
      <c r="ILU36"/>
      <c r="ILV36"/>
      <c r="ILW36"/>
      <c r="ILX36"/>
      <c r="ILY36"/>
      <c r="ILZ36"/>
      <c r="IMA36"/>
      <c r="IMB36"/>
      <c r="IMC36"/>
      <c r="IMD36"/>
      <c r="IME36"/>
      <c r="IMF36"/>
      <c r="IMG36"/>
      <c r="IMH36"/>
      <c r="IMI36"/>
      <c r="IMJ36"/>
      <c r="IMK36"/>
      <c r="IML36"/>
      <c r="IMM36"/>
      <c r="IMN36"/>
      <c r="IMO36"/>
      <c r="IMP36"/>
      <c r="IMQ36"/>
      <c r="IMR36"/>
      <c r="IMS36"/>
      <c r="IMT36"/>
      <c r="IMU36"/>
      <c r="IMV36"/>
      <c r="IMW36"/>
      <c r="IMX36"/>
      <c r="IMY36"/>
      <c r="IMZ36"/>
      <c r="INA36"/>
      <c r="INB36"/>
      <c r="INC36"/>
      <c r="IND36"/>
      <c r="INE36"/>
      <c r="INF36"/>
      <c r="ING36"/>
      <c r="INH36"/>
      <c r="INI36"/>
      <c r="INJ36"/>
      <c r="INK36"/>
      <c r="INL36"/>
      <c r="INM36"/>
      <c r="INN36"/>
      <c r="INO36"/>
      <c r="INP36"/>
      <c r="INQ36"/>
      <c r="INR36"/>
      <c r="INS36"/>
      <c r="INT36"/>
      <c r="INU36"/>
      <c r="INV36"/>
      <c r="INW36"/>
      <c r="INX36"/>
      <c r="INY36"/>
      <c r="INZ36"/>
      <c r="IOA36"/>
      <c r="IOB36"/>
      <c r="IOC36"/>
      <c r="IOD36"/>
      <c r="IOE36"/>
      <c r="IOF36"/>
      <c r="IOG36"/>
      <c r="IOH36"/>
      <c r="IOI36"/>
      <c r="IOJ36"/>
      <c r="IOK36"/>
      <c r="IOL36"/>
      <c r="IOM36"/>
      <c r="ION36"/>
      <c r="IOO36"/>
      <c r="IOP36"/>
      <c r="IOQ36"/>
      <c r="IOR36"/>
      <c r="IOS36"/>
      <c r="IOT36"/>
      <c r="IOU36"/>
      <c r="IOV36"/>
      <c r="IOW36"/>
      <c r="IOX36"/>
      <c r="IOY36"/>
      <c r="IOZ36"/>
      <c r="IPA36"/>
      <c r="IPB36"/>
      <c r="IPC36"/>
      <c r="IPD36"/>
      <c r="IPE36"/>
      <c r="IPF36"/>
      <c r="IPG36"/>
      <c r="IPH36"/>
      <c r="IPI36"/>
      <c r="IPJ36"/>
      <c r="IPK36"/>
      <c r="IPL36"/>
      <c r="IPM36"/>
      <c r="IPN36"/>
      <c r="IPO36"/>
      <c r="IPP36"/>
      <c r="IPQ36"/>
      <c r="IPR36"/>
      <c r="IPS36"/>
      <c r="IPT36"/>
      <c r="IPU36"/>
      <c r="IPV36"/>
      <c r="IPW36"/>
      <c r="IPX36"/>
      <c r="IPY36"/>
      <c r="IPZ36"/>
      <c r="IQA36"/>
      <c r="IQB36"/>
      <c r="IQC36"/>
      <c r="IQD36"/>
      <c r="IQE36"/>
      <c r="IQF36"/>
      <c r="IQG36"/>
      <c r="IQH36"/>
      <c r="IQI36"/>
      <c r="IQJ36"/>
      <c r="IQK36"/>
      <c r="IQL36"/>
      <c r="IQM36"/>
      <c r="IQN36"/>
      <c r="IQO36"/>
      <c r="IQP36"/>
      <c r="IQQ36"/>
      <c r="IQR36"/>
      <c r="IQS36"/>
      <c r="IQT36"/>
      <c r="IQU36"/>
      <c r="IQV36"/>
      <c r="IQW36"/>
      <c r="IQX36"/>
      <c r="IQY36"/>
      <c r="IQZ36"/>
      <c r="IRA36"/>
      <c r="IRB36"/>
      <c r="IRC36"/>
      <c r="IRD36"/>
      <c r="IRE36"/>
      <c r="IRF36"/>
      <c r="IRG36"/>
      <c r="IRH36"/>
      <c r="IRI36"/>
      <c r="IRJ36"/>
      <c r="IRK36"/>
      <c r="IRL36"/>
      <c r="IRM36"/>
      <c r="IRN36"/>
      <c r="IRO36"/>
      <c r="IRP36"/>
      <c r="IRQ36"/>
      <c r="IRR36"/>
      <c r="IRS36"/>
      <c r="IRT36"/>
      <c r="IRU36"/>
      <c r="IRV36"/>
      <c r="IRW36"/>
      <c r="IRX36"/>
      <c r="IRY36"/>
      <c r="IRZ36"/>
      <c r="ISA36"/>
      <c r="ISB36"/>
      <c r="ISC36"/>
      <c r="ISD36"/>
      <c r="ISE36"/>
      <c r="ISF36"/>
      <c r="ISG36"/>
      <c r="ISH36"/>
      <c r="ISI36"/>
      <c r="ISJ36"/>
      <c r="ISK36"/>
      <c r="ISL36"/>
      <c r="ISM36"/>
      <c r="ISN36"/>
      <c r="ISO36"/>
      <c r="ISP36"/>
      <c r="ISQ36"/>
      <c r="ISR36"/>
      <c r="ISS36"/>
      <c r="IST36"/>
      <c r="ISU36"/>
      <c r="ISV36"/>
      <c r="ISW36"/>
      <c r="ISX36"/>
      <c r="ISY36"/>
      <c r="ISZ36"/>
      <c r="ITA36"/>
      <c r="ITB36"/>
      <c r="ITC36"/>
      <c r="ITD36"/>
      <c r="ITE36"/>
      <c r="ITF36"/>
      <c r="ITG36"/>
      <c r="ITH36"/>
      <c r="ITI36"/>
      <c r="ITJ36"/>
      <c r="ITK36"/>
      <c r="ITL36"/>
      <c r="ITM36"/>
      <c r="ITN36"/>
      <c r="ITO36"/>
      <c r="ITP36"/>
      <c r="ITQ36"/>
      <c r="ITR36"/>
      <c r="ITS36"/>
      <c r="ITT36"/>
      <c r="ITU36"/>
      <c r="ITV36"/>
      <c r="ITW36"/>
      <c r="ITX36"/>
      <c r="ITY36"/>
      <c r="ITZ36"/>
      <c r="IUA36"/>
      <c r="IUB36"/>
      <c r="IUC36"/>
      <c r="IUD36"/>
      <c r="IUE36"/>
      <c r="IUF36"/>
      <c r="IUG36"/>
      <c r="IUH36"/>
      <c r="IUI36"/>
      <c r="IUJ36"/>
      <c r="IUK36"/>
      <c r="IUL36"/>
      <c r="IUM36"/>
      <c r="IUN36"/>
      <c r="IUO36"/>
      <c r="IUP36"/>
      <c r="IUQ36"/>
      <c r="IUR36"/>
      <c r="IUS36"/>
      <c r="IUT36"/>
      <c r="IUU36"/>
      <c r="IUV36"/>
      <c r="IUW36"/>
      <c r="IUX36"/>
      <c r="IUY36"/>
      <c r="IUZ36"/>
      <c r="IVA36"/>
      <c r="IVB36"/>
      <c r="IVC36"/>
      <c r="IVD36"/>
      <c r="IVE36"/>
      <c r="IVF36"/>
      <c r="IVG36"/>
      <c r="IVH36"/>
      <c r="IVI36"/>
      <c r="IVJ36"/>
      <c r="IVK36"/>
      <c r="IVL36"/>
      <c r="IVM36"/>
      <c r="IVN36"/>
      <c r="IVO36"/>
      <c r="IVP36"/>
      <c r="IVQ36"/>
      <c r="IVR36"/>
      <c r="IVS36"/>
      <c r="IVT36"/>
      <c r="IVU36"/>
      <c r="IVV36"/>
      <c r="IVW36"/>
      <c r="IVX36"/>
      <c r="IVY36"/>
      <c r="IVZ36"/>
      <c r="IWA36"/>
      <c r="IWB36"/>
      <c r="IWC36"/>
      <c r="IWD36"/>
      <c r="IWE36"/>
      <c r="IWF36"/>
      <c r="IWG36"/>
      <c r="IWH36"/>
      <c r="IWI36"/>
      <c r="IWJ36"/>
      <c r="IWK36"/>
      <c r="IWL36"/>
      <c r="IWM36"/>
      <c r="IWN36"/>
      <c r="IWO36"/>
      <c r="IWP36"/>
      <c r="IWQ36"/>
      <c r="IWR36"/>
      <c r="IWS36"/>
      <c r="IWT36"/>
      <c r="IWU36"/>
      <c r="IWV36"/>
      <c r="IWW36"/>
      <c r="IWX36"/>
      <c r="IWY36"/>
      <c r="IWZ36"/>
      <c r="IXA36"/>
      <c r="IXB36"/>
      <c r="IXC36"/>
      <c r="IXD36"/>
      <c r="IXE36"/>
      <c r="IXF36"/>
      <c r="IXG36"/>
      <c r="IXH36"/>
      <c r="IXI36"/>
      <c r="IXJ36"/>
      <c r="IXK36"/>
      <c r="IXL36"/>
      <c r="IXM36"/>
      <c r="IXN36"/>
      <c r="IXO36"/>
      <c r="IXP36"/>
      <c r="IXQ36"/>
      <c r="IXR36"/>
      <c r="IXS36"/>
      <c r="IXT36"/>
      <c r="IXU36"/>
      <c r="IXV36"/>
      <c r="IXW36"/>
      <c r="IXX36"/>
      <c r="IXY36"/>
      <c r="IXZ36"/>
      <c r="IYA36"/>
      <c r="IYB36"/>
      <c r="IYC36"/>
      <c r="IYD36"/>
      <c r="IYE36"/>
      <c r="IYF36"/>
      <c r="IYG36"/>
      <c r="IYH36"/>
      <c r="IYI36"/>
      <c r="IYJ36"/>
      <c r="IYK36"/>
      <c r="IYL36"/>
      <c r="IYM36"/>
      <c r="IYN36"/>
      <c r="IYO36"/>
      <c r="IYP36"/>
      <c r="IYQ36"/>
      <c r="IYR36"/>
      <c r="IYS36"/>
      <c r="IYT36"/>
      <c r="IYU36"/>
      <c r="IYV36"/>
      <c r="IYW36"/>
      <c r="IYX36"/>
      <c r="IYY36"/>
      <c r="IYZ36"/>
      <c r="IZA36"/>
      <c r="IZB36"/>
      <c r="IZC36"/>
      <c r="IZD36"/>
      <c r="IZE36"/>
      <c r="IZF36"/>
      <c r="IZG36"/>
      <c r="IZH36"/>
      <c r="IZI36"/>
      <c r="IZJ36"/>
      <c r="IZK36"/>
      <c r="IZL36"/>
      <c r="IZM36"/>
      <c r="IZN36"/>
      <c r="IZO36"/>
      <c r="IZP36"/>
      <c r="IZQ36"/>
      <c r="IZR36"/>
      <c r="IZS36"/>
      <c r="IZT36"/>
      <c r="IZU36"/>
      <c r="IZV36"/>
      <c r="IZW36"/>
      <c r="IZX36"/>
      <c r="IZY36"/>
      <c r="IZZ36"/>
      <c r="JAA36"/>
      <c r="JAB36"/>
      <c r="JAC36"/>
      <c r="JAD36"/>
      <c r="JAE36"/>
      <c r="JAF36"/>
      <c r="JAG36"/>
      <c r="JAH36"/>
      <c r="JAI36"/>
      <c r="JAJ36"/>
      <c r="JAK36"/>
      <c r="JAL36"/>
      <c r="JAM36"/>
      <c r="JAN36"/>
      <c r="JAO36"/>
      <c r="JAP36"/>
      <c r="JAQ36"/>
      <c r="JAR36"/>
      <c r="JAS36"/>
      <c r="JAT36"/>
      <c r="JAU36"/>
      <c r="JAV36"/>
      <c r="JAW36"/>
      <c r="JAX36"/>
      <c r="JAY36"/>
      <c r="JAZ36"/>
      <c r="JBA36"/>
      <c r="JBB36"/>
      <c r="JBC36"/>
      <c r="JBD36"/>
      <c r="JBE36"/>
      <c r="JBF36"/>
      <c r="JBG36"/>
      <c r="JBH36"/>
      <c r="JBI36"/>
      <c r="JBJ36"/>
      <c r="JBK36"/>
      <c r="JBL36"/>
      <c r="JBM36"/>
      <c r="JBN36"/>
      <c r="JBO36"/>
      <c r="JBP36"/>
      <c r="JBQ36"/>
      <c r="JBR36"/>
      <c r="JBS36"/>
      <c r="JBT36"/>
      <c r="JBU36"/>
      <c r="JBV36"/>
      <c r="JBW36"/>
      <c r="JBX36"/>
      <c r="JBY36"/>
      <c r="JBZ36"/>
      <c r="JCA36"/>
      <c r="JCB36"/>
      <c r="JCC36"/>
      <c r="JCD36"/>
      <c r="JCE36"/>
      <c r="JCF36"/>
      <c r="JCG36"/>
      <c r="JCH36"/>
      <c r="JCI36"/>
      <c r="JCJ36"/>
      <c r="JCK36"/>
      <c r="JCL36"/>
      <c r="JCM36"/>
      <c r="JCN36"/>
      <c r="JCO36"/>
      <c r="JCP36"/>
      <c r="JCQ36"/>
      <c r="JCR36"/>
      <c r="JCS36"/>
      <c r="JCT36"/>
      <c r="JCU36"/>
      <c r="JCV36"/>
      <c r="JCW36"/>
      <c r="JCX36"/>
      <c r="JCY36"/>
      <c r="JCZ36"/>
      <c r="JDA36"/>
      <c r="JDB36"/>
      <c r="JDC36"/>
      <c r="JDD36"/>
      <c r="JDE36"/>
      <c r="JDF36"/>
      <c r="JDG36"/>
      <c r="JDH36"/>
      <c r="JDI36"/>
      <c r="JDJ36"/>
      <c r="JDK36"/>
      <c r="JDL36"/>
      <c r="JDM36"/>
      <c r="JDN36"/>
      <c r="JDO36"/>
      <c r="JDP36"/>
      <c r="JDQ36"/>
      <c r="JDR36"/>
      <c r="JDS36"/>
      <c r="JDT36"/>
      <c r="JDU36"/>
      <c r="JDV36"/>
      <c r="JDW36"/>
      <c r="JDX36"/>
      <c r="JDY36"/>
      <c r="JDZ36"/>
      <c r="JEA36"/>
      <c r="JEB36"/>
      <c r="JEC36"/>
      <c r="JED36"/>
      <c r="JEE36"/>
      <c r="JEF36"/>
      <c r="JEG36"/>
      <c r="JEH36"/>
      <c r="JEI36"/>
      <c r="JEJ36"/>
      <c r="JEK36"/>
      <c r="JEL36"/>
      <c r="JEM36"/>
      <c r="JEN36"/>
      <c r="JEO36"/>
      <c r="JEP36"/>
      <c r="JEQ36"/>
      <c r="JER36"/>
      <c r="JES36"/>
      <c r="JET36"/>
      <c r="JEU36"/>
      <c r="JEV36"/>
      <c r="JEW36"/>
      <c r="JEX36"/>
      <c r="JEY36"/>
      <c r="JEZ36"/>
      <c r="JFA36"/>
      <c r="JFB36"/>
      <c r="JFC36"/>
      <c r="JFD36"/>
      <c r="JFE36"/>
      <c r="JFF36"/>
      <c r="JFG36"/>
      <c r="JFH36"/>
      <c r="JFI36"/>
      <c r="JFJ36"/>
      <c r="JFK36"/>
      <c r="JFL36"/>
      <c r="JFM36"/>
      <c r="JFN36"/>
      <c r="JFO36"/>
      <c r="JFP36"/>
      <c r="JFQ36"/>
      <c r="JFR36"/>
      <c r="JFS36"/>
      <c r="JFT36"/>
      <c r="JFU36"/>
      <c r="JFV36"/>
      <c r="JFW36"/>
      <c r="JFX36"/>
      <c r="JFY36"/>
      <c r="JFZ36"/>
      <c r="JGA36"/>
      <c r="JGB36"/>
      <c r="JGC36"/>
      <c r="JGD36"/>
      <c r="JGE36"/>
      <c r="JGF36"/>
      <c r="JGG36"/>
      <c r="JGH36"/>
      <c r="JGI36"/>
      <c r="JGJ36"/>
      <c r="JGK36"/>
      <c r="JGL36"/>
      <c r="JGM36"/>
      <c r="JGN36"/>
      <c r="JGO36"/>
      <c r="JGP36"/>
      <c r="JGQ36"/>
      <c r="JGR36"/>
      <c r="JGS36"/>
      <c r="JGT36"/>
      <c r="JGU36"/>
      <c r="JGV36"/>
      <c r="JGW36"/>
      <c r="JGX36"/>
      <c r="JGY36"/>
      <c r="JGZ36"/>
      <c r="JHA36"/>
      <c r="JHB36"/>
      <c r="JHC36"/>
      <c r="JHD36"/>
      <c r="JHE36"/>
      <c r="JHF36"/>
      <c r="JHG36"/>
      <c r="JHH36"/>
      <c r="JHI36"/>
      <c r="JHJ36"/>
      <c r="JHK36"/>
      <c r="JHL36"/>
      <c r="JHM36"/>
      <c r="JHN36"/>
      <c r="JHO36"/>
      <c r="JHP36"/>
      <c r="JHQ36"/>
      <c r="JHR36"/>
      <c r="JHS36"/>
      <c r="JHT36"/>
      <c r="JHU36"/>
      <c r="JHV36"/>
      <c r="JHW36"/>
      <c r="JHX36"/>
      <c r="JHY36"/>
      <c r="JHZ36"/>
      <c r="JIA36"/>
      <c r="JIB36"/>
      <c r="JIC36"/>
      <c r="JID36"/>
      <c r="JIE36"/>
      <c r="JIF36"/>
      <c r="JIG36"/>
      <c r="JIH36"/>
      <c r="JII36"/>
      <c r="JIJ36"/>
      <c r="JIK36"/>
      <c r="JIL36"/>
      <c r="JIM36"/>
      <c r="JIN36"/>
      <c r="JIO36"/>
      <c r="JIP36"/>
      <c r="JIQ36"/>
      <c r="JIR36"/>
      <c r="JIS36"/>
      <c r="JIT36"/>
      <c r="JIU36"/>
      <c r="JIV36"/>
      <c r="JIW36"/>
      <c r="JIX36"/>
      <c r="JIY36"/>
      <c r="JIZ36"/>
      <c r="JJA36"/>
      <c r="JJB36"/>
      <c r="JJC36"/>
      <c r="JJD36"/>
      <c r="JJE36"/>
      <c r="JJF36"/>
      <c r="JJG36"/>
      <c r="JJH36"/>
      <c r="JJI36"/>
      <c r="JJJ36"/>
      <c r="JJK36"/>
      <c r="JJL36"/>
      <c r="JJM36"/>
      <c r="JJN36"/>
      <c r="JJO36"/>
      <c r="JJP36"/>
      <c r="JJQ36"/>
      <c r="JJR36"/>
      <c r="JJS36"/>
      <c r="JJT36"/>
      <c r="JJU36"/>
      <c r="JJV36"/>
      <c r="JJW36"/>
      <c r="JJX36"/>
      <c r="JJY36"/>
      <c r="JJZ36"/>
      <c r="JKA36"/>
      <c r="JKB36"/>
      <c r="JKC36"/>
      <c r="JKD36"/>
      <c r="JKE36"/>
      <c r="JKF36"/>
      <c r="JKG36"/>
      <c r="JKH36"/>
      <c r="JKI36"/>
      <c r="JKJ36"/>
      <c r="JKK36"/>
      <c r="JKL36"/>
      <c r="JKM36"/>
      <c r="JKN36"/>
      <c r="JKO36"/>
      <c r="JKP36"/>
      <c r="JKQ36"/>
      <c r="JKR36"/>
      <c r="JKS36"/>
      <c r="JKT36"/>
      <c r="JKU36"/>
      <c r="JKV36"/>
      <c r="JKW36"/>
      <c r="JKX36"/>
      <c r="JKY36"/>
      <c r="JKZ36"/>
      <c r="JLA36"/>
      <c r="JLB36"/>
      <c r="JLC36"/>
      <c r="JLD36"/>
      <c r="JLE36"/>
      <c r="JLF36"/>
      <c r="JLG36"/>
      <c r="JLH36"/>
      <c r="JLI36"/>
      <c r="JLJ36"/>
      <c r="JLK36"/>
      <c r="JLL36"/>
      <c r="JLM36"/>
      <c r="JLN36"/>
      <c r="JLO36"/>
      <c r="JLP36"/>
      <c r="JLQ36"/>
      <c r="JLR36"/>
      <c r="JLS36"/>
      <c r="JLT36"/>
      <c r="JLU36"/>
      <c r="JLV36"/>
      <c r="JLW36"/>
      <c r="JLX36"/>
      <c r="JLY36"/>
      <c r="JLZ36"/>
      <c r="JMA36"/>
      <c r="JMB36"/>
      <c r="JMC36"/>
      <c r="JMD36"/>
      <c r="JME36"/>
      <c r="JMF36"/>
      <c r="JMG36"/>
      <c r="JMH36"/>
      <c r="JMI36"/>
      <c r="JMJ36"/>
      <c r="JMK36"/>
      <c r="JML36"/>
      <c r="JMM36"/>
      <c r="JMN36"/>
      <c r="JMO36"/>
      <c r="JMP36"/>
      <c r="JMQ36"/>
      <c r="JMR36"/>
      <c r="JMS36"/>
      <c r="JMT36"/>
      <c r="JMU36"/>
      <c r="JMV36"/>
      <c r="JMW36"/>
      <c r="JMX36"/>
      <c r="JMY36"/>
      <c r="JMZ36"/>
      <c r="JNA36"/>
      <c r="JNB36"/>
      <c r="JNC36"/>
      <c r="JND36"/>
      <c r="JNE36"/>
      <c r="JNF36"/>
      <c r="JNG36"/>
      <c r="JNH36"/>
      <c r="JNI36"/>
      <c r="JNJ36"/>
      <c r="JNK36"/>
      <c r="JNL36"/>
      <c r="JNM36"/>
      <c r="JNN36"/>
      <c r="JNO36"/>
      <c r="JNP36"/>
      <c r="JNQ36"/>
      <c r="JNR36"/>
      <c r="JNS36"/>
      <c r="JNT36"/>
      <c r="JNU36"/>
      <c r="JNV36"/>
      <c r="JNW36"/>
      <c r="JNX36"/>
      <c r="JNY36"/>
      <c r="JNZ36"/>
      <c r="JOA36"/>
      <c r="JOB36"/>
      <c r="JOC36"/>
      <c r="JOD36"/>
      <c r="JOE36"/>
      <c r="JOF36"/>
      <c r="JOG36"/>
      <c r="JOH36"/>
      <c r="JOI36"/>
      <c r="JOJ36"/>
      <c r="JOK36"/>
      <c r="JOL36"/>
      <c r="JOM36"/>
      <c r="JON36"/>
      <c r="JOO36"/>
      <c r="JOP36"/>
      <c r="JOQ36"/>
      <c r="JOR36"/>
      <c r="JOS36"/>
      <c r="JOT36"/>
      <c r="JOU36"/>
      <c r="JOV36"/>
      <c r="JOW36"/>
      <c r="JOX36"/>
      <c r="JOY36"/>
      <c r="JOZ36"/>
      <c r="JPA36"/>
      <c r="JPB36"/>
      <c r="JPC36"/>
      <c r="JPD36"/>
      <c r="JPE36"/>
      <c r="JPF36"/>
      <c r="JPG36"/>
      <c r="JPH36"/>
      <c r="JPI36"/>
      <c r="JPJ36"/>
      <c r="JPK36"/>
      <c r="JPL36"/>
      <c r="JPM36"/>
      <c r="JPN36"/>
      <c r="JPO36"/>
      <c r="JPP36"/>
      <c r="JPQ36"/>
      <c r="JPR36"/>
      <c r="JPS36"/>
      <c r="JPT36"/>
      <c r="JPU36"/>
      <c r="JPV36"/>
      <c r="JPW36"/>
      <c r="JPX36"/>
      <c r="JPY36"/>
      <c r="JPZ36"/>
      <c r="JQA36"/>
      <c r="JQB36"/>
      <c r="JQC36"/>
      <c r="JQD36"/>
      <c r="JQE36"/>
      <c r="JQF36"/>
      <c r="JQG36"/>
      <c r="JQH36"/>
      <c r="JQI36"/>
      <c r="JQJ36"/>
      <c r="JQK36"/>
      <c r="JQL36"/>
      <c r="JQM36"/>
      <c r="JQN36"/>
      <c r="JQO36"/>
      <c r="JQP36"/>
      <c r="JQQ36"/>
      <c r="JQR36"/>
      <c r="JQS36"/>
      <c r="JQT36"/>
      <c r="JQU36"/>
      <c r="JQV36"/>
      <c r="JQW36"/>
      <c r="JQX36"/>
      <c r="JQY36"/>
      <c r="JQZ36"/>
      <c r="JRA36"/>
      <c r="JRB36"/>
      <c r="JRC36"/>
      <c r="JRD36"/>
      <c r="JRE36"/>
      <c r="JRF36"/>
      <c r="JRG36"/>
      <c r="JRH36"/>
      <c r="JRI36"/>
      <c r="JRJ36"/>
      <c r="JRK36"/>
      <c r="JRL36"/>
      <c r="JRM36"/>
      <c r="JRN36"/>
      <c r="JRO36"/>
      <c r="JRP36"/>
      <c r="JRQ36"/>
      <c r="JRR36"/>
      <c r="JRS36"/>
      <c r="JRT36"/>
      <c r="JRU36"/>
      <c r="JRV36"/>
      <c r="JRW36"/>
      <c r="JRX36"/>
      <c r="JRY36"/>
      <c r="JRZ36"/>
      <c r="JSA36"/>
      <c r="JSB36"/>
      <c r="JSC36"/>
      <c r="JSD36"/>
      <c r="JSE36"/>
      <c r="JSF36"/>
      <c r="JSG36"/>
      <c r="JSH36"/>
      <c r="JSI36"/>
      <c r="JSJ36"/>
      <c r="JSK36"/>
      <c r="JSL36"/>
      <c r="JSM36"/>
      <c r="JSN36"/>
      <c r="JSO36"/>
      <c r="JSP36"/>
      <c r="JSQ36"/>
      <c r="JSR36"/>
      <c r="JSS36"/>
      <c r="JST36"/>
      <c r="JSU36"/>
      <c r="JSV36"/>
      <c r="JSW36"/>
      <c r="JSX36"/>
      <c r="JSY36"/>
      <c r="JSZ36"/>
      <c r="JTA36"/>
      <c r="JTB36"/>
      <c r="JTC36"/>
      <c r="JTD36"/>
      <c r="JTE36"/>
      <c r="JTF36"/>
      <c r="JTG36"/>
      <c r="JTH36"/>
      <c r="JTI36"/>
      <c r="JTJ36"/>
      <c r="JTK36"/>
      <c r="JTL36"/>
      <c r="JTM36"/>
      <c r="JTN36"/>
      <c r="JTO36"/>
      <c r="JTP36"/>
      <c r="JTQ36"/>
      <c r="JTR36"/>
      <c r="JTS36"/>
      <c r="JTT36"/>
      <c r="JTU36"/>
      <c r="JTV36"/>
      <c r="JTW36"/>
      <c r="JTX36"/>
      <c r="JTY36"/>
      <c r="JTZ36"/>
      <c r="JUA36"/>
      <c r="JUB36"/>
      <c r="JUC36"/>
      <c r="JUD36"/>
      <c r="JUE36"/>
      <c r="JUF36"/>
      <c r="JUG36"/>
      <c r="JUH36"/>
      <c r="JUI36"/>
      <c r="JUJ36"/>
      <c r="JUK36"/>
      <c r="JUL36"/>
      <c r="JUM36"/>
      <c r="JUN36"/>
      <c r="JUO36"/>
      <c r="JUP36"/>
      <c r="JUQ36"/>
      <c r="JUR36"/>
      <c r="JUS36"/>
      <c r="JUT36"/>
      <c r="JUU36"/>
      <c r="JUV36"/>
      <c r="JUW36"/>
      <c r="JUX36"/>
      <c r="JUY36"/>
      <c r="JUZ36"/>
      <c r="JVA36"/>
      <c r="JVB36"/>
      <c r="JVC36"/>
      <c r="JVD36"/>
      <c r="JVE36"/>
      <c r="JVF36"/>
      <c r="JVG36"/>
      <c r="JVH36"/>
      <c r="JVI36"/>
      <c r="JVJ36"/>
      <c r="JVK36"/>
      <c r="JVL36"/>
      <c r="JVM36"/>
      <c r="JVN36"/>
      <c r="JVO36"/>
      <c r="JVP36"/>
      <c r="JVQ36"/>
      <c r="JVR36"/>
      <c r="JVS36"/>
      <c r="JVT36"/>
      <c r="JVU36"/>
      <c r="JVV36"/>
      <c r="JVW36"/>
      <c r="JVX36"/>
      <c r="JVY36"/>
      <c r="JVZ36"/>
      <c r="JWA36"/>
      <c r="JWB36"/>
      <c r="JWC36"/>
      <c r="JWD36"/>
      <c r="JWE36"/>
      <c r="JWF36"/>
      <c r="JWG36"/>
      <c r="JWH36"/>
      <c r="JWI36"/>
      <c r="JWJ36"/>
      <c r="JWK36"/>
      <c r="JWL36"/>
      <c r="JWM36"/>
      <c r="JWN36"/>
      <c r="JWO36"/>
      <c r="JWP36"/>
      <c r="JWQ36"/>
      <c r="JWR36"/>
      <c r="JWS36"/>
      <c r="JWT36"/>
      <c r="JWU36"/>
      <c r="JWV36"/>
      <c r="JWW36"/>
      <c r="JWX36"/>
      <c r="JWY36"/>
      <c r="JWZ36"/>
      <c r="JXA36"/>
      <c r="JXB36"/>
      <c r="JXC36"/>
      <c r="JXD36"/>
      <c r="JXE36"/>
      <c r="JXF36"/>
      <c r="JXG36"/>
      <c r="JXH36"/>
      <c r="JXI36"/>
      <c r="JXJ36"/>
      <c r="JXK36"/>
      <c r="JXL36"/>
      <c r="JXM36"/>
      <c r="JXN36"/>
      <c r="JXO36"/>
      <c r="JXP36"/>
      <c r="JXQ36"/>
      <c r="JXR36"/>
      <c r="JXS36"/>
      <c r="JXT36"/>
      <c r="JXU36"/>
      <c r="JXV36"/>
      <c r="JXW36"/>
      <c r="JXX36"/>
      <c r="JXY36"/>
      <c r="JXZ36"/>
      <c r="JYA36"/>
      <c r="JYB36"/>
      <c r="JYC36"/>
      <c r="JYD36"/>
      <c r="JYE36"/>
      <c r="JYF36"/>
      <c r="JYG36"/>
      <c r="JYH36"/>
      <c r="JYI36"/>
      <c r="JYJ36"/>
      <c r="JYK36"/>
      <c r="JYL36"/>
      <c r="JYM36"/>
      <c r="JYN36"/>
      <c r="JYO36"/>
      <c r="JYP36"/>
      <c r="JYQ36"/>
      <c r="JYR36"/>
      <c r="JYS36"/>
      <c r="JYT36"/>
      <c r="JYU36"/>
      <c r="JYV36"/>
      <c r="JYW36"/>
      <c r="JYX36"/>
      <c r="JYY36"/>
      <c r="JYZ36"/>
      <c r="JZA36"/>
      <c r="JZB36"/>
      <c r="JZC36"/>
      <c r="JZD36"/>
      <c r="JZE36"/>
      <c r="JZF36"/>
      <c r="JZG36"/>
      <c r="JZH36"/>
      <c r="JZI36"/>
      <c r="JZJ36"/>
      <c r="JZK36"/>
      <c r="JZL36"/>
      <c r="JZM36"/>
      <c r="JZN36"/>
      <c r="JZO36"/>
      <c r="JZP36"/>
      <c r="JZQ36"/>
      <c r="JZR36"/>
      <c r="JZS36"/>
      <c r="JZT36"/>
      <c r="JZU36"/>
      <c r="JZV36"/>
      <c r="JZW36"/>
      <c r="JZX36"/>
      <c r="JZY36"/>
      <c r="JZZ36"/>
      <c r="KAA36"/>
      <c r="KAB36"/>
      <c r="KAC36"/>
      <c r="KAD36"/>
      <c r="KAE36"/>
      <c r="KAF36"/>
      <c r="KAG36"/>
      <c r="KAH36"/>
      <c r="KAI36"/>
      <c r="KAJ36"/>
      <c r="KAK36"/>
      <c r="KAL36"/>
      <c r="KAM36"/>
      <c r="KAN36"/>
      <c r="KAO36"/>
      <c r="KAP36"/>
      <c r="KAQ36"/>
      <c r="KAR36"/>
      <c r="KAS36"/>
      <c r="KAT36"/>
      <c r="KAU36"/>
      <c r="KAV36"/>
      <c r="KAW36"/>
      <c r="KAX36"/>
      <c r="KAY36"/>
      <c r="KAZ36"/>
      <c r="KBA36"/>
      <c r="KBB36"/>
      <c r="KBC36"/>
      <c r="KBD36"/>
      <c r="KBE36"/>
      <c r="KBF36"/>
      <c r="KBG36"/>
      <c r="KBH36"/>
      <c r="KBI36"/>
      <c r="KBJ36"/>
      <c r="KBK36"/>
      <c r="KBL36"/>
      <c r="KBM36"/>
      <c r="KBN36"/>
      <c r="KBO36"/>
      <c r="KBP36"/>
      <c r="KBQ36"/>
      <c r="KBR36"/>
      <c r="KBS36"/>
      <c r="KBT36"/>
      <c r="KBU36"/>
      <c r="KBV36"/>
      <c r="KBW36"/>
      <c r="KBX36"/>
      <c r="KBY36"/>
      <c r="KBZ36"/>
      <c r="KCA36"/>
      <c r="KCB36"/>
      <c r="KCC36"/>
      <c r="KCD36"/>
      <c r="KCE36"/>
      <c r="KCF36"/>
      <c r="KCG36"/>
      <c r="KCH36"/>
      <c r="KCI36"/>
      <c r="KCJ36"/>
      <c r="KCK36"/>
      <c r="KCL36"/>
      <c r="KCM36"/>
      <c r="KCN36"/>
      <c r="KCO36"/>
      <c r="KCP36"/>
      <c r="KCQ36"/>
      <c r="KCR36"/>
      <c r="KCS36"/>
      <c r="KCT36"/>
      <c r="KCU36"/>
      <c r="KCV36"/>
      <c r="KCW36"/>
      <c r="KCX36"/>
      <c r="KCY36"/>
      <c r="KCZ36"/>
      <c r="KDA36"/>
      <c r="KDB36"/>
      <c r="KDC36"/>
      <c r="KDD36"/>
      <c r="KDE36"/>
      <c r="KDF36"/>
      <c r="KDG36"/>
      <c r="KDH36"/>
      <c r="KDI36"/>
      <c r="KDJ36"/>
      <c r="KDK36"/>
      <c r="KDL36"/>
      <c r="KDM36"/>
      <c r="KDN36"/>
      <c r="KDO36"/>
      <c r="KDP36"/>
      <c r="KDQ36"/>
      <c r="KDR36"/>
      <c r="KDS36"/>
      <c r="KDT36"/>
      <c r="KDU36"/>
      <c r="KDV36"/>
      <c r="KDW36"/>
      <c r="KDX36"/>
      <c r="KDY36"/>
      <c r="KDZ36"/>
      <c r="KEA36"/>
      <c r="KEB36"/>
      <c r="KEC36"/>
      <c r="KED36"/>
      <c r="KEE36"/>
      <c r="KEF36"/>
      <c r="KEG36"/>
      <c r="KEH36"/>
      <c r="KEI36"/>
      <c r="KEJ36"/>
      <c r="KEK36"/>
      <c r="KEL36"/>
      <c r="KEM36"/>
      <c r="KEN36"/>
      <c r="KEO36"/>
      <c r="KEP36"/>
      <c r="KEQ36"/>
      <c r="KER36"/>
      <c r="KES36"/>
      <c r="KET36"/>
      <c r="KEU36"/>
      <c r="KEV36"/>
      <c r="KEW36"/>
      <c r="KEX36"/>
      <c r="KEY36"/>
      <c r="KEZ36"/>
      <c r="KFA36"/>
      <c r="KFB36"/>
      <c r="KFC36"/>
      <c r="KFD36"/>
      <c r="KFE36"/>
      <c r="KFF36"/>
      <c r="KFG36"/>
      <c r="KFH36"/>
      <c r="KFI36"/>
      <c r="KFJ36"/>
      <c r="KFK36"/>
      <c r="KFL36"/>
      <c r="KFM36"/>
      <c r="KFN36"/>
      <c r="KFO36"/>
      <c r="KFP36"/>
      <c r="KFQ36"/>
      <c r="KFR36"/>
      <c r="KFS36"/>
      <c r="KFT36"/>
      <c r="KFU36"/>
      <c r="KFV36"/>
      <c r="KFW36"/>
      <c r="KFX36"/>
      <c r="KFY36"/>
      <c r="KFZ36"/>
      <c r="KGA36"/>
      <c r="KGB36"/>
      <c r="KGC36"/>
      <c r="KGD36"/>
      <c r="KGE36"/>
      <c r="KGF36"/>
      <c r="KGG36"/>
      <c r="KGH36"/>
      <c r="KGI36"/>
      <c r="KGJ36"/>
      <c r="KGK36"/>
      <c r="KGL36"/>
      <c r="KGM36"/>
      <c r="KGN36"/>
      <c r="KGO36"/>
      <c r="KGP36"/>
      <c r="KGQ36"/>
      <c r="KGR36"/>
      <c r="KGS36"/>
      <c r="KGT36"/>
      <c r="KGU36"/>
      <c r="KGV36"/>
      <c r="KGW36"/>
      <c r="KGX36"/>
      <c r="KGY36"/>
      <c r="KGZ36"/>
      <c r="KHA36"/>
      <c r="KHB36"/>
      <c r="KHC36"/>
      <c r="KHD36"/>
      <c r="KHE36"/>
      <c r="KHF36"/>
      <c r="KHG36"/>
      <c r="KHH36"/>
      <c r="KHI36"/>
      <c r="KHJ36"/>
      <c r="KHK36"/>
      <c r="KHL36"/>
      <c r="KHM36"/>
      <c r="KHN36"/>
      <c r="KHO36"/>
      <c r="KHP36"/>
      <c r="KHQ36"/>
      <c r="KHR36"/>
      <c r="KHS36"/>
      <c r="KHT36"/>
      <c r="KHU36"/>
      <c r="KHV36"/>
      <c r="KHW36"/>
      <c r="KHX36"/>
      <c r="KHY36"/>
      <c r="KHZ36"/>
      <c r="KIA36"/>
      <c r="KIB36"/>
      <c r="KIC36"/>
      <c r="KID36"/>
      <c r="KIE36"/>
      <c r="KIF36"/>
      <c r="KIG36"/>
      <c r="KIH36"/>
      <c r="KII36"/>
      <c r="KIJ36"/>
      <c r="KIK36"/>
      <c r="KIL36"/>
      <c r="KIM36"/>
      <c r="KIN36"/>
      <c r="KIO36"/>
      <c r="KIP36"/>
      <c r="KIQ36"/>
      <c r="KIR36"/>
      <c r="KIS36"/>
      <c r="KIT36"/>
      <c r="KIU36"/>
      <c r="KIV36"/>
      <c r="KIW36"/>
      <c r="KIX36"/>
      <c r="KIY36"/>
      <c r="KIZ36"/>
      <c r="KJA36"/>
      <c r="KJB36"/>
      <c r="KJC36"/>
      <c r="KJD36"/>
      <c r="KJE36"/>
      <c r="KJF36"/>
      <c r="KJG36"/>
      <c r="KJH36"/>
      <c r="KJI36"/>
      <c r="KJJ36"/>
      <c r="KJK36"/>
      <c r="KJL36"/>
      <c r="KJM36"/>
      <c r="KJN36"/>
      <c r="KJO36"/>
      <c r="KJP36"/>
      <c r="KJQ36"/>
      <c r="KJR36"/>
      <c r="KJS36"/>
      <c r="KJT36"/>
      <c r="KJU36"/>
      <c r="KJV36"/>
      <c r="KJW36"/>
      <c r="KJX36"/>
      <c r="KJY36"/>
      <c r="KJZ36"/>
      <c r="KKA36"/>
      <c r="KKB36"/>
      <c r="KKC36"/>
      <c r="KKD36"/>
      <c r="KKE36"/>
      <c r="KKF36"/>
      <c r="KKG36"/>
      <c r="KKH36"/>
      <c r="KKI36"/>
      <c r="KKJ36"/>
      <c r="KKK36"/>
      <c r="KKL36"/>
      <c r="KKM36"/>
      <c r="KKN36"/>
      <c r="KKO36"/>
      <c r="KKP36"/>
      <c r="KKQ36"/>
      <c r="KKR36"/>
      <c r="KKS36"/>
      <c r="KKT36"/>
      <c r="KKU36"/>
      <c r="KKV36"/>
      <c r="KKW36"/>
      <c r="KKX36"/>
      <c r="KKY36"/>
      <c r="KKZ36"/>
      <c r="KLA36"/>
      <c r="KLB36"/>
      <c r="KLC36"/>
      <c r="KLD36"/>
      <c r="KLE36"/>
      <c r="KLF36"/>
      <c r="KLG36"/>
      <c r="KLH36"/>
      <c r="KLI36"/>
      <c r="KLJ36"/>
      <c r="KLK36"/>
      <c r="KLL36"/>
      <c r="KLM36"/>
      <c r="KLN36"/>
      <c r="KLO36"/>
      <c r="KLP36"/>
      <c r="KLQ36"/>
      <c r="KLR36"/>
      <c r="KLS36"/>
      <c r="KLT36"/>
      <c r="KLU36"/>
      <c r="KLV36"/>
      <c r="KLW36"/>
      <c r="KLX36"/>
      <c r="KLY36"/>
      <c r="KLZ36"/>
      <c r="KMA36"/>
      <c r="KMB36"/>
      <c r="KMC36"/>
      <c r="KMD36"/>
      <c r="KME36"/>
      <c r="KMF36"/>
      <c r="KMG36"/>
      <c r="KMH36"/>
      <c r="KMI36"/>
      <c r="KMJ36"/>
      <c r="KMK36"/>
      <c r="KML36"/>
      <c r="KMM36"/>
      <c r="KMN36"/>
      <c r="KMO36"/>
      <c r="KMP36"/>
      <c r="KMQ36"/>
      <c r="KMR36"/>
      <c r="KMS36"/>
      <c r="KMT36"/>
      <c r="KMU36"/>
      <c r="KMV36"/>
      <c r="KMW36"/>
      <c r="KMX36"/>
      <c r="KMY36"/>
      <c r="KMZ36"/>
      <c r="KNA36"/>
      <c r="KNB36"/>
      <c r="KNC36"/>
      <c r="KND36"/>
      <c r="KNE36"/>
      <c r="KNF36"/>
      <c r="KNG36"/>
      <c r="KNH36"/>
      <c r="KNI36"/>
      <c r="KNJ36"/>
      <c r="KNK36"/>
      <c r="KNL36"/>
      <c r="KNM36"/>
      <c r="KNN36"/>
      <c r="KNO36"/>
      <c r="KNP36"/>
      <c r="KNQ36"/>
      <c r="KNR36"/>
      <c r="KNS36"/>
      <c r="KNT36"/>
      <c r="KNU36"/>
      <c r="KNV36"/>
      <c r="KNW36"/>
      <c r="KNX36"/>
      <c r="KNY36"/>
      <c r="KNZ36"/>
      <c r="KOA36"/>
      <c r="KOB36"/>
      <c r="KOC36"/>
      <c r="KOD36"/>
      <c r="KOE36"/>
      <c r="KOF36"/>
      <c r="KOG36"/>
      <c r="KOH36"/>
      <c r="KOI36"/>
      <c r="KOJ36"/>
      <c r="KOK36"/>
      <c r="KOL36"/>
      <c r="KOM36"/>
      <c r="KON36"/>
      <c r="KOO36"/>
      <c r="KOP36"/>
      <c r="KOQ36"/>
      <c r="KOR36"/>
      <c r="KOS36"/>
      <c r="KOT36"/>
      <c r="KOU36"/>
      <c r="KOV36"/>
      <c r="KOW36"/>
      <c r="KOX36"/>
      <c r="KOY36"/>
      <c r="KOZ36"/>
      <c r="KPA36"/>
      <c r="KPB36"/>
      <c r="KPC36"/>
      <c r="KPD36"/>
      <c r="KPE36"/>
      <c r="KPF36"/>
      <c r="KPG36"/>
      <c r="KPH36"/>
      <c r="KPI36"/>
      <c r="KPJ36"/>
      <c r="KPK36"/>
      <c r="KPL36"/>
      <c r="KPM36"/>
      <c r="KPN36"/>
      <c r="KPO36"/>
      <c r="KPP36"/>
      <c r="KPQ36"/>
      <c r="KPR36"/>
      <c r="KPS36"/>
      <c r="KPT36"/>
      <c r="KPU36"/>
      <c r="KPV36"/>
      <c r="KPW36"/>
      <c r="KPX36"/>
      <c r="KPY36"/>
      <c r="KPZ36"/>
      <c r="KQA36"/>
      <c r="KQB36"/>
      <c r="KQC36"/>
      <c r="KQD36"/>
      <c r="KQE36"/>
      <c r="KQF36"/>
      <c r="KQG36"/>
      <c r="KQH36"/>
      <c r="KQI36"/>
      <c r="KQJ36"/>
      <c r="KQK36"/>
      <c r="KQL36"/>
      <c r="KQM36"/>
      <c r="KQN36"/>
      <c r="KQO36"/>
      <c r="KQP36"/>
      <c r="KQQ36"/>
      <c r="KQR36"/>
      <c r="KQS36"/>
      <c r="KQT36"/>
      <c r="KQU36"/>
      <c r="KQV36"/>
      <c r="KQW36"/>
      <c r="KQX36"/>
      <c r="KQY36"/>
      <c r="KQZ36"/>
      <c r="KRA36"/>
      <c r="KRB36"/>
      <c r="KRC36"/>
      <c r="KRD36"/>
      <c r="KRE36"/>
      <c r="KRF36"/>
      <c r="KRG36"/>
      <c r="KRH36"/>
      <c r="KRI36"/>
      <c r="KRJ36"/>
      <c r="KRK36"/>
      <c r="KRL36"/>
      <c r="KRM36"/>
      <c r="KRN36"/>
      <c r="KRO36"/>
      <c r="KRP36"/>
      <c r="KRQ36"/>
      <c r="KRR36"/>
      <c r="KRS36"/>
      <c r="KRT36"/>
      <c r="KRU36"/>
      <c r="KRV36"/>
      <c r="KRW36"/>
      <c r="KRX36"/>
      <c r="KRY36"/>
      <c r="KRZ36"/>
      <c r="KSA36"/>
      <c r="KSB36"/>
      <c r="KSC36"/>
      <c r="KSD36"/>
      <c r="KSE36"/>
      <c r="KSF36"/>
      <c r="KSG36"/>
      <c r="KSH36"/>
      <c r="KSI36"/>
      <c r="KSJ36"/>
      <c r="KSK36"/>
      <c r="KSL36"/>
      <c r="KSM36"/>
      <c r="KSN36"/>
      <c r="KSO36"/>
      <c r="KSP36"/>
      <c r="KSQ36"/>
      <c r="KSR36"/>
      <c r="KSS36"/>
      <c r="KST36"/>
      <c r="KSU36"/>
      <c r="KSV36"/>
      <c r="KSW36"/>
      <c r="KSX36"/>
      <c r="KSY36"/>
      <c r="KSZ36"/>
      <c r="KTA36"/>
      <c r="KTB36"/>
      <c r="KTC36"/>
      <c r="KTD36"/>
      <c r="KTE36"/>
      <c r="KTF36"/>
      <c r="KTG36"/>
      <c r="KTH36"/>
      <c r="KTI36"/>
      <c r="KTJ36"/>
      <c r="KTK36"/>
      <c r="KTL36"/>
      <c r="KTM36"/>
      <c r="KTN36"/>
      <c r="KTO36"/>
      <c r="KTP36"/>
      <c r="KTQ36"/>
      <c r="KTR36"/>
      <c r="KTS36"/>
      <c r="KTT36"/>
      <c r="KTU36"/>
      <c r="KTV36"/>
      <c r="KTW36"/>
      <c r="KTX36"/>
      <c r="KTY36"/>
      <c r="KTZ36"/>
      <c r="KUA36"/>
      <c r="KUB36"/>
      <c r="KUC36"/>
      <c r="KUD36"/>
      <c r="KUE36"/>
      <c r="KUF36"/>
      <c r="KUG36"/>
      <c r="KUH36"/>
      <c r="KUI36"/>
      <c r="KUJ36"/>
      <c r="KUK36"/>
      <c r="KUL36"/>
      <c r="KUM36"/>
      <c r="KUN36"/>
      <c r="KUO36"/>
      <c r="KUP36"/>
      <c r="KUQ36"/>
      <c r="KUR36"/>
      <c r="KUS36"/>
      <c r="KUT36"/>
      <c r="KUU36"/>
      <c r="KUV36"/>
      <c r="KUW36"/>
      <c r="KUX36"/>
      <c r="KUY36"/>
      <c r="KUZ36"/>
      <c r="KVA36"/>
      <c r="KVB36"/>
      <c r="KVC36"/>
      <c r="KVD36"/>
      <c r="KVE36"/>
      <c r="KVF36"/>
      <c r="KVG36"/>
      <c r="KVH36"/>
      <c r="KVI36"/>
      <c r="KVJ36"/>
      <c r="KVK36"/>
      <c r="KVL36"/>
      <c r="KVM36"/>
      <c r="KVN36"/>
      <c r="KVO36"/>
      <c r="KVP36"/>
      <c r="KVQ36"/>
      <c r="KVR36"/>
      <c r="KVS36"/>
      <c r="KVT36"/>
      <c r="KVU36"/>
      <c r="KVV36"/>
      <c r="KVW36"/>
      <c r="KVX36"/>
      <c r="KVY36"/>
      <c r="KVZ36"/>
      <c r="KWA36"/>
      <c r="KWB36"/>
      <c r="KWC36"/>
      <c r="KWD36"/>
      <c r="KWE36"/>
      <c r="KWF36"/>
      <c r="KWG36"/>
      <c r="KWH36"/>
      <c r="KWI36"/>
      <c r="KWJ36"/>
      <c r="KWK36"/>
      <c r="KWL36"/>
      <c r="KWM36"/>
      <c r="KWN36"/>
      <c r="KWO36"/>
      <c r="KWP36"/>
      <c r="KWQ36"/>
      <c r="KWR36"/>
      <c r="KWS36"/>
      <c r="KWT36"/>
      <c r="KWU36"/>
      <c r="KWV36"/>
      <c r="KWW36"/>
      <c r="KWX36"/>
      <c r="KWY36"/>
      <c r="KWZ36"/>
      <c r="KXA36"/>
      <c r="KXB36"/>
      <c r="KXC36"/>
      <c r="KXD36"/>
      <c r="KXE36"/>
      <c r="KXF36"/>
      <c r="KXG36"/>
      <c r="KXH36"/>
      <c r="KXI36"/>
      <c r="KXJ36"/>
      <c r="KXK36"/>
      <c r="KXL36"/>
      <c r="KXM36"/>
      <c r="KXN36"/>
      <c r="KXO36"/>
      <c r="KXP36"/>
      <c r="KXQ36"/>
      <c r="KXR36"/>
      <c r="KXS36"/>
      <c r="KXT36"/>
      <c r="KXU36"/>
      <c r="KXV36"/>
      <c r="KXW36"/>
      <c r="KXX36"/>
      <c r="KXY36"/>
      <c r="KXZ36"/>
      <c r="KYA36"/>
      <c r="KYB36"/>
      <c r="KYC36"/>
      <c r="KYD36"/>
      <c r="KYE36"/>
      <c r="KYF36"/>
      <c r="KYG36"/>
      <c r="KYH36"/>
      <c r="KYI36"/>
      <c r="KYJ36"/>
      <c r="KYK36"/>
      <c r="KYL36"/>
      <c r="KYM36"/>
      <c r="KYN36"/>
      <c r="KYO36"/>
      <c r="KYP36"/>
      <c r="KYQ36"/>
      <c r="KYR36"/>
      <c r="KYS36"/>
      <c r="KYT36"/>
      <c r="KYU36"/>
      <c r="KYV36"/>
      <c r="KYW36"/>
      <c r="KYX36"/>
      <c r="KYY36"/>
      <c r="KYZ36"/>
      <c r="KZA36"/>
      <c r="KZB36"/>
      <c r="KZC36"/>
      <c r="KZD36"/>
      <c r="KZE36"/>
      <c r="KZF36"/>
      <c r="KZG36"/>
      <c r="KZH36"/>
      <c r="KZI36"/>
      <c r="KZJ36"/>
      <c r="KZK36"/>
      <c r="KZL36"/>
      <c r="KZM36"/>
      <c r="KZN36"/>
      <c r="KZO36"/>
      <c r="KZP36"/>
      <c r="KZQ36"/>
      <c r="KZR36"/>
      <c r="KZS36"/>
      <c r="KZT36"/>
      <c r="KZU36"/>
      <c r="KZV36"/>
      <c r="KZW36"/>
      <c r="KZX36"/>
      <c r="KZY36"/>
      <c r="KZZ36"/>
      <c r="LAA36"/>
      <c r="LAB36"/>
      <c r="LAC36"/>
      <c r="LAD36"/>
      <c r="LAE36"/>
      <c r="LAF36"/>
      <c r="LAG36"/>
      <c r="LAH36"/>
      <c r="LAI36"/>
      <c r="LAJ36"/>
      <c r="LAK36"/>
      <c r="LAL36"/>
      <c r="LAM36"/>
      <c r="LAN36"/>
      <c r="LAO36"/>
      <c r="LAP36"/>
      <c r="LAQ36"/>
      <c r="LAR36"/>
      <c r="LAS36"/>
      <c r="LAT36"/>
      <c r="LAU36"/>
      <c r="LAV36"/>
      <c r="LAW36"/>
      <c r="LAX36"/>
      <c r="LAY36"/>
      <c r="LAZ36"/>
      <c r="LBA36"/>
      <c r="LBB36"/>
      <c r="LBC36"/>
      <c r="LBD36"/>
      <c r="LBE36"/>
      <c r="LBF36"/>
      <c r="LBG36"/>
      <c r="LBH36"/>
      <c r="LBI36"/>
      <c r="LBJ36"/>
      <c r="LBK36"/>
      <c r="LBL36"/>
      <c r="LBM36"/>
      <c r="LBN36"/>
      <c r="LBO36"/>
      <c r="LBP36"/>
      <c r="LBQ36"/>
      <c r="LBR36"/>
      <c r="LBS36"/>
      <c r="LBT36"/>
      <c r="LBU36"/>
      <c r="LBV36"/>
      <c r="LBW36"/>
      <c r="LBX36"/>
      <c r="LBY36"/>
      <c r="LBZ36"/>
      <c r="LCA36"/>
      <c r="LCB36"/>
      <c r="LCC36"/>
      <c r="LCD36"/>
      <c r="LCE36"/>
      <c r="LCF36"/>
      <c r="LCG36"/>
      <c r="LCH36"/>
      <c r="LCI36"/>
      <c r="LCJ36"/>
      <c r="LCK36"/>
      <c r="LCL36"/>
      <c r="LCM36"/>
      <c r="LCN36"/>
      <c r="LCO36"/>
      <c r="LCP36"/>
      <c r="LCQ36"/>
      <c r="LCR36"/>
      <c r="LCS36"/>
      <c r="LCT36"/>
      <c r="LCU36"/>
      <c r="LCV36"/>
      <c r="LCW36"/>
      <c r="LCX36"/>
      <c r="LCY36"/>
      <c r="LCZ36"/>
      <c r="LDA36"/>
      <c r="LDB36"/>
      <c r="LDC36"/>
      <c r="LDD36"/>
      <c r="LDE36"/>
      <c r="LDF36"/>
      <c r="LDG36"/>
      <c r="LDH36"/>
      <c r="LDI36"/>
      <c r="LDJ36"/>
      <c r="LDK36"/>
      <c r="LDL36"/>
      <c r="LDM36"/>
      <c r="LDN36"/>
      <c r="LDO36"/>
      <c r="LDP36"/>
      <c r="LDQ36"/>
      <c r="LDR36"/>
      <c r="LDS36"/>
      <c r="LDT36"/>
      <c r="LDU36"/>
      <c r="LDV36"/>
      <c r="LDW36"/>
      <c r="LDX36"/>
      <c r="LDY36"/>
      <c r="LDZ36"/>
      <c r="LEA36"/>
      <c r="LEB36"/>
      <c r="LEC36"/>
      <c r="LED36"/>
      <c r="LEE36"/>
      <c r="LEF36"/>
      <c r="LEG36"/>
      <c r="LEH36"/>
      <c r="LEI36"/>
      <c r="LEJ36"/>
      <c r="LEK36"/>
      <c r="LEL36"/>
      <c r="LEM36"/>
      <c r="LEN36"/>
      <c r="LEO36"/>
      <c r="LEP36"/>
      <c r="LEQ36"/>
      <c r="LER36"/>
      <c r="LES36"/>
      <c r="LET36"/>
      <c r="LEU36"/>
      <c r="LEV36"/>
      <c r="LEW36"/>
      <c r="LEX36"/>
      <c r="LEY36"/>
      <c r="LEZ36"/>
      <c r="LFA36"/>
      <c r="LFB36"/>
      <c r="LFC36"/>
      <c r="LFD36"/>
      <c r="LFE36"/>
      <c r="LFF36"/>
      <c r="LFG36"/>
      <c r="LFH36"/>
      <c r="LFI36"/>
      <c r="LFJ36"/>
      <c r="LFK36"/>
      <c r="LFL36"/>
      <c r="LFM36"/>
      <c r="LFN36"/>
      <c r="LFO36"/>
      <c r="LFP36"/>
      <c r="LFQ36"/>
      <c r="LFR36"/>
      <c r="LFS36"/>
      <c r="LFT36"/>
      <c r="LFU36"/>
      <c r="LFV36"/>
      <c r="LFW36"/>
      <c r="LFX36"/>
      <c r="LFY36"/>
      <c r="LFZ36"/>
      <c r="LGA36"/>
      <c r="LGB36"/>
      <c r="LGC36"/>
      <c r="LGD36"/>
      <c r="LGE36"/>
      <c r="LGF36"/>
      <c r="LGG36"/>
      <c r="LGH36"/>
      <c r="LGI36"/>
      <c r="LGJ36"/>
      <c r="LGK36"/>
      <c r="LGL36"/>
      <c r="LGM36"/>
      <c r="LGN36"/>
      <c r="LGO36"/>
      <c r="LGP36"/>
      <c r="LGQ36"/>
      <c r="LGR36"/>
      <c r="LGS36"/>
      <c r="LGT36"/>
      <c r="LGU36"/>
      <c r="LGV36"/>
      <c r="LGW36"/>
      <c r="LGX36"/>
      <c r="LGY36"/>
      <c r="LGZ36"/>
      <c r="LHA36"/>
      <c r="LHB36"/>
      <c r="LHC36"/>
      <c r="LHD36"/>
      <c r="LHE36"/>
      <c r="LHF36"/>
      <c r="LHG36"/>
      <c r="LHH36"/>
      <c r="LHI36"/>
      <c r="LHJ36"/>
      <c r="LHK36"/>
      <c r="LHL36"/>
      <c r="LHM36"/>
      <c r="LHN36"/>
      <c r="LHO36"/>
      <c r="LHP36"/>
      <c r="LHQ36"/>
      <c r="LHR36"/>
      <c r="LHS36"/>
      <c r="LHT36"/>
      <c r="LHU36"/>
      <c r="LHV36"/>
      <c r="LHW36"/>
      <c r="LHX36"/>
      <c r="LHY36"/>
      <c r="LHZ36"/>
      <c r="LIA36"/>
      <c r="LIB36"/>
      <c r="LIC36"/>
      <c r="LID36"/>
      <c r="LIE36"/>
      <c r="LIF36"/>
      <c r="LIG36"/>
      <c r="LIH36"/>
      <c r="LII36"/>
      <c r="LIJ36"/>
      <c r="LIK36"/>
      <c r="LIL36"/>
      <c r="LIM36"/>
      <c r="LIN36"/>
      <c r="LIO36"/>
      <c r="LIP36"/>
      <c r="LIQ36"/>
      <c r="LIR36"/>
      <c r="LIS36"/>
      <c r="LIT36"/>
      <c r="LIU36"/>
      <c r="LIV36"/>
      <c r="LIW36"/>
      <c r="LIX36"/>
      <c r="LIY36"/>
      <c r="LIZ36"/>
      <c r="LJA36"/>
      <c r="LJB36"/>
      <c r="LJC36"/>
      <c r="LJD36"/>
      <c r="LJE36"/>
      <c r="LJF36"/>
      <c r="LJG36"/>
      <c r="LJH36"/>
      <c r="LJI36"/>
      <c r="LJJ36"/>
      <c r="LJK36"/>
      <c r="LJL36"/>
      <c r="LJM36"/>
      <c r="LJN36"/>
      <c r="LJO36"/>
      <c r="LJP36"/>
      <c r="LJQ36"/>
      <c r="LJR36"/>
      <c r="LJS36"/>
      <c r="LJT36"/>
      <c r="LJU36"/>
      <c r="LJV36"/>
      <c r="LJW36"/>
      <c r="LJX36"/>
      <c r="LJY36"/>
      <c r="LJZ36"/>
      <c r="LKA36"/>
      <c r="LKB36"/>
      <c r="LKC36"/>
      <c r="LKD36"/>
      <c r="LKE36"/>
      <c r="LKF36"/>
      <c r="LKG36"/>
      <c r="LKH36"/>
      <c r="LKI36"/>
      <c r="LKJ36"/>
      <c r="LKK36"/>
      <c r="LKL36"/>
      <c r="LKM36"/>
      <c r="LKN36"/>
      <c r="LKO36"/>
      <c r="LKP36"/>
      <c r="LKQ36"/>
      <c r="LKR36"/>
      <c r="LKS36"/>
      <c r="LKT36"/>
      <c r="LKU36"/>
      <c r="LKV36"/>
      <c r="LKW36"/>
      <c r="LKX36"/>
      <c r="LKY36"/>
      <c r="LKZ36"/>
      <c r="LLA36"/>
      <c r="LLB36"/>
      <c r="LLC36"/>
      <c r="LLD36"/>
      <c r="LLE36"/>
      <c r="LLF36"/>
      <c r="LLG36"/>
      <c r="LLH36"/>
      <c r="LLI36"/>
      <c r="LLJ36"/>
      <c r="LLK36"/>
      <c r="LLL36"/>
      <c r="LLM36"/>
      <c r="LLN36"/>
      <c r="LLO36"/>
      <c r="LLP36"/>
      <c r="LLQ36"/>
      <c r="LLR36"/>
      <c r="LLS36"/>
      <c r="LLT36"/>
      <c r="LLU36"/>
      <c r="LLV36"/>
      <c r="LLW36"/>
      <c r="LLX36"/>
      <c r="LLY36"/>
      <c r="LLZ36"/>
      <c r="LMA36"/>
      <c r="LMB36"/>
      <c r="LMC36"/>
      <c r="LMD36"/>
      <c r="LME36"/>
      <c r="LMF36"/>
      <c r="LMG36"/>
      <c r="LMH36"/>
      <c r="LMI36"/>
      <c r="LMJ36"/>
      <c r="LMK36"/>
      <c r="LML36"/>
      <c r="LMM36"/>
      <c r="LMN36"/>
      <c r="LMO36"/>
      <c r="LMP36"/>
      <c r="LMQ36"/>
      <c r="LMR36"/>
      <c r="LMS36"/>
      <c r="LMT36"/>
      <c r="LMU36"/>
      <c r="LMV36"/>
      <c r="LMW36"/>
      <c r="LMX36"/>
      <c r="LMY36"/>
      <c r="LMZ36"/>
      <c r="LNA36"/>
      <c r="LNB36"/>
      <c r="LNC36"/>
      <c r="LND36"/>
      <c r="LNE36"/>
      <c r="LNF36"/>
      <c r="LNG36"/>
      <c r="LNH36"/>
      <c r="LNI36"/>
      <c r="LNJ36"/>
      <c r="LNK36"/>
      <c r="LNL36"/>
      <c r="LNM36"/>
      <c r="LNN36"/>
      <c r="LNO36"/>
      <c r="LNP36"/>
      <c r="LNQ36"/>
      <c r="LNR36"/>
      <c r="LNS36"/>
      <c r="LNT36"/>
      <c r="LNU36"/>
      <c r="LNV36"/>
      <c r="LNW36"/>
      <c r="LNX36"/>
      <c r="LNY36"/>
      <c r="LNZ36"/>
      <c r="LOA36"/>
      <c r="LOB36"/>
      <c r="LOC36"/>
      <c r="LOD36"/>
      <c r="LOE36"/>
      <c r="LOF36"/>
      <c r="LOG36"/>
      <c r="LOH36"/>
      <c r="LOI36"/>
      <c r="LOJ36"/>
      <c r="LOK36"/>
      <c r="LOL36"/>
      <c r="LOM36"/>
      <c r="LON36"/>
      <c r="LOO36"/>
      <c r="LOP36"/>
      <c r="LOQ36"/>
      <c r="LOR36"/>
      <c r="LOS36"/>
      <c r="LOT36"/>
      <c r="LOU36"/>
      <c r="LOV36"/>
      <c r="LOW36"/>
      <c r="LOX36"/>
      <c r="LOY36"/>
      <c r="LOZ36"/>
      <c r="LPA36"/>
      <c r="LPB36"/>
      <c r="LPC36"/>
      <c r="LPD36"/>
      <c r="LPE36"/>
      <c r="LPF36"/>
      <c r="LPG36"/>
      <c r="LPH36"/>
      <c r="LPI36"/>
      <c r="LPJ36"/>
      <c r="LPK36"/>
      <c r="LPL36"/>
      <c r="LPM36"/>
      <c r="LPN36"/>
      <c r="LPO36"/>
      <c r="LPP36"/>
      <c r="LPQ36"/>
      <c r="LPR36"/>
      <c r="LPS36"/>
      <c r="LPT36"/>
      <c r="LPU36"/>
      <c r="LPV36"/>
      <c r="LPW36"/>
      <c r="LPX36"/>
      <c r="LPY36"/>
      <c r="LPZ36"/>
      <c r="LQA36"/>
      <c r="LQB36"/>
      <c r="LQC36"/>
      <c r="LQD36"/>
      <c r="LQE36"/>
      <c r="LQF36"/>
      <c r="LQG36"/>
      <c r="LQH36"/>
      <c r="LQI36"/>
      <c r="LQJ36"/>
      <c r="LQK36"/>
      <c r="LQL36"/>
      <c r="LQM36"/>
      <c r="LQN36"/>
      <c r="LQO36"/>
      <c r="LQP36"/>
      <c r="LQQ36"/>
      <c r="LQR36"/>
      <c r="LQS36"/>
      <c r="LQT36"/>
      <c r="LQU36"/>
      <c r="LQV36"/>
      <c r="LQW36"/>
      <c r="LQX36"/>
      <c r="LQY36"/>
      <c r="LQZ36"/>
      <c r="LRA36"/>
      <c r="LRB36"/>
      <c r="LRC36"/>
      <c r="LRD36"/>
      <c r="LRE36"/>
      <c r="LRF36"/>
      <c r="LRG36"/>
      <c r="LRH36"/>
      <c r="LRI36"/>
      <c r="LRJ36"/>
      <c r="LRK36"/>
      <c r="LRL36"/>
      <c r="LRM36"/>
      <c r="LRN36"/>
      <c r="LRO36"/>
      <c r="LRP36"/>
      <c r="LRQ36"/>
      <c r="LRR36"/>
      <c r="LRS36"/>
      <c r="LRT36"/>
      <c r="LRU36"/>
      <c r="LRV36"/>
      <c r="LRW36"/>
      <c r="LRX36"/>
      <c r="LRY36"/>
      <c r="LRZ36"/>
      <c r="LSA36"/>
      <c r="LSB36"/>
      <c r="LSC36"/>
      <c r="LSD36"/>
      <c r="LSE36"/>
      <c r="LSF36"/>
      <c r="LSG36"/>
      <c r="LSH36"/>
      <c r="LSI36"/>
      <c r="LSJ36"/>
      <c r="LSK36"/>
      <c r="LSL36"/>
      <c r="LSM36"/>
      <c r="LSN36"/>
      <c r="LSO36"/>
      <c r="LSP36"/>
      <c r="LSQ36"/>
      <c r="LSR36"/>
      <c r="LSS36"/>
      <c r="LST36"/>
      <c r="LSU36"/>
      <c r="LSV36"/>
      <c r="LSW36"/>
      <c r="LSX36"/>
      <c r="LSY36"/>
      <c r="LSZ36"/>
      <c r="LTA36"/>
      <c r="LTB36"/>
      <c r="LTC36"/>
      <c r="LTD36"/>
      <c r="LTE36"/>
      <c r="LTF36"/>
      <c r="LTG36"/>
      <c r="LTH36"/>
      <c r="LTI36"/>
      <c r="LTJ36"/>
      <c r="LTK36"/>
      <c r="LTL36"/>
      <c r="LTM36"/>
      <c r="LTN36"/>
      <c r="LTO36"/>
      <c r="LTP36"/>
      <c r="LTQ36"/>
      <c r="LTR36"/>
      <c r="LTS36"/>
      <c r="LTT36"/>
      <c r="LTU36"/>
      <c r="LTV36"/>
      <c r="LTW36"/>
      <c r="LTX36"/>
      <c r="LTY36"/>
      <c r="LTZ36"/>
      <c r="LUA36"/>
      <c r="LUB36"/>
      <c r="LUC36"/>
      <c r="LUD36"/>
      <c r="LUE36"/>
      <c r="LUF36"/>
      <c r="LUG36"/>
      <c r="LUH36"/>
      <c r="LUI36"/>
      <c r="LUJ36"/>
      <c r="LUK36"/>
      <c r="LUL36"/>
      <c r="LUM36"/>
      <c r="LUN36"/>
      <c r="LUO36"/>
      <c r="LUP36"/>
      <c r="LUQ36"/>
      <c r="LUR36"/>
      <c r="LUS36"/>
      <c r="LUT36"/>
      <c r="LUU36"/>
      <c r="LUV36"/>
      <c r="LUW36"/>
      <c r="LUX36"/>
      <c r="LUY36"/>
      <c r="LUZ36"/>
      <c r="LVA36"/>
      <c r="LVB36"/>
      <c r="LVC36"/>
      <c r="LVD36"/>
      <c r="LVE36"/>
      <c r="LVF36"/>
      <c r="LVG36"/>
      <c r="LVH36"/>
      <c r="LVI36"/>
      <c r="LVJ36"/>
      <c r="LVK36"/>
      <c r="LVL36"/>
      <c r="LVM36"/>
      <c r="LVN36"/>
      <c r="LVO36"/>
      <c r="LVP36"/>
      <c r="LVQ36"/>
      <c r="LVR36"/>
      <c r="LVS36"/>
      <c r="LVT36"/>
      <c r="LVU36"/>
      <c r="LVV36"/>
      <c r="LVW36"/>
      <c r="LVX36"/>
      <c r="LVY36"/>
      <c r="LVZ36"/>
      <c r="LWA36"/>
      <c r="LWB36"/>
      <c r="LWC36"/>
      <c r="LWD36"/>
      <c r="LWE36"/>
      <c r="LWF36"/>
      <c r="LWG36"/>
      <c r="LWH36"/>
      <c r="LWI36"/>
      <c r="LWJ36"/>
      <c r="LWK36"/>
      <c r="LWL36"/>
      <c r="LWM36"/>
      <c r="LWN36"/>
      <c r="LWO36"/>
      <c r="LWP36"/>
      <c r="LWQ36"/>
      <c r="LWR36"/>
      <c r="LWS36"/>
      <c r="LWT36"/>
      <c r="LWU36"/>
      <c r="LWV36"/>
      <c r="LWW36"/>
      <c r="LWX36"/>
      <c r="LWY36"/>
      <c r="LWZ36"/>
      <c r="LXA36"/>
      <c r="LXB36"/>
      <c r="LXC36"/>
      <c r="LXD36"/>
      <c r="LXE36"/>
      <c r="LXF36"/>
      <c r="LXG36"/>
      <c r="LXH36"/>
      <c r="LXI36"/>
      <c r="LXJ36"/>
      <c r="LXK36"/>
      <c r="LXL36"/>
      <c r="LXM36"/>
      <c r="LXN36"/>
      <c r="LXO36"/>
      <c r="LXP36"/>
      <c r="LXQ36"/>
      <c r="LXR36"/>
      <c r="LXS36"/>
      <c r="LXT36"/>
      <c r="LXU36"/>
      <c r="LXV36"/>
      <c r="LXW36"/>
      <c r="LXX36"/>
      <c r="LXY36"/>
      <c r="LXZ36"/>
      <c r="LYA36"/>
      <c r="LYB36"/>
      <c r="LYC36"/>
      <c r="LYD36"/>
      <c r="LYE36"/>
      <c r="LYF36"/>
      <c r="LYG36"/>
      <c r="LYH36"/>
      <c r="LYI36"/>
      <c r="LYJ36"/>
      <c r="LYK36"/>
      <c r="LYL36"/>
      <c r="LYM36"/>
      <c r="LYN36"/>
      <c r="LYO36"/>
      <c r="LYP36"/>
      <c r="LYQ36"/>
      <c r="LYR36"/>
      <c r="LYS36"/>
      <c r="LYT36"/>
      <c r="LYU36"/>
      <c r="LYV36"/>
      <c r="LYW36"/>
      <c r="LYX36"/>
      <c r="LYY36"/>
      <c r="LYZ36"/>
      <c r="LZA36"/>
      <c r="LZB36"/>
      <c r="LZC36"/>
      <c r="LZD36"/>
      <c r="LZE36"/>
      <c r="LZF36"/>
      <c r="LZG36"/>
      <c r="LZH36"/>
      <c r="LZI36"/>
      <c r="LZJ36"/>
      <c r="LZK36"/>
      <c r="LZL36"/>
      <c r="LZM36"/>
      <c r="LZN36"/>
      <c r="LZO36"/>
      <c r="LZP36"/>
      <c r="LZQ36"/>
      <c r="LZR36"/>
      <c r="LZS36"/>
      <c r="LZT36"/>
      <c r="LZU36"/>
      <c r="LZV36"/>
      <c r="LZW36"/>
      <c r="LZX36"/>
      <c r="LZY36"/>
      <c r="LZZ36"/>
      <c r="MAA36"/>
      <c r="MAB36"/>
      <c r="MAC36"/>
      <c r="MAD36"/>
      <c r="MAE36"/>
      <c r="MAF36"/>
      <c r="MAG36"/>
      <c r="MAH36"/>
      <c r="MAI36"/>
      <c r="MAJ36"/>
      <c r="MAK36"/>
      <c r="MAL36"/>
      <c r="MAM36"/>
      <c r="MAN36"/>
      <c r="MAO36"/>
      <c r="MAP36"/>
      <c r="MAQ36"/>
      <c r="MAR36"/>
      <c r="MAS36"/>
      <c r="MAT36"/>
      <c r="MAU36"/>
      <c r="MAV36"/>
      <c r="MAW36"/>
      <c r="MAX36"/>
      <c r="MAY36"/>
      <c r="MAZ36"/>
      <c r="MBA36"/>
      <c r="MBB36"/>
      <c r="MBC36"/>
      <c r="MBD36"/>
      <c r="MBE36"/>
      <c r="MBF36"/>
      <c r="MBG36"/>
      <c r="MBH36"/>
      <c r="MBI36"/>
      <c r="MBJ36"/>
      <c r="MBK36"/>
      <c r="MBL36"/>
      <c r="MBM36"/>
      <c r="MBN36"/>
      <c r="MBO36"/>
      <c r="MBP36"/>
      <c r="MBQ36"/>
      <c r="MBR36"/>
      <c r="MBS36"/>
      <c r="MBT36"/>
      <c r="MBU36"/>
      <c r="MBV36"/>
      <c r="MBW36"/>
      <c r="MBX36"/>
      <c r="MBY36"/>
      <c r="MBZ36"/>
      <c r="MCA36"/>
      <c r="MCB36"/>
      <c r="MCC36"/>
      <c r="MCD36"/>
      <c r="MCE36"/>
      <c r="MCF36"/>
      <c r="MCG36"/>
      <c r="MCH36"/>
      <c r="MCI36"/>
      <c r="MCJ36"/>
      <c r="MCK36"/>
      <c r="MCL36"/>
      <c r="MCM36"/>
      <c r="MCN36"/>
      <c r="MCO36"/>
      <c r="MCP36"/>
      <c r="MCQ36"/>
      <c r="MCR36"/>
      <c r="MCS36"/>
      <c r="MCT36"/>
      <c r="MCU36"/>
      <c r="MCV36"/>
      <c r="MCW36"/>
      <c r="MCX36"/>
      <c r="MCY36"/>
      <c r="MCZ36"/>
      <c r="MDA36"/>
      <c r="MDB36"/>
      <c r="MDC36"/>
      <c r="MDD36"/>
      <c r="MDE36"/>
      <c r="MDF36"/>
      <c r="MDG36"/>
      <c r="MDH36"/>
      <c r="MDI36"/>
      <c r="MDJ36"/>
      <c r="MDK36"/>
      <c r="MDL36"/>
      <c r="MDM36"/>
      <c r="MDN36"/>
      <c r="MDO36"/>
      <c r="MDP36"/>
      <c r="MDQ36"/>
      <c r="MDR36"/>
      <c r="MDS36"/>
      <c r="MDT36"/>
      <c r="MDU36"/>
      <c r="MDV36"/>
      <c r="MDW36"/>
      <c r="MDX36"/>
      <c r="MDY36"/>
      <c r="MDZ36"/>
      <c r="MEA36"/>
      <c r="MEB36"/>
      <c r="MEC36"/>
      <c r="MED36"/>
      <c r="MEE36"/>
      <c r="MEF36"/>
      <c r="MEG36"/>
      <c r="MEH36"/>
      <c r="MEI36"/>
      <c r="MEJ36"/>
      <c r="MEK36"/>
      <c r="MEL36"/>
      <c r="MEM36"/>
      <c r="MEN36"/>
      <c r="MEO36"/>
      <c r="MEP36"/>
      <c r="MEQ36"/>
      <c r="MER36"/>
      <c r="MES36"/>
      <c r="MET36"/>
      <c r="MEU36"/>
      <c r="MEV36"/>
      <c r="MEW36"/>
      <c r="MEX36"/>
      <c r="MEY36"/>
      <c r="MEZ36"/>
      <c r="MFA36"/>
      <c r="MFB36"/>
      <c r="MFC36"/>
      <c r="MFD36"/>
      <c r="MFE36"/>
      <c r="MFF36"/>
      <c r="MFG36"/>
      <c r="MFH36"/>
      <c r="MFI36"/>
      <c r="MFJ36"/>
      <c r="MFK36"/>
      <c r="MFL36"/>
      <c r="MFM36"/>
      <c r="MFN36"/>
      <c r="MFO36"/>
      <c r="MFP36"/>
      <c r="MFQ36"/>
      <c r="MFR36"/>
      <c r="MFS36"/>
      <c r="MFT36"/>
      <c r="MFU36"/>
      <c r="MFV36"/>
      <c r="MFW36"/>
      <c r="MFX36"/>
      <c r="MFY36"/>
      <c r="MFZ36"/>
      <c r="MGA36"/>
      <c r="MGB36"/>
      <c r="MGC36"/>
      <c r="MGD36"/>
      <c r="MGE36"/>
      <c r="MGF36"/>
      <c r="MGG36"/>
      <c r="MGH36"/>
      <c r="MGI36"/>
      <c r="MGJ36"/>
      <c r="MGK36"/>
      <c r="MGL36"/>
      <c r="MGM36"/>
      <c r="MGN36"/>
      <c r="MGO36"/>
      <c r="MGP36"/>
      <c r="MGQ36"/>
      <c r="MGR36"/>
      <c r="MGS36"/>
      <c r="MGT36"/>
      <c r="MGU36"/>
      <c r="MGV36"/>
      <c r="MGW36"/>
      <c r="MGX36"/>
      <c r="MGY36"/>
      <c r="MGZ36"/>
      <c r="MHA36"/>
      <c r="MHB36"/>
      <c r="MHC36"/>
      <c r="MHD36"/>
      <c r="MHE36"/>
      <c r="MHF36"/>
      <c r="MHG36"/>
      <c r="MHH36"/>
      <c r="MHI36"/>
      <c r="MHJ36"/>
      <c r="MHK36"/>
      <c r="MHL36"/>
      <c r="MHM36"/>
      <c r="MHN36"/>
      <c r="MHO36"/>
      <c r="MHP36"/>
      <c r="MHQ36"/>
      <c r="MHR36"/>
      <c r="MHS36"/>
      <c r="MHT36"/>
      <c r="MHU36"/>
      <c r="MHV36"/>
      <c r="MHW36"/>
      <c r="MHX36"/>
      <c r="MHY36"/>
      <c r="MHZ36"/>
      <c r="MIA36"/>
      <c r="MIB36"/>
      <c r="MIC36"/>
      <c r="MID36"/>
      <c r="MIE36"/>
      <c r="MIF36"/>
      <c r="MIG36"/>
      <c r="MIH36"/>
      <c r="MII36"/>
      <c r="MIJ36"/>
      <c r="MIK36"/>
      <c r="MIL36"/>
      <c r="MIM36"/>
      <c r="MIN36"/>
      <c r="MIO36"/>
      <c r="MIP36"/>
      <c r="MIQ36"/>
      <c r="MIR36"/>
      <c r="MIS36"/>
      <c r="MIT36"/>
      <c r="MIU36"/>
      <c r="MIV36"/>
      <c r="MIW36"/>
      <c r="MIX36"/>
      <c r="MIY36"/>
      <c r="MIZ36"/>
      <c r="MJA36"/>
      <c r="MJB36"/>
      <c r="MJC36"/>
      <c r="MJD36"/>
      <c r="MJE36"/>
      <c r="MJF36"/>
      <c r="MJG36"/>
      <c r="MJH36"/>
      <c r="MJI36"/>
      <c r="MJJ36"/>
      <c r="MJK36"/>
      <c r="MJL36"/>
      <c r="MJM36"/>
      <c r="MJN36"/>
      <c r="MJO36"/>
      <c r="MJP36"/>
      <c r="MJQ36"/>
      <c r="MJR36"/>
      <c r="MJS36"/>
      <c r="MJT36"/>
      <c r="MJU36"/>
      <c r="MJV36"/>
      <c r="MJW36"/>
      <c r="MJX36"/>
      <c r="MJY36"/>
      <c r="MJZ36"/>
      <c r="MKA36"/>
      <c r="MKB36"/>
      <c r="MKC36"/>
      <c r="MKD36"/>
      <c r="MKE36"/>
      <c r="MKF36"/>
      <c r="MKG36"/>
      <c r="MKH36"/>
      <c r="MKI36"/>
      <c r="MKJ36"/>
      <c r="MKK36"/>
      <c r="MKL36"/>
      <c r="MKM36"/>
      <c r="MKN36"/>
      <c r="MKO36"/>
      <c r="MKP36"/>
      <c r="MKQ36"/>
      <c r="MKR36"/>
      <c r="MKS36"/>
      <c r="MKT36"/>
      <c r="MKU36"/>
      <c r="MKV36"/>
      <c r="MKW36"/>
      <c r="MKX36"/>
      <c r="MKY36"/>
      <c r="MKZ36"/>
      <c r="MLA36"/>
      <c r="MLB36"/>
      <c r="MLC36"/>
      <c r="MLD36"/>
      <c r="MLE36"/>
      <c r="MLF36"/>
      <c r="MLG36"/>
      <c r="MLH36"/>
      <c r="MLI36"/>
      <c r="MLJ36"/>
      <c r="MLK36"/>
      <c r="MLL36"/>
      <c r="MLM36"/>
      <c r="MLN36"/>
      <c r="MLO36"/>
      <c r="MLP36"/>
      <c r="MLQ36"/>
      <c r="MLR36"/>
      <c r="MLS36"/>
      <c r="MLT36"/>
      <c r="MLU36"/>
      <c r="MLV36"/>
      <c r="MLW36"/>
      <c r="MLX36"/>
      <c r="MLY36"/>
      <c r="MLZ36"/>
      <c r="MMA36"/>
      <c r="MMB36"/>
      <c r="MMC36"/>
      <c r="MMD36"/>
      <c r="MME36"/>
      <c r="MMF36"/>
      <c r="MMG36"/>
      <c r="MMH36"/>
      <c r="MMI36"/>
      <c r="MMJ36"/>
      <c r="MMK36"/>
      <c r="MML36"/>
      <c r="MMM36"/>
      <c r="MMN36"/>
      <c r="MMO36"/>
      <c r="MMP36"/>
      <c r="MMQ36"/>
      <c r="MMR36"/>
      <c r="MMS36"/>
      <c r="MMT36"/>
      <c r="MMU36"/>
      <c r="MMV36"/>
      <c r="MMW36"/>
      <c r="MMX36"/>
      <c r="MMY36"/>
      <c r="MMZ36"/>
      <c r="MNA36"/>
      <c r="MNB36"/>
      <c r="MNC36"/>
      <c r="MND36"/>
      <c r="MNE36"/>
      <c r="MNF36"/>
      <c r="MNG36"/>
      <c r="MNH36"/>
      <c r="MNI36"/>
      <c r="MNJ36"/>
      <c r="MNK36"/>
      <c r="MNL36"/>
      <c r="MNM36"/>
      <c r="MNN36"/>
      <c r="MNO36"/>
      <c r="MNP36"/>
      <c r="MNQ36"/>
      <c r="MNR36"/>
      <c r="MNS36"/>
      <c r="MNT36"/>
      <c r="MNU36"/>
      <c r="MNV36"/>
      <c r="MNW36"/>
      <c r="MNX36"/>
      <c r="MNY36"/>
      <c r="MNZ36"/>
      <c r="MOA36"/>
      <c r="MOB36"/>
      <c r="MOC36"/>
      <c r="MOD36"/>
      <c r="MOE36"/>
      <c r="MOF36"/>
      <c r="MOG36"/>
      <c r="MOH36"/>
      <c r="MOI36"/>
      <c r="MOJ36"/>
      <c r="MOK36"/>
      <c r="MOL36"/>
      <c r="MOM36"/>
      <c r="MON36"/>
      <c r="MOO36"/>
      <c r="MOP36"/>
      <c r="MOQ36"/>
      <c r="MOR36"/>
      <c r="MOS36"/>
      <c r="MOT36"/>
      <c r="MOU36"/>
      <c r="MOV36"/>
      <c r="MOW36"/>
      <c r="MOX36"/>
      <c r="MOY36"/>
      <c r="MOZ36"/>
      <c r="MPA36"/>
      <c r="MPB36"/>
      <c r="MPC36"/>
      <c r="MPD36"/>
      <c r="MPE36"/>
      <c r="MPF36"/>
      <c r="MPG36"/>
      <c r="MPH36"/>
      <c r="MPI36"/>
      <c r="MPJ36"/>
      <c r="MPK36"/>
      <c r="MPL36"/>
      <c r="MPM36"/>
      <c r="MPN36"/>
      <c r="MPO36"/>
      <c r="MPP36"/>
      <c r="MPQ36"/>
      <c r="MPR36"/>
      <c r="MPS36"/>
      <c r="MPT36"/>
      <c r="MPU36"/>
      <c r="MPV36"/>
      <c r="MPW36"/>
      <c r="MPX36"/>
      <c r="MPY36"/>
      <c r="MPZ36"/>
      <c r="MQA36"/>
      <c r="MQB36"/>
      <c r="MQC36"/>
      <c r="MQD36"/>
      <c r="MQE36"/>
      <c r="MQF36"/>
      <c r="MQG36"/>
      <c r="MQH36"/>
      <c r="MQI36"/>
      <c r="MQJ36"/>
      <c r="MQK36"/>
      <c r="MQL36"/>
      <c r="MQM36"/>
      <c r="MQN36"/>
      <c r="MQO36"/>
      <c r="MQP36"/>
      <c r="MQQ36"/>
      <c r="MQR36"/>
      <c r="MQS36"/>
      <c r="MQT36"/>
      <c r="MQU36"/>
      <c r="MQV36"/>
      <c r="MQW36"/>
      <c r="MQX36"/>
      <c r="MQY36"/>
      <c r="MQZ36"/>
      <c r="MRA36"/>
      <c r="MRB36"/>
      <c r="MRC36"/>
      <c r="MRD36"/>
      <c r="MRE36"/>
      <c r="MRF36"/>
      <c r="MRG36"/>
      <c r="MRH36"/>
      <c r="MRI36"/>
      <c r="MRJ36"/>
      <c r="MRK36"/>
      <c r="MRL36"/>
      <c r="MRM36"/>
      <c r="MRN36"/>
      <c r="MRO36"/>
      <c r="MRP36"/>
      <c r="MRQ36"/>
      <c r="MRR36"/>
      <c r="MRS36"/>
      <c r="MRT36"/>
      <c r="MRU36"/>
      <c r="MRV36"/>
      <c r="MRW36"/>
      <c r="MRX36"/>
      <c r="MRY36"/>
      <c r="MRZ36"/>
      <c r="MSA36"/>
      <c r="MSB36"/>
      <c r="MSC36"/>
      <c r="MSD36"/>
      <c r="MSE36"/>
      <c r="MSF36"/>
      <c r="MSG36"/>
      <c r="MSH36"/>
      <c r="MSI36"/>
      <c r="MSJ36"/>
      <c r="MSK36"/>
      <c r="MSL36"/>
      <c r="MSM36"/>
      <c r="MSN36"/>
      <c r="MSO36"/>
      <c r="MSP36"/>
      <c r="MSQ36"/>
      <c r="MSR36"/>
      <c r="MSS36"/>
      <c r="MST36"/>
      <c r="MSU36"/>
      <c r="MSV36"/>
      <c r="MSW36"/>
      <c r="MSX36"/>
      <c r="MSY36"/>
      <c r="MSZ36"/>
      <c r="MTA36"/>
      <c r="MTB36"/>
      <c r="MTC36"/>
      <c r="MTD36"/>
      <c r="MTE36"/>
      <c r="MTF36"/>
      <c r="MTG36"/>
      <c r="MTH36"/>
      <c r="MTI36"/>
      <c r="MTJ36"/>
      <c r="MTK36"/>
      <c r="MTL36"/>
      <c r="MTM36"/>
      <c r="MTN36"/>
      <c r="MTO36"/>
      <c r="MTP36"/>
      <c r="MTQ36"/>
      <c r="MTR36"/>
      <c r="MTS36"/>
      <c r="MTT36"/>
      <c r="MTU36"/>
      <c r="MTV36"/>
      <c r="MTW36"/>
      <c r="MTX36"/>
      <c r="MTY36"/>
      <c r="MTZ36"/>
      <c r="MUA36"/>
      <c r="MUB36"/>
      <c r="MUC36"/>
      <c r="MUD36"/>
      <c r="MUE36"/>
      <c r="MUF36"/>
      <c r="MUG36"/>
      <c r="MUH36"/>
      <c r="MUI36"/>
      <c r="MUJ36"/>
      <c r="MUK36"/>
      <c r="MUL36"/>
      <c r="MUM36"/>
      <c r="MUN36"/>
      <c r="MUO36"/>
      <c r="MUP36"/>
      <c r="MUQ36"/>
      <c r="MUR36"/>
      <c r="MUS36"/>
      <c r="MUT36"/>
      <c r="MUU36"/>
      <c r="MUV36"/>
      <c r="MUW36"/>
      <c r="MUX36"/>
      <c r="MUY36"/>
      <c r="MUZ36"/>
      <c r="MVA36"/>
      <c r="MVB36"/>
      <c r="MVC36"/>
      <c r="MVD36"/>
      <c r="MVE36"/>
      <c r="MVF36"/>
      <c r="MVG36"/>
      <c r="MVH36"/>
      <c r="MVI36"/>
      <c r="MVJ36"/>
      <c r="MVK36"/>
      <c r="MVL36"/>
      <c r="MVM36"/>
      <c r="MVN36"/>
      <c r="MVO36"/>
      <c r="MVP36"/>
      <c r="MVQ36"/>
      <c r="MVR36"/>
      <c r="MVS36"/>
      <c r="MVT36"/>
      <c r="MVU36"/>
      <c r="MVV36"/>
      <c r="MVW36"/>
      <c r="MVX36"/>
      <c r="MVY36"/>
      <c r="MVZ36"/>
      <c r="MWA36"/>
      <c r="MWB36"/>
      <c r="MWC36"/>
      <c r="MWD36"/>
      <c r="MWE36"/>
      <c r="MWF36"/>
      <c r="MWG36"/>
      <c r="MWH36"/>
      <c r="MWI36"/>
      <c r="MWJ36"/>
      <c r="MWK36"/>
      <c r="MWL36"/>
      <c r="MWM36"/>
      <c r="MWN36"/>
      <c r="MWO36"/>
      <c r="MWP36"/>
      <c r="MWQ36"/>
      <c r="MWR36"/>
      <c r="MWS36"/>
      <c r="MWT36"/>
      <c r="MWU36"/>
      <c r="MWV36"/>
      <c r="MWW36"/>
      <c r="MWX36"/>
      <c r="MWY36"/>
      <c r="MWZ36"/>
      <c r="MXA36"/>
      <c r="MXB36"/>
      <c r="MXC36"/>
      <c r="MXD36"/>
      <c r="MXE36"/>
      <c r="MXF36"/>
      <c r="MXG36"/>
      <c r="MXH36"/>
      <c r="MXI36"/>
      <c r="MXJ36"/>
      <c r="MXK36"/>
      <c r="MXL36"/>
      <c r="MXM36"/>
      <c r="MXN36"/>
      <c r="MXO36"/>
      <c r="MXP36"/>
      <c r="MXQ36"/>
      <c r="MXR36"/>
      <c r="MXS36"/>
      <c r="MXT36"/>
      <c r="MXU36"/>
      <c r="MXV36"/>
      <c r="MXW36"/>
      <c r="MXX36"/>
      <c r="MXY36"/>
      <c r="MXZ36"/>
      <c r="MYA36"/>
      <c r="MYB36"/>
      <c r="MYC36"/>
      <c r="MYD36"/>
      <c r="MYE36"/>
      <c r="MYF36"/>
      <c r="MYG36"/>
      <c r="MYH36"/>
      <c r="MYI36"/>
      <c r="MYJ36"/>
      <c r="MYK36"/>
      <c r="MYL36"/>
      <c r="MYM36"/>
      <c r="MYN36"/>
      <c r="MYO36"/>
      <c r="MYP36"/>
      <c r="MYQ36"/>
      <c r="MYR36"/>
      <c r="MYS36"/>
      <c r="MYT36"/>
      <c r="MYU36"/>
      <c r="MYV36"/>
      <c r="MYW36"/>
      <c r="MYX36"/>
      <c r="MYY36"/>
      <c r="MYZ36"/>
      <c r="MZA36"/>
      <c r="MZB36"/>
      <c r="MZC36"/>
      <c r="MZD36"/>
      <c r="MZE36"/>
      <c r="MZF36"/>
      <c r="MZG36"/>
      <c r="MZH36"/>
      <c r="MZI36"/>
      <c r="MZJ36"/>
      <c r="MZK36"/>
      <c r="MZL36"/>
      <c r="MZM36"/>
      <c r="MZN36"/>
      <c r="MZO36"/>
      <c r="MZP36"/>
      <c r="MZQ36"/>
      <c r="MZR36"/>
      <c r="MZS36"/>
      <c r="MZT36"/>
      <c r="MZU36"/>
      <c r="MZV36"/>
      <c r="MZW36"/>
      <c r="MZX36"/>
      <c r="MZY36"/>
      <c r="MZZ36"/>
      <c r="NAA36"/>
      <c r="NAB36"/>
      <c r="NAC36"/>
      <c r="NAD36"/>
      <c r="NAE36"/>
      <c r="NAF36"/>
      <c r="NAG36"/>
      <c r="NAH36"/>
      <c r="NAI36"/>
      <c r="NAJ36"/>
      <c r="NAK36"/>
      <c r="NAL36"/>
      <c r="NAM36"/>
      <c r="NAN36"/>
      <c r="NAO36"/>
      <c r="NAP36"/>
      <c r="NAQ36"/>
      <c r="NAR36"/>
      <c r="NAS36"/>
      <c r="NAT36"/>
      <c r="NAU36"/>
      <c r="NAV36"/>
      <c r="NAW36"/>
      <c r="NAX36"/>
      <c r="NAY36"/>
      <c r="NAZ36"/>
      <c r="NBA36"/>
      <c r="NBB36"/>
      <c r="NBC36"/>
      <c r="NBD36"/>
      <c r="NBE36"/>
      <c r="NBF36"/>
      <c r="NBG36"/>
      <c r="NBH36"/>
      <c r="NBI36"/>
      <c r="NBJ36"/>
      <c r="NBK36"/>
      <c r="NBL36"/>
      <c r="NBM36"/>
      <c r="NBN36"/>
      <c r="NBO36"/>
      <c r="NBP36"/>
      <c r="NBQ36"/>
      <c r="NBR36"/>
      <c r="NBS36"/>
      <c r="NBT36"/>
      <c r="NBU36"/>
      <c r="NBV36"/>
      <c r="NBW36"/>
      <c r="NBX36"/>
      <c r="NBY36"/>
      <c r="NBZ36"/>
      <c r="NCA36"/>
      <c r="NCB36"/>
      <c r="NCC36"/>
      <c r="NCD36"/>
      <c r="NCE36"/>
      <c r="NCF36"/>
      <c r="NCG36"/>
      <c r="NCH36"/>
      <c r="NCI36"/>
      <c r="NCJ36"/>
      <c r="NCK36"/>
      <c r="NCL36"/>
      <c r="NCM36"/>
      <c r="NCN36"/>
      <c r="NCO36"/>
      <c r="NCP36"/>
      <c r="NCQ36"/>
      <c r="NCR36"/>
      <c r="NCS36"/>
      <c r="NCT36"/>
      <c r="NCU36"/>
      <c r="NCV36"/>
      <c r="NCW36"/>
      <c r="NCX36"/>
      <c r="NCY36"/>
      <c r="NCZ36"/>
      <c r="NDA36"/>
      <c r="NDB36"/>
      <c r="NDC36"/>
      <c r="NDD36"/>
      <c r="NDE36"/>
      <c r="NDF36"/>
      <c r="NDG36"/>
      <c r="NDH36"/>
      <c r="NDI36"/>
      <c r="NDJ36"/>
      <c r="NDK36"/>
      <c r="NDL36"/>
      <c r="NDM36"/>
      <c r="NDN36"/>
      <c r="NDO36"/>
      <c r="NDP36"/>
      <c r="NDQ36"/>
      <c r="NDR36"/>
      <c r="NDS36"/>
      <c r="NDT36"/>
      <c r="NDU36"/>
      <c r="NDV36"/>
      <c r="NDW36"/>
      <c r="NDX36"/>
      <c r="NDY36"/>
      <c r="NDZ36"/>
      <c r="NEA36"/>
      <c r="NEB36"/>
      <c r="NEC36"/>
      <c r="NED36"/>
      <c r="NEE36"/>
      <c r="NEF36"/>
      <c r="NEG36"/>
      <c r="NEH36"/>
      <c r="NEI36"/>
      <c r="NEJ36"/>
      <c r="NEK36"/>
      <c r="NEL36"/>
      <c r="NEM36"/>
      <c r="NEN36"/>
      <c r="NEO36"/>
      <c r="NEP36"/>
      <c r="NEQ36"/>
      <c r="NER36"/>
      <c r="NES36"/>
      <c r="NET36"/>
      <c r="NEU36"/>
      <c r="NEV36"/>
      <c r="NEW36"/>
      <c r="NEX36"/>
      <c r="NEY36"/>
      <c r="NEZ36"/>
      <c r="NFA36"/>
      <c r="NFB36"/>
      <c r="NFC36"/>
      <c r="NFD36"/>
      <c r="NFE36"/>
      <c r="NFF36"/>
      <c r="NFG36"/>
      <c r="NFH36"/>
      <c r="NFI36"/>
      <c r="NFJ36"/>
      <c r="NFK36"/>
      <c r="NFL36"/>
      <c r="NFM36"/>
      <c r="NFN36"/>
      <c r="NFO36"/>
      <c r="NFP36"/>
      <c r="NFQ36"/>
      <c r="NFR36"/>
      <c r="NFS36"/>
      <c r="NFT36"/>
      <c r="NFU36"/>
      <c r="NFV36"/>
      <c r="NFW36"/>
      <c r="NFX36"/>
      <c r="NFY36"/>
      <c r="NFZ36"/>
      <c r="NGA36"/>
      <c r="NGB36"/>
      <c r="NGC36"/>
      <c r="NGD36"/>
      <c r="NGE36"/>
      <c r="NGF36"/>
      <c r="NGG36"/>
      <c r="NGH36"/>
      <c r="NGI36"/>
      <c r="NGJ36"/>
      <c r="NGK36"/>
      <c r="NGL36"/>
      <c r="NGM36"/>
      <c r="NGN36"/>
      <c r="NGO36"/>
      <c r="NGP36"/>
      <c r="NGQ36"/>
      <c r="NGR36"/>
      <c r="NGS36"/>
      <c r="NGT36"/>
      <c r="NGU36"/>
      <c r="NGV36"/>
      <c r="NGW36"/>
      <c r="NGX36"/>
      <c r="NGY36"/>
      <c r="NGZ36"/>
      <c r="NHA36"/>
      <c r="NHB36"/>
      <c r="NHC36"/>
      <c r="NHD36"/>
      <c r="NHE36"/>
      <c r="NHF36"/>
      <c r="NHG36"/>
      <c r="NHH36"/>
      <c r="NHI36"/>
      <c r="NHJ36"/>
      <c r="NHK36"/>
      <c r="NHL36"/>
      <c r="NHM36"/>
      <c r="NHN36"/>
      <c r="NHO36"/>
      <c r="NHP36"/>
      <c r="NHQ36"/>
      <c r="NHR36"/>
      <c r="NHS36"/>
      <c r="NHT36"/>
      <c r="NHU36"/>
      <c r="NHV36"/>
      <c r="NHW36"/>
      <c r="NHX36"/>
      <c r="NHY36"/>
      <c r="NHZ36"/>
      <c r="NIA36"/>
      <c r="NIB36"/>
      <c r="NIC36"/>
      <c r="NID36"/>
      <c r="NIE36"/>
      <c r="NIF36"/>
      <c r="NIG36"/>
      <c r="NIH36"/>
      <c r="NII36"/>
      <c r="NIJ36"/>
      <c r="NIK36"/>
      <c r="NIL36"/>
      <c r="NIM36"/>
      <c r="NIN36"/>
      <c r="NIO36"/>
      <c r="NIP36"/>
      <c r="NIQ36"/>
      <c r="NIR36"/>
      <c r="NIS36"/>
      <c r="NIT36"/>
      <c r="NIU36"/>
      <c r="NIV36"/>
      <c r="NIW36"/>
      <c r="NIX36"/>
      <c r="NIY36"/>
      <c r="NIZ36"/>
      <c r="NJA36"/>
      <c r="NJB36"/>
      <c r="NJC36"/>
      <c r="NJD36"/>
      <c r="NJE36"/>
      <c r="NJF36"/>
      <c r="NJG36"/>
      <c r="NJH36"/>
      <c r="NJI36"/>
      <c r="NJJ36"/>
      <c r="NJK36"/>
      <c r="NJL36"/>
      <c r="NJM36"/>
      <c r="NJN36"/>
      <c r="NJO36"/>
      <c r="NJP36"/>
      <c r="NJQ36"/>
      <c r="NJR36"/>
      <c r="NJS36"/>
      <c r="NJT36"/>
      <c r="NJU36"/>
      <c r="NJV36"/>
      <c r="NJW36"/>
      <c r="NJX36"/>
      <c r="NJY36"/>
      <c r="NJZ36"/>
      <c r="NKA36"/>
      <c r="NKB36"/>
      <c r="NKC36"/>
      <c r="NKD36"/>
      <c r="NKE36"/>
      <c r="NKF36"/>
      <c r="NKG36"/>
      <c r="NKH36"/>
      <c r="NKI36"/>
      <c r="NKJ36"/>
      <c r="NKK36"/>
      <c r="NKL36"/>
      <c r="NKM36"/>
      <c r="NKN36"/>
      <c r="NKO36"/>
      <c r="NKP36"/>
      <c r="NKQ36"/>
      <c r="NKR36"/>
      <c r="NKS36"/>
      <c r="NKT36"/>
      <c r="NKU36"/>
      <c r="NKV36"/>
      <c r="NKW36"/>
      <c r="NKX36"/>
      <c r="NKY36"/>
      <c r="NKZ36"/>
      <c r="NLA36"/>
      <c r="NLB36"/>
      <c r="NLC36"/>
      <c r="NLD36"/>
      <c r="NLE36"/>
      <c r="NLF36"/>
      <c r="NLG36"/>
      <c r="NLH36"/>
      <c r="NLI36"/>
      <c r="NLJ36"/>
      <c r="NLK36"/>
      <c r="NLL36"/>
      <c r="NLM36"/>
      <c r="NLN36"/>
      <c r="NLO36"/>
      <c r="NLP36"/>
      <c r="NLQ36"/>
      <c r="NLR36"/>
      <c r="NLS36"/>
      <c r="NLT36"/>
      <c r="NLU36"/>
      <c r="NLV36"/>
      <c r="NLW36"/>
      <c r="NLX36"/>
      <c r="NLY36"/>
      <c r="NLZ36"/>
      <c r="NMA36"/>
      <c r="NMB36"/>
      <c r="NMC36"/>
      <c r="NMD36"/>
      <c r="NME36"/>
      <c r="NMF36"/>
      <c r="NMG36"/>
      <c r="NMH36"/>
      <c r="NMI36"/>
      <c r="NMJ36"/>
      <c r="NMK36"/>
      <c r="NML36"/>
      <c r="NMM36"/>
      <c r="NMN36"/>
      <c r="NMO36"/>
      <c r="NMP36"/>
      <c r="NMQ36"/>
      <c r="NMR36"/>
      <c r="NMS36"/>
      <c r="NMT36"/>
      <c r="NMU36"/>
      <c r="NMV36"/>
      <c r="NMW36"/>
      <c r="NMX36"/>
      <c r="NMY36"/>
      <c r="NMZ36"/>
      <c r="NNA36"/>
      <c r="NNB36"/>
      <c r="NNC36"/>
      <c r="NND36"/>
      <c r="NNE36"/>
      <c r="NNF36"/>
      <c r="NNG36"/>
      <c r="NNH36"/>
      <c r="NNI36"/>
      <c r="NNJ36"/>
      <c r="NNK36"/>
      <c r="NNL36"/>
      <c r="NNM36"/>
      <c r="NNN36"/>
      <c r="NNO36"/>
      <c r="NNP36"/>
      <c r="NNQ36"/>
      <c r="NNR36"/>
      <c r="NNS36"/>
      <c r="NNT36"/>
      <c r="NNU36"/>
      <c r="NNV36"/>
      <c r="NNW36"/>
      <c r="NNX36"/>
      <c r="NNY36"/>
      <c r="NNZ36"/>
      <c r="NOA36"/>
      <c r="NOB36"/>
      <c r="NOC36"/>
      <c r="NOD36"/>
      <c r="NOE36"/>
      <c r="NOF36"/>
      <c r="NOG36"/>
      <c r="NOH36"/>
      <c r="NOI36"/>
      <c r="NOJ36"/>
      <c r="NOK36"/>
      <c r="NOL36"/>
      <c r="NOM36"/>
      <c r="NON36"/>
      <c r="NOO36"/>
      <c r="NOP36"/>
      <c r="NOQ36"/>
      <c r="NOR36"/>
      <c r="NOS36"/>
      <c r="NOT36"/>
      <c r="NOU36"/>
      <c r="NOV36"/>
      <c r="NOW36"/>
      <c r="NOX36"/>
      <c r="NOY36"/>
      <c r="NOZ36"/>
      <c r="NPA36"/>
      <c r="NPB36"/>
      <c r="NPC36"/>
      <c r="NPD36"/>
      <c r="NPE36"/>
      <c r="NPF36"/>
      <c r="NPG36"/>
      <c r="NPH36"/>
      <c r="NPI36"/>
      <c r="NPJ36"/>
      <c r="NPK36"/>
      <c r="NPL36"/>
      <c r="NPM36"/>
      <c r="NPN36"/>
      <c r="NPO36"/>
      <c r="NPP36"/>
      <c r="NPQ36"/>
      <c r="NPR36"/>
      <c r="NPS36"/>
      <c r="NPT36"/>
      <c r="NPU36"/>
      <c r="NPV36"/>
      <c r="NPW36"/>
      <c r="NPX36"/>
      <c r="NPY36"/>
      <c r="NPZ36"/>
      <c r="NQA36"/>
      <c r="NQB36"/>
      <c r="NQC36"/>
      <c r="NQD36"/>
      <c r="NQE36"/>
      <c r="NQF36"/>
      <c r="NQG36"/>
      <c r="NQH36"/>
      <c r="NQI36"/>
      <c r="NQJ36"/>
      <c r="NQK36"/>
      <c r="NQL36"/>
      <c r="NQM36"/>
      <c r="NQN36"/>
      <c r="NQO36"/>
      <c r="NQP36"/>
      <c r="NQQ36"/>
      <c r="NQR36"/>
      <c r="NQS36"/>
      <c r="NQT36"/>
      <c r="NQU36"/>
      <c r="NQV36"/>
      <c r="NQW36"/>
      <c r="NQX36"/>
      <c r="NQY36"/>
      <c r="NQZ36"/>
      <c r="NRA36"/>
      <c r="NRB36"/>
      <c r="NRC36"/>
      <c r="NRD36"/>
      <c r="NRE36"/>
      <c r="NRF36"/>
      <c r="NRG36"/>
      <c r="NRH36"/>
      <c r="NRI36"/>
      <c r="NRJ36"/>
      <c r="NRK36"/>
      <c r="NRL36"/>
      <c r="NRM36"/>
      <c r="NRN36"/>
      <c r="NRO36"/>
      <c r="NRP36"/>
      <c r="NRQ36"/>
      <c r="NRR36"/>
      <c r="NRS36"/>
      <c r="NRT36"/>
      <c r="NRU36"/>
      <c r="NRV36"/>
      <c r="NRW36"/>
      <c r="NRX36"/>
      <c r="NRY36"/>
      <c r="NRZ36"/>
      <c r="NSA36"/>
      <c r="NSB36"/>
      <c r="NSC36"/>
      <c r="NSD36"/>
      <c r="NSE36"/>
      <c r="NSF36"/>
      <c r="NSG36"/>
      <c r="NSH36"/>
      <c r="NSI36"/>
      <c r="NSJ36"/>
      <c r="NSK36"/>
      <c r="NSL36"/>
      <c r="NSM36"/>
      <c r="NSN36"/>
      <c r="NSO36"/>
      <c r="NSP36"/>
      <c r="NSQ36"/>
      <c r="NSR36"/>
      <c r="NSS36"/>
      <c r="NST36"/>
      <c r="NSU36"/>
      <c r="NSV36"/>
      <c r="NSW36"/>
      <c r="NSX36"/>
      <c r="NSY36"/>
      <c r="NSZ36"/>
      <c r="NTA36"/>
      <c r="NTB36"/>
      <c r="NTC36"/>
      <c r="NTD36"/>
      <c r="NTE36"/>
      <c r="NTF36"/>
      <c r="NTG36"/>
      <c r="NTH36"/>
      <c r="NTI36"/>
      <c r="NTJ36"/>
      <c r="NTK36"/>
      <c r="NTL36"/>
      <c r="NTM36"/>
      <c r="NTN36"/>
      <c r="NTO36"/>
      <c r="NTP36"/>
      <c r="NTQ36"/>
      <c r="NTR36"/>
      <c r="NTS36"/>
      <c r="NTT36"/>
      <c r="NTU36"/>
      <c r="NTV36"/>
      <c r="NTW36"/>
      <c r="NTX36"/>
      <c r="NTY36"/>
      <c r="NTZ36"/>
      <c r="NUA36"/>
      <c r="NUB36"/>
      <c r="NUC36"/>
      <c r="NUD36"/>
      <c r="NUE36"/>
      <c r="NUF36"/>
      <c r="NUG36"/>
      <c r="NUH36"/>
      <c r="NUI36"/>
      <c r="NUJ36"/>
      <c r="NUK36"/>
      <c r="NUL36"/>
      <c r="NUM36"/>
      <c r="NUN36"/>
      <c r="NUO36"/>
      <c r="NUP36"/>
      <c r="NUQ36"/>
      <c r="NUR36"/>
      <c r="NUS36"/>
      <c r="NUT36"/>
      <c r="NUU36"/>
      <c r="NUV36"/>
      <c r="NUW36"/>
      <c r="NUX36"/>
      <c r="NUY36"/>
      <c r="NUZ36"/>
      <c r="NVA36"/>
      <c r="NVB36"/>
      <c r="NVC36"/>
      <c r="NVD36"/>
      <c r="NVE36"/>
      <c r="NVF36"/>
      <c r="NVG36"/>
      <c r="NVH36"/>
      <c r="NVI36"/>
      <c r="NVJ36"/>
      <c r="NVK36"/>
      <c r="NVL36"/>
      <c r="NVM36"/>
      <c r="NVN36"/>
      <c r="NVO36"/>
      <c r="NVP36"/>
      <c r="NVQ36"/>
      <c r="NVR36"/>
      <c r="NVS36"/>
      <c r="NVT36"/>
      <c r="NVU36"/>
      <c r="NVV36"/>
      <c r="NVW36"/>
      <c r="NVX36"/>
      <c r="NVY36"/>
      <c r="NVZ36"/>
      <c r="NWA36"/>
      <c r="NWB36"/>
      <c r="NWC36"/>
      <c r="NWD36"/>
      <c r="NWE36"/>
      <c r="NWF36"/>
      <c r="NWG36"/>
      <c r="NWH36"/>
      <c r="NWI36"/>
      <c r="NWJ36"/>
      <c r="NWK36"/>
      <c r="NWL36"/>
      <c r="NWM36"/>
      <c r="NWN36"/>
      <c r="NWO36"/>
      <c r="NWP36"/>
      <c r="NWQ36"/>
      <c r="NWR36"/>
      <c r="NWS36"/>
      <c r="NWT36"/>
      <c r="NWU36"/>
      <c r="NWV36"/>
      <c r="NWW36"/>
      <c r="NWX36"/>
      <c r="NWY36"/>
      <c r="NWZ36"/>
      <c r="NXA36"/>
      <c r="NXB36"/>
      <c r="NXC36"/>
      <c r="NXD36"/>
      <c r="NXE36"/>
      <c r="NXF36"/>
      <c r="NXG36"/>
      <c r="NXH36"/>
      <c r="NXI36"/>
      <c r="NXJ36"/>
      <c r="NXK36"/>
      <c r="NXL36"/>
      <c r="NXM36"/>
      <c r="NXN36"/>
      <c r="NXO36"/>
      <c r="NXP36"/>
      <c r="NXQ36"/>
      <c r="NXR36"/>
      <c r="NXS36"/>
      <c r="NXT36"/>
      <c r="NXU36"/>
      <c r="NXV36"/>
      <c r="NXW36"/>
      <c r="NXX36"/>
      <c r="NXY36"/>
      <c r="NXZ36"/>
      <c r="NYA36"/>
      <c r="NYB36"/>
      <c r="NYC36"/>
      <c r="NYD36"/>
      <c r="NYE36"/>
      <c r="NYF36"/>
      <c r="NYG36"/>
      <c r="NYH36"/>
      <c r="NYI36"/>
      <c r="NYJ36"/>
      <c r="NYK36"/>
      <c r="NYL36"/>
      <c r="NYM36"/>
      <c r="NYN36"/>
      <c r="NYO36"/>
      <c r="NYP36"/>
      <c r="NYQ36"/>
      <c r="NYR36"/>
      <c r="NYS36"/>
      <c r="NYT36"/>
      <c r="NYU36"/>
      <c r="NYV36"/>
      <c r="NYW36"/>
      <c r="NYX36"/>
      <c r="NYY36"/>
      <c r="NYZ36"/>
      <c r="NZA36"/>
      <c r="NZB36"/>
      <c r="NZC36"/>
      <c r="NZD36"/>
      <c r="NZE36"/>
      <c r="NZF36"/>
      <c r="NZG36"/>
      <c r="NZH36"/>
      <c r="NZI36"/>
      <c r="NZJ36"/>
      <c r="NZK36"/>
      <c r="NZL36"/>
      <c r="NZM36"/>
      <c r="NZN36"/>
      <c r="NZO36"/>
      <c r="NZP36"/>
      <c r="NZQ36"/>
      <c r="NZR36"/>
      <c r="NZS36"/>
      <c r="NZT36"/>
      <c r="NZU36"/>
      <c r="NZV36"/>
      <c r="NZW36"/>
      <c r="NZX36"/>
      <c r="NZY36"/>
      <c r="NZZ36"/>
      <c r="OAA36"/>
      <c r="OAB36"/>
      <c r="OAC36"/>
      <c r="OAD36"/>
      <c r="OAE36"/>
      <c r="OAF36"/>
      <c r="OAG36"/>
      <c r="OAH36"/>
      <c r="OAI36"/>
      <c r="OAJ36"/>
      <c r="OAK36"/>
      <c r="OAL36"/>
      <c r="OAM36"/>
      <c r="OAN36"/>
      <c r="OAO36"/>
      <c r="OAP36"/>
      <c r="OAQ36"/>
      <c r="OAR36"/>
      <c r="OAS36"/>
      <c r="OAT36"/>
      <c r="OAU36"/>
      <c r="OAV36"/>
      <c r="OAW36"/>
      <c r="OAX36"/>
      <c r="OAY36"/>
      <c r="OAZ36"/>
      <c r="OBA36"/>
      <c r="OBB36"/>
      <c r="OBC36"/>
      <c r="OBD36"/>
      <c r="OBE36"/>
      <c r="OBF36"/>
      <c r="OBG36"/>
      <c r="OBH36"/>
      <c r="OBI36"/>
      <c r="OBJ36"/>
      <c r="OBK36"/>
      <c r="OBL36"/>
      <c r="OBM36"/>
      <c r="OBN36"/>
      <c r="OBO36"/>
      <c r="OBP36"/>
      <c r="OBQ36"/>
      <c r="OBR36"/>
      <c r="OBS36"/>
      <c r="OBT36"/>
      <c r="OBU36"/>
      <c r="OBV36"/>
      <c r="OBW36"/>
      <c r="OBX36"/>
      <c r="OBY36"/>
      <c r="OBZ36"/>
      <c r="OCA36"/>
      <c r="OCB36"/>
      <c r="OCC36"/>
      <c r="OCD36"/>
      <c r="OCE36"/>
      <c r="OCF36"/>
      <c r="OCG36"/>
      <c r="OCH36"/>
      <c r="OCI36"/>
      <c r="OCJ36"/>
      <c r="OCK36"/>
      <c r="OCL36"/>
      <c r="OCM36"/>
      <c r="OCN36"/>
      <c r="OCO36"/>
      <c r="OCP36"/>
      <c r="OCQ36"/>
      <c r="OCR36"/>
      <c r="OCS36"/>
      <c r="OCT36"/>
      <c r="OCU36"/>
      <c r="OCV36"/>
      <c r="OCW36"/>
      <c r="OCX36"/>
      <c r="OCY36"/>
      <c r="OCZ36"/>
      <c r="ODA36"/>
      <c r="ODB36"/>
      <c r="ODC36"/>
      <c r="ODD36"/>
      <c r="ODE36"/>
      <c r="ODF36"/>
      <c r="ODG36"/>
      <c r="ODH36"/>
      <c r="ODI36"/>
      <c r="ODJ36"/>
      <c r="ODK36"/>
      <c r="ODL36"/>
      <c r="ODM36"/>
      <c r="ODN36"/>
      <c r="ODO36"/>
      <c r="ODP36"/>
      <c r="ODQ36"/>
      <c r="ODR36"/>
      <c r="ODS36"/>
      <c r="ODT36"/>
      <c r="ODU36"/>
      <c r="ODV36"/>
      <c r="ODW36"/>
      <c r="ODX36"/>
      <c r="ODY36"/>
      <c r="ODZ36"/>
      <c r="OEA36"/>
      <c r="OEB36"/>
      <c r="OEC36"/>
      <c r="OED36"/>
      <c r="OEE36"/>
      <c r="OEF36"/>
      <c r="OEG36"/>
      <c r="OEH36"/>
      <c r="OEI36"/>
      <c r="OEJ36"/>
      <c r="OEK36"/>
      <c r="OEL36"/>
      <c r="OEM36"/>
      <c r="OEN36"/>
      <c r="OEO36"/>
      <c r="OEP36"/>
      <c r="OEQ36"/>
      <c r="OER36"/>
      <c r="OES36"/>
      <c r="OET36"/>
      <c r="OEU36"/>
      <c r="OEV36"/>
      <c r="OEW36"/>
      <c r="OEX36"/>
      <c r="OEY36"/>
      <c r="OEZ36"/>
      <c r="OFA36"/>
      <c r="OFB36"/>
      <c r="OFC36"/>
      <c r="OFD36"/>
      <c r="OFE36"/>
      <c r="OFF36"/>
      <c r="OFG36"/>
      <c r="OFH36"/>
      <c r="OFI36"/>
      <c r="OFJ36"/>
      <c r="OFK36"/>
      <c r="OFL36"/>
      <c r="OFM36"/>
      <c r="OFN36"/>
      <c r="OFO36"/>
      <c r="OFP36"/>
      <c r="OFQ36"/>
      <c r="OFR36"/>
      <c r="OFS36"/>
      <c r="OFT36"/>
      <c r="OFU36"/>
      <c r="OFV36"/>
      <c r="OFW36"/>
      <c r="OFX36"/>
      <c r="OFY36"/>
      <c r="OFZ36"/>
      <c r="OGA36"/>
      <c r="OGB36"/>
      <c r="OGC36"/>
      <c r="OGD36"/>
      <c r="OGE36"/>
      <c r="OGF36"/>
      <c r="OGG36"/>
      <c r="OGH36"/>
      <c r="OGI36"/>
      <c r="OGJ36"/>
      <c r="OGK36"/>
      <c r="OGL36"/>
      <c r="OGM36"/>
      <c r="OGN36"/>
      <c r="OGO36"/>
      <c r="OGP36"/>
      <c r="OGQ36"/>
      <c r="OGR36"/>
      <c r="OGS36"/>
      <c r="OGT36"/>
      <c r="OGU36"/>
      <c r="OGV36"/>
      <c r="OGW36"/>
      <c r="OGX36"/>
      <c r="OGY36"/>
      <c r="OGZ36"/>
      <c r="OHA36"/>
      <c r="OHB36"/>
      <c r="OHC36"/>
      <c r="OHD36"/>
      <c r="OHE36"/>
      <c r="OHF36"/>
      <c r="OHG36"/>
      <c r="OHH36"/>
      <c r="OHI36"/>
      <c r="OHJ36"/>
      <c r="OHK36"/>
      <c r="OHL36"/>
      <c r="OHM36"/>
      <c r="OHN36"/>
      <c r="OHO36"/>
      <c r="OHP36"/>
      <c r="OHQ36"/>
      <c r="OHR36"/>
      <c r="OHS36"/>
      <c r="OHT36"/>
      <c r="OHU36"/>
      <c r="OHV36"/>
      <c r="OHW36"/>
      <c r="OHX36"/>
      <c r="OHY36"/>
      <c r="OHZ36"/>
      <c r="OIA36"/>
      <c r="OIB36"/>
      <c r="OIC36"/>
      <c r="OID36"/>
      <c r="OIE36"/>
      <c r="OIF36"/>
      <c r="OIG36"/>
      <c r="OIH36"/>
      <c r="OII36"/>
      <c r="OIJ36"/>
      <c r="OIK36"/>
      <c r="OIL36"/>
      <c r="OIM36"/>
      <c r="OIN36"/>
      <c r="OIO36"/>
      <c r="OIP36"/>
      <c r="OIQ36"/>
      <c r="OIR36"/>
      <c r="OIS36"/>
      <c r="OIT36"/>
      <c r="OIU36"/>
      <c r="OIV36"/>
      <c r="OIW36"/>
      <c r="OIX36"/>
      <c r="OIY36"/>
      <c r="OIZ36"/>
      <c r="OJA36"/>
      <c r="OJB36"/>
      <c r="OJC36"/>
      <c r="OJD36"/>
      <c r="OJE36"/>
      <c r="OJF36"/>
      <c r="OJG36"/>
      <c r="OJH36"/>
      <c r="OJI36"/>
      <c r="OJJ36"/>
      <c r="OJK36"/>
      <c r="OJL36"/>
      <c r="OJM36"/>
      <c r="OJN36"/>
      <c r="OJO36"/>
      <c r="OJP36"/>
      <c r="OJQ36"/>
      <c r="OJR36"/>
      <c r="OJS36"/>
      <c r="OJT36"/>
      <c r="OJU36"/>
      <c r="OJV36"/>
      <c r="OJW36"/>
      <c r="OJX36"/>
      <c r="OJY36"/>
      <c r="OJZ36"/>
      <c r="OKA36"/>
      <c r="OKB36"/>
      <c r="OKC36"/>
      <c r="OKD36"/>
      <c r="OKE36"/>
      <c r="OKF36"/>
      <c r="OKG36"/>
      <c r="OKH36"/>
      <c r="OKI36"/>
      <c r="OKJ36"/>
      <c r="OKK36"/>
      <c r="OKL36"/>
      <c r="OKM36"/>
      <c r="OKN36"/>
      <c r="OKO36"/>
      <c r="OKP36"/>
      <c r="OKQ36"/>
      <c r="OKR36"/>
      <c r="OKS36"/>
      <c r="OKT36"/>
      <c r="OKU36"/>
      <c r="OKV36"/>
      <c r="OKW36"/>
      <c r="OKX36"/>
      <c r="OKY36"/>
      <c r="OKZ36"/>
      <c r="OLA36"/>
      <c r="OLB36"/>
      <c r="OLC36"/>
      <c r="OLD36"/>
      <c r="OLE36"/>
      <c r="OLF36"/>
      <c r="OLG36"/>
      <c r="OLH36"/>
      <c r="OLI36"/>
      <c r="OLJ36"/>
      <c r="OLK36"/>
      <c r="OLL36"/>
      <c r="OLM36"/>
      <c r="OLN36"/>
      <c r="OLO36"/>
      <c r="OLP36"/>
      <c r="OLQ36"/>
      <c r="OLR36"/>
      <c r="OLS36"/>
      <c r="OLT36"/>
      <c r="OLU36"/>
      <c r="OLV36"/>
      <c r="OLW36"/>
      <c r="OLX36"/>
      <c r="OLY36"/>
      <c r="OLZ36"/>
      <c r="OMA36"/>
      <c r="OMB36"/>
      <c r="OMC36"/>
      <c r="OMD36"/>
      <c r="OME36"/>
      <c r="OMF36"/>
      <c r="OMG36"/>
      <c r="OMH36"/>
      <c r="OMI36"/>
      <c r="OMJ36"/>
      <c r="OMK36"/>
      <c r="OML36"/>
      <c r="OMM36"/>
      <c r="OMN36"/>
      <c r="OMO36"/>
      <c r="OMP36"/>
      <c r="OMQ36"/>
      <c r="OMR36"/>
      <c r="OMS36"/>
      <c r="OMT36"/>
      <c r="OMU36"/>
      <c r="OMV36"/>
      <c r="OMW36"/>
      <c r="OMX36"/>
      <c r="OMY36"/>
      <c r="OMZ36"/>
      <c r="ONA36"/>
      <c r="ONB36"/>
      <c r="ONC36"/>
      <c r="OND36"/>
      <c r="ONE36"/>
      <c r="ONF36"/>
      <c r="ONG36"/>
      <c r="ONH36"/>
      <c r="ONI36"/>
      <c r="ONJ36"/>
      <c r="ONK36"/>
      <c r="ONL36"/>
      <c r="ONM36"/>
      <c r="ONN36"/>
      <c r="ONO36"/>
      <c r="ONP36"/>
      <c r="ONQ36"/>
      <c r="ONR36"/>
      <c r="ONS36"/>
      <c r="ONT36"/>
      <c r="ONU36"/>
      <c r="ONV36"/>
      <c r="ONW36"/>
      <c r="ONX36"/>
      <c r="ONY36"/>
      <c r="ONZ36"/>
      <c r="OOA36"/>
      <c r="OOB36"/>
      <c r="OOC36"/>
      <c r="OOD36"/>
      <c r="OOE36"/>
      <c r="OOF36"/>
      <c r="OOG36"/>
      <c r="OOH36"/>
      <c r="OOI36"/>
      <c r="OOJ36"/>
      <c r="OOK36"/>
      <c r="OOL36"/>
      <c r="OOM36"/>
      <c r="OON36"/>
      <c r="OOO36"/>
      <c r="OOP36"/>
      <c r="OOQ36"/>
      <c r="OOR36"/>
      <c r="OOS36"/>
      <c r="OOT36"/>
      <c r="OOU36"/>
      <c r="OOV36"/>
      <c r="OOW36"/>
      <c r="OOX36"/>
      <c r="OOY36"/>
      <c r="OOZ36"/>
      <c r="OPA36"/>
      <c r="OPB36"/>
      <c r="OPC36"/>
      <c r="OPD36"/>
      <c r="OPE36"/>
      <c r="OPF36"/>
      <c r="OPG36"/>
      <c r="OPH36"/>
      <c r="OPI36"/>
      <c r="OPJ36"/>
      <c r="OPK36"/>
      <c r="OPL36"/>
      <c r="OPM36"/>
      <c r="OPN36"/>
      <c r="OPO36"/>
      <c r="OPP36"/>
      <c r="OPQ36"/>
      <c r="OPR36"/>
      <c r="OPS36"/>
      <c r="OPT36"/>
      <c r="OPU36"/>
      <c r="OPV36"/>
      <c r="OPW36"/>
      <c r="OPX36"/>
      <c r="OPY36"/>
      <c r="OPZ36"/>
      <c r="OQA36"/>
      <c r="OQB36"/>
      <c r="OQC36"/>
      <c r="OQD36"/>
      <c r="OQE36"/>
      <c r="OQF36"/>
      <c r="OQG36"/>
      <c r="OQH36"/>
      <c r="OQI36"/>
      <c r="OQJ36"/>
      <c r="OQK36"/>
      <c r="OQL36"/>
      <c r="OQM36"/>
      <c r="OQN36"/>
      <c r="OQO36"/>
      <c r="OQP36"/>
      <c r="OQQ36"/>
      <c r="OQR36"/>
      <c r="OQS36"/>
      <c r="OQT36"/>
      <c r="OQU36"/>
      <c r="OQV36"/>
      <c r="OQW36"/>
      <c r="OQX36"/>
      <c r="OQY36"/>
      <c r="OQZ36"/>
      <c r="ORA36"/>
      <c r="ORB36"/>
      <c r="ORC36"/>
      <c r="ORD36"/>
      <c r="ORE36"/>
      <c r="ORF36"/>
      <c r="ORG36"/>
      <c r="ORH36"/>
      <c r="ORI36"/>
      <c r="ORJ36"/>
      <c r="ORK36"/>
      <c r="ORL36"/>
      <c r="ORM36"/>
      <c r="ORN36"/>
      <c r="ORO36"/>
      <c r="ORP36"/>
      <c r="ORQ36"/>
      <c r="ORR36"/>
      <c r="ORS36"/>
      <c r="ORT36"/>
      <c r="ORU36"/>
      <c r="ORV36"/>
      <c r="ORW36"/>
      <c r="ORX36"/>
      <c r="ORY36"/>
      <c r="ORZ36"/>
      <c r="OSA36"/>
      <c r="OSB36"/>
      <c r="OSC36"/>
      <c r="OSD36"/>
      <c r="OSE36"/>
      <c r="OSF36"/>
      <c r="OSG36"/>
      <c r="OSH36"/>
      <c r="OSI36"/>
      <c r="OSJ36"/>
      <c r="OSK36"/>
      <c r="OSL36"/>
      <c r="OSM36"/>
      <c r="OSN36"/>
      <c r="OSO36"/>
      <c r="OSP36"/>
      <c r="OSQ36"/>
      <c r="OSR36"/>
      <c r="OSS36"/>
      <c r="OST36"/>
      <c r="OSU36"/>
      <c r="OSV36"/>
      <c r="OSW36"/>
      <c r="OSX36"/>
      <c r="OSY36"/>
      <c r="OSZ36"/>
      <c r="OTA36"/>
      <c r="OTB36"/>
      <c r="OTC36"/>
      <c r="OTD36"/>
      <c r="OTE36"/>
      <c r="OTF36"/>
      <c r="OTG36"/>
      <c r="OTH36"/>
      <c r="OTI36"/>
      <c r="OTJ36"/>
      <c r="OTK36"/>
      <c r="OTL36"/>
      <c r="OTM36"/>
      <c r="OTN36"/>
      <c r="OTO36"/>
      <c r="OTP36"/>
      <c r="OTQ36"/>
      <c r="OTR36"/>
      <c r="OTS36"/>
      <c r="OTT36"/>
      <c r="OTU36"/>
      <c r="OTV36"/>
      <c r="OTW36"/>
      <c r="OTX36"/>
      <c r="OTY36"/>
      <c r="OTZ36"/>
      <c r="OUA36"/>
      <c r="OUB36"/>
      <c r="OUC36"/>
      <c r="OUD36"/>
      <c r="OUE36"/>
      <c r="OUF36"/>
      <c r="OUG36"/>
      <c r="OUH36"/>
      <c r="OUI36"/>
      <c r="OUJ36"/>
      <c r="OUK36"/>
      <c r="OUL36"/>
      <c r="OUM36"/>
      <c r="OUN36"/>
      <c r="OUO36"/>
      <c r="OUP36"/>
      <c r="OUQ36"/>
      <c r="OUR36"/>
      <c r="OUS36"/>
      <c r="OUT36"/>
      <c r="OUU36"/>
      <c r="OUV36"/>
      <c r="OUW36"/>
      <c r="OUX36"/>
      <c r="OUY36"/>
      <c r="OUZ36"/>
      <c r="OVA36"/>
      <c r="OVB36"/>
      <c r="OVC36"/>
      <c r="OVD36"/>
      <c r="OVE36"/>
      <c r="OVF36"/>
      <c r="OVG36"/>
      <c r="OVH36"/>
      <c r="OVI36"/>
      <c r="OVJ36"/>
      <c r="OVK36"/>
      <c r="OVL36"/>
      <c r="OVM36"/>
      <c r="OVN36"/>
      <c r="OVO36"/>
      <c r="OVP36"/>
      <c r="OVQ36"/>
      <c r="OVR36"/>
      <c r="OVS36"/>
      <c r="OVT36"/>
      <c r="OVU36"/>
      <c r="OVV36"/>
      <c r="OVW36"/>
      <c r="OVX36"/>
      <c r="OVY36"/>
      <c r="OVZ36"/>
      <c r="OWA36"/>
      <c r="OWB36"/>
      <c r="OWC36"/>
      <c r="OWD36"/>
      <c r="OWE36"/>
      <c r="OWF36"/>
      <c r="OWG36"/>
      <c r="OWH36"/>
      <c r="OWI36"/>
      <c r="OWJ36"/>
      <c r="OWK36"/>
      <c r="OWL36"/>
      <c r="OWM36"/>
      <c r="OWN36"/>
      <c r="OWO36"/>
      <c r="OWP36"/>
      <c r="OWQ36"/>
      <c r="OWR36"/>
      <c r="OWS36"/>
      <c r="OWT36"/>
      <c r="OWU36"/>
      <c r="OWV36"/>
      <c r="OWW36"/>
      <c r="OWX36"/>
      <c r="OWY36"/>
      <c r="OWZ36"/>
      <c r="OXA36"/>
      <c r="OXB36"/>
      <c r="OXC36"/>
      <c r="OXD36"/>
      <c r="OXE36"/>
      <c r="OXF36"/>
      <c r="OXG36"/>
      <c r="OXH36"/>
      <c r="OXI36"/>
      <c r="OXJ36"/>
      <c r="OXK36"/>
      <c r="OXL36"/>
      <c r="OXM36"/>
      <c r="OXN36"/>
      <c r="OXO36"/>
      <c r="OXP36"/>
      <c r="OXQ36"/>
      <c r="OXR36"/>
      <c r="OXS36"/>
      <c r="OXT36"/>
      <c r="OXU36"/>
      <c r="OXV36"/>
      <c r="OXW36"/>
      <c r="OXX36"/>
      <c r="OXY36"/>
      <c r="OXZ36"/>
      <c r="OYA36"/>
      <c r="OYB36"/>
      <c r="OYC36"/>
      <c r="OYD36"/>
      <c r="OYE36"/>
      <c r="OYF36"/>
      <c r="OYG36"/>
      <c r="OYH36"/>
      <c r="OYI36"/>
      <c r="OYJ36"/>
      <c r="OYK36"/>
      <c r="OYL36"/>
      <c r="OYM36"/>
      <c r="OYN36"/>
      <c r="OYO36"/>
      <c r="OYP36"/>
      <c r="OYQ36"/>
      <c r="OYR36"/>
      <c r="OYS36"/>
      <c r="OYT36"/>
      <c r="OYU36"/>
      <c r="OYV36"/>
      <c r="OYW36"/>
      <c r="OYX36"/>
      <c r="OYY36"/>
      <c r="OYZ36"/>
      <c r="OZA36"/>
      <c r="OZB36"/>
      <c r="OZC36"/>
      <c r="OZD36"/>
      <c r="OZE36"/>
      <c r="OZF36"/>
      <c r="OZG36"/>
      <c r="OZH36"/>
      <c r="OZI36"/>
      <c r="OZJ36"/>
      <c r="OZK36"/>
      <c r="OZL36"/>
      <c r="OZM36"/>
      <c r="OZN36"/>
      <c r="OZO36"/>
      <c r="OZP36"/>
      <c r="OZQ36"/>
      <c r="OZR36"/>
      <c r="OZS36"/>
      <c r="OZT36"/>
      <c r="OZU36"/>
      <c r="OZV36"/>
      <c r="OZW36"/>
      <c r="OZX36"/>
      <c r="OZY36"/>
      <c r="OZZ36"/>
      <c r="PAA36"/>
      <c r="PAB36"/>
      <c r="PAC36"/>
      <c r="PAD36"/>
      <c r="PAE36"/>
      <c r="PAF36"/>
      <c r="PAG36"/>
      <c r="PAH36"/>
      <c r="PAI36"/>
      <c r="PAJ36"/>
      <c r="PAK36"/>
      <c r="PAL36"/>
      <c r="PAM36"/>
      <c r="PAN36"/>
      <c r="PAO36"/>
      <c r="PAP36"/>
      <c r="PAQ36"/>
      <c r="PAR36"/>
      <c r="PAS36"/>
      <c r="PAT36"/>
      <c r="PAU36"/>
      <c r="PAV36"/>
      <c r="PAW36"/>
      <c r="PAX36"/>
      <c r="PAY36"/>
      <c r="PAZ36"/>
      <c r="PBA36"/>
      <c r="PBB36"/>
      <c r="PBC36"/>
      <c r="PBD36"/>
      <c r="PBE36"/>
      <c r="PBF36"/>
      <c r="PBG36"/>
      <c r="PBH36"/>
      <c r="PBI36"/>
      <c r="PBJ36"/>
      <c r="PBK36"/>
      <c r="PBL36"/>
      <c r="PBM36"/>
      <c r="PBN36"/>
      <c r="PBO36"/>
      <c r="PBP36"/>
      <c r="PBQ36"/>
      <c r="PBR36"/>
      <c r="PBS36"/>
      <c r="PBT36"/>
      <c r="PBU36"/>
      <c r="PBV36"/>
      <c r="PBW36"/>
      <c r="PBX36"/>
      <c r="PBY36"/>
      <c r="PBZ36"/>
      <c r="PCA36"/>
      <c r="PCB36"/>
      <c r="PCC36"/>
      <c r="PCD36"/>
      <c r="PCE36"/>
      <c r="PCF36"/>
      <c r="PCG36"/>
      <c r="PCH36"/>
      <c r="PCI36"/>
      <c r="PCJ36"/>
      <c r="PCK36"/>
      <c r="PCL36"/>
      <c r="PCM36"/>
      <c r="PCN36"/>
      <c r="PCO36"/>
      <c r="PCP36"/>
      <c r="PCQ36"/>
      <c r="PCR36"/>
      <c r="PCS36"/>
      <c r="PCT36"/>
      <c r="PCU36"/>
      <c r="PCV36"/>
      <c r="PCW36"/>
      <c r="PCX36"/>
      <c r="PCY36"/>
      <c r="PCZ36"/>
      <c r="PDA36"/>
      <c r="PDB36"/>
      <c r="PDC36"/>
      <c r="PDD36"/>
      <c r="PDE36"/>
      <c r="PDF36"/>
      <c r="PDG36"/>
      <c r="PDH36"/>
      <c r="PDI36"/>
      <c r="PDJ36"/>
      <c r="PDK36"/>
      <c r="PDL36"/>
      <c r="PDM36"/>
      <c r="PDN36"/>
      <c r="PDO36"/>
      <c r="PDP36"/>
      <c r="PDQ36"/>
      <c r="PDR36"/>
      <c r="PDS36"/>
      <c r="PDT36"/>
      <c r="PDU36"/>
      <c r="PDV36"/>
      <c r="PDW36"/>
      <c r="PDX36"/>
      <c r="PDY36"/>
      <c r="PDZ36"/>
      <c r="PEA36"/>
      <c r="PEB36"/>
      <c r="PEC36"/>
      <c r="PED36"/>
      <c r="PEE36"/>
      <c r="PEF36"/>
      <c r="PEG36"/>
      <c r="PEH36"/>
      <c r="PEI36"/>
      <c r="PEJ36"/>
      <c r="PEK36"/>
      <c r="PEL36"/>
      <c r="PEM36"/>
      <c r="PEN36"/>
      <c r="PEO36"/>
      <c r="PEP36"/>
      <c r="PEQ36"/>
      <c r="PER36"/>
      <c r="PES36"/>
      <c r="PET36"/>
      <c r="PEU36"/>
      <c r="PEV36"/>
      <c r="PEW36"/>
      <c r="PEX36"/>
      <c r="PEY36"/>
      <c r="PEZ36"/>
      <c r="PFA36"/>
      <c r="PFB36"/>
      <c r="PFC36"/>
      <c r="PFD36"/>
      <c r="PFE36"/>
      <c r="PFF36"/>
      <c r="PFG36"/>
      <c r="PFH36"/>
      <c r="PFI36"/>
      <c r="PFJ36"/>
      <c r="PFK36"/>
      <c r="PFL36"/>
      <c r="PFM36"/>
      <c r="PFN36"/>
      <c r="PFO36"/>
      <c r="PFP36"/>
      <c r="PFQ36"/>
      <c r="PFR36"/>
      <c r="PFS36"/>
      <c r="PFT36"/>
      <c r="PFU36"/>
      <c r="PFV36"/>
      <c r="PFW36"/>
      <c r="PFX36"/>
      <c r="PFY36"/>
      <c r="PFZ36"/>
      <c r="PGA36"/>
      <c r="PGB36"/>
      <c r="PGC36"/>
      <c r="PGD36"/>
      <c r="PGE36"/>
      <c r="PGF36"/>
      <c r="PGG36"/>
      <c r="PGH36"/>
      <c r="PGI36"/>
      <c r="PGJ36"/>
      <c r="PGK36"/>
      <c r="PGL36"/>
      <c r="PGM36"/>
      <c r="PGN36"/>
      <c r="PGO36"/>
      <c r="PGP36"/>
      <c r="PGQ36"/>
      <c r="PGR36"/>
      <c r="PGS36"/>
      <c r="PGT36"/>
      <c r="PGU36"/>
      <c r="PGV36"/>
      <c r="PGW36"/>
      <c r="PGX36"/>
      <c r="PGY36"/>
      <c r="PGZ36"/>
      <c r="PHA36"/>
      <c r="PHB36"/>
      <c r="PHC36"/>
      <c r="PHD36"/>
      <c r="PHE36"/>
      <c r="PHF36"/>
      <c r="PHG36"/>
      <c r="PHH36"/>
      <c r="PHI36"/>
      <c r="PHJ36"/>
      <c r="PHK36"/>
      <c r="PHL36"/>
      <c r="PHM36"/>
      <c r="PHN36"/>
      <c r="PHO36"/>
      <c r="PHP36"/>
      <c r="PHQ36"/>
      <c r="PHR36"/>
      <c r="PHS36"/>
      <c r="PHT36"/>
      <c r="PHU36"/>
      <c r="PHV36"/>
      <c r="PHW36"/>
      <c r="PHX36"/>
      <c r="PHY36"/>
      <c r="PHZ36"/>
      <c r="PIA36"/>
      <c r="PIB36"/>
      <c r="PIC36"/>
      <c r="PID36"/>
      <c r="PIE36"/>
      <c r="PIF36"/>
      <c r="PIG36"/>
      <c r="PIH36"/>
      <c r="PII36"/>
      <c r="PIJ36"/>
      <c r="PIK36"/>
      <c r="PIL36"/>
      <c r="PIM36"/>
      <c r="PIN36"/>
      <c r="PIO36"/>
      <c r="PIP36"/>
      <c r="PIQ36"/>
      <c r="PIR36"/>
      <c r="PIS36"/>
      <c r="PIT36"/>
      <c r="PIU36"/>
      <c r="PIV36"/>
      <c r="PIW36"/>
      <c r="PIX36"/>
      <c r="PIY36"/>
      <c r="PIZ36"/>
      <c r="PJA36"/>
      <c r="PJB36"/>
      <c r="PJC36"/>
      <c r="PJD36"/>
      <c r="PJE36"/>
      <c r="PJF36"/>
      <c r="PJG36"/>
      <c r="PJH36"/>
      <c r="PJI36"/>
      <c r="PJJ36"/>
      <c r="PJK36"/>
      <c r="PJL36"/>
      <c r="PJM36"/>
      <c r="PJN36"/>
      <c r="PJO36"/>
      <c r="PJP36"/>
      <c r="PJQ36"/>
      <c r="PJR36"/>
      <c r="PJS36"/>
      <c r="PJT36"/>
      <c r="PJU36"/>
      <c r="PJV36"/>
      <c r="PJW36"/>
      <c r="PJX36"/>
      <c r="PJY36"/>
      <c r="PJZ36"/>
      <c r="PKA36"/>
      <c r="PKB36"/>
      <c r="PKC36"/>
      <c r="PKD36"/>
      <c r="PKE36"/>
      <c r="PKF36"/>
      <c r="PKG36"/>
      <c r="PKH36"/>
      <c r="PKI36"/>
      <c r="PKJ36"/>
      <c r="PKK36"/>
      <c r="PKL36"/>
      <c r="PKM36"/>
      <c r="PKN36"/>
      <c r="PKO36"/>
      <c r="PKP36"/>
      <c r="PKQ36"/>
      <c r="PKR36"/>
      <c r="PKS36"/>
      <c r="PKT36"/>
      <c r="PKU36"/>
      <c r="PKV36"/>
      <c r="PKW36"/>
      <c r="PKX36"/>
      <c r="PKY36"/>
      <c r="PKZ36"/>
      <c r="PLA36"/>
      <c r="PLB36"/>
      <c r="PLC36"/>
      <c r="PLD36"/>
      <c r="PLE36"/>
      <c r="PLF36"/>
      <c r="PLG36"/>
      <c r="PLH36"/>
      <c r="PLI36"/>
      <c r="PLJ36"/>
      <c r="PLK36"/>
      <c r="PLL36"/>
      <c r="PLM36"/>
      <c r="PLN36"/>
      <c r="PLO36"/>
      <c r="PLP36"/>
      <c r="PLQ36"/>
      <c r="PLR36"/>
      <c r="PLS36"/>
      <c r="PLT36"/>
      <c r="PLU36"/>
      <c r="PLV36"/>
      <c r="PLW36"/>
      <c r="PLX36"/>
      <c r="PLY36"/>
      <c r="PLZ36"/>
      <c r="PMA36"/>
      <c r="PMB36"/>
      <c r="PMC36"/>
      <c r="PMD36"/>
      <c r="PME36"/>
      <c r="PMF36"/>
      <c r="PMG36"/>
      <c r="PMH36"/>
      <c r="PMI36"/>
      <c r="PMJ36"/>
      <c r="PMK36"/>
      <c r="PML36"/>
      <c r="PMM36"/>
      <c r="PMN36"/>
      <c r="PMO36"/>
      <c r="PMP36"/>
      <c r="PMQ36"/>
      <c r="PMR36"/>
      <c r="PMS36"/>
      <c r="PMT36"/>
      <c r="PMU36"/>
      <c r="PMV36"/>
      <c r="PMW36"/>
      <c r="PMX36"/>
      <c r="PMY36"/>
      <c r="PMZ36"/>
      <c r="PNA36"/>
      <c r="PNB36"/>
      <c r="PNC36"/>
      <c r="PND36"/>
      <c r="PNE36"/>
      <c r="PNF36"/>
      <c r="PNG36"/>
      <c r="PNH36"/>
      <c r="PNI36"/>
      <c r="PNJ36"/>
      <c r="PNK36"/>
      <c r="PNL36"/>
      <c r="PNM36"/>
      <c r="PNN36"/>
      <c r="PNO36"/>
      <c r="PNP36"/>
      <c r="PNQ36"/>
      <c r="PNR36"/>
      <c r="PNS36"/>
      <c r="PNT36"/>
      <c r="PNU36"/>
      <c r="PNV36"/>
      <c r="PNW36"/>
      <c r="PNX36"/>
      <c r="PNY36"/>
      <c r="PNZ36"/>
      <c r="POA36"/>
      <c r="POB36"/>
      <c r="POC36"/>
      <c r="POD36"/>
      <c r="POE36"/>
      <c r="POF36"/>
      <c r="POG36"/>
      <c r="POH36"/>
      <c r="POI36"/>
      <c r="POJ36"/>
      <c r="POK36"/>
      <c r="POL36"/>
      <c r="POM36"/>
      <c r="PON36"/>
      <c r="POO36"/>
      <c r="POP36"/>
      <c r="POQ36"/>
      <c r="POR36"/>
      <c r="POS36"/>
      <c r="POT36"/>
      <c r="POU36"/>
      <c r="POV36"/>
      <c r="POW36"/>
      <c r="POX36"/>
      <c r="POY36"/>
      <c r="POZ36"/>
      <c r="PPA36"/>
      <c r="PPB36"/>
      <c r="PPC36"/>
      <c r="PPD36"/>
      <c r="PPE36"/>
      <c r="PPF36"/>
      <c r="PPG36"/>
      <c r="PPH36"/>
      <c r="PPI36"/>
      <c r="PPJ36"/>
      <c r="PPK36"/>
      <c r="PPL36"/>
      <c r="PPM36"/>
      <c r="PPN36"/>
      <c r="PPO36"/>
      <c r="PPP36"/>
      <c r="PPQ36"/>
      <c r="PPR36"/>
      <c r="PPS36"/>
      <c r="PPT36"/>
      <c r="PPU36"/>
      <c r="PPV36"/>
      <c r="PPW36"/>
      <c r="PPX36"/>
      <c r="PPY36"/>
      <c r="PPZ36"/>
      <c r="PQA36"/>
      <c r="PQB36"/>
      <c r="PQC36"/>
      <c r="PQD36"/>
      <c r="PQE36"/>
      <c r="PQF36"/>
      <c r="PQG36"/>
      <c r="PQH36"/>
      <c r="PQI36"/>
      <c r="PQJ36"/>
      <c r="PQK36"/>
      <c r="PQL36"/>
      <c r="PQM36"/>
      <c r="PQN36"/>
      <c r="PQO36"/>
      <c r="PQP36"/>
      <c r="PQQ36"/>
      <c r="PQR36"/>
      <c r="PQS36"/>
      <c r="PQT36"/>
      <c r="PQU36"/>
      <c r="PQV36"/>
      <c r="PQW36"/>
      <c r="PQX36"/>
      <c r="PQY36"/>
      <c r="PQZ36"/>
      <c r="PRA36"/>
      <c r="PRB36"/>
      <c r="PRC36"/>
      <c r="PRD36"/>
      <c r="PRE36"/>
      <c r="PRF36"/>
      <c r="PRG36"/>
      <c r="PRH36"/>
      <c r="PRI36"/>
      <c r="PRJ36"/>
      <c r="PRK36"/>
      <c r="PRL36"/>
      <c r="PRM36"/>
      <c r="PRN36"/>
      <c r="PRO36"/>
      <c r="PRP36"/>
      <c r="PRQ36"/>
      <c r="PRR36"/>
      <c r="PRS36"/>
      <c r="PRT36"/>
      <c r="PRU36"/>
      <c r="PRV36"/>
      <c r="PRW36"/>
      <c r="PRX36"/>
      <c r="PRY36"/>
      <c r="PRZ36"/>
      <c r="PSA36"/>
      <c r="PSB36"/>
      <c r="PSC36"/>
      <c r="PSD36"/>
      <c r="PSE36"/>
      <c r="PSF36"/>
      <c r="PSG36"/>
      <c r="PSH36"/>
      <c r="PSI36"/>
      <c r="PSJ36"/>
      <c r="PSK36"/>
      <c r="PSL36"/>
      <c r="PSM36"/>
      <c r="PSN36"/>
      <c r="PSO36"/>
      <c r="PSP36"/>
      <c r="PSQ36"/>
      <c r="PSR36"/>
      <c r="PSS36"/>
      <c r="PST36"/>
      <c r="PSU36"/>
      <c r="PSV36"/>
      <c r="PSW36"/>
      <c r="PSX36"/>
      <c r="PSY36"/>
      <c r="PSZ36"/>
      <c r="PTA36"/>
      <c r="PTB36"/>
      <c r="PTC36"/>
      <c r="PTD36"/>
      <c r="PTE36"/>
      <c r="PTF36"/>
      <c r="PTG36"/>
      <c r="PTH36"/>
      <c r="PTI36"/>
      <c r="PTJ36"/>
      <c r="PTK36"/>
      <c r="PTL36"/>
      <c r="PTM36"/>
      <c r="PTN36"/>
      <c r="PTO36"/>
      <c r="PTP36"/>
      <c r="PTQ36"/>
      <c r="PTR36"/>
      <c r="PTS36"/>
      <c r="PTT36"/>
      <c r="PTU36"/>
      <c r="PTV36"/>
      <c r="PTW36"/>
      <c r="PTX36"/>
      <c r="PTY36"/>
      <c r="PTZ36"/>
      <c r="PUA36"/>
      <c r="PUB36"/>
      <c r="PUC36"/>
      <c r="PUD36"/>
      <c r="PUE36"/>
      <c r="PUF36"/>
      <c r="PUG36"/>
      <c r="PUH36"/>
      <c r="PUI36"/>
      <c r="PUJ36"/>
      <c r="PUK36"/>
      <c r="PUL36"/>
      <c r="PUM36"/>
      <c r="PUN36"/>
      <c r="PUO36"/>
      <c r="PUP36"/>
      <c r="PUQ36"/>
      <c r="PUR36"/>
      <c r="PUS36"/>
      <c r="PUT36"/>
      <c r="PUU36"/>
      <c r="PUV36"/>
      <c r="PUW36"/>
      <c r="PUX36"/>
      <c r="PUY36"/>
      <c r="PUZ36"/>
      <c r="PVA36"/>
      <c r="PVB36"/>
      <c r="PVC36"/>
      <c r="PVD36"/>
      <c r="PVE36"/>
      <c r="PVF36"/>
      <c r="PVG36"/>
      <c r="PVH36"/>
      <c r="PVI36"/>
      <c r="PVJ36"/>
      <c r="PVK36"/>
      <c r="PVL36"/>
      <c r="PVM36"/>
      <c r="PVN36"/>
      <c r="PVO36"/>
      <c r="PVP36"/>
      <c r="PVQ36"/>
      <c r="PVR36"/>
      <c r="PVS36"/>
      <c r="PVT36"/>
      <c r="PVU36"/>
      <c r="PVV36"/>
      <c r="PVW36"/>
      <c r="PVX36"/>
      <c r="PVY36"/>
      <c r="PVZ36"/>
      <c r="PWA36"/>
      <c r="PWB36"/>
      <c r="PWC36"/>
      <c r="PWD36"/>
      <c r="PWE36"/>
      <c r="PWF36"/>
      <c r="PWG36"/>
      <c r="PWH36"/>
      <c r="PWI36"/>
      <c r="PWJ36"/>
      <c r="PWK36"/>
      <c r="PWL36"/>
      <c r="PWM36"/>
      <c r="PWN36"/>
      <c r="PWO36"/>
      <c r="PWP36"/>
      <c r="PWQ36"/>
      <c r="PWR36"/>
      <c r="PWS36"/>
      <c r="PWT36"/>
      <c r="PWU36"/>
      <c r="PWV36"/>
      <c r="PWW36"/>
      <c r="PWX36"/>
      <c r="PWY36"/>
      <c r="PWZ36"/>
      <c r="PXA36"/>
      <c r="PXB36"/>
      <c r="PXC36"/>
      <c r="PXD36"/>
      <c r="PXE36"/>
      <c r="PXF36"/>
      <c r="PXG36"/>
      <c r="PXH36"/>
      <c r="PXI36"/>
      <c r="PXJ36"/>
      <c r="PXK36"/>
      <c r="PXL36"/>
      <c r="PXM36"/>
      <c r="PXN36"/>
      <c r="PXO36"/>
      <c r="PXP36"/>
      <c r="PXQ36"/>
      <c r="PXR36"/>
      <c r="PXS36"/>
      <c r="PXT36"/>
      <c r="PXU36"/>
      <c r="PXV36"/>
      <c r="PXW36"/>
      <c r="PXX36"/>
      <c r="PXY36"/>
      <c r="PXZ36"/>
      <c r="PYA36"/>
      <c r="PYB36"/>
      <c r="PYC36"/>
      <c r="PYD36"/>
      <c r="PYE36"/>
      <c r="PYF36"/>
      <c r="PYG36"/>
      <c r="PYH36"/>
      <c r="PYI36"/>
      <c r="PYJ36"/>
      <c r="PYK36"/>
      <c r="PYL36"/>
      <c r="PYM36"/>
      <c r="PYN36"/>
      <c r="PYO36"/>
      <c r="PYP36"/>
      <c r="PYQ36"/>
      <c r="PYR36"/>
      <c r="PYS36"/>
      <c r="PYT36"/>
      <c r="PYU36"/>
      <c r="PYV36"/>
      <c r="PYW36"/>
      <c r="PYX36"/>
      <c r="PYY36"/>
      <c r="PYZ36"/>
      <c r="PZA36"/>
      <c r="PZB36"/>
      <c r="PZC36"/>
      <c r="PZD36"/>
      <c r="PZE36"/>
      <c r="PZF36"/>
      <c r="PZG36"/>
      <c r="PZH36"/>
      <c r="PZI36"/>
      <c r="PZJ36"/>
      <c r="PZK36"/>
      <c r="PZL36"/>
      <c r="PZM36"/>
      <c r="PZN36"/>
      <c r="PZO36"/>
      <c r="PZP36"/>
      <c r="PZQ36"/>
      <c r="PZR36"/>
      <c r="PZS36"/>
      <c r="PZT36"/>
      <c r="PZU36"/>
      <c r="PZV36"/>
      <c r="PZW36"/>
      <c r="PZX36"/>
      <c r="PZY36"/>
      <c r="PZZ36"/>
      <c r="QAA36"/>
      <c r="QAB36"/>
      <c r="QAC36"/>
      <c r="QAD36"/>
      <c r="QAE36"/>
      <c r="QAF36"/>
      <c r="QAG36"/>
      <c r="QAH36"/>
      <c r="QAI36"/>
      <c r="QAJ36"/>
      <c r="QAK36"/>
      <c r="QAL36"/>
      <c r="QAM36"/>
      <c r="QAN36"/>
      <c r="QAO36"/>
      <c r="QAP36"/>
      <c r="QAQ36"/>
      <c r="QAR36"/>
      <c r="QAS36"/>
      <c r="QAT36"/>
      <c r="QAU36"/>
      <c r="QAV36"/>
      <c r="QAW36"/>
      <c r="QAX36"/>
      <c r="QAY36"/>
      <c r="QAZ36"/>
      <c r="QBA36"/>
      <c r="QBB36"/>
      <c r="QBC36"/>
      <c r="QBD36"/>
      <c r="QBE36"/>
      <c r="QBF36"/>
      <c r="QBG36"/>
      <c r="QBH36"/>
      <c r="QBI36"/>
      <c r="QBJ36"/>
      <c r="QBK36"/>
      <c r="QBL36"/>
      <c r="QBM36"/>
      <c r="QBN36"/>
      <c r="QBO36"/>
      <c r="QBP36"/>
      <c r="QBQ36"/>
      <c r="QBR36"/>
      <c r="QBS36"/>
      <c r="QBT36"/>
      <c r="QBU36"/>
      <c r="QBV36"/>
      <c r="QBW36"/>
      <c r="QBX36"/>
      <c r="QBY36"/>
      <c r="QBZ36"/>
      <c r="QCA36"/>
      <c r="QCB36"/>
      <c r="QCC36"/>
      <c r="QCD36"/>
      <c r="QCE36"/>
      <c r="QCF36"/>
      <c r="QCG36"/>
      <c r="QCH36"/>
      <c r="QCI36"/>
      <c r="QCJ36"/>
      <c r="QCK36"/>
      <c r="QCL36"/>
      <c r="QCM36"/>
      <c r="QCN36"/>
      <c r="QCO36"/>
      <c r="QCP36"/>
      <c r="QCQ36"/>
      <c r="QCR36"/>
      <c r="QCS36"/>
      <c r="QCT36"/>
      <c r="QCU36"/>
      <c r="QCV36"/>
      <c r="QCW36"/>
      <c r="QCX36"/>
      <c r="QCY36"/>
      <c r="QCZ36"/>
      <c r="QDA36"/>
      <c r="QDB36"/>
      <c r="QDC36"/>
      <c r="QDD36"/>
      <c r="QDE36"/>
      <c r="QDF36"/>
      <c r="QDG36"/>
      <c r="QDH36"/>
      <c r="QDI36"/>
      <c r="QDJ36"/>
      <c r="QDK36"/>
      <c r="QDL36"/>
      <c r="QDM36"/>
      <c r="QDN36"/>
      <c r="QDO36"/>
      <c r="QDP36"/>
      <c r="QDQ36"/>
      <c r="QDR36"/>
      <c r="QDS36"/>
      <c r="QDT36"/>
      <c r="QDU36"/>
      <c r="QDV36"/>
      <c r="QDW36"/>
      <c r="QDX36"/>
      <c r="QDY36"/>
      <c r="QDZ36"/>
      <c r="QEA36"/>
      <c r="QEB36"/>
      <c r="QEC36"/>
      <c r="QED36"/>
      <c r="QEE36"/>
      <c r="QEF36"/>
      <c r="QEG36"/>
      <c r="QEH36"/>
      <c r="QEI36"/>
      <c r="QEJ36"/>
      <c r="QEK36"/>
      <c r="QEL36"/>
      <c r="QEM36"/>
      <c r="QEN36"/>
      <c r="QEO36"/>
      <c r="QEP36"/>
      <c r="QEQ36"/>
      <c r="QER36"/>
      <c r="QES36"/>
      <c r="QET36"/>
      <c r="QEU36"/>
      <c r="QEV36"/>
      <c r="QEW36"/>
      <c r="QEX36"/>
      <c r="QEY36"/>
      <c r="QEZ36"/>
      <c r="QFA36"/>
      <c r="QFB36"/>
      <c r="QFC36"/>
      <c r="QFD36"/>
      <c r="QFE36"/>
      <c r="QFF36"/>
      <c r="QFG36"/>
      <c r="QFH36"/>
      <c r="QFI36"/>
      <c r="QFJ36"/>
      <c r="QFK36"/>
      <c r="QFL36"/>
      <c r="QFM36"/>
      <c r="QFN36"/>
      <c r="QFO36"/>
      <c r="QFP36"/>
      <c r="QFQ36"/>
      <c r="QFR36"/>
      <c r="QFS36"/>
      <c r="QFT36"/>
      <c r="QFU36"/>
      <c r="QFV36"/>
      <c r="QFW36"/>
      <c r="QFX36"/>
      <c r="QFY36"/>
      <c r="QFZ36"/>
      <c r="QGA36"/>
      <c r="QGB36"/>
      <c r="QGC36"/>
      <c r="QGD36"/>
      <c r="QGE36"/>
      <c r="QGF36"/>
      <c r="QGG36"/>
      <c r="QGH36"/>
      <c r="QGI36"/>
      <c r="QGJ36"/>
      <c r="QGK36"/>
      <c r="QGL36"/>
      <c r="QGM36"/>
      <c r="QGN36"/>
      <c r="QGO36"/>
      <c r="QGP36"/>
      <c r="QGQ36"/>
      <c r="QGR36"/>
      <c r="QGS36"/>
      <c r="QGT36"/>
      <c r="QGU36"/>
      <c r="QGV36"/>
      <c r="QGW36"/>
      <c r="QGX36"/>
      <c r="QGY36"/>
      <c r="QGZ36"/>
      <c r="QHA36"/>
      <c r="QHB36"/>
      <c r="QHC36"/>
      <c r="QHD36"/>
      <c r="QHE36"/>
      <c r="QHF36"/>
      <c r="QHG36"/>
      <c r="QHH36"/>
      <c r="QHI36"/>
      <c r="QHJ36"/>
      <c r="QHK36"/>
      <c r="QHL36"/>
      <c r="QHM36"/>
      <c r="QHN36"/>
      <c r="QHO36"/>
      <c r="QHP36"/>
      <c r="QHQ36"/>
      <c r="QHR36"/>
      <c r="QHS36"/>
      <c r="QHT36"/>
      <c r="QHU36"/>
      <c r="QHV36"/>
      <c r="QHW36"/>
      <c r="QHX36"/>
      <c r="QHY36"/>
      <c r="QHZ36"/>
      <c r="QIA36"/>
      <c r="QIB36"/>
      <c r="QIC36"/>
      <c r="QID36"/>
      <c r="QIE36"/>
      <c r="QIF36"/>
      <c r="QIG36"/>
      <c r="QIH36"/>
      <c r="QII36"/>
      <c r="QIJ36"/>
      <c r="QIK36"/>
      <c r="QIL36"/>
      <c r="QIM36"/>
      <c r="QIN36"/>
      <c r="QIO36"/>
      <c r="QIP36"/>
      <c r="QIQ36"/>
      <c r="QIR36"/>
      <c r="QIS36"/>
      <c r="QIT36"/>
      <c r="QIU36"/>
      <c r="QIV36"/>
      <c r="QIW36"/>
      <c r="QIX36"/>
      <c r="QIY36"/>
      <c r="QIZ36"/>
      <c r="QJA36"/>
      <c r="QJB36"/>
      <c r="QJC36"/>
      <c r="QJD36"/>
      <c r="QJE36"/>
      <c r="QJF36"/>
      <c r="QJG36"/>
      <c r="QJH36"/>
      <c r="QJI36"/>
      <c r="QJJ36"/>
      <c r="QJK36"/>
      <c r="QJL36"/>
      <c r="QJM36"/>
      <c r="QJN36"/>
      <c r="QJO36"/>
      <c r="QJP36"/>
      <c r="QJQ36"/>
      <c r="QJR36"/>
      <c r="QJS36"/>
      <c r="QJT36"/>
      <c r="QJU36"/>
      <c r="QJV36"/>
      <c r="QJW36"/>
      <c r="QJX36"/>
      <c r="QJY36"/>
      <c r="QJZ36"/>
      <c r="QKA36"/>
      <c r="QKB36"/>
      <c r="QKC36"/>
      <c r="QKD36"/>
      <c r="QKE36"/>
      <c r="QKF36"/>
      <c r="QKG36"/>
      <c r="QKH36"/>
      <c r="QKI36"/>
      <c r="QKJ36"/>
      <c r="QKK36"/>
      <c r="QKL36"/>
      <c r="QKM36"/>
      <c r="QKN36"/>
      <c r="QKO36"/>
      <c r="QKP36"/>
      <c r="QKQ36"/>
      <c r="QKR36"/>
      <c r="QKS36"/>
      <c r="QKT36"/>
      <c r="QKU36"/>
      <c r="QKV36"/>
      <c r="QKW36"/>
      <c r="QKX36"/>
      <c r="QKY36"/>
      <c r="QKZ36"/>
      <c r="QLA36"/>
      <c r="QLB36"/>
      <c r="QLC36"/>
      <c r="QLD36"/>
      <c r="QLE36"/>
      <c r="QLF36"/>
      <c r="QLG36"/>
      <c r="QLH36"/>
      <c r="QLI36"/>
      <c r="QLJ36"/>
      <c r="QLK36"/>
      <c r="QLL36"/>
      <c r="QLM36"/>
      <c r="QLN36"/>
      <c r="QLO36"/>
      <c r="QLP36"/>
      <c r="QLQ36"/>
      <c r="QLR36"/>
      <c r="QLS36"/>
      <c r="QLT36"/>
      <c r="QLU36"/>
      <c r="QLV36"/>
      <c r="QLW36"/>
      <c r="QLX36"/>
      <c r="QLY36"/>
      <c r="QLZ36"/>
      <c r="QMA36"/>
      <c r="QMB36"/>
      <c r="QMC36"/>
      <c r="QMD36"/>
      <c r="QME36"/>
      <c r="QMF36"/>
      <c r="QMG36"/>
      <c r="QMH36"/>
      <c r="QMI36"/>
      <c r="QMJ36"/>
      <c r="QMK36"/>
      <c r="QML36"/>
      <c r="QMM36"/>
      <c r="QMN36"/>
      <c r="QMO36"/>
      <c r="QMP36"/>
      <c r="QMQ36"/>
      <c r="QMR36"/>
      <c r="QMS36"/>
      <c r="QMT36"/>
      <c r="QMU36"/>
      <c r="QMV36"/>
      <c r="QMW36"/>
      <c r="QMX36"/>
      <c r="QMY36"/>
      <c r="QMZ36"/>
      <c r="QNA36"/>
      <c r="QNB36"/>
      <c r="QNC36"/>
      <c r="QND36"/>
      <c r="QNE36"/>
      <c r="QNF36"/>
      <c r="QNG36"/>
      <c r="QNH36"/>
      <c r="QNI36"/>
      <c r="QNJ36"/>
      <c r="QNK36"/>
      <c r="QNL36"/>
      <c r="QNM36"/>
      <c r="QNN36"/>
      <c r="QNO36"/>
      <c r="QNP36"/>
      <c r="QNQ36"/>
      <c r="QNR36"/>
      <c r="QNS36"/>
      <c r="QNT36"/>
      <c r="QNU36"/>
      <c r="QNV36"/>
      <c r="QNW36"/>
      <c r="QNX36"/>
      <c r="QNY36"/>
      <c r="QNZ36"/>
      <c r="QOA36"/>
      <c r="QOB36"/>
      <c r="QOC36"/>
      <c r="QOD36"/>
      <c r="QOE36"/>
      <c r="QOF36"/>
      <c r="QOG36"/>
      <c r="QOH36"/>
      <c r="QOI36"/>
      <c r="QOJ36"/>
      <c r="QOK36"/>
      <c r="QOL36"/>
      <c r="QOM36"/>
      <c r="QON36"/>
      <c r="QOO36"/>
      <c r="QOP36"/>
      <c r="QOQ36"/>
      <c r="QOR36"/>
      <c r="QOS36"/>
      <c r="QOT36"/>
      <c r="QOU36"/>
      <c r="QOV36"/>
      <c r="QOW36"/>
      <c r="QOX36"/>
      <c r="QOY36"/>
      <c r="QOZ36"/>
      <c r="QPA36"/>
      <c r="QPB36"/>
      <c r="QPC36"/>
      <c r="QPD36"/>
      <c r="QPE36"/>
      <c r="QPF36"/>
      <c r="QPG36"/>
      <c r="QPH36"/>
      <c r="QPI36"/>
      <c r="QPJ36"/>
      <c r="QPK36"/>
      <c r="QPL36"/>
      <c r="QPM36"/>
      <c r="QPN36"/>
      <c r="QPO36"/>
      <c r="QPP36"/>
      <c r="QPQ36"/>
      <c r="QPR36"/>
      <c r="QPS36"/>
      <c r="QPT36"/>
      <c r="QPU36"/>
      <c r="QPV36"/>
      <c r="QPW36"/>
      <c r="QPX36"/>
      <c r="QPY36"/>
      <c r="QPZ36"/>
      <c r="QQA36"/>
      <c r="QQB36"/>
      <c r="QQC36"/>
      <c r="QQD36"/>
      <c r="QQE36"/>
      <c r="QQF36"/>
      <c r="QQG36"/>
      <c r="QQH36"/>
      <c r="QQI36"/>
      <c r="QQJ36"/>
      <c r="QQK36"/>
      <c r="QQL36"/>
      <c r="QQM36"/>
      <c r="QQN36"/>
      <c r="QQO36"/>
      <c r="QQP36"/>
      <c r="QQQ36"/>
      <c r="QQR36"/>
      <c r="QQS36"/>
      <c r="QQT36"/>
      <c r="QQU36"/>
      <c r="QQV36"/>
      <c r="QQW36"/>
      <c r="QQX36"/>
      <c r="QQY36"/>
      <c r="QQZ36"/>
      <c r="QRA36"/>
      <c r="QRB36"/>
      <c r="QRC36"/>
      <c r="QRD36"/>
      <c r="QRE36"/>
      <c r="QRF36"/>
      <c r="QRG36"/>
      <c r="QRH36"/>
      <c r="QRI36"/>
      <c r="QRJ36"/>
      <c r="QRK36"/>
      <c r="QRL36"/>
      <c r="QRM36"/>
      <c r="QRN36"/>
      <c r="QRO36"/>
      <c r="QRP36"/>
      <c r="QRQ36"/>
      <c r="QRR36"/>
      <c r="QRS36"/>
      <c r="QRT36"/>
      <c r="QRU36"/>
      <c r="QRV36"/>
      <c r="QRW36"/>
      <c r="QRX36"/>
      <c r="QRY36"/>
      <c r="QRZ36"/>
      <c r="QSA36"/>
      <c r="QSB36"/>
      <c r="QSC36"/>
      <c r="QSD36"/>
      <c r="QSE36"/>
      <c r="QSF36"/>
      <c r="QSG36"/>
      <c r="QSH36"/>
      <c r="QSI36"/>
      <c r="QSJ36"/>
      <c r="QSK36"/>
      <c r="QSL36"/>
      <c r="QSM36"/>
      <c r="QSN36"/>
      <c r="QSO36"/>
      <c r="QSP36"/>
      <c r="QSQ36"/>
      <c r="QSR36"/>
      <c r="QSS36"/>
      <c r="QST36"/>
      <c r="QSU36"/>
      <c r="QSV36"/>
      <c r="QSW36"/>
      <c r="QSX36"/>
      <c r="QSY36"/>
      <c r="QSZ36"/>
      <c r="QTA36"/>
      <c r="QTB36"/>
      <c r="QTC36"/>
      <c r="QTD36"/>
      <c r="QTE36"/>
      <c r="QTF36"/>
      <c r="QTG36"/>
      <c r="QTH36"/>
      <c r="QTI36"/>
      <c r="QTJ36"/>
      <c r="QTK36"/>
      <c r="QTL36"/>
      <c r="QTM36"/>
      <c r="QTN36"/>
      <c r="QTO36"/>
      <c r="QTP36"/>
      <c r="QTQ36"/>
      <c r="QTR36"/>
      <c r="QTS36"/>
      <c r="QTT36"/>
      <c r="QTU36"/>
      <c r="QTV36"/>
      <c r="QTW36"/>
      <c r="QTX36"/>
      <c r="QTY36"/>
      <c r="QTZ36"/>
      <c r="QUA36"/>
      <c r="QUB36"/>
      <c r="QUC36"/>
      <c r="QUD36"/>
      <c r="QUE36"/>
      <c r="QUF36"/>
      <c r="QUG36"/>
      <c r="QUH36"/>
      <c r="QUI36"/>
      <c r="QUJ36"/>
      <c r="QUK36"/>
      <c r="QUL36"/>
      <c r="QUM36"/>
      <c r="QUN36"/>
      <c r="QUO36"/>
      <c r="QUP36"/>
      <c r="QUQ36"/>
      <c r="QUR36"/>
      <c r="QUS36"/>
      <c r="QUT36"/>
      <c r="QUU36"/>
      <c r="QUV36"/>
      <c r="QUW36"/>
      <c r="QUX36"/>
      <c r="QUY36"/>
      <c r="QUZ36"/>
      <c r="QVA36"/>
      <c r="QVB36"/>
      <c r="QVC36"/>
      <c r="QVD36"/>
      <c r="QVE36"/>
      <c r="QVF36"/>
      <c r="QVG36"/>
      <c r="QVH36"/>
      <c r="QVI36"/>
      <c r="QVJ36"/>
      <c r="QVK36"/>
      <c r="QVL36"/>
      <c r="QVM36"/>
      <c r="QVN36"/>
      <c r="QVO36"/>
      <c r="QVP36"/>
      <c r="QVQ36"/>
      <c r="QVR36"/>
      <c r="QVS36"/>
      <c r="QVT36"/>
      <c r="QVU36"/>
      <c r="QVV36"/>
      <c r="QVW36"/>
      <c r="QVX36"/>
      <c r="QVY36"/>
      <c r="QVZ36"/>
      <c r="QWA36"/>
      <c r="QWB36"/>
      <c r="QWC36"/>
      <c r="QWD36"/>
      <c r="QWE36"/>
      <c r="QWF36"/>
      <c r="QWG36"/>
      <c r="QWH36"/>
      <c r="QWI36"/>
      <c r="QWJ36"/>
      <c r="QWK36"/>
      <c r="QWL36"/>
      <c r="QWM36"/>
      <c r="QWN36"/>
      <c r="QWO36"/>
      <c r="QWP36"/>
      <c r="QWQ36"/>
      <c r="QWR36"/>
      <c r="QWS36"/>
      <c r="QWT36"/>
      <c r="QWU36"/>
      <c r="QWV36"/>
      <c r="QWW36"/>
      <c r="QWX36"/>
      <c r="QWY36"/>
      <c r="QWZ36"/>
      <c r="QXA36"/>
      <c r="QXB36"/>
      <c r="QXC36"/>
      <c r="QXD36"/>
      <c r="QXE36"/>
      <c r="QXF36"/>
      <c r="QXG36"/>
      <c r="QXH36"/>
      <c r="QXI36"/>
      <c r="QXJ36"/>
      <c r="QXK36"/>
      <c r="QXL36"/>
      <c r="QXM36"/>
      <c r="QXN36"/>
      <c r="QXO36"/>
      <c r="QXP36"/>
      <c r="QXQ36"/>
      <c r="QXR36"/>
      <c r="QXS36"/>
      <c r="QXT36"/>
      <c r="QXU36"/>
      <c r="QXV36"/>
      <c r="QXW36"/>
      <c r="QXX36"/>
      <c r="QXY36"/>
      <c r="QXZ36"/>
      <c r="QYA36"/>
      <c r="QYB36"/>
      <c r="QYC36"/>
      <c r="QYD36"/>
      <c r="QYE36"/>
      <c r="QYF36"/>
      <c r="QYG36"/>
      <c r="QYH36"/>
      <c r="QYI36"/>
      <c r="QYJ36"/>
      <c r="QYK36"/>
      <c r="QYL36"/>
      <c r="QYM36"/>
      <c r="QYN36"/>
      <c r="QYO36"/>
      <c r="QYP36"/>
      <c r="QYQ36"/>
      <c r="QYR36"/>
      <c r="QYS36"/>
      <c r="QYT36"/>
      <c r="QYU36"/>
      <c r="QYV36"/>
      <c r="QYW36"/>
      <c r="QYX36"/>
      <c r="QYY36"/>
      <c r="QYZ36"/>
      <c r="QZA36"/>
      <c r="QZB36"/>
      <c r="QZC36"/>
      <c r="QZD36"/>
      <c r="QZE36"/>
      <c r="QZF36"/>
      <c r="QZG36"/>
      <c r="QZH36"/>
      <c r="QZI36"/>
      <c r="QZJ36"/>
      <c r="QZK36"/>
      <c r="QZL36"/>
      <c r="QZM36"/>
      <c r="QZN36"/>
      <c r="QZO36"/>
      <c r="QZP36"/>
      <c r="QZQ36"/>
      <c r="QZR36"/>
      <c r="QZS36"/>
      <c r="QZT36"/>
      <c r="QZU36"/>
      <c r="QZV36"/>
      <c r="QZW36"/>
      <c r="QZX36"/>
      <c r="QZY36"/>
      <c r="QZZ36"/>
      <c r="RAA36"/>
      <c r="RAB36"/>
      <c r="RAC36"/>
      <c r="RAD36"/>
      <c r="RAE36"/>
      <c r="RAF36"/>
      <c r="RAG36"/>
      <c r="RAH36"/>
      <c r="RAI36"/>
      <c r="RAJ36"/>
      <c r="RAK36"/>
      <c r="RAL36"/>
      <c r="RAM36"/>
      <c r="RAN36"/>
      <c r="RAO36"/>
      <c r="RAP36"/>
      <c r="RAQ36"/>
      <c r="RAR36"/>
      <c r="RAS36"/>
      <c r="RAT36"/>
      <c r="RAU36"/>
      <c r="RAV36"/>
      <c r="RAW36"/>
      <c r="RAX36"/>
      <c r="RAY36"/>
      <c r="RAZ36"/>
      <c r="RBA36"/>
      <c r="RBB36"/>
      <c r="RBC36"/>
      <c r="RBD36"/>
      <c r="RBE36"/>
      <c r="RBF36"/>
      <c r="RBG36"/>
      <c r="RBH36"/>
      <c r="RBI36"/>
      <c r="RBJ36"/>
      <c r="RBK36"/>
      <c r="RBL36"/>
      <c r="RBM36"/>
      <c r="RBN36"/>
      <c r="RBO36"/>
      <c r="RBP36"/>
      <c r="RBQ36"/>
      <c r="RBR36"/>
      <c r="RBS36"/>
      <c r="RBT36"/>
      <c r="RBU36"/>
      <c r="RBV36"/>
      <c r="RBW36"/>
      <c r="RBX36"/>
      <c r="RBY36"/>
      <c r="RBZ36"/>
      <c r="RCA36"/>
      <c r="RCB36"/>
      <c r="RCC36"/>
      <c r="RCD36"/>
      <c r="RCE36"/>
      <c r="RCF36"/>
      <c r="RCG36"/>
      <c r="RCH36"/>
      <c r="RCI36"/>
      <c r="RCJ36"/>
      <c r="RCK36"/>
      <c r="RCL36"/>
      <c r="RCM36"/>
      <c r="RCN36"/>
      <c r="RCO36"/>
      <c r="RCP36"/>
      <c r="RCQ36"/>
      <c r="RCR36"/>
      <c r="RCS36"/>
      <c r="RCT36"/>
      <c r="RCU36"/>
      <c r="RCV36"/>
      <c r="RCW36"/>
      <c r="RCX36"/>
      <c r="RCY36"/>
      <c r="RCZ36"/>
      <c r="RDA36"/>
      <c r="RDB36"/>
      <c r="RDC36"/>
      <c r="RDD36"/>
      <c r="RDE36"/>
      <c r="RDF36"/>
      <c r="RDG36"/>
      <c r="RDH36"/>
      <c r="RDI36"/>
      <c r="RDJ36"/>
      <c r="RDK36"/>
      <c r="RDL36"/>
      <c r="RDM36"/>
      <c r="RDN36"/>
      <c r="RDO36"/>
      <c r="RDP36"/>
      <c r="RDQ36"/>
      <c r="RDR36"/>
      <c r="RDS36"/>
      <c r="RDT36"/>
      <c r="RDU36"/>
      <c r="RDV36"/>
      <c r="RDW36"/>
      <c r="RDX36"/>
      <c r="RDY36"/>
      <c r="RDZ36"/>
      <c r="REA36"/>
      <c r="REB36"/>
      <c r="REC36"/>
      <c r="RED36"/>
      <c r="REE36"/>
      <c r="REF36"/>
      <c r="REG36"/>
      <c r="REH36"/>
      <c r="REI36"/>
      <c r="REJ36"/>
      <c r="REK36"/>
      <c r="REL36"/>
      <c r="REM36"/>
      <c r="REN36"/>
      <c r="REO36"/>
      <c r="REP36"/>
      <c r="REQ36"/>
      <c r="RER36"/>
      <c r="RES36"/>
      <c r="RET36"/>
      <c r="REU36"/>
      <c r="REV36"/>
      <c r="REW36"/>
      <c r="REX36"/>
      <c r="REY36"/>
      <c r="REZ36"/>
      <c r="RFA36"/>
      <c r="RFB36"/>
      <c r="RFC36"/>
      <c r="RFD36"/>
      <c r="RFE36"/>
      <c r="RFF36"/>
      <c r="RFG36"/>
      <c r="RFH36"/>
      <c r="RFI36"/>
      <c r="RFJ36"/>
      <c r="RFK36"/>
      <c r="RFL36"/>
      <c r="RFM36"/>
      <c r="RFN36"/>
      <c r="RFO36"/>
      <c r="RFP36"/>
      <c r="RFQ36"/>
      <c r="RFR36"/>
      <c r="RFS36"/>
      <c r="RFT36"/>
      <c r="RFU36"/>
      <c r="RFV36"/>
      <c r="RFW36"/>
      <c r="RFX36"/>
      <c r="RFY36"/>
      <c r="RFZ36"/>
      <c r="RGA36"/>
      <c r="RGB36"/>
      <c r="RGC36"/>
      <c r="RGD36"/>
      <c r="RGE36"/>
      <c r="RGF36"/>
      <c r="RGG36"/>
      <c r="RGH36"/>
      <c r="RGI36"/>
      <c r="RGJ36"/>
      <c r="RGK36"/>
      <c r="RGL36"/>
      <c r="RGM36"/>
      <c r="RGN36"/>
      <c r="RGO36"/>
      <c r="RGP36"/>
      <c r="RGQ36"/>
      <c r="RGR36"/>
      <c r="RGS36"/>
      <c r="RGT36"/>
      <c r="RGU36"/>
      <c r="RGV36"/>
      <c r="RGW36"/>
      <c r="RGX36"/>
      <c r="RGY36"/>
      <c r="RGZ36"/>
      <c r="RHA36"/>
      <c r="RHB36"/>
      <c r="RHC36"/>
      <c r="RHD36"/>
      <c r="RHE36"/>
      <c r="RHF36"/>
      <c r="RHG36"/>
      <c r="RHH36"/>
      <c r="RHI36"/>
      <c r="RHJ36"/>
      <c r="RHK36"/>
      <c r="RHL36"/>
      <c r="RHM36"/>
      <c r="RHN36"/>
      <c r="RHO36"/>
      <c r="RHP36"/>
      <c r="RHQ36"/>
      <c r="RHR36"/>
      <c r="RHS36"/>
      <c r="RHT36"/>
      <c r="RHU36"/>
      <c r="RHV36"/>
      <c r="RHW36"/>
      <c r="RHX36"/>
      <c r="RHY36"/>
      <c r="RHZ36"/>
      <c r="RIA36"/>
      <c r="RIB36"/>
      <c r="RIC36"/>
      <c r="RID36"/>
      <c r="RIE36"/>
      <c r="RIF36"/>
      <c r="RIG36"/>
      <c r="RIH36"/>
      <c r="RII36"/>
      <c r="RIJ36"/>
      <c r="RIK36"/>
      <c r="RIL36"/>
      <c r="RIM36"/>
      <c r="RIN36"/>
      <c r="RIO36"/>
      <c r="RIP36"/>
      <c r="RIQ36"/>
      <c r="RIR36"/>
      <c r="RIS36"/>
      <c r="RIT36"/>
      <c r="RIU36"/>
      <c r="RIV36"/>
      <c r="RIW36"/>
      <c r="RIX36"/>
      <c r="RIY36"/>
      <c r="RIZ36"/>
      <c r="RJA36"/>
      <c r="RJB36"/>
      <c r="RJC36"/>
      <c r="RJD36"/>
      <c r="RJE36"/>
      <c r="RJF36"/>
      <c r="RJG36"/>
      <c r="RJH36"/>
      <c r="RJI36"/>
      <c r="RJJ36"/>
      <c r="RJK36"/>
      <c r="RJL36"/>
      <c r="RJM36"/>
      <c r="RJN36"/>
      <c r="RJO36"/>
      <c r="RJP36"/>
      <c r="RJQ36"/>
      <c r="RJR36"/>
      <c r="RJS36"/>
      <c r="RJT36"/>
      <c r="RJU36"/>
      <c r="RJV36"/>
      <c r="RJW36"/>
      <c r="RJX36"/>
      <c r="RJY36"/>
      <c r="RJZ36"/>
      <c r="RKA36"/>
      <c r="RKB36"/>
      <c r="RKC36"/>
      <c r="RKD36"/>
      <c r="RKE36"/>
      <c r="RKF36"/>
      <c r="RKG36"/>
      <c r="RKH36"/>
      <c r="RKI36"/>
      <c r="RKJ36"/>
      <c r="RKK36"/>
      <c r="RKL36"/>
      <c r="RKM36"/>
      <c r="RKN36"/>
      <c r="RKO36"/>
      <c r="RKP36"/>
      <c r="RKQ36"/>
      <c r="RKR36"/>
      <c r="RKS36"/>
      <c r="RKT36"/>
      <c r="RKU36"/>
      <c r="RKV36"/>
      <c r="RKW36"/>
      <c r="RKX36"/>
      <c r="RKY36"/>
      <c r="RKZ36"/>
      <c r="RLA36"/>
      <c r="RLB36"/>
      <c r="RLC36"/>
      <c r="RLD36"/>
      <c r="RLE36"/>
      <c r="RLF36"/>
      <c r="RLG36"/>
      <c r="RLH36"/>
      <c r="RLI36"/>
      <c r="RLJ36"/>
      <c r="RLK36"/>
      <c r="RLL36"/>
      <c r="RLM36"/>
      <c r="RLN36"/>
      <c r="RLO36"/>
      <c r="RLP36"/>
      <c r="RLQ36"/>
      <c r="RLR36"/>
      <c r="RLS36"/>
      <c r="RLT36"/>
      <c r="RLU36"/>
      <c r="RLV36"/>
      <c r="RLW36"/>
      <c r="RLX36"/>
      <c r="RLY36"/>
      <c r="RLZ36"/>
      <c r="RMA36"/>
      <c r="RMB36"/>
      <c r="RMC36"/>
      <c r="RMD36"/>
      <c r="RME36"/>
      <c r="RMF36"/>
      <c r="RMG36"/>
      <c r="RMH36"/>
      <c r="RMI36"/>
      <c r="RMJ36"/>
      <c r="RMK36"/>
      <c r="RML36"/>
      <c r="RMM36"/>
      <c r="RMN36"/>
      <c r="RMO36"/>
      <c r="RMP36"/>
      <c r="RMQ36"/>
      <c r="RMR36"/>
      <c r="RMS36"/>
      <c r="RMT36"/>
      <c r="RMU36"/>
      <c r="RMV36"/>
      <c r="RMW36"/>
      <c r="RMX36"/>
      <c r="RMY36"/>
      <c r="RMZ36"/>
      <c r="RNA36"/>
      <c r="RNB36"/>
      <c r="RNC36"/>
      <c r="RND36"/>
      <c r="RNE36"/>
      <c r="RNF36"/>
      <c r="RNG36"/>
      <c r="RNH36"/>
      <c r="RNI36"/>
      <c r="RNJ36"/>
      <c r="RNK36"/>
      <c r="RNL36"/>
      <c r="RNM36"/>
      <c r="RNN36"/>
      <c r="RNO36"/>
      <c r="RNP36"/>
      <c r="RNQ36"/>
      <c r="RNR36"/>
      <c r="RNS36"/>
      <c r="RNT36"/>
      <c r="RNU36"/>
      <c r="RNV36"/>
      <c r="RNW36"/>
      <c r="RNX36"/>
      <c r="RNY36"/>
      <c r="RNZ36"/>
      <c r="ROA36"/>
      <c r="ROB36"/>
      <c r="ROC36"/>
      <c r="ROD36"/>
      <c r="ROE36"/>
      <c r="ROF36"/>
      <c r="ROG36"/>
      <c r="ROH36"/>
      <c r="ROI36"/>
      <c r="ROJ36"/>
      <c r="ROK36"/>
      <c r="ROL36"/>
      <c r="ROM36"/>
      <c r="RON36"/>
      <c r="ROO36"/>
      <c r="ROP36"/>
      <c r="ROQ36"/>
      <c r="ROR36"/>
      <c r="ROS36"/>
      <c r="ROT36"/>
      <c r="ROU36"/>
      <c r="ROV36"/>
      <c r="ROW36"/>
      <c r="ROX36"/>
      <c r="ROY36"/>
      <c r="ROZ36"/>
      <c r="RPA36"/>
      <c r="RPB36"/>
      <c r="RPC36"/>
      <c r="RPD36"/>
      <c r="RPE36"/>
      <c r="RPF36"/>
      <c r="RPG36"/>
      <c r="RPH36"/>
      <c r="RPI36"/>
      <c r="RPJ36"/>
      <c r="RPK36"/>
      <c r="RPL36"/>
      <c r="RPM36"/>
      <c r="RPN36"/>
      <c r="RPO36"/>
      <c r="RPP36"/>
      <c r="RPQ36"/>
      <c r="RPR36"/>
      <c r="RPS36"/>
      <c r="RPT36"/>
      <c r="RPU36"/>
      <c r="RPV36"/>
      <c r="RPW36"/>
      <c r="RPX36"/>
      <c r="RPY36"/>
      <c r="RPZ36"/>
      <c r="RQA36"/>
      <c r="RQB36"/>
      <c r="RQC36"/>
      <c r="RQD36"/>
      <c r="RQE36"/>
      <c r="RQF36"/>
      <c r="RQG36"/>
      <c r="RQH36"/>
      <c r="RQI36"/>
      <c r="RQJ36"/>
      <c r="RQK36"/>
      <c r="RQL36"/>
      <c r="RQM36"/>
      <c r="RQN36"/>
      <c r="RQO36"/>
      <c r="RQP36"/>
      <c r="RQQ36"/>
      <c r="RQR36"/>
      <c r="RQS36"/>
      <c r="RQT36"/>
      <c r="RQU36"/>
      <c r="RQV36"/>
      <c r="RQW36"/>
      <c r="RQX36"/>
      <c r="RQY36"/>
      <c r="RQZ36"/>
      <c r="RRA36"/>
      <c r="RRB36"/>
      <c r="RRC36"/>
      <c r="RRD36"/>
      <c r="RRE36"/>
      <c r="RRF36"/>
      <c r="RRG36"/>
      <c r="RRH36"/>
      <c r="RRI36"/>
      <c r="RRJ36"/>
      <c r="RRK36"/>
      <c r="RRL36"/>
      <c r="RRM36"/>
      <c r="RRN36"/>
      <c r="RRO36"/>
      <c r="RRP36"/>
      <c r="RRQ36"/>
      <c r="RRR36"/>
      <c r="RRS36"/>
      <c r="RRT36"/>
      <c r="RRU36"/>
      <c r="RRV36"/>
      <c r="RRW36"/>
      <c r="RRX36"/>
      <c r="RRY36"/>
      <c r="RRZ36"/>
      <c r="RSA36"/>
      <c r="RSB36"/>
      <c r="RSC36"/>
      <c r="RSD36"/>
      <c r="RSE36"/>
      <c r="RSF36"/>
      <c r="RSG36"/>
      <c r="RSH36"/>
      <c r="RSI36"/>
      <c r="RSJ36"/>
      <c r="RSK36"/>
      <c r="RSL36"/>
      <c r="RSM36"/>
      <c r="RSN36"/>
      <c r="RSO36"/>
      <c r="RSP36"/>
      <c r="RSQ36"/>
      <c r="RSR36"/>
      <c r="RSS36"/>
      <c r="RST36"/>
      <c r="RSU36"/>
      <c r="RSV36"/>
      <c r="RSW36"/>
      <c r="RSX36"/>
      <c r="RSY36"/>
      <c r="RSZ36"/>
      <c r="RTA36"/>
      <c r="RTB36"/>
      <c r="RTC36"/>
      <c r="RTD36"/>
      <c r="RTE36"/>
      <c r="RTF36"/>
      <c r="RTG36"/>
      <c r="RTH36"/>
      <c r="RTI36"/>
      <c r="RTJ36"/>
      <c r="RTK36"/>
      <c r="RTL36"/>
      <c r="RTM36"/>
      <c r="RTN36"/>
      <c r="RTO36"/>
      <c r="RTP36"/>
      <c r="RTQ36"/>
      <c r="RTR36"/>
      <c r="RTS36"/>
      <c r="RTT36"/>
      <c r="RTU36"/>
      <c r="RTV36"/>
      <c r="RTW36"/>
      <c r="RTX36"/>
      <c r="RTY36"/>
      <c r="RTZ36"/>
      <c r="RUA36"/>
      <c r="RUB36"/>
      <c r="RUC36"/>
      <c r="RUD36"/>
      <c r="RUE36"/>
      <c r="RUF36"/>
      <c r="RUG36"/>
      <c r="RUH36"/>
      <c r="RUI36"/>
      <c r="RUJ36"/>
      <c r="RUK36"/>
      <c r="RUL36"/>
      <c r="RUM36"/>
      <c r="RUN36"/>
      <c r="RUO36"/>
      <c r="RUP36"/>
      <c r="RUQ36"/>
      <c r="RUR36"/>
      <c r="RUS36"/>
      <c r="RUT36"/>
      <c r="RUU36"/>
      <c r="RUV36"/>
      <c r="RUW36"/>
      <c r="RUX36"/>
      <c r="RUY36"/>
      <c r="RUZ36"/>
      <c r="RVA36"/>
      <c r="RVB36"/>
      <c r="RVC36"/>
      <c r="RVD36"/>
      <c r="RVE36"/>
      <c r="RVF36"/>
      <c r="RVG36"/>
      <c r="RVH36"/>
      <c r="RVI36"/>
      <c r="RVJ36"/>
      <c r="RVK36"/>
      <c r="RVL36"/>
      <c r="RVM36"/>
      <c r="RVN36"/>
      <c r="RVO36"/>
      <c r="RVP36"/>
      <c r="RVQ36"/>
      <c r="RVR36"/>
      <c r="RVS36"/>
      <c r="RVT36"/>
      <c r="RVU36"/>
      <c r="RVV36"/>
      <c r="RVW36"/>
      <c r="RVX36"/>
      <c r="RVY36"/>
      <c r="RVZ36"/>
      <c r="RWA36"/>
      <c r="RWB36"/>
      <c r="RWC36"/>
      <c r="RWD36"/>
      <c r="RWE36"/>
      <c r="RWF36"/>
      <c r="RWG36"/>
      <c r="RWH36"/>
      <c r="RWI36"/>
      <c r="RWJ36"/>
      <c r="RWK36"/>
      <c r="RWL36"/>
      <c r="RWM36"/>
      <c r="RWN36"/>
      <c r="RWO36"/>
      <c r="RWP36"/>
      <c r="RWQ36"/>
      <c r="RWR36"/>
      <c r="RWS36"/>
      <c r="RWT36"/>
      <c r="RWU36"/>
      <c r="RWV36"/>
      <c r="RWW36"/>
      <c r="RWX36"/>
      <c r="RWY36"/>
      <c r="RWZ36"/>
      <c r="RXA36"/>
      <c r="RXB36"/>
      <c r="RXC36"/>
      <c r="RXD36"/>
      <c r="RXE36"/>
      <c r="RXF36"/>
      <c r="RXG36"/>
      <c r="RXH36"/>
      <c r="RXI36"/>
      <c r="RXJ36"/>
      <c r="RXK36"/>
      <c r="RXL36"/>
      <c r="RXM36"/>
      <c r="RXN36"/>
      <c r="RXO36"/>
      <c r="RXP36"/>
      <c r="RXQ36"/>
      <c r="RXR36"/>
      <c r="RXS36"/>
      <c r="RXT36"/>
      <c r="RXU36"/>
      <c r="RXV36"/>
      <c r="RXW36"/>
      <c r="RXX36"/>
      <c r="RXY36"/>
      <c r="RXZ36"/>
      <c r="RYA36"/>
      <c r="RYB36"/>
      <c r="RYC36"/>
      <c r="RYD36"/>
      <c r="RYE36"/>
      <c r="RYF36"/>
      <c r="RYG36"/>
      <c r="RYH36"/>
      <c r="RYI36"/>
      <c r="RYJ36"/>
      <c r="RYK36"/>
      <c r="RYL36"/>
      <c r="RYM36"/>
      <c r="RYN36"/>
      <c r="RYO36"/>
      <c r="RYP36"/>
      <c r="RYQ36"/>
      <c r="RYR36"/>
      <c r="RYS36"/>
      <c r="RYT36"/>
      <c r="RYU36"/>
      <c r="RYV36"/>
      <c r="RYW36"/>
      <c r="RYX36"/>
      <c r="RYY36"/>
      <c r="RYZ36"/>
      <c r="RZA36"/>
      <c r="RZB36"/>
      <c r="RZC36"/>
      <c r="RZD36"/>
      <c r="RZE36"/>
      <c r="RZF36"/>
      <c r="RZG36"/>
      <c r="RZH36"/>
      <c r="RZI36"/>
      <c r="RZJ36"/>
      <c r="RZK36"/>
      <c r="RZL36"/>
      <c r="RZM36"/>
      <c r="RZN36"/>
      <c r="RZO36"/>
      <c r="RZP36"/>
      <c r="RZQ36"/>
      <c r="RZR36"/>
      <c r="RZS36"/>
      <c r="RZT36"/>
      <c r="RZU36"/>
      <c r="RZV36"/>
      <c r="RZW36"/>
      <c r="RZX36"/>
      <c r="RZY36"/>
      <c r="RZZ36"/>
      <c r="SAA36"/>
      <c r="SAB36"/>
      <c r="SAC36"/>
      <c r="SAD36"/>
      <c r="SAE36"/>
      <c r="SAF36"/>
      <c r="SAG36"/>
      <c r="SAH36"/>
      <c r="SAI36"/>
      <c r="SAJ36"/>
      <c r="SAK36"/>
      <c r="SAL36"/>
      <c r="SAM36"/>
      <c r="SAN36"/>
      <c r="SAO36"/>
      <c r="SAP36"/>
      <c r="SAQ36"/>
      <c r="SAR36"/>
      <c r="SAS36"/>
      <c r="SAT36"/>
      <c r="SAU36"/>
      <c r="SAV36"/>
      <c r="SAW36"/>
      <c r="SAX36"/>
      <c r="SAY36"/>
      <c r="SAZ36"/>
      <c r="SBA36"/>
      <c r="SBB36"/>
      <c r="SBC36"/>
      <c r="SBD36"/>
      <c r="SBE36"/>
      <c r="SBF36"/>
      <c r="SBG36"/>
      <c r="SBH36"/>
      <c r="SBI36"/>
      <c r="SBJ36"/>
      <c r="SBK36"/>
      <c r="SBL36"/>
      <c r="SBM36"/>
      <c r="SBN36"/>
      <c r="SBO36"/>
      <c r="SBP36"/>
      <c r="SBQ36"/>
      <c r="SBR36"/>
      <c r="SBS36"/>
      <c r="SBT36"/>
      <c r="SBU36"/>
      <c r="SBV36"/>
      <c r="SBW36"/>
      <c r="SBX36"/>
      <c r="SBY36"/>
      <c r="SBZ36"/>
      <c r="SCA36"/>
      <c r="SCB36"/>
      <c r="SCC36"/>
      <c r="SCD36"/>
      <c r="SCE36"/>
      <c r="SCF36"/>
      <c r="SCG36"/>
      <c r="SCH36"/>
      <c r="SCI36"/>
      <c r="SCJ36"/>
      <c r="SCK36"/>
      <c r="SCL36"/>
      <c r="SCM36"/>
      <c r="SCN36"/>
      <c r="SCO36"/>
      <c r="SCP36"/>
      <c r="SCQ36"/>
      <c r="SCR36"/>
      <c r="SCS36"/>
      <c r="SCT36"/>
      <c r="SCU36"/>
      <c r="SCV36"/>
      <c r="SCW36"/>
      <c r="SCX36"/>
      <c r="SCY36"/>
      <c r="SCZ36"/>
      <c r="SDA36"/>
      <c r="SDB36"/>
      <c r="SDC36"/>
      <c r="SDD36"/>
      <c r="SDE36"/>
      <c r="SDF36"/>
      <c r="SDG36"/>
      <c r="SDH36"/>
      <c r="SDI36"/>
      <c r="SDJ36"/>
      <c r="SDK36"/>
      <c r="SDL36"/>
      <c r="SDM36"/>
      <c r="SDN36"/>
      <c r="SDO36"/>
      <c r="SDP36"/>
      <c r="SDQ36"/>
      <c r="SDR36"/>
      <c r="SDS36"/>
      <c r="SDT36"/>
      <c r="SDU36"/>
      <c r="SDV36"/>
      <c r="SDW36"/>
      <c r="SDX36"/>
      <c r="SDY36"/>
      <c r="SDZ36"/>
      <c r="SEA36"/>
      <c r="SEB36"/>
      <c r="SEC36"/>
      <c r="SED36"/>
      <c r="SEE36"/>
      <c r="SEF36"/>
      <c r="SEG36"/>
      <c r="SEH36"/>
      <c r="SEI36"/>
      <c r="SEJ36"/>
      <c r="SEK36"/>
      <c r="SEL36"/>
      <c r="SEM36"/>
      <c r="SEN36"/>
      <c r="SEO36"/>
      <c r="SEP36"/>
      <c r="SEQ36"/>
      <c r="SER36"/>
      <c r="SES36"/>
      <c r="SET36"/>
      <c r="SEU36"/>
      <c r="SEV36"/>
      <c r="SEW36"/>
      <c r="SEX36"/>
      <c r="SEY36"/>
      <c r="SEZ36"/>
      <c r="SFA36"/>
      <c r="SFB36"/>
      <c r="SFC36"/>
      <c r="SFD36"/>
      <c r="SFE36"/>
      <c r="SFF36"/>
      <c r="SFG36"/>
      <c r="SFH36"/>
      <c r="SFI36"/>
      <c r="SFJ36"/>
      <c r="SFK36"/>
      <c r="SFL36"/>
      <c r="SFM36"/>
      <c r="SFN36"/>
      <c r="SFO36"/>
      <c r="SFP36"/>
      <c r="SFQ36"/>
      <c r="SFR36"/>
      <c r="SFS36"/>
      <c r="SFT36"/>
      <c r="SFU36"/>
      <c r="SFV36"/>
      <c r="SFW36"/>
      <c r="SFX36"/>
      <c r="SFY36"/>
      <c r="SFZ36"/>
      <c r="SGA36"/>
      <c r="SGB36"/>
      <c r="SGC36"/>
      <c r="SGD36"/>
      <c r="SGE36"/>
      <c r="SGF36"/>
      <c r="SGG36"/>
      <c r="SGH36"/>
      <c r="SGI36"/>
      <c r="SGJ36"/>
      <c r="SGK36"/>
      <c r="SGL36"/>
      <c r="SGM36"/>
      <c r="SGN36"/>
      <c r="SGO36"/>
      <c r="SGP36"/>
      <c r="SGQ36"/>
      <c r="SGR36"/>
      <c r="SGS36"/>
      <c r="SGT36"/>
      <c r="SGU36"/>
      <c r="SGV36"/>
      <c r="SGW36"/>
      <c r="SGX36"/>
      <c r="SGY36"/>
      <c r="SGZ36"/>
      <c r="SHA36"/>
      <c r="SHB36"/>
      <c r="SHC36"/>
      <c r="SHD36"/>
      <c r="SHE36"/>
      <c r="SHF36"/>
      <c r="SHG36"/>
      <c r="SHH36"/>
      <c r="SHI36"/>
      <c r="SHJ36"/>
      <c r="SHK36"/>
      <c r="SHL36"/>
      <c r="SHM36"/>
      <c r="SHN36"/>
      <c r="SHO36"/>
      <c r="SHP36"/>
      <c r="SHQ36"/>
      <c r="SHR36"/>
      <c r="SHS36"/>
      <c r="SHT36"/>
      <c r="SHU36"/>
      <c r="SHV36"/>
      <c r="SHW36"/>
      <c r="SHX36"/>
      <c r="SHY36"/>
      <c r="SHZ36"/>
      <c r="SIA36"/>
      <c r="SIB36"/>
      <c r="SIC36"/>
      <c r="SID36"/>
      <c r="SIE36"/>
      <c r="SIF36"/>
      <c r="SIG36"/>
      <c r="SIH36"/>
      <c r="SII36"/>
      <c r="SIJ36"/>
      <c r="SIK36"/>
      <c r="SIL36"/>
      <c r="SIM36"/>
      <c r="SIN36"/>
      <c r="SIO36"/>
      <c r="SIP36"/>
      <c r="SIQ36"/>
      <c r="SIR36"/>
      <c r="SIS36"/>
      <c r="SIT36"/>
      <c r="SIU36"/>
      <c r="SIV36"/>
      <c r="SIW36"/>
      <c r="SIX36"/>
      <c r="SIY36"/>
      <c r="SIZ36"/>
      <c r="SJA36"/>
      <c r="SJB36"/>
      <c r="SJC36"/>
      <c r="SJD36"/>
      <c r="SJE36"/>
      <c r="SJF36"/>
      <c r="SJG36"/>
      <c r="SJH36"/>
      <c r="SJI36"/>
      <c r="SJJ36"/>
      <c r="SJK36"/>
      <c r="SJL36"/>
      <c r="SJM36"/>
      <c r="SJN36"/>
      <c r="SJO36"/>
      <c r="SJP36"/>
      <c r="SJQ36"/>
      <c r="SJR36"/>
      <c r="SJS36"/>
      <c r="SJT36"/>
      <c r="SJU36"/>
      <c r="SJV36"/>
      <c r="SJW36"/>
      <c r="SJX36"/>
      <c r="SJY36"/>
      <c r="SJZ36"/>
      <c r="SKA36"/>
      <c r="SKB36"/>
      <c r="SKC36"/>
      <c r="SKD36"/>
      <c r="SKE36"/>
      <c r="SKF36"/>
      <c r="SKG36"/>
      <c r="SKH36"/>
      <c r="SKI36"/>
      <c r="SKJ36"/>
      <c r="SKK36"/>
      <c r="SKL36"/>
      <c r="SKM36"/>
      <c r="SKN36"/>
      <c r="SKO36"/>
      <c r="SKP36"/>
      <c r="SKQ36"/>
      <c r="SKR36"/>
      <c r="SKS36"/>
      <c r="SKT36"/>
      <c r="SKU36"/>
      <c r="SKV36"/>
      <c r="SKW36"/>
      <c r="SKX36"/>
      <c r="SKY36"/>
      <c r="SKZ36"/>
      <c r="SLA36"/>
      <c r="SLB36"/>
      <c r="SLC36"/>
      <c r="SLD36"/>
      <c r="SLE36"/>
      <c r="SLF36"/>
      <c r="SLG36"/>
      <c r="SLH36"/>
      <c r="SLI36"/>
      <c r="SLJ36"/>
      <c r="SLK36"/>
      <c r="SLL36"/>
      <c r="SLM36"/>
      <c r="SLN36"/>
      <c r="SLO36"/>
      <c r="SLP36"/>
      <c r="SLQ36"/>
      <c r="SLR36"/>
      <c r="SLS36"/>
      <c r="SLT36"/>
      <c r="SLU36"/>
      <c r="SLV36"/>
      <c r="SLW36"/>
      <c r="SLX36"/>
      <c r="SLY36"/>
      <c r="SLZ36"/>
      <c r="SMA36"/>
      <c r="SMB36"/>
      <c r="SMC36"/>
      <c r="SMD36"/>
      <c r="SME36"/>
      <c r="SMF36"/>
      <c r="SMG36"/>
      <c r="SMH36"/>
      <c r="SMI36"/>
      <c r="SMJ36"/>
      <c r="SMK36"/>
      <c r="SML36"/>
      <c r="SMM36"/>
      <c r="SMN36"/>
      <c r="SMO36"/>
      <c r="SMP36"/>
      <c r="SMQ36"/>
      <c r="SMR36"/>
      <c r="SMS36"/>
      <c r="SMT36"/>
      <c r="SMU36"/>
      <c r="SMV36"/>
      <c r="SMW36"/>
      <c r="SMX36"/>
      <c r="SMY36"/>
      <c r="SMZ36"/>
      <c r="SNA36"/>
      <c r="SNB36"/>
      <c r="SNC36"/>
      <c r="SND36"/>
      <c r="SNE36"/>
      <c r="SNF36"/>
      <c r="SNG36"/>
      <c r="SNH36"/>
      <c r="SNI36"/>
      <c r="SNJ36"/>
      <c r="SNK36"/>
      <c r="SNL36"/>
      <c r="SNM36"/>
      <c r="SNN36"/>
      <c r="SNO36"/>
      <c r="SNP36"/>
      <c r="SNQ36"/>
      <c r="SNR36"/>
      <c r="SNS36"/>
      <c r="SNT36"/>
      <c r="SNU36"/>
      <c r="SNV36"/>
      <c r="SNW36"/>
      <c r="SNX36"/>
      <c r="SNY36"/>
      <c r="SNZ36"/>
      <c r="SOA36"/>
      <c r="SOB36"/>
      <c r="SOC36"/>
      <c r="SOD36"/>
      <c r="SOE36"/>
      <c r="SOF36"/>
      <c r="SOG36"/>
      <c r="SOH36"/>
      <c r="SOI36"/>
      <c r="SOJ36"/>
      <c r="SOK36"/>
      <c r="SOL36"/>
      <c r="SOM36"/>
      <c r="SON36"/>
      <c r="SOO36"/>
      <c r="SOP36"/>
      <c r="SOQ36"/>
      <c r="SOR36"/>
      <c r="SOS36"/>
      <c r="SOT36"/>
      <c r="SOU36"/>
      <c r="SOV36"/>
      <c r="SOW36"/>
      <c r="SOX36"/>
      <c r="SOY36"/>
      <c r="SOZ36"/>
      <c r="SPA36"/>
      <c r="SPB36"/>
      <c r="SPC36"/>
      <c r="SPD36"/>
      <c r="SPE36"/>
      <c r="SPF36"/>
      <c r="SPG36"/>
      <c r="SPH36"/>
      <c r="SPI36"/>
      <c r="SPJ36"/>
      <c r="SPK36"/>
      <c r="SPL36"/>
      <c r="SPM36"/>
      <c r="SPN36"/>
      <c r="SPO36"/>
      <c r="SPP36"/>
      <c r="SPQ36"/>
      <c r="SPR36"/>
      <c r="SPS36"/>
      <c r="SPT36"/>
      <c r="SPU36"/>
      <c r="SPV36"/>
      <c r="SPW36"/>
      <c r="SPX36"/>
      <c r="SPY36"/>
      <c r="SPZ36"/>
      <c r="SQA36"/>
      <c r="SQB36"/>
      <c r="SQC36"/>
      <c r="SQD36"/>
      <c r="SQE36"/>
      <c r="SQF36"/>
      <c r="SQG36"/>
      <c r="SQH36"/>
      <c r="SQI36"/>
      <c r="SQJ36"/>
      <c r="SQK36"/>
      <c r="SQL36"/>
      <c r="SQM36"/>
      <c r="SQN36"/>
      <c r="SQO36"/>
      <c r="SQP36"/>
      <c r="SQQ36"/>
      <c r="SQR36"/>
      <c r="SQS36"/>
      <c r="SQT36"/>
      <c r="SQU36"/>
      <c r="SQV36"/>
      <c r="SQW36"/>
      <c r="SQX36"/>
      <c r="SQY36"/>
      <c r="SQZ36"/>
      <c r="SRA36"/>
      <c r="SRB36"/>
      <c r="SRC36"/>
      <c r="SRD36"/>
      <c r="SRE36"/>
      <c r="SRF36"/>
      <c r="SRG36"/>
      <c r="SRH36"/>
      <c r="SRI36"/>
      <c r="SRJ36"/>
      <c r="SRK36"/>
      <c r="SRL36"/>
      <c r="SRM36"/>
      <c r="SRN36"/>
      <c r="SRO36"/>
      <c r="SRP36"/>
      <c r="SRQ36"/>
      <c r="SRR36"/>
      <c r="SRS36"/>
      <c r="SRT36"/>
      <c r="SRU36"/>
      <c r="SRV36"/>
      <c r="SRW36"/>
      <c r="SRX36"/>
      <c r="SRY36"/>
      <c r="SRZ36"/>
      <c r="SSA36"/>
      <c r="SSB36"/>
      <c r="SSC36"/>
      <c r="SSD36"/>
      <c r="SSE36"/>
      <c r="SSF36"/>
      <c r="SSG36"/>
      <c r="SSH36"/>
      <c r="SSI36"/>
      <c r="SSJ36"/>
      <c r="SSK36"/>
      <c r="SSL36"/>
      <c r="SSM36"/>
      <c r="SSN36"/>
      <c r="SSO36"/>
      <c r="SSP36"/>
      <c r="SSQ36"/>
      <c r="SSR36"/>
      <c r="SSS36"/>
      <c r="SST36"/>
      <c r="SSU36"/>
      <c r="SSV36"/>
      <c r="SSW36"/>
      <c r="SSX36"/>
      <c r="SSY36"/>
      <c r="SSZ36"/>
      <c r="STA36"/>
      <c r="STB36"/>
      <c r="STC36"/>
      <c r="STD36"/>
      <c r="STE36"/>
      <c r="STF36"/>
      <c r="STG36"/>
      <c r="STH36"/>
      <c r="STI36"/>
      <c r="STJ36"/>
      <c r="STK36"/>
      <c r="STL36"/>
      <c r="STM36"/>
      <c r="STN36"/>
      <c r="STO36"/>
      <c r="STP36"/>
      <c r="STQ36"/>
      <c r="STR36"/>
      <c r="STS36"/>
      <c r="STT36"/>
      <c r="STU36"/>
      <c r="STV36"/>
      <c r="STW36"/>
      <c r="STX36"/>
      <c r="STY36"/>
      <c r="STZ36"/>
      <c r="SUA36"/>
      <c r="SUB36"/>
      <c r="SUC36"/>
      <c r="SUD36"/>
      <c r="SUE36"/>
      <c r="SUF36"/>
      <c r="SUG36"/>
      <c r="SUH36"/>
      <c r="SUI36"/>
      <c r="SUJ36"/>
      <c r="SUK36"/>
      <c r="SUL36"/>
      <c r="SUM36"/>
      <c r="SUN36"/>
      <c r="SUO36"/>
      <c r="SUP36"/>
      <c r="SUQ36"/>
      <c r="SUR36"/>
      <c r="SUS36"/>
      <c r="SUT36"/>
      <c r="SUU36"/>
      <c r="SUV36"/>
      <c r="SUW36"/>
      <c r="SUX36"/>
      <c r="SUY36"/>
      <c r="SUZ36"/>
      <c r="SVA36"/>
      <c r="SVB36"/>
      <c r="SVC36"/>
      <c r="SVD36"/>
      <c r="SVE36"/>
      <c r="SVF36"/>
      <c r="SVG36"/>
      <c r="SVH36"/>
      <c r="SVI36"/>
      <c r="SVJ36"/>
      <c r="SVK36"/>
      <c r="SVL36"/>
      <c r="SVM36"/>
      <c r="SVN36"/>
      <c r="SVO36"/>
      <c r="SVP36"/>
      <c r="SVQ36"/>
      <c r="SVR36"/>
      <c r="SVS36"/>
      <c r="SVT36"/>
      <c r="SVU36"/>
      <c r="SVV36"/>
      <c r="SVW36"/>
      <c r="SVX36"/>
      <c r="SVY36"/>
      <c r="SVZ36"/>
      <c r="SWA36"/>
      <c r="SWB36"/>
      <c r="SWC36"/>
      <c r="SWD36"/>
      <c r="SWE36"/>
      <c r="SWF36"/>
      <c r="SWG36"/>
      <c r="SWH36"/>
      <c r="SWI36"/>
      <c r="SWJ36"/>
      <c r="SWK36"/>
      <c r="SWL36"/>
      <c r="SWM36"/>
      <c r="SWN36"/>
      <c r="SWO36"/>
      <c r="SWP36"/>
      <c r="SWQ36"/>
      <c r="SWR36"/>
      <c r="SWS36"/>
      <c r="SWT36"/>
      <c r="SWU36"/>
      <c r="SWV36"/>
      <c r="SWW36"/>
      <c r="SWX36"/>
      <c r="SWY36"/>
      <c r="SWZ36"/>
      <c r="SXA36"/>
      <c r="SXB36"/>
      <c r="SXC36"/>
      <c r="SXD36"/>
      <c r="SXE36"/>
      <c r="SXF36"/>
      <c r="SXG36"/>
      <c r="SXH36"/>
      <c r="SXI36"/>
      <c r="SXJ36"/>
      <c r="SXK36"/>
      <c r="SXL36"/>
      <c r="SXM36"/>
      <c r="SXN36"/>
      <c r="SXO36"/>
      <c r="SXP36"/>
      <c r="SXQ36"/>
      <c r="SXR36"/>
      <c r="SXS36"/>
      <c r="SXT36"/>
      <c r="SXU36"/>
      <c r="SXV36"/>
      <c r="SXW36"/>
      <c r="SXX36"/>
      <c r="SXY36"/>
      <c r="SXZ36"/>
      <c r="SYA36"/>
      <c r="SYB36"/>
      <c r="SYC36"/>
      <c r="SYD36"/>
      <c r="SYE36"/>
      <c r="SYF36"/>
      <c r="SYG36"/>
      <c r="SYH36"/>
      <c r="SYI36"/>
      <c r="SYJ36"/>
      <c r="SYK36"/>
      <c r="SYL36"/>
      <c r="SYM36"/>
      <c r="SYN36"/>
      <c r="SYO36"/>
      <c r="SYP36"/>
      <c r="SYQ36"/>
      <c r="SYR36"/>
      <c r="SYS36"/>
      <c r="SYT36"/>
      <c r="SYU36"/>
      <c r="SYV36"/>
      <c r="SYW36"/>
      <c r="SYX36"/>
      <c r="SYY36"/>
      <c r="SYZ36"/>
      <c r="SZA36"/>
      <c r="SZB36"/>
      <c r="SZC36"/>
      <c r="SZD36"/>
      <c r="SZE36"/>
      <c r="SZF36"/>
      <c r="SZG36"/>
      <c r="SZH36"/>
      <c r="SZI36"/>
      <c r="SZJ36"/>
      <c r="SZK36"/>
      <c r="SZL36"/>
      <c r="SZM36"/>
      <c r="SZN36"/>
      <c r="SZO36"/>
      <c r="SZP36"/>
      <c r="SZQ36"/>
      <c r="SZR36"/>
      <c r="SZS36"/>
      <c r="SZT36"/>
      <c r="SZU36"/>
      <c r="SZV36"/>
      <c r="SZW36"/>
      <c r="SZX36"/>
      <c r="SZY36"/>
      <c r="SZZ36"/>
      <c r="TAA36"/>
      <c r="TAB36"/>
      <c r="TAC36"/>
      <c r="TAD36"/>
      <c r="TAE36"/>
      <c r="TAF36"/>
      <c r="TAG36"/>
      <c r="TAH36"/>
      <c r="TAI36"/>
      <c r="TAJ36"/>
      <c r="TAK36"/>
      <c r="TAL36"/>
      <c r="TAM36"/>
      <c r="TAN36"/>
      <c r="TAO36"/>
      <c r="TAP36"/>
      <c r="TAQ36"/>
      <c r="TAR36"/>
      <c r="TAS36"/>
      <c r="TAT36"/>
      <c r="TAU36"/>
      <c r="TAV36"/>
      <c r="TAW36"/>
      <c r="TAX36"/>
      <c r="TAY36"/>
      <c r="TAZ36"/>
      <c r="TBA36"/>
      <c r="TBB36"/>
      <c r="TBC36"/>
      <c r="TBD36"/>
      <c r="TBE36"/>
      <c r="TBF36"/>
      <c r="TBG36"/>
      <c r="TBH36"/>
      <c r="TBI36"/>
      <c r="TBJ36"/>
      <c r="TBK36"/>
      <c r="TBL36"/>
      <c r="TBM36"/>
      <c r="TBN36"/>
      <c r="TBO36"/>
      <c r="TBP36"/>
      <c r="TBQ36"/>
      <c r="TBR36"/>
      <c r="TBS36"/>
      <c r="TBT36"/>
      <c r="TBU36"/>
      <c r="TBV36"/>
      <c r="TBW36"/>
      <c r="TBX36"/>
      <c r="TBY36"/>
      <c r="TBZ36"/>
      <c r="TCA36"/>
      <c r="TCB36"/>
      <c r="TCC36"/>
      <c r="TCD36"/>
      <c r="TCE36"/>
      <c r="TCF36"/>
      <c r="TCG36"/>
      <c r="TCH36"/>
      <c r="TCI36"/>
      <c r="TCJ36"/>
      <c r="TCK36"/>
      <c r="TCL36"/>
      <c r="TCM36"/>
      <c r="TCN36"/>
      <c r="TCO36"/>
      <c r="TCP36"/>
      <c r="TCQ36"/>
      <c r="TCR36"/>
      <c r="TCS36"/>
      <c r="TCT36"/>
      <c r="TCU36"/>
      <c r="TCV36"/>
      <c r="TCW36"/>
      <c r="TCX36"/>
      <c r="TCY36"/>
      <c r="TCZ36"/>
      <c r="TDA36"/>
      <c r="TDB36"/>
      <c r="TDC36"/>
      <c r="TDD36"/>
      <c r="TDE36"/>
      <c r="TDF36"/>
      <c r="TDG36"/>
      <c r="TDH36"/>
      <c r="TDI36"/>
      <c r="TDJ36"/>
      <c r="TDK36"/>
      <c r="TDL36"/>
      <c r="TDM36"/>
      <c r="TDN36"/>
      <c r="TDO36"/>
      <c r="TDP36"/>
      <c r="TDQ36"/>
      <c r="TDR36"/>
      <c r="TDS36"/>
      <c r="TDT36"/>
      <c r="TDU36"/>
      <c r="TDV36"/>
      <c r="TDW36"/>
      <c r="TDX36"/>
      <c r="TDY36"/>
      <c r="TDZ36"/>
      <c r="TEA36"/>
      <c r="TEB36"/>
      <c r="TEC36"/>
      <c r="TED36"/>
      <c r="TEE36"/>
      <c r="TEF36"/>
      <c r="TEG36"/>
      <c r="TEH36"/>
      <c r="TEI36"/>
      <c r="TEJ36"/>
      <c r="TEK36"/>
      <c r="TEL36"/>
      <c r="TEM36"/>
      <c r="TEN36"/>
      <c r="TEO36"/>
      <c r="TEP36"/>
      <c r="TEQ36"/>
      <c r="TER36"/>
      <c r="TES36"/>
      <c r="TET36"/>
      <c r="TEU36"/>
      <c r="TEV36"/>
      <c r="TEW36"/>
      <c r="TEX36"/>
      <c r="TEY36"/>
      <c r="TEZ36"/>
      <c r="TFA36"/>
      <c r="TFB36"/>
      <c r="TFC36"/>
      <c r="TFD36"/>
      <c r="TFE36"/>
      <c r="TFF36"/>
      <c r="TFG36"/>
      <c r="TFH36"/>
      <c r="TFI36"/>
      <c r="TFJ36"/>
      <c r="TFK36"/>
      <c r="TFL36"/>
      <c r="TFM36"/>
      <c r="TFN36"/>
      <c r="TFO36"/>
      <c r="TFP36"/>
      <c r="TFQ36"/>
      <c r="TFR36"/>
      <c r="TFS36"/>
      <c r="TFT36"/>
      <c r="TFU36"/>
      <c r="TFV36"/>
      <c r="TFW36"/>
      <c r="TFX36"/>
      <c r="TFY36"/>
      <c r="TFZ36"/>
      <c r="TGA36"/>
      <c r="TGB36"/>
      <c r="TGC36"/>
      <c r="TGD36"/>
      <c r="TGE36"/>
      <c r="TGF36"/>
      <c r="TGG36"/>
      <c r="TGH36"/>
      <c r="TGI36"/>
      <c r="TGJ36"/>
      <c r="TGK36"/>
      <c r="TGL36"/>
      <c r="TGM36"/>
      <c r="TGN36"/>
      <c r="TGO36"/>
      <c r="TGP36"/>
      <c r="TGQ36"/>
      <c r="TGR36"/>
      <c r="TGS36"/>
      <c r="TGT36"/>
      <c r="TGU36"/>
      <c r="TGV36"/>
      <c r="TGW36"/>
      <c r="TGX36"/>
      <c r="TGY36"/>
      <c r="TGZ36"/>
      <c r="THA36"/>
      <c r="THB36"/>
      <c r="THC36"/>
      <c r="THD36"/>
      <c r="THE36"/>
      <c r="THF36"/>
      <c r="THG36"/>
      <c r="THH36"/>
      <c r="THI36"/>
      <c r="THJ36"/>
      <c r="THK36"/>
      <c r="THL36"/>
      <c r="THM36"/>
      <c r="THN36"/>
      <c r="THO36"/>
      <c r="THP36"/>
      <c r="THQ36"/>
      <c r="THR36"/>
      <c r="THS36"/>
      <c r="THT36"/>
      <c r="THU36"/>
      <c r="THV36"/>
      <c r="THW36"/>
      <c r="THX36"/>
      <c r="THY36"/>
      <c r="THZ36"/>
      <c r="TIA36"/>
      <c r="TIB36"/>
      <c r="TIC36"/>
      <c r="TID36"/>
      <c r="TIE36"/>
      <c r="TIF36"/>
      <c r="TIG36"/>
      <c r="TIH36"/>
      <c r="TII36"/>
      <c r="TIJ36"/>
      <c r="TIK36"/>
      <c r="TIL36"/>
      <c r="TIM36"/>
      <c r="TIN36"/>
      <c r="TIO36"/>
      <c r="TIP36"/>
      <c r="TIQ36"/>
      <c r="TIR36"/>
      <c r="TIS36"/>
      <c r="TIT36"/>
      <c r="TIU36"/>
      <c r="TIV36"/>
      <c r="TIW36"/>
      <c r="TIX36"/>
      <c r="TIY36"/>
      <c r="TIZ36"/>
      <c r="TJA36"/>
      <c r="TJB36"/>
      <c r="TJC36"/>
      <c r="TJD36"/>
      <c r="TJE36"/>
      <c r="TJF36"/>
      <c r="TJG36"/>
      <c r="TJH36"/>
      <c r="TJI36"/>
      <c r="TJJ36"/>
      <c r="TJK36"/>
      <c r="TJL36"/>
      <c r="TJM36"/>
      <c r="TJN36"/>
      <c r="TJO36"/>
      <c r="TJP36"/>
      <c r="TJQ36"/>
      <c r="TJR36"/>
      <c r="TJS36"/>
      <c r="TJT36"/>
      <c r="TJU36"/>
      <c r="TJV36"/>
      <c r="TJW36"/>
      <c r="TJX36"/>
      <c r="TJY36"/>
      <c r="TJZ36"/>
      <c r="TKA36"/>
      <c r="TKB36"/>
      <c r="TKC36"/>
      <c r="TKD36"/>
      <c r="TKE36"/>
      <c r="TKF36"/>
      <c r="TKG36"/>
      <c r="TKH36"/>
      <c r="TKI36"/>
      <c r="TKJ36"/>
      <c r="TKK36"/>
      <c r="TKL36"/>
      <c r="TKM36"/>
      <c r="TKN36"/>
      <c r="TKO36"/>
      <c r="TKP36"/>
      <c r="TKQ36"/>
      <c r="TKR36"/>
      <c r="TKS36"/>
      <c r="TKT36"/>
      <c r="TKU36"/>
      <c r="TKV36"/>
      <c r="TKW36"/>
      <c r="TKX36"/>
      <c r="TKY36"/>
      <c r="TKZ36"/>
      <c r="TLA36"/>
      <c r="TLB36"/>
      <c r="TLC36"/>
      <c r="TLD36"/>
      <c r="TLE36"/>
      <c r="TLF36"/>
      <c r="TLG36"/>
      <c r="TLH36"/>
      <c r="TLI36"/>
      <c r="TLJ36"/>
      <c r="TLK36"/>
      <c r="TLL36"/>
      <c r="TLM36"/>
      <c r="TLN36"/>
      <c r="TLO36"/>
      <c r="TLP36"/>
      <c r="TLQ36"/>
      <c r="TLR36"/>
      <c r="TLS36"/>
      <c r="TLT36"/>
      <c r="TLU36"/>
      <c r="TLV36"/>
      <c r="TLW36"/>
      <c r="TLX36"/>
      <c r="TLY36"/>
      <c r="TLZ36"/>
      <c r="TMA36"/>
      <c r="TMB36"/>
      <c r="TMC36"/>
      <c r="TMD36"/>
      <c r="TME36"/>
      <c r="TMF36"/>
      <c r="TMG36"/>
      <c r="TMH36"/>
      <c r="TMI36"/>
      <c r="TMJ36"/>
      <c r="TMK36"/>
      <c r="TML36"/>
      <c r="TMM36"/>
      <c r="TMN36"/>
      <c r="TMO36"/>
      <c r="TMP36"/>
      <c r="TMQ36"/>
      <c r="TMR36"/>
      <c r="TMS36"/>
      <c r="TMT36"/>
      <c r="TMU36"/>
      <c r="TMV36"/>
      <c r="TMW36"/>
      <c r="TMX36"/>
      <c r="TMY36"/>
      <c r="TMZ36"/>
      <c r="TNA36"/>
      <c r="TNB36"/>
      <c r="TNC36"/>
      <c r="TND36"/>
      <c r="TNE36"/>
      <c r="TNF36"/>
      <c r="TNG36"/>
      <c r="TNH36"/>
      <c r="TNI36"/>
      <c r="TNJ36"/>
      <c r="TNK36"/>
      <c r="TNL36"/>
      <c r="TNM36"/>
      <c r="TNN36"/>
      <c r="TNO36"/>
      <c r="TNP36"/>
      <c r="TNQ36"/>
      <c r="TNR36"/>
      <c r="TNS36"/>
      <c r="TNT36"/>
      <c r="TNU36"/>
      <c r="TNV36"/>
      <c r="TNW36"/>
      <c r="TNX36"/>
      <c r="TNY36"/>
      <c r="TNZ36"/>
      <c r="TOA36"/>
      <c r="TOB36"/>
      <c r="TOC36"/>
      <c r="TOD36"/>
      <c r="TOE36"/>
      <c r="TOF36"/>
      <c r="TOG36"/>
      <c r="TOH36"/>
      <c r="TOI36"/>
      <c r="TOJ36"/>
      <c r="TOK36"/>
      <c r="TOL36"/>
      <c r="TOM36"/>
      <c r="TON36"/>
      <c r="TOO36"/>
      <c r="TOP36"/>
      <c r="TOQ36"/>
      <c r="TOR36"/>
      <c r="TOS36"/>
      <c r="TOT36"/>
      <c r="TOU36"/>
      <c r="TOV36"/>
      <c r="TOW36"/>
      <c r="TOX36"/>
      <c r="TOY36"/>
      <c r="TOZ36"/>
      <c r="TPA36"/>
      <c r="TPB36"/>
      <c r="TPC36"/>
      <c r="TPD36"/>
      <c r="TPE36"/>
      <c r="TPF36"/>
      <c r="TPG36"/>
      <c r="TPH36"/>
      <c r="TPI36"/>
      <c r="TPJ36"/>
      <c r="TPK36"/>
      <c r="TPL36"/>
      <c r="TPM36"/>
      <c r="TPN36"/>
      <c r="TPO36"/>
      <c r="TPP36"/>
      <c r="TPQ36"/>
      <c r="TPR36"/>
      <c r="TPS36"/>
      <c r="TPT36"/>
      <c r="TPU36"/>
      <c r="TPV36"/>
      <c r="TPW36"/>
      <c r="TPX36"/>
      <c r="TPY36"/>
      <c r="TPZ36"/>
      <c r="TQA36"/>
      <c r="TQB36"/>
      <c r="TQC36"/>
      <c r="TQD36"/>
      <c r="TQE36"/>
      <c r="TQF36"/>
      <c r="TQG36"/>
      <c r="TQH36"/>
      <c r="TQI36"/>
      <c r="TQJ36"/>
      <c r="TQK36"/>
      <c r="TQL36"/>
      <c r="TQM36"/>
      <c r="TQN36"/>
      <c r="TQO36"/>
      <c r="TQP36"/>
      <c r="TQQ36"/>
      <c r="TQR36"/>
      <c r="TQS36"/>
      <c r="TQT36"/>
      <c r="TQU36"/>
      <c r="TQV36"/>
      <c r="TQW36"/>
      <c r="TQX36"/>
      <c r="TQY36"/>
      <c r="TQZ36"/>
      <c r="TRA36"/>
      <c r="TRB36"/>
      <c r="TRC36"/>
      <c r="TRD36"/>
      <c r="TRE36"/>
      <c r="TRF36"/>
      <c r="TRG36"/>
      <c r="TRH36"/>
      <c r="TRI36"/>
      <c r="TRJ36"/>
      <c r="TRK36"/>
      <c r="TRL36"/>
      <c r="TRM36"/>
      <c r="TRN36"/>
      <c r="TRO36"/>
      <c r="TRP36"/>
      <c r="TRQ36"/>
      <c r="TRR36"/>
      <c r="TRS36"/>
      <c r="TRT36"/>
      <c r="TRU36"/>
      <c r="TRV36"/>
      <c r="TRW36"/>
      <c r="TRX36"/>
      <c r="TRY36"/>
      <c r="TRZ36"/>
      <c r="TSA36"/>
      <c r="TSB36"/>
      <c r="TSC36"/>
      <c r="TSD36"/>
      <c r="TSE36"/>
      <c r="TSF36"/>
      <c r="TSG36"/>
      <c r="TSH36"/>
      <c r="TSI36"/>
      <c r="TSJ36"/>
      <c r="TSK36"/>
      <c r="TSL36"/>
      <c r="TSM36"/>
      <c r="TSN36"/>
      <c r="TSO36"/>
      <c r="TSP36"/>
      <c r="TSQ36"/>
      <c r="TSR36"/>
      <c r="TSS36"/>
      <c r="TST36"/>
      <c r="TSU36"/>
      <c r="TSV36"/>
      <c r="TSW36"/>
      <c r="TSX36"/>
      <c r="TSY36"/>
      <c r="TSZ36"/>
      <c r="TTA36"/>
      <c r="TTB36"/>
      <c r="TTC36"/>
      <c r="TTD36"/>
      <c r="TTE36"/>
      <c r="TTF36"/>
      <c r="TTG36"/>
      <c r="TTH36"/>
      <c r="TTI36"/>
      <c r="TTJ36"/>
      <c r="TTK36"/>
      <c r="TTL36"/>
      <c r="TTM36"/>
      <c r="TTN36"/>
      <c r="TTO36"/>
      <c r="TTP36"/>
      <c r="TTQ36"/>
      <c r="TTR36"/>
      <c r="TTS36"/>
      <c r="TTT36"/>
      <c r="TTU36"/>
      <c r="TTV36"/>
      <c r="TTW36"/>
      <c r="TTX36"/>
      <c r="TTY36"/>
      <c r="TTZ36"/>
      <c r="TUA36"/>
      <c r="TUB36"/>
      <c r="TUC36"/>
      <c r="TUD36"/>
      <c r="TUE36"/>
      <c r="TUF36"/>
      <c r="TUG36"/>
      <c r="TUH36"/>
      <c r="TUI36"/>
      <c r="TUJ36"/>
      <c r="TUK36"/>
      <c r="TUL36"/>
      <c r="TUM36"/>
      <c r="TUN36"/>
      <c r="TUO36"/>
      <c r="TUP36"/>
      <c r="TUQ36"/>
      <c r="TUR36"/>
      <c r="TUS36"/>
      <c r="TUT36"/>
      <c r="TUU36"/>
      <c r="TUV36"/>
      <c r="TUW36"/>
      <c r="TUX36"/>
      <c r="TUY36"/>
      <c r="TUZ36"/>
      <c r="TVA36"/>
      <c r="TVB36"/>
      <c r="TVC36"/>
      <c r="TVD36"/>
      <c r="TVE36"/>
      <c r="TVF36"/>
      <c r="TVG36"/>
      <c r="TVH36"/>
      <c r="TVI36"/>
      <c r="TVJ36"/>
      <c r="TVK36"/>
      <c r="TVL36"/>
      <c r="TVM36"/>
      <c r="TVN36"/>
      <c r="TVO36"/>
      <c r="TVP36"/>
      <c r="TVQ36"/>
      <c r="TVR36"/>
      <c r="TVS36"/>
      <c r="TVT36"/>
      <c r="TVU36"/>
      <c r="TVV36"/>
      <c r="TVW36"/>
      <c r="TVX36"/>
      <c r="TVY36"/>
      <c r="TVZ36"/>
      <c r="TWA36"/>
      <c r="TWB36"/>
      <c r="TWC36"/>
      <c r="TWD36"/>
      <c r="TWE36"/>
      <c r="TWF36"/>
      <c r="TWG36"/>
      <c r="TWH36"/>
      <c r="TWI36"/>
      <c r="TWJ36"/>
      <c r="TWK36"/>
      <c r="TWL36"/>
      <c r="TWM36"/>
      <c r="TWN36"/>
      <c r="TWO36"/>
      <c r="TWP36"/>
      <c r="TWQ36"/>
      <c r="TWR36"/>
      <c r="TWS36"/>
      <c r="TWT36"/>
      <c r="TWU36"/>
      <c r="TWV36"/>
      <c r="TWW36"/>
      <c r="TWX36"/>
      <c r="TWY36"/>
      <c r="TWZ36"/>
      <c r="TXA36"/>
      <c r="TXB36"/>
      <c r="TXC36"/>
      <c r="TXD36"/>
      <c r="TXE36"/>
      <c r="TXF36"/>
      <c r="TXG36"/>
      <c r="TXH36"/>
      <c r="TXI36"/>
      <c r="TXJ36"/>
      <c r="TXK36"/>
      <c r="TXL36"/>
      <c r="TXM36"/>
      <c r="TXN36"/>
      <c r="TXO36"/>
      <c r="TXP36"/>
      <c r="TXQ36"/>
      <c r="TXR36"/>
      <c r="TXS36"/>
      <c r="TXT36"/>
      <c r="TXU36"/>
      <c r="TXV36"/>
      <c r="TXW36"/>
      <c r="TXX36"/>
      <c r="TXY36"/>
      <c r="TXZ36"/>
      <c r="TYA36"/>
      <c r="TYB36"/>
      <c r="TYC36"/>
      <c r="TYD36"/>
      <c r="TYE36"/>
      <c r="TYF36"/>
      <c r="TYG36"/>
      <c r="TYH36"/>
      <c r="TYI36"/>
      <c r="TYJ36"/>
      <c r="TYK36"/>
      <c r="TYL36"/>
      <c r="TYM36"/>
      <c r="TYN36"/>
      <c r="TYO36"/>
      <c r="TYP36"/>
      <c r="TYQ36"/>
      <c r="TYR36"/>
      <c r="TYS36"/>
      <c r="TYT36"/>
      <c r="TYU36"/>
      <c r="TYV36"/>
      <c r="TYW36"/>
      <c r="TYX36"/>
      <c r="TYY36"/>
      <c r="TYZ36"/>
      <c r="TZA36"/>
      <c r="TZB36"/>
      <c r="TZC36"/>
      <c r="TZD36"/>
      <c r="TZE36"/>
      <c r="TZF36"/>
      <c r="TZG36"/>
      <c r="TZH36"/>
      <c r="TZI36"/>
      <c r="TZJ36"/>
      <c r="TZK36"/>
      <c r="TZL36"/>
      <c r="TZM36"/>
      <c r="TZN36"/>
      <c r="TZO36"/>
      <c r="TZP36"/>
      <c r="TZQ36"/>
      <c r="TZR36"/>
      <c r="TZS36"/>
      <c r="TZT36"/>
      <c r="TZU36"/>
      <c r="TZV36"/>
      <c r="TZW36"/>
      <c r="TZX36"/>
      <c r="TZY36"/>
      <c r="TZZ36"/>
      <c r="UAA36"/>
      <c r="UAB36"/>
      <c r="UAC36"/>
      <c r="UAD36"/>
      <c r="UAE36"/>
      <c r="UAF36"/>
      <c r="UAG36"/>
      <c r="UAH36"/>
      <c r="UAI36"/>
      <c r="UAJ36"/>
      <c r="UAK36"/>
      <c r="UAL36"/>
      <c r="UAM36"/>
      <c r="UAN36"/>
      <c r="UAO36"/>
      <c r="UAP36"/>
      <c r="UAQ36"/>
      <c r="UAR36"/>
      <c r="UAS36"/>
      <c r="UAT36"/>
      <c r="UAU36"/>
      <c r="UAV36"/>
      <c r="UAW36"/>
      <c r="UAX36"/>
      <c r="UAY36"/>
      <c r="UAZ36"/>
      <c r="UBA36"/>
      <c r="UBB36"/>
      <c r="UBC36"/>
      <c r="UBD36"/>
      <c r="UBE36"/>
      <c r="UBF36"/>
      <c r="UBG36"/>
      <c r="UBH36"/>
      <c r="UBI36"/>
      <c r="UBJ36"/>
      <c r="UBK36"/>
      <c r="UBL36"/>
      <c r="UBM36"/>
      <c r="UBN36"/>
      <c r="UBO36"/>
      <c r="UBP36"/>
      <c r="UBQ36"/>
      <c r="UBR36"/>
      <c r="UBS36"/>
      <c r="UBT36"/>
      <c r="UBU36"/>
      <c r="UBV36"/>
      <c r="UBW36"/>
      <c r="UBX36"/>
      <c r="UBY36"/>
      <c r="UBZ36"/>
      <c r="UCA36"/>
      <c r="UCB36"/>
      <c r="UCC36"/>
      <c r="UCD36"/>
      <c r="UCE36"/>
      <c r="UCF36"/>
      <c r="UCG36"/>
      <c r="UCH36"/>
      <c r="UCI36"/>
      <c r="UCJ36"/>
      <c r="UCK36"/>
      <c r="UCL36"/>
      <c r="UCM36"/>
      <c r="UCN36"/>
      <c r="UCO36"/>
      <c r="UCP36"/>
      <c r="UCQ36"/>
      <c r="UCR36"/>
      <c r="UCS36"/>
      <c r="UCT36"/>
      <c r="UCU36"/>
      <c r="UCV36"/>
      <c r="UCW36"/>
      <c r="UCX36"/>
      <c r="UCY36"/>
      <c r="UCZ36"/>
      <c r="UDA36"/>
      <c r="UDB36"/>
      <c r="UDC36"/>
      <c r="UDD36"/>
      <c r="UDE36"/>
      <c r="UDF36"/>
      <c r="UDG36"/>
      <c r="UDH36"/>
      <c r="UDI36"/>
      <c r="UDJ36"/>
      <c r="UDK36"/>
      <c r="UDL36"/>
      <c r="UDM36"/>
      <c r="UDN36"/>
      <c r="UDO36"/>
      <c r="UDP36"/>
      <c r="UDQ36"/>
      <c r="UDR36"/>
      <c r="UDS36"/>
      <c r="UDT36"/>
      <c r="UDU36"/>
      <c r="UDV36"/>
      <c r="UDW36"/>
      <c r="UDX36"/>
      <c r="UDY36"/>
      <c r="UDZ36"/>
      <c r="UEA36"/>
      <c r="UEB36"/>
      <c r="UEC36"/>
      <c r="UED36"/>
      <c r="UEE36"/>
      <c r="UEF36"/>
      <c r="UEG36"/>
      <c r="UEH36"/>
      <c r="UEI36"/>
      <c r="UEJ36"/>
      <c r="UEK36"/>
      <c r="UEL36"/>
      <c r="UEM36"/>
      <c r="UEN36"/>
      <c r="UEO36"/>
      <c r="UEP36"/>
      <c r="UEQ36"/>
      <c r="UER36"/>
      <c r="UES36"/>
      <c r="UET36"/>
      <c r="UEU36"/>
      <c r="UEV36"/>
      <c r="UEW36"/>
      <c r="UEX36"/>
      <c r="UEY36"/>
      <c r="UEZ36"/>
      <c r="UFA36"/>
      <c r="UFB36"/>
      <c r="UFC36"/>
      <c r="UFD36"/>
      <c r="UFE36"/>
      <c r="UFF36"/>
      <c r="UFG36"/>
      <c r="UFH36"/>
      <c r="UFI36"/>
      <c r="UFJ36"/>
      <c r="UFK36"/>
      <c r="UFL36"/>
      <c r="UFM36"/>
      <c r="UFN36"/>
      <c r="UFO36"/>
      <c r="UFP36"/>
      <c r="UFQ36"/>
      <c r="UFR36"/>
      <c r="UFS36"/>
      <c r="UFT36"/>
      <c r="UFU36"/>
      <c r="UFV36"/>
      <c r="UFW36"/>
      <c r="UFX36"/>
      <c r="UFY36"/>
      <c r="UFZ36"/>
      <c r="UGA36"/>
      <c r="UGB36"/>
      <c r="UGC36"/>
      <c r="UGD36"/>
      <c r="UGE36"/>
      <c r="UGF36"/>
      <c r="UGG36"/>
      <c r="UGH36"/>
      <c r="UGI36"/>
      <c r="UGJ36"/>
      <c r="UGK36"/>
      <c r="UGL36"/>
      <c r="UGM36"/>
      <c r="UGN36"/>
      <c r="UGO36"/>
      <c r="UGP36"/>
      <c r="UGQ36"/>
      <c r="UGR36"/>
      <c r="UGS36"/>
      <c r="UGT36"/>
      <c r="UGU36"/>
      <c r="UGV36"/>
      <c r="UGW36"/>
      <c r="UGX36"/>
      <c r="UGY36"/>
      <c r="UGZ36"/>
      <c r="UHA36"/>
      <c r="UHB36"/>
      <c r="UHC36"/>
      <c r="UHD36"/>
      <c r="UHE36"/>
      <c r="UHF36"/>
      <c r="UHG36"/>
      <c r="UHH36"/>
      <c r="UHI36"/>
      <c r="UHJ36"/>
      <c r="UHK36"/>
      <c r="UHL36"/>
      <c r="UHM36"/>
      <c r="UHN36"/>
      <c r="UHO36"/>
      <c r="UHP36"/>
      <c r="UHQ36"/>
      <c r="UHR36"/>
      <c r="UHS36"/>
      <c r="UHT36"/>
      <c r="UHU36"/>
      <c r="UHV36"/>
      <c r="UHW36"/>
      <c r="UHX36"/>
      <c r="UHY36"/>
      <c r="UHZ36"/>
      <c r="UIA36"/>
      <c r="UIB36"/>
      <c r="UIC36"/>
      <c r="UID36"/>
      <c r="UIE36"/>
      <c r="UIF36"/>
      <c r="UIG36"/>
      <c r="UIH36"/>
      <c r="UII36"/>
      <c r="UIJ36"/>
      <c r="UIK36"/>
      <c r="UIL36"/>
      <c r="UIM36"/>
      <c r="UIN36"/>
      <c r="UIO36"/>
      <c r="UIP36"/>
      <c r="UIQ36"/>
      <c r="UIR36"/>
      <c r="UIS36"/>
      <c r="UIT36"/>
      <c r="UIU36"/>
      <c r="UIV36"/>
      <c r="UIW36"/>
      <c r="UIX36"/>
      <c r="UIY36"/>
      <c r="UIZ36"/>
      <c r="UJA36"/>
      <c r="UJB36"/>
      <c r="UJC36"/>
      <c r="UJD36"/>
      <c r="UJE36"/>
      <c r="UJF36"/>
      <c r="UJG36"/>
      <c r="UJH36"/>
      <c r="UJI36"/>
      <c r="UJJ36"/>
      <c r="UJK36"/>
      <c r="UJL36"/>
      <c r="UJM36"/>
      <c r="UJN36"/>
      <c r="UJO36"/>
      <c r="UJP36"/>
      <c r="UJQ36"/>
      <c r="UJR36"/>
      <c r="UJS36"/>
      <c r="UJT36"/>
      <c r="UJU36"/>
      <c r="UJV36"/>
      <c r="UJW36"/>
      <c r="UJX36"/>
      <c r="UJY36"/>
      <c r="UJZ36"/>
      <c r="UKA36"/>
      <c r="UKB36"/>
      <c r="UKC36"/>
      <c r="UKD36"/>
      <c r="UKE36"/>
      <c r="UKF36"/>
      <c r="UKG36"/>
      <c r="UKH36"/>
      <c r="UKI36"/>
      <c r="UKJ36"/>
      <c r="UKK36"/>
      <c r="UKL36"/>
      <c r="UKM36"/>
      <c r="UKN36"/>
      <c r="UKO36"/>
      <c r="UKP36"/>
      <c r="UKQ36"/>
      <c r="UKR36"/>
      <c r="UKS36"/>
      <c r="UKT36"/>
      <c r="UKU36"/>
      <c r="UKV36"/>
      <c r="UKW36"/>
      <c r="UKX36"/>
      <c r="UKY36"/>
      <c r="UKZ36"/>
      <c r="ULA36"/>
      <c r="ULB36"/>
      <c r="ULC36"/>
      <c r="ULD36"/>
      <c r="ULE36"/>
      <c r="ULF36"/>
      <c r="ULG36"/>
      <c r="ULH36"/>
      <c r="ULI36"/>
      <c r="ULJ36"/>
      <c r="ULK36"/>
      <c r="ULL36"/>
      <c r="ULM36"/>
      <c r="ULN36"/>
      <c r="ULO36"/>
      <c r="ULP36"/>
      <c r="ULQ36"/>
      <c r="ULR36"/>
      <c r="ULS36"/>
      <c r="ULT36"/>
      <c r="ULU36"/>
      <c r="ULV36"/>
      <c r="ULW36"/>
      <c r="ULX36"/>
      <c r="ULY36"/>
      <c r="ULZ36"/>
      <c r="UMA36"/>
      <c r="UMB36"/>
      <c r="UMC36"/>
      <c r="UMD36"/>
      <c r="UME36"/>
      <c r="UMF36"/>
      <c r="UMG36"/>
      <c r="UMH36"/>
      <c r="UMI36"/>
      <c r="UMJ36"/>
      <c r="UMK36"/>
      <c r="UML36"/>
      <c r="UMM36"/>
      <c r="UMN36"/>
      <c r="UMO36"/>
      <c r="UMP36"/>
      <c r="UMQ36"/>
      <c r="UMR36"/>
      <c r="UMS36"/>
      <c r="UMT36"/>
      <c r="UMU36"/>
      <c r="UMV36"/>
      <c r="UMW36"/>
      <c r="UMX36"/>
      <c r="UMY36"/>
      <c r="UMZ36"/>
      <c r="UNA36"/>
      <c r="UNB36"/>
      <c r="UNC36"/>
      <c r="UND36"/>
      <c r="UNE36"/>
      <c r="UNF36"/>
      <c r="UNG36"/>
      <c r="UNH36"/>
      <c r="UNI36"/>
      <c r="UNJ36"/>
      <c r="UNK36"/>
      <c r="UNL36"/>
      <c r="UNM36"/>
      <c r="UNN36"/>
      <c r="UNO36"/>
      <c r="UNP36"/>
      <c r="UNQ36"/>
      <c r="UNR36"/>
      <c r="UNS36"/>
      <c r="UNT36"/>
      <c r="UNU36"/>
      <c r="UNV36"/>
      <c r="UNW36"/>
      <c r="UNX36"/>
      <c r="UNY36"/>
      <c r="UNZ36"/>
      <c r="UOA36"/>
      <c r="UOB36"/>
      <c r="UOC36"/>
      <c r="UOD36"/>
      <c r="UOE36"/>
      <c r="UOF36"/>
      <c r="UOG36"/>
      <c r="UOH36"/>
      <c r="UOI36"/>
      <c r="UOJ36"/>
      <c r="UOK36"/>
      <c r="UOL36"/>
      <c r="UOM36"/>
      <c r="UON36"/>
      <c r="UOO36"/>
      <c r="UOP36"/>
      <c r="UOQ36"/>
      <c r="UOR36"/>
      <c r="UOS36"/>
      <c r="UOT36"/>
      <c r="UOU36"/>
      <c r="UOV36"/>
      <c r="UOW36"/>
      <c r="UOX36"/>
      <c r="UOY36"/>
      <c r="UOZ36"/>
      <c r="UPA36"/>
      <c r="UPB36"/>
      <c r="UPC36"/>
      <c r="UPD36"/>
      <c r="UPE36"/>
      <c r="UPF36"/>
      <c r="UPG36"/>
      <c r="UPH36"/>
      <c r="UPI36"/>
      <c r="UPJ36"/>
      <c r="UPK36"/>
      <c r="UPL36"/>
      <c r="UPM36"/>
      <c r="UPN36"/>
      <c r="UPO36"/>
      <c r="UPP36"/>
      <c r="UPQ36"/>
      <c r="UPR36"/>
      <c r="UPS36"/>
      <c r="UPT36"/>
      <c r="UPU36"/>
      <c r="UPV36"/>
      <c r="UPW36"/>
      <c r="UPX36"/>
      <c r="UPY36"/>
      <c r="UPZ36"/>
      <c r="UQA36"/>
      <c r="UQB36"/>
      <c r="UQC36"/>
      <c r="UQD36"/>
      <c r="UQE36"/>
      <c r="UQF36"/>
      <c r="UQG36"/>
      <c r="UQH36"/>
      <c r="UQI36"/>
      <c r="UQJ36"/>
      <c r="UQK36"/>
      <c r="UQL36"/>
      <c r="UQM36"/>
      <c r="UQN36"/>
      <c r="UQO36"/>
      <c r="UQP36"/>
      <c r="UQQ36"/>
      <c r="UQR36"/>
      <c r="UQS36"/>
      <c r="UQT36"/>
      <c r="UQU36"/>
      <c r="UQV36"/>
      <c r="UQW36"/>
      <c r="UQX36"/>
      <c r="UQY36"/>
      <c r="UQZ36"/>
      <c r="URA36"/>
      <c r="URB36"/>
      <c r="URC36"/>
      <c r="URD36"/>
      <c r="URE36"/>
      <c r="URF36"/>
      <c r="URG36"/>
      <c r="URH36"/>
      <c r="URI36"/>
      <c r="URJ36"/>
      <c r="URK36"/>
      <c r="URL36"/>
      <c r="URM36"/>
      <c r="URN36"/>
      <c r="URO36"/>
      <c r="URP36"/>
      <c r="URQ36"/>
      <c r="URR36"/>
      <c r="URS36"/>
      <c r="URT36"/>
      <c r="URU36"/>
      <c r="URV36"/>
      <c r="URW36"/>
      <c r="URX36"/>
      <c r="URY36"/>
      <c r="URZ36"/>
      <c r="USA36"/>
      <c r="USB36"/>
      <c r="USC36"/>
      <c r="USD36"/>
      <c r="USE36"/>
      <c r="USF36"/>
      <c r="USG36"/>
      <c r="USH36"/>
      <c r="USI36"/>
      <c r="USJ36"/>
      <c r="USK36"/>
      <c r="USL36"/>
      <c r="USM36"/>
      <c r="USN36"/>
      <c r="USO36"/>
      <c r="USP36"/>
      <c r="USQ36"/>
      <c r="USR36"/>
      <c r="USS36"/>
      <c r="UST36"/>
      <c r="USU36"/>
      <c r="USV36"/>
      <c r="USW36"/>
      <c r="USX36"/>
      <c r="USY36"/>
      <c r="USZ36"/>
      <c r="UTA36"/>
      <c r="UTB36"/>
      <c r="UTC36"/>
      <c r="UTD36"/>
      <c r="UTE36"/>
      <c r="UTF36"/>
      <c r="UTG36"/>
      <c r="UTH36"/>
      <c r="UTI36"/>
      <c r="UTJ36"/>
      <c r="UTK36"/>
      <c r="UTL36"/>
      <c r="UTM36"/>
      <c r="UTN36"/>
      <c r="UTO36"/>
      <c r="UTP36"/>
      <c r="UTQ36"/>
      <c r="UTR36"/>
      <c r="UTS36"/>
      <c r="UTT36"/>
      <c r="UTU36"/>
      <c r="UTV36"/>
      <c r="UTW36"/>
      <c r="UTX36"/>
      <c r="UTY36"/>
      <c r="UTZ36"/>
      <c r="UUA36"/>
      <c r="UUB36"/>
      <c r="UUC36"/>
      <c r="UUD36"/>
      <c r="UUE36"/>
      <c r="UUF36"/>
      <c r="UUG36"/>
      <c r="UUH36"/>
      <c r="UUI36"/>
      <c r="UUJ36"/>
      <c r="UUK36"/>
      <c r="UUL36"/>
      <c r="UUM36"/>
      <c r="UUN36"/>
      <c r="UUO36"/>
      <c r="UUP36"/>
      <c r="UUQ36"/>
      <c r="UUR36"/>
      <c r="UUS36"/>
      <c r="UUT36"/>
      <c r="UUU36"/>
      <c r="UUV36"/>
      <c r="UUW36"/>
      <c r="UUX36"/>
      <c r="UUY36"/>
      <c r="UUZ36"/>
      <c r="UVA36"/>
      <c r="UVB36"/>
      <c r="UVC36"/>
      <c r="UVD36"/>
      <c r="UVE36"/>
      <c r="UVF36"/>
      <c r="UVG36"/>
      <c r="UVH36"/>
      <c r="UVI36"/>
      <c r="UVJ36"/>
      <c r="UVK36"/>
      <c r="UVL36"/>
      <c r="UVM36"/>
      <c r="UVN36"/>
      <c r="UVO36"/>
      <c r="UVP36"/>
      <c r="UVQ36"/>
      <c r="UVR36"/>
      <c r="UVS36"/>
      <c r="UVT36"/>
      <c r="UVU36"/>
      <c r="UVV36"/>
      <c r="UVW36"/>
      <c r="UVX36"/>
      <c r="UVY36"/>
      <c r="UVZ36"/>
      <c r="UWA36"/>
      <c r="UWB36"/>
      <c r="UWC36"/>
      <c r="UWD36"/>
      <c r="UWE36"/>
      <c r="UWF36"/>
      <c r="UWG36"/>
      <c r="UWH36"/>
      <c r="UWI36"/>
      <c r="UWJ36"/>
      <c r="UWK36"/>
      <c r="UWL36"/>
      <c r="UWM36"/>
      <c r="UWN36"/>
      <c r="UWO36"/>
      <c r="UWP36"/>
      <c r="UWQ36"/>
      <c r="UWR36"/>
      <c r="UWS36"/>
      <c r="UWT36"/>
      <c r="UWU36"/>
      <c r="UWV36"/>
      <c r="UWW36"/>
      <c r="UWX36"/>
      <c r="UWY36"/>
      <c r="UWZ36"/>
      <c r="UXA36"/>
      <c r="UXB36"/>
      <c r="UXC36"/>
      <c r="UXD36"/>
      <c r="UXE36"/>
      <c r="UXF36"/>
      <c r="UXG36"/>
      <c r="UXH36"/>
      <c r="UXI36"/>
      <c r="UXJ36"/>
      <c r="UXK36"/>
      <c r="UXL36"/>
      <c r="UXM36"/>
      <c r="UXN36"/>
      <c r="UXO36"/>
      <c r="UXP36"/>
      <c r="UXQ36"/>
      <c r="UXR36"/>
      <c r="UXS36"/>
      <c r="UXT36"/>
      <c r="UXU36"/>
      <c r="UXV36"/>
      <c r="UXW36"/>
      <c r="UXX36"/>
      <c r="UXY36"/>
      <c r="UXZ36"/>
      <c r="UYA36"/>
      <c r="UYB36"/>
      <c r="UYC36"/>
      <c r="UYD36"/>
      <c r="UYE36"/>
      <c r="UYF36"/>
      <c r="UYG36"/>
      <c r="UYH36"/>
      <c r="UYI36"/>
      <c r="UYJ36"/>
      <c r="UYK36"/>
      <c r="UYL36"/>
      <c r="UYM36"/>
      <c r="UYN36"/>
      <c r="UYO36"/>
      <c r="UYP36"/>
      <c r="UYQ36"/>
      <c r="UYR36"/>
      <c r="UYS36"/>
      <c r="UYT36"/>
      <c r="UYU36"/>
      <c r="UYV36"/>
      <c r="UYW36"/>
      <c r="UYX36"/>
      <c r="UYY36"/>
      <c r="UYZ36"/>
      <c r="UZA36"/>
      <c r="UZB36"/>
      <c r="UZC36"/>
      <c r="UZD36"/>
      <c r="UZE36"/>
      <c r="UZF36"/>
      <c r="UZG36"/>
      <c r="UZH36"/>
      <c r="UZI36"/>
      <c r="UZJ36"/>
      <c r="UZK36"/>
      <c r="UZL36"/>
      <c r="UZM36"/>
      <c r="UZN36"/>
      <c r="UZO36"/>
      <c r="UZP36"/>
      <c r="UZQ36"/>
      <c r="UZR36"/>
      <c r="UZS36"/>
      <c r="UZT36"/>
      <c r="UZU36"/>
      <c r="UZV36"/>
      <c r="UZW36"/>
      <c r="UZX36"/>
      <c r="UZY36"/>
      <c r="UZZ36"/>
      <c r="VAA36"/>
      <c r="VAB36"/>
      <c r="VAC36"/>
      <c r="VAD36"/>
      <c r="VAE36"/>
      <c r="VAF36"/>
      <c r="VAG36"/>
      <c r="VAH36"/>
      <c r="VAI36"/>
      <c r="VAJ36"/>
      <c r="VAK36"/>
      <c r="VAL36"/>
      <c r="VAM36"/>
      <c r="VAN36"/>
      <c r="VAO36"/>
      <c r="VAP36"/>
      <c r="VAQ36"/>
      <c r="VAR36"/>
      <c r="VAS36"/>
      <c r="VAT36"/>
      <c r="VAU36"/>
      <c r="VAV36"/>
      <c r="VAW36"/>
      <c r="VAX36"/>
      <c r="VAY36"/>
      <c r="VAZ36"/>
      <c r="VBA36"/>
      <c r="VBB36"/>
      <c r="VBC36"/>
      <c r="VBD36"/>
      <c r="VBE36"/>
      <c r="VBF36"/>
      <c r="VBG36"/>
      <c r="VBH36"/>
      <c r="VBI36"/>
      <c r="VBJ36"/>
      <c r="VBK36"/>
      <c r="VBL36"/>
      <c r="VBM36"/>
      <c r="VBN36"/>
      <c r="VBO36"/>
      <c r="VBP36"/>
      <c r="VBQ36"/>
      <c r="VBR36"/>
      <c r="VBS36"/>
      <c r="VBT36"/>
      <c r="VBU36"/>
      <c r="VBV36"/>
      <c r="VBW36"/>
      <c r="VBX36"/>
      <c r="VBY36"/>
      <c r="VBZ36"/>
      <c r="VCA36"/>
      <c r="VCB36"/>
      <c r="VCC36"/>
      <c r="VCD36"/>
      <c r="VCE36"/>
      <c r="VCF36"/>
      <c r="VCG36"/>
      <c r="VCH36"/>
      <c r="VCI36"/>
      <c r="VCJ36"/>
      <c r="VCK36"/>
      <c r="VCL36"/>
      <c r="VCM36"/>
      <c r="VCN36"/>
      <c r="VCO36"/>
      <c r="VCP36"/>
      <c r="VCQ36"/>
      <c r="VCR36"/>
      <c r="VCS36"/>
      <c r="VCT36"/>
      <c r="VCU36"/>
      <c r="VCV36"/>
      <c r="VCW36"/>
      <c r="VCX36"/>
      <c r="VCY36"/>
      <c r="VCZ36"/>
      <c r="VDA36"/>
      <c r="VDB36"/>
      <c r="VDC36"/>
      <c r="VDD36"/>
      <c r="VDE36"/>
      <c r="VDF36"/>
      <c r="VDG36"/>
      <c r="VDH36"/>
      <c r="VDI36"/>
      <c r="VDJ36"/>
      <c r="VDK36"/>
      <c r="VDL36"/>
      <c r="VDM36"/>
      <c r="VDN36"/>
      <c r="VDO36"/>
      <c r="VDP36"/>
      <c r="VDQ36"/>
      <c r="VDR36"/>
      <c r="VDS36"/>
      <c r="VDT36"/>
      <c r="VDU36"/>
      <c r="VDV36"/>
      <c r="VDW36"/>
      <c r="VDX36"/>
      <c r="VDY36"/>
      <c r="VDZ36"/>
      <c r="VEA36"/>
      <c r="VEB36"/>
      <c r="VEC36"/>
      <c r="VED36"/>
      <c r="VEE36"/>
      <c r="VEF36"/>
      <c r="VEG36"/>
      <c r="VEH36"/>
      <c r="VEI36"/>
      <c r="VEJ36"/>
      <c r="VEK36"/>
      <c r="VEL36"/>
      <c r="VEM36"/>
      <c r="VEN36"/>
      <c r="VEO36"/>
      <c r="VEP36"/>
      <c r="VEQ36"/>
      <c r="VER36"/>
      <c r="VES36"/>
      <c r="VET36"/>
      <c r="VEU36"/>
      <c r="VEV36"/>
      <c r="VEW36"/>
      <c r="VEX36"/>
      <c r="VEY36"/>
      <c r="VEZ36"/>
      <c r="VFA36"/>
      <c r="VFB36"/>
      <c r="VFC36"/>
      <c r="VFD36"/>
      <c r="VFE36"/>
      <c r="VFF36"/>
      <c r="VFG36"/>
      <c r="VFH36"/>
      <c r="VFI36"/>
      <c r="VFJ36"/>
      <c r="VFK36"/>
      <c r="VFL36"/>
      <c r="VFM36"/>
      <c r="VFN36"/>
      <c r="VFO36"/>
      <c r="VFP36"/>
      <c r="VFQ36"/>
      <c r="VFR36"/>
      <c r="VFS36"/>
      <c r="VFT36"/>
      <c r="VFU36"/>
      <c r="VFV36"/>
      <c r="VFW36"/>
      <c r="VFX36"/>
      <c r="VFY36"/>
      <c r="VFZ36"/>
      <c r="VGA36"/>
      <c r="VGB36"/>
      <c r="VGC36"/>
      <c r="VGD36"/>
      <c r="VGE36"/>
      <c r="VGF36"/>
      <c r="VGG36"/>
      <c r="VGH36"/>
      <c r="VGI36"/>
      <c r="VGJ36"/>
      <c r="VGK36"/>
      <c r="VGL36"/>
      <c r="VGM36"/>
      <c r="VGN36"/>
      <c r="VGO36"/>
      <c r="VGP36"/>
      <c r="VGQ36"/>
      <c r="VGR36"/>
      <c r="VGS36"/>
      <c r="VGT36"/>
      <c r="VGU36"/>
      <c r="VGV36"/>
      <c r="VGW36"/>
      <c r="VGX36"/>
      <c r="VGY36"/>
      <c r="VGZ36"/>
      <c r="VHA36"/>
      <c r="VHB36"/>
      <c r="VHC36"/>
      <c r="VHD36"/>
      <c r="VHE36"/>
      <c r="VHF36"/>
      <c r="VHG36"/>
      <c r="VHH36"/>
      <c r="VHI36"/>
      <c r="VHJ36"/>
      <c r="VHK36"/>
      <c r="VHL36"/>
      <c r="VHM36"/>
      <c r="VHN36"/>
      <c r="VHO36"/>
      <c r="VHP36"/>
      <c r="VHQ36"/>
      <c r="VHR36"/>
      <c r="VHS36"/>
      <c r="VHT36"/>
      <c r="VHU36"/>
      <c r="VHV36"/>
      <c r="VHW36"/>
      <c r="VHX36"/>
      <c r="VHY36"/>
      <c r="VHZ36"/>
      <c r="VIA36"/>
      <c r="VIB36"/>
      <c r="VIC36"/>
      <c r="VID36"/>
      <c r="VIE36"/>
      <c r="VIF36"/>
      <c r="VIG36"/>
      <c r="VIH36"/>
      <c r="VII36"/>
      <c r="VIJ36"/>
      <c r="VIK36"/>
      <c r="VIL36"/>
      <c r="VIM36"/>
      <c r="VIN36"/>
      <c r="VIO36"/>
      <c r="VIP36"/>
      <c r="VIQ36"/>
      <c r="VIR36"/>
      <c r="VIS36"/>
      <c r="VIT36"/>
      <c r="VIU36"/>
      <c r="VIV36"/>
      <c r="VIW36"/>
      <c r="VIX36"/>
      <c r="VIY36"/>
      <c r="VIZ36"/>
      <c r="VJA36"/>
      <c r="VJB36"/>
      <c r="VJC36"/>
      <c r="VJD36"/>
      <c r="VJE36"/>
      <c r="VJF36"/>
      <c r="VJG36"/>
      <c r="VJH36"/>
      <c r="VJI36"/>
      <c r="VJJ36"/>
      <c r="VJK36"/>
      <c r="VJL36"/>
      <c r="VJM36"/>
      <c r="VJN36"/>
      <c r="VJO36"/>
      <c r="VJP36"/>
      <c r="VJQ36"/>
      <c r="VJR36"/>
      <c r="VJS36"/>
      <c r="VJT36"/>
      <c r="VJU36"/>
      <c r="VJV36"/>
      <c r="VJW36"/>
      <c r="VJX36"/>
      <c r="VJY36"/>
      <c r="VJZ36"/>
      <c r="VKA36"/>
      <c r="VKB36"/>
      <c r="VKC36"/>
      <c r="VKD36"/>
      <c r="VKE36"/>
      <c r="VKF36"/>
      <c r="VKG36"/>
      <c r="VKH36"/>
      <c r="VKI36"/>
      <c r="VKJ36"/>
      <c r="VKK36"/>
      <c r="VKL36"/>
      <c r="VKM36"/>
      <c r="VKN36"/>
      <c r="VKO36"/>
      <c r="VKP36"/>
      <c r="VKQ36"/>
      <c r="VKR36"/>
      <c r="VKS36"/>
      <c r="VKT36"/>
      <c r="VKU36"/>
      <c r="VKV36"/>
      <c r="VKW36"/>
      <c r="VKX36"/>
      <c r="VKY36"/>
      <c r="VKZ36"/>
      <c r="VLA36"/>
      <c r="VLB36"/>
      <c r="VLC36"/>
      <c r="VLD36"/>
      <c r="VLE36"/>
      <c r="VLF36"/>
      <c r="VLG36"/>
      <c r="VLH36"/>
      <c r="VLI36"/>
      <c r="VLJ36"/>
      <c r="VLK36"/>
      <c r="VLL36"/>
      <c r="VLM36"/>
      <c r="VLN36"/>
      <c r="VLO36"/>
      <c r="VLP36"/>
      <c r="VLQ36"/>
      <c r="VLR36"/>
      <c r="VLS36"/>
      <c r="VLT36"/>
      <c r="VLU36"/>
      <c r="VLV36"/>
      <c r="VLW36"/>
      <c r="VLX36"/>
      <c r="VLY36"/>
      <c r="VLZ36"/>
      <c r="VMA36"/>
      <c r="VMB36"/>
      <c r="VMC36"/>
      <c r="VMD36"/>
      <c r="VME36"/>
      <c r="VMF36"/>
      <c r="VMG36"/>
      <c r="VMH36"/>
      <c r="VMI36"/>
      <c r="VMJ36"/>
      <c r="VMK36"/>
      <c r="VML36"/>
      <c r="VMM36"/>
      <c r="VMN36"/>
      <c r="VMO36"/>
      <c r="VMP36"/>
      <c r="VMQ36"/>
      <c r="VMR36"/>
      <c r="VMS36"/>
      <c r="VMT36"/>
      <c r="VMU36"/>
      <c r="VMV36"/>
      <c r="VMW36"/>
      <c r="VMX36"/>
      <c r="VMY36"/>
      <c r="VMZ36"/>
      <c r="VNA36"/>
      <c r="VNB36"/>
      <c r="VNC36"/>
      <c r="VND36"/>
      <c r="VNE36"/>
      <c r="VNF36"/>
      <c r="VNG36"/>
      <c r="VNH36"/>
      <c r="VNI36"/>
      <c r="VNJ36"/>
      <c r="VNK36"/>
      <c r="VNL36"/>
      <c r="VNM36"/>
      <c r="VNN36"/>
      <c r="VNO36"/>
      <c r="VNP36"/>
      <c r="VNQ36"/>
      <c r="VNR36"/>
      <c r="VNS36"/>
      <c r="VNT36"/>
      <c r="VNU36"/>
      <c r="VNV36"/>
      <c r="VNW36"/>
      <c r="VNX36"/>
      <c r="VNY36"/>
      <c r="VNZ36"/>
      <c r="VOA36"/>
      <c r="VOB36"/>
      <c r="VOC36"/>
      <c r="VOD36"/>
      <c r="VOE36"/>
      <c r="VOF36"/>
      <c r="VOG36"/>
      <c r="VOH36"/>
      <c r="VOI36"/>
      <c r="VOJ36"/>
      <c r="VOK36"/>
      <c r="VOL36"/>
      <c r="VOM36"/>
      <c r="VON36"/>
      <c r="VOO36"/>
      <c r="VOP36"/>
      <c r="VOQ36"/>
      <c r="VOR36"/>
      <c r="VOS36"/>
      <c r="VOT36"/>
      <c r="VOU36"/>
      <c r="VOV36"/>
      <c r="VOW36"/>
      <c r="VOX36"/>
      <c r="VOY36"/>
      <c r="VOZ36"/>
      <c r="VPA36"/>
      <c r="VPB36"/>
      <c r="VPC36"/>
      <c r="VPD36"/>
      <c r="VPE36"/>
      <c r="VPF36"/>
      <c r="VPG36"/>
      <c r="VPH36"/>
      <c r="VPI36"/>
      <c r="VPJ36"/>
      <c r="VPK36"/>
      <c r="VPL36"/>
      <c r="VPM36"/>
      <c r="VPN36"/>
      <c r="VPO36"/>
      <c r="VPP36"/>
      <c r="VPQ36"/>
      <c r="VPR36"/>
      <c r="VPS36"/>
      <c r="VPT36"/>
      <c r="VPU36"/>
      <c r="VPV36"/>
      <c r="VPW36"/>
      <c r="VPX36"/>
      <c r="VPY36"/>
      <c r="VPZ36"/>
      <c r="VQA36"/>
      <c r="VQB36"/>
      <c r="VQC36"/>
      <c r="VQD36"/>
      <c r="VQE36"/>
      <c r="VQF36"/>
      <c r="VQG36"/>
      <c r="VQH36"/>
      <c r="VQI36"/>
      <c r="VQJ36"/>
      <c r="VQK36"/>
      <c r="VQL36"/>
      <c r="VQM36"/>
      <c r="VQN36"/>
      <c r="VQO36"/>
      <c r="VQP36"/>
      <c r="VQQ36"/>
      <c r="VQR36"/>
      <c r="VQS36"/>
      <c r="VQT36"/>
      <c r="VQU36"/>
      <c r="VQV36"/>
      <c r="VQW36"/>
      <c r="VQX36"/>
      <c r="VQY36"/>
      <c r="VQZ36"/>
      <c r="VRA36"/>
      <c r="VRB36"/>
      <c r="VRC36"/>
      <c r="VRD36"/>
      <c r="VRE36"/>
      <c r="VRF36"/>
      <c r="VRG36"/>
      <c r="VRH36"/>
      <c r="VRI36"/>
      <c r="VRJ36"/>
      <c r="VRK36"/>
      <c r="VRL36"/>
      <c r="VRM36"/>
      <c r="VRN36"/>
      <c r="VRO36"/>
      <c r="VRP36"/>
      <c r="VRQ36"/>
      <c r="VRR36"/>
      <c r="VRS36"/>
      <c r="VRT36"/>
      <c r="VRU36"/>
      <c r="VRV36"/>
      <c r="VRW36"/>
      <c r="VRX36"/>
      <c r="VRY36"/>
      <c r="VRZ36"/>
      <c r="VSA36"/>
      <c r="VSB36"/>
      <c r="VSC36"/>
      <c r="VSD36"/>
      <c r="VSE36"/>
      <c r="VSF36"/>
      <c r="VSG36"/>
      <c r="VSH36"/>
      <c r="VSI36"/>
      <c r="VSJ36"/>
      <c r="VSK36"/>
      <c r="VSL36"/>
      <c r="VSM36"/>
      <c r="VSN36"/>
      <c r="VSO36"/>
      <c r="VSP36"/>
      <c r="VSQ36"/>
      <c r="VSR36"/>
      <c r="VSS36"/>
      <c r="VST36"/>
      <c r="VSU36"/>
      <c r="VSV36"/>
      <c r="VSW36"/>
      <c r="VSX36"/>
      <c r="VSY36"/>
      <c r="VSZ36"/>
      <c r="VTA36"/>
      <c r="VTB36"/>
      <c r="VTC36"/>
      <c r="VTD36"/>
      <c r="VTE36"/>
      <c r="VTF36"/>
      <c r="VTG36"/>
      <c r="VTH36"/>
      <c r="VTI36"/>
      <c r="VTJ36"/>
      <c r="VTK36"/>
      <c r="VTL36"/>
      <c r="VTM36"/>
      <c r="VTN36"/>
      <c r="VTO36"/>
      <c r="VTP36"/>
      <c r="VTQ36"/>
      <c r="VTR36"/>
      <c r="VTS36"/>
      <c r="VTT36"/>
      <c r="VTU36"/>
      <c r="VTV36"/>
      <c r="VTW36"/>
      <c r="VTX36"/>
      <c r="VTY36"/>
      <c r="VTZ36"/>
      <c r="VUA36"/>
      <c r="VUB36"/>
      <c r="VUC36"/>
      <c r="VUD36"/>
      <c r="VUE36"/>
      <c r="VUF36"/>
      <c r="VUG36"/>
      <c r="VUH36"/>
      <c r="VUI36"/>
      <c r="VUJ36"/>
      <c r="VUK36"/>
      <c r="VUL36"/>
      <c r="VUM36"/>
      <c r="VUN36"/>
      <c r="VUO36"/>
      <c r="VUP36"/>
      <c r="VUQ36"/>
      <c r="VUR36"/>
      <c r="VUS36"/>
      <c r="VUT36"/>
      <c r="VUU36"/>
      <c r="VUV36"/>
      <c r="VUW36"/>
      <c r="VUX36"/>
      <c r="VUY36"/>
      <c r="VUZ36"/>
      <c r="VVA36"/>
      <c r="VVB36"/>
      <c r="VVC36"/>
      <c r="VVD36"/>
      <c r="VVE36"/>
      <c r="VVF36"/>
      <c r="VVG36"/>
      <c r="VVH36"/>
      <c r="VVI36"/>
      <c r="VVJ36"/>
      <c r="VVK36"/>
      <c r="VVL36"/>
      <c r="VVM36"/>
      <c r="VVN36"/>
      <c r="VVO36"/>
      <c r="VVP36"/>
      <c r="VVQ36"/>
      <c r="VVR36"/>
      <c r="VVS36"/>
      <c r="VVT36"/>
      <c r="VVU36"/>
      <c r="VVV36"/>
      <c r="VVW36"/>
      <c r="VVX36"/>
      <c r="VVY36"/>
      <c r="VVZ36"/>
      <c r="VWA36"/>
      <c r="VWB36"/>
      <c r="VWC36"/>
      <c r="VWD36"/>
      <c r="VWE36"/>
      <c r="VWF36"/>
      <c r="VWG36"/>
      <c r="VWH36"/>
      <c r="VWI36"/>
      <c r="VWJ36"/>
      <c r="VWK36"/>
      <c r="VWL36"/>
      <c r="VWM36"/>
      <c r="VWN36"/>
      <c r="VWO36"/>
      <c r="VWP36"/>
      <c r="VWQ36"/>
      <c r="VWR36"/>
      <c r="VWS36"/>
      <c r="VWT36"/>
      <c r="VWU36"/>
      <c r="VWV36"/>
      <c r="VWW36"/>
      <c r="VWX36"/>
      <c r="VWY36"/>
      <c r="VWZ36"/>
      <c r="VXA36"/>
      <c r="VXB36"/>
      <c r="VXC36"/>
      <c r="VXD36"/>
      <c r="VXE36"/>
      <c r="VXF36"/>
      <c r="VXG36"/>
      <c r="VXH36"/>
      <c r="VXI36"/>
      <c r="VXJ36"/>
      <c r="VXK36"/>
      <c r="VXL36"/>
      <c r="VXM36"/>
      <c r="VXN36"/>
      <c r="VXO36"/>
      <c r="VXP36"/>
      <c r="VXQ36"/>
      <c r="VXR36"/>
      <c r="VXS36"/>
      <c r="VXT36"/>
      <c r="VXU36"/>
      <c r="VXV36"/>
      <c r="VXW36"/>
      <c r="VXX36"/>
      <c r="VXY36"/>
      <c r="VXZ36"/>
      <c r="VYA36"/>
      <c r="VYB36"/>
      <c r="VYC36"/>
      <c r="VYD36"/>
      <c r="VYE36"/>
      <c r="VYF36"/>
      <c r="VYG36"/>
      <c r="VYH36"/>
      <c r="VYI36"/>
      <c r="VYJ36"/>
      <c r="VYK36"/>
      <c r="VYL36"/>
      <c r="VYM36"/>
      <c r="VYN36"/>
      <c r="VYO36"/>
      <c r="VYP36"/>
      <c r="VYQ36"/>
      <c r="VYR36"/>
      <c r="VYS36"/>
      <c r="VYT36"/>
      <c r="VYU36"/>
      <c r="VYV36"/>
      <c r="VYW36"/>
      <c r="VYX36"/>
      <c r="VYY36"/>
      <c r="VYZ36"/>
      <c r="VZA36"/>
      <c r="VZB36"/>
      <c r="VZC36"/>
      <c r="VZD36"/>
      <c r="VZE36"/>
      <c r="VZF36"/>
      <c r="VZG36"/>
      <c r="VZH36"/>
      <c r="VZI36"/>
      <c r="VZJ36"/>
      <c r="VZK36"/>
      <c r="VZL36"/>
      <c r="VZM36"/>
      <c r="VZN36"/>
      <c r="VZO36"/>
      <c r="VZP36"/>
      <c r="VZQ36"/>
      <c r="VZR36"/>
      <c r="VZS36"/>
      <c r="VZT36"/>
      <c r="VZU36"/>
      <c r="VZV36"/>
      <c r="VZW36"/>
      <c r="VZX36"/>
      <c r="VZY36"/>
      <c r="VZZ36"/>
      <c r="WAA36"/>
      <c r="WAB36"/>
      <c r="WAC36"/>
      <c r="WAD36"/>
      <c r="WAE36"/>
      <c r="WAF36"/>
      <c r="WAG36"/>
      <c r="WAH36"/>
      <c r="WAI36"/>
      <c r="WAJ36"/>
      <c r="WAK36"/>
      <c r="WAL36"/>
      <c r="WAM36"/>
      <c r="WAN36"/>
      <c r="WAO36"/>
      <c r="WAP36"/>
      <c r="WAQ36"/>
      <c r="WAR36"/>
      <c r="WAS36"/>
      <c r="WAT36"/>
      <c r="WAU36"/>
      <c r="WAV36"/>
      <c r="WAW36"/>
      <c r="WAX36"/>
      <c r="WAY36"/>
      <c r="WAZ36"/>
      <c r="WBA36"/>
      <c r="WBB36"/>
      <c r="WBC36"/>
      <c r="WBD36"/>
      <c r="WBE36"/>
      <c r="WBF36"/>
      <c r="WBG36"/>
      <c r="WBH36"/>
      <c r="WBI36"/>
      <c r="WBJ36"/>
      <c r="WBK36"/>
      <c r="WBL36"/>
      <c r="WBM36"/>
      <c r="WBN36"/>
      <c r="WBO36"/>
      <c r="WBP36"/>
      <c r="WBQ36"/>
      <c r="WBR36"/>
      <c r="WBS36"/>
      <c r="WBT36"/>
      <c r="WBU36"/>
      <c r="WBV36"/>
      <c r="WBW36"/>
      <c r="WBX36"/>
      <c r="WBY36"/>
      <c r="WBZ36"/>
      <c r="WCA36"/>
      <c r="WCB36"/>
      <c r="WCC36"/>
      <c r="WCD36"/>
      <c r="WCE36"/>
      <c r="WCF36"/>
      <c r="WCG36"/>
      <c r="WCH36"/>
      <c r="WCI36"/>
      <c r="WCJ36"/>
      <c r="WCK36"/>
      <c r="WCL36"/>
      <c r="WCM36"/>
      <c r="WCN36"/>
      <c r="WCO36"/>
      <c r="WCP36"/>
      <c r="WCQ36"/>
      <c r="WCR36"/>
      <c r="WCS36"/>
      <c r="WCT36"/>
      <c r="WCU36"/>
      <c r="WCV36"/>
      <c r="WCW36"/>
      <c r="WCX36"/>
      <c r="WCY36"/>
      <c r="WCZ36"/>
      <c r="WDA36"/>
      <c r="WDB36"/>
      <c r="WDC36"/>
      <c r="WDD36"/>
      <c r="WDE36"/>
      <c r="WDF36"/>
      <c r="WDG36"/>
      <c r="WDH36"/>
      <c r="WDI36"/>
      <c r="WDJ36"/>
      <c r="WDK36"/>
      <c r="WDL36"/>
      <c r="WDM36"/>
      <c r="WDN36"/>
      <c r="WDO36"/>
      <c r="WDP36"/>
      <c r="WDQ36"/>
      <c r="WDR36"/>
      <c r="WDS36"/>
      <c r="WDT36"/>
      <c r="WDU36"/>
      <c r="WDV36"/>
      <c r="WDW36"/>
      <c r="WDX36"/>
      <c r="WDY36"/>
      <c r="WDZ36"/>
      <c r="WEA36"/>
      <c r="WEB36"/>
      <c r="WEC36"/>
      <c r="WED36"/>
      <c r="WEE36"/>
      <c r="WEF36"/>
      <c r="WEG36"/>
      <c r="WEH36"/>
      <c r="WEI36"/>
      <c r="WEJ36"/>
      <c r="WEK36"/>
      <c r="WEL36"/>
      <c r="WEM36"/>
      <c r="WEN36"/>
      <c r="WEO36"/>
      <c r="WEP36"/>
      <c r="WEQ36"/>
      <c r="WER36"/>
      <c r="WES36"/>
      <c r="WET36"/>
      <c r="WEU36"/>
      <c r="WEV36"/>
      <c r="WEW36"/>
      <c r="WEX36"/>
      <c r="WEY36"/>
      <c r="WEZ36"/>
      <c r="WFA36"/>
      <c r="WFB36"/>
      <c r="WFC36"/>
      <c r="WFD36"/>
      <c r="WFE36"/>
      <c r="WFF36"/>
      <c r="WFG36"/>
      <c r="WFH36"/>
      <c r="WFI36"/>
      <c r="WFJ36"/>
      <c r="WFK36"/>
      <c r="WFL36"/>
      <c r="WFM36"/>
      <c r="WFN36"/>
      <c r="WFO36"/>
      <c r="WFP36"/>
      <c r="WFQ36"/>
      <c r="WFR36"/>
      <c r="WFS36"/>
      <c r="WFT36"/>
      <c r="WFU36"/>
      <c r="WFV36"/>
      <c r="WFW36"/>
      <c r="WFX36"/>
      <c r="WFY36"/>
      <c r="WFZ36"/>
      <c r="WGA36"/>
      <c r="WGB36"/>
      <c r="WGC36"/>
      <c r="WGD36"/>
      <c r="WGE36"/>
      <c r="WGF36"/>
      <c r="WGG36"/>
      <c r="WGH36"/>
      <c r="WGI36"/>
      <c r="WGJ36"/>
      <c r="WGK36"/>
      <c r="WGL36"/>
      <c r="WGM36"/>
      <c r="WGN36"/>
      <c r="WGO36"/>
      <c r="WGP36"/>
      <c r="WGQ36"/>
      <c r="WGR36"/>
      <c r="WGS36"/>
      <c r="WGT36"/>
      <c r="WGU36"/>
      <c r="WGV36"/>
      <c r="WGW36"/>
      <c r="WGX36"/>
      <c r="WGY36"/>
      <c r="WGZ36"/>
      <c r="WHA36"/>
      <c r="WHB36"/>
      <c r="WHC36"/>
      <c r="WHD36"/>
      <c r="WHE36"/>
      <c r="WHF36"/>
      <c r="WHG36"/>
      <c r="WHH36"/>
      <c r="WHI36"/>
      <c r="WHJ36"/>
      <c r="WHK36"/>
      <c r="WHL36"/>
      <c r="WHM36"/>
      <c r="WHN36"/>
      <c r="WHO36"/>
      <c r="WHP36"/>
      <c r="WHQ36"/>
      <c r="WHR36"/>
      <c r="WHS36"/>
      <c r="WHT36"/>
      <c r="WHU36"/>
      <c r="WHV36"/>
      <c r="WHW36"/>
      <c r="WHX36"/>
      <c r="WHY36"/>
      <c r="WHZ36"/>
      <c r="WIA36"/>
      <c r="WIB36"/>
      <c r="WIC36"/>
      <c r="WID36"/>
      <c r="WIE36"/>
      <c r="WIF36"/>
      <c r="WIG36"/>
      <c r="WIH36"/>
      <c r="WII36"/>
      <c r="WIJ36"/>
      <c r="WIK36"/>
      <c r="WIL36"/>
      <c r="WIM36"/>
      <c r="WIN36"/>
      <c r="WIO36"/>
      <c r="WIP36"/>
      <c r="WIQ36"/>
      <c r="WIR36"/>
      <c r="WIS36"/>
      <c r="WIT36"/>
      <c r="WIU36"/>
      <c r="WIV36"/>
      <c r="WIW36"/>
      <c r="WIX36"/>
      <c r="WIY36"/>
      <c r="WIZ36"/>
      <c r="WJA36"/>
      <c r="WJB36"/>
      <c r="WJC36"/>
      <c r="WJD36"/>
      <c r="WJE36"/>
      <c r="WJF36"/>
      <c r="WJG36"/>
      <c r="WJH36"/>
      <c r="WJI36"/>
      <c r="WJJ36"/>
      <c r="WJK36"/>
      <c r="WJL36"/>
      <c r="WJM36"/>
      <c r="WJN36"/>
      <c r="WJO36"/>
      <c r="WJP36"/>
      <c r="WJQ36"/>
      <c r="WJR36"/>
      <c r="WJS36"/>
      <c r="WJT36"/>
      <c r="WJU36"/>
      <c r="WJV36"/>
      <c r="WJW36"/>
      <c r="WJX36"/>
      <c r="WJY36"/>
      <c r="WJZ36"/>
      <c r="WKA36"/>
      <c r="WKB36"/>
      <c r="WKC36"/>
      <c r="WKD36"/>
      <c r="WKE36"/>
      <c r="WKF36"/>
      <c r="WKG36"/>
      <c r="WKH36"/>
      <c r="WKI36"/>
      <c r="WKJ36"/>
      <c r="WKK36"/>
      <c r="WKL36"/>
      <c r="WKM36"/>
      <c r="WKN36"/>
      <c r="WKO36"/>
      <c r="WKP36"/>
      <c r="WKQ36"/>
      <c r="WKR36"/>
      <c r="WKS36"/>
      <c r="WKT36"/>
      <c r="WKU36"/>
      <c r="WKV36"/>
      <c r="WKW36"/>
      <c r="WKX36"/>
      <c r="WKY36"/>
      <c r="WKZ36"/>
      <c r="WLA36"/>
      <c r="WLB36"/>
      <c r="WLC36"/>
      <c r="WLD36"/>
      <c r="WLE36"/>
      <c r="WLF36"/>
      <c r="WLG36"/>
      <c r="WLH36"/>
      <c r="WLI36"/>
      <c r="WLJ36"/>
      <c r="WLK36"/>
      <c r="WLL36"/>
      <c r="WLM36"/>
      <c r="WLN36"/>
      <c r="WLO36"/>
      <c r="WLP36"/>
      <c r="WLQ36"/>
      <c r="WLR36"/>
      <c r="WLS36"/>
      <c r="WLT36"/>
      <c r="WLU36"/>
      <c r="WLV36"/>
      <c r="WLW36"/>
      <c r="WLX36"/>
      <c r="WLY36"/>
      <c r="WLZ36"/>
      <c r="WMA36"/>
      <c r="WMB36"/>
      <c r="WMC36"/>
      <c r="WMD36"/>
      <c r="WME36"/>
      <c r="WMF36"/>
      <c r="WMG36"/>
      <c r="WMH36"/>
      <c r="WMI36"/>
      <c r="WMJ36"/>
      <c r="WMK36"/>
      <c r="WML36"/>
      <c r="WMM36"/>
      <c r="WMN36"/>
      <c r="WMO36"/>
      <c r="WMP36"/>
      <c r="WMQ36"/>
      <c r="WMR36"/>
      <c r="WMS36"/>
      <c r="WMT36"/>
      <c r="WMU36"/>
      <c r="WMV36"/>
      <c r="WMW36"/>
      <c r="WMX36"/>
      <c r="WMY36"/>
      <c r="WMZ36"/>
      <c r="WNA36"/>
      <c r="WNB36"/>
      <c r="WNC36"/>
      <c r="WND36"/>
      <c r="WNE36"/>
      <c r="WNF36"/>
      <c r="WNG36"/>
      <c r="WNH36"/>
      <c r="WNI36"/>
      <c r="WNJ36"/>
      <c r="WNK36"/>
      <c r="WNL36"/>
      <c r="WNM36"/>
      <c r="WNN36"/>
      <c r="WNO36"/>
      <c r="WNP36"/>
      <c r="WNQ36"/>
      <c r="WNR36"/>
      <c r="WNS36"/>
      <c r="WNT36"/>
      <c r="WNU36"/>
      <c r="WNV36"/>
      <c r="WNW36"/>
      <c r="WNX36"/>
      <c r="WNY36"/>
      <c r="WNZ36"/>
      <c r="WOA36"/>
      <c r="WOB36"/>
      <c r="WOC36"/>
      <c r="WOD36"/>
      <c r="WOE36"/>
      <c r="WOF36"/>
      <c r="WOG36"/>
      <c r="WOH36"/>
      <c r="WOI36"/>
      <c r="WOJ36"/>
      <c r="WOK36"/>
      <c r="WOL36"/>
      <c r="WOM36"/>
      <c r="WON36"/>
      <c r="WOO36"/>
      <c r="WOP36"/>
      <c r="WOQ36"/>
      <c r="WOR36"/>
      <c r="WOS36"/>
      <c r="WOT36"/>
      <c r="WOU36"/>
      <c r="WOV36"/>
      <c r="WOW36"/>
      <c r="WOX36"/>
      <c r="WOY36"/>
      <c r="WOZ36"/>
      <c r="WPA36"/>
      <c r="WPB36"/>
      <c r="WPC36"/>
      <c r="WPD36"/>
      <c r="WPE36"/>
      <c r="WPF36"/>
      <c r="WPG36"/>
      <c r="WPH36"/>
      <c r="WPI36"/>
      <c r="WPJ36"/>
      <c r="WPK36"/>
      <c r="WPL36"/>
      <c r="WPM36"/>
      <c r="WPN36"/>
      <c r="WPO36"/>
      <c r="WPP36"/>
      <c r="WPQ36"/>
      <c r="WPR36"/>
      <c r="WPS36"/>
      <c r="WPT36"/>
      <c r="WPU36"/>
      <c r="WPV36"/>
      <c r="WPW36"/>
      <c r="WPX36"/>
      <c r="WPY36"/>
      <c r="WPZ36"/>
      <c r="WQA36"/>
      <c r="WQB36"/>
      <c r="WQC36"/>
      <c r="WQD36"/>
      <c r="WQE36"/>
      <c r="WQF36"/>
      <c r="WQG36"/>
      <c r="WQH36"/>
      <c r="WQI36"/>
      <c r="WQJ36"/>
      <c r="WQK36"/>
      <c r="WQL36"/>
      <c r="WQM36"/>
      <c r="WQN36"/>
      <c r="WQO36"/>
      <c r="WQP36"/>
      <c r="WQQ36"/>
      <c r="WQR36"/>
      <c r="WQS36"/>
      <c r="WQT36"/>
      <c r="WQU36"/>
      <c r="WQV36"/>
      <c r="WQW36"/>
      <c r="WQX36"/>
      <c r="WQY36"/>
      <c r="WQZ36"/>
      <c r="WRA36"/>
      <c r="WRB36"/>
      <c r="WRC36"/>
      <c r="WRD36"/>
      <c r="WRE36"/>
      <c r="WRF36"/>
      <c r="WRG36"/>
      <c r="WRH36"/>
      <c r="WRI36"/>
      <c r="WRJ36"/>
      <c r="WRK36"/>
      <c r="WRL36"/>
      <c r="WRM36"/>
      <c r="WRN36"/>
      <c r="WRO36"/>
      <c r="WRP36"/>
      <c r="WRQ36"/>
      <c r="WRR36"/>
      <c r="WRS36"/>
      <c r="WRT36"/>
      <c r="WRU36"/>
      <c r="WRV36"/>
      <c r="WRW36"/>
      <c r="WRX36"/>
      <c r="WRY36"/>
      <c r="WRZ36"/>
      <c r="WSA36"/>
      <c r="WSB36"/>
      <c r="WSC36"/>
      <c r="WSD36"/>
      <c r="WSE36"/>
      <c r="WSF36"/>
      <c r="WSG36"/>
      <c r="WSH36"/>
      <c r="WSI36"/>
      <c r="WSJ36"/>
      <c r="WSK36"/>
      <c r="WSL36"/>
      <c r="WSM36"/>
      <c r="WSN36"/>
      <c r="WSO36"/>
      <c r="WSP36"/>
      <c r="WSQ36"/>
      <c r="WSR36"/>
      <c r="WSS36"/>
      <c r="WST36"/>
      <c r="WSU36"/>
      <c r="WSV36"/>
      <c r="WSW36"/>
      <c r="WSX36"/>
      <c r="WSY36"/>
      <c r="WSZ36"/>
      <c r="WTA36"/>
      <c r="WTB36"/>
      <c r="WTC36"/>
      <c r="WTD36"/>
      <c r="WTE36"/>
      <c r="WTF36"/>
      <c r="WTG36"/>
      <c r="WTH36"/>
      <c r="WTI36"/>
      <c r="WTJ36"/>
      <c r="WTK36"/>
      <c r="WTL36"/>
      <c r="WTM36"/>
      <c r="WTN36"/>
      <c r="WTO36"/>
      <c r="WTP36"/>
      <c r="WTQ36"/>
      <c r="WTR36"/>
      <c r="WTS36"/>
      <c r="WTT36"/>
      <c r="WTU36"/>
      <c r="WTV36"/>
      <c r="WTW36"/>
      <c r="WTX36"/>
      <c r="WTY36"/>
      <c r="WTZ36"/>
      <c r="WUA36"/>
      <c r="WUB36"/>
      <c r="WUC36"/>
      <c r="WUD36"/>
      <c r="WUE36"/>
      <c r="WUF36"/>
      <c r="WUG36"/>
      <c r="WUH36"/>
      <c r="WUI36"/>
      <c r="WUJ36"/>
      <c r="WUK36"/>
      <c r="WUL36"/>
      <c r="WUM36"/>
      <c r="WUN36"/>
      <c r="WUO36"/>
      <c r="WUP36"/>
      <c r="WUQ36"/>
      <c r="WUR36"/>
      <c r="WUS36"/>
      <c r="WUT36"/>
      <c r="WUU36"/>
      <c r="WUV36"/>
      <c r="WUW36"/>
      <c r="WUX36"/>
      <c r="WUY36"/>
      <c r="WUZ36"/>
      <c r="WVA36"/>
      <c r="WVB36"/>
      <c r="WVC36"/>
      <c r="WVD36"/>
      <c r="WVE36"/>
      <c r="WVF36"/>
      <c r="WVG36"/>
      <c r="WVH36"/>
      <c r="WVI36"/>
      <c r="WVJ36"/>
      <c r="WVK36"/>
      <c r="WVL36"/>
      <c r="WVM36"/>
      <c r="WVN36"/>
      <c r="WVO36"/>
      <c r="WVP36"/>
      <c r="WVQ36"/>
      <c r="WVR36"/>
      <c r="WVS36"/>
      <c r="WVT36"/>
      <c r="WVU36"/>
      <c r="WVV36"/>
      <c r="WVW36"/>
      <c r="WVX36"/>
      <c r="WVY36"/>
      <c r="WVZ36"/>
      <c r="WWA36"/>
      <c r="WWB36"/>
      <c r="WWC36"/>
      <c r="WWD36"/>
      <c r="WWE36"/>
      <c r="WWF36"/>
      <c r="WWG36"/>
      <c r="WWH36"/>
      <c r="WWI36"/>
      <c r="WWJ36"/>
      <c r="WWK36"/>
      <c r="WWL36"/>
      <c r="WWM36"/>
      <c r="WWN36"/>
      <c r="WWO36"/>
      <c r="WWP36"/>
      <c r="WWQ36"/>
      <c r="WWR36"/>
      <c r="WWS36"/>
      <c r="WWT36"/>
      <c r="WWU36"/>
      <c r="WWV36"/>
      <c r="WWW36"/>
      <c r="WWX36"/>
      <c r="WWY36"/>
      <c r="WWZ36"/>
      <c r="WXA36"/>
      <c r="WXB36"/>
      <c r="WXC36"/>
      <c r="WXD36"/>
      <c r="WXE36"/>
      <c r="WXF36"/>
      <c r="WXG36"/>
      <c r="WXH36"/>
      <c r="WXI36"/>
      <c r="WXJ36"/>
      <c r="WXK36"/>
      <c r="WXL36"/>
      <c r="WXM36"/>
      <c r="WXN36"/>
      <c r="WXO36"/>
      <c r="WXP36"/>
      <c r="WXQ36"/>
      <c r="WXR36"/>
      <c r="WXS36"/>
      <c r="WXT36"/>
      <c r="WXU36"/>
      <c r="WXV36"/>
      <c r="WXW36"/>
      <c r="WXX36"/>
      <c r="WXY36"/>
      <c r="WXZ36"/>
      <c r="WYA36"/>
      <c r="WYB36"/>
      <c r="WYC36"/>
      <c r="WYD36"/>
      <c r="WYE36"/>
      <c r="WYF36"/>
      <c r="WYG36"/>
      <c r="WYH36"/>
      <c r="WYI36"/>
      <c r="WYJ36"/>
      <c r="WYK36"/>
      <c r="WYL36"/>
      <c r="WYM36"/>
      <c r="WYN36"/>
      <c r="WYO36"/>
      <c r="WYP36"/>
      <c r="WYQ36"/>
      <c r="WYR36"/>
      <c r="WYS36"/>
      <c r="WYT36"/>
      <c r="WYU36"/>
      <c r="WYV36"/>
      <c r="WYW36"/>
      <c r="WYX36"/>
      <c r="WYY36"/>
      <c r="WYZ36"/>
      <c r="WZA36"/>
      <c r="WZB36"/>
      <c r="WZC36"/>
      <c r="WZD36"/>
      <c r="WZE36"/>
      <c r="WZF36"/>
      <c r="WZG36"/>
      <c r="WZH36"/>
      <c r="WZI36"/>
      <c r="WZJ36"/>
      <c r="WZK36"/>
      <c r="WZL36"/>
      <c r="WZM36"/>
      <c r="WZN36"/>
      <c r="WZO36"/>
      <c r="WZP36"/>
      <c r="WZQ36"/>
      <c r="WZR36"/>
      <c r="WZS36"/>
      <c r="WZT36"/>
      <c r="WZU36"/>
      <c r="WZV36"/>
      <c r="WZW36"/>
      <c r="WZX36"/>
      <c r="WZY36"/>
      <c r="WZZ36"/>
      <c r="XAA36"/>
      <c r="XAB36"/>
      <c r="XAC36"/>
      <c r="XAD36"/>
      <c r="XAE36"/>
      <c r="XAF36"/>
      <c r="XAG36"/>
      <c r="XAH36"/>
      <c r="XAI36"/>
      <c r="XAJ36"/>
      <c r="XAK36"/>
      <c r="XAL36"/>
      <c r="XAM36"/>
      <c r="XAN36"/>
      <c r="XAO36"/>
      <c r="XAP36"/>
      <c r="XAQ36"/>
      <c r="XAR36"/>
      <c r="XAS36"/>
      <c r="XAT36"/>
      <c r="XAU36"/>
      <c r="XAV36"/>
      <c r="XAW36"/>
      <c r="XAX36"/>
      <c r="XAY36"/>
      <c r="XAZ36"/>
      <c r="XBA36"/>
      <c r="XBB36"/>
      <c r="XBC36"/>
      <c r="XBD36"/>
      <c r="XBE36"/>
      <c r="XBF36"/>
      <c r="XBG36"/>
      <c r="XBH36"/>
      <c r="XBI36"/>
      <c r="XBJ36"/>
      <c r="XBK36"/>
      <c r="XBL36"/>
      <c r="XBM36"/>
      <c r="XBN36"/>
      <c r="XBO36"/>
      <c r="XBP36"/>
      <c r="XBQ36"/>
      <c r="XBR36"/>
      <c r="XBS36"/>
      <c r="XBT36"/>
      <c r="XBU36"/>
      <c r="XBV36"/>
      <c r="XBW36"/>
      <c r="XBX36"/>
      <c r="XBY36"/>
      <c r="XBZ36"/>
      <c r="XCA36"/>
      <c r="XCB36"/>
      <c r="XCC36"/>
      <c r="XCD36"/>
      <c r="XCE36"/>
      <c r="XCF36"/>
      <c r="XCG36"/>
      <c r="XCH36"/>
      <c r="XCI36"/>
      <c r="XCJ36"/>
      <c r="XCK36"/>
      <c r="XCL36"/>
      <c r="XCM36"/>
      <c r="XCN36"/>
      <c r="XCO36"/>
      <c r="XCP36"/>
      <c r="XCQ36"/>
      <c r="XCR36"/>
      <c r="XCS36"/>
      <c r="XCT36"/>
      <c r="XCU36"/>
      <c r="XCV36"/>
      <c r="XCW36"/>
      <c r="XCX36"/>
      <c r="XCY36"/>
      <c r="XCZ36"/>
      <c r="XDA36"/>
      <c r="XDB36"/>
      <c r="XDC36"/>
      <c r="XDD36"/>
      <c r="XDE36"/>
      <c r="XDF36"/>
      <c r="XDG36"/>
      <c r="XDH36"/>
      <c r="XDI36"/>
      <c r="XDJ36"/>
      <c r="XDK36"/>
      <c r="XDL36"/>
      <c r="XDM36"/>
      <c r="XDN36"/>
      <c r="XDO36"/>
      <c r="XDP36"/>
      <c r="XDQ36"/>
      <c r="XDR36"/>
      <c r="XDS36"/>
      <c r="XDT36"/>
      <c r="XDU36"/>
      <c r="XDV36"/>
      <c r="XDW36"/>
      <c r="XDX36"/>
      <c r="XDY36"/>
      <c r="XDZ36"/>
      <c r="XEA36"/>
      <c r="XEB36"/>
      <c r="XEC36"/>
      <c r="XED36"/>
      <c r="XEE36"/>
      <c r="XEF36"/>
      <c r="XEG36"/>
      <c r="XEH36"/>
      <c r="XEI36"/>
      <c r="XEJ36"/>
      <c r="XEK36"/>
      <c r="XEL36"/>
      <c r="XEM36"/>
      <c r="XEN36"/>
      <c r="XEO36"/>
      <c r="XEP36"/>
      <c r="XEQ36"/>
      <c r="XER36"/>
      <c r="XES36"/>
      <c r="XET36"/>
      <c r="XEU36"/>
      <c r="XEV36"/>
      <c r="XEW36"/>
      <c r="XEX36"/>
      <c r="XEY36"/>
      <c r="XEZ36"/>
      <c r="XFA36"/>
      <c r="XFB36"/>
      <c r="XFC36"/>
      <c r="XFD36"/>
    </row>
    <row r="37" spans="1:16384" x14ac:dyDescent="0.35">
      <c r="F37" s="677"/>
      <c r="G37" s="677"/>
      <c r="H37" s="650"/>
      <c r="I37" s="650"/>
      <c r="J37" s="652"/>
      <c r="K37" s="631"/>
      <c r="L37" s="631"/>
      <c r="M37" s="631"/>
      <c r="N37" s="631"/>
      <c r="O37" s="651"/>
      <c r="P37" s="653"/>
      <c r="Q37" s="653"/>
      <c r="GX37"/>
      <c r="GY37"/>
      <c r="GZ37"/>
      <c r="HA37"/>
      <c r="HB37"/>
      <c r="HC37"/>
      <c r="HD37"/>
      <c r="HE37"/>
      <c r="HF37"/>
      <c r="HG37"/>
      <c r="HH37"/>
      <c r="HI37"/>
      <c r="HJ37"/>
      <c r="HK37"/>
      <c r="HL37"/>
      <c r="HM37"/>
      <c r="HN37"/>
      <c r="HO37"/>
      <c r="HP37"/>
      <c r="HQ37"/>
      <c r="HR37"/>
      <c r="HS37"/>
      <c r="HT37"/>
      <c r="HU37"/>
      <c r="HV37"/>
      <c r="HW37"/>
      <c r="HX37"/>
      <c r="HY37"/>
      <c r="HZ37"/>
      <c r="IA37"/>
      <c r="IB37"/>
      <c r="IC37"/>
      <c r="ID37"/>
      <c r="IE37"/>
      <c r="IF37"/>
      <c r="IG37"/>
      <c r="IH37"/>
      <c r="II37"/>
      <c r="IJ37"/>
      <c r="IK37"/>
      <c r="IL37"/>
      <c r="IM37"/>
      <c r="IN37"/>
      <c r="IO37"/>
      <c r="IP37"/>
      <c r="IQ37"/>
      <c r="IR37"/>
      <c r="IS37"/>
      <c r="IT37"/>
      <c r="IU37"/>
      <c r="IV37"/>
      <c r="IW37"/>
      <c r="IX37"/>
      <c r="IY37"/>
      <c r="IZ37"/>
      <c r="JA37"/>
      <c r="JB37"/>
      <c r="JC37"/>
      <c r="JD37"/>
      <c r="JE37"/>
      <c r="JF37"/>
      <c r="JG37"/>
      <c r="JH37"/>
      <c r="JI37"/>
      <c r="JJ37"/>
      <c r="JK37"/>
      <c r="JL37"/>
      <c r="JM37"/>
      <c r="JN37"/>
      <c r="JO37"/>
      <c r="JP37"/>
      <c r="JQ37"/>
      <c r="JR37"/>
      <c r="JS37"/>
      <c r="JT37"/>
      <c r="JU37"/>
      <c r="JV37"/>
      <c r="JW37"/>
      <c r="JX37"/>
      <c r="JY37"/>
      <c r="JZ37"/>
      <c r="KA37"/>
      <c r="KB37"/>
      <c r="KC37"/>
      <c r="KD37"/>
      <c r="KE37"/>
      <c r="KF37"/>
      <c r="KG37"/>
      <c r="KH37"/>
      <c r="KI37"/>
      <c r="KJ37"/>
      <c r="KK37"/>
      <c r="KL37"/>
      <c r="KM37"/>
      <c r="KN37"/>
      <c r="KO37"/>
      <c r="KP37"/>
      <c r="KQ37"/>
      <c r="KR37"/>
      <c r="KS37"/>
      <c r="KT37"/>
      <c r="KU37"/>
      <c r="KV37"/>
      <c r="KW37"/>
      <c r="KX37"/>
      <c r="KY37"/>
      <c r="KZ37"/>
      <c r="LA37"/>
      <c r="LB37"/>
      <c r="LC37"/>
      <c r="LD37"/>
      <c r="LE37"/>
      <c r="LF37"/>
      <c r="LG37"/>
      <c r="LH37"/>
      <c r="LI37"/>
      <c r="LJ37"/>
      <c r="LK37"/>
      <c r="LL37"/>
      <c r="LM37"/>
      <c r="LN37"/>
      <c r="LO37"/>
      <c r="LP37"/>
      <c r="LQ37"/>
      <c r="LR37"/>
      <c r="LS37"/>
      <c r="LT37"/>
      <c r="LU37"/>
      <c r="LV37"/>
      <c r="LW37"/>
      <c r="LX37"/>
      <c r="LY37"/>
      <c r="LZ37"/>
      <c r="MA37"/>
      <c r="MB37"/>
      <c r="MC37"/>
      <c r="MD37"/>
      <c r="ME37"/>
      <c r="MF37"/>
      <c r="MG37"/>
      <c r="MH37"/>
      <c r="MI37"/>
      <c r="MJ37"/>
      <c r="MK37"/>
      <c r="ML37"/>
      <c r="MM37"/>
      <c r="MN37"/>
      <c r="MO37"/>
      <c r="MP37"/>
      <c r="MQ37"/>
      <c r="MR37"/>
      <c r="MS37"/>
      <c r="MT37"/>
      <c r="MU37"/>
      <c r="MV37"/>
      <c r="MW37"/>
      <c r="MX37"/>
      <c r="MY37"/>
      <c r="MZ37"/>
      <c r="NA37"/>
      <c r="NB37"/>
      <c r="NC37"/>
      <c r="ND37"/>
      <c r="NE37"/>
      <c r="NF37"/>
      <c r="NG37"/>
      <c r="NH37"/>
      <c r="NI37"/>
      <c r="NJ37"/>
      <c r="NK37"/>
      <c r="NL37"/>
      <c r="NM37"/>
      <c r="NN37"/>
      <c r="NO37"/>
      <c r="NP37"/>
      <c r="NQ37"/>
      <c r="NR37"/>
      <c r="NS37"/>
      <c r="NT37"/>
      <c r="NU37"/>
      <c r="NV37"/>
      <c r="NW37"/>
      <c r="NX37"/>
      <c r="NY37"/>
      <c r="NZ37"/>
      <c r="OA37"/>
      <c r="OB37"/>
      <c r="OC37"/>
      <c r="OD37"/>
      <c r="OE37"/>
      <c r="OF37"/>
      <c r="OG37"/>
      <c r="OH37"/>
      <c r="OI37"/>
      <c r="OJ37"/>
      <c r="OK37"/>
      <c r="OL37"/>
      <c r="OM37"/>
      <c r="ON37"/>
      <c r="OO37"/>
      <c r="OP37"/>
      <c r="OQ37"/>
      <c r="OR37"/>
      <c r="OS37"/>
      <c r="OT37"/>
      <c r="OU37"/>
      <c r="OV37"/>
      <c r="OW37"/>
      <c r="OX37"/>
      <c r="OY37"/>
      <c r="OZ37"/>
      <c r="PA37"/>
      <c r="PB37"/>
      <c r="PC37"/>
      <c r="PD37"/>
      <c r="PE37"/>
      <c r="PF37"/>
      <c r="PG37"/>
      <c r="PH37"/>
      <c r="PI37"/>
      <c r="PJ37"/>
      <c r="PK37"/>
      <c r="PL37"/>
      <c r="PM37"/>
      <c r="PN37"/>
      <c r="PO37"/>
      <c r="PP37"/>
      <c r="PQ37"/>
      <c r="PR37"/>
      <c r="PS37"/>
      <c r="PT37"/>
      <c r="PU37"/>
      <c r="PV37"/>
      <c r="PW37"/>
      <c r="PX37"/>
      <c r="PY37"/>
      <c r="PZ37"/>
      <c r="QA37"/>
      <c r="QB37"/>
      <c r="QC37"/>
      <c r="QD37"/>
      <c r="QE37"/>
      <c r="QF37"/>
      <c r="QG37"/>
      <c r="QH37"/>
      <c r="QI37"/>
      <c r="QJ37"/>
      <c r="QK37"/>
      <c r="QL37"/>
      <c r="QM37"/>
      <c r="QN37"/>
      <c r="QO37"/>
      <c r="QP37"/>
      <c r="QQ37"/>
      <c r="QR37"/>
      <c r="QS37"/>
      <c r="QT37"/>
      <c r="QU37"/>
      <c r="QV37"/>
      <c r="QW37"/>
      <c r="QX37"/>
      <c r="QY37"/>
      <c r="QZ37"/>
      <c r="RA37"/>
      <c r="RB37"/>
      <c r="RC37"/>
      <c r="RD37"/>
      <c r="RE37"/>
      <c r="RF37"/>
      <c r="RG37"/>
      <c r="RH37"/>
      <c r="RI37"/>
      <c r="RJ37"/>
      <c r="RK37"/>
      <c r="RL37"/>
      <c r="RM37"/>
      <c r="RN37"/>
      <c r="RO37"/>
      <c r="RP37"/>
      <c r="RQ37"/>
      <c r="RR37"/>
      <c r="RS37"/>
      <c r="RT37"/>
      <c r="RU37"/>
      <c r="RV37"/>
      <c r="RW37"/>
      <c r="RX37"/>
      <c r="RY37"/>
      <c r="RZ37"/>
      <c r="SA37"/>
      <c r="SB37"/>
      <c r="SC37"/>
      <c r="SD37"/>
      <c r="SE37"/>
      <c r="SF37"/>
      <c r="SG37"/>
      <c r="SH37"/>
      <c r="SI37"/>
      <c r="SJ37"/>
      <c r="SK37"/>
      <c r="SL37"/>
      <c r="SM37"/>
      <c r="SN37"/>
      <c r="SO37"/>
      <c r="SP37"/>
      <c r="SQ37"/>
      <c r="SR37"/>
      <c r="SS37"/>
      <c r="ST37"/>
      <c r="SU37"/>
      <c r="SV37"/>
      <c r="SW37"/>
      <c r="SX37"/>
      <c r="SY37"/>
      <c r="SZ37"/>
      <c r="TA37"/>
      <c r="TB37"/>
      <c r="TC37"/>
      <c r="TD37"/>
      <c r="TE37"/>
      <c r="TF37"/>
      <c r="TG37"/>
      <c r="TH37"/>
      <c r="TI37"/>
      <c r="TJ37"/>
      <c r="TK37"/>
      <c r="TL37"/>
      <c r="TM37"/>
      <c r="TN37"/>
      <c r="TO37"/>
      <c r="TP37"/>
      <c r="TQ37"/>
      <c r="TR37"/>
      <c r="TS37"/>
      <c r="TT37"/>
      <c r="TU37"/>
      <c r="TV37"/>
      <c r="TW37"/>
      <c r="TX37"/>
      <c r="TY37"/>
      <c r="TZ37"/>
      <c r="UA37"/>
      <c r="UB37"/>
      <c r="UC37"/>
      <c r="UD37"/>
      <c r="UE37"/>
      <c r="UF37"/>
      <c r="UG37"/>
      <c r="UH37"/>
      <c r="UI37"/>
      <c r="UJ37"/>
      <c r="UK37"/>
      <c r="UL37"/>
      <c r="UM37"/>
      <c r="UN37"/>
      <c r="UO37"/>
      <c r="UP37"/>
      <c r="UQ37"/>
      <c r="UR37"/>
      <c r="US37"/>
      <c r="UT37"/>
      <c r="UU37"/>
      <c r="UV37"/>
      <c r="UW37"/>
      <c r="UX37"/>
      <c r="UY37"/>
      <c r="UZ37"/>
      <c r="VA37"/>
      <c r="VB37"/>
      <c r="VC37"/>
      <c r="VD37"/>
      <c r="VE37"/>
      <c r="VF37"/>
      <c r="VG37"/>
      <c r="VH37"/>
      <c r="VI37"/>
      <c r="VJ37"/>
      <c r="VK37"/>
      <c r="VL37"/>
      <c r="VM37"/>
      <c r="VN37"/>
      <c r="VO37"/>
      <c r="VP37"/>
      <c r="VQ37"/>
      <c r="VR37"/>
      <c r="VS37"/>
      <c r="VT37"/>
      <c r="VU37"/>
      <c r="VV37"/>
      <c r="VW37"/>
      <c r="VX37"/>
      <c r="VY37"/>
      <c r="VZ37"/>
      <c r="WA37"/>
      <c r="WB37"/>
      <c r="WC37"/>
      <c r="WD37"/>
      <c r="WE37"/>
      <c r="WF37"/>
      <c r="WG37"/>
      <c r="WH37"/>
      <c r="WI37"/>
      <c r="WJ37"/>
      <c r="WK37"/>
      <c r="WL37"/>
      <c r="WM37"/>
      <c r="WN37"/>
      <c r="WO37"/>
      <c r="WP37"/>
      <c r="WQ37"/>
      <c r="WR37"/>
      <c r="WS37"/>
      <c r="WT37"/>
      <c r="WU37"/>
      <c r="WV37"/>
      <c r="WW37"/>
      <c r="WX37"/>
      <c r="WY37"/>
      <c r="WZ37"/>
      <c r="XA37"/>
      <c r="XB37"/>
      <c r="XC37"/>
      <c r="XD37"/>
      <c r="XE37"/>
      <c r="XF37"/>
      <c r="XG37"/>
      <c r="XH37"/>
      <c r="XI37"/>
      <c r="XJ37"/>
      <c r="XK37"/>
      <c r="XL37"/>
      <c r="XM37"/>
      <c r="XN37"/>
      <c r="XO37"/>
      <c r="XP37"/>
      <c r="XQ37"/>
      <c r="XR37"/>
      <c r="XS37"/>
      <c r="XT37"/>
      <c r="XU37"/>
      <c r="XV37"/>
      <c r="XW37"/>
      <c r="XX37"/>
      <c r="XY37"/>
      <c r="XZ37"/>
      <c r="YA37"/>
      <c r="YB37"/>
      <c r="YC37"/>
      <c r="YD37"/>
      <c r="YE37"/>
      <c r="YF37"/>
      <c r="YG37"/>
      <c r="YH37"/>
      <c r="YI37"/>
      <c r="YJ37"/>
      <c r="YK37"/>
      <c r="YL37"/>
      <c r="YM37"/>
      <c r="YN37"/>
      <c r="YO37"/>
      <c r="YP37"/>
      <c r="YQ37"/>
      <c r="YR37"/>
      <c r="YS37"/>
      <c r="YT37"/>
      <c r="YU37"/>
      <c r="YV37"/>
      <c r="YW37"/>
      <c r="YX37"/>
      <c r="YY37"/>
      <c r="YZ37"/>
      <c r="ZA37"/>
      <c r="ZB37"/>
      <c r="ZC37"/>
      <c r="ZD37"/>
      <c r="ZE37"/>
      <c r="ZF37"/>
      <c r="ZG37"/>
      <c r="ZH37"/>
      <c r="ZI37"/>
      <c r="ZJ37"/>
      <c r="ZK37"/>
      <c r="ZL37"/>
      <c r="ZM37"/>
      <c r="ZN37"/>
      <c r="ZO37"/>
      <c r="ZP37"/>
      <c r="ZQ37"/>
      <c r="ZR37"/>
      <c r="ZS37"/>
      <c r="ZT37"/>
      <c r="ZU37"/>
      <c r="ZV37"/>
      <c r="ZW37"/>
      <c r="ZX37"/>
      <c r="ZY37"/>
      <c r="ZZ37"/>
      <c r="AAA37"/>
      <c r="AAB37"/>
      <c r="AAC37"/>
      <c r="AAD37"/>
      <c r="AAE37"/>
      <c r="AAF37"/>
      <c r="AAG37"/>
      <c r="AAH37"/>
      <c r="AAI37"/>
      <c r="AAJ37"/>
      <c r="AAK37"/>
      <c r="AAL37"/>
      <c r="AAM37"/>
      <c r="AAN37"/>
      <c r="AAO37"/>
      <c r="AAP37"/>
      <c r="AAQ37"/>
      <c r="AAR37"/>
      <c r="AAS37"/>
      <c r="AAT37"/>
      <c r="AAU37"/>
      <c r="AAV37"/>
      <c r="AAW37"/>
      <c r="AAX37"/>
      <c r="AAY37"/>
      <c r="AAZ37"/>
      <c r="ABA37"/>
      <c r="ABB37"/>
      <c r="ABC37"/>
      <c r="ABD37"/>
      <c r="ABE37"/>
      <c r="ABF37"/>
      <c r="ABG37"/>
      <c r="ABH37"/>
      <c r="ABI37"/>
      <c r="ABJ37"/>
      <c r="ABK37"/>
      <c r="ABL37"/>
      <c r="ABM37"/>
      <c r="ABN37"/>
      <c r="ABO37"/>
      <c r="ABP37"/>
      <c r="ABQ37"/>
      <c r="ABR37"/>
      <c r="ABS37"/>
      <c r="ABT37"/>
      <c r="ABU37"/>
      <c r="ABV37"/>
      <c r="ABW37"/>
      <c r="ABX37"/>
      <c r="ABY37"/>
      <c r="ABZ37"/>
      <c r="ACA37"/>
      <c r="ACB37"/>
      <c r="ACC37"/>
      <c r="ACD37"/>
      <c r="ACE37"/>
      <c r="ACF37"/>
      <c r="ACG37"/>
      <c r="ACH37"/>
      <c r="ACI37"/>
      <c r="ACJ37"/>
      <c r="ACK37"/>
      <c r="ACL37"/>
      <c r="ACM37"/>
      <c r="ACN37"/>
      <c r="ACO37"/>
      <c r="ACP37"/>
      <c r="ACQ37"/>
      <c r="ACR37"/>
      <c r="ACS37"/>
      <c r="ACT37"/>
      <c r="ACU37"/>
      <c r="ACV37"/>
      <c r="ACW37"/>
      <c r="ACX37"/>
      <c r="ACY37"/>
      <c r="ACZ37"/>
      <c r="ADA37"/>
      <c r="ADB37"/>
      <c r="ADC37"/>
      <c r="ADD37"/>
      <c r="ADE37"/>
      <c r="ADF37"/>
      <c r="ADG37"/>
      <c r="ADH37"/>
      <c r="ADI37"/>
      <c r="ADJ37"/>
      <c r="ADK37"/>
      <c r="ADL37"/>
      <c r="ADM37"/>
      <c r="ADN37"/>
      <c r="ADO37"/>
      <c r="ADP37"/>
      <c r="ADQ37"/>
      <c r="ADR37"/>
      <c r="ADS37"/>
      <c r="ADT37"/>
      <c r="ADU37"/>
      <c r="ADV37"/>
      <c r="ADW37"/>
      <c r="ADX37"/>
      <c r="ADY37"/>
      <c r="ADZ37"/>
      <c r="AEA37"/>
      <c r="AEB37"/>
      <c r="AEC37"/>
      <c r="AED37"/>
      <c r="AEE37"/>
      <c r="AEF37"/>
      <c r="AEG37"/>
      <c r="AEH37"/>
      <c r="AEI37"/>
      <c r="AEJ37"/>
      <c r="AEK37"/>
      <c r="AEL37"/>
      <c r="AEM37"/>
      <c r="AEN37"/>
      <c r="AEO37"/>
      <c r="AEP37"/>
      <c r="AEQ37"/>
      <c r="AER37"/>
      <c r="AES37"/>
      <c r="AET37"/>
      <c r="AEU37"/>
      <c r="AEV37"/>
      <c r="AEW37"/>
      <c r="AEX37"/>
      <c r="AEY37"/>
      <c r="AEZ37"/>
      <c r="AFA37"/>
      <c r="AFB37"/>
      <c r="AFC37"/>
      <c r="AFD37"/>
      <c r="AFE37"/>
      <c r="AFF37"/>
      <c r="AFG37"/>
      <c r="AFH37"/>
      <c r="AFI37"/>
      <c r="AFJ37"/>
      <c r="AFK37"/>
      <c r="AFL37"/>
      <c r="AFM37"/>
      <c r="AFN37"/>
      <c r="AFO37"/>
      <c r="AFP37"/>
      <c r="AFQ37"/>
      <c r="AFR37"/>
      <c r="AFS37"/>
      <c r="AFT37"/>
      <c r="AFU37"/>
      <c r="AFV37"/>
      <c r="AFW37"/>
      <c r="AFX37"/>
      <c r="AFY37"/>
      <c r="AFZ37"/>
      <c r="AGA37"/>
      <c r="AGB37"/>
      <c r="AGC37"/>
      <c r="AGD37"/>
      <c r="AGE37"/>
      <c r="AGF37"/>
      <c r="AGG37"/>
      <c r="AGH37"/>
      <c r="AGI37"/>
      <c r="AGJ37"/>
      <c r="AGK37"/>
      <c r="AGL37"/>
      <c r="AGM37"/>
      <c r="AGN37"/>
      <c r="AGO37"/>
      <c r="AGP37"/>
      <c r="AGQ37"/>
      <c r="AGR37"/>
      <c r="AGS37"/>
      <c r="AGT37"/>
      <c r="AGU37"/>
      <c r="AGV37"/>
      <c r="AGW37"/>
      <c r="AGX37"/>
      <c r="AGY37"/>
      <c r="AGZ37"/>
      <c r="AHA37"/>
      <c r="AHB37"/>
      <c r="AHC37"/>
      <c r="AHD37"/>
      <c r="AHE37"/>
      <c r="AHF37"/>
      <c r="AHG37"/>
      <c r="AHH37"/>
      <c r="AHI37"/>
      <c r="AHJ37"/>
      <c r="AHK37"/>
      <c r="AHL37"/>
      <c r="AHM37"/>
      <c r="AHN37"/>
      <c r="AHO37"/>
      <c r="AHP37"/>
      <c r="AHQ37"/>
      <c r="AHR37"/>
      <c r="AHS37"/>
      <c r="AHT37"/>
      <c r="AHU37"/>
      <c r="AHV37"/>
      <c r="AHW37"/>
      <c r="AHX37"/>
      <c r="AHY37"/>
      <c r="AHZ37"/>
      <c r="AIA37"/>
      <c r="AIB37"/>
      <c r="AIC37"/>
      <c r="AID37"/>
      <c r="AIE37"/>
      <c r="AIF37"/>
      <c r="AIG37"/>
      <c r="AIH37"/>
      <c r="AII37"/>
      <c r="AIJ37"/>
      <c r="AIK37"/>
      <c r="AIL37"/>
      <c r="AIM37"/>
      <c r="AIN37"/>
      <c r="AIO37"/>
      <c r="AIP37"/>
      <c r="AIQ37"/>
      <c r="AIR37"/>
      <c r="AIS37"/>
      <c r="AIT37"/>
      <c r="AIU37"/>
      <c r="AIV37"/>
      <c r="AIW37"/>
      <c r="AIX37"/>
      <c r="AIY37"/>
      <c r="AIZ37"/>
      <c r="AJA37"/>
      <c r="AJB37"/>
      <c r="AJC37"/>
      <c r="AJD37"/>
      <c r="AJE37"/>
      <c r="AJF37"/>
      <c r="AJG37"/>
      <c r="AJH37"/>
      <c r="AJI37"/>
      <c r="AJJ37"/>
      <c r="AJK37"/>
      <c r="AJL37"/>
      <c r="AJM37"/>
      <c r="AJN37"/>
      <c r="AJO37"/>
      <c r="AJP37"/>
      <c r="AJQ37"/>
      <c r="AJR37"/>
      <c r="AJS37"/>
      <c r="AJT37"/>
      <c r="AJU37"/>
      <c r="AJV37"/>
      <c r="AJW37"/>
      <c r="AJX37"/>
      <c r="AJY37"/>
      <c r="AJZ37"/>
      <c r="AKA37"/>
      <c r="AKB37"/>
      <c r="AKC37"/>
      <c r="AKD37"/>
      <c r="AKE37"/>
      <c r="AKF37"/>
      <c r="AKG37"/>
      <c r="AKH37"/>
      <c r="AKI37"/>
      <c r="AKJ37"/>
      <c r="AKK37"/>
      <c r="AKL37"/>
      <c r="AKM37"/>
      <c r="AKN37"/>
      <c r="AKO37"/>
      <c r="AKP37"/>
      <c r="AKQ37"/>
      <c r="AKR37"/>
      <c r="AKS37"/>
      <c r="AKT37"/>
      <c r="AKU37"/>
      <c r="AKV37"/>
      <c r="AKW37"/>
      <c r="AKX37"/>
      <c r="AKY37"/>
      <c r="AKZ37"/>
      <c r="ALA37"/>
      <c r="ALB37"/>
      <c r="ALC37"/>
      <c r="ALD37"/>
      <c r="ALE37"/>
      <c r="ALF37"/>
      <c r="ALG37"/>
      <c r="ALH37"/>
      <c r="ALI37"/>
      <c r="ALJ37"/>
      <c r="ALK37"/>
      <c r="ALL37"/>
      <c r="ALM37"/>
      <c r="ALN37"/>
      <c r="ALO37"/>
      <c r="ALP37"/>
      <c r="ALQ37"/>
      <c r="ALR37"/>
      <c r="ALS37"/>
      <c r="ALT37"/>
      <c r="ALU37"/>
      <c r="ALV37"/>
      <c r="ALW37"/>
      <c r="ALX37"/>
      <c r="ALY37"/>
      <c r="ALZ37"/>
      <c r="AMA37"/>
      <c r="AMB37"/>
      <c r="AMC37"/>
      <c r="AMD37"/>
      <c r="AME37"/>
      <c r="AMF37"/>
      <c r="AMG37"/>
      <c r="AMH37"/>
      <c r="AMI37"/>
      <c r="AMJ37"/>
      <c r="AMK37"/>
      <c r="AML37"/>
      <c r="AMM37"/>
      <c r="AMN37"/>
      <c r="AMO37"/>
      <c r="AMP37"/>
      <c r="AMQ37"/>
      <c r="AMR37"/>
      <c r="AMS37"/>
      <c r="AMT37"/>
      <c r="AMU37"/>
      <c r="AMV37"/>
      <c r="AMW37"/>
      <c r="AMX37"/>
      <c r="AMY37"/>
      <c r="AMZ37"/>
      <c r="ANA37"/>
      <c r="ANB37"/>
      <c r="ANC37"/>
      <c r="AND37"/>
      <c r="ANE37"/>
      <c r="ANF37"/>
      <c r="ANG37"/>
      <c r="ANH37"/>
      <c r="ANI37"/>
      <c r="ANJ37"/>
      <c r="ANK37"/>
      <c r="ANL37"/>
      <c r="ANM37"/>
      <c r="ANN37"/>
      <c r="ANO37"/>
      <c r="ANP37"/>
      <c r="ANQ37"/>
      <c r="ANR37"/>
      <c r="ANS37"/>
      <c r="ANT37"/>
      <c r="ANU37"/>
      <c r="ANV37"/>
      <c r="ANW37"/>
      <c r="ANX37"/>
      <c r="ANY37"/>
      <c r="ANZ37"/>
      <c r="AOA37"/>
      <c r="AOB37"/>
      <c r="AOC37"/>
      <c r="AOD37"/>
      <c r="AOE37"/>
      <c r="AOF37"/>
      <c r="AOG37"/>
      <c r="AOH37"/>
      <c r="AOI37"/>
      <c r="AOJ37"/>
      <c r="AOK37"/>
      <c r="AOL37"/>
      <c r="AOM37"/>
      <c r="AON37"/>
      <c r="AOO37"/>
      <c r="AOP37"/>
      <c r="AOQ37"/>
      <c r="AOR37"/>
      <c r="AOS37"/>
      <c r="AOT37"/>
      <c r="AOU37"/>
      <c r="AOV37"/>
      <c r="AOW37"/>
      <c r="AOX37"/>
      <c r="AOY37"/>
      <c r="AOZ37"/>
      <c r="APA37"/>
      <c r="APB37"/>
      <c r="APC37"/>
      <c r="APD37"/>
      <c r="APE37"/>
      <c r="APF37"/>
      <c r="APG37"/>
      <c r="APH37"/>
      <c r="API37"/>
      <c r="APJ37"/>
      <c r="APK37"/>
      <c r="APL37"/>
      <c r="APM37"/>
      <c r="APN37"/>
      <c r="APO37"/>
      <c r="APP37"/>
      <c r="APQ37"/>
      <c r="APR37"/>
      <c r="APS37"/>
      <c r="APT37"/>
      <c r="APU37"/>
      <c r="APV37"/>
      <c r="APW37"/>
      <c r="APX37"/>
      <c r="APY37"/>
      <c r="APZ37"/>
      <c r="AQA37"/>
      <c r="AQB37"/>
      <c r="AQC37"/>
      <c r="AQD37"/>
      <c r="AQE37"/>
      <c r="AQF37"/>
      <c r="AQG37"/>
      <c r="AQH37"/>
      <c r="AQI37"/>
      <c r="AQJ37"/>
      <c r="AQK37"/>
      <c r="AQL37"/>
      <c r="AQM37"/>
      <c r="AQN37"/>
      <c r="AQO37"/>
      <c r="AQP37"/>
      <c r="AQQ37"/>
      <c r="AQR37"/>
      <c r="AQS37"/>
      <c r="AQT37"/>
      <c r="AQU37"/>
      <c r="AQV37"/>
      <c r="AQW37"/>
      <c r="AQX37"/>
      <c r="AQY37"/>
      <c r="AQZ37"/>
      <c r="ARA37"/>
      <c r="ARB37"/>
      <c r="ARC37"/>
      <c r="ARD37"/>
      <c r="ARE37"/>
      <c r="ARF37"/>
      <c r="ARG37"/>
      <c r="ARH37"/>
      <c r="ARI37"/>
      <c r="ARJ37"/>
      <c r="ARK37"/>
      <c r="ARL37"/>
      <c r="ARM37"/>
      <c r="ARN37"/>
      <c r="ARO37"/>
      <c r="ARP37"/>
      <c r="ARQ37"/>
      <c r="ARR37"/>
      <c r="ARS37"/>
      <c r="ART37"/>
      <c r="ARU37"/>
      <c r="ARV37"/>
      <c r="ARW37"/>
      <c r="ARX37"/>
      <c r="ARY37"/>
      <c r="ARZ37"/>
      <c r="ASA37"/>
      <c r="ASB37"/>
      <c r="ASC37"/>
      <c r="ASD37"/>
      <c r="ASE37"/>
      <c r="ASF37"/>
      <c r="ASG37"/>
      <c r="ASH37"/>
      <c r="ASI37"/>
      <c r="ASJ37"/>
      <c r="ASK37"/>
      <c r="ASL37"/>
      <c r="ASM37"/>
      <c r="ASN37"/>
      <c r="ASO37"/>
      <c r="ASP37"/>
      <c r="ASQ37"/>
      <c r="ASR37"/>
      <c r="ASS37"/>
      <c r="AST37"/>
      <c r="ASU37"/>
      <c r="ASV37"/>
      <c r="ASW37"/>
      <c r="ASX37"/>
      <c r="ASY37"/>
      <c r="ASZ37"/>
      <c r="ATA37"/>
      <c r="ATB37"/>
      <c r="ATC37"/>
      <c r="ATD37"/>
      <c r="ATE37"/>
      <c r="ATF37"/>
      <c r="ATG37"/>
      <c r="ATH37"/>
      <c r="ATI37"/>
      <c r="ATJ37"/>
      <c r="ATK37"/>
      <c r="ATL37"/>
      <c r="ATM37"/>
      <c r="ATN37"/>
      <c r="ATO37"/>
      <c r="ATP37"/>
      <c r="ATQ37"/>
      <c r="ATR37"/>
      <c r="ATS37"/>
      <c r="ATT37"/>
      <c r="ATU37"/>
      <c r="ATV37"/>
      <c r="ATW37"/>
      <c r="ATX37"/>
      <c r="ATY37"/>
      <c r="ATZ37"/>
      <c r="AUA37"/>
      <c r="AUB37"/>
      <c r="AUC37"/>
      <c r="AUD37"/>
      <c r="AUE37"/>
      <c r="AUF37"/>
      <c r="AUG37"/>
      <c r="AUH37"/>
      <c r="AUI37"/>
      <c r="AUJ37"/>
      <c r="AUK37"/>
      <c r="AUL37"/>
      <c r="AUM37"/>
      <c r="AUN37"/>
      <c r="AUO37"/>
      <c r="AUP37"/>
      <c r="AUQ37"/>
      <c r="AUR37"/>
      <c r="AUS37"/>
      <c r="AUT37"/>
      <c r="AUU37"/>
      <c r="AUV37"/>
      <c r="AUW37"/>
      <c r="AUX37"/>
      <c r="AUY37"/>
      <c r="AUZ37"/>
      <c r="AVA37"/>
      <c r="AVB37"/>
      <c r="AVC37"/>
      <c r="AVD37"/>
      <c r="AVE37"/>
      <c r="AVF37"/>
      <c r="AVG37"/>
      <c r="AVH37"/>
      <c r="AVI37"/>
      <c r="AVJ37"/>
      <c r="AVK37"/>
      <c r="AVL37"/>
      <c r="AVM37"/>
      <c r="AVN37"/>
      <c r="AVO37"/>
      <c r="AVP37"/>
      <c r="AVQ37"/>
      <c r="AVR37"/>
      <c r="AVS37"/>
      <c r="AVT37"/>
      <c r="AVU37"/>
      <c r="AVV37"/>
      <c r="AVW37"/>
      <c r="AVX37"/>
      <c r="AVY37"/>
      <c r="AVZ37"/>
      <c r="AWA37"/>
      <c r="AWB37"/>
      <c r="AWC37"/>
      <c r="AWD37"/>
      <c r="AWE37"/>
      <c r="AWF37"/>
      <c r="AWG37"/>
      <c r="AWH37"/>
      <c r="AWI37"/>
      <c r="AWJ37"/>
      <c r="AWK37"/>
      <c r="AWL37"/>
      <c r="AWM37"/>
      <c r="AWN37"/>
      <c r="AWO37"/>
      <c r="AWP37"/>
      <c r="AWQ37"/>
      <c r="AWR37"/>
      <c r="AWS37"/>
      <c r="AWT37"/>
      <c r="AWU37"/>
      <c r="AWV37"/>
      <c r="AWW37"/>
      <c r="AWX37"/>
      <c r="AWY37"/>
      <c r="AWZ37"/>
      <c r="AXA37"/>
      <c r="AXB37"/>
      <c r="AXC37"/>
      <c r="AXD37"/>
      <c r="AXE37"/>
      <c r="AXF37"/>
      <c r="AXG37"/>
      <c r="AXH37"/>
      <c r="AXI37"/>
      <c r="AXJ37"/>
      <c r="AXK37"/>
      <c r="AXL37"/>
      <c r="AXM37"/>
      <c r="AXN37"/>
      <c r="AXO37"/>
      <c r="AXP37"/>
      <c r="AXQ37"/>
      <c r="AXR37"/>
      <c r="AXS37"/>
      <c r="AXT37"/>
      <c r="AXU37"/>
      <c r="AXV37"/>
      <c r="AXW37"/>
      <c r="AXX37"/>
      <c r="AXY37"/>
      <c r="AXZ37"/>
      <c r="AYA37"/>
      <c r="AYB37"/>
      <c r="AYC37"/>
      <c r="AYD37"/>
      <c r="AYE37"/>
      <c r="AYF37"/>
      <c r="AYG37"/>
      <c r="AYH37"/>
      <c r="AYI37"/>
      <c r="AYJ37"/>
      <c r="AYK37"/>
      <c r="AYL37"/>
      <c r="AYM37"/>
      <c r="AYN37"/>
      <c r="AYO37"/>
      <c r="AYP37"/>
      <c r="AYQ37"/>
      <c r="AYR37"/>
      <c r="AYS37"/>
      <c r="AYT37"/>
      <c r="AYU37"/>
      <c r="AYV37"/>
      <c r="AYW37"/>
      <c r="AYX37"/>
      <c r="AYY37"/>
      <c r="AYZ37"/>
      <c r="AZA37"/>
      <c r="AZB37"/>
      <c r="AZC37"/>
      <c r="AZD37"/>
      <c r="AZE37"/>
      <c r="AZF37"/>
      <c r="AZG37"/>
      <c r="AZH37"/>
      <c r="AZI37"/>
      <c r="AZJ37"/>
      <c r="AZK37"/>
      <c r="AZL37"/>
      <c r="AZM37"/>
      <c r="AZN37"/>
      <c r="AZO37"/>
      <c r="AZP37"/>
      <c r="AZQ37"/>
      <c r="AZR37"/>
      <c r="AZS37"/>
      <c r="AZT37"/>
      <c r="AZU37"/>
      <c r="AZV37"/>
      <c r="AZW37"/>
      <c r="AZX37"/>
      <c r="AZY37"/>
      <c r="AZZ37"/>
      <c r="BAA37"/>
      <c r="BAB37"/>
      <c r="BAC37"/>
      <c r="BAD37"/>
      <c r="BAE37"/>
      <c r="BAF37"/>
      <c r="BAG37"/>
      <c r="BAH37"/>
      <c r="BAI37"/>
      <c r="BAJ37"/>
      <c r="BAK37"/>
      <c r="BAL37"/>
      <c r="BAM37"/>
      <c r="BAN37"/>
      <c r="BAO37"/>
      <c r="BAP37"/>
      <c r="BAQ37"/>
      <c r="BAR37"/>
      <c r="BAS37"/>
      <c r="BAT37"/>
      <c r="BAU37"/>
      <c r="BAV37"/>
      <c r="BAW37"/>
      <c r="BAX37"/>
      <c r="BAY37"/>
      <c r="BAZ37"/>
      <c r="BBA37"/>
      <c r="BBB37"/>
      <c r="BBC37"/>
      <c r="BBD37"/>
      <c r="BBE37"/>
      <c r="BBF37"/>
      <c r="BBG37"/>
      <c r="BBH37"/>
      <c r="BBI37"/>
      <c r="BBJ37"/>
      <c r="BBK37"/>
      <c r="BBL37"/>
      <c r="BBM37"/>
      <c r="BBN37"/>
      <c r="BBO37"/>
      <c r="BBP37"/>
      <c r="BBQ37"/>
      <c r="BBR37"/>
      <c r="BBS37"/>
      <c r="BBT37"/>
      <c r="BBU37"/>
      <c r="BBV37"/>
      <c r="BBW37"/>
      <c r="BBX37"/>
      <c r="BBY37"/>
      <c r="BBZ37"/>
      <c r="BCA37"/>
      <c r="BCB37"/>
      <c r="BCC37"/>
      <c r="BCD37"/>
      <c r="BCE37"/>
      <c r="BCF37"/>
      <c r="BCG37"/>
      <c r="BCH37"/>
      <c r="BCI37"/>
      <c r="BCJ37"/>
      <c r="BCK37"/>
      <c r="BCL37"/>
      <c r="BCM37"/>
      <c r="BCN37"/>
      <c r="BCO37"/>
      <c r="BCP37"/>
      <c r="BCQ37"/>
      <c r="BCR37"/>
      <c r="BCS37"/>
      <c r="BCT37"/>
      <c r="BCU37"/>
      <c r="BCV37"/>
      <c r="BCW37"/>
      <c r="BCX37"/>
      <c r="BCY37"/>
      <c r="BCZ37"/>
      <c r="BDA37"/>
      <c r="BDB37"/>
      <c r="BDC37"/>
      <c r="BDD37"/>
      <c r="BDE37"/>
      <c r="BDF37"/>
      <c r="BDG37"/>
      <c r="BDH37"/>
      <c r="BDI37"/>
      <c r="BDJ37"/>
      <c r="BDK37"/>
      <c r="BDL37"/>
      <c r="BDM37"/>
      <c r="BDN37"/>
      <c r="BDO37"/>
      <c r="BDP37"/>
      <c r="BDQ37"/>
      <c r="BDR37"/>
      <c r="BDS37"/>
      <c r="BDT37"/>
      <c r="BDU37"/>
      <c r="BDV37"/>
      <c r="BDW37"/>
      <c r="BDX37"/>
      <c r="BDY37"/>
      <c r="BDZ37"/>
      <c r="BEA37"/>
      <c r="BEB37"/>
      <c r="BEC37"/>
      <c r="BED37"/>
      <c r="BEE37"/>
      <c r="BEF37"/>
      <c r="BEG37"/>
      <c r="BEH37"/>
      <c r="BEI37"/>
      <c r="BEJ37"/>
      <c r="BEK37"/>
      <c r="BEL37"/>
      <c r="BEM37"/>
      <c r="BEN37"/>
      <c r="BEO37"/>
      <c r="BEP37"/>
      <c r="BEQ37"/>
      <c r="BER37"/>
      <c r="BES37"/>
      <c r="BET37"/>
      <c r="BEU37"/>
      <c r="BEV37"/>
      <c r="BEW37"/>
      <c r="BEX37"/>
      <c r="BEY37"/>
      <c r="BEZ37"/>
      <c r="BFA37"/>
      <c r="BFB37"/>
      <c r="BFC37"/>
      <c r="BFD37"/>
      <c r="BFE37"/>
      <c r="BFF37"/>
      <c r="BFG37"/>
      <c r="BFH37"/>
      <c r="BFI37"/>
      <c r="BFJ37"/>
      <c r="BFK37"/>
      <c r="BFL37"/>
      <c r="BFM37"/>
      <c r="BFN37"/>
      <c r="BFO37"/>
      <c r="BFP37"/>
      <c r="BFQ37"/>
      <c r="BFR37"/>
      <c r="BFS37"/>
      <c r="BFT37"/>
      <c r="BFU37"/>
      <c r="BFV37"/>
      <c r="BFW37"/>
      <c r="BFX37"/>
      <c r="BFY37"/>
      <c r="BFZ37"/>
      <c r="BGA37"/>
      <c r="BGB37"/>
      <c r="BGC37"/>
      <c r="BGD37"/>
      <c r="BGE37"/>
      <c r="BGF37"/>
      <c r="BGG37"/>
      <c r="BGH37"/>
      <c r="BGI37"/>
      <c r="BGJ37"/>
      <c r="BGK37"/>
      <c r="BGL37"/>
      <c r="BGM37"/>
      <c r="BGN37"/>
      <c r="BGO37"/>
      <c r="BGP37"/>
      <c r="BGQ37"/>
      <c r="BGR37"/>
      <c r="BGS37"/>
      <c r="BGT37"/>
      <c r="BGU37"/>
      <c r="BGV37"/>
      <c r="BGW37"/>
      <c r="BGX37"/>
      <c r="BGY37"/>
      <c r="BGZ37"/>
      <c r="BHA37"/>
      <c r="BHB37"/>
      <c r="BHC37"/>
      <c r="BHD37"/>
      <c r="BHE37"/>
      <c r="BHF37"/>
      <c r="BHG37"/>
      <c r="BHH37"/>
      <c r="BHI37"/>
      <c r="BHJ37"/>
      <c r="BHK37"/>
      <c r="BHL37"/>
      <c r="BHM37"/>
      <c r="BHN37"/>
      <c r="BHO37"/>
      <c r="BHP37"/>
      <c r="BHQ37"/>
      <c r="BHR37"/>
      <c r="BHS37"/>
      <c r="BHT37"/>
      <c r="BHU37"/>
      <c r="BHV37"/>
      <c r="BHW37"/>
      <c r="BHX37"/>
      <c r="BHY37"/>
      <c r="BHZ37"/>
      <c r="BIA37"/>
      <c r="BIB37"/>
      <c r="BIC37"/>
      <c r="BID37"/>
      <c r="BIE37"/>
      <c r="BIF37"/>
      <c r="BIG37"/>
      <c r="BIH37"/>
      <c r="BII37"/>
      <c r="BIJ37"/>
      <c r="BIK37"/>
      <c r="BIL37"/>
      <c r="BIM37"/>
      <c r="BIN37"/>
      <c r="BIO37"/>
      <c r="BIP37"/>
      <c r="BIQ37"/>
      <c r="BIR37"/>
      <c r="BIS37"/>
      <c r="BIT37"/>
      <c r="BIU37"/>
      <c r="BIV37"/>
      <c r="BIW37"/>
      <c r="BIX37"/>
      <c r="BIY37"/>
      <c r="BIZ37"/>
      <c r="BJA37"/>
      <c r="BJB37"/>
      <c r="BJC37"/>
      <c r="BJD37"/>
      <c r="BJE37"/>
      <c r="BJF37"/>
      <c r="BJG37"/>
      <c r="BJH37"/>
      <c r="BJI37"/>
      <c r="BJJ37"/>
      <c r="BJK37"/>
      <c r="BJL37"/>
      <c r="BJM37"/>
      <c r="BJN37"/>
      <c r="BJO37"/>
      <c r="BJP37"/>
      <c r="BJQ37"/>
      <c r="BJR37"/>
      <c r="BJS37"/>
      <c r="BJT37"/>
      <c r="BJU37"/>
      <c r="BJV37"/>
      <c r="BJW37"/>
      <c r="BJX37"/>
      <c r="BJY37"/>
      <c r="BJZ37"/>
      <c r="BKA37"/>
      <c r="BKB37"/>
      <c r="BKC37"/>
      <c r="BKD37"/>
      <c r="BKE37"/>
      <c r="BKF37"/>
      <c r="BKG37"/>
      <c r="BKH37"/>
      <c r="BKI37"/>
      <c r="BKJ37"/>
      <c r="BKK37"/>
      <c r="BKL37"/>
      <c r="BKM37"/>
      <c r="BKN37"/>
      <c r="BKO37"/>
      <c r="BKP37"/>
      <c r="BKQ37"/>
      <c r="BKR37"/>
      <c r="BKS37"/>
      <c r="BKT37"/>
      <c r="BKU37"/>
      <c r="BKV37"/>
      <c r="BKW37"/>
      <c r="BKX37"/>
      <c r="BKY37"/>
      <c r="BKZ37"/>
      <c r="BLA37"/>
      <c r="BLB37"/>
      <c r="BLC37"/>
      <c r="BLD37"/>
      <c r="BLE37"/>
      <c r="BLF37"/>
      <c r="BLG37"/>
      <c r="BLH37"/>
      <c r="BLI37"/>
      <c r="BLJ37"/>
      <c r="BLK37"/>
      <c r="BLL37"/>
      <c r="BLM37"/>
      <c r="BLN37"/>
      <c r="BLO37"/>
      <c r="BLP37"/>
      <c r="BLQ37"/>
      <c r="BLR37"/>
      <c r="BLS37"/>
      <c r="BLT37"/>
      <c r="BLU37"/>
      <c r="BLV37"/>
      <c r="BLW37"/>
      <c r="BLX37"/>
      <c r="BLY37"/>
      <c r="BLZ37"/>
      <c r="BMA37"/>
      <c r="BMB37"/>
      <c r="BMC37"/>
      <c r="BMD37"/>
      <c r="BME37"/>
      <c r="BMF37"/>
      <c r="BMG37"/>
      <c r="BMH37"/>
      <c r="BMI37"/>
      <c r="BMJ37"/>
      <c r="BMK37"/>
      <c r="BML37"/>
      <c r="BMM37"/>
      <c r="BMN37"/>
      <c r="BMO37"/>
      <c r="BMP37"/>
      <c r="BMQ37"/>
      <c r="BMR37"/>
      <c r="BMS37"/>
      <c r="BMT37"/>
      <c r="BMU37"/>
      <c r="BMV37"/>
      <c r="BMW37"/>
      <c r="BMX37"/>
      <c r="BMY37"/>
      <c r="BMZ37"/>
      <c r="BNA37"/>
      <c r="BNB37"/>
      <c r="BNC37"/>
      <c r="BND37"/>
      <c r="BNE37"/>
      <c r="BNF37"/>
      <c r="BNG37"/>
      <c r="BNH37"/>
      <c r="BNI37"/>
      <c r="BNJ37"/>
      <c r="BNK37"/>
      <c r="BNL37"/>
      <c r="BNM37"/>
      <c r="BNN37"/>
      <c r="BNO37"/>
      <c r="BNP37"/>
      <c r="BNQ37"/>
      <c r="BNR37"/>
      <c r="BNS37"/>
      <c r="BNT37"/>
      <c r="BNU37"/>
      <c r="BNV37"/>
      <c r="BNW37"/>
      <c r="BNX37"/>
      <c r="BNY37"/>
      <c r="BNZ37"/>
      <c r="BOA37"/>
      <c r="BOB37"/>
      <c r="BOC37"/>
      <c r="BOD37"/>
      <c r="BOE37"/>
      <c r="BOF37"/>
      <c r="BOG37"/>
      <c r="BOH37"/>
      <c r="BOI37"/>
      <c r="BOJ37"/>
      <c r="BOK37"/>
      <c r="BOL37"/>
      <c r="BOM37"/>
      <c r="BON37"/>
      <c r="BOO37"/>
      <c r="BOP37"/>
      <c r="BOQ37"/>
      <c r="BOR37"/>
      <c r="BOS37"/>
      <c r="BOT37"/>
      <c r="BOU37"/>
      <c r="BOV37"/>
      <c r="BOW37"/>
      <c r="BOX37"/>
      <c r="BOY37"/>
      <c r="BOZ37"/>
      <c r="BPA37"/>
      <c r="BPB37"/>
      <c r="BPC37"/>
      <c r="BPD37"/>
      <c r="BPE37"/>
      <c r="BPF37"/>
      <c r="BPG37"/>
      <c r="BPH37"/>
      <c r="BPI37"/>
      <c r="BPJ37"/>
      <c r="BPK37"/>
      <c r="BPL37"/>
      <c r="BPM37"/>
      <c r="BPN37"/>
      <c r="BPO37"/>
      <c r="BPP37"/>
      <c r="BPQ37"/>
      <c r="BPR37"/>
      <c r="BPS37"/>
      <c r="BPT37"/>
      <c r="BPU37"/>
      <c r="BPV37"/>
      <c r="BPW37"/>
      <c r="BPX37"/>
      <c r="BPY37"/>
      <c r="BPZ37"/>
      <c r="BQA37"/>
      <c r="BQB37"/>
      <c r="BQC37"/>
      <c r="BQD37"/>
      <c r="BQE37"/>
      <c r="BQF37"/>
      <c r="BQG37"/>
      <c r="BQH37"/>
      <c r="BQI37"/>
      <c r="BQJ37"/>
      <c r="BQK37"/>
      <c r="BQL37"/>
      <c r="BQM37"/>
      <c r="BQN37"/>
      <c r="BQO37"/>
      <c r="BQP37"/>
      <c r="BQQ37"/>
      <c r="BQR37"/>
      <c r="BQS37"/>
      <c r="BQT37"/>
      <c r="BQU37"/>
      <c r="BQV37"/>
      <c r="BQW37"/>
      <c r="BQX37"/>
      <c r="BQY37"/>
      <c r="BQZ37"/>
      <c r="BRA37"/>
      <c r="BRB37"/>
      <c r="BRC37"/>
      <c r="BRD37"/>
      <c r="BRE37"/>
      <c r="BRF37"/>
      <c r="BRG37"/>
      <c r="BRH37"/>
      <c r="BRI37"/>
      <c r="BRJ37"/>
      <c r="BRK37"/>
      <c r="BRL37"/>
      <c r="BRM37"/>
      <c r="BRN37"/>
      <c r="BRO37"/>
      <c r="BRP37"/>
      <c r="BRQ37"/>
      <c r="BRR37"/>
      <c r="BRS37"/>
      <c r="BRT37"/>
      <c r="BRU37"/>
      <c r="BRV37"/>
      <c r="BRW37"/>
      <c r="BRX37"/>
      <c r="BRY37"/>
      <c r="BRZ37"/>
      <c r="BSA37"/>
      <c r="BSB37"/>
      <c r="BSC37"/>
      <c r="BSD37"/>
      <c r="BSE37"/>
      <c r="BSF37"/>
      <c r="BSG37"/>
      <c r="BSH37"/>
      <c r="BSI37"/>
      <c r="BSJ37"/>
      <c r="BSK37"/>
      <c r="BSL37"/>
      <c r="BSM37"/>
      <c r="BSN37"/>
      <c r="BSO37"/>
      <c r="BSP37"/>
      <c r="BSQ37"/>
      <c r="BSR37"/>
      <c r="BSS37"/>
      <c r="BST37"/>
      <c r="BSU37"/>
      <c r="BSV37"/>
      <c r="BSW37"/>
      <c r="BSX37"/>
      <c r="BSY37"/>
      <c r="BSZ37"/>
      <c r="BTA37"/>
      <c r="BTB37"/>
      <c r="BTC37"/>
      <c r="BTD37"/>
      <c r="BTE37"/>
      <c r="BTF37"/>
      <c r="BTG37"/>
      <c r="BTH37"/>
      <c r="BTI37"/>
      <c r="BTJ37"/>
      <c r="BTK37"/>
      <c r="BTL37"/>
      <c r="BTM37"/>
      <c r="BTN37"/>
      <c r="BTO37"/>
      <c r="BTP37"/>
      <c r="BTQ37"/>
      <c r="BTR37"/>
      <c r="BTS37"/>
      <c r="BTT37"/>
      <c r="BTU37"/>
      <c r="BTV37"/>
      <c r="BTW37"/>
      <c r="BTX37"/>
      <c r="BTY37"/>
      <c r="BTZ37"/>
      <c r="BUA37"/>
      <c r="BUB37"/>
      <c r="BUC37"/>
      <c r="BUD37"/>
      <c r="BUE37"/>
      <c r="BUF37"/>
      <c r="BUG37"/>
      <c r="BUH37"/>
      <c r="BUI37"/>
      <c r="BUJ37"/>
      <c r="BUK37"/>
      <c r="BUL37"/>
      <c r="BUM37"/>
      <c r="BUN37"/>
      <c r="BUO37"/>
      <c r="BUP37"/>
      <c r="BUQ37"/>
      <c r="BUR37"/>
      <c r="BUS37"/>
      <c r="BUT37"/>
      <c r="BUU37"/>
      <c r="BUV37"/>
      <c r="BUW37"/>
      <c r="BUX37"/>
      <c r="BUY37"/>
      <c r="BUZ37"/>
      <c r="BVA37"/>
      <c r="BVB37"/>
      <c r="BVC37"/>
      <c r="BVD37"/>
      <c r="BVE37"/>
      <c r="BVF37"/>
      <c r="BVG37"/>
      <c r="BVH37"/>
      <c r="BVI37"/>
      <c r="BVJ37"/>
      <c r="BVK37"/>
      <c r="BVL37"/>
      <c r="BVM37"/>
      <c r="BVN37"/>
      <c r="BVO37"/>
      <c r="BVP37"/>
      <c r="BVQ37"/>
      <c r="BVR37"/>
      <c r="BVS37"/>
      <c r="BVT37"/>
      <c r="BVU37"/>
      <c r="BVV37"/>
      <c r="BVW37"/>
      <c r="BVX37"/>
      <c r="BVY37"/>
      <c r="BVZ37"/>
      <c r="BWA37"/>
      <c r="BWB37"/>
      <c r="BWC37"/>
      <c r="BWD37"/>
      <c r="BWE37"/>
      <c r="BWF37"/>
      <c r="BWG37"/>
      <c r="BWH37"/>
      <c r="BWI37"/>
      <c r="BWJ37"/>
      <c r="BWK37"/>
      <c r="BWL37"/>
      <c r="BWM37"/>
      <c r="BWN37"/>
      <c r="BWO37"/>
      <c r="BWP37"/>
      <c r="BWQ37"/>
      <c r="BWR37"/>
      <c r="BWS37"/>
      <c r="BWT37"/>
      <c r="BWU37"/>
      <c r="BWV37"/>
      <c r="BWW37"/>
      <c r="BWX37"/>
      <c r="BWY37"/>
      <c r="BWZ37"/>
      <c r="BXA37"/>
      <c r="BXB37"/>
      <c r="BXC37"/>
      <c r="BXD37"/>
      <c r="BXE37"/>
      <c r="BXF37"/>
      <c r="BXG37"/>
      <c r="BXH37"/>
      <c r="BXI37"/>
      <c r="BXJ37"/>
      <c r="BXK37"/>
      <c r="BXL37"/>
      <c r="BXM37"/>
      <c r="BXN37"/>
      <c r="BXO37"/>
      <c r="BXP37"/>
      <c r="BXQ37"/>
      <c r="BXR37"/>
      <c r="BXS37"/>
      <c r="BXT37"/>
      <c r="BXU37"/>
      <c r="BXV37"/>
      <c r="BXW37"/>
      <c r="BXX37"/>
      <c r="BXY37"/>
      <c r="BXZ37"/>
      <c r="BYA37"/>
      <c r="BYB37"/>
      <c r="BYC37"/>
      <c r="BYD37"/>
      <c r="BYE37"/>
      <c r="BYF37"/>
      <c r="BYG37"/>
      <c r="BYH37"/>
      <c r="BYI37"/>
      <c r="BYJ37"/>
      <c r="BYK37"/>
      <c r="BYL37"/>
      <c r="BYM37"/>
      <c r="BYN37"/>
      <c r="BYO37"/>
      <c r="BYP37"/>
      <c r="BYQ37"/>
      <c r="BYR37"/>
      <c r="BYS37"/>
      <c r="BYT37"/>
      <c r="BYU37"/>
      <c r="BYV37"/>
      <c r="BYW37"/>
      <c r="BYX37"/>
      <c r="BYY37"/>
      <c r="BYZ37"/>
      <c r="BZA37"/>
      <c r="BZB37"/>
      <c r="BZC37"/>
      <c r="BZD37"/>
      <c r="BZE37"/>
      <c r="BZF37"/>
      <c r="BZG37"/>
      <c r="BZH37"/>
      <c r="BZI37"/>
      <c r="BZJ37"/>
      <c r="BZK37"/>
      <c r="BZL37"/>
      <c r="BZM37"/>
      <c r="BZN37"/>
      <c r="BZO37"/>
      <c r="BZP37"/>
      <c r="BZQ37"/>
      <c r="BZR37"/>
      <c r="BZS37"/>
      <c r="BZT37"/>
      <c r="BZU37"/>
      <c r="BZV37"/>
      <c r="BZW37"/>
      <c r="BZX37"/>
      <c r="BZY37"/>
      <c r="BZZ37"/>
      <c r="CAA37"/>
      <c r="CAB37"/>
      <c r="CAC37"/>
      <c r="CAD37"/>
      <c r="CAE37"/>
      <c r="CAF37"/>
      <c r="CAG37"/>
      <c r="CAH37"/>
      <c r="CAI37"/>
      <c r="CAJ37"/>
      <c r="CAK37"/>
      <c r="CAL37"/>
      <c r="CAM37"/>
      <c r="CAN37"/>
      <c r="CAO37"/>
      <c r="CAP37"/>
      <c r="CAQ37"/>
      <c r="CAR37"/>
      <c r="CAS37"/>
      <c r="CAT37"/>
      <c r="CAU37"/>
      <c r="CAV37"/>
      <c r="CAW37"/>
      <c r="CAX37"/>
      <c r="CAY37"/>
      <c r="CAZ37"/>
      <c r="CBA37"/>
      <c r="CBB37"/>
      <c r="CBC37"/>
      <c r="CBD37"/>
      <c r="CBE37"/>
      <c r="CBF37"/>
      <c r="CBG37"/>
      <c r="CBH37"/>
      <c r="CBI37"/>
      <c r="CBJ37"/>
      <c r="CBK37"/>
      <c r="CBL37"/>
      <c r="CBM37"/>
      <c r="CBN37"/>
      <c r="CBO37"/>
      <c r="CBP37"/>
      <c r="CBQ37"/>
      <c r="CBR37"/>
      <c r="CBS37"/>
      <c r="CBT37"/>
      <c r="CBU37"/>
      <c r="CBV37"/>
      <c r="CBW37"/>
      <c r="CBX37"/>
      <c r="CBY37"/>
      <c r="CBZ37"/>
      <c r="CCA37"/>
      <c r="CCB37"/>
      <c r="CCC37"/>
      <c r="CCD37"/>
      <c r="CCE37"/>
      <c r="CCF37"/>
      <c r="CCG37"/>
      <c r="CCH37"/>
      <c r="CCI37"/>
      <c r="CCJ37"/>
      <c r="CCK37"/>
      <c r="CCL37"/>
      <c r="CCM37"/>
      <c r="CCN37"/>
      <c r="CCO37"/>
      <c r="CCP37"/>
      <c r="CCQ37"/>
      <c r="CCR37"/>
      <c r="CCS37"/>
      <c r="CCT37"/>
      <c r="CCU37"/>
      <c r="CCV37"/>
      <c r="CCW37"/>
      <c r="CCX37"/>
      <c r="CCY37"/>
      <c r="CCZ37"/>
      <c r="CDA37"/>
      <c r="CDB37"/>
      <c r="CDC37"/>
      <c r="CDD37"/>
      <c r="CDE37"/>
      <c r="CDF37"/>
      <c r="CDG37"/>
      <c r="CDH37"/>
      <c r="CDI37"/>
      <c r="CDJ37"/>
      <c r="CDK37"/>
      <c r="CDL37"/>
      <c r="CDM37"/>
      <c r="CDN37"/>
      <c r="CDO37"/>
      <c r="CDP37"/>
      <c r="CDQ37"/>
      <c r="CDR37"/>
      <c r="CDS37"/>
      <c r="CDT37"/>
      <c r="CDU37"/>
      <c r="CDV37"/>
      <c r="CDW37"/>
      <c r="CDX37"/>
      <c r="CDY37"/>
      <c r="CDZ37"/>
      <c r="CEA37"/>
      <c r="CEB37"/>
      <c r="CEC37"/>
      <c r="CED37"/>
      <c r="CEE37"/>
      <c r="CEF37"/>
      <c r="CEG37"/>
      <c r="CEH37"/>
      <c r="CEI37"/>
      <c r="CEJ37"/>
      <c r="CEK37"/>
      <c r="CEL37"/>
      <c r="CEM37"/>
      <c r="CEN37"/>
      <c r="CEO37"/>
      <c r="CEP37"/>
      <c r="CEQ37"/>
      <c r="CER37"/>
      <c r="CES37"/>
      <c r="CET37"/>
      <c r="CEU37"/>
      <c r="CEV37"/>
      <c r="CEW37"/>
      <c r="CEX37"/>
      <c r="CEY37"/>
      <c r="CEZ37"/>
      <c r="CFA37"/>
      <c r="CFB37"/>
      <c r="CFC37"/>
      <c r="CFD37"/>
      <c r="CFE37"/>
      <c r="CFF37"/>
      <c r="CFG37"/>
      <c r="CFH37"/>
      <c r="CFI37"/>
      <c r="CFJ37"/>
      <c r="CFK37"/>
      <c r="CFL37"/>
      <c r="CFM37"/>
      <c r="CFN37"/>
      <c r="CFO37"/>
      <c r="CFP37"/>
      <c r="CFQ37"/>
      <c r="CFR37"/>
      <c r="CFS37"/>
      <c r="CFT37"/>
      <c r="CFU37"/>
      <c r="CFV37"/>
      <c r="CFW37"/>
      <c r="CFX37"/>
      <c r="CFY37"/>
      <c r="CFZ37"/>
      <c r="CGA37"/>
      <c r="CGB37"/>
      <c r="CGC37"/>
      <c r="CGD37"/>
      <c r="CGE37"/>
      <c r="CGF37"/>
      <c r="CGG37"/>
      <c r="CGH37"/>
      <c r="CGI37"/>
      <c r="CGJ37"/>
      <c r="CGK37"/>
      <c r="CGL37"/>
      <c r="CGM37"/>
      <c r="CGN37"/>
      <c r="CGO37"/>
      <c r="CGP37"/>
      <c r="CGQ37"/>
      <c r="CGR37"/>
      <c r="CGS37"/>
      <c r="CGT37"/>
      <c r="CGU37"/>
      <c r="CGV37"/>
      <c r="CGW37"/>
      <c r="CGX37"/>
      <c r="CGY37"/>
      <c r="CGZ37"/>
      <c r="CHA37"/>
      <c r="CHB37"/>
      <c r="CHC37"/>
      <c r="CHD37"/>
      <c r="CHE37"/>
      <c r="CHF37"/>
      <c r="CHG37"/>
      <c r="CHH37"/>
      <c r="CHI37"/>
      <c r="CHJ37"/>
      <c r="CHK37"/>
      <c r="CHL37"/>
      <c r="CHM37"/>
      <c r="CHN37"/>
      <c r="CHO37"/>
      <c r="CHP37"/>
      <c r="CHQ37"/>
      <c r="CHR37"/>
      <c r="CHS37"/>
      <c r="CHT37"/>
      <c r="CHU37"/>
      <c r="CHV37"/>
      <c r="CHW37"/>
      <c r="CHX37"/>
      <c r="CHY37"/>
      <c r="CHZ37"/>
      <c r="CIA37"/>
      <c r="CIB37"/>
      <c r="CIC37"/>
      <c r="CID37"/>
      <c r="CIE37"/>
      <c r="CIF37"/>
      <c r="CIG37"/>
      <c r="CIH37"/>
      <c r="CII37"/>
      <c r="CIJ37"/>
      <c r="CIK37"/>
      <c r="CIL37"/>
      <c r="CIM37"/>
      <c r="CIN37"/>
      <c r="CIO37"/>
      <c r="CIP37"/>
      <c r="CIQ37"/>
      <c r="CIR37"/>
      <c r="CIS37"/>
      <c r="CIT37"/>
      <c r="CIU37"/>
      <c r="CIV37"/>
      <c r="CIW37"/>
      <c r="CIX37"/>
      <c r="CIY37"/>
      <c r="CIZ37"/>
      <c r="CJA37"/>
      <c r="CJB37"/>
      <c r="CJC37"/>
      <c r="CJD37"/>
      <c r="CJE37"/>
      <c r="CJF37"/>
      <c r="CJG37"/>
      <c r="CJH37"/>
      <c r="CJI37"/>
      <c r="CJJ37"/>
      <c r="CJK37"/>
      <c r="CJL37"/>
      <c r="CJM37"/>
      <c r="CJN37"/>
      <c r="CJO37"/>
      <c r="CJP37"/>
      <c r="CJQ37"/>
      <c r="CJR37"/>
      <c r="CJS37"/>
      <c r="CJT37"/>
      <c r="CJU37"/>
      <c r="CJV37"/>
      <c r="CJW37"/>
      <c r="CJX37"/>
      <c r="CJY37"/>
      <c r="CJZ37"/>
      <c r="CKA37"/>
      <c r="CKB37"/>
      <c r="CKC37"/>
      <c r="CKD37"/>
      <c r="CKE37"/>
      <c r="CKF37"/>
      <c r="CKG37"/>
      <c r="CKH37"/>
      <c r="CKI37"/>
      <c r="CKJ37"/>
      <c r="CKK37"/>
      <c r="CKL37"/>
      <c r="CKM37"/>
      <c r="CKN37"/>
      <c r="CKO37"/>
      <c r="CKP37"/>
      <c r="CKQ37"/>
      <c r="CKR37"/>
      <c r="CKS37"/>
      <c r="CKT37"/>
      <c r="CKU37"/>
      <c r="CKV37"/>
      <c r="CKW37"/>
      <c r="CKX37"/>
      <c r="CKY37"/>
      <c r="CKZ37"/>
      <c r="CLA37"/>
      <c r="CLB37"/>
      <c r="CLC37"/>
      <c r="CLD37"/>
      <c r="CLE37"/>
      <c r="CLF37"/>
      <c r="CLG37"/>
      <c r="CLH37"/>
      <c r="CLI37"/>
      <c r="CLJ37"/>
      <c r="CLK37"/>
      <c r="CLL37"/>
      <c r="CLM37"/>
      <c r="CLN37"/>
      <c r="CLO37"/>
      <c r="CLP37"/>
      <c r="CLQ37"/>
      <c r="CLR37"/>
      <c r="CLS37"/>
      <c r="CLT37"/>
      <c r="CLU37"/>
      <c r="CLV37"/>
      <c r="CLW37"/>
      <c r="CLX37"/>
      <c r="CLY37"/>
      <c r="CLZ37"/>
      <c r="CMA37"/>
      <c r="CMB37"/>
      <c r="CMC37"/>
      <c r="CMD37"/>
      <c r="CME37"/>
      <c r="CMF37"/>
      <c r="CMG37"/>
      <c r="CMH37"/>
      <c r="CMI37"/>
      <c r="CMJ37"/>
      <c r="CMK37"/>
      <c r="CML37"/>
      <c r="CMM37"/>
      <c r="CMN37"/>
      <c r="CMO37"/>
      <c r="CMP37"/>
      <c r="CMQ37"/>
      <c r="CMR37"/>
      <c r="CMS37"/>
      <c r="CMT37"/>
      <c r="CMU37"/>
      <c r="CMV37"/>
      <c r="CMW37"/>
      <c r="CMX37"/>
      <c r="CMY37"/>
      <c r="CMZ37"/>
      <c r="CNA37"/>
      <c r="CNB37"/>
      <c r="CNC37"/>
      <c r="CND37"/>
      <c r="CNE37"/>
      <c r="CNF37"/>
      <c r="CNG37"/>
      <c r="CNH37"/>
      <c r="CNI37"/>
      <c r="CNJ37"/>
      <c r="CNK37"/>
      <c r="CNL37"/>
      <c r="CNM37"/>
      <c r="CNN37"/>
      <c r="CNO37"/>
      <c r="CNP37"/>
      <c r="CNQ37"/>
      <c r="CNR37"/>
      <c r="CNS37"/>
      <c r="CNT37"/>
      <c r="CNU37"/>
      <c r="CNV37"/>
      <c r="CNW37"/>
      <c r="CNX37"/>
      <c r="CNY37"/>
      <c r="CNZ37"/>
      <c r="COA37"/>
      <c r="COB37"/>
      <c r="COC37"/>
      <c r="COD37"/>
      <c r="COE37"/>
      <c r="COF37"/>
      <c r="COG37"/>
      <c r="COH37"/>
      <c r="COI37"/>
      <c r="COJ37"/>
      <c r="COK37"/>
      <c r="COL37"/>
      <c r="COM37"/>
      <c r="CON37"/>
      <c r="COO37"/>
      <c r="COP37"/>
      <c r="COQ37"/>
      <c r="COR37"/>
      <c r="COS37"/>
      <c r="COT37"/>
      <c r="COU37"/>
      <c r="COV37"/>
      <c r="COW37"/>
      <c r="COX37"/>
      <c r="COY37"/>
      <c r="COZ37"/>
      <c r="CPA37"/>
      <c r="CPB37"/>
      <c r="CPC37"/>
      <c r="CPD37"/>
      <c r="CPE37"/>
      <c r="CPF37"/>
      <c r="CPG37"/>
      <c r="CPH37"/>
      <c r="CPI37"/>
      <c r="CPJ37"/>
      <c r="CPK37"/>
      <c r="CPL37"/>
      <c r="CPM37"/>
      <c r="CPN37"/>
      <c r="CPO37"/>
      <c r="CPP37"/>
      <c r="CPQ37"/>
      <c r="CPR37"/>
      <c r="CPS37"/>
      <c r="CPT37"/>
      <c r="CPU37"/>
      <c r="CPV37"/>
      <c r="CPW37"/>
      <c r="CPX37"/>
      <c r="CPY37"/>
      <c r="CPZ37"/>
      <c r="CQA37"/>
      <c r="CQB37"/>
      <c r="CQC37"/>
      <c r="CQD37"/>
      <c r="CQE37"/>
      <c r="CQF37"/>
      <c r="CQG37"/>
      <c r="CQH37"/>
      <c r="CQI37"/>
      <c r="CQJ37"/>
      <c r="CQK37"/>
      <c r="CQL37"/>
      <c r="CQM37"/>
      <c r="CQN37"/>
      <c r="CQO37"/>
      <c r="CQP37"/>
      <c r="CQQ37"/>
      <c r="CQR37"/>
      <c r="CQS37"/>
      <c r="CQT37"/>
      <c r="CQU37"/>
      <c r="CQV37"/>
      <c r="CQW37"/>
      <c r="CQX37"/>
      <c r="CQY37"/>
      <c r="CQZ37"/>
      <c r="CRA37"/>
      <c r="CRB37"/>
      <c r="CRC37"/>
      <c r="CRD37"/>
      <c r="CRE37"/>
      <c r="CRF37"/>
      <c r="CRG37"/>
      <c r="CRH37"/>
      <c r="CRI37"/>
      <c r="CRJ37"/>
      <c r="CRK37"/>
      <c r="CRL37"/>
      <c r="CRM37"/>
      <c r="CRN37"/>
      <c r="CRO37"/>
      <c r="CRP37"/>
      <c r="CRQ37"/>
      <c r="CRR37"/>
      <c r="CRS37"/>
      <c r="CRT37"/>
      <c r="CRU37"/>
      <c r="CRV37"/>
      <c r="CRW37"/>
      <c r="CRX37"/>
      <c r="CRY37"/>
      <c r="CRZ37"/>
      <c r="CSA37"/>
      <c r="CSB37"/>
      <c r="CSC37"/>
      <c r="CSD37"/>
      <c r="CSE37"/>
      <c r="CSF37"/>
      <c r="CSG37"/>
      <c r="CSH37"/>
      <c r="CSI37"/>
      <c r="CSJ37"/>
      <c r="CSK37"/>
      <c r="CSL37"/>
      <c r="CSM37"/>
      <c r="CSN37"/>
      <c r="CSO37"/>
      <c r="CSP37"/>
      <c r="CSQ37"/>
      <c r="CSR37"/>
      <c r="CSS37"/>
      <c r="CST37"/>
      <c r="CSU37"/>
      <c r="CSV37"/>
      <c r="CSW37"/>
      <c r="CSX37"/>
      <c r="CSY37"/>
      <c r="CSZ37"/>
      <c r="CTA37"/>
      <c r="CTB37"/>
      <c r="CTC37"/>
      <c r="CTD37"/>
      <c r="CTE37"/>
      <c r="CTF37"/>
      <c r="CTG37"/>
      <c r="CTH37"/>
      <c r="CTI37"/>
      <c r="CTJ37"/>
      <c r="CTK37"/>
      <c r="CTL37"/>
      <c r="CTM37"/>
      <c r="CTN37"/>
      <c r="CTO37"/>
      <c r="CTP37"/>
      <c r="CTQ37"/>
      <c r="CTR37"/>
      <c r="CTS37"/>
      <c r="CTT37"/>
      <c r="CTU37"/>
      <c r="CTV37"/>
      <c r="CTW37"/>
      <c r="CTX37"/>
      <c r="CTY37"/>
      <c r="CTZ37"/>
      <c r="CUA37"/>
      <c r="CUB37"/>
      <c r="CUC37"/>
      <c r="CUD37"/>
      <c r="CUE37"/>
      <c r="CUF37"/>
      <c r="CUG37"/>
      <c r="CUH37"/>
      <c r="CUI37"/>
      <c r="CUJ37"/>
      <c r="CUK37"/>
      <c r="CUL37"/>
      <c r="CUM37"/>
      <c r="CUN37"/>
      <c r="CUO37"/>
      <c r="CUP37"/>
      <c r="CUQ37"/>
      <c r="CUR37"/>
      <c r="CUS37"/>
      <c r="CUT37"/>
      <c r="CUU37"/>
      <c r="CUV37"/>
      <c r="CUW37"/>
      <c r="CUX37"/>
      <c r="CUY37"/>
      <c r="CUZ37"/>
      <c r="CVA37"/>
      <c r="CVB37"/>
      <c r="CVC37"/>
      <c r="CVD37"/>
      <c r="CVE37"/>
      <c r="CVF37"/>
      <c r="CVG37"/>
      <c r="CVH37"/>
      <c r="CVI37"/>
      <c r="CVJ37"/>
      <c r="CVK37"/>
      <c r="CVL37"/>
      <c r="CVM37"/>
      <c r="CVN37"/>
      <c r="CVO37"/>
      <c r="CVP37"/>
      <c r="CVQ37"/>
      <c r="CVR37"/>
      <c r="CVS37"/>
      <c r="CVT37"/>
      <c r="CVU37"/>
      <c r="CVV37"/>
      <c r="CVW37"/>
      <c r="CVX37"/>
      <c r="CVY37"/>
      <c r="CVZ37"/>
      <c r="CWA37"/>
      <c r="CWB37"/>
      <c r="CWC37"/>
      <c r="CWD37"/>
      <c r="CWE37"/>
      <c r="CWF37"/>
      <c r="CWG37"/>
      <c r="CWH37"/>
      <c r="CWI37"/>
      <c r="CWJ37"/>
      <c r="CWK37"/>
      <c r="CWL37"/>
      <c r="CWM37"/>
      <c r="CWN37"/>
      <c r="CWO37"/>
      <c r="CWP37"/>
      <c r="CWQ37"/>
      <c r="CWR37"/>
      <c r="CWS37"/>
      <c r="CWT37"/>
      <c r="CWU37"/>
      <c r="CWV37"/>
      <c r="CWW37"/>
      <c r="CWX37"/>
      <c r="CWY37"/>
      <c r="CWZ37"/>
      <c r="CXA37"/>
      <c r="CXB37"/>
      <c r="CXC37"/>
      <c r="CXD37"/>
      <c r="CXE37"/>
      <c r="CXF37"/>
      <c r="CXG37"/>
      <c r="CXH37"/>
      <c r="CXI37"/>
      <c r="CXJ37"/>
      <c r="CXK37"/>
      <c r="CXL37"/>
      <c r="CXM37"/>
      <c r="CXN37"/>
      <c r="CXO37"/>
      <c r="CXP37"/>
      <c r="CXQ37"/>
      <c r="CXR37"/>
      <c r="CXS37"/>
      <c r="CXT37"/>
      <c r="CXU37"/>
      <c r="CXV37"/>
      <c r="CXW37"/>
      <c r="CXX37"/>
      <c r="CXY37"/>
      <c r="CXZ37"/>
      <c r="CYA37"/>
      <c r="CYB37"/>
      <c r="CYC37"/>
      <c r="CYD37"/>
      <c r="CYE37"/>
      <c r="CYF37"/>
      <c r="CYG37"/>
      <c r="CYH37"/>
      <c r="CYI37"/>
      <c r="CYJ37"/>
      <c r="CYK37"/>
      <c r="CYL37"/>
      <c r="CYM37"/>
      <c r="CYN37"/>
      <c r="CYO37"/>
      <c r="CYP37"/>
      <c r="CYQ37"/>
      <c r="CYR37"/>
      <c r="CYS37"/>
      <c r="CYT37"/>
      <c r="CYU37"/>
      <c r="CYV37"/>
      <c r="CYW37"/>
      <c r="CYX37"/>
      <c r="CYY37"/>
      <c r="CYZ37"/>
      <c r="CZA37"/>
      <c r="CZB37"/>
      <c r="CZC37"/>
      <c r="CZD37"/>
      <c r="CZE37"/>
      <c r="CZF37"/>
      <c r="CZG37"/>
      <c r="CZH37"/>
      <c r="CZI37"/>
      <c r="CZJ37"/>
      <c r="CZK37"/>
      <c r="CZL37"/>
      <c r="CZM37"/>
      <c r="CZN37"/>
      <c r="CZO37"/>
      <c r="CZP37"/>
      <c r="CZQ37"/>
      <c r="CZR37"/>
      <c r="CZS37"/>
      <c r="CZT37"/>
      <c r="CZU37"/>
      <c r="CZV37"/>
      <c r="CZW37"/>
      <c r="CZX37"/>
      <c r="CZY37"/>
      <c r="CZZ37"/>
      <c r="DAA37"/>
      <c r="DAB37"/>
      <c r="DAC37"/>
      <c r="DAD37"/>
      <c r="DAE37"/>
      <c r="DAF37"/>
      <c r="DAG37"/>
      <c r="DAH37"/>
      <c r="DAI37"/>
      <c r="DAJ37"/>
      <c r="DAK37"/>
      <c r="DAL37"/>
      <c r="DAM37"/>
      <c r="DAN37"/>
      <c r="DAO37"/>
      <c r="DAP37"/>
      <c r="DAQ37"/>
      <c r="DAR37"/>
      <c r="DAS37"/>
      <c r="DAT37"/>
      <c r="DAU37"/>
      <c r="DAV37"/>
      <c r="DAW37"/>
      <c r="DAX37"/>
      <c r="DAY37"/>
      <c r="DAZ37"/>
      <c r="DBA37"/>
      <c r="DBB37"/>
      <c r="DBC37"/>
      <c r="DBD37"/>
      <c r="DBE37"/>
      <c r="DBF37"/>
      <c r="DBG37"/>
      <c r="DBH37"/>
      <c r="DBI37"/>
      <c r="DBJ37"/>
      <c r="DBK37"/>
      <c r="DBL37"/>
      <c r="DBM37"/>
      <c r="DBN37"/>
      <c r="DBO37"/>
      <c r="DBP37"/>
      <c r="DBQ37"/>
      <c r="DBR37"/>
      <c r="DBS37"/>
      <c r="DBT37"/>
      <c r="DBU37"/>
      <c r="DBV37"/>
      <c r="DBW37"/>
      <c r="DBX37"/>
      <c r="DBY37"/>
      <c r="DBZ37"/>
      <c r="DCA37"/>
      <c r="DCB37"/>
      <c r="DCC37"/>
      <c r="DCD37"/>
      <c r="DCE37"/>
      <c r="DCF37"/>
      <c r="DCG37"/>
      <c r="DCH37"/>
      <c r="DCI37"/>
      <c r="DCJ37"/>
      <c r="DCK37"/>
      <c r="DCL37"/>
      <c r="DCM37"/>
      <c r="DCN37"/>
      <c r="DCO37"/>
      <c r="DCP37"/>
      <c r="DCQ37"/>
      <c r="DCR37"/>
      <c r="DCS37"/>
      <c r="DCT37"/>
      <c r="DCU37"/>
      <c r="DCV37"/>
      <c r="DCW37"/>
      <c r="DCX37"/>
      <c r="DCY37"/>
      <c r="DCZ37"/>
      <c r="DDA37"/>
      <c r="DDB37"/>
      <c r="DDC37"/>
      <c r="DDD37"/>
      <c r="DDE37"/>
      <c r="DDF37"/>
      <c r="DDG37"/>
      <c r="DDH37"/>
      <c r="DDI37"/>
      <c r="DDJ37"/>
      <c r="DDK37"/>
      <c r="DDL37"/>
      <c r="DDM37"/>
      <c r="DDN37"/>
      <c r="DDO37"/>
      <c r="DDP37"/>
      <c r="DDQ37"/>
      <c r="DDR37"/>
      <c r="DDS37"/>
      <c r="DDT37"/>
      <c r="DDU37"/>
      <c r="DDV37"/>
      <c r="DDW37"/>
      <c r="DDX37"/>
      <c r="DDY37"/>
      <c r="DDZ37"/>
      <c r="DEA37"/>
      <c r="DEB37"/>
      <c r="DEC37"/>
      <c r="DED37"/>
      <c r="DEE37"/>
      <c r="DEF37"/>
      <c r="DEG37"/>
      <c r="DEH37"/>
      <c r="DEI37"/>
      <c r="DEJ37"/>
      <c r="DEK37"/>
      <c r="DEL37"/>
      <c r="DEM37"/>
      <c r="DEN37"/>
      <c r="DEO37"/>
      <c r="DEP37"/>
      <c r="DEQ37"/>
      <c r="DER37"/>
      <c r="DES37"/>
      <c r="DET37"/>
      <c r="DEU37"/>
      <c r="DEV37"/>
      <c r="DEW37"/>
      <c r="DEX37"/>
      <c r="DEY37"/>
      <c r="DEZ37"/>
      <c r="DFA37"/>
      <c r="DFB37"/>
      <c r="DFC37"/>
      <c r="DFD37"/>
      <c r="DFE37"/>
      <c r="DFF37"/>
      <c r="DFG37"/>
      <c r="DFH37"/>
      <c r="DFI37"/>
      <c r="DFJ37"/>
      <c r="DFK37"/>
      <c r="DFL37"/>
      <c r="DFM37"/>
      <c r="DFN37"/>
      <c r="DFO37"/>
      <c r="DFP37"/>
      <c r="DFQ37"/>
      <c r="DFR37"/>
      <c r="DFS37"/>
      <c r="DFT37"/>
      <c r="DFU37"/>
      <c r="DFV37"/>
      <c r="DFW37"/>
      <c r="DFX37"/>
      <c r="DFY37"/>
      <c r="DFZ37"/>
      <c r="DGA37"/>
      <c r="DGB37"/>
      <c r="DGC37"/>
      <c r="DGD37"/>
      <c r="DGE37"/>
      <c r="DGF37"/>
      <c r="DGG37"/>
      <c r="DGH37"/>
      <c r="DGI37"/>
      <c r="DGJ37"/>
      <c r="DGK37"/>
      <c r="DGL37"/>
      <c r="DGM37"/>
      <c r="DGN37"/>
      <c r="DGO37"/>
      <c r="DGP37"/>
      <c r="DGQ37"/>
      <c r="DGR37"/>
      <c r="DGS37"/>
      <c r="DGT37"/>
      <c r="DGU37"/>
      <c r="DGV37"/>
      <c r="DGW37"/>
      <c r="DGX37"/>
      <c r="DGY37"/>
      <c r="DGZ37"/>
      <c r="DHA37"/>
      <c r="DHB37"/>
      <c r="DHC37"/>
      <c r="DHD37"/>
      <c r="DHE37"/>
      <c r="DHF37"/>
      <c r="DHG37"/>
      <c r="DHH37"/>
      <c r="DHI37"/>
      <c r="DHJ37"/>
      <c r="DHK37"/>
      <c r="DHL37"/>
      <c r="DHM37"/>
      <c r="DHN37"/>
      <c r="DHO37"/>
      <c r="DHP37"/>
      <c r="DHQ37"/>
      <c r="DHR37"/>
      <c r="DHS37"/>
      <c r="DHT37"/>
      <c r="DHU37"/>
      <c r="DHV37"/>
      <c r="DHW37"/>
      <c r="DHX37"/>
      <c r="DHY37"/>
      <c r="DHZ37"/>
      <c r="DIA37"/>
      <c r="DIB37"/>
      <c r="DIC37"/>
      <c r="DID37"/>
      <c r="DIE37"/>
      <c r="DIF37"/>
      <c r="DIG37"/>
      <c r="DIH37"/>
      <c r="DII37"/>
      <c r="DIJ37"/>
      <c r="DIK37"/>
      <c r="DIL37"/>
      <c r="DIM37"/>
      <c r="DIN37"/>
      <c r="DIO37"/>
      <c r="DIP37"/>
      <c r="DIQ37"/>
      <c r="DIR37"/>
      <c r="DIS37"/>
      <c r="DIT37"/>
      <c r="DIU37"/>
      <c r="DIV37"/>
      <c r="DIW37"/>
      <c r="DIX37"/>
      <c r="DIY37"/>
      <c r="DIZ37"/>
      <c r="DJA37"/>
      <c r="DJB37"/>
      <c r="DJC37"/>
      <c r="DJD37"/>
      <c r="DJE37"/>
      <c r="DJF37"/>
      <c r="DJG37"/>
      <c r="DJH37"/>
      <c r="DJI37"/>
      <c r="DJJ37"/>
      <c r="DJK37"/>
      <c r="DJL37"/>
      <c r="DJM37"/>
      <c r="DJN37"/>
      <c r="DJO37"/>
      <c r="DJP37"/>
      <c r="DJQ37"/>
      <c r="DJR37"/>
      <c r="DJS37"/>
      <c r="DJT37"/>
      <c r="DJU37"/>
      <c r="DJV37"/>
      <c r="DJW37"/>
      <c r="DJX37"/>
      <c r="DJY37"/>
      <c r="DJZ37"/>
      <c r="DKA37"/>
      <c r="DKB37"/>
      <c r="DKC37"/>
      <c r="DKD37"/>
      <c r="DKE37"/>
      <c r="DKF37"/>
      <c r="DKG37"/>
      <c r="DKH37"/>
      <c r="DKI37"/>
      <c r="DKJ37"/>
      <c r="DKK37"/>
      <c r="DKL37"/>
      <c r="DKM37"/>
      <c r="DKN37"/>
      <c r="DKO37"/>
      <c r="DKP37"/>
      <c r="DKQ37"/>
      <c r="DKR37"/>
      <c r="DKS37"/>
      <c r="DKT37"/>
      <c r="DKU37"/>
      <c r="DKV37"/>
      <c r="DKW37"/>
      <c r="DKX37"/>
      <c r="DKY37"/>
      <c r="DKZ37"/>
      <c r="DLA37"/>
      <c r="DLB37"/>
      <c r="DLC37"/>
      <c r="DLD37"/>
      <c r="DLE37"/>
      <c r="DLF37"/>
      <c r="DLG37"/>
      <c r="DLH37"/>
      <c r="DLI37"/>
      <c r="DLJ37"/>
      <c r="DLK37"/>
      <c r="DLL37"/>
      <c r="DLM37"/>
      <c r="DLN37"/>
      <c r="DLO37"/>
      <c r="DLP37"/>
      <c r="DLQ37"/>
      <c r="DLR37"/>
      <c r="DLS37"/>
      <c r="DLT37"/>
      <c r="DLU37"/>
      <c r="DLV37"/>
      <c r="DLW37"/>
      <c r="DLX37"/>
      <c r="DLY37"/>
      <c r="DLZ37"/>
      <c r="DMA37"/>
      <c r="DMB37"/>
      <c r="DMC37"/>
      <c r="DMD37"/>
      <c r="DME37"/>
      <c r="DMF37"/>
      <c r="DMG37"/>
      <c r="DMH37"/>
      <c r="DMI37"/>
      <c r="DMJ37"/>
      <c r="DMK37"/>
      <c r="DML37"/>
      <c r="DMM37"/>
      <c r="DMN37"/>
      <c r="DMO37"/>
      <c r="DMP37"/>
      <c r="DMQ37"/>
      <c r="DMR37"/>
      <c r="DMS37"/>
      <c r="DMT37"/>
      <c r="DMU37"/>
      <c r="DMV37"/>
      <c r="DMW37"/>
      <c r="DMX37"/>
      <c r="DMY37"/>
      <c r="DMZ37"/>
      <c r="DNA37"/>
      <c r="DNB37"/>
      <c r="DNC37"/>
      <c r="DND37"/>
      <c r="DNE37"/>
      <c r="DNF37"/>
      <c r="DNG37"/>
      <c r="DNH37"/>
      <c r="DNI37"/>
      <c r="DNJ37"/>
      <c r="DNK37"/>
      <c r="DNL37"/>
      <c r="DNM37"/>
      <c r="DNN37"/>
      <c r="DNO37"/>
      <c r="DNP37"/>
      <c r="DNQ37"/>
      <c r="DNR37"/>
      <c r="DNS37"/>
      <c r="DNT37"/>
      <c r="DNU37"/>
      <c r="DNV37"/>
      <c r="DNW37"/>
      <c r="DNX37"/>
      <c r="DNY37"/>
      <c r="DNZ37"/>
      <c r="DOA37"/>
      <c r="DOB37"/>
      <c r="DOC37"/>
      <c r="DOD37"/>
      <c r="DOE37"/>
      <c r="DOF37"/>
      <c r="DOG37"/>
      <c r="DOH37"/>
      <c r="DOI37"/>
      <c r="DOJ37"/>
      <c r="DOK37"/>
      <c r="DOL37"/>
      <c r="DOM37"/>
      <c r="DON37"/>
      <c r="DOO37"/>
      <c r="DOP37"/>
      <c r="DOQ37"/>
      <c r="DOR37"/>
      <c r="DOS37"/>
      <c r="DOT37"/>
      <c r="DOU37"/>
      <c r="DOV37"/>
      <c r="DOW37"/>
      <c r="DOX37"/>
      <c r="DOY37"/>
      <c r="DOZ37"/>
      <c r="DPA37"/>
      <c r="DPB37"/>
      <c r="DPC37"/>
      <c r="DPD37"/>
      <c r="DPE37"/>
      <c r="DPF37"/>
      <c r="DPG37"/>
      <c r="DPH37"/>
      <c r="DPI37"/>
      <c r="DPJ37"/>
      <c r="DPK37"/>
      <c r="DPL37"/>
      <c r="DPM37"/>
      <c r="DPN37"/>
      <c r="DPO37"/>
      <c r="DPP37"/>
      <c r="DPQ37"/>
      <c r="DPR37"/>
      <c r="DPS37"/>
      <c r="DPT37"/>
      <c r="DPU37"/>
      <c r="DPV37"/>
      <c r="DPW37"/>
      <c r="DPX37"/>
      <c r="DPY37"/>
      <c r="DPZ37"/>
      <c r="DQA37"/>
      <c r="DQB37"/>
      <c r="DQC37"/>
      <c r="DQD37"/>
      <c r="DQE37"/>
      <c r="DQF37"/>
      <c r="DQG37"/>
      <c r="DQH37"/>
      <c r="DQI37"/>
      <c r="DQJ37"/>
      <c r="DQK37"/>
      <c r="DQL37"/>
      <c r="DQM37"/>
      <c r="DQN37"/>
      <c r="DQO37"/>
      <c r="DQP37"/>
      <c r="DQQ37"/>
      <c r="DQR37"/>
      <c r="DQS37"/>
      <c r="DQT37"/>
      <c r="DQU37"/>
      <c r="DQV37"/>
      <c r="DQW37"/>
      <c r="DQX37"/>
      <c r="DQY37"/>
      <c r="DQZ37"/>
      <c r="DRA37"/>
      <c r="DRB37"/>
      <c r="DRC37"/>
      <c r="DRD37"/>
      <c r="DRE37"/>
      <c r="DRF37"/>
      <c r="DRG37"/>
      <c r="DRH37"/>
      <c r="DRI37"/>
      <c r="DRJ37"/>
      <c r="DRK37"/>
      <c r="DRL37"/>
      <c r="DRM37"/>
      <c r="DRN37"/>
      <c r="DRO37"/>
      <c r="DRP37"/>
      <c r="DRQ37"/>
      <c r="DRR37"/>
      <c r="DRS37"/>
      <c r="DRT37"/>
      <c r="DRU37"/>
      <c r="DRV37"/>
      <c r="DRW37"/>
      <c r="DRX37"/>
      <c r="DRY37"/>
      <c r="DRZ37"/>
      <c r="DSA37"/>
      <c r="DSB37"/>
      <c r="DSC37"/>
      <c r="DSD37"/>
      <c r="DSE37"/>
      <c r="DSF37"/>
      <c r="DSG37"/>
      <c r="DSH37"/>
      <c r="DSI37"/>
      <c r="DSJ37"/>
      <c r="DSK37"/>
      <c r="DSL37"/>
      <c r="DSM37"/>
      <c r="DSN37"/>
      <c r="DSO37"/>
      <c r="DSP37"/>
      <c r="DSQ37"/>
      <c r="DSR37"/>
      <c r="DSS37"/>
      <c r="DST37"/>
      <c r="DSU37"/>
      <c r="DSV37"/>
      <c r="DSW37"/>
      <c r="DSX37"/>
      <c r="DSY37"/>
      <c r="DSZ37"/>
      <c r="DTA37"/>
      <c r="DTB37"/>
      <c r="DTC37"/>
      <c r="DTD37"/>
      <c r="DTE37"/>
      <c r="DTF37"/>
      <c r="DTG37"/>
      <c r="DTH37"/>
      <c r="DTI37"/>
      <c r="DTJ37"/>
      <c r="DTK37"/>
      <c r="DTL37"/>
      <c r="DTM37"/>
      <c r="DTN37"/>
      <c r="DTO37"/>
      <c r="DTP37"/>
      <c r="DTQ37"/>
      <c r="DTR37"/>
      <c r="DTS37"/>
      <c r="DTT37"/>
      <c r="DTU37"/>
      <c r="DTV37"/>
      <c r="DTW37"/>
      <c r="DTX37"/>
      <c r="DTY37"/>
      <c r="DTZ37"/>
      <c r="DUA37"/>
      <c r="DUB37"/>
      <c r="DUC37"/>
      <c r="DUD37"/>
      <c r="DUE37"/>
      <c r="DUF37"/>
      <c r="DUG37"/>
      <c r="DUH37"/>
      <c r="DUI37"/>
      <c r="DUJ37"/>
      <c r="DUK37"/>
      <c r="DUL37"/>
      <c r="DUM37"/>
      <c r="DUN37"/>
      <c r="DUO37"/>
      <c r="DUP37"/>
      <c r="DUQ37"/>
      <c r="DUR37"/>
      <c r="DUS37"/>
      <c r="DUT37"/>
      <c r="DUU37"/>
      <c r="DUV37"/>
      <c r="DUW37"/>
      <c r="DUX37"/>
      <c r="DUY37"/>
      <c r="DUZ37"/>
      <c r="DVA37"/>
      <c r="DVB37"/>
      <c r="DVC37"/>
      <c r="DVD37"/>
      <c r="DVE37"/>
      <c r="DVF37"/>
      <c r="DVG37"/>
      <c r="DVH37"/>
      <c r="DVI37"/>
      <c r="DVJ37"/>
      <c r="DVK37"/>
      <c r="DVL37"/>
      <c r="DVM37"/>
      <c r="DVN37"/>
      <c r="DVO37"/>
      <c r="DVP37"/>
      <c r="DVQ37"/>
      <c r="DVR37"/>
      <c r="DVS37"/>
      <c r="DVT37"/>
      <c r="DVU37"/>
      <c r="DVV37"/>
      <c r="DVW37"/>
      <c r="DVX37"/>
      <c r="DVY37"/>
      <c r="DVZ37"/>
      <c r="DWA37"/>
      <c r="DWB37"/>
      <c r="DWC37"/>
      <c r="DWD37"/>
      <c r="DWE37"/>
      <c r="DWF37"/>
      <c r="DWG37"/>
      <c r="DWH37"/>
      <c r="DWI37"/>
      <c r="DWJ37"/>
      <c r="DWK37"/>
      <c r="DWL37"/>
      <c r="DWM37"/>
      <c r="DWN37"/>
      <c r="DWO37"/>
      <c r="DWP37"/>
      <c r="DWQ37"/>
      <c r="DWR37"/>
      <c r="DWS37"/>
      <c r="DWT37"/>
      <c r="DWU37"/>
      <c r="DWV37"/>
      <c r="DWW37"/>
      <c r="DWX37"/>
      <c r="DWY37"/>
      <c r="DWZ37"/>
      <c r="DXA37"/>
      <c r="DXB37"/>
      <c r="DXC37"/>
      <c r="DXD37"/>
      <c r="DXE37"/>
      <c r="DXF37"/>
      <c r="DXG37"/>
      <c r="DXH37"/>
      <c r="DXI37"/>
      <c r="DXJ37"/>
      <c r="DXK37"/>
      <c r="DXL37"/>
      <c r="DXM37"/>
      <c r="DXN37"/>
      <c r="DXO37"/>
      <c r="DXP37"/>
      <c r="DXQ37"/>
      <c r="DXR37"/>
      <c r="DXS37"/>
      <c r="DXT37"/>
      <c r="DXU37"/>
      <c r="DXV37"/>
      <c r="DXW37"/>
      <c r="DXX37"/>
      <c r="DXY37"/>
      <c r="DXZ37"/>
      <c r="DYA37"/>
      <c r="DYB37"/>
      <c r="DYC37"/>
      <c r="DYD37"/>
      <c r="DYE37"/>
      <c r="DYF37"/>
      <c r="DYG37"/>
      <c r="DYH37"/>
      <c r="DYI37"/>
      <c r="DYJ37"/>
      <c r="DYK37"/>
      <c r="DYL37"/>
      <c r="DYM37"/>
      <c r="DYN37"/>
      <c r="DYO37"/>
      <c r="DYP37"/>
      <c r="DYQ37"/>
      <c r="DYR37"/>
      <c r="DYS37"/>
      <c r="DYT37"/>
      <c r="DYU37"/>
      <c r="DYV37"/>
      <c r="DYW37"/>
      <c r="DYX37"/>
      <c r="DYY37"/>
      <c r="DYZ37"/>
      <c r="DZA37"/>
      <c r="DZB37"/>
      <c r="DZC37"/>
      <c r="DZD37"/>
      <c r="DZE37"/>
      <c r="DZF37"/>
      <c r="DZG37"/>
      <c r="DZH37"/>
      <c r="DZI37"/>
      <c r="DZJ37"/>
      <c r="DZK37"/>
      <c r="DZL37"/>
      <c r="DZM37"/>
      <c r="DZN37"/>
      <c r="DZO37"/>
      <c r="DZP37"/>
      <c r="DZQ37"/>
      <c r="DZR37"/>
      <c r="DZS37"/>
      <c r="DZT37"/>
      <c r="DZU37"/>
      <c r="DZV37"/>
      <c r="DZW37"/>
      <c r="DZX37"/>
      <c r="DZY37"/>
      <c r="DZZ37"/>
      <c r="EAA37"/>
      <c r="EAB37"/>
      <c r="EAC37"/>
      <c r="EAD37"/>
      <c r="EAE37"/>
      <c r="EAF37"/>
      <c r="EAG37"/>
      <c r="EAH37"/>
      <c r="EAI37"/>
      <c r="EAJ37"/>
      <c r="EAK37"/>
      <c r="EAL37"/>
      <c r="EAM37"/>
      <c r="EAN37"/>
      <c r="EAO37"/>
      <c r="EAP37"/>
      <c r="EAQ37"/>
      <c r="EAR37"/>
      <c r="EAS37"/>
      <c r="EAT37"/>
      <c r="EAU37"/>
      <c r="EAV37"/>
      <c r="EAW37"/>
      <c r="EAX37"/>
      <c r="EAY37"/>
      <c r="EAZ37"/>
      <c r="EBA37"/>
      <c r="EBB37"/>
      <c r="EBC37"/>
      <c r="EBD37"/>
      <c r="EBE37"/>
      <c r="EBF37"/>
      <c r="EBG37"/>
      <c r="EBH37"/>
      <c r="EBI37"/>
      <c r="EBJ37"/>
      <c r="EBK37"/>
      <c r="EBL37"/>
      <c r="EBM37"/>
      <c r="EBN37"/>
      <c r="EBO37"/>
      <c r="EBP37"/>
      <c r="EBQ37"/>
      <c r="EBR37"/>
      <c r="EBS37"/>
      <c r="EBT37"/>
      <c r="EBU37"/>
      <c r="EBV37"/>
      <c r="EBW37"/>
      <c r="EBX37"/>
      <c r="EBY37"/>
      <c r="EBZ37"/>
      <c r="ECA37"/>
      <c r="ECB37"/>
      <c r="ECC37"/>
      <c r="ECD37"/>
      <c r="ECE37"/>
      <c r="ECF37"/>
      <c r="ECG37"/>
      <c r="ECH37"/>
      <c r="ECI37"/>
      <c r="ECJ37"/>
      <c r="ECK37"/>
      <c r="ECL37"/>
      <c r="ECM37"/>
      <c r="ECN37"/>
      <c r="ECO37"/>
      <c r="ECP37"/>
      <c r="ECQ37"/>
      <c r="ECR37"/>
      <c r="ECS37"/>
      <c r="ECT37"/>
      <c r="ECU37"/>
      <c r="ECV37"/>
      <c r="ECW37"/>
      <c r="ECX37"/>
      <c r="ECY37"/>
      <c r="ECZ37"/>
      <c r="EDA37"/>
      <c r="EDB37"/>
      <c r="EDC37"/>
      <c r="EDD37"/>
      <c r="EDE37"/>
      <c r="EDF37"/>
      <c r="EDG37"/>
      <c r="EDH37"/>
      <c r="EDI37"/>
      <c r="EDJ37"/>
      <c r="EDK37"/>
      <c r="EDL37"/>
      <c r="EDM37"/>
      <c r="EDN37"/>
      <c r="EDO37"/>
      <c r="EDP37"/>
      <c r="EDQ37"/>
      <c r="EDR37"/>
      <c r="EDS37"/>
      <c r="EDT37"/>
      <c r="EDU37"/>
      <c r="EDV37"/>
      <c r="EDW37"/>
      <c r="EDX37"/>
      <c r="EDY37"/>
      <c r="EDZ37"/>
      <c r="EEA37"/>
      <c r="EEB37"/>
      <c r="EEC37"/>
      <c r="EED37"/>
      <c r="EEE37"/>
      <c r="EEF37"/>
      <c r="EEG37"/>
      <c r="EEH37"/>
      <c r="EEI37"/>
      <c r="EEJ37"/>
      <c r="EEK37"/>
      <c r="EEL37"/>
      <c r="EEM37"/>
      <c r="EEN37"/>
      <c r="EEO37"/>
      <c r="EEP37"/>
      <c r="EEQ37"/>
      <c r="EER37"/>
      <c r="EES37"/>
      <c r="EET37"/>
      <c r="EEU37"/>
      <c r="EEV37"/>
      <c r="EEW37"/>
      <c r="EEX37"/>
      <c r="EEY37"/>
      <c r="EEZ37"/>
      <c r="EFA37"/>
      <c r="EFB37"/>
      <c r="EFC37"/>
      <c r="EFD37"/>
      <c r="EFE37"/>
      <c r="EFF37"/>
      <c r="EFG37"/>
      <c r="EFH37"/>
      <c r="EFI37"/>
      <c r="EFJ37"/>
      <c r="EFK37"/>
      <c r="EFL37"/>
      <c r="EFM37"/>
      <c r="EFN37"/>
      <c r="EFO37"/>
      <c r="EFP37"/>
      <c r="EFQ37"/>
      <c r="EFR37"/>
      <c r="EFS37"/>
      <c r="EFT37"/>
      <c r="EFU37"/>
      <c r="EFV37"/>
      <c r="EFW37"/>
      <c r="EFX37"/>
      <c r="EFY37"/>
      <c r="EFZ37"/>
      <c r="EGA37"/>
      <c r="EGB37"/>
      <c r="EGC37"/>
      <c r="EGD37"/>
      <c r="EGE37"/>
      <c r="EGF37"/>
      <c r="EGG37"/>
      <c r="EGH37"/>
      <c r="EGI37"/>
      <c r="EGJ37"/>
      <c r="EGK37"/>
      <c r="EGL37"/>
      <c r="EGM37"/>
      <c r="EGN37"/>
      <c r="EGO37"/>
      <c r="EGP37"/>
      <c r="EGQ37"/>
      <c r="EGR37"/>
      <c r="EGS37"/>
      <c r="EGT37"/>
      <c r="EGU37"/>
      <c r="EGV37"/>
      <c r="EGW37"/>
      <c r="EGX37"/>
      <c r="EGY37"/>
      <c r="EGZ37"/>
      <c r="EHA37"/>
      <c r="EHB37"/>
      <c r="EHC37"/>
      <c r="EHD37"/>
      <c r="EHE37"/>
      <c r="EHF37"/>
      <c r="EHG37"/>
      <c r="EHH37"/>
      <c r="EHI37"/>
      <c r="EHJ37"/>
      <c r="EHK37"/>
      <c r="EHL37"/>
      <c r="EHM37"/>
      <c r="EHN37"/>
      <c r="EHO37"/>
      <c r="EHP37"/>
      <c r="EHQ37"/>
      <c r="EHR37"/>
      <c r="EHS37"/>
      <c r="EHT37"/>
      <c r="EHU37"/>
      <c r="EHV37"/>
      <c r="EHW37"/>
      <c r="EHX37"/>
      <c r="EHY37"/>
      <c r="EHZ37"/>
      <c r="EIA37"/>
      <c r="EIB37"/>
      <c r="EIC37"/>
      <c r="EID37"/>
      <c r="EIE37"/>
      <c r="EIF37"/>
      <c r="EIG37"/>
      <c r="EIH37"/>
      <c r="EII37"/>
      <c r="EIJ37"/>
      <c r="EIK37"/>
      <c r="EIL37"/>
      <c r="EIM37"/>
      <c r="EIN37"/>
      <c r="EIO37"/>
      <c r="EIP37"/>
      <c r="EIQ37"/>
      <c r="EIR37"/>
      <c r="EIS37"/>
      <c r="EIT37"/>
      <c r="EIU37"/>
      <c r="EIV37"/>
      <c r="EIW37"/>
      <c r="EIX37"/>
      <c r="EIY37"/>
      <c r="EIZ37"/>
      <c r="EJA37"/>
      <c r="EJB37"/>
      <c r="EJC37"/>
      <c r="EJD37"/>
      <c r="EJE37"/>
      <c r="EJF37"/>
      <c r="EJG37"/>
      <c r="EJH37"/>
      <c r="EJI37"/>
      <c r="EJJ37"/>
      <c r="EJK37"/>
      <c r="EJL37"/>
      <c r="EJM37"/>
      <c r="EJN37"/>
      <c r="EJO37"/>
      <c r="EJP37"/>
      <c r="EJQ37"/>
      <c r="EJR37"/>
      <c r="EJS37"/>
      <c r="EJT37"/>
      <c r="EJU37"/>
      <c r="EJV37"/>
      <c r="EJW37"/>
      <c r="EJX37"/>
      <c r="EJY37"/>
      <c r="EJZ37"/>
      <c r="EKA37"/>
      <c r="EKB37"/>
      <c r="EKC37"/>
      <c r="EKD37"/>
      <c r="EKE37"/>
      <c r="EKF37"/>
      <c r="EKG37"/>
      <c r="EKH37"/>
      <c r="EKI37"/>
      <c r="EKJ37"/>
      <c r="EKK37"/>
      <c r="EKL37"/>
      <c r="EKM37"/>
      <c r="EKN37"/>
      <c r="EKO37"/>
      <c r="EKP37"/>
      <c r="EKQ37"/>
      <c r="EKR37"/>
      <c r="EKS37"/>
      <c r="EKT37"/>
      <c r="EKU37"/>
      <c r="EKV37"/>
      <c r="EKW37"/>
      <c r="EKX37"/>
      <c r="EKY37"/>
      <c r="EKZ37"/>
      <c r="ELA37"/>
      <c r="ELB37"/>
      <c r="ELC37"/>
      <c r="ELD37"/>
      <c r="ELE37"/>
      <c r="ELF37"/>
      <c r="ELG37"/>
      <c r="ELH37"/>
      <c r="ELI37"/>
      <c r="ELJ37"/>
      <c r="ELK37"/>
      <c r="ELL37"/>
      <c r="ELM37"/>
      <c r="ELN37"/>
      <c r="ELO37"/>
      <c r="ELP37"/>
      <c r="ELQ37"/>
      <c r="ELR37"/>
      <c r="ELS37"/>
      <c r="ELT37"/>
      <c r="ELU37"/>
      <c r="ELV37"/>
      <c r="ELW37"/>
      <c r="ELX37"/>
      <c r="ELY37"/>
      <c r="ELZ37"/>
      <c r="EMA37"/>
      <c r="EMB37"/>
      <c r="EMC37"/>
      <c r="EMD37"/>
      <c r="EME37"/>
      <c r="EMF37"/>
      <c r="EMG37"/>
      <c r="EMH37"/>
      <c r="EMI37"/>
      <c r="EMJ37"/>
      <c r="EMK37"/>
      <c r="EML37"/>
      <c r="EMM37"/>
      <c r="EMN37"/>
      <c r="EMO37"/>
      <c r="EMP37"/>
      <c r="EMQ37"/>
      <c r="EMR37"/>
      <c r="EMS37"/>
      <c r="EMT37"/>
      <c r="EMU37"/>
      <c r="EMV37"/>
      <c r="EMW37"/>
      <c r="EMX37"/>
      <c r="EMY37"/>
      <c r="EMZ37"/>
      <c r="ENA37"/>
      <c r="ENB37"/>
      <c r="ENC37"/>
      <c r="END37"/>
      <c r="ENE37"/>
      <c r="ENF37"/>
      <c r="ENG37"/>
      <c r="ENH37"/>
      <c r="ENI37"/>
      <c r="ENJ37"/>
      <c r="ENK37"/>
      <c r="ENL37"/>
      <c r="ENM37"/>
      <c r="ENN37"/>
      <c r="ENO37"/>
      <c r="ENP37"/>
      <c r="ENQ37"/>
      <c r="ENR37"/>
      <c r="ENS37"/>
      <c r="ENT37"/>
      <c r="ENU37"/>
      <c r="ENV37"/>
      <c r="ENW37"/>
      <c r="ENX37"/>
      <c r="ENY37"/>
      <c r="ENZ37"/>
      <c r="EOA37"/>
      <c r="EOB37"/>
      <c r="EOC37"/>
      <c r="EOD37"/>
      <c r="EOE37"/>
      <c r="EOF37"/>
      <c r="EOG37"/>
      <c r="EOH37"/>
      <c r="EOI37"/>
      <c r="EOJ37"/>
      <c r="EOK37"/>
      <c r="EOL37"/>
      <c r="EOM37"/>
      <c r="EON37"/>
      <c r="EOO37"/>
      <c r="EOP37"/>
      <c r="EOQ37"/>
      <c r="EOR37"/>
      <c r="EOS37"/>
      <c r="EOT37"/>
      <c r="EOU37"/>
      <c r="EOV37"/>
      <c r="EOW37"/>
      <c r="EOX37"/>
      <c r="EOY37"/>
      <c r="EOZ37"/>
      <c r="EPA37"/>
      <c r="EPB37"/>
      <c r="EPC37"/>
      <c r="EPD37"/>
      <c r="EPE37"/>
      <c r="EPF37"/>
      <c r="EPG37"/>
      <c r="EPH37"/>
      <c r="EPI37"/>
      <c r="EPJ37"/>
      <c r="EPK37"/>
      <c r="EPL37"/>
      <c r="EPM37"/>
      <c r="EPN37"/>
      <c r="EPO37"/>
      <c r="EPP37"/>
      <c r="EPQ37"/>
      <c r="EPR37"/>
      <c r="EPS37"/>
      <c r="EPT37"/>
      <c r="EPU37"/>
      <c r="EPV37"/>
      <c r="EPW37"/>
      <c r="EPX37"/>
      <c r="EPY37"/>
      <c r="EPZ37"/>
      <c r="EQA37"/>
      <c r="EQB37"/>
      <c r="EQC37"/>
      <c r="EQD37"/>
      <c r="EQE37"/>
      <c r="EQF37"/>
      <c r="EQG37"/>
      <c r="EQH37"/>
      <c r="EQI37"/>
      <c r="EQJ37"/>
      <c r="EQK37"/>
      <c r="EQL37"/>
      <c r="EQM37"/>
      <c r="EQN37"/>
      <c r="EQO37"/>
      <c r="EQP37"/>
      <c r="EQQ37"/>
      <c r="EQR37"/>
      <c r="EQS37"/>
      <c r="EQT37"/>
      <c r="EQU37"/>
      <c r="EQV37"/>
      <c r="EQW37"/>
      <c r="EQX37"/>
      <c r="EQY37"/>
      <c r="EQZ37"/>
      <c r="ERA37"/>
      <c r="ERB37"/>
      <c r="ERC37"/>
      <c r="ERD37"/>
      <c r="ERE37"/>
      <c r="ERF37"/>
      <c r="ERG37"/>
      <c r="ERH37"/>
      <c r="ERI37"/>
      <c r="ERJ37"/>
      <c r="ERK37"/>
      <c r="ERL37"/>
      <c r="ERM37"/>
      <c r="ERN37"/>
      <c r="ERO37"/>
      <c r="ERP37"/>
      <c r="ERQ37"/>
      <c r="ERR37"/>
      <c r="ERS37"/>
      <c r="ERT37"/>
      <c r="ERU37"/>
      <c r="ERV37"/>
      <c r="ERW37"/>
      <c r="ERX37"/>
      <c r="ERY37"/>
      <c r="ERZ37"/>
      <c r="ESA37"/>
      <c r="ESB37"/>
      <c r="ESC37"/>
      <c r="ESD37"/>
      <c r="ESE37"/>
      <c r="ESF37"/>
      <c r="ESG37"/>
      <c r="ESH37"/>
      <c r="ESI37"/>
      <c r="ESJ37"/>
      <c r="ESK37"/>
      <c r="ESL37"/>
      <c r="ESM37"/>
      <c r="ESN37"/>
      <c r="ESO37"/>
      <c r="ESP37"/>
      <c r="ESQ37"/>
      <c r="ESR37"/>
      <c r="ESS37"/>
      <c r="EST37"/>
      <c r="ESU37"/>
      <c r="ESV37"/>
      <c r="ESW37"/>
      <c r="ESX37"/>
      <c r="ESY37"/>
      <c r="ESZ37"/>
      <c r="ETA37"/>
      <c r="ETB37"/>
      <c r="ETC37"/>
      <c r="ETD37"/>
      <c r="ETE37"/>
      <c r="ETF37"/>
      <c r="ETG37"/>
      <c r="ETH37"/>
      <c r="ETI37"/>
      <c r="ETJ37"/>
      <c r="ETK37"/>
      <c r="ETL37"/>
      <c r="ETM37"/>
      <c r="ETN37"/>
      <c r="ETO37"/>
      <c r="ETP37"/>
      <c r="ETQ37"/>
      <c r="ETR37"/>
      <c r="ETS37"/>
      <c r="ETT37"/>
      <c r="ETU37"/>
      <c r="ETV37"/>
      <c r="ETW37"/>
      <c r="ETX37"/>
      <c r="ETY37"/>
      <c r="ETZ37"/>
      <c r="EUA37"/>
      <c r="EUB37"/>
      <c r="EUC37"/>
      <c r="EUD37"/>
      <c r="EUE37"/>
      <c r="EUF37"/>
      <c r="EUG37"/>
      <c r="EUH37"/>
      <c r="EUI37"/>
      <c r="EUJ37"/>
      <c r="EUK37"/>
      <c r="EUL37"/>
      <c r="EUM37"/>
      <c r="EUN37"/>
      <c r="EUO37"/>
      <c r="EUP37"/>
      <c r="EUQ37"/>
      <c r="EUR37"/>
      <c r="EUS37"/>
      <c r="EUT37"/>
      <c r="EUU37"/>
      <c r="EUV37"/>
      <c r="EUW37"/>
      <c r="EUX37"/>
      <c r="EUY37"/>
      <c r="EUZ37"/>
      <c r="EVA37"/>
      <c r="EVB37"/>
      <c r="EVC37"/>
      <c r="EVD37"/>
      <c r="EVE37"/>
      <c r="EVF37"/>
      <c r="EVG37"/>
      <c r="EVH37"/>
      <c r="EVI37"/>
      <c r="EVJ37"/>
      <c r="EVK37"/>
      <c r="EVL37"/>
      <c r="EVM37"/>
      <c r="EVN37"/>
      <c r="EVO37"/>
      <c r="EVP37"/>
      <c r="EVQ37"/>
      <c r="EVR37"/>
      <c r="EVS37"/>
      <c r="EVT37"/>
      <c r="EVU37"/>
      <c r="EVV37"/>
      <c r="EVW37"/>
      <c r="EVX37"/>
      <c r="EVY37"/>
      <c r="EVZ37"/>
      <c r="EWA37"/>
      <c r="EWB37"/>
      <c r="EWC37"/>
      <c r="EWD37"/>
      <c r="EWE37"/>
      <c r="EWF37"/>
      <c r="EWG37"/>
      <c r="EWH37"/>
      <c r="EWI37"/>
      <c r="EWJ37"/>
      <c r="EWK37"/>
      <c r="EWL37"/>
      <c r="EWM37"/>
      <c r="EWN37"/>
      <c r="EWO37"/>
      <c r="EWP37"/>
      <c r="EWQ37"/>
      <c r="EWR37"/>
      <c r="EWS37"/>
      <c r="EWT37"/>
      <c r="EWU37"/>
      <c r="EWV37"/>
      <c r="EWW37"/>
      <c r="EWX37"/>
      <c r="EWY37"/>
      <c r="EWZ37"/>
      <c r="EXA37"/>
      <c r="EXB37"/>
      <c r="EXC37"/>
      <c r="EXD37"/>
      <c r="EXE37"/>
      <c r="EXF37"/>
      <c r="EXG37"/>
      <c r="EXH37"/>
      <c r="EXI37"/>
      <c r="EXJ37"/>
      <c r="EXK37"/>
      <c r="EXL37"/>
      <c r="EXM37"/>
      <c r="EXN37"/>
      <c r="EXO37"/>
      <c r="EXP37"/>
      <c r="EXQ37"/>
      <c r="EXR37"/>
      <c r="EXS37"/>
      <c r="EXT37"/>
      <c r="EXU37"/>
      <c r="EXV37"/>
      <c r="EXW37"/>
      <c r="EXX37"/>
      <c r="EXY37"/>
      <c r="EXZ37"/>
      <c r="EYA37"/>
      <c r="EYB37"/>
      <c r="EYC37"/>
      <c r="EYD37"/>
      <c r="EYE37"/>
      <c r="EYF37"/>
      <c r="EYG37"/>
      <c r="EYH37"/>
      <c r="EYI37"/>
      <c r="EYJ37"/>
      <c r="EYK37"/>
      <c r="EYL37"/>
      <c r="EYM37"/>
      <c r="EYN37"/>
      <c r="EYO37"/>
      <c r="EYP37"/>
      <c r="EYQ37"/>
      <c r="EYR37"/>
      <c r="EYS37"/>
      <c r="EYT37"/>
      <c r="EYU37"/>
      <c r="EYV37"/>
      <c r="EYW37"/>
      <c r="EYX37"/>
      <c r="EYY37"/>
      <c r="EYZ37"/>
      <c r="EZA37"/>
      <c r="EZB37"/>
      <c r="EZC37"/>
      <c r="EZD37"/>
      <c r="EZE37"/>
      <c r="EZF37"/>
      <c r="EZG37"/>
      <c r="EZH37"/>
      <c r="EZI37"/>
      <c r="EZJ37"/>
      <c r="EZK37"/>
      <c r="EZL37"/>
      <c r="EZM37"/>
      <c r="EZN37"/>
      <c r="EZO37"/>
      <c r="EZP37"/>
      <c r="EZQ37"/>
      <c r="EZR37"/>
      <c r="EZS37"/>
      <c r="EZT37"/>
      <c r="EZU37"/>
      <c r="EZV37"/>
      <c r="EZW37"/>
      <c r="EZX37"/>
      <c r="EZY37"/>
      <c r="EZZ37"/>
      <c r="FAA37"/>
      <c r="FAB37"/>
      <c r="FAC37"/>
      <c r="FAD37"/>
      <c r="FAE37"/>
      <c r="FAF37"/>
      <c r="FAG37"/>
      <c r="FAH37"/>
      <c r="FAI37"/>
      <c r="FAJ37"/>
      <c r="FAK37"/>
      <c r="FAL37"/>
      <c r="FAM37"/>
      <c r="FAN37"/>
      <c r="FAO37"/>
      <c r="FAP37"/>
      <c r="FAQ37"/>
      <c r="FAR37"/>
      <c r="FAS37"/>
      <c r="FAT37"/>
      <c r="FAU37"/>
      <c r="FAV37"/>
      <c r="FAW37"/>
      <c r="FAX37"/>
      <c r="FAY37"/>
      <c r="FAZ37"/>
      <c r="FBA37"/>
      <c r="FBB37"/>
      <c r="FBC37"/>
      <c r="FBD37"/>
      <c r="FBE37"/>
      <c r="FBF37"/>
      <c r="FBG37"/>
      <c r="FBH37"/>
      <c r="FBI37"/>
      <c r="FBJ37"/>
      <c r="FBK37"/>
      <c r="FBL37"/>
      <c r="FBM37"/>
      <c r="FBN37"/>
      <c r="FBO37"/>
      <c r="FBP37"/>
      <c r="FBQ37"/>
      <c r="FBR37"/>
      <c r="FBS37"/>
      <c r="FBT37"/>
      <c r="FBU37"/>
      <c r="FBV37"/>
      <c r="FBW37"/>
      <c r="FBX37"/>
      <c r="FBY37"/>
      <c r="FBZ37"/>
      <c r="FCA37"/>
      <c r="FCB37"/>
      <c r="FCC37"/>
      <c r="FCD37"/>
      <c r="FCE37"/>
      <c r="FCF37"/>
      <c r="FCG37"/>
      <c r="FCH37"/>
      <c r="FCI37"/>
      <c r="FCJ37"/>
      <c r="FCK37"/>
      <c r="FCL37"/>
      <c r="FCM37"/>
      <c r="FCN37"/>
      <c r="FCO37"/>
      <c r="FCP37"/>
      <c r="FCQ37"/>
      <c r="FCR37"/>
      <c r="FCS37"/>
      <c r="FCT37"/>
      <c r="FCU37"/>
      <c r="FCV37"/>
      <c r="FCW37"/>
      <c r="FCX37"/>
      <c r="FCY37"/>
      <c r="FCZ37"/>
      <c r="FDA37"/>
      <c r="FDB37"/>
      <c r="FDC37"/>
      <c r="FDD37"/>
      <c r="FDE37"/>
      <c r="FDF37"/>
      <c r="FDG37"/>
      <c r="FDH37"/>
      <c r="FDI37"/>
      <c r="FDJ37"/>
      <c r="FDK37"/>
      <c r="FDL37"/>
      <c r="FDM37"/>
      <c r="FDN37"/>
      <c r="FDO37"/>
      <c r="FDP37"/>
      <c r="FDQ37"/>
      <c r="FDR37"/>
      <c r="FDS37"/>
      <c r="FDT37"/>
      <c r="FDU37"/>
      <c r="FDV37"/>
      <c r="FDW37"/>
      <c r="FDX37"/>
      <c r="FDY37"/>
      <c r="FDZ37"/>
      <c r="FEA37"/>
      <c r="FEB37"/>
      <c r="FEC37"/>
      <c r="FED37"/>
      <c r="FEE37"/>
      <c r="FEF37"/>
      <c r="FEG37"/>
      <c r="FEH37"/>
      <c r="FEI37"/>
      <c r="FEJ37"/>
      <c r="FEK37"/>
      <c r="FEL37"/>
      <c r="FEM37"/>
      <c r="FEN37"/>
      <c r="FEO37"/>
      <c r="FEP37"/>
      <c r="FEQ37"/>
      <c r="FER37"/>
      <c r="FES37"/>
      <c r="FET37"/>
      <c r="FEU37"/>
      <c r="FEV37"/>
      <c r="FEW37"/>
      <c r="FEX37"/>
      <c r="FEY37"/>
      <c r="FEZ37"/>
      <c r="FFA37"/>
      <c r="FFB37"/>
      <c r="FFC37"/>
      <c r="FFD37"/>
      <c r="FFE37"/>
      <c r="FFF37"/>
      <c r="FFG37"/>
      <c r="FFH37"/>
      <c r="FFI37"/>
      <c r="FFJ37"/>
      <c r="FFK37"/>
      <c r="FFL37"/>
      <c r="FFM37"/>
      <c r="FFN37"/>
      <c r="FFO37"/>
      <c r="FFP37"/>
      <c r="FFQ37"/>
      <c r="FFR37"/>
      <c r="FFS37"/>
      <c r="FFT37"/>
      <c r="FFU37"/>
      <c r="FFV37"/>
      <c r="FFW37"/>
      <c r="FFX37"/>
      <c r="FFY37"/>
      <c r="FFZ37"/>
      <c r="FGA37"/>
      <c r="FGB37"/>
      <c r="FGC37"/>
      <c r="FGD37"/>
      <c r="FGE37"/>
      <c r="FGF37"/>
      <c r="FGG37"/>
      <c r="FGH37"/>
      <c r="FGI37"/>
      <c r="FGJ37"/>
      <c r="FGK37"/>
      <c r="FGL37"/>
      <c r="FGM37"/>
      <c r="FGN37"/>
      <c r="FGO37"/>
      <c r="FGP37"/>
      <c r="FGQ37"/>
      <c r="FGR37"/>
      <c r="FGS37"/>
      <c r="FGT37"/>
      <c r="FGU37"/>
      <c r="FGV37"/>
      <c r="FGW37"/>
      <c r="FGX37"/>
      <c r="FGY37"/>
      <c r="FGZ37"/>
      <c r="FHA37"/>
      <c r="FHB37"/>
      <c r="FHC37"/>
      <c r="FHD37"/>
      <c r="FHE37"/>
      <c r="FHF37"/>
      <c r="FHG37"/>
      <c r="FHH37"/>
      <c r="FHI37"/>
      <c r="FHJ37"/>
      <c r="FHK37"/>
      <c r="FHL37"/>
      <c r="FHM37"/>
      <c r="FHN37"/>
      <c r="FHO37"/>
      <c r="FHP37"/>
      <c r="FHQ37"/>
      <c r="FHR37"/>
      <c r="FHS37"/>
      <c r="FHT37"/>
      <c r="FHU37"/>
      <c r="FHV37"/>
      <c r="FHW37"/>
      <c r="FHX37"/>
      <c r="FHY37"/>
      <c r="FHZ37"/>
      <c r="FIA37"/>
      <c r="FIB37"/>
      <c r="FIC37"/>
      <c r="FID37"/>
      <c r="FIE37"/>
      <c r="FIF37"/>
      <c r="FIG37"/>
      <c r="FIH37"/>
      <c r="FII37"/>
      <c r="FIJ37"/>
      <c r="FIK37"/>
      <c r="FIL37"/>
      <c r="FIM37"/>
      <c r="FIN37"/>
      <c r="FIO37"/>
      <c r="FIP37"/>
      <c r="FIQ37"/>
      <c r="FIR37"/>
      <c r="FIS37"/>
      <c r="FIT37"/>
      <c r="FIU37"/>
      <c r="FIV37"/>
      <c r="FIW37"/>
      <c r="FIX37"/>
      <c r="FIY37"/>
      <c r="FIZ37"/>
      <c r="FJA37"/>
      <c r="FJB37"/>
      <c r="FJC37"/>
      <c r="FJD37"/>
      <c r="FJE37"/>
      <c r="FJF37"/>
      <c r="FJG37"/>
      <c r="FJH37"/>
      <c r="FJI37"/>
      <c r="FJJ37"/>
      <c r="FJK37"/>
      <c r="FJL37"/>
      <c r="FJM37"/>
      <c r="FJN37"/>
      <c r="FJO37"/>
      <c r="FJP37"/>
      <c r="FJQ37"/>
      <c r="FJR37"/>
      <c r="FJS37"/>
      <c r="FJT37"/>
      <c r="FJU37"/>
      <c r="FJV37"/>
      <c r="FJW37"/>
      <c r="FJX37"/>
      <c r="FJY37"/>
      <c r="FJZ37"/>
      <c r="FKA37"/>
      <c r="FKB37"/>
      <c r="FKC37"/>
      <c r="FKD37"/>
      <c r="FKE37"/>
      <c r="FKF37"/>
      <c r="FKG37"/>
      <c r="FKH37"/>
      <c r="FKI37"/>
      <c r="FKJ37"/>
      <c r="FKK37"/>
      <c r="FKL37"/>
      <c r="FKM37"/>
      <c r="FKN37"/>
      <c r="FKO37"/>
      <c r="FKP37"/>
      <c r="FKQ37"/>
      <c r="FKR37"/>
      <c r="FKS37"/>
      <c r="FKT37"/>
      <c r="FKU37"/>
      <c r="FKV37"/>
      <c r="FKW37"/>
      <c r="FKX37"/>
      <c r="FKY37"/>
      <c r="FKZ37"/>
      <c r="FLA37"/>
      <c r="FLB37"/>
      <c r="FLC37"/>
      <c r="FLD37"/>
      <c r="FLE37"/>
      <c r="FLF37"/>
      <c r="FLG37"/>
      <c r="FLH37"/>
      <c r="FLI37"/>
      <c r="FLJ37"/>
      <c r="FLK37"/>
      <c r="FLL37"/>
      <c r="FLM37"/>
      <c r="FLN37"/>
      <c r="FLO37"/>
      <c r="FLP37"/>
      <c r="FLQ37"/>
      <c r="FLR37"/>
      <c r="FLS37"/>
      <c r="FLT37"/>
      <c r="FLU37"/>
      <c r="FLV37"/>
      <c r="FLW37"/>
      <c r="FLX37"/>
      <c r="FLY37"/>
      <c r="FLZ37"/>
      <c r="FMA37"/>
      <c r="FMB37"/>
      <c r="FMC37"/>
      <c r="FMD37"/>
      <c r="FME37"/>
      <c r="FMF37"/>
      <c r="FMG37"/>
      <c r="FMH37"/>
      <c r="FMI37"/>
      <c r="FMJ37"/>
      <c r="FMK37"/>
      <c r="FML37"/>
      <c r="FMM37"/>
      <c r="FMN37"/>
      <c r="FMO37"/>
      <c r="FMP37"/>
      <c r="FMQ37"/>
      <c r="FMR37"/>
      <c r="FMS37"/>
      <c r="FMT37"/>
      <c r="FMU37"/>
      <c r="FMV37"/>
      <c r="FMW37"/>
      <c r="FMX37"/>
      <c r="FMY37"/>
      <c r="FMZ37"/>
      <c r="FNA37"/>
      <c r="FNB37"/>
      <c r="FNC37"/>
      <c r="FND37"/>
      <c r="FNE37"/>
      <c r="FNF37"/>
      <c r="FNG37"/>
      <c r="FNH37"/>
      <c r="FNI37"/>
      <c r="FNJ37"/>
      <c r="FNK37"/>
      <c r="FNL37"/>
      <c r="FNM37"/>
      <c r="FNN37"/>
      <c r="FNO37"/>
      <c r="FNP37"/>
      <c r="FNQ37"/>
      <c r="FNR37"/>
      <c r="FNS37"/>
      <c r="FNT37"/>
      <c r="FNU37"/>
      <c r="FNV37"/>
      <c r="FNW37"/>
      <c r="FNX37"/>
      <c r="FNY37"/>
      <c r="FNZ37"/>
      <c r="FOA37"/>
      <c r="FOB37"/>
      <c r="FOC37"/>
      <c r="FOD37"/>
      <c r="FOE37"/>
      <c r="FOF37"/>
      <c r="FOG37"/>
      <c r="FOH37"/>
      <c r="FOI37"/>
      <c r="FOJ37"/>
      <c r="FOK37"/>
      <c r="FOL37"/>
      <c r="FOM37"/>
      <c r="FON37"/>
      <c r="FOO37"/>
      <c r="FOP37"/>
      <c r="FOQ37"/>
      <c r="FOR37"/>
      <c r="FOS37"/>
      <c r="FOT37"/>
      <c r="FOU37"/>
      <c r="FOV37"/>
      <c r="FOW37"/>
      <c r="FOX37"/>
      <c r="FOY37"/>
      <c r="FOZ37"/>
      <c r="FPA37"/>
      <c r="FPB37"/>
      <c r="FPC37"/>
      <c r="FPD37"/>
      <c r="FPE37"/>
      <c r="FPF37"/>
      <c r="FPG37"/>
      <c r="FPH37"/>
      <c r="FPI37"/>
      <c r="FPJ37"/>
      <c r="FPK37"/>
      <c r="FPL37"/>
      <c r="FPM37"/>
      <c r="FPN37"/>
      <c r="FPO37"/>
      <c r="FPP37"/>
      <c r="FPQ37"/>
      <c r="FPR37"/>
      <c r="FPS37"/>
      <c r="FPT37"/>
      <c r="FPU37"/>
      <c r="FPV37"/>
      <c r="FPW37"/>
      <c r="FPX37"/>
      <c r="FPY37"/>
      <c r="FPZ37"/>
      <c r="FQA37"/>
      <c r="FQB37"/>
      <c r="FQC37"/>
      <c r="FQD37"/>
      <c r="FQE37"/>
      <c r="FQF37"/>
      <c r="FQG37"/>
      <c r="FQH37"/>
      <c r="FQI37"/>
      <c r="FQJ37"/>
      <c r="FQK37"/>
      <c r="FQL37"/>
      <c r="FQM37"/>
      <c r="FQN37"/>
      <c r="FQO37"/>
      <c r="FQP37"/>
      <c r="FQQ37"/>
      <c r="FQR37"/>
      <c r="FQS37"/>
      <c r="FQT37"/>
      <c r="FQU37"/>
      <c r="FQV37"/>
      <c r="FQW37"/>
      <c r="FQX37"/>
      <c r="FQY37"/>
      <c r="FQZ37"/>
      <c r="FRA37"/>
      <c r="FRB37"/>
      <c r="FRC37"/>
      <c r="FRD37"/>
      <c r="FRE37"/>
      <c r="FRF37"/>
      <c r="FRG37"/>
      <c r="FRH37"/>
      <c r="FRI37"/>
      <c r="FRJ37"/>
      <c r="FRK37"/>
      <c r="FRL37"/>
      <c r="FRM37"/>
      <c r="FRN37"/>
      <c r="FRO37"/>
      <c r="FRP37"/>
      <c r="FRQ37"/>
      <c r="FRR37"/>
      <c r="FRS37"/>
      <c r="FRT37"/>
      <c r="FRU37"/>
      <c r="FRV37"/>
      <c r="FRW37"/>
      <c r="FRX37"/>
      <c r="FRY37"/>
      <c r="FRZ37"/>
      <c r="FSA37"/>
      <c r="FSB37"/>
      <c r="FSC37"/>
      <c r="FSD37"/>
      <c r="FSE37"/>
      <c r="FSF37"/>
      <c r="FSG37"/>
      <c r="FSH37"/>
      <c r="FSI37"/>
      <c r="FSJ37"/>
      <c r="FSK37"/>
      <c r="FSL37"/>
      <c r="FSM37"/>
      <c r="FSN37"/>
      <c r="FSO37"/>
      <c r="FSP37"/>
      <c r="FSQ37"/>
      <c r="FSR37"/>
      <c r="FSS37"/>
      <c r="FST37"/>
      <c r="FSU37"/>
      <c r="FSV37"/>
      <c r="FSW37"/>
      <c r="FSX37"/>
      <c r="FSY37"/>
      <c r="FSZ37"/>
      <c r="FTA37"/>
      <c r="FTB37"/>
      <c r="FTC37"/>
      <c r="FTD37"/>
      <c r="FTE37"/>
      <c r="FTF37"/>
      <c r="FTG37"/>
      <c r="FTH37"/>
      <c r="FTI37"/>
      <c r="FTJ37"/>
      <c r="FTK37"/>
      <c r="FTL37"/>
      <c r="FTM37"/>
      <c r="FTN37"/>
      <c r="FTO37"/>
      <c r="FTP37"/>
      <c r="FTQ37"/>
      <c r="FTR37"/>
      <c r="FTS37"/>
      <c r="FTT37"/>
      <c r="FTU37"/>
      <c r="FTV37"/>
      <c r="FTW37"/>
      <c r="FTX37"/>
      <c r="FTY37"/>
      <c r="FTZ37"/>
      <c r="FUA37"/>
      <c r="FUB37"/>
      <c r="FUC37"/>
      <c r="FUD37"/>
      <c r="FUE37"/>
      <c r="FUF37"/>
      <c r="FUG37"/>
      <c r="FUH37"/>
      <c r="FUI37"/>
      <c r="FUJ37"/>
      <c r="FUK37"/>
      <c r="FUL37"/>
      <c r="FUM37"/>
      <c r="FUN37"/>
      <c r="FUO37"/>
      <c r="FUP37"/>
      <c r="FUQ37"/>
      <c r="FUR37"/>
      <c r="FUS37"/>
      <c r="FUT37"/>
      <c r="FUU37"/>
      <c r="FUV37"/>
      <c r="FUW37"/>
      <c r="FUX37"/>
      <c r="FUY37"/>
      <c r="FUZ37"/>
      <c r="FVA37"/>
      <c r="FVB37"/>
      <c r="FVC37"/>
      <c r="FVD37"/>
      <c r="FVE37"/>
      <c r="FVF37"/>
      <c r="FVG37"/>
      <c r="FVH37"/>
      <c r="FVI37"/>
      <c r="FVJ37"/>
      <c r="FVK37"/>
      <c r="FVL37"/>
      <c r="FVM37"/>
      <c r="FVN37"/>
      <c r="FVO37"/>
      <c r="FVP37"/>
      <c r="FVQ37"/>
      <c r="FVR37"/>
      <c r="FVS37"/>
      <c r="FVT37"/>
      <c r="FVU37"/>
      <c r="FVV37"/>
      <c r="FVW37"/>
      <c r="FVX37"/>
      <c r="FVY37"/>
      <c r="FVZ37"/>
      <c r="FWA37"/>
      <c r="FWB37"/>
      <c r="FWC37"/>
      <c r="FWD37"/>
      <c r="FWE37"/>
      <c r="FWF37"/>
      <c r="FWG37"/>
      <c r="FWH37"/>
      <c r="FWI37"/>
      <c r="FWJ37"/>
      <c r="FWK37"/>
      <c r="FWL37"/>
      <c r="FWM37"/>
      <c r="FWN37"/>
      <c r="FWO37"/>
      <c r="FWP37"/>
      <c r="FWQ37"/>
      <c r="FWR37"/>
      <c r="FWS37"/>
      <c r="FWT37"/>
      <c r="FWU37"/>
      <c r="FWV37"/>
      <c r="FWW37"/>
      <c r="FWX37"/>
      <c r="FWY37"/>
      <c r="FWZ37"/>
      <c r="FXA37"/>
      <c r="FXB37"/>
      <c r="FXC37"/>
      <c r="FXD37"/>
      <c r="FXE37"/>
      <c r="FXF37"/>
      <c r="FXG37"/>
      <c r="FXH37"/>
      <c r="FXI37"/>
      <c r="FXJ37"/>
      <c r="FXK37"/>
      <c r="FXL37"/>
      <c r="FXM37"/>
      <c r="FXN37"/>
      <c r="FXO37"/>
      <c r="FXP37"/>
      <c r="FXQ37"/>
      <c r="FXR37"/>
      <c r="FXS37"/>
      <c r="FXT37"/>
      <c r="FXU37"/>
      <c r="FXV37"/>
      <c r="FXW37"/>
      <c r="FXX37"/>
      <c r="FXY37"/>
      <c r="FXZ37"/>
      <c r="FYA37"/>
      <c r="FYB37"/>
      <c r="FYC37"/>
      <c r="FYD37"/>
      <c r="FYE37"/>
      <c r="FYF37"/>
      <c r="FYG37"/>
      <c r="FYH37"/>
      <c r="FYI37"/>
      <c r="FYJ37"/>
      <c r="FYK37"/>
      <c r="FYL37"/>
      <c r="FYM37"/>
      <c r="FYN37"/>
      <c r="FYO37"/>
      <c r="FYP37"/>
      <c r="FYQ37"/>
      <c r="FYR37"/>
      <c r="FYS37"/>
      <c r="FYT37"/>
      <c r="FYU37"/>
      <c r="FYV37"/>
      <c r="FYW37"/>
      <c r="FYX37"/>
      <c r="FYY37"/>
      <c r="FYZ37"/>
      <c r="FZA37"/>
      <c r="FZB37"/>
      <c r="FZC37"/>
      <c r="FZD37"/>
      <c r="FZE37"/>
      <c r="FZF37"/>
      <c r="FZG37"/>
      <c r="FZH37"/>
      <c r="FZI37"/>
      <c r="FZJ37"/>
      <c r="FZK37"/>
      <c r="FZL37"/>
      <c r="FZM37"/>
      <c r="FZN37"/>
      <c r="FZO37"/>
      <c r="FZP37"/>
      <c r="FZQ37"/>
      <c r="FZR37"/>
      <c r="FZS37"/>
      <c r="FZT37"/>
      <c r="FZU37"/>
      <c r="FZV37"/>
      <c r="FZW37"/>
      <c r="FZX37"/>
      <c r="FZY37"/>
      <c r="FZZ37"/>
      <c r="GAA37"/>
      <c r="GAB37"/>
      <c r="GAC37"/>
      <c r="GAD37"/>
      <c r="GAE37"/>
      <c r="GAF37"/>
      <c r="GAG37"/>
      <c r="GAH37"/>
      <c r="GAI37"/>
      <c r="GAJ37"/>
      <c r="GAK37"/>
      <c r="GAL37"/>
      <c r="GAM37"/>
      <c r="GAN37"/>
      <c r="GAO37"/>
      <c r="GAP37"/>
      <c r="GAQ37"/>
      <c r="GAR37"/>
      <c r="GAS37"/>
      <c r="GAT37"/>
      <c r="GAU37"/>
      <c r="GAV37"/>
      <c r="GAW37"/>
      <c r="GAX37"/>
      <c r="GAY37"/>
      <c r="GAZ37"/>
      <c r="GBA37"/>
      <c r="GBB37"/>
      <c r="GBC37"/>
      <c r="GBD37"/>
      <c r="GBE37"/>
      <c r="GBF37"/>
      <c r="GBG37"/>
      <c r="GBH37"/>
      <c r="GBI37"/>
      <c r="GBJ37"/>
      <c r="GBK37"/>
      <c r="GBL37"/>
      <c r="GBM37"/>
      <c r="GBN37"/>
      <c r="GBO37"/>
      <c r="GBP37"/>
      <c r="GBQ37"/>
      <c r="GBR37"/>
      <c r="GBS37"/>
      <c r="GBT37"/>
      <c r="GBU37"/>
      <c r="GBV37"/>
      <c r="GBW37"/>
      <c r="GBX37"/>
      <c r="GBY37"/>
      <c r="GBZ37"/>
      <c r="GCA37"/>
      <c r="GCB37"/>
      <c r="GCC37"/>
      <c r="GCD37"/>
      <c r="GCE37"/>
      <c r="GCF37"/>
      <c r="GCG37"/>
      <c r="GCH37"/>
      <c r="GCI37"/>
      <c r="GCJ37"/>
      <c r="GCK37"/>
      <c r="GCL37"/>
      <c r="GCM37"/>
      <c r="GCN37"/>
      <c r="GCO37"/>
      <c r="GCP37"/>
      <c r="GCQ37"/>
      <c r="GCR37"/>
      <c r="GCS37"/>
      <c r="GCT37"/>
      <c r="GCU37"/>
      <c r="GCV37"/>
      <c r="GCW37"/>
      <c r="GCX37"/>
      <c r="GCY37"/>
      <c r="GCZ37"/>
      <c r="GDA37"/>
      <c r="GDB37"/>
      <c r="GDC37"/>
      <c r="GDD37"/>
      <c r="GDE37"/>
      <c r="GDF37"/>
      <c r="GDG37"/>
      <c r="GDH37"/>
      <c r="GDI37"/>
      <c r="GDJ37"/>
      <c r="GDK37"/>
      <c r="GDL37"/>
      <c r="GDM37"/>
      <c r="GDN37"/>
      <c r="GDO37"/>
      <c r="GDP37"/>
      <c r="GDQ37"/>
      <c r="GDR37"/>
      <c r="GDS37"/>
      <c r="GDT37"/>
      <c r="GDU37"/>
      <c r="GDV37"/>
      <c r="GDW37"/>
      <c r="GDX37"/>
      <c r="GDY37"/>
      <c r="GDZ37"/>
      <c r="GEA37"/>
      <c r="GEB37"/>
      <c r="GEC37"/>
      <c r="GED37"/>
      <c r="GEE37"/>
      <c r="GEF37"/>
      <c r="GEG37"/>
      <c r="GEH37"/>
      <c r="GEI37"/>
      <c r="GEJ37"/>
      <c r="GEK37"/>
      <c r="GEL37"/>
      <c r="GEM37"/>
      <c r="GEN37"/>
      <c r="GEO37"/>
      <c r="GEP37"/>
      <c r="GEQ37"/>
      <c r="GER37"/>
      <c r="GES37"/>
      <c r="GET37"/>
      <c r="GEU37"/>
      <c r="GEV37"/>
      <c r="GEW37"/>
      <c r="GEX37"/>
      <c r="GEY37"/>
      <c r="GEZ37"/>
      <c r="GFA37"/>
      <c r="GFB37"/>
      <c r="GFC37"/>
      <c r="GFD37"/>
      <c r="GFE37"/>
      <c r="GFF37"/>
      <c r="GFG37"/>
      <c r="GFH37"/>
      <c r="GFI37"/>
      <c r="GFJ37"/>
      <c r="GFK37"/>
      <c r="GFL37"/>
      <c r="GFM37"/>
      <c r="GFN37"/>
      <c r="GFO37"/>
      <c r="GFP37"/>
      <c r="GFQ37"/>
      <c r="GFR37"/>
      <c r="GFS37"/>
      <c r="GFT37"/>
      <c r="GFU37"/>
      <c r="GFV37"/>
      <c r="GFW37"/>
      <c r="GFX37"/>
      <c r="GFY37"/>
      <c r="GFZ37"/>
      <c r="GGA37"/>
      <c r="GGB37"/>
      <c r="GGC37"/>
      <c r="GGD37"/>
      <c r="GGE37"/>
      <c r="GGF37"/>
      <c r="GGG37"/>
      <c r="GGH37"/>
      <c r="GGI37"/>
      <c r="GGJ37"/>
      <c r="GGK37"/>
      <c r="GGL37"/>
      <c r="GGM37"/>
      <c r="GGN37"/>
      <c r="GGO37"/>
      <c r="GGP37"/>
      <c r="GGQ37"/>
      <c r="GGR37"/>
      <c r="GGS37"/>
      <c r="GGT37"/>
      <c r="GGU37"/>
      <c r="GGV37"/>
      <c r="GGW37"/>
      <c r="GGX37"/>
      <c r="GGY37"/>
      <c r="GGZ37"/>
      <c r="GHA37"/>
      <c r="GHB37"/>
      <c r="GHC37"/>
      <c r="GHD37"/>
      <c r="GHE37"/>
      <c r="GHF37"/>
      <c r="GHG37"/>
      <c r="GHH37"/>
      <c r="GHI37"/>
      <c r="GHJ37"/>
      <c r="GHK37"/>
      <c r="GHL37"/>
      <c r="GHM37"/>
      <c r="GHN37"/>
      <c r="GHO37"/>
      <c r="GHP37"/>
      <c r="GHQ37"/>
      <c r="GHR37"/>
      <c r="GHS37"/>
      <c r="GHT37"/>
      <c r="GHU37"/>
      <c r="GHV37"/>
      <c r="GHW37"/>
      <c r="GHX37"/>
      <c r="GHY37"/>
      <c r="GHZ37"/>
      <c r="GIA37"/>
      <c r="GIB37"/>
      <c r="GIC37"/>
      <c r="GID37"/>
      <c r="GIE37"/>
      <c r="GIF37"/>
      <c r="GIG37"/>
      <c r="GIH37"/>
      <c r="GII37"/>
      <c r="GIJ37"/>
      <c r="GIK37"/>
      <c r="GIL37"/>
      <c r="GIM37"/>
      <c r="GIN37"/>
      <c r="GIO37"/>
      <c r="GIP37"/>
      <c r="GIQ37"/>
      <c r="GIR37"/>
      <c r="GIS37"/>
      <c r="GIT37"/>
      <c r="GIU37"/>
      <c r="GIV37"/>
      <c r="GIW37"/>
      <c r="GIX37"/>
      <c r="GIY37"/>
      <c r="GIZ37"/>
      <c r="GJA37"/>
      <c r="GJB37"/>
      <c r="GJC37"/>
      <c r="GJD37"/>
      <c r="GJE37"/>
      <c r="GJF37"/>
      <c r="GJG37"/>
      <c r="GJH37"/>
      <c r="GJI37"/>
      <c r="GJJ37"/>
      <c r="GJK37"/>
      <c r="GJL37"/>
      <c r="GJM37"/>
      <c r="GJN37"/>
      <c r="GJO37"/>
      <c r="GJP37"/>
      <c r="GJQ37"/>
      <c r="GJR37"/>
      <c r="GJS37"/>
      <c r="GJT37"/>
      <c r="GJU37"/>
      <c r="GJV37"/>
      <c r="GJW37"/>
      <c r="GJX37"/>
      <c r="GJY37"/>
      <c r="GJZ37"/>
      <c r="GKA37"/>
      <c r="GKB37"/>
      <c r="GKC37"/>
      <c r="GKD37"/>
      <c r="GKE37"/>
      <c r="GKF37"/>
      <c r="GKG37"/>
      <c r="GKH37"/>
      <c r="GKI37"/>
      <c r="GKJ37"/>
      <c r="GKK37"/>
      <c r="GKL37"/>
      <c r="GKM37"/>
      <c r="GKN37"/>
      <c r="GKO37"/>
      <c r="GKP37"/>
      <c r="GKQ37"/>
      <c r="GKR37"/>
      <c r="GKS37"/>
      <c r="GKT37"/>
      <c r="GKU37"/>
      <c r="GKV37"/>
      <c r="GKW37"/>
      <c r="GKX37"/>
      <c r="GKY37"/>
      <c r="GKZ37"/>
      <c r="GLA37"/>
      <c r="GLB37"/>
      <c r="GLC37"/>
      <c r="GLD37"/>
      <c r="GLE37"/>
      <c r="GLF37"/>
      <c r="GLG37"/>
      <c r="GLH37"/>
      <c r="GLI37"/>
      <c r="GLJ37"/>
      <c r="GLK37"/>
      <c r="GLL37"/>
      <c r="GLM37"/>
      <c r="GLN37"/>
      <c r="GLO37"/>
      <c r="GLP37"/>
      <c r="GLQ37"/>
      <c r="GLR37"/>
      <c r="GLS37"/>
      <c r="GLT37"/>
      <c r="GLU37"/>
      <c r="GLV37"/>
      <c r="GLW37"/>
      <c r="GLX37"/>
      <c r="GLY37"/>
      <c r="GLZ37"/>
      <c r="GMA37"/>
      <c r="GMB37"/>
      <c r="GMC37"/>
      <c r="GMD37"/>
      <c r="GME37"/>
      <c r="GMF37"/>
      <c r="GMG37"/>
      <c r="GMH37"/>
      <c r="GMI37"/>
      <c r="GMJ37"/>
      <c r="GMK37"/>
      <c r="GML37"/>
      <c r="GMM37"/>
      <c r="GMN37"/>
      <c r="GMO37"/>
      <c r="GMP37"/>
      <c r="GMQ37"/>
      <c r="GMR37"/>
      <c r="GMS37"/>
      <c r="GMT37"/>
      <c r="GMU37"/>
      <c r="GMV37"/>
      <c r="GMW37"/>
      <c r="GMX37"/>
      <c r="GMY37"/>
      <c r="GMZ37"/>
      <c r="GNA37"/>
      <c r="GNB37"/>
      <c r="GNC37"/>
      <c r="GND37"/>
      <c r="GNE37"/>
      <c r="GNF37"/>
      <c r="GNG37"/>
      <c r="GNH37"/>
      <c r="GNI37"/>
      <c r="GNJ37"/>
      <c r="GNK37"/>
      <c r="GNL37"/>
      <c r="GNM37"/>
      <c r="GNN37"/>
      <c r="GNO37"/>
      <c r="GNP37"/>
      <c r="GNQ37"/>
      <c r="GNR37"/>
      <c r="GNS37"/>
      <c r="GNT37"/>
      <c r="GNU37"/>
      <c r="GNV37"/>
      <c r="GNW37"/>
      <c r="GNX37"/>
      <c r="GNY37"/>
      <c r="GNZ37"/>
      <c r="GOA37"/>
      <c r="GOB37"/>
      <c r="GOC37"/>
      <c r="GOD37"/>
      <c r="GOE37"/>
      <c r="GOF37"/>
      <c r="GOG37"/>
      <c r="GOH37"/>
      <c r="GOI37"/>
      <c r="GOJ37"/>
      <c r="GOK37"/>
      <c r="GOL37"/>
      <c r="GOM37"/>
      <c r="GON37"/>
      <c r="GOO37"/>
      <c r="GOP37"/>
      <c r="GOQ37"/>
      <c r="GOR37"/>
      <c r="GOS37"/>
      <c r="GOT37"/>
      <c r="GOU37"/>
      <c r="GOV37"/>
      <c r="GOW37"/>
      <c r="GOX37"/>
      <c r="GOY37"/>
      <c r="GOZ37"/>
      <c r="GPA37"/>
      <c r="GPB37"/>
      <c r="GPC37"/>
      <c r="GPD37"/>
      <c r="GPE37"/>
      <c r="GPF37"/>
      <c r="GPG37"/>
      <c r="GPH37"/>
      <c r="GPI37"/>
      <c r="GPJ37"/>
      <c r="GPK37"/>
      <c r="GPL37"/>
      <c r="GPM37"/>
      <c r="GPN37"/>
      <c r="GPO37"/>
      <c r="GPP37"/>
      <c r="GPQ37"/>
      <c r="GPR37"/>
      <c r="GPS37"/>
      <c r="GPT37"/>
      <c r="GPU37"/>
      <c r="GPV37"/>
      <c r="GPW37"/>
      <c r="GPX37"/>
      <c r="GPY37"/>
      <c r="GPZ37"/>
      <c r="GQA37"/>
      <c r="GQB37"/>
      <c r="GQC37"/>
      <c r="GQD37"/>
      <c r="GQE37"/>
      <c r="GQF37"/>
      <c r="GQG37"/>
      <c r="GQH37"/>
      <c r="GQI37"/>
      <c r="GQJ37"/>
      <c r="GQK37"/>
      <c r="GQL37"/>
      <c r="GQM37"/>
      <c r="GQN37"/>
      <c r="GQO37"/>
      <c r="GQP37"/>
      <c r="GQQ37"/>
      <c r="GQR37"/>
      <c r="GQS37"/>
      <c r="GQT37"/>
      <c r="GQU37"/>
      <c r="GQV37"/>
      <c r="GQW37"/>
      <c r="GQX37"/>
      <c r="GQY37"/>
      <c r="GQZ37"/>
      <c r="GRA37"/>
      <c r="GRB37"/>
      <c r="GRC37"/>
      <c r="GRD37"/>
      <c r="GRE37"/>
      <c r="GRF37"/>
      <c r="GRG37"/>
      <c r="GRH37"/>
      <c r="GRI37"/>
      <c r="GRJ37"/>
      <c r="GRK37"/>
      <c r="GRL37"/>
      <c r="GRM37"/>
      <c r="GRN37"/>
      <c r="GRO37"/>
      <c r="GRP37"/>
      <c r="GRQ37"/>
      <c r="GRR37"/>
      <c r="GRS37"/>
      <c r="GRT37"/>
      <c r="GRU37"/>
      <c r="GRV37"/>
      <c r="GRW37"/>
      <c r="GRX37"/>
      <c r="GRY37"/>
      <c r="GRZ37"/>
      <c r="GSA37"/>
      <c r="GSB37"/>
      <c r="GSC37"/>
      <c r="GSD37"/>
      <c r="GSE37"/>
      <c r="GSF37"/>
      <c r="GSG37"/>
      <c r="GSH37"/>
      <c r="GSI37"/>
      <c r="GSJ37"/>
      <c r="GSK37"/>
      <c r="GSL37"/>
      <c r="GSM37"/>
      <c r="GSN37"/>
      <c r="GSO37"/>
      <c r="GSP37"/>
      <c r="GSQ37"/>
      <c r="GSR37"/>
      <c r="GSS37"/>
      <c r="GST37"/>
      <c r="GSU37"/>
      <c r="GSV37"/>
      <c r="GSW37"/>
      <c r="GSX37"/>
      <c r="GSY37"/>
      <c r="GSZ37"/>
      <c r="GTA37"/>
      <c r="GTB37"/>
      <c r="GTC37"/>
      <c r="GTD37"/>
      <c r="GTE37"/>
      <c r="GTF37"/>
      <c r="GTG37"/>
      <c r="GTH37"/>
      <c r="GTI37"/>
      <c r="GTJ37"/>
      <c r="GTK37"/>
      <c r="GTL37"/>
      <c r="GTM37"/>
      <c r="GTN37"/>
      <c r="GTO37"/>
      <c r="GTP37"/>
      <c r="GTQ37"/>
      <c r="GTR37"/>
      <c r="GTS37"/>
      <c r="GTT37"/>
      <c r="GTU37"/>
      <c r="GTV37"/>
      <c r="GTW37"/>
      <c r="GTX37"/>
      <c r="GTY37"/>
      <c r="GTZ37"/>
      <c r="GUA37"/>
      <c r="GUB37"/>
      <c r="GUC37"/>
      <c r="GUD37"/>
      <c r="GUE37"/>
      <c r="GUF37"/>
      <c r="GUG37"/>
      <c r="GUH37"/>
      <c r="GUI37"/>
      <c r="GUJ37"/>
      <c r="GUK37"/>
      <c r="GUL37"/>
      <c r="GUM37"/>
      <c r="GUN37"/>
      <c r="GUO37"/>
      <c r="GUP37"/>
      <c r="GUQ37"/>
      <c r="GUR37"/>
      <c r="GUS37"/>
      <c r="GUT37"/>
      <c r="GUU37"/>
      <c r="GUV37"/>
      <c r="GUW37"/>
      <c r="GUX37"/>
      <c r="GUY37"/>
      <c r="GUZ37"/>
      <c r="GVA37"/>
      <c r="GVB37"/>
      <c r="GVC37"/>
      <c r="GVD37"/>
      <c r="GVE37"/>
      <c r="GVF37"/>
      <c r="GVG37"/>
      <c r="GVH37"/>
      <c r="GVI37"/>
      <c r="GVJ37"/>
      <c r="GVK37"/>
      <c r="GVL37"/>
      <c r="GVM37"/>
      <c r="GVN37"/>
      <c r="GVO37"/>
      <c r="GVP37"/>
      <c r="GVQ37"/>
      <c r="GVR37"/>
      <c r="GVS37"/>
      <c r="GVT37"/>
      <c r="GVU37"/>
      <c r="GVV37"/>
      <c r="GVW37"/>
      <c r="GVX37"/>
      <c r="GVY37"/>
      <c r="GVZ37"/>
      <c r="GWA37"/>
      <c r="GWB37"/>
      <c r="GWC37"/>
      <c r="GWD37"/>
      <c r="GWE37"/>
      <c r="GWF37"/>
      <c r="GWG37"/>
      <c r="GWH37"/>
      <c r="GWI37"/>
      <c r="GWJ37"/>
      <c r="GWK37"/>
      <c r="GWL37"/>
      <c r="GWM37"/>
      <c r="GWN37"/>
      <c r="GWO37"/>
      <c r="GWP37"/>
      <c r="GWQ37"/>
      <c r="GWR37"/>
      <c r="GWS37"/>
      <c r="GWT37"/>
      <c r="GWU37"/>
      <c r="GWV37"/>
      <c r="GWW37"/>
      <c r="GWX37"/>
      <c r="GWY37"/>
      <c r="GWZ37"/>
      <c r="GXA37"/>
      <c r="GXB37"/>
      <c r="GXC37"/>
      <c r="GXD37"/>
      <c r="GXE37"/>
      <c r="GXF37"/>
      <c r="GXG37"/>
      <c r="GXH37"/>
      <c r="GXI37"/>
      <c r="GXJ37"/>
      <c r="GXK37"/>
      <c r="GXL37"/>
      <c r="GXM37"/>
      <c r="GXN37"/>
      <c r="GXO37"/>
      <c r="GXP37"/>
      <c r="GXQ37"/>
      <c r="GXR37"/>
      <c r="GXS37"/>
      <c r="GXT37"/>
      <c r="GXU37"/>
      <c r="GXV37"/>
      <c r="GXW37"/>
      <c r="GXX37"/>
      <c r="GXY37"/>
      <c r="GXZ37"/>
      <c r="GYA37"/>
      <c r="GYB37"/>
      <c r="GYC37"/>
      <c r="GYD37"/>
      <c r="GYE37"/>
      <c r="GYF37"/>
      <c r="GYG37"/>
      <c r="GYH37"/>
      <c r="GYI37"/>
      <c r="GYJ37"/>
      <c r="GYK37"/>
      <c r="GYL37"/>
      <c r="GYM37"/>
      <c r="GYN37"/>
      <c r="GYO37"/>
      <c r="GYP37"/>
      <c r="GYQ37"/>
      <c r="GYR37"/>
      <c r="GYS37"/>
      <c r="GYT37"/>
      <c r="GYU37"/>
      <c r="GYV37"/>
      <c r="GYW37"/>
      <c r="GYX37"/>
      <c r="GYY37"/>
      <c r="GYZ37"/>
      <c r="GZA37"/>
      <c r="GZB37"/>
      <c r="GZC37"/>
      <c r="GZD37"/>
      <c r="GZE37"/>
      <c r="GZF37"/>
      <c r="GZG37"/>
      <c r="GZH37"/>
      <c r="GZI37"/>
      <c r="GZJ37"/>
      <c r="GZK37"/>
      <c r="GZL37"/>
      <c r="GZM37"/>
      <c r="GZN37"/>
      <c r="GZO37"/>
      <c r="GZP37"/>
      <c r="GZQ37"/>
      <c r="GZR37"/>
      <c r="GZS37"/>
      <c r="GZT37"/>
      <c r="GZU37"/>
      <c r="GZV37"/>
      <c r="GZW37"/>
      <c r="GZX37"/>
      <c r="GZY37"/>
      <c r="GZZ37"/>
      <c r="HAA37"/>
      <c r="HAB37"/>
      <c r="HAC37"/>
      <c r="HAD37"/>
      <c r="HAE37"/>
      <c r="HAF37"/>
      <c r="HAG37"/>
      <c r="HAH37"/>
      <c r="HAI37"/>
      <c r="HAJ37"/>
      <c r="HAK37"/>
      <c r="HAL37"/>
      <c r="HAM37"/>
      <c r="HAN37"/>
      <c r="HAO37"/>
      <c r="HAP37"/>
      <c r="HAQ37"/>
      <c r="HAR37"/>
      <c r="HAS37"/>
      <c r="HAT37"/>
      <c r="HAU37"/>
      <c r="HAV37"/>
      <c r="HAW37"/>
      <c r="HAX37"/>
      <c r="HAY37"/>
      <c r="HAZ37"/>
      <c r="HBA37"/>
      <c r="HBB37"/>
      <c r="HBC37"/>
      <c r="HBD37"/>
      <c r="HBE37"/>
      <c r="HBF37"/>
      <c r="HBG37"/>
      <c r="HBH37"/>
      <c r="HBI37"/>
      <c r="HBJ37"/>
      <c r="HBK37"/>
      <c r="HBL37"/>
      <c r="HBM37"/>
      <c r="HBN37"/>
      <c r="HBO37"/>
      <c r="HBP37"/>
      <c r="HBQ37"/>
      <c r="HBR37"/>
      <c r="HBS37"/>
      <c r="HBT37"/>
      <c r="HBU37"/>
      <c r="HBV37"/>
      <c r="HBW37"/>
      <c r="HBX37"/>
      <c r="HBY37"/>
      <c r="HBZ37"/>
      <c r="HCA37"/>
      <c r="HCB37"/>
      <c r="HCC37"/>
      <c r="HCD37"/>
      <c r="HCE37"/>
      <c r="HCF37"/>
      <c r="HCG37"/>
      <c r="HCH37"/>
      <c r="HCI37"/>
      <c r="HCJ37"/>
      <c r="HCK37"/>
      <c r="HCL37"/>
      <c r="HCM37"/>
      <c r="HCN37"/>
      <c r="HCO37"/>
      <c r="HCP37"/>
      <c r="HCQ37"/>
      <c r="HCR37"/>
      <c r="HCS37"/>
      <c r="HCT37"/>
      <c r="HCU37"/>
      <c r="HCV37"/>
      <c r="HCW37"/>
      <c r="HCX37"/>
      <c r="HCY37"/>
      <c r="HCZ37"/>
      <c r="HDA37"/>
      <c r="HDB37"/>
      <c r="HDC37"/>
      <c r="HDD37"/>
      <c r="HDE37"/>
      <c r="HDF37"/>
      <c r="HDG37"/>
      <c r="HDH37"/>
      <c r="HDI37"/>
      <c r="HDJ37"/>
      <c r="HDK37"/>
      <c r="HDL37"/>
      <c r="HDM37"/>
      <c r="HDN37"/>
      <c r="HDO37"/>
      <c r="HDP37"/>
      <c r="HDQ37"/>
      <c r="HDR37"/>
      <c r="HDS37"/>
      <c r="HDT37"/>
      <c r="HDU37"/>
      <c r="HDV37"/>
      <c r="HDW37"/>
      <c r="HDX37"/>
      <c r="HDY37"/>
      <c r="HDZ37"/>
      <c r="HEA37"/>
      <c r="HEB37"/>
      <c r="HEC37"/>
      <c r="HED37"/>
      <c r="HEE37"/>
      <c r="HEF37"/>
      <c r="HEG37"/>
      <c r="HEH37"/>
      <c r="HEI37"/>
      <c r="HEJ37"/>
      <c r="HEK37"/>
      <c r="HEL37"/>
      <c r="HEM37"/>
      <c r="HEN37"/>
      <c r="HEO37"/>
      <c r="HEP37"/>
      <c r="HEQ37"/>
      <c r="HER37"/>
      <c r="HES37"/>
      <c r="HET37"/>
      <c r="HEU37"/>
      <c r="HEV37"/>
      <c r="HEW37"/>
      <c r="HEX37"/>
      <c r="HEY37"/>
      <c r="HEZ37"/>
      <c r="HFA37"/>
      <c r="HFB37"/>
      <c r="HFC37"/>
      <c r="HFD37"/>
      <c r="HFE37"/>
      <c r="HFF37"/>
      <c r="HFG37"/>
      <c r="HFH37"/>
      <c r="HFI37"/>
      <c r="HFJ37"/>
      <c r="HFK37"/>
      <c r="HFL37"/>
      <c r="HFM37"/>
      <c r="HFN37"/>
      <c r="HFO37"/>
      <c r="HFP37"/>
      <c r="HFQ37"/>
      <c r="HFR37"/>
      <c r="HFS37"/>
      <c r="HFT37"/>
      <c r="HFU37"/>
      <c r="HFV37"/>
      <c r="HFW37"/>
      <c r="HFX37"/>
      <c r="HFY37"/>
      <c r="HFZ37"/>
      <c r="HGA37"/>
      <c r="HGB37"/>
      <c r="HGC37"/>
      <c r="HGD37"/>
      <c r="HGE37"/>
      <c r="HGF37"/>
      <c r="HGG37"/>
      <c r="HGH37"/>
      <c r="HGI37"/>
      <c r="HGJ37"/>
      <c r="HGK37"/>
      <c r="HGL37"/>
      <c r="HGM37"/>
      <c r="HGN37"/>
      <c r="HGO37"/>
      <c r="HGP37"/>
      <c r="HGQ37"/>
      <c r="HGR37"/>
      <c r="HGS37"/>
      <c r="HGT37"/>
      <c r="HGU37"/>
      <c r="HGV37"/>
      <c r="HGW37"/>
      <c r="HGX37"/>
      <c r="HGY37"/>
      <c r="HGZ37"/>
      <c r="HHA37"/>
      <c r="HHB37"/>
      <c r="HHC37"/>
      <c r="HHD37"/>
      <c r="HHE37"/>
      <c r="HHF37"/>
      <c r="HHG37"/>
      <c r="HHH37"/>
      <c r="HHI37"/>
      <c r="HHJ37"/>
      <c r="HHK37"/>
      <c r="HHL37"/>
      <c r="HHM37"/>
      <c r="HHN37"/>
      <c r="HHO37"/>
      <c r="HHP37"/>
      <c r="HHQ37"/>
      <c r="HHR37"/>
      <c r="HHS37"/>
      <c r="HHT37"/>
      <c r="HHU37"/>
      <c r="HHV37"/>
      <c r="HHW37"/>
      <c r="HHX37"/>
      <c r="HHY37"/>
      <c r="HHZ37"/>
      <c r="HIA37"/>
      <c r="HIB37"/>
      <c r="HIC37"/>
      <c r="HID37"/>
      <c r="HIE37"/>
      <c r="HIF37"/>
      <c r="HIG37"/>
      <c r="HIH37"/>
      <c r="HII37"/>
      <c r="HIJ37"/>
      <c r="HIK37"/>
      <c r="HIL37"/>
      <c r="HIM37"/>
      <c r="HIN37"/>
      <c r="HIO37"/>
      <c r="HIP37"/>
      <c r="HIQ37"/>
      <c r="HIR37"/>
      <c r="HIS37"/>
      <c r="HIT37"/>
      <c r="HIU37"/>
      <c r="HIV37"/>
      <c r="HIW37"/>
      <c r="HIX37"/>
      <c r="HIY37"/>
      <c r="HIZ37"/>
      <c r="HJA37"/>
      <c r="HJB37"/>
      <c r="HJC37"/>
      <c r="HJD37"/>
      <c r="HJE37"/>
      <c r="HJF37"/>
      <c r="HJG37"/>
      <c r="HJH37"/>
      <c r="HJI37"/>
      <c r="HJJ37"/>
      <c r="HJK37"/>
      <c r="HJL37"/>
      <c r="HJM37"/>
      <c r="HJN37"/>
      <c r="HJO37"/>
      <c r="HJP37"/>
      <c r="HJQ37"/>
      <c r="HJR37"/>
      <c r="HJS37"/>
      <c r="HJT37"/>
      <c r="HJU37"/>
      <c r="HJV37"/>
      <c r="HJW37"/>
      <c r="HJX37"/>
      <c r="HJY37"/>
      <c r="HJZ37"/>
      <c r="HKA37"/>
      <c r="HKB37"/>
      <c r="HKC37"/>
      <c r="HKD37"/>
      <c r="HKE37"/>
      <c r="HKF37"/>
      <c r="HKG37"/>
      <c r="HKH37"/>
      <c r="HKI37"/>
      <c r="HKJ37"/>
      <c r="HKK37"/>
      <c r="HKL37"/>
      <c r="HKM37"/>
      <c r="HKN37"/>
      <c r="HKO37"/>
      <c r="HKP37"/>
      <c r="HKQ37"/>
      <c r="HKR37"/>
      <c r="HKS37"/>
      <c r="HKT37"/>
      <c r="HKU37"/>
      <c r="HKV37"/>
      <c r="HKW37"/>
      <c r="HKX37"/>
      <c r="HKY37"/>
      <c r="HKZ37"/>
      <c r="HLA37"/>
      <c r="HLB37"/>
      <c r="HLC37"/>
      <c r="HLD37"/>
      <c r="HLE37"/>
      <c r="HLF37"/>
      <c r="HLG37"/>
      <c r="HLH37"/>
      <c r="HLI37"/>
      <c r="HLJ37"/>
      <c r="HLK37"/>
      <c r="HLL37"/>
      <c r="HLM37"/>
      <c r="HLN37"/>
      <c r="HLO37"/>
      <c r="HLP37"/>
      <c r="HLQ37"/>
      <c r="HLR37"/>
      <c r="HLS37"/>
      <c r="HLT37"/>
      <c r="HLU37"/>
      <c r="HLV37"/>
      <c r="HLW37"/>
      <c r="HLX37"/>
      <c r="HLY37"/>
      <c r="HLZ37"/>
      <c r="HMA37"/>
      <c r="HMB37"/>
      <c r="HMC37"/>
      <c r="HMD37"/>
      <c r="HME37"/>
      <c r="HMF37"/>
      <c r="HMG37"/>
      <c r="HMH37"/>
      <c r="HMI37"/>
      <c r="HMJ37"/>
      <c r="HMK37"/>
      <c r="HML37"/>
      <c r="HMM37"/>
      <c r="HMN37"/>
      <c r="HMO37"/>
      <c r="HMP37"/>
      <c r="HMQ37"/>
      <c r="HMR37"/>
      <c r="HMS37"/>
      <c r="HMT37"/>
      <c r="HMU37"/>
      <c r="HMV37"/>
      <c r="HMW37"/>
      <c r="HMX37"/>
      <c r="HMY37"/>
      <c r="HMZ37"/>
      <c r="HNA37"/>
      <c r="HNB37"/>
      <c r="HNC37"/>
      <c r="HND37"/>
      <c r="HNE37"/>
      <c r="HNF37"/>
      <c r="HNG37"/>
      <c r="HNH37"/>
      <c r="HNI37"/>
      <c r="HNJ37"/>
      <c r="HNK37"/>
      <c r="HNL37"/>
      <c r="HNM37"/>
      <c r="HNN37"/>
      <c r="HNO37"/>
      <c r="HNP37"/>
      <c r="HNQ37"/>
      <c r="HNR37"/>
      <c r="HNS37"/>
      <c r="HNT37"/>
      <c r="HNU37"/>
      <c r="HNV37"/>
      <c r="HNW37"/>
      <c r="HNX37"/>
      <c r="HNY37"/>
      <c r="HNZ37"/>
      <c r="HOA37"/>
      <c r="HOB37"/>
      <c r="HOC37"/>
      <c r="HOD37"/>
      <c r="HOE37"/>
      <c r="HOF37"/>
      <c r="HOG37"/>
      <c r="HOH37"/>
      <c r="HOI37"/>
      <c r="HOJ37"/>
      <c r="HOK37"/>
      <c r="HOL37"/>
      <c r="HOM37"/>
      <c r="HON37"/>
      <c r="HOO37"/>
      <c r="HOP37"/>
      <c r="HOQ37"/>
      <c r="HOR37"/>
      <c r="HOS37"/>
      <c r="HOT37"/>
      <c r="HOU37"/>
      <c r="HOV37"/>
      <c r="HOW37"/>
      <c r="HOX37"/>
      <c r="HOY37"/>
      <c r="HOZ37"/>
      <c r="HPA37"/>
      <c r="HPB37"/>
      <c r="HPC37"/>
      <c r="HPD37"/>
      <c r="HPE37"/>
      <c r="HPF37"/>
      <c r="HPG37"/>
      <c r="HPH37"/>
      <c r="HPI37"/>
      <c r="HPJ37"/>
      <c r="HPK37"/>
      <c r="HPL37"/>
      <c r="HPM37"/>
      <c r="HPN37"/>
      <c r="HPO37"/>
      <c r="HPP37"/>
      <c r="HPQ37"/>
      <c r="HPR37"/>
      <c r="HPS37"/>
      <c r="HPT37"/>
      <c r="HPU37"/>
      <c r="HPV37"/>
      <c r="HPW37"/>
      <c r="HPX37"/>
      <c r="HPY37"/>
      <c r="HPZ37"/>
      <c r="HQA37"/>
      <c r="HQB37"/>
      <c r="HQC37"/>
      <c r="HQD37"/>
      <c r="HQE37"/>
      <c r="HQF37"/>
      <c r="HQG37"/>
      <c r="HQH37"/>
      <c r="HQI37"/>
      <c r="HQJ37"/>
      <c r="HQK37"/>
      <c r="HQL37"/>
      <c r="HQM37"/>
      <c r="HQN37"/>
      <c r="HQO37"/>
      <c r="HQP37"/>
      <c r="HQQ37"/>
      <c r="HQR37"/>
      <c r="HQS37"/>
      <c r="HQT37"/>
      <c r="HQU37"/>
      <c r="HQV37"/>
      <c r="HQW37"/>
      <c r="HQX37"/>
      <c r="HQY37"/>
      <c r="HQZ37"/>
      <c r="HRA37"/>
      <c r="HRB37"/>
      <c r="HRC37"/>
      <c r="HRD37"/>
      <c r="HRE37"/>
      <c r="HRF37"/>
      <c r="HRG37"/>
      <c r="HRH37"/>
      <c r="HRI37"/>
      <c r="HRJ37"/>
      <c r="HRK37"/>
      <c r="HRL37"/>
      <c r="HRM37"/>
      <c r="HRN37"/>
      <c r="HRO37"/>
      <c r="HRP37"/>
      <c r="HRQ37"/>
      <c r="HRR37"/>
      <c r="HRS37"/>
      <c r="HRT37"/>
      <c r="HRU37"/>
      <c r="HRV37"/>
      <c r="HRW37"/>
      <c r="HRX37"/>
      <c r="HRY37"/>
      <c r="HRZ37"/>
      <c r="HSA37"/>
      <c r="HSB37"/>
      <c r="HSC37"/>
      <c r="HSD37"/>
      <c r="HSE37"/>
      <c r="HSF37"/>
      <c r="HSG37"/>
      <c r="HSH37"/>
      <c r="HSI37"/>
      <c r="HSJ37"/>
      <c r="HSK37"/>
      <c r="HSL37"/>
      <c r="HSM37"/>
      <c r="HSN37"/>
      <c r="HSO37"/>
      <c r="HSP37"/>
      <c r="HSQ37"/>
      <c r="HSR37"/>
      <c r="HSS37"/>
      <c r="HST37"/>
      <c r="HSU37"/>
      <c r="HSV37"/>
      <c r="HSW37"/>
      <c r="HSX37"/>
      <c r="HSY37"/>
      <c r="HSZ37"/>
      <c r="HTA37"/>
      <c r="HTB37"/>
      <c r="HTC37"/>
      <c r="HTD37"/>
      <c r="HTE37"/>
      <c r="HTF37"/>
      <c r="HTG37"/>
      <c r="HTH37"/>
      <c r="HTI37"/>
      <c r="HTJ37"/>
      <c r="HTK37"/>
      <c r="HTL37"/>
      <c r="HTM37"/>
      <c r="HTN37"/>
      <c r="HTO37"/>
      <c r="HTP37"/>
      <c r="HTQ37"/>
      <c r="HTR37"/>
      <c r="HTS37"/>
      <c r="HTT37"/>
      <c r="HTU37"/>
      <c r="HTV37"/>
      <c r="HTW37"/>
      <c r="HTX37"/>
      <c r="HTY37"/>
      <c r="HTZ37"/>
      <c r="HUA37"/>
      <c r="HUB37"/>
      <c r="HUC37"/>
      <c r="HUD37"/>
      <c r="HUE37"/>
      <c r="HUF37"/>
      <c r="HUG37"/>
      <c r="HUH37"/>
      <c r="HUI37"/>
      <c r="HUJ37"/>
      <c r="HUK37"/>
      <c r="HUL37"/>
      <c r="HUM37"/>
      <c r="HUN37"/>
      <c r="HUO37"/>
      <c r="HUP37"/>
      <c r="HUQ37"/>
      <c r="HUR37"/>
      <c r="HUS37"/>
      <c r="HUT37"/>
      <c r="HUU37"/>
      <c r="HUV37"/>
      <c r="HUW37"/>
      <c r="HUX37"/>
      <c r="HUY37"/>
      <c r="HUZ37"/>
      <c r="HVA37"/>
      <c r="HVB37"/>
      <c r="HVC37"/>
      <c r="HVD37"/>
      <c r="HVE37"/>
      <c r="HVF37"/>
      <c r="HVG37"/>
      <c r="HVH37"/>
      <c r="HVI37"/>
      <c r="HVJ37"/>
      <c r="HVK37"/>
      <c r="HVL37"/>
      <c r="HVM37"/>
      <c r="HVN37"/>
      <c r="HVO37"/>
      <c r="HVP37"/>
      <c r="HVQ37"/>
      <c r="HVR37"/>
      <c r="HVS37"/>
      <c r="HVT37"/>
      <c r="HVU37"/>
      <c r="HVV37"/>
      <c r="HVW37"/>
      <c r="HVX37"/>
      <c r="HVY37"/>
      <c r="HVZ37"/>
      <c r="HWA37"/>
      <c r="HWB37"/>
      <c r="HWC37"/>
      <c r="HWD37"/>
      <c r="HWE37"/>
      <c r="HWF37"/>
      <c r="HWG37"/>
      <c r="HWH37"/>
      <c r="HWI37"/>
      <c r="HWJ37"/>
      <c r="HWK37"/>
      <c r="HWL37"/>
      <c r="HWM37"/>
      <c r="HWN37"/>
      <c r="HWO37"/>
      <c r="HWP37"/>
      <c r="HWQ37"/>
      <c r="HWR37"/>
      <c r="HWS37"/>
      <c r="HWT37"/>
      <c r="HWU37"/>
      <c r="HWV37"/>
      <c r="HWW37"/>
      <c r="HWX37"/>
      <c r="HWY37"/>
      <c r="HWZ37"/>
      <c r="HXA37"/>
      <c r="HXB37"/>
      <c r="HXC37"/>
      <c r="HXD37"/>
      <c r="HXE37"/>
      <c r="HXF37"/>
      <c r="HXG37"/>
      <c r="HXH37"/>
      <c r="HXI37"/>
      <c r="HXJ37"/>
      <c r="HXK37"/>
      <c r="HXL37"/>
      <c r="HXM37"/>
      <c r="HXN37"/>
      <c r="HXO37"/>
      <c r="HXP37"/>
      <c r="HXQ37"/>
      <c r="HXR37"/>
      <c r="HXS37"/>
      <c r="HXT37"/>
      <c r="HXU37"/>
      <c r="HXV37"/>
      <c r="HXW37"/>
      <c r="HXX37"/>
      <c r="HXY37"/>
      <c r="HXZ37"/>
      <c r="HYA37"/>
      <c r="HYB37"/>
      <c r="HYC37"/>
      <c r="HYD37"/>
      <c r="HYE37"/>
      <c r="HYF37"/>
      <c r="HYG37"/>
      <c r="HYH37"/>
      <c r="HYI37"/>
      <c r="HYJ37"/>
      <c r="HYK37"/>
      <c r="HYL37"/>
      <c r="HYM37"/>
      <c r="HYN37"/>
      <c r="HYO37"/>
      <c r="HYP37"/>
      <c r="HYQ37"/>
      <c r="HYR37"/>
      <c r="HYS37"/>
      <c r="HYT37"/>
      <c r="HYU37"/>
      <c r="HYV37"/>
      <c r="HYW37"/>
      <c r="HYX37"/>
      <c r="HYY37"/>
      <c r="HYZ37"/>
      <c r="HZA37"/>
      <c r="HZB37"/>
      <c r="HZC37"/>
      <c r="HZD37"/>
      <c r="HZE37"/>
      <c r="HZF37"/>
      <c r="HZG37"/>
      <c r="HZH37"/>
      <c r="HZI37"/>
      <c r="HZJ37"/>
      <c r="HZK37"/>
      <c r="HZL37"/>
      <c r="HZM37"/>
      <c r="HZN37"/>
      <c r="HZO37"/>
      <c r="HZP37"/>
      <c r="HZQ37"/>
      <c r="HZR37"/>
      <c r="HZS37"/>
      <c r="HZT37"/>
      <c r="HZU37"/>
      <c r="HZV37"/>
      <c r="HZW37"/>
      <c r="HZX37"/>
      <c r="HZY37"/>
      <c r="HZZ37"/>
      <c r="IAA37"/>
      <c r="IAB37"/>
      <c r="IAC37"/>
      <c r="IAD37"/>
      <c r="IAE37"/>
      <c r="IAF37"/>
      <c r="IAG37"/>
      <c r="IAH37"/>
      <c r="IAI37"/>
      <c r="IAJ37"/>
      <c r="IAK37"/>
      <c r="IAL37"/>
      <c r="IAM37"/>
      <c r="IAN37"/>
      <c r="IAO37"/>
      <c r="IAP37"/>
      <c r="IAQ37"/>
      <c r="IAR37"/>
      <c r="IAS37"/>
      <c r="IAT37"/>
      <c r="IAU37"/>
      <c r="IAV37"/>
      <c r="IAW37"/>
      <c r="IAX37"/>
      <c r="IAY37"/>
      <c r="IAZ37"/>
      <c r="IBA37"/>
      <c r="IBB37"/>
      <c r="IBC37"/>
      <c r="IBD37"/>
      <c r="IBE37"/>
      <c r="IBF37"/>
      <c r="IBG37"/>
      <c r="IBH37"/>
      <c r="IBI37"/>
      <c r="IBJ37"/>
      <c r="IBK37"/>
      <c r="IBL37"/>
      <c r="IBM37"/>
      <c r="IBN37"/>
      <c r="IBO37"/>
      <c r="IBP37"/>
      <c r="IBQ37"/>
      <c r="IBR37"/>
      <c r="IBS37"/>
      <c r="IBT37"/>
      <c r="IBU37"/>
      <c r="IBV37"/>
      <c r="IBW37"/>
      <c r="IBX37"/>
      <c r="IBY37"/>
      <c r="IBZ37"/>
      <c r="ICA37"/>
      <c r="ICB37"/>
      <c r="ICC37"/>
      <c r="ICD37"/>
      <c r="ICE37"/>
      <c r="ICF37"/>
      <c r="ICG37"/>
      <c r="ICH37"/>
      <c r="ICI37"/>
      <c r="ICJ37"/>
      <c r="ICK37"/>
      <c r="ICL37"/>
      <c r="ICM37"/>
      <c r="ICN37"/>
      <c r="ICO37"/>
      <c r="ICP37"/>
      <c r="ICQ37"/>
      <c r="ICR37"/>
      <c r="ICS37"/>
      <c r="ICT37"/>
      <c r="ICU37"/>
      <c r="ICV37"/>
      <c r="ICW37"/>
      <c r="ICX37"/>
      <c r="ICY37"/>
      <c r="ICZ37"/>
      <c r="IDA37"/>
      <c r="IDB37"/>
      <c r="IDC37"/>
      <c r="IDD37"/>
      <c r="IDE37"/>
      <c r="IDF37"/>
      <c r="IDG37"/>
      <c r="IDH37"/>
      <c r="IDI37"/>
      <c r="IDJ37"/>
      <c r="IDK37"/>
      <c r="IDL37"/>
      <c r="IDM37"/>
      <c r="IDN37"/>
      <c r="IDO37"/>
      <c r="IDP37"/>
      <c r="IDQ37"/>
      <c r="IDR37"/>
      <c r="IDS37"/>
      <c r="IDT37"/>
      <c r="IDU37"/>
      <c r="IDV37"/>
      <c r="IDW37"/>
      <c r="IDX37"/>
      <c r="IDY37"/>
      <c r="IDZ37"/>
      <c r="IEA37"/>
      <c r="IEB37"/>
      <c r="IEC37"/>
      <c r="IED37"/>
      <c r="IEE37"/>
      <c r="IEF37"/>
      <c r="IEG37"/>
      <c r="IEH37"/>
      <c r="IEI37"/>
      <c r="IEJ37"/>
      <c r="IEK37"/>
      <c r="IEL37"/>
      <c r="IEM37"/>
      <c r="IEN37"/>
      <c r="IEO37"/>
      <c r="IEP37"/>
      <c r="IEQ37"/>
      <c r="IER37"/>
      <c r="IES37"/>
      <c r="IET37"/>
      <c r="IEU37"/>
      <c r="IEV37"/>
      <c r="IEW37"/>
      <c r="IEX37"/>
      <c r="IEY37"/>
      <c r="IEZ37"/>
      <c r="IFA37"/>
      <c r="IFB37"/>
      <c r="IFC37"/>
      <c r="IFD37"/>
      <c r="IFE37"/>
      <c r="IFF37"/>
      <c r="IFG37"/>
      <c r="IFH37"/>
      <c r="IFI37"/>
      <c r="IFJ37"/>
      <c r="IFK37"/>
      <c r="IFL37"/>
      <c r="IFM37"/>
      <c r="IFN37"/>
      <c r="IFO37"/>
      <c r="IFP37"/>
      <c r="IFQ37"/>
      <c r="IFR37"/>
      <c r="IFS37"/>
      <c r="IFT37"/>
      <c r="IFU37"/>
      <c r="IFV37"/>
      <c r="IFW37"/>
      <c r="IFX37"/>
      <c r="IFY37"/>
      <c r="IFZ37"/>
      <c r="IGA37"/>
      <c r="IGB37"/>
      <c r="IGC37"/>
      <c r="IGD37"/>
      <c r="IGE37"/>
      <c r="IGF37"/>
      <c r="IGG37"/>
      <c r="IGH37"/>
      <c r="IGI37"/>
      <c r="IGJ37"/>
      <c r="IGK37"/>
      <c r="IGL37"/>
      <c r="IGM37"/>
      <c r="IGN37"/>
      <c r="IGO37"/>
      <c r="IGP37"/>
      <c r="IGQ37"/>
      <c r="IGR37"/>
      <c r="IGS37"/>
      <c r="IGT37"/>
      <c r="IGU37"/>
      <c r="IGV37"/>
      <c r="IGW37"/>
      <c r="IGX37"/>
      <c r="IGY37"/>
      <c r="IGZ37"/>
      <c r="IHA37"/>
      <c r="IHB37"/>
      <c r="IHC37"/>
      <c r="IHD37"/>
      <c r="IHE37"/>
      <c r="IHF37"/>
      <c r="IHG37"/>
      <c r="IHH37"/>
      <c r="IHI37"/>
      <c r="IHJ37"/>
      <c r="IHK37"/>
      <c r="IHL37"/>
      <c r="IHM37"/>
      <c r="IHN37"/>
      <c r="IHO37"/>
      <c r="IHP37"/>
      <c r="IHQ37"/>
      <c r="IHR37"/>
      <c r="IHS37"/>
      <c r="IHT37"/>
      <c r="IHU37"/>
      <c r="IHV37"/>
      <c r="IHW37"/>
      <c r="IHX37"/>
      <c r="IHY37"/>
      <c r="IHZ37"/>
      <c r="IIA37"/>
      <c r="IIB37"/>
      <c r="IIC37"/>
      <c r="IID37"/>
      <c r="IIE37"/>
      <c r="IIF37"/>
      <c r="IIG37"/>
      <c r="IIH37"/>
      <c r="III37"/>
      <c r="IIJ37"/>
      <c r="IIK37"/>
      <c r="IIL37"/>
      <c r="IIM37"/>
      <c r="IIN37"/>
      <c r="IIO37"/>
      <c r="IIP37"/>
      <c r="IIQ37"/>
      <c r="IIR37"/>
      <c r="IIS37"/>
      <c r="IIT37"/>
      <c r="IIU37"/>
      <c r="IIV37"/>
      <c r="IIW37"/>
      <c r="IIX37"/>
      <c r="IIY37"/>
      <c r="IIZ37"/>
      <c r="IJA37"/>
      <c r="IJB37"/>
      <c r="IJC37"/>
      <c r="IJD37"/>
      <c r="IJE37"/>
      <c r="IJF37"/>
      <c r="IJG37"/>
      <c r="IJH37"/>
      <c r="IJI37"/>
      <c r="IJJ37"/>
      <c r="IJK37"/>
      <c r="IJL37"/>
      <c r="IJM37"/>
      <c r="IJN37"/>
      <c r="IJO37"/>
      <c r="IJP37"/>
      <c r="IJQ37"/>
      <c r="IJR37"/>
      <c r="IJS37"/>
      <c r="IJT37"/>
      <c r="IJU37"/>
      <c r="IJV37"/>
      <c r="IJW37"/>
      <c r="IJX37"/>
      <c r="IJY37"/>
      <c r="IJZ37"/>
      <c r="IKA37"/>
      <c r="IKB37"/>
      <c r="IKC37"/>
      <c r="IKD37"/>
      <c r="IKE37"/>
      <c r="IKF37"/>
      <c r="IKG37"/>
      <c r="IKH37"/>
      <c r="IKI37"/>
      <c r="IKJ37"/>
      <c r="IKK37"/>
      <c r="IKL37"/>
      <c r="IKM37"/>
      <c r="IKN37"/>
      <c r="IKO37"/>
      <c r="IKP37"/>
      <c r="IKQ37"/>
      <c r="IKR37"/>
      <c r="IKS37"/>
      <c r="IKT37"/>
      <c r="IKU37"/>
      <c r="IKV37"/>
      <c r="IKW37"/>
      <c r="IKX37"/>
      <c r="IKY37"/>
      <c r="IKZ37"/>
      <c r="ILA37"/>
      <c r="ILB37"/>
      <c r="ILC37"/>
      <c r="ILD37"/>
      <c r="ILE37"/>
      <c r="ILF37"/>
      <c r="ILG37"/>
      <c r="ILH37"/>
      <c r="ILI37"/>
      <c r="ILJ37"/>
      <c r="ILK37"/>
      <c r="ILL37"/>
      <c r="ILM37"/>
      <c r="ILN37"/>
      <c r="ILO37"/>
      <c r="ILP37"/>
      <c r="ILQ37"/>
      <c r="ILR37"/>
      <c r="ILS37"/>
      <c r="ILT37"/>
      <c r="ILU37"/>
      <c r="ILV37"/>
      <c r="ILW37"/>
      <c r="ILX37"/>
      <c r="ILY37"/>
      <c r="ILZ37"/>
      <c r="IMA37"/>
      <c r="IMB37"/>
      <c r="IMC37"/>
      <c r="IMD37"/>
      <c r="IME37"/>
      <c r="IMF37"/>
      <c r="IMG37"/>
      <c r="IMH37"/>
      <c r="IMI37"/>
      <c r="IMJ37"/>
      <c r="IMK37"/>
      <c r="IML37"/>
      <c r="IMM37"/>
      <c r="IMN37"/>
      <c r="IMO37"/>
      <c r="IMP37"/>
      <c r="IMQ37"/>
      <c r="IMR37"/>
      <c r="IMS37"/>
      <c r="IMT37"/>
      <c r="IMU37"/>
      <c r="IMV37"/>
      <c r="IMW37"/>
      <c r="IMX37"/>
      <c r="IMY37"/>
      <c r="IMZ37"/>
      <c r="INA37"/>
      <c r="INB37"/>
      <c r="INC37"/>
      <c r="IND37"/>
      <c r="INE37"/>
      <c r="INF37"/>
      <c r="ING37"/>
      <c r="INH37"/>
      <c r="INI37"/>
      <c r="INJ37"/>
      <c r="INK37"/>
      <c r="INL37"/>
      <c r="INM37"/>
      <c r="INN37"/>
      <c r="INO37"/>
      <c r="INP37"/>
      <c r="INQ37"/>
      <c r="INR37"/>
      <c r="INS37"/>
      <c r="INT37"/>
      <c r="INU37"/>
      <c r="INV37"/>
      <c r="INW37"/>
      <c r="INX37"/>
      <c r="INY37"/>
      <c r="INZ37"/>
      <c r="IOA37"/>
      <c r="IOB37"/>
      <c r="IOC37"/>
      <c r="IOD37"/>
      <c r="IOE37"/>
      <c r="IOF37"/>
      <c r="IOG37"/>
      <c r="IOH37"/>
      <c r="IOI37"/>
      <c r="IOJ37"/>
      <c r="IOK37"/>
      <c r="IOL37"/>
      <c r="IOM37"/>
      <c r="ION37"/>
      <c r="IOO37"/>
      <c r="IOP37"/>
      <c r="IOQ37"/>
      <c r="IOR37"/>
      <c r="IOS37"/>
      <c r="IOT37"/>
      <c r="IOU37"/>
      <c r="IOV37"/>
      <c r="IOW37"/>
      <c r="IOX37"/>
      <c r="IOY37"/>
      <c r="IOZ37"/>
      <c r="IPA37"/>
      <c r="IPB37"/>
      <c r="IPC37"/>
      <c r="IPD37"/>
      <c r="IPE37"/>
      <c r="IPF37"/>
      <c r="IPG37"/>
      <c r="IPH37"/>
      <c r="IPI37"/>
      <c r="IPJ37"/>
      <c r="IPK37"/>
      <c r="IPL37"/>
      <c r="IPM37"/>
      <c r="IPN37"/>
      <c r="IPO37"/>
      <c r="IPP37"/>
      <c r="IPQ37"/>
      <c r="IPR37"/>
      <c r="IPS37"/>
      <c r="IPT37"/>
      <c r="IPU37"/>
      <c r="IPV37"/>
      <c r="IPW37"/>
      <c r="IPX37"/>
      <c r="IPY37"/>
      <c r="IPZ37"/>
      <c r="IQA37"/>
      <c r="IQB37"/>
      <c r="IQC37"/>
      <c r="IQD37"/>
      <c r="IQE37"/>
      <c r="IQF37"/>
      <c r="IQG37"/>
      <c r="IQH37"/>
      <c r="IQI37"/>
      <c r="IQJ37"/>
      <c r="IQK37"/>
      <c r="IQL37"/>
      <c r="IQM37"/>
      <c r="IQN37"/>
      <c r="IQO37"/>
      <c r="IQP37"/>
      <c r="IQQ37"/>
      <c r="IQR37"/>
      <c r="IQS37"/>
      <c r="IQT37"/>
      <c r="IQU37"/>
      <c r="IQV37"/>
      <c r="IQW37"/>
      <c r="IQX37"/>
      <c r="IQY37"/>
      <c r="IQZ37"/>
      <c r="IRA37"/>
      <c r="IRB37"/>
      <c r="IRC37"/>
      <c r="IRD37"/>
      <c r="IRE37"/>
      <c r="IRF37"/>
      <c r="IRG37"/>
      <c r="IRH37"/>
      <c r="IRI37"/>
      <c r="IRJ37"/>
      <c r="IRK37"/>
      <c r="IRL37"/>
      <c r="IRM37"/>
      <c r="IRN37"/>
      <c r="IRO37"/>
      <c r="IRP37"/>
      <c r="IRQ37"/>
      <c r="IRR37"/>
      <c r="IRS37"/>
      <c r="IRT37"/>
      <c r="IRU37"/>
      <c r="IRV37"/>
      <c r="IRW37"/>
      <c r="IRX37"/>
      <c r="IRY37"/>
      <c r="IRZ37"/>
      <c r="ISA37"/>
      <c r="ISB37"/>
      <c r="ISC37"/>
      <c r="ISD37"/>
      <c r="ISE37"/>
      <c r="ISF37"/>
      <c r="ISG37"/>
      <c r="ISH37"/>
      <c r="ISI37"/>
      <c r="ISJ37"/>
      <c r="ISK37"/>
      <c r="ISL37"/>
      <c r="ISM37"/>
      <c r="ISN37"/>
      <c r="ISO37"/>
      <c r="ISP37"/>
      <c r="ISQ37"/>
      <c r="ISR37"/>
      <c r="ISS37"/>
      <c r="IST37"/>
      <c r="ISU37"/>
      <c r="ISV37"/>
      <c r="ISW37"/>
      <c r="ISX37"/>
      <c r="ISY37"/>
      <c r="ISZ37"/>
      <c r="ITA37"/>
      <c r="ITB37"/>
      <c r="ITC37"/>
      <c r="ITD37"/>
      <c r="ITE37"/>
      <c r="ITF37"/>
      <c r="ITG37"/>
      <c r="ITH37"/>
      <c r="ITI37"/>
      <c r="ITJ37"/>
      <c r="ITK37"/>
      <c r="ITL37"/>
      <c r="ITM37"/>
      <c r="ITN37"/>
      <c r="ITO37"/>
      <c r="ITP37"/>
      <c r="ITQ37"/>
      <c r="ITR37"/>
      <c r="ITS37"/>
      <c r="ITT37"/>
      <c r="ITU37"/>
      <c r="ITV37"/>
      <c r="ITW37"/>
      <c r="ITX37"/>
      <c r="ITY37"/>
      <c r="ITZ37"/>
      <c r="IUA37"/>
      <c r="IUB37"/>
      <c r="IUC37"/>
      <c r="IUD37"/>
      <c r="IUE37"/>
      <c r="IUF37"/>
      <c r="IUG37"/>
      <c r="IUH37"/>
      <c r="IUI37"/>
      <c r="IUJ37"/>
      <c r="IUK37"/>
      <c r="IUL37"/>
      <c r="IUM37"/>
      <c r="IUN37"/>
      <c r="IUO37"/>
      <c r="IUP37"/>
      <c r="IUQ37"/>
      <c r="IUR37"/>
      <c r="IUS37"/>
      <c r="IUT37"/>
      <c r="IUU37"/>
      <c r="IUV37"/>
      <c r="IUW37"/>
      <c r="IUX37"/>
      <c r="IUY37"/>
      <c r="IUZ37"/>
      <c r="IVA37"/>
      <c r="IVB37"/>
      <c r="IVC37"/>
      <c r="IVD37"/>
      <c r="IVE37"/>
      <c r="IVF37"/>
      <c r="IVG37"/>
      <c r="IVH37"/>
      <c r="IVI37"/>
      <c r="IVJ37"/>
      <c r="IVK37"/>
      <c r="IVL37"/>
      <c r="IVM37"/>
      <c r="IVN37"/>
      <c r="IVO37"/>
      <c r="IVP37"/>
      <c r="IVQ37"/>
      <c r="IVR37"/>
      <c r="IVS37"/>
      <c r="IVT37"/>
      <c r="IVU37"/>
      <c r="IVV37"/>
      <c r="IVW37"/>
      <c r="IVX37"/>
      <c r="IVY37"/>
      <c r="IVZ37"/>
      <c r="IWA37"/>
      <c r="IWB37"/>
      <c r="IWC37"/>
      <c r="IWD37"/>
      <c r="IWE37"/>
      <c r="IWF37"/>
      <c r="IWG37"/>
      <c r="IWH37"/>
      <c r="IWI37"/>
      <c r="IWJ37"/>
      <c r="IWK37"/>
      <c r="IWL37"/>
      <c r="IWM37"/>
      <c r="IWN37"/>
      <c r="IWO37"/>
      <c r="IWP37"/>
      <c r="IWQ37"/>
      <c r="IWR37"/>
      <c r="IWS37"/>
      <c r="IWT37"/>
      <c r="IWU37"/>
      <c r="IWV37"/>
      <c r="IWW37"/>
      <c r="IWX37"/>
      <c r="IWY37"/>
      <c r="IWZ37"/>
      <c r="IXA37"/>
      <c r="IXB37"/>
      <c r="IXC37"/>
      <c r="IXD37"/>
      <c r="IXE37"/>
      <c r="IXF37"/>
      <c r="IXG37"/>
      <c r="IXH37"/>
      <c r="IXI37"/>
      <c r="IXJ37"/>
      <c r="IXK37"/>
      <c r="IXL37"/>
      <c r="IXM37"/>
      <c r="IXN37"/>
      <c r="IXO37"/>
      <c r="IXP37"/>
      <c r="IXQ37"/>
      <c r="IXR37"/>
      <c r="IXS37"/>
      <c r="IXT37"/>
      <c r="IXU37"/>
      <c r="IXV37"/>
      <c r="IXW37"/>
      <c r="IXX37"/>
      <c r="IXY37"/>
      <c r="IXZ37"/>
      <c r="IYA37"/>
      <c r="IYB37"/>
      <c r="IYC37"/>
      <c r="IYD37"/>
      <c r="IYE37"/>
      <c r="IYF37"/>
      <c r="IYG37"/>
      <c r="IYH37"/>
      <c r="IYI37"/>
      <c r="IYJ37"/>
      <c r="IYK37"/>
      <c r="IYL37"/>
      <c r="IYM37"/>
      <c r="IYN37"/>
      <c r="IYO37"/>
      <c r="IYP37"/>
      <c r="IYQ37"/>
      <c r="IYR37"/>
      <c r="IYS37"/>
      <c r="IYT37"/>
      <c r="IYU37"/>
      <c r="IYV37"/>
      <c r="IYW37"/>
      <c r="IYX37"/>
      <c r="IYY37"/>
      <c r="IYZ37"/>
      <c r="IZA37"/>
      <c r="IZB37"/>
      <c r="IZC37"/>
      <c r="IZD37"/>
      <c r="IZE37"/>
      <c r="IZF37"/>
      <c r="IZG37"/>
      <c r="IZH37"/>
      <c r="IZI37"/>
      <c r="IZJ37"/>
      <c r="IZK37"/>
      <c r="IZL37"/>
      <c r="IZM37"/>
      <c r="IZN37"/>
      <c r="IZO37"/>
      <c r="IZP37"/>
      <c r="IZQ37"/>
      <c r="IZR37"/>
      <c r="IZS37"/>
      <c r="IZT37"/>
      <c r="IZU37"/>
      <c r="IZV37"/>
      <c r="IZW37"/>
      <c r="IZX37"/>
      <c r="IZY37"/>
      <c r="IZZ37"/>
      <c r="JAA37"/>
      <c r="JAB37"/>
      <c r="JAC37"/>
      <c r="JAD37"/>
      <c r="JAE37"/>
      <c r="JAF37"/>
      <c r="JAG37"/>
      <c r="JAH37"/>
      <c r="JAI37"/>
      <c r="JAJ37"/>
      <c r="JAK37"/>
      <c r="JAL37"/>
      <c r="JAM37"/>
      <c r="JAN37"/>
      <c r="JAO37"/>
      <c r="JAP37"/>
      <c r="JAQ37"/>
      <c r="JAR37"/>
      <c r="JAS37"/>
      <c r="JAT37"/>
      <c r="JAU37"/>
      <c r="JAV37"/>
      <c r="JAW37"/>
      <c r="JAX37"/>
      <c r="JAY37"/>
      <c r="JAZ37"/>
      <c r="JBA37"/>
      <c r="JBB37"/>
      <c r="JBC37"/>
      <c r="JBD37"/>
      <c r="JBE37"/>
      <c r="JBF37"/>
      <c r="JBG37"/>
      <c r="JBH37"/>
      <c r="JBI37"/>
      <c r="JBJ37"/>
      <c r="JBK37"/>
      <c r="JBL37"/>
      <c r="JBM37"/>
      <c r="JBN37"/>
      <c r="JBO37"/>
      <c r="JBP37"/>
      <c r="JBQ37"/>
      <c r="JBR37"/>
      <c r="JBS37"/>
      <c r="JBT37"/>
      <c r="JBU37"/>
      <c r="JBV37"/>
      <c r="JBW37"/>
      <c r="JBX37"/>
      <c r="JBY37"/>
      <c r="JBZ37"/>
      <c r="JCA37"/>
      <c r="JCB37"/>
      <c r="JCC37"/>
      <c r="JCD37"/>
      <c r="JCE37"/>
      <c r="JCF37"/>
      <c r="JCG37"/>
      <c r="JCH37"/>
      <c r="JCI37"/>
      <c r="JCJ37"/>
      <c r="JCK37"/>
      <c r="JCL37"/>
      <c r="JCM37"/>
      <c r="JCN37"/>
      <c r="JCO37"/>
      <c r="JCP37"/>
      <c r="JCQ37"/>
      <c r="JCR37"/>
      <c r="JCS37"/>
      <c r="JCT37"/>
      <c r="JCU37"/>
      <c r="JCV37"/>
      <c r="JCW37"/>
      <c r="JCX37"/>
      <c r="JCY37"/>
      <c r="JCZ37"/>
      <c r="JDA37"/>
      <c r="JDB37"/>
      <c r="JDC37"/>
      <c r="JDD37"/>
      <c r="JDE37"/>
      <c r="JDF37"/>
      <c r="JDG37"/>
      <c r="JDH37"/>
      <c r="JDI37"/>
      <c r="JDJ37"/>
      <c r="JDK37"/>
      <c r="JDL37"/>
      <c r="JDM37"/>
      <c r="JDN37"/>
      <c r="JDO37"/>
      <c r="JDP37"/>
      <c r="JDQ37"/>
      <c r="JDR37"/>
      <c r="JDS37"/>
      <c r="JDT37"/>
      <c r="JDU37"/>
      <c r="JDV37"/>
      <c r="JDW37"/>
      <c r="JDX37"/>
      <c r="JDY37"/>
      <c r="JDZ37"/>
      <c r="JEA37"/>
      <c r="JEB37"/>
      <c r="JEC37"/>
      <c r="JED37"/>
      <c r="JEE37"/>
      <c r="JEF37"/>
      <c r="JEG37"/>
      <c r="JEH37"/>
      <c r="JEI37"/>
      <c r="JEJ37"/>
      <c r="JEK37"/>
      <c r="JEL37"/>
      <c r="JEM37"/>
      <c r="JEN37"/>
      <c r="JEO37"/>
      <c r="JEP37"/>
      <c r="JEQ37"/>
      <c r="JER37"/>
      <c r="JES37"/>
      <c r="JET37"/>
      <c r="JEU37"/>
      <c r="JEV37"/>
      <c r="JEW37"/>
      <c r="JEX37"/>
      <c r="JEY37"/>
      <c r="JEZ37"/>
      <c r="JFA37"/>
      <c r="JFB37"/>
      <c r="JFC37"/>
      <c r="JFD37"/>
      <c r="JFE37"/>
      <c r="JFF37"/>
      <c r="JFG37"/>
      <c r="JFH37"/>
      <c r="JFI37"/>
      <c r="JFJ37"/>
      <c r="JFK37"/>
      <c r="JFL37"/>
      <c r="JFM37"/>
      <c r="JFN37"/>
      <c r="JFO37"/>
      <c r="JFP37"/>
      <c r="JFQ37"/>
      <c r="JFR37"/>
      <c r="JFS37"/>
      <c r="JFT37"/>
      <c r="JFU37"/>
      <c r="JFV37"/>
      <c r="JFW37"/>
      <c r="JFX37"/>
      <c r="JFY37"/>
      <c r="JFZ37"/>
      <c r="JGA37"/>
      <c r="JGB37"/>
      <c r="JGC37"/>
      <c r="JGD37"/>
      <c r="JGE37"/>
      <c r="JGF37"/>
      <c r="JGG37"/>
      <c r="JGH37"/>
      <c r="JGI37"/>
      <c r="JGJ37"/>
      <c r="JGK37"/>
      <c r="JGL37"/>
      <c r="JGM37"/>
      <c r="JGN37"/>
      <c r="JGO37"/>
      <c r="JGP37"/>
      <c r="JGQ37"/>
      <c r="JGR37"/>
      <c r="JGS37"/>
      <c r="JGT37"/>
      <c r="JGU37"/>
      <c r="JGV37"/>
      <c r="JGW37"/>
      <c r="JGX37"/>
      <c r="JGY37"/>
      <c r="JGZ37"/>
      <c r="JHA37"/>
      <c r="JHB37"/>
      <c r="JHC37"/>
      <c r="JHD37"/>
      <c r="JHE37"/>
      <c r="JHF37"/>
      <c r="JHG37"/>
      <c r="JHH37"/>
      <c r="JHI37"/>
      <c r="JHJ37"/>
      <c r="JHK37"/>
      <c r="JHL37"/>
      <c r="JHM37"/>
      <c r="JHN37"/>
      <c r="JHO37"/>
      <c r="JHP37"/>
      <c r="JHQ37"/>
      <c r="JHR37"/>
      <c r="JHS37"/>
      <c r="JHT37"/>
      <c r="JHU37"/>
      <c r="JHV37"/>
      <c r="JHW37"/>
      <c r="JHX37"/>
      <c r="JHY37"/>
      <c r="JHZ37"/>
      <c r="JIA37"/>
      <c r="JIB37"/>
      <c r="JIC37"/>
      <c r="JID37"/>
      <c r="JIE37"/>
      <c r="JIF37"/>
      <c r="JIG37"/>
      <c r="JIH37"/>
      <c r="JII37"/>
      <c r="JIJ37"/>
      <c r="JIK37"/>
      <c r="JIL37"/>
      <c r="JIM37"/>
      <c r="JIN37"/>
      <c r="JIO37"/>
      <c r="JIP37"/>
      <c r="JIQ37"/>
      <c r="JIR37"/>
      <c r="JIS37"/>
      <c r="JIT37"/>
      <c r="JIU37"/>
      <c r="JIV37"/>
      <c r="JIW37"/>
      <c r="JIX37"/>
      <c r="JIY37"/>
      <c r="JIZ37"/>
      <c r="JJA37"/>
      <c r="JJB37"/>
      <c r="JJC37"/>
      <c r="JJD37"/>
      <c r="JJE37"/>
      <c r="JJF37"/>
      <c r="JJG37"/>
      <c r="JJH37"/>
      <c r="JJI37"/>
      <c r="JJJ37"/>
      <c r="JJK37"/>
      <c r="JJL37"/>
      <c r="JJM37"/>
      <c r="JJN37"/>
      <c r="JJO37"/>
      <c r="JJP37"/>
      <c r="JJQ37"/>
      <c r="JJR37"/>
      <c r="JJS37"/>
      <c r="JJT37"/>
      <c r="JJU37"/>
      <c r="JJV37"/>
      <c r="JJW37"/>
      <c r="JJX37"/>
      <c r="JJY37"/>
      <c r="JJZ37"/>
      <c r="JKA37"/>
      <c r="JKB37"/>
      <c r="JKC37"/>
      <c r="JKD37"/>
      <c r="JKE37"/>
      <c r="JKF37"/>
      <c r="JKG37"/>
      <c r="JKH37"/>
      <c r="JKI37"/>
      <c r="JKJ37"/>
      <c r="JKK37"/>
      <c r="JKL37"/>
      <c r="JKM37"/>
      <c r="JKN37"/>
      <c r="JKO37"/>
      <c r="JKP37"/>
      <c r="JKQ37"/>
      <c r="JKR37"/>
      <c r="JKS37"/>
      <c r="JKT37"/>
      <c r="JKU37"/>
      <c r="JKV37"/>
      <c r="JKW37"/>
      <c r="JKX37"/>
      <c r="JKY37"/>
      <c r="JKZ37"/>
      <c r="JLA37"/>
      <c r="JLB37"/>
      <c r="JLC37"/>
      <c r="JLD37"/>
      <c r="JLE37"/>
      <c r="JLF37"/>
      <c r="JLG37"/>
      <c r="JLH37"/>
      <c r="JLI37"/>
      <c r="JLJ37"/>
      <c r="JLK37"/>
      <c r="JLL37"/>
      <c r="JLM37"/>
      <c r="JLN37"/>
      <c r="JLO37"/>
      <c r="JLP37"/>
      <c r="JLQ37"/>
      <c r="JLR37"/>
      <c r="JLS37"/>
      <c r="JLT37"/>
      <c r="JLU37"/>
      <c r="JLV37"/>
      <c r="JLW37"/>
      <c r="JLX37"/>
      <c r="JLY37"/>
      <c r="JLZ37"/>
      <c r="JMA37"/>
      <c r="JMB37"/>
      <c r="JMC37"/>
      <c r="JMD37"/>
      <c r="JME37"/>
      <c r="JMF37"/>
      <c r="JMG37"/>
      <c r="JMH37"/>
      <c r="JMI37"/>
      <c r="JMJ37"/>
      <c r="JMK37"/>
      <c r="JML37"/>
      <c r="JMM37"/>
      <c r="JMN37"/>
      <c r="JMO37"/>
      <c r="JMP37"/>
      <c r="JMQ37"/>
      <c r="JMR37"/>
      <c r="JMS37"/>
      <c r="JMT37"/>
      <c r="JMU37"/>
      <c r="JMV37"/>
      <c r="JMW37"/>
      <c r="JMX37"/>
      <c r="JMY37"/>
      <c r="JMZ37"/>
      <c r="JNA37"/>
      <c r="JNB37"/>
      <c r="JNC37"/>
      <c r="JND37"/>
      <c r="JNE37"/>
      <c r="JNF37"/>
      <c r="JNG37"/>
      <c r="JNH37"/>
      <c r="JNI37"/>
      <c r="JNJ37"/>
      <c r="JNK37"/>
      <c r="JNL37"/>
      <c r="JNM37"/>
      <c r="JNN37"/>
      <c r="JNO37"/>
      <c r="JNP37"/>
      <c r="JNQ37"/>
      <c r="JNR37"/>
      <c r="JNS37"/>
      <c r="JNT37"/>
      <c r="JNU37"/>
      <c r="JNV37"/>
      <c r="JNW37"/>
      <c r="JNX37"/>
      <c r="JNY37"/>
      <c r="JNZ37"/>
      <c r="JOA37"/>
      <c r="JOB37"/>
      <c r="JOC37"/>
      <c r="JOD37"/>
      <c r="JOE37"/>
      <c r="JOF37"/>
      <c r="JOG37"/>
      <c r="JOH37"/>
      <c r="JOI37"/>
      <c r="JOJ37"/>
      <c r="JOK37"/>
      <c r="JOL37"/>
      <c r="JOM37"/>
      <c r="JON37"/>
      <c r="JOO37"/>
      <c r="JOP37"/>
      <c r="JOQ37"/>
      <c r="JOR37"/>
      <c r="JOS37"/>
      <c r="JOT37"/>
      <c r="JOU37"/>
      <c r="JOV37"/>
      <c r="JOW37"/>
      <c r="JOX37"/>
      <c r="JOY37"/>
      <c r="JOZ37"/>
      <c r="JPA37"/>
      <c r="JPB37"/>
      <c r="JPC37"/>
      <c r="JPD37"/>
      <c r="JPE37"/>
      <c r="JPF37"/>
      <c r="JPG37"/>
      <c r="JPH37"/>
      <c r="JPI37"/>
      <c r="JPJ37"/>
      <c r="JPK37"/>
      <c r="JPL37"/>
      <c r="JPM37"/>
      <c r="JPN37"/>
      <c r="JPO37"/>
      <c r="JPP37"/>
      <c r="JPQ37"/>
      <c r="JPR37"/>
      <c r="JPS37"/>
      <c r="JPT37"/>
      <c r="JPU37"/>
      <c r="JPV37"/>
      <c r="JPW37"/>
      <c r="JPX37"/>
      <c r="JPY37"/>
      <c r="JPZ37"/>
      <c r="JQA37"/>
      <c r="JQB37"/>
      <c r="JQC37"/>
      <c r="JQD37"/>
      <c r="JQE37"/>
      <c r="JQF37"/>
      <c r="JQG37"/>
      <c r="JQH37"/>
      <c r="JQI37"/>
      <c r="JQJ37"/>
      <c r="JQK37"/>
      <c r="JQL37"/>
      <c r="JQM37"/>
      <c r="JQN37"/>
      <c r="JQO37"/>
      <c r="JQP37"/>
      <c r="JQQ37"/>
      <c r="JQR37"/>
      <c r="JQS37"/>
      <c r="JQT37"/>
      <c r="JQU37"/>
      <c r="JQV37"/>
      <c r="JQW37"/>
      <c r="JQX37"/>
      <c r="JQY37"/>
      <c r="JQZ37"/>
      <c r="JRA37"/>
      <c r="JRB37"/>
      <c r="JRC37"/>
      <c r="JRD37"/>
      <c r="JRE37"/>
      <c r="JRF37"/>
      <c r="JRG37"/>
      <c r="JRH37"/>
      <c r="JRI37"/>
      <c r="JRJ37"/>
      <c r="JRK37"/>
      <c r="JRL37"/>
      <c r="JRM37"/>
      <c r="JRN37"/>
      <c r="JRO37"/>
      <c r="JRP37"/>
      <c r="JRQ37"/>
      <c r="JRR37"/>
      <c r="JRS37"/>
      <c r="JRT37"/>
      <c r="JRU37"/>
      <c r="JRV37"/>
      <c r="JRW37"/>
      <c r="JRX37"/>
      <c r="JRY37"/>
      <c r="JRZ37"/>
      <c r="JSA37"/>
      <c r="JSB37"/>
      <c r="JSC37"/>
      <c r="JSD37"/>
      <c r="JSE37"/>
      <c r="JSF37"/>
      <c r="JSG37"/>
      <c r="JSH37"/>
      <c r="JSI37"/>
      <c r="JSJ37"/>
      <c r="JSK37"/>
      <c r="JSL37"/>
      <c r="JSM37"/>
      <c r="JSN37"/>
      <c r="JSO37"/>
      <c r="JSP37"/>
      <c r="JSQ37"/>
      <c r="JSR37"/>
      <c r="JSS37"/>
      <c r="JST37"/>
      <c r="JSU37"/>
      <c r="JSV37"/>
      <c r="JSW37"/>
      <c r="JSX37"/>
      <c r="JSY37"/>
      <c r="JSZ37"/>
      <c r="JTA37"/>
      <c r="JTB37"/>
      <c r="JTC37"/>
      <c r="JTD37"/>
      <c r="JTE37"/>
      <c r="JTF37"/>
      <c r="JTG37"/>
      <c r="JTH37"/>
      <c r="JTI37"/>
      <c r="JTJ37"/>
      <c r="JTK37"/>
      <c r="JTL37"/>
      <c r="JTM37"/>
      <c r="JTN37"/>
      <c r="JTO37"/>
      <c r="JTP37"/>
      <c r="JTQ37"/>
      <c r="JTR37"/>
      <c r="JTS37"/>
      <c r="JTT37"/>
      <c r="JTU37"/>
      <c r="JTV37"/>
      <c r="JTW37"/>
      <c r="JTX37"/>
      <c r="JTY37"/>
      <c r="JTZ37"/>
      <c r="JUA37"/>
      <c r="JUB37"/>
      <c r="JUC37"/>
      <c r="JUD37"/>
      <c r="JUE37"/>
      <c r="JUF37"/>
      <c r="JUG37"/>
      <c r="JUH37"/>
      <c r="JUI37"/>
      <c r="JUJ37"/>
      <c r="JUK37"/>
      <c r="JUL37"/>
      <c r="JUM37"/>
      <c r="JUN37"/>
      <c r="JUO37"/>
      <c r="JUP37"/>
      <c r="JUQ37"/>
      <c r="JUR37"/>
      <c r="JUS37"/>
      <c r="JUT37"/>
      <c r="JUU37"/>
      <c r="JUV37"/>
      <c r="JUW37"/>
      <c r="JUX37"/>
      <c r="JUY37"/>
      <c r="JUZ37"/>
      <c r="JVA37"/>
      <c r="JVB37"/>
      <c r="JVC37"/>
      <c r="JVD37"/>
      <c r="JVE37"/>
      <c r="JVF37"/>
      <c r="JVG37"/>
      <c r="JVH37"/>
      <c r="JVI37"/>
      <c r="JVJ37"/>
      <c r="JVK37"/>
      <c r="JVL37"/>
      <c r="JVM37"/>
      <c r="JVN37"/>
      <c r="JVO37"/>
      <c r="JVP37"/>
      <c r="JVQ37"/>
      <c r="JVR37"/>
      <c r="JVS37"/>
      <c r="JVT37"/>
      <c r="JVU37"/>
      <c r="JVV37"/>
      <c r="JVW37"/>
      <c r="JVX37"/>
      <c r="JVY37"/>
      <c r="JVZ37"/>
      <c r="JWA37"/>
      <c r="JWB37"/>
      <c r="JWC37"/>
      <c r="JWD37"/>
      <c r="JWE37"/>
      <c r="JWF37"/>
      <c r="JWG37"/>
      <c r="JWH37"/>
      <c r="JWI37"/>
      <c r="JWJ37"/>
      <c r="JWK37"/>
      <c r="JWL37"/>
      <c r="JWM37"/>
      <c r="JWN37"/>
      <c r="JWO37"/>
      <c r="JWP37"/>
      <c r="JWQ37"/>
      <c r="JWR37"/>
      <c r="JWS37"/>
      <c r="JWT37"/>
      <c r="JWU37"/>
      <c r="JWV37"/>
      <c r="JWW37"/>
      <c r="JWX37"/>
      <c r="JWY37"/>
      <c r="JWZ37"/>
      <c r="JXA37"/>
      <c r="JXB37"/>
      <c r="JXC37"/>
      <c r="JXD37"/>
      <c r="JXE37"/>
      <c r="JXF37"/>
      <c r="JXG37"/>
      <c r="JXH37"/>
      <c r="JXI37"/>
      <c r="JXJ37"/>
      <c r="JXK37"/>
      <c r="JXL37"/>
      <c r="JXM37"/>
      <c r="JXN37"/>
      <c r="JXO37"/>
      <c r="JXP37"/>
      <c r="JXQ37"/>
      <c r="JXR37"/>
      <c r="JXS37"/>
      <c r="JXT37"/>
      <c r="JXU37"/>
      <c r="JXV37"/>
      <c r="JXW37"/>
      <c r="JXX37"/>
      <c r="JXY37"/>
      <c r="JXZ37"/>
      <c r="JYA37"/>
      <c r="JYB37"/>
      <c r="JYC37"/>
      <c r="JYD37"/>
      <c r="JYE37"/>
      <c r="JYF37"/>
      <c r="JYG37"/>
      <c r="JYH37"/>
      <c r="JYI37"/>
      <c r="JYJ37"/>
      <c r="JYK37"/>
      <c r="JYL37"/>
      <c r="JYM37"/>
      <c r="JYN37"/>
      <c r="JYO37"/>
      <c r="JYP37"/>
      <c r="JYQ37"/>
      <c r="JYR37"/>
      <c r="JYS37"/>
      <c r="JYT37"/>
      <c r="JYU37"/>
      <c r="JYV37"/>
      <c r="JYW37"/>
      <c r="JYX37"/>
      <c r="JYY37"/>
      <c r="JYZ37"/>
      <c r="JZA37"/>
      <c r="JZB37"/>
      <c r="JZC37"/>
      <c r="JZD37"/>
      <c r="JZE37"/>
      <c r="JZF37"/>
      <c r="JZG37"/>
      <c r="JZH37"/>
      <c r="JZI37"/>
      <c r="JZJ37"/>
      <c r="JZK37"/>
      <c r="JZL37"/>
      <c r="JZM37"/>
      <c r="JZN37"/>
      <c r="JZO37"/>
      <c r="JZP37"/>
      <c r="JZQ37"/>
      <c r="JZR37"/>
      <c r="JZS37"/>
      <c r="JZT37"/>
      <c r="JZU37"/>
      <c r="JZV37"/>
      <c r="JZW37"/>
      <c r="JZX37"/>
      <c r="JZY37"/>
      <c r="JZZ37"/>
      <c r="KAA37"/>
      <c r="KAB37"/>
      <c r="KAC37"/>
      <c r="KAD37"/>
      <c r="KAE37"/>
      <c r="KAF37"/>
      <c r="KAG37"/>
      <c r="KAH37"/>
      <c r="KAI37"/>
      <c r="KAJ37"/>
      <c r="KAK37"/>
      <c r="KAL37"/>
      <c r="KAM37"/>
      <c r="KAN37"/>
      <c r="KAO37"/>
      <c r="KAP37"/>
      <c r="KAQ37"/>
      <c r="KAR37"/>
      <c r="KAS37"/>
      <c r="KAT37"/>
      <c r="KAU37"/>
      <c r="KAV37"/>
      <c r="KAW37"/>
      <c r="KAX37"/>
      <c r="KAY37"/>
      <c r="KAZ37"/>
      <c r="KBA37"/>
      <c r="KBB37"/>
      <c r="KBC37"/>
      <c r="KBD37"/>
      <c r="KBE37"/>
      <c r="KBF37"/>
      <c r="KBG37"/>
      <c r="KBH37"/>
      <c r="KBI37"/>
      <c r="KBJ37"/>
      <c r="KBK37"/>
      <c r="KBL37"/>
      <c r="KBM37"/>
      <c r="KBN37"/>
      <c r="KBO37"/>
      <c r="KBP37"/>
      <c r="KBQ37"/>
      <c r="KBR37"/>
      <c r="KBS37"/>
      <c r="KBT37"/>
      <c r="KBU37"/>
      <c r="KBV37"/>
      <c r="KBW37"/>
      <c r="KBX37"/>
      <c r="KBY37"/>
      <c r="KBZ37"/>
      <c r="KCA37"/>
      <c r="KCB37"/>
      <c r="KCC37"/>
      <c r="KCD37"/>
      <c r="KCE37"/>
      <c r="KCF37"/>
      <c r="KCG37"/>
      <c r="KCH37"/>
      <c r="KCI37"/>
      <c r="KCJ37"/>
      <c r="KCK37"/>
      <c r="KCL37"/>
      <c r="KCM37"/>
      <c r="KCN37"/>
      <c r="KCO37"/>
      <c r="KCP37"/>
      <c r="KCQ37"/>
      <c r="KCR37"/>
      <c r="KCS37"/>
      <c r="KCT37"/>
      <c r="KCU37"/>
      <c r="KCV37"/>
      <c r="KCW37"/>
      <c r="KCX37"/>
      <c r="KCY37"/>
      <c r="KCZ37"/>
      <c r="KDA37"/>
      <c r="KDB37"/>
      <c r="KDC37"/>
      <c r="KDD37"/>
      <c r="KDE37"/>
      <c r="KDF37"/>
      <c r="KDG37"/>
      <c r="KDH37"/>
      <c r="KDI37"/>
      <c r="KDJ37"/>
      <c r="KDK37"/>
      <c r="KDL37"/>
      <c r="KDM37"/>
      <c r="KDN37"/>
      <c r="KDO37"/>
      <c r="KDP37"/>
      <c r="KDQ37"/>
      <c r="KDR37"/>
      <c r="KDS37"/>
      <c r="KDT37"/>
      <c r="KDU37"/>
      <c r="KDV37"/>
      <c r="KDW37"/>
      <c r="KDX37"/>
      <c r="KDY37"/>
      <c r="KDZ37"/>
      <c r="KEA37"/>
      <c r="KEB37"/>
      <c r="KEC37"/>
      <c r="KED37"/>
      <c r="KEE37"/>
      <c r="KEF37"/>
      <c r="KEG37"/>
      <c r="KEH37"/>
      <c r="KEI37"/>
      <c r="KEJ37"/>
      <c r="KEK37"/>
      <c r="KEL37"/>
      <c r="KEM37"/>
      <c r="KEN37"/>
      <c r="KEO37"/>
      <c r="KEP37"/>
      <c r="KEQ37"/>
      <c r="KER37"/>
      <c r="KES37"/>
      <c r="KET37"/>
      <c r="KEU37"/>
      <c r="KEV37"/>
      <c r="KEW37"/>
      <c r="KEX37"/>
      <c r="KEY37"/>
      <c r="KEZ37"/>
      <c r="KFA37"/>
      <c r="KFB37"/>
      <c r="KFC37"/>
      <c r="KFD37"/>
      <c r="KFE37"/>
      <c r="KFF37"/>
      <c r="KFG37"/>
      <c r="KFH37"/>
      <c r="KFI37"/>
      <c r="KFJ37"/>
      <c r="KFK37"/>
      <c r="KFL37"/>
      <c r="KFM37"/>
      <c r="KFN37"/>
      <c r="KFO37"/>
      <c r="KFP37"/>
      <c r="KFQ37"/>
      <c r="KFR37"/>
      <c r="KFS37"/>
      <c r="KFT37"/>
      <c r="KFU37"/>
      <c r="KFV37"/>
      <c r="KFW37"/>
      <c r="KFX37"/>
      <c r="KFY37"/>
      <c r="KFZ37"/>
      <c r="KGA37"/>
      <c r="KGB37"/>
      <c r="KGC37"/>
      <c r="KGD37"/>
      <c r="KGE37"/>
      <c r="KGF37"/>
      <c r="KGG37"/>
      <c r="KGH37"/>
      <c r="KGI37"/>
      <c r="KGJ37"/>
      <c r="KGK37"/>
      <c r="KGL37"/>
      <c r="KGM37"/>
      <c r="KGN37"/>
      <c r="KGO37"/>
      <c r="KGP37"/>
      <c r="KGQ37"/>
      <c r="KGR37"/>
      <c r="KGS37"/>
      <c r="KGT37"/>
      <c r="KGU37"/>
      <c r="KGV37"/>
      <c r="KGW37"/>
      <c r="KGX37"/>
      <c r="KGY37"/>
      <c r="KGZ37"/>
      <c r="KHA37"/>
      <c r="KHB37"/>
      <c r="KHC37"/>
      <c r="KHD37"/>
      <c r="KHE37"/>
      <c r="KHF37"/>
      <c r="KHG37"/>
      <c r="KHH37"/>
      <c r="KHI37"/>
      <c r="KHJ37"/>
      <c r="KHK37"/>
      <c r="KHL37"/>
      <c r="KHM37"/>
      <c r="KHN37"/>
      <c r="KHO37"/>
      <c r="KHP37"/>
      <c r="KHQ37"/>
      <c r="KHR37"/>
      <c r="KHS37"/>
      <c r="KHT37"/>
      <c r="KHU37"/>
      <c r="KHV37"/>
      <c r="KHW37"/>
      <c r="KHX37"/>
      <c r="KHY37"/>
      <c r="KHZ37"/>
      <c r="KIA37"/>
      <c r="KIB37"/>
      <c r="KIC37"/>
      <c r="KID37"/>
      <c r="KIE37"/>
      <c r="KIF37"/>
      <c r="KIG37"/>
      <c r="KIH37"/>
      <c r="KII37"/>
      <c r="KIJ37"/>
      <c r="KIK37"/>
      <c r="KIL37"/>
      <c r="KIM37"/>
      <c r="KIN37"/>
      <c r="KIO37"/>
      <c r="KIP37"/>
      <c r="KIQ37"/>
      <c r="KIR37"/>
      <c r="KIS37"/>
      <c r="KIT37"/>
      <c r="KIU37"/>
      <c r="KIV37"/>
      <c r="KIW37"/>
      <c r="KIX37"/>
      <c r="KIY37"/>
      <c r="KIZ37"/>
      <c r="KJA37"/>
      <c r="KJB37"/>
      <c r="KJC37"/>
      <c r="KJD37"/>
      <c r="KJE37"/>
      <c r="KJF37"/>
      <c r="KJG37"/>
      <c r="KJH37"/>
      <c r="KJI37"/>
      <c r="KJJ37"/>
      <c r="KJK37"/>
      <c r="KJL37"/>
      <c r="KJM37"/>
      <c r="KJN37"/>
      <c r="KJO37"/>
      <c r="KJP37"/>
      <c r="KJQ37"/>
      <c r="KJR37"/>
      <c r="KJS37"/>
      <c r="KJT37"/>
      <c r="KJU37"/>
      <c r="KJV37"/>
      <c r="KJW37"/>
      <c r="KJX37"/>
      <c r="KJY37"/>
      <c r="KJZ37"/>
      <c r="KKA37"/>
      <c r="KKB37"/>
      <c r="KKC37"/>
      <c r="KKD37"/>
      <c r="KKE37"/>
      <c r="KKF37"/>
      <c r="KKG37"/>
      <c r="KKH37"/>
      <c r="KKI37"/>
      <c r="KKJ37"/>
      <c r="KKK37"/>
      <c r="KKL37"/>
      <c r="KKM37"/>
      <c r="KKN37"/>
      <c r="KKO37"/>
      <c r="KKP37"/>
      <c r="KKQ37"/>
      <c r="KKR37"/>
      <c r="KKS37"/>
      <c r="KKT37"/>
      <c r="KKU37"/>
      <c r="KKV37"/>
      <c r="KKW37"/>
      <c r="KKX37"/>
      <c r="KKY37"/>
      <c r="KKZ37"/>
      <c r="KLA37"/>
      <c r="KLB37"/>
      <c r="KLC37"/>
      <c r="KLD37"/>
      <c r="KLE37"/>
      <c r="KLF37"/>
      <c r="KLG37"/>
      <c r="KLH37"/>
      <c r="KLI37"/>
      <c r="KLJ37"/>
      <c r="KLK37"/>
      <c r="KLL37"/>
      <c r="KLM37"/>
      <c r="KLN37"/>
      <c r="KLO37"/>
      <c r="KLP37"/>
      <c r="KLQ37"/>
      <c r="KLR37"/>
      <c r="KLS37"/>
      <c r="KLT37"/>
      <c r="KLU37"/>
      <c r="KLV37"/>
      <c r="KLW37"/>
      <c r="KLX37"/>
      <c r="KLY37"/>
      <c r="KLZ37"/>
      <c r="KMA37"/>
      <c r="KMB37"/>
      <c r="KMC37"/>
      <c r="KMD37"/>
      <c r="KME37"/>
      <c r="KMF37"/>
      <c r="KMG37"/>
      <c r="KMH37"/>
      <c r="KMI37"/>
      <c r="KMJ37"/>
      <c r="KMK37"/>
      <c r="KML37"/>
      <c r="KMM37"/>
      <c r="KMN37"/>
      <c r="KMO37"/>
      <c r="KMP37"/>
      <c r="KMQ37"/>
      <c r="KMR37"/>
      <c r="KMS37"/>
      <c r="KMT37"/>
      <c r="KMU37"/>
      <c r="KMV37"/>
      <c r="KMW37"/>
      <c r="KMX37"/>
      <c r="KMY37"/>
      <c r="KMZ37"/>
      <c r="KNA37"/>
      <c r="KNB37"/>
      <c r="KNC37"/>
      <c r="KND37"/>
      <c r="KNE37"/>
      <c r="KNF37"/>
      <c r="KNG37"/>
      <c r="KNH37"/>
      <c r="KNI37"/>
      <c r="KNJ37"/>
      <c r="KNK37"/>
      <c r="KNL37"/>
      <c r="KNM37"/>
      <c r="KNN37"/>
      <c r="KNO37"/>
      <c r="KNP37"/>
      <c r="KNQ37"/>
      <c r="KNR37"/>
      <c r="KNS37"/>
      <c r="KNT37"/>
      <c r="KNU37"/>
      <c r="KNV37"/>
      <c r="KNW37"/>
      <c r="KNX37"/>
      <c r="KNY37"/>
      <c r="KNZ37"/>
      <c r="KOA37"/>
      <c r="KOB37"/>
      <c r="KOC37"/>
      <c r="KOD37"/>
      <c r="KOE37"/>
      <c r="KOF37"/>
      <c r="KOG37"/>
      <c r="KOH37"/>
      <c r="KOI37"/>
      <c r="KOJ37"/>
      <c r="KOK37"/>
      <c r="KOL37"/>
      <c r="KOM37"/>
      <c r="KON37"/>
      <c r="KOO37"/>
      <c r="KOP37"/>
      <c r="KOQ37"/>
      <c r="KOR37"/>
      <c r="KOS37"/>
      <c r="KOT37"/>
      <c r="KOU37"/>
      <c r="KOV37"/>
      <c r="KOW37"/>
      <c r="KOX37"/>
      <c r="KOY37"/>
      <c r="KOZ37"/>
      <c r="KPA37"/>
      <c r="KPB37"/>
      <c r="KPC37"/>
      <c r="KPD37"/>
      <c r="KPE37"/>
      <c r="KPF37"/>
      <c r="KPG37"/>
      <c r="KPH37"/>
      <c r="KPI37"/>
      <c r="KPJ37"/>
      <c r="KPK37"/>
      <c r="KPL37"/>
      <c r="KPM37"/>
      <c r="KPN37"/>
      <c r="KPO37"/>
      <c r="KPP37"/>
      <c r="KPQ37"/>
      <c r="KPR37"/>
      <c r="KPS37"/>
      <c r="KPT37"/>
      <c r="KPU37"/>
      <c r="KPV37"/>
      <c r="KPW37"/>
      <c r="KPX37"/>
      <c r="KPY37"/>
      <c r="KPZ37"/>
      <c r="KQA37"/>
      <c r="KQB37"/>
      <c r="KQC37"/>
      <c r="KQD37"/>
      <c r="KQE37"/>
      <c r="KQF37"/>
      <c r="KQG37"/>
      <c r="KQH37"/>
      <c r="KQI37"/>
      <c r="KQJ37"/>
      <c r="KQK37"/>
      <c r="KQL37"/>
      <c r="KQM37"/>
      <c r="KQN37"/>
      <c r="KQO37"/>
      <c r="KQP37"/>
      <c r="KQQ37"/>
      <c r="KQR37"/>
      <c r="KQS37"/>
      <c r="KQT37"/>
      <c r="KQU37"/>
      <c r="KQV37"/>
      <c r="KQW37"/>
      <c r="KQX37"/>
      <c r="KQY37"/>
      <c r="KQZ37"/>
      <c r="KRA37"/>
      <c r="KRB37"/>
      <c r="KRC37"/>
      <c r="KRD37"/>
      <c r="KRE37"/>
      <c r="KRF37"/>
      <c r="KRG37"/>
      <c r="KRH37"/>
      <c r="KRI37"/>
      <c r="KRJ37"/>
      <c r="KRK37"/>
      <c r="KRL37"/>
      <c r="KRM37"/>
      <c r="KRN37"/>
      <c r="KRO37"/>
      <c r="KRP37"/>
      <c r="KRQ37"/>
      <c r="KRR37"/>
      <c r="KRS37"/>
      <c r="KRT37"/>
      <c r="KRU37"/>
      <c r="KRV37"/>
      <c r="KRW37"/>
      <c r="KRX37"/>
      <c r="KRY37"/>
      <c r="KRZ37"/>
      <c r="KSA37"/>
      <c r="KSB37"/>
      <c r="KSC37"/>
      <c r="KSD37"/>
      <c r="KSE37"/>
      <c r="KSF37"/>
      <c r="KSG37"/>
      <c r="KSH37"/>
      <c r="KSI37"/>
      <c r="KSJ37"/>
      <c r="KSK37"/>
      <c r="KSL37"/>
      <c r="KSM37"/>
      <c r="KSN37"/>
      <c r="KSO37"/>
      <c r="KSP37"/>
      <c r="KSQ37"/>
      <c r="KSR37"/>
      <c r="KSS37"/>
      <c r="KST37"/>
      <c r="KSU37"/>
      <c r="KSV37"/>
      <c r="KSW37"/>
      <c r="KSX37"/>
      <c r="KSY37"/>
      <c r="KSZ37"/>
      <c r="KTA37"/>
      <c r="KTB37"/>
      <c r="KTC37"/>
      <c r="KTD37"/>
      <c r="KTE37"/>
      <c r="KTF37"/>
      <c r="KTG37"/>
      <c r="KTH37"/>
      <c r="KTI37"/>
      <c r="KTJ37"/>
      <c r="KTK37"/>
      <c r="KTL37"/>
      <c r="KTM37"/>
      <c r="KTN37"/>
      <c r="KTO37"/>
      <c r="KTP37"/>
      <c r="KTQ37"/>
      <c r="KTR37"/>
      <c r="KTS37"/>
      <c r="KTT37"/>
      <c r="KTU37"/>
      <c r="KTV37"/>
      <c r="KTW37"/>
      <c r="KTX37"/>
      <c r="KTY37"/>
      <c r="KTZ37"/>
      <c r="KUA37"/>
      <c r="KUB37"/>
      <c r="KUC37"/>
      <c r="KUD37"/>
      <c r="KUE37"/>
      <c r="KUF37"/>
      <c r="KUG37"/>
      <c r="KUH37"/>
      <c r="KUI37"/>
      <c r="KUJ37"/>
      <c r="KUK37"/>
      <c r="KUL37"/>
      <c r="KUM37"/>
      <c r="KUN37"/>
      <c r="KUO37"/>
      <c r="KUP37"/>
      <c r="KUQ37"/>
      <c r="KUR37"/>
      <c r="KUS37"/>
      <c r="KUT37"/>
      <c r="KUU37"/>
      <c r="KUV37"/>
      <c r="KUW37"/>
      <c r="KUX37"/>
      <c r="KUY37"/>
      <c r="KUZ37"/>
      <c r="KVA37"/>
      <c r="KVB37"/>
      <c r="KVC37"/>
      <c r="KVD37"/>
      <c r="KVE37"/>
      <c r="KVF37"/>
      <c r="KVG37"/>
      <c r="KVH37"/>
      <c r="KVI37"/>
      <c r="KVJ37"/>
      <c r="KVK37"/>
      <c r="KVL37"/>
      <c r="KVM37"/>
      <c r="KVN37"/>
      <c r="KVO37"/>
      <c r="KVP37"/>
      <c r="KVQ37"/>
      <c r="KVR37"/>
      <c r="KVS37"/>
      <c r="KVT37"/>
      <c r="KVU37"/>
      <c r="KVV37"/>
      <c r="KVW37"/>
      <c r="KVX37"/>
      <c r="KVY37"/>
      <c r="KVZ37"/>
      <c r="KWA37"/>
      <c r="KWB37"/>
      <c r="KWC37"/>
      <c r="KWD37"/>
      <c r="KWE37"/>
      <c r="KWF37"/>
      <c r="KWG37"/>
      <c r="KWH37"/>
      <c r="KWI37"/>
      <c r="KWJ37"/>
      <c r="KWK37"/>
      <c r="KWL37"/>
      <c r="KWM37"/>
      <c r="KWN37"/>
      <c r="KWO37"/>
      <c r="KWP37"/>
      <c r="KWQ37"/>
      <c r="KWR37"/>
      <c r="KWS37"/>
      <c r="KWT37"/>
      <c r="KWU37"/>
      <c r="KWV37"/>
      <c r="KWW37"/>
      <c r="KWX37"/>
      <c r="KWY37"/>
      <c r="KWZ37"/>
      <c r="KXA37"/>
      <c r="KXB37"/>
      <c r="KXC37"/>
      <c r="KXD37"/>
      <c r="KXE37"/>
      <c r="KXF37"/>
      <c r="KXG37"/>
      <c r="KXH37"/>
      <c r="KXI37"/>
      <c r="KXJ37"/>
      <c r="KXK37"/>
      <c r="KXL37"/>
      <c r="KXM37"/>
      <c r="KXN37"/>
      <c r="KXO37"/>
      <c r="KXP37"/>
      <c r="KXQ37"/>
      <c r="KXR37"/>
      <c r="KXS37"/>
      <c r="KXT37"/>
      <c r="KXU37"/>
      <c r="KXV37"/>
      <c r="KXW37"/>
      <c r="KXX37"/>
      <c r="KXY37"/>
      <c r="KXZ37"/>
      <c r="KYA37"/>
      <c r="KYB37"/>
      <c r="KYC37"/>
      <c r="KYD37"/>
      <c r="KYE37"/>
      <c r="KYF37"/>
      <c r="KYG37"/>
      <c r="KYH37"/>
      <c r="KYI37"/>
      <c r="KYJ37"/>
      <c r="KYK37"/>
      <c r="KYL37"/>
      <c r="KYM37"/>
      <c r="KYN37"/>
      <c r="KYO37"/>
      <c r="KYP37"/>
      <c r="KYQ37"/>
      <c r="KYR37"/>
      <c r="KYS37"/>
      <c r="KYT37"/>
      <c r="KYU37"/>
      <c r="KYV37"/>
      <c r="KYW37"/>
      <c r="KYX37"/>
      <c r="KYY37"/>
      <c r="KYZ37"/>
      <c r="KZA37"/>
      <c r="KZB37"/>
      <c r="KZC37"/>
      <c r="KZD37"/>
      <c r="KZE37"/>
      <c r="KZF37"/>
      <c r="KZG37"/>
      <c r="KZH37"/>
      <c r="KZI37"/>
      <c r="KZJ37"/>
      <c r="KZK37"/>
      <c r="KZL37"/>
      <c r="KZM37"/>
      <c r="KZN37"/>
      <c r="KZO37"/>
      <c r="KZP37"/>
      <c r="KZQ37"/>
      <c r="KZR37"/>
      <c r="KZS37"/>
      <c r="KZT37"/>
      <c r="KZU37"/>
      <c r="KZV37"/>
      <c r="KZW37"/>
      <c r="KZX37"/>
      <c r="KZY37"/>
      <c r="KZZ37"/>
      <c r="LAA37"/>
      <c r="LAB37"/>
      <c r="LAC37"/>
      <c r="LAD37"/>
      <c r="LAE37"/>
      <c r="LAF37"/>
      <c r="LAG37"/>
      <c r="LAH37"/>
      <c r="LAI37"/>
      <c r="LAJ37"/>
      <c r="LAK37"/>
      <c r="LAL37"/>
      <c r="LAM37"/>
      <c r="LAN37"/>
      <c r="LAO37"/>
      <c r="LAP37"/>
      <c r="LAQ37"/>
      <c r="LAR37"/>
      <c r="LAS37"/>
      <c r="LAT37"/>
      <c r="LAU37"/>
      <c r="LAV37"/>
      <c r="LAW37"/>
      <c r="LAX37"/>
      <c r="LAY37"/>
      <c r="LAZ37"/>
      <c r="LBA37"/>
      <c r="LBB37"/>
      <c r="LBC37"/>
      <c r="LBD37"/>
      <c r="LBE37"/>
      <c r="LBF37"/>
      <c r="LBG37"/>
      <c r="LBH37"/>
      <c r="LBI37"/>
      <c r="LBJ37"/>
      <c r="LBK37"/>
      <c r="LBL37"/>
      <c r="LBM37"/>
      <c r="LBN37"/>
      <c r="LBO37"/>
      <c r="LBP37"/>
      <c r="LBQ37"/>
      <c r="LBR37"/>
      <c r="LBS37"/>
      <c r="LBT37"/>
      <c r="LBU37"/>
      <c r="LBV37"/>
      <c r="LBW37"/>
      <c r="LBX37"/>
      <c r="LBY37"/>
      <c r="LBZ37"/>
      <c r="LCA37"/>
      <c r="LCB37"/>
      <c r="LCC37"/>
      <c r="LCD37"/>
      <c r="LCE37"/>
      <c r="LCF37"/>
      <c r="LCG37"/>
      <c r="LCH37"/>
      <c r="LCI37"/>
      <c r="LCJ37"/>
      <c r="LCK37"/>
      <c r="LCL37"/>
      <c r="LCM37"/>
      <c r="LCN37"/>
      <c r="LCO37"/>
      <c r="LCP37"/>
      <c r="LCQ37"/>
      <c r="LCR37"/>
      <c r="LCS37"/>
      <c r="LCT37"/>
      <c r="LCU37"/>
      <c r="LCV37"/>
      <c r="LCW37"/>
      <c r="LCX37"/>
      <c r="LCY37"/>
      <c r="LCZ37"/>
      <c r="LDA37"/>
      <c r="LDB37"/>
      <c r="LDC37"/>
      <c r="LDD37"/>
      <c r="LDE37"/>
      <c r="LDF37"/>
      <c r="LDG37"/>
      <c r="LDH37"/>
      <c r="LDI37"/>
      <c r="LDJ37"/>
      <c r="LDK37"/>
      <c r="LDL37"/>
      <c r="LDM37"/>
      <c r="LDN37"/>
      <c r="LDO37"/>
      <c r="LDP37"/>
      <c r="LDQ37"/>
      <c r="LDR37"/>
      <c r="LDS37"/>
      <c r="LDT37"/>
      <c r="LDU37"/>
      <c r="LDV37"/>
      <c r="LDW37"/>
      <c r="LDX37"/>
      <c r="LDY37"/>
      <c r="LDZ37"/>
      <c r="LEA37"/>
      <c r="LEB37"/>
      <c r="LEC37"/>
      <c r="LED37"/>
      <c r="LEE37"/>
      <c r="LEF37"/>
      <c r="LEG37"/>
      <c r="LEH37"/>
      <c r="LEI37"/>
      <c r="LEJ37"/>
      <c r="LEK37"/>
      <c r="LEL37"/>
      <c r="LEM37"/>
      <c r="LEN37"/>
      <c r="LEO37"/>
      <c r="LEP37"/>
      <c r="LEQ37"/>
      <c r="LER37"/>
      <c r="LES37"/>
      <c r="LET37"/>
      <c r="LEU37"/>
      <c r="LEV37"/>
      <c r="LEW37"/>
      <c r="LEX37"/>
      <c r="LEY37"/>
      <c r="LEZ37"/>
      <c r="LFA37"/>
      <c r="LFB37"/>
      <c r="LFC37"/>
      <c r="LFD37"/>
      <c r="LFE37"/>
      <c r="LFF37"/>
      <c r="LFG37"/>
      <c r="LFH37"/>
      <c r="LFI37"/>
      <c r="LFJ37"/>
      <c r="LFK37"/>
      <c r="LFL37"/>
      <c r="LFM37"/>
      <c r="LFN37"/>
      <c r="LFO37"/>
      <c r="LFP37"/>
      <c r="LFQ37"/>
      <c r="LFR37"/>
      <c r="LFS37"/>
      <c r="LFT37"/>
      <c r="LFU37"/>
      <c r="LFV37"/>
      <c r="LFW37"/>
      <c r="LFX37"/>
      <c r="LFY37"/>
      <c r="LFZ37"/>
      <c r="LGA37"/>
      <c r="LGB37"/>
      <c r="LGC37"/>
      <c r="LGD37"/>
      <c r="LGE37"/>
      <c r="LGF37"/>
      <c r="LGG37"/>
      <c r="LGH37"/>
      <c r="LGI37"/>
      <c r="LGJ37"/>
      <c r="LGK37"/>
      <c r="LGL37"/>
      <c r="LGM37"/>
      <c r="LGN37"/>
      <c r="LGO37"/>
      <c r="LGP37"/>
      <c r="LGQ37"/>
      <c r="LGR37"/>
      <c r="LGS37"/>
      <c r="LGT37"/>
      <c r="LGU37"/>
      <c r="LGV37"/>
      <c r="LGW37"/>
      <c r="LGX37"/>
      <c r="LGY37"/>
      <c r="LGZ37"/>
      <c r="LHA37"/>
      <c r="LHB37"/>
      <c r="LHC37"/>
      <c r="LHD37"/>
      <c r="LHE37"/>
      <c r="LHF37"/>
      <c r="LHG37"/>
      <c r="LHH37"/>
      <c r="LHI37"/>
      <c r="LHJ37"/>
      <c r="LHK37"/>
      <c r="LHL37"/>
      <c r="LHM37"/>
      <c r="LHN37"/>
      <c r="LHO37"/>
      <c r="LHP37"/>
      <c r="LHQ37"/>
      <c r="LHR37"/>
      <c r="LHS37"/>
      <c r="LHT37"/>
      <c r="LHU37"/>
      <c r="LHV37"/>
      <c r="LHW37"/>
      <c r="LHX37"/>
      <c r="LHY37"/>
      <c r="LHZ37"/>
      <c r="LIA37"/>
      <c r="LIB37"/>
      <c r="LIC37"/>
      <c r="LID37"/>
      <c r="LIE37"/>
      <c r="LIF37"/>
      <c r="LIG37"/>
      <c r="LIH37"/>
      <c r="LII37"/>
      <c r="LIJ37"/>
      <c r="LIK37"/>
      <c r="LIL37"/>
      <c r="LIM37"/>
      <c r="LIN37"/>
      <c r="LIO37"/>
      <c r="LIP37"/>
      <c r="LIQ37"/>
      <c r="LIR37"/>
      <c r="LIS37"/>
      <c r="LIT37"/>
      <c r="LIU37"/>
      <c r="LIV37"/>
      <c r="LIW37"/>
      <c r="LIX37"/>
      <c r="LIY37"/>
      <c r="LIZ37"/>
      <c r="LJA37"/>
      <c r="LJB37"/>
      <c r="LJC37"/>
      <c r="LJD37"/>
      <c r="LJE37"/>
      <c r="LJF37"/>
      <c r="LJG37"/>
      <c r="LJH37"/>
      <c r="LJI37"/>
      <c r="LJJ37"/>
      <c r="LJK37"/>
      <c r="LJL37"/>
      <c r="LJM37"/>
      <c r="LJN37"/>
      <c r="LJO37"/>
      <c r="LJP37"/>
      <c r="LJQ37"/>
      <c r="LJR37"/>
      <c r="LJS37"/>
      <c r="LJT37"/>
      <c r="LJU37"/>
      <c r="LJV37"/>
      <c r="LJW37"/>
      <c r="LJX37"/>
      <c r="LJY37"/>
      <c r="LJZ37"/>
      <c r="LKA37"/>
      <c r="LKB37"/>
      <c r="LKC37"/>
      <c r="LKD37"/>
      <c r="LKE37"/>
      <c r="LKF37"/>
      <c r="LKG37"/>
      <c r="LKH37"/>
      <c r="LKI37"/>
      <c r="LKJ37"/>
      <c r="LKK37"/>
      <c r="LKL37"/>
      <c r="LKM37"/>
      <c r="LKN37"/>
      <c r="LKO37"/>
      <c r="LKP37"/>
      <c r="LKQ37"/>
      <c r="LKR37"/>
      <c r="LKS37"/>
      <c r="LKT37"/>
      <c r="LKU37"/>
      <c r="LKV37"/>
      <c r="LKW37"/>
      <c r="LKX37"/>
      <c r="LKY37"/>
      <c r="LKZ37"/>
      <c r="LLA37"/>
      <c r="LLB37"/>
      <c r="LLC37"/>
      <c r="LLD37"/>
      <c r="LLE37"/>
      <c r="LLF37"/>
      <c r="LLG37"/>
      <c r="LLH37"/>
      <c r="LLI37"/>
      <c r="LLJ37"/>
      <c r="LLK37"/>
      <c r="LLL37"/>
      <c r="LLM37"/>
      <c r="LLN37"/>
      <c r="LLO37"/>
      <c r="LLP37"/>
      <c r="LLQ37"/>
      <c r="LLR37"/>
      <c r="LLS37"/>
      <c r="LLT37"/>
      <c r="LLU37"/>
      <c r="LLV37"/>
      <c r="LLW37"/>
      <c r="LLX37"/>
      <c r="LLY37"/>
      <c r="LLZ37"/>
      <c r="LMA37"/>
      <c r="LMB37"/>
      <c r="LMC37"/>
      <c r="LMD37"/>
      <c r="LME37"/>
      <c r="LMF37"/>
      <c r="LMG37"/>
      <c r="LMH37"/>
      <c r="LMI37"/>
      <c r="LMJ37"/>
      <c r="LMK37"/>
      <c r="LML37"/>
      <c r="LMM37"/>
      <c r="LMN37"/>
      <c r="LMO37"/>
      <c r="LMP37"/>
      <c r="LMQ37"/>
      <c r="LMR37"/>
      <c r="LMS37"/>
      <c r="LMT37"/>
      <c r="LMU37"/>
      <c r="LMV37"/>
      <c r="LMW37"/>
      <c r="LMX37"/>
      <c r="LMY37"/>
      <c r="LMZ37"/>
      <c r="LNA37"/>
      <c r="LNB37"/>
      <c r="LNC37"/>
      <c r="LND37"/>
      <c r="LNE37"/>
      <c r="LNF37"/>
      <c r="LNG37"/>
      <c r="LNH37"/>
      <c r="LNI37"/>
      <c r="LNJ37"/>
      <c r="LNK37"/>
      <c r="LNL37"/>
      <c r="LNM37"/>
      <c r="LNN37"/>
      <c r="LNO37"/>
      <c r="LNP37"/>
      <c r="LNQ37"/>
      <c r="LNR37"/>
      <c r="LNS37"/>
      <c r="LNT37"/>
      <c r="LNU37"/>
      <c r="LNV37"/>
      <c r="LNW37"/>
      <c r="LNX37"/>
      <c r="LNY37"/>
      <c r="LNZ37"/>
      <c r="LOA37"/>
      <c r="LOB37"/>
      <c r="LOC37"/>
      <c r="LOD37"/>
      <c r="LOE37"/>
      <c r="LOF37"/>
      <c r="LOG37"/>
      <c r="LOH37"/>
      <c r="LOI37"/>
      <c r="LOJ37"/>
      <c r="LOK37"/>
      <c r="LOL37"/>
      <c r="LOM37"/>
      <c r="LON37"/>
      <c r="LOO37"/>
      <c r="LOP37"/>
      <c r="LOQ37"/>
      <c r="LOR37"/>
      <c r="LOS37"/>
      <c r="LOT37"/>
      <c r="LOU37"/>
      <c r="LOV37"/>
      <c r="LOW37"/>
      <c r="LOX37"/>
      <c r="LOY37"/>
      <c r="LOZ37"/>
      <c r="LPA37"/>
      <c r="LPB37"/>
      <c r="LPC37"/>
      <c r="LPD37"/>
      <c r="LPE37"/>
      <c r="LPF37"/>
      <c r="LPG37"/>
      <c r="LPH37"/>
      <c r="LPI37"/>
      <c r="LPJ37"/>
      <c r="LPK37"/>
      <c r="LPL37"/>
      <c r="LPM37"/>
      <c r="LPN37"/>
      <c r="LPO37"/>
      <c r="LPP37"/>
      <c r="LPQ37"/>
      <c r="LPR37"/>
      <c r="LPS37"/>
      <c r="LPT37"/>
      <c r="LPU37"/>
      <c r="LPV37"/>
      <c r="LPW37"/>
      <c r="LPX37"/>
      <c r="LPY37"/>
      <c r="LPZ37"/>
      <c r="LQA37"/>
      <c r="LQB37"/>
      <c r="LQC37"/>
      <c r="LQD37"/>
      <c r="LQE37"/>
      <c r="LQF37"/>
      <c r="LQG37"/>
      <c r="LQH37"/>
      <c r="LQI37"/>
      <c r="LQJ37"/>
      <c r="LQK37"/>
      <c r="LQL37"/>
      <c r="LQM37"/>
      <c r="LQN37"/>
      <c r="LQO37"/>
      <c r="LQP37"/>
      <c r="LQQ37"/>
      <c r="LQR37"/>
      <c r="LQS37"/>
      <c r="LQT37"/>
      <c r="LQU37"/>
      <c r="LQV37"/>
      <c r="LQW37"/>
      <c r="LQX37"/>
      <c r="LQY37"/>
      <c r="LQZ37"/>
      <c r="LRA37"/>
      <c r="LRB37"/>
      <c r="LRC37"/>
      <c r="LRD37"/>
      <c r="LRE37"/>
      <c r="LRF37"/>
      <c r="LRG37"/>
      <c r="LRH37"/>
      <c r="LRI37"/>
      <c r="LRJ37"/>
      <c r="LRK37"/>
      <c r="LRL37"/>
      <c r="LRM37"/>
      <c r="LRN37"/>
      <c r="LRO37"/>
      <c r="LRP37"/>
      <c r="LRQ37"/>
      <c r="LRR37"/>
      <c r="LRS37"/>
      <c r="LRT37"/>
      <c r="LRU37"/>
      <c r="LRV37"/>
      <c r="LRW37"/>
      <c r="LRX37"/>
      <c r="LRY37"/>
      <c r="LRZ37"/>
      <c r="LSA37"/>
      <c r="LSB37"/>
      <c r="LSC37"/>
      <c r="LSD37"/>
      <c r="LSE37"/>
      <c r="LSF37"/>
      <c r="LSG37"/>
      <c r="LSH37"/>
      <c r="LSI37"/>
      <c r="LSJ37"/>
      <c r="LSK37"/>
      <c r="LSL37"/>
      <c r="LSM37"/>
      <c r="LSN37"/>
      <c r="LSO37"/>
      <c r="LSP37"/>
      <c r="LSQ37"/>
      <c r="LSR37"/>
      <c r="LSS37"/>
      <c r="LST37"/>
      <c r="LSU37"/>
      <c r="LSV37"/>
      <c r="LSW37"/>
      <c r="LSX37"/>
      <c r="LSY37"/>
      <c r="LSZ37"/>
      <c r="LTA37"/>
      <c r="LTB37"/>
      <c r="LTC37"/>
      <c r="LTD37"/>
      <c r="LTE37"/>
      <c r="LTF37"/>
      <c r="LTG37"/>
      <c r="LTH37"/>
      <c r="LTI37"/>
      <c r="LTJ37"/>
      <c r="LTK37"/>
      <c r="LTL37"/>
      <c r="LTM37"/>
      <c r="LTN37"/>
      <c r="LTO37"/>
      <c r="LTP37"/>
      <c r="LTQ37"/>
      <c r="LTR37"/>
      <c r="LTS37"/>
      <c r="LTT37"/>
      <c r="LTU37"/>
      <c r="LTV37"/>
      <c r="LTW37"/>
      <c r="LTX37"/>
      <c r="LTY37"/>
      <c r="LTZ37"/>
      <c r="LUA37"/>
      <c r="LUB37"/>
      <c r="LUC37"/>
      <c r="LUD37"/>
      <c r="LUE37"/>
      <c r="LUF37"/>
      <c r="LUG37"/>
      <c r="LUH37"/>
      <c r="LUI37"/>
      <c r="LUJ37"/>
      <c r="LUK37"/>
      <c r="LUL37"/>
      <c r="LUM37"/>
      <c r="LUN37"/>
      <c r="LUO37"/>
      <c r="LUP37"/>
      <c r="LUQ37"/>
      <c r="LUR37"/>
      <c r="LUS37"/>
      <c r="LUT37"/>
      <c r="LUU37"/>
      <c r="LUV37"/>
      <c r="LUW37"/>
      <c r="LUX37"/>
      <c r="LUY37"/>
      <c r="LUZ37"/>
      <c r="LVA37"/>
      <c r="LVB37"/>
      <c r="LVC37"/>
      <c r="LVD37"/>
      <c r="LVE37"/>
      <c r="LVF37"/>
      <c r="LVG37"/>
      <c r="LVH37"/>
      <c r="LVI37"/>
      <c r="LVJ37"/>
      <c r="LVK37"/>
      <c r="LVL37"/>
      <c r="LVM37"/>
      <c r="LVN37"/>
      <c r="LVO37"/>
      <c r="LVP37"/>
      <c r="LVQ37"/>
      <c r="LVR37"/>
      <c r="LVS37"/>
      <c r="LVT37"/>
      <c r="LVU37"/>
      <c r="LVV37"/>
      <c r="LVW37"/>
      <c r="LVX37"/>
      <c r="LVY37"/>
      <c r="LVZ37"/>
      <c r="LWA37"/>
      <c r="LWB37"/>
      <c r="LWC37"/>
      <c r="LWD37"/>
      <c r="LWE37"/>
      <c r="LWF37"/>
      <c r="LWG37"/>
      <c r="LWH37"/>
      <c r="LWI37"/>
      <c r="LWJ37"/>
      <c r="LWK37"/>
      <c r="LWL37"/>
      <c r="LWM37"/>
      <c r="LWN37"/>
      <c r="LWO37"/>
      <c r="LWP37"/>
      <c r="LWQ37"/>
      <c r="LWR37"/>
      <c r="LWS37"/>
      <c r="LWT37"/>
      <c r="LWU37"/>
      <c r="LWV37"/>
      <c r="LWW37"/>
      <c r="LWX37"/>
      <c r="LWY37"/>
      <c r="LWZ37"/>
      <c r="LXA37"/>
      <c r="LXB37"/>
      <c r="LXC37"/>
      <c r="LXD37"/>
      <c r="LXE37"/>
      <c r="LXF37"/>
      <c r="LXG37"/>
      <c r="LXH37"/>
      <c r="LXI37"/>
      <c r="LXJ37"/>
      <c r="LXK37"/>
      <c r="LXL37"/>
      <c r="LXM37"/>
      <c r="LXN37"/>
      <c r="LXO37"/>
      <c r="LXP37"/>
      <c r="LXQ37"/>
      <c r="LXR37"/>
      <c r="LXS37"/>
      <c r="LXT37"/>
      <c r="LXU37"/>
      <c r="LXV37"/>
      <c r="LXW37"/>
      <c r="LXX37"/>
      <c r="LXY37"/>
      <c r="LXZ37"/>
      <c r="LYA37"/>
      <c r="LYB37"/>
      <c r="LYC37"/>
      <c r="LYD37"/>
      <c r="LYE37"/>
      <c r="LYF37"/>
      <c r="LYG37"/>
      <c r="LYH37"/>
      <c r="LYI37"/>
      <c r="LYJ37"/>
      <c r="LYK37"/>
      <c r="LYL37"/>
      <c r="LYM37"/>
      <c r="LYN37"/>
      <c r="LYO37"/>
      <c r="LYP37"/>
      <c r="LYQ37"/>
      <c r="LYR37"/>
      <c r="LYS37"/>
      <c r="LYT37"/>
      <c r="LYU37"/>
      <c r="LYV37"/>
      <c r="LYW37"/>
      <c r="LYX37"/>
      <c r="LYY37"/>
      <c r="LYZ37"/>
      <c r="LZA37"/>
      <c r="LZB37"/>
      <c r="LZC37"/>
      <c r="LZD37"/>
      <c r="LZE37"/>
      <c r="LZF37"/>
      <c r="LZG37"/>
      <c r="LZH37"/>
      <c r="LZI37"/>
      <c r="LZJ37"/>
      <c r="LZK37"/>
      <c r="LZL37"/>
      <c r="LZM37"/>
      <c r="LZN37"/>
      <c r="LZO37"/>
      <c r="LZP37"/>
      <c r="LZQ37"/>
      <c r="LZR37"/>
      <c r="LZS37"/>
      <c r="LZT37"/>
      <c r="LZU37"/>
      <c r="LZV37"/>
      <c r="LZW37"/>
      <c r="LZX37"/>
      <c r="LZY37"/>
      <c r="LZZ37"/>
      <c r="MAA37"/>
      <c r="MAB37"/>
      <c r="MAC37"/>
      <c r="MAD37"/>
      <c r="MAE37"/>
      <c r="MAF37"/>
      <c r="MAG37"/>
      <c r="MAH37"/>
      <c r="MAI37"/>
      <c r="MAJ37"/>
      <c r="MAK37"/>
      <c r="MAL37"/>
      <c r="MAM37"/>
      <c r="MAN37"/>
      <c r="MAO37"/>
      <c r="MAP37"/>
      <c r="MAQ37"/>
      <c r="MAR37"/>
      <c r="MAS37"/>
      <c r="MAT37"/>
      <c r="MAU37"/>
      <c r="MAV37"/>
      <c r="MAW37"/>
      <c r="MAX37"/>
      <c r="MAY37"/>
      <c r="MAZ37"/>
      <c r="MBA37"/>
      <c r="MBB37"/>
      <c r="MBC37"/>
      <c r="MBD37"/>
      <c r="MBE37"/>
      <c r="MBF37"/>
      <c r="MBG37"/>
      <c r="MBH37"/>
      <c r="MBI37"/>
      <c r="MBJ37"/>
      <c r="MBK37"/>
      <c r="MBL37"/>
      <c r="MBM37"/>
      <c r="MBN37"/>
      <c r="MBO37"/>
      <c r="MBP37"/>
      <c r="MBQ37"/>
      <c r="MBR37"/>
      <c r="MBS37"/>
      <c r="MBT37"/>
      <c r="MBU37"/>
      <c r="MBV37"/>
      <c r="MBW37"/>
      <c r="MBX37"/>
      <c r="MBY37"/>
      <c r="MBZ37"/>
      <c r="MCA37"/>
      <c r="MCB37"/>
      <c r="MCC37"/>
      <c r="MCD37"/>
      <c r="MCE37"/>
      <c r="MCF37"/>
      <c r="MCG37"/>
      <c r="MCH37"/>
      <c r="MCI37"/>
      <c r="MCJ37"/>
      <c r="MCK37"/>
      <c r="MCL37"/>
      <c r="MCM37"/>
      <c r="MCN37"/>
      <c r="MCO37"/>
      <c r="MCP37"/>
      <c r="MCQ37"/>
      <c r="MCR37"/>
      <c r="MCS37"/>
      <c r="MCT37"/>
      <c r="MCU37"/>
      <c r="MCV37"/>
      <c r="MCW37"/>
      <c r="MCX37"/>
      <c r="MCY37"/>
      <c r="MCZ37"/>
      <c r="MDA37"/>
      <c r="MDB37"/>
      <c r="MDC37"/>
      <c r="MDD37"/>
      <c r="MDE37"/>
      <c r="MDF37"/>
      <c r="MDG37"/>
      <c r="MDH37"/>
      <c r="MDI37"/>
      <c r="MDJ37"/>
      <c r="MDK37"/>
      <c r="MDL37"/>
      <c r="MDM37"/>
      <c r="MDN37"/>
      <c r="MDO37"/>
      <c r="MDP37"/>
      <c r="MDQ37"/>
      <c r="MDR37"/>
      <c r="MDS37"/>
      <c r="MDT37"/>
      <c r="MDU37"/>
      <c r="MDV37"/>
      <c r="MDW37"/>
      <c r="MDX37"/>
      <c r="MDY37"/>
      <c r="MDZ37"/>
      <c r="MEA37"/>
      <c r="MEB37"/>
      <c r="MEC37"/>
      <c r="MED37"/>
      <c r="MEE37"/>
      <c r="MEF37"/>
      <c r="MEG37"/>
      <c r="MEH37"/>
      <c r="MEI37"/>
      <c r="MEJ37"/>
      <c r="MEK37"/>
      <c r="MEL37"/>
      <c r="MEM37"/>
      <c r="MEN37"/>
      <c r="MEO37"/>
      <c r="MEP37"/>
      <c r="MEQ37"/>
      <c r="MER37"/>
      <c r="MES37"/>
      <c r="MET37"/>
      <c r="MEU37"/>
      <c r="MEV37"/>
      <c r="MEW37"/>
      <c r="MEX37"/>
      <c r="MEY37"/>
      <c r="MEZ37"/>
      <c r="MFA37"/>
      <c r="MFB37"/>
      <c r="MFC37"/>
      <c r="MFD37"/>
      <c r="MFE37"/>
      <c r="MFF37"/>
      <c r="MFG37"/>
      <c r="MFH37"/>
      <c r="MFI37"/>
      <c r="MFJ37"/>
      <c r="MFK37"/>
      <c r="MFL37"/>
      <c r="MFM37"/>
      <c r="MFN37"/>
      <c r="MFO37"/>
      <c r="MFP37"/>
      <c r="MFQ37"/>
      <c r="MFR37"/>
      <c r="MFS37"/>
      <c r="MFT37"/>
      <c r="MFU37"/>
      <c r="MFV37"/>
      <c r="MFW37"/>
      <c r="MFX37"/>
      <c r="MFY37"/>
      <c r="MFZ37"/>
      <c r="MGA37"/>
      <c r="MGB37"/>
      <c r="MGC37"/>
      <c r="MGD37"/>
      <c r="MGE37"/>
      <c r="MGF37"/>
      <c r="MGG37"/>
      <c r="MGH37"/>
      <c r="MGI37"/>
      <c r="MGJ37"/>
      <c r="MGK37"/>
      <c r="MGL37"/>
      <c r="MGM37"/>
      <c r="MGN37"/>
      <c r="MGO37"/>
      <c r="MGP37"/>
      <c r="MGQ37"/>
      <c r="MGR37"/>
      <c r="MGS37"/>
      <c r="MGT37"/>
      <c r="MGU37"/>
      <c r="MGV37"/>
      <c r="MGW37"/>
      <c r="MGX37"/>
      <c r="MGY37"/>
      <c r="MGZ37"/>
      <c r="MHA37"/>
      <c r="MHB37"/>
      <c r="MHC37"/>
      <c r="MHD37"/>
      <c r="MHE37"/>
      <c r="MHF37"/>
      <c r="MHG37"/>
      <c r="MHH37"/>
      <c r="MHI37"/>
      <c r="MHJ37"/>
      <c r="MHK37"/>
      <c r="MHL37"/>
      <c r="MHM37"/>
      <c r="MHN37"/>
      <c r="MHO37"/>
      <c r="MHP37"/>
      <c r="MHQ37"/>
      <c r="MHR37"/>
      <c r="MHS37"/>
      <c r="MHT37"/>
      <c r="MHU37"/>
      <c r="MHV37"/>
      <c r="MHW37"/>
      <c r="MHX37"/>
      <c r="MHY37"/>
      <c r="MHZ37"/>
      <c r="MIA37"/>
      <c r="MIB37"/>
      <c r="MIC37"/>
      <c r="MID37"/>
      <c r="MIE37"/>
      <c r="MIF37"/>
      <c r="MIG37"/>
      <c r="MIH37"/>
      <c r="MII37"/>
      <c r="MIJ37"/>
      <c r="MIK37"/>
      <c r="MIL37"/>
      <c r="MIM37"/>
      <c r="MIN37"/>
      <c r="MIO37"/>
      <c r="MIP37"/>
      <c r="MIQ37"/>
      <c r="MIR37"/>
      <c r="MIS37"/>
      <c r="MIT37"/>
      <c r="MIU37"/>
      <c r="MIV37"/>
      <c r="MIW37"/>
      <c r="MIX37"/>
      <c r="MIY37"/>
      <c r="MIZ37"/>
      <c r="MJA37"/>
      <c r="MJB37"/>
      <c r="MJC37"/>
      <c r="MJD37"/>
      <c r="MJE37"/>
      <c r="MJF37"/>
      <c r="MJG37"/>
      <c r="MJH37"/>
      <c r="MJI37"/>
      <c r="MJJ37"/>
      <c r="MJK37"/>
      <c r="MJL37"/>
      <c r="MJM37"/>
      <c r="MJN37"/>
      <c r="MJO37"/>
      <c r="MJP37"/>
      <c r="MJQ37"/>
      <c r="MJR37"/>
      <c r="MJS37"/>
      <c r="MJT37"/>
      <c r="MJU37"/>
      <c r="MJV37"/>
      <c r="MJW37"/>
      <c r="MJX37"/>
      <c r="MJY37"/>
      <c r="MJZ37"/>
      <c r="MKA37"/>
      <c r="MKB37"/>
      <c r="MKC37"/>
      <c r="MKD37"/>
      <c r="MKE37"/>
      <c r="MKF37"/>
      <c r="MKG37"/>
      <c r="MKH37"/>
      <c r="MKI37"/>
      <c r="MKJ37"/>
      <c r="MKK37"/>
      <c r="MKL37"/>
      <c r="MKM37"/>
      <c r="MKN37"/>
      <c r="MKO37"/>
      <c r="MKP37"/>
      <c r="MKQ37"/>
      <c r="MKR37"/>
      <c r="MKS37"/>
      <c r="MKT37"/>
      <c r="MKU37"/>
      <c r="MKV37"/>
      <c r="MKW37"/>
      <c r="MKX37"/>
      <c r="MKY37"/>
      <c r="MKZ37"/>
      <c r="MLA37"/>
      <c r="MLB37"/>
      <c r="MLC37"/>
      <c r="MLD37"/>
      <c r="MLE37"/>
      <c r="MLF37"/>
      <c r="MLG37"/>
      <c r="MLH37"/>
      <c r="MLI37"/>
      <c r="MLJ37"/>
      <c r="MLK37"/>
      <c r="MLL37"/>
      <c r="MLM37"/>
      <c r="MLN37"/>
      <c r="MLO37"/>
      <c r="MLP37"/>
      <c r="MLQ37"/>
      <c r="MLR37"/>
      <c r="MLS37"/>
      <c r="MLT37"/>
      <c r="MLU37"/>
      <c r="MLV37"/>
      <c r="MLW37"/>
      <c r="MLX37"/>
      <c r="MLY37"/>
      <c r="MLZ37"/>
      <c r="MMA37"/>
      <c r="MMB37"/>
      <c r="MMC37"/>
      <c r="MMD37"/>
      <c r="MME37"/>
      <c r="MMF37"/>
      <c r="MMG37"/>
      <c r="MMH37"/>
      <c r="MMI37"/>
      <c r="MMJ37"/>
      <c r="MMK37"/>
      <c r="MML37"/>
      <c r="MMM37"/>
      <c r="MMN37"/>
      <c r="MMO37"/>
      <c r="MMP37"/>
      <c r="MMQ37"/>
      <c r="MMR37"/>
      <c r="MMS37"/>
      <c r="MMT37"/>
      <c r="MMU37"/>
      <c r="MMV37"/>
      <c r="MMW37"/>
      <c r="MMX37"/>
      <c r="MMY37"/>
      <c r="MMZ37"/>
      <c r="MNA37"/>
      <c r="MNB37"/>
      <c r="MNC37"/>
      <c r="MND37"/>
      <c r="MNE37"/>
      <c r="MNF37"/>
      <c r="MNG37"/>
      <c r="MNH37"/>
      <c r="MNI37"/>
      <c r="MNJ37"/>
      <c r="MNK37"/>
      <c r="MNL37"/>
      <c r="MNM37"/>
      <c r="MNN37"/>
      <c r="MNO37"/>
      <c r="MNP37"/>
      <c r="MNQ37"/>
      <c r="MNR37"/>
      <c r="MNS37"/>
      <c r="MNT37"/>
      <c r="MNU37"/>
      <c r="MNV37"/>
      <c r="MNW37"/>
      <c r="MNX37"/>
      <c r="MNY37"/>
      <c r="MNZ37"/>
      <c r="MOA37"/>
      <c r="MOB37"/>
      <c r="MOC37"/>
      <c r="MOD37"/>
      <c r="MOE37"/>
      <c r="MOF37"/>
      <c r="MOG37"/>
      <c r="MOH37"/>
      <c r="MOI37"/>
      <c r="MOJ37"/>
      <c r="MOK37"/>
      <c r="MOL37"/>
      <c r="MOM37"/>
      <c r="MON37"/>
      <c r="MOO37"/>
      <c r="MOP37"/>
      <c r="MOQ37"/>
      <c r="MOR37"/>
      <c r="MOS37"/>
      <c r="MOT37"/>
      <c r="MOU37"/>
      <c r="MOV37"/>
      <c r="MOW37"/>
      <c r="MOX37"/>
      <c r="MOY37"/>
      <c r="MOZ37"/>
      <c r="MPA37"/>
      <c r="MPB37"/>
      <c r="MPC37"/>
      <c r="MPD37"/>
      <c r="MPE37"/>
      <c r="MPF37"/>
      <c r="MPG37"/>
      <c r="MPH37"/>
      <c r="MPI37"/>
      <c r="MPJ37"/>
      <c r="MPK37"/>
      <c r="MPL37"/>
      <c r="MPM37"/>
      <c r="MPN37"/>
      <c r="MPO37"/>
      <c r="MPP37"/>
      <c r="MPQ37"/>
      <c r="MPR37"/>
      <c r="MPS37"/>
      <c r="MPT37"/>
      <c r="MPU37"/>
      <c r="MPV37"/>
      <c r="MPW37"/>
      <c r="MPX37"/>
      <c r="MPY37"/>
      <c r="MPZ37"/>
      <c r="MQA37"/>
      <c r="MQB37"/>
      <c r="MQC37"/>
      <c r="MQD37"/>
      <c r="MQE37"/>
      <c r="MQF37"/>
      <c r="MQG37"/>
      <c r="MQH37"/>
      <c r="MQI37"/>
      <c r="MQJ37"/>
      <c r="MQK37"/>
      <c r="MQL37"/>
      <c r="MQM37"/>
      <c r="MQN37"/>
      <c r="MQO37"/>
      <c r="MQP37"/>
      <c r="MQQ37"/>
      <c r="MQR37"/>
      <c r="MQS37"/>
      <c r="MQT37"/>
      <c r="MQU37"/>
      <c r="MQV37"/>
      <c r="MQW37"/>
      <c r="MQX37"/>
      <c r="MQY37"/>
      <c r="MQZ37"/>
      <c r="MRA37"/>
      <c r="MRB37"/>
      <c r="MRC37"/>
      <c r="MRD37"/>
      <c r="MRE37"/>
      <c r="MRF37"/>
      <c r="MRG37"/>
      <c r="MRH37"/>
      <c r="MRI37"/>
      <c r="MRJ37"/>
      <c r="MRK37"/>
      <c r="MRL37"/>
      <c r="MRM37"/>
      <c r="MRN37"/>
      <c r="MRO37"/>
      <c r="MRP37"/>
      <c r="MRQ37"/>
      <c r="MRR37"/>
      <c r="MRS37"/>
      <c r="MRT37"/>
      <c r="MRU37"/>
      <c r="MRV37"/>
      <c r="MRW37"/>
      <c r="MRX37"/>
      <c r="MRY37"/>
      <c r="MRZ37"/>
      <c r="MSA37"/>
      <c r="MSB37"/>
      <c r="MSC37"/>
      <c r="MSD37"/>
      <c r="MSE37"/>
      <c r="MSF37"/>
      <c r="MSG37"/>
      <c r="MSH37"/>
      <c r="MSI37"/>
      <c r="MSJ37"/>
      <c r="MSK37"/>
      <c r="MSL37"/>
      <c r="MSM37"/>
      <c r="MSN37"/>
      <c r="MSO37"/>
      <c r="MSP37"/>
      <c r="MSQ37"/>
      <c r="MSR37"/>
      <c r="MSS37"/>
      <c r="MST37"/>
      <c r="MSU37"/>
      <c r="MSV37"/>
      <c r="MSW37"/>
      <c r="MSX37"/>
      <c r="MSY37"/>
      <c r="MSZ37"/>
      <c r="MTA37"/>
      <c r="MTB37"/>
      <c r="MTC37"/>
      <c r="MTD37"/>
      <c r="MTE37"/>
      <c r="MTF37"/>
      <c r="MTG37"/>
      <c r="MTH37"/>
      <c r="MTI37"/>
      <c r="MTJ37"/>
      <c r="MTK37"/>
      <c r="MTL37"/>
      <c r="MTM37"/>
      <c r="MTN37"/>
      <c r="MTO37"/>
      <c r="MTP37"/>
      <c r="MTQ37"/>
      <c r="MTR37"/>
      <c r="MTS37"/>
      <c r="MTT37"/>
      <c r="MTU37"/>
      <c r="MTV37"/>
      <c r="MTW37"/>
      <c r="MTX37"/>
      <c r="MTY37"/>
      <c r="MTZ37"/>
      <c r="MUA37"/>
      <c r="MUB37"/>
      <c r="MUC37"/>
      <c r="MUD37"/>
      <c r="MUE37"/>
      <c r="MUF37"/>
      <c r="MUG37"/>
      <c r="MUH37"/>
      <c r="MUI37"/>
      <c r="MUJ37"/>
      <c r="MUK37"/>
      <c r="MUL37"/>
      <c r="MUM37"/>
      <c r="MUN37"/>
      <c r="MUO37"/>
      <c r="MUP37"/>
      <c r="MUQ37"/>
      <c r="MUR37"/>
      <c r="MUS37"/>
      <c r="MUT37"/>
      <c r="MUU37"/>
      <c r="MUV37"/>
      <c r="MUW37"/>
      <c r="MUX37"/>
      <c r="MUY37"/>
      <c r="MUZ37"/>
      <c r="MVA37"/>
      <c r="MVB37"/>
      <c r="MVC37"/>
      <c r="MVD37"/>
      <c r="MVE37"/>
      <c r="MVF37"/>
      <c r="MVG37"/>
      <c r="MVH37"/>
      <c r="MVI37"/>
      <c r="MVJ37"/>
      <c r="MVK37"/>
      <c r="MVL37"/>
      <c r="MVM37"/>
      <c r="MVN37"/>
      <c r="MVO37"/>
      <c r="MVP37"/>
      <c r="MVQ37"/>
      <c r="MVR37"/>
      <c r="MVS37"/>
      <c r="MVT37"/>
      <c r="MVU37"/>
      <c r="MVV37"/>
      <c r="MVW37"/>
      <c r="MVX37"/>
      <c r="MVY37"/>
      <c r="MVZ37"/>
      <c r="MWA37"/>
      <c r="MWB37"/>
      <c r="MWC37"/>
      <c r="MWD37"/>
      <c r="MWE37"/>
      <c r="MWF37"/>
      <c r="MWG37"/>
      <c r="MWH37"/>
      <c r="MWI37"/>
      <c r="MWJ37"/>
      <c r="MWK37"/>
      <c r="MWL37"/>
      <c r="MWM37"/>
      <c r="MWN37"/>
      <c r="MWO37"/>
      <c r="MWP37"/>
      <c r="MWQ37"/>
      <c r="MWR37"/>
      <c r="MWS37"/>
      <c r="MWT37"/>
      <c r="MWU37"/>
      <c r="MWV37"/>
      <c r="MWW37"/>
      <c r="MWX37"/>
      <c r="MWY37"/>
      <c r="MWZ37"/>
      <c r="MXA37"/>
      <c r="MXB37"/>
      <c r="MXC37"/>
      <c r="MXD37"/>
      <c r="MXE37"/>
      <c r="MXF37"/>
      <c r="MXG37"/>
      <c r="MXH37"/>
      <c r="MXI37"/>
      <c r="MXJ37"/>
      <c r="MXK37"/>
      <c r="MXL37"/>
      <c r="MXM37"/>
      <c r="MXN37"/>
      <c r="MXO37"/>
      <c r="MXP37"/>
      <c r="MXQ37"/>
      <c r="MXR37"/>
      <c r="MXS37"/>
      <c r="MXT37"/>
      <c r="MXU37"/>
      <c r="MXV37"/>
      <c r="MXW37"/>
      <c r="MXX37"/>
      <c r="MXY37"/>
      <c r="MXZ37"/>
      <c r="MYA37"/>
      <c r="MYB37"/>
      <c r="MYC37"/>
      <c r="MYD37"/>
      <c r="MYE37"/>
      <c r="MYF37"/>
      <c r="MYG37"/>
      <c r="MYH37"/>
      <c r="MYI37"/>
      <c r="MYJ37"/>
      <c r="MYK37"/>
      <c r="MYL37"/>
      <c r="MYM37"/>
      <c r="MYN37"/>
      <c r="MYO37"/>
      <c r="MYP37"/>
      <c r="MYQ37"/>
      <c r="MYR37"/>
      <c r="MYS37"/>
      <c r="MYT37"/>
      <c r="MYU37"/>
      <c r="MYV37"/>
      <c r="MYW37"/>
      <c r="MYX37"/>
      <c r="MYY37"/>
      <c r="MYZ37"/>
      <c r="MZA37"/>
      <c r="MZB37"/>
      <c r="MZC37"/>
      <c r="MZD37"/>
      <c r="MZE37"/>
      <c r="MZF37"/>
      <c r="MZG37"/>
      <c r="MZH37"/>
      <c r="MZI37"/>
      <c r="MZJ37"/>
      <c r="MZK37"/>
      <c r="MZL37"/>
      <c r="MZM37"/>
      <c r="MZN37"/>
      <c r="MZO37"/>
      <c r="MZP37"/>
      <c r="MZQ37"/>
      <c r="MZR37"/>
      <c r="MZS37"/>
      <c r="MZT37"/>
      <c r="MZU37"/>
      <c r="MZV37"/>
      <c r="MZW37"/>
      <c r="MZX37"/>
      <c r="MZY37"/>
      <c r="MZZ37"/>
      <c r="NAA37"/>
      <c r="NAB37"/>
      <c r="NAC37"/>
      <c r="NAD37"/>
      <c r="NAE37"/>
      <c r="NAF37"/>
      <c r="NAG37"/>
      <c r="NAH37"/>
      <c r="NAI37"/>
      <c r="NAJ37"/>
      <c r="NAK37"/>
      <c r="NAL37"/>
      <c r="NAM37"/>
      <c r="NAN37"/>
      <c r="NAO37"/>
      <c r="NAP37"/>
      <c r="NAQ37"/>
      <c r="NAR37"/>
      <c r="NAS37"/>
      <c r="NAT37"/>
      <c r="NAU37"/>
      <c r="NAV37"/>
      <c r="NAW37"/>
      <c r="NAX37"/>
      <c r="NAY37"/>
      <c r="NAZ37"/>
      <c r="NBA37"/>
      <c r="NBB37"/>
      <c r="NBC37"/>
      <c r="NBD37"/>
      <c r="NBE37"/>
      <c r="NBF37"/>
      <c r="NBG37"/>
      <c r="NBH37"/>
      <c r="NBI37"/>
      <c r="NBJ37"/>
      <c r="NBK37"/>
      <c r="NBL37"/>
      <c r="NBM37"/>
      <c r="NBN37"/>
      <c r="NBO37"/>
      <c r="NBP37"/>
      <c r="NBQ37"/>
      <c r="NBR37"/>
      <c r="NBS37"/>
      <c r="NBT37"/>
      <c r="NBU37"/>
      <c r="NBV37"/>
      <c r="NBW37"/>
      <c r="NBX37"/>
      <c r="NBY37"/>
      <c r="NBZ37"/>
      <c r="NCA37"/>
      <c r="NCB37"/>
      <c r="NCC37"/>
      <c r="NCD37"/>
      <c r="NCE37"/>
      <c r="NCF37"/>
      <c r="NCG37"/>
      <c r="NCH37"/>
      <c r="NCI37"/>
      <c r="NCJ37"/>
      <c r="NCK37"/>
      <c r="NCL37"/>
      <c r="NCM37"/>
      <c r="NCN37"/>
      <c r="NCO37"/>
      <c r="NCP37"/>
      <c r="NCQ37"/>
      <c r="NCR37"/>
      <c r="NCS37"/>
      <c r="NCT37"/>
      <c r="NCU37"/>
      <c r="NCV37"/>
      <c r="NCW37"/>
      <c r="NCX37"/>
      <c r="NCY37"/>
      <c r="NCZ37"/>
      <c r="NDA37"/>
      <c r="NDB37"/>
      <c r="NDC37"/>
      <c r="NDD37"/>
      <c r="NDE37"/>
      <c r="NDF37"/>
      <c r="NDG37"/>
      <c r="NDH37"/>
      <c r="NDI37"/>
      <c r="NDJ37"/>
      <c r="NDK37"/>
      <c r="NDL37"/>
      <c r="NDM37"/>
      <c r="NDN37"/>
      <c r="NDO37"/>
      <c r="NDP37"/>
      <c r="NDQ37"/>
      <c r="NDR37"/>
      <c r="NDS37"/>
      <c r="NDT37"/>
      <c r="NDU37"/>
      <c r="NDV37"/>
      <c r="NDW37"/>
      <c r="NDX37"/>
      <c r="NDY37"/>
      <c r="NDZ37"/>
      <c r="NEA37"/>
      <c r="NEB37"/>
      <c r="NEC37"/>
      <c r="NED37"/>
      <c r="NEE37"/>
      <c r="NEF37"/>
      <c r="NEG37"/>
      <c r="NEH37"/>
      <c r="NEI37"/>
      <c r="NEJ37"/>
      <c r="NEK37"/>
      <c r="NEL37"/>
      <c r="NEM37"/>
      <c r="NEN37"/>
      <c r="NEO37"/>
      <c r="NEP37"/>
      <c r="NEQ37"/>
      <c r="NER37"/>
      <c r="NES37"/>
      <c r="NET37"/>
      <c r="NEU37"/>
      <c r="NEV37"/>
      <c r="NEW37"/>
      <c r="NEX37"/>
      <c r="NEY37"/>
      <c r="NEZ37"/>
      <c r="NFA37"/>
      <c r="NFB37"/>
      <c r="NFC37"/>
      <c r="NFD37"/>
      <c r="NFE37"/>
      <c r="NFF37"/>
      <c r="NFG37"/>
      <c r="NFH37"/>
      <c r="NFI37"/>
      <c r="NFJ37"/>
      <c r="NFK37"/>
      <c r="NFL37"/>
      <c r="NFM37"/>
      <c r="NFN37"/>
      <c r="NFO37"/>
      <c r="NFP37"/>
      <c r="NFQ37"/>
      <c r="NFR37"/>
      <c r="NFS37"/>
      <c r="NFT37"/>
      <c r="NFU37"/>
      <c r="NFV37"/>
      <c r="NFW37"/>
      <c r="NFX37"/>
      <c r="NFY37"/>
      <c r="NFZ37"/>
      <c r="NGA37"/>
      <c r="NGB37"/>
      <c r="NGC37"/>
      <c r="NGD37"/>
      <c r="NGE37"/>
      <c r="NGF37"/>
      <c r="NGG37"/>
      <c r="NGH37"/>
      <c r="NGI37"/>
      <c r="NGJ37"/>
      <c r="NGK37"/>
      <c r="NGL37"/>
      <c r="NGM37"/>
      <c r="NGN37"/>
      <c r="NGO37"/>
      <c r="NGP37"/>
      <c r="NGQ37"/>
      <c r="NGR37"/>
      <c r="NGS37"/>
      <c r="NGT37"/>
      <c r="NGU37"/>
      <c r="NGV37"/>
      <c r="NGW37"/>
      <c r="NGX37"/>
      <c r="NGY37"/>
      <c r="NGZ37"/>
      <c r="NHA37"/>
      <c r="NHB37"/>
      <c r="NHC37"/>
      <c r="NHD37"/>
      <c r="NHE37"/>
      <c r="NHF37"/>
      <c r="NHG37"/>
      <c r="NHH37"/>
      <c r="NHI37"/>
      <c r="NHJ37"/>
      <c r="NHK37"/>
      <c r="NHL37"/>
      <c r="NHM37"/>
      <c r="NHN37"/>
      <c r="NHO37"/>
      <c r="NHP37"/>
      <c r="NHQ37"/>
      <c r="NHR37"/>
      <c r="NHS37"/>
      <c r="NHT37"/>
      <c r="NHU37"/>
      <c r="NHV37"/>
      <c r="NHW37"/>
      <c r="NHX37"/>
      <c r="NHY37"/>
      <c r="NHZ37"/>
      <c r="NIA37"/>
      <c r="NIB37"/>
      <c r="NIC37"/>
      <c r="NID37"/>
      <c r="NIE37"/>
      <c r="NIF37"/>
      <c r="NIG37"/>
      <c r="NIH37"/>
      <c r="NII37"/>
      <c r="NIJ37"/>
      <c r="NIK37"/>
      <c r="NIL37"/>
      <c r="NIM37"/>
      <c r="NIN37"/>
      <c r="NIO37"/>
      <c r="NIP37"/>
      <c r="NIQ37"/>
      <c r="NIR37"/>
      <c r="NIS37"/>
      <c r="NIT37"/>
      <c r="NIU37"/>
      <c r="NIV37"/>
      <c r="NIW37"/>
      <c r="NIX37"/>
      <c r="NIY37"/>
      <c r="NIZ37"/>
      <c r="NJA37"/>
      <c r="NJB37"/>
      <c r="NJC37"/>
      <c r="NJD37"/>
      <c r="NJE37"/>
      <c r="NJF37"/>
      <c r="NJG37"/>
      <c r="NJH37"/>
      <c r="NJI37"/>
      <c r="NJJ37"/>
      <c r="NJK37"/>
      <c r="NJL37"/>
      <c r="NJM37"/>
      <c r="NJN37"/>
      <c r="NJO37"/>
      <c r="NJP37"/>
      <c r="NJQ37"/>
      <c r="NJR37"/>
      <c r="NJS37"/>
      <c r="NJT37"/>
      <c r="NJU37"/>
      <c r="NJV37"/>
      <c r="NJW37"/>
      <c r="NJX37"/>
      <c r="NJY37"/>
      <c r="NJZ37"/>
      <c r="NKA37"/>
      <c r="NKB37"/>
      <c r="NKC37"/>
      <c r="NKD37"/>
      <c r="NKE37"/>
      <c r="NKF37"/>
      <c r="NKG37"/>
      <c r="NKH37"/>
      <c r="NKI37"/>
      <c r="NKJ37"/>
      <c r="NKK37"/>
      <c r="NKL37"/>
      <c r="NKM37"/>
      <c r="NKN37"/>
      <c r="NKO37"/>
      <c r="NKP37"/>
      <c r="NKQ37"/>
      <c r="NKR37"/>
      <c r="NKS37"/>
      <c r="NKT37"/>
      <c r="NKU37"/>
      <c r="NKV37"/>
      <c r="NKW37"/>
      <c r="NKX37"/>
      <c r="NKY37"/>
      <c r="NKZ37"/>
      <c r="NLA37"/>
      <c r="NLB37"/>
      <c r="NLC37"/>
      <c r="NLD37"/>
      <c r="NLE37"/>
      <c r="NLF37"/>
      <c r="NLG37"/>
      <c r="NLH37"/>
      <c r="NLI37"/>
      <c r="NLJ37"/>
      <c r="NLK37"/>
      <c r="NLL37"/>
      <c r="NLM37"/>
      <c r="NLN37"/>
      <c r="NLO37"/>
      <c r="NLP37"/>
      <c r="NLQ37"/>
      <c r="NLR37"/>
      <c r="NLS37"/>
      <c r="NLT37"/>
      <c r="NLU37"/>
      <c r="NLV37"/>
      <c r="NLW37"/>
      <c r="NLX37"/>
      <c r="NLY37"/>
      <c r="NLZ37"/>
      <c r="NMA37"/>
      <c r="NMB37"/>
      <c r="NMC37"/>
      <c r="NMD37"/>
      <c r="NME37"/>
      <c r="NMF37"/>
      <c r="NMG37"/>
      <c r="NMH37"/>
      <c r="NMI37"/>
      <c r="NMJ37"/>
      <c r="NMK37"/>
      <c r="NML37"/>
      <c r="NMM37"/>
      <c r="NMN37"/>
      <c r="NMO37"/>
      <c r="NMP37"/>
      <c r="NMQ37"/>
      <c r="NMR37"/>
      <c r="NMS37"/>
      <c r="NMT37"/>
      <c r="NMU37"/>
      <c r="NMV37"/>
      <c r="NMW37"/>
      <c r="NMX37"/>
      <c r="NMY37"/>
      <c r="NMZ37"/>
      <c r="NNA37"/>
      <c r="NNB37"/>
      <c r="NNC37"/>
      <c r="NND37"/>
      <c r="NNE37"/>
      <c r="NNF37"/>
      <c r="NNG37"/>
      <c r="NNH37"/>
      <c r="NNI37"/>
      <c r="NNJ37"/>
      <c r="NNK37"/>
      <c r="NNL37"/>
      <c r="NNM37"/>
      <c r="NNN37"/>
      <c r="NNO37"/>
      <c r="NNP37"/>
      <c r="NNQ37"/>
      <c r="NNR37"/>
      <c r="NNS37"/>
      <c r="NNT37"/>
      <c r="NNU37"/>
      <c r="NNV37"/>
      <c r="NNW37"/>
      <c r="NNX37"/>
      <c r="NNY37"/>
      <c r="NNZ37"/>
      <c r="NOA37"/>
      <c r="NOB37"/>
      <c r="NOC37"/>
      <c r="NOD37"/>
      <c r="NOE37"/>
      <c r="NOF37"/>
      <c r="NOG37"/>
      <c r="NOH37"/>
      <c r="NOI37"/>
      <c r="NOJ37"/>
      <c r="NOK37"/>
      <c r="NOL37"/>
      <c r="NOM37"/>
      <c r="NON37"/>
      <c r="NOO37"/>
      <c r="NOP37"/>
      <c r="NOQ37"/>
      <c r="NOR37"/>
      <c r="NOS37"/>
      <c r="NOT37"/>
      <c r="NOU37"/>
      <c r="NOV37"/>
      <c r="NOW37"/>
      <c r="NOX37"/>
      <c r="NOY37"/>
      <c r="NOZ37"/>
      <c r="NPA37"/>
      <c r="NPB37"/>
      <c r="NPC37"/>
      <c r="NPD37"/>
      <c r="NPE37"/>
      <c r="NPF37"/>
      <c r="NPG37"/>
      <c r="NPH37"/>
      <c r="NPI37"/>
      <c r="NPJ37"/>
      <c r="NPK37"/>
      <c r="NPL37"/>
      <c r="NPM37"/>
      <c r="NPN37"/>
      <c r="NPO37"/>
      <c r="NPP37"/>
      <c r="NPQ37"/>
      <c r="NPR37"/>
      <c r="NPS37"/>
      <c r="NPT37"/>
      <c r="NPU37"/>
      <c r="NPV37"/>
      <c r="NPW37"/>
      <c r="NPX37"/>
      <c r="NPY37"/>
      <c r="NPZ37"/>
      <c r="NQA37"/>
      <c r="NQB37"/>
      <c r="NQC37"/>
      <c r="NQD37"/>
      <c r="NQE37"/>
      <c r="NQF37"/>
      <c r="NQG37"/>
      <c r="NQH37"/>
      <c r="NQI37"/>
      <c r="NQJ37"/>
      <c r="NQK37"/>
      <c r="NQL37"/>
      <c r="NQM37"/>
      <c r="NQN37"/>
      <c r="NQO37"/>
      <c r="NQP37"/>
      <c r="NQQ37"/>
      <c r="NQR37"/>
      <c r="NQS37"/>
      <c r="NQT37"/>
      <c r="NQU37"/>
      <c r="NQV37"/>
      <c r="NQW37"/>
      <c r="NQX37"/>
      <c r="NQY37"/>
      <c r="NQZ37"/>
      <c r="NRA37"/>
      <c r="NRB37"/>
      <c r="NRC37"/>
      <c r="NRD37"/>
      <c r="NRE37"/>
      <c r="NRF37"/>
      <c r="NRG37"/>
      <c r="NRH37"/>
      <c r="NRI37"/>
      <c r="NRJ37"/>
      <c r="NRK37"/>
      <c r="NRL37"/>
      <c r="NRM37"/>
      <c r="NRN37"/>
      <c r="NRO37"/>
      <c r="NRP37"/>
      <c r="NRQ37"/>
      <c r="NRR37"/>
      <c r="NRS37"/>
      <c r="NRT37"/>
      <c r="NRU37"/>
      <c r="NRV37"/>
      <c r="NRW37"/>
      <c r="NRX37"/>
      <c r="NRY37"/>
      <c r="NRZ37"/>
      <c r="NSA37"/>
      <c r="NSB37"/>
      <c r="NSC37"/>
      <c r="NSD37"/>
      <c r="NSE37"/>
      <c r="NSF37"/>
      <c r="NSG37"/>
      <c r="NSH37"/>
      <c r="NSI37"/>
      <c r="NSJ37"/>
      <c r="NSK37"/>
      <c r="NSL37"/>
      <c r="NSM37"/>
      <c r="NSN37"/>
      <c r="NSO37"/>
      <c r="NSP37"/>
      <c r="NSQ37"/>
      <c r="NSR37"/>
      <c r="NSS37"/>
      <c r="NST37"/>
      <c r="NSU37"/>
      <c r="NSV37"/>
      <c r="NSW37"/>
      <c r="NSX37"/>
      <c r="NSY37"/>
      <c r="NSZ37"/>
      <c r="NTA37"/>
      <c r="NTB37"/>
      <c r="NTC37"/>
      <c r="NTD37"/>
      <c r="NTE37"/>
      <c r="NTF37"/>
      <c r="NTG37"/>
      <c r="NTH37"/>
      <c r="NTI37"/>
      <c r="NTJ37"/>
      <c r="NTK37"/>
      <c r="NTL37"/>
      <c r="NTM37"/>
      <c r="NTN37"/>
      <c r="NTO37"/>
      <c r="NTP37"/>
      <c r="NTQ37"/>
      <c r="NTR37"/>
      <c r="NTS37"/>
      <c r="NTT37"/>
      <c r="NTU37"/>
      <c r="NTV37"/>
      <c r="NTW37"/>
      <c r="NTX37"/>
      <c r="NTY37"/>
      <c r="NTZ37"/>
      <c r="NUA37"/>
      <c r="NUB37"/>
      <c r="NUC37"/>
      <c r="NUD37"/>
      <c r="NUE37"/>
      <c r="NUF37"/>
      <c r="NUG37"/>
      <c r="NUH37"/>
      <c r="NUI37"/>
      <c r="NUJ37"/>
      <c r="NUK37"/>
      <c r="NUL37"/>
      <c r="NUM37"/>
      <c r="NUN37"/>
      <c r="NUO37"/>
      <c r="NUP37"/>
      <c r="NUQ37"/>
      <c r="NUR37"/>
      <c r="NUS37"/>
      <c r="NUT37"/>
      <c r="NUU37"/>
      <c r="NUV37"/>
      <c r="NUW37"/>
      <c r="NUX37"/>
      <c r="NUY37"/>
      <c r="NUZ37"/>
      <c r="NVA37"/>
      <c r="NVB37"/>
      <c r="NVC37"/>
      <c r="NVD37"/>
      <c r="NVE37"/>
      <c r="NVF37"/>
      <c r="NVG37"/>
      <c r="NVH37"/>
      <c r="NVI37"/>
      <c r="NVJ37"/>
      <c r="NVK37"/>
      <c r="NVL37"/>
      <c r="NVM37"/>
      <c r="NVN37"/>
      <c r="NVO37"/>
      <c r="NVP37"/>
      <c r="NVQ37"/>
      <c r="NVR37"/>
      <c r="NVS37"/>
      <c r="NVT37"/>
      <c r="NVU37"/>
      <c r="NVV37"/>
      <c r="NVW37"/>
      <c r="NVX37"/>
      <c r="NVY37"/>
      <c r="NVZ37"/>
      <c r="NWA37"/>
      <c r="NWB37"/>
      <c r="NWC37"/>
      <c r="NWD37"/>
      <c r="NWE37"/>
      <c r="NWF37"/>
      <c r="NWG37"/>
      <c r="NWH37"/>
      <c r="NWI37"/>
      <c r="NWJ37"/>
      <c r="NWK37"/>
      <c r="NWL37"/>
      <c r="NWM37"/>
      <c r="NWN37"/>
      <c r="NWO37"/>
      <c r="NWP37"/>
      <c r="NWQ37"/>
      <c r="NWR37"/>
      <c r="NWS37"/>
      <c r="NWT37"/>
      <c r="NWU37"/>
      <c r="NWV37"/>
      <c r="NWW37"/>
      <c r="NWX37"/>
      <c r="NWY37"/>
      <c r="NWZ37"/>
      <c r="NXA37"/>
      <c r="NXB37"/>
      <c r="NXC37"/>
      <c r="NXD37"/>
      <c r="NXE37"/>
      <c r="NXF37"/>
      <c r="NXG37"/>
      <c r="NXH37"/>
      <c r="NXI37"/>
      <c r="NXJ37"/>
      <c r="NXK37"/>
      <c r="NXL37"/>
      <c r="NXM37"/>
      <c r="NXN37"/>
      <c r="NXO37"/>
      <c r="NXP37"/>
      <c r="NXQ37"/>
      <c r="NXR37"/>
      <c r="NXS37"/>
      <c r="NXT37"/>
      <c r="NXU37"/>
      <c r="NXV37"/>
      <c r="NXW37"/>
      <c r="NXX37"/>
      <c r="NXY37"/>
      <c r="NXZ37"/>
      <c r="NYA37"/>
      <c r="NYB37"/>
      <c r="NYC37"/>
      <c r="NYD37"/>
      <c r="NYE37"/>
      <c r="NYF37"/>
      <c r="NYG37"/>
      <c r="NYH37"/>
      <c r="NYI37"/>
      <c r="NYJ37"/>
      <c r="NYK37"/>
      <c r="NYL37"/>
      <c r="NYM37"/>
      <c r="NYN37"/>
      <c r="NYO37"/>
      <c r="NYP37"/>
      <c r="NYQ37"/>
      <c r="NYR37"/>
      <c r="NYS37"/>
      <c r="NYT37"/>
      <c r="NYU37"/>
      <c r="NYV37"/>
      <c r="NYW37"/>
      <c r="NYX37"/>
      <c r="NYY37"/>
      <c r="NYZ37"/>
      <c r="NZA37"/>
      <c r="NZB37"/>
      <c r="NZC37"/>
      <c r="NZD37"/>
      <c r="NZE37"/>
      <c r="NZF37"/>
      <c r="NZG37"/>
      <c r="NZH37"/>
      <c r="NZI37"/>
      <c r="NZJ37"/>
      <c r="NZK37"/>
      <c r="NZL37"/>
      <c r="NZM37"/>
      <c r="NZN37"/>
      <c r="NZO37"/>
      <c r="NZP37"/>
      <c r="NZQ37"/>
      <c r="NZR37"/>
      <c r="NZS37"/>
      <c r="NZT37"/>
      <c r="NZU37"/>
      <c r="NZV37"/>
      <c r="NZW37"/>
      <c r="NZX37"/>
      <c r="NZY37"/>
      <c r="NZZ37"/>
      <c r="OAA37"/>
      <c r="OAB37"/>
      <c r="OAC37"/>
      <c r="OAD37"/>
      <c r="OAE37"/>
      <c r="OAF37"/>
      <c r="OAG37"/>
      <c r="OAH37"/>
      <c r="OAI37"/>
      <c r="OAJ37"/>
      <c r="OAK37"/>
      <c r="OAL37"/>
      <c r="OAM37"/>
      <c r="OAN37"/>
      <c r="OAO37"/>
      <c r="OAP37"/>
      <c r="OAQ37"/>
      <c r="OAR37"/>
      <c r="OAS37"/>
      <c r="OAT37"/>
      <c r="OAU37"/>
      <c r="OAV37"/>
      <c r="OAW37"/>
      <c r="OAX37"/>
      <c r="OAY37"/>
      <c r="OAZ37"/>
      <c r="OBA37"/>
      <c r="OBB37"/>
      <c r="OBC37"/>
      <c r="OBD37"/>
      <c r="OBE37"/>
      <c r="OBF37"/>
      <c r="OBG37"/>
      <c r="OBH37"/>
      <c r="OBI37"/>
      <c r="OBJ37"/>
      <c r="OBK37"/>
      <c r="OBL37"/>
      <c r="OBM37"/>
      <c r="OBN37"/>
      <c r="OBO37"/>
      <c r="OBP37"/>
      <c r="OBQ37"/>
      <c r="OBR37"/>
      <c r="OBS37"/>
      <c r="OBT37"/>
      <c r="OBU37"/>
      <c r="OBV37"/>
      <c r="OBW37"/>
      <c r="OBX37"/>
      <c r="OBY37"/>
      <c r="OBZ37"/>
      <c r="OCA37"/>
      <c r="OCB37"/>
      <c r="OCC37"/>
      <c r="OCD37"/>
      <c r="OCE37"/>
      <c r="OCF37"/>
      <c r="OCG37"/>
      <c r="OCH37"/>
      <c r="OCI37"/>
      <c r="OCJ37"/>
      <c r="OCK37"/>
      <c r="OCL37"/>
      <c r="OCM37"/>
      <c r="OCN37"/>
      <c r="OCO37"/>
      <c r="OCP37"/>
      <c r="OCQ37"/>
      <c r="OCR37"/>
      <c r="OCS37"/>
      <c r="OCT37"/>
      <c r="OCU37"/>
      <c r="OCV37"/>
      <c r="OCW37"/>
      <c r="OCX37"/>
      <c r="OCY37"/>
      <c r="OCZ37"/>
      <c r="ODA37"/>
      <c r="ODB37"/>
      <c r="ODC37"/>
      <c r="ODD37"/>
      <c r="ODE37"/>
      <c r="ODF37"/>
      <c r="ODG37"/>
      <c r="ODH37"/>
      <c r="ODI37"/>
      <c r="ODJ37"/>
      <c r="ODK37"/>
      <c r="ODL37"/>
      <c r="ODM37"/>
      <c r="ODN37"/>
      <c r="ODO37"/>
      <c r="ODP37"/>
      <c r="ODQ37"/>
      <c r="ODR37"/>
      <c r="ODS37"/>
      <c r="ODT37"/>
      <c r="ODU37"/>
      <c r="ODV37"/>
      <c r="ODW37"/>
      <c r="ODX37"/>
      <c r="ODY37"/>
      <c r="ODZ37"/>
      <c r="OEA37"/>
      <c r="OEB37"/>
      <c r="OEC37"/>
      <c r="OED37"/>
      <c r="OEE37"/>
      <c r="OEF37"/>
      <c r="OEG37"/>
      <c r="OEH37"/>
      <c r="OEI37"/>
      <c r="OEJ37"/>
      <c r="OEK37"/>
      <c r="OEL37"/>
      <c r="OEM37"/>
      <c r="OEN37"/>
      <c r="OEO37"/>
      <c r="OEP37"/>
      <c r="OEQ37"/>
      <c r="OER37"/>
      <c r="OES37"/>
      <c r="OET37"/>
      <c r="OEU37"/>
      <c r="OEV37"/>
      <c r="OEW37"/>
      <c r="OEX37"/>
      <c r="OEY37"/>
      <c r="OEZ37"/>
      <c r="OFA37"/>
      <c r="OFB37"/>
      <c r="OFC37"/>
      <c r="OFD37"/>
      <c r="OFE37"/>
      <c r="OFF37"/>
      <c r="OFG37"/>
      <c r="OFH37"/>
      <c r="OFI37"/>
      <c r="OFJ37"/>
      <c r="OFK37"/>
      <c r="OFL37"/>
      <c r="OFM37"/>
      <c r="OFN37"/>
      <c r="OFO37"/>
      <c r="OFP37"/>
      <c r="OFQ37"/>
      <c r="OFR37"/>
      <c r="OFS37"/>
      <c r="OFT37"/>
      <c r="OFU37"/>
      <c r="OFV37"/>
      <c r="OFW37"/>
      <c r="OFX37"/>
      <c r="OFY37"/>
      <c r="OFZ37"/>
      <c r="OGA37"/>
      <c r="OGB37"/>
      <c r="OGC37"/>
      <c r="OGD37"/>
      <c r="OGE37"/>
      <c r="OGF37"/>
      <c r="OGG37"/>
      <c r="OGH37"/>
      <c r="OGI37"/>
      <c r="OGJ37"/>
      <c r="OGK37"/>
      <c r="OGL37"/>
      <c r="OGM37"/>
      <c r="OGN37"/>
      <c r="OGO37"/>
      <c r="OGP37"/>
      <c r="OGQ37"/>
      <c r="OGR37"/>
      <c r="OGS37"/>
      <c r="OGT37"/>
      <c r="OGU37"/>
      <c r="OGV37"/>
      <c r="OGW37"/>
      <c r="OGX37"/>
      <c r="OGY37"/>
      <c r="OGZ37"/>
      <c r="OHA37"/>
      <c r="OHB37"/>
      <c r="OHC37"/>
      <c r="OHD37"/>
      <c r="OHE37"/>
      <c r="OHF37"/>
      <c r="OHG37"/>
      <c r="OHH37"/>
      <c r="OHI37"/>
      <c r="OHJ37"/>
      <c r="OHK37"/>
      <c r="OHL37"/>
      <c r="OHM37"/>
      <c r="OHN37"/>
      <c r="OHO37"/>
      <c r="OHP37"/>
      <c r="OHQ37"/>
      <c r="OHR37"/>
      <c r="OHS37"/>
      <c r="OHT37"/>
      <c r="OHU37"/>
      <c r="OHV37"/>
      <c r="OHW37"/>
      <c r="OHX37"/>
      <c r="OHY37"/>
      <c r="OHZ37"/>
      <c r="OIA37"/>
      <c r="OIB37"/>
      <c r="OIC37"/>
      <c r="OID37"/>
      <c r="OIE37"/>
      <c r="OIF37"/>
      <c r="OIG37"/>
      <c r="OIH37"/>
      <c r="OII37"/>
      <c r="OIJ37"/>
      <c r="OIK37"/>
      <c r="OIL37"/>
      <c r="OIM37"/>
      <c r="OIN37"/>
      <c r="OIO37"/>
      <c r="OIP37"/>
      <c r="OIQ37"/>
      <c r="OIR37"/>
      <c r="OIS37"/>
      <c r="OIT37"/>
      <c r="OIU37"/>
      <c r="OIV37"/>
      <c r="OIW37"/>
      <c r="OIX37"/>
      <c r="OIY37"/>
      <c r="OIZ37"/>
      <c r="OJA37"/>
      <c r="OJB37"/>
      <c r="OJC37"/>
      <c r="OJD37"/>
      <c r="OJE37"/>
      <c r="OJF37"/>
      <c r="OJG37"/>
      <c r="OJH37"/>
      <c r="OJI37"/>
      <c r="OJJ37"/>
      <c r="OJK37"/>
      <c r="OJL37"/>
      <c r="OJM37"/>
      <c r="OJN37"/>
      <c r="OJO37"/>
      <c r="OJP37"/>
      <c r="OJQ37"/>
      <c r="OJR37"/>
      <c r="OJS37"/>
      <c r="OJT37"/>
      <c r="OJU37"/>
      <c r="OJV37"/>
      <c r="OJW37"/>
      <c r="OJX37"/>
      <c r="OJY37"/>
      <c r="OJZ37"/>
      <c r="OKA37"/>
      <c r="OKB37"/>
      <c r="OKC37"/>
      <c r="OKD37"/>
      <c r="OKE37"/>
      <c r="OKF37"/>
      <c r="OKG37"/>
      <c r="OKH37"/>
      <c r="OKI37"/>
      <c r="OKJ37"/>
      <c r="OKK37"/>
      <c r="OKL37"/>
      <c r="OKM37"/>
      <c r="OKN37"/>
      <c r="OKO37"/>
      <c r="OKP37"/>
      <c r="OKQ37"/>
      <c r="OKR37"/>
      <c r="OKS37"/>
      <c r="OKT37"/>
      <c r="OKU37"/>
      <c r="OKV37"/>
      <c r="OKW37"/>
      <c r="OKX37"/>
      <c r="OKY37"/>
      <c r="OKZ37"/>
      <c r="OLA37"/>
      <c r="OLB37"/>
      <c r="OLC37"/>
      <c r="OLD37"/>
      <c r="OLE37"/>
      <c r="OLF37"/>
      <c r="OLG37"/>
      <c r="OLH37"/>
      <c r="OLI37"/>
      <c r="OLJ37"/>
      <c r="OLK37"/>
      <c r="OLL37"/>
      <c r="OLM37"/>
      <c r="OLN37"/>
      <c r="OLO37"/>
      <c r="OLP37"/>
      <c r="OLQ37"/>
      <c r="OLR37"/>
      <c r="OLS37"/>
      <c r="OLT37"/>
      <c r="OLU37"/>
      <c r="OLV37"/>
      <c r="OLW37"/>
      <c r="OLX37"/>
      <c r="OLY37"/>
      <c r="OLZ37"/>
      <c r="OMA37"/>
      <c r="OMB37"/>
      <c r="OMC37"/>
      <c r="OMD37"/>
      <c r="OME37"/>
      <c r="OMF37"/>
      <c r="OMG37"/>
      <c r="OMH37"/>
      <c r="OMI37"/>
      <c r="OMJ37"/>
      <c r="OMK37"/>
      <c r="OML37"/>
      <c r="OMM37"/>
      <c r="OMN37"/>
      <c r="OMO37"/>
      <c r="OMP37"/>
      <c r="OMQ37"/>
      <c r="OMR37"/>
      <c r="OMS37"/>
      <c r="OMT37"/>
      <c r="OMU37"/>
      <c r="OMV37"/>
      <c r="OMW37"/>
      <c r="OMX37"/>
      <c r="OMY37"/>
      <c r="OMZ37"/>
      <c r="ONA37"/>
      <c r="ONB37"/>
      <c r="ONC37"/>
      <c r="OND37"/>
      <c r="ONE37"/>
      <c r="ONF37"/>
      <c r="ONG37"/>
      <c r="ONH37"/>
      <c r="ONI37"/>
      <c r="ONJ37"/>
      <c r="ONK37"/>
      <c r="ONL37"/>
      <c r="ONM37"/>
      <c r="ONN37"/>
      <c r="ONO37"/>
      <c r="ONP37"/>
      <c r="ONQ37"/>
      <c r="ONR37"/>
      <c r="ONS37"/>
      <c r="ONT37"/>
      <c r="ONU37"/>
      <c r="ONV37"/>
      <c r="ONW37"/>
      <c r="ONX37"/>
      <c r="ONY37"/>
      <c r="ONZ37"/>
      <c r="OOA37"/>
      <c r="OOB37"/>
      <c r="OOC37"/>
      <c r="OOD37"/>
      <c r="OOE37"/>
      <c r="OOF37"/>
      <c r="OOG37"/>
      <c r="OOH37"/>
      <c r="OOI37"/>
      <c r="OOJ37"/>
      <c r="OOK37"/>
      <c r="OOL37"/>
      <c r="OOM37"/>
      <c r="OON37"/>
      <c r="OOO37"/>
      <c r="OOP37"/>
      <c r="OOQ37"/>
      <c r="OOR37"/>
      <c r="OOS37"/>
      <c r="OOT37"/>
      <c r="OOU37"/>
      <c r="OOV37"/>
      <c r="OOW37"/>
      <c r="OOX37"/>
      <c r="OOY37"/>
      <c r="OOZ37"/>
      <c r="OPA37"/>
      <c r="OPB37"/>
      <c r="OPC37"/>
      <c r="OPD37"/>
      <c r="OPE37"/>
      <c r="OPF37"/>
      <c r="OPG37"/>
      <c r="OPH37"/>
      <c r="OPI37"/>
      <c r="OPJ37"/>
      <c r="OPK37"/>
      <c r="OPL37"/>
      <c r="OPM37"/>
      <c r="OPN37"/>
      <c r="OPO37"/>
      <c r="OPP37"/>
      <c r="OPQ37"/>
      <c r="OPR37"/>
      <c r="OPS37"/>
      <c r="OPT37"/>
      <c r="OPU37"/>
      <c r="OPV37"/>
      <c r="OPW37"/>
      <c r="OPX37"/>
      <c r="OPY37"/>
      <c r="OPZ37"/>
      <c r="OQA37"/>
      <c r="OQB37"/>
      <c r="OQC37"/>
      <c r="OQD37"/>
      <c r="OQE37"/>
      <c r="OQF37"/>
      <c r="OQG37"/>
      <c r="OQH37"/>
      <c r="OQI37"/>
      <c r="OQJ37"/>
      <c r="OQK37"/>
      <c r="OQL37"/>
      <c r="OQM37"/>
      <c r="OQN37"/>
      <c r="OQO37"/>
      <c r="OQP37"/>
      <c r="OQQ37"/>
      <c r="OQR37"/>
      <c r="OQS37"/>
      <c r="OQT37"/>
      <c r="OQU37"/>
      <c r="OQV37"/>
      <c r="OQW37"/>
      <c r="OQX37"/>
      <c r="OQY37"/>
      <c r="OQZ37"/>
      <c r="ORA37"/>
      <c r="ORB37"/>
      <c r="ORC37"/>
      <c r="ORD37"/>
      <c r="ORE37"/>
      <c r="ORF37"/>
      <c r="ORG37"/>
      <c r="ORH37"/>
      <c r="ORI37"/>
      <c r="ORJ37"/>
      <c r="ORK37"/>
      <c r="ORL37"/>
      <c r="ORM37"/>
      <c r="ORN37"/>
      <c r="ORO37"/>
      <c r="ORP37"/>
      <c r="ORQ37"/>
      <c r="ORR37"/>
      <c r="ORS37"/>
      <c r="ORT37"/>
      <c r="ORU37"/>
      <c r="ORV37"/>
      <c r="ORW37"/>
      <c r="ORX37"/>
      <c r="ORY37"/>
      <c r="ORZ37"/>
      <c r="OSA37"/>
      <c r="OSB37"/>
      <c r="OSC37"/>
      <c r="OSD37"/>
      <c r="OSE37"/>
      <c r="OSF37"/>
      <c r="OSG37"/>
      <c r="OSH37"/>
      <c r="OSI37"/>
      <c r="OSJ37"/>
      <c r="OSK37"/>
      <c r="OSL37"/>
      <c r="OSM37"/>
      <c r="OSN37"/>
      <c r="OSO37"/>
      <c r="OSP37"/>
      <c r="OSQ37"/>
      <c r="OSR37"/>
      <c r="OSS37"/>
      <c r="OST37"/>
      <c r="OSU37"/>
      <c r="OSV37"/>
      <c r="OSW37"/>
      <c r="OSX37"/>
      <c r="OSY37"/>
      <c r="OSZ37"/>
      <c r="OTA37"/>
      <c r="OTB37"/>
      <c r="OTC37"/>
      <c r="OTD37"/>
      <c r="OTE37"/>
      <c r="OTF37"/>
      <c r="OTG37"/>
      <c r="OTH37"/>
      <c r="OTI37"/>
      <c r="OTJ37"/>
      <c r="OTK37"/>
      <c r="OTL37"/>
      <c r="OTM37"/>
      <c r="OTN37"/>
      <c r="OTO37"/>
      <c r="OTP37"/>
      <c r="OTQ37"/>
      <c r="OTR37"/>
      <c r="OTS37"/>
      <c r="OTT37"/>
      <c r="OTU37"/>
      <c r="OTV37"/>
      <c r="OTW37"/>
      <c r="OTX37"/>
      <c r="OTY37"/>
      <c r="OTZ37"/>
      <c r="OUA37"/>
      <c r="OUB37"/>
      <c r="OUC37"/>
      <c r="OUD37"/>
      <c r="OUE37"/>
      <c r="OUF37"/>
      <c r="OUG37"/>
      <c r="OUH37"/>
      <c r="OUI37"/>
      <c r="OUJ37"/>
      <c r="OUK37"/>
      <c r="OUL37"/>
      <c r="OUM37"/>
      <c r="OUN37"/>
      <c r="OUO37"/>
      <c r="OUP37"/>
      <c r="OUQ37"/>
      <c r="OUR37"/>
      <c r="OUS37"/>
      <c r="OUT37"/>
      <c r="OUU37"/>
      <c r="OUV37"/>
      <c r="OUW37"/>
      <c r="OUX37"/>
      <c r="OUY37"/>
      <c r="OUZ37"/>
      <c r="OVA37"/>
      <c r="OVB37"/>
      <c r="OVC37"/>
      <c r="OVD37"/>
      <c r="OVE37"/>
      <c r="OVF37"/>
      <c r="OVG37"/>
      <c r="OVH37"/>
      <c r="OVI37"/>
      <c r="OVJ37"/>
      <c r="OVK37"/>
      <c r="OVL37"/>
      <c r="OVM37"/>
      <c r="OVN37"/>
      <c r="OVO37"/>
      <c r="OVP37"/>
      <c r="OVQ37"/>
      <c r="OVR37"/>
      <c r="OVS37"/>
      <c r="OVT37"/>
      <c r="OVU37"/>
      <c r="OVV37"/>
      <c r="OVW37"/>
      <c r="OVX37"/>
      <c r="OVY37"/>
      <c r="OVZ37"/>
      <c r="OWA37"/>
      <c r="OWB37"/>
      <c r="OWC37"/>
      <c r="OWD37"/>
      <c r="OWE37"/>
      <c r="OWF37"/>
      <c r="OWG37"/>
      <c r="OWH37"/>
      <c r="OWI37"/>
      <c r="OWJ37"/>
      <c r="OWK37"/>
      <c r="OWL37"/>
      <c r="OWM37"/>
      <c r="OWN37"/>
      <c r="OWO37"/>
      <c r="OWP37"/>
      <c r="OWQ37"/>
      <c r="OWR37"/>
      <c r="OWS37"/>
      <c r="OWT37"/>
      <c r="OWU37"/>
      <c r="OWV37"/>
      <c r="OWW37"/>
      <c r="OWX37"/>
      <c r="OWY37"/>
      <c r="OWZ37"/>
      <c r="OXA37"/>
      <c r="OXB37"/>
      <c r="OXC37"/>
      <c r="OXD37"/>
      <c r="OXE37"/>
      <c r="OXF37"/>
      <c r="OXG37"/>
      <c r="OXH37"/>
      <c r="OXI37"/>
      <c r="OXJ37"/>
      <c r="OXK37"/>
      <c r="OXL37"/>
      <c r="OXM37"/>
      <c r="OXN37"/>
      <c r="OXO37"/>
      <c r="OXP37"/>
      <c r="OXQ37"/>
      <c r="OXR37"/>
      <c r="OXS37"/>
      <c r="OXT37"/>
      <c r="OXU37"/>
      <c r="OXV37"/>
      <c r="OXW37"/>
      <c r="OXX37"/>
      <c r="OXY37"/>
      <c r="OXZ37"/>
      <c r="OYA37"/>
      <c r="OYB37"/>
      <c r="OYC37"/>
      <c r="OYD37"/>
      <c r="OYE37"/>
      <c r="OYF37"/>
      <c r="OYG37"/>
      <c r="OYH37"/>
      <c r="OYI37"/>
      <c r="OYJ37"/>
      <c r="OYK37"/>
      <c r="OYL37"/>
      <c r="OYM37"/>
      <c r="OYN37"/>
      <c r="OYO37"/>
      <c r="OYP37"/>
      <c r="OYQ37"/>
      <c r="OYR37"/>
      <c r="OYS37"/>
      <c r="OYT37"/>
      <c r="OYU37"/>
      <c r="OYV37"/>
      <c r="OYW37"/>
      <c r="OYX37"/>
      <c r="OYY37"/>
      <c r="OYZ37"/>
      <c r="OZA37"/>
      <c r="OZB37"/>
      <c r="OZC37"/>
      <c r="OZD37"/>
      <c r="OZE37"/>
      <c r="OZF37"/>
      <c r="OZG37"/>
      <c r="OZH37"/>
      <c r="OZI37"/>
      <c r="OZJ37"/>
      <c r="OZK37"/>
      <c r="OZL37"/>
      <c r="OZM37"/>
      <c r="OZN37"/>
      <c r="OZO37"/>
      <c r="OZP37"/>
      <c r="OZQ37"/>
      <c r="OZR37"/>
      <c r="OZS37"/>
      <c r="OZT37"/>
      <c r="OZU37"/>
      <c r="OZV37"/>
      <c r="OZW37"/>
      <c r="OZX37"/>
      <c r="OZY37"/>
      <c r="OZZ37"/>
      <c r="PAA37"/>
      <c r="PAB37"/>
      <c r="PAC37"/>
      <c r="PAD37"/>
      <c r="PAE37"/>
      <c r="PAF37"/>
      <c r="PAG37"/>
      <c r="PAH37"/>
      <c r="PAI37"/>
      <c r="PAJ37"/>
      <c r="PAK37"/>
      <c r="PAL37"/>
      <c r="PAM37"/>
      <c r="PAN37"/>
      <c r="PAO37"/>
      <c r="PAP37"/>
      <c r="PAQ37"/>
      <c r="PAR37"/>
      <c r="PAS37"/>
      <c r="PAT37"/>
      <c r="PAU37"/>
      <c r="PAV37"/>
      <c r="PAW37"/>
      <c r="PAX37"/>
      <c r="PAY37"/>
      <c r="PAZ37"/>
      <c r="PBA37"/>
      <c r="PBB37"/>
      <c r="PBC37"/>
      <c r="PBD37"/>
      <c r="PBE37"/>
      <c r="PBF37"/>
      <c r="PBG37"/>
      <c r="PBH37"/>
      <c r="PBI37"/>
      <c r="PBJ37"/>
      <c r="PBK37"/>
      <c r="PBL37"/>
      <c r="PBM37"/>
      <c r="PBN37"/>
      <c r="PBO37"/>
      <c r="PBP37"/>
      <c r="PBQ37"/>
      <c r="PBR37"/>
      <c r="PBS37"/>
      <c r="PBT37"/>
      <c r="PBU37"/>
      <c r="PBV37"/>
      <c r="PBW37"/>
      <c r="PBX37"/>
      <c r="PBY37"/>
      <c r="PBZ37"/>
      <c r="PCA37"/>
      <c r="PCB37"/>
      <c r="PCC37"/>
      <c r="PCD37"/>
      <c r="PCE37"/>
      <c r="PCF37"/>
      <c r="PCG37"/>
      <c r="PCH37"/>
      <c r="PCI37"/>
      <c r="PCJ37"/>
      <c r="PCK37"/>
      <c r="PCL37"/>
      <c r="PCM37"/>
      <c r="PCN37"/>
      <c r="PCO37"/>
      <c r="PCP37"/>
      <c r="PCQ37"/>
      <c r="PCR37"/>
      <c r="PCS37"/>
      <c r="PCT37"/>
      <c r="PCU37"/>
      <c r="PCV37"/>
      <c r="PCW37"/>
      <c r="PCX37"/>
      <c r="PCY37"/>
      <c r="PCZ37"/>
      <c r="PDA37"/>
      <c r="PDB37"/>
      <c r="PDC37"/>
      <c r="PDD37"/>
      <c r="PDE37"/>
      <c r="PDF37"/>
      <c r="PDG37"/>
      <c r="PDH37"/>
      <c r="PDI37"/>
      <c r="PDJ37"/>
      <c r="PDK37"/>
      <c r="PDL37"/>
      <c r="PDM37"/>
      <c r="PDN37"/>
      <c r="PDO37"/>
      <c r="PDP37"/>
      <c r="PDQ37"/>
      <c r="PDR37"/>
      <c r="PDS37"/>
      <c r="PDT37"/>
      <c r="PDU37"/>
      <c r="PDV37"/>
      <c r="PDW37"/>
      <c r="PDX37"/>
      <c r="PDY37"/>
      <c r="PDZ37"/>
      <c r="PEA37"/>
      <c r="PEB37"/>
      <c r="PEC37"/>
      <c r="PED37"/>
      <c r="PEE37"/>
      <c r="PEF37"/>
      <c r="PEG37"/>
      <c r="PEH37"/>
      <c r="PEI37"/>
      <c r="PEJ37"/>
      <c r="PEK37"/>
      <c r="PEL37"/>
      <c r="PEM37"/>
      <c r="PEN37"/>
      <c r="PEO37"/>
      <c r="PEP37"/>
      <c r="PEQ37"/>
      <c r="PER37"/>
      <c r="PES37"/>
      <c r="PET37"/>
      <c r="PEU37"/>
      <c r="PEV37"/>
      <c r="PEW37"/>
      <c r="PEX37"/>
      <c r="PEY37"/>
      <c r="PEZ37"/>
      <c r="PFA37"/>
      <c r="PFB37"/>
      <c r="PFC37"/>
      <c r="PFD37"/>
      <c r="PFE37"/>
      <c r="PFF37"/>
      <c r="PFG37"/>
      <c r="PFH37"/>
      <c r="PFI37"/>
      <c r="PFJ37"/>
      <c r="PFK37"/>
      <c r="PFL37"/>
      <c r="PFM37"/>
      <c r="PFN37"/>
      <c r="PFO37"/>
      <c r="PFP37"/>
      <c r="PFQ37"/>
      <c r="PFR37"/>
      <c r="PFS37"/>
      <c r="PFT37"/>
      <c r="PFU37"/>
      <c r="PFV37"/>
      <c r="PFW37"/>
      <c r="PFX37"/>
      <c r="PFY37"/>
      <c r="PFZ37"/>
      <c r="PGA37"/>
      <c r="PGB37"/>
      <c r="PGC37"/>
      <c r="PGD37"/>
      <c r="PGE37"/>
      <c r="PGF37"/>
      <c r="PGG37"/>
      <c r="PGH37"/>
      <c r="PGI37"/>
      <c r="PGJ37"/>
      <c r="PGK37"/>
      <c r="PGL37"/>
      <c r="PGM37"/>
      <c r="PGN37"/>
      <c r="PGO37"/>
      <c r="PGP37"/>
      <c r="PGQ37"/>
      <c r="PGR37"/>
      <c r="PGS37"/>
      <c r="PGT37"/>
      <c r="PGU37"/>
      <c r="PGV37"/>
      <c r="PGW37"/>
      <c r="PGX37"/>
      <c r="PGY37"/>
      <c r="PGZ37"/>
      <c r="PHA37"/>
      <c r="PHB37"/>
      <c r="PHC37"/>
      <c r="PHD37"/>
      <c r="PHE37"/>
      <c r="PHF37"/>
      <c r="PHG37"/>
      <c r="PHH37"/>
      <c r="PHI37"/>
      <c r="PHJ37"/>
      <c r="PHK37"/>
      <c r="PHL37"/>
      <c r="PHM37"/>
      <c r="PHN37"/>
      <c r="PHO37"/>
      <c r="PHP37"/>
      <c r="PHQ37"/>
      <c r="PHR37"/>
      <c r="PHS37"/>
      <c r="PHT37"/>
      <c r="PHU37"/>
      <c r="PHV37"/>
      <c r="PHW37"/>
      <c r="PHX37"/>
      <c r="PHY37"/>
      <c r="PHZ37"/>
      <c r="PIA37"/>
      <c r="PIB37"/>
      <c r="PIC37"/>
      <c r="PID37"/>
      <c r="PIE37"/>
      <c r="PIF37"/>
      <c r="PIG37"/>
      <c r="PIH37"/>
      <c r="PII37"/>
      <c r="PIJ37"/>
      <c r="PIK37"/>
      <c r="PIL37"/>
      <c r="PIM37"/>
      <c r="PIN37"/>
      <c r="PIO37"/>
      <c r="PIP37"/>
      <c r="PIQ37"/>
      <c r="PIR37"/>
      <c r="PIS37"/>
      <c r="PIT37"/>
      <c r="PIU37"/>
      <c r="PIV37"/>
      <c r="PIW37"/>
      <c r="PIX37"/>
      <c r="PIY37"/>
      <c r="PIZ37"/>
      <c r="PJA37"/>
      <c r="PJB37"/>
      <c r="PJC37"/>
      <c r="PJD37"/>
      <c r="PJE37"/>
      <c r="PJF37"/>
      <c r="PJG37"/>
      <c r="PJH37"/>
      <c r="PJI37"/>
      <c r="PJJ37"/>
      <c r="PJK37"/>
      <c r="PJL37"/>
      <c r="PJM37"/>
      <c r="PJN37"/>
      <c r="PJO37"/>
      <c r="PJP37"/>
      <c r="PJQ37"/>
      <c r="PJR37"/>
      <c r="PJS37"/>
      <c r="PJT37"/>
      <c r="PJU37"/>
      <c r="PJV37"/>
      <c r="PJW37"/>
      <c r="PJX37"/>
      <c r="PJY37"/>
      <c r="PJZ37"/>
      <c r="PKA37"/>
      <c r="PKB37"/>
      <c r="PKC37"/>
      <c r="PKD37"/>
      <c r="PKE37"/>
      <c r="PKF37"/>
      <c r="PKG37"/>
      <c r="PKH37"/>
      <c r="PKI37"/>
      <c r="PKJ37"/>
      <c r="PKK37"/>
      <c r="PKL37"/>
      <c r="PKM37"/>
      <c r="PKN37"/>
      <c r="PKO37"/>
      <c r="PKP37"/>
      <c r="PKQ37"/>
      <c r="PKR37"/>
      <c r="PKS37"/>
      <c r="PKT37"/>
      <c r="PKU37"/>
      <c r="PKV37"/>
      <c r="PKW37"/>
      <c r="PKX37"/>
      <c r="PKY37"/>
      <c r="PKZ37"/>
      <c r="PLA37"/>
      <c r="PLB37"/>
      <c r="PLC37"/>
      <c r="PLD37"/>
      <c r="PLE37"/>
      <c r="PLF37"/>
      <c r="PLG37"/>
      <c r="PLH37"/>
      <c r="PLI37"/>
      <c r="PLJ37"/>
      <c r="PLK37"/>
      <c r="PLL37"/>
      <c r="PLM37"/>
      <c r="PLN37"/>
      <c r="PLO37"/>
      <c r="PLP37"/>
      <c r="PLQ37"/>
      <c r="PLR37"/>
      <c r="PLS37"/>
      <c r="PLT37"/>
      <c r="PLU37"/>
      <c r="PLV37"/>
      <c r="PLW37"/>
      <c r="PLX37"/>
      <c r="PLY37"/>
      <c r="PLZ37"/>
      <c r="PMA37"/>
      <c r="PMB37"/>
      <c r="PMC37"/>
      <c r="PMD37"/>
      <c r="PME37"/>
      <c r="PMF37"/>
      <c r="PMG37"/>
      <c r="PMH37"/>
      <c r="PMI37"/>
      <c r="PMJ37"/>
      <c r="PMK37"/>
      <c r="PML37"/>
      <c r="PMM37"/>
      <c r="PMN37"/>
      <c r="PMO37"/>
      <c r="PMP37"/>
      <c r="PMQ37"/>
      <c r="PMR37"/>
      <c r="PMS37"/>
      <c r="PMT37"/>
      <c r="PMU37"/>
      <c r="PMV37"/>
      <c r="PMW37"/>
      <c r="PMX37"/>
      <c r="PMY37"/>
      <c r="PMZ37"/>
      <c r="PNA37"/>
      <c r="PNB37"/>
      <c r="PNC37"/>
      <c r="PND37"/>
      <c r="PNE37"/>
      <c r="PNF37"/>
      <c r="PNG37"/>
      <c r="PNH37"/>
      <c r="PNI37"/>
      <c r="PNJ37"/>
      <c r="PNK37"/>
      <c r="PNL37"/>
      <c r="PNM37"/>
      <c r="PNN37"/>
      <c r="PNO37"/>
      <c r="PNP37"/>
      <c r="PNQ37"/>
      <c r="PNR37"/>
      <c r="PNS37"/>
      <c r="PNT37"/>
      <c r="PNU37"/>
      <c r="PNV37"/>
      <c r="PNW37"/>
      <c r="PNX37"/>
      <c r="PNY37"/>
      <c r="PNZ37"/>
      <c r="POA37"/>
      <c r="POB37"/>
      <c r="POC37"/>
      <c r="POD37"/>
      <c r="POE37"/>
      <c r="POF37"/>
      <c r="POG37"/>
      <c r="POH37"/>
      <c r="POI37"/>
      <c r="POJ37"/>
      <c r="POK37"/>
      <c r="POL37"/>
      <c r="POM37"/>
      <c r="PON37"/>
      <c r="POO37"/>
      <c r="POP37"/>
      <c r="POQ37"/>
      <c r="POR37"/>
      <c r="POS37"/>
      <c r="POT37"/>
      <c r="POU37"/>
      <c r="POV37"/>
      <c r="POW37"/>
      <c r="POX37"/>
      <c r="POY37"/>
      <c r="POZ37"/>
      <c r="PPA37"/>
      <c r="PPB37"/>
      <c r="PPC37"/>
      <c r="PPD37"/>
      <c r="PPE37"/>
      <c r="PPF37"/>
      <c r="PPG37"/>
      <c r="PPH37"/>
      <c r="PPI37"/>
      <c r="PPJ37"/>
      <c r="PPK37"/>
      <c r="PPL37"/>
      <c r="PPM37"/>
      <c r="PPN37"/>
      <c r="PPO37"/>
      <c r="PPP37"/>
      <c r="PPQ37"/>
      <c r="PPR37"/>
      <c r="PPS37"/>
      <c r="PPT37"/>
      <c r="PPU37"/>
      <c r="PPV37"/>
      <c r="PPW37"/>
      <c r="PPX37"/>
      <c r="PPY37"/>
      <c r="PPZ37"/>
      <c r="PQA37"/>
      <c r="PQB37"/>
      <c r="PQC37"/>
      <c r="PQD37"/>
      <c r="PQE37"/>
      <c r="PQF37"/>
      <c r="PQG37"/>
      <c r="PQH37"/>
      <c r="PQI37"/>
      <c r="PQJ37"/>
      <c r="PQK37"/>
      <c r="PQL37"/>
      <c r="PQM37"/>
      <c r="PQN37"/>
      <c r="PQO37"/>
      <c r="PQP37"/>
      <c r="PQQ37"/>
      <c r="PQR37"/>
      <c r="PQS37"/>
      <c r="PQT37"/>
      <c r="PQU37"/>
      <c r="PQV37"/>
      <c r="PQW37"/>
      <c r="PQX37"/>
      <c r="PQY37"/>
      <c r="PQZ37"/>
      <c r="PRA37"/>
      <c r="PRB37"/>
      <c r="PRC37"/>
      <c r="PRD37"/>
      <c r="PRE37"/>
      <c r="PRF37"/>
      <c r="PRG37"/>
      <c r="PRH37"/>
      <c r="PRI37"/>
      <c r="PRJ37"/>
      <c r="PRK37"/>
      <c r="PRL37"/>
      <c r="PRM37"/>
      <c r="PRN37"/>
      <c r="PRO37"/>
      <c r="PRP37"/>
      <c r="PRQ37"/>
      <c r="PRR37"/>
      <c r="PRS37"/>
      <c r="PRT37"/>
      <c r="PRU37"/>
      <c r="PRV37"/>
      <c r="PRW37"/>
      <c r="PRX37"/>
      <c r="PRY37"/>
      <c r="PRZ37"/>
      <c r="PSA37"/>
      <c r="PSB37"/>
      <c r="PSC37"/>
      <c r="PSD37"/>
      <c r="PSE37"/>
      <c r="PSF37"/>
      <c r="PSG37"/>
      <c r="PSH37"/>
      <c r="PSI37"/>
      <c r="PSJ37"/>
      <c r="PSK37"/>
      <c r="PSL37"/>
      <c r="PSM37"/>
      <c r="PSN37"/>
      <c r="PSO37"/>
      <c r="PSP37"/>
      <c r="PSQ37"/>
      <c r="PSR37"/>
      <c r="PSS37"/>
      <c r="PST37"/>
      <c r="PSU37"/>
      <c r="PSV37"/>
      <c r="PSW37"/>
      <c r="PSX37"/>
      <c r="PSY37"/>
      <c r="PSZ37"/>
      <c r="PTA37"/>
      <c r="PTB37"/>
      <c r="PTC37"/>
      <c r="PTD37"/>
      <c r="PTE37"/>
      <c r="PTF37"/>
      <c r="PTG37"/>
      <c r="PTH37"/>
      <c r="PTI37"/>
      <c r="PTJ37"/>
      <c r="PTK37"/>
      <c r="PTL37"/>
      <c r="PTM37"/>
      <c r="PTN37"/>
      <c r="PTO37"/>
      <c r="PTP37"/>
      <c r="PTQ37"/>
      <c r="PTR37"/>
      <c r="PTS37"/>
      <c r="PTT37"/>
      <c r="PTU37"/>
      <c r="PTV37"/>
      <c r="PTW37"/>
      <c r="PTX37"/>
      <c r="PTY37"/>
      <c r="PTZ37"/>
      <c r="PUA37"/>
      <c r="PUB37"/>
      <c r="PUC37"/>
      <c r="PUD37"/>
      <c r="PUE37"/>
      <c r="PUF37"/>
      <c r="PUG37"/>
      <c r="PUH37"/>
      <c r="PUI37"/>
      <c r="PUJ37"/>
      <c r="PUK37"/>
      <c r="PUL37"/>
      <c r="PUM37"/>
      <c r="PUN37"/>
      <c r="PUO37"/>
      <c r="PUP37"/>
      <c r="PUQ37"/>
      <c r="PUR37"/>
      <c r="PUS37"/>
      <c r="PUT37"/>
      <c r="PUU37"/>
      <c r="PUV37"/>
      <c r="PUW37"/>
      <c r="PUX37"/>
      <c r="PUY37"/>
      <c r="PUZ37"/>
      <c r="PVA37"/>
      <c r="PVB37"/>
      <c r="PVC37"/>
      <c r="PVD37"/>
      <c r="PVE37"/>
      <c r="PVF37"/>
      <c r="PVG37"/>
      <c r="PVH37"/>
      <c r="PVI37"/>
      <c r="PVJ37"/>
      <c r="PVK37"/>
      <c r="PVL37"/>
      <c r="PVM37"/>
      <c r="PVN37"/>
      <c r="PVO37"/>
      <c r="PVP37"/>
      <c r="PVQ37"/>
      <c r="PVR37"/>
      <c r="PVS37"/>
      <c r="PVT37"/>
      <c r="PVU37"/>
      <c r="PVV37"/>
      <c r="PVW37"/>
      <c r="PVX37"/>
      <c r="PVY37"/>
      <c r="PVZ37"/>
      <c r="PWA37"/>
      <c r="PWB37"/>
      <c r="PWC37"/>
      <c r="PWD37"/>
      <c r="PWE37"/>
      <c r="PWF37"/>
      <c r="PWG37"/>
      <c r="PWH37"/>
      <c r="PWI37"/>
      <c r="PWJ37"/>
      <c r="PWK37"/>
      <c r="PWL37"/>
      <c r="PWM37"/>
      <c r="PWN37"/>
      <c r="PWO37"/>
      <c r="PWP37"/>
      <c r="PWQ37"/>
      <c r="PWR37"/>
      <c r="PWS37"/>
      <c r="PWT37"/>
      <c r="PWU37"/>
      <c r="PWV37"/>
      <c r="PWW37"/>
      <c r="PWX37"/>
      <c r="PWY37"/>
      <c r="PWZ37"/>
      <c r="PXA37"/>
      <c r="PXB37"/>
      <c r="PXC37"/>
      <c r="PXD37"/>
      <c r="PXE37"/>
      <c r="PXF37"/>
      <c r="PXG37"/>
      <c r="PXH37"/>
      <c r="PXI37"/>
      <c r="PXJ37"/>
      <c r="PXK37"/>
      <c r="PXL37"/>
      <c r="PXM37"/>
      <c r="PXN37"/>
      <c r="PXO37"/>
      <c r="PXP37"/>
      <c r="PXQ37"/>
      <c r="PXR37"/>
      <c r="PXS37"/>
      <c r="PXT37"/>
      <c r="PXU37"/>
      <c r="PXV37"/>
      <c r="PXW37"/>
      <c r="PXX37"/>
      <c r="PXY37"/>
      <c r="PXZ37"/>
      <c r="PYA37"/>
      <c r="PYB37"/>
      <c r="PYC37"/>
      <c r="PYD37"/>
      <c r="PYE37"/>
      <c r="PYF37"/>
      <c r="PYG37"/>
      <c r="PYH37"/>
      <c r="PYI37"/>
      <c r="PYJ37"/>
      <c r="PYK37"/>
      <c r="PYL37"/>
      <c r="PYM37"/>
      <c r="PYN37"/>
      <c r="PYO37"/>
      <c r="PYP37"/>
      <c r="PYQ37"/>
      <c r="PYR37"/>
      <c r="PYS37"/>
      <c r="PYT37"/>
      <c r="PYU37"/>
      <c r="PYV37"/>
      <c r="PYW37"/>
      <c r="PYX37"/>
      <c r="PYY37"/>
      <c r="PYZ37"/>
      <c r="PZA37"/>
      <c r="PZB37"/>
      <c r="PZC37"/>
      <c r="PZD37"/>
      <c r="PZE37"/>
      <c r="PZF37"/>
      <c r="PZG37"/>
      <c r="PZH37"/>
      <c r="PZI37"/>
      <c r="PZJ37"/>
      <c r="PZK37"/>
      <c r="PZL37"/>
      <c r="PZM37"/>
      <c r="PZN37"/>
      <c r="PZO37"/>
      <c r="PZP37"/>
      <c r="PZQ37"/>
      <c r="PZR37"/>
      <c r="PZS37"/>
      <c r="PZT37"/>
      <c r="PZU37"/>
      <c r="PZV37"/>
      <c r="PZW37"/>
      <c r="PZX37"/>
      <c r="PZY37"/>
      <c r="PZZ37"/>
      <c r="QAA37"/>
      <c r="QAB37"/>
      <c r="QAC37"/>
      <c r="QAD37"/>
      <c r="QAE37"/>
      <c r="QAF37"/>
      <c r="QAG37"/>
      <c r="QAH37"/>
      <c r="QAI37"/>
      <c r="QAJ37"/>
      <c r="QAK37"/>
      <c r="QAL37"/>
      <c r="QAM37"/>
      <c r="QAN37"/>
      <c r="QAO37"/>
      <c r="QAP37"/>
      <c r="QAQ37"/>
      <c r="QAR37"/>
      <c r="QAS37"/>
      <c r="QAT37"/>
      <c r="QAU37"/>
      <c r="QAV37"/>
      <c r="QAW37"/>
      <c r="QAX37"/>
      <c r="QAY37"/>
      <c r="QAZ37"/>
      <c r="QBA37"/>
      <c r="QBB37"/>
      <c r="QBC37"/>
      <c r="QBD37"/>
      <c r="QBE37"/>
      <c r="QBF37"/>
      <c r="QBG37"/>
      <c r="QBH37"/>
      <c r="QBI37"/>
      <c r="QBJ37"/>
      <c r="QBK37"/>
      <c r="QBL37"/>
      <c r="QBM37"/>
      <c r="QBN37"/>
      <c r="QBO37"/>
      <c r="QBP37"/>
      <c r="QBQ37"/>
      <c r="QBR37"/>
      <c r="QBS37"/>
      <c r="QBT37"/>
      <c r="QBU37"/>
      <c r="QBV37"/>
      <c r="QBW37"/>
      <c r="QBX37"/>
      <c r="QBY37"/>
      <c r="QBZ37"/>
      <c r="QCA37"/>
      <c r="QCB37"/>
      <c r="QCC37"/>
      <c r="QCD37"/>
      <c r="QCE37"/>
      <c r="QCF37"/>
      <c r="QCG37"/>
      <c r="QCH37"/>
      <c r="QCI37"/>
      <c r="QCJ37"/>
      <c r="QCK37"/>
      <c r="QCL37"/>
      <c r="QCM37"/>
      <c r="QCN37"/>
      <c r="QCO37"/>
      <c r="QCP37"/>
      <c r="QCQ37"/>
      <c r="QCR37"/>
      <c r="QCS37"/>
      <c r="QCT37"/>
      <c r="QCU37"/>
      <c r="QCV37"/>
      <c r="QCW37"/>
      <c r="QCX37"/>
      <c r="QCY37"/>
      <c r="QCZ37"/>
      <c r="QDA37"/>
      <c r="QDB37"/>
      <c r="QDC37"/>
      <c r="QDD37"/>
      <c r="QDE37"/>
      <c r="QDF37"/>
      <c r="QDG37"/>
      <c r="QDH37"/>
      <c r="QDI37"/>
      <c r="QDJ37"/>
      <c r="QDK37"/>
      <c r="QDL37"/>
      <c r="QDM37"/>
      <c r="QDN37"/>
      <c r="QDO37"/>
      <c r="QDP37"/>
      <c r="QDQ37"/>
      <c r="QDR37"/>
      <c r="QDS37"/>
      <c r="QDT37"/>
      <c r="QDU37"/>
      <c r="QDV37"/>
      <c r="QDW37"/>
      <c r="QDX37"/>
      <c r="QDY37"/>
      <c r="QDZ37"/>
      <c r="QEA37"/>
      <c r="QEB37"/>
      <c r="QEC37"/>
      <c r="QED37"/>
      <c r="QEE37"/>
      <c r="QEF37"/>
      <c r="QEG37"/>
      <c r="QEH37"/>
      <c r="QEI37"/>
      <c r="QEJ37"/>
      <c r="QEK37"/>
      <c r="QEL37"/>
      <c r="QEM37"/>
      <c r="QEN37"/>
      <c r="QEO37"/>
      <c r="QEP37"/>
      <c r="QEQ37"/>
      <c r="QER37"/>
      <c r="QES37"/>
      <c r="QET37"/>
      <c r="QEU37"/>
      <c r="QEV37"/>
      <c r="QEW37"/>
      <c r="QEX37"/>
      <c r="QEY37"/>
      <c r="QEZ37"/>
      <c r="QFA37"/>
      <c r="QFB37"/>
      <c r="QFC37"/>
      <c r="QFD37"/>
      <c r="QFE37"/>
      <c r="QFF37"/>
      <c r="QFG37"/>
      <c r="QFH37"/>
      <c r="QFI37"/>
      <c r="QFJ37"/>
      <c r="QFK37"/>
      <c r="QFL37"/>
      <c r="QFM37"/>
      <c r="QFN37"/>
      <c r="QFO37"/>
      <c r="QFP37"/>
      <c r="QFQ37"/>
      <c r="QFR37"/>
      <c r="QFS37"/>
      <c r="QFT37"/>
      <c r="QFU37"/>
      <c r="QFV37"/>
      <c r="QFW37"/>
      <c r="QFX37"/>
      <c r="QFY37"/>
      <c r="QFZ37"/>
      <c r="QGA37"/>
      <c r="QGB37"/>
      <c r="QGC37"/>
      <c r="QGD37"/>
      <c r="QGE37"/>
      <c r="QGF37"/>
      <c r="QGG37"/>
      <c r="QGH37"/>
      <c r="QGI37"/>
      <c r="QGJ37"/>
      <c r="QGK37"/>
      <c r="QGL37"/>
      <c r="QGM37"/>
      <c r="QGN37"/>
      <c r="QGO37"/>
      <c r="QGP37"/>
      <c r="QGQ37"/>
      <c r="QGR37"/>
      <c r="QGS37"/>
      <c r="QGT37"/>
      <c r="QGU37"/>
      <c r="QGV37"/>
      <c r="QGW37"/>
      <c r="QGX37"/>
      <c r="QGY37"/>
      <c r="QGZ37"/>
      <c r="QHA37"/>
      <c r="QHB37"/>
      <c r="QHC37"/>
      <c r="QHD37"/>
      <c r="QHE37"/>
      <c r="QHF37"/>
      <c r="QHG37"/>
      <c r="QHH37"/>
      <c r="QHI37"/>
      <c r="QHJ37"/>
      <c r="QHK37"/>
      <c r="QHL37"/>
      <c r="QHM37"/>
      <c r="QHN37"/>
      <c r="QHO37"/>
      <c r="QHP37"/>
      <c r="QHQ37"/>
      <c r="QHR37"/>
      <c r="QHS37"/>
      <c r="QHT37"/>
      <c r="QHU37"/>
      <c r="QHV37"/>
      <c r="QHW37"/>
      <c r="QHX37"/>
      <c r="QHY37"/>
      <c r="QHZ37"/>
      <c r="QIA37"/>
      <c r="QIB37"/>
      <c r="QIC37"/>
      <c r="QID37"/>
      <c r="QIE37"/>
      <c r="QIF37"/>
      <c r="QIG37"/>
      <c r="QIH37"/>
      <c r="QII37"/>
      <c r="QIJ37"/>
      <c r="QIK37"/>
      <c r="QIL37"/>
      <c r="QIM37"/>
      <c r="QIN37"/>
      <c r="QIO37"/>
      <c r="QIP37"/>
      <c r="QIQ37"/>
      <c r="QIR37"/>
      <c r="QIS37"/>
      <c r="QIT37"/>
      <c r="QIU37"/>
      <c r="QIV37"/>
      <c r="QIW37"/>
      <c r="QIX37"/>
      <c r="QIY37"/>
      <c r="QIZ37"/>
      <c r="QJA37"/>
      <c r="QJB37"/>
      <c r="QJC37"/>
      <c r="QJD37"/>
      <c r="QJE37"/>
      <c r="QJF37"/>
      <c r="QJG37"/>
      <c r="QJH37"/>
      <c r="QJI37"/>
      <c r="QJJ37"/>
      <c r="QJK37"/>
      <c r="QJL37"/>
      <c r="QJM37"/>
      <c r="QJN37"/>
      <c r="QJO37"/>
      <c r="QJP37"/>
      <c r="QJQ37"/>
      <c r="QJR37"/>
      <c r="QJS37"/>
      <c r="QJT37"/>
      <c r="QJU37"/>
      <c r="QJV37"/>
      <c r="QJW37"/>
      <c r="QJX37"/>
      <c r="QJY37"/>
      <c r="QJZ37"/>
      <c r="QKA37"/>
      <c r="QKB37"/>
      <c r="QKC37"/>
      <c r="QKD37"/>
      <c r="QKE37"/>
      <c r="QKF37"/>
      <c r="QKG37"/>
      <c r="QKH37"/>
      <c r="QKI37"/>
      <c r="QKJ37"/>
      <c r="QKK37"/>
      <c r="QKL37"/>
      <c r="QKM37"/>
      <c r="QKN37"/>
      <c r="QKO37"/>
      <c r="QKP37"/>
      <c r="QKQ37"/>
      <c r="QKR37"/>
      <c r="QKS37"/>
      <c r="QKT37"/>
      <c r="QKU37"/>
      <c r="QKV37"/>
      <c r="QKW37"/>
      <c r="QKX37"/>
      <c r="QKY37"/>
      <c r="QKZ37"/>
      <c r="QLA37"/>
      <c r="QLB37"/>
      <c r="QLC37"/>
      <c r="QLD37"/>
      <c r="QLE37"/>
      <c r="QLF37"/>
      <c r="QLG37"/>
      <c r="QLH37"/>
      <c r="QLI37"/>
      <c r="QLJ37"/>
      <c r="QLK37"/>
      <c r="QLL37"/>
      <c r="QLM37"/>
      <c r="QLN37"/>
      <c r="QLO37"/>
      <c r="QLP37"/>
      <c r="QLQ37"/>
      <c r="QLR37"/>
      <c r="QLS37"/>
      <c r="QLT37"/>
      <c r="QLU37"/>
      <c r="QLV37"/>
      <c r="QLW37"/>
      <c r="QLX37"/>
      <c r="QLY37"/>
      <c r="QLZ37"/>
      <c r="QMA37"/>
      <c r="QMB37"/>
      <c r="QMC37"/>
      <c r="QMD37"/>
      <c r="QME37"/>
      <c r="QMF37"/>
      <c r="QMG37"/>
      <c r="QMH37"/>
      <c r="QMI37"/>
      <c r="QMJ37"/>
      <c r="QMK37"/>
      <c r="QML37"/>
      <c r="QMM37"/>
      <c r="QMN37"/>
      <c r="QMO37"/>
      <c r="QMP37"/>
      <c r="QMQ37"/>
      <c r="QMR37"/>
      <c r="QMS37"/>
      <c r="QMT37"/>
      <c r="QMU37"/>
      <c r="QMV37"/>
      <c r="QMW37"/>
      <c r="QMX37"/>
      <c r="QMY37"/>
      <c r="QMZ37"/>
      <c r="QNA37"/>
      <c r="QNB37"/>
      <c r="QNC37"/>
      <c r="QND37"/>
      <c r="QNE37"/>
      <c r="QNF37"/>
      <c r="QNG37"/>
      <c r="QNH37"/>
      <c r="QNI37"/>
      <c r="QNJ37"/>
      <c r="QNK37"/>
      <c r="QNL37"/>
      <c r="QNM37"/>
      <c r="QNN37"/>
      <c r="QNO37"/>
      <c r="QNP37"/>
      <c r="QNQ37"/>
      <c r="QNR37"/>
      <c r="QNS37"/>
      <c r="QNT37"/>
      <c r="QNU37"/>
      <c r="QNV37"/>
      <c r="QNW37"/>
      <c r="QNX37"/>
      <c r="QNY37"/>
      <c r="QNZ37"/>
      <c r="QOA37"/>
      <c r="QOB37"/>
      <c r="QOC37"/>
      <c r="QOD37"/>
      <c r="QOE37"/>
      <c r="QOF37"/>
      <c r="QOG37"/>
      <c r="QOH37"/>
      <c r="QOI37"/>
      <c r="QOJ37"/>
      <c r="QOK37"/>
      <c r="QOL37"/>
      <c r="QOM37"/>
      <c r="QON37"/>
      <c r="QOO37"/>
      <c r="QOP37"/>
      <c r="QOQ37"/>
      <c r="QOR37"/>
      <c r="QOS37"/>
      <c r="QOT37"/>
      <c r="QOU37"/>
      <c r="QOV37"/>
      <c r="QOW37"/>
      <c r="QOX37"/>
      <c r="QOY37"/>
      <c r="QOZ37"/>
      <c r="QPA37"/>
      <c r="QPB37"/>
      <c r="QPC37"/>
      <c r="QPD37"/>
      <c r="QPE37"/>
      <c r="QPF37"/>
      <c r="QPG37"/>
      <c r="QPH37"/>
      <c r="QPI37"/>
      <c r="QPJ37"/>
      <c r="QPK37"/>
      <c r="QPL37"/>
      <c r="QPM37"/>
      <c r="QPN37"/>
      <c r="QPO37"/>
      <c r="QPP37"/>
      <c r="QPQ37"/>
      <c r="QPR37"/>
      <c r="QPS37"/>
      <c r="QPT37"/>
      <c r="QPU37"/>
      <c r="QPV37"/>
      <c r="QPW37"/>
      <c r="QPX37"/>
      <c r="QPY37"/>
      <c r="QPZ37"/>
      <c r="QQA37"/>
      <c r="QQB37"/>
      <c r="QQC37"/>
      <c r="QQD37"/>
      <c r="QQE37"/>
      <c r="QQF37"/>
      <c r="QQG37"/>
      <c r="QQH37"/>
      <c r="QQI37"/>
      <c r="QQJ37"/>
      <c r="QQK37"/>
      <c r="QQL37"/>
      <c r="QQM37"/>
      <c r="QQN37"/>
      <c r="QQO37"/>
      <c r="QQP37"/>
      <c r="QQQ37"/>
      <c r="QQR37"/>
      <c r="QQS37"/>
      <c r="QQT37"/>
      <c r="QQU37"/>
      <c r="QQV37"/>
      <c r="QQW37"/>
      <c r="QQX37"/>
      <c r="QQY37"/>
      <c r="QQZ37"/>
      <c r="QRA37"/>
      <c r="QRB37"/>
      <c r="QRC37"/>
      <c r="QRD37"/>
      <c r="QRE37"/>
      <c r="QRF37"/>
      <c r="QRG37"/>
      <c r="QRH37"/>
      <c r="QRI37"/>
      <c r="QRJ37"/>
      <c r="QRK37"/>
      <c r="QRL37"/>
      <c r="QRM37"/>
      <c r="QRN37"/>
      <c r="QRO37"/>
      <c r="QRP37"/>
      <c r="QRQ37"/>
      <c r="QRR37"/>
      <c r="QRS37"/>
      <c r="QRT37"/>
      <c r="QRU37"/>
      <c r="QRV37"/>
      <c r="QRW37"/>
      <c r="QRX37"/>
      <c r="QRY37"/>
      <c r="QRZ37"/>
      <c r="QSA37"/>
      <c r="QSB37"/>
      <c r="QSC37"/>
      <c r="QSD37"/>
      <c r="QSE37"/>
      <c r="QSF37"/>
      <c r="QSG37"/>
      <c r="QSH37"/>
      <c r="QSI37"/>
      <c r="QSJ37"/>
      <c r="QSK37"/>
      <c r="QSL37"/>
      <c r="QSM37"/>
      <c r="QSN37"/>
      <c r="QSO37"/>
      <c r="QSP37"/>
      <c r="QSQ37"/>
      <c r="QSR37"/>
      <c r="QSS37"/>
      <c r="QST37"/>
      <c r="QSU37"/>
      <c r="QSV37"/>
      <c r="QSW37"/>
      <c r="QSX37"/>
      <c r="QSY37"/>
      <c r="QSZ37"/>
      <c r="QTA37"/>
      <c r="QTB37"/>
      <c r="QTC37"/>
      <c r="QTD37"/>
      <c r="QTE37"/>
      <c r="QTF37"/>
      <c r="QTG37"/>
      <c r="QTH37"/>
      <c r="QTI37"/>
      <c r="QTJ37"/>
      <c r="QTK37"/>
      <c r="QTL37"/>
      <c r="QTM37"/>
      <c r="QTN37"/>
      <c r="QTO37"/>
      <c r="QTP37"/>
      <c r="QTQ37"/>
      <c r="QTR37"/>
      <c r="QTS37"/>
      <c r="QTT37"/>
      <c r="QTU37"/>
      <c r="QTV37"/>
      <c r="QTW37"/>
      <c r="QTX37"/>
      <c r="QTY37"/>
      <c r="QTZ37"/>
      <c r="QUA37"/>
      <c r="QUB37"/>
      <c r="QUC37"/>
      <c r="QUD37"/>
      <c r="QUE37"/>
      <c r="QUF37"/>
      <c r="QUG37"/>
      <c r="QUH37"/>
      <c r="QUI37"/>
      <c r="QUJ37"/>
      <c r="QUK37"/>
      <c r="QUL37"/>
      <c r="QUM37"/>
      <c r="QUN37"/>
      <c r="QUO37"/>
      <c r="QUP37"/>
      <c r="QUQ37"/>
      <c r="QUR37"/>
      <c r="QUS37"/>
      <c r="QUT37"/>
      <c r="QUU37"/>
      <c r="QUV37"/>
      <c r="QUW37"/>
      <c r="QUX37"/>
      <c r="QUY37"/>
      <c r="QUZ37"/>
      <c r="QVA37"/>
      <c r="QVB37"/>
      <c r="QVC37"/>
      <c r="QVD37"/>
      <c r="QVE37"/>
      <c r="QVF37"/>
      <c r="QVG37"/>
      <c r="QVH37"/>
      <c r="QVI37"/>
      <c r="QVJ37"/>
      <c r="QVK37"/>
      <c r="QVL37"/>
      <c r="QVM37"/>
      <c r="QVN37"/>
      <c r="QVO37"/>
      <c r="QVP37"/>
      <c r="QVQ37"/>
      <c r="QVR37"/>
      <c r="QVS37"/>
      <c r="QVT37"/>
      <c r="QVU37"/>
      <c r="QVV37"/>
      <c r="QVW37"/>
      <c r="QVX37"/>
      <c r="QVY37"/>
      <c r="QVZ37"/>
      <c r="QWA37"/>
      <c r="QWB37"/>
      <c r="QWC37"/>
      <c r="QWD37"/>
      <c r="QWE37"/>
      <c r="QWF37"/>
      <c r="QWG37"/>
      <c r="QWH37"/>
      <c r="QWI37"/>
      <c r="QWJ37"/>
      <c r="QWK37"/>
      <c r="QWL37"/>
      <c r="QWM37"/>
      <c r="QWN37"/>
      <c r="QWO37"/>
      <c r="QWP37"/>
      <c r="QWQ37"/>
      <c r="QWR37"/>
      <c r="QWS37"/>
      <c r="QWT37"/>
      <c r="QWU37"/>
      <c r="QWV37"/>
      <c r="QWW37"/>
      <c r="QWX37"/>
      <c r="QWY37"/>
      <c r="QWZ37"/>
      <c r="QXA37"/>
      <c r="QXB37"/>
      <c r="QXC37"/>
      <c r="QXD37"/>
      <c r="QXE37"/>
      <c r="QXF37"/>
      <c r="QXG37"/>
      <c r="QXH37"/>
      <c r="QXI37"/>
      <c r="QXJ37"/>
      <c r="QXK37"/>
      <c r="QXL37"/>
      <c r="QXM37"/>
      <c r="QXN37"/>
      <c r="QXO37"/>
      <c r="QXP37"/>
      <c r="QXQ37"/>
      <c r="QXR37"/>
      <c r="QXS37"/>
      <c r="QXT37"/>
      <c r="QXU37"/>
      <c r="QXV37"/>
      <c r="QXW37"/>
      <c r="QXX37"/>
      <c r="QXY37"/>
      <c r="QXZ37"/>
      <c r="QYA37"/>
      <c r="QYB37"/>
      <c r="QYC37"/>
      <c r="QYD37"/>
      <c r="QYE37"/>
      <c r="QYF37"/>
      <c r="QYG37"/>
      <c r="QYH37"/>
      <c r="QYI37"/>
      <c r="QYJ37"/>
      <c r="QYK37"/>
      <c r="QYL37"/>
      <c r="QYM37"/>
      <c r="QYN37"/>
      <c r="QYO37"/>
      <c r="QYP37"/>
      <c r="QYQ37"/>
      <c r="QYR37"/>
      <c r="QYS37"/>
      <c r="QYT37"/>
      <c r="QYU37"/>
      <c r="QYV37"/>
      <c r="QYW37"/>
      <c r="QYX37"/>
      <c r="QYY37"/>
      <c r="QYZ37"/>
      <c r="QZA37"/>
      <c r="QZB37"/>
      <c r="QZC37"/>
      <c r="QZD37"/>
      <c r="QZE37"/>
      <c r="QZF37"/>
      <c r="QZG37"/>
      <c r="QZH37"/>
      <c r="QZI37"/>
      <c r="QZJ37"/>
      <c r="QZK37"/>
      <c r="QZL37"/>
      <c r="QZM37"/>
      <c r="QZN37"/>
      <c r="QZO37"/>
      <c r="QZP37"/>
      <c r="QZQ37"/>
      <c r="QZR37"/>
      <c r="QZS37"/>
      <c r="QZT37"/>
      <c r="QZU37"/>
      <c r="QZV37"/>
      <c r="QZW37"/>
      <c r="QZX37"/>
      <c r="QZY37"/>
      <c r="QZZ37"/>
      <c r="RAA37"/>
      <c r="RAB37"/>
      <c r="RAC37"/>
      <c r="RAD37"/>
      <c r="RAE37"/>
      <c r="RAF37"/>
      <c r="RAG37"/>
      <c r="RAH37"/>
      <c r="RAI37"/>
      <c r="RAJ37"/>
      <c r="RAK37"/>
      <c r="RAL37"/>
      <c r="RAM37"/>
      <c r="RAN37"/>
      <c r="RAO37"/>
      <c r="RAP37"/>
      <c r="RAQ37"/>
      <c r="RAR37"/>
      <c r="RAS37"/>
      <c r="RAT37"/>
      <c r="RAU37"/>
      <c r="RAV37"/>
      <c r="RAW37"/>
      <c r="RAX37"/>
      <c r="RAY37"/>
      <c r="RAZ37"/>
      <c r="RBA37"/>
      <c r="RBB37"/>
      <c r="RBC37"/>
      <c r="RBD37"/>
      <c r="RBE37"/>
      <c r="RBF37"/>
      <c r="RBG37"/>
      <c r="RBH37"/>
      <c r="RBI37"/>
      <c r="RBJ37"/>
      <c r="RBK37"/>
      <c r="RBL37"/>
      <c r="RBM37"/>
      <c r="RBN37"/>
      <c r="RBO37"/>
      <c r="RBP37"/>
      <c r="RBQ37"/>
      <c r="RBR37"/>
      <c r="RBS37"/>
      <c r="RBT37"/>
      <c r="RBU37"/>
      <c r="RBV37"/>
      <c r="RBW37"/>
      <c r="RBX37"/>
      <c r="RBY37"/>
      <c r="RBZ37"/>
      <c r="RCA37"/>
      <c r="RCB37"/>
      <c r="RCC37"/>
      <c r="RCD37"/>
      <c r="RCE37"/>
      <c r="RCF37"/>
      <c r="RCG37"/>
      <c r="RCH37"/>
      <c r="RCI37"/>
      <c r="RCJ37"/>
      <c r="RCK37"/>
      <c r="RCL37"/>
      <c r="RCM37"/>
      <c r="RCN37"/>
      <c r="RCO37"/>
      <c r="RCP37"/>
      <c r="RCQ37"/>
      <c r="RCR37"/>
      <c r="RCS37"/>
      <c r="RCT37"/>
      <c r="RCU37"/>
      <c r="RCV37"/>
      <c r="RCW37"/>
      <c r="RCX37"/>
      <c r="RCY37"/>
      <c r="RCZ37"/>
      <c r="RDA37"/>
      <c r="RDB37"/>
      <c r="RDC37"/>
      <c r="RDD37"/>
      <c r="RDE37"/>
      <c r="RDF37"/>
      <c r="RDG37"/>
      <c r="RDH37"/>
      <c r="RDI37"/>
      <c r="RDJ37"/>
      <c r="RDK37"/>
      <c r="RDL37"/>
      <c r="RDM37"/>
      <c r="RDN37"/>
      <c r="RDO37"/>
      <c r="RDP37"/>
      <c r="RDQ37"/>
      <c r="RDR37"/>
      <c r="RDS37"/>
      <c r="RDT37"/>
      <c r="RDU37"/>
      <c r="RDV37"/>
      <c r="RDW37"/>
      <c r="RDX37"/>
      <c r="RDY37"/>
      <c r="RDZ37"/>
      <c r="REA37"/>
      <c r="REB37"/>
      <c r="REC37"/>
      <c r="RED37"/>
      <c r="REE37"/>
      <c r="REF37"/>
      <c r="REG37"/>
      <c r="REH37"/>
      <c r="REI37"/>
      <c r="REJ37"/>
      <c r="REK37"/>
      <c r="REL37"/>
      <c r="REM37"/>
      <c r="REN37"/>
      <c r="REO37"/>
      <c r="REP37"/>
      <c r="REQ37"/>
      <c r="RER37"/>
      <c r="RES37"/>
      <c r="RET37"/>
      <c r="REU37"/>
      <c r="REV37"/>
      <c r="REW37"/>
      <c r="REX37"/>
      <c r="REY37"/>
      <c r="REZ37"/>
      <c r="RFA37"/>
      <c r="RFB37"/>
      <c r="RFC37"/>
      <c r="RFD37"/>
      <c r="RFE37"/>
      <c r="RFF37"/>
      <c r="RFG37"/>
      <c r="RFH37"/>
      <c r="RFI37"/>
      <c r="RFJ37"/>
      <c r="RFK37"/>
      <c r="RFL37"/>
      <c r="RFM37"/>
      <c r="RFN37"/>
      <c r="RFO37"/>
      <c r="RFP37"/>
      <c r="RFQ37"/>
      <c r="RFR37"/>
      <c r="RFS37"/>
      <c r="RFT37"/>
      <c r="RFU37"/>
      <c r="RFV37"/>
      <c r="RFW37"/>
      <c r="RFX37"/>
      <c r="RFY37"/>
      <c r="RFZ37"/>
      <c r="RGA37"/>
      <c r="RGB37"/>
      <c r="RGC37"/>
      <c r="RGD37"/>
      <c r="RGE37"/>
      <c r="RGF37"/>
      <c r="RGG37"/>
      <c r="RGH37"/>
      <c r="RGI37"/>
      <c r="RGJ37"/>
      <c r="RGK37"/>
      <c r="RGL37"/>
      <c r="RGM37"/>
      <c r="RGN37"/>
      <c r="RGO37"/>
      <c r="RGP37"/>
      <c r="RGQ37"/>
      <c r="RGR37"/>
      <c r="RGS37"/>
      <c r="RGT37"/>
      <c r="RGU37"/>
      <c r="RGV37"/>
      <c r="RGW37"/>
      <c r="RGX37"/>
      <c r="RGY37"/>
      <c r="RGZ37"/>
      <c r="RHA37"/>
      <c r="RHB37"/>
      <c r="RHC37"/>
      <c r="RHD37"/>
      <c r="RHE37"/>
      <c r="RHF37"/>
      <c r="RHG37"/>
      <c r="RHH37"/>
      <c r="RHI37"/>
      <c r="RHJ37"/>
      <c r="RHK37"/>
      <c r="RHL37"/>
      <c r="RHM37"/>
      <c r="RHN37"/>
      <c r="RHO37"/>
      <c r="RHP37"/>
      <c r="RHQ37"/>
      <c r="RHR37"/>
      <c r="RHS37"/>
      <c r="RHT37"/>
      <c r="RHU37"/>
      <c r="RHV37"/>
      <c r="RHW37"/>
      <c r="RHX37"/>
      <c r="RHY37"/>
      <c r="RHZ37"/>
      <c r="RIA37"/>
      <c r="RIB37"/>
      <c r="RIC37"/>
      <c r="RID37"/>
      <c r="RIE37"/>
      <c r="RIF37"/>
      <c r="RIG37"/>
      <c r="RIH37"/>
      <c r="RII37"/>
      <c r="RIJ37"/>
      <c r="RIK37"/>
      <c r="RIL37"/>
      <c r="RIM37"/>
      <c r="RIN37"/>
      <c r="RIO37"/>
      <c r="RIP37"/>
      <c r="RIQ37"/>
      <c r="RIR37"/>
      <c r="RIS37"/>
      <c r="RIT37"/>
      <c r="RIU37"/>
      <c r="RIV37"/>
      <c r="RIW37"/>
      <c r="RIX37"/>
      <c r="RIY37"/>
      <c r="RIZ37"/>
      <c r="RJA37"/>
      <c r="RJB37"/>
      <c r="RJC37"/>
      <c r="RJD37"/>
      <c r="RJE37"/>
      <c r="RJF37"/>
      <c r="RJG37"/>
      <c r="RJH37"/>
      <c r="RJI37"/>
      <c r="RJJ37"/>
      <c r="RJK37"/>
      <c r="RJL37"/>
      <c r="RJM37"/>
      <c r="RJN37"/>
      <c r="RJO37"/>
      <c r="RJP37"/>
      <c r="RJQ37"/>
      <c r="RJR37"/>
      <c r="RJS37"/>
      <c r="RJT37"/>
      <c r="RJU37"/>
      <c r="RJV37"/>
      <c r="RJW37"/>
      <c r="RJX37"/>
      <c r="RJY37"/>
      <c r="RJZ37"/>
      <c r="RKA37"/>
      <c r="RKB37"/>
      <c r="RKC37"/>
      <c r="RKD37"/>
      <c r="RKE37"/>
      <c r="RKF37"/>
      <c r="RKG37"/>
      <c r="RKH37"/>
      <c r="RKI37"/>
      <c r="RKJ37"/>
      <c r="RKK37"/>
      <c r="RKL37"/>
      <c r="RKM37"/>
      <c r="RKN37"/>
      <c r="RKO37"/>
      <c r="RKP37"/>
      <c r="RKQ37"/>
      <c r="RKR37"/>
      <c r="RKS37"/>
      <c r="RKT37"/>
      <c r="RKU37"/>
      <c r="RKV37"/>
      <c r="RKW37"/>
      <c r="RKX37"/>
      <c r="RKY37"/>
      <c r="RKZ37"/>
      <c r="RLA37"/>
      <c r="RLB37"/>
      <c r="RLC37"/>
      <c r="RLD37"/>
      <c r="RLE37"/>
      <c r="RLF37"/>
      <c r="RLG37"/>
      <c r="RLH37"/>
      <c r="RLI37"/>
      <c r="RLJ37"/>
      <c r="RLK37"/>
      <c r="RLL37"/>
      <c r="RLM37"/>
      <c r="RLN37"/>
      <c r="RLO37"/>
      <c r="RLP37"/>
      <c r="RLQ37"/>
      <c r="RLR37"/>
      <c r="RLS37"/>
      <c r="RLT37"/>
      <c r="RLU37"/>
      <c r="RLV37"/>
      <c r="RLW37"/>
      <c r="RLX37"/>
      <c r="RLY37"/>
      <c r="RLZ37"/>
      <c r="RMA37"/>
      <c r="RMB37"/>
      <c r="RMC37"/>
      <c r="RMD37"/>
      <c r="RME37"/>
      <c r="RMF37"/>
      <c r="RMG37"/>
      <c r="RMH37"/>
      <c r="RMI37"/>
      <c r="RMJ37"/>
      <c r="RMK37"/>
      <c r="RML37"/>
      <c r="RMM37"/>
      <c r="RMN37"/>
      <c r="RMO37"/>
      <c r="RMP37"/>
      <c r="RMQ37"/>
      <c r="RMR37"/>
      <c r="RMS37"/>
      <c r="RMT37"/>
      <c r="RMU37"/>
      <c r="RMV37"/>
      <c r="RMW37"/>
      <c r="RMX37"/>
      <c r="RMY37"/>
      <c r="RMZ37"/>
      <c r="RNA37"/>
      <c r="RNB37"/>
      <c r="RNC37"/>
      <c r="RND37"/>
      <c r="RNE37"/>
      <c r="RNF37"/>
      <c r="RNG37"/>
      <c r="RNH37"/>
      <c r="RNI37"/>
      <c r="RNJ37"/>
      <c r="RNK37"/>
      <c r="RNL37"/>
      <c r="RNM37"/>
      <c r="RNN37"/>
      <c r="RNO37"/>
      <c r="RNP37"/>
      <c r="RNQ37"/>
      <c r="RNR37"/>
      <c r="RNS37"/>
      <c r="RNT37"/>
      <c r="RNU37"/>
      <c r="RNV37"/>
      <c r="RNW37"/>
      <c r="RNX37"/>
      <c r="RNY37"/>
      <c r="RNZ37"/>
      <c r="ROA37"/>
      <c r="ROB37"/>
      <c r="ROC37"/>
      <c r="ROD37"/>
      <c r="ROE37"/>
      <c r="ROF37"/>
      <c r="ROG37"/>
      <c r="ROH37"/>
      <c r="ROI37"/>
      <c r="ROJ37"/>
      <c r="ROK37"/>
      <c r="ROL37"/>
      <c r="ROM37"/>
      <c r="RON37"/>
      <c r="ROO37"/>
      <c r="ROP37"/>
      <c r="ROQ37"/>
      <c r="ROR37"/>
      <c r="ROS37"/>
      <c r="ROT37"/>
      <c r="ROU37"/>
      <c r="ROV37"/>
      <c r="ROW37"/>
      <c r="ROX37"/>
      <c r="ROY37"/>
      <c r="ROZ37"/>
      <c r="RPA37"/>
      <c r="RPB37"/>
      <c r="RPC37"/>
      <c r="RPD37"/>
      <c r="RPE37"/>
      <c r="RPF37"/>
      <c r="RPG37"/>
      <c r="RPH37"/>
      <c r="RPI37"/>
      <c r="RPJ37"/>
      <c r="RPK37"/>
      <c r="RPL37"/>
      <c r="RPM37"/>
      <c r="RPN37"/>
      <c r="RPO37"/>
      <c r="RPP37"/>
      <c r="RPQ37"/>
      <c r="RPR37"/>
      <c r="RPS37"/>
      <c r="RPT37"/>
      <c r="RPU37"/>
      <c r="RPV37"/>
      <c r="RPW37"/>
      <c r="RPX37"/>
      <c r="RPY37"/>
      <c r="RPZ37"/>
      <c r="RQA37"/>
      <c r="RQB37"/>
      <c r="RQC37"/>
      <c r="RQD37"/>
      <c r="RQE37"/>
      <c r="RQF37"/>
      <c r="RQG37"/>
      <c r="RQH37"/>
      <c r="RQI37"/>
      <c r="RQJ37"/>
      <c r="RQK37"/>
      <c r="RQL37"/>
      <c r="RQM37"/>
      <c r="RQN37"/>
      <c r="RQO37"/>
      <c r="RQP37"/>
      <c r="RQQ37"/>
      <c r="RQR37"/>
      <c r="RQS37"/>
      <c r="RQT37"/>
      <c r="RQU37"/>
      <c r="RQV37"/>
      <c r="RQW37"/>
      <c r="RQX37"/>
      <c r="RQY37"/>
      <c r="RQZ37"/>
      <c r="RRA37"/>
      <c r="RRB37"/>
      <c r="RRC37"/>
      <c r="RRD37"/>
      <c r="RRE37"/>
      <c r="RRF37"/>
      <c r="RRG37"/>
      <c r="RRH37"/>
      <c r="RRI37"/>
      <c r="RRJ37"/>
      <c r="RRK37"/>
      <c r="RRL37"/>
      <c r="RRM37"/>
      <c r="RRN37"/>
      <c r="RRO37"/>
      <c r="RRP37"/>
      <c r="RRQ37"/>
      <c r="RRR37"/>
      <c r="RRS37"/>
      <c r="RRT37"/>
      <c r="RRU37"/>
      <c r="RRV37"/>
      <c r="RRW37"/>
      <c r="RRX37"/>
      <c r="RRY37"/>
      <c r="RRZ37"/>
      <c r="RSA37"/>
      <c r="RSB37"/>
      <c r="RSC37"/>
      <c r="RSD37"/>
      <c r="RSE37"/>
      <c r="RSF37"/>
      <c r="RSG37"/>
      <c r="RSH37"/>
      <c r="RSI37"/>
      <c r="RSJ37"/>
      <c r="RSK37"/>
      <c r="RSL37"/>
      <c r="RSM37"/>
      <c r="RSN37"/>
      <c r="RSO37"/>
      <c r="RSP37"/>
      <c r="RSQ37"/>
      <c r="RSR37"/>
      <c r="RSS37"/>
      <c r="RST37"/>
      <c r="RSU37"/>
      <c r="RSV37"/>
      <c r="RSW37"/>
      <c r="RSX37"/>
      <c r="RSY37"/>
      <c r="RSZ37"/>
      <c r="RTA37"/>
      <c r="RTB37"/>
      <c r="RTC37"/>
      <c r="RTD37"/>
      <c r="RTE37"/>
      <c r="RTF37"/>
      <c r="RTG37"/>
      <c r="RTH37"/>
      <c r="RTI37"/>
      <c r="RTJ37"/>
      <c r="RTK37"/>
      <c r="RTL37"/>
      <c r="RTM37"/>
      <c r="RTN37"/>
      <c r="RTO37"/>
      <c r="RTP37"/>
      <c r="RTQ37"/>
      <c r="RTR37"/>
      <c r="RTS37"/>
      <c r="RTT37"/>
      <c r="RTU37"/>
      <c r="RTV37"/>
      <c r="RTW37"/>
      <c r="RTX37"/>
      <c r="RTY37"/>
      <c r="RTZ37"/>
      <c r="RUA37"/>
      <c r="RUB37"/>
      <c r="RUC37"/>
      <c r="RUD37"/>
      <c r="RUE37"/>
      <c r="RUF37"/>
      <c r="RUG37"/>
      <c r="RUH37"/>
      <c r="RUI37"/>
      <c r="RUJ37"/>
      <c r="RUK37"/>
      <c r="RUL37"/>
      <c r="RUM37"/>
      <c r="RUN37"/>
      <c r="RUO37"/>
      <c r="RUP37"/>
      <c r="RUQ37"/>
      <c r="RUR37"/>
      <c r="RUS37"/>
      <c r="RUT37"/>
      <c r="RUU37"/>
      <c r="RUV37"/>
      <c r="RUW37"/>
      <c r="RUX37"/>
      <c r="RUY37"/>
      <c r="RUZ37"/>
      <c r="RVA37"/>
      <c r="RVB37"/>
      <c r="RVC37"/>
      <c r="RVD37"/>
      <c r="RVE37"/>
      <c r="RVF37"/>
      <c r="RVG37"/>
      <c r="RVH37"/>
      <c r="RVI37"/>
      <c r="RVJ37"/>
      <c r="RVK37"/>
      <c r="RVL37"/>
      <c r="RVM37"/>
      <c r="RVN37"/>
      <c r="RVO37"/>
      <c r="RVP37"/>
      <c r="RVQ37"/>
      <c r="RVR37"/>
      <c r="RVS37"/>
      <c r="RVT37"/>
      <c r="RVU37"/>
      <c r="RVV37"/>
      <c r="RVW37"/>
      <c r="RVX37"/>
      <c r="RVY37"/>
      <c r="RVZ37"/>
      <c r="RWA37"/>
      <c r="RWB37"/>
      <c r="RWC37"/>
      <c r="RWD37"/>
      <c r="RWE37"/>
      <c r="RWF37"/>
      <c r="RWG37"/>
      <c r="RWH37"/>
      <c r="RWI37"/>
      <c r="RWJ37"/>
      <c r="RWK37"/>
      <c r="RWL37"/>
      <c r="RWM37"/>
      <c r="RWN37"/>
      <c r="RWO37"/>
      <c r="RWP37"/>
      <c r="RWQ37"/>
      <c r="RWR37"/>
      <c r="RWS37"/>
      <c r="RWT37"/>
      <c r="RWU37"/>
      <c r="RWV37"/>
      <c r="RWW37"/>
      <c r="RWX37"/>
      <c r="RWY37"/>
      <c r="RWZ37"/>
      <c r="RXA37"/>
      <c r="RXB37"/>
      <c r="RXC37"/>
      <c r="RXD37"/>
      <c r="RXE37"/>
      <c r="RXF37"/>
      <c r="RXG37"/>
      <c r="RXH37"/>
      <c r="RXI37"/>
      <c r="RXJ37"/>
      <c r="RXK37"/>
      <c r="RXL37"/>
      <c r="RXM37"/>
      <c r="RXN37"/>
      <c r="RXO37"/>
      <c r="RXP37"/>
      <c r="RXQ37"/>
      <c r="RXR37"/>
      <c r="RXS37"/>
      <c r="RXT37"/>
      <c r="RXU37"/>
      <c r="RXV37"/>
      <c r="RXW37"/>
      <c r="RXX37"/>
      <c r="RXY37"/>
      <c r="RXZ37"/>
      <c r="RYA37"/>
      <c r="RYB37"/>
      <c r="RYC37"/>
      <c r="RYD37"/>
      <c r="RYE37"/>
      <c r="RYF37"/>
      <c r="RYG37"/>
      <c r="RYH37"/>
      <c r="RYI37"/>
      <c r="RYJ37"/>
      <c r="RYK37"/>
      <c r="RYL37"/>
      <c r="RYM37"/>
      <c r="RYN37"/>
      <c r="RYO37"/>
      <c r="RYP37"/>
      <c r="RYQ37"/>
      <c r="RYR37"/>
      <c r="RYS37"/>
      <c r="RYT37"/>
      <c r="RYU37"/>
      <c r="RYV37"/>
      <c r="RYW37"/>
      <c r="RYX37"/>
      <c r="RYY37"/>
      <c r="RYZ37"/>
      <c r="RZA37"/>
      <c r="RZB37"/>
      <c r="RZC37"/>
      <c r="RZD37"/>
      <c r="RZE37"/>
      <c r="RZF37"/>
      <c r="RZG37"/>
      <c r="RZH37"/>
      <c r="RZI37"/>
      <c r="RZJ37"/>
      <c r="RZK37"/>
      <c r="RZL37"/>
      <c r="RZM37"/>
      <c r="RZN37"/>
      <c r="RZO37"/>
      <c r="RZP37"/>
      <c r="RZQ37"/>
      <c r="RZR37"/>
      <c r="RZS37"/>
      <c r="RZT37"/>
      <c r="RZU37"/>
      <c r="RZV37"/>
      <c r="RZW37"/>
      <c r="RZX37"/>
      <c r="RZY37"/>
      <c r="RZZ37"/>
      <c r="SAA37"/>
      <c r="SAB37"/>
      <c r="SAC37"/>
      <c r="SAD37"/>
      <c r="SAE37"/>
      <c r="SAF37"/>
      <c r="SAG37"/>
      <c r="SAH37"/>
      <c r="SAI37"/>
      <c r="SAJ37"/>
      <c r="SAK37"/>
      <c r="SAL37"/>
      <c r="SAM37"/>
      <c r="SAN37"/>
      <c r="SAO37"/>
      <c r="SAP37"/>
      <c r="SAQ37"/>
      <c r="SAR37"/>
      <c r="SAS37"/>
      <c r="SAT37"/>
      <c r="SAU37"/>
      <c r="SAV37"/>
      <c r="SAW37"/>
      <c r="SAX37"/>
      <c r="SAY37"/>
      <c r="SAZ37"/>
      <c r="SBA37"/>
      <c r="SBB37"/>
      <c r="SBC37"/>
      <c r="SBD37"/>
      <c r="SBE37"/>
      <c r="SBF37"/>
      <c r="SBG37"/>
      <c r="SBH37"/>
      <c r="SBI37"/>
      <c r="SBJ37"/>
      <c r="SBK37"/>
      <c r="SBL37"/>
      <c r="SBM37"/>
      <c r="SBN37"/>
      <c r="SBO37"/>
      <c r="SBP37"/>
      <c r="SBQ37"/>
      <c r="SBR37"/>
      <c r="SBS37"/>
      <c r="SBT37"/>
      <c r="SBU37"/>
      <c r="SBV37"/>
      <c r="SBW37"/>
      <c r="SBX37"/>
      <c r="SBY37"/>
      <c r="SBZ37"/>
      <c r="SCA37"/>
      <c r="SCB37"/>
      <c r="SCC37"/>
      <c r="SCD37"/>
      <c r="SCE37"/>
      <c r="SCF37"/>
      <c r="SCG37"/>
      <c r="SCH37"/>
      <c r="SCI37"/>
      <c r="SCJ37"/>
      <c r="SCK37"/>
      <c r="SCL37"/>
      <c r="SCM37"/>
      <c r="SCN37"/>
      <c r="SCO37"/>
      <c r="SCP37"/>
      <c r="SCQ37"/>
      <c r="SCR37"/>
      <c r="SCS37"/>
      <c r="SCT37"/>
      <c r="SCU37"/>
      <c r="SCV37"/>
      <c r="SCW37"/>
      <c r="SCX37"/>
      <c r="SCY37"/>
      <c r="SCZ37"/>
      <c r="SDA37"/>
      <c r="SDB37"/>
      <c r="SDC37"/>
      <c r="SDD37"/>
      <c r="SDE37"/>
      <c r="SDF37"/>
      <c r="SDG37"/>
      <c r="SDH37"/>
      <c r="SDI37"/>
      <c r="SDJ37"/>
      <c r="SDK37"/>
      <c r="SDL37"/>
      <c r="SDM37"/>
      <c r="SDN37"/>
      <c r="SDO37"/>
      <c r="SDP37"/>
      <c r="SDQ37"/>
      <c r="SDR37"/>
      <c r="SDS37"/>
      <c r="SDT37"/>
      <c r="SDU37"/>
      <c r="SDV37"/>
      <c r="SDW37"/>
      <c r="SDX37"/>
      <c r="SDY37"/>
      <c r="SDZ37"/>
      <c r="SEA37"/>
      <c r="SEB37"/>
      <c r="SEC37"/>
      <c r="SED37"/>
      <c r="SEE37"/>
      <c r="SEF37"/>
      <c r="SEG37"/>
      <c r="SEH37"/>
      <c r="SEI37"/>
      <c r="SEJ37"/>
      <c r="SEK37"/>
      <c r="SEL37"/>
      <c r="SEM37"/>
      <c r="SEN37"/>
      <c r="SEO37"/>
      <c r="SEP37"/>
      <c r="SEQ37"/>
      <c r="SER37"/>
      <c r="SES37"/>
      <c r="SET37"/>
      <c r="SEU37"/>
      <c r="SEV37"/>
      <c r="SEW37"/>
      <c r="SEX37"/>
      <c r="SEY37"/>
      <c r="SEZ37"/>
      <c r="SFA37"/>
      <c r="SFB37"/>
      <c r="SFC37"/>
      <c r="SFD37"/>
      <c r="SFE37"/>
      <c r="SFF37"/>
      <c r="SFG37"/>
      <c r="SFH37"/>
      <c r="SFI37"/>
      <c r="SFJ37"/>
      <c r="SFK37"/>
      <c r="SFL37"/>
      <c r="SFM37"/>
      <c r="SFN37"/>
      <c r="SFO37"/>
      <c r="SFP37"/>
      <c r="SFQ37"/>
      <c r="SFR37"/>
      <c r="SFS37"/>
      <c r="SFT37"/>
      <c r="SFU37"/>
      <c r="SFV37"/>
      <c r="SFW37"/>
      <c r="SFX37"/>
      <c r="SFY37"/>
      <c r="SFZ37"/>
      <c r="SGA37"/>
      <c r="SGB37"/>
      <c r="SGC37"/>
      <c r="SGD37"/>
      <c r="SGE37"/>
      <c r="SGF37"/>
      <c r="SGG37"/>
      <c r="SGH37"/>
      <c r="SGI37"/>
      <c r="SGJ37"/>
      <c r="SGK37"/>
      <c r="SGL37"/>
      <c r="SGM37"/>
      <c r="SGN37"/>
      <c r="SGO37"/>
      <c r="SGP37"/>
      <c r="SGQ37"/>
      <c r="SGR37"/>
      <c r="SGS37"/>
      <c r="SGT37"/>
      <c r="SGU37"/>
      <c r="SGV37"/>
      <c r="SGW37"/>
      <c r="SGX37"/>
      <c r="SGY37"/>
      <c r="SGZ37"/>
      <c r="SHA37"/>
      <c r="SHB37"/>
      <c r="SHC37"/>
      <c r="SHD37"/>
      <c r="SHE37"/>
      <c r="SHF37"/>
      <c r="SHG37"/>
      <c r="SHH37"/>
      <c r="SHI37"/>
      <c r="SHJ37"/>
      <c r="SHK37"/>
      <c r="SHL37"/>
      <c r="SHM37"/>
      <c r="SHN37"/>
      <c r="SHO37"/>
      <c r="SHP37"/>
      <c r="SHQ37"/>
      <c r="SHR37"/>
      <c r="SHS37"/>
      <c r="SHT37"/>
      <c r="SHU37"/>
      <c r="SHV37"/>
      <c r="SHW37"/>
      <c r="SHX37"/>
      <c r="SHY37"/>
      <c r="SHZ37"/>
      <c r="SIA37"/>
      <c r="SIB37"/>
      <c r="SIC37"/>
      <c r="SID37"/>
      <c r="SIE37"/>
      <c r="SIF37"/>
      <c r="SIG37"/>
      <c r="SIH37"/>
      <c r="SII37"/>
      <c r="SIJ37"/>
      <c r="SIK37"/>
      <c r="SIL37"/>
      <c r="SIM37"/>
      <c r="SIN37"/>
      <c r="SIO37"/>
      <c r="SIP37"/>
      <c r="SIQ37"/>
      <c r="SIR37"/>
      <c r="SIS37"/>
      <c r="SIT37"/>
      <c r="SIU37"/>
      <c r="SIV37"/>
      <c r="SIW37"/>
      <c r="SIX37"/>
      <c r="SIY37"/>
      <c r="SIZ37"/>
      <c r="SJA37"/>
      <c r="SJB37"/>
      <c r="SJC37"/>
      <c r="SJD37"/>
      <c r="SJE37"/>
      <c r="SJF37"/>
      <c r="SJG37"/>
      <c r="SJH37"/>
      <c r="SJI37"/>
      <c r="SJJ37"/>
      <c r="SJK37"/>
      <c r="SJL37"/>
      <c r="SJM37"/>
      <c r="SJN37"/>
      <c r="SJO37"/>
      <c r="SJP37"/>
      <c r="SJQ37"/>
      <c r="SJR37"/>
      <c r="SJS37"/>
      <c r="SJT37"/>
      <c r="SJU37"/>
      <c r="SJV37"/>
      <c r="SJW37"/>
      <c r="SJX37"/>
      <c r="SJY37"/>
      <c r="SJZ37"/>
      <c r="SKA37"/>
      <c r="SKB37"/>
      <c r="SKC37"/>
      <c r="SKD37"/>
      <c r="SKE37"/>
      <c r="SKF37"/>
      <c r="SKG37"/>
      <c r="SKH37"/>
      <c r="SKI37"/>
      <c r="SKJ37"/>
      <c r="SKK37"/>
      <c r="SKL37"/>
      <c r="SKM37"/>
      <c r="SKN37"/>
      <c r="SKO37"/>
      <c r="SKP37"/>
      <c r="SKQ37"/>
      <c r="SKR37"/>
      <c r="SKS37"/>
      <c r="SKT37"/>
      <c r="SKU37"/>
      <c r="SKV37"/>
      <c r="SKW37"/>
      <c r="SKX37"/>
      <c r="SKY37"/>
      <c r="SKZ37"/>
      <c r="SLA37"/>
      <c r="SLB37"/>
      <c r="SLC37"/>
      <c r="SLD37"/>
      <c r="SLE37"/>
      <c r="SLF37"/>
      <c r="SLG37"/>
      <c r="SLH37"/>
      <c r="SLI37"/>
      <c r="SLJ37"/>
      <c r="SLK37"/>
      <c r="SLL37"/>
      <c r="SLM37"/>
      <c r="SLN37"/>
      <c r="SLO37"/>
      <c r="SLP37"/>
      <c r="SLQ37"/>
      <c r="SLR37"/>
      <c r="SLS37"/>
      <c r="SLT37"/>
      <c r="SLU37"/>
      <c r="SLV37"/>
      <c r="SLW37"/>
      <c r="SLX37"/>
      <c r="SLY37"/>
      <c r="SLZ37"/>
      <c r="SMA37"/>
      <c r="SMB37"/>
      <c r="SMC37"/>
      <c r="SMD37"/>
      <c r="SME37"/>
      <c r="SMF37"/>
      <c r="SMG37"/>
      <c r="SMH37"/>
      <c r="SMI37"/>
      <c r="SMJ37"/>
      <c r="SMK37"/>
      <c r="SML37"/>
      <c r="SMM37"/>
      <c r="SMN37"/>
      <c r="SMO37"/>
      <c r="SMP37"/>
      <c r="SMQ37"/>
      <c r="SMR37"/>
      <c r="SMS37"/>
      <c r="SMT37"/>
      <c r="SMU37"/>
      <c r="SMV37"/>
      <c r="SMW37"/>
      <c r="SMX37"/>
      <c r="SMY37"/>
      <c r="SMZ37"/>
      <c r="SNA37"/>
      <c r="SNB37"/>
      <c r="SNC37"/>
      <c r="SND37"/>
      <c r="SNE37"/>
      <c r="SNF37"/>
      <c r="SNG37"/>
      <c r="SNH37"/>
      <c r="SNI37"/>
      <c r="SNJ37"/>
      <c r="SNK37"/>
      <c r="SNL37"/>
      <c r="SNM37"/>
      <c r="SNN37"/>
      <c r="SNO37"/>
      <c r="SNP37"/>
      <c r="SNQ37"/>
      <c r="SNR37"/>
      <c r="SNS37"/>
      <c r="SNT37"/>
      <c r="SNU37"/>
      <c r="SNV37"/>
      <c r="SNW37"/>
      <c r="SNX37"/>
      <c r="SNY37"/>
      <c r="SNZ37"/>
      <c r="SOA37"/>
      <c r="SOB37"/>
      <c r="SOC37"/>
      <c r="SOD37"/>
      <c r="SOE37"/>
      <c r="SOF37"/>
      <c r="SOG37"/>
      <c r="SOH37"/>
      <c r="SOI37"/>
      <c r="SOJ37"/>
      <c r="SOK37"/>
      <c r="SOL37"/>
      <c r="SOM37"/>
      <c r="SON37"/>
      <c r="SOO37"/>
      <c r="SOP37"/>
      <c r="SOQ37"/>
      <c r="SOR37"/>
      <c r="SOS37"/>
      <c r="SOT37"/>
      <c r="SOU37"/>
      <c r="SOV37"/>
      <c r="SOW37"/>
      <c r="SOX37"/>
      <c r="SOY37"/>
      <c r="SOZ37"/>
      <c r="SPA37"/>
      <c r="SPB37"/>
      <c r="SPC37"/>
      <c r="SPD37"/>
      <c r="SPE37"/>
      <c r="SPF37"/>
      <c r="SPG37"/>
      <c r="SPH37"/>
      <c r="SPI37"/>
      <c r="SPJ37"/>
      <c r="SPK37"/>
      <c r="SPL37"/>
      <c r="SPM37"/>
      <c r="SPN37"/>
      <c r="SPO37"/>
      <c r="SPP37"/>
      <c r="SPQ37"/>
      <c r="SPR37"/>
      <c r="SPS37"/>
      <c r="SPT37"/>
      <c r="SPU37"/>
      <c r="SPV37"/>
      <c r="SPW37"/>
      <c r="SPX37"/>
      <c r="SPY37"/>
      <c r="SPZ37"/>
      <c r="SQA37"/>
      <c r="SQB37"/>
      <c r="SQC37"/>
      <c r="SQD37"/>
      <c r="SQE37"/>
      <c r="SQF37"/>
      <c r="SQG37"/>
      <c r="SQH37"/>
      <c r="SQI37"/>
      <c r="SQJ37"/>
      <c r="SQK37"/>
      <c r="SQL37"/>
      <c r="SQM37"/>
      <c r="SQN37"/>
      <c r="SQO37"/>
      <c r="SQP37"/>
      <c r="SQQ37"/>
      <c r="SQR37"/>
      <c r="SQS37"/>
      <c r="SQT37"/>
      <c r="SQU37"/>
      <c r="SQV37"/>
      <c r="SQW37"/>
      <c r="SQX37"/>
      <c r="SQY37"/>
      <c r="SQZ37"/>
      <c r="SRA37"/>
      <c r="SRB37"/>
      <c r="SRC37"/>
      <c r="SRD37"/>
      <c r="SRE37"/>
      <c r="SRF37"/>
      <c r="SRG37"/>
      <c r="SRH37"/>
      <c r="SRI37"/>
      <c r="SRJ37"/>
      <c r="SRK37"/>
      <c r="SRL37"/>
      <c r="SRM37"/>
      <c r="SRN37"/>
      <c r="SRO37"/>
      <c r="SRP37"/>
      <c r="SRQ37"/>
      <c r="SRR37"/>
      <c r="SRS37"/>
      <c r="SRT37"/>
      <c r="SRU37"/>
      <c r="SRV37"/>
      <c r="SRW37"/>
      <c r="SRX37"/>
      <c r="SRY37"/>
      <c r="SRZ37"/>
      <c r="SSA37"/>
      <c r="SSB37"/>
      <c r="SSC37"/>
      <c r="SSD37"/>
      <c r="SSE37"/>
      <c r="SSF37"/>
      <c r="SSG37"/>
      <c r="SSH37"/>
      <c r="SSI37"/>
      <c r="SSJ37"/>
      <c r="SSK37"/>
      <c r="SSL37"/>
      <c r="SSM37"/>
      <c r="SSN37"/>
      <c r="SSO37"/>
      <c r="SSP37"/>
      <c r="SSQ37"/>
      <c r="SSR37"/>
      <c r="SSS37"/>
      <c r="SST37"/>
      <c r="SSU37"/>
      <c r="SSV37"/>
      <c r="SSW37"/>
      <c r="SSX37"/>
      <c r="SSY37"/>
      <c r="SSZ37"/>
      <c r="STA37"/>
      <c r="STB37"/>
      <c r="STC37"/>
      <c r="STD37"/>
      <c r="STE37"/>
      <c r="STF37"/>
      <c r="STG37"/>
      <c r="STH37"/>
      <c r="STI37"/>
      <c r="STJ37"/>
      <c r="STK37"/>
      <c r="STL37"/>
      <c r="STM37"/>
      <c r="STN37"/>
      <c r="STO37"/>
      <c r="STP37"/>
      <c r="STQ37"/>
      <c r="STR37"/>
      <c r="STS37"/>
      <c r="STT37"/>
      <c r="STU37"/>
      <c r="STV37"/>
      <c r="STW37"/>
      <c r="STX37"/>
      <c r="STY37"/>
      <c r="STZ37"/>
      <c r="SUA37"/>
      <c r="SUB37"/>
      <c r="SUC37"/>
      <c r="SUD37"/>
      <c r="SUE37"/>
      <c r="SUF37"/>
      <c r="SUG37"/>
      <c r="SUH37"/>
      <c r="SUI37"/>
      <c r="SUJ37"/>
      <c r="SUK37"/>
      <c r="SUL37"/>
      <c r="SUM37"/>
      <c r="SUN37"/>
      <c r="SUO37"/>
      <c r="SUP37"/>
      <c r="SUQ37"/>
      <c r="SUR37"/>
      <c r="SUS37"/>
      <c r="SUT37"/>
      <c r="SUU37"/>
      <c r="SUV37"/>
      <c r="SUW37"/>
      <c r="SUX37"/>
      <c r="SUY37"/>
      <c r="SUZ37"/>
      <c r="SVA37"/>
      <c r="SVB37"/>
      <c r="SVC37"/>
      <c r="SVD37"/>
      <c r="SVE37"/>
      <c r="SVF37"/>
      <c r="SVG37"/>
      <c r="SVH37"/>
      <c r="SVI37"/>
      <c r="SVJ37"/>
      <c r="SVK37"/>
      <c r="SVL37"/>
      <c r="SVM37"/>
      <c r="SVN37"/>
      <c r="SVO37"/>
      <c r="SVP37"/>
      <c r="SVQ37"/>
      <c r="SVR37"/>
      <c r="SVS37"/>
      <c r="SVT37"/>
      <c r="SVU37"/>
      <c r="SVV37"/>
      <c r="SVW37"/>
      <c r="SVX37"/>
      <c r="SVY37"/>
      <c r="SVZ37"/>
      <c r="SWA37"/>
      <c r="SWB37"/>
      <c r="SWC37"/>
      <c r="SWD37"/>
      <c r="SWE37"/>
      <c r="SWF37"/>
      <c r="SWG37"/>
      <c r="SWH37"/>
      <c r="SWI37"/>
      <c r="SWJ37"/>
      <c r="SWK37"/>
      <c r="SWL37"/>
      <c r="SWM37"/>
      <c r="SWN37"/>
      <c r="SWO37"/>
      <c r="SWP37"/>
      <c r="SWQ37"/>
      <c r="SWR37"/>
      <c r="SWS37"/>
      <c r="SWT37"/>
      <c r="SWU37"/>
      <c r="SWV37"/>
      <c r="SWW37"/>
      <c r="SWX37"/>
      <c r="SWY37"/>
      <c r="SWZ37"/>
      <c r="SXA37"/>
      <c r="SXB37"/>
      <c r="SXC37"/>
      <c r="SXD37"/>
      <c r="SXE37"/>
      <c r="SXF37"/>
      <c r="SXG37"/>
      <c r="SXH37"/>
      <c r="SXI37"/>
      <c r="SXJ37"/>
      <c r="SXK37"/>
      <c r="SXL37"/>
      <c r="SXM37"/>
      <c r="SXN37"/>
      <c r="SXO37"/>
      <c r="SXP37"/>
      <c r="SXQ37"/>
      <c r="SXR37"/>
      <c r="SXS37"/>
      <c r="SXT37"/>
      <c r="SXU37"/>
      <c r="SXV37"/>
      <c r="SXW37"/>
      <c r="SXX37"/>
      <c r="SXY37"/>
      <c r="SXZ37"/>
      <c r="SYA37"/>
      <c r="SYB37"/>
      <c r="SYC37"/>
      <c r="SYD37"/>
      <c r="SYE37"/>
      <c r="SYF37"/>
      <c r="SYG37"/>
      <c r="SYH37"/>
      <c r="SYI37"/>
      <c r="SYJ37"/>
      <c r="SYK37"/>
      <c r="SYL37"/>
      <c r="SYM37"/>
      <c r="SYN37"/>
      <c r="SYO37"/>
      <c r="SYP37"/>
      <c r="SYQ37"/>
      <c r="SYR37"/>
      <c r="SYS37"/>
      <c r="SYT37"/>
      <c r="SYU37"/>
      <c r="SYV37"/>
      <c r="SYW37"/>
      <c r="SYX37"/>
      <c r="SYY37"/>
      <c r="SYZ37"/>
      <c r="SZA37"/>
      <c r="SZB37"/>
      <c r="SZC37"/>
      <c r="SZD37"/>
      <c r="SZE37"/>
      <c r="SZF37"/>
      <c r="SZG37"/>
      <c r="SZH37"/>
      <c r="SZI37"/>
      <c r="SZJ37"/>
      <c r="SZK37"/>
      <c r="SZL37"/>
      <c r="SZM37"/>
      <c r="SZN37"/>
      <c r="SZO37"/>
      <c r="SZP37"/>
      <c r="SZQ37"/>
      <c r="SZR37"/>
      <c r="SZS37"/>
      <c r="SZT37"/>
      <c r="SZU37"/>
      <c r="SZV37"/>
      <c r="SZW37"/>
      <c r="SZX37"/>
      <c r="SZY37"/>
      <c r="SZZ37"/>
      <c r="TAA37"/>
      <c r="TAB37"/>
      <c r="TAC37"/>
      <c r="TAD37"/>
      <c r="TAE37"/>
      <c r="TAF37"/>
      <c r="TAG37"/>
      <c r="TAH37"/>
      <c r="TAI37"/>
      <c r="TAJ37"/>
      <c r="TAK37"/>
      <c r="TAL37"/>
      <c r="TAM37"/>
      <c r="TAN37"/>
      <c r="TAO37"/>
      <c r="TAP37"/>
      <c r="TAQ37"/>
      <c r="TAR37"/>
      <c r="TAS37"/>
      <c r="TAT37"/>
      <c r="TAU37"/>
      <c r="TAV37"/>
      <c r="TAW37"/>
      <c r="TAX37"/>
      <c r="TAY37"/>
      <c r="TAZ37"/>
      <c r="TBA37"/>
      <c r="TBB37"/>
      <c r="TBC37"/>
      <c r="TBD37"/>
      <c r="TBE37"/>
      <c r="TBF37"/>
      <c r="TBG37"/>
      <c r="TBH37"/>
      <c r="TBI37"/>
      <c r="TBJ37"/>
      <c r="TBK37"/>
      <c r="TBL37"/>
      <c r="TBM37"/>
      <c r="TBN37"/>
      <c r="TBO37"/>
      <c r="TBP37"/>
      <c r="TBQ37"/>
      <c r="TBR37"/>
      <c r="TBS37"/>
      <c r="TBT37"/>
      <c r="TBU37"/>
      <c r="TBV37"/>
      <c r="TBW37"/>
      <c r="TBX37"/>
      <c r="TBY37"/>
      <c r="TBZ37"/>
      <c r="TCA37"/>
      <c r="TCB37"/>
      <c r="TCC37"/>
      <c r="TCD37"/>
      <c r="TCE37"/>
      <c r="TCF37"/>
      <c r="TCG37"/>
      <c r="TCH37"/>
      <c r="TCI37"/>
      <c r="TCJ37"/>
      <c r="TCK37"/>
      <c r="TCL37"/>
      <c r="TCM37"/>
      <c r="TCN37"/>
      <c r="TCO37"/>
      <c r="TCP37"/>
      <c r="TCQ37"/>
      <c r="TCR37"/>
      <c r="TCS37"/>
      <c r="TCT37"/>
      <c r="TCU37"/>
      <c r="TCV37"/>
      <c r="TCW37"/>
      <c r="TCX37"/>
      <c r="TCY37"/>
      <c r="TCZ37"/>
      <c r="TDA37"/>
      <c r="TDB37"/>
      <c r="TDC37"/>
      <c r="TDD37"/>
      <c r="TDE37"/>
      <c r="TDF37"/>
      <c r="TDG37"/>
      <c r="TDH37"/>
      <c r="TDI37"/>
      <c r="TDJ37"/>
      <c r="TDK37"/>
      <c r="TDL37"/>
      <c r="TDM37"/>
      <c r="TDN37"/>
      <c r="TDO37"/>
      <c r="TDP37"/>
      <c r="TDQ37"/>
      <c r="TDR37"/>
      <c r="TDS37"/>
      <c r="TDT37"/>
      <c r="TDU37"/>
      <c r="TDV37"/>
      <c r="TDW37"/>
      <c r="TDX37"/>
      <c r="TDY37"/>
      <c r="TDZ37"/>
      <c r="TEA37"/>
      <c r="TEB37"/>
      <c r="TEC37"/>
      <c r="TED37"/>
      <c r="TEE37"/>
      <c r="TEF37"/>
      <c r="TEG37"/>
      <c r="TEH37"/>
      <c r="TEI37"/>
      <c r="TEJ37"/>
      <c r="TEK37"/>
      <c r="TEL37"/>
      <c r="TEM37"/>
      <c r="TEN37"/>
      <c r="TEO37"/>
      <c r="TEP37"/>
      <c r="TEQ37"/>
      <c r="TER37"/>
      <c r="TES37"/>
      <c r="TET37"/>
      <c r="TEU37"/>
      <c r="TEV37"/>
      <c r="TEW37"/>
      <c r="TEX37"/>
      <c r="TEY37"/>
      <c r="TEZ37"/>
      <c r="TFA37"/>
      <c r="TFB37"/>
      <c r="TFC37"/>
      <c r="TFD37"/>
      <c r="TFE37"/>
      <c r="TFF37"/>
      <c r="TFG37"/>
      <c r="TFH37"/>
      <c r="TFI37"/>
      <c r="TFJ37"/>
      <c r="TFK37"/>
      <c r="TFL37"/>
      <c r="TFM37"/>
      <c r="TFN37"/>
      <c r="TFO37"/>
      <c r="TFP37"/>
      <c r="TFQ37"/>
      <c r="TFR37"/>
      <c r="TFS37"/>
      <c r="TFT37"/>
      <c r="TFU37"/>
      <c r="TFV37"/>
      <c r="TFW37"/>
      <c r="TFX37"/>
      <c r="TFY37"/>
      <c r="TFZ37"/>
      <c r="TGA37"/>
      <c r="TGB37"/>
      <c r="TGC37"/>
      <c r="TGD37"/>
      <c r="TGE37"/>
      <c r="TGF37"/>
      <c r="TGG37"/>
      <c r="TGH37"/>
      <c r="TGI37"/>
      <c r="TGJ37"/>
      <c r="TGK37"/>
      <c r="TGL37"/>
      <c r="TGM37"/>
      <c r="TGN37"/>
      <c r="TGO37"/>
      <c r="TGP37"/>
      <c r="TGQ37"/>
      <c r="TGR37"/>
      <c r="TGS37"/>
      <c r="TGT37"/>
      <c r="TGU37"/>
      <c r="TGV37"/>
      <c r="TGW37"/>
      <c r="TGX37"/>
      <c r="TGY37"/>
      <c r="TGZ37"/>
      <c r="THA37"/>
      <c r="THB37"/>
      <c r="THC37"/>
      <c r="THD37"/>
      <c r="THE37"/>
      <c r="THF37"/>
      <c r="THG37"/>
      <c r="THH37"/>
      <c r="THI37"/>
      <c r="THJ37"/>
      <c r="THK37"/>
      <c r="THL37"/>
      <c r="THM37"/>
      <c r="THN37"/>
      <c r="THO37"/>
      <c r="THP37"/>
      <c r="THQ37"/>
      <c r="THR37"/>
      <c r="THS37"/>
      <c r="THT37"/>
      <c r="THU37"/>
      <c r="THV37"/>
      <c r="THW37"/>
      <c r="THX37"/>
      <c r="THY37"/>
      <c r="THZ37"/>
      <c r="TIA37"/>
      <c r="TIB37"/>
      <c r="TIC37"/>
      <c r="TID37"/>
      <c r="TIE37"/>
      <c r="TIF37"/>
      <c r="TIG37"/>
      <c r="TIH37"/>
      <c r="TII37"/>
      <c r="TIJ37"/>
      <c r="TIK37"/>
      <c r="TIL37"/>
      <c r="TIM37"/>
      <c r="TIN37"/>
      <c r="TIO37"/>
      <c r="TIP37"/>
      <c r="TIQ37"/>
      <c r="TIR37"/>
      <c r="TIS37"/>
      <c r="TIT37"/>
      <c r="TIU37"/>
      <c r="TIV37"/>
      <c r="TIW37"/>
      <c r="TIX37"/>
      <c r="TIY37"/>
      <c r="TIZ37"/>
      <c r="TJA37"/>
      <c r="TJB37"/>
      <c r="TJC37"/>
      <c r="TJD37"/>
      <c r="TJE37"/>
      <c r="TJF37"/>
      <c r="TJG37"/>
      <c r="TJH37"/>
      <c r="TJI37"/>
      <c r="TJJ37"/>
      <c r="TJK37"/>
      <c r="TJL37"/>
      <c r="TJM37"/>
      <c r="TJN37"/>
      <c r="TJO37"/>
      <c r="TJP37"/>
      <c r="TJQ37"/>
      <c r="TJR37"/>
      <c r="TJS37"/>
      <c r="TJT37"/>
      <c r="TJU37"/>
      <c r="TJV37"/>
      <c r="TJW37"/>
      <c r="TJX37"/>
      <c r="TJY37"/>
      <c r="TJZ37"/>
      <c r="TKA37"/>
      <c r="TKB37"/>
      <c r="TKC37"/>
      <c r="TKD37"/>
      <c r="TKE37"/>
      <c r="TKF37"/>
      <c r="TKG37"/>
      <c r="TKH37"/>
      <c r="TKI37"/>
      <c r="TKJ37"/>
      <c r="TKK37"/>
      <c r="TKL37"/>
      <c r="TKM37"/>
      <c r="TKN37"/>
      <c r="TKO37"/>
      <c r="TKP37"/>
      <c r="TKQ37"/>
      <c r="TKR37"/>
      <c r="TKS37"/>
      <c r="TKT37"/>
      <c r="TKU37"/>
      <c r="TKV37"/>
      <c r="TKW37"/>
      <c r="TKX37"/>
      <c r="TKY37"/>
      <c r="TKZ37"/>
      <c r="TLA37"/>
      <c r="TLB37"/>
      <c r="TLC37"/>
      <c r="TLD37"/>
      <c r="TLE37"/>
      <c r="TLF37"/>
      <c r="TLG37"/>
      <c r="TLH37"/>
      <c r="TLI37"/>
      <c r="TLJ37"/>
      <c r="TLK37"/>
      <c r="TLL37"/>
      <c r="TLM37"/>
      <c r="TLN37"/>
      <c r="TLO37"/>
      <c r="TLP37"/>
      <c r="TLQ37"/>
      <c r="TLR37"/>
      <c r="TLS37"/>
      <c r="TLT37"/>
      <c r="TLU37"/>
      <c r="TLV37"/>
      <c r="TLW37"/>
      <c r="TLX37"/>
      <c r="TLY37"/>
      <c r="TLZ37"/>
      <c r="TMA37"/>
      <c r="TMB37"/>
      <c r="TMC37"/>
      <c r="TMD37"/>
      <c r="TME37"/>
      <c r="TMF37"/>
      <c r="TMG37"/>
      <c r="TMH37"/>
      <c r="TMI37"/>
      <c r="TMJ37"/>
      <c r="TMK37"/>
      <c r="TML37"/>
      <c r="TMM37"/>
      <c r="TMN37"/>
      <c r="TMO37"/>
      <c r="TMP37"/>
      <c r="TMQ37"/>
      <c r="TMR37"/>
      <c r="TMS37"/>
      <c r="TMT37"/>
      <c r="TMU37"/>
      <c r="TMV37"/>
      <c r="TMW37"/>
      <c r="TMX37"/>
      <c r="TMY37"/>
      <c r="TMZ37"/>
      <c r="TNA37"/>
      <c r="TNB37"/>
      <c r="TNC37"/>
      <c r="TND37"/>
      <c r="TNE37"/>
      <c r="TNF37"/>
      <c r="TNG37"/>
      <c r="TNH37"/>
      <c r="TNI37"/>
      <c r="TNJ37"/>
      <c r="TNK37"/>
      <c r="TNL37"/>
      <c r="TNM37"/>
      <c r="TNN37"/>
      <c r="TNO37"/>
      <c r="TNP37"/>
      <c r="TNQ37"/>
      <c r="TNR37"/>
      <c r="TNS37"/>
      <c r="TNT37"/>
      <c r="TNU37"/>
      <c r="TNV37"/>
      <c r="TNW37"/>
      <c r="TNX37"/>
      <c r="TNY37"/>
      <c r="TNZ37"/>
      <c r="TOA37"/>
      <c r="TOB37"/>
      <c r="TOC37"/>
      <c r="TOD37"/>
      <c r="TOE37"/>
      <c r="TOF37"/>
      <c r="TOG37"/>
      <c r="TOH37"/>
      <c r="TOI37"/>
      <c r="TOJ37"/>
      <c r="TOK37"/>
      <c r="TOL37"/>
      <c r="TOM37"/>
      <c r="TON37"/>
      <c r="TOO37"/>
      <c r="TOP37"/>
      <c r="TOQ37"/>
      <c r="TOR37"/>
      <c r="TOS37"/>
      <c r="TOT37"/>
      <c r="TOU37"/>
      <c r="TOV37"/>
      <c r="TOW37"/>
      <c r="TOX37"/>
      <c r="TOY37"/>
      <c r="TOZ37"/>
      <c r="TPA37"/>
      <c r="TPB37"/>
      <c r="TPC37"/>
      <c r="TPD37"/>
      <c r="TPE37"/>
      <c r="TPF37"/>
      <c r="TPG37"/>
      <c r="TPH37"/>
      <c r="TPI37"/>
      <c r="TPJ37"/>
      <c r="TPK37"/>
      <c r="TPL37"/>
      <c r="TPM37"/>
      <c r="TPN37"/>
      <c r="TPO37"/>
      <c r="TPP37"/>
      <c r="TPQ37"/>
      <c r="TPR37"/>
      <c r="TPS37"/>
      <c r="TPT37"/>
      <c r="TPU37"/>
      <c r="TPV37"/>
      <c r="TPW37"/>
      <c r="TPX37"/>
      <c r="TPY37"/>
      <c r="TPZ37"/>
      <c r="TQA37"/>
      <c r="TQB37"/>
      <c r="TQC37"/>
      <c r="TQD37"/>
      <c r="TQE37"/>
      <c r="TQF37"/>
      <c r="TQG37"/>
      <c r="TQH37"/>
      <c r="TQI37"/>
      <c r="TQJ37"/>
      <c r="TQK37"/>
      <c r="TQL37"/>
      <c r="TQM37"/>
      <c r="TQN37"/>
      <c r="TQO37"/>
      <c r="TQP37"/>
      <c r="TQQ37"/>
      <c r="TQR37"/>
      <c r="TQS37"/>
      <c r="TQT37"/>
      <c r="TQU37"/>
      <c r="TQV37"/>
      <c r="TQW37"/>
      <c r="TQX37"/>
      <c r="TQY37"/>
      <c r="TQZ37"/>
      <c r="TRA37"/>
      <c r="TRB37"/>
      <c r="TRC37"/>
      <c r="TRD37"/>
      <c r="TRE37"/>
      <c r="TRF37"/>
      <c r="TRG37"/>
      <c r="TRH37"/>
      <c r="TRI37"/>
      <c r="TRJ37"/>
      <c r="TRK37"/>
      <c r="TRL37"/>
      <c r="TRM37"/>
      <c r="TRN37"/>
      <c r="TRO37"/>
      <c r="TRP37"/>
      <c r="TRQ37"/>
      <c r="TRR37"/>
      <c r="TRS37"/>
      <c r="TRT37"/>
      <c r="TRU37"/>
      <c r="TRV37"/>
      <c r="TRW37"/>
      <c r="TRX37"/>
      <c r="TRY37"/>
      <c r="TRZ37"/>
      <c r="TSA37"/>
      <c r="TSB37"/>
      <c r="TSC37"/>
      <c r="TSD37"/>
      <c r="TSE37"/>
      <c r="TSF37"/>
      <c r="TSG37"/>
      <c r="TSH37"/>
      <c r="TSI37"/>
      <c r="TSJ37"/>
      <c r="TSK37"/>
      <c r="TSL37"/>
      <c r="TSM37"/>
      <c r="TSN37"/>
      <c r="TSO37"/>
      <c r="TSP37"/>
      <c r="TSQ37"/>
      <c r="TSR37"/>
      <c r="TSS37"/>
      <c r="TST37"/>
      <c r="TSU37"/>
      <c r="TSV37"/>
      <c r="TSW37"/>
      <c r="TSX37"/>
      <c r="TSY37"/>
      <c r="TSZ37"/>
      <c r="TTA37"/>
      <c r="TTB37"/>
      <c r="TTC37"/>
      <c r="TTD37"/>
      <c r="TTE37"/>
      <c r="TTF37"/>
      <c r="TTG37"/>
      <c r="TTH37"/>
      <c r="TTI37"/>
      <c r="TTJ37"/>
      <c r="TTK37"/>
      <c r="TTL37"/>
      <c r="TTM37"/>
      <c r="TTN37"/>
      <c r="TTO37"/>
      <c r="TTP37"/>
      <c r="TTQ37"/>
      <c r="TTR37"/>
      <c r="TTS37"/>
      <c r="TTT37"/>
      <c r="TTU37"/>
      <c r="TTV37"/>
      <c r="TTW37"/>
      <c r="TTX37"/>
      <c r="TTY37"/>
      <c r="TTZ37"/>
      <c r="TUA37"/>
      <c r="TUB37"/>
      <c r="TUC37"/>
      <c r="TUD37"/>
      <c r="TUE37"/>
      <c r="TUF37"/>
      <c r="TUG37"/>
      <c r="TUH37"/>
      <c r="TUI37"/>
      <c r="TUJ37"/>
      <c r="TUK37"/>
      <c r="TUL37"/>
      <c r="TUM37"/>
      <c r="TUN37"/>
      <c r="TUO37"/>
      <c r="TUP37"/>
      <c r="TUQ37"/>
      <c r="TUR37"/>
      <c r="TUS37"/>
      <c r="TUT37"/>
      <c r="TUU37"/>
      <c r="TUV37"/>
      <c r="TUW37"/>
      <c r="TUX37"/>
      <c r="TUY37"/>
      <c r="TUZ37"/>
      <c r="TVA37"/>
      <c r="TVB37"/>
      <c r="TVC37"/>
      <c r="TVD37"/>
      <c r="TVE37"/>
      <c r="TVF37"/>
      <c r="TVG37"/>
      <c r="TVH37"/>
      <c r="TVI37"/>
      <c r="TVJ37"/>
      <c r="TVK37"/>
      <c r="TVL37"/>
      <c r="TVM37"/>
      <c r="TVN37"/>
      <c r="TVO37"/>
      <c r="TVP37"/>
      <c r="TVQ37"/>
      <c r="TVR37"/>
      <c r="TVS37"/>
      <c r="TVT37"/>
      <c r="TVU37"/>
      <c r="TVV37"/>
      <c r="TVW37"/>
      <c r="TVX37"/>
      <c r="TVY37"/>
      <c r="TVZ37"/>
      <c r="TWA37"/>
      <c r="TWB37"/>
      <c r="TWC37"/>
      <c r="TWD37"/>
      <c r="TWE37"/>
      <c r="TWF37"/>
      <c r="TWG37"/>
      <c r="TWH37"/>
      <c r="TWI37"/>
      <c r="TWJ37"/>
      <c r="TWK37"/>
      <c r="TWL37"/>
      <c r="TWM37"/>
      <c r="TWN37"/>
      <c r="TWO37"/>
      <c r="TWP37"/>
      <c r="TWQ37"/>
      <c r="TWR37"/>
      <c r="TWS37"/>
      <c r="TWT37"/>
      <c r="TWU37"/>
      <c r="TWV37"/>
      <c r="TWW37"/>
      <c r="TWX37"/>
      <c r="TWY37"/>
      <c r="TWZ37"/>
      <c r="TXA37"/>
      <c r="TXB37"/>
      <c r="TXC37"/>
      <c r="TXD37"/>
      <c r="TXE37"/>
      <c r="TXF37"/>
      <c r="TXG37"/>
      <c r="TXH37"/>
      <c r="TXI37"/>
      <c r="TXJ37"/>
      <c r="TXK37"/>
      <c r="TXL37"/>
      <c r="TXM37"/>
      <c r="TXN37"/>
      <c r="TXO37"/>
      <c r="TXP37"/>
      <c r="TXQ37"/>
      <c r="TXR37"/>
      <c r="TXS37"/>
      <c r="TXT37"/>
      <c r="TXU37"/>
      <c r="TXV37"/>
      <c r="TXW37"/>
      <c r="TXX37"/>
      <c r="TXY37"/>
      <c r="TXZ37"/>
      <c r="TYA37"/>
      <c r="TYB37"/>
      <c r="TYC37"/>
      <c r="TYD37"/>
      <c r="TYE37"/>
      <c r="TYF37"/>
      <c r="TYG37"/>
      <c r="TYH37"/>
      <c r="TYI37"/>
      <c r="TYJ37"/>
      <c r="TYK37"/>
      <c r="TYL37"/>
      <c r="TYM37"/>
      <c r="TYN37"/>
      <c r="TYO37"/>
      <c r="TYP37"/>
      <c r="TYQ37"/>
      <c r="TYR37"/>
      <c r="TYS37"/>
      <c r="TYT37"/>
      <c r="TYU37"/>
      <c r="TYV37"/>
      <c r="TYW37"/>
      <c r="TYX37"/>
      <c r="TYY37"/>
      <c r="TYZ37"/>
      <c r="TZA37"/>
      <c r="TZB37"/>
      <c r="TZC37"/>
      <c r="TZD37"/>
      <c r="TZE37"/>
      <c r="TZF37"/>
      <c r="TZG37"/>
      <c r="TZH37"/>
      <c r="TZI37"/>
      <c r="TZJ37"/>
      <c r="TZK37"/>
      <c r="TZL37"/>
      <c r="TZM37"/>
      <c r="TZN37"/>
      <c r="TZO37"/>
      <c r="TZP37"/>
      <c r="TZQ37"/>
      <c r="TZR37"/>
      <c r="TZS37"/>
      <c r="TZT37"/>
      <c r="TZU37"/>
      <c r="TZV37"/>
      <c r="TZW37"/>
      <c r="TZX37"/>
      <c r="TZY37"/>
      <c r="TZZ37"/>
      <c r="UAA37"/>
      <c r="UAB37"/>
      <c r="UAC37"/>
      <c r="UAD37"/>
      <c r="UAE37"/>
      <c r="UAF37"/>
      <c r="UAG37"/>
      <c r="UAH37"/>
      <c r="UAI37"/>
      <c r="UAJ37"/>
      <c r="UAK37"/>
      <c r="UAL37"/>
      <c r="UAM37"/>
      <c r="UAN37"/>
      <c r="UAO37"/>
      <c r="UAP37"/>
      <c r="UAQ37"/>
      <c r="UAR37"/>
      <c r="UAS37"/>
      <c r="UAT37"/>
      <c r="UAU37"/>
      <c r="UAV37"/>
      <c r="UAW37"/>
      <c r="UAX37"/>
      <c r="UAY37"/>
      <c r="UAZ37"/>
      <c r="UBA37"/>
      <c r="UBB37"/>
      <c r="UBC37"/>
      <c r="UBD37"/>
      <c r="UBE37"/>
      <c r="UBF37"/>
      <c r="UBG37"/>
      <c r="UBH37"/>
      <c r="UBI37"/>
      <c r="UBJ37"/>
      <c r="UBK37"/>
      <c r="UBL37"/>
      <c r="UBM37"/>
      <c r="UBN37"/>
      <c r="UBO37"/>
      <c r="UBP37"/>
      <c r="UBQ37"/>
      <c r="UBR37"/>
      <c r="UBS37"/>
      <c r="UBT37"/>
      <c r="UBU37"/>
      <c r="UBV37"/>
      <c r="UBW37"/>
      <c r="UBX37"/>
      <c r="UBY37"/>
      <c r="UBZ37"/>
      <c r="UCA37"/>
      <c r="UCB37"/>
      <c r="UCC37"/>
      <c r="UCD37"/>
      <c r="UCE37"/>
      <c r="UCF37"/>
      <c r="UCG37"/>
      <c r="UCH37"/>
      <c r="UCI37"/>
      <c r="UCJ37"/>
      <c r="UCK37"/>
      <c r="UCL37"/>
      <c r="UCM37"/>
      <c r="UCN37"/>
      <c r="UCO37"/>
      <c r="UCP37"/>
      <c r="UCQ37"/>
      <c r="UCR37"/>
      <c r="UCS37"/>
      <c r="UCT37"/>
      <c r="UCU37"/>
      <c r="UCV37"/>
      <c r="UCW37"/>
      <c r="UCX37"/>
      <c r="UCY37"/>
      <c r="UCZ37"/>
      <c r="UDA37"/>
      <c r="UDB37"/>
      <c r="UDC37"/>
      <c r="UDD37"/>
      <c r="UDE37"/>
      <c r="UDF37"/>
      <c r="UDG37"/>
      <c r="UDH37"/>
      <c r="UDI37"/>
      <c r="UDJ37"/>
      <c r="UDK37"/>
      <c r="UDL37"/>
      <c r="UDM37"/>
      <c r="UDN37"/>
      <c r="UDO37"/>
      <c r="UDP37"/>
      <c r="UDQ37"/>
      <c r="UDR37"/>
      <c r="UDS37"/>
      <c r="UDT37"/>
      <c r="UDU37"/>
      <c r="UDV37"/>
      <c r="UDW37"/>
      <c r="UDX37"/>
      <c r="UDY37"/>
      <c r="UDZ37"/>
      <c r="UEA37"/>
      <c r="UEB37"/>
      <c r="UEC37"/>
      <c r="UED37"/>
      <c r="UEE37"/>
      <c r="UEF37"/>
      <c r="UEG37"/>
      <c r="UEH37"/>
      <c r="UEI37"/>
      <c r="UEJ37"/>
      <c r="UEK37"/>
      <c r="UEL37"/>
      <c r="UEM37"/>
      <c r="UEN37"/>
      <c r="UEO37"/>
      <c r="UEP37"/>
      <c r="UEQ37"/>
      <c r="UER37"/>
      <c r="UES37"/>
      <c r="UET37"/>
      <c r="UEU37"/>
      <c r="UEV37"/>
      <c r="UEW37"/>
      <c r="UEX37"/>
      <c r="UEY37"/>
      <c r="UEZ37"/>
      <c r="UFA37"/>
      <c r="UFB37"/>
      <c r="UFC37"/>
      <c r="UFD37"/>
      <c r="UFE37"/>
      <c r="UFF37"/>
      <c r="UFG37"/>
      <c r="UFH37"/>
      <c r="UFI37"/>
      <c r="UFJ37"/>
      <c r="UFK37"/>
      <c r="UFL37"/>
      <c r="UFM37"/>
      <c r="UFN37"/>
      <c r="UFO37"/>
      <c r="UFP37"/>
      <c r="UFQ37"/>
      <c r="UFR37"/>
      <c r="UFS37"/>
      <c r="UFT37"/>
      <c r="UFU37"/>
      <c r="UFV37"/>
      <c r="UFW37"/>
      <c r="UFX37"/>
      <c r="UFY37"/>
      <c r="UFZ37"/>
      <c r="UGA37"/>
      <c r="UGB37"/>
      <c r="UGC37"/>
      <c r="UGD37"/>
      <c r="UGE37"/>
      <c r="UGF37"/>
      <c r="UGG37"/>
      <c r="UGH37"/>
      <c r="UGI37"/>
      <c r="UGJ37"/>
      <c r="UGK37"/>
      <c r="UGL37"/>
      <c r="UGM37"/>
      <c r="UGN37"/>
      <c r="UGO37"/>
      <c r="UGP37"/>
      <c r="UGQ37"/>
      <c r="UGR37"/>
      <c r="UGS37"/>
      <c r="UGT37"/>
      <c r="UGU37"/>
      <c r="UGV37"/>
      <c r="UGW37"/>
      <c r="UGX37"/>
      <c r="UGY37"/>
      <c r="UGZ37"/>
      <c r="UHA37"/>
      <c r="UHB37"/>
      <c r="UHC37"/>
      <c r="UHD37"/>
      <c r="UHE37"/>
      <c r="UHF37"/>
      <c r="UHG37"/>
      <c r="UHH37"/>
      <c r="UHI37"/>
      <c r="UHJ37"/>
      <c r="UHK37"/>
      <c r="UHL37"/>
      <c r="UHM37"/>
      <c r="UHN37"/>
      <c r="UHO37"/>
      <c r="UHP37"/>
      <c r="UHQ37"/>
      <c r="UHR37"/>
      <c r="UHS37"/>
      <c r="UHT37"/>
      <c r="UHU37"/>
      <c r="UHV37"/>
      <c r="UHW37"/>
      <c r="UHX37"/>
      <c r="UHY37"/>
      <c r="UHZ37"/>
      <c r="UIA37"/>
      <c r="UIB37"/>
      <c r="UIC37"/>
      <c r="UID37"/>
      <c r="UIE37"/>
      <c r="UIF37"/>
      <c r="UIG37"/>
      <c r="UIH37"/>
      <c r="UII37"/>
      <c r="UIJ37"/>
      <c r="UIK37"/>
      <c r="UIL37"/>
      <c r="UIM37"/>
      <c r="UIN37"/>
      <c r="UIO37"/>
      <c r="UIP37"/>
      <c r="UIQ37"/>
      <c r="UIR37"/>
      <c r="UIS37"/>
      <c r="UIT37"/>
      <c r="UIU37"/>
      <c r="UIV37"/>
      <c r="UIW37"/>
      <c r="UIX37"/>
      <c r="UIY37"/>
      <c r="UIZ37"/>
      <c r="UJA37"/>
      <c r="UJB37"/>
      <c r="UJC37"/>
      <c r="UJD37"/>
      <c r="UJE37"/>
      <c r="UJF37"/>
      <c r="UJG37"/>
      <c r="UJH37"/>
      <c r="UJI37"/>
      <c r="UJJ37"/>
      <c r="UJK37"/>
      <c r="UJL37"/>
      <c r="UJM37"/>
      <c r="UJN37"/>
      <c r="UJO37"/>
      <c r="UJP37"/>
      <c r="UJQ37"/>
      <c r="UJR37"/>
      <c r="UJS37"/>
      <c r="UJT37"/>
      <c r="UJU37"/>
      <c r="UJV37"/>
      <c r="UJW37"/>
      <c r="UJX37"/>
      <c r="UJY37"/>
      <c r="UJZ37"/>
      <c r="UKA37"/>
      <c r="UKB37"/>
      <c r="UKC37"/>
      <c r="UKD37"/>
      <c r="UKE37"/>
      <c r="UKF37"/>
      <c r="UKG37"/>
      <c r="UKH37"/>
      <c r="UKI37"/>
      <c r="UKJ37"/>
      <c r="UKK37"/>
      <c r="UKL37"/>
      <c r="UKM37"/>
      <c r="UKN37"/>
      <c r="UKO37"/>
      <c r="UKP37"/>
      <c r="UKQ37"/>
      <c r="UKR37"/>
      <c r="UKS37"/>
      <c r="UKT37"/>
      <c r="UKU37"/>
      <c r="UKV37"/>
      <c r="UKW37"/>
      <c r="UKX37"/>
      <c r="UKY37"/>
      <c r="UKZ37"/>
      <c r="ULA37"/>
      <c r="ULB37"/>
      <c r="ULC37"/>
      <c r="ULD37"/>
      <c r="ULE37"/>
      <c r="ULF37"/>
      <c r="ULG37"/>
      <c r="ULH37"/>
      <c r="ULI37"/>
      <c r="ULJ37"/>
      <c r="ULK37"/>
      <c r="ULL37"/>
      <c r="ULM37"/>
      <c r="ULN37"/>
      <c r="ULO37"/>
      <c r="ULP37"/>
      <c r="ULQ37"/>
      <c r="ULR37"/>
      <c r="ULS37"/>
      <c r="ULT37"/>
      <c r="ULU37"/>
      <c r="ULV37"/>
      <c r="ULW37"/>
      <c r="ULX37"/>
      <c r="ULY37"/>
      <c r="ULZ37"/>
      <c r="UMA37"/>
      <c r="UMB37"/>
      <c r="UMC37"/>
      <c r="UMD37"/>
      <c r="UME37"/>
      <c r="UMF37"/>
      <c r="UMG37"/>
      <c r="UMH37"/>
      <c r="UMI37"/>
      <c r="UMJ37"/>
      <c r="UMK37"/>
      <c r="UML37"/>
      <c r="UMM37"/>
      <c r="UMN37"/>
      <c r="UMO37"/>
      <c r="UMP37"/>
      <c r="UMQ37"/>
      <c r="UMR37"/>
      <c r="UMS37"/>
      <c r="UMT37"/>
      <c r="UMU37"/>
      <c r="UMV37"/>
      <c r="UMW37"/>
      <c r="UMX37"/>
      <c r="UMY37"/>
      <c r="UMZ37"/>
      <c r="UNA37"/>
      <c r="UNB37"/>
      <c r="UNC37"/>
      <c r="UND37"/>
      <c r="UNE37"/>
      <c r="UNF37"/>
      <c r="UNG37"/>
      <c r="UNH37"/>
      <c r="UNI37"/>
      <c r="UNJ37"/>
      <c r="UNK37"/>
      <c r="UNL37"/>
      <c r="UNM37"/>
      <c r="UNN37"/>
      <c r="UNO37"/>
      <c r="UNP37"/>
      <c r="UNQ37"/>
      <c r="UNR37"/>
      <c r="UNS37"/>
      <c r="UNT37"/>
      <c r="UNU37"/>
      <c r="UNV37"/>
      <c r="UNW37"/>
      <c r="UNX37"/>
      <c r="UNY37"/>
      <c r="UNZ37"/>
      <c r="UOA37"/>
      <c r="UOB37"/>
      <c r="UOC37"/>
      <c r="UOD37"/>
      <c r="UOE37"/>
      <c r="UOF37"/>
      <c r="UOG37"/>
      <c r="UOH37"/>
      <c r="UOI37"/>
      <c r="UOJ37"/>
      <c r="UOK37"/>
      <c r="UOL37"/>
      <c r="UOM37"/>
      <c r="UON37"/>
      <c r="UOO37"/>
      <c r="UOP37"/>
      <c r="UOQ37"/>
      <c r="UOR37"/>
      <c r="UOS37"/>
      <c r="UOT37"/>
      <c r="UOU37"/>
      <c r="UOV37"/>
      <c r="UOW37"/>
      <c r="UOX37"/>
      <c r="UOY37"/>
      <c r="UOZ37"/>
      <c r="UPA37"/>
      <c r="UPB37"/>
      <c r="UPC37"/>
      <c r="UPD37"/>
      <c r="UPE37"/>
      <c r="UPF37"/>
      <c r="UPG37"/>
      <c r="UPH37"/>
      <c r="UPI37"/>
      <c r="UPJ37"/>
      <c r="UPK37"/>
      <c r="UPL37"/>
      <c r="UPM37"/>
      <c r="UPN37"/>
      <c r="UPO37"/>
      <c r="UPP37"/>
      <c r="UPQ37"/>
      <c r="UPR37"/>
      <c r="UPS37"/>
      <c r="UPT37"/>
      <c r="UPU37"/>
      <c r="UPV37"/>
      <c r="UPW37"/>
      <c r="UPX37"/>
      <c r="UPY37"/>
      <c r="UPZ37"/>
      <c r="UQA37"/>
      <c r="UQB37"/>
      <c r="UQC37"/>
      <c r="UQD37"/>
      <c r="UQE37"/>
      <c r="UQF37"/>
      <c r="UQG37"/>
      <c r="UQH37"/>
      <c r="UQI37"/>
      <c r="UQJ37"/>
      <c r="UQK37"/>
      <c r="UQL37"/>
      <c r="UQM37"/>
      <c r="UQN37"/>
      <c r="UQO37"/>
      <c r="UQP37"/>
      <c r="UQQ37"/>
      <c r="UQR37"/>
      <c r="UQS37"/>
      <c r="UQT37"/>
      <c r="UQU37"/>
      <c r="UQV37"/>
      <c r="UQW37"/>
      <c r="UQX37"/>
      <c r="UQY37"/>
      <c r="UQZ37"/>
      <c r="URA37"/>
      <c r="URB37"/>
      <c r="URC37"/>
      <c r="URD37"/>
      <c r="URE37"/>
      <c r="URF37"/>
      <c r="URG37"/>
      <c r="URH37"/>
      <c r="URI37"/>
      <c r="URJ37"/>
      <c r="URK37"/>
      <c r="URL37"/>
      <c r="URM37"/>
      <c r="URN37"/>
      <c r="URO37"/>
      <c r="URP37"/>
      <c r="URQ37"/>
      <c r="URR37"/>
      <c r="URS37"/>
      <c r="URT37"/>
      <c r="URU37"/>
      <c r="URV37"/>
      <c r="URW37"/>
      <c r="URX37"/>
      <c r="URY37"/>
      <c r="URZ37"/>
      <c r="USA37"/>
      <c r="USB37"/>
      <c r="USC37"/>
      <c r="USD37"/>
      <c r="USE37"/>
      <c r="USF37"/>
      <c r="USG37"/>
      <c r="USH37"/>
      <c r="USI37"/>
      <c r="USJ37"/>
      <c r="USK37"/>
      <c r="USL37"/>
      <c r="USM37"/>
      <c r="USN37"/>
      <c r="USO37"/>
      <c r="USP37"/>
      <c r="USQ37"/>
      <c r="USR37"/>
      <c r="USS37"/>
      <c r="UST37"/>
      <c r="USU37"/>
      <c r="USV37"/>
      <c r="USW37"/>
      <c r="USX37"/>
      <c r="USY37"/>
      <c r="USZ37"/>
      <c r="UTA37"/>
      <c r="UTB37"/>
      <c r="UTC37"/>
      <c r="UTD37"/>
      <c r="UTE37"/>
      <c r="UTF37"/>
      <c r="UTG37"/>
      <c r="UTH37"/>
      <c r="UTI37"/>
      <c r="UTJ37"/>
      <c r="UTK37"/>
      <c r="UTL37"/>
      <c r="UTM37"/>
      <c r="UTN37"/>
      <c r="UTO37"/>
      <c r="UTP37"/>
      <c r="UTQ37"/>
      <c r="UTR37"/>
      <c r="UTS37"/>
      <c r="UTT37"/>
      <c r="UTU37"/>
      <c r="UTV37"/>
      <c r="UTW37"/>
      <c r="UTX37"/>
      <c r="UTY37"/>
      <c r="UTZ37"/>
      <c r="UUA37"/>
      <c r="UUB37"/>
      <c r="UUC37"/>
      <c r="UUD37"/>
      <c r="UUE37"/>
      <c r="UUF37"/>
      <c r="UUG37"/>
      <c r="UUH37"/>
      <c r="UUI37"/>
      <c r="UUJ37"/>
      <c r="UUK37"/>
      <c r="UUL37"/>
      <c r="UUM37"/>
      <c r="UUN37"/>
      <c r="UUO37"/>
      <c r="UUP37"/>
      <c r="UUQ37"/>
      <c r="UUR37"/>
      <c r="UUS37"/>
      <c r="UUT37"/>
      <c r="UUU37"/>
      <c r="UUV37"/>
      <c r="UUW37"/>
      <c r="UUX37"/>
      <c r="UUY37"/>
      <c r="UUZ37"/>
      <c r="UVA37"/>
      <c r="UVB37"/>
      <c r="UVC37"/>
      <c r="UVD37"/>
      <c r="UVE37"/>
      <c r="UVF37"/>
      <c r="UVG37"/>
      <c r="UVH37"/>
      <c r="UVI37"/>
      <c r="UVJ37"/>
      <c r="UVK37"/>
      <c r="UVL37"/>
      <c r="UVM37"/>
      <c r="UVN37"/>
      <c r="UVO37"/>
      <c r="UVP37"/>
      <c r="UVQ37"/>
      <c r="UVR37"/>
      <c r="UVS37"/>
      <c r="UVT37"/>
      <c r="UVU37"/>
      <c r="UVV37"/>
      <c r="UVW37"/>
      <c r="UVX37"/>
      <c r="UVY37"/>
      <c r="UVZ37"/>
      <c r="UWA37"/>
      <c r="UWB37"/>
      <c r="UWC37"/>
      <c r="UWD37"/>
      <c r="UWE37"/>
      <c r="UWF37"/>
      <c r="UWG37"/>
      <c r="UWH37"/>
      <c r="UWI37"/>
      <c r="UWJ37"/>
      <c r="UWK37"/>
      <c r="UWL37"/>
      <c r="UWM37"/>
      <c r="UWN37"/>
      <c r="UWO37"/>
      <c r="UWP37"/>
      <c r="UWQ37"/>
      <c r="UWR37"/>
      <c r="UWS37"/>
      <c r="UWT37"/>
      <c r="UWU37"/>
      <c r="UWV37"/>
      <c r="UWW37"/>
      <c r="UWX37"/>
      <c r="UWY37"/>
      <c r="UWZ37"/>
      <c r="UXA37"/>
      <c r="UXB37"/>
      <c r="UXC37"/>
      <c r="UXD37"/>
      <c r="UXE37"/>
      <c r="UXF37"/>
      <c r="UXG37"/>
      <c r="UXH37"/>
      <c r="UXI37"/>
      <c r="UXJ37"/>
      <c r="UXK37"/>
      <c r="UXL37"/>
      <c r="UXM37"/>
      <c r="UXN37"/>
      <c r="UXO37"/>
      <c r="UXP37"/>
      <c r="UXQ37"/>
      <c r="UXR37"/>
      <c r="UXS37"/>
      <c r="UXT37"/>
      <c r="UXU37"/>
      <c r="UXV37"/>
      <c r="UXW37"/>
      <c r="UXX37"/>
      <c r="UXY37"/>
      <c r="UXZ37"/>
      <c r="UYA37"/>
      <c r="UYB37"/>
      <c r="UYC37"/>
      <c r="UYD37"/>
      <c r="UYE37"/>
      <c r="UYF37"/>
      <c r="UYG37"/>
      <c r="UYH37"/>
      <c r="UYI37"/>
      <c r="UYJ37"/>
      <c r="UYK37"/>
      <c r="UYL37"/>
      <c r="UYM37"/>
      <c r="UYN37"/>
      <c r="UYO37"/>
      <c r="UYP37"/>
      <c r="UYQ37"/>
      <c r="UYR37"/>
      <c r="UYS37"/>
      <c r="UYT37"/>
      <c r="UYU37"/>
      <c r="UYV37"/>
      <c r="UYW37"/>
      <c r="UYX37"/>
      <c r="UYY37"/>
      <c r="UYZ37"/>
      <c r="UZA37"/>
      <c r="UZB37"/>
      <c r="UZC37"/>
      <c r="UZD37"/>
      <c r="UZE37"/>
      <c r="UZF37"/>
      <c r="UZG37"/>
      <c r="UZH37"/>
      <c r="UZI37"/>
      <c r="UZJ37"/>
      <c r="UZK37"/>
      <c r="UZL37"/>
      <c r="UZM37"/>
      <c r="UZN37"/>
      <c r="UZO37"/>
      <c r="UZP37"/>
      <c r="UZQ37"/>
      <c r="UZR37"/>
      <c r="UZS37"/>
      <c r="UZT37"/>
      <c r="UZU37"/>
      <c r="UZV37"/>
      <c r="UZW37"/>
      <c r="UZX37"/>
      <c r="UZY37"/>
      <c r="UZZ37"/>
      <c r="VAA37"/>
      <c r="VAB37"/>
      <c r="VAC37"/>
      <c r="VAD37"/>
      <c r="VAE37"/>
      <c r="VAF37"/>
      <c r="VAG37"/>
      <c r="VAH37"/>
      <c r="VAI37"/>
      <c r="VAJ37"/>
      <c r="VAK37"/>
      <c r="VAL37"/>
      <c r="VAM37"/>
      <c r="VAN37"/>
      <c r="VAO37"/>
      <c r="VAP37"/>
      <c r="VAQ37"/>
      <c r="VAR37"/>
      <c r="VAS37"/>
      <c r="VAT37"/>
      <c r="VAU37"/>
      <c r="VAV37"/>
      <c r="VAW37"/>
      <c r="VAX37"/>
      <c r="VAY37"/>
      <c r="VAZ37"/>
      <c r="VBA37"/>
      <c r="VBB37"/>
      <c r="VBC37"/>
      <c r="VBD37"/>
      <c r="VBE37"/>
      <c r="VBF37"/>
      <c r="VBG37"/>
      <c r="VBH37"/>
      <c r="VBI37"/>
      <c r="VBJ37"/>
      <c r="VBK37"/>
      <c r="VBL37"/>
      <c r="VBM37"/>
      <c r="VBN37"/>
      <c r="VBO37"/>
      <c r="VBP37"/>
      <c r="VBQ37"/>
      <c r="VBR37"/>
      <c r="VBS37"/>
      <c r="VBT37"/>
      <c r="VBU37"/>
      <c r="VBV37"/>
      <c r="VBW37"/>
      <c r="VBX37"/>
      <c r="VBY37"/>
      <c r="VBZ37"/>
      <c r="VCA37"/>
      <c r="VCB37"/>
      <c r="VCC37"/>
      <c r="VCD37"/>
      <c r="VCE37"/>
      <c r="VCF37"/>
      <c r="VCG37"/>
      <c r="VCH37"/>
      <c r="VCI37"/>
      <c r="VCJ37"/>
      <c r="VCK37"/>
      <c r="VCL37"/>
      <c r="VCM37"/>
      <c r="VCN37"/>
      <c r="VCO37"/>
      <c r="VCP37"/>
      <c r="VCQ37"/>
      <c r="VCR37"/>
      <c r="VCS37"/>
      <c r="VCT37"/>
      <c r="VCU37"/>
      <c r="VCV37"/>
      <c r="VCW37"/>
      <c r="VCX37"/>
      <c r="VCY37"/>
      <c r="VCZ37"/>
      <c r="VDA37"/>
      <c r="VDB37"/>
      <c r="VDC37"/>
      <c r="VDD37"/>
      <c r="VDE37"/>
      <c r="VDF37"/>
      <c r="VDG37"/>
      <c r="VDH37"/>
      <c r="VDI37"/>
      <c r="VDJ37"/>
      <c r="VDK37"/>
      <c r="VDL37"/>
      <c r="VDM37"/>
      <c r="VDN37"/>
      <c r="VDO37"/>
      <c r="VDP37"/>
      <c r="VDQ37"/>
      <c r="VDR37"/>
      <c r="VDS37"/>
      <c r="VDT37"/>
      <c r="VDU37"/>
      <c r="VDV37"/>
      <c r="VDW37"/>
      <c r="VDX37"/>
      <c r="VDY37"/>
      <c r="VDZ37"/>
      <c r="VEA37"/>
      <c r="VEB37"/>
      <c r="VEC37"/>
      <c r="VED37"/>
      <c r="VEE37"/>
      <c r="VEF37"/>
      <c r="VEG37"/>
      <c r="VEH37"/>
      <c r="VEI37"/>
      <c r="VEJ37"/>
      <c r="VEK37"/>
      <c r="VEL37"/>
      <c r="VEM37"/>
      <c r="VEN37"/>
      <c r="VEO37"/>
      <c r="VEP37"/>
      <c r="VEQ37"/>
      <c r="VER37"/>
      <c r="VES37"/>
      <c r="VET37"/>
      <c r="VEU37"/>
      <c r="VEV37"/>
      <c r="VEW37"/>
      <c r="VEX37"/>
      <c r="VEY37"/>
      <c r="VEZ37"/>
      <c r="VFA37"/>
      <c r="VFB37"/>
      <c r="VFC37"/>
      <c r="VFD37"/>
      <c r="VFE37"/>
      <c r="VFF37"/>
      <c r="VFG37"/>
      <c r="VFH37"/>
      <c r="VFI37"/>
      <c r="VFJ37"/>
      <c r="VFK37"/>
      <c r="VFL37"/>
      <c r="VFM37"/>
      <c r="VFN37"/>
      <c r="VFO37"/>
      <c r="VFP37"/>
      <c r="VFQ37"/>
      <c r="VFR37"/>
      <c r="VFS37"/>
      <c r="VFT37"/>
      <c r="VFU37"/>
      <c r="VFV37"/>
      <c r="VFW37"/>
      <c r="VFX37"/>
      <c r="VFY37"/>
      <c r="VFZ37"/>
      <c r="VGA37"/>
      <c r="VGB37"/>
      <c r="VGC37"/>
      <c r="VGD37"/>
      <c r="VGE37"/>
      <c r="VGF37"/>
      <c r="VGG37"/>
      <c r="VGH37"/>
      <c r="VGI37"/>
      <c r="VGJ37"/>
      <c r="VGK37"/>
      <c r="VGL37"/>
      <c r="VGM37"/>
      <c r="VGN37"/>
      <c r="VGO37"/>
      <c r="VGP37"/>
      <c r="VGQ37"/>
      <c r="VGR37"/>
      <c r="VGS37"/>
      <c r="VGT37"/>
      <c r="VGU37"/>
      <c r="VGV37"/>
      <c r="VGW37"/>
      <c r="VGX37"/>
      <c r="VGY37"/>
      <c r="VGZ37"/>
      <c r="VHA37"/>
      <c r="VHB37"/>
      <c r="VHC37"/>
      <c r="VHD37"/>
      <c r="VHE37"/>
      <c r="VHF37"/>
      <c r="VHG37"/>
      <c r="VHH37"/>
      <c r="VHI37"/>
      <c r="VHJ37"/>
      <c r="VHK37"/>
      <c r="VHL37"/>
      <c r="VHM37"/>
      <c r="VHN37"/>
      <c r="VHO37"/>
      <c r="VHP37"/>
      <c r="VHQ37"/>
      <c r="VHR37"/>
      <c r="VHS37"/>
      <c r="VHT37"/>
      <c r="VHU37"/>
      <c r="VHV37"/>
      <c r="VHW37"/>
      <c r="VHX37"/>
      <c r="VHY37"/>
      <c r="VHZ37"/>
      <c r="VIA37"/>
      <c r="VIB37"/>
      <c r="VIC37"/>
      <c r="VID37"/>
      <c r="VIE37"/>
      <c r="VIF37"/>
      <c r="VIG37"/>
      <c r="VIH37"/>
      <c r="VII37"/>
      <c r="VIJ37"/>
      <c r="VIK37"/>
      <c r="VIL37"/>
      <c r="VIM37"/>
      <c r="VIN37"/>
      <c r="VIO37"/>
      <c r="VIP37"/>
      <c r="VIQ37"/>
      <c r="VIR37"/>
      <c r="VIS37"/>
      <c r="VIT37"/>
      <c r="VIU37"/>
      <c r="VIV37"/>
      <c r="VIW37"/>
      <c r="VIX37"/>
      <c r="VIY37"/>
      <c r="VIZ37"/>
      <c r="VJA37"/>
      <c r="VJB37"/>
      <c r="VJC37"/>
      <c r="VJD37"/>
      <c r="VJE37"/>
      <c r="VJF37"/>
      <c r="VJG37"/>
      <c r="VJH37"/>
      <c r="VJI37"/>
      <c r="VJJ37"/>
      <c r="VJK37"/>
      <c r="VJL37"/>
      <c r="VJM37"/>
      <c r="VJN37"/>
      <c r="VJO37"/>
      <c r="VJP37"/>
      <c r="VJQ37"/>
      <c r="VJR37"/>
      <c r="VJS37"/>
      <c r="VJT37"/>
      <c r="VJU37"/>
      <c r="VJV37"/>
      <c r="VJW37"/>
      <c r="VJX37"/>
      <c r="VJY37"/>
      <c r="VJZ37"/>
      <c r="VKA37"/>
      <c r="VKB37"/>
      <c r="VKC37"/>
      <c r="VKD37"/>
      <c r="VKE37"/>
      <c r="VKF37"/>
      <c r="VKG37"/>
      <c r="VKH37"/>
      <c r="VKI37"/>
      <c r="VKJ37"/>
      <c r="VKK37"/>
      <c r="VKL37"/>
      <c r="VKM37"/>
      <c r="VKN37"/>
      <c r="VKO37"/>
      <c r="VKP37"/>
      <c r="VKQ37"/>
      <c r="VKR37"/>
      <c r="VKS37"/>
      <c r="VKT37"/>
      <c r="VKU37"/>
      <c r="VKV37"/>
      <c r="VKW37"/>
      <c r="VKX37"/>
      <c r="VKY37"/>
      <c r="VKZ37"/>
      <c r="VLA37"/>
      <c r="VLB37"/>
      <c r="VLC37"/>
      <c r="VLD37"/>
      <c r="VLE37"/>
      <c r="VLF37"/>
      <c r="VLG37"/>
      <c r="VLH37"/>
      <c r="VLI37"/>
      <c r="VLJ37"/>
      <c r="VLK37"/>
      <c r="VLL37"/>
      <c r="VLM37"/>
      <c r="VLN37"/>
      <c r="VLO37"/>
      <c r="VLP37"/>
      <c r="VLQ37"/>
      <c r="VLR37"/>
      <c r="VLS37"/>
      <c r="VLT37"/>
      <c r="VLU37"/>
      <c r="VLV37"/>
      <c r="VLW37"/>
      <c r="VLX37"/>
      <c r="VLY37"/>
      <c r="VLZ37"/>
      <c r="VMA37"/>
      <c r="VMB37"/>
      <c r="VMC37"/>
      <c r="VMD37"/>
      <c r="VME37"/>
      <c r="VMF37"/>
      <c r="VMG37"/>
      <c r="VMH37"/>
      <c r="VMI37"/>
      <c r="VMJ37"/>
      <c r="VMK37"/>
      <c r="VML37"/>
      <c r="VMM37"/>
      <c r="VMN37"/>
      <c r="VMO37"/>
      <c r="VMP37"/>
      <c r="VMQ37"/>
      <c r="VMR37"/>
      <c r="VMS37"/>
      <c r="VMT37"/>
      <c r="VMU37"/>
      <c r="VMV37"/>
      <c r="VMW37"/>
      <c r="VMX37"/>
      <c r="VMY37"/>
      <c r="VMZ37"/>
      <c r="VNA37"/>
      <c r="VNB37"/>
      <c r="VNC37"/>
      <c r="VND37"/>
      <c r="VNE37"/>
      <c r="VNF37"/>
      <c r="VNG37"/>
      <c r="VNH37"/>
      <c r="VNI37"/>
      <c r="VNJ37"/>
      <c r="VNK37"/>
      <c r="VNL37"/>
      <c r="VNM37"/>
      <c r="VNN37"/>
      <c r="VNO37"/>
      <c r="VNP37"/>
      <c r="VNQ37"/>
      <c r="VNR37"/>
      <c r="VNS37"/>
      <c r="VNT37"/>
      <c r="VNU37"/>
      <c r="VNV37"/>
      <c r="VNW37"/>
      <c r="VNX37"/>
      <c r="VNY37"/>
      <c r="VNZ37"/>
      <c r="VOA37"/>
      <c r="VOB37"/>
      <c r="VOC37"/>
      <c r="VOD37"/>
      <c r="VOE37"/>
      <c r="VOF37"/>
      <c r="VOG37"/>
      <c r="VOH37"/>
      <c r="VOI37"/>
      <c r="VOJ37"/>
      <c r="VOK37"/>
      <c r="VOL37"/>
      <c r="VOM37"/>
      <c r="VON37"/>
      <c r="VOO37"/>
      <c r="VOP37"/>
      <c r="VOQ37"/>
      <c r="VOR37"/>
      <c r="VOS37"/>
      <c r="VOT37"/>
      <c r="VOU37"/>
      <c r="VOV37"/>
      <c r="VOW37"/>
      <c r="VOX37"/>
      <c r="VOY37"/>
      <c r="VOZ37"/>
      <c r="VPA37"/>
      <c r="VPB37"/>
      <c r="VPC37"/>
      <c r="VPD37"/>
      <c r="VPE37"/>
      <c r="VPF37"/>
      <c r="VPG37"/>
      <c r="VPH37"/>
      <c r="VPI37"/>
      <c r="VPJ37"/>
      <c r="VPK37"/>
      <c r="VPL37"/>
      <c r="VPM37"/>
      <c r="VPN37"/>
      <c r="VPO37"/>
      <c r="VPP37"/>
      <c r="VPQ37"/>
      <c r="VPR37"/>
      <c r="VPS37"/>
      <c r="VPT37"/>
      <c r="VPU37"/>
      <c r="VPV37"/>
      <c r="VPW37"/>
      <c r="VPX37"/>
      <c r="VPY37"/>
      <c r="VPZ37"/>
      <c r="VQA37"/>
      <c r="VQB37"/>
      <c r="VQC37"/>
      <c r="VQD37"/>
      <c r="VQE37"/>
      <c r="VQF37"/>
      <c r="VQG37"/>
      <c r="VQH37"/>
      <c r="VQI37"/>
      <c r="VQJ37"/>
      <c r="VQK37"/>
      <c r="VQL37"/>
      <c r="VQM37"/>
      <c r="VQN37"/>
      <c r="VQO37"/>
      <c r="VQP37"/>
      <c r="VQQ37"/>
      <c r="VQR37"/>
      <c r="VQS37"/>
      <c r="VQT37"/>
      <c r="VQU37"/>
      <c r="VQV37"/>
      <c r="VQW37"/>
      <c r="VQX37"/>
      <c r="VQY37"/>
      <c r="VQZ37"/>
      <c r="VRA37"/>
      <c r="VRB37"/>
      <c r="VRC37"/>
      <c r="VRD37"/>
      <c r="VRE37"/>
      <c r="VRF37"/>
      <c r="VRG37"/>
      <c r="VRH37"/>
      <c r="VRI37"/>
      <c r="VRJ37"/>
      <c r="VRK37"/>
      <c r="VRL37"/>
      <c r="VRM37"/>
      <c r="VRN37"/>
      <c r="VRO37"/>
      <c r="VRP37"/>
      <c r="VRQ37"/>
      <c r="VRR37"/>
      <c r="VRS37"/>
      <c r="VRT37"/>
      <c r="VRU37"/>
      <c r="VRV37"/>
      <c r="VRW37"/>
      <c r="VRX37"/>
      <c r="VRY37"/>
      <c r="VRZ37"/>
      <c r="VSA37"/>
      <c r="VSB37"/>
      <c r="VSC37"/>
      <c r="VSD37"/>
      <c r="VSE37"/>
      <c r="VSF37"/>
      <c r="VSG37"/>
      <c r="VSH37"/>
      <c r="VSI37"/>
      <c r="VSJ37"/>
      <c r="VSK37"/>
      <c r="VSL37"/>
      <c r="VSM37"/>
      <c r="VSN37"/>
      <c r="VSO37"/>
      <c r="VSP37"/>
      <c r="VSQ37"/>
      <c r="VSR37"/>
      <c r="VSS37"/>
      <c r="VST37"/>
      <c r="VSU37"/>
      <c r="VSV37"/>
      <c r="VSW37"/>
      <c r="VSX37"/>
      <c r="VSY37"/>
      <c r="VSZ37"/>
      <c r="VTA37"/>
      <c r="VTB37"/>
      <c r="VTC37"/>
      <c r="VTD37"/>
      <c r="VTE37"/>
      <c r="VTF37"/>
      <c r="VTG37"/>
      <c r="VTH37"/>
      <c r="VTI37"/>
      <c r="VTJ37"/>
      <c r="VTK37"/>
      <c r="VTL37"/>
      <c r="VTM37"/>
      <c r="VTN37"/>
      <c r="VTO37"/>
      <c r="VTP37"/>
      <c r="VTQ37"/>
      <c r="VTR37"/>
      <c r="VTS37"/>
      <c r="VTT37"/>
      <c r="VTU37"/>
      <c r="VTV37"/>
      <c r="VTW37"/>
      <c r="VTX37"/>
      <c r="VTY37"/>
      <c r="VTZ37"/>
      <c r="VUA37"/>
      <c r="VUB37"/>
      <c r="VUC37"/>
      <c r="VUD37"/>
      <c r="VUE37"/>
      <c r="VUF37"/>
      <c r="VUG37"/>
      <c r="VUH37"/>
      <c r="VUI37"/>
      <c r="VUJ37"/>
      <c r="VUK37"/>
      <c r="VUL37"/>
      <c r="VUM37"/>
      <c r="VUN37"/>
      <c r="VUO37"/>
      <c r="VUP37"/>
      <c r="VUQ37"/>
      <c r="VUR37"/>
      <c r="VUS37"/>
      <c r="VUT37"/>
      <c r="VUU37"/>
      <c r="VUV37"/>
      <c r="VUW37"/>
      <c r="VUX37"/>
      <c r="VUY37"/>
      <c r="VUZ37"/>
      <c r="VVA37"/>
      <c r="VVB37"/>
      <c r="VVC37"/>
      <c r="VVD37"/>
      <c r="VVE37"/>
      <c r="VVF37"/>
      <c r="VVG37"/>
      <c r="VVH37"/>
      <c r="VVI37"/>
      <c r="VVJ37"/>
      <c r="VVK37"/>
      <c r="VVL37"/>
      <c r="VVM37"/>
      <c r="VVN37"/>
      <c r="VVO37"/>
      <c r="VVP37"/>
      <c r="VVQ37"/>
      <c r="VVR37"/>
      <c r="VVS37"/>
      <c r="VVT37"/>
      <c r="VVU37"/>
      <c r="VVV37"/>
      <c r="VVW37"/>
      <c r="VVX37"/>
      <c r="VVY37"/>
      <c r="VVZ37"/>
      <c r="VWA37"/>
      <c r="VWB37"/>
      <c r="VWC37"/>
      <c r="VWD37"/>
      <c r="VWE37"/>
      <c r="VWF37"/>
      <c r="VWG37"/>
      <c r="VWH37"/>
      <c r="VWI37"/>
      <c r="VWJ37"/>
      <c r="VWK37"/>
      <c r="VWL37"/>
      <c r="VWM37"/>
      <c r="VWN37"/>
      <c r="VWO37"/>
      <c r="VWP37"/>
      <c r="VWQ37"/>
      <c r="VWR37"/>
      <c r="VWS37"/>
      <c r="VWT37"/>
      <c r="VWU37"/>
      <c r="VWV37"/>
      <c r="VWW37"/>
      <c r="VWX37"/>
      <c r="VWY37"/>
      <c r="VWZ37"/>
      <c r="VXA37"/>
      <c r="VXB37"/>
      <c r="VXC37"/>
      <c r="VXD37"/>
      <c r="VXE37"/>
      <c r="VXF37"/>
      <c r="VXG37"/>
      <c r="VXH37"/>
      <c r="VXI37"/>
      <c r="VXJ37"/>
      <c r="VXK37"/>
      <c r="VXL37"/>
      <c r="VXM37"/>
      <c r="VXN37"/>
      <c r="VXO37"/>
      <c r="VXP37"/>
      <c r="VXQ37"/>
      <c r="VXR37"/>
      <c r="VXS37"/>
      <c r="VXT37"/>
      <c r="VXU37"/>
      <c r="VXV37"/>
      <c r="VXW37"/>
      <c r="VXX37"/>
      <c r="VXY37"/>
      <c r="VXZ37"/>
      <c r="VYA37"/>
      <c r="VYB37"/>
      <c r="VYC37"/>
      <c r="VYD37"/>
      <c r="VYE37"/>
      <c r="VYF37"/>
      <c r="VYG37"/>
      <c r="VYH37"/>
      <c r="VYI37"/>
      <c r="VYJ37"/>
      <c r="VYK37"/>
      <c r="VYL37"/>
      <c r="VYM37"/>
      <c r="VYN37"/>
      <c r="VYO37"/>
      <c r="VYP37"/>
      <c r="VYQ37"/>
      <c r="VYR37"/>
      <c r="VYS37"/>
      <c r="VYT37"/>
      <c r="VYU37"/>
      <c r="VYV37"/>
      <c r="VYW37"/>
      <c r="VYX37"/>
      <c r="VYY37"/>
      <c r="VYZ37"/>
      <c r="VZA37"/>
      <c r="VZB37"/>
      <c r="VZC37"/>
      <c r="VZD37"/>
      <c r="VZE37"/>
      <c r="VZF37"/>
      <c r="VZG37"/>
      <c r="VZH37"/>
      <c r="VZI37"/>
      <c r="VZJ37"/>
      <c r="VZK37"/>
      <c r="VZL37"/>
      <c r="VZM37"/>
      <c r="VZN37"/>
      <c r="VZO37"/>
      <c r="VZP37"/>
      <c r="VZQ37"/>
      <c r="VZR37"/>
      <c r="VZS37"/>
      <c r="VZT37"/>
      <c r="VZU37"/>
      <c r="VZV37"/>
      <c r="VZW37"/>
      <c r="VZX37"/>
      <c r="VZY37"/>
      <c r="VZZ37"/>
      <c r="WAA37"/>
      <c r="WAB37"/>
      <c r="WAC37"/>
      <c r="WAD37"/>
      <c r="WAE37"/>
      <c r="WAF37"/>
      <c r="WAG37"/>
      <c r="WAH37"/>
      <c r="WAI37"/>
      <c r="WAJ37"/>
      <c r="WAK37"/>
      <c r="WAL37"/>
      <c r="WAM37"/>
      <c r="WAN37"/>
      <c r="WAO37"/>
      <c r="WAP37"/>
      <c r="WAQ37"/>
      <c r="WAR37"/>
      <c r="WAS37"/>
      <c r="WAT37"/>
      <c r="WAU37"/>
      <c r="WAV37"/>
      <c r="WAW37"/>
      <c r="WAX37"/>
      <c r="WAY37"/>
      <c r="WAZ37"/>
      <c r="WBA37"/>
      <c r="WBB37"/>
      <c r="WBC37"/>
      <c r="WBD37"/>
      <c r="WBE37"/>
      <c r="WBF37"/>
      <c r="WBG37"/>
      <c r="WBH37"/>
      <c r="WBI37"/>
      <c r="WBJ37"/>
      <c r="WBK37"/>
      <c r="WBL37"/>
      <c r="WBM37"/>
      <c r="WBN37"/>
      <c r="WBO37"/>
      <c r="WBP37"/>
      <c r="WBQ37"/>
      <c r="WBR37"/>
      <c r="WBS37"/>
      <c r="WBT37"/>
      <c r="WBU37"/>
      <c r="WBV37"/>
      <c r="WBW37"/>
      <c r="WBX37"/>
      <c r="WBY37"/>
      <c r="WBZ37"/>
      <c r="WCA37"/>
      <c r="WCB37"/>
      <c r="WCC37"/>
      <c r="WCD37"/>
      <c r="WCE37"/>
      <c r="WCF37"/>
      <c r="WCG37"/>
      <c r="WCH37"/>
      <c r="WCI37"/>
      <c r="WCJ37"/>
      <c r="WCK37"/>
      <c r="WCL37"/>
      <c r="WCM37"/>
      <c r="WCN37"/>
      <c r="WCO37"/>
      <c r="WCP37"/>
      <c r="WCQ37"/>
      <c r="WCR37"/>
      <c r="WCS37"/>
      <c r="WCT37"/>
      <c r="WCU37"/>
      <c r="WCV37"/>
      <c r="WCW37"/>
      <c r="WCX37"/>
      <c r="WCY37"/>
      <c r="WCZ37"/>
      <c r="WDA37"/>
      <c r="WDB37"/>
      <c r="WDC37"/>
      <c r="WDD37"/>
      <c r="WDE37"/>
      <c r="WDF37"/>
      <c r="WDG37"/>
      <c r="WDH37"/>
      <c r="WDI37"/>
      <c r="WDJ37"/>
      <c r="WDK37"/>
      <c r="WDL37"/>
      <c r="WDM37"/>
      <c r="WDN37"/>
      <c r="WDO37"/>
      <c r="WDP37"/>
      <c r="WDQ37"/>
      <c r="WDR37"/>
      <c r="WDS37"/>
      <c r="WDT37"/>
      <c r="WDU37"/>
      <c r="WDV37"/>
      <c r="WDW37"/>
      <c r="WDX37"/>
      <c r="WDY37"/>
      <c r="WDZ37"/>
      <c r="WEA37"/>
      <c r="WEB37"/>
      <c r="WEC37"/>
      <c r="WED37"/>
      <c r="WEE37"/>
      <c r="WEF37"/>
      <c r="WEG37"/>
      <c r="WEH37"/>
      <c r="WEI37"/>
      <c r="WEJ37"/>
      <c r="WEK37"/>
      <c r="WEL37"/>
      <c r="WEM37"/>
      <c r="WEN37"/>
      <c r="WEO37"/>
      <c r="WEP37"/>
      <c r="WEQ37"/>
      <c r="WER37"/>
      <c r="WES37"/>
      <c r="WET37"/>
      <c r="WEU37"/>
      <c r="WEV37"/>
      <c r="WEW37"/>
      <c r="WEX37"/>
      <c r="WEY37"/>
      <c r="WEZ37"/>
      <c r="WFA37"/>
      <c r="WFB37"/>
      <c r="WFC37"/>
      <c r="WFD37"/>
      <c r="WFE37"/>
      <c r="WFF37"/>
      <c r="WFG37"/>
      <c r="WFH37"/>
      <c r="WFI37"/>
      <c r="WFJ37"/>
      <c r="WFK37"/>
      <c r="WFL37"/>
      <c r="WFM37"/>
      <c r="WFN37"/>
      <c r="WFO37"/>
      <c r="WFP37"/>
      <c r="WFQ37"/>
      <c r="WFR37"/>
      <c r="WFS37"/>
      <c r="WFT37"/>
      <c r="WFU37"/>
      <c r="WFV37"/>
      <c r="WFW37"/>
      <c r="WFX37"/>
      <c r="WFY37"/>
      <c r="WFZ37"/>
      <c r="WGA37"/>
      <c r="WGB37"/>
      <c r="WGC37"/>
      <c r="WGD37"/>
      <c r="WGE37"/>
      <c r="WGF37"/>
      <c r="WGG37"/>
      <c r="WGH37"/>
      <c r="WGI37"/>
      <c r="WGJ37"/>
      <c r="WGK37"/>
      <c r="WGL37"/>
      <c r="WGM37"/>
      <c r="WGN37"/>
      <c r="WGO37"/>
      <c r="WGP37"/>
      <c r="WGQ37"/>
      <c r="WGR37"/>
      <c r="WGS37"/>
      <c r="WGT37"/>
      <c r="WGU37"/>
      <c r="WGV37"/>
      <c r="WGW37"/>
      <c r="WGX37"/>
      <c r="WGY37"/>
      <c r="WGZ37"/>
      <c r="WHA37"/>
      <c r="WHB37"/>
      <c r="WHC37"/>
      <c r="WHD37"/>
      <c r="WHE37"/>
      <c r="WHF37"/>
      <c r="WHG37"/>
      <c r="WHH37"/>
      <c r="WHI37"/>
      <c r="WHJ37"/>
      <c r="WHK37"/>
      <c r="WHL37"/>
      <c r="WHM37"/>
      <c r="WHN37"/>
      <c r="WHO37"/>
      <c r="WHP37"/>
      <c r="WHQ37"/>
      <c r="WHR37"/>
      <c r="WHS37"/>
      <c r="WHT37"/>
      <c r="WHU37"/>
      <c r="WHV37"/>
      <c r="WHW37"/>
      <c r="WHX37"/>
      <c r="WHY37"/>
      <c r="WHZ37"/>
      <c r="WIA37"/>
      <c r="WIB37"/>
      <c r="WIC37"/>
      <c r="WID37"/>
      <c r="WIE37"/>
      <c r="WIF37"/>
      <c r="WIG37"/>
      <c r="WIH37"/>
      <c r="WII37"/>
      <c r="WIJ37"/>
      <c r="WIK37"/>
      <c r="WIL37"/>
      <c r="WIM37"/>
      <c r="WIN37"/>
      <c r="WIO37"/>
      <c r="WIP37"/>
      <c r="WIQ37"/>
      <c r="WIR37"/>
      <c r="WIS37"/>
      <c r="WIT37"/>
      <c r="WIU37"/>
      <c r="WIV37"/>
      <c r="WIW37"/>
      <c r="WIX37"/>
      <c r="WIY37"/>
      <c r="WIZ37"/>
      <c r="WJA37"/>
      <c r="WJB37"/>
      <c r="WJC37"/>
      <c r="WJD37"/>
      <c r="WJE37"/>
      <c r="WJF37"/>
      <c r="WJG37"/>
      <c r="WJH37"/>
      <c r="WJI37"/>
      <c r="WJJ37"/>
      <c r="WJK37"/>
      <c r="WJL37"/>
      <c r="WJM37"/>
      <c r="WJN37"/>
      <c r="WJO37"/>
      <c r="WJP37"/>
      <c r="WJQ37"/>
      <c r="WJR37"/>
      <c r="WJS37"/>
      <c r="WJT37"/>
      <c r="WJU37"/>
      <c r="WJV37"/>
      <c r="WJW37"/>
      <c r="WJX37"/>
      <c r="WJY37"/>
      <c r="WJZ37"/>
      <c r="WKA37"/>
      <c r="WKB37"/>
      <c r="WKC37"/>
      <c r="WKD37"/>
      <c r="WKE37"/>
      <c r="WKF37"/>
      <c r="WKG37"/>
      <c r="WKH37"/>
      <c r="WKI37"/>
      <c r="WKJ37"/>
      <c r="WKK37"/>
      <c r="WKL37"/>
      <c r="WKM37"/>
      <c r="WKN37"/>
      <c r="WKO37"/>
      <c r="WKP37"/>
      <c r="WKQ37"/>
      <c r="WKR37"/>
      <c r="WKS37"/>
      <c r="WKT37"/>
      <c r="WKU37"/>
      <c r="WKV37"/>
      <c r="WKW37"/>
      <c r="WKX37"/>
      <c r="WKY37"/>
      <c r="WKZ37"/>
      <c r="WLA37"/>
      <c r="WLB37"/>
      <c r="WLC37"/>
      <c r="WLD37"/>
      <c r="WLE37"/>
      <c r="WLF37"/>
      <c r="WLG37"/>
      <c r="WLH37"/>
      <c r="WLI37"/>
      <c r="WLJ37"/>
      <c r="WLK37"/>
      <c r="WLL37"/>
      <c r="WLM37"/>
      <c r="WLN37"/>
      <c r="WLO37"/>
      <c r="WLP37"/>
      <c r="WLQ37"/>
      <c r="WLR37"/>
      <c r="WLS37"/>
      <c r="WLT37"/>
      <c r="WLU37"/>
      <c r="WLV37"/>
      <c r="WLW37"/>
      <c r="WLX37"/>
      <c r="WLY37"/>
      <c r="WLZ37"/>
      <c r="WMA37"/>
      <c r="WMB37"/>
      <c r="WMC37"/>
      <c r="WMD37"/>
      <c r="WME37"/>
      <c r="WMF37"/>
      <c r="WMG37"/>
      <c r="WMH37"/>
      <c r="WMI37"/>
      <c r="WMJ37"/>
      <c r="WMK37"/>
      <c r="WML37"/>
      <c r="WMM37"/>
      <c r="WMN37"/>
      <c r="WMO37"/>
      <c r="WMP37"/>
      <c r="WMQ37"/>
      <c r="WMR37"/>
      <c r="WMS37"/>
      <c r="WMT37"/>
      <c r="WMU37"/>
      <c r="WMV37"/>
      <c r="WMW37"/>
      <c r="WMX37"/>
      <c r="WMY37"/>
      <c r="WMZ37"/>
      <c r="WNA37"/>
      <c r="WNB37"/>
      <c r="WNC37"/>
      <c r="WND37"/>
      <c r="WNE37"/>
      <c r="WNF37"/>
      <c r="WNG37"/>
      <c r="WNH37"/>
      <c r="WNI37"/>
      <c r="WNJ37"/>
      <c r="WNK37"/>
      <c r="WNL37"/>
      <c r="WNM37"/>
      <c r="WNN37"/>
      <c r="WNO37"/>
      <c r="WNP37"/>
      <c r="WNQ37"/>
      <c r="WNR37"/>
      <c r="WNS37"/>
      <c r="WNT37"/>
      <c r="WNU37"/>
      <c r="WNV37"/>
      <c r="WNW37"/>
      <c r="WNX37"/>
      <c r="WNY37"/>
      <c r="WNZ37"/>
      <c r="WOA37"/>
      <c r="WOB37"/>
      <c r="WOC37"/>
      <c r="WOD37"/>
      <c r="WOE37"/>
      <c r="WOF37"/>
      <c r="WOG37"/>
      <c r="WOH37"/>
      <c r="WOI37"/>
      <c r="WOJ37"/>
      <c r="WOK37"/>
      <c r="WOL37"/>
      <c r="WOM37"/>
      <c r="WON37"/>
      <c r="WOO37"/>
      <c r="WOP37"/>
      <c r="WOQ37"/>
      <c r="WOR37"/>
      <c r="WOS37"/>
      <c r="WOT37"/>
      <c r="WOU37"/>
      <c r="WOV37"/>
      <c r="WOW37"/>
      <c r="WOX37"/>
      <c r="WOY37"/>
      <c r="WOZ37"/>
      <c r="WPA37"/>
      <c r="WPB37"/>
      <c r="WPC37"/>
      <c r="WPD37"/>
      <c r="WPE37"/>
      <c r="WPF37"/>
      <c r="WPG37"/>
      <c r="WPH37"/>
      <c r="WPI37"/>
      <c r="WPJ37"/>
      <c r="WPK37"/>
      <c r="WPL37"/>
      <c r="WPM37"/>
      <c r="WPN37"/>
      <c r="WPO37"/>
      <c r="WPP37"/>
      <c r="WPQ37"/>
      <c r="WPR37"/>
      <c r="WPS37"/>
      <c r="WPT37"/>
      <c r="WPU37"/>
      <c r="WPV37"/>
      <c r="WPW37"/>
      <c r="WPX37"/>
      <c r="WPY37"/>
      <c r="WPZ37"/>
      <c r="WQA37"/>
      <c r="WQB37"/>
      <c r="WQC37"/>
      <c r="WQD37"/>
      <c r="WQE37"/>
      <c r="WQF37"/>
      <c r="WQG37"/>
      <c r="WQH37"/>
      <c r="WQI37"/>
      <c r="WQJ37"/>
      <c r="WQK37"/>
      <c r="WQL37"/>
      <c r="WQM37"/>
      <c r="WQN37"/>
      <c r="WQO37"/>
      <c r="WQP37"/>
      <c r="WQQ37"/>
      <c r="WQR37"/>
      <c r="WQS37"/>
      <c r="WQT37"/>
      <c r="WQU37"/>
      <c r="WQV37"/>
      <c r="WQW37"/>
      <c r="WQX37"/>
      <c r="WQY37"/>
      <c r="WQZ37"/>
      <c r="WRA37"/>
      <c r="WRB37"/>
      <c r="WRC37"/>
      <c r="WRD37"/>
      <c r="WRE37"/>
      <c r="WRF37"/>
      <c r="WRG37"/>
      <c r="WRH37"/>
      <c r="WRI37"/>
      <c r="WRJ37"/>
      <c r="WRK37"/>
      <c r="WRL37"/>
      <c r="WRM37"/>
      <c r="WRN37"/>
      <c r="WRO37"/>
      <c r="WRP37"/>
      <c r="WRQ37"/>
      <c r="WRR37"/>
      <c r="WRS37"/>
      <c r="WRT37"/>
      <c r="WRU37"/>
      <c r="WRV37"/>
      <c r="WRW37"/>
      <c r="WRX37"/>
      <c r="WRY37"/>
      <c r="WRZ37"/>
      <c r="WSA37"/>
      <c r="WSB37"/>
      <c r="WSC37"/>
      <c r="WSD37"/>
      <c r="WSE37"/>
      <c r="WSF37"/>
      <c r="WSG37"/>
      <c r="WSH37"/>
      <c r="WSI37"/>
      <c r="WSJ37"/>
      <c r="WSK37"/>
      <c r="WSL37"/>
      <c r="WSM37"/>
      <c r="WSN37"/>
      <c r="WSO37"/>
      <c r="WSP37"/>
      <c r="WSQ37"/>
      <c r="WSR37"/>
      <c r="WSS37"/>
      <c r="WST37"/>
      <c r="WSU37"/>
      <c r="WSV37"/>
      <c r="WSW37"/>
      <c r="WSX37"/>
      <c r="WSY37"/>
      <c r="WSZ37"/>
      <c r="WTA37"/>
      <c r="WTB37"/>
      <c r="WTC37"/>
      <c r="WTD37"/>
      <c r="WTE37"/>
      <c r="WTF37"/>
      <c r="WTG37"/>
      <c r="WTH37"/>
      <c r="WTI37"/>
      <c r="WTJ37"/>
      <c r="WTK37"/>
      <c r="WTL37"/>
      <c r="WTM37"/>
      <c r="WTN37"/>
      <c r="WTO37"/>
      <c r="WTP37"/>
      <c r="WTQ37"/>
      <c r="WTR37"/>
      <c r="WTS37"/>
      <c r="WTT37"/>
      <c r="WTU37"/>
      <c r="WTV37"/>
      <c r="WTW37"/>
      <c r="WTX37"/>
      <c r="WTY37"/>
      <c r="WTZ37"/>
      <c r="WUA37"/>
      <c r="WUB37"/>
      <c r="WUC37"/>
      <c r="WUD37"/>
      <c r="WUE37"/>
      <c r="WUF37"/>
      <c r="WUG37"/>
      <c r="WUH37"/>
      <c r="WUI37"/>
      <c r="WUJ37"/>
      <c r="WUK37"/>
      <c r="WUL37"/>
      <c r="WUM37"/>
      <c r="WUN37"/>
      <c r="WUO37"/>
      <c r="WUP37"/>
      <c r="WUQ37"/>
      <c r="WUR37"/>
      <c r="WUS37"/>
      <c r="WUT37"/>
      <c r="WUU37"/>
      <c r="WUV37"/>
      <c r="WUW37"/>
      <c r="WUX37"/>
      <c r="WUY37"/>
      <c r="WUZ37"/>
      <c r="WVA37"/>
      <c r="WVB37"/>
      <c r="WVC37"/>
      <c r="WVD37"/>
      <c r="WVE37"/>
      <c r="WVF37"/>
      <c r="WVG37"/>
      <c r="WVH37"/>
      <c r="WVI37"/>
      <c r="WVJ37"/>
      <c r="WVK37"/>
      <c r="WVL37"/>
      <c r="WVM37"/>
      <c r="WVN37"/>
      <c r="WVO37"/>
      <c r="WVP37"/>
      <c r="WVQ37"/>
      <c r="WVR37"/>
      <c r="WVS37"/>
      <c r="WVT37"/>
      <c r="WVU37"/>
      <c r="WVV37"/>
      <c r="WVW37"/>
      <c r="WVX37"/>
      <c r="WVY37"/>
      <c r="WVZ37"/>
      <c r="WWA37"/>
      <c r="WWB37"/>
      <c r="WWC37"/>
      <c r="WWD37"/>
      <c r="WWE37"/>
      <c r="WWF37"/>
      <c r="WWG37"/>
      <c r="WWH37"/>
      <c r="WWI37"/>
      <c r="WWJ37"/>
      <c r="WWK37"/>
      <c r="WWL37"/>
      <c r="WWM37"/>
      <c r="WWN37"/>
      <c r="WWO37"/>
      <c r="WWP37"/>
      <c r="WWQ37"/>
      <c r="WWR37"/>
      <c r="WWS37"/>
      <c r="WWT37"/>
      <c r="WWU37"/>
      <c r="WWV37"/>
      <c r="WWW37"/>
      <c r="WWX37"/>
      <c r="WWY37"/>
      <c r="WWZ37"/>
      <c r="WXA37"/>
      <c r="WXB37"/>
      <c r="WXC37"/>
      <c r="WXD37"/>
      <c r="WXE37"/>
      <c r="WXF37"/>
      <c r="WXG37"/>
      <c r="WXH37"/>
      <c r="WXI37"/>
      <c r="WXJ37"/>
      <c r="WXK37"/>
      <c r="WXL37"/>
      <c r="WXM37"/>
      <c r="WXN37"/>
      <c r="WXO37"/>
      <c r="WXP37"/>
      <c r="WXQ37"/>
      <c r="WXR37"/>
      <c r="WXS37"/>
      <c r="WXT37"/>
      <c r="WXU37"/>
      <c r="WXV37"/>
      <c r="WXW37"/>
      <c r="WXX37"/>
      <c r="WXY37"/>
      <c r="WXZ37"/>
      <c r="WYA37"/>
      <c r="WYB37"/>
      <c r="WYC37"/>
      <c r="WYD37"/>
      <c r="WYE37"/>
      <c r="WYF37"/>
      <c r="WYG37"/>
      <c r="WYH37"/>
      <c r="WYI37"/>
      <c r="WYJ37"/>
      <c r="WYK37"/>
      <c r="WYL37"/>
      <c r="WYM37"/>
      <c r="WYN37"/>
      <c r="WYO37"/>
      <c r="WYP37"/>
      <c r="WYQ37"/>
      <c r="WYR37"/>
      <c r="WYS37"/>
      <c r="WYT37"/>
      <c r="WYU37"/>
      <c r="WYV37"/>
      <c r="WYW37"/>
      <c r="WYX37"/>
      <c r="WYY37"/>
      <c r="WYZ37"/>
      <c r="WZA37"/>
      <c r="WZB37"/>
      <c r="WZC37"/>
      <c r="WZD37"/>
      <c r="WZE37"/>
      <c r="WZF37"/>
      <c r="WZG37"/>
      <c r="WZH37"/>
      <c r="WZI37"/>
      <c r="WZJ37"/>
      <c r="WZK37"/>
      <c r="WZL37"/>
      <c r="WZM37"/>
      <c r="WZN37"/>
      <c r="WZO37"/>
      <c r="WZP37"/>
      <c r="WZQ37"/>
      <c r="WZR37"/>
      <c r="WZS37"/>
      <c r="WZT37"/>
      <c r="WZU37"/>
      <c r="WZV37"/>
      <c r="WZW37"/>
      <c r="WZX37"/>
      <c r="WZY37"/>
      <c r="WZZ37"/>
      <c r="XAA37"/>
      <c r="XAB37"/>
      <c r="XAC37"/>
      <c r="XAD37"/>
      <c r="XAE37"/>
      <c r="XAF37"/>
      <c r="XAG37"/>
      <c r="XAH37"/>
      <c r="XAI37"/>
      <c r="XAJ37"/>
      <c r="XAK37"/>
      <c r="XAL37"/>
      <c r="XAM37"/>
      <c r="XAN37"/>
      <c r="XAO37"/>
      <c r="XAP37"/>
      <c r="XAQ37"/>
      <c r="XAR37"/>
      <c r="XAS37"/>
      <c r="XAT37"/>
      <c r="XAU37"/>
      <c r="XAV37"/>
      <c r="XAW37"/>
      <c r="XAX37"/>
      <c r="XAY37"/>
      <c r="XAZ37"/>
      <c r="XBA37"/>
      <c r="XBB37"/>
      <c r="XBC37"/>
      <c r="XBD37"/>
      <c r="XBE37"/>
      <c r="XBF37"/>
      <c r="XBG37"/>
      <c r="XBH37"/>
      <c r="XBI37"/>
      <c r="XBJ37"/>
      <c r="XBK37"/>
      <c r="XBL37"/>
      <c r="XBM37"/>
      <c r="XBN37"/>
      <c r="XBO37"/>
      <c r="XBP37"/>
      <c r="XBQ37"/>
      <c r="XBR37"/>
      <c r="XBS37"/>
      <c r="XBT37"/>
      <c r="XBU37"/>
      <c r="XBV37"/>
      <c r="XBW37"/>
      <c r="XBX37"/>
      <c r="XBY37"/>
      <c r="XBZ37"/>
      <c r="XCA37"/>
      <c r="XCB37"/>
      <c r="XCC37"/>
      <c r="XCD37"/>
      <c r="XCE37"/>
      <c r="XCF37"/>
      <c r="XCG37"/>
      <c r="XCH37"/>
      <c r="XCI37"/>
      <c r="XCJ37"/>
      <c r="XCK37"/>
      <c r="XCL37"/>
      <c r="XCM37"/>
      <c r="XCN37"/>
      <c r="XCO37"/>
      <c r="XCP37"/>
      <c r="XCQ37"/>
      <c r="XCR37"/>
      <c r="XCS37"/>
      <c r="XCT37"/>
      <c r="XCU37"/>
      <c r="XCV37"/>
      <c r="XCW37"/>
      <c r="XCX37"/>
      <c r="XCY37"/>
      <c r="XCZ37"/>
      <c r="XDA37"/>
      <c r="XDB37"/>
      <c r="XDC37"/>
      <c r="XDD37"/>
      <c r="XDE37"/>
      <c r="XDF37"/>
      <c r="XDG37"/>
      <c r="XDH37"/>
      <c r="XDI37"/>
      <c r="XDJ37"/>
      <c r="XDK37"/>
      <c r="XDL37"/>
      <c r="XDM37"/>
      <c r="XDN37"/>
      <c r="XDO37"/>
      <c r="XDP37"/>
      <c r="XDQ37"/>
      <c r="XDR37"/>
      <c r="XDS37"/>
      <c r="XDT37"/>
      <c r="XDU37"/>
      <c r="XDV37"/>
      <c r="XDW37"/>
      <c r="XDX37"/>
      <c r="XDY37"/>
      <c r="XDZ37"/>
      <c r="XEA37"/>
      <c r="XEB37"/>
      <c r="XEC37"/>
      <c r="XED37"/>
      <c r="XEE37"/>
      <c r="XEF37"/>
      <c r="XEG37"/>
      <c r="XEH37"/>
      <c r="XEI37"/>
      <c r="XEJ37"/>
      <c r="XEK37"/>
      <c r="XEL37"/>
      <c r="XEM37"/>
      <c r="XEN37"/>
      <c r="XEO37"/>
      <c r="XEP37"/>
      <c r="XEQ37"/>
      <c r="XER37"/>
      <c r="XES37"/>
      <c r="XET37"/>
      <c r="XEU37"/>
      <c r="XEV37"/>
      <c r="XEW37"/>
      <c r="XEX37"/>
      <c r="XEY37"/>
      <c r="XEZ37"/>
      <c r="XFA37"/>
      <c r="XFB37"/>
      <c r="XFC37"/>
      <c r="XFD37"/>
    </row>
    <row r="38" spans="1:16384" s="635" customFormat="1" x14ac:dyDescent="0.35">
      <c r="A38" s="637"/>
      <c r="B38" s="637"/>
      <c r="C38" s="638"/>
      <c r="D38" s="639"/>
      <c r="F38" s="678">
        <v>43941</v>
      </c>
      <c r="G38" s="679"/>
      <c r="H38" s="635" t="s">
        <v>369</v>
      </c>
      <c r="I38" s="640"/>
      <c r="J38" s="641"/>
      <c r="K38" s="642"/>
      <c r="L38" s="642"/>
      <c r="M38" s="642"/>
      <c r="N38" s="642"/>
      <c r="O38" s="655">
        <v>0.15667154192924501</v>
      </c>
      <c r="P38" s="656">
        <v>1.4499999698074835</v>
      </c>
      <c r="Q38" s="656">
        <v>1.449999999245184</v>
      </c>
      <c r="R38" s="654">
        <v>4699.713637111322</v>
      </c>
      <c r="S38" s="654" t="s">
        <v>152</v>
      </c>
      <c r="T38" s="651"/>
      <c r="U38" s="651"/>
      <c r="V38" s="664"/>
      <c r="W38" s="664"/>
      <c r="X38" s="664"/>
      <c r="Y38" s="664"/>
      <c r="Z38" s="664"/>
      <c r="AA38" s="664"/>
      <c r="AB38" s="664"/>
      <c r="AC38" s="664"/>
      <c r="AD38" s="664"/>
      <c r="AE38" s="664"/>
      <c r="AF38" s="664"/>
      <c r="AG38" s="664"/>
      <c r="AH38" s="664"/>
      <c r="AI38" s="664"/>
      <c r="AJ38" s="664"/>
      <c r="AK38" s="664"/>
      <c r="AL38" s="664"/>
      <c r="AM38" s="664"/>
      <c r="AN38" s="664"/>
      <c r="AO38" s="664"/>
      <c r="AP38" s="664"/>
      <c r="AQ38" s="664"/>
      <c r="AR38" s="664"/>
      <c r="AS38" s="664"/>
      <c r="AT38" s="664"/>
      <c r="AU38" s="664"/>
      <c r="AV38" s="664"/>
      <c r="AW38" s="664"/>
      <c r="AX38" s="664"/>
      <c r="AY38" s="664"/>
      <c r="AZ38" s="664"/>
      <c r="BA38" s="664"/>
      <c r="BB38" s="664"/>
      <c r="BC38" s="664"/>
      <c r="BD38" s="664"/>
      <c r="BE38" s="664"/>
      <c r="BF38" s="664"/>
      <c r="BG38" s="664"/>
      <c r="BH38" s="664"/>
      <c r="BI38" s="664"/>
      <c r="BJ38" s="664"/>
      <c r="BK38" s="664"/>
      <c r="BL38" s="664"/>
      <c r="BM38" s="664"/>
      <c r="BN38" s="664"/>
      <c r="BO38" s="664"/>
      <c r="BP38" s="664"/>
      <c r="BQ38" s="664"/>
      <c r="BR38" s="664"/>
      <c r="BS38" s="664"/>
      <c r="BT38" s="664"/>
      <c r="BU38" s="664"/>
      <c r="BV38" s="664"/>
      <c r="BW38" s="664"/>
      <c r="BX38" s="664"/>
      <c r="BY38" s="664"/>
      <c r="BZ38" s="664"/>
      <c r="CA38" s="664"/>
      <c r="CB38" s="664"/>
      <c r="CC38" s="664"/>
      <c r="CD38" s="664"/>
      <c r="CE38" s="664"/>
      <c r="CF38" s="664"/>
      <c r="CG38" s="664"/>
      <c r="CH38" s="664"/>
      <c r="CI38" s="664"/>
      <c r="CJ38" s="664"/>
      <c r="CK38" s="664"/>
      <c r="CL38" s="664"/>
      <c r="CM38" s="664"/>
      <c r="CN38" s="664"/>
      <c r="CO38" s="664"/>
      <c r="CP38" s="664"/>
      <c r="CQ38" s="664"/>
      <c r="CR38" s="664"/>
      <c r="CS38" s="664"/>
      <c r="CT38" s="664"/>
      <c r="CU38" s="664"/>
      <c r="CV38" s="664"/>
      <c r="CW38" s="664"/>
      <c r="CX38" s="664"/>
      <c r="CY38" s="664"/>
      <c r="CZ38" s="664"/>
      <c r="DA38" s="664"/>
      <c r="DB38" s="664"/>
      <c r="DC38" s="664"/>
      <c r="DD38" s="664"/>
      <c r="DE38" s="664"/>
      <c r="DF38" s="664"/>
      <c r="DG38" s="664"/>
      <c r="DH38" s="664"/>
      <c r="DI38" s="664"/>
      <c r="DJ38" s="664"/>
      <c r="DK38" s="664"/>
      <c r="DL38" s="664"/>
      <c r="DM38" s="664"/>
      <c r="DN38" s="664"/>
      <c r="DO38" s="664"/>
      <c r="DP38" s="664"/>
      <c r="DQ38" s="664"/>
      <c r="DR38" s="664"/>
      <c r="DS38" s="664"/>
      <c r="DT38" s="664"/>
      <c r="DU38" s="664"/>
      <c r="DV38" s="664"/>
      <c r="DW38" s="664"/>
      <c r="DX38" s="664"/>
      <c r="DY38" s="664"/>
      <c r="DZ38" s="664"/>
      <c r="EA38" s="664"/>
      <c r="EB38" s="664"/>
      <c r="EC38" s="664"/>
      <c r="ED38" s="664"/>
      <c r="EE38" s="664"/>
      <c r="EF38" s="664"/>
      <c r="EG38" s="664"/>
      <c r="EH38" s="664"/>
      <c r="EI38" s="664"/>
      <c r="EJ38" s="664"/>
      <c r="EK38" s="664"/>
      <c r="EL38" s="664"/>
      <c r="EM38" s="664"/>
      <c r="EN38" s="664"/>
      <c r="EO38" s="664"/>
      <c r="EP38" s="664"/>
      <c r="EQ38" s="664"/>
      <c r="ER38" s="664"/>
      <c r="ES38" s="664"/>
      <c r="ET38" s="664"/>
      <c r="EU38" s="664"/>
      <c r="EV38" s="664"/>
      <c r="EW38" s="664"/>
      <c r="EX38" s="664"/>
      <c r="EY38" s="664"/>
      <c r="EZ38" s="664"/>
      <c r="FA38" s="664"/>
      <c r="FB38" s="664"/>
      <c r="FC38" s="664"/>
      <c r="FD38" s="664"/>
      <c r="FE38" s="664"/>
      <c r="FF38" s="664"/>
      <c r="FG38" s="664"/>
      <c r="FH38" s="664"/>
      <c r="FI38" s="664"/>
      <c r="FJ38" s="664"/>
      <c r="FK38" s="664"/>
      <c r="FL38" s="664"/>
      <c r="FM38" s="664"/>
      <c r="FN38" s="664"/>
      <c r="FO38" s="664"/>
      <c r="FP38" s="664"/>
      <c r="FQ38" s="664"/>
      <c r="FR38" s="664"/>
      <c r="FS38" s="664"/>
      <c r="FT38" s="664"/>
      <c r="FU38" s="664"/>
      <c r="FV38" s="664"/>
      <c r="FW38" s="664"/>
      <c r="FX38" s="664"/>
      <c r="FY38" s="664"/>
      <c r="FZ38" s="664"/>
      <c r="GA38" s="664"/>
      <c r="GB38" s="664"/>
      <c r="GC38" s="664"/>
      <c r="GD38" s="664"/>
      <c r="GE38" s="664"/>
      <c r="GF38" s="664"/>
      <c r="GG38" s="664"/>
      <c r="GH38" s="664"/>
      <c r="GI38" s="664"/>
      <c r="GJ38" s="664"/>
      <c r="GK38" s="664"/>
      <c r="GL38" s="664"/>
      <c r="GM38" s="664"/>
      <c r="GN38" s="664"/>
      <c r="GO38" s="664"/>
      <c r="GP38" s="664"/>
      <c r="GQ38" s="664"/>
      <c r="GR38" s="664"/>
      <c r="GS38" s="664"/>
      <c r="GT38" s="664"/>
      <c r="GU38" s="664"/>
      <c r="GV38" s="664"/>
      <c r="GW38" s="664"/>
      <c r="GX38"/>
      <c r="GY38"/>
      <c r="GZ38"/>
      <c r="HA38"/>
      <c r="HB38"/>
      <c r="HC38"/>
      <c r="HD38"/>
      <c r="HE38"/>
      <c r="HF38"/>
      <c r="HG38"/>
      <c r="HH38"/>
      <c r="HI38"/>
      <c r="HJ38"/>
      <c r="HK38"/>
      <c r="HL38"/>
      <c r="HM38"/>
      <c r="HN38"/>
      <c r="HO38"/>
      <c r="HP38"/>
      <c r="HQ38"/>
      <c r="HR38"/>
      <c r="HS38"/>
      <c r="HT38"/>
      <c r="HU38"/>
      <c r="HV38"/>
      <c r="HW38"/>
      <c r="HX38"/>
      <c r="HY38"/>
      <c r="HZ38"/>
      <c r="IA38"/>
      <c r="IB38"/>
      <c r="IC38"/>
      <c r="ID38"/>
      <c r="IE38"/>
      <c r="IF38"/>
      <c r="IG38"/>
      <c r="IH38"/>
      <c r="II38"/>
      <c r="IJ38"/>
      <c r="IK38"/>
      <c r="IL38"/>
      <c r="IM38"/>
      <c r="IN38"/>
      <c r="IO38"/>
      <c r="IP38"/>
      <c r="IQ38"/>
      <c r="IR38"/>
      <c r="IS38"/>
      <c r="IT38"/>
      <c r="IU38"/>
      <c r="IV38"/>
      <c r="IW38"/>
      <c r="IX38"/>
      <c r="IY38"/>
      <c r="IZ38"/>
      <c r="JA38"/>
      <c r="JB38"/>
      <c r="JC38"/>
      <c r="JD38"/>
      <c r="JE38"/>
      <c r="JF38"/>
      <c r="JG38"/>
      <c r="JH38"/>
      <c r="JI38"/>
      <c r="JJ38"/>
      <c r="JK38"/>
      <c r="JL38"/>
      <c r="JM38"/>
      <c r="JN38"/>
      <c r="JO38"/>
      <c r="JP38"/>
      <c r="JQ38"/>
      <c r="JR38"/>
      <c r="JS38"/>
      <c r="JT38"/>
      <c r="JU38"/>
      <c r="JV38"/>
      <c r="JW38"/>
      <c r="JX38"/>
      <c r="JY38"/>
      <c r="JZ38"/>
      <c r="KA38"/>
      <c r="KB38"/>
      <c r="KC38"/>
      <c r="KD38"/>
      <c r="KE38"/>
      <c r="KF38"/>
      <c r="KG38"/>
      <c r="KH38"/>
      <c r="KI38"/>
      <c r="KJ38"/>
      <c r="KK38"/>
      <c r="KL38"/>
      <c r="KM38"/>
      <c r="KN38"/>
      <c r="KO38"/>
      <c r="KP38"/>
      <c r="KQ38"/>
      <c r="KR38"/>
      <c r="KS38"/>
      <c r="KT38"/>
      <c r="KU38"/>
      <c r="KV38"/>
      <c r="KW38"/>
      <c r="KX38"/>
      <c r="KY38"/>
      <c r="KZ38"/>
      <c r="LA38"/>
      <c r="LB38"/>
      <c r="LC38"/>
      <c r="LD38"/>
      <c r="LE38"/>
      <c r="LF38"/>
      <c r="LG38"/>
      <c r="LH38"/>
      <c r="LI38"/>
      <c r="LJ38"/>
      <c r="LK38"/>
      <c r="LL38"/>
      <c r="LM38"/>
      <c r="LN38"/>
      <c r="LO38"/>
      <c r="LP38"/>
      <c r="LQ38"/>
      <c r="LR38"/>
      <c r="LS38"/>
      <c r="LT38"/>
      <c r="LU38"/>
      <c r="LV38"/>
      <c r="LW38"/>
      <c r="LX38"/>
      <c r="LY38"/>
      <c r="LZ38"/>
      <c r="MA38"/>
      <c r="MB38"/>
      <c r="MC38"/>
      <c r="MD38"/>
      <c r="ME38"/>
      <c r="MF38"/>
      <c r="MG38"/>
      <c r="MH38"/>
      <c r="MI38"/>
      <c r="MJ38"/>
      <c r="MK38"/>
      <c r="ML38"/>
      <c r="MM38"/>
      <c r="MN38"/>
      <c r="MO38"/>
      <c r="MP38"/>
      <c r="MQ38"/>
      <c r="MR38"/>
      <c r="MS38"/>
      <c r="MT38"/>
      <c r="MU38"/>
      <c r="MV38"/>
      <c r="MW38"/>
      <c r="MX38"/>
      <c r="MY38"/>
      <c r="MZ38"/>
      <c r="NA38"/>
      <c r="NB38"/>
      <c r="NC38"/>
      <c r="ND38"/>
      <c r="NE38"/>
      <c r="NF38"/>
      <c r="NG38"/>
      <c r="NH38"/>
      <c r="NI38"/>
      <c r="NJ38"/>
      <c r="NK38"/>
      <c r="NL38"/>
      <c r="NM38"/>
      <c r="NN38"/>
      <c r="NO38"/>
      <c r="NP38"/>
      <c r="NQ38"/>
      <c r="NR38"/>
      <c r="NS38"/>
      <c r="NT38"/>
      <c r="NU38"/>
      <c r="NV38"/>
      <c r="NW38"/>
      <c r="NX38"/>
      <c r="NY38"/>
      <c r="NZ38"/>
      <c r="OA38"/>
      <c r="OB38"/>
      <c r="OC38"/>
      <c r="OD38"/>
      <c r="OE38"/>
      <c r="OF38"/>
      <c r="OG38"/>
      <c r="OH38"/>
      <c r="OI38"/>
      <c r="OJ38"/>
      <c r="OK38"/>
      <c r="OL38"/>
      <c r="OM38"/>
      <c r="ON38"/>
      <c r="OO38"/>
      <c r="OP38"/>
      <c r="OQ38"/>
      <c r="OR38"/>
      <c r="OS38"/>
      <c r="OT38"/>
      <c r="OU38"/>
      <c r="OV38"/>
      <c r="OW38"/>
      <c r="OX38"/>
      <c r="OY38"/>
      <c r="OZ38"/>
      <c r="PA38"/>
      <c r="PB38"/>
      <c r="PC38"/>
      <c r="PD38"/>
      <c r="PE38"/>
      <c r="PF38"/>
      <c r="PG38"/>
      <c r="PH38"/>
      <c r="PI38"/>
      <c r="PJ38"/>
      <c r="PK38"/>
      <c r="PL38"/>
      <c r="PM38"/>
      <c r="PN38"/>
      <c r="PO38"/>
      <c r="PP38"/>
      <c r="PQ38"/>
      <c r="PR38"/>
      <c r="PS38"/>
      <c r="PT38"/>
      <c r="PU38"/>
      <c r="PV38"/>
      <c r="PW38"/>
      <c r="PX38"/>
      <c r="PY38"/>
      <c r="PZ38"/>
      <c r="QA38"/>
      <c r="QB38"/>
      <c r="QC38"/>
      <c r="QD38"/>
      <c r="QE38"/>
      <c r="QF38"/>
      <c r="QG38"/>
      <c r="QH38"/>
      <c r="QI38"/>
      <c r="QJ38"/>
      <c r="QK38"/>
      <c r="QL38"/>
      <c r="QM38"/>
      <c r="QN38"/>
      <c r="QO38"/>
      <c r="QP38"/>
      <c r="QQ38"/>
      <c r="QR38"/>
      <c r="QS38"/>
      <c r="QT38"/>
      <c r="QU38"/>
      <c r="QV38"/>
      <c r="QW38"/>
      <c r="QX38"/>
      <c r="QY38"/>
      <c r="QZ38"/>
      <c r="RA38"/>
      <c r="RB38"/>
      <c r="RC38"/>
      <c r="RD38"/>
      <c r="RE38"/>
      <c r="RF38"/>
      <c r="RG38"/>
      <c r="RH38"/>
      <c r="RI38"/>
      <c r="RJ38"/>
      <c r="RK38"/>
      <c r="RL38"/>
      <c r="RM38"/>
      <c r="RN38"/>
      <c r="RO38"/>
      <c r="RP38"/>
      <c r="RQ38"/>
      <c r="RR38"/>
      <c r="RS38"/>
      <c r="RT38"/>
      <c r="RU38"/>
      <c r="RV38"/>
      <c r="RW38"/>
      <c r="RX38"/>
      <c r="RY38"/>
      <c r="RZ38"/>
      <c r="SA38"/>
      <c r="SB38"/>
      <c r="SC38"/>
      <c r="SD38"/>
      <c r="SE38"/>
      <c r="SF38"/>
      <c r="SG38"/>
      <c r="SH38"/>
      <c r="SI38"/>
      <c r="SJ38"/>
      <c r="SK38"/>
      <c r="SL38"/>
      <c r="SM38"/>
      <c r="SN38"/>
      <c r="SO38"/>
      <c r="SP38"/>
      <c r="SQ38"/>
      <c r="SR38"/>
      <c r="SS38"/>
      <c r="ST38"/>
      <c r="SU38"/>
      <c r="SV38"/>
      <c r="SW38"/>
      <c r="SX38"/>
      <c r="SY38"/>
      <c r="SZ38"/>
      <c r="TA38"/>
      <c r="TB38"/>
      <c r="TC38"/>
      <c r="TD38"/>
      <c r="TE38"/>
      <c r="TF38"/>
      <c r="TG38"/>
      <c r="TH38"/>
      <c r="TI38"/>
      <c r="TJ38"/>
      <c r="TK38"/>
      <c r="TL38"/>
      <c r="TM38"/>
      <c r="TN38"/>
      <c r="TO38"/>
      <c r="TP38"/>
      <c r="TQ38"/>
      <c r="TR38"/>
      <c r="TS38"/>
      <c r="TT38"/>
      <c r="TU38"/>
      <c r="TV38"/>
      <c r="TW38"/>
      <c r="TX38"/>
      <c r="TY38"/>
      <c r="TZ38"/>
      <c r="UA38"/>
      <c r="UB38"/>
      <c r="UC38"/>
      <c r="UD38"/>
      <c r="UE38"/>
      <c r="UF38"/>
      <c r="UG38"/>
      <c r="UH38"/>
      <c r="UI38"/>
      <c r="UJ38"/>
      <c r="UK38"/>
      <c r="UL38"/>
      <c r="UM38"/>
      <c r="UN38"/>
      <c r="UO38"/>
      <c r="UP38"/>
      <c r="UQ38"/>
      <c r="UR38"/>
      <c r="US38"/>
      <c r="UT38"/>
      <c r="UU38"/>
      <c r="UV38"/>
      <c r="UW38"/>
      <c r="UX38"/>
      <c r="UY38"/>
      <c r="UZ38"/>
      <c r="VA38"/>
      <c r="VB38"/>
      <c r="VC38"/>
      <c r="VD38"/>
      <c r="VE38"/>
      <c r="VF38"/>
      <c r="VG38"/>
      <c r="VH38"/>
      <c r="VI38"/>
      <c r="VJ38"/>
      <c r="VK38"/>
      <c r="VL38"/>
      <c r="VM38"/>
      <c r="VN38"/>
      <c r="VO38"/>
      <c r="VP38"/>
      <c r="VQ38"/>
      <c r="VR38"/>
      <c r="VS38"/>
      <c r="VT38"/>
      <c r="VU38"/>
      <c r="VV38"/>
      <c r="VW38"/>
      <c r="VX38"/>
      <c r="VY38"/>
      <c r="VZ38"/>
      <c r="WA38"/>
      <c r="WB38"/>
      <c r="WC38"/>
      <c r="WD38"/>
      <c r="WE38"/>
      <c r="WF38"/>
      <c r="WG38"/>
      <c r="WH38"/>
      <c r="WI38"/>
      <c r="WJ38"/>
      <c r="WK38"/>
      <c r="WL38"/>
      <c r="WM38"/>
      <c r="WN38"/>
      <c r="WO38"/>
      <c r="WP38"/>
      <c r="WQ38"/>
      <c r="WR38"/>
      <c r="WS38"/>
      <c r="WT38"/>
      <c r="WU38"/>
      <c r="WV38"/>
      <c r="WW38"/>
      <c r="WX38"/>
      <c r="WY38"/>
      <c r="WZ38"/>
      <c r="XA38"/>
      <c r="XB38"/>
      <c r="XC38"/>
      <c r="XD38"/>
      <c r="XE38"/>
      <c r="XF38"/>
      <c r="XG38"/>
      <c r="XH38"/>
      <c r="XI38"/>
      <c r="XJ38"/>
      <c r="XK38"/>
      <c r="XL38"/>
      <c r="XM38"/>
      <c r="XN38"/>
      <c r="XO38"/>
      <c r="XP38"/>
      <c r="XQ38"/>
      <c r="XR38"/>
      <c r="XS38"/>
      <c r="XT38"/>
      <c r="XU38"/>
      <c r="XV38"/>
      <c r="XW38"/>
      <c r="XX38"/>
      <c r="XY38"/>
      <c r="XZ38"/>
      <c r="YA38"/>
      <c r="YB38"/>
      <c r="YC38"/>
      <c r="YD38"/>
      <c r="YE38"/>
      <c r="YF38"/>
      <c r="YG38"/>
      <c r="YH38"/>
      <c r="YI38"/>
      <c r="YJ38"/>
      <c r="YK38"/>
      <c r="YL38"/>
      <c r="YM38"/>
      <c r="YN38"/>
      <c r="YO38"/>
      <c r="YP38"/>
      <c r="YQ38"/>
      <c r="YR38"/>
      <c r="YS38"/>
      <c r="YT38"/>
      <c r="YU38"/>
      <c r="YV38"/>
      <c r="YW38"/>
      <c r="YX38"/>
      <c r="YY38"/>
      <c r="YZ38"/>
      <c r="ZA38"/>
      <c r="ZB38"/>
      <c r="ZC38"/>
      <c r="ZD38"/>
      <c r="ZE38"/>
      <c r="ZF38"/>
      <c r="ZG38"/>
      <c r="ZH38"/>
      <c r="ZI38"/>
      <c r="ZJ38"/>
      <c r="ZK38"/>
      <c r="ZL38"/>
      <c r="ZM38"/>
      <c r="ZN38"/>
      <c r="ZO38"/>
      <c r="ZP38"/>
      <c r="ZQ38"/>
      <c r="ZR38"/>
      <c r="ZS38"/>
      <c r="ZT38"/>
      <c r="ZU38"/>
      <c r="ZV38"/>
      <c r="ZW38"/>
      <c r="ZX38"/>
      <c r="ZY38"/>
      <c r="ZZ38"/>
      <c r="AAA38"/>
      <c r="AAB38"/>
      <c r="AAC38"/>
      <c r="AAD38"/>
      <c r="AAE38"/>
      <c r="AAF38"/>
      <c r="AAG38"/>
      <c r="AAH38"/>
      <c r="AAI38"/>
      <c r="AAJ38"/>
      <c r="AAK38"/>
      <c r="AAL38"/>
      <c r="AAM38"/>
      <c r="AAN38"/>
      <c r="AAO38"/>
      <c r="AAP38"/>
      <c r="AAQ38"/>
      <c r="AAR38"/>
      <c r="AAS38"/>
      <c r="AAT38"/>
      <c r="AAU38"/>
      <c r="AAV38"/>
      <c r="AAW38"/>
      <c r="AAX38"/>
      <c r="AAY38"/>
      <c r="AAZ38"/>
      <c r="ABA38"/>
      <c r="ABB38"/>
      <c r="ABC38"/>
      <c r="ABD38"/>
      <c r="ABE38"/>
      <c r="ABF38"/>
      <c r="ABG38"/>
      <c r="ABH38"/>
      <c r="ABI38"/>
      <c r="ABJ38"/>
      <c r="ABK38"/>
      <c r="ABL38"/>
      <c r="ABM38"/>
      <c r="ABN38"/>
      <c r="ABO38"/>
      <c r="ABP38"/>
      <c r="ABQ38"/>
      <c r="ABR38"/>
      <c r="ABS38"/>
      <c r="ABT38"/>
      <c r="ABU38"/>
      <c r="ABV38"/>
      <c r="ABW38"/>
      <c r="ABX38"/>
      <c r="ABY38"/>
      <c r="ABZ38"/>
      <c r="ACA38"/>
      <c r="ACB38"/>
      <c r="ACC38"/>
      <c r="ACD38"/>
      <c r="ACE38"/>
      <c r="ACF38"/>
      <c r="ACG38"/>
      <c r="ACH38"/>
      <c r="ACI38"/>
      <c r="ACJ38"/>
      <c r="ACK38"/>
      <c r="ACL38"/>
      <c r="ACM38"/>
      <c r="ACN38"/>
      <c r="ACO38"/>
      <c r="ACP38"/>
      <c r="ACQ38"/>
      <c r="ACR38"/>
      <c r="ACS38"/>
      <c r="ACT38"/>
      <c r="ACU38"/>
      <c r="ACV38"/>
      <c r="ACW38"/>
      <c r="ACX38"/>
      <c r="ACY38"/>
      <c r="ACZ38"/>
      <c r="ADA38"/>
      <c r="ADB38"/>
      <c r="ADC38"/>
      <c r="ADD38"/>
      <c r="ADE38"/>
      <c r="ADF38"/>
      <c r="ADG38"/>
      <c r="ADH38"/>
      <c r="ADI38"/>
      <c r="ADJ38"/>
      <c r="ADK38"/>
      <c r="ADL38"/>
      <c r="ADM38"/>
      <c r="ADN38"/>
      <c r="ADO38"/>
      <c r="ADP38"/>
      <c r="ADQ38"/>
      <c r="ADR38"/>
      <c r="ADS38"/>
      <c r="ADT38"/>
      <c r="ADU38"/>
      <c r="ADV38"/>
      <c r="ADW38"/>
      <c r="ADX38"/>
      <c r="ADY38"/>
      <c r="ADZ38"/>
      <c r="AEA38"/>
      <c r="AEB38"/>
      <c r="AEC38"/>
      <c r="AED38"/>
      <c r="AEE38"/>
      <c r="AEF38"/>
      <c r="AEG38"/>
      <c r="AEH38"/>
      <c r="AEI38"/>
      <c r="AEJ38"/>
      <c r="AEK38"/>
      <c r="AEL38"/>
      <c r="AEM38"/>
      <c r="AEN38"/>
      <c r="AEO38"/>
      <c r="AEP38"/>
      <c r="AEQ38"/>
      <c r="AER38"/>
      <c r="AES38"/>
      <c r="AET38"/>
      <c r="AEU38"/>
      <c r="AEV38"/>
      <c r="AEW38"/>
      <c r="AEX38"/>
      <c r="AEY38"/>
      <c r="AEZ38"/>
      <c r="AFA38"/>
      <c r="AFB38"/>
      <c r="AFC38"/>
      <c r="AFD38"/>
      <c r="AFE38"/>
      <c r="AFF38"/>
      <c r="AFG38"/>
      <c r="AFH38"/>
      <c r="AFI38"/>
      <c r="AFJ38"/>
      <c r="AFK38"/>
      <c r="AFL38"/>
      <c r="AFM38"/>
      <c r="AFN38"/>
      <c r="AFO38"/>
      <c r="AFP38"/>
      <c r="AFQ38"/>
      <c r="AFR38"/>
      <c r="AFS38"/>
      <c r="AFT38"/>
      <c r="AFU38"/>
      <c r="AFV38"/>
      <c r="AFW38"/>
      <c r="AFX38"/>
      <c r="AFY38"/>
      <c r="AFZ38"/>
      <c r="AGA38"/>
      <c r="AGB38"/>
      <c r="AGC38"/>
      <c r="AGD38"/>
      <c r="AGE38"/>
      <c r="AGF38"/>
      <c r="AGG38"/>
      <c r="AGH38"/>
      <c r="AGI38"/>
      <c r="AGJ38"/>
      <c r="AGK38"/>
      <c r="AGL38"/>
      <c r="AGM38"/>
      <c r="AGN38"/>
      <c r="AGO38"/>
      <c r="AGP38"/>
      <c r="AGQ38"/>
      <c r="AGR38"/>
      <c r="AGS38"/>
      <c r="AGT38"/>
      <c r="AGU38"/>
      <c r="AGV38"/>
      <c r="AGW38"/>
      <c r="AGX38"/>
      <c r="AGY38"/>
      <c r="AGZ38"/>
      <c r="AHA38"/>
      <c r="AHB38"/>
      <c r="AHC38"/>
      <c r="AHD38"/>
      <c r="AHE38"/>
      <c r="AHF38"/>
      <c r="AHG38"/>
      <c r="AHH38"/>
      <c r="AHI38"/>
      <c r="AHJ38"/>
      <c r="AHK38"/>
      <c r="AHL38"/>
      <c r="AHM38"/>
      <c r="AHN38"/>
      <c r="AHO38"/>
      <c r="AHP38"/>
      <c r="AHQ38"/>
      <c r="AHR38"/>
      <c r="AHS38"/>
      <c r="AHT38"/>
      <c r="AHU38"/>
      <c r="AHV38"/>
      <c r="AHW38"/>
      <c r="AHX38"/>
      <c r="AHY38"/>
      <c r="AHZ38"/>
      <c r="AIA38"/>
      <c r="AIB38"/>
      <c r="AIC38"/>
      <c r="AID38"/>
      <c r="AIE38"/>
      <c r="AIF38"/>
      <c r="AIG38"/>
      <c r="AIH38"/>
      <c r="AII38"/>
      <c r="AIJ38"/>
      <c r="AIK38"/>
      <c r="AIL38"/>
      <c r="AIM38"/>
      <c r="AIN38"/>
      <c r="AIO38"/>
      <c r="AIP38"/>
      <c r="AIQ38"/>
      <c r="AIR38"/>
      <c r="AIS38"/>
      <c r="AIT38"/>
      <c r="AIU38"/>
      <c r="AIV38"/>
      <c r="AIW38"/>
      <c r="AIX38"/>
      <c r="AIY38"/>
      <c r="AIZ38"/>
      <c r="AJA38"/>
      <c r="AJB38"/>
      <c r="AJC38"/>
      <c r="AJD38"/>
      <c r="AJE38"/>
      <c r="AJF38"/>
      <c r="AJG38"/>
      <c r="AJH38"/>
      <c r="AJI38"/>
      <c r="AJJ38"/>
      <c r="AJK38"/>
      <c r="AJL38"/>
      <c r="AJM38"/>
      <c r="AJN38"/>
      <c r="AJO38"/>
      <c r="AJP38"/>
      <c r="AJQ38"/>
      <c r="AJR38"/>
      <c r="AJS38"/>
      <c r="AJT38"/>
      <c r="AJU38"/>
      <c r="AJV38"/>
      <c r="AJW38"/>
      <c r="AJX38"/>
      <c r="AJY38"/>
      <c r="AJZ38"/>
      <c r="AKA38"/>
      <c r="AKB38"/>
      <c r="AKC38"/>
      <c r="AKD38"/>
      <c r="AKE38"/>
      <c r="AKF38"/>
      <c r="AKG38"/>
      <c r="AKH38"/>
      <c r="AKI38"/>
      <c r="AKJ38"/>
      <c r="AKK38"/>
      <c r="AKL38"/>
      <c r="AKM38"/>
      <c r="AKN38"/>
      <c r="AKO38"/>
      <c r="AKP38"/>
      <c r="AKQ38"/>
      <c r="AKR38"/>
      <c r="AKS38"/>
      <c r="AKT38"/>
      <c r="AKU38"/>
      <c r="AKV38"/>
      <c r="AKW38"/>
      <c r="AKX38"/>
      <c r="AKY38"/>
      <c r="AKZ38"/>
      <c r="ALA38"/>
      <c r="ALB38"/>
      <c r="ALC38"/>
      <c r="ALD38"/>
      <c r="ALE38"/>
      <c r="ALF38"/>
      <c r="ALG38"/>
      <c r="ALH38"/>
      <c r="ALI38"/>
      <c r="ALJ38"/>
      <c r="ALK38"/>
      <c r="ALL38"/>
      <c r="ALM38"/>
      <c r="ALN38"/>
      <c r="ALO38"/>
      <c r="ALP38"/>
      <c r="ALQ38"/>
      <c r="ALR38"/>
      <c r="ALS38"/>
      <c r="ALT38"/>
      <c r="ALU38"/>
      <c r="ALV38"/>
      <c r="ALW38"/>
      <c r="ALX38"/>
      <c r="ALY38"/>
      <c r="ALZ38"/>
      <c r="AMA38"/>
      <c r="AMB38"/>
      <c r="AMC38"/>
      <c r="AMD38"/>
      <c r="AME38"/>
      <c r="AMF38"/>
      <c r="AMG38"/>
      <c r="AMH38"/>
      <c r="AMI38"/>
      <c r="AMJ38"/>
      <c r="AMK38"/>
      <c r="AML38"/>
      <c r="AMM38"/>
      <c r="AMN38"/>
      <c r="AMO38"/>
      <c r="AMP38"/>
      <c r="AMQ38"/>
      <c r="AMR38"/>
      <c r="AMS38"/>
      <c r="AMT38"/>
      <c r="AMU38"/>
      <c r="AMV38"/>
      <c r="AMW38"/>
      <c r="AMX38"/>
      <c r="AMY38"/>
      <c r="AMZ38"/>
      <c r="ANA38"/>
      <c r="ANB38"/>
      <c r="ANC38"/>
      <c r="AND38"/>
      <c r="ANE38"/>
      <c r="ANF38"/>
      <c r="ANG38"/>
      <c r="ANH38"/>
      <c r="ANI38"/>
      <c r="ANJ38"/>
      <c r="ANK38"/>
      <c r="ANL38"/>
      <c r="ANM38"/>
      <c r="ANN38"/>
      <c r="ANO38"/>
      <c r="ANP38"/>
      <c r="ANQ38"/>
      <c r="ANR38"/>
      <c r="ANS38"/>
      <c r="ANT38"/>
      <c r="ANU38"/>
      <c r="ANV38"/>
      <c r="ANW38"/>
      <c r="ANX38"/>
      <c r="ANY38"/>
      <c r="ANZ38"/>
      <c r="AOA38"/>
      <c r="AOB38"/>
      <c r="AOC38"/>
      <c r="AOD38"/>
      <c r="AOE38"/>
      <c r="AOF38"/>
      <c r="AOG38"/>
      <c r="AOH38"/>
      <c r="AOI38"/>
      <c r="AOJ38"/>
      <c r="AOK38"/>
      <c r="AOL38"/>
      <c r="AOM38"/>
      <c r="AON38"/>
      <c r="AOO38"/>
      <c r="AOP38"/>
      <c r="AOQ38"/>
      <c r="AOR38"/>
      <c r="AOS38"/>
      <c r="AOT38"/>
      <c r="AOU38"/>
      <c r="AOV38"/>
      <c r="AOW38"/>
      <c r="AOX38"/>
      <c r="AOY38"/>
      <c r="AOZ38"/>
      <c r="APA38"/>
      <c r="APB38"/>
      <c r="APC38"/>
      <c r="APD38"/>
      <c r="APE38"/>
      <c r="APF38"/>
      <c r="APG38"/>
      <c r="APH38"/>
      <c r="API38"/>
      <c r="APJ38"/>
      <c r="APK38"/>
      <c r="APL38"/>
      <c r="APM38"/>
      <c r="APN38"/>
      <c r="APO38"/>
      <c r="APP38"/>
      <c r="APQ38"/>
      <c r="APR38"/>
      <c r="APS38"/>
      <c r="APT38"/>
      <c r="APU38"/>
      <c r="APV38"/>
      <c r="APW38"/>
      <c r="APX38"/>
      <c r="APY38"/>
      <c r="APZ38"/>
      <c r="AQA38"/>
      <c r="AQB38"/>
      <c r="AQC38"/>
      <c r="AQD38"/>
      <c r="AQE38"/>
      <c r="AQF38"/>
      <c r="AQG38"/>
      <c r="AQH38"/>
      <c r="AQI38"/>
      <c r="AQJ38"/>
      <c r="AQK38"/>
      <c r="AQL38"/>
      <c r="AQM38"/>
      <c r="AQN38"/>
      <c r="AQO38"/>
      <c r="AQP38"/>
      <c r="AQQ38"/>
      <c r="AQR38"/>
      <c r="AQS38"/>
      <c r="AQT38"/>
      <c r="AQU38"/>
      <c r="AQV38"/>
      <c r="AQW38"/>
      <c r="AQX38"/>
      <c r="AQY38"/>
      <c r="AQZ38"/>
      <c r="ARA38"/>
      <c r="ARB38"/>
      <c r="ARC38"/>
      <c r="ARD38"/>
      <c r="ARE38"/>
      <c r="ARF38"/>
      <c r="ARG38"/>
      <c r="ARH38"/>
      <c r="ARI38"/>
      <c r="ARJ38"/>
      <c r="ARK38"/>
      <c r="ARL38"/>
      <c r="ARM38"/>
      <c r="ARN38"/>
      <c r="ARO38"/>
      <c r="ARP38"/>
      <c r="ARQ38"/>
      <c r="ARR38"/>
      <c r="ARS38"/>
      <c r="ART38"/>
      <c r="ARU38"/>
      <c r="ARV38"/>
      <c r="ARW38"/>
      <c r="ARX38"/>
      <c r="ARY38"/>
      <c r="ARZ38"/>
      <c r="ASA38"/>
      <c r="ASB38"/>
      <c r="ASC38"/>
      <c r="ASD38"/>
      <c r="ASE38"/>
      <c r="ASF38"/>
      <c r="ASG38"/>
      <c r="ASH38"/>
      <c r="ASI38"/>
      <c r="ASJ38"/>
      <c r="ASK38"/>
      <c r="ASL38"/>
      <c r="ASM38"/>
      <c r="ASN38"/>
      <c r="ASO38"/>
      <c r="ASP38"/>
      <c r="ASQ38"/>
      <c r="ASR38"/>
      <c r="ASS38"/>
      <c r="AST38"/>
      <c r="ASU38"/>
      <c r="ASV38"/>
      <c r="ASW38"/>
      <c r="ASX38"/>
      <c r="ASY38"/>
      <c r="ASZ38"/>
      <c r="ATA38"/>
      <c r="ATB38"/>
      <c r="ATC38"/>
      <c r="ATD38"/>
      <c r="ATE38"/>
      <c r="ATF38"/>
      <c r="ATG38"/>
      <c r="ATH38"/>
      <c r="ATI38"/>
      <c r="ATJ38"/>
      <c r="ATK38"/>
      <c r="ATL38"/>
      <c r="ATM38"/>
      <c r="ATN38"/>
      <c r="ATO38"/>
      <c r="ATP38"/>
      <c r="ATQ38"/>
      <c r="ATR38"/>
      <c r="ATS38"/>
      <c r="ATT38"/>
      <c r="ATU38"/>
      <c r="ATV38"/>
      <c r="ATW38"/>
      <c r="ATX38"/>
      <c r="ATY38"/>
      <c r="ATZ38"/>
      <c r="AUA38"/>
      <c r="AUB38"/>
      <c r="AUC38"/>
      <c r="AUD38"/>
      <c r="AUE38"/>
      <c r="AUF38"/>
      <c r="AUG38"/>
      <c r="AUH38"/>
      <c r="AUI38"/>
      <c r="AUJ38"/>
      <c r="AUK38"/>
      <c r="AUL38"/>
      <c r="AUM38"/>
      <c r="AUN38"/>
      <c r="AUO38"/>
      <c r="AUP38"/>
      <c r="AUQ38"/>
      <c r="AUR38"/>
      <c r="AUS38"/>
      <c r="AUT38"/>
      <c r="AUU38"/>
      <c r="AUV38"/>
      <c r="AUW38"/>
      <c r="AUX38"/>
      <c r="AUY38"/>
      <c r="AUZ38"/>
      <c r="AVA38"/>
      <c r="AVB38"/>
      <c r="AVC38"/>
      <c r="AVD38"/>
      <c r="AVE38"/>
      <c r="AVF38"/>
      <c r="AVG38"/>
      <c r="AVH38"/>
      <c r="AVI38"/>
      <c r="AVJ38"/>
      <c r="AVK38"/>
      <c r="AVL38"/>
      <c r="AVM38"/>
      <c r="AVN38"/>
      <c r="AVO38"/>
      <c r="AVP38"/>
      <c r="AVQ38"/>
      <c r="AVR38"/>
      <c r="AVS38"/>
      <c r="AVT38"/>
      <c r="AVU38"/>
      <c r="AVV38"/>
      <c r="AVW38"/>
      <c r="AVX38"/>
      <c r="AVY38"/>
      <c r="AVZ38"/>
      <c r="AWA38"/>
      <c r="AWB38"/>
      <c r="AWC38"/>
      <c r="AWD38"/>
      <c r="AWE38"/>
      <c r="AWF38"/>
      <c r="AWG38"/>
      <c r="AWH38"/>
      <c r="AWI38"/>
      <c r="AWJ38"/>
      <c r="AWK38"/>
      <c r="AWL38"/>
      <c r="AWM38"/>
      <c r="AWN38"/>
      <c r="AWO38"/>
      <c r="AWP38"/>
      <c r="AWQ38"/>
      <c r="AWR38"/>
      <c r="AWS38"/>
      <c r="AWT38"/>
      <c r="AWU38"/>
      <c r="AWV38"/>
      <c r="AWW38"/>
      <c r="AWX38"/>
      <c r="AWY38"/>
      <c r="AWZ38"/>
      <c r="AXA38"/>
      <c r="AXB38"/>
      <c r="AXC38"/>
      <c r="AXD38"/>
      <c r="AXE38"/>
      <c r="AXF38"/>
      <c r="AXG38"/>
      <c r="AXH38"/>
      <c r="AXI38"/>
      <c r="AXJ38"/>
      <c r="AXK38"/>
      <c r="AXL38"/>
      <c r="AXM38"/>
      <c r="AXN38"/>
      <c r="AXO38"/>
      <c r="AXP38"/>
      <c r="AXQ38"/>
      <c r="AXR38"/>
      <c r="AXS38"/>
      <c r="AXT38"/>
      <c r="AXU38"/>
      <c r="AXV38"/>
      <c r="AXW38"/>
      <c r="AXX38"/>
      <c r="AXY38"/>
      <c r="AXZ38"/>
      <c r="AYA38"/>
      <c r="AYB38"/>
      <c r="AYC38"/>
      <c r="AYD38"/>
      <c r="AYE38"/>
      <c r="AYF38"/>
      <c r="AYG38"/>
      <c r="AYH38"/>
      <c r="AYI38"/>
      <c r="AYJ38"/>
      <c r="AYK38"/>
      <c r="AYL38"/>
      <c r="AYM38"/>
      <c r="AYN38"/>
      <c r="AYO38"/>
      <c r="AYP38"/>
      <c r="AYQ38"/>
      <c r="AYR38"/>
      <c r="AYS38"/>
      <c r="AYT38"/>
      <c r="AYU38"/>
      <c r="AYV38"/>
      <c r="AYW38"/>
      <c r="AYX38"/>
      <c r="AYY38"/>
      <c r="AYZ38"/>
      <c r="AZA38"/>
      <c r="AZB38"/>
      <c r="AZC38"/>
      <c r="AZD38"/>
      <c r="AZE38"/>
      <c r="AZF38"/>
      <c r="AZG38"/>
      <c r="AZH38"/>
      <c r="AZI38"/>
      <c r="AZJ38"/>
      <c r="AZK38"/>
      <c r="AZL38"/>
      <c r="AZM38"/>
      <c r="AZN38"/>
      <c r="AZO38"/>
      <c r="AZP38"/>
      <c r="AZQ38"/>
      <c r="AZR38"/>
      <c r="AZS38"/>
      <c r="AZT38"/>
      <c r="AZU38"/>
      <c r="AZV38"/>
      <c r="AZW38"/>
      <c r="AZX38"/>
      <c r="AZY38"/>
      <c r="AZZ38"/>
      <c r="BAA38"/>
      <c r="BAB38"/>
      <c r="BAC38"/>
      <c r="BAD38"/>
      <c r="BAE38"/>
      <c r="BAF38"/>
      <c r="BAG38"/>
      <c r="BAH38"/>
      <c r="BAI38"/>
      <c r="BAJ38"/>
      <c r="BAK38"/>
      <c r="BAL38"/>
      <c r="BAM38"/>
      <c r="BAN38"/>
      <c r="BAO38"/>
      <c r="BAP38"/>
      <c r="BAQ38"/>
      <c r="BAR38"/>
      <c r="BAS38"/>
      <c r="BAT38"/>
      <c r="BAU38"/>
      <c r="BAV38"/>
      <c r="BAW38"/>
      <c r="BAX38"/>
      <c r="BAY38"/>
      <c r="BAZ38"/>
      <c r="BBA38"/>
      <c r="BBB38"/>
      <c r="BBC38"/>
      <c r="BBD38"/>
      <c r="BBE38"/>
      <c r="BBF38"/>
      <c r="BBG38"/>
      <c r="BBH38"/>
      <c r="BBI38"/>
      <c r="BBJ38"/>
      <c r="BBK38"/>
      <c r="BBL38"/>
      <c r="BBM38"/>
      <c r="BBN38"/>
      <c r="BBO38"/>
      <c r="BBP38"/>
      <c r="BBQ38"/>
      <c r="BBR38"/>
      <c r="BBS38"/>
      <c r="BBT38"/>
      <c r="BBU38"/>
      <c r="BBV38"/>
      <c r="BBW38"/>
      <c r="BBX38"/>
      <c r="BBY38"/>
      <c r="BBZ38"/>
      <c r="BCA38"/>
      <c r="BCB38"/>
      <c r="BCC38"/>
      <c r="BCD38"/>
      <c r="BCE38"/>
      <c r="BCF38"/>
      <c r="BCG38"/>
      <c r="BCH38"/>
      <c r="BCI38"/>
      <c r="BCJ38"/>
      <c r="BCK38"/>
      <c r="BCL38"/>
      <c r="BCM38"/>
      <c r="BCN38"/>
      <c r="BCO38"/>
      <c r="BCP38"/>
      <c r="BCQ38"/>
      <c r="BCR38"/>
      <c r="BCS38"/>
      <c r="BCT38"/>
      <c r="BCU38"/>
      <c r="BCV38"/>
      <c r="BCW38"/>
      <c r="BCX38"/>
      <c r="BCY38"/>
      <c r="BCZ38"/>
      <c r="BDA38"/>
      <c r="BDB38"/>
      <c r="BDC38"/>
      <c r="BDD38"/>
      <c r="BDE38"/>
      <c r="BDF38"/>
      <c r="BDG38"/>
      <c r="BDH38"/>
      <c r="BDI38"/>
      <c r="BDJ38"/>
      <c r="BDK38"/>
      <c r="BDL38"/>
      <c r="BDM38"/>
      <c r="BDN38"/>
      <c r="BDO38"/>
      <c r="BDP38"/>
      <c r="BDQ38"/>
      <c r="BDR38"/>
      <c r="BDS38"/>
      <c r="BDT38"/>
      <c r="BDU38"/>
      <c r="BDV38"/>
      <c r="BDW38"/>
      <c r="BDX38"/>
      <c r="BDY38"/>
      <c r="BDZ38"/>
      <c r="BEA38"/>
      <c r="BEB38"/>
      <c r="BEC38"/>
      <c r="BED38"/>
      <c r="BEE38"/>
      <c r="BEF38"/>
      <c r="BEG38"/>
      <c r="BEH38"/>
      <c r="BEI38"/>
      <c r="BEJ38"/>
      <c r="BEK38"/>
      <c r="BEL38"/>
      <c r="BEM38"/>
      <c r="BEN38"/>
      <c r="BEO38"/>
      <c r="BEP38"/>
      <c r="BEQ38"/>
      <c r="BER38"/>
      <c r="BES38"/>
      <c r="BET38"/>
      <c r="BEU38"/>
      <c r="BEV38"/>
      <c r="BEW38"/>
      <c r="BEX38"/>
      <c r="BEY38"/>
      <c r="BEZ38"/>
      <c r="BFA38"/>
      <c r="BFB38"/>
      <c r="BFC38"/>
      <c r="BFD38"/>
      <c r="BFE38"/>
      <c r="BFF38"/>
      <c r="BFG38"/>
      <c r="BFH38"/>
      <c r="BFI38"/>
      <c r="BFJ38"/>
      <c r="BFK38"/>
      <c r="BFL38"/>
      <c r="BFM38"/>
      <c r="BFN38"/>
      <c r="BFO38"/>
      <c r="BFP38"/>
      <c r="BFQ38"/>
      <c r="BFR38"/>
      <c r="BFS38"/>
      <c r="BFT38"/>
      <c r="BFU38"/>
      <c r="BFV38"/>
      <c r="BFW38"/>
      <c r="BFX38"/>
      <c r="BFY38"/>
      <c r="BFZ38"/>
      <c r="BGA38"/>
      <c r="BGB38"/>
      <c r="BGC38"/>
      <c r="BGD38"/>
      <c r="BGE38"/>
      <c r="BGF38"/>
      <c r="BGG38"/>
      <c r="BGH38"/>
      <c r="BGI38"/>
      <c r="BGJ38"/>
      <c r="BGK38"/>
      <c r="BGL38"/>
      <c r="BGM38"/>
      <c r="BGN38"/>
      <c r="BGO38"/>
      <c r="BGP38"/>
      <c r="BGQ38"/>
      <c r="BGR38"/>
      <c r="BGS38"/>
      <c r="BGT38"/>
      <c r="BGU38"/>
      <c r="BGV38"/>
      <c r="BGW38"/>
      <c r="BGX38"/>
      <c r="BGY38"/>
      <c r="BGZ38"/>
      <c r="BHA38"/>
      <c r="BHB38"/>
      <c r="BHC38"/>
      <c r="BHD38"/>
      <c r="BHE38"/>
      <c r="BHF38"/>
      <c r="BHG38"/>
      <c r="BHH38"/>
      <c r="BHI38"/>
      <c r="BHJ38"/>
      <c r="BHK38"/>
      <c r="BHL38"/>
      <c r="BHM38"/>
      <c r="BHN38"/>
      <c r="BHO38"/>
      <c r="BHP38"/>
      <c r="BHQ38"/>
      <c r="BHR38"/>
      <c r="BHS38"/>
      <c r="BHT38"/>
      <c r="BHU38"/>
      <c r="BHV38"/>
      <c r="BHW38"/>
      <c r="BHX38"/>
      <c r="BHY38"/>
      <c r="BHZ38"/>
      <c r="BIA38"/>
      <c r="BIB38"/>
      <c r="BIC38"/>
      <c r="BID38"/>
      <c r="BIE38"/>
      <c r="BIF38"/>
      <c r="BIG38"/>
      <c r="BIH38"/>
      <c r="BII38"/>
      <c r="BIJ38"/>
      <c r="BIK38"/>
      <c r="BIL38"/>
      <c r="BIM38"/>
      <c r="BIN38"/>
      <c r="BIO38"/>
      <c r="BIP38"/>
      <c r="BIQ38"/>
      <c r="BIR38"/>
      <c r="BIS38"/>
      <c r="BIT38"/>
      <c r="BIU38"/>
      <c r="BIV38"/>
      <c r="BIW38"/>
      <c r="BIX38"/>
      <c r="BIY38"/>
      <c r="BIZ38"/>
      <c r="BJA38"/>
      <c r="BJB38"/>
      <c r="BJC38"/>
      <c r="BJD38"/>
      <c r="BJE38"/>
      <c r="BJF38"/>
      <c r="BJG38"/>
      <c r="BJH38"/>
      <c r="BJI38"/>
      <c r="BJJ38"/>
      <c r="BJK38"/>
      <c r="BJL38"/>
      <c r="BJM38"/>
      <c r="BJN38"/>
      <c r="BJO38"/>
      <c r="BJP38"/>
      <c r="BJQ38"/>
      <c r="BJR38"/>
      <c r="BJS38"/>
      <c r="BJT38"/>
      <c r="BJU38"/>
      <c r="BJV38"/>
      <c r="BJW38"/>
      <c r="BJX38"/>
      <c r="BJY38"/>
      <c r="BJZ38"/>
      <c r="BKA38"/>
      <c r="BKB38"/>
      <c r="BKC38"/>
      <c r="BKD38"/>
      <c r="BKE38"/>
      <c r="BKF38"/>
      <c r="BKG38"/>
      <c r="BKH38"/>
      <c r="BKI38"/>
      <c r="BKJ38"/>
      <c r="BKK38"/>
      <c r="BKL38"/>
      <c r="BKM38"/>
      <c r="BKN38"/>
      <c r="BKO38"/>
      <c r="BKP38"/>
      <c r="BKQ38"/>
      <c r="BKR38"/>
      <c r="BKS38"/>
      <c r="BKT38"/>
      <c r="BKU38"/>
      <c r="BKV38"/>
      <c r="BKW38"/>
      <c r="BKX38"/>
      <c r="BKY38"/>
      <c r="BKZ38"/>
      <c r="BLA38"/>
      <c r="BLB38"/>
      <c r="BLC38"/>
      <c r="BLD38"/>
      <c r="BLE38"/>
      <c r="BLF38"/>
      <c r="BLG38"/>
      <c r="BLH38"/>
      <c r="BLI38"/>
      <c r="BLJ38"/>
      <c r="BLK38"/>
      <c r="BLL38"/>
      <c r="BLM38"/>
      <c r="BLN38"/>
      <c r="BLO38"/>
      <c r="BLP38"/>
      <c r="BLQ38"/>
      <c r="BLR38"/>
      <c r="BLS38"/>
      <c r="BLT38"/>
      <c r="BLU38"/>
      <c r="BLV38"/>
      <c r="BLW38"/>
      <c r="BLX38"/>
      <c r="BLY38"/>
      <c r="BLZ38"/>
      <c r="BMA38"/>
      <c r="BMB38"/>
      <c r="BMC38"/>
      <c r="BMD38"/>
      <c r="BME38"/>
      <c r="BMF38"/>
      <c r="BMG38"/>
      <c r="BMH38"/>
      <c r="BMI38"/>
      <c r="BMJ38"/>
      <c r="BMK38"/>
      <c r="BML38"/>
      <c r="BMM38"/>
      <c r="BMN38"/>
      <c r="BMO38"/>
      <c r="BMP38"/>
      <c r="BMQ38"/>
      <c r="BMR38"/>
      <c r="BMS38"/>
      <c r="BMT38"/>
      <c r="BMU38"/>
      <c r="BMV38"/>
      <c r="BMW38"/>
      <c r="BMX38"/>
      <c r="BMY38"/>
      <c r="BMZ38"/>
      <c r="BNA38"/>
      <c r="BNB38"/>
      <c r="BNC38"/>
      <c r="BND38"/>
      <c r="BNE38"/>
      <c r="BNF38"/>
      <c r="BNG38"/>
      <c r="BNH38"/>
      <c r="BNI38"/>
      <c r="BNJ38"/>
      <c r="BNK38"/>
      <c r="BNL38"/>
      <c r="BNM38"/>
      <c r="BNN38"/>
      <c r="BNO38"/>
      <c r="BNP38"/>
      <c r="BNQ38"/>
      <c r="BNR38"/>
      <c r="BNS38"/>
      <c r="BNT38"/>
      <c r="BNU38"/>
      <c r="BNV38"/>
      <c r="BNW38"/>
      <c r="BNX38"/>
      <c r="BNY38"/>
      <c r="BNZ38"/>
      <c r="BOA38"/>
      <c r="BOB38"/>
      <c r="BOC38"/>
      <c r="BOD38"/>
      <c r="BOE38"/>
      <c r="BOF38"/>
      <c r="BOG38"/>
      <c r="BOH38"/>
      <c r="BOI38"/>
      <c r="BOJ38"/>
      <c r="BOK38"/>
      <c r="BOL38"/>
      <c r="BOM38"/>
      <c r="BON38"/>
      <c r="BOO38"/>
      <c r="BOP38"/>
      <c r="BOQ38"/>
      <c r="BOR38"/>
      <c r="BOS38"/>
      <c r="BOT38"/>
      <c r="BOU38"/>
      <c r="BOV38"/>
      <c r="BOW38"/>
      <c r="BOX38"/>
      <c r="BOY38"/>
      <c r="BOZ38"/>
      <c r="BPA38"/>
      <c r="BPB38"/>
      <c r="BPC38"/>
      <c r="BPD38"/>
      <c r="BPE38"/>
      <c r="BPF38"/>
      <c r="BPG38"/>
      <c r="BPH38"/>
      <c r="BPI38"/>
      <c r="BPJ38"/>
      <c r="BPK38"/>
      <c r="BPL38"/>
      <c r="BPM38"/>
      <c r="BPN38"/>
      <c r="BPO38"/>
      <c r="BPP38"/>
      <c r="BPQ38"/>
      <c r="BPR38"/>
      <c r="BPS38"/>
      <c r="BPT38"/>
      <c r="BPU38"/>
      <c r="BPV38"/>
      <c r="BPW38"/>
      <c r="BPX38"/>
      <c r="BPY38"/>
      <c r="BPZ38"/>
      <c r="BQA38"/>
      <c r="BQB38"/>
      <c r="BQC38"/>
      <c r="BQD38"/>
      <c r="BQE38"/>
      <c r="BQF38"/>
      <c r="BQG38"/>
      <c r="BQH38"/>
      <c r="BQI38"/>
      <c r="BQJ38"/>
      <c r="BQK38"/>
      <c r="BQL38"/>
      <c r="BQM38"/>
      <c r="BQN38"/>
      <c r="BQO38"/>
      <c r="BQP38"/>
      <c r="BQQ38"/>
      <c r="BQR38"/>
      <c r="BQS38"/>
      <c r="BQT38"/>
      <c r="BQU38"/>
      <c r="BQV38"/>
      <c r="BQW38"/>
      <c r="BQX38"/>
      <c r="BQY38"/>
      <c r="BQZ38"/>
      <c r="BRA38"/>
      <c r="BRB38"/>
      <c r="BRC38"/>
      <c r="BRD38"/>
      <c r="BRE38"/>
      <c r="BRF38"/>
      <c r="BRG38"/>
      <c r="BRH38"/>
      <c r="BRI38"/>
      <c r="BRJ38"/>
      <c r="BRK38"/>
      <c r="BRL38"/>
      <c r="BRM38"/>
      <c r="BRN38"/>
      <c r="BRO38"/>
      <c r="BRP38"/>
      <c r="BRQ38"/>
      <c r="BRR38"/>
      <c r="BRS38"/>
      <c r="BRT38"/>
      <c r="BRU38"/>
      <c r="BRV38"/>
      <c r="BRW38"/>
      <c r="BRX38"/>
      <c r="BRY38"/>
      <c r="BRZ38"/>
      <c r="BSA38"/>
      <c r="BSB38"/>
      <c r="BSC38"/>
      <c r="BSD38"/>
      <c r="BSE38"/>
      <c r="BSF38"/>
      <c r="BSG38"/>
      <c r="BSH38"/>
      <c r="BSI38"/>
      <c r="BSJ38"/>
      <c r="BSK38"/>
      <c r="BSL38"/>
      <c r="BSM38"/>
      <c r="BSN38"/>
      <c r="BSO38"/>
      <c r="BSP38"/>
      <c r="BSQ38"/>
      <c r="BSR38"/>
      <c r="BSS38"/>
      <c r="BST38"/>
      <c r="BSU38"/>
      <c r="BSV38"/>
      <c r="BSW38"/>
      <c r="BSX38"/>
      <c r="BSY38"/>
      <c r="BSZ38"/>
      <c r="BTA38"/>
      <c r="BTB38"/>
      <c r="BTC38"/>
      <c r="BTD38"/>
      <c r="BTE38"/>
      <c r="BTF38"/>
      <c r="BTG38"/>
      <c r="BTH38"/>
      <c r="BTI38"/>
      <c r="BTJ38"/>
      <c r="BTK38"/>
      <c r="BTL38"/>
      <c r="BTM38"/>
      <c r="BTN38"/>
      <c r="BTO38"/>
      <c r="BTP38"/>
      <c r="BTQ38"/>
      <c r="BTR38"/>
      <c r="BTS38"/>
      <c r="BTT38"/>
      <c r="BTU38"/>
      <c r="BTV38"/>
      <c r="BTW38"/>
      <c r="BTX38"/>
      <c r="BTY38"/>
      <c r="BTZ38"/>
      <c r="BUA38"/>
      <c r="BUB38"/>
      <c r="BUC38"/>
      <c r="BUD38"/>
      <c r="BUE38"/>
      <c r="BUF38"/>
      <c r="BUG38"/>
      <c r="BUH38"/>
      <c r="BUI38"/>
      <c r="BUJ38"/>
      <c r="BUK38"/>
      <c r="BUL38"/>
      <c r="BUM38"/>
      <c r="BUN38"/>
      <c r="BUO38"/>
      <c r="BUP38"/>
      <c r="BUQ38"/>
      <c r="BUR38"/>
      <c r="BUS38"/>
      <c r="BUT38"/>
      <c r="BUU38"/>
      <c r="BUV38"/>
      <c r="BUW38"/>
      <c r="BUX38"/>
      <c r="BUY38"/>
      <c r="BUZ38"/>
      <c r="BVA38"/>
      <c r="BVB38"/>
      <c r="BVC38"/>
      <c r="BVD38"/>
      <c r="BVE38"/>
      <c r="BVF38"/>
      <c r="BVG38"/>
      <c r="BVH38"/>
      <c r="BVI38"/>
      <c r="BVJ38"/>
      <c r="BVK38"/>
      <c r="BVL38"/>
      <c r="BVM38"/>
      <c r="BVN38"/>
      <c r="BVO38"/>
      <c r="BVP38"/>
      <c r="BVQ38"/>
      <c r="BVR38"/>
      <c r="BVS38"/>
      <c r="BVT38"/>
      <c r="BVU38"/>
      <c r="BVV38"/>
      <c r="BVW38"/>
      <c r="BVX38"/>
      <c r="BVY38"/>
      <c r="BVZ38"/>
      <c r="BWA38"/>
      <c r="BWB38"/>
      <c r="BWC38"/>
      <c r="BWD38"/>
      <c r="BWE38"/>
      <c r="BWF38"/>
      <c r="BWG38"/>
      <c r="BWH38"/>
      <c r="BWI38"/>
      <c r="BWJ38"/>
      <c r="BWK38"/>
      <c r="BWL38"/>
      <c r="BWM38"/>
      <c r="BWN38"/>
      <c r="BWO38"/>
      <c r="BWP38"/>
      <c r="BWQ38"/>
      <c r="BWR38"/>
      <c r="BWS38"/>
      <c r="BWT38"/>
      <c r="BWU38"/>
      <c r="BWV38"/>
      <c r="BWW38"/>
      <c r="BWX38"/>
      <c r="BWY38"/>
      <c r="BWZ38"/>
      <c r="BXA38"/>
      <c r="BXB38"/>
      <c r="BXC38"/>
      <c r="BXD38"/>
      <c r="BXE38"/>
      <c r="BXF38"/>
      <c r="BXG38"/>
      <c r="BXH38"/>
      <c r="BXI38"/>
      <c r="BXJ38"/>
      <c r="BXK38"/>
      <c r="BXL38"/>
      <c r="BXM38"/>
      <c r="BXN38"/>
      <c r="BXO38"/>
      <c r="BXP38"/>
      <c r="BXQ38"/>
      <c r="BXR38"/>
      <c r="BXS38"/>
      <c r="BXT38"/>
      <c r="BXU38"/>
      <c r="BXV38"/>
      <c r="BXW38"/>
      <c r="BXX38"/>
      <c r="BXY38"/>
      <c r="BXZ38"/>
      <c r="BYA38"/>
      <c r="BYB38"/>
      <c r="BYC38"/>
      <c r="BYD38"/>
      <c r="BYE38"/>
      <c r="BYF38"/>
      <c r="BYG38"/>
      <c r="BYH38"/>
      <c r="BYI38"/>
      <c r="BYJ38"/>
      <c r="BYK38"/>
      <c r="BYL38"/>
      <c r="BYM38"/>
      <c r="BYN38"/>
      <c r="BYO38"/>
      <c r="BYP38"/>
      <c r="BYQ38"/>
      <c r="BYR38"/>
      <c r="BYS38"/>
      <c r="BYT38"/>
      <c r="BYU38"/>
      <c r="BYV38"/>
      <c r="BYW38"/>
      <c r="BYX38"/>
      <c r="BYY38"/>
      <c r="BYZ38"/>
      <c r="BZA38"/>
      <c r="BZB38"/>
      <c r="BZC38"/>
      <c r="BZD38"/>
      <c r="BZE38"/>
      <c r="BZF38"/>
      <c r="BZG38"/>
      <c r="BZH38"/>
      <c r="BZI38"/>
      <c r="BZJ38"/>
      <c r="BZK38"/>
      <c r="BZL38"/>
      <c r="BZM38"/>
      <c r="BZN38"/>
      <c r="BZO38"/>
      <c r="BZP38"/>
      <c r="BZQ38"/>
      <c r="BZR38"/>
      <c r="BZS38"/>
      <c r="BZT38"/>
      <c r="BZU38"/>
      <c r="BZV38"/>
      <c r="BZW38"/>
      <c r="BZX38"/>
      <c r="BZY38"/>
      <c r="BZZ38"/>
      <c r="CAA38"/>
      <c r="CAB38"/>
      <c r="CAC38"/>
      <c r="CAD38"/>
      <c r="CAE38"/>
      <c r="CAF38"/>
      <c r="CAG38"/>
      <c r="CAH38"/>
      <c r="CAI38"/>
      <c r="CAJ38"/>
      <c r="CAK38"/>
      <c r="CAL38"/>
      <c r="CAM38"/>
      <c r="CAN38"/>
      <c r="CAO38"/>
      <c r="CAP38"/>
      <c r="CAQ38"/>
      <c r="CAR38"/>
      <c r="CAS38"/>
      <c r="CAT38"/>
      <c r="CAU38"/>
      <c r="CAV38"/>
      <c r="CAW38"/>
      <c r="CAX38"/>
      <c r="CAY38"/>
      <c r="CAZ38"/>
      <c r="CBA38"/>
      <c r="CBB38"/>
      <c r="CBC38"/>
      <c r="CBD38"/>
      <c r="CBE38"/>
      <c r="CBF38"/>
      <c r="CBG38"/>
      <c r="CBH38"/>
      <c r="CBI38"/>
      <c r="CBJ38"/>
      <c r="CBK38"/>
      <c r="CBL38"/>
      <c r="CBM38"/>
      <c r="CBN38"/>
      <c r="CBO38"/>
      <c r="CBP38"/>
      <c r="CBQ38"/>
      <c r="CBR38"/>
      <c r="CBS38"/>
      <c r="CBT38"/>
      <c r="CBU38"/>
      <c r="CBV38"/>
      <c r="CBW38"/>
      <c r="CBX38"/>
      <c r="CBY38"/>
      <c r="CBZ38"/>
      <c r="CCA38"/>
      <c r="CCB38"/>
      <c r="CCC38"/>
      <c r="CCD38"/>
      <c r="CCE38"/>
      <c r="CCF38"/>
      <c r="CCG38"/>
      <c r="CCH38"/>
      <c r="CCI38"/>
      <c r="CCJ38"/>
      <c r="CCK38"/>
      <c r="CCL38"/>
      <c r="CCM38"/>
      <c r="CCN38"/>
      <c r="CCO38"/>
      <c r="CCP38"/>
      <c r="CCQ38"/>
      <c r="CCR38"/>
      <c r="CCS38"/>
      <c r="CCT38"/>
      <c r="CCU38"/>
      <c r="CCV38"/>
      <c r="CCW38"/>
      <c r="CCX38"/>
      <c r="CCY38"/>
      <c r="CCZ38"/>
      <c r="CDA38"/>
      <c r="CDB38"/>
      <c r="CDC38"/>
      <c r="CDD38"/>
      <c r="CDE38"/>
      <c r="CDF38"/>
      <c r="CDG38"/>
      <c r="CDH38"/>
      <c r="CDI38"/>
      <c r="CDJ38"/>
      <c r="CDK38"/>
      <c r="CDL38"/>
      <c r="CDM38"/>
      <c r="CDN38"/>
      <c r="CDO38"/>
      <c r="CDP38"/>
      <c r="CDQ38"/>
      <c r="CDR38"/>
      <c r="CDS38"/>
      <c r="CDT38"/>
      <c r="CDU38"/>
      <c r="CDV38"/>
      <c r="CDW38"/>
      <c r="CDX38"/>
      <c r="CDY38"/>
      <c r="CDZ38"/>
      <c r="CEA38"/>
      <c r="CEB38"/>
      <c r="CEC38"/>
      <c r="CED38"/>
      <c r="CEE38"/>
      <c r="CEF38"/>
      <c r="CEG38"/>
      <c r="CEH38"/>
      <c r="CEI38"/>
      <c r="CEJ38"/>
      <c r="CEK38"/>
      <c r="CEL38"/>
      <c r="CEM38"/>
      <c r="CEN38"/>
      <c r="CEO38"/>
      <c r="CEP38"/>
      <c r="CEQ38"/>
      <c r="CER38"/>
      <c r="CES38"/>
      <c r="CET38"/>
      <c r="CEU38"/>
      <c r="CEV38"/>
      <c r="CEW38"/>
      <c r="CEX38"/>
      <c r="CEY38"/>
      <c r="CEZ38"/>
      <c r="CFA38"/>
      <c r="CFB38"/>
      <c r="CFC38"/>
      <c r="CFD38"/>
      <c r="CFE38"/>
      <c r="CFF38"/>
      <c r="CFG38"/>
      <c r="CFH38"/>
      <c r="CFI38"/>
      <c r="CFJ38"/>
      <c r="CFK38"/>
      <c r="CFL38"/>
      <c r="CFM38"/>
      <c r="CFN38"/>
      <c r="CFO38"/>
      <c r="CFP38"/>
      <c r="CFQ38"/>
      <c r="CFR38"/>
      <c r="CFS38"/>
      <c r="CFT38"/>
      <c r="CFU38"/>
      <c r="CFV38"/>
      <c r="CFW38"/>
      <c r="CFX38"/>
      <c r="CFY38"/>
      <c r="CFZ38"/>
      <c r="CGA38"/>
      <c r="CGB38"/>
      <c r="CGC38"/>
      <c r="CGD38"/>
      <c r="CGE38"/>
      <c r="CGF38"/>
      <c r="CGG38"/>
      <c r="CGH38"/>
      <c r="CGI38"/>
      <c r="CGJ38"/>
      <c r="CGK38"/>
      <c r="CGL38"/>
      <c r="CGM38"/>
      <c r="CGN38"/>
      <c r="CGO38"/>
      <c r="CGP38"/>
      <c r="CGQ38"/>
      <c r="CGR38"/>
      <c r="CGS38"/>
      <c r="CGT38"/>
      <c r="CGU38"/>
      <c r="CGV38"/>
      <c r="CGW38"/>
      <c r="CGX38"/>
      <c r="CGY38"/>
      <c r="CGZ38"/>
      <c r="CHA38"/>
      <c r="CHB38"/>
      <c r="CHC38"/>
      <c r="CHD38"/>
      <c r="CHE38"/>
      <c r="CHF38"/>
      <c r="CHG38"/>
      <c r="CHH38"/>
      <c r="CHI38"/>
      <c r="CHJ38"/>
      <c r="CHK38"/>
      <c r="CHL38"/>
      <c r="CHM38"/>
      <c r="CHN38"/>
      <c r="CHO38"/>
      <c r="CHP38"/>
      <c r="CHQ38"/>
      <c r="CHR38"/>
      <c r="CHS38"/>
      <c r="CHT38"/>
      <c r="CHU38"/>
      <c r="CHV38"/>
      <c r="CHW38"/>
      <c r="CHX38"/>
      <c r="CHY38"/>
      <c r="CHZ38"/>
      <c r="CIA38"/>
      <c r="CIB38"/>
      <c r="CIC38"/>
      <c r="CID38"/>
      <c r="CIE38"/>
      <c r="CIF38"/>
      <c r="CIG38"/>
      <c r="CIH38"/>
      <c r="CII38"/>
      <c r="CIJ38"/>
      <c r="CIK38"/>
      <c r="CIL38"/>
      <c r="CIM38"/>
      <c r="CIN38"/>
      <c r="CIO38"/>
      <c r="CIP38"/>
      <c r="CIQ38"/>
      <c r="CIR38"/>
      <c r="CIS38"/>
      <c r="CIT38"/>
      <c r="CIU38"/>
      <c r="CIV38"/>
      <c r="CIW38"/>
      <c r="CIX38"/>
      <c r="CIY38"/>
      <c r="CIZ38"/>
      <c r="CJA38"/>
      <c r="CJB38"/>
      <c r="CJC38"/>
      <c r="CJD38"/>
      <c r="CJE38"/>
      <c r="CJF38"/>
      <c r="CJG38"/>
      <c r="CJH38"/>
      <c r="CJI38"/>
      <c r="CJJ38"/>
      <c r="CJK38"/>
      <c r="CJL38"/>
      <c r="CJM38"/>
      <c r="CJN38"/>
      <c r="CJO38"/>
      <c r="CJP38"/>
      <c r="CJQ38"/>
      <c r="CJR38"/>
      <c r="CJS38"/>
      <c r="CJT38"/>
      <c r="CJU38"/>
      <c r="CJV38"/>
      <c r="CJW38"/>
      <c r="CJX38"/>
      <c r="CJY38"/>
      <c r="CJZ38"/>
      <c r="CKA38"/>
      <c r="CKB38"/>
      <c r="CKC38"/>
      <c r="CKD38"/>
      <c r="CKE38"/>
      <c r="CKF38"/>
      <c r="CKG38"/>
      <c r="CKH38"/>
      <c r="CKI38"/>
      <c r="CKJ38"/>
      <c r="CKK38"/>
      <c r="CKL38"/>
      <c r="CKM38"/>
      <c r="CKN38"/>
      <c r="CKO38"/>
      <c r="CKP38"/>
      <c r="CKQ38"/>
      <c r="CKR38"/>
      <c r="CKS38"/>
      <c r="CKT38"/>
      <c r="CKU38"/>
      <c r="CKV38"/>
      <c r="CKW38"/>
      <c r="CKX38"/>
      <c r="CKY38"/>
      <c r="CKZ38"/>
      <c r="CLA38"/>
      <c r="CLB38"/>
      <c r="CLC38"/>
      <c r="CLD38"/>
      <c r="CLE38"/>
      <c r="CLF38"/>
      <c r="CLG38"/>
      <c r="CLH38"/>
      <c r="CLI38"/>
      <c r="CLJ38"/>
      <c r="CLK38"/>
      <c r="CLL38"/>
      <c r="CLM38"/>
      <c r="CLN38"/>
      <c r="CLO38"/>
      <c r="CLP38"/>
      <c r="CLQ38"/>
      <c r="CLR38"/>
      <c r="CLS38"/>
      <c r="CLT38"/>
      <c r="CLU38"/>
      <c r="CLV38"/>
      <c r="CLW38"/>
      <c r="CLX38"/>
      <c r="CLY38"/>
      <c r="CLZ38"/>
      <c r="CMA38"/>
      <c r="CMB38"/>
      <c r="CMC38"/>
      <c r="CMD38"/>
      <c r="CME38"/>
      <c r="CMF38"/>
      <c r="CMG38"/>
      <c r="CMH38"/>
      <c r="CMI38"/>
      <c r="CMJ38"/>
      <c r="CMK38"/>
      <c r="CML38"/>
      <c r="CMM38"/>
      <c r="CMN38"/>
      <c r="CMO38"/>
      <c r="CMP38"/>
      <c r="CMQ38"/>
      <c r="CMR38"/>
      <c r="CMS38"/>
      <c r="CMT38"/>
      <c r="CMU38"/>
      <c r="CMV38"/>
      <c r="CMW38"/>
      <c r="CMX38"/>
      <c r="CMY38"/>
      <c r="CMZ38"/>
      <c r="CNA38"/>
      <c r="CNB38"/>
      <c r="CNC38"/>
      <c r="CND38"/>
      <c r="CNE38"/>
      <c r="CNF38"/>
      <c r="CNG38"/>
      <c r="CNH38"/>
      <c r="CNI38"/>
      <c r="CNJ38"/>
      <c r="CNK38"/>
      <c r="CNL38"/>
      <c r="CNM38"/>
      <c r="CNN38"/>
      <c r="CNO38"/>
      <c r="CNP38"/>
      <c r="CNQ38"/>
      <c r="CNR38"/>
      <c r="CNS38"/>
      <c r="CNT38"/>
      <c r="CNU38"/>
      <c r="CNV38"/>
      <c r="CNW38"/>
      <c r="CNX38"/>
      <c r="CNY38"/>
      <c r="CNZ38"/>
      <c r="COA38"/>
      <c r="COB38"/>
      <c r="COC38"/>
      <c r="COD38"/>
      <c r="COE38"/>
      <c r="COF38"/>
      <c r="COG38"/>
      <c r="COH38"/>
      <c r="COI38"/>
      <c r="COJ38"/>
      <c r="COK38"/>
      <c r="COL38"/>
      <c r="COM38"/>
      <c r="CON38"/>
      <c r="COO38"/>
      <c r="COP38"/>
      <c r="COQ38"/>
      <c r="COR38"/>
      <c r="COS38"/>
      <c r="COT38"/>
      <c r="COU38"/>
      <c r="COV38"/>
      <c r="COW38"/>
      <c r="COX38"/>
      <c r="COY38"/>
      <c r="COZ38"/>
      <c r="CPA38"/>
      <c r="CPB38"/>
      <c r="CPC38"/>
      <c r="CPD38"/>
      <c r="CPE38"/>
      <c r="CPF38"/>
      <c r="CPG38"/>
      <c r="CPH38"/>
      <c r="CPI38"/>
      <c r="CPJ38"/>
      <c r="CPK38"/>
      <c r="CPL38"/>
      <c r="CPM38"/>
      <c r="CPN38"/>
      <c r="CPO38"/>
      <c r="CPP38"/>
      <c r="CPQ38"/>
      <c r="CPR38"/>
      <c r="CPS38"/>
      <c r="CPT38"/>
      <c r="CPU38"/>
      <c r="CPV38"/>
      <c r="CPW38"/>
      <c r="CPX38"/>
      <c r="CPY38"/>
      <c r="CPZ38"/>
      <c r="CQA38"/>
      <c r="CQB38"/>
      <c r="CQC38"/>
      <c r="CQD38"/>
      <c r="CQE38"/>
      <c r="CQF38"/>
      <c r="CQG38"/>
      <c r="CQH38"/>
      <c r="CQI38"/>
      <c r="CQJ38"/>
      <c r="CQK38"/>
      <c r="CQL38"/>
      <c r="CQM38"/>
      <c r="CQN38"/>
      <c r="CQO38"/>
      <c r="CQP38"/>
      <c r="CQQ38"/>
      <c r="CQR38"/>
      <c r="CQS38"/>
      <c r="CQT38"/>
      <c r="CQU38"/>
      <c r="CQV38"/>
      <c r="CQW38"/>
      <c r="CQX38"/>
      <c r="CQY38"/>
      <c r="CQZ38"/>
      <c r="CRA38"/>
      <c r="CRB38"/>
      <c r="CRC38"/>
      <c r="CRD38"/>
      <c r="CRE38"/>
      <c r="CRF38"/>
      <c r="CRG38"/>
      <c r="CRH38"/>
      <c r="CRI38"/>
      <c r="CRJ38"/>
      <c r="CRK38"/>
      <c r="CRL38"/>
      <c r="CRM38"/>
      <c r="CRN38"/>
      <c r="CRO38"/>
      <c r="CRP38"/>
      <c r="CRQ38"/>
      <c r="CRR38"/>
      <c r="CRS38"/>
      <c r="CRT38"/>
      <c r="CRU38"/>
      <c r="CRV38"/>
      <c r="CRW38"/>
      <c r="CRX38"/>
      <c r="CRY38"/>
      <c r="CRZ38"/>
      <c r="CSA38"/>
      <c r="CSB38"/>
      <c r="CSC38"/>
      <c r="CSD38"/>
      <c r="CSE38"/>
      <c r="CSF38"/>
      <c r="CSG38"/>
      <c r="CSH38"/>
      <c r="CSI38"/>
      <c r="CSJ38"/>
      <c r="CSK38"/>
      <c r="CSL38"/>
      <c r="CSM38"/>
      <c r="CSN38"/>
      <c r="CSO38"/>
      <c r="CSP38"/>
      <c r="CSQ38"/>
      <c r="CSR38"/>
      <c r="CSS38"/>
      <c r="CST38"/>
      <c r="CSU38"/>
      <c r="CSV38"/>
      <c r="CSW38"/>
      <c r="CSX38"/>
      <c r="CSY38"/>
      <c r="CSZ38"/>
      <c r="CTA38"/>
      <c r="CTB38"/>
      <c r="CTC38"/>
      <c r="CTD38"/>
      <c r="CTE38"/>
      <c r="CTF38"/>
      <c r="CTG38"/>
      <c r="CTH38"/>
      <c r="CTI38"/>
      <c r="CTJ38"/>
      <c r="CTK38"/>
      <c r="CTL38"/>
      <c r="CTM38"/>
      <c r="CTN38"/>
      <c r="CTO38"/>
      <c r="CTP38"/>
      <c r="CTQ38"/>
      <c r="CTR38"/>
      <c r="CTS38"/>
      <c r="CTT38"/>
      <c r="CTU38"/>
      <c r="CTV38"/>
      <c r="CTW38"/>
      <c r="CTX38"/>
      <c r="CTY38"/>
      <c r="CTZ38"/>
      <c r="CUA38"/>
      <c r="CUB38"/>
      <c r="CUC38"/>
      <c r="CUD38"/>
      <c r="CUE38"/>
      <c r="CUF38"/>
      <c r="CUG38"/>
      <c r="CUH38"/>
      <c r="CUI38"/>
      <c r="CUJ38"/>
      <c r="CUK38"/>
      <c r="CUL38"/>
      <c r="CUM38"/>
      <c r="CUN38"/>
      <c r="CUO38"/>
      <c r="CUP38"/>
      <c r="CUQ38"/>
      <c r="CUR38"/>
      <c r="CUS38"/>
      <c r="CUT38"/>
      <c r="CUU38"/>
      <c r="CUV38"/>
      <c r="CUW38"/>
      <c r="CUX38"/>
      <c r="CUY38"/>
      <c r="CUZ38"/>
      <c r="CVA38"/>
      <c r="CVB38"/>
      <c r="CVC38"/>
      <c r="CVD38"/>
      <c r="CVE38"/>
      <c r="CVF38"/>
      <c r="CVG38"/>
      <c r="CVH38"/>
      <c r="CVI38"/>
      <c r="CVJ38"/>
      <c r="CVK38"/>
      <c r="CVL38"/>
      <c r="CVM38"/>
      <c r="CVN38"/>
      <c r="CVO38"/>
      <c r="CVP38"/>
      <c r="CVQ38"/>
      <c r="CVR38"/>
      <c r="CVS38"/>
      <c r="CVT38"/>
      <c r="CVU38"/>
      <c r="CVV38"/>
      <c r="CVW38"/>
      <c r="CVX38"/>
      <c r="CVY38"/>
      <c r="CVZ38"/>
      <c r="CWA38"/>
      <c r="CWB38"/>
      <c r="CWC38"/>
      <c r="CWD38"/>
      <c r="CWE38"/>
      <c r="CWF38"/>
      <c r="CWG38"/>
      <c r="CWH38"/>
      <c r="CWI38"/>
      <c r="CWJ38"/>
      <c r="CWK38"/>
      <c r="CWL38"/>
      <c r="CWM38"/>
      <c r="CWN38"/>
      <c r="CWO38"/>
      <c r="CWP38"/>
      <c r="CWQ38"/>
      <c r="CWR38"/>
      <c r="CWS38"/>
      <c r="CWT38"/>
      <c r="CWU38"/>
      <c r="CWV38"/>
      <c r="CWW38"/>
      <c r="CWX38"/>
      <c r="CWY38"/>
      <c r="CWZ38"/>
      <c r="CXA38"/>
      <c r="CXB38"/>
      <c r="CXC38"/>
      <c r="CXD38"/>
      <c r="CXE38"/>
      <c r="CXF38"/>
      <c r="CXG38"/>
      <c r="CXH38"/>
      <c r="CXI38"/>
      <c r="CXJ38"/>
      <c r="CXK38"/>
      <c r="CXL38"/>
      <c r="CXM38"/>
      <c r="CXN38"/>
      <c r="CXO38"/>
      <c r="CXP38"/>
      <c r="CXQ38"/>
      <c r="CXR38"/>
      <c r="CXS38"/>
      <c r="CXT38"/>
      <c r="CXU38"/>
      <c r="CXV38"/>
      <c r="CXW38"/>
      <c r="CXX38"/>
      <c r="CXY38"/>
      <c r="CXZ38"/>
      <c r="CYA38"/>
      <c r="CYB38"/>
      <c r="CYC38"/>
      <c r="CYD38"/>
      <c r="CYE38"/>
      <c r="CYF38"/>
      <c r="CYG38"/>
      <c r="CYH38"/>
      <c r="CYI38"/>
      <c r="CYJ38"/>
      <c r="CYK38"/>
      <c r="CYL38"/>
      <c r="CYM38"/>
      <c r="CYN38"/>
      <c r="CYO38"/>
      <c r="CYP38"/>
      <c r="CYQ38"/>
      <c r="CYR38"/>
      <c r="CYS38"/>
      <c r="CYT38"/>
      <c r="CYU38"/>
      <c r="CYV38"/>
      <c r="CYW38"/>
      <c r="CYX38"/>
      <c r="CYY38"/>
      <c r="CYZ38"/>
      <c r="CZA38"/>
      <c r="CZB38"/>
      <c r="CZC38"/>
      <c r="CZD38"/>
      <c r="CZE38"/>
      <c r="CZF38"/>
      <c r="CZG38"/>
      <c r="CZH38"/>
      <c r="CZI38"/>
      <c r="CZJ38"/>
      <c r="CZK38"/>
      <c r="CZL38"/>
      <c r="CZM38"/>
      <c r="CZN38"/>
      <c r="CZO38"/>
      <c r="CZP38"/>
      <c r="CZQ38"/>
      <c r="CZR38"/>
      <c r="CZS38"/>
      <c r="CZT38"/>
      <c r="CZU38"/>
      <c r="CZV38"/>
      <c r="CZW38"/>
      <c r="CZX38"/>
      <c r="CZY38"/>
      <c r="CZZ38"/>
      <c r="DAA38"/>
      <c r="DAB38"/>
      <c r="DAC38"/>
      <c r="DAD38"/>
      <c r="DAE38"/>
      <c r="DAF38"/>
      <c r="DAG38"/>
      <c r="DAH38"/>
      <c r="DAI38"/>
      <c r="DAJ38"/>
      <c r="DAK38"/>
      <c r="DAL38"/>
      <c r="DAM38"/>
      <c r="DAN38"/>
      <c r="DAO38"/>
      <c r="DAP38"/>
      <c r="DAQ38"/>
      <c r="DAR38"/>
      <c r="DAS38"/>
      <c r="DAT38"/>
      <c r="DAU38"/>
      <c r="DAV38"/>
      <c r="DAW38"/>
      <c r="DAX38"/>
      <c r="DAY38"/>
      <c r="DAZ38"/>
      <c r="DBA38"/>
      <c r="DBB38"/>
      <c r="DBC38"/>
      <c r="DBD38"/>
      <c r="DBE38"/>
      <c r="DBF38"/>
      <c r="DBG38"/>
      <c r="DBH38"/>
      <c r="DBI38"/>
      <c r="DBJ38"/>
      <c r="DBK38"/>
      <c r="DBL38"/>
      <c r="DBM38"/>
      <c r="DBN38"/>
      <c r="DBO38"/>
      <c r="DBP38"/>
      <c r="DBQ38"/>
      <c r="DBR38"/>
      <c r="DBS38"/>
      <c r="DBT38"/>
      <c r="DBU38"/>
      <c r="DBV38"/>
      <c r="DBW38"/>
      <c r="DBX38"/>
      <c r="DBY38"/>
      <c r="DBZ38"/>
      <c r="DCA38"/>
      <c r="DCB38"/>
      <c r="DCC38"/>
      <c r="DCD38"/>
      <c r="DCE38"/>
      <c r="DCF38"/>
      <c r="DCG38"/>
      <c r="DCH38"/>
      <c r="DCI38"/>
      <c r="DCJ38"/>
      <c r="DCK38"/>
      <c r="DCL38"/>
      <c r="DCM38"/>
      <c r="DCN38"/>
      <c r="DCO38"/>
      <c r="DCP38"/>
      <c r="DCQ38"/>
      <c r="DCR38"/>
      <c r="DCS38"/>
      <c r="DCT38"/>
      <c r="DCU38"/>
      <c r="DCV38"/>
      <c r="DCW38"/>
      <c r="DCX38"/>
      <c r="DCY38"/>
      <c r="DCZ38"/>
      <c r="DDA38"/>
      <c r="DDB38"/>
      <c r="DDC38"/>
      <c r="DDD38"/>
      <c r="DDE38"/>
      <c r="DDF38"/>
      <c r="DDG38"/>
      <c r="DDH38"/>
      <c r="DDI38"/>
      <c r="DDJ38"/>
      <c r="DDK38"/>
      <c r="DDL38"/>
      <c r="DDM38"/>
      <c r="DDN38"/>
      <c r="DDO38"/>
      <c r="DDP38"/>
      <c r="DDQ38"/>
      <c r="DDR38"/>
      <c r="DDS38"/>
      <c r="DDT38"/>
      <c r="DDU38"/>
      <c r="DDV38"/>
      <c r="DDW38"/>
      <c r="DDX38"/>
      <c r="DDY38"/>
      <c r="DDZ38"/>
      <c r="DEA38"/>
      <c r="DEB38"/>
      <c r="DEC38"/>
      <c r="DED38"/>
      <c r="DEE38"/>
      <c r="DEF38"/>
      <c r="DEG38"/>
      <c r="DEH38"/>
      <c r="DEI38"/>
      <c r="DEJ38"/>
      <c r="DEK38"/>
      <c r="DEL38"/>
      <c r="DEM38"/>
      <c r="DEN38"/>
      <c r="DEO38"/>
      <c r="DEP38"/>
      <c r="DEQ38"/>
      <c r="DER38"/>
      <c r="DES38"/>
      <c r="DET38"/>
      <c r="DEU38"/>
      <c r="DEV38"/>
      <c r="DEW38"/>
      <c r="DEX38"/>
      <c r="DEY38"/>
      <c r="DEZ38"/>
      <c r="DFA38"/>
      <c r="DFB38"/>
      <c r="DFC38"/>
      <c r="DFD38"/>
      <c r="DFE38"/>
      <c r="DFF38"/>
      <c r="DFG38"/>
      <c r="DFH38"/>
      <c r="DFI38"/>
      <c r="DFJ38"/>
      <c r="DFK38"/>
      <c r="DFL38"/>
      <c r="DFM38"/>
      <c r="DFN38"/>
      <c r="DFO38"/>
      <c r="DFP38"/>
      <c r="DFQ38"/>
      <c r="DFR38"/>
      <c r="DFS38"/>
      <c r="DFT38"/>
      <c r="DFU38"/>
      <c r="DFV38"/>
      <c r="DFW38"/>
      <c r="DFX38"/>
      <c r="DFY38"/>
      <c r="DFZ38"/>
      <c r="DGA38"/>
      <c r="DGB38"/>
      <c r="DGC38"/>
      <c r="DGD38"/>
      <c r="DGE38"/>
      <c r="DGF38"/>
      <c r="DGG38"/>
      <c r="DGH38"/>
      <c r="DGI38"/>
      <c r="DGJ38"/>
      <c r="DGK38"/>
      <c r="DGL38"/>
      <c r="DGM38"/>
      <c r="DGN38"/>
      <c r="DGO38"/>
      <c r="DGP38"/>
      <c r="DGQ38"/>
      <c r="DGR38"/>
      <c r="DGS38"/>
      <c r="DGT38"/>
      <c r="DGU38"/>
      <c r="DGV38"/>
      <c r="DGW38"/>
      <c r="DGX38"/>
      <c r="DGY38"/>
      <c r="DGZ38"/>
      <c r="DHA38"/>
      <c r="DHB38"/>
      <c r="DHC38"/>
      <c r="DHD38"/>
      <c r="DHE38"/>
      <c r="DHF38"/>
      <c r="DHG38"/>
      <c r="DHH38"/>
      <c r="DHI38"/>
      <c r="DHJ38"/>
      <c r="DHK38"/>
      <c r="DHL38"/>
      <c r="DHM38"/>
      <c r="DHN38"/>
      <c r="DHO38"/>
      <c r="DHP38"/>
      <c r="DHQ38"/>
      <c r="DHR38"/>
      <c r="DHS38"/>
      <c r="DHT38"/>
      <c r="DHU38"/>
      <c r="DHV38"/>
      <c r="DHW38"/>
      <c r="DHX38"/>
      <c r="DHY38"/>
      <c r="DHZ38"/>
      <c r="DIA38"/>
      <c r="DIB38"/>
      <c r="DIC38"/>
      <c r="DID38"/>
      <c r="DIE38"/>
      <c r="DIF38"/>
      <c r="DIG38"/>
      <c r="DIH38"/>
      <c r="DII38"/>
      <c r="DIJ38"/>
      <c r="DIK38"/>
      <c r="DIL38"/>
      <c r="DIM38"/>
      <c r="DIN38"/>
      <c r="DIO38"/>
      <c r="DIP38"/>
      <c r="DIQ38"/>
      <c r="DIR38"/>
      <c r="DIS38"/>
      <c r="DIT38"/>
      <c r="DIU38"/>
      <c r="DIV38"/>
      <c r="DIW38"/>
      <c r="DIX38"/>
      <c r="DIY38"/>
      <c r="DIZ38"/>
      <c r="DJA38"/>
      <c r="DJB38"/>
      <c r="DJC38"/>
      <c r="DJD38"/>
      <c r="DJE38"/>
      <c r="DJF38"/>
      <c r="DJG38"/>
      <c r="DJH38"/>
      <c r="DJI38"/>
      <c r="DJJ38"/>
      <c r="DJK38"/>
      <c r="DJL38"/>
      <c r="DJM38"/>
      <c r="DJN38"/>
      <c r="DJO38"/>
      <c r="DJP38"/>
      <c r="DJQ38"/>
      <c r="DJR38"/>
      <c r="DJS38"/>
      <c r="DJT38"/>
      <c r="DJU38"/>
      <c r="DJV38"/>
      <c r="DJW38"/>
      <c r="DJX38"/>
      <c r="DJY38"/>
      <c r="DJZ38"/>
      <c r="DKA38"/>
      <c r="DKB38"/>
      <c r="DKC38"/>
      <c r="DKD38"/>
      <c r="DKE38"/>
      <c r="DKF38"/>
      <c r="DKG38"/>
      <c r="DKH38"/>
      <c r="DKI38"/>
      <c r="DKJ38"/>
      <c r="DKK38"/>
      <c r="DKL38"/>
      <c r="DKM38"/>
      <c r="DKN38"/>
      <c r="DKO38"/>
      <c r="DKP38"/>
      <c r="DKQ38"/>
      <c r="DKR38"/>
      <c r="DKS38"/>
      <c r="DKT38"/>
      <c r="DKU38"/>
      <c r="DKV38"/>
      <c r="DKW38"/>
      <c r="DKX38"/>
      <c r="DKY38"/>
      <c r="DKZ38"/>
      <c r="DLA38"/>
      <c r="DLB38"/>
      <c r="DLC38"/>
      <c r="DLD38"/>
      <c r="DLE38"/>
      <c r="DLF38"/>
      <c r="DLG38"/>
      <c r="DLH38"/>
      <c r="DLI38"/>
      <c r="DLJ38"/>
      <c r="DLK38"/>
      <c r="DLL38"/>
      <c r="DLM38"/>
      <c r="DLN38"/>
      <c r="DLO38"/>
      <c r="DLP38"/>
      <c r="DLQ38"/>
      <c r="DLR38"/>
      <c r="DLS38"/>
      <c r="DLT38"/>
      <c r="DLU38"/>
      <c r="DLV38"/>
      <c r="DLW38"/>
      <c r="DLX38"/>
      <c r="DLY38"/>
      <c r="DLZ38"/>
      <c r="DMA38"/>
      <c r="DMB38"/>
      <c r="DMC38"/>
      <c r="DMD38"/>
      <c r="DME38"/>
      <c r="DMF38"/>
      <c r="DMG38"/>
      <c r="DMH38"/>
      <c r="DMI38"/>
      <c r="DMJ38"/>
      <c r="DMK38"/>
      <c r="DML38"/>
      <c r="DMM38"/>
      <c r="DMN38"/>
      <c r="DMO38"/>
      <c r="DMP38"/>
      <c r="DMQ38"/>
      <c r="DMR38"/>
      <c r="DMS38"/>
      <c r="DMT38"/>
      <c r="DMU38"/>
      <c r="DMV38"/>
      <c r="DMW38"/>
      <c r="DMX38"/>
      <c r="DMY38"/>
      <c r="DMZ38"/>
      <c r="DNA38"/>
      <c r="DNB38"/>
      <c r="DNC38"/>
      <c r="DND38"/>
      <c r="DNE38"/>
      <c r="DNF38"/>
      <c r="DNG38"/>
      <c r="DNH38"/>
      <c r="DNI38"/>
      <c r="DNJ38"/>
      <c r="DNK38"/>
      <c r="DNL38"/>
      <c r="DNM38"/>
      <c r="DNN38"/>
      <c r="DNO38"/>
      <c r="DNP38"/>
      <c r="DNQ38"/>
      <c r="DNR38"/>
      <c r="DNS38"/>
      <c r="DNT38"/>
      <c r="DNU38"/>
      <c r="DNV38"/>
      <c r="DNW38"/>
      <c r="DNX38"/>
      <c r="DNY38"/>
      <c r="DNZ38"/>
      <c r="DOA38"/>
      <c r="DOB38"/>
      <c r="DOC38"/>
      <c r="DOD38"/>
      <c r="DOE38"/>
      <c r="DOF38"/>
      <c r="DOG38"/>
      <c r="DOH38"/>
      <c r="DOI38"/>
      <c r="DOJ38"/>
      <c r="DOK38"/>
      <c r="DOL38"/>
      <c r="DOM38"/>
      <c r="DON38"/>
      <c r="DOO38"/>
      <c r="DOP38"/>
      <c r="DOQ38"/>
      <c r="DOR38"/>
      <c r="DOS38"/>
      <c r="DOT38"/>
      <c r="DOU38"/>
      <c r="DOV38"/>
      <c r="DOW38"/>
      <c r="DOX38"/>
      <c r="DOY38"/>
      <c r="DOZ38"/>
      <c r="DPA38"/>
      <c r="DPB38"/>
      <c r="DPC38"/>
      <c r="DPD38"/>
      <c r="DPE38"/>
      <c r="DPF38"/>
      <c r="DPG38"/>
      <c r="DPH38"/>
      <c r="DPI38"/>
      <c r="DPJ38"/>
      <c r="DPK38"/>
      <c r="DPL38"/>
      <c r="DPM38"/>
      <c r="DPN38"/>
      <c r="DPO38"/>
      <c r="DPP38"/>
      <c r="DPQ38"/>
      <c r="DPR38"/>
      <c r="DPS38"/>
      <c r="DPT38"/>
      <c r="DPU38"/>
      <c r="DPV38"/>
      <c r="DPW38"/>
      <c r="DPX38"/>
      <c r="DPY38"/>
      <c r="DPZ38"/>
      <c r="DQA38"/>
      <c r="DQB38"/>
      <c r="DQC38"/>
      <c r="DQD38"/>
      <c r="DQE38"/>
      <c r="DQF38"/>
      <c r="DQG38"/>
      <c r="DQH38"/>
      <c r="DQI38"/>
      <c r="DQJ38"/>
      <c r="DQK38"/>
      <c r="DQL38"/>
      <c r="DQM38"/>
      <c r="DQN38"/>
      <c r="DQO38"/>
      <c r="DQP38"/>
      <c r="DQQ38"/>
      <c r="DQR38"/>
      <c r="DQS38"/>
      <c r="DQT38"/>
      <c r="DQU38"/>
      <c r="DQV38"/>
      <c r="DQW38"/>
      <c r="DQX38"/>
      <c r="DQY38"/>
      <c r="DQZ38"/>
      <c r="DRA38"/>
      <c r="DRB38"/>
      <c r="DRC38"/>
      <c r="DRD38"/>
      <c r="DRE38"/>
      <c r="DRF38"/>
      <c r="DRG38"/>
      <c r="DRH38"/>
      <c r="DRI38"/>
      <c r="DRJ38"/>
      <c r="DRK38"/>
      <c r="DRL38"/>
      <c r="DRM38"/>
      <c r="DRN38"/>
      <c r="DRO38"/>
      <c r="DRP38"/>
      <c r="DRQ38"/>
      <c r="DRR38"/>
      <c r="DRS38"/>
      <c r="DRT38"/>
      <c r="DRU38"/>
      <c r="DRV38"/>
      <c r="DRW38"/>
      <c r="DRX38"/>
      <c r="DRY38"/>
      <c r="DRZ38"/>
      <c r="DSA38"/>
      <c r="DSB38"/>
      <c r="DSC38"/>
      <c r="DSD38"/>
      <c r="DSE38"/>
      <c r="DSF38"/>
      <c r="DSG38"/>
      <c r="DSH38"/>
      <c r="DSI38"/>
      <c r="DSJ38"/>
      <c r="DSK38"/>
      <c r="DSL38"/>
      <c r="DSM38"/>
      <c r="DSN38"/>
      <c r="DSO38"/>
      <c r="DSP38"/>
      <c r="DSQ38"/>
      <c r="DSR38"/>
      <c r="DSS38"/>
      <c r="DST38"/>
      <c r="DSU38"/>
      <c r="DSV38"/>
      <c r="DSW38"/>
      <c r="DSX38"/>
      <c r="DSY38"/>
      <c r="DSZ38"/>
      <c r="DTA38"/>
      <c r="DTB38"/>
      <c r="DTC38"/>
      <c r="DTD38"/>
      <c r="DTE38"/>
      <c r="DTF38"/>
      <c r="DTG38"/>
      <c r="DTH38"/>
      <c r="DTI38"/>
      <c r="DTJ38"/>
      <c r="DTK38"/>
      <c r="DTL38"/>
      <c r="DTM38"/>
      <c r="DTN38"/>
      <c r="DTO38"/>
      <c r="DTP38"/>
      <c r="DTQ38"/>
      <c r="DTR38"/>
      <c r="DTS38"/>
      <c r="DTT38"/>
      <c r="DTU38"/>
      <c r="DTV38"/>
      <c r="DTW38"/>
      <c r="DTX38"/>
      <c r="DTY38"/>
      <c r="DTZ38"/>
      <c r="DUA38"/>
      <c r="DUB38"/>
      <c r="DUC38"/>
      <c r="DUD38"/>
      <c r="DUE38"/>
      <c r="DUF38"/>
      <c r="DUG38"/>
      <c r="DUH38"/>
      <c r="DUI38"/>
      <c r="DUJ38"/>
      <c r="DUK38"/>
      <c r="DUL38"/>
      <c r="DUM38"/>
      <c r="DUN38"/>
      <c r="DUO38"/>
      <c r="DUP38"/>
      <c r="DUQ38"/>
      <c r="DUR38"/>
      <c r="DUS38"/>
      <c r="DUT38"/>
      <c r="DUU38"/>
      <c r="DUV38"/>
      <c r="DUW38"/>
      <c r="DUX38"/>
      <c r="DUY38"/>
      <c r="DUZ38"/>
      <c r="DVA38"/>
      <c r="DVB38"/>
      <c r="DVC38"/>
      <c r="DVD38"/>
      <c r="DVE38"/>
      <c r="DVF38"/>
      <c r="DVG38"/>
      <c r="DVH38"/>
      <c r="DVI38"/>
      <c r="DVJ38"/>
      <c r="DVK38"/>
      <c r="DVL38"/>
      <c r="DVM38"/>
      <c r="DVN38"/>
      <c r="DVO38"/>
      <c r="DVP38"/>
      <c r="DVQ38"/>
      <c r="DVR38"/>
      <c r="DVS38"/>
      <c r="DVT38"/>
      <c r="DVU38"/>
      <c r="DVV38"/>
      <c r="DVW38"/>
      <c r="DVX38"/>
      <c r="DVY38"/>
      <c r="DVZ38"/>
      <c r="DWA38"/>
      <c r="DWB38"/>
      <c r="DWC38"/>
      <c r="DWD38"/>
      <c r="DWE38"/>
      <c r="DWF38"/>
      <c r="DWG38"/>
      <c r="DWH38"/>
      <c r="DWI38"/>
      <c r="DWJ38"/>
      <c r="DWK38"/>
      <c r="DWL38"/>
      <c r="DWM38"/>
      <c r="DWN38"/>
      <c r="DWO38"/>
      <c r="DWP38"/>
      <c r="DWQ38"/>
      <c r="DWR38"/>
      <c r="DWS38"/>
      <c r="DWT38"/>
      <c r="DWU38"/>
      <c r="DWV38"/>
      <c r="DWW38"/>
      <c r="DWX38"/>
      <c r="DWY38"/>
      <c r="DWZ38"/>
      <c r="DXA38"/>
      <c r="DXB38"/>
      <c r="DXC38"/>
      <c r="DXD38"/>
      <c r="DXE38"/>
      <c r="DXF38"/>
      <c r="DXG38"/>
      <c r="DXH38"/>
      <c r="DXI38"/>
      <c r="DXJ38"/>
      <c r="DXK38"/>
      <c r="DXL38"/>
      <c r="DXM38"/>
      <c r="DXN38"/>
      <c r="DXO38"/>
      <c r="DXP38"/>
      <c r="DXQ38"/>
      <c r="DXR38"/>
      <c r="DXS38"/>
      <c r="DXT38"/>
      <c r="DXU38"/>
      <c r="DXV38"/>
      <c r="DXW38"/>
      <c r="DXX38"/>
      <c r="DXY38"/>
      <c r="DXZ38"/>
      <c r="DYA38"/>
      <c r="DYB38"/>
      <c r="DYC38"/>
      <c r="DYD38"/>
      <c r="DYE38"/>
      <c r="DYF38"/>
      <c r="DYG38"/>
      <c r="DYH38"/>
      <c r="DYI38"/>
      <c r="DYJ38"/>
      <c r="DYK38"/>
      <c r="DYL38"/>
      <c r="DYM38"/>
      <c r="DYN38"/>
      <c r="DYO38"/>
      <c r="DYP38"/>
      <c r="DYQ38"/>
      <c r="DYR38"/>
      <c r="DYS38"/>
      <c r="DYT38"/>
      <c r="DYU38"/>
      <c r="DYV38"/>
      <c r="DYW38"/>
      <c r="DYX38"/>
      <c r="DYY38"/>
      <c r="DYZ38"/>
      <c r="DZA38"/>
      <c r="DZB38"/>
      <c r="DZC38"/>
      <c r="DZD38"/>
      <c r="DZE38"/>
      <c r="DZF38"/>
      <c r="DZG38"/>
      <c r="DZH38"/>
      <c r="DZI38"/>
      <c r="DZJ38"/>
      <c r="DZK38"/>
      <c r="DZL38"/>
      <c r="DZM38"/>
      <c r="DZN38"/>
      <c r="DZO38"/>
      <c r="DZP38"/>
      <c r="DZQ38"/>
      <c r="DZR38"/>
      <c r="DZS38"/>
      <c r="DZT38"/>
      <c r="DZU38"/>
      <c r="DZV38"/>
      <c r="DZW38"/>
      <c r="DZX38"/>
      <c r="DZY38"/>
      <c r="DZZ38"/>
      <c r="EAA38"/>
      <c r="EAB38"/>
      <c r="EAC38"/>
      <c r="EAD38"/>
      <c r="EAE38"/>
      <c r="EAF38"/>
      <c r="EAG38"/>
      <c r="EAH38"/>
      <c r="EAI38"/>
      <c r="EAJ38"/>
      <c r="EAK38"/>
      <c r="EAL38"/>
      <c r="EAM38"/>
      <c r="EAN38"/>
      <c r="EAO38"/>
      <c r="EAP38"/>
      <c r="EAQ38"/>
      <c r="EAR38"/>
      <c r="EAS38"/>
      <c r="EAT38"/>
      <c r="EAU38"/>
      <c r="EAV38"/>
      <c r="EAW38"/>
      <c r="EAX38"/>
      <c r="EAY38"/>
      <c r="EAZ38"/>
      <c r="EBA38"/>
      <c r="EBB38"/>
      <c r="EBC38"/>
      <c r="EBD38"/>
      <c r="EBE38"/>
      <c r="EBF38"/>
      <c r="EBG38"/>
      <c r="EBH38"/>
      <c r="EBI38"/>
      <c r="EBJ38"/>
      <c r="EBK38"/>
      <c r="EBL38"/>
      <c r="EBM38"/>
      <c r="EBN38"/>
      <c r="EBO38"/>
      <c r="EBP38"/>
      <c r="EBQ38"/>
      <c r="EBR38"/>
      <c r="EBS38"/>
      <c r="EBT38"/>
      <c r="EBU38"/>
      <c r="EBV38"/>
      <c r="EBW38"/>
      <c r="EBX38"/>
      <c r="EBY38"/>
      <c r="EBZ38"/>
      <c r="ECA38"/>
      <c r="ECB38"/>
      <c r="ECC38"/>
      <c r="ECD38"/>
      <c r="ECE38"/>
      <c r="ECF38"/>
      <c r="ECG38"/>
      <c r="ECH38"/>
      <c r="ECI38"/>
      <c r="ECJ38"/>
      <c r="ECK38"/>
      <c r="ECL38"/>
      <c r="ECM38"/>
      <c r="ECN38"/>
      <c r="ECO38"/>
      <c r="ECP38"/>
      <c r="ECQ38"/>
      <c r="ECR38"/>
      <c r="ECS38"/>
      <c r="ECT38"/>
      <c r="ECU38"/>
      <c r="ECV38"/>
      <c r="ECW38"/>
      <c r="ECX38"/>
      <c r="ECY38"/>
      <c r="ECZ38"/>
      <c r="EDA38"/>
      <c r="EDB38"/>
      <c r="EDC38"/>
      <c r="EDD38"/>
      <c r="EDE38"/>
      <c r="EDF38"/>
      <c r="EDG38"/>
      <c r="EDH38"/>
      <c r="EDI38"/>
      <c r="EDJ38"/>
      <c r="EDK38"/>
      <c r="EDL38"/>
      <c r="EDM38"/>
      <c r="EDN38"/>
      <c r="EDO38"/>
      <c r="EDP38"/>
      <c r="EDQ38"/>
      <c r="EDR38"/>
      <c r="EDS38"/>
      <c r="EDT38"/>
      <c r="EDU38"/>
      <c r="EDV38"/>
      <c r="EDW38"/>
      <c r="EDX38"/>
      <c r="EDY38"/>
      <c r="EDZ38"/>
      <c r="EEA38"/>
      <c r="EEB38"/>
      <c r="EEC38"/>
      <c r="EED38"/>
      <c r="EEE38"/>
      <c r="EEF38"/>
      <c r="EEG38"/>
      <c r="EEH38"/>
      <c r="EEI38"/>
      <c r="EEJ38"/>
      <c r="EEK38"/>
      <c r="EEL38"/>
      <c r="EEM38"/>
      <c r="EEN38"/>
      <c r="EEO38"/>
      <c r="EEP38"/>
      <c r="EEQ38"/>
      <c r="EER38"/>
      <c r="EES38"/>
      <c r="EET38"/>
      <c r="EEU38"/>
      <c r="EEV38"/>
      <c r="EEW38"/>
      <c r="EEX38"/>
      <c r="EEY38"/>
      <c r="EEZ38"/>
      <c r="EFA38"/>
      <c r="EFB38"/>
      <c r="EFC38"/>
      <c r="EFD38"/>
      <c r="EFE38"/>
      <c r="EFF38"/>
      <c r="EFG38"/>
      <c r="EFH38"/>
      <c r="EFI38"/>
      <c r="EFJ38"/>
      <c r="EFK38"/>
      <c r="EFL38"/>
      <c r="EFM38"/>
      <c r="EFN38"/>
      <c r="EFO38"/>
      <c r="EFP38"/>
      <c r="EFQ38"/>
      <c r="EFR38"/>
      <c r="EFS38"/>
      <c r="EFT38"/>
      <c r="EFU38"/>
      <c r="EFV38"/>
      <c r="EFW38"/>
      <c r="EFX38"/>
      <c r="EFY38"/>
      <c r="EFZ38"/>
      <c r="EGA38"/>
      <c r="EGB38"/>
      <c r="EGC38"/>
      <c r="EGD38"/>
      <c r="EGE38"/>
      <c r="EGF38"/>
      <c r="EGG38"/>
      <c r="EGH38"/>
      <c r="EGI38"/>
      <c r="EGJ38"/>
      <c r="EGK38"/>
      <c r="EGL38"/>
      <c r="EGM38"/>
      <c r="EGN38"/>
      <c r="EGO38"/>
      <c r="EGP38"/>
      <c r="EGQ38"/>
      <c r="EGR38"/>
      <c r="EGS38"/>
      <c r="EGT38"/>
      <c r="EGU38"/>
      <c r="EGV38"/>
      <c r="EGW38"/>
      <c r="EGX38"/>
      <c r="EGY38"/>
      <c r="EGZ38"/>
      <c r="EHA38"/>
      <c r="EHB38"/>
      <c r="EHC38"/>
      <c r="EHD38"/>
      <c r="EHE38"/>
      <c r="EHF38"/>
      <c r="EHG38"/>
      <c r="EHH38"/>
      <c r="EHI38"/>
      <c r="EHJ38"/>
      <c r="EHK38"/>
      <c r="EHL38"/>
      <c r="EHM38"/>
      <c r="EHN38"/>
      <c r="EHO38"/>
      <c r="EHP38"/>
      <c r="EHQ38"/>
      <c r="EHR38"/>
      <c r="EHS38"/>
      <c r="EHT38"/>
      <c r="EHU38"/>
      <c r="EHV38"/>
      <c r="EHW38"/>
      <c r="EHX38"/>
      <c r="EHY38"/>
      <c r="EHZ38"/>
      <c r="EIA38"/>
      <c r="EIB38"/>
      <c r="EIC38"/>
      <c r="EID38"/>
      <c r="EIE38"/>
      <c r="EIF38"/>
      <c r="EIG38"/>
      <c r="EIH38"/>
      <c r="EII38"/>
      <c r="EIJ38"/>
      <c r="EIK38"/>
      <c r="EIL38"/>
      <c r="EIM38"/>
      <c r="EIN38"/>
      <c r="EIO38"/>
      <c r="EIP38"/>
      <c r="EIQ38"/>
      <c r="EIR38"/>
      <c r="EIS38"/>
      <c r="EIT38"/>
      <c r="EIU38"/>
      <c r="EIV38"/>
      <c r="EIW38"/>
      <c r="EIX38"/>
      <c r="EIY38"/>
      <c r="EIZ38"/>
      <c r="EJA38"/>
      <c r="EJB38"/>
      <c r="EJC38"/>
      <c r="EJD38"/>
      <c r="EJE38"/>
      <c r="EJF38"/>
      <c r="EJG38"/>
      <c r="EJH38"/>
      <c r="EJI38"/>
      <c r="EJJ38"/>
      <c r="EJK38"/>
      <c r="EJL38"/>
      <c r="EJM38"/>
      <c r="EJN38"/>
      <c r="EJO38"/>
      <c r="EJP38"/>
      <c r="EJQ38"/>
      <c r="EJR38"/>
      <c r="EJS38"/>
      <c r="EJT38"/>
      <c r="EJU38"/>
      <c r="EJV38"/>
      <c r="EJW38"/>
      <c r="EJX38"/>
      <c r="EJY38"/>
      <c r="EJZ38"/>
      <c r="EKA38"/>
      <c r="EKB38"/>
      <c r="EKC38"/>
      <c r="EKD38"/>
      <c r="EKE38"/>
      <c r="EKF38"/>
      <c r="EKG38"/>
      <c r="EKH38"/>
      <c r="EKI38"/>
      <c r="EKJ38"/>
      <c r="EKK38"/>
      <c r="EKL38"/>
      <c r="EKM38"/>
      <c r="EKN38"/>
      <c r="EKO38"/>
      <c r="EKP38"/>
      <c r="EKQ38"/>
      <c r="EKR38"/>
      <c r="EKS38"/>
      <c r="EKT38"/>
      <c r="EKU38"/>
      <c r="EKV38"/>
      <c r="EKW38"/>
      <c r="EKX38"/>
      <c r="EKY38"/>
      <c r="EKZ38"/>
      <c r="ELA38"/>
      <c r="ELB38"/>
      <c r="ELC38"/>
      <c r="ELD38"/>
      <c r="ELE38"/>
      <c r="ELF38"/>
      <c r="ELG38"/>
      <c r="ELH38"/>
      <c r="ELI38"/>
      <c r="ELJ38"/>
      <c r="ELK38"/>
      <c r="ELL38"/>
      <c r="ELM38"/>
      <c r="ELN38"/>
      <c r="ELO38"/>
      <c r="ELP38"/>
      <c r="ELQ38"/>
      <c r="ELR38"/>
      <c r="ELS38"/>
      <c r="ELT38"/>
      <c r="ELU38"/>
      <c r="ELV38"/>
      <c r="ELW38"/>
      <c r="ELX38"/>
      <c r="ELY38"/>
      <c r="ELZ38"/>
      <c r="EMA38"/>
      <c r="EMB38"/>
      <c r="EMC38"/>
      <c r="EMD38"/>
      <c r="EME38"/>
      <c r="EMF38"/>
      <c r="EMG38"/>
      <c r="EMH38"/>
      <c r="EMI38"/>
      <c r="EMJ38"/>
      <c r="EMK38"/>
      <c r="EML38"/>
      <c r="EMM38"/>
      <c r="EMN38"/>
      <c r="EMO38"/>
      <c r="EMP38"/>
      <c r="EMQ38"/>
      <c r="EMR38"/>
      <c r="EMS38"/>
      <c r="EMT38"/>
      <c r="EMU38"/>
      <c r="EMV38"/>
      <c r="EMW38"/>
      <c r="EMX38"/>
      <c r="EMY38"/>
      <c r="EMZ38"/>
      <c r="ENA38"/>
      <c r="ENB38"/>
      <c r="ENC38"/>
      <c r="END38"/>
      <c r="ENE38"/>
      <c r="ENF38"/>
      <c r="ENG38"/>
      <c r="ENH38"/>
      <c r="ENI38"/>
      <c r="ENJ38"/>
      <c r="ENK38"/>
      <c r="ENL38"/>
      <c r="ENM38"/>
      <c r="ENN38"/>
      <c r="ENO38"/>
      <c r="ENP38"/>
      <c r="ENQ38"/>
      <c r="ENR38"/>
      <c r="ENS38"/>
      <c r="ENT38"/>
      <c r="ENU38"/>
      <c r="ENV38"/>
      <c r="ENW38"/>
      <c r="ENX38"/>
      <c r="ENY38"/>
      <c r="ENZ38"/>
      <c r="EOA38"/>
      <c r="EOB38"/>
      <c r="EOC38"/>
      <c r="EOD38"/>
      <c r="EOE38"/>
      <c r="EOF38"/>
      <c r="EOG38"/>
      <c r="EOH38"/>
      <c r="EOI38"/>
      <c r="EOJ38"/>
      <c r="EOK38"/>
      <c r="EOL38"/>
      <c r="EOM38"/>
      <c r="EON38"/>
      <c r="EOO38"/>
      <c r="EOP38"/>
      <c r="EOQ38"/>
      <c r="EOR38"/>
      <c r="EOS38"/>
      <c r="EOT38"/>
      <c r="EOU38"/>
      <c r="EOV38"/>
      <c r="EOW38"/>
      <c r="EOX38"/>
      <c r="EOY38"/>
      <c r="EOZ38"/>
      <c r="EPA38"/>
      <c r="EPB38"/>
      <c r="EPC38"/>
      <c r="EPD38"/>
      <c r="EPE38"/>
      <c r="EPF38"/>
      <c r="EPG38"/>
      <c r="EPH38"/>
      <c r="EPI38"/>
      <c r="EPJ38"/>
      <c r="EPK38"/>
      <c r="EPL38"/>
      <c r="EPM38"/>
      <c r="EPN38"/>
      <c r="EPO38"/>
      <c r="EPP38"/>
      <c r="EPQ38"/>
      <c r="EPR38"/>
      <c r="EPS38"/>
      <c r="EPT38"/>
      <c r="EPU38"/>
      <c r="EPV38"/>
      <c r="EPW38"/>
      <c r="EPX38"/>
      <c r="EPY38"/>
      <c r="EPZ38"/>
      <c r="EQA38"/>
      <c r="EQB38"/>
      <c r="EQC38"/>
      <c r="EQD38"/>
      <c r="EQE38"/>
      <c r="EQF38"/>
      <c r="EQG38"/>
      <c r="EQH38"/>
      <c r="EQI38"/>
      <c r="EQJ38"/>
      <c r="EQK38"/>
      <c r="EQL38"/>
      <c r="EQM38"/>
      <c r="EQN38"/>
      <c r="EQO38"/>
      <c r="EQP38"/>
      <c r="EQQ38"/>
      <c r="EQR38"/>
      <c r="EQS38"/>
      <c r="EQT38"/>
      <c r="EQU38"/>
      <c r="EQV38"/>
      <c r="EQW38"/>
      <c r="EQX38"/>
      <c r="EQY38"/>
      <c r="EQZ38"/>
      <c r="ERA38"/>
      <c r="ERB38"/>
      <c r="ERC38"/>
      <c r="ERD38"/>
      <c r="ERE38"/>
      <c r="ERF38"/>
      <c r="ERG38"/>
      <c r="ERH38"/>
      <c r="ERI38"/>
      <c r="ERJ38"/>
      <c r="ERK38"/>
      <c r="ERL38"/>
      <c r="ERM38"/>
      <c r="ERN38"/>
      <c r="ERO38"/>
      <c r="ERP38"/>
      <c r="ERQ38"/>
      <c r="ERR38"/>
      <c r="ERS38"/>
      <c r="ERT38"/>
      <c r="ERU38"/>
      <c r="ERV38"/>
      <c r="ERW38"/>
      <c r="ERX38"/>
      <c r="ERY38"/>
      <c r="ERZ38"/>
      <c r="ESA38"/>
      <c r="ESB38"/>
      <c r="ESC38"/>
      <c r="ESD38"/>
      <c r="ESE38"/>
      <c r="ESF38"/>
      <c r="ESG38"/>
      <c r="ESH38"/>
      <c r="ESI38"/>
      <c r="ESJ38"/>
      <c r="ESK38"/>
      <c r="ESL38"/>
      <c r="ESM38"/>
      <c r="ESN38"/>
      <c r="ESO38"/>
      <c r="ESP38"/>
      <c r="ESQ38"/>
      <c r="ESR38"/>
      <c r="ESS38"/>
      <c r="EST38"/>
      <c r="ESU38"/>
      <c r="ESV38"/>
      <c r="ESW38"/>
      <c r="ESX38"/>
      <c r="ESY38"/>
      <c r="ESZ38"/>
      <c r="ETA38"/>
      <c r="ETB38"/>
      <c r="ETC38"/>
      <c r="ETD38"/>
      <c r="ETE38"/>
      <c r="ETF38"/>
      <c r="ETG38"/>
      <c r="ETH38"/>
      <c r="ETI38"/>
      <c r="ETJ38"/>
      <c r="ETK38"/>
      <c r="ETL38"/>
      <c r="ETM38"/>
      <c r="ETN38"/>
      <c r="ETO38"/>
      <c r="ETP38"/>
      <c r="ETQ38"/>
      <c r="ETR38"/>
      <c r="ETS38"/>
      <c r="ETT38"/>
      <c r="ETU38"/>
      <c r="ETV38"/>
      <c r="ETW38"/>
      <c r="ETX38"/>
      <c r="ETY38"/>
      <c r="ETZ38"/>
      <c r="EUA38"/>
      <c r="EUB38"/>
      <c r="EUC38"/>
      <c r="EUD38"/>
      <c r="EUE38"/>
      <c r="EUF38"/>
      <c r="EUG38"/>
      <c r="EUH38"/>
      <c r="EUI38"/>
      <c r="EUJ38"/>
      <c r="EUK38"/>
      <c r="EUL38"/>
      <c r="EUM38"/>
      <c r="EUN38"/>
      <c r="EUO38"/>
      <c r="EUP38"/>
      <c r="EUQ38"/>
      <c r="EUR38"/>
      <c r="EUS38"/>
      <c r="EUT38"/>
      <c r="EUU38"/>
      <c r="EUV38"/>
      <c r="EUW38"/>
      <c r="EUX38"/>
      <c r="EUY38"/>
      <c r="EUZ38"/>
      <c r="EVA38"/>
      <c r="EVB38"/>
      <c r="EVC38"/>
      <c r="EVD38"/>
      <c r="EVE38"/>
      <c r="EVF38"/>
      <c r="EVG38"/>
      <c r="EVH38"/>
      <c r="EVI38"/>
      <c r="EVJ38"/>
      <c r="EVK38"/>
      <c r="EVL38"/>
      <c r="EVM38"/>
      <c r="EVN38"/>
      <c r="EVO38"/>
      <c r="EVP38"/>
      <c r="EVQ38"/>
      <c r="EVR38"/>
      <c r="EVS38"/>
      <c r="EVT38"/>
      <c r="EVU38"/>
      <c r="EVV38"/>
      <c r="EVW38"/>
      <c r="EVX38"/>
      <c r="EVY38"/>
      <c r="EVZ38"/>
      <c r="EWA38"/>
      <c r="EWB38"/>
      <c r="EWC38"/>
      <c r="EWD38"/>
      <c r="EWE38"/>
      <c r="EWF38"/>
      <c r="EWG38"/>
      <c r="EWH38"/>
      <c r="EWI38"/>
      <c r="EWJ38"/>
      <c r="EWK38"/>
      <c r="EWL38"/>
      <c r="EWM38"/>
      <c r="EWN38"/>
      <c r="EWO38"/>
      <c r="EWP38"/>
      <c r="EWQ38"/>
      <c r="EWR38"/>
      <c r="EWS38"/>
      <c r="EWT38"/>
      <c r="EWU38"/>
      <c r="EWV38"/>
      <c r="EWW38"/>
      <c r="EWX38"/>
      <c r="EWY38"/>
      <c r="EWZ38"/>
      <c r="EXA38"/>
      <c r="EXB38"/>
      <c r="EXC38"/>
      <c r="EXD38"/>
      <c r="EXE38"/>
      <c r="EXF38"/>
      <c r="EXG38"/>
      <c r="EXH38"/>
      <c r="EXI38"/>
      <c r="EXJ38"/>
      <c r="EXK38"/>
      <c r="EXL38"/>
      <c r="EXM38"/>
      <c r="EXN38"/>
      <c r="EXO38"/>
      <c r="EXP38"/>
      <c r="EXQ38"/>
      <c r="EXR38"/>
      <c r="EXS38"/>
      <c r="EXT38"/>
      <c r="EXU38"/>
      <c r="EXV38"/>
      <c r="EXW38"/>
      <c r="EXX38"/>
      <c r="EXY38"/>
      <c r="EXZ38"/>
      <c r="EYA38"/>
      <c r="EYB38"/>
      <c r="EYC38"/>
      <c r="EYD38"/>
      <c r="EYE38"/>
      <c r="EYF38"/>
      <c r="EYG38"/>
      <c r="EYH38"/>
      <c r="EYI38"/>
      <c r="EYJ38"/>
      <c r="EYK38"/>
      <c r="EYL38"/>
      <c r="EYM38"/>
      <c r="EYN38"/>
      <c r="EYO38"/>
      <c r="EYP38"/>
      <c r="EYQ38"/>
      <c r="EYR38"/>
      <c r="EYS38"/>
      <c r="EYT38"/>
      <c r="EYU38"/>
      <c r="EYV38"/>
      <c r="EYW38"/>
      <c r="EYX38"/>
      <c r="EYY38"/>
      <c r="EYZ38"/>
      <c r="EZA38"/>
      <c r="EZB38"/>
      <c r="EZC38"/>
      <c r="EZD38"/>
      <c r="EZE38"/>
      <c r="EZF38"/>
      <c r="EZG38"/>
      <c r="EZH38"/>
      <c r="EZI38"/>
      <c r="EZJ38"/>
      <c r="EZK38"/>
      <c r="EZL38"/>
      <c r="EZM38"/>
      <c r="EZN38"/>
      <c r="EZO38"/>
      <c r="EZP38"/>
      <c r="EZQ38"/>
      <c r="EZR38"/>
      <c r="EZS38"/>
      <c r="EZT38"/>
      <c r="EZU38"/>
      <c r="EZV38"/>
      <c r="EZW38"/>
      <c r="EZX38"/>
      <c r="EZY38"/>
      <c r="EZZ38"/>
      <c r="FAA38"/>
      <c r="FAB38"/>
      <c r="FAC38"/>
      <c r="FAD38"/>
      <c r="FAE38"/>
      <c r="FAF38"/>
      <c r="FAG38"/>
      <c r="FAH38"/>
      <c r="FAI38"/>
      <c r="FAJ38"/>
      <c r="FAK38"/>
      <c r="FAL38"/>
      <c r="FAM38"/>
      <c r="FAN38"/>
      <c r="FAO38"/>
      <c r="FAP38"/>
      <c r="FAQ38"/>
      <c r="FAR38"/>
      <c r="FAS38"/>
      <c r="FAT38"/>
      <c r="FAU38"/>
      <c r="FAV38"/>
      <c r="FAW38"/>
      <c r="FAX38"/>
      <c r="FAY38"/>
      <c r="FAZ38"/>
      <c r="FBA38"/>
      <c r="FBB38"/>
      <c r="FBC38"/>
      <c r="FBD38"/>
      <c r="FBE38"/>
      <c r="FBF38"/>
      <c r="FBG38"/>
      <c r="FBH38"/>
      <c r="FBI38"/>
      <c r="FBJ38"/>
      <c r="FBK38"/>
      <c r="FBL38"/>
      <c r="FBM38"/>
      <c r="FBN38"/>
      <c r="FBO38"/>
      <c r="FBP38"/>
      <c r="FBQ38"/>
      <c r="FBR38"/>
      <c r="FBS38"/>
      <c r="FBT38"/>
      <c r="FBU38"/>
      <c r="FBV38"/>
      <c r="FBW38"/>
      <c r="FBX38"/>
      <c r="FBY38"/>
      <c r="FBZ38"/>
      <c r="FCA38"/>
      <c r="FCB38"/>
      <c r="FCC38"/>
      <c r="FCD38"/>
      <c r="FCE38"/>
      <c r="FCF38"/>
      <c r="FCG38"/>
      <c r="FCH38"/>
      <c r="FCI38"/>
      <c r="FCJ38"/>
      <c r="FCK38"/>
      <c r="FCL38"/>
      <c r="FCM38"/>
      <c r="FCN38"/>
      <c r="FCO38"/>
      <c r="FCP38"/>
      <c r="FCQ38"/>
      <c r="FCR38"/>
      <c r="FCS38"/>
      <c r="FCT38"/>
      <c r="FCU38"/>
      <c r="FCV38"/>
      <c r="FCW38"/>
      <c r="FCX38"/>
      <c r="FCY38"/>
      <c r="FCZ38"/>
      <c r="FDA38"/>
      <c r="FDB38"/>
      <c r="FDC38"/>
      <c r="FDD38"/>
      <c r="FDE38"/>
      <c r="FDF38"/>
      <c r="FDG38"/>
      <c r="FDH38"/>
      <c r="FDI38"/>
      <c r="FDJ38"/>
      <c r="FDK38"/>
      <c r="FDL38"/>
      <c r="FDM38"/>
      <c r="FDN38"/>
      <c r="FDO38"/>
      <c r="FDP38"/>
      <c r="FDQ38"/>
      <c r="FDR38"/>
      <c r="FDS38"/>
      <c r="FDT38"/>
      <c r="FDU38"/>
      <c r="FDV38"/>
      <c r="FDW38"/>
      <c r="FDX38"/>
      <c r="FDY38"/>
      <c r="FDZ38"/>
      <c r="FEA38"/>
      <c r="FEB38"/>
      <c r="FEC38"/>
      <c r="FED38"/>
      <c r="FEE38"/>
      <c r="FEF38"/>
      <c r="FEG38"/>
      <c r="FEH38"/>
      <c r="FEI38"/>
      <c r="FEJ38"/>
      <c r="FEK38"/>
      <c r="FEL38"/>
      <c r="FEM38"/>
      <c r="FEN38"/>
      <c r="FEO38"/>
      <c r="FEP38"/>
      <c r="FEQ38"/>
      <c r="FER38"/>
      <c r="FES38"/>
      <c r="FET38"/>
      <c r="FEU38"/>
      <c r="FEV38"/>
      <c r="FEW38"/>
      <c r="FEX38"/>
      <c r="FEY38"/>
      <c r="FEZ38"/>
      <c r="FFA38"/>
      <c r="FFB38"/>
      <c r="FFC38"/>
      <c r="FFD38"/>
      <c r="FFE38"/>
      <c r="FFF38"/>
      <c r="FFG38"/>
      <c r="FFH38"/>
      <c r="FFI38"/>
      <c r="FFJ38"/>
      <c r="FFK38"/>
      <c r="FFL38"/>
      <c r="FFM38"/>
      <c r="FFN38"/>
      <c r="FFO38"/>
      <c r="FFP38"/>
      <c r="FFQ38"/>
      <c r="FFR38"/>
      <c r="FFS38"/>
      <c r="FFT38"/>
      <c r="FFU38"/>
      <c r="FFV38"/>
      <c r="FFW38"/>
      <c r="FFX38"/>
      <c r="FFY38"/>
      <c r="FFZ38"/>
      <c r="FGA38"/>
      <c r="FGB38"/>
      <c r="FGC38"/>
      <c r="FGD38"/>
      <c r="FGE38"/>
      <c r="FGF38"/>
      <c r="FGG38"/>
      <c r="FGH38"/>
      <c r="FGI38"/>
      <c r="FGJ38"/>
      <c r="FGK38"/>
      <c r="FGL38"/>
      <c r="FGM38"/>
      <c r="FGN38"/>
      <c r="FGO38"/>
      <c r="FGP38"/>
      <c r="FGQ38"/>
      <c r="FGR38"/>
      <c r="FGS38"/>
      <c r="FGT38"/>
      <c r="FGU38"/>
      <c r="FGV38"/>
      <c r="FGW38"/>
      <c r="FGX38"/>
      <c r="FGY38"/>
      <c r="FGZ38"/>
      <c r="FHA38"/>
      <c r="FHB38"/>
      <c r="FHC38"/>
      <c r="FHD38"/>
      <c r="FHE38"/>
      <c r="FHF38"/>
      <c r="FHG38"/>
      <c r="FHH38"/>
      <c r="FHI38"/>
      <c r="FHJ38"/>
      <c r="FHK38"/>
      <c r="FHL38"/>
      <c r="FHM38"/>
      <c r="FHN38"/>
      <c r="FHO38"/>
      <c r="FHP38"/>
      <c r="FHQ38"/>
      <c r="FHR38"/>
      <c r="FHS38"/>
      <c r="FHT38"/>
      <c r="FHU38"/>
      <c r="FHV38"/>
      <c r="FHW38"/>
      <c r="FHX38"/>
      <c r="FHY38"/>
      <c r="FHZ38"/>
      <c r="FIA38"/>
      <c r="FIB38"/>
      <c r="FIC38"/>
      <c r="FID38"/>
      <c r="FIE38"/>
      <c r="FIF38"/>
      <c r="FIG38"/>
      <c r="FIH38"/>
      <c r="FII38"/>
      <c r="FIJ38"/>
      <c r="FIK38"/>
      <c r="FIL38"/>
      <c r="FIM38"/>
      <c r="FIN38"/>
      <c r="FIO38"/>
      <c r="FIP38"/>
      <c r="FIQ38"/>
      <c r="FIR38"/>
      <c r="FIS38"/>
      <c r="FIT38"/>
      <c r="FIU38"/>
      <c r="FIV38"/>
      <c r="FIW38"/>
      <c r="FIX38"/>
      <c r="FIY38"/>
      <c r="FIZ38"/>
      <c r="FJA38"/>
      <c r="FJB38"/>
      <c r="FJC38"/>
      <c r="FJD38"/>
      <c r="FJE38"/>
      <c r="FJF38"/>
      <c r="FJG38"/>
      <c r="FJH38"/>
      <c r="FJI38"/>
      <c r="FJJ38"/>
      <c r="FJK38"/>
      <c r="FJL38"/>
      <c r="FJM38"/>
      <c r="FJN38"/>
      <c r="FJO38"/>
      <c r="FJP38"/>
      <c r="FJQ38"/>
      <c r="FJR38"/>
      <c r="FJS38"/>
      <c r="FJT38"/>
      <c r="FJU38"/>
      <c r="FJV38"/>
      <c r="FJW38"/>
      <c r="FJX38"/>
      <c r="FJY38"/>
      <c r="FJZ38"/>
      <c r="FKA38"/>
      <c r="FKB38"/>
      <c r="FKC38"/>
      <c r="FKD38"/>
      <c r="FKE38"/>
      <c r="FKF38"/>
      <c r="FKG38"/>
      <c r="FKH38"/>
      <c r="FKI38"/>
      <c r="FKJ38"/>
      <c r="FKK38"/>
      <c r="FKL38"/>
      <c r="FKM38"/>
      <c r="FKN38"/>
      <c r="FKO38"/>
      <c r="FKP38"/>
      <c r="FKQ38"/>
      <c r="FKR38"/>
      <c r="FKS38"/>
      <c r="FKT38"/>
      <c r="FKU38"/>
      <c r="FKV38"/>
      <c r="FKW38"/>
      <c r="FKX38"/>
      <c r="FKY38"/>
      <c r="FKZ38"/>
      <c r="FLA38"/>
      <c r="FLB38"/>
      <c r="FLC38"/>
      <c r="FLD38"/>
      <c r="FLE38"/>
      <c r="FLF38"/>
      <c r="FLG38"/>
      <c r="FLH38"/>
      <c r="FLI38"/>
      <c r="FLJ38"/>
      <c r="FLK38"/>
      <c r="FLL38"/>
      <c r="FLM38"/>
      <c r="FLN38"/>
      <c r="FLO38"/>
      <c r="FLP38"/>
      <c r="FLQ38"/>
      <c r="FLR38"/>
      <c r="FLS38"/>
      <c r="FLT38"/>
      <c r="FLU38"/>
      <c r="FLV38"/>
      <c r="FLW38"/>
      <c r="FLX38"/>
      <c r="FLY38"/>
      <c r="FLZ38"/>
      <c r="FMA38"/>
      <c r="FMB38"/>
      <c r="FMC38"/>
      <c r="FMD38"/>
      <c r="FME38"/>
      <c r="FMF38"/>
      <c r="FMG38"/>
      <c r="FMH38"/>
      <c r="FMI38"/>
      <c r="FMJ38"/>
      <c r="FMK38"/>
      <c r="FML38"/>
      <c r="FMM38"/>
      <c r="FMN38"/>
      <c r="FMO38"/>
      <c r="FMP38"/>
      <c r="FMQ38"/>
      <c r="FMR38"/>
      <c r="FMS38"/>
      <c r="FMT38"/>
      <c r="FMU38"/>
      <c r="FMV38"/>
      <c r="FMW38"/>
      <c r="FMX38"/>
      <c r="FMY38"/>
      <c r="FMZ38"/>
      <c r="FNA38"/>
      <c r="FNB38"/>
      <c r="FNC38"/>
      <c r="FND38"/>
      <c r="FNE38"/>
      <c r="FNF38"/>
      <c r="FNG38"/>
      <c r="FNH38"/>
      <c r="FNI38"/>
      <c r="FNJ38"/>
      <c r="FNK38"/>
      <c r="FNL38"/>
      <c r="FNM38"/>
      <c r="FNN38"/>
      <c r="FNO38"/>
      <c r="FNP38"/>
      <c r="FNQ38"/>
      <c r="FNR38"/>
      <c r="FNS38"/>
      <c r="FNT38"/>
      <c r="FNU38"/>
      <c r="FNV38"/>
      <c r="FNW38"/>
      <c r="FNX38"/>
      <c r="FNY38"/>
      <c r="FNZ38"/>
      <c r="FOA38"/>
      <c r="FOB38"/>
      <c r="FOC38"/>
      <c r="FOD38"/>
      <c r="FOE38"/>
      <c r="FOF38"/>
      <c r="FOG38"/>
      <c r="FOH38"/>
      <c r="FOI38"/>
      <c r="FOJ38"/>
      <c r="FOK38"/>
      <c r="FOL38"/>
      <c r="FOM38"/>
      <c r="FON38"/>
      <c r="FOO38"/>
      <c r="FOP38"/>
      <c r="FOQ38"/>
      <c r="FOR38"/>
      <c r="FOS38"/>
      <c r="FOT38"/>
      <c r="FOU38"/>
      <c r="FOV38"/>
      <c r="FOW38"/>
      <c r="FOX38"/>
      <c r="FOY38"/>
      <c r="FOZ38"/>
      <c r="FPA38"/>
      <c r="FPB38"/>
      <c r="FPC38"/>
      <c r="FPD38"/>
      <c r="FPE38"/>
      <c r="FPF38"/>
      <c r="FPG38"/>
      <c r="FPH38"/>
      <c r="FPI38"/>
      <c r="FPJ38"/>
      <c r="FPK38"/>
      <c r="FPL38"/>
      <c r="FPM38"/>
      <c r="FPN38"/>
      <c r="FPO38"/>
      <c r="FPP38"/>
      <c r="FPQ38"/>
      <c r="FPR38"/>
      <c r="FPS38"/>
      <c r="FPT38"/>
      <c r="FPU38"/>
      <c r="FPV38"/>
      <c r="FPW38"/>
      <c r="FPX38"/>
      <c r="FPY38"/>
      <c r="FPZ38"/>
      <c r="FQA38"/>
      <c r="FQB38"/>
      <c r="FQC38"/>
      <c r="FQD38"/>
      <c r="FQE38"/>
      <c r="FQF38"/>
      <c r="FQG38"/>
      <c r="FQH38"/>
      <c r="FQI38"/>
      <c r="FQJ38"/>
      <c r="FQK38"/>
      <c r="FQL38"/>
      <c r="FQM38"/>
      <c r="FQN38"/>
      <c r="FQO38"/>
      <c r="FQP38"/>
      <c r="FQQ38"/>
      <c r="FQR38"/>
      <c r="FQS38"/>
      <c r="FQT38"/>
      <c r="FQU38"/>
      <c r="FQV38"/>
      <c r="FQW38"/>
      <c r="FQX38"/>
      <c r="FQY38"/>
      <c r="FQZ38"/>
      <c r="FRA38"/>
      <c r="FRB38"/>
      <c r="FRC38"/>
      <c r="FRD38"/>
      <c r="FRE38"/>
      <c r="FRF38"/>
      <c r="FRG38"/>
      <c r="FRH38"/>
      <c r="FRI38"/>
      <c r="FRJ38"/>
      <c r="FRK38"/>
      <c r="FRL38"/>
      <c r="FRM38"/>
      <c r="FRN38"/>
      <c r="FRO38"/>
      <c r="FRP38"/>
      <c r="FRQ38"/>
      <c r="FRR38"/>
      <c r="FRS38"/>
      <c r="FRT38"/>
      <c r="FRU38"/>
      <c r="FRV38"/>
      <c r="FRW38"/>
      <c r="FRX38"/>
      <c r="FRY38"/>
      <c r="FRZ38"/>
      <c r="FSA38"/>
      <c r="FSB38"/>
      <c r="FSC38"/>
      <c r="FSD38"/>
      <c r="FSE38"/>
      <c r="FSF38"/>
      <c r="FSG38"/>
      <c r="FSH38"/>
      <c r="FSI38"/>
      <c r="FSJ38"/>
      <c r="FSK38"/>
      <c r="FSL38"/>
      <c r="FSM38"/>
      <c r="FSN38"/>
      <c r="FSO38"/>
      <c r="FSP38"/>
      <c r="FSQ38"/>
      <c r="FSR38"/>
      <c r="FSS38"/>
      <c r="FST38"/>
      <c r="FSU38"/>
      <c r="FSV38"/>
      <c r="FSW38"/>
      <c r="FSX38"/>
      <c r="FSY38"/>
      <c r="FSZ38"/>
      <c r="FTA38"/>
      <c r="FTB38"/>
      <c r="FTC38"/>
      <c r="FTD38"/>
      <c r="FTE38"/>
      <c r="FTF38"/>
      <c r="FTG38"/>
      <c r="FTH38"/>
      <c r="FTI38"/>
      <c r="FTJ38"/>
      <c r="FTK38"/>
      <c r="FTL38"/>
      <c r="FTM38"/>
      <c r="FTN38"/>
      <c r="FTO38"/>
      <c r="FTP38"/>
      <c r="FTQ38"/>
      <c r="FTR38"/>
      <c r="FTS38"/>
      <c r="FTT38"/>
      <c r="FTU38"/>
      <c r="FTV38"/>
      <c r="FTW38"/>
      <c r="FTX38"/>
      <c r="FTY38"/>
      <c r="FTZ38"/>
      <c r="FUA38"/>
      <c r="FUB38"/>
      <c r="FUC38"/>
      <c r="FUD38"/>
      <c r="FUE38"/>
      <c r="FUF38"/>
      <c r="FUG38"/>
      <c r="FUH38"/>
      <c r="FUI38"/>
      <c r="FUJ38"/>
      <c r="FUK38"/>
      <c r="FUL38"/>
      <c r="FUM38"/>
      <c r="FUN38"/>
      <c r="FUO38"/>
      <c r="FUP38"/>
      <c r="FUQ38"/>
      <c r="FUR38"/>
      <c r="FUS38"/>
      <c r="FUT38"/>
      <c r="FUU38"/>
      <c r="FUV38"/>
      <c r="FUW38"/>
      <c r="FUX38"/>
      <c r="FUY38"/>
      <c r="FUZ38"/>
      <c r="FVA38"/>
      <c r="FVB38"/>
      <c r="FVC38"/>
      <c r="FVD38"/>
      <c r="FVE38"/>
      <c r="FVF38"/>
      <c r="FVG38"/>
      <c r="FVH38"/>
      <c r="FVI38"/>
      <c r="FVJ38"/>
      <c r="FVK38"/>
      <c r="FVL38"/>
      <c r="FVM38"/>
      <c r="FVN38"/>
      <c r="FVO38"/>
      <c r="FVP38"/>
      <c r="FVQ38"/>
      <c r="FVR38"/>
      <c r="FVS38"/>
      <c r="FVT38"/>
      <c r="FVU38"/>
      <c r="FVV38"/>
      <c r="FVW38"/>
      <c r="FVX38"/>
      <c r="FVY38"/>
      <c r="FVZ38"/>
      <c r="FWA38"/>
      <c r="FWB38"/>
      <c r="FWC38"/>
      <c r="FWD38"/>
      <c r="FWE38"/>
      <c r="FWF38"/>
      <c r="FWG38"/>
      <c r="FWH38"/>
      <c r="FWI38"/>
      <c r="FWJ38"/>
      <c r="FWK38"/>
      <c r="FWL38"/>
      <c r="FWM38"/>
      <c r="FWN38"/>
      <c r="FWO38"/>
      <c r="FWP38"/>
      <c r="FWQ38"/>
      <c r="FWR38"/>
      <c r="FWS38"/>
      <c r="FWT38"/>
      <c r="FWU38"/>
      <c r="FWV38"/>
      <c r="FWW38"/>
      <c r="FWX38"/>
      <c r="FWY38"/>
      <c r="FWZ38"/>
      <c r="FXA38"/>
      <c r="FXB38"/>
      <c r="FXC38"/>
      <c r="FXD38"/>
      <c r="FXE38"/>
      <c r="FXF38"/>
      <c r="FXG38"/>
      <c r="FXH38"/>
      <c r="FXI38"/>
      <c r="FXJ38"/>
      <c r="FXK38"/>
      <c r="FXL38"/>
      <c r="FXM38"/>
      <c r="FXN38"/>
      <c r="FXO38"/>
      <c r="FXP38"/>
      <c r="FXQ38"/>
      <c r="FXR38"/>
      <c r="FXS38"/>
      <c r="FXT38"/>
      <c r="FXU38"/>
      <c r="FXV38"/>
      <c r="FXW38"/>
      <c r="FXX38"/>
      <c r="FXY38"/>
      <c r="FXZ38"/>
      <c r="FYA38"/>
      <c r="FYB38"/>
      <c r="FYC38"/>
      <c r="FYD38"/>
      <c r="FYE38"/>
      <c r="FYF38"/>
      <c r="FYG38"/>
      <c r="FYH38"/>
      <c r="FYI38"/>
      <c r="FYJ38"/>
      <c r="FYK38"/>
      <c r="FYL38"/>
      <c r="FYM38"/>
      <c r="FYN38"/>
      <c r="FYO38"/>
      <c r="FYP38"/>
      <c r="FYQ38"/>
      <c r="FYR38"/>
      <c r="FYS38"/>
      <c r="FYT38"/>
      <c r="FYU38"/>
      <c r="FYV38"/>
      <c r="FYW38"/>
      <c r="FYX38"/>
      <c r="FYY38"/>
      <c r="FYZ38"/>
      <c r="FZA38"/>
      <c r="FZB38"/>
      <c r="FZC38"/>
      <c r="FZD38"/>
      <c r="FZE38"/>
      <c r="FZF38"/>
      <c r="FZG38"/>
      <c r="FZH38"/>
      <c r="FZI38"/>
      <c r="FZJ38"/>
      <c r="FZK38"/>
      <c r="FZL38"/>
      <c r="FZM38"/>
      <c r="FZN38"/>
      <c r="FZO38"/>
      <c r="FZP38"/>
      <c r="FZQ38"/>
      <c r="FZR38"/>
      <c r="FZS38"/>
      <c r="FZT38"/>
      <c r="FZU38"/>
      <c r="FZV38"/>
      <c r="FZW38"/>
      <c r="FZX38"/>
      <c r="FZY38"/>
      <c r="FZZ38"/>
      <c r="GAA38"/>
      <c r="GAB38"/>
      <c r="GAC38"/>
      <c r="GAD38"/>
      <c r="GAE38"/>
      <c r="GAF38"/>
      <c r="GAG38"/>
      <c r="GAH38"/>
      <c r="GAI38"/>
      <c r="GAJ38"/>
      <c r="GAK38"/>
      <c r="GAL38"/>
      <c r="GAM38"/>
      <c r="GAN38"/>
      <c r="GAO38"/>
      <c r="GAP38"/>
      <c r="GAQ38"/>
      <c r="GAR38"/>
      <c r="GAS38"/>
      <c r="GAT38"/>
      <c r="GAU38"/>
      <c r="GAV38"/>
      <c r="GAW38"/>
      <c r="GAX38"/>
      <c r="GAY38"/>
      <c r="GAZ38"/>
      <c r="GBA38"/>
      <c r="GBB38"/>
      <c r="GBC38"/>
      <c r="GBD38"/>
      <c r="GBE38"/>
      <c r="GBF38"/>
      <c r="GBG38"/>
      <c r="GBH38"/>
      <c r="GBI38"/>
      <c r="GBJ38"/>
      <c r="GBK38"/>
      <c r="GBL38"/>
      <c r="GBM38"/>
      <c r="GBN38"/>
      <c r="GBO38"/>
      <c r="GBP38"/>
      <c r="GBQ38"/>
      <c r="GBR38"/>
      <c r="GBS38"/>
      <c r="GBT38"/>
      <c r="GBU38"/>
      <c r="GBV38"/>
      <c r="GBW38"/>
      <c r="GBX38"/>
      <c r="GBY38"/>
      <c r="GBZ38"/>
      <c r="GCA38"/>
      <c r="GCB38"/>
      <c r="GCC38"/>
      <c r="GCD38"/>
      <c r="GCE38"/>
      <c r="GCF38"/>
      <c r="GCG38"/>
      <c r="GCH38"/>
      <c r="GCI38"/>
      <c r="GCJ38"/>
      <c r="GCK38"/>
      <c r="GCL38"/>
      <c r="GCM38"/>
      <c r="GCN38"/>
      <c r="GCO38"/>
      <c r="GCP38"/>
      <c r="GCQ38"/>
      <c r="GCR38"/>
      <c r="GCS38"/>
      <c r="GCT38"/>
      <c r="GCU38"/>
      <c r="GCV38"/>
      <c r="GCW38"/>
      <c r="GCX38"/>
      <c r="GCY38"/>
      <c r="GCZ38"/>
      <c r="GDA38"/>
      <c r="GDB38"/>
      <c r="GDC38"/>
      <c r="GDD38"/>
      <c r="GDE38"/>
      <c r="GDF38"/>
      <c r="GDG38"/>
      <c r="GDH38"/>
      <c r="GDI38"/>
      <c r="GDJ38"/>
      <c r="GDK38"/>
      <c r="GDL38"/>
      <c r="GDM38"/>
      <c r="GDN38"/>
      <c r="GDO38"/>
      <c r="GDP38"/>
      <c r="GDQ38"/>
      <c r="GDR38"/>
      <c r="GDS38"/>
      <c r="GDT38"/>
      <c r="GDU38"/>
      <c r="GDV38"/>
      <c r="GDW38"/>
      <c r="GDX38"/>
      <c r="GDY38"/>
      <c r="GDZ38"/>
      <c r="GEA38"/>
      <c r="GEB38"/>
      <c r="GEC38"/>
      <c r="GED38"/>
      <c r="GEE38"/>
      <c r="GEF38"/>
      <c r="GEG38"/>
      <c r="GEH38"/>
      <c r="GEI38"/>
      <c r="GEJ38"/>
      <c r="GEK38"/>
      <c r="GEL38"/>
      <c r="GEM38"/>
      <c r="GEN38"/>
      <c r="GEO38"/>
      <c r="GEP38"/>
      <c r="GEQ38"/>
      <c r="GER38"/>
      <c r="GES38"/>
      <c r="GET38"/>
      <c r="GEU38"/>
      <c r="GEV38"/>
      <c r="GEW38"/>
      <c r="GEX38"/>
      <c r="GEY38"/>
      <c r="GEZ38"/>
      <c r="GFA38"/>
      <c r="GFB38"/>
      <c r="GFC38"/>
      <c r="GFD38"/>
      <c r="GFE38"/>
      <c r="GFF38"/>
      <c r="GFG38"/>
      <c r="GFH38"/>
      <c r="GFI38"/>
      <c r="GFJ38"/>
      <c r="GFK38"/>
      <c r="GFL38"/>
      <c r="GFM38"/>
      <c r="GFN38"/>
      <c r="GFO38"/>
      <c r="GFP38"/>
      <c r="GFQ38"/>
      <c r="GFR38"/>
      <c r="GFS38"/>
      <c r="GFT38"/>
      <c r="GFU38"/>
      <c r="GFV38"/>
      <c r="GFW38"/>
      <c r="GFX38"/>
      <c r="GFY38"/>
      <c r="GFZ38"/>
      <c r="GGA38"/>
      <c r="GGB38"/>
      <c r="GGC38"/>
      <c r="GGD38"/>
      <c r="GGE38"/>
      <c r="GGF38"/>
      <c r="GGG38"/>
      <c r="GGH38"/>
      <c r="GGI38"/>
      <c r="GGJ38"/>
      <c r="GGK38"/>
      <c r="GGL38"/>
      <c r="GGM38"/>
      <c r="GGN38"/>
      <c r="GGO38"/>
      <c r="GGP38"/>
      <c r="GGQ38"/>
      <c r="GGR38"/>
      <c r="GGS38"/>
      <c r="GGT38"/>
      <c r="GGU38"/>
      <c r="GGV38"/>
      <c r="GGW38"/>
      <c r="GGX38"/>
      <c r="GGY38"/>
      <c r="GGZ38"/>
      <c r="GHA38"/>
      <c r="GHB38"/>
      <c r="GHC38"/>
      <c r="GHD38"/>
      <c r="GHE38"/>
      <c r="GHF38"/>
      <c r="GHG38"/>
      <c r="GHH38"/>
      <c r="GHI38"/>
      <c r="GHJ38"/>
      <c r="GHK38"/>
      <c r="GHL38"/>
      <c r="GHM38"/>
      <c r="GHN38"/>
      <c r="GHO38"/>
      <c r="GHP38"/>
      <c r="GHQ38"/>
      <c r="GHR38"/>
      <c r="GHS38"/>
      <c r="GHT38"/>
      <c r="GHU38"/>
      <c r="GHV38"/>
      <c r="GHW38"/>
      <c r="GHX38"/>
      <c r="GHY38"/>
      <c r="GHZ38"/>
      <c r="GIA38"/>
      <c r="GIB38"/>
      <c r="GIC38"/>
      <c r="GID38"/>
      <c r="GIE38"/>
      <c r="GIF38"/>
      <c r="GIG38"/>
      <c r="GIH38"/>
      <c r="GII38"/>
      <c r="GIJ38"/>
      <c r="GIK38"/>
      <c r="GIL38"/>
      <c r="GIM38"/>
      <c r="GIN38"/>
      <c r="GIO38"/>
      <c r="GIP38"/>
      <c r="GIQ38"/>
      <c r="GIR38"/>
      <c r="GIS38"/>
      <c r="GIT38"/>
      <c r="GIU38"/>
      <c r="GIV38"/>
      <c r="GIW38"/>
      <c r="GIX38"/>
      <c r="GIY38"/>
      <c r="GIZ38"/>
      <c r="GJA38"/>
      <c r="GJB38"/>
      <c r="GJC38"/>
      <c r="GJD38"/>
      <c r="GJE38"/>
      <c r="GJF38"/>
      <c r="GJG38"/>
      <c r="GJH38"/>
      <c r="GJI38"/>
      <c r="GJJ38"/>
      <c r="GJK38"/>
      <c r="GJL38"/>
      <c r="GJM38"/>
      <c r="GJN38"/>
      <c r="GJO38"/>
      <c r="GJP38"/>
      <c r="GJQ38"/>
      <c r="GJR38"/>
      <c r="GJS38"/>
      <c r="GJT38"/>
      <c r="GJU38"/>
      <c r="GJV38"/>
      <c r="GJW38"/>
      <c r="GJX38"/>
      <c r="GJY38"/>
      <c r="GJZ38"/>
      <c r="GKA38"/>
      <c r="GKB38"/>
      <c r="GKC38"/>
      <c r="GKD38"/>
      <c r="GKE38"/>
      <c r="GKF38"/>
      <c r="GKG38"/>
      <c r="GKH38"/>
      <c r="GKI38"/>
      <c r="GKJ38"/>
      <c r="GKK38"/>
      <c r="GKL38"/>
      <c r="GKM38"/>
      <c r="GKN38"/>
      <c r="GKO38"/>
      <c r="GKP38"/>
      <c r="GKQ38"/>
      <c r="GKR38"/>
      <c r="GKS38"/>
      <c r="GKT38"/>
      <c r="GKU38"/>
      <c r="GKV38"/>
      <c r="GKW38"/>
      <c r="GKX38"/>
      <c r="GKY38"/>
      <c r="GKZ38"/>
      <c r="GLA38"/>
      <c r="GLB38"/>
      <c r="GLC38"/>
      <c r="GLD38"/>
      <c r="GLE38"/>
      <c r="GLF38"/>
      <c r="GLG38"/>
      <c r="GLH38"/>
      <c r="GLI38"/>
      <c r="GLJ38"/>
      <c r="GLK38"/>
      <c r="GLL38"/>
      <c r="GLM38"/>
      <c r="GLN38"/>
      <c r="GLO38"/>
      <c r="GLP38"/>
      <c r="GLQ38"/>
      <c r="GLR38"/>
      <c r="GLS38"/>
      <c r="GLT38"/>
      <c r="GLU38"/>
      <c r="GLV38"/>
      <c r="GLW38"/>
      <c r="GLX38"/>
      <c r="GLY38"/>
      <c r="GLZ38"/>
      <c r="GMA38"/>
      <c r="GMB38"/>
      <c r="GMC38"/>
      <c r="GMD38"/>
      <c r="GME38"/>
      <c r="GMF38"/>
      <c r="GMG38"/>
      <c r="GMH38"/>
      <c r="GMI38"/>
      <c r="GMJ38"/>
      <c r="GMK38"/>
      <c r="GML38"/>
      <c r="GMM38"/>
      <c r="GMN38"/>
      <c r="GMO38"/>
      <c r="GMP38"/>
      <c r="GMQ38"/>
      <c r="GMR38"/>
      <c r="GMS38"/>
      <c r="GMT38"/>
      <c r="GMU38"/>
      <c r="GMV38"/>
      <c r="GMW38"/>
      <c r="GMX38"/>
      <c r="GMY38"/>
      <c r="GMZ38"/>
      <c r="GNA38"/>
      <c r="GNB38"/>
      <c r="GNC38"/>
      <c r="GND38"/>
      <c r="GNE38"/>
      <c r="GNF38"/>
      <c r="GNG38"/>
      <c r="GNH38"/>
      <c r="GNI38"/>
      <c r="GNJ38"/>
      <c r="GNK38"/>
      <c r="GNL38"/>
      <c r="GNM38"/>
      <c r="GNN38"/>
      <c r="GNO38"/>
      <c r="GNP38"/>
      <c r="GNQ38"/>
      <c r="GNR38"/>
      <c r="GNS38"/>
      <c r="GNT38"/>
      <c r="GNU38"/>
      <c r="GNV38"/>
      <c r="GNW38"/>
      <c r="GNX38"/>
      <c r="GNY38"/>
      <c r="GNZ38"/>
      <c r="GOA38"/>
      <c r="GOB38"/>
      <c r="GOC38"/>
      <c r="GOD38"/>
      <c r="GOE38"/>
      <c r="GOF38"/>
      <c r="GOG38"/>
      <c r="GOH38"/>
      <c r="GOI38"/>
      <c r="GOJ38"/>
      <c r="GOK38"/>
      <c r="GOL38"/>
      <c r="GOM38"/>
      <c r="GON38"/>
      <c r="GOO38"/>
      <c r="GOP38"/>
      <c r="GOQ38"/>
      <c r="GOR38"/>
      <c r="GOS38"/>
      <c r="GOT38"/>
      <c r="GOU38"/>
      <c r="GOV38"/>
      <c r="GOW38"/>
      <c r="GOX38"/>
      <c r="GOY38"/>
      <c r="GOZ38"/>
      <c r="GPA38"/>
      <c r="GPB38"/>
      <c r="GPC38"/>
      <c r="GPD38"/>
      <c r="GPE38"/>
      <c r="GPF38"/>
      <c r="GPG38"/>
      <c r="GPH38"/>
      <c r="GPI38"/>
      <c r="GPJ38"/>
      <c r="GPK38"/>
      <c r="GPL38"/>
      <c r="GPM38"/>
      <c r="GPN38"/>
      <c r="GPO38"/>
      <c r="GPP38"/>
      <c r="GPQ38"/>
      <c r="GPR38"/>
      <c r="GPS38"/>
      <c r="GPT38"/>
      <c r="GPU38"/>
      <c r="GPV38"/>
      <c r="GPW38"/>
      <c r="GPX38"/>
      <c r="GPY38"/>
      <c r="GPZ38"/>
      <c r="GQA38"/>
      <c r="GQB38"/>
      <c r="GQC38"/>
      <c r="GQD38"/>
      <c r="GQE38"/>
      <c r="GQF38"/>
      <c r="GQG38"/>
      <c r="GQH38"/>
      <c r="GQI38"/>
      <c r="GQJ38"/>
      <c r="GQK38"/>
      <c r="GQL38"/>
      <c r="GQM38"/>
      <c r="GQN38"/>
      <c r="GQO38"/>
      <c r="GQP38"/>
      <c r="GQQ38"/>
      <c r="GQR38"/>
      <c r="GQS38"/>
      <c r="GQT38"/>
      <c r="GQU38"/>
      <c r="GQV38"/>
      <c r="GQW38"/>
      <c r="GQX38"/>
      <c r="GQY38"/>
      <c r="GQZ38"/>
      <c r="GRA38"/>
      <c r="GRB38"/>
      <c r="GRC38"/>
      <c r="GRD38"/>
      <c r="GRE38"/>
      <c r="GRF38"/>
      <c r="GRG38"/>
      <c r="GRH38"/>
      <c r="GRI38"/>
      <c r="GRJ38"/>
      <c r="GRK38"/>
      <c r="GRL38"/>
      <c r="GRM38"/>
      <c r="GRN38"/>
      <c r="GRO38"/>
      <c r="GRP38"/>
      <c r="GRQ38"/>
      <c r="GRR38"/>
      <c r="GRS38"/>
      <c r="GRT38"/>
      <c r="GRU38"/>
      <c r="GRV38"/>
      <c r="GRW38"/>
      <c r="GRX38"/>
      <c r="GRY38"/>
      <c r="GRZ38"/>
      <c r="GSA38"/>
      <c r="GSB38"/>
      <c r="GSC38"/>
      <c r="GSD38"/>
      <c r="GSE38"/>
      <c r="GSF38"/>
      <c r="GSG38"/>
      <c r="GSH38"/>
      <c r="GSI38"/>
      <c r="GSJ38"/>
      <c r="GSK38"/>
      <c r="GSL38"/>
      <c r="GSM38"/>
      <c r="GSN38"/>
      <c r="GSO38"/>
      <c r="GSP38"/>
      <c r="GSQ38"/>
      <c r="GSR38"/>
      <c r="GSS38"/>
      <c r="GST38"/>
      <c r="GSU38"/>
      <c r="GSV38"/>
      <c r="GSW38"/>
      <c r="GSX38"/>
      <c r="GSY38"/>
      <c r="GSZ38"/>
      <c r="GTA38"/>
      <c r="GTB38"/>
      <c r="GTC38"/>
      <c r="GTD38"/>
      <c r="GTE38"/>
      <c r="GTF38"/>
      <c r="GTG38"/>
      <c r="GTH38"/>
      <c r="GTI38"/>
      <c r="GTJ38"/>
      <c r="GTK38"/>
      <c r="GTL38"/>
      <c r="GTM38"/>
      <c r="GTN38"/>
      <c r="GTO38"/>
      <c r="GTP38"/>
      <c r="GTQ38"/>
      <c r="GTR38"/>
      <c r="GTS38"/>
      <c r="GTT38"/>
      <c r="GTU38"/>
      <c r="GTV38"/>
      <c r="GTW38"/>
      <c r="GTX38"/>
      <c r="GTY38"/>
      <c r="GTZ38"/>
      <c r="GUA38"/>
      <c r="GUB38"/>
      <c r="GUC38"/>
      <c r="GUD38"/>
      <c r="GUE38"/>
      <c r="GUF38"/>
      <c r="GUG38"/>
      <c r="GUH38"/>
      <c r="GUI38"/>
      <c r="GUJ38"/>
      <c r="GUK38"/>
      <c r="GUL38"/>
      <c r="GUM38"/>
      <c r="GUN38"/>
      <c r="GUO38"/>
      <c r="GUP38"/>
      <c r="GUQ38"/>
      <c r="GUR38"/>
      <c r="GUS38"/>
      <c r="GUT38"/>
      <c r="GUU38"/>
      <c r="GUV38"/>
      <c r="GUW38"/>
      <c r="GUX38"/>
      <c r="GUY38"/>
      <c r="GUZ38"/>
      <c r="GVA38"/>
      <c r="GVB38"/>
      <c r="GVC38"/>
      <c r="GVD38"/>
      <c r="GVE38"/>
      <c r="GVF38"/>
      <c r="GVG38"/>
      <c r="GVH38"/>
      <c r="GVI38"/>
      <c r="GVJ38"/>
      <c r="GVK38"/>
      <c r="GVL38"/>
      <c r="GVM38"/>
      <c r="GVN38"/>
      <c r="GVO38"/>
      <c r="GVP38"/>
      <c r="GVQ38"/>
      <c r="GVR38"/>
      <c r="GVS38"/>
      <c r="GVT38"/>
      <c r="GVU38"/>
      <c r="GVV38"/>
      <c r="GVW38"/>
      <c r="GVX38"/>
      <c r="GVY38"/>
      <c r="GVZ38"/>
      <c r="GWA38"/>
      <c r="GWB38"/>
      <c r="GWC38"/>
      <c r="GWD38"/>
      <c r="GWE38"/>
      <c r="GWF38"/>
      <c r="GWG38"/>
      <c r="GWH38"/>
      <c r="GWI38"/>
      <c r="GWJ38"/>
      <c r="GWK38"/>
      <c r="GWL38"/>
      <c r="GWM38"/>
      <c r="GWN38"/>
      <c r="GWO38"/>
      <c r="GWP38"/>
      <c r="GWQ38"/>
      <c r="GWR38"/>
      <c r="GWS38"/>
      <c r="GWT38"/>
      <c r="GWU38"/>
      <c r="GWV38"/>
      <c r="GWW38"/>
      <c r="GWX38"/>
      <c r="GWY38"/>
      <c r="GWZ38"/>
      <c r="GXA38"/>
      <c r="GXB38"/>
      <c r="GXC38"/>
      <c r="GXD38"/>
      <c r="GXE38"/>
      <c r="GXF38"/>
      <c r="GXG38"/>
      <c r="GXH38"/>
      <c r="GXI38"/>
      <c r="GXJ38"/>
      <c r="GXK38"/>
      <c r="GXL38"/>
      <c r="GXM38"/>
      <c r="GXN38"/>
      <c r="GXO38"/>
      <c r="GXP38"/>
      <c r="GXQ38"/>
      <c r="GXR38"/>
      <c r="GXS38"/>
      <c r="GXT38"/>
      <c r="GXU38"/>
      <c r="GXV38"/>
      <c r="GXW38"/>
      <c r="GXX38"/>
      <c r="GXY38"/>
      <c r="GXZ38"/>
      <c r="GYA38"/>
      <c r="GYB38"/>
      <c r="GYC38"/>
      <c r="GYD38"/>
      <c r="GYE38"/>
      <c r="GYF38"/>
      <c r="GYG38"/>
      <c r="GYH38"/>
      <c r="GYI38"/>
      <c r="GYJ38"/>
      <c r="GYK38"/>
      <c r="GYL38"/>
      <c r="GYM38"/>
      <c r="GYN38"/>
      <c r="GYO38"/>
      <c r="GYP38"/>
      <c r="GYQ38"/>
      <c r="GYR38"/>
      <c r="GYS38"/>
      <c r="GYT38"/>
      <c r="GYU38"/>
      <c r="GYV38"/>
      <c r="GYW38"/>
      <c r="GYX38"/>
      <c r="GYY38"/>
      <c r="GYZ38"/>
      <c r="GZA38"/>
      <c r="GZB38"/>
      <c r="GZC38"/>
      <c r="GZD38"/>
      <c r="GZE38"/>
      <c r="GZF38"/>
      <c r="GZG38"/>
      <c r="GZH38"/>
      <c r="GZI38"/>
      <c r="GZJ38"/>
      <c r="GZK38"/>
      <c r="GZL38"/>
      <c r="GZM38"/>
      <c r="GZN38"/>
      <c r="GZO38"/>
      <c r="GZP38"/>
      <c r="GZQ38"/>
      <c r="GZR38"/>
      <c r="GZS38"/>
      <c r="GZT38"/>
      <c r="GZU38"/>
      <c r="GZV38"/>
      <c r="GZW38"/>
      <c r="GZX38"/>
      <c r="GZY38"/>
      <c r="GZZ38"/>
      <c r="HAA38"/>
      <c r="HAB38"/>
      <c r="HAC38"/>
      <c r="HAD38"/>
      <c r="HAE38"/>
      <c r="HAF38"/>
      <c r="HAG38"/>
      <c r="HAH38"/>
      <c r="HAI38"/>
      <c r="HAJ38"/>
      <c r="HAK38"/>
      <c r="HAL38"/>
      <c r="HAM38"/>
      <c r="HAN38"/>
      <c r="HAO38"/>
      <c r="HAP38"/>
      <c r="HAQ38"/>
      <c r="HAR38"/>
      <c r="HAS38"/>
      <c r="HAT38"/>
      <c r="HAU38"/>
      <c r="HAV38"/>
      <c r="HAW38"/>
      <c r="HAX38"/>
      <c r="HAY38"/>
      <c r="HAZ38"/>
      <c r="HBA38"/>
      <c r="HBB38"/>
      <c r="HBC38"/>
      <c r="HBD38"/>
      <c r="HBE38"/>
      <c r="HBF38"/>
      <c r="HBG38"/>
      <c r="HBH38"/>
      <c r="HBI38"/>
      <c r="HBJ38"/>
      <c r="HBK38"/>
      <c r="HBL38"/>
      <c r="HBM38"/>
      <c r="HBN38"/>
      <c r="HBO38"/>
      <c r="HBP38"/>
      <c r="HBQ38"/>
      <c r="HBR38"/>
      <c r="HBS38"/>
      <c r="HBT38"/>
      <c r="HBU38"/>
      <c r="HBV38"/>
      <c r="HBW38"/>
      <c r="HBX38"/>
      <c r="HBY38"/>
      <c r="HBZ38"/>
      <c r="HCA38"/>
      <c r="HCB38"/>
      <c r="HCC38"/>
      <c r="HCD38"/>
      <c r="HCE38"/>
      <c r="HCF38"/>
      <c r="HCG38"/>
      <c r="HCH38"/>
      <c r="HCI38"/>
      <c r="HCJ38"/>
      <c r="HCK38"/>
      <c r="HCL38"/>
      <c r="HCM38"/>
      <c r="HCN38"/>
      <c r="HCO38"/>
      <c r="HCP38"/>
      <c r="HCQ38"/>
      <c r="HCR38"/>
      <c r="HCS38"/>
      <c r="HCT38"/>
      <c r="HCU38"/>
      <c r="HCV38"/>
      <c r="HCW38"/>
      <c r="HCX38"/>
      <c r="HCY38"/>
      <c r="HCZ38"/>
      <c r="HDA38"/>
      <c r="HDB38"/>
      <c r="HDC38"/>
      <c r="HDD38"/>
      <c r="HDE38"/>
      <c r="HDF38"/>
      <c r="HDG38"/>
      <c r="HDH38"/>
      <c r="HDI38"/>
      <c r="HDJ38"/>
      <c r="HDK38"/>
      <c r="HDL38"/>
      <c r="HDM38"/>
      <c r="HDN38"/>
      <c r="HDO38"/>
      <c r="HDP38"/>
      <c r="HDQ38"/>
      <c r="HDR38"/>
      <c r="HDS38"/>
      <c r="HDT38"/>
      <c r="HDU38"/>
      <c r="HDV38"/>
      <c r="HDW38"/>
      <c r="HDX38"/>
      <c r="HDY38"/>
      <c r="HDZ38"/>
      <c r="HEA38"/>
      <c r="HEB38"/>
      <c r="HEC38"/>
      <c r="HED38"/>
      <c r="HEE38"/>
      <c r="HEF38"/>
      <c r="HEG38"/>
      <c r="HEH38"/>
      <c r="HEI38"/>
      <c r="HEJ38"/>
      <c r="HEK38"/>
      <c r="HEL38"/>
      <c r="HEM38"/>
      <c r="HEN38"/>
      <c r="HEO38"/>
      <c r="HEP38"/>
      <c r="HEQ38"/>
      <c r="HER38"/>
      <c r="HES38"/>
      <c r="HET38"/>
      <c r="HEU38"/>
      <c r="HEV38"/>
      <c r="HEW38"/>
      <c r="HEX38"/>
      <c r="HEY38"/>
      <c r="HEZ38"/>
      <c r="HFA38"/>
      <c r="HFB38"/>
      <c r="HFC38"/>
      <c r="HFD38"/>
      <c r="HFE38"/>
      <c r="HFF38"/>
      <c r="HFG38"/>
      <c r="HFH38"/>
      <c r="HFI38"/>
      <c r="HFJ38"/>
      <c r="HFK38"/>
      <c r="HFL38"/>
      <c r="HFM38"/>
      <c r="HFN38"/>
      <c r="HFO38"/>
      <c r="HFP38"/>
      <c r="HFQ38"/>
      <c r="HFR38"/>
      <c r="HFS38"/>
      <c r="HFT38"/>
      <c r="HFU38"/>
      <c r="HFV38"/>
      <c r="HFW38"/>
      <c r="HFX38"/>
      <c r="HFY38"/>
      <c r="HFZ38"/>
      <c r="HGA38"/>
      <c r="HGB38"/>
      <c r="HGC38"/>
      <c r="HGD38"/>
      <c r="HGE38"/>
      <c r="HGF38"/>
      <c r="HGG38"/>
      <c r="HGH38"/>
      <c r="HGI38"/>
      <c r="HGJ38"/>
      <c r="HGK38"/>
      <c r="HGL38"/>
      <c r="HGM38"/>
      <c r="HGN38"/>
      <c r="HGO38"/>
      <c r="HGP38"/>
      <c r="HGQ38"/>
      <c r="HGR38"/>
      <c r="HGS38"/>
      <c r="HGT38"/>
      <c r="HGU38"/>
      <c r="HGV38"/>
      <c r="HGW38"/>
      <c r="HGX38"/>
      <c r="HGY38"/>
      <c r="HGZ38"/>
      <c r="HHA38"/>
      <c r="HHB38"/>
      <c r="HHC38"/>
      <c r="HHD38"/>
      <c r="HHE38"/>
      <c r="HHF38"/>
      <c r="HHG38"/>
      <c r="HHH38"/>
      <c r="HHI38"/>
      <c r="HHJ38"/>
      <c r="HHK38"/>
      <c r="HHL38"/>
      <c r="HHM38"/>
      <c r="HHN38"/>
      <c r="HHO38"/>
      <c r="HHP38"/>
      <c r="HHQ38"/>
      <c r="HHR38"/>
      <c r="HHS38"/>
      <c r="HHT38"/>
      <c r="HHU38"/>
      <c r="HHV38"/>
      <c r="HHW38"/>
      <c r="HHX38"/>
      <c r="HHY38"/>
      <c r="HHZ38"/>
      <c r="HIA38"/>
      <c r="HIB38"/>
      <c r="HIC38"/>
      <c r="HID38"/>
      <c r="HIE38"/>
      <c r="HIF38"/>
      <c r="HIG38"/>
      <c r="HIH38"/>
      <c r="HII38"/>
      <c r="HIJ38"/>
      <c r="HIK38"/>
      <c r="HIL38"/>
      <c r="HIM38"/>
      <c r="HIN38"/>
      <c r="HIO38"/>
      <c r="HIP38"/>
      <c r="HIQ38"/>
      <c r="HIR38"/>
      <c r="HIS38"/>
      <c r="HIT38"/>
      <c r="HIU38"/>
      <c r="HIV38"/>
      <c r="HIW38"/>
      <c r="HIX38"/>
      <c r="HIY38"/>
      <c r="HIZ38"/>
      <c r="HJA38"/>
      <c r="HJB38"/>
      <c r="HJC38"/>
      <c r="HJD38"/>
      <c r="HJE38"/>
      <c r="HJF38"/>
      <c r="HJG38"/>
      <c r="HJH38"/>
      <c r="HJI38"/>
      <c r="HJJ38"/>
      <c r="HJK38"/>
      <c r="HJL38"/>
      <c r="HJM38"/>
      <c r="HJN38"/>
      <c r="HJO38"/>
      <c r="HJP38"/>
      <c r="HJQ38"/>
      <c r="HJR38"/>
      <c r="HJS38"/>
      <c r="HJT38"/>
      <c r="HJU38"/>
      <c r="HJV38"/>
      <c r="HJW38"/>
      <c r="HJX38"/>
      <c r="HJY38"/>
      <c r="HJZ38"/>
      <c r="HKA38"/>
      <c r="HKB38"/>
      <c r="HKC38"/>
      <c r="HKD38"/>
      <c r="HKE38"/>
      <c r="HKF38"/>
      <c r="HKG38"/>
      <c r="HKH38"/>
      <c r="HKI38"/>
      <c r="HKJ38"/>
      <c r="HKK38"/>
      <c r="HKL38"/>
      <c r="HKM38"/>
      <c r="HKN38"/>
      <c r="HKO38"/>
      <c r="HKP38"/>
      <c r="HKQ38"/>
      <c r="HKR38"/>
      <c r="HKS38"/>
      <c r="HKT38"/>
      <c r="HKU38"/>
      <c r="HKV38"/>
      <c r="HKW38"/>
      <c r="HKX38"/>
      <c r="HKY38"/>
      <c r="HKZ38"/>
      <c r="HLA38"/>
      <c r="HLB38"/>
      <c r="HLC38"/>
      <c r="HLD38"/>
      <c r="HLE38"/>
      <c r="HLF38"/>
      <c r="HLG38"/>
      <c r="HLH38"/>
      <c r="HLI38"/>
      <c r="HLJ38"/>
      <c r="HLK38"/>
      <c r="HLL38"/>
      <c r="HLM38"/>
      <c r="HLN38"/>
      <c r="HLO38"/>
      <c r="HLP38"/>
      <c r="HLQ38"/>
      <c r="HLR38"/>
      <c r="HLS38"/>
      <c r="HLT38"/>
      <c r="HLU38"/>
      <c r="HLV38"/>
      <c r="HLW38"/>
      <c r="HLX38"/>
      <c r="HLY38"/>
      <c r="HLZ38"/>
      <c r="HMA38"/>
      <c r="HMB38"/>
      <c r="HMC38"/>
      <c r="HMD38"/>
      <c r="HME38"/>
      <c r="HMF38"/>
      <c r="HMG38"/>
      <c r="HMH38"/>
      <c r="HMI38"/>
      <c r="HMJ38"/>
      <c r="HMK38"/>
      <c r="HML38"/>
      <c r="HMM38"/>
      <c r="HMN38"/>
      <c r="HMO38"/>
      <c r="HMP38"/>
      <c r="HMQ38"/>
      <c r="HMR38"/>
      <c r="HMS38"/>
      <c r="HMT38"/>
      <c r="HMU38"/>
      <c r="HMV38"/>
      <c r="HMW38"/>
      <c r="HMX38"/>
      <c r="HMY38"/>
      <c r="HMZ38"/>
      <c r="HNA38"/>
      <c r="HNB38"/>
      <c r="HNC38"/>
      <c r="HND38"/>
      <c r="HNE38"/>
      <c r="HNF38"/>
      <c r="HNG38"/>
      <c r="HNH38"/>
      <c r="HNI38"/>
      <c r="HNJ38"/>
      <c r="HNK38"/>
      <c r="HNL38"/>
      <c r="HNM38"/>
      <c r="HNN38"/>
      <c r="HNO38"/>
      <c r="HNP38"/>
      <c r="HNQ38"/>
      <c r="HNR38"/>
      <c r="HNS38"/>
      <c r="HNT38"/>
      <c r="HNU38"/>
      <c r="HNV38"/>
      <c r="HNW38"/>
      <c r="HNX38"/>
      <c r="HNY38"/>
      <c r="HNZ38"/>
      <c r="HOA38"/>
      <c r="HOB38"/>
      <c r="HOC38"/>
      <c r="HOD38"/>
      <c r="HOE38"/>
      <c r="HOF38"/>
      <c r="HOG38"/>
      <c r="HOH38"/>
      <c r="HOI38"/>
      <c r="HOJ38"/>
      <c r="HOK38"/>
      <c r="HOL38"/>
      <c r="HOM38"/>
      <c r="HON38"/>
      <c r="HOO38"/>
      <c r="HOP38"/>
      <c r="HOQ38"/>
      <c r="HOR38"/>
      <c r="HOS38"/>
      <c r="HOT38"/>
      <c r="HOU38"/>
      <c r="HOV38"/>
      <c r="HOW38"/>
      <c r="HOX38"/>
      <c r="HOY38"/>
      <c r="HOZ38"/>
      <c r="HPA38"/>
      <c r="HPB38"/>
      <c r="HPC38"/>
      <c r="HPD38"/>
      <c r="HPE38"/>
      <c r="HPF38"/>
      <c r="HPG38"/>
      <c r="HPH38"/>
      <c r="HPI38"/>
      <c r="HPJ38"/>
      <c r="HPK38"/>
      <c r="HPL38"/>
      <c r="HPM38"/>
      <c r="HPN38"/>
      <c r="HPO38"/>
      <c r="HPP38"/>
      <c r="HPQ38"/>
      <c r="HPR38"/>
      <c r="HPS38"/>
      <c r="HPT38"/>
      <c r="HPU38"/>
      <c r="HPV38"/>
      <c r="HPW38"/>
      <c r="HPX38"/>
      <c r="HPY38"/>
      <c r="HPZ38"/>
      <c r="HQA38"/>
      <c r="HQB38"/>
      <c r="HQC38"/>
      <c r="HQD38"/>
      <c r="HQE38"/>
      <c r="HQF38"/>
      <c r="HQG38"/>
      <c r="HQH38"/>
      <c r="HQI38"/>
      <c r="HQJ38"/>
      <c r="HQK38"/>
      <c r="HQL38"/>
      <c r="HQM38"/>
      <c r="HQN38"/>
      <c r="HQO38"/>
      <c r="HQP38"/>
      <c r="HQQ38"/>
      <c r="HQR38"/>
      <c r="HQS38"/>
      <c r="HQT38"/>
      <c r="HQU38"/>
      <c r="HQV38"/>
      <c r="HQW38"/>
      <c r="HQX38"/>
      <c r="HQY38"/>
      <c r="HQZ38"/>
      <c r="HRA38"/>
      <c r="HRB38"/>
      <c r="HRC38"/>
      <c r="HRD38"/>
      <c r="HRE38"/>
      <c r="HRF38"/>
      <c r="HRG38"/>
      <c r="HRH38"/>
      <c r="HRI38"/>
      <c r="HRJ38"/>
      <c r="HRK38"/>
      <c r="HRL38"/>
      <c r="HRM38"/>
      <c r="HRN38"/>
      <c r="HRO38"/>
      <c r="HRP38"/>
      <c r="HRQ38"/>
      <c r="HRR38"/>
      <c r="HRS38"/>
      <c r="HRT38"/>
      <c r="HRU38"/>
      <c r="HRV38"/>
      <c r="HRW38"/>
      <c r="HRX38"/>
      <c r="HRY38"/>
      <c r="HRZ38"/>
      <c r="HSA38"/>
      <c r="HSB38"/>
      <c r="HSC38"/>
      <c r="HSD38"/>
      <c r="HSE38"/>
      <c r="HSF38"/>
      <c r="HSG38"/>
      <c r="HSH38"/>
      <c r="HSI38"/>
      <c r="HSJ38"/>
      <c r="HSK38"/>
      <c r="HSL38"/>
      <c r="HSM38"/>
      <c r="HSN38"/>
      <c r="HSO38"/>
      <c r="HSP38"/>
      <c r="HSQ38"/>
      <c r="HSR38"/>
      <c r="HSS38"/>
      <c r="HST38"/>
      <c r="HSU38"/>
      <c r="HSV38"/>
      <c r="HSW38"/>
      <c r="HSX38"/>
      <c r="HSY38"/>
      <c r="HSZ38"/>
      <c r="HTA38"/>
      <c r="HTB38"/>
      <c r="HTC38"/>
      <c r="HTD38"/>
      <c r="HTE38"/>
      <c r="HTF38"/>
      <c r="HTG38"/>
      <c r="HTH38"/>
      <c r="HTI38"/>
      <c r="HTJ38"/>
      <c r="HTK38"/>
      <c r="HTL38"/>
      <c r="HTM38"/>
      <c r="HTN38"/>
      <c r="HTO38"/>
      <c r="HTP38"/>
      <c r="HTQ38"/>
      <c r="HTR38"/>
      <c r="HTS38"/>
      <c r="HTT38"/>
      <c r="HTU38"/>
      <c r="HTV38"/>
      <c r="HTW38"/>
      <c r="HTX38"/>
      <c r="HTY38"/>
      <c r="HTZ38"/>
      <c r="HUA38"/>
      <c r="HUB38"/>
      <c r="HUC38"/>
      <c r="HUD38"/>
      <c r="HUE38"/>
      <c r="HUF38"/>
      <c r="HUG38"/>
      <c r="HUH38"/>
      <c r="HUI38"/>
      <c r="HUJ38"/>
      <c r="HUK38"/>
      <c r="HUL38"/>
      <c r="HUM38"/>
      <c r="HUN38"/>
      <c r="HUO38"/>
      <c r="HUP38"/>
      <c r="HUQ38"/>
      <c r="HUR38"/>
      <c r="HUS38"/>
      <c r="HUT38"/>
      <c r="HUU38"/>
      <c r="HUV38"/>
      <c r="HUW38"/>
      <c r="HUX38"/>
      <c r="HUY38"/>
      <c r="HUZ38"/>
      <c r="HVA38"/>
      <c r="HVB38"/>
      <c r="HVC38"/>
      <c r="HVD38"/>
      <c r="HVE38"/>
      <c r="HVF38"/>
      <c r="HVG38"/>
      <c r="HVH38"/>
      <c r="HVI38"/>
      <c r="HVJ38"/>
      <c r="HVK38"/>
      <c r="HVL38"/>
      <c r="HVM38"/>
      <c r="HVN38"/>
      <c r="HVO38"/>
      <c r="HVP38"/>
      <c r="HVQ38"/>
      <c r="HVR38"/>
      <c r="HVS38"/>
      <c r="HVT38"/>
      <c r="HVU38"/>
      <c r="HVV38"/>
      <c r="HVW38"/>
      <c r="HVX38"/>
      <c r="HVY38"/>
      <c r="HVZ38"/>
      <c r="HWA38"/>
      <c r="HWB38"/>
      <c r="HWC38"/>
      <c r="HWD38"/>
      <c r="HWE38"/>
      <c r="HWF38"/>
      <c r="HWG38"/>
      <c r="HWH38"/>
      <c r="HWI38"/>
      <c r="HWJ38"/>
      <c r="HWK38"/>
      <c r="HWL38"/>
      <c r="HWM38"/>
      <c r="HWN38"/>
      <c r="HWO38"/>
      <c r="HWP38"/>
      <c r="HWQ38"/>
      <c r="HWR38"/>
      <c r="HWS38"/>
      <c r="HWT38"/>
      <c r="HWU38"/>
      <c r="HWV38"/>
      <c r="HWW38"/>
      <c r="HWX38"/>
      <c r="HWY38"/>
      <c r="HWZ38"/>
      <c r="HXA38"/>
      <c r="HXB38"/>
      <c r="HXC38"/>
      <c r="HXD38"/>
      <c r="HXE38"/>
      <c r="HXF38"/>
      <c r="HXG38"/>
      <c r="HXH38"/>
      <c r="HXI38"/>
      <c r="HXJ38"/>
      <c r="HXK38"/>
      <c r="HXL38"/>
      <c r="HXM38"/>
      <c r="HXN38"/>
      <c r="HXO38"/>
      <c r="HXP38"/>
      <c r="HXQ38"/>
      <c r="HXR38"/>
      <c r="HXS38"/>
      <c r="HXT38"/>
      <c r="HXU38"/>
      <c r="HXV38"/>
      <c r="HXW38"/>
      <c r="HXX38"/>
      <c r="HXY38"/>
      <c r="HXZ38"/>
      <c r="HYA38"/>
      <c r="HYB38"/>
      <c r="HYC38"/>
      <c r="HYD38"/>
      <c r="HYE38"/>
      <c r="HYF38"/>
      <c r="HYG38"/>
      <c r="HYH38"/>
      <c r="HYI38"/>
      <c r="HYJ38"/>
      <c r="HYK38"/>
      <c r="HYL38"/>
      <c r="HYM38"/>
      <c r="HYN38"/>
      <c r="HYO38"/>
      <c r="HYP38"/>
      <c r="HYQ38"/>
      <c r="HYR38"/>
      <c r="HYS38"/>
      <c r="HYT38"/>
      <c r="HYU38"/>
      <c r="HYV38"/>
      <c r="HYW38"/>
      <c r="HYX38"/>
      <c r="HYY38"/>
      <c r="HYZ38"/>
      <c r="HZA38"/>
      <c r="HZB38"/>
      <c r="HZC38"/>
      <c r="HZD38"/>
      <c r="HZE38"/>
      <c r="HZF38"/>
      <c r="HZG38"/>
      <c r="HZH38"/>
      <c r="HZI38"/>
      <c r="HZJ38"/>
      <c r="HZK38"/>
      <c r="HZL38"/>
      <c r="HZM38"/>
      <c r="HZN38"/>
      <c r="HZO38"/>
      <c r="HZP38"/>
      <c r="HZQ38"/>
      <c r="HZR38"/>
      <c r="HZS38"/>
      <c r="HZT38"/>
      <c r="HZU38"/>
      <c r="HZV38"/>
      <c r="HZW38"/>
      <c r="HZX38"/>
      <c r="HZY38"/>
      <c r="HZZ38"/>
      <c r="IAA38"/>
      <c r="IAB38"/>
      <c r="IAC38"/>
      <c r="IAD38"/>
      <c r="IAE38"/>
      <c r="IAF38"/>
      <c r="IAG38"/>
      <c r="IAH38"/>
      <c r="IAI38"/>
      <c r="IAJ38"/>
      <c r="IAK38"/>
      <c r="IAL38"/>
      <c r="IAM38"/>
      <c r="IAN38"/>
      <c r="IAO38"/>
      <c r="IAP38"/>
      <c r="IAQ38"/>
      <c r="IAR38"/>
      <c r="IAS38"/>
      <c r="IAT38"/>
      <c r="IAU38"/>
      <c r="IAV38"/>
      <c r="IAW38"/>
      <c r="IAX38"/>
      <c r="IAY38"/>
      <c r="IAZ38"/>
      <c r="IBA38"/>
      <c r="IBB38"/>
      <c r="IBC38"/>
      <c r="IBD38"/>
      <c r="IBE38"/>
      <c r="IBF38"/>
      <c r="IBG38"/>
      <c r="IBH38"/>
      <c r="IBI38"/>
      <c r="IBJ38"/>
      <c r="IBK38"/>
      <c r="IBL38"/>
      <c r="IBM38"/>
      <c r="IBN38"/>
      <c r="IBO38"/>
      <c r="IBP38"/>
      <c r="IBQ38"/>
      <c r="IBR38"/>
      <c r="IBS38"/>
      <c r="IBT38"/>
      <c r="IBU38"/>
      <c r="IBV38"/>
      <c r="IBW38"/>
      <c r="IBX38"/>
      <c r="IBY38"/>
      <c r="IBZ38"/>
      <c r="ICA38"/>
      <c r="ICB38"/>
      <c r="ICC38"/>
      <c r="ICD38"/>
      <c r="ICE38"/>
      <c r="ICF38"/>
      <c r="ICG38"/>
      <c r="ICH38"/>
      <c r="ICI38"/>
      <c r="ICJ38"/>
      <c r="ICK38"/>
      <c r="ICL38"/>
      <c r="ICM38"/>
      <c r="ICN38"/>
      <c r="ICO38"/>
      <c r="ICP38"/>
      <c r="ICQ38"/>
      <c r="ICR38"/>
      <c r="ICS38"/>
      <c r="ICT38"/>
      <c r="ICU38"/>
      <c r="ICV38"/>
      <c r="ICW38"/>
      <c r="ICX38"/>
      <c r="ICY38"/>
      <c r="ICZ38"/>
      <c r="IDA38"/>
      <c r="IDB38"/>
      <c r="IDC38"/>
      <c r="IDD38"/>
      <c r="IDE38"/>
      <c r="IDF38"/>
      <c r="IDG38"/>
      <c r="IDH38"/>
      <c r="IDI38"/>
      <c r="IDJ38"/>
      <c r="IDK38"/>
      <c r="IDL38"/>
      <c r="IDM38"/>
      <c r="IDN38"/>
      <c r="IDO38"/>
      <c r="IDP38"/>
      <c r="IDQ38"/>
      <c r="IDR38"/>
      <c r="IDS38"/>
      <c r="IDT38"/>
      <c r="IDU38"/>
      <c r="IDV38"/>
      <c r="IDW38"/>
      <c r="IDX38"/>
      <c r="IDY38"/>
      <c r="IDZ38"/>
      <c r="IEA38"/>
      <c r="IEB38"/>
      <c r="IEC38"/>
      <c r="IED38"/>
      <c r="IEE38"/>
      <c r="IEF38"/>
      <c r="IEG38"/>
      <c r="IEH38"/>
      <c r="IEI38"/>
      <c r="IEJ38"/>
      <c r="IEK38"/>
      <c r="IEL38"/>
      <c r="IEM38"/>
      <c r="IEN38"/>
      <c r="IEO38"/>
      <c r="IEP38"/>
      <c r="IEQ38"/>
      <c r="IER38"/>
      <c r="IES38"/>
      <c r="IET38"/>
      <c r="IEU38"/>
      <c r="IEV38"/>
      <c r="IEW38"/>
      <c r="IEX38"/>
      <c r="IEY38"/>
      <c r="IEZ38"/>
      <c r="IFA38"/>
      <c r="IFB38"/>
      <c r="IFC38"/>
      <c r="IFD38"/>
      <c r="IFE38"/>
      <c r="IFF38"/>
      <c r="IFG38"/>
      <c r="IFH38"/>
      <c r="IFI38"/>
      <c r="IFJ38"/>
      <c r="IFK38"/>
      <c r="IFL38"/>
      <c r="IFM38"/>
      <c r="IFN38"/>
      <c r="IFO38"/>
      <c r="IFP38"/>
      <c r="IFQ38"/>
      <c r="IFR38"/>
      <c r="IFS38"/>
      <c r="IFT38"/>
      <c r="IFU38"/>
      <c r="IFV38"/>
      <c r="IFW38"/>
      <c r="IFX38"/>
      <c r="IFY38"/>
      <c r="IFZ38"/>
      <c r="IGA38"/>
      <c r="IGB38"/>
      <c r="IGC38"/>
      <c r="IGD38"/>
      <c r="IGE38"/>
      <c r="IGF38"/>
      <c r="IGG38"/>
      <c r="IGH38"/>
      <c r="IGI38"/>
      <c r="IGJ38"/>
      <c r="IGK38"/>
      <c r="IGL38"/>
      <c r="IGM38"/>
      <c r="IGN38"/>
      <c r="IGO38"/>
      <c r="IGP38"/>
      <c r="IGQ38"/>
      <c r="IGR38"/>
      <c r="IGS38"/>
      <c r="IGT38"/>
      <c r="IGU38"/>
      <c r="IGV38"/>
      <c r="IGW38"/>
      <c r="IGX38"/>
      <c r="IGY38"/>
      <c r="IGZ38"/>
      <c r="IHA38"/>
      <c r="IHB38"/>
      <c r="IHC38"/>
      <c r="IHD38"/>
      <c r="IHE38"/>
      <c r="IHF38"/>
      <c r="IHG38"/>
      <c r="IHH38"/>
      <c r="IHI38"/>
      <c r="IHJ38"/>
      <c r="IHK38"/>
      <c r="IHL38"/>
      <c r="IHM38"/>
      <c r="IHN38"/>
      <c r="IHO38"/>
      <c r="IHP38"/>
      <c r="IHQ38"/>
      <c r="IHR38"/>
      <c r="IHS38"/>
      <c r="IHT38"/>
      <c r="IHU38"/>
      <c r="IHV38"/>
      <c r="IHW38"/>
      <c r="IHX38"/>
      <c r="IHY38"/>
      <c r="IHZ38"/>
      <c r="IIA38"/>
      <c r="IIB38"/>
      <c r="IIC38"/>
      <c r="IID38"/>
      <c r="IIE38"/>
      <c r="IIF38"/>
      <c r="IIG38"/>
      <c r="IIH38"/>
      <c r="III38"/>
      <c r="IIJ38"/>
      <c r="IIK38"/>
      <c r="IIL38"/>
      <c r="IIM38"/>
      <c r="IIN38"/>
      <c r="IIO38"/>
      <c r="IIP38"/>
      <c r="IIQ38"/>
      <c r="IIR38"/>
      <c r="IIS38"/>
      <c r="IIT38"/>
      <c r="IIU38"/>
      <c r="IIV38"/>
      <c r="IIW38"/>
      <c r="IIX38"/>
      <c r="IIY38"/>
      <c r="IIZ38"/>
      <c r="IJA38"/>
      <c r="IJB38"/>
      <c r="IJC38"/>
      <c r="IJD38"/>
      <c r="IJE38"/>
      <c r="IJF38"/>
      <c r="IJG38"/>
      <c r="IJH38"/>
      <c r="IJI38"/>
      <c r="IJJ38"/>
      <c r="IJK38"/>
      <c r="IJL38"/>
      <c r="IJM38"/>
      <c r="IJN38"/>
      <c r="IJO38"/>
      <c r="IJP38"/>
      <c r="IJQ38"/>
      <c r="IJR38"/>
      <c r="IJS38"/>
      <c r="IJT38"/>
      <c r="IJU38"/>
      <c r="IJV38"/>
      <c r="IJW38"/>
      <c r="IJX38"/>
      <c r="IJY38"/>
      <c r="IJZ38"/>
      <c r="IKA38"/>
      <c r="IKB38"/>
      <c r="IKC38"/>
      <c r="IKD38"/>
      <c r="IKE38"/>
      <c r="IKF38"/>
      <c r="IKG38"/>
      <c r="IKH38"/>
      <c r="IKI38"/>
      <c r="IKJ38"/>
      <c r="IKK38"/>
      <c r="IKL38"/>
      <c r="IKM38"/>
      <c r="IKN38"/>
      <c r="IKO38"/>
      <c r="IKP38"/>
      <c r="IKQ38"/>
      <c r="IKR38"/>
      <c r="IKS38"/>
      <c r="IKT38"/>
      <c r="IKU38"/>
      <c r="IKV38"/>
      <c r="IKW38"/>
      <c r="IKX38"/>
      <c r="IKY38"/>
      <c r="IKZ38"/>
      <c r="ILA38"/>
      <c r="ILB38"/>
      <c r="ILC38"/>
      <c r="ILD38"/>
      <c r="ILE38"/>
      <c r="ILF38"/>
      <c r="ILG38"/>
      <c r="ILH38"/>
      <c r="ILI38"/>
      <c r="ILJ38"/>
      <c r="ILK38"/>
      <c r="ILL38"/>
      <c r="ILM38"/>
      <c r="ILN38"/>
      <c r="ILO38"/>
      <c r="ILP38"/>
      <c r="ILQ38"/>
      <c r="ILR38"/>
      <c r="ILS38"/>
      <c r="ILT38"/>
      <c r="ILU38"/>
      <c r="ILV38"/>
      <c r="ILW38"/>
      <c r="ILX38"/>
      <c r="ILY38"/>
      <c r="ILZ38"/>
      <c r="IMA38"/>
      <c r="IMB38"/>
      <c r="IMC38"/>
      <c r="IMD38"/>
      <c r="IME38"/>
      <c r="IMF38"/>
      <c r="IMG38"/>
      <c r="IMH38"/>
      <c r="IMI38"/>
      <c r="IMJ38"/>
      <c r="IMK38"/>
      <c r="IML38"/>
      <c r="IMM38"/>
      <c r="IMN38"/>
      <c r="IMO38"/>
      <c r="IMP38"/>
      <c r="IMQ38"/>
      <c r="IMR38"/>
      <c r="IMS38"/>
      <c r="IMT38"/>
      <c r="IMU38"/>
      <c r="IMV38"/>
      <c r="IMW38"/>
      <c r="IMX38"/>
      <c r="IMY38"/>
      <c r="IMZ38"/>
      <c r="INA38"/>
      <c r="INB38"/>
      <c r="INC38"/>
      <c r="IND38"/>
      <c r="INE38"/>
      <c r="INF38"/>
      <c r="ING38"/>
      <c r="INH38"/>
      <c r="INI38"/>
      <c r="INJ38"/>
      <c r="INK38"/>
      <c r="INL38"/>
      <c r="INM38"/>
      <c r="INN38"/>
      <c r="INO38"/>
      <c r="INP38"/>
      <c r="INQ38"/>
      <c r="INR38"/>
      <c r="INS38"/>
      <c r="INT38"/>
      <c r="INU38"/>
      <c r="INV38"/>
      <c r="INW38"/>
      <c r="INX38"/>
      <c r="INY38"/>
      <c r="INZ38"/>
      <c r="IOA38"/>
      <c r="IOB38"/>
      <c r="IOC38"/>
      <c r="IOD38"/>
      <c r="IOE38"/>
      <c r="IOF38"/>
      <c r="IOG38"/>
      <c r="IOH38"/>
      <c r="IOI38"/>
      <c r="IOJ38"/>
      <c r="IOK38"/>
      <c r="IOL38"/>
      <c r="IOM38"/>
      <c r="ION38"/>
      <c r="IOO38"/>
      <c r="IOP38"/>
      <c r="IOQ38"/>
      <c r="IOR38"/>
      <c r="IOS38"/>
      <c r="IOT38"/>
      <c r="IOU38"/>
      <c r="IOV38"/>
      <c r="IOW38"/>
      <c r="IOX38"/>
      <c r="IOY38"/>
      <c r="IOZ38"/>
      <c r="IPA38"/>
      <c r="IPB38"/>
      <c r="IPC38"/>
      <c r="IPD38"/>
      <c r="IPE38"/>
      <c r="IPF38"/>
      <c r="IPG38"/>
      <c r="IPH38"/>
      <c r="IPI38"/>
      <c r="IPJ38"/>
      <c r="IPK38"/>
      <c r="IPL38"/>
      <c r="IPM38"/>
      <c r="IPN38"/>
      <c r="IPO38"/>
      <c r="IPP38"/>
      <c r="IPQ38"/>
      <c r="IPR38"/>
      <c r="IPS38"/>
      <c r="IPT38"/>
      <c r="IPU38"/>
      <c r="IPV38"/>
      <c r="IPW38"/>
      <c r="IPX38"/>
      <c r="IPY38"/>
      <c r="IPZ38"/>
      <c r="IQA38"/>
      <c r="IQB38"/>
      <c r="IQC38"/>
      <c r="IQD38"/>
      <c r="IQE38"/>
      <c r="IQF38"/>
      <c r="IQG38"/>
      <c r="IQH38"/>
      <c r="IQI38"/>
      <c r="IQJ38"/>
      <c r="IQK38"/>
      <c r="IQL38"/>
      <c r="IQM38"/>
      <c r="IQN38"/>
      <c r="IQO38"/>
      <c r="IQP38"/>
      <c r="IQQ38"/>
      <c r="IQR38"/>
      <c r="IQS38"/>
      <c r="IQT38"/>
      <c r="IQU38"/>
      <c r="IQV38"/>
      <c r="IQW38"/>
      <c r="IQX38"/>
      <c r="IQY38"/>
      <c r="IQZ38"/>
      <c r="IRA38"/>
      <c r="IRB38"/>
      <c r="IRC38"/>
      <c r="IRD38"/>
      <c r="IRE38"/>
      <c r="IRF38"/>
      <c r="IRG38"/>
      <c r="IRH38"/>
      <c r="IRI38"/>
      <c r="IRJ38"/>
      <c r="IRK38"/>
      <c r="IRL38"/>
      <c r="IRM38"/>
      <c r="IRN38"/>
      <c r="IRO38"/>
      <c r="IRP38"/>
      <c r="IRQ38"/>
      <c r="IRR38"/>
      <c r="IRS38"/>
      <c r="IRT38"/>
      <c r="IRU38"/>
      <c r="IRV38"/>
      <c r="IRW38"/>
      <c r="IRX38"/>
      <c r="IRY38"/>
      <c r="IRZ38"/>
      <c r="ISA38"/>
      <c r="ISB38"/>
      <c r="ISC38"/>
      <c r="ISD38"/>
      <c r="ISE38"/>
      <c r="ISF38"/>
      <c r="ISG38"/>
      <c r="ISH38"/>
      <c r="ISI38"/>
      <c r="ISJ38"/>
      <c r="ISK38"/>
      <c r="ISL38"/>
      <c r="ISM38"/>
      <c r="ISN38"/>
      <c r="ISO38"/>
      <c r="ISP38"/>
      <c r="ISQ38"/>
      <c r="ISR38"/>
      <c r="ISS38"/>
      <c r="IST38"/>
      <c r="ISU38"/>
      <c r="ISV38"/>
      <c r="ISW38"/>
      <c r="ISX38"/>
      <c r="ISY38"/>
      <c r="ISZ38"/>
      <c r="ITA38"/>
      <c r="ITB38"/>
      <c r="ITC38"/>
      <c r="ITD38"/>
      <c r="ITE38"/>
      <c r="ITF38"/>
      <c r="ITG38"/>
      <c r="ITH38"/>
      <c r="ITI38"/>
      <c r="ITJ38"/>
      <c r="ITK38"/>
      <c r="ITL38"/>
      <c r="ITM38"/>
      <c r="ITN38"/>
      <c r="ITO38"/>
      <c r="ITP38"/>
      <c r="ITQ38"/>
      <c r="ITR38"/>
      <c r="ITS38"/>
      <c r="ITT38"/>
      <c r="ITU38"/>
      <c r="ITV38"/>
      <c r="ITW38"/>
      <c r="ITX38"/>
      <c r="ITY38"/>
      <c r="ITZ38"/>
      <c r="IUA38"/>
      <c r="IUB38"/>
      <c r="IUC38"/>
      <c r="IUD38"/>
      <c r="IUE38"/>
      <c r="IUF38"/>
      <c r="IUG38"/>
      <c r="IUH38"/>
      <c r="IUI38"/>
      <c r="IUJ38"/>
      <c r="IUK38"/>
      <c r="IUL38"/>
      <c r="IUM38"/>
      <c r="IUN38"/>
      <c r="IUO38"/>
      <c r="IUP38"/>
      <c r="IUQ38"/>
      <c r="IUR38"/>
      <c r="IUS38"/>
      <c r="IUT38"/>
      <c r="IUU38"/>
      <c r="IUV38"/>
      <c r="IUW38"/>
      <c r="IUX38"/>
      <c r="IUY38"/>
      <c r="IUZ38"/>
      <c r="IVA38"/>
      <c r="IVB38"/>
      <c r="IVC38"/>
      <c r="IVD38"/>
      <c r="IVE38"/>
      <c r="IVF38"/>
      <c r="IVG38"/>
      <c r="IVH38"/>
      <c r="IVI38"/>
      <c r="IVJ38"/>
      <c r="IVK38"/>
      <c r="IVL38"/>
      <c r="IVM38"/>
      <c r="IVN38"/>
      <c r="IVO38"/>
      <c r="IVP38"/>
      <c r="IVQ38"/>
      <c r="IVR38"/>
      <c r="IVS38"/>
      <c r="IVT38"/>
      <c r="IVU38"/>
      <c r="IVV38"/>
      <c r="IVW38"/>
      <c r="IVX38"/>
      <c r="IVY38"/>
      <c r="IVZ38"/>
      <c r="IWA38"/>
      <c r="IWB38"/>
      <c r="IWC38"/>
      <c r="IWD38"/>
      <c r="IWE38"/>
      <c r="IWF38"/>
      <c r="IWG38"/>
      <c r="IWH38"/>
      <c r="IWI38"/>
      <c r="IWJ38"/>
      <c r="IWK38"/>
      <c r="IWL38"/>
      <c r="IWM38"/>
      <c r="IWN38"/>
      <c r="IWO38"/>
      <c r="IWP38"/>
      <c r="IWQ38"/>
      <c r="IWR38"/>
      <c r="IWS38"/>
      <c r="IWT38"/>
      <c r="IWU38"/>
      <c r="IWV38"/>
      <c r="IWW38"/>
      <c r="IWX38"/>
      <c r="IWY38"/>
      <c r="IWZ38"/>
      <c r="IXA38"/>
      <c r="IXB38"/>
      <c r="IXC38"/>
      <c r="IXD38"/>
      <c r="IXE38"/>
      <c r="IXF38"/>
      <c r="IXG38"/>
      <c r="IXH38"/>
      <c r="IXI38"/>
      <c r="IXJ38"/>
      <c r="IXK38"/>
      <c r="IXL38"/>
      <c r="IXM38"/>
      <c r="IXN38"/>
      <c r="IXO38"/>
      <c r="IXP38"/>
      <c r="IXQ38"/>
      <c r="IXR38"/>
      <c r="IXS38"/>
      <c r="IXT38"/>
      <c r="IXU38"/>
      <c r="IXV38"/>
      <c r="IXW38"/>
      <c r="IXX38"/>
      <c r="IXY38"/>
      <c r="IXZ38"/>
      <c r="IYA38"/>
      <c r="IYB38"/>
      <c r="IYC38"/>
      <c r="IYD38"/>
      <c r="IYE38"/>
      <c r="IYF38"/>
      <c r="IYG38"/>
      <c r="IYH38"/>
      <c r="IYI38"/>
      <c r="IYJ38"/>
      <c r="IYK38"/>
      <c r="IYL38"/>
      <c r="IYM38"/>
      <c r="IYN38"/>
      <c r="IYO38"/>
      <c r="IYP38"/>
      <c r="IYQ38"/>
      <c r="IYR38"/>
      <c r="IYS38"/>
      <c r="IYT38"/>
      <c r="IYU38"/>
      <c r="IYV38"/>
      <c r="IYW38"/>
      <c r="IYX38"/>
      <c r="IYY38"/>
      <c r="IYZ38"/>
      <c r="IZA38"/>
      <c r="IZB38"/>
      <c r="IZC38"/>
      <c r="IZD38"/>
      <c r="IZE38"/>
      <c r="IZF38"/>
      <c r="IZG38"/>
      <c r="IZH38"/>
      <c r="IZI38"/>
      <c r="IZJ38"/>
      <c r="IZK38"/>
      <c r="IZL38"/>
      <c r="IZM38"/>
      <c r="IZN38"/>
      <c r="IZO38"/>
      <c r="IZP38"/>
      <c r="IZQ38"/>
      <c r="IZR38"/>
      <c r="IZS38"/>
      <c r="IZT38"/>
      <c r="IZU38"/>
      <c r="IZV38"/>
      <c r="IZW38"/>
      <c r="IZX38"/>
      <c r="IZY38"/>
      <c r="IZZ38"/>
      <c r="JAA38"/>
      <c r="JAB38"/>
      <c r="JAC38"/>
      <c r="JAD38"/>
      <c r="JAE38"/>
      <c r="JAF38"/>
      <c r="JAG38"/>
      <c r="JAH38"/>
      <c r="JAI38"/>
      <c r="JAJ38"/>
      <c r="JAK38"/>
      <c r="JAL38"/>
      <c r="JAM38"/>
      <c r="JAN38"/>
      <c r="JAO38"/>
      <c r="JAP38"/>
      <c r="JAQ38"/>
      <c r="JAR38"/>
      <c r="JAS38"/>
      <c r="JAT38"/>
      <c r="JAU38"/>
      <c r="JAV38"/>
      <c r="JAW38"/>
      <c r="JAX38"/>
      <c r="JAY38"/>
      <c r="JAZ38"/>
      <c r="JBA38"/>
      <c r="JBB38"/>
      <c r="JBC38"/>
      <c r="JBD38"/>
      <c r="JBE38"/>
      <c r="JBF38"/>
      <c r="JBG38"/>
      <c r="JBH38"/>
      <c r="JBI38"/>
      <c r="JBJ38"/>
      <c r="JBK38"/>
      <c r="JBL38"/>
      <c r="JBM38"/>
      <c r="JBN38"/>
      <c r="JBO38"/>
      <c r="JBP38"/>
      <c r="JBQ38"/>
      <c r="JBR38"/>
      <c r="JBS38"/>
      <c r="JBT38"/>
      <c r="JBU38"/>
      <c r="JBV38"/>
      <c r="JBW38"/>
      <c r="JBX38"/>
      <c r="JBY38"/>
      <c r="JBZ38"/>
      <c r="JCA38"/>
      <c r="JCB38"/>
      <c r="JCC38"/>
      <c r="JCD38"/>
      <c r="JCE38"/>
      <c r="JCF38"/>
      <c r="JCG38"/>
      <c r="JCH38"/>
      <c r="JCI38"/>
      <c r="JCJ38"/>
      <c r="JCK38"/>
      <c r="JCL38"/>
      <c r="JCM38"/>
      <c r="JCN38"/>
      <c r="JCO38"/>
      <c r="JCP38"/>
      <c r="JCQ38"/>
      <c r="JCR38"/>
      <c r="JCS38"/>
      <c r="JCT38"/>
      <c r="JCU38"/>
      <c r="JCV38"/>
      <c r="JCW38"/>
      <c r="JCX38"/>
      <c r="JCY38"/>
      <c r="JCZ38"/>
      <c r="JDA38"/>
      <c r="JDB38"/>
      <c r="JDC38"/>
      <c r="JDD38"/>
      <c r="JDE38"/>
      <c r="JDF38"/>
      <c r="JDG38"/>
      <c r="JDH38"/>
      <c r="JDI38"/>
      <c r="JDJ38"/>
      <c r="JDK38"/>
      <c r="JDL38"/>
      <c r="JDM38"/>
      <c r="JDN38"/>
      <c r="JDO38"/>
      <c r="JDP38"/>
      <c r="JDQ38"/>
      <c r="JDR38"/>
      <c r="JDS38"/>
      <c r="JDT38"/>
      <c r="JDU38"/>
      <c r="JDV38"/>
      <c r="JDW38"/>
      <c r="JDX38"/>
      <c r="JDY38"/>
      <c r="JDZ38"/>
      <c r="JEA38"/>
      <c r="JEB38"/>
      <c r="JEC38"/>
      <c r="JED38"/>
      <c r="JEE38"/>
      <c r="JEF38"/>
      <c r="JEG38"/>
      <c r="JEH38"/>
      <c r="JEI38"/>
      <c r="JEJ38"/>
      <c r="JEK38"/>
      <c r="JEL38"/>
      <c r="JEM38"/>
      <c r="JEN38"/>
      <c r="JEO38"/>
      <c r="JEP38"/>
      <c r="JEQ38"/>
      <c r="JER38"/>
      <c r="JES38"/>
      <c r="JET38"/>
      <c r="JEU38"/>
      <c r="JEV38"/>
      <c r="JEW38"/>
      <c r="JEX38"/>
      <c r="JEY38"/>
      <c r="JEZ38"/>
      <c r="JFA38"/>
      <c r="JFB38"/>
      <c r="JFC38"/>
      <c r="JFD38"/>
      <c r="JFE38"/>
      <c r="JFF38"/>
      <c r="JFG38"/>
      <c r="JFH38"/>
      <c r="JFI38"/>
      <c r="JFJ38"/>
      <c r="JFK38"/>
      <c r="JFL38"/>
      <c r="JFM38"/>
      <c r="JFN38"/>
      <c r="JFO38"/>
      <c r="JFP38"/>
      <c r="JFQ38"/>
      <c r="JFR38"/>
      <c r="JFS38"/>
      <c r="JFT38"/>
      <c r="JFU38"/>
      <c r="JFV38"/>
      <c r="JFW38"/>
      <c r="JFX38"/>
      <c r="JFY38"/>
      <c r="JFZ38"/>
      <c r="JGA38"/>
      <c r="JGB38"/>
      <c r="JGC38"/>
      <c r="JGD38"/>
      <c r="JGE38"/>
      <c r="JGF38"/>
      <c r="JGG38"/>
      <c r="JGH38"/>
      <c r="JGI38"/>
      <c r="JGJ38"/>
      <c r="JGK38"/>
      <c r="JGL38"/>
      <c r="JGM38"/>
      <c r="JGN38"/>
      <c r="JGO38"/>
      <c r="JGP38"/>
      <c r="JGQ38"/>
      <c r="JGR38"/>
      <c r="JGS38"/>
      <c r="JGT38"/>
      <c r="JGU38"/>
      <c r="JGV38"/>
      <c r="JGW38"/>
      <c r="JGX38"/>
      <c r="JGY38"/>
      <c r="JGZ38"/>
      <c r="JHA38"/>
      <c r="JHB38"/>
      <c r="JHC38"/>
      <c r="JHD38"/>
      <c r="JHE38"/>
      <c r="JHF38"/>
      <c r="JHG38"/>
      <c r="JHH38"/>
      <c r="JHI38"/>
      <c r="JHJ38"/>
      <c r="JHK38"/>
      <c r="JHL38"/>
      <c r="JHM38"/>
      <c r="JHN38"/>
      <c r="JHO38"/>
      <c r="JHP38"/>
      <c r="JHQ38"/>
      <c r="JHR38"/>
      <c r="JHS38"/>
      <c r="JHT38"/>
      <c r="JHU38"/>
      <c r="JHV38"/>
      <c r="JHW38"/>
      <c r="JHX38"/>
      <c r="JHY38"/>
      <c r="JHZ38"/>
      <c r="JIA38"/>
      <c r="JIB38"/>
      <c r="JIC38"/>
      <c r="JID38"/>
      <c r="JIE38"/>
      <c r="JIF38"/>
      <c r="JIG38"/>
      <c r="JIH38"/>
      <c r="JII38"/>
      <c r="JIJ38"/>
      <c r="JIK38"/>
      <c r="JIL38"/>
      <c r="JIM38"/>
      <c r="JIN38"/>
      <c r="JIO38"/>
      <c r="JIP38"/>
      <c r="JIQ38"/>
      <c r="JIR38"/>
      <c r="JIS38"/>
      <c r="JIT38"/>
      <c r="JIU38"/>
      <c r="JIV38"/>
      <c r="JIW38"/>
      <c r="JIX38"/>
      <c r="JIY38"/>
      <c r="JIZ38"/>
      <c r="JJA38"/>
      <c r="JJB38"/>
      <c r="JJC38"/>
      <c r="JJD38"/>
      <c r="JJE38"/>
      <c r="JJF38"/>
      <c r="JJG38"/>
      <c r="JJH38"/>
      <c r="JJI38"/>
      <c r="JJJ38"/>
      <c r="JJK38"/>
      <c r="JJL38"/>
      <c r="JJM38"/>
      <c r="JJN38"/>
      <c r="JJO38"/>
      <c r="JJP38"/>
      <c r="JJQ38"/>
      <c r="JJR38"/>
      <c r="JJS38"/>
      <c r="JJT38"/>
      <c r="JJU38"/>
      <c r="JJV38"/>
      <c r="JJW38"/>
      <c r="JJX38"/>
      <c r="JJY38"/>
      <c r="JJZ38"/>
      <c r="JKA38"/>
      <c r="JKB38"/>
      <c r="JKC38"/>
      <c r="JKD38"/>
      <c r="JKE38"/>
      <c r="JKF38"/>
      <c r="JKG38"/>
      <c r="JKH38"/>
      <c r="JKI38"/>
      <c r="JKJ38"/>
      <c r="JKK38"/>
      <c r="JKL38"/>
      <c r="JKM38"/>
      <c r="JKN38"/>
      <c r="JKO38"/>
      <c r="JKP38"/>
      <c r="JKQ38"/>
      <c r="JKR38"/>
      <c r="JKS38"/>
      <c r="JKT38"/>
      <c r="JKU38"/>
      <c r="JKV38"/>
      <c r="JKW38"/>
      <c r="JKX38"/>
      <c r="JKY38"/>
      <c r="JKZ38"/>
      <c r="JLA38"/>
      <c r="JLB38"/>
      <c r="JLC38"/>
      <c r="JLD38"/>
      <c r="JLE38"/>
      <c r="JLF38"/>
      <c r="JLG38"/>
      <c r="JLH38"/>
      <c r="JLI38"/>
      <c r="JLJ38"/>
      <c r="JLK38"/>
      <c r="JLL38"/>
      <c r="JLM38"/>
      <c r="JLN38"/>
      <c r="JLO38"/>
      <c r="JLP38"/>
      <c r="JLQ38"/>
      <c r="JLR38"/>
      <c r="JLS38"/>
      <c r="JLT38"/>
      <c r="JLU38"/>
      <c r="JLV38"/>
      <c r="JLW38"/>
      <c r="JLX38"/>
      <c r="JLY38"/>
      <c r="JLZ38"/>
      <c r="JMA38"/>
      <c r="JMB38"/>
      <c r="JMC38"/>
      <c r="JMD38"/>
      <c r="JME38"/>
      <c r="JMF38"/>
      <c r="JMG38"/>
      <c r="JMH38"/>
      <c r="JMI38"/>
      <c r="JMJ38"/>
      <c r="JMK38"/>
      <c r="JML38"/>
      <c r="JMM38"/>
      <c r="JMN38"/>
      <c r="JMO38"/>
      <c r="JMP38"/>
      <c r="JMQ38"/>
      <c r="JMR38"/>
      <c r="JMS38"/>
      <c r="JMT38"/>
      <c r="JMU38"/>
      <c r="JMV38"/>
      <c r="JMW38"/>
      <c r="JMX38"/>
      <c r="JMY38"/>
      <c r="JMZ38"/>
      <c r="JNA38"/>
      <c r="JNB38"/>
      <c r="JNC38"/>
      <c r="JND38"/>
      <c r="JNE38"/>
      <c r="JNF38"/>
      <c r="JNG38"/>
      <c r="JNH38"/>
      <c r="JNI38"/>
      <c r="JNJ38"/>
      <c r="JNK38"/>
      <c r="JNL38"/>
      <c r="JNM38"/>
      <c r="JNN38"/>
      <c r="JNO38"/>
      <c r="JNP38"/>
      <c r="JNQ38"/>
      <c r="JNR38"/>
      <c r="JNS38"/>
      <c r="JNT38"/>
      <c r="JNU38"/>
      <c r="JNV38"/>
      <c r="JNW38"/>
      <c r="JNX38"/>
      <c r="JNY38"/>
      <c r="JNZ38"/>
      <c r="JOA38"/>
      <c r="JOB38"/>
      <c r="JOC38"/>
      <c r="JOD38"/>
      <c r="JOE38"/>
      <c r="JOF38"/>
      <c r="JOG38"/>
      <c r="JOH38"/>
      <c r="JOI38"/>
      <c r="JOJ38"/>
      <c r="JOK38"/>
      <c r="JOL38"/>
      <c r="JOM38"/>
      <c r="JON38"/>
      <c r="JOO38"/>
      <c r="JOP38"/>
      <c r="JOQ38"/>
      <c r="JOR38"/>
      <c r="JOS38"/>
      <c r="JOT38"/>
      <c r="JOU38"/>
      <c r="JOV38"/>
      <c r="JOW38"/>
      <c r="JOX38"/>
      <c r="JOY38"/>
      <c r="JOZ38"/>
      <c r="JPA38"/>
      <c r="JPB38"/>
      <c r="JPC38"/>
      <c r="JPD38"/>
      <c r="JPE38"/>
      <c r="JPF38"/>
      <c r="JPG38"/>
      <c r="JPH38"/>
      <c r="JPI38"/>
      <c r="JPJ38"/>
      <c r="JPK38"/>
      <c r="JPL38"/>
      <c r="JPM38"/>
      <c r="JPN38"/>
      <c r="JPO38"/>
      <c r="JPP38"/>
      <c r="JPQ38"/>
      <c r="JPR38"/>
      <c r="JPS38"/>
      <c r="JPT38"/>
      <c r="JPU38"/>
      <c r="JPV38"/>
      <c r="JPW38"/>
      <c r="JPX38"/>
      <c r="JPY38"/>
      <c r="JPZ38"/>
      <c r="JQA38"/>
      <c r="JQB38"/>
      <c r="JQC38"/>
      <c r="JQD38"/>
      <c r="JQE38"/>
      <c r="JQF38"/>
      <c r="JQG38"/>
      <c r="JQH38"/>
      <c r="JQI38"/>
      <c r="JQJ38"/>
      <c r="JQK38"/>
      <c r="JQL38"/>
      <c r="JQM38"/>
      <c r="JQN38"/>
      <c r="JQO38"/>
      <c r="JQP38"/>
      <c r="JQQ38"/>
      <c r="JQR38"/>
      <c r="JQS38"/>
      <c r="JQT38"/>
      <c r="JQU38"/>
      <c r="JQV38"/>
      <c r="JQW38"/>
      <c r="JQX38"/>
      <c r="JQY38"/>
      <c r="JQZ38"/>
      <c r="JRA38"/>
      <c r="JRB38"/>
      <c r="JRC38"/>
      <c r="JRD38"/>
      <c r="JRE38"/>
      <c r="JRF38"/>
      <c r="JRG38"/>
      <c r="JRH38"/>
      <c r="JRI38"/>
      <c r="JRJ38"/>
      <c r="JRK38"/>
      <c r="JRL38"/>
      <c r="JRM38"/>
      <c r="JRN38"/>
      <c r="JRO38"/>
      <c r="JRP38"/>
      <c r="JRQ38"/>
      <c r="JRR38"/>
      <c r="JRS38"/>
      <c r="JRT38"/>
      <c r="JRU38"/>
      <c r="JRV38"/>
      <c r="JRW38"/>
      <c r="JRX38"/>
      <c r="JRY38"/>
      <c r="JRZ38"/>
      <c r="JSA38"/>
      <c r="JSB38"/>
      <c r="JSC38"/>
      <c r="JSD38"/>
      <c r="JSE38"/>
      <c r="JSF38"/>
      <c r="JSG38"/>
      <c r="JSH38"/>
      <c r="JSI38"/>
      <c r="JSJ38"/>
      <c r="JSK38"/>
      <c r="JSL38"/>
      <c r="JSM38"/>
      <c r="JSN38"/>
      <c r="JSO38"/>
      <c r="JSP38"/>
      <c r="JSQ38"/>
      <c r="JSR38"/>
      <c r="JSS38"/>
      <c r="JST38"/>
      <c r="JSU38"/>
      <c r="JSV38"/>
      <c r="JSW38"/>
      <c r="JSX38"/>
      <c r="JSY38"/>
      <c r="JSZ38"/>
      <c r="JTA38"/>
      <c r="JTB38"/>
      <c r="JTC38"/>
      <c r="JTD38"/>
      <c r="JTE38"/>
      <c r="JTF38"/>
      <c r="JTG38"/>
      <c r="JTH38"/>
      <c r="JTI38"/>
      <c r="JTJ38"/>
      <c r="JTK38"/>
      <c r="JTL38"/>
      <c r="JTM38"/>
      <c r="JTN38"/>
      <c r="JTO38"/>
      <c r="JTP38"/>
      <c r="JTQ38"/>
      <c r="JTR38"/>
      <c r="JTS38"/>
      <c r="JTT38"/>
      <c r="JTU38"/>
      <c r="JTV38"/>
      <c r="JTW38"/>
      <c r="JTX38"/>
      <c r="JTY38"/>
      <c r="JTZ38"/>
      <c r="JUA38"/>
      <c r="JUB38"/>
      <c r="JUC38"/>
      <c r="JUD38"/>
      <c r="JUE38"/>
      <c r="JUF38"/>
      <c r="JUG38"/>
      <c r="JUH38"/>
      <c r="JUI38"/>
      <c r="JUJ38"/>
      <c r="JUK38"/>
      <c r="JUL38"/>
      <c r="JUM38"/>
      <c r="JUN38"/>
      <c r="JUO38"/>
      <c r="JUP38"/>
      <c r="JUQ38"/>
      <c r="JUR38"/>
      <c r="JUS38"/>
      <c r="JUT38"/>
      <c r="JUU38"/>
      <c r="JUV38"/>
      <c r="JUW38"/>
      <c r="JUX38"/>
      <c r="JUY38"/>
      <c r="JUZ38"/>
      <c r="JVA38"/>
      <c r="JVB38"/>
      <c r="JVC38"/>
      <c r="JVD38"/>
      <c r="JVE38"/>
      <c r="JVF38"/>
      <c r="JVG38"/>
      <c r="JVH38"/>
      <c r="JVI38"/>
      <c r="JVJ38"/>
      <c r="JVK38"/>
      <c r="JVL38"/>
      <c r="JVM38"/>
      <c r="JVN38"/>
      <c r="JVO38"/>
      <c r="JVP38"/>
      <c r="JVQ38"/>
      <c r="JVR38"/>
      <c r="JVS38"/>
      <c r="JVT38"/>
      <c r="JVU38"/>
      <c r="JVV38"/>
      <c r="JVW38"/>
      <c r="JVX38"/>
      <c r="JVY38"/>
      <c r="JVZ38"/>
      <c r="JWA38"/>
      <c r="JWB38"/>
      <c r="JWC38"/>
      <c r="JWD38"/>
      <c r="JWE38"/>
      <c r="JWF38"/>
      <c r="JWG38"/>
      <c r="JWH38"/>
      <c r="JWI38"/>
      <c r="JWJ38"/>
      <c r="JWK38"/>
      <c r="JWL38"/>
      <c r="JWM38"/>
      <c r="JWN38"/>
      <c r="JWO38"/>
      <c r="JWP38"/>
      <c r="JWQ38"/>
      <c r="JWR38"/>
      <c r="JWS38"/>
      <c r="JWT38"/>
      <c r="JWU38"/>
      <c r="JWV38"/>
      <c r="JWW38"/>
      <c r="JWX38"/>
      <c r="JWY38"/>
      <c r="JWZ38"/>
      <c r="JXA38"/>
      <c r="JXB38"/>
      <c r="JXC38"/>
      <c r="JXD38"/>
      <c r="JXE38"/>
      <c r="JXF38"/>
      <c r="JXG38"/>
      <c r="JXH38"/>
      <c r="JXI38"/>
      <c r="JXJ38"/>
      <c r="JXK38"/>
      <c r="JXL38"/>
      <c r="JXM38"/>
      <c r="JXN38"/>
      <c r="JXO38"/>
      <c r="JXP38"/>
      <c r="JXQ38"/>
      <c r="JXR38"/>
      <c r="JXS38"/>
      <c r="JXT38"/>
      <c r="JXU38"/>
      <c r="JXV38"/>
      <c r="JXW38"/>
      <c r="JXX38"/>
      <c r="JXY38"/>
      <c r="JXZ38"/>
      <c r="JYA38"/>
      <c r="JYB38"/>
      <c r="JYC38"/>
      <c r="JYD38"/>
      <c r="JYE38"/>
      <c r="JYF38"/>
      <c r="JYG38"/>
      <c r="JYH38"/>
      <c r="JYI38"/>
      <c r="JYJ38"/>
      <c r="JYK38"/>
      <c r="JYL38"/>
      <c r="JYM38"/>
      <c r="JYN38"/>
      <c r="JYO38"/>
      <c r="JYP38"/>
      <c r="JYQ38"/>
      <c r="JYR38"/>
      <c r="JYS38"/>
      <c r="JYT38"/>
      <c r="JYU38"/>
      <c r="JYV38"/>
      <c r="JYW38"/>
      <c r="JYX38"/>
      <c r="JYY38"/>
      <c r="JYZ38"/>
      <c r="JZA38"/>
      <c r="JZB38"/>
      <c r="JZC38"/>
      <c r="JZD38"/>
      <c r="JZE38"/>
      <c r="JZF38"/>
      <c r="JZG38"/>
      <c r="JZH38"/>
      <c r="JZI38"/>
      <c r="JZJ38"/>
      <c r="JZK38"/>
      <c r="JZL38"/>
      <c r="JZM38"/>
      <c r="JZN38"/>
      <c r="JZO38"/>
      <c r="JZP38"/>
      <c r="JZQ38"/>
      <c r="JZR38"/>
      <c r="JZS38"/>
      <c r="JZT38"/>
      <c r="JZU38"/>
      <c r="JZV38"/>
      <c r="JZW38"/>
      <c r="JZX38"/>
      <c r="JZY38"/>
      <c r="JZZ38"/>
      <c r="KAA38"/>
      <c r="KAB38"/>
      <c r="KAC38"/>
      <c r="KAD38"/>
      <c r="KAE38"/>
      <c r="KAF38"/>
      <c r="KAG38"/>
      <c r="KAH38"/>
      <c r="KAI38"/>
      <c r="KAJ38"/>
      <c r="KAK38"/>
      <c r="KAL38"/>
      <c r="KAM38"/>
      <c r="KAN38"/>
      <c r="KAO38"/>
      <c r="KAP38"/>
      <c r="KAQ38"/>
      <c r="KAR38"/>
      <c r="KAS38"/>
      <c r="KAT38"/>
      <c r="KAU38"/>
      <c r="KAV38"/>
      <c r="KAW38"/>
      <c r="KAX38"/>
      <c r="KAY38"/>
      <c r="KAZ38"/>
      <c r="KBA38"/>
      <c r="KBB38"/>
      <c r="KBC38"/>
      <c r="KBD38"/>
      <c r="KBE38"/>
      <c r="KBF38"/>
      <c r="KBG38"/>
      <c r="KBH38"/>
      <c r="KBI38"/>
      <c r="KBJ38"/>
      <c r="KBK38"/>
      <c r="KBL38"/>
      <c r="KBM38"/>
      <c r="KBN38"/>
      <c r="KBO38"/>
      <c r="KBP38"/>
      <c r="KBQ38"/>
      <c r="KBR38"/>
      <c r="KBS38"/>
      <c r="KBT38"/>
      <c r="KBU38"/>
      <c r="KBV38"/>
      <c r="KBW38"/>
      <c r="KBX38"/>
      <c r="KBY38"/>
      <c r="KBZ38"/>
      <c r="KCA38"/>
      <c r="KCB38"/>
      <c r="KCC38"/>
      <c r="KCD38"/>
      <c r="KCE38"/>
      <c r="KCF38"/>
      <c r="KCG38"/>
      <c r="KCH38"/>
      <c r="KCI38"/>
      <c r="KCJ38"/>
      <c r="KCK38"/>
      <c r="KCL38"/>
      <c r="KCM38"/>
      <c r="KCN38"/>
      <c r="KCO38"/>
      <c r="KCP38"/>
      <c r="KCQ38"/>
      <c r="KCR38"/>
      <c r="KCS38"/>
      <c r="KCT38"/>
      <c r="KCU38"/>
      <c r="KCV38"/>
      <c r="KCW38"/>
      <c r="KCX38"/>
      <c r="KCY38"/>
      <c r="KCZ38"/>
      <c r="KDA38"/>
      <c r="KDB38"/>
      <c r="KDC38"/>
      <c r="KDD38"/>
      <c r="KDE38"/>
      <c r="KDF38"/>
      <c r="KDG38"/>
      <c r="KDH38"/>
      <c r="KDI38"/>
      <c r="KDJ38"/>
      <c r="KDK38"/>
      <c r="KDL38"/>
      <c r="KDM38"/>
      <c r="KDN38"/>
      <c r="KDO38"/>
      <c r="KDP38"/>
      <c r="KDQ38"/>
      <c r="KDR38"/>
      <c r="KDS38"/>
      <c r="KDT38"/>
      <c r="KDU38"/>
      <c r="KDV38"/>
      <c r="KDW38"/>
      <c r="KDX38"/>
      <c r="KDY38"/>
      <c r="KDZ38"/>
      <c r="KEA38"/>
      <c r="KEB38"/>
      <c r="KEC38"/>
      <c r="KED38"/>
      <c r="KEE38"/>
      <c r="KEF38"/>
      <c r="KEG38"/>
      <c r="KEH38"/>
      <c r="KEI38"/>
      <c r="KEJ38"/>
      <c r="KEK38"/>
      <c r="KEL38"/>
      <c r="KEM38"/>
      <c r="KEN38"/>
      <c r="KEO38"/>
      <c r="KEP38"/>
      <c r="KEQ38"/>
      <c r="KER38"/>
      <c r="KES38"/>
      <c r="KET38"/>
      <c r="KEU38"/>
      <c r="KEV38"/>
      <c r="KEW38"/>
      <c r="KEX38"/>
      <c r="KEY38"/>
      <c r="KEZ38"/>
      <c r="KFA38"/>
      <c r="KFB38"/>
      <c r="KFC38"/>
      <c r="KFD38"/>
      <c r="KFE38"/>
      <c r="KFF38"/>
      <c r="KFG38"/>
      <c r="KFH38"/>
      <c r="KFI38"/>
      <c r="KFJ38"/>
      <c r="KFK38"/>
      <c r="KFL38"/>
      <c r="KFM38"/>
      <c r="KFN38"/>
      <c r="KFO38"/>
      <c r="KFP38"/>
      <c r="KFQ38"/>
      <c r="KFR38"/>
      <c r="KFS38"/>
      <c r="KFT38"/>
      <c r="KFU38"/>
      <c r="KFV38"/>
      <c r="KFW38"/>
      <c r="KFX38"/>
      <c r="KFY38"/>
      <c r="KFZ38"/>
      <c r="KGA38"/>
      <c r="KGB38"/>
      <c r="KGC38"/>
      <c r="KGD38"/>
      <c r="KGE38"/>
      <c r="KGF38"/>
      <c r="KGG38"/>
      <c r="KGH38"/>
      <c r="KGI38"/>
      <c r="KGJ38"/>
      <c r="KGK38"/>
      <c r="KGL38"/>
      <c r="KGM38"/>
      <c r="KGN38"/>
      <c r="KGO38"/>
      <c r="KGP38"/>
      <c r="KGQ38"/>
      <c r="KGR38"/>
      <c r="KGS38"/>
      <c r="KGT38"/>
      <c r="KGU38"/>
      <c r="KGV38"/>
      <c r="KGW38"/>
      <c r="KGX38"/>
      <c r="KGY38"/>
      <c r="KGZ38"/>
      <c r="KHA38"/>
      <c r="KHB38"/>
      <c r="KHC38"/>
      <c r="KHD38"/>
      <c r="KHE38"/>
      <c r="KHF38"/>
      <c r="KHG38"/>
      <c r="KHH38"/>
      <c r="KHI38"/>
      <c r="KHJ38"/>
      <c r="KHK38"/>
      <c r="KHL38"/>
      <c r="KHM38"/>
      <c r="KHN38"/>
      <c r="KHO38"/>
      <c r="KHP38"/>
      <c r="KHQ38"/>
      <c r="KHR38"/>
      <c r="KHS38"/>
      <c r="KHT38"/>
      <c r="KHU38"/>
      <c r="KHV38"/>
      <c r="KHW38"/>
      <c r="KHX38"/>
      <c r="KHY38"/>
      <c r="KHZ38"/>
      <c r="KIA38"/>
      <c r="KIB38"/>
      <c r="KIC38"/>
      <c r="KID38"/>
      <c r="KIE38"/>
      <c r="KIF38"/>
      <c r="KIG38"/>
      <c r="KIH38"/>
      <c r="KII38"/>
      <c r="KIJ38"/>
      <c r="KIK38"/>
      <c r="KIL38"/>
      <c r="KIM38"/>
      <c r="KIN38"/>
      <c r="KIO38"/>
      <c r="KIP38"/>
      <c r="KIQ38"/>
      <c r="KIR38"/>
      <c r="KIS38"/>
      <c r="KIT38"/>
      <c r="KIU38"/>
      <c r="KIV38"/>
      <c r="KIW38"/>
      <c r="KIX38"/>
      <c r="KIY38"/>
      <c r="KIZ38"/>
      <c r="KJA38"/>
      <c r="KJB38"/>
      <c r="KJC38"/>
      <c r="KJD38"/>
      <c r="KJE38"/>
      <c r="KJF38"/>
      <c r="KJG38"/>
      <c r="KJH38"/>
      <c r="KJI38"/>
      <c r="KJJ38"/>
      <c r="KJK38"/>
      <c r="KJL38"/>
      <c r="KJM38"/>
      <c r="KJN38"/>
      <c r="KJO38"/>
      <c r="KJP38"/>
      <c r="KJQ38"/>
      <c r="KJR38"/>
      <c r="KJS38"/>
      <c r="KJT38"/>
      <c r="KJU38"/>
      <c r="KJV38"/>
      <c r="KJW38"/>
      <c r="KJX38"/>
      <c r="KJY38"/>
      <c r="KJZ38"/>
      <c r="KKA38"/>
      <c r="KKB38"/>
      <c r="KKC38"/>
      <c r="KKD38"/>
      <c r="KKE38"/>
      <c r="KKF38"/>
      <c r="KKG38"/>
      <c r="KKH38"/>
      <c r="KKI38"/>
      <c r="KKJ38"/>
      <c r="KKK38"/>
      <c r="KKL38"/>
      <c r="KKM38"/>
      <c r="KKN38"/>
      <c r="KKO38"/>
      <c r="KKP38"/>
      <c r="KKQ38"/>
      <c r="KKR38"/>
      <c r="KKS38"/>
      <c r="KKT38"/>
      <c r="KKU38"/>
      <c r="KKV38"/>
      <c r="KKW38"/>
      <c r="KKX38"/>
      <c r="KKY38"/>
      <c r="KKZ38"/>
      <c r="KLA38"/>
      <c r="KLB38"/>
      <c r="KLC38"/>
      <c r="KLD38"/>
      <c r="KLE38"/>
      <c r="KLF38"/>
      <c r="KLG38"/>
      <c r="KLH38"/>
      <c r="KLI38"/>
      <c r="KLJ38"/>
      <c r="KLK38"/>
      <c r="KLL38"/>
      <c r="KLM38"/>
      <c r="KLN38"/>
      <c r="KLO38"/>
      <c r="KLP38"/>
      <c r="KLQ38"/>
      <c r="KLR38"/>
      <c r="KLS38"/>
      <c r="KLT38"/>
      <c r="KLU38"/>
      <c r="KLV38"/>
      <c r="KLW38"/>
      <c r="KLX38"/>
      <c r="KLY38"/>
      <c r="KLZ38"/>
      <c r="KMA38"/>
      <c r="KMB38"/>
      <c r="KMC38"/>
      <c r="KMD38"/>
      <c r="KME38"/>
      <c r="KMF38"/>
      <c r="KMG38"/>
      <c r="KMH38"/>
      <c r="KMI38"/>
      <c r="KMJ38"/>
      <c r="KMK38"/>
      <c r="KML38"/>
      <c r="KMM38"/>
      <c r="KMN38"/>
      <c r="KMO38"/>
      <c r="KMP38"/>
      <c r="KMQ38"/>
      <c r="KMR38"/>
      <c r="KMS38"/>
      <c r="KMT38"/>
      <c r="KMU38"/>
      <c r="KMV38"/>
      <c r="KMW38"/>
      <c r="KMX38"/>
      <c r="KMY38"/>
      <c r="KMZ38"/>
      <c r="KNA38"/>
      <c r="KNB38"/>
      <c r="KNC38"/>
      <c r="KND38"/>
      <c r="KNE38"/>
      <c r="KNF38"/>
      <c r="KNG38"/>
      <c r="KNH38"/>
      <c r="KNI38"/>
      <c r="KNJ38"/>
      <c r="KNK38"/>
      <c r="KNL38"/>
      <c r="KNM38"/>
      <c r="KNN38"/>
      <c r="KNO38"/>
      <c r="KNP38"/>
      <c r="KNQ38"/>
      <c r="KNR38"/>
      <c r="KNS38"/>
      <c r="KNT38"/>
      <c r="KNU38"/>
      <c r="KNV38"/>
      <c r="KNW38"/>
      <c r="KNX38"/>
      <c r="KNY38"/>
      <c r="KNZ38"/>
      <c r="KOA38"/>
      <c r="KOB38"/>
      <c r="KOC38"/>
      <c r="KOD38"/>
      <c r="KOE38"/>
      <c r="KOF38"/>
      <c r="KOG38"/>
      <c r="KOH38"/>
      <c r="KOI38"/>
      <c r="KOJ38"/>
      <c r="KOK38"/>
      <c r="KOL38"/>
      <c r="KOM38"/>
      <c r="KON38"/>
      <c r="KOO38"/>
      <c r="KOP38"/>
      <c r="KOQ38"/>
      <c r="KOR38"/>
      <c r="KOS38"/>
      <c r="KOT38"/>
      <c r="KOU38"/>
      <c r="KOV38"/>
      <c r="KOW38"/>
      <c r="KOX38"/>
      <c r="KOY38"/>
      <c r="KOZ38"/>
      <c r="KPA38"/>
      <c r="KPB38"/>
      <c r="KPC38"/>
      <c r="KPD38"/>
      <c r="KPE38"/>
      <c r="KPF38"/>
      <c r="KPG38"/>
      <c r="KPH38"/>
      <c r="KPI38"/>
      <c r="KPJ38"/>
      <c r="KPK38"/>
      <c r="KPL38"/>
      <c r="KPM38"/>
      <c r="KPN38"/>
      <c r="KPO38"/>
      <c r="KPP38"/>
      <c r="KPQ38"/>
      <c r="KPR38"/>
      <c r="KPS38"/>
      <c r="KPT38"/>
      <c r="KPU38"/>
      <c r="KPV38"/>
      <c r="KPW38"/>
      <c r="KPX38"/>
      <c r="KPY38"/>
      <c r="KPZ38"/>
      <c r="KQA38"/>
      <c r="KQB38"/>
      <c r="KQC38"/>
      <c r="KQD38"/>
      <c r="KQE38"/>
      <c r="KQF38"/>
      <c r="KQG38"/>
      <c r="KQH38"/>
      <c r="KQI38"/>
      <c r="KQJ38"/>
      <c r="KQK38"/>
      <c r="KQL38"/>
      <c r="KQM38"/>
      <c r="KQN38"/>
      <c r="KQO38"/>
      <c r="KQP38"/>
      <c r="KQQ38"/>
      <c r="KQR38"/>
      <c r="KQS38"/>
      <c r="KQT38"/>
      <c r="KQU38"/>
      <c r="KQV38"/>
      <c r="KQW38"/>
      <c r="KQX38"/>
      <c r="KQY38"/>
      <c r="KQZ38"/>
      <c r="KRA38"/>
      <c r="KRB38"/>
      <c r="KRC38"/>
      <c r="KRD38"/>
      <c r="KRE38"/>
      <c r="KRF38"/>
      <c r="KRG38"/>
      <c r="KRH38"/>
      <c r="KRI38"/>
      <c r="KRJ38"/>
      <c r="KRK38"/>
      <c r="KRL38"/>
      <c r="KRM38"/>
      <c r="KRN38"/>
      <c r="KRO38"/>
      <c r="KRP38"/>
      <c r="KRQ38"/>
      <c r="KRR38"/>
      <c r="KRS38"/>
      <c r="KRT38"/>
      <c r="KRU38"/>
      <c r="KRV38"/>
      <c r="KRW38"/>
      <c r="KRX38"/>
      <c r="KRY38"/>
      <c r="KRZ38"/>
      <c r="KSA38"/>
      <c r="KSB38"/>
      <c r="KSC38"/>
      <c r="KSD38"/>
      <c r="KSE38"/>
      <c r="KSF38"/>
      <c r="KSG38"/>
      <c r="KSH38"/>
      <c r="KSI38"/>
      <c r="KSJ38"/>
      <c r="KSK38"/>
      <c r="KSL38"/>
      <c r="KSM38"/>
      <c r="KSN38"/>
      <c r="KSO38"/>
      <c r="KSP38"/>
      <c r="KSQ38"/>
      <c r="KSR38"/>
      <c r="KSS38"/>
      <c r="KST38"/>
      <c r="KSU38"/>
      <c r="KSV38"/>
      <c r="KSW38"/>
      <c r="KSX38"/>
      <c r="KSY38"/>
      <c r="KSZ38"/>
      <c r="KTA38"/>
      <c r="KTB38"/>
      <c r="KTC38"/>
      <c r="KTD38"/>
      <c r="KTE38"/>
      <c r="KTF38"/>
      <c r="KTG38"/>
      <c r="KTH38"/>
      <c r="KTI38"/>
      <c r="KTJ38"/>
      <c r="KTK38"/>
      <c r="KTL38"/>
      <c r="KTM38"/>
      <c r="KTN38"/>
      <c r="KTO38"/>
      <c r="KTP38"/>
      <c r="KTQ38"/>
      <c r="KTR38"/>
      <c r="KTS38"/>
      <c r="KTT38"/>
      <c r="KTU38"/>
      <c r="KTV38"/>
      <c r="KTW38"/>
      <c r="KTX38"/>
      <c r="KTY38"/>
      <c r="KTZ38"/>
      <c r="KUA38"/>
      <c r="KUB38"/>
      <c r="KUC38"/>
      <c r="KUD38"/>
      <c r="KUE38"/>
      <c r="KUF38"/>
      <c r="KUG38"/>
      <c r="KUH38"/>
      <c r="KUI38"/>
      <c r="KUJ38"/>
      <c r="KUK38"/>
      <c r="KUL38"/>
      <c r="KUM38"/>
      <c r="KUN38"/>
      <c r="KUO38"/>
      <c r="KUP38"/>
      <c r="KUQ38"/>
      <c r="KUR38"/>
      <c r="KUS38"/>
      <c r="KUT38"/>
      <c r="KUU38"/>
      <c r="KUV38"/>
      <c r="KUW38"/>
      <c r="KUX38"/>
      <c r="KUY38"/>
      <c r="KUZ38"/>
      <c r="KVA38"/>
      <c r="KVB38"/>
      <c r="KVC38"/>
      <c r="KVD38"/>
      <c r="KVE38"/>
      <c r="KVF38"/>
      <c r="KVG38"/>
      <c r="KVH38"/>
      <c r="KVI38"/>
      <c r="KVJ38"/>
      <c r="KVK38"/>
      <c r="KVL38"/>
      <c r="KVM38"/>
      <c r="KVN38"/>
      <c r="KVO38"/>
      <c r="KVP38"/>
      <c r="KVQ38"/>
      <c r="KVR38"/>
      <c r="KVS38"/>
      <c r="KVT38"/>
      <c r="KVU38"/>
      <c r="KVV38"/>
      <c r="KVW38"/>
      <c r="KVX38"/>
      <c r="KVY38"/>
      <c r="KVZ38"/>
      <c r="KWA38"/>
      <c r="KWB38"/>
      <c r="KWC38"/>
      <c r="KWD38"/>
      <c r="KWE38"/>
      <c r="KWF38"/>
      <c r="KWG38"/>
      <c r="KWH38"/>
      <c r="KWI38"/>
      <c r="KWJ38"/>
      <c r="KWK38"/>
      <c r="KWL38"/>
      <c r="KWM38"/>
      <c r="KWN38"/>
      <c r="KWO38"/>
      <c r="KWP38"/>
      <c r="KWQ38"/>
      <c r="KWR38"/>
      <c r="KWS38"/>
      <c r="KWT38"/>
      <c r="KWU38"/>
      <c r="KWV38"/>
      <c r="KWW38"/>
      <c r="KWX38"/>
      <c r="KWY38"/>
      <c r="KWZ38"/>
      <c r="KXA38"/>
      <c r="KXB38"/>
      <c r="KXC38"/>
      <c r="KXD38"/>
      <c r="KXE38"/>
      <c r="KXF38"/>
      <c r="KXG38"/>
      <c r="KXH38"/>
      <c r="KXI38"/>
      <c r="KXJ38"/>
      <c r="KXK38"/>
      <c r="KXL38"/>
      <c r="KXM38"/>
      <c r="KXN38"/>
      <c r="KXO38"/>
      <c r="KXP38"/>
      <c r="KXQ38"/>
      <c r="KXR38"/>
      <c r="KXS38"/>
      <c r="KXT38"/>
      <c r="KXU38"/>
      <c r="KXV38"/>
      <c r="KXW38"/>
      <c r="KXX38"/>
      <c r="KXY38"/>
      <c r="KXZ38"/>
      <c r="KYA38"/>
      <c r="KYB38"/>
      <c r="KYC38"/>
      <c r="KYD38"/>
      <c r="KYE38"/>
      <c r="KYF38"/>
      <c r="KYG38"/>
      <c r="KYH38"/>
      <c r="KYI38"/>
      <c r="KYJ38"/>
      <c r="KYK38"/>
      <c r="KYL38"/>
      <c r="KYM38"/>
      <c r="KYN38"/>
      <c r="KYO38"/>
      <c r="KYP38"/>
      <c r="KYQ38"/>
      <c r="KYR38"/>
      <c r="KYS38"/>
      <c r="KYT38"/>
      <c r="KYU38"/>
      <c r="KYV38"/>
      <c r="KYW38"/>
      <c r="KYX38"/>
      <c r="KYY38"/>
      <c r="KYZ38"/>
      <c r="KZA38"/>
      <c r="KZB38"/>
      <c r="KZC38"/>
      <c r="KZD38"/>
      <c r="KZE38"/>
      <c r="KZF38"/>
      <c r="KZG38"/>
      <c r="KZH38"/>
      <c r="KZI38"/>
      <c r="KZJ38"/>
      <c r="KZK38"/>
      <c r="KZL38"/>
      <c r="KZM38"/>
      <c r="KZN38"/>
      <c r="KZO38"/>
      <c r="KZP38"/>
      <c r="KZQ38"/>
      <c r="KZR38"/>
      <c r="KZS38"/>
      <c r="KZT38"/>
      <c r="KZU38"/>
      <c r="KZV38"/>
      <c r="KZW38"/>
      <c r="KZX38"/>
      <c r="KZY38"/>
      <c r="KZZ38"/>
      <c r="LAA38"/>
      <c r="LAB38"/>
      <c r="LAC38"/>
      <c r="LAD38"/>
      <c r="LAE38"/>
      <c r="LAF38"/>
      <c r="LAG38"/>
      <c r="LAH38"/>
      <c r="LAI38"/>
      <c r="LAJ38"/>
      <c r="LAK38"/>
      <c r="LAL38"/>
      <c r="LAM38"/>
      <c r="LAN38"/>
      <c r="LAO38"/>
      <c r="LAP38"/>
      <c r="LAQ38"/>
      <c r="LAR38"/>
      <c r="LAS38"/>
      <c r="LAT38"/>
      <c r="LAU38"/>
      <c r="LAV38"/>
      <c r="LAW38"/>
      <c r="LAX38"/>
      <c r="LAY38"/>
      <c r="LAZ38"/>
      <c r="LBA38"/>
      <c r="LBB38"/>
      <c r="LBC38"/>
      <c r="LBD38"/>
      <c r="LBE38"/>
      <c r="LBF38"/>
      <c r="LBG38"/>
      <c r="LBH38"/>
      <c r="LBI38"/>
      <c r="LBJ38"/>
      <c r="LBK38"/>
      <c r="LBL38"/>
      <c r="LBM38"/>
      <c r="LBN38"/>
      <c r="LBO38"/>
      <c r="LBP38"/>
      <c r="LBQ38"/>
      <c r="LBR38"/>
      <c r="LBS38"/>
      <c r="LBT38"/>
      <c r="LBU38"/>
      <c r="LBV38"/>
      <c r="LBW38"/>
      <c r="LBX38"/>
      <c r="LBY38"/>
      <c r="LBZ38"/>
      <c r="LCA38"/>
      <c r="LCB38"/>
      <c r="LCC38"/>
      <c r="LCD38"/>
      <c r="LCE38"/>
      <c r="LCF38"/>
      <c r="LCG38"/>
      <c r="LCH38"/>
      <c r="LCI38"/>
      <c r="LCJ38"/>
      <c r="LCK38"/>
      <c r="LCL38"/>
      <c r="LCM38"/>
      <c r="LCN38"/>
      <c r="LCO38"/>
      <c r="LCP38"/>
      <c r="LCQ38"/>
      <c r="LCR38"/>
      <c r="LCS38"/>
      <c r="LCT38"/>
      <c r="LCU38"/>
      <c r="LCV38"/>
      <c r="LCW38"/>
      <c r="LCX38"/>
      <c r="LCY38"/>
      <c r="LCZ38"/>
      <c r="LDA38"/>
      <c r="LDB38"/>
      <c r="LDC38"/>
      <c r="LDD38"/>
      <c r="LDE38"/>
      <c r="LDF38"/>
      <c r="LDG38"/>
      <c r="LDH38"/>
      <c r="LDI38"/>
      <c r="LDJ38"/>
      <c r="LDK38"/>
      <c r="LDL38"/>
      <c r="LDM38"/>
      <c r="LDN38"/>
      <c r="LDO38"/>
      <c r="LDP38"/>
      <c r="LDQ38"/>
      <c r="LDR38"/>
      <c r="LDS38"/>
      <c r="LDT38"/>
      <c r="LDU38"/>
      <c r="LDV38"/>
      <c r="LDW38"/>
      <c r="LDX38"/>
      <c r="LDY38"/>
      <c r="LDZ38"/>
      <c r="LEA38"/>
      <c r="LEB38"/>
      <c r="LEC38"/>
      <c r="LED38"/>
      <c r="LEE38"/>
      <c r="LEF38"/>
      <c r="LEG38"/>
      <c r="LEH38"/>
      <c r="LEI38"/>
      <c r="LEJ38"/>
      <c r="LEK38"/>
      <c r="LEL38"/>
      <c r="LEM38"/>
      <c r="LEN38"/>
      <c r="LEO38"/>
      <c r="LEP38"/>
      <c r="LEQ38"/>
      <c r="LER38"/>
      <c r="LES38"/>
      <c r="LET38"/>
      <c r="LEU38"/>
      <c r="LEV38"/>
      <c r="LEW38"/>
      <c r="LEX38"/>
      <c r="LEY38"/>
      <c r="LEZ38"/>
      <c r="LFA38"/>
      <c r="LFB38"/>
      <c r="LFC38"/>
      <c r="LFD38"/>
      <c r="LFE38"/>
      <c r="LFF38"/>
      <c r="LFG38"/>
      <c r="LFH38"/>
      <c r="LFI38"/>
      <c r="LFJ38"/>
      <c r="LFK38"/>
      <c r="LFL38"/>
      <c r="LFM38"/>
      <c r="LFN38"/>
      <c r="LFO38"/>
      <c r="LFP38"/>
      <c r="LFQ38"/>
      <c r="LFR38"/>
      <c r="LFS38"/>
      <c r="LFT38"/>
      <c r="LFU38"/>
      <c r="LFV38"/>
      <c r="LFW38"/>
      <c r="LFX38"/>
      <c r="LFY38"/>
      <c r="LFZ38"/>
      <c r="LGA38"/>
      <c r="LGB38"/>
      <c r="LGC38"/>
      <c r="LGD38"/>
      <c r="LGE38"/>
      <c r="LGF38"/>
      <c r="LGG38"/>
      <c r="LGH38"/>
      <c r="LGI38"/>
      <c r="LGJ38"/>
      <c r="LGK38"/>
      <c r="LGL38"/>
      <c r="LGM38"/>
      <c r="LGN38"/>
      <c r="LGO38"/>
      <c r="LGP38"/>
      <c r="LGQ38"/>
      <c r="LGR38"/>
      <c r="LGS38"/>
      <c r="LGT38"/>
      <c r="LGU38"/>
      <c r="LGV38"/>
      <c r="LGW38"/>
      <c r="LGX38"/>
      <c r="LGY38"/>
      <c r="LGZ38"/>
      <c r="LHA38"/>
      <c r="LHB38"/>
      <c r="LHC38"/>
      <c r="LHD38"/>
      <c r="LHE38"/>
      <c r="LHF38"/>
      <c r="LHG38"/>
      <c r="LHH38"/>
      <c r="LHI38"/>
      <c r="LHJ38"/>
      <c r="LHK38"/>
      <c r="LHL38"/>
      <c r="LHM38"/>
      <c r="LHN38"/>
      <c r="LHO38"/>
      <c r="LHP38"/>
      <c r="LHQ38"/>
      <c r="LHR38"/>
      <c r="LHS38"/>
      <c r="LHT38"/>
      <c r="LHU38"/>
      <c r="LHV38"/>
      <c r="LHW38"/>
      <c r="LHX38"/>
      <c r="LHY38"/>
      <c r="LHZ38"/>
      <c r="LIA38"/>
      <c r="LIB38"/>
      <c r="LIC38"/>
      <c r="LID38"/>
      <c r="LIE38"/>
      <c r="LIF38"/>
      <c r="LIG38"/>
      <c r="LIH38"/>
      <c r="LII38"/>
      <c r="LIJ38"/>
      <c r="LIK38"/>
      <c r="LIL38"/>
      <c r="LIM38"/>
      <c r="LIN38"/>
      <c r="LIO38"/>
      <c r="LIP38"/>
      <c r="LIQ38"/>
      <c r="LIR38"/>
      <c r="LIS38"/>
      <c r="LIT38"/>
      <c r="LIU38"/>
      <c r="LIV38"/>
      <c r="LIW38"/>
      <c r="LIX38"/>
      <c r="LIY38"/>
      <c r="LIZ38"/>
      <c r="LJA38"/>
      <c r="LJB38"/>
      <c r="LJC38"/>
      <c r="LJD38"/>
      <c r="LJE38"/>
      <c r="LJF38"/>
      <c r="LJG38"/>
      <c r="LJH38"/>
      <c r="LJI38"/>
      <c r="LJJ38"/>
      <c r="LJK38"/>
      <c r="LJL38"/>
      <c r="LJM38"/>
      <c r="LJN38"/>
      <c r="LJO38"/>
      <c r="LJP38"/>
      <c r="LJQ38"/>
      <c r="LJR38"/>
      <c r="LJS38"/>
      <c r="LJT38"/>
      <c r="LJU38"/>
      <c r="LJV38"/>
      <c r="LJW38"/>
      <c r="LJX38"/>
      <c r="LJY38"/>
      <c r="LJZ38"/>
      <c r="LKA38"/>
      <c r="LKB38"/>
      <c r="LKC38"/>
      <c r="LKD38"/>
      <c r="LKE38"/>
      <c r="LKF38"/>
      <c r="LKG38"/>
      <c r="LKH38"/>
      <c r="LKI38"/>
      <c r="LKJ38"/>
      <c r="LKK38"/>
      <c r="LKL38"/>
      <c r="LKM38"/>
      <c r="LKN38"/>
      <c r="LKO38"/>
      <c r="LKP38"/>
      <c r="LKQ38"/>
      <c r="LKR38"/>
      <c r="LKS38"/>
      <c r="LKT38"/>
      <c r="LKU38"/>
      <c r="LKV38"/>
      <c r="LKW38"/>
      <c r="LKX38"/>
      <c r="LKY38"/>
      <c r="LKZ38"/>
      <c r="LLA38"/>
      <c r="LLB38"/>
      <c r="LLC38"/>
      <c r="LLD38"/>
      <c r="LLE38"/>
      <c r="LLF38"/>
      <c r="LLG38"/>
      <c r="LLH38"/>
      <c r="LLI38"/>
      <c r="LLJ38"/>
      <c r="LLK38"/>
      <c r="LLL38"/>
      <c r="LLM38"/>
      <c r="LLN38"/>
      <c r="LLO38"/>
      <c r="LLP38"/>
      <c r="LLQ38"/>
      <c r="LLR38"/>
      <c r="LLS38"/>
      <c r="LLT38"/>
      <c r="LLU38"/>
      <c r="LLV38"/>
      <c r="LLW38"/>
      <c r="LLX38"/>
      <c r="LLY38"/>
      <c r="LLZ38"/>
      <c r="LMA38"/>
      <c r="LMB38"/>
      <c r="LMC38"/>
      <c r="LMD38"/>
      <c r="LME38"/>
      <c r="LMF38"/>
      <c r="LMG38"/>
      <c r="LMH38"/>
      <c r="LMI38"/>
      <c r="LMJ38"/>
      <c r="LMK38"/>
      <c r="LML38"/>
      <c r="LMM38"/>
      <c r="LMN38"/>
      <c r="LMO38"/>
      <c r="LMP38"/>
      <c r="LMQ38"/>
      <c r="LMR38"/>
      <c r="LMS38"/>
      <c r="LMT38"/>
      <c r="LMU38"/>
      <c r="LMV38"/>
      <c r="LMW38"/>
      <c r="LMX38"/>
      <c r="LMY38"/>
      <c r="LMZ38"/>
      <c r="LNA38"/>
      <c r="LNB38"/>
      <c r="LNC38"/>
      <c r="LND38"/>
      <c r="LNE38"/>
      <c r="LNF38"/>
      <c r="LNG38"/>
      <c r="LNH38"/>
      <c r="LNI38"/>
      <c r="LNJ38"/>
      <c r="LNK38"/>
      <c r="LNL38"/>
      <c r="LNM38"/>
      <c r="LNN38"/>
      <c r="LNO38"/>
      <c r="LNP38"/>
      <c r="LNQ38"/>
      <c r="LNR38"/>
      <c r="LNS38"/>
      <c r="LNT38"/>
      <c r="LNU38"/>
      <c r="LNV38"/>
      <c r="LNW38"/>
      <c r="LNX38"/>
      <c r="LNY38"/>
      <c r="LNZ38"/>
      <c r="LOA38"/>
      <c r="LOB38"/>
      <c r="LOC38"/>
      <c r="LOD38"/>
      <c r="LOE38"/>
      <c r="LOF38"/>
      <c r="LOG38"/>
      <c r="LOH38"/>
      <c r="LOI38"/>
      <c r="LOJ38"/>
      <c r="LOK38"/>
      <c r="LOL38"/>
      <c r="LOM38"/>
      <c r="LON38"/>
      <c r="LOO38"/>
      <c r="LOP38"/>
      <c r="LOQ38"/>
      <c r="LOR38"/>
      <c r="LOS38"/>
      <c r="LOT38"/>
      <c r="LOU38"/>
      <c r="LOV38"/>
      <c r="LOW38"/>
      <c r="LOX38"/>
      <c r="LOY38"/>
      <c r="LOZ38"/>
      <c r="LPA38"/>
      <c r="LPB38"/>
      <c r="LPC38"/>
      <c r="LPD38"/>
      <c r="LPE38"/>
      <c r="LPF38"/>
      <c r="LPG38"/>
      <c r="LPH38"/>
      <c r="LPI38"/>
      <c r="LPJ38"/>
      <c r="LPK38"/>
      <c r="LPL38"/>
      <c r="LPM38"/>
      <c r="LPN38"/>
      <c r="LPO38"/>
      <c r="LPP38"/>
      <c r="LPQ38"/>
      <c r="LPR38"/>
      <c r="LPS38"/>
      <c r="LPT38"/>
      <c r="LPU38"/>
      <c r="LPV38"/>
      <c r="LPW38"/>
      <c r="LPX38"/>
      <c r="LPY38"/>
      <c r="LPZ38"/>
      <c r="LQA38"/>
      <c r="LQB38"/>
      <c r="LQC38"/>
      <c r="LQD38"/>
      <c r="LQE38"/>
      <c r="LQF38"/>
      <c r="LQG38"/>
      <c r="LQH38"/>
      <c r="LQI38"/>
      <c r="LQJ38"/>
      <c r="LQK38"/>
      <c r="LQL38"/>
      <c r="LQM38"/>
      <c r="LQN38"/>
      <c r="LQO38"/>
      <c r="LQP38"/>
      <c r="LQQ38"/>
      <c r="LQR38"/>
      <c r="LQS38"/>
      <c r="LQT38"/>
      <c r="LQU38"/>
      <c r="LQV38"/>
      <c r="LQW38"/>
      <c r="LQX38"/>
      <c r="LQY38"/>
      <c r="LQZ38"/>
      <c r="LRA38"/>
      <c r="LRB38"/>
      <c r="LRC38"/>
      <c r="LRD38"/>
      <c r="LRE38"/>
      <c r="LRF38"/>
      <c r="LRG38"/>
      <c r="LRH38"/>
      <c r="LRI38"/>
      <c r="LRJ38"/>
      <c r="LRK38"/>
      <c r="LRL38"/>
      <c r="LRM38"/>
      <c r="LRN38"/>
      <c r="LRO38"/>
      <c r="LRP38"/>
      <c r="LRQ38"/>
      <c r="LRR38"/>
      <c r="LRS38"/>
      <c r="LRT38"/>
      <c r="LRU38"/>
      <c r="LRV38"/>
      <c r="LRW38"/>
      <c r="LRX38"/>
      <c r="LRY38"/>
      <c r="LRZ38"/>
      <c r="LSA38"/>
      <c r="LSB38"/>
      <c r="LSC38"/>
      <c r="LSD38"/>
      <c r="LSE38"/>
      <c r="LSF38"/>
      <c r="LSG38"/>
      <c r="LSH38"/>
      <c r="LSI38"/>
      <c r="LSJ38"/>
      <c r="LSK38"/>
      <c r="LSL38"/>
      <c r="LSM38"/>
      <c r="LSN38"/>
      <c r="LSO38"/>
      <c r="LSP38"/>
      <c r="LSQ38"/>
      <c r="LSR38"/>
      <c r="LSS38"/>
      <c r="LST38"/>
      <c r="LSU38"/>
      <c r="LSV38"/>
      <c r="LSW38"/>
      <c r="LSX38"/>
      <c r="LSY38"/>
      <c r="LSZ38"/>
      <c r="LTA38"/>
      <c r="LTB38"/>
      <c r="LTC38"/>
      <c r="LTD38"/>
      <c r="LTE38"/>
      <c r="LTF38"/>
      <c r="LTG38"/>
      <c r="LTH38"/>
      <c r="LTI38"/>
      <c r="LTJ38"/>
      <c r="LTK38"/>
      <c r="LTL38"/>
      <c r="LTM38"/>
      <c r="LTN38"/>
      <c r="LTO38"/>
      <c r="LTP38"/>
      <c r="LTQ38"/>
      <c r="LTR38"/>
      <c r="LTS38"/>
      <c r="LTT38"/>
      <c r="LTU38"/>
      <c r="LTV38"/>
      <c r="LTW38"/>
      <c r="LTX38"/>
      <c r="LTY38"/>
      <c r="LTZ38"/>
      <c r="LUA38"/>
      <c r="LUB38"/>
      <c r="LUC38"/>
      <c r="LUD38"/>
      <c r="LUE38"/>
      <c r="LUF38"/>
      <c r="LUG38"/>
      <c r="LUH38"/>
      <c r="LUI38"/>
      <c r="LUJ38"/>
      <c r="LUK38"/>
      <c r="LUL38"/>
      <c r="LUM38"/>
      <c r="LUN38"/>
      <c r="LUO38"/>
      <c r="LUP38"/>
      <c r="LUQ38"/>
      <c r="LUR38"/>
      <c r="LUS38"/>
      <c r="LUT38"/>
      <c r="LUU38"/>
      <c r="LUV38"/>
      <c r="LUW38"/>
      <c r="LUX38"/>
      <c r="LUY38"/>
      <c r="LUZ38"/>
      <c r="LVA38"/>
      <c r="LVB38"/>
      <c r="LVC38"/>
      <c r="LVD38"/>
      <c r="LVE38"/>
      <c r="LVF38"/>
      <c r="LVG38"/>
      <c r="LVH38"/>
      <c r="LVI38"/>
      <c r="LVJ38"/>
      <c r="LVK38"/>
      <c r="LVL38"/>
      <c r="LVM38"/>
      <c r="LVN38"/>
      <c r="LVO38"/>
      <c r="LVP38"/>
      <c r="LVQ38"/>
      <c r="LVR38"/>
      <c r="LVS38"/>
      <c r="LVT38"/>
      <c r="LVU38"/>
      <c r="LVV38"/>
      <c r="LVW38"/>
      <c r="LVX38"/>
      <c r="LVY38"/>
      <c r="LVZ38"/>
      <c r="LWA38"/>
      <c r="LWB38"/>
      <c r="LWC38"/>
      <c r="LWD38"/>
      <c r="LWE38"/>
      <c r="LWF38"/>
      <c r="LWG38"/>
      <c r="LWH38"/>
      <c r="LWI38"/>
      <c r="LWJ38"/>
      <c r="LWK38"/>
      <c r="LWL38"/>
      <c r="LWM38"/>
      <c r="LWN38"/>
      <c r="LWO38"/>
      <c r="LWP38"/>
      <c r="LWQ38"/>
      <c r="LWR38"/>
      <c r="LWS38"/>
      <c r="LWT38"/>
      <c r="LWU38"/>
      <c r="LWV38"/>
      <c r="LWW38"/>
      <c r="LWX38"/>
      <c r="LWY38"/>
      <c r="LWZ38"/>
      <c r="LXA38"/>
      <c r="LXB38"/>
      <c r="LXC38"/>
      <c r="LXD38"/>
      <c r="LXE38"/>
      <c r="LXF38"/>
      <c r="LXG38"/>
      <c r="LXH38"/>
      <c r="LXI38"/>
      <c r="LXJ38"/>
      <c r="LXK38"/>
      <c r="LXL38"/>
      <c r="LXM38"/>
      <c r="LXN38"/>
      <c r="LXO38"/>
      <c r="LXP38"/>
      <c r="LXQ38"/>
      <c r="LXR38"/>
      <c r="LXS38"/>
      <c r="LXT38"/>
      <c r="LXU38"/>
      <c r="LXV38"/>
      <c r="LXW38"/>
      <c r="LXX38"/>
      <c r="LXY38"/>
      <c r="LXZ38"/>
      <c r="LYA38"/>
      <c r="LYB38"/>
      <c r="LYC38"/>
      <c r="LYD38"/>
      <c r="LYE38"/>
      <c r="LYF38"/>
      <c r="LYG38"/>
      <c r="LYH38"/>
      <c r="LYI38"/>
      <c r="LYJ38"/>
      <c r="LYK38"/>
      <c r="LYL38"/>
      <c r="LYM38"/>
      <c r="LYN38"/>
      <c r="LYO38"/>
      <c r="LYP38"/>
      <c r="LYQ38"/>
      <c r="LYR38"/>
      <c r="LYS38"/>
      <c r="LYT38"/>
      <c r="LYU38"/>
      <c r="LYV38"/>
      <c r="LYW38"/>
      <c r="LYX38"/>
      <c r="LYY38"/>
      <c r="LYZ38"/>
      <c r="LZA38"/>
      <c r="LZB38"/>
      <c r="LZC38"/>
      <c r="LZD38"/>
      <c r="LZE38"/>
      <c r="LZF38"/>
      <c r="LZG38"/>
      <c r="LZH38"/>
      <c r="LZI38"/>
      <c r="LZJ38"/>
      <c r="LZK38"/>
      <c r="LZL38"/>
      <c r="LZM38"/>
      <c r="LZN38"/>
      <c r="LZO38"/>
      <c r="LZP38"/>
      <c r="LZQ38"/>
      <c r="LZR38"/>
      <c r="LZS38"/>
      <c r="LZT38"/>
      <c r="LZU38"/>
      <c r="LZV38"/>
      <c r="LZW38"/>
      <c r="LZX38"/>
      <c r="LZY38"/>
      <c r="LZZ38"/>
      <c r="MAA38"/>
      <c r="MAB38"/>
      <c r="MAC38"/>
      <c r="MAD38"/>
      <c r="MAE38"/>
      <c r="MAF38"/>
      <c r="MAG38"/>
      <c r="MAH38"/>
      <c r="MAI38"/>
      <c r="MAJ38"/>
      <c r="MAK38"/>
      <c r="MAL38"/>
      <c r="MAM38"/>
      <c r="MAN38"/>
      <c r="MAO38"/>
      <c r="MAP38"/>
      <c r="MAQ38"/>
      <c r="MAR38"/>
      <c r="MAS38"/>
      <c r="MAT38"/>
      <c r="MAU38"/>
      <c r="MAV38"/>
      <c r="MAW38"/>
      <c r="MAX38"/>
      <c r="MAY38"/>
      <c r="MAZ38"/>
      <c r="MBA38"/>
      <c r="MBB38"/>
      <c r="MBC38"/>
      <c r="MBD38"/>
      <c r="MBE38"/>
      <c r="MBF38"/>
      <c r="MBG38"/>
      <c r="MBH38"/>
      <c r="MBI38"/>
      <c r="MBJ38"/>
      <c r="MBK38"/>
      <c r="MBL38"/>
      <c r="MBM38"/>
      <c r="MBN38"/>
      <c r="MBO38"/>
      <c r="MBP38"/>
      <c r="MBQ38"/>
      <c r="MBR38"/>
      <c r="MBS38"/>
      <c r="MBT38"/>
      <c r="MBU38"/>
      <c r="MBV38"/>
      <c r="MBW38"/>
      <c r="MBX38"/>
      <c r="MBY38"/>
      <c r="MBZ38"/>
      <c r="MCA38"/>
      <c r="MCB38"/>
      <c r="MCC38"/>
      <c r="MCD38"/>
      <c r="MCE38"/>
      <c r="MCF38"/>
      <c r="MCG38"/>
      <c r="MCH38"/>
      <c r="MCI38"/>
      <c r="MCJ38"/>
      <c r="MCK38"/>
      <c r="MCL38"/>
      <c r="MCM38"/>
      <c r="MCN38"/>
      <c r="MCO38"/>
      <c r="MCP38"/>
      <c r="MCQ38"/>
      <c r="MCR38"/>
      <c r="MCS38"/>
      <c r="MCT38"/>
      <c r="MCU38"/>
      <c r="MCV38"/>
      <c r="MCW38"/>
      <c r="MCX38"/>
      <c r="MCY38"/>
      <c r="MCZ38"/>
      <c r="MDA38"/>
      <c r="MDB38"/>
      <c r="MDC38"/>
      <c r="MDD38"/>
      <c r="MDE38"/>
      <c r="MDF38"/>
      <c r="MDG38"/>
      <c r="MDH38"/>
      <c r="MDI38"/>
      <c r="MDJ38"/>
      <c r="MDK38"/>
      <c r="MDL38"/>
      <c r="MDM38"/>
      <c r="MDN38"/>
      <c r="MDO38"/>
      <c r="MDP38"/>
      <c r="MDQ38"/>
      <c r="MDR38"/>
      <c r="MDS38"/>
      <c r="MDT38"/>
      <c r="MDU38"/>
      <c r="MDV38"/>
      <c r="MDW38"/>
      <c r="MDX38"/>
      <c r="MDY38"/>
      <c r="MDZ38"/>
      <c r="MEA38"/>
      <c r="MEB38"/>
      <c r="MEC38"/>
      <c r="MED38"/>
      <c r="MEE38"/>
      <c r="MEF38"/>
      <c r="MEG38"/>
      <c r="MEH38"/>
      <c r="MEI38"/>
      <c r="MEJ38"/>
      <c r="MEK38"/>
      <c r="MEL38"/>
      <c r="MEM38"/>
      <c r="MEN38"/>
      <c r="MEO38"/>
      <c r="MEP38"/>
      <c r="MEQ38"/>
      <c r="MER38"/>
      <c r="MES38"/>
      <c r="MET38"/>
      <c r="MEU38"/>
      <c r="MEV38"/>
      <c r="MEW38"/>
      <c r="MEX38"/>
      <c r="MEY38"/>
      <c r="MEZ38"/>
      <c r="MFA38"/>
      <c r="MFB38"/>
      <c r="MFC38"/>
      <c r="MFD38"/>
      <c r="MFE38"/>
      <c r="MFF38"/>
      <c r="MFG38"/>
      <c r="MFH38"/>
      <c r="MFI38"/>
      <c r="MFJ38"/>
      <c r="MFK38"/>
      <c r="MFL38"/>
      <c r="MFM38"/>
      <c r="MFN38"/>
      <c r="MFO38"/>
      <c r="MFP38"/>
      <c r="MFQ38"/>
      <c r="MFR38"/>
      <c r="MFS38"/>
      <c r="MFT38"/>
      <c r="MFU38"/>
      <c r="MFV38"/>
      <c r="MFW38"/>
      <c r="MFX38"/>
      <c r="MFY38"/>
      <c r="MFZ38"/>
      <c r="MGA38"/>
      <c r="MGB38"/>
      <c r="MGC38"/>
      <c r="MGD38"/>
      <c r="MGE38"/>
      <c r="MGF38"/>
      <c r="MGG38"/>
      <c r="MGH38"/>
      <c r="MGI38"/>
      <c r="MGJ38"/>
      <c r="MGK38"/>
      <c r="MGL38"/>
      <c r="MGM38"/>
      <c r="MGN38"/>
      <c r="MGO38"/>
      <c r="MGP38"/>
      <c r="MGQ38"/>
      <c r="MGR38"/>
      <c r="MGS38"/>
      <c r="MGT38"/>
      <c r="MGU38"/>
      <c r="MGV38"/>
      <c r="MGW38"/>
      <c r="MGX38"/>
      <c r="MGY38"/>
      <c r="MGZ38"/>
      <c r="MHA38"/>
      <c r="MHB38"/>
      <c r="MHC38"/>
      <c r="MHD38"/>
      <c r="MHE38"/>
      <c r="MHF38"/>
      <c r="MHG38"/>
      <c r="MHH38"/>
      <c r="MHI38"/>
      <c r="MHJ38"/>
      <c r="MHK38"/>
      <c r="MHL38"/>
      <c r="MHM38"/>
      <c r="MHN38"/>
      <c r="MHO38"/>
      <c r="MHP38"/>
      <c r="MHQ38"/>
      <c r="MHR38"/>
      <c r="MHS38"/>
      <c r="MHT38"/>
      <c r="MHU38"/>
      <c r="MHV38"/>
      <c r="MHW38"/>
      <c r="MHX38"/>
      <c r="MHY38"/>
      <c r="MHZ38"/>
      <c r="MIA38"/>
      <c r="MIB38"/>
      <c r="MIC38"/>
      <c r="MID38"/>
      <c r="MIE38"/>
      <c r="MIF38"/>
      <c r="MIG38"/>
      <c r="MIH38"/>
      <c r="MII38"/>
      <c r="MIJ38"/>
      <c r="MIK38"/>
      <c r="MIL38"/>
      <c r="MIM38"/>
      <c r="MIN38"/>
      <c r="MIO38"/>
      <c r="MIP38"/>
      <c r="MIQ38"/>
      <c r="MIR38"/>
      <c r="MIS38"/>
      <c r="MIT38"/>
      <c r="MIU38"/>
      <c r="MIV38"/>
      <c r="MIW38"/>
      <c r="MIX38"/>
      <c r="MIY38"/>
      <c r="MIZ38"/>
      <c r="MJA38"/>
      <c r="MJB38"/>
      <c r="MJC38"/>
      <c r="MJD38"/>
      <c r="MJE38"/>
      <c r="MJF38"/>
      <c r="MJG38"/>
      <c r="MJH38"/>
      <c r="MJI38"/>
      <c r="MJJ38"/>
      <c r="MJK38"/>
      <c r="MJL38"/>
      <c r="MJM38"/>
      <c r="MJN38"/>
      <c r="MJO38"/>
      <c r="MJP38"/>
      <c r="MJQ38"/>
      <c r="MJR38"/>
      <c r="MJS38"/>
      <c r="MJT38"/>
      <c r="MJU38"/>
      <c r="MJV38"/>
      <c r="MJW38"/>
      <c r="MJX38"/>
      <c r="MJY38"/>
      <c r="MJZ38"/>
      <c r="MKA38"/>
      <c r="MKB38"/>
      <c r="MKC38"/>
      <c r="MKD38"/>
      <c r="MKE38"/>
      <c r="MKF38"/>
      <c r="MKG38"/>
      <c r="MKH38"/>
      <c r="MKI38"/>
      <c r="MKJ38"/>
      <c r="MKK38"/>
      <c r="MKL38"/>
      <c r="MKM38"/>
      <c r="MKN38"/>
      <c r="MKO38"/>
      <c r="MKP38"/>
      <c r="MKQ38"/>
      <c r="MKR38"/>
      <c r="MKS38"/>
      <c r="MKT38"/>
      <c r="MKU38"/>
      <c r="MKV38"/>
      <c r="MKW38"/>
      <c r="MKX38"/>
      <c r="MKY38"/>
      <c r="MKZ38"/>
      <c r="MLA38"/>
      <c r="MLB38"/>
      <c r="MLC38"/>
      <c r="MLD38"/>
      <c r="MLE38"/>
      <c r="MLF38"/>
      <c r="MLG38"/>
      <c r="MLH38"/>
      <c r="MLI38"/>
      <c r="MLJ38"/>
      <c r="MLK38"/>
      <c r="MLL38"/>
      <c r="MLM38"/>
      <c r="MLN38"/>
      <c r="MLO38"/>
      <c r="MLP38"/>
      <c r="MLQ38"/>
      <c r="MLR38"/>
      <c r="MLS38"/>
      <c r="MLT38"/>
      <c r="MLU38"/>
      <c r="MLV38"/>
      <c r="MLW38"/>
      <c r="MLX38"/>
      <c r="MLY38"/>
      <c r="MLZ38"/>
      <c r="MMA38"/>
      <c r="MMB38"/>
      <c r="MMC38"/>
      <c r="MMD38"/>
      <c r="MME38"/>
      <c r="MMF38"/>
      <c r="MMG38"/>
      <c r="MMH38"/>
      <c r="MMI38"/>
      <c r="MMJ38"/>
      <c r="MMK38"/>
      <c r="MML38"/>
      <c r="MMM38"/>
      <c r="MMN38"/>
      <c r="MMO38"/>
      <c r="MMP38"/>
      <c r="MMQ38"/>
      <c r="MMR38"/>
      <c r="MMS38"/>
      <c r="MMT38"/>
      <c r="MMU38"/>
      <c r="MMV38"/>
      <c r="MMW38"/>
      <c r="MMX38"/>
      <c r="MMY38"/>
      <c r="MMZ38"/>
      <c r="MNA38"/>
      <c r="MNB38"/>
      <c r="MNC38"/>
      <c r="MND38"/>
      <c r="MNE38"/>
      <c r="MNF38"/>
      <c r="MNG38"/>
      <c r="MNH38"/>
      <c r="MNI38"/>
      <c r="MNJ38"/>
      <c r="MNK38"/>
      <c r="MNL38"/>
      <c r="MNM38"/>
      <c r="MNN38"/>
      <c r="MNO38"/>
      <c r="MNP38"/>
      <c r="MNQ38"/>
      <c r="MNR38"/>
      <c r="MNS38"/>
      <c r="MNT38"/>
      <c r="MNU38"/>
      <c r="MNV38"/>
      <c r="MNW38"/>
      <c r="MNX38"/>
      <c r="MNY38"/>
      <c r="MNZ38"/>
      <c r="MOA38"/>
      <c r="MOB38"/>
      <c r="MOC38"/>
      <c r="MOD38"/>
      <c r="MOE38"/>
      <c r="MOF38"/>
      <c r="MOG38"/>
      <c r="MOH38"/>
      <c r="MOI38"/>
      <c r="MOJ38"/>
      <c r="MOK38"/>
      <c r="MOL38"/>
      <c r="MOM38"/>
      <c r="MON38"/>
      <c r="MOO38"/>
      <c r="MOP38"/>
      <c r="MOQ38"/>
      <c r="MOR38"/>
      <c r="MOS38"/>
      <c r="MOT38"/>
      <c r="MOU38"/>
      <c r="MOV38"/>
      <c r="MOW38"/>
      <c r="MOX38"/>
      <c r="MOY38"/>
      <c r="MOZ38"/>
      <c r="MPA38"/>
      <c r="MPB38"/>
      <c r="MPC38"/>
      <c r="MPD38"/>
      <c r="MPE38"/>
      <c r="MPF38"/>
      <c r="MPG38"/>
      <c r="MPH38"/>
      <c r="MPI38"/>
      <c r="MPJ38"/>
      <c r="MPK38"/>
      <c r="MPL38"/>
      <c r="MPM38"/>
      <c r="MPN38"/>
      <c r="MPO38"/>
      <c r="MPP38"/>
      <c r="MPQ38"/>
      <c r="MPR38"/>
      <c r="MPS38"/>
      <c r="MPT38"/>
      <c r="MPU38"/>
      <c r="MPV38"/>
      <c r="MPW38"/>
      <c r="MPX38"/>
      <c r="MPY38"/>
      <c r="MPZ38"/>
      <c r="MQA38"/>
      <c r="MQB38"/>
      <c r="MQC38"/>
      <c r="MQD38"/>
      <c r="MQE38"/>
      <c r="MQF38"/>
      <c r="MQG38"/>
      <c r="MQH38"/>
      <c r="MQI38"/>
      <c r="MQJ38"/>
      <c r="MQK38"/>
      <c r="MQL38"/>
      <c r="MQM38"/>
      <c r="MQN38"/>
      <c r="MQO38"/>
      <c r="MQP38"/>
      <c r="MQQ38"/>
      <c r="MQR38"/>
      <c r="MQS38"/>
      <c r="MQT38"/>
      <c r="MQU38"/>
      <c r="MQV38"/>
      <c r="MQW38"/>
      <c r="MQX38"/>
      <c r="MQY38"/>
      <c r="MQZ38"/>
      <c r="MRA38"/>
      <c r="MRB38"/>
      <c r="MRC38"/>
      <c r="MRD38"/>
      <c r="MRE38"/>
      <c r="MRF38"/>
      <c r="MRG38"/>
      <c r="MRH38"/>
      <c r="MRI38"/>
      <c r="MRJ38"/>
      <c r="MRK38"/>
      <c r="MRL38"/>
      <c r="MRM38"/>
      <c r="MRN38"/>
      <c r="MRO38"/>
      <c r="MRP38"/>
      <c r="MRQ38"/>
      <c r="MRR38"/>
      <c r="MRS38"/>
      <c r="MRT38"/>
      <c r="MRU38"/>
      <c r="MRV38"/>
      <c r="MRW38"/>
      <c r="MRX38"/>
      <c r="MRY38"/>
      <c r="MRZ38"/>
      <c r="MSA38"/>
      <c r="MSB38"/>
      <c r="MSC38"/>
      <c r="MSD38"/>
      <c r="MSE38"/>
      <c r="MSF38"/>
      <c r="MSG38"/>
      <c r="MSH38"/>
      <c r="MSI38"/>
      <c r="MSJ38"/>
      <c r="MSK38"/>
      <c r="MSL38"/>
      <c r="MSM38"/>
      <c r="MSN38"/>
      <c r="MSO38"/>
      <c r="MSP38"/>
      <c r="MSQ38"/>
      <c r="MSR38"/>
      <c r="MSS38"/>
      <c r="MST38"/>
      <c r="MSU38"/>
      <c r="MSV38"/>
      <c r="MSW38"/>
      <c r="MSX38"/>
      <c r="MSY38"/>
      <c r="MSZ38"/>
      <c r="MTA38"/>
      <c r="MTB38"/>
      <c r="MTC38"/>
      <c r="MTD38"/>
      <c r="MTE38"/>
      <c r="MTF38"/>
      <c r="MTG38"/>
      <c r="MTH38"/>
      <c r="MTI38"/>
      <c r="MTJ38"/>
      <c r="MTK38"/>
      <c r="MTL38"/>
      <c r="MTM38"/>
      <c r="MTN38"/>
      <c r="MTO38"/>
      <c r="MTP38"/>
      <c r="MTQ38"/>
      <c r="MTR38"/>
      <c r="MTS38"/>
      <c r="MTT38"/>
      <c r="MTU38"/>
      <c r="MTV38"/>
      <c r="MTW38"/>
      <c r="MTX38"/>
      <c r="MTY38"/>
      <c r="MTZ38"/>
      <c r="MUA38"/>
      <c r="MUB38"/>
      <c r="MUC38"/>
      <c r="MUD38"/>
      <c r="MUE38"/>
      <c r="MUF38"/>
      <c r="MUG38"/>
      <c r="MUH38"/>
      <c r="MUI38"/>
      <c r="MUJ38"/>
      <c r="MUK38"/>
      <c r="MUL38"/>
      <c r="MUM38"/>
      <c r="MUN38"/>
      <c r="MUO38"/>
      <c r="MUP38"/>
      <c r="MUQ38"/>
      <c r="MUR38"/>
      <c r="MUS38"/>
      <c r="MUT38"/>
      <c r="MUU38"/>
      <c r="MUV38"/>
      <c r="MUW38"/>
      <c r="MUX38"/>
      <c r="MUY38"/>
      <c r="MUZ38"/>
      <c r="MVA38"/>
      <c r="MVB38"/>
      <c r="MVC38"/>
      <c r="MVD38"/>
      <c r="MVE38"/>
      <c r="MVF38"/>
      <c r="MVG38"/>
      <c r="MVH38"/>
      <c r="MVI38"/>
      <c r="MVJ38"/>
      <c r="MVK38"/>
      <c r="MVL38"/>
      <c r="MVM38"/>
      <c r="MVN38"/>
      <c r="MVO38"/>
      <c r="MVP38"/>
      <c r="MVQ38"/>
      <c r="MVR38"/>
      <c r="MVS38"/>
      <c r="MVT38"/>
      <c r="MVU38"/>
      <c r="MVV38"/>
      <c r="MVW38"/>
      <c r="MVX38"/>
      <c r="MVY38"/>
      <c r="MVZ38"/>
      <c r="MWA38"/>
      <c r="MWB38"/>
      <c r="MWC38"/>
      <c r="MWD38"/>
      <c r="MWE38"/>
      <c r="MWF38"/>
      <c r="MWG38"/>
      <c r="MWH38"/>
      <c r="MWI38"/>
      <c r="MWJ38"/>
      <c r="MWK38"/>
      <c r="MWL38"/>
      <c r="MWM38"/>
      <c r="MWN38"/>
      <c r="MWO38"/>
      <c r="MWP38"/>
      <c r="MWQ38"/>
      <c r="MWR38"/>
      <c r="MWS38"/>
      <c r="MWT38"/>
      <c r="MWU38"/>
      <c r="MWV38"/>
      <c r="MWW38"/>
      <c r="MWX38"/>
      <c r="MWY38"/>
      <c r="MWZ38"/>
      <c r="MXA38"/>
      <c r="MXB38"/>
      <c r="MXC38"/>
      <c r="MXD38"/>
      <c r="MXE38"/>
      <c r="MXF38"/>
      <c r="MXG38"/>
      <c r="MXH38"/>
      <c r="MXI38"/>
      <c r="MXJ38"/>
      <c r="MXK38"/>
      <c r="MXL38"/>
      <c r="MXM38"/>
      <c r="MXN38"/>
      <c r="MXO38"/>
      <c r="MXP38"/>
      <c r="MXQ38"/>
      <c r="MXR38"/>
      <c r="MXS38"/>
      <c r="MXT38"/>
      <c r="MXU38"/>
      <c r="MXV38"/>
      <c r="MXW38"/>
      <c r="MXX38"/>
      <c r="MXY38"/>
      <c r="MXZ38"/>
      <c r="MYA38"/>
      <c r="MYB38"/>
      <c r="MYC38"/>
      <c r="MYD38"/>
      <c r="MYE38"/>
      <c r="MYF38"/>
      <c r="MYG38"/>
      <c r="MYH38"/>
      <c r="MYI38"/>
      <c r="MYJ38"/>
      <c r="MYK38"/>
      <c r="MYL38"/>
      <c r="MYM38"/>
      <c r="MYN38"/>
      <c r="MYO38"/>
      <c r="MYP38"/>
      <c r="MYQ38"/>
      <c r="MYR38"/>
      <c r="MYS38"/>
      <c r="MYT38"/>
      <c r="MYU38"/>
      <c r="MYV38"/>
      <c r="MYW38"/>
      <c r="MYX38"/>
      <c r="MYY38"/>
      <c r="MYZ38"/>
      <c r="MZA38"/>
      <c r="MZB38"/>
      <c r="MZC38"/>
      <c r="MZD38"/>
      <c r="MZE38"/>
      <c r="MZF38"/>
      <c r="MZG38"/>
      <c r="MZH38"/>
      <c r="MZI38"/>
      <c r="MZJ38"/>
      <c r="MZK38"/>
      <c r="MZL38"/>
      <c r="MZM38"/>
      <c r="MZN38"/>
      <c r="MZO38"/>
      <c r="MZP38"/>
      <c r="MZQ38"/>
      <c r="MZR38"/>
      <c r="MZS38"/>
      <c r="MZT38"/>
      <c r="MZU38"/>
      <c r="MZV38"/>
      <c r="MZW38"/>
      <c r="MZX38"/>
      <c r="MZY38"/>
      <c r="MZZ38"/>
      <c r="NAA38"/>
      <c r="NAB38"/>
      <c r="NAC38"/>
      <c r="NAD38"/>
      <c r="NAE38"/>
      <c r="NAF38"/>
      <c r="NAG38"/>
      <c r="NAH38"/>
      <c r="NAI38"/>
      <c r="NAJ38"/>
      <c r="NAK38"/>
      <c r="NAL38"/>
      <c r="NAM38"/>
      <c r="NAN38"/>
      <c r="NAO38"/>
      <c r="NAP38"/>
      <c r="NAQ38"/>
      <c r="NAR38"/>
      <c r="NAS38"/>
      <c r="NAT38"/>
      <c r="NAU38"/>
      <c r="NAV38"/>
      <c r="NAW38"/>
      <c r="NAX38"/>
      <c r="NAY38"/>
      <c r="NAZ38"/>
      <c r="NBA38"/>
      <c r="NBB38"/>
      <c r="NBC38"/>
      <c r="NBD38"/>
      <c r="NBE38"/>
      <c r="NBF38"/>
      <c r="NBG38"/>
      <c r="NBH38"/>
      <c r="NBI38"/>
      <c r="NBJ38"/>
      <c r="NBK38"/>
      <c r="NBL38"/>
      <c r="NBM38"/>
      <c r="NBN38"/>
      <c r="NBO38"/>
      <c r="NBP38"/>
      <c r="NBQ38"/>
      <c r="NBR38"/>
      <c r="NBS38"/>
      <c r="NBT38"/>
      <c r="NBU38"/>
      <c r="NBV38"/>
      <c r="NBW38"/>
      <c r="NBX38"/>
      <c r="NBY38"/>
      <c r="NBZ38"/>
      <c r="NCA38"/>
      <c r="NCB38"/>
      <c r="NCC38"/>
      <c r="NCD38"/>
      <c r="NCE38"/>
      <c r="NCF38"/>
      <c r="NCG38"/>
      <c r="NCH38"/>
      <c r="NCI38"/>
      <c r="NCJ38"/>
      <c r="NCK38"/>
      <c r="NCL38"/>
      <c r="NCM38"/>
      <c r="NCN38"/>
      <c r="NCO38"/>
      <c r="NCP38"/>
      <c r="NCQ38"/>
      <c r="NCR38"/>
      <c r="NCS38"/>
      <c r="NCT38"/>
      <c r="NCU38"/>
      <c r="NCV38"/>
      <c r="NCW38"/>
      <c r="NCX38"/>
      <c r="NCY38"/>
      <c r="NCZ38"/>
      <c r="NDA38"/>
      <c r="NDB38"/>
      <c r="NDC38"/>
      <c r="NDD38"/>
      <c r="NDE38"/>
      <c r="NDF38"/>
      <c r="NDG38"/>
      <c r="NDH38"/>
      <c r="NDI38"/>
      <c r="NDJ38"/>
      <c r="NDK38"/>
      <c r="NDL38"/>
      <c r="NDM38"/>
      <c r="NDN38"/>
      <c r="NDO38"/>
      <c r="NDP38"/>
      <c r="NDQ38"/>
      <c r="NDR38"/>
      <c r="NDS38"/>
      <c r="NDT38"/>
      <c r="NDU38"/>
      <c r="NDV38"/>
      <c r="NDW38"/>
      <c r="NDX38"/>
      <c r="NDY38"/>
      <c r="NDZ38"/>
      <c r="NEA38"/>
      <c r="NEB38"/>
      <c r="NEC38"/>
      <c r="NED38"/>
      <c r="NEE38"/>
      <c r="NEF38"/>
      <c r="NEG38"/>
      <c r="NEH38"/>
      <c r="NEI38"/>
      <c r="NEJ38"/>
      <c r="NEK38"/>
      <c r="NEL38"/>
      <c r="NEM38"/>
      <c r="NEN38"/>
      <c r="NEO38"/>
      <c r="NEP38"/>
      <c r="NEQ38"/>
      <c r="NER38"/>
      <c r="NES38"/>
      <c r="NET38"/>
      <c r="NEU38"/>
      <c r="NEV38"/>
      <c r="NEW38"/>
      <c r="NEX38"/>
      <c r="NEY38"/>
      <c r="NEZ38"/>
      <c r="NFA38"/>
      <c r="NFB38"/>
      <c r="NFC38"/>
      <c r="NFD38"/>
      <c r="NFE38"/>
      <c r="NFF38"/>
      <c r="NFG38"/>
      <c r="NFH38"/>
      <c r="NFI38"/>
      <c r="NFJ38"/>
      <c r="NFK38"/>
      <c r="NFL38"/>
      <c r="NFM38"/>
      <c r="NFN38"/>
      <c r="NFO38"/>
      <c r="NFP38"/>
      <c r="NFQ38"/>
      <c r="NFR38"/>
      <c r="NFS38"/>
      <c r="NFT38"/>
      <c r="NFU38"/>
      <c r="NFV38"/>
      <c r="NFW38"/>
      <c r="NFX38"/>
      <c r="NFY38"/>
      <c r="NFZ38"/>
      <c r="NGA38"/>
      <c r="NGB38"/>
      <c r="NGC38"/>
      <c r="NGD38"/>
      <c r="NGE38"/>
      <c r="NGF38"/>
      <c r="NGG38"/>
      <c r="NGH38"/>
      <c r="NGI38"/>
      <c r="NGJ38"/>
      <c r="NGK38"/>
      <c r="NGL38"/>
      <c r="NGM38"/>
      <c r="NGN38"/>
      <c r="NGO38"/>
      <c r="NGP38"/>
      <c r="NGQ38"/>
      <c r="NGR38"/>
      <c r="NGS38"/>
      <c r="NGT38"/>
      <c r="NGU38"/>
      <c r="NGV38"/>
      <c r="NGW38"/>
      <c r="NGX38"/>
      <c r="NGY38"/>
      <c r="NGZ38"/>
      <c r="NHA38"/>
      <c r="NHB38"/>
      <c r="NHC38"/>
      <c r="NHD38"/>
      <c r="NHE38"/>
      <c r="NHF38"/>
      <c r="NHG38"/>
      <c r="NHH38"/>
      <c r="NHI38"/>
      <c r="NHJ38"/>
      <c r="NHK38"/>
      <c r="NHL38"/>
      <c r="NHM38"/>
      <c r="NHN38"/>
      <c r="NHO38"/>
      <c r="NHP38"/>
      <c r="NHQ38"/>
      <c r="NHR38"/>
      <c r="NHS38"/>
      <c r="NHT38"/>
      <c r="NHU38"/>
      <c r="NHV38"/>
      <c r="NHW38"/>
      <c r="NHX38"/>
      <c r="NHY38"/>
      <c r="NHZ38"/>
      <c r="NIA38"/>
      <c r="NIB38"/>
      <c r="NIC38"/>
      <c r="NID38"/>
      <c r="NIE38"/>
      <c r="NIF38"/>
      <c r="NIG38"/>
      <c r="NIH38"/>
      <c r="NII38"/>
      <c r="NIJ38"/>
      <c r="NIK38"/>
      <c r="NIL38"/>
      <c r="NIM38"/>
      <c r="NIN38"/>
      <c r="NIO38"/>
      <c r="NIP38"/>
      <c r="NIQ38"/>
      <c r="NIR38"/>
      <c r="NIS38"/>
      <c r="NIT38"/>
      <c r="NIU38"/>
      <c r="NIV38"/>
      <c r="NIW38"/>
      <c r="NIX38"/>
      <c r="NIY38"/>
      <c r="NIZ38"/>
      <c r="NJA38"/>
      <c r="NJB38"/>
      <c r="NJC38"/>
      <c r="NJD38"/>
      <c r="NJE38"/>
      <c r="NJF38"/>
      <c r="NJG38"/>
      <c r="NJH38"/>
      <c r="NJI38"/>
      <c r="NJJ38"/>
      <c r="NJK38"/>
      <c r="NJL38"/>
      <c r="NJM38"/>
      <c r="NJN38"/>
      <c r="NJO38"/>
      <c r="NJP38"/>
      <c r="NJQ38"/>
      <c r="NJR38"/>
      <c r="NJS38"/>
      <c r="NJT38"/>
      <c r="NJU38"/>
      <c r="NJV38"/>
      <c r="NJW38"/>
      <c r="NJX38"/>
      <c r="NJY38"/>
      <c r="NJZ38"/>
      <c r="NKA38"/>
      <c r="NKB38"/>
      <c r="NKC38"/>
      <c r="NKD38"/>
      <c r="NKE38"/>
      <c r="NKF38"/>
      <c r="NKG38"/>
      <c r="NKH38"/>
      <c r="NKI38"/>
      <c r="NKJ38"/>
      <c r="NKK38"/>
      <c r="NKL38"/>
      <c r="NKM38"/>
      <c r="NKN38"/>
      <c r="NKO38"/>
      <c r="NKP38"/>
      <c r="NKQ38"/>
      <c r="NKR38"/>
      <c r="NKS38"/>
      <c r="NKT38"/>
      <c r="NKU38"/>
      <c r="NKV38"/>
      <c r="NKW38"/>
      <c r="NKX38"/>
      <c r="NKY38"/>
      <c r="NKZ38"/>
      <c r="NLA38"/>
      <c r="NLB38"/>
      <c r="NLC38"/>
      <c r="NLD38"/>
      <c r="NLE38"/>
      <c r="NLF38"/>
      <c r="NLG38"/>
      <c r="NLH38"/>
      <c r="NLI38"/>
      <c r="NLJ38"/>
      <c r="NLK38"/>
      <c r="NLL38"/>
      <c r="NLM38"/>
      <c r="NLN38"/>
      <c r="NLO38"/>
      <c r="NLP38"/>
      <c r="NLQ38"/>
      <c r="NLR38"/>
      <c r="NLS38"/>
      <c r="NLT38"/>
      <c r="NLU38"/>
      <c r="NLV38"/>
      <c r="NLW38"/>
      <c r="NLX38"/>
      <c r="NLY38"/>
      <c r="NLZ38"/>
      <c r="NMA38"/>
      <c r="NMB38"/>
      <c r="NMC38"/>
      <c r="NMD38"/>
      <c r="NME38"/>
      <c r="NMF38"/>
      <c r="NMG38"/>
      <c r="NMH38"/>
      <c r="NMI38"/>
      <c r="NMJ38"/>
      <c r="NMK38"/>
      <c r="NML38"/>
      <c r="NMM38"/>
      <c r="NMN38"/>
      <c r="NMO38"/>
      <c r="NMP38"/>
      <c r="NMQ38"/>
      <c r="NMR38"/>
      <c r="NMS38"/>
      <c r="NMT38"/>
      <c r="NMU38"/>
      <c r="NMV38"/>
      <c r="NMW38"/>
      <c r="NMX38"/>
      <c r="NMY38"/>
      <c r="NMZ38"/>
      <c r="NNA38"/>
      <c r="NNB38"/>
      <c r="NNC38"/>
      <c r="NND38"/>
      <c r="NNE38"/>
      <c r="NNF38"/>
      <c r="NNG38"/>
      <c r="NNH38"/>
      <c r="NNI38"/>
      <c r="NNJ38"/>
      <c r="NNK38"/>
      <c r="NNL38"/>
      <c r="NNM38"/>
      <c r="NNN38"/>
      <c r="NNO38"/>
      <c r="NNP38"/>
      <c r="NNQ38"/>
      <c r="NNR38"/>
      <c r="NNS38"/>
      <c r="NNT38"/>
      <c r="NNU38"/>
      <c r="NNV38"/>
      <c r="NNW38"/>
      <c r="NNX38"/>
      <c r="NNY38"/>
      <c r="NNZ38"/>
      <c r="NOA38"/>
      <c r="NOB38"/>
      <c r="NOC38"/>
      <c r="NOD38"/>
      <c r="NOE38"/>
      <c r="NOF38"/>
      <c r="NOG38"/>
      <c r="NOH38"/>
      <c r="NOI38"/>
      <c r="NOJ38"/>
      <c r="NOK38"/>
      <c r="NOL38"/>
      <c r="NOM38"/>
      <c r="NON38"/>
      <c r="NOO38"/>
      <c r="NOP38"/>
      <c r="NOQ38"/>
      <c r="NOR38"/>
      <c r="NOS38"/>
      <c r="NOT38"/>
      <c r="NOU38"/>
      <c r="NOV38"/>
      <c r="NOW38"/>
      <c r="NOX38"/>
      <c r="NOY38"/>
      <c r="NOZ38"/>
      <c r="NPA38"/>
      <c r="NPB38"/>
      <c r="NPC38"/>
      <c r="NPD38"/>
      <c r="NPE38"/>
      <c r="NPF38"/>
      <c r="NPG38"/>
      <c r="NPH38"/>
      <c r="NPI38"/>
      <c r="NPJ38"/>
      <c r="NPK38"/>
      <c r="NPL38"/>
      <c r="NPM38"/>
      <c r="NPN38"/>
      <c r="NPO38"/>
      <c r="NPP38"/>
      <c r="NPQ38"/>
      <c r="NPR38"/>
      <c r="NPS38"/>
      <c r="NPT38"/>
      <c r="NPU38"/>
      <c r="NPV38"/>
      <c r="NPW38"/>
      <c r="NPX38"/>
      <c r="NPY38"/>
      <c r="NPZ38"/>
      <c r="NQA38"/>
      <c r="NQB38"/>
      <c r="NQC38"/>
      <c r="NQD38"/>
      <c r="NQE38"/>
      <c r="NQF38"/>
      <c r="NQG38"/>
      <c r="NQH38"/>
      <c r="NQI38"/>
      <c r="NQJ38"/>
      <c r="NQK38"/>
      <c r="NQL38"/>
      <c r="NQM38"/>
      <c r="NQN38"/>
      <c r="NQO38"/>
      <c r="NQP38"/>
      <c r="NQQ38"/>
      <c r="NQR38"/>
      <c r="NQS38"/>
      <c r="NQT38"/>
      <c r="NQU38"/>
      <c r="NQV38"/>
      <c r="NQW38"/>
      <c r="NQX38"/>
      <c r="NQY38"/>
      <c r="NQZ38"/>
      <c r="NRA38"/>
      <c r="NRB38"/>
      <c r="NRC38"/>
      <c r="NRD38"/>
      <c r="NRE38"/>
      <c r="NRF38"/>
      <c r="NRG38"/>
      <c r="NRH38"/>
      <c r="NRI38"/>
      <c r="NRJ38"/>
      <c r="NRK38"/>
      <c r="NRL38"/>
      <c r="NRM38"/>
      <c r="NRN38"/>
      <c r="NRO38"/>
      <c r="NRP38"/>
      <c r="NRQ38"/>
      <c r="NRR38"/>
      <c r="NRS38"/>
      <c r="NRT38"/>
      <c r="NRU38"/>
      <c r="NRV38"/>
      <c r="NRW38"/>
      <c r="NRX38"/>
      <c r="NRY38"/>
      <c r="NRZ38"/>
      <c r="NSA38"/>
      <c r="NSB38"/>
      <c r="NSC38"/>
      <c r="NSD38"/>
      <c r="NSE38"/>
      <c r="NSF38"/>
      <c r="NSG38"/>
      <c r="NSH38"/>
      <c r="NSI38"/>
      <c r="NSJ38"/>
      <c r="NSK38"/>
      <c r="NSL38"/>
      <c r="NSM38"/>
      <c r="NSN38"/>
      <c r="NSO38"/>
      <c r="NSP38"/>
      <c r="NSQ38"/>
      <c r="NSR38"/>
      <c r="NSS38"/>
      <c r="NST38"/>
      <c r="NSU38"/>
      <c r="NSV38"/>
      <c r="NSW38"/>
      <c r="NSX38"/>
      <c r="NSY38"/>
      <c r="NSZ38"/>
      <c r="NTA38"/>
      <c r="NTB38"/>
      <c r="NTC38"/>
      <c r="NTD38"/>
      <c r="NTE38"/>
      <c r="NTF38"/>
      <c r="NTG38"/>
      <c r="NTH38"/>
      <c r="NTI38"/>
      <c r="NTJ38"/>
      <c r="NTK38"/>
      <c r="NTL38"/>
      <c r="NTM38"/>
      <c r="NTN38"/>
      <c r="NTO38"/>
      <c r="NTP38"/>
      <c r="NTQ38"/>
      <c r="NTR38"/>
      <c r="NTS38"/>
      <c r="NTT38"/>
      <c r="NTU38"/>
      <c r="NTV38"/>
      <c r="NTW38"/>
      <c r="NTX38"/>
      <c r="NTY38"/>
      <c r="NTZ38"/>
      <c r="NUA38"/>
      <c r="NUB38"/>
      <c r="NUC38"/>
      <c r="NUD38"/>
      <c r="NUE38"/>
      <c r="NUF38"/>
      <c r="NUG38"/>
      <c r="NUH38"/>
      <c r="NUI38"/>
      <c r="NUJ38"/>
      <c r="NUK38"/>
      <c r="NUL38"/>
      <c r="NUM38"/>
      <c r="NUN38"/>
      <c r="NUO38"/>
      <c r="NUP38"/>
      <c r="NUQ38"/>
      <c r="NUR38"/>
      <c r="NUS38"/>
      <c r="NUT38"/>
      <c r="NUU38"/>
      <c r="NUV38"/>
      <c r="NUW38"/>
      <c r="NUX38"/>
      <c r="NUY38"/>
      <c r="NUZ38"/>
      <c r="NVA38"/>
      <c r="NVB38"/>
      <c r="NVC38"/>
      <c r="NVD38"/>
      <c r="NVE38"/>
      <c r="NVF38"/>
      <c r="NVG38"/>
      <c r="NVH38"/>
      <c r="NVI38"/>
      <c r="NVJ38"/>
      <c r="NVK38"/>
      <c r="NVL38"/>
      <c r="NVM38"/>
      <c r="NVN38"/>
      <c r="NVO38"/>
      <c r="NVP38"/>
      <c r="NVQ38"/>
      <c r="NVR38"/>
      <c r="NVS38"/>
      <c r="NVT38"/>
      <c r="NVU38"/>
      <c r="NVV38"/>
      <c r="NVW38"/>
      <c r="NVX38"/>
      <c r="NVY38"/>
      <c r="NVZ38"/>
      <c r="NWA38"/>
      <c r="NWB38"/>
      <c r="NWC38"/>
      <c r="NWD38"/>
      <c r="NWE38"/>
      <c r="NWF38"/>
      <c r="NWG38"/>
      <c r="NWH38"/>
      <c r="NWI38"/>
      <c r="NWJ38"/>
      <c r="NWK38"/>
      <c r="NWL38"/>
      <c r="NWM38"/>
      <c r="NWN38"/>
      <c r="NWO38"/>
      <c r="NWP38"/>
      <c r="NWQ38"/>
      <c r="NWR38"/>
      <c r="NWS38"/>
      <c r="NWT38"/>
      <c r="NWU38"/>
      <c r="NWV38"/>
      <c r="NWW38"/>
      <c r="NWX38"/>
      <c r="NWY38"/>
      <c r="NWZ38"/>
      <c r="NXA38"/>
      <c r="NXB38"/>
      <c r="NXC38"/>
      <c r="NXD38"/>
      <c r="NXE38"/>
      <c r="NXF38"/>
      <c r="NXG38"/>
      <c r="NXH38"/>
      <c r="NXI38"/>
      <c r="NXJ38"/>
      <c r="NXK38"/>
      <c r="NXL38"/>
      <c r="NXM38"/>
      <c r="NXN38"/>
      <c r="NXO38"/>
      <c r="NXP38"/>
      <c r="NXQ38"/>
      <c r="NXR38"/>
      <c r="NXS38"/>
      <c r="NXT38"/>
      <c r="NXU38"/>
      <c r="NXV38"/>
      <c r="NXW38"/>
      <c r="NXX38"/>
      <c r="NXY38"/>
      <c r="NXZ38"/>
      <c r="NYA38"/>
      <c r="NYB38"/>
      <c r="NYC38"/>
      <c r="NYD38"/>
      <c r="NYE38"/>
      <c r="NYF38"/>
      <c r="NYG38"/>
      <c r="NYH38"/>
      <c r="NYI38"/>
      <c r="NYJ38"/>
      <c r="NYK38"/>
      <c r="NYL38"/>
      <c r="NYM38"/>
      <c r="NYN38"/>
      <c r="NYO38"/>
      <c r="NYP38"/>
      <c r="NYQ38"/>
      <c r="NYR38"/>
      <c r="NYS38"/>
      <c r="NYT38"/>
      <c r="NYU38"/>
      <c r="NYV38"/>
      <c r="NYW38"/>
      <c r="NYX38"/>
      <c r="NYY38"/>
      <c r="NYZ38"/>
      <c r="NZA38"/>
      <c r="NZB38"/>
      <c r="NZC38"/>
      <c r="NZD38"/>
      <c r="NZE38"/>
      <c r="NZF38"/>
      <c r="NZG38"/>
      <c r="NZH38"/>
      <c r="NZI38"/>
      <c r="NZJ38"/>
      <c r="NZK38"/>
      <c r="NZL38"/>
      <c r="NZM38"/>
      <c r="NZN38"/>
      <c r="NZO38"/>
      <c r="NZP38"/>
      <c r="NZQ38"/>
      <c r="NZR38"/>
      <c r="NZS38"/>
      <c r="NZT38"/>
      <c r="NZU38"/>
      <c r="NZV38"/>
      <c r="NZW38"/>
      <c r="NZX38"/>
      <c r="NZY38"/>
      <c r="NZZ38"/>
      <c r="OAA38"/>
      <c r="OAB38"/>
      <c r="OAC38"/>
      <c r="OAD38"/>
      <c r="OAE38"/>
      <c r="OAF38"/>
      <c r="OAG38"/>
      <c r="OAH38"/>
      <c r="OAI38"/>
      <c r="OAJ38"/>
      <c r="OAK38"/>
      <c r="OAL38"/>
      <c r="OAM38"/>
      <c r="OAN38"/>
      <c r="OAO38"/>
      <c r="OAP38"/>
      <c r="OAQ38"/>
      <c r="OAR38"/>
      <c r="OAS38"/>
      <c r="OAT38"/>
      <c r="OAU38"/>
      <c r="OAV38"/>
      <c r="OAW38"/>
      <c r="OAX38"/>
      <c r="OAY38"/>
      <c r="OAZ38"/>
      <c r="OBA38"/>
      <c r="OBB38"/>
      <c r="OBC38"/>
      <c r="OBD38"/>
      <c r="OBE38"/>
      <c r="OBF38"/>
      <c r="OBG38"/>
      <c r="OBH38"/>
      <c r="OBI38"/>
      <c r="OBJ38"/>
      <c r="OBK38"/>
      <c r="OBL38"/>
      <c r="OBM38"/>
      <c r="OBN38"/>
      <c r="OBO38"/>
      <c r="OBP38"/>
      <c r="OBQ38"/>
      <c r="OBR38"/>
      <c r="OBS38"/>
      <c r="OBT38"/>
      <c r="OBU38"/>
      <c r="OBV38"/>
      <c r="OBW38"/>
      <c r="OBX38"/>
      <c r="OBY38"/>
      <c r="OBZ38"/>
      <c r="OCA38"/>
      <c r="OCB38"/>
      <c r="OCC38"/>
      <c r="OCD38"/>
      <c r="OCE38"/>
      <c r="OCF38"/>
      <c r="OCG38"/>
      <c r="OCH38"/>
      <c r="OCI38"/>
      <c r="OCJ38"/>
      <c r="OCK38"/>
      <c r="OCL38"/>
      <c r="OCM38"/>
      <c r="OCN38"/>
      <c r="OCO38"/>
      <c r="OCP38"/>
      <c r="OCQ38"/>
      <c r="OCR38"/>
      <c r="OCS38"/>
      <c r="OCT38"/>
      <c r="OCU38"/>
      <c r="OCV38"/>
      <c r="OCW38"/>
      <c r="OCX38"/>
      <c r="OCY38"/>
      <c r="OCZ38"/>
      <c r="ODA38"/>
      <c r="ODB38"/>
      <c r="ODC38"/>
      <c r="ODD38"/>
      <c r="ODE38"/>
      <c r="ODF38"/>
      <c r="ODG38"/>
      <c r="ODH38"/>
      <c r="ODI38"/>
      <c r="ODJ38"/>
      <c r="ODK38"/>
      <c r="ODL38"/>
      <c r="ODM38"/>
      <c r="ODN38"/>
      <c r="ODO38"/>
      <c r="ODP38"/>
      <c r="ODQ38"/>
      <c r="ODR38"/>
      <c r="ODS38"/>
      <c r="ODT38"/>
      <c r="ODU38"/>
      <c r="ODV38"/>
      <c r="ODW38"/>
      <c r="ODX38"/>
      <c r="ODY38"/>
      <c r="ODZ38"/>
      <c r="OEA38"/>
      <c r="OEB38"/>
      <c r="OEC38"/>
      <c r="OED38"/>
      <c r="OEE38"/>
      <c r="OEF38"/>
      <c r="OEG38"/>
      <c r="OEH38"/>
      <c r="OEI38"/>
      <c r="OEJ38"/>
      <c r="OEK38"/>
      <c r="OEL38"/>
      <c r="OEM38"/>
      <c r="OEN38"/>
      <c r="OEO38"/>
      <c r="OEP38"/>
      <c r="OEQ38"/>
      <c r="OER38"/>
      <c r="OES38"/>
      <c r="OET38"/>
      <c r="OEU38"/>
      <c r="OEV38"/>
      <c r="OEW38"/>
      <c r="OEX38"/>
      <c r="OEY38"/>
      <c r="OEZ38"/>
      <c r="OFA38"/>
      <c r="OFB38"/>
      <c r="OFC38"/>
      <c r="OFD38"/>
      <c r="OFE38"/>
      <c r="OFF38"/>
      <c r="OFG38"/>
      <c r="OFH38"/>
      <c r="OFI38"/>
      <c r="OFJ38"/>
      <c r="OFK38"/>
      <c r="OFL38"/>
      <c r="OFM38"/>
      <c r="OFN38"/>
      <c r="OFO38"/>
      <c r="OFP38"/>
      <c r="OFQ38"/>
      <c r="OFR38"/>
      <c r="OFS38"/>
      <c r="OFT38"/>
      <c r="OFU38"/>
      <c r="OFV38"/>
      <c r="OFW38"/>
      <c r="OFX38"/>
      <c r="OFY38"/>
      <c r="OFZ38"/>
      <c r="OGA38"/>
      <c r="OGB38"/>
      <c r="OGC38"/>
      <c r="OGD38"/>
      <c r="OGE38"/>
      <c r="OGF38"/>
      <c r="OGG38"/>
      <c r="OGH38"/>
      <c r="OGI38"/>
      <c r="OGJ38"/>
      <c r="OGK38"/>
      <c r="OGL38"/>
      <c r="OGM38"/>
      <c r="OGN38"/>
      <c r="OGO38"/>
      <c r="OGP38"/>
      <c r="OGQ38"/>
      <c r="OGR38"/>
      <c r="OGS38"/>
      <c r="OGT38"/>
      <c r="OGU38"/>
      <c r="OGV38"/>
      <c r="OGW38"/>
      <c r="OGX38"/>
      <c r="OGY38"/>
      <c r="OGZ38"/>
      <c r="OHA38"/>
      <c r="OHB38"/>
      <c r="OHC38"/>
      <c r="OHD38"/>
      <c r="OHE38"/>
      <c r="OHF38"/>
      <c r="OHG38"/>
      <c r="OHH38"/>
      <c r="OHI38"/>
      <c r="OHJ38"/>
      <c r="OHK38"/>
      <c r="OHL38"/>
      <c r="OHM38"/>
      <c r="OHN38"/>
      <c r="OHO38"/>
      <c r="OHP38"/>
      <c r="OHQ38"/>
      <c r="OHR38"/>
      <c r="OHS38"/>
      <c r="OHT38"/>
      <c r="OHU38"/>
      <c r="OHV38"/>
      <c r="OHW38"/>
      <c r="OHX38"/>
      <c r="OHY38"/>
      <c r="OHZ38"/>
      <c r="OIA38"/>
      <c r="OIB38"/>
      <c r="OIC38"/>
      <c r="OID38"/>
      <c r="OIE38"/>
      <c r="OIF38"/>
      <c r="OIG38"/>
      <c r="OIH38"/>
      <c r="OII38"/>
      <c r="OIJ38"/>
      <c r="OIK38"/>
      <c r="OIL38"/>
      <c r="OIM38"/>
      <c r="OIN38"/>
      <c r="OIO38"/>
      <c r="OIP38"/>
      <c r="OIQ38"/>
      <c r="OIR38"/>
      <c r="OIS38"/>
      <c r="OIT38"/>
      <c r="OIU38"/>
      <c r="OIV38"/>
      <c r="OIW38"/>
      <c r="OIX38"/>
      <c r="OIY38"/>
      <c r="OIZ38"/>
      <c r="OJA38"/>
      <c r="OJB38"/>
      <c r="OJC38"/>
      <c r="OJD38"/>
      <c r="OJE38"/>
      <c r="OJF38"/>
      <c r="OJG38"/>
      <c r="OJH38"/>
      <c r="OJI38"/>
      <c r="OJJ38"/>
      <c r="OJK38"/>
      <c r="OJL38"/>
      <c r="OJM38"/>
      <c r="OJN38"/>
      <c r="OJO38"/>
      <c r="OJP38"/>
      <c r="OJQ38"/>
      <c r="OJR38"/>
      <c r="OJS38"/>
      <c r="OJT38"/>
      <c r="OJU38"/>
      <c r="OJV38"/>
      <c r="OJW38"/>
      <c r="OJX38"/>
      <c r="OJY38"/>
      <c r="OJZ38"/>
      <c r="OKA38"/>
      <c r="OKB38"/>
      <c r="OKC38"/>
      <c r="OKD38"/>
      <c r="OKE38"/>
      <c r="OKF38"/>
      <c r="OKG38"/>
      <c r="OKH38"/>
      <c r="OKI38"/>
      <c r="OKJ38"/>
      <c r="OKK38"/>
      <c r="OKL38"/>
      <c r="OKM38"/>
      <c r="OKN38"/>
      <c r="OKO38"/>
      <c r="OKP38"/>
      <c r="OKQ38"/>
      <c r="OKR38"/>
      <c r="OKS38"/>
      <c r="OKT38"/>
      <c r="OKU38"/>
      <c r="OKV38"/>
      <c r="OKW38"/>
      <c r="OKX38"/>
      <c r="OKY38"/>
      <c r="OKZ38"/>
      <c r="OLA38"/>
      <c r="OLB38"/>
      <c r="OLC38"/>
      <c r="OLD38"/>
      <c r="OLE38"/>
      <c r="OLF38"/>
      <c r="OLG38"/>
      <c r="OLH38"/>
      <c r="OLI38"/>
      <c r="OLJ38"/>
      <c r="OLK38"/>
      <c r="OLL38"/>
      <c r="OLM38"/>
      <c r="OLN38"/>
      <c r="OLO38"/>
      <c r="OLP38"/>
      <c r="OLQ38"/>
      <c r="OLR38"/>
      <c r="OLS38"/>
      <c r="OLT38"/>
      <c r="OLU38"/>
      <c r="OLV38"/>
      <c r="OLW38"/>
      <c r="OLX38"/>
      <c r="OLY38"/>
      <c r="OLZ38"/>
      <c r="OMA38"/>
      <c r="OMB38"/>
      <c r="OMC38"/>
      <c r="OMD38"/>
      <c r="OME38"/>
      <c r="OMF38"/>
      <c r="OMG38"/>
      <c r="OMH38"/>
      <c r="OMI38"/>
      <c r="OMJ38"/>
      <c r="OMK38"/>
      <c r="OML38"/>
      <c r="OMM38"/>
      <c r="OMN38"/>
      <c r="OMO38"/>
      <c r="OMP38"/>
      <c r="OMQ38"/>
      <c r="OMR38"/>
      <c r="OMS38"/>
      <c r="OMT38"/>
      <c r="OMU38"/>
      <c r="OMV38"/>
      <c r="OMW38"/>
      <c r="OMX38"/>
      <c r="OMY38"/>
      <c r="OMZ38"/>
      <c r="ONA38"/>
      <c r="ONB38"/>
      <c r="ONC38"/>
      <c r="OND38"/>
      <c r="ONE38"/>
      <c r="ONF38"/>
      <c r="ONG38"/>
      <c r="ONH38"/>
      <c r="ONI38"/>
      <c r="ONJ38"/>
      <c r="ONK38"/>
      <c r="ONL38"/>
      <c r="ONM38"/>
      <c r="ONN38"/>
      <c r="ONO38"/>
      <c r="ONP38"/>
      <c r="ONQ38"/>
      <c r="ONR38"/>
      <c r="ONS38"/>
      <c r="ONT38"/>
      <c r="ONU38"/>
      <c r="ONV38"/>
      <c r="ONW38"/>
      <c r="ONX38"/>
      <c r="ONY38"/>
      <c r="ONZ38"/>
      <c r="OOA38"/>
      <c r="OOB38"/>
      <c r="OOC38"/>
      <c r="OOD38"/>
      <c r="OOE38"/>
      <c r="OOF38"/>
      <c r="OOG38"/>
      <c r="OOH38"/>
      <c r="OOI38"/>
      <c r="OOJ38"/>
      <c r="OOK38"/>
      <c r="OOL38"/>
      <c r="OOM38"/>
      <c r="OON38"/>
      <c r="OOO38"/>
      <c r="OOP38"/>
      <c r="OOQ38"/>
      <c r="OOR38"/>
      <c r="OOS38"/>
      <c r="OOT38"/>
      <c r="OOU38"/>
      <c r="OOV38"/>
      <c r="OOW38"/>
      <c r="OOX38"/>
      <c r="OOY38"/>
      <c r="OOZ38"/>
      <c r="OPA38"/>
      <c r="OPB38"/>
      <c r="OPC38"/>
      <c r="OPD38"/>
      <c r="OPE38"/>
      <c r="OPF38"/>
      <c r="OPG38"/>
      <c r="OPH38"/>
      <c r="OPI38"/>
      <c r="OPJ38"/>
      <c r="OPK38"/>
      <c r="OPL38"/>
      <c r="OPM38"/>
      <c r="OPN38"/>
      <c r="OPO38"/>
      <c r="OPP38"/>
      <c r="OPQ38"/>
      <c r="OPR38"/>
      <c r="OPS38"/>
      <c r="OPT38"/>
      <c r="OPU38"/>
      <c r="OPV38"/>
      <c r="OPW38"/>
      <c r="OPX38"/>
      <c r="OPY38"/>
      <c r="OPZ38"/>
      <c r="OQA38"/>
      <c r="OQB38"/>
      <c r="OQC38"/>
      <c r="OQD38"/>
      <c r="OQE38"/>
      <c r="OQF38"/>
      <c r="OQG38"/>
      <c r="OQH38"/>
      <c r="OQI38"/>
      <c r="OQJ38"/>
      <c r="OQK38"/>
      <c r="OQL38"/>
      <c r="OQM38"/>
      <c r="OQN38"/>
      <c r="OQO38"/>
      <c r="OQP38"/>
      <c r="OQQ38"/>
      <c r="OQR38"/>
      <c r="OQS38"/>
      <c r="OQT38"/>
      <c r="OQU38"/>
      <c r="OQV38"/>
      <c r="OQW38"/>
      <c r="OQX38"/>
      <c r="OQY38"/>
      <c r="OQZ38"/>
      <c r="ORA38"/>
      <c r="ORB38"/>
      <c r="ORC38"/>
      <c r="ORD38"/>
      <c r="ORE38"/>
      <c r="ORF38"/>
      <c r="ORG38"/>
      <c r="ORH38"/>
      <c r="ORI38"/>
      <c r="ORJ38"/>
      <c r="ORK38"/>
      <c r="ORL38"/>
      <c r="ORM38"/>
      <c r="ORN38"/>
      <c r="ORO38"/>
      <c r="ORP38"/>
      <c r="ORQ38"/>
      <c r="ORR38"/>
      <c r="ORS38"/>
      <c r="ORT38"/>
      <c r="ORU38"/>
      <c r="ORV38"/>
      <c r="ORW38"/>
      <c r="ORX38"/>
      <c r="ORY38"/>
      <c r="ORZ38"/>
      <c r="OSA38"/>
      <c r="OSB38"/>
      <c r="OSC38"/>
      <c r="OSD38"/>
      <c r="OSE38"/>
      <c r="OSF38"/>
      <c r="OSG38"/>
      <c r="OSH38"/>
      <c r="OSI38"/>
      <c r="OSJ38"/>
      <c r="OSK38"/>
      <c r="OSL38"/>
      <c r="OSM38"/>
      <c r="OSN38"/>
      <c r="OSO38"/>
      <c r="OSP38"/>
      <c r="OSQ38"/>
      <c r="OSR38"/>
      <c r="OSS38"/>
      <c r="OST38"/>
      <c r="OSU38"/>
      <c r="OSV38"/>
      <c r="OSW38"/>
      <c r="OSX38"/>
      <c r="OSY38"/>
      <c r="OSZ38"/>
      <c r="OTA38"/>
      <c r="OTB38"/>
      <c r="OTC38"/>
      <c r="OTD38"/>
      <c r="OTE38"/>
      <c r="OTF38"/>
      <c r="OTG38"/>
      <c r="OTH38"/>
      <c r="OTI38"/>
      <c r="OTJ38"/>
      <c r="OTK38"/>
      <c r="OTL38"/>
      <c r="OTM38"/>
      <c r="OTN38"/>
      <c r="OTO38"/>
      <c r="OTP38"/>
      <c r="OTQ38"/>
      <c r="OTR38"/>
      <c r="OTS38"/>
      <c r="OTT38"/>
      <c r="OTU38"/>
      <c r="OTV38"/>
      <c r="OTW38"/>
      <c r="OTX38"/>
      <c r="OTY38"/>
      <c r="OTZ38"/>
      <c r="OUA38"/>
      <c r="OUB38"/>
      <c r="OUC38"/>
      <c r="OUD38"/>
      <c r="OUE38"/>
      <c r="OUF38"/>
      <c r="OUG38"/>
      <c r="OUH38"/>
      <c r="OUI38"/>
      <c r="OUJ38"/>
      <c r="OUK38"/>
      <c r="OUL38"/>
      <c r="OUM38"/>
      <c r="OUN38"/>
      <c r="OUO38"/>
      <c r="OUP38"/>
      <c r="OUQ38"/>
      <c r="OUR38"/>
      <c r="OUS38"/>
      <c r="OUT38"/>
      <c r="OUU38"/>
      <c r="OUV38"/>
      <c r="OUW38"/>
      <c r="OUX38"/>
      <c r="OUY38"/>
      <c r="OUZ38"/>
      <c r="OVA38"/>
      <c r="OVB38"/>
      <c r="OVC38"/>
      <c r="OVD38"/>
      <c r="OVE38"/>
      <c r="OVF38"/>
      <c r="OVG38"/>
      <c r="OVH38"/>
      <c r="OVI38"/>
      <c r="OVJ38"/>
      <c r="OVK38"/>
      <c r="OVL38"/>
      <c r="OVM38"/>
      <c r="OVN38"/>
      <c r="OVO38"/>
      <c r="OVP38"/>
      <c r="OVQ38"/>
      <c r="OVR38"/>
      <c r="OVS38"/>
      <c r="OVT38"/>
      <c r="OVU38"/>
      <c r="OVV38"/>
      <c r="OVW38"/>
      <c r="OVX38"/>
      <c r="OVY38"/>
      <c r="OVZ38"/>
      <c r="OWA38"/>
      <c r="OWB38"/>
      <c r="OWC38"/>
      <c r="OWD38"/>
      <c r="OWE38"/>
      <c r="OWF38"/>
      <c r="OWG38"/>
      <c r="OWH38"/>
      <c r="OWI38"/>
      <c r="OWJ38"/>
      <c r="OWK38"/>
      <c r="OWL38"/>
      <c r="OWM38"/>
      <c r="OWN38"/>
      <c r="OWO38"/>
      <c r="OWP38"/>
      <c r="OWQ38"/>
      <c r="OWR38"/>
      <c r="OWS38"/>
      <c r="OWT38"/>
      <c r="OWU38"/>
      <c r="OWV38"/>
      <c r="OWW38"/>
      <c r="OWX38"/>
      <c r="OWY38"/>
      <c r="OWZ38"/>
      <c r="OXA38"/>
      <c r="OXB38"/>
      <c r="OXC38"/>
      <c r="OXD38"/>
      <c r="OXE38"/>
      <c r="OXF38"/>
      <c r="OXG38"/>
      <c r="OXH38"/>
      <c r="OXI38"/>
      <c r="OXJ38"/>
      <c r="OXK38"/>
      <c r="OXL38"/>
      <c r="OXM38"/>
      <c r="OXN38"/>
      <c r="OXO38"/>
      <c r="OXP38"/>
      <c r="OXQ38"/>
      <c r="OXR38"/>
      <c r="OXS38"/>
      <c r="OXT38"/>
      <c r="OXU38"/>
      <c r="OXV38"/>
      <c r="OXW38"/>
      <c r="OXX38"/>
      <c r="OXY38"/>
      <c r="OXZ38"/>
      <c r="OYA38"/>
      <c r="OYB38"/>
      <c r="OYC38"/>
      <c r="OYD38"/>
      <c r="OYE38"/>
      <c r="OYF38"/>
      <c r="OYG38"/>
      <c r="OYH38"/>
      <c r="OYI38"/>
      <c r="OYJ38"/>
      <c r="OYK38"/>
      <c r="OYL38"/>
      <c r="OYM38"/>
      <c r="OYN38"/>
      <c r="OYO38"/>
      <c r="OYP38"/>
      <c r="OYQ38"/>
      <c r="OYR38"/>
      <c r="OYS38"/>
      <c r="OYT38"/>
      <c r="OYU38"/>
      <c r="OYV38"/>
      <c r="OYW38"/>
      <c r="OYX38"/>
      <c r="OYY38"/>
      <c r="OYZ38"/>
      <c r="OZA38"/>
      <c r="OZB38"/>
      <c r="OZC38"/>
      <c r="OZD38"/>
      <c r="OZE38"/>
      <c r="OZF38"/>
      <c r="OZG38"/>
      <c r="OZH38"/>
      <c r="OZI38"/>
      <c r="OZJ38"/>
      <c r="OZK38"/>
      <c r="OZL38"/>
      <c r="OZM38"/>
      <c r="OZN38"/>
      <c r="OZO38"/>
      <c r="OZP38"/>
      <c r="OZQ38"/>
      <c r="OZR38"/>
      <c r="OZS38"/>
      <c r="OZT38"/>
      <c r="OZU38"/>
      <c r="OZV38"/>
      <c r="OZW38"/>
      <c r="OZX38"/>
      <c r="OZY38"/>
      <c r="OZZ38"/>
      <c r="PAA38"/>
      <c r="PAB38"/>
      <c r="PAC38"/>
      <c r="PAD38"/>
      <c r="PAE38"/>
      <c r="PAF38"/>
      <c r="PAG38"/>
      <c r="PAH38"/>
      <c r="PAI38"/>
      <c r="PAJ38"/>
      <c r="PAK38"/>
      <c r="PAL38"/>
      <c r="PAM38"/>
      <c r="PAN38"/>
      <c r="PAO38"/>
      <c r="PAP38"/>
      <c r="PAQ38"/>
      <c r="PAR38"/>
      <c r="PAS38"/>
      <c r="PAT38"/>
      <c r="PAU38"/>
      <c r="PAV38"/>
      <c r="PAW38"/>
      <c r="PAX38"/>
      <c r="PAY38"/>
      <c r="PAZ38"/>
      <c r="PBA38"/>
      <c r="PBB38"/>
      <c r="PBC38"/>
      <c r="PBD38"/>
      <c r="PBE38"/>
      <c r="PBF38"/>
      <c r="PBG38"/>
      <c r="PBH38"/>
      <c r="PBI38"/>
      <c r="PBJ38"/>
      <c r="PBK38"/>
      <c r="PBL38"/>
      <c r="PBM38"/>
      <c r="PBN38"/>
      <c r="PBO38"/>
      <c r="PBP38"/>
      <c r="PBQ38"/>
      <c r="PBR38"/>
      <c r="PBS38"/>
      <c r="PBT38"/>
      <c r="PBU38"/>
      <c r="PBV38"/>
      <c r="PBW38"/>
      <c r="PBX38"/>
      <c r="PBY38"/>
      <c r="PBZ38"/>
      <c r="PCA38"/>
      <c r="PCB38"/>
      <c r="PCC38"/>
      <c r="PCD38"/>
      <c r="PCE38"/>
      <c r="PCF38"/>
      <c r="PCG38"/>
      <c r="PCH38"/>
      <c r="PCI38"/>
      <c r="PCJ38"/>
      <c r="PCK38"/>
      <c r="PCL38"/>
      <c r="PCM38"/>
      <c r="PCN38"/>
      <c r="PCO38"/>
      <c r="PCP38"/>
      <c r="PCQ38"/>
      <c r="PCR38"/>
      <c r="PCS38"/>
      <c r="PCT38"/>
      <c r="PCU38"/>
      <c r="PCV38"/>
      <c r="PCW38"/>
      <c r="PCX38"/>
      <c r="PCY38"/>
      <c r="PCZ38"/>
      <c r="PDA38"/>
      <c r="PDB38"/>
      <c r="PDC38"/>
      <c r="PDD38"/>
      <c r="PDE38"/>
      <c r="PDF38"/>
      <c r="PDG38"/>
      <c r="PDH38"/>
      <c r="PDI38"/>
      <c r="PDJ38"/>
      <c r="PDK38"/>
      <c r="PDL38"/>
      <c r="PDM38"/>
      <c r="PDN38"/>
      <c r="PDO38"/>
      <c r="PDP38"/>
      <c r="PDQ38"/>
      <c r="PDR38"/>
      <c r="PDS38"/>
      <c r="PDT38"/>
      <c r="PDU38"/>
      <c r="PDV38"/>
      <c r="PDW38"/>
      <c r="PDX38"/>
      <c r="PDY38"/>
      <c r="PDZ38"/>
      <c r="PEA38"/>
      <c r="PEB38"/>
      <c r="PEC38"/>
      <c r="PED38"/>
      <c r="PEE38"/>
      <c r="PEF38"/>
      <c r="PEG38"/>
      <c r="PEH38"/>
      <c r="PEI38"/>
      <c r="PEJ38"/>
      <c r="PEK38"/>
      <c r="PEL38"/>
      <c r="PEM38"/>
      <c r="PEN38"/>
      <c r="PEO38"/>
      <c r="PEP38"/>
      <c r="PEQ38"/>
      <c r="PER38"/>
      <c r="PES38"/>
      <c r="PET38"/>
      <c r="PEU38"/>
      <c r="PEV38"/>
      <c r="PEW38"/>
      <c r="PEX38"/>
      <c r="PEY38"/>
      <c r="PEZ38"/>
      <c r="PFA38"/>
      <c r="PFB38"/>
      <c r="PFC38"/>
      <c r="PFD38"/>
      <c r="PFE38"/>
      <c r="PFF38"/>
      <c r="PFG38"/>
      <c r="PFH38"/>
      <c r="PFI38"/>
      <c r="PFJ38"/>
      <c r="PFK38"/>
      <c r="PFL38"/>
      <c r="PFM38"/>
      <c r="PFN38"/>
      <c r="PFO38"/>
      <c r="PFP38"/>
      <c r="PFQ38"/>
      <c r="PFR38"/>
      <c r="PFS38"/>
      <c r="PFT38"/>
      <c r="PFU38"/>
      <c r="PFV38"/>
      <c r="PFW38"/>
      <c r="PFX38"/>
      <c r="PFY38"/>
      <c r="PFZ38"/>
      <c r="PGA38"/>
      <c r="PGB38"/>
      <c r="PGC38"/>
      <c r="PGD38"/>
      <c r="PGE38"/>
      <c r="PGF38"/>
      <c r="PGG38"/>
      <c r="PGH38"/>
      <c r="PGI38"/>
      <c r="PGJ38"/>
      <c r="PGK38"/>
      <c r="PGL38"/>
      <c r="PGM38"/>
      <c r="PGN38"/>
      <c r="PGO38"/>
      <c r="PGP38"/>
      <c r="PGQ38"/>
      <c r="PGR38"/>
      <c r="PGS38"/>
      <c r="PGT38"/>
      <c r="PGU38"/>
      <c r="PGV38"/>
      <c r="PGW38"/>
      <c r="PGX38"/>
      <c r="PGY38"/>
      <c r="PGZ38"/>
      <c r="PHA38"/>
      <c r="PHB38"/>
      <c r="PHC38"/>
      <c r="PHD38"/>
      <c r="PHE38"/>
      <c r="PHF38"/>
      <c r="PHG38"/>
      <c r="PHH38"/>
      <c r="PHI38"/>
      <c r="PHJ38"/>
      <c r="PHK38"/>
      <c r="PHL38"/>
      <c r="PHM38"/>
      <c r="PHN38"/>
      <c r="PHO38"/>
      <c r="PHP38"/>
      <c r="PHQ38"/>
      <c r="PHR38"/>
      <c r="PHS38"/>
      <c r="PHT38"/>
      <c r="PHU38"/>
      <c r="PHV38"/>
      <c r="PHW38"/>
      <c r="PHX38"/>
      <c r="PHY38"/>
      <c r="PHZ38"/>
      <c r="PIA38"/>
      <c r="PIB38"/>
      <c r="PIC38"/>
      <c r="PID38"/>
      <c r="PIE38"/>
      <c r="PIF38"/>
      <c r="PIG38"/>
      <c r="PIH38"/>
      <c r="PII38"/>
      <c r="PIJ38"/>
      <c r="PIK38"/>
      <c r="PIL38"/>
      <c r="PIM38"/>
      <c r="PIN38"/>
      <c r="PIO38"/>
      <c r="PIP38"/>
      <c r="PIQ38"/>
      <c r="PIR38"/>
      <c r="PIS38"/>
      <c r="PIT38"/>
      <c r="PIU38"/>
      <c r="PIV38"/>
      <c r="PIW38"/>
      <c r="PIX38"/>
      <c r="PIY38"/>
      <c r="PIZ38"/>
      <c r="PJA38"/>
      <c r="PJB38"/>
      <c r="PJC38"/>
      <c r="PJD38"/>
      <c r="PJE38"/>
      <c r="PJF38"/>
      <c r="PJG38"/>
      <c r="PJH38"/>
      <c r="PJI38"/>
      <c r="PJJ38"/>
      <c r="PJK38"/>
      <c r="PJL38"/>
      <c r="PJM38"/>
      <c r="PJN38"/>
      <c r="PJO38"/>
      <c r="PJP38"/>
      <c r="PJQ38"/>
      <c r="PJR38"/>
      <c r="PJS38"/>
      <c r="PJT38"/>
      <c r="PJU38"/>
      <c r="PJV38"/>
      <c r="PJW38"/>
      <c r="PJX38"/>
      <c r="PJY38"/>
      <c r="PJZ38"/>
      <c r="PKA38"/>
      <c r="PKB38"/>
      <c r="PKC38"/>
      <c r="PKD38"/>
      <c r="PKE38"/>
      <c r="PKF38"/>
      <c r="PKG38"/>
      <c r="PKH38"/>
      <c r="PKI38"/>
      <c r="PKJ38"/>
      <c r="PKK38"/>
      <c r="PKL38"/>
      <c r="PKM38"/>
      <c r="PKN38"/>
      <c r="PKO38"/>
      <c r="PKP38"/>
      <c r="PKQ38"/>
      <c r="PKR38"/>
      <c r="PKS38"/>
      <c r="PKT38"/>
      <c r="PKU38"/>
      <c r="PKV38"/>
      <c r="PKW38"/>
      <c r="PKX38"/>
      <c r="PKY38"/>
      <c r="PKZ38"/>
      <c r="PLA38"/>
      <c r="PLB38"/>
      <c r="PLC38"/>
      <c r="PLD38"/>
      <c r="PLE38"/>
      <c r="PLF38"/>
      <c r="PLG38"/>
      <c r="PLH38"/>
      <c r="PLI38"/>
      <c r="PLJ38"/>
      <c r="PLK38"/>
      <c r="PLL38"/>
      <c r="PLM38"/>
      <c r="PLN38"/>
      <c r="PLO38"/>
      <c r="PLP38"/>
      <c r="PLQ38"/>
      <c r="PLR38"/>
      <c r="PLS38"/>
      <c r="PLT38"/>
      <c r="PLU38"/>
      <c r="PLV38"/>
      <c r="PLW38"/>
      <c r="PLX38"/>
      <c r="PLY38"/>
      <c r="PLZ38"/>
      <c r="PMA38"/>
      <c r="PMB38"/>
      <c r="PMC38"/>
      <c r="PMD38"/>
      <c r="PME38"/>
      <c r="PMF38"/>
      <c r="PMG38"/>
      <c r="PMH38"/>
      <c r="PMI38"/>
      <c r="PMJ38"/>
      <c r="PMK38"/>
      <c r="PML38"/>
      <c r="PMM38"/>
      <c r="PMN38"/>
      <c r="PMO38"/>
      <c r="PMP38"/>
      <c r="PMQ38"/>
      <c r="PMR38"/>
      <c r="PMS38"/>
      <c r="PMT38"/>
      <c r="PMU38"/>
      <c r="PMV38"/>
      <c r="PMW38"/>
      <c r="PMX38"/>
      <c r="PMY38"/>
      <c r="PMZ38"/>
      <c r="PNA38"/>
      <c r="PNB38"/>
      <c r="PNC38"/>
      <c r="PND38"/>
      <c r="PNE38"/>
      <c r="PNF38"/>
      <c r="PNG38"/>
      <c r="PNH38"/>
      <c r="PNI38"/>
      <c r="PNJ38"/>
      <c r="PNK38"/>
      <c r="PNL38"/>
      <c r="PNM38"/>
      <c r="PNN38"/>
      <c r="PNO38"/>
      <c r="PNP38"/>
      <c r="PNQ38"/>
      <c r="PNR38"/>
      <c r="PNS38"/>
      <c r="PNT38"/>
      <c r="PNU38"/>
      <c r="PNV38"/>
      <c r="PNW38"/>
      <c r="PNX38"/>
      <c r="PNY38"/>
      <c r="PNZ38"/>
      <c r="POA38"/>
      <c r="POB38"/>
      <c r="POC38"/>
      <c r="POD38"/>
      <c r="POE38"/>
      <c r="POF38"/>
      <c r="POG38"/>
      <c r="POH38"/>
      <c r="POI38"/>
      <c r="POJ38"/>
      <c r="POK38"/>
      <c r="POL38"/>
      <c r="POM38"/>
      <c r="PON38"/>
      <c r="POO38"/>
      <c r="POP38"/>
      <c r="POQ38"/>
      <c r="POR38"/>
      <c r="POS38"/>
      <c r="POT38"/>
      <c r="POU38"/>
      <c r="POV38"/>
      <c r="POW38"/>
      <c r="POX38"/>
      <c r="POY38"/>
      <c r="POZ38"/>
      <c r="PPA38"/>
      <c r="PPB38"/>
      <c r="PPC38"/>
      <c r="PPD38"/>
      <c r="PPE38"/>
      <c r="PPF38"/>
      <c r="PPG38"/>
      <c r="PPH38"/>
      <c r="PPI38"/>
      <c r="PPJ38"/>
      <c r="PPK38"/>
      <c r="PPL38"/>
      <c r="PPM38"/>
      <c r="PPN38"/>
      <c r="PPO38"/>
      <c r="PPP38"/>
      <c r="PPQ38"/>
      <c r="PPR38"/>
      <c r="PPS38"/>
      <c r="PPT38"/>
      <c r="PPU38"/>
      <c r="PPV38"/>
      <c r="PPW38"/>
      <c r="PPX38"/>
      <c r="PPY38"/>
      <c r="PPZ38"/>
      <c r="PQA38"/>
      <c r="PQB38"/>
      <c r="PQC38"/>
      <c r="PQD38"/>
      <c r="PQE38"/>
      <c r="PQF38"/>
      <c r="PQG38"/>
      <c r="PQH38"/>
      <c r="PQI38"/>
      <c r="PQJ38"/>
      <c r="PQK38"/>
      <c r="PQL38"/>
      <c r="PQM38"/>
      <c r="PQN38"/>
      <c r="PQO38"/>
      <c r="PQP38"/>
      <c r="PQQ38"/>
      <c r="PQR38"/>
      <c r="PQS38"/>
      <c r="PQT38"/>
      <c r="PQU38"/>
      <c r="PQV38"/>
      <c r="PQW38"/>
      <c r="PQX38"/>
      <c r="PQY38"/>
      <c r="PQZ38"/>
      <c r="PRA38"/>
      <c r="PRB38"/>
      <c r="PRC38"/>
      <c r="PRD38"/>
      <c r="PRE38"/>
      <c r="PRF38"/>
      <c r="PRG38"/>
      <c r="PRH38"/>
      <c r="PRI38"/>
      <c r="PRJ38"/>
      <c r="PRK38"/>
      <c r="PRL38"/>
      <c r="PRM38"/>
      <c r="PRN38"/>
      <c r="PRO38"/>
      <c r="PRP38"/>
      <c r="PRQ38"/>
      <c r="PRR38"/>
      <c r="PRS38"/>
      <c r="PRT38"/>
      <c r="PRU38"/>
      <c r="PRV38"/>
      <c r="PRW38"/>
      <c r="PRX38"/>
      <c r="PRY38"/>
      <c r="PRZ38"/>
      <c r="PSA38"/>
      <c r="PSB38"/>
      <c r="PSC38"/>
      <c r="PSD38"/>
      <c r="PSE38"/>
      <c r="PSF38"/>
      <c r="PSG38"/>
      <c r="PSH38"/>
      <c r="PSI38"/>
      <c r="PSJ38"/>
      <c r="PSK38"/>
      <c r="PSL38"/>
      <c r="PSM38"/>
      <c r="PSN38"/>
      <c r="PSO38"/>
      <c r="PSP38"/>
      <c r="PSQ38"/>
      <c r="PSR38"/>
      <c r="PSS38"/>
      <c r="PST38"/>
      <c r="PSU38"/>
      <c r="PSV38"/>
      <c r="PSW38"/>
      <c r="PSX38"/>
      <c r="PSY38"/>
      <c r="PSZ38"/>
      <c r="PTA38"/>
      <c r="PTB38"/>
      <c r="PTC38"/>
      <c r="PTD38"/>
      <c r="PTE38"/>
      <c r="PTF38"/>
      <c r="PTG38"/>
      <c r="PTH38"/>
      <c r="PTI38"/>
      <c r="PTJ38"/>
      <c r="PTK38"/>
      <c r="PTL38"/>
      <c r="PTM38"/>
      <c r="PTN38"/>
      <c r="PTO38"/>
      <c r="PTP38"/>
      <c r="PTQ38"/>
      <c r="PTR38"/>
      <c r="PTS38"/>
      <c r="PTT38"/>
      <c r="PTU38"/>
      <c r="PTV38"/>
      <c r="PTW38"/>
      <c r="PTX38"/>
      <c r="PTY38"/>
      <c r="PTZ38"/>
      <c r="PUA38"/>
      <c r="PUB38"/>
      <c r="PUC38"/>
      <c r="PUD38"/>
      <c r="PUE38"/>
      <c r="PUF38"/>
      <c r="PUG38"/>
      <c r="PUH38"/>
      <c r="PUI38"/>
      <c r="PUJ38"/>
      <c r="PUK38"/>
      <c r="PUL38"/>
      <c r="PUM38"/>
      <c r="PUN38"/>
      <c r="PUO38"/>
      <c r="PUP38"/>
      <c r="PUQ38"/>
      <c r="PUR38"/>
      <c r="PUS38"/>
      <c r="PUT38"/>
      <c r="PUU38"/>
      <c r="PUV38"/>
      <c r="PUW38"/>
      <c r="PUX38"/>
      <c r="PUY38"/>
      <c r="PUZ38"/>
      <c r="PVA38"/>
      <c r="PVB38"/>
      <c r="PVC38"/>
      <c r="PVD38"/>
      <c r="PVE38"/>
      <c r="PVF38"/>
      <c r="PVG38"/>
      <c r="PVH38"/>
      <c r="PVI38"/>
      <c r="PVJ38"/>
      <c r="PVK38"/>
      <c r="PVL38"/>
      <c r="PVM38"/>
      <c r="PVN38"/>
      <c r="PVO38"/>
      <c r="PVP38"/>
      <c r="PVQ38"/>
      <c r="PVR38"/>
      <c r="PVS38"/>
      <c r="PVT38"/>
      <c r="PVU38"/>
      <c r="PVV38"/>
      <c r="PVW38"/>
      <c r="PVX38"/>
      <c r="PVY38"/>
      <c r="PVZ38"/>
      <c r="PWA38"/>
      <c r="PWB38"/>
      <c r="PWC38"/>
      <c r="PWD38"/>
      <c r="PWE38"/>
      <c r="PWF38"/>
      <c r="PWG38"/>
      <c r="PWH38"/>
      <c r="PWI38"/>
      <c r="PWJ38"/>
      <c r="PWK38"/>
      <c r="PWL38"/>
      <c r="PWM38"/>
      <c r="PWN38"/>
      <c r="PWO38"/>
      <c r="PWP38"/>
      <c r="PWQ38"/>
      <c r="PWR38"/>
      <c r="PWS38"/>
      <c r="PWT38"/>
      <c r="PWU38"/>
      <c r="PWV38"/>
      <c r="PWW38"/>
      <c r="PWX38"/>
      <c r="PWY38"/>
      <c r="PWZ38"/>
      <c r="PXA38"/>
      <c r="PXB38"/>
      <c r="PXC38"/>
      <c r="PXD38"/>
      <c r="PXE38"/>
      <c r="PXF38"/>
      <c r="PXG38"/>
      <c r="PXH38"/>
      <c r="PXI38"/>
      <c r="PXJ38"/>
      <c r="PXK38"/>
      <c r="PXL38"/>
      <c r="PXM38"/>
      <c r="PXN38"/>
      <c r="PXO38"/>
      <c r="PXP38"/>
      <c r="PXQ38"/>
      <c r="PXR38"/>
      <c r="PXS38"/>
      <c r="PXT38"/>
      <c r="PXU38"/>
      <c r="PXV38"/>
      <c r="PXW38"/>
      <c r="PXX38"/>
      <c r="PXY38"/>
      <c r="PXZ38"/>
      <c r="PYA38"/>
      <c r="PYB38"/>
      <c r="PYC38"/>
      <c r="PYD38"/>
      <c r="PYE38"/>
      <c r="PYF38"/>
      <c r="PYG38"/>
      <c r="PYH38"/>
      <c r="PYI38"/>
      <c r="PYJ38"/>
      <c r="PYK38"/>
      <c r="PYL38"/>
      <c r="PYM38"/>
      <c r="PYN38"/>
      <c r="PYO38"/>
      <c r="PYP38"/>
      <c r="PYQ38"/>
      <c r="PYR38"/>
      <c r="PYS38"/>
      <c r="PYT38"/>
      <c r="PYU38"/>
      <c r="PYV38"/>
      <c r="PYW38"/>
      <c r="PYX38"/>
      <c r="PYY38"/>
      <c r="PYZ38"/>
      <c r="PZA38"/>
      <c r="PZB38"/>
      <c r="PZC38"/>
      <c r="PZD38"/>
      <c r="PZE38"/>
      <c r="PZF38"/>
      <c r="PZG38"/>
      <c r="PZH38"/>
      <c r="PZI38"/>
      <c r="PZJ38"/>
      <c r="PZK38"/>
      <c r="PZL38"/>
      <c r="PZM38"/>
      <c r="PZN38"/>
      <c r="PZO38"/>
      <c r="PZP38"/>
      <c r="PZQ38"/>
      <c r="PZR38"/>
      <c r="PZS38"/>
      <c r="PZT38"/>
      <c r="PZU38"/>
      <c r="PZV38"/>
      <c r="PZW38"/>
      <c r="PZX38"/>
      <c r="PZY38"/>
      <c r="PZZ38"/>
      <c r="QAA38"/>
      <c r="QAB38"/>
      <c r="QAC38"/>
      <c r="QAD38"/>
      <c r="QAE38"/>
      <c r="QAF38"/>
      <c r="QAG38"/>
      <c r="QAH38"/>
      <c r="QAI38"/>
      <c r="QAJ38"/>
      <c r="QAK38"/>
      <c r="QAL38"/>
      <c r="QAM38"/>
      <c r="QAN38"/>
      <c r="QAO38"/>
      <c r="QAP38"/>
      <c r="QAQ38"/>
      <c r="QAR38"/>
      <c r="QAS38"/>
      <c r="QAT38"/>
      <c r="QAU38"/>
      <c r="QAV38"/>
      <c r="QAW38"/>
      <c r="QAX38"/>
      <c r="QAY38"/>
      <c r="QAZ38"/>
      <c r="QBA38"/>
      <c r="QBB38"/>
      <c r="QBC38"/>
      <c r="QBD38"/>
      <c r="QBE38"/>
      <c r="QBF38"/>
      <c r="QBG38"/>
      <c r="QBH38"/>
      <c r="QBI38"/>
      <c r="QBJ38"/>
      <c r="QBK38"/>
      <c r="QBL38"/>
      <c r="QBM38"/>
      <c r="QBN38"/>
      <c r="QBO38"/>
      <c r="QBP38"/>
      <c r="QBQ38"/>
      <c r="QBR38"/>
      <c r="QBS38"/>
      <c r="QBT38"/>
      <c r="QBU38"/>
      <c r="QBV38"/>
      <c r="QBW38"/>
      <c r="QBX38"/>
      <c r="QBY38"/>
      <c r="QBZ38"/>
      <c r="QCA38"/>
      <c r="QCB38"/>
      <c r="QCC38"/>
      <c r="QCD38"/>
      <c r="QCE38"/>
      <c r="QCF38"/>
      <c r="QCG38"/>
      <c r="QCH38"/>
      <c r="QCI38"/>
      <c r="QCJ38"/>
      <c r="QCK38"/>
      <c r="QCL38"/>
      <c r="QCM38"/>
      <c r="QCN38"/>
      <c r="QCO38"/>
      <c r="QCP38"/>
      <c r="QCQ38"/>
      <c r="QCR38"/>
      <c r="QCS38"/>
      <c r="QCT38"/>
      <c r="QCU38"/>
      <c r="QCV38"/>
      <c r="QCW38"/>
      <c r="QCX38"/>
      <c r="QCY38"/>
      <c r="QCZ38"/>
      <c r="QDA38"/>
      <c r="QDB38"/>
      <c r="QDC38"/>
      <c r="QDD38"/>
      <c r="QDE38"/>
      <c r="QDF38"/>
      <c r="QDG38"/>
      <c r="QDH38"/>
      <c r="QDI38"/>
      <c r="QDJ38"/>
      <c r="QDK38"/>
      <c r="QDL38"/>
      <c r="QDM38"/>
      <c r="QDN38"/>
      <c r="QDO38"/>
      <c r="QDP38"/>
      <c r="QDQ38"/>
      <c r="QDR38"/>
      <c r="QDS38"/>
      <c r="QDT38"/>
      <c r="QDU38"/>
      <c r="QDV38"/>
      <c r="QDW38"/>
      <c r="QDX38"/>
      <c r="QDY38"/>
      <c r="QDZ38"/>
      <c r="QEA38"/>
      <c r="QEB38"/>
      <c r="QEC38"/>
      <c r="QED38"/>
      <c r="QEE38"/>
      <c r="QEF38"/>
      <c r="QEG38"/>
      <c r="QEH38"/>
      <c r="QEI38"/>
      <c r="QEJ38"/>
      <c r="QEK38"/>
      <c r="QEL38"/>
      <c r="QEM38"/>
      <c r="QEN38"/>
      <c r="QEO38"/>
      <c r="QEP38"/>
      <c r="QEQ38"/>
      <c r="QER38"/>
      <c r="QES38"/>
      <c r="QET38"/>
      <c r="QEU38"/>
      <c r="QEV38"/>
      <c r="QEW38"/>
      <c r="QEX38"/>
      <c r="QEY38"/>
      <c r="QEZ38"/>
      <c r="QFA38"/>
      <c r="QFB38"/>
      <c r="QFC38"/>
      <c r="QFD38"/>
      <c r="QFE38"/>
      <c r="QFF38"/>
      <c r="QFG38"/>
      <c r="QFH38"/>
      <c r="QFI38"/>
      <c r="QFJ38"/>
      <c r="QFK38"/>
      <c r="QFL38"/>
      <c r="QFM38"/>
      <c r="QFN38"/>
      <c r="QFO38"/>
      <c r="QFP38"/>
      <c r="QFQ38"/>
      <c r="QFR38"/>
      <c r="QFS38"/>
      <c r="QFT38"/>
      <c r="QFU38"/>
      <c r="QFV38"/>
      <c r="QFW38"/>
      <c r="QFX38"/>
      <c r="QFY38"/>
      <c r="QFZ38"/>
      <c r="QGA38"/>
      <c r="QGB38"/>
      <c r="QGC38"/>
      <c r="QGD38"/>
      <c r="QGE38"/>
      <c r="QGF38"/>
      <c r="QGG38"/>
      <c r="QGH38"/>
      <c r="QGI38"/>
      <c r="QGJ38"/>
      <c r="QGK38"/>
      <c r="QGL38"/>
      <c r="QGM38"/>
      <c r="QGN38"/>
      <c r="QGO38"/>
      <c r="QGP38"/>
      <c r="QGQ38"/>
      <c r="QGR38"/>
      <c r="QGS38"/>
      <c r="QGT38"/>
      <c r="QGU38"/>
      <c r="QGV38"/>
      <c r="QGW38"/>
      <c r="QGX38"/>
      <c r="QGY38"/>
      <c r="QGZ38"/>
      <c r="QHA38"/>
      <c r="QHB38"/>
      <c r="QHC38"/>
      <c r="QHD38"/>
      <c r="QHE38"/>
      <c r="QHF38"/>
      <c r="QHG38"/>
      <c r="QHH38"/>
      <c r="QHI38"/>
      <c r="QHJ38"/>
      <c r="QHK38"/>
      <c r="QHL38"/>
      <c r="QHM38"/>
      <c r="QHN38"/>
      <c r="QHO38"/>
      <c r="QHP38"/>
      <c r="QHQ38"/>
      <c r="QHR38"/>
      <c r="QHS38"/>
      <c r="QHT38"/>
      <c r="QHU38"/>
      <c r="QHV38"/>
      <c r="QHW38"/>
      <c r="QHX38"/>
      <c r="QHY38"/>
      <c r="QHZ38"/>
      <c r="QIA38"/>
      <c r="QIB38"/>
      <c r="QIC38"/>
      <c r="QID38"/>
      <c r="QIE38"/>
      <c r="QIF38"/>
      <c r="QIG38"/>
      <c r="QIH38"/>
      <c r="QII38"/>
      <c r="QIJ38"/>
      <c r="QIK38"/>
      <c r="QIL38"/>
      <c r="QIM38"/>
      <c r="QIN38"/>
      <c r="QIO38"/>
      <c r="QIP38"/>
      <c r="QIQ38"/>
      <c r="QIR38"/>
      <c r="QIS38"/>
      <c r="QIT38"/>
      <c r="QIU38"/>
      <c r="QIV38"/>
      <c r="QIW38"/>
      <c r="QIX38"/>
      <c r="QIY38"/>
      <c r="QIZ38"/>
      <c r="QJA38"/>
      <c r="QJB38"/>
      <c r="QJC38"/>
      <c r="QJD38"/>
      <c r="QJE38"/>
      <c r="QJF38"/>
      <c r="QJG38"/>
      <c r="QJH38"/>
      <c r="QJI38"/>
      <c r="QJJ38"/>
      <c r="QJK38"/>
      <c r="QJL38"/>
      <c r="QJM38"/>
      <c r="QJN38"/>
      <c r="QJO38"/>
      <c r="QJP38"/>
      <c r="QJQ38"/>
      <c r="QJR38"/>
      <c r="QJS38"/>
      <c r="QJT38"/>
      <c r="QJU38"/>
      <c r="QJV38"/>
      <c r="QJW38"/>
      <c r="QJX38"/>
      <c r="QJY38"/>
      <c r="QJZ38"/>
      <c r="QKA38"/>
      <c r="QKB38"/>
      <c r="QKC38"/>
      <c r="QKD38"/>
      <c r="QKE38"/>
      <c r="QKF38"/>
      <c r="QKG38"/>
      <c r="QKH38"/>
      <c r="QKI38"/>
      <c r="QKJ38"/>
      <c r="QKK38"/>
      <c r="QKL38"/>
      <c r="QKM38"/>
      <c r="QKN38"/>
      <c r="QKO38"/>
      <c r="QKP38"/>
      <c r="QKQ38"/>
      <c r="QKR38"/>
      <c r="QKS38"/>
      <c r="QKT38"/>
      <c r="QKU38"/>
      <c r="QKV38"/>
      <c r="QKW38"/>
      <c r="QKX38"/>
      <c r="QKY38"/>
      <c r="QKZ38"/>
      <c r="QLA38"/>
      <c r="QLB38"/>
      <c r="QLC38"/>
      <c r="QLD38"/>
      <c r="QLE38"/>
      <c r="QLF38"/>
      <c r="QLG38"/>
      <c r="QLH38"/>
      <c r="QLI38"/>
      <c r="QLJ38"/>
      <c r="QLK38"/>
      <c r="QLL38"/>
      <c r="QLM38"/>
      <c r="QLN38"/>
      <c r="QLO38"/>
      <c r="QLP38"/>
      <c r="QLQ38"/>
      <c r="QLR38"/>
      <c r="QLS38"/>
      <c r="QLT38"/>
      <c r="QLU38"/>
      <c r="QLV38"/>
      <c r="QLW38"/>
      <c r="QLX38"/>
      <c r="QLY38"/>
      <c r="QLZ38"/>
      <c r="QMA38"/>
      <c r="QMB38"/>
      <c r="QMC38"/>
      <c r="QMD38"/>
      <c r="QME38"/>
      <c r="QMF38"/>
      <c r="QMG38"/>
      <c r="QMH38"/>
      <c r="QMI38"/>
      <c r="QMJ38"/>
      <c r="QMK38"/>
      <c r="QML38"/>
      <c r="QMM38"/>
      <c r="QMN38"/>
      <c r="QMO38"/>
      <c r="QMP38"/>
      <c r="QMQ38"/>
      <c r="QMR38"/>
      <c r="QMS38"/>
      <c r="QMT38"/>
      <c r="QMU38"/>
      <c r="QMV38"/>
      <c r="QMW38"/>
      <c r="QMX38"/>
      <c r="QMY38"/>
      <c r="QMZ38"/>
      <c r="QNA38"/>
      <c r="QNB38"/>
      <c r="QNC38"/>
      <c r="QND38"/>
      <c r="QNE38"/>
      <c r="QNF38"/>
      <c r="QNG38"/>
      <c r="QNH38"/>
      <c r="QNI38"/>
      <c r="QNJ38"/>
      <c r="QNK38"/>
      <c r="QNL38"/>
      <c r="QNM38"/>
      <c r="QNN38"/>
      <c r="QNO38"/>
      <c r="QNP38"/>
      <c r="QNQ38"/>
      <c r="QNR38"/>
      <c r="QNS38"/>
      <c r="QNT38"/>
      <c r="QNU38"/>
      <c r="QNV38"/>
      <c r="QNW38"/>
      <c r="QNX38"/>
      <c r="QNY38"/>
      <c r="QNZ38"/>
      <c r="QOA38"/>
      <c r="QOB38"/>
      <c r="QOC38"/>
      <c r="QOD38"/>
      <c r="QOE38"/>
      <c r="QOF38"/>
      <c r="QOG38"/>
      <c r="QOH38"/>
      <c r="QOI38"/>
      <c r="QOJ38"/>
      <c r="QOK38"/>
      <c r="QOL38"/>
      <c r="QOM38"/>
      <c r="QON38"/>
      <c r="QOO38"/>
      <c r="QOP38"/>
      <c r="QOQ38"/>
      <c r="QOR38"/>
      <c r="QOS38"/>
      <c r="QOT38"/>
      <c r="QOU38"/>
      <c r="QOV38"/>
      <c r="QOW38"/>
      <c r="QOX38"/>
      <c r="QOY38"/>
      <c r="QOZ38"/>
      <c r="QPA38"/>
      <c r="QPB38"/>
      <c r="QPC38"/>
      <c r="QPD38"/>
      <c r="QPE38"/>
      <c r="QPF38"/>
      <c r="QPG38"/>
      <c r="QPH38"/>
      <c r="QPI38"/>
      <c r="QPJ38"/>
      <c r="QPK38"/>
      <c r="QPL38"/>
      <c r="QPM38"/>
      <c r="QPN38"/>
      <c r="QPO38"/>
      <c r="QPP38"/>
      <c r="QPQ38"/>
      <c r="QPR38"/>
      <c r="QPS38"/>
      <c r="QPT38"/>
      <c r="QPU38"/>
      <c r="QPV38"/>
      <c r="QPW38"/>
      <c r="QPX38"/>
      <c r="QPY38"/>
      <c r="QPZ38"/>
      <c r="QQA38"/>
      <c r="QQB38"/>
      <c r="QQC38"/>
      <c r="QQD38"/>
      <c r="QQE38"/>
      <c r="QQF38"/>
      <c r="QQG38"/>
      <c r="QQH38"/>
      <c r="QQI38"/>
      <c r="QQJ38"/>
      <c r="QQK38"/>
      <c r="QQL38"/>
      <c r="QQM38"/>
      <c r="QQN38"/>
      <c r="QQO38"/>
      <c r="QQP38"/>
      <c r="QQQ38"/>
      <c r="QQR38"/>
      <c r="QQS38"/>
      <c r="QQT38"/>
      <c r="QQU38"/>
      <c r="QQV38"/>
      <c r="QQW38"/>
      <c r="QQX38"/>
      <c r="QQY38"/>
      <c r="QQZ38"/>
      <c r="QRA38"/>
      <c r="QRB38"/>
      <c r="QRC38"/>
      <c r="QRD38"/>
      <c r="QRE38"/>
      <c r="QRF38"/>
      <c r="QRG38"/>
      <c r="QRH38"/>
      <c r="QRI38"/>
      <c r="QRJ38"/>
      <c r="QRK38"/>
      <c r="QRL38"/>
      <c r="QRM38"/>
      <c r="QRN38"/>
      <c r="QRO38"/>
      <c r="QRP38"/>
      <c r="QRQ38"/>
      <c r="QRR38"/>
      <c r="QRS38"/>
      <c r="QRT38"/>
      <c r="QRU38"/>
      <c r="QRV38"/>
      <c r="QRW38"/>
      <c r="QRX38"/>
      <c r="QRY38"/>
      <c r="QRZ38"/>
      <c r="QSA38"/>
      <c r="QSB38"/>
      <c r="QSC38"/>
      <c r="QSD38"/>
      <c r="QSE38"/>
      <c r="QSF38"/>
      <c r="QSG38"/>
      <c r="QSH38"/>
      <c r="QSI38"/>
      <c r="QSJ38"/>
      <c r="QSK38"/>
      <c r="QSL38"/>
      <c r="QSM38"/>
      <c r="QSN38"/>
      <c r="QSO38"/>
      <c r="QSP38"/>
      <c r="QSQ38"/>
      <c r="QSR38"/>
      <c r="QSS38"/>
      <c r="QST38"/>
      <c r="QSU38"/>
      <c r="QSV38"/>
      <c r="QSW38"/>
      <c r="QSX38"/>
      <c r="QSY38"/>
      <c r="QSZ38"/>
      <c r="QTA38"/>
      <c r="QTB38"/>
      <c r="QTC38"/>
      <c r="QTD38"/>
      <c r="QTE38"/>
      <c r="QTF38"/>
      <c r="QTG38"/>
      <c r="QTH38"/>
      <c r="QTI38"/>
      <c r="QTJ38"/>
      <c r="QTK38"/>
      <c r="QTL38"/>
      <c r="QTM38"/>
      <c r="QTN38"/>
      <c r="QTO38"/>
      <c r="QTP38"/>
      <c r="QTQ38"/>
      <c r="QTR38"/>
      <c r="QTS38"/>
      <c r="QTT38"/>
      <c r="QTU38"/>
      <c r="QTV38"/>
      <c r="QTW38"/>
      <c r="QTX38"/>
      <c r="QTY38"/>
      <c r="QTZ38"/>
      <c r="QUA38"/>
      <c r="QUB38"/>
      <c r="QUC38"/>
      <c r="QUD38"/>
      <c r="QUE38"/>
      <c r="QUF38"/>
      <c r="QUG38"/>
      <c r="QUH38"/>
      <c r="QUI38"/>
      <c r="QUJ38"/>
      <c r="QUK38"/>
      <c r="QUL38"/>
      <c r="QUM38"/>
      <c r="QUN38"/>
      <c r="QUO38"/>
      <c r="QUP38"/>
      <c r="QUQ38"/>
      <c r="QUR38"/>
      <c r="QUS38"/>
      <c r="QUT38"/>
      <c r="QUU38"/>
      <c r="QUV38"/>
      <c r="QUW38"/>
      <c r="QUX38"/>
      <c r="QUY38"/>
      <c r="QUZ38"/>
      <c r="QVA38"/>
      <c r="QVB38"/>
      <c r="QVC38"/>
      <c r="QVD38"/>
      <c r="QVE38"/>
      <c r="QVF38"/>
      <c r="QVG38"/>
      <c r="QVH38"/>
      <c r="QVI38"/>
      <c r="QVJ38"/>
      <c r="QVK38"/>
      <c r="QVL38"/>
      <c r="QVM38"/>
      <c r="QVN38"/>
      <c r="QVO38"/>
      <c r="QVP38"/>
      <c r="QVQ38"/>
      <c r="QVR38"/>
      <c r="QVS38"/>
      <c r="QVT38"/>
      <c r="QVU38"/>
      <c r="QVV38"/>
      <c r="QVW38"/>
      <c r="QVX38"/>
      <c r="QVY38"/>
      <c r="QVZ38"/>
      <c r="QWA38"/>
      <c r="QWB38"/>
      <c r="QWC38"/>
      <c r="QWD38"/>
      <c r="QWE38"/>
      <c r="QWF38"/>
      <c r="QWG38"/>
      <c r="QWH38"/>
      <c r="QWI38"/>
      <c r="QWJ38"/>
      <c r="QWK38"/>
      <c r="QWL38"/>
      <c r="QWM38"/>
      <c r="QWN38"/>
      <c r="QWO38"/>
      <c r="QWP38"/>
      <c r="QWQ38"/>
      <c r="QWR38"/>
      <c r="QWS38"/>
      <c r="QWT38"/>
      <c r="QWU38"/>
      <c r="QWV38"/>
      <c r="QWW38"/>
      <c r="QWX38"/>
      <c r="QWY38"/>
      <c r="QWZ38"/>
      <c r="QXA38"/>
      <c r="QXB38"/>
      <c r="QXC38"/>
      <c r="QXD38"/>
      <c r="QXE38"/>
      <c r="QXF38"/>
      <c r="QXG38"/>
      <c r="QXH38"/>
      <c r="QXI38"/>
      <c r="QXJ38"/>
      <c r="QXK38"/>
      <c r="QXL38"/>
      <c r="QXM38"/>
      <c r="QXN38"/>
      <c r="QXO38"/>
      <c r="QXP38"/>
      <c r="QXQ38"/>
      <c r="QXR38"/>
      <c r="QXS38"/>
      <c r="QXT38"/>
      <c r="QXU38"/>
      <c r="QXV38"/>
      <c r="QXW38"/>
      <c r="QXX38"/>
      <c r="QXY38"/>
      <c r="QXZ38"/>
      <c r="QYA38"/>
      <c r="QYB38"/>
      <c r="QYC38"/>
      <c r="QYD38"/>
      <c r="QYE38"/>
      <c r="QYF38"/>
      <c r="QYG38"/>
      <c r="QYH38"/>
      <c r="QYI38"/>
      <c r="QYJ38"/>
      <c r="QYK38"/>
      <c r="QYL38"/>
      <c r="QYM38"/>
      <c r="QYN38"/>
      <c r="QYO38"/>
      <c r="QYP38"/>
      <c r="QYQ38"/>
      <c r="QYR38"/>
      <c r="QYS38"/>
      <c r="QYT38"/>
      <c r="QYU38"/>
      <c r="QYV38"/>
      <c r="QYW38"/>
      <c r="QYX38"/>
      <c r="QYY38"/>
      <c r="QYZ38"/>
      <c r="QZA38"/>
      <c r="QZB38"/>
      <c r="QZC38"/>
      <c r="QZD38"/>
      <c r="QZE38"/>
      <c r="QZF38"/>
      <c r="QZG38"/>
      <c r="QZH38"/>
      <c r="QZI38"/>
      <c r="QZJ38"/>
      <c r="QZK38"/>
      <c r="QZL38"/>
      <c r="QZM38"/>
      <c r="QZN38"/>
      <c r="QZO38"/>
      <c r="QZP38"/>
      <c r="QZQ38"/>
      <c r="QZR38"/>
      <c r="QZS38"/>
      <c r="QZT38"/>
      <c r="QZU38"/>
      <c r="QZV38"/>
      <c r="QZW38"/>
      <c r="QZX38"/>
      <c r="QZY38"/>
      <c r="QZZ38"/>
      <c r="RAA38"/>
      <c r="RAB38"/>
      <c r="RAC38"/>
      <c r="RAD38"/>
      <c r="RAE38"/>
      <c r="RAF38"/>
      <c r="RAG38"/>
      <c r="RAH38"/>
      <c r="RAI38"/>
      <c r="RAJ38"/>
      <c r="RAK38"/>
      <c r="RAL38"/>
      <c r="RAM38"/>
      <c r="RAN38"/>
      <c r="RAO38"/>
      <c r="RAP38"/>
      <c r="RAQ38"/>
      <c r="RAR38"/>
      <c r="RAS38"/>
      <c r="RAT38"/>
      <c r="RAU38"/>
      <c r="RAV38"/>
      <c r="RAW38"/>
      <c r="RAX38"/>
      <c r="RAY38"/>
      <c r="RAZ38"/>
      <c r="RBA38"/>
      <c r="RBB38"/>
      <c r="RBC38"/>
      <c r="RBD38"/>
      <c r="RBE38"/>
      <c r="RBF38"/>
      <c r="RBG38"/>
      <c r="RBH38"/>
      <c r="RBI38"/>
      <c r="RBJ38"/>
      <c r="RBK38"/>
      <c r="RBL38"/>
      <c r="RBM38"/>
      <c r="RBN38"/>
      <c r="RBO38"/>
      <c r="RBP38"/>
      <c r="RBQ38"/>
      <c r="RBR38"/>
      <c r="RBS38"/>
      <c r="RBT38"/>
      <c r="RBU38"/>
      <c r="RBV38"/>
      <c r="RBW38"/>
      <c r="RBX38"/>
      <c r="RBY38"/>
      <c r="RBZ38"/>
      <c r="RCA38"/>
      <c r="RCB38"/>
      <c r="RCC38"/>
      <c r="RCD38"/>
      <c r="RCE38"/>
      <c r="RCF38"/>
      <c r="RCG38"/>
      <c r="RCH38"/>
      <c r="RCI38"/>
      <c r="RCJ38"/>
      <c r="RCK38"/>
      <c r="RCL38"/>
      <c r="RCM38"/>
      <c r="RCN38"/>
      <c r="RCO38"/>
      <c r="RCP38"/>
      <c r="RCQ38"/>
      <c r="RCR38"/>
      <c r="RCS38"/>
      <c r="RCT38"/>
      <c r="RCU38"/>
      <c r="RCV38"/>
      <c r="RCW38"/>
      <c r="RCX38"/>
      <c r="RCY38"/>
      <c r="RCZ38"/>
      <c r="RDA38"/>
      <c r="RDB38"/>
      <c r="RDC38"/>
      <c r="RDD38"/>
      <c r="RDE38"/>
      <c r="RDF38"/>
      <c r="RDG38"/>
      <c r="RDH38"/>
      <c r="RDI38"/>
      <c r="RDJ38"/>
      <c r="RDK38"/>
      <c r="RDL38"/>
      <c r="RDM38"/>
      <c r="RDN38"/>
      <c r="RDO38"/>
      <c r="RDP38"/>
      <c r="RDQ38"/>
      <c r="RDR38"/>
      <c r="RDS38"/>
      <c r="RDT38"/>
      <c r="RDU38"/>
      <c r="RDV38"/>
      <c r="RDW38"/>
      <c r="RDX38"/>
      <c r="RDY38"/>
      <c r="RDZ38"/>
      <c r="REA38"/>
      <c r="REB38"/>
      <c r="REC38"/>
      <c r="RED38"/>
      <c r="REE38"/>
      <c r="REF38"/>
      <c r="REG38"/>
      <c r="REH38"/>
      <c r="REI38"/>
      <c r="REJ38"/>
      <c r="REK38"/>
      <c r="REL38"/>
      <c r="REM38"/>
      <c r="REN38"/>
      <c r="REO38"/>
      <c r="REP38"/>
      <c r="REQ38"/>
      <c r="RER38"/>
      <c r="RES38"/>
      <c r="RET38"/>
      <c r="REU38"/>
      <c r="REV38"/>
      <c r="REW38"/>
      <c r="REX38"/>
      <c r="REY38"/>
      <c r="REZ38"/>
      <c r="RFA38"/>
      <c r="RFB38"/>
      <c r="RFC38"/>
      <c r="RFD38"/>
      <c r="RFE38"/>
      <c r="RFF38"/>
      <c r="RFG38"/>
      <c r="RFH38"/>
      <c r="RFI38"/>
      <c r="RFJ38"/>
      <c r="RFK38"/>
      <c r="RFL38"/>
      <c r="RFM38"/>
      <c r="RFN38"/>
      <c r="RFO38"/>
      <c r="RFP38"/>
      <c r="RFQ38"/>
      <c r="RFR38"/>
      <c r="RFS38"/>
      <c r="RFT38"/>
      <c r="RFU38"/>
      <c r="RFV38"/>
      <c r="RFW38"/>
      <c r="RFX38"/>
      <c r="RFY38"/>
      <c r="RFZ38"/>
      <c r="RGA38"/>
      <c r="RGB38"/>
      <c r="RGC38"/>
      <c r="RGD38"/>
      <c r="RGE38"/>
      <c r="RGF38"/>
      <c r="RGG38"/>
      <c r="RGH38"/>
      <c r="RGI38"/>
      <c r="RGJ38"/>
      <c r="RGK38"/>
      <c r="RGL38"/>
      <c r="RGM38"/>
      <c r="RGN38"/>
      <c r="RGO38"/>
      <c r="RGP38"/>
      <c r="RGQ38"/>
      <c r="RGR38"/>
      <c r="RGS38"/>
      <c r="RGT38"/>
      <c r="RGU38"/>
      <c r="RGV38"/>
      <c r="RGW38"/>
      <c r="RGX38"/>
      <c r="RGY38"/>
      <c r="RGZ38"/>
      <c r="RHA38"/>
      <c r="RHB38"/>
      <c r="RHC38"/>
      <c r="RHD38"/>
      <c r="RHE38"/>
      <c r="RHF38"/>
      <c r="RHG38"/>
      <c r="RHH38"/>
      <c r="RHI38"/>
      <c r="RHJ38"/>
      <c r="RHK38"/>
      <c r="RHL38"/>
      <c r="RHM38"/>
      <c r="RHN38"/>
      <c r="RHO38"/>
      <c r="RHP38"/>
      <c r="RHQ38"/>
      <c r="RHR38"/>
      <c r="RHS38"/>
      <c r="RHT38"/>
      <c r="RHU38"/>
      <c r="RHV38"/>
      <c r="RHW38"/>
      <c r="RHX38"/>
      <c r="RHY38"/>
      <c r="RHZ38"/>
      <c r="RIA38"/>
      <c r="RIB38"/>
      <c r="RIC38"/>
      <c r="RID38"/>
      <c r="RIE38"/>
      <c r="RIF38"/>
      <c r="RIG38"/>
      <c r="RIH38"/>
      <c r="RII38"/>
      <c r="RIJ38"/>
      <c r="RIK38"/>
      <c r="RIL38"/>
      <c r="RIM38"/>
      <c r="RIN38"/>
      <c r="RIO38"/>
      <c r="RIP38"/>
      <c r="RIQ38"/>
      <c r="RIR38"/>
      <c r="RIS38"/>
      <c r="RIT38"/>
      <c r="RIU38"/>
      <c r="RIV38"/>
      <c r="RIW38"/>
      <c r="RIX38"/>
      <c r="RIY38"/>
      <c r="RIZ38"/>
      <c r="RJA38"/>
      <c r="RJB38"/>
      <c r="RJC38"/>
      <c r="RJD38"/>
      <c r="RJE38"/>
      <c r="RJF38"/>
      <c r="RJG38"/>
      <c r="RJH38"/>
      <c r="RJI38"/>
      <c r="RJJ38"/>
      <c r="RJK38"/>
      <c r="RJL38"/>
      <c r="RJM38"/>
      <c r="RJN38"/>
      <c r="RJO38"/>
      <c r="RJP38"/>
      <c r="RJQ38"/>
      <c r="RJR38"/>
      <c r="RJS38"/>
      <c r="RJT38"/>
      <c r="RJU38"/>
      <c r="RJV38"/>
      <c r="RJW38"/>
      <c r="RJX38"/>
      <c r="RJY38"/>
      <c r="RJZ38"/>
      <c r="RKA38"/>
      <c r="RKB38"/>
      <c r="RKC38"/>
      <c r="RKD38"/>
      <c r="RKE38"/>
      <c r="RKF38"/>
      <c r="RKG38"/>
      <c r="RKH38"/>
      <c r="RKI38"/>
      <c r="RKJ38"/>
      <c r="RKK38"/>
      <c r="RKL38"/>
      <c r="RKM38"/>
      <c r="RKN38"/>
      <c r="RKO38"/>
      <c r="RKP38"/>
      <c r="RKQ38"/>
      <c r="RKR38"/>
      <c r="RKS38"/>
      <c r="RKT38"/>
      <c r="RKU38"/>
      <c r="RKV38"/>
      <c r="RKW38"/>
      <c r="RKX38"/>
      <c r="RKY38"/>
      <c r="RKZ38"/>
      <c r="RLA38"/>
      <c r="RLB38"/>
      <c r="RLC38"/>
      <c r="RLD38"/>
      <c r="RLE38"/>
      <c r="RLF38"/>
      <c r="RLG38"/>
      <c r="RLH38"/>
      <c r="RLI38"/>
      <c r="RLJ38"/>
      <c r="RLK38"/>
      <c r="RLL38"/>
      <c r="RLM38"/>
      <c r="RLN38"/>
      <c r="RLO38"/>
      <c r="RLP38"/>
      <c r="RLQ38"/>
      <c r="RLR38"/>
      <c r="RLS38"/>
      <c r="RLT38"/>
      <c r="RLU38"/>
      <c r="RLV38"/>
      <c r="RLW38"/>
      <c r="RLX38"/>
      <c r="RLY38"/>
      <c r="RLZ38"/>
      <c r="RMA38"/>
      <c r="RMB38"/>
      <c r="RMC38"/>
      <c r="RMD38"/>
      <c r="RME38"/>
      <c r="RMF38"/>
      <c r="RMG38"/>
      <c r="RMH38"/>
      <c r="RMI38"/>
      <c r="RMJ38"/>
      <c r="RMK38"/>
      <c r="RML38"/>
      <c r="RMM38"/>
      <c r="RMN38"/>
      <c r="RMO38"/>
      <c r="RMP38"/>
      <c r="RMQ38"/>
      <c r="RMR38"/>
      <c r="RMS38"/>
      <c r="RMT38"/>
      <c r="RMU38"/>
      <c r="RMV38"/>
      <c r="RMW38"/>
      <c r="RMX38"/>
      <c r="RMY38"/>
      <c r="RMZ38"/>
      <c r="RNA38"/>
      <c r="RNB38"/>
      <c r="RNC38"/>
      <c r="RND38"/>
      <c r="RNE38"/>
      <c r="RNF38"/>
      <c r="RNG38"/>
      <c r="RNH38"/>
      <c r="RNI38"/>
      <c r="RNJ38"/>
      <c r="RNK38"/>
      <c r="RNL38"/>
      <c r="RNM38"/>
      <c r="RNN38"/>
      <c r="RNO38"/>
      <c r="RNP38"/>
      <c r="RNQ38"/>
      <c r="RNR38"/>
      <c r="RNS38"/>
      <c r="RNT38"/>
      <c r="RNU38"/>
      <c r="RNV38"/>
      <c r="RNW38"/>
      <c r="RNX38"/>
      <c r="RNY38"/>
      <c r="RNZ38"/>
      <c r="ROA38"/>
      <c r="ROB38"/>
      <c r="ROC38"/>
      <c r="ROD38"/>
      <c r="ROE38"/>
      <c r="ROF38"/>
      <c r="ROG38"/>
      <c r="ROH38"/>
      <c r="ROI38"/>
      <c r="ROJ38"/>
      <c r="ROK38"/>
      <c r="ROL38"/>
      <c r="ROM38"/>
      <c r="RON38"/>
      <c r="ROO38"/>
      <c r="ROP38"/>
      <c r="ROQ38"/>
      <c r="ROR38"/>
      <c r="ROS38"/>
      <c r="ROT38"/>
      <c r="ROU38"/>
      <c r="ROV38"/>
      <c r="ROW38"/>
      <c r="ROX38"/>
      <c r="ROY38"/>
      <c r="ROZ38"/>
      <c r="RPA38"/>
      <c r="RPB38"/>
      <c r="RPC38"/>
      <c r="RPD38"/>
      <c r="RPE38"/>
      <c r="RPF38"/>
      <c r="RPG38"/>
      <c r="RPH38"/>
      <c r="RPI38"/>
      <c r="RPJ38"/>
      <c r="RPK38"/>
      <c r="RPL38"/>
      <c r="RPM38"/>
      <c r="RPN38"/>
      <c r="RPO38"/>
      <c r="RPP38"/>
      <c r="RPQ38"/>
      <c r="RPR38"/>
      <c r="RPS38"/>
      <c r="RPT38"/>
      <c r="RPU38"/>
      <c r="RPV38"/>
      <c r="RPW38"/>
      <c r="RPX38"/>
      <c r="RPY38"/>
      <c r="RPZ38"/>
      <c r="RQA38"/>
      <c r="RQB38"/>
      <c r="RQC38"/>
      <c r="RQD38"/>
      <c r="RQE38"/>
      <c r="RQF38"/>
      <c r="RQG38"/>
      <c r="RQH38"/>
      <c r="RQI38"/>
      <c r="RQJ38"/>
      <c r="RQK38"/>
      <c r="RQL38"/>
      <c r="RQM38"/>
      <c r="RQN38"/>
      <c r="RQO38"/>
      <c r="RQP38"/>
      <c r="RQQ38"/>
      <c r="RQR38"/>
      <c r="RQS38"/>
      <c r="RQT38"/>
      <c r="RQU38"/>
      <c r="RQV38"/>
      <c r="RQW38"/>
      <c r="RQX38"/>
      <c r="RQY38"/>
      <c r="RQZ38"/>
      <c r="RRA38"/>
      <c r="RRB38"/>
      <c r="RRC38"/>
      <c r="RRD38"/>
      <c r="RRE38"/>
      <c r="RRF38"/>
      <c r="RRG38"/>
      <c r="RRH38"/>
      <c r="RRI38"/>
      <c r="RRJ38"/>
      <c r="RRK38"/>
      <c r="RRL38"/>
      <c r="RRM38"/>
      <c r="RRN38"/>
      <c r="RRO38"/>
      <c r="RRP38"/>
      <c r="RRQ38"/>
      <c r="RRR38"/>
      <c r="RRS38"/>
      <c r="RRT38"/>
      <c r="RRU38"/>
      <c r="RRV38"/>
      <c r="RRW38"/>
      <c r="RRX38"/>
      <c r="RRY38"/>
      <c r="RRZ38"/>
      <c r="RSA38"/>
      <c r="RSB38"/>
      <c r="RSC38"/>
      <c r="RSD38"/>
      <c r="RSE38"/>
      <c r="RSF38"/>
      <c r="RSG38"/>
      <c r="RSH38"/>
      <c r="RSI38"/>
      <c r="RSJ38"/>
      <c r="RSK38"/>
      <c r="RSL38"/>
      <c r="RSM38"/>
      <c r="RSN38"/>
      <c r="RSO38"/>
      <c r="RSP38"/>
      <c r="RSQ38"/>
      <c r="RSR38"/>
      <c r="RSS38"/>
      <c r="RST38"/>
      <c r="RSU38"/>
      <c r="RSV38"/>
      <c r="RSW38"/>
      <c r="RSX38"/>
      <c r="RSY38"/>
      <c r="RSZ38"/>
      <c r="RTA38"/>
      <c r="RTB38"/>
      <c r="RTC38"/>
      <c r="RTD38"/>
      <c r="RTE38"/>
      <c r="RTF38"/>
      <c r="RTG38"/>
      <c r="RTH38"/>
      <c r="RTI38"/>
      <c r="RTJ38"/>
      <c r="RTK38"/>
      <c r="RTL38"/>
      <c r="RTM38"/>
      <c r="RTN38"/>
      <c r="RTO38"/>
      <c r="RTP38"/>
      <c r="RTQ38"/>
      <c r="RTR38"/>
      <c r="RTS38"/>
      <c r="RTT38"/>
      <c r="RTU38"/>
      <c r="RTV38"/>
      <c r="RTW38"/>
      <c r="RTX38"/>
      <c r="RTY38"/>
      <c r="RTZ38"/>
      <c r="RUA38"/>
      <c r="RUB38"/>
      <c r="RUC38"/>
      <c r="RUD38"/>
      <c r="RUE38"/>
      <c r="RUF38"/>
      <c r="RUG38"/>
      <c r="RUH38"/>
      <c r="RUI38"/>
      <c r="RUJ38"/>
      <c r="RUK38"/>
      <c r="RUL38"/>
      <c r="RUM38"/>
      <c r="RUN38"/>
      <c r="RUO38"/>
      <c r="RUP38"/>
      <c r="RUQ38"/>
      <c r="RUR38"/>
      <c r="RUS38"/>
      <c r="RUT38"/>
      <c r="RUU38"/>
      <c r="RUV38"/>
      <c r="RUW38"/>
      <c r="RUX38"/>
      <c r="RUY38"/>
      <c r="RUZ38"/>
      <c r="RVA38"/>
      <c r="RVB38"/>
      <c r="RVC38"/>
      <c r="RVD38"/>
      <c r="RVE38"/>
      <c r="RVF38"/>
      <c r="RVG38"/>
      <c r="RVH38"/>
      <c r="RVI38"/>
      <c r="RVJ38"/>
      <c r="RVK38"/>
      <c r="RVL38"/>
      <c r="RVM38"/>
      <c r="RVN38"/>
      <c r="RVO38"/>
      <c r="RVP38"/>
      <c r="RVQ38"/>
      <c r="RVR38"/>
      <c r="RVS38"/>
      <c r="RVT38"/>
      <c r="RVU38"/>
      <c r="RVV38"/>
      <c r="RVW38"/>
      <c r="RVX38"/>
      <c r="RVY38"/>
      <c r="RVZ38"/>
      <c r="RWA38"/>
      <c r="RWB38"/>
      <c r="RWC38"/>
      <c r="RWD38"/>
      <c r="RWE38"/>
      <c r="RWF38"/>
      <c r="RWG38"/>
      <c r="RWH38"/>
      <c r="RWI38"/>
      <c r="RWJ38"/>
      <c r="RWK38"/>
      <c r="RWL38"/>
      <c r="RWM38"/>
      <c r="RWN38"/>
      <c r="RWO38"/>
      <c r="RWP38"/>
      <c r="RWQ38"/>
      <c r="RWR38"/>
      <c r="RWS38"/>
      <c r="RWT38"/>
      <c r="RWU38"/>
      <c r="RWV38"/>
      <c r="RWW38"/>
      <c r="RWX38"/>
      <c r="RWY38"/>
      <c r="RWZ38"/>
      <c r="RXA38"/>
      <c r="RXB38"/>
      <c r="RXC38"/>
      <c r="RXD38"/>
      <c r="RXE38"/>
      <c r="RXF38"/>
      <c r="RXG38"/>
      <c r="RXH38"/>
      <c r="RXI38"/>
      <c r="RXJ38"/>
      <c r="RXK38"/>
      <c r="RXL38"/>
      <c r="RXM38"/>
      <c r="RXN38"/>
      <c r="RXO38"/>
      <c r="RXP38"/>
      <c r="RXQ38"/>
      <c r="RXR38"/>
      <c r="RXS38"/>
      <c r="RXT38"/>
      <c r="RXU38"/>
      <c r="RXV38"/>
      <c r="RXW38"/>
      <c r="RXX38"/>
      <c r="RXY38"/>
      <c r="RXZ38"/>
      <c r="RYA38"/>
      <c r="RYB38"/>
      <c r="RYC38"/>
      <c r="RYD38"/>
      <c r="RYE38"/>
      <c r="RYF38"/>
      <c r="RYG38"/>
      <c r="RYH38"/>
      <c r="RYI38"/>
      <c r="RYJ38"/>
      <c r="RYK38"/>
      <c r="RYL38"/>
      <c r="RYM38"/>
      <c r="RYN38"/>
      <c r="RYO38"/>
      <c r="RYP38"/>
      <c r="RYQ38"/>
      <c r="RYR38"/>
      <c r="RYS38"/>
      <c r="RYT38"/>
      <c r="RYU38"/>
      <c r="RYV38"/>
      <c r="RYW38"/>
      <c r="RYX38"/>
      <c r="RYY38"/>
      <c r="RYZ38"/>
      <c r="RZA38"/>
      <c r="RZB38"/>
      <c r="RZC38"/>
      <c r="RZD38"/>
      <c r="RZE38"/>
      <c r="RZF38"/>
      <c r="RZG38"/>
      <c r="RZH38"/>
      <c r="RZI38"/>
      <c r="RZJ38"/>
      <c r="RZK38"/>
      <c r="RZL38"/>
      <c r="RZM38"/>
      <c r="RZN38"/>
      <c r="RZO38"/>
      <c r="RZP38"/>
      <c r="RZQ38"/>
      <c r="RZR38"/>
      <c r="RZS38"/>
      <c r="RZT38"/>
      <c r="RZU38"/>
      <c r="RZV38"/>
      <c r="RZW38"/>
      <c r="RZX38"/>
      <c r="RZY38"/>
      <c r="RZZ38"/>
      <c r="SAA38"/>
      <c r="SAB38"/>
      <c r="SAC38"/>
      <c r="SAD38"/>
      <c r="SAE38"/>
      <c r="SAF38"/>
      <c r="SAG38"/>
      <c r="SAH38"/>
      <c r="SAI38"/>
      <c r="SAJ38"/>
      <c r="SAK38"/>
      <c r="SAL38"/>
      <c r="SAM38"/>
      <c r="SAN38"/>
      <c r="SAO38"/>
      <c r="SAP38"/>
      <c r="SAQ38"/>
      <c r="SAR38"/>
      <c r="SAS38"/>
      <c r="SAT38"/>
      <c r="SAU38"/>
      <c r="SAV38"/>
      <c r="SAW38"/>
      <c r="SAX38"/>
      <c r="SAY38"/>
      <c r="SAZ38"/>
      <c r="SBA38"/>
      <c r="SBB38"/>
      <c r="SBC38"/>
      <c r="SBD38"/>
      <c r="SBE38"/>
      <c r="SBF38"/>
      <c r="SBG38"/>
      <c r="SBH38"/>
      <c r="SBI38"/>
      <c r="SBJ38"/>
      <c r="SBK38"/>
      <c r="SBL38"/>
      <c r="SBM38"/>
      <c r="SBN38"/>
      <c r="SBO38"/>
      <c r="SBP38"/>
      <c r="SBQ38"/>
      <c r="SBR38"/>
      <c r="SBS38"/>
      <c r="SBT38"/>
      <c r="SBU38"/>
      <c r="SBV38"/>
      <c r="SBW38"/>
      <c r="SBX38"/>
      <c r="SBY38"/>
      <c r="SBZ38"/>
      <c r="SCA38"/>
      <c r="SCB38"/>
      <c r="SCC38"/>
      <c r="SCD38"/>
      <c r="SCE38"/>
      <c r="SCF38"/>
      <c r="SCG38"/>
      <c r="SCH38"/>
      <c r="SCI38"/>
      <c r="SCJ38"/>
      <c r="SCK38"/>
      <c r="SCL38"/>
      <c r="SCM38"/>
      <c r="SCN38"/>
      <c r="SCO38"/>
      <c r="SCP38"/>
      <c r="SCQ38"/>
      <c r="SCR38"/>
      <c r="SCS38"/>
      <c r="SCT38"/>
      <c r="SCU38"/>
      <c r="SCV38"/>
      <c r="SCW38"/>
      <c r="SCX38"/>
      <c r="SCY38"/>
      <c r="SCZ38"/>
      <c r="SDA38"/>
      <c r="SDB38"/>
      <c r="SDC38"/>
      <c r="SDD38"/>
      <c r="SDE38"/>
      <c r="SDF38"/>
      <c r="SDG38"/>
      <c r="SDH38"/>
      <c r="SDI38"/>
      <c r="SDJ38"/>
      <c r="SDK38"/>
      <c r="SDL38"/>
      <c r="SDM38"/>
      <c r="SDN38"/>
      <c r="SDO38"/>
      <c r="SDP38"/>
      <c r="SDQ38"/>
      <c r="SDR38"/>
      <c r="SDS38"/>
      <c r="SDT38"/>
      <c r="SDU38"/>
      <c r="SDV38"/>
      <c r="SDW38"/>
      <c r="SDX38"/>
      <c r="SDY38"/>
      <c r="SDZ38"/>
      <c r="SEA38"/>
      <c r="SEB38"/>
      <c r="SEC38"/>
      <c r="SED38"/>
      <c r="SEE38"/>
      <c r="SEF38"/>
      <c r="SEG38"/>
      <c r="SEH38"/>
      <c r="SEI38"/>
      <c r="SEJ38"/>
      <c r="SEK38"/>
      <c r="SEL38"/>
      <c r="SEM38"/>
      <c r="SEN38"/>
      <c r="SEO38"/>
      <c r="SEP38"/>
      <c r="SEQ38"/>
      <c r="SER38"/>
      <c r="SES38"/>
      <c r="SET38"/>
      <c r="SEU38"/>
      <c r="SEV38"/>
      <c r="SEW38"/>
      <c r="SEX38"/>
      <c r="SEY38"/>
      <c r="SEZ38"/>
      <c r="SFA38"/>
      <c r="SFB38"/>
      <c r="SFC38"/>
      <c r="SFD38"/>
      <c r="SFE38"/>
      <c r="SFF38"/>
      <c r="SFG38"/>
      <c r="SFH38"/>
      <c r="SFI38"/>
      <c r="SFJ38"/>
      <c r="SFK38"/>
      <c r="SFL38"/>
      <c r="SFM38"/>
      <c r="SFN38"/>
      <c r="SFO38"/>
      <c r="SFP38"/>
      <c r="SFQ38"/>
      <c r="SFR38"/>
      <c r="SFS38"/>
      <c r="SFT38"/>
      <c r="SFU38"/>
      <c r="SFV38"/>
      <c r="SFW38"/>
      <c r="SFX38"/>
      <c r="SFY38"/>
      <c r="SFZ38"/>
      <c r="SGA38"/>
      <c r="SGB38"/>
      <c r="SGC38"/>
      <c r="SGD38"/>
      <c r="SGE38"/>
      <c r="SGF38"/>
      <c r="SGG38"/>
      <c r="SGH38"/>
      <c r="SGI38"/>
      <c r="SGJ38"/>
      <c r="SGK38"/>
      <c r="SGL38"/>
      <c r="SGM38"/>
      <c r="SGN38"/>
      <c r="SGO38"/>
      <c r="SGP38"/>
      <c r="SGQ38"/>
      <c r="SGR38"/>
      <c r="SGS38"/>
      <c r="SGT38"/>
      <c r="SGU38"/>
      <c r="SGV38"/>
      <c r="SGW38"/>
      <c r="SGX38"/>
      <c r="SGY38"/>
      <c r="SGZ38"/>
      <c r="SHA38"/>
      <c r="SHB38"/>
      <c r="SHC38"/>
      <c r="SHD38"/>
      <c r="SHE38"/>
      <c r="SHF38"/>
      <c r="SHG38"/>
      <c r="SHH38"/>
      <c r="SHI38"/>
      <c r="SHJ38"/>
      <c r="SHK38"/>
      <c r="SHL38"/>
      <c r="SHM38"/>
      <c r="SHN38"/>
      <c r="SHO38"/>
      <c r="SHP38"/>
      <c r="SHQ38"/>
      <c r="SHR38"/>
      <c r="SHS38"/>
      <c r="SHT38"/>
      <c r="SHU38"/>
      <c r="SHV38"/>
      <c r="SHW38"/>
      <c r="SHX38"/>
      <c r="SHY38"/>
      <c r="SHZ38"/>
      <c r="SIA38"/>
      <c r="SIB38"/>
      <c r="SIC38"/>
      <c r="SID38"/>
      <c r="SIE38"/>
      <c r="SIF38"/>
      <c r="SIG38"/>
      <c r="SIH38"/>
      <c r="SII38"/>
      <c r="SIJ38"/>
      <c r="SIK38"/>
      <c r="SIL38"/>
      <c r="SIM38"/>
      <c r="SIN38"/>
      <c r="SIO38"/>
      <c r="SIP38"/>
      <c r="SIQ38"/>
      <c r="SIR38"/>
      <c r="SIS38"/>
      <c r="SIT38"/>
      <c r="SIU38"/>
      <c r="SIV38"/>
      <c r="SIW38"/>
      <c r="SIX38"/>
      <c r="SIY38"/>
      <c r="SIZ38"/>
      <c r="SJA38"/>
      <c r="SJB38"/>
      <c r="SJC38"/>
      <c r="SJD38"/>
      <c r="SJE38"/>
      <c r="SJF38"/>
      <c r="SJG38"/>
      <c r="SJH38"/>
      <c r="SJI38"/>
      <c r="SJJ38"/>
      <c r="SJK38"/>
      <c r="SJL38"/>
      <c r="SJM38"/>
      <c r="SJN38"/>
      <c r="SJO38"/>
      <c r="SJP38"/>
      <c r="SJQ38"/>
      <c r="SJR38"/>
      <c r="SJS38"/>
      <c r="SJT38"/>
      <c r="SJU38"/>
      <c r="SJV38"/>
      <c r="SJW38"/>
      <c r="SJX38"/>
      <c r="SJY38"/>
      <c r="SJZ38"/>
      <c r="SKA38"/>
      <c r="SKB38"/>
      <c r="SKC38"/>
      <c r="SKD38"/>
      <c r="SKE38"/>
      <c r="SKF38"/>
      <c r="SKG38"/>
      <c r="SKH38"/>
      <c r="SKI38"/>
      <c r="SKJ38"/>
      <c r="SKK38"/>
      <c r="SKL38"/>
      <c r="SKM38"/>
      <c r="SKN38"/>
      <c r="SKO38"/>
      <c r="SKP38"/>
      <c r="SKQ38"/>
      <c r="SKR38"/>
      <c r="SKS38"/>
      <c r="SKT38"/>
      <c r="SKU38"/>
      <c r="SKV38"/>
      <c r="SKW38"/>
      <c r="SKX38"/>
      <c r="SKY38"/>
      <c r="SKZ38"/>
      <c r="SLA38"/>
      <c r="SLB38"/>
      <c r="SLC38"/>
      <c r="SLD38"/>
      <c r="SLE38"/>
      <c r="SLF38"/>
      <c r="SLG38"/>
      <c r="SLH38"/>
      <c r="SLI38"/>
      <c r="SLJ38"/>
      <c r="SLK38"/>
      <c r="SLL38"/>
      <c r="SLM38"/>
      <c r="SLN38"/>
      <c r="SLO38"/>
      <c r="SLP38"/>
      <c r="SLQ38"/>
      <c r="SLR38"/>
      <c r="SLS38"/>
      <c r="SLT38"/>
      <c r="SLU38"/>
      <c r="SLV38"/>
      <c r="SLW38"/>
      <c r="SLX38"/>
      <c r="SLY38"/>
      <c r="SLZ38"/>
      <c r="SMA38"/>
      <c r="SMB38"/>
      <c r="SMC38"/>
      <c r="SMD38"/>
      <c r="SME38"/>
      <c r="SMF38"/>
      <c r="SMG38"/>
      <c r="SMH38"/>
      <c r="SMI38"/>
      <c r="SMJ38"/>
      <c r="SMK38"/>
      <c r="SML38"/>
      <c r="SMM38"/>
      <c r="SMN38"/>
      <c r="SMO38"/>
      <c r="SMP38"/>
      <c r="SMQ38"/>
      <c r="SMR38"/>
      <c r="SMS38"/>
      <c r="SMT38"/>
      <c r="SMU38"/>
      <c r="SMV38"/>
      <c r="SMW38"/>
      <c r="SMX38"/>
      <c r="SMY38"/>
      <c r="SMZ38"/>
      <c r="SNA38"/>
      <c r="SNB38"/>
      <c r="SNC38"/>
      <c r="SND38"/>
      <c r="SNE38"/>
      <c r="SNF38"/>
      <c r="SNG38"/>
      <c r="SNH38"/>
      <c r="SNI38"/>
      <c r="SNJ38"/>
      <c r="SNK38"/>
      <c r="SNL38"/>
      <c r="SNM38"/>
      <c r="SNN38"/>
      <c r="SNO38"/>
      <c r="SNP38"/>
      <c r="SNQ38"/>
      <c r="SNR38"/>
      <c r="SNS38"/>
      <c r="SNT38"/>
      <c r="SNU38"/>
      <c r="SNV38"/>
      <c r="SNW38"/>
      <c r="SNX38"/>
      <c r="SNY38"/>
      <c r="SNZ38"/>
      <c r="SOA38"/>
      <c r="SOB38"/>
      <c r="SOC38"/>
      <c r="SOD38"/>
      <c r="SOE38"/>
      <c r="SOF38"/>
      <c r="SOG38"/>
      <c r="SOH38"/>
      <c r="SOI38"/>
      <c r="SOJ38"/>
      <c r="SOK38"/>
      <c r="SOL38"/>
      <c r="SOM38"/>
      <c r="SON38"/>
      <c r="SOO38"/>
      <c r="SOP38"/>
      <c r="SOQ38"/>
      <c r="SOR38"/>
      <c r="SOS38"/>
      <c r="SOT38"/>
      <c r="SOU38"/>
      <c r="SOV38"/>
      <c r="SOW38"/>
      <c r="SOX38"/>
      <c r="SOY38"/>
      <c r="SOZ38"/>
      <c r="SPA38"/>
      <c r="SPB38"/>
      <c r="SPC38"/>
      <c r="SPD38"/>
      <c r="SPE38"/>
      <c r="SPF38"/>
      <c r="SPG38"/>
      <c r="SPH38"/>
      <c r="SPI38"/>
      <c r="SPJ38"/>
      <c r="SPK38"/>
      <c r="SPL38"/>
      <c r="SPM38"/>
      <c r="SPN38"/>
      <c r="SPO38"/>
      <c r="SPP38"/>
      <c r="SPQ38"/>
      <c r="SPR38"/>
      <c r="SPS38"/>
      <c r="SPT38"/>
      <c r="SPU38"/>
      <c r="SPV38"/>
      <c r="SPW38"/>
      <c r="SPX38"/>
      <c r="SPY38"/>
      <c r="SPZ38"/>
      <c r="SQA38"/>
      <c r="SQB38"/>
      <c r="SQC38"/>
      <c r="SQD38"/>
      <c r="SQE38"/>
      <c r="SQF38"/>
      <c r="SQG38"/>
      <c r="SQH38"/>
      <c r="SQI38"/>
      <c r="SQJ38"/>
      <c r="SQK38"/>
      <c r="SQL38"/>
      <c r="SQM38"/>
      <c r="SQN38"/>
      <c r="SQO38"/>
      <c r="SQP38"/>
      <c r="SQQ38"/>
      <c r="SQR38"/>
      <c r="SQS38"/>
      <c r="SQT38"/>
      <c r="SQU38"/>
      <c r="SQV38"/>
      <c r="SQW38"/>
      <c r="SQX38"/>
      <c r="SQY38"/>
      <c r="SQZ38"/>
      <c r="SRA38"/>
      <c r="SRB38"/>
      <c r="SRC38"/>
      <c r="SRD38"/>
      <c r="SRE38"/>
      <c r="SRF38"/>
      <c r="SRG38"/>
      <c r="SRH38"/>
      <c r="SRI38"/>
      <c r="SRJ38"/>
      <c r="SRK38"/>
      <c r="SRL38"/>
      <c r="SRM38"/>
      <c r="SRN38"/>
      <c r="SRO38"/>
      <c r="SRP38"/>
      <c r="SRQ38"/>
      <c r="SRR38"/>
      <c r="SRS38"/>
      <c r="SRT38"/>
      <c r="SRU38"/>
      <c r="SRV38"/>
      <c r="SRW38"/>
      <c r="SRX38"/>
      <c r="SRY38"/>
      <c r="SRZ38"/>
      <c r="SSA38"/>
      <c r="SSB38"/>
      <c r="SSC38"/>
      <c r="SSD38"/>
      <c r="SSE38"/>
      <c r="SSF38"/>
      <c r="SSG38"/>
      <c r="SSH38"/>
      <c r="SSI38"/>
      <c r="SSJ38"/>
      <c r="SSK38"/>
      <c r="SSL38"/>
      <c r="SSM38"/>
      <c r="SSN38"/>
      <c r="SSO38"/>
      <c r="SSP38"/>
      <c r="SSQ38"/>
      <c r="SSR38"/>
      <c r="SSS38"/>
      <c r="SST38"/>
      <c r="SSU38"/>
      <c r="SSV38"/>
      <c r="SSW38"/>
      <c r="SSX38"/>
      <c r="SSY38"/>
      <c r="SSZ38"/>
      <c r="STA38"/>
      <c r="STB38"/>
      <c r="STC38"/>
      <c r="STD38"/>
      <c r="STE38"/>
      <c r="STF38"/>
      <c r="STG38"/>
      <c r="STH38"/>
      <c r="STI38"/>
      <c r="STJ38"/>
      <c r="STK38"/>
      <c r="STL38"/>
      <c r="STM38"/>
      <c r="STN38"/>
      <c r="STO38"/>
      <c r="STP38"/>
      <c r="STQ38"/>
      <c r="STR38"/>
      <c r="STS38"/>
      <c r="STT38"/>
      <c r="STU38"/>
      <c r="STV38"/>
      <c r="STW38"/>
      <c r="STX38"/>
      <c r="STY38"/>
      <c r="STZ38"/>
      <c r="SUA38"/>
      <c r="SUB38"/>
      <c r="SUC38"/>
      <c r="SUD38"/>
      <c r="SUE38"/>
      <c r="SUF38"/>
      <c r="SUG38"/>
      <c r="SUH38"/>
      <c r="SUI38"/>
      <c r="SUJ38"/>
      <c r="SUK38"/>
      <c r="SUL38"/>
      <c r="SUM38"/>
      <c r="SUN38"/>
      <c r="SUO38"/>
      <c r="SUP38"/>
      <c r="SUQ38"/>
      <c r="SUR38"/>
      <c r="SUS38"/>
      <c r="SUT38"/>
      <c r="SUU38"/>
      <c r="SUV38"/>
      <c r="SUW38"/>
      <c r="SUX38"/>
      <c r="SUY38"/>
      <c r="SUZ38"/>
      <c r="SVA38"/>
      <c r="SVB38"/>
      <c r="SVC38"/>
      <c r="SVD38"/>
      <c r="SVE38"/>
      <c r="SVF38"/>
      <c r="SVG38"/>
      <c r="SVH38"/>
      <c r="SVI38"/>
      <c r="SVJ38"/>
      <c r="SVK38"/>
      <c r="SVL38"/>
      <c r="SVM38"/>
      <c r="SVN38"/>
      <c r="SVO38"/>
      <c r="SVP38"/>
      <c r="SVQ38"/>
      <c r="SVR38"/>
      <c r="SVS38"/>
      <c r="SVT38"/>
      <c r="SVU38"/>
      <c r="SVV38"/>
      <c r="SVW38"/>
      <c r="SVX38"/>
      <c r="SVY38"/>
      <c r="SVZ38"/>
      <c r="SWA38"/>
      <c r="SWB38"/>
      <c r="SWC38"/>
      <c r="SWD38"/>
      <c r="SWE38"/>
      <c r="SWF38"/>
      <c r="SWG38"/>
      <c r="SWH38"/>
      <c r="SWI38"/>
      <c r="SWJ38"/>
      <c r="SWK38"/>
      <c r="SWL38"/>
      <c r="SWM38"/>
      <c r="SWN38"/>
      <c r="SWO38"/>
      <c r="SWP38"/>
      <c r="SWQ38"/>
      <c r="SWR38"/>
      <c r="SWS38"/>
      <c r="SWT38"/>
      <c r="SWU38"/>
      <c r="SWV38"/>
      <c r="SWW38"/>
      <c r="SWX38"/>
      <c r="SWY38"/>
      <c r="SWZ38"/>
      <c r="SXA38"/>
      <c r="SXB38"/>
      <c r="SXC38"/>
      <c r="SXD38"/>
      <c r="SXE38"/>
      <c r="SXF38"/>
      <c r="SXG38"/>
      <c r="SXH38"/>
      <c r="SXI38"/>
      <c r="SXJ38"/>
      <c r="SXK38"/>
      <c r="SXL38"/>
      <c r="SXM38"/>
      <c r="SXN38"/>
      <c r="SXO38"/>
      <c r="SXP38"/>
      <c r="SXQ38"/>
      <c r="SXR38"/>
      <c r="SXS38"/>
      <c r="SXT38"/>
      <c r="SXU38"/>
      <c r="SXV38"/>
      <c r="SXW38"/>
      <c r="SXX38"/>
      <c r="SXY38"/>
      <c r="SXZ38"/>
      <c r="SYA38"/>
      <c r="SYB38"/>
      <c r="SYC38"/>
      <c r="SYD38"/>
      <c r="SYE38"/>
      <c r="SYF38"/>
      <c r="SYG38"/>
      <c r="SYH38"/>
      <c r="SYI38"/>
      <c r="SYJ38"/>
      <c r="SYK38"/>
      <c r="SYL38"/>
      <c r="SYM38"/>
      <c r="SYN38"/>
      <c r="SYO38"/>
      <c r="SYP38"/>
      <c r="SYQ38"/>
      <c r="SYR38"/>
      <c r="SYS38"/>
      <c r="SYT38"/>
      <c r="SYU38"/>
      <c r="SYV38"/>
      <c r="SYW38"/>
      <c r="SYX38"/>
      <c r="SYY38"/>
      <c r="SYZ38"/>
      <c r="SZA38"/>
      <c r="SZB38"/>
      <c r="SZC38"/>
      <c r="SZD38"/>
      <c r="SZE38"/>
      <c r="SZF38"/>
      <c r="SZG38"/>
      <c r="SZH38"/>
      <c r="SZI38"/>
      <c r="SZJ38"/>
      <c r="SZK38"/>
      <c r="SZL38"/>
      <c r="SZM38"/>
      <c r="SZN38"/>
      <c r="SZO38"/>
      <c r="SZP38"/>
      <c r="SZQ38"/>
      <c r="SZR38"/>
      <c r="SZS38"/>
      <c r="SZT38"/>
      <c r="SZU38"/>
      <c r="SZV38"/>
      <c r="SZW38"/>
      <c r="SZX38"/>
      <c r="SZY38"/>
      <c r="SZZ38"/>
      <c r="TAA38"/>
      <c r="TAB38"/>
      <c r="TAC38"/>
      <c r="TAD38"/>
      <c r="TAE38"/>
      <c r="TAF38"/>
      <c r="TAG38"/>
      <c r="TAH38"/>
      <c r="TAI38"/>
      <c r="TAJ38"/>
      <c r="TAK38"/>
      <c r="TAL38"/>
      <c r="TAM38"/>
      <c r="TAN38"/>
      <c r="TAO38"/>
      <c r="TAP38"/>
      <c r="TAQ38"/>
      <c r="TAR38"/>
      <c r="TAS38"/>
      <c r="TAT38"/>
      <c r="TAU38"/>
      <c r="TAV38"/>
      <c r="TAW38"/>
      <c r="TAX38"/>
      <c r="TAY38"/>
      <c r="TAZ38"/>
      <c r="TBA38"/>
      <c r="TBB38"/>
      <c r="TBC38"/>
      <c r="TBD38"/>
      <c r="TBE38"/>
      <c r="TBF38"/>
      <c r="TBG38"/>
      <c r="TBH38"/>
      <c r="TBI38"/>
      <c r="TBJ38"/>
      <c r="TBK38"/>
      <c r="TBL38"/>
      <c r="TBM38"/>
      <c r="TBN38"/>
      <c r="TBO38"/>
      <c r="TBP38"/>
      <c r="TBQ38"/>
      <c r="TBR38"/>
      <c r="TBS38"/>
      <c r="TBT38"/>
      <c r="TBU38"/>
      <c r="TBV38"/>
      <c r="TBW38"/>
      <c r="TBX38"/>
      <c r="TBY38"/>
      <c r="TBZ38"/>
      <c r="TCA38"/>
      <c r="TCB38"/>
      <c r="TCC38"/>
      <c r="TCD38"/>
      <c r="TCE38"/>
      <c r="TCF38"/>
      <c r="TCG38"/>
      <c r="TCH38"/>
      <c r="TCI38"/>
      <c r="TCJ38"/>
      <c r="TCK38"/>
      <c r="TCL38"/>
      <c r="TCM38"/>
      <c r="TCN38"/>
      <c r="TCO38"/>
      <c r="TCP38"/>
      <c r="TCQ38"/>
      <c r="TCR38"/>
      <c r="TCS38"/>
      <c r="TCT38"/>
      <c r="TCU38"/>
      <c r="TCV38"/>
      <c r="TCW38"/>
      <c r="TCX38"/>
      <c r="TCY38"/>
      <c r="TCZ38"/>
      <c r="TDA38"/>
      <c r="TDB38"/>
      <c r="TDC38"/>
      <c r="TDD38"/>
      <c r="TDE38"/>
      <c r="TDF38"/>
      <c r="TDG38"/>
      <c r="TDH38"/>
      <c r="TDI38"/>
      <c r="TDJ38"/>
      <c r="TDK38"/>
      <c r="TDL38"/>
      <c r="TDM38"/>
      <c r="TDN38"/>
      <c r="TDO38"/>
      <c r="TDP38"/>
      <c r="TDQ38"/>
      <c r="TDR38"/>
      <c r="TDS38"/>
      <c r="TDT38"/>
      <c r="TDU38"/>
      <c r="TDV38"/>
      <c r="TDW38"/>
      <c r="TDX38"/>
      <c r="TDY38"/>
      <c r="TDZ38"/>
      <c r="TEA38"/>
      <c r="TEB38"/>
      <c r="TEC38"/>
      <c r="TED38"/>
      <c r="TEE38"/>
      <c r="TEF38"/>
      <c r="TEG38"/>
      <c r="TEH38"/>
      <c r="TEI38"/>
      <c r="TEJ38"/>
      <c r="TEK38"/>
      <c r="TEL38"/>
      <c r="TEM38"/>
      <c r="TEN38"/>
      <c r="TEO38"/>
      <c r="TEP38"/>
      <c r="TEQ38"/>
      <c r="TER38"/>
      <c r="TES38"/>
      <c r="TET38"/>
      <c r="TEU38"/>
      <c r="TEV38"/>
      <c r="TEW38"/>
      <c r="TEX38"/>
      <c r="TEY38"/>
      <c r="TEZ38"/>
      <c r="TFA38"/>
      <c r="TFB38"/>
      <c r="TFC38"/>
      <c r="TFD38"/>
      <c r="TFE38"/>
      <c r="TFF38"/>
      <c r="TFG38"/>
      <c r="TFH38"/>
      <c r="TFI38"/>
      <c r="TFJ38"/>
      <c r="TFK38"/>
      <c r="TFL38"/>
      <c r="TFM38"/>
      <c r="TFN38"/>
      <c r="TFO38"/>
      <c r="TFP38"/>
      <c r="TFQ38"/>
      <c r="TFR38"/>
      <c r="TFS38"/>
      <c r="TFT38"/>
      <c r="TFU38"/>
      <c r="TFV38"/>
      <c r="TFW38"/>
      <c r="TFX38"/>
      <c r="TFY38"/>
      <c r="TFZ38"/>
      <c r="TGA38"/>
      <c r="TGB38"/>
      <c r="TGC38"/>
      <c r="TGD38"/>
      <c r="TGE38"/>
      <c r="TGF38"/>
      <c r="TGG38"/>
      <c r="TGH38"/>
      <c r="TGI38"/>
      <c r="TGJ38"/>
      <c r="TGK38"/>
      <c r="TGL38"/>
      <c r="TGM38"/>
      <c r="TGN38"/>
      <c r="TGO38"/>
      <c r="TGP38"/>
      <c r="TGQ38"/>
      <c r="TGR38"/>
      <c r="TGS38"/>
      <c r="TGT38"/>
      <c r="TGU38"/>
      <c r="TGV38"/>
      <c r="TGW38"/>
      <c r="TGX38"/>
      <c r="TGY38"/>
      <c r="TGZ38"/>
      <c r="THA38"/>
      <c r="THB38"/>
      <c r="THC38"/>
      <c r="THD38"/>
      <c r="THE38"/>
      <c r="THF38"/>
      <c r="THG38"/>
      <c r="THH38"/>
      <c r="THI38"/>
      <c r="THJ38"/>
      <c r="THK38"/>
      <c r="THL38"/>
      <c r="THM38"/>
      <c r="THN38"/>
      <c r="THO38"/>
      <c r="THP38"/>
      <c r="THQ38"/>
      <c r="THR38"/>
      <c r="THS38"/>
      <c r="THT38"/>
      <c r="THU38"/>
      <c r="THV38"/>
      <c r="THW38"/>
      <c r="THX38"/>
      <c r="THY38"/>
      <c r="THZ38"/>
      <c r="TIA38"/>
      <c r="TIB38"/>
      <c r="TIC38"/>
      <c r="TID38"/>
      <c r="TIE38"/>
      <c r="TIF38"/>
      <c r="TIG38"/>
      <c r="TIH38"/>
      <c r="TII38"/>
      <c r="TIJ38"/>
      <c r="TIK38"/>
      <c r="TIL38"/>
      <c r="TIM38"/>
      <c r="TIN38"/>
      <c r="TIO38"/>
      <c r="TIP38"/>
      <c r="TIQ38"/>
      <c r="TIR38"/>
      <c r="TIS38"/>
      <c r="TIT38"/>
      <c r="TIU38"/>
      <c r="TIV38"/>
      <c r="TIW38"/>
      <c r="TIX38"/>
      <c r="TIY38"/>
      <c r="TIZ38"/>
      <c r="TJA38"/>
      <c r="TJB38"/>
      <c r="TJC38"/>
      <c r="TJD38"/>
      <c r="TJE38"/>
      <c r="TJF38"/>
      <c r="TJG38"/>
      <c r="TJH38"/>
      <c r="TJI38"/>
      <c r="TJJ38"/>
      <c r="TJK38"/>
      <c r="TJL38"/>
      <c r="TJM38"/>
      <c r="TJN38"/>
      <c r="TJO38"/>
      <c r="TJP38"/>
      <c r="TJQ38"/>
      <c r="TJR38"/>
      <c r="TJS38"/>
      <c r="TJT38"/>
      <c r="TJU38"/>
      <c r="TJV38"/>
      <c r="TJW38"/>
      <c r="TJX38"/>
      <c r="TJY38"/>
      <c r="TJZ38"/>
      <c r="TKA38"/>
      <c r="TKB38"/>
      <c r="TKC38"/>
      <c r="TKD38"/>
      <c r="TKE38"/>
      <c r="TKF38"/>
      <c r="TKG38"/>
      <c r="TKH38"/>
      <c r="TKI38"/>
      <c r="TKJ38"/>
      <c r="TKK38"/>
      <c r="TKL38"/>
      <c r="TKM38"/>
      <c r="TKN38"/>
      <c r="TKO38"/>
      <c r="TKP38"/>
      <c r="TKQ38"/>
      <c r="TKR38"/>
      <c r="TKS38"/>
      <c r="TKT38"/>
      <c r="TKU38"/>
      <c r="TKV38"/>
      <c r="TKW38"/>
      <c r="TKX38"/>
      <c r="TKY38"/>
      <c r="TKZ38"/>
      <c r="TLA38"/>
      <c r="TLB38"/>
      <c r="TLC38"/>
      <c r="TLD38"/>
      <c r="TLE38"/>
      <c r="TLF38"/>
      <c r="TLG38"/>
      <c r="TLH38"/>
      <c r="TLI38"/>
      <c r="TLJ38"/>
      <c r="TLK38"/>
      <c r="TLL38"/>
      <c r="TLM38"/>
      <c r="TLN38"/>
      <c r="TLO38"/>
      <c r="TLP38"/>
      <c r="TLQ38"/>
      <c r="TLR38"/>
      <c r="TLS38"/>
      <c r="TLT38"/>
      <c r="TLU38"/>
      <c r="TLV38"/>
      <c r="TLW38"/>
      <c r="TLX38"/>
      <c r="TLY38"/>
      <c r="TLZ38"/>
      <c r="TMA38"/>
      <c r="TMB38"/>
      <c r="TMC38"/>
      <c r="TMD38"/>
      <c r="TME38"/>
      <c r="TMF38"/>
      <c r="TMG38"/>
      <c r="TMH38"/>
      <c r="TMI38"/>
      <c r="TMJ38"/>
      <c r="TMK38"/>
      <c r="TML38"/>
      <c r="TMM38"/>
      <c r="TMN38"/>
      <c r="TMO38"/>
      <c r="TMP38"/>
      <c r="TMQ38"/>
      <c r="TMR38"/>
      <c r="TMS38"/>
      <c r="TMT38"/>
      <c r="TMU38"/>
      <c r="TMV38"/>
      <c r="TMW38"/>
      <c r="TMX38"/>
      <c r="TMY38"/>
      <c r="TMZ38"/>
      <c r="TNA38"/>
      <c r="TNB38"/>
      <c r="TNC38"/>
      <c r="TND38"/>
      <c r="TNE38"/>
      <c r="TNF38"/>
      <c r="TNG38"/>
      <c r="TNH38"/>
      <c r="TNI38"/>
      <c r="TNJ38"/>
      <c r="TNK38"/>
      <c r="TNL38"/>
      <c r="TNM38"/>
      <c r="TNN38"/>
      <c r="TNO38"/>
      <c r="TNP38"/>
      <c r="TNQ38"/>
      <c r="TNR38"/>
      <c r="TNS38"/>
      <c r="TNT38"/>
      <c r="TNU38"/>
      <c r="TNV38"/>
      <c r="TNW38"/>
      <c r="TNX38"/>
      <c r="TNY38"/>
      <c r="TNZ38"/>
      <c r="TOA38"/>
      <c r="TOB38"/>
      <c r="TOC38"/>
      <c r="TOD38"/>
      <c r="TOE38"/>
      <c r="TOF38"/>
      <c r="TOG38"/>
      <c r="TOH38"/>
      <c r="TOI38"/>
      <c r="TOJ38"/>
      <c r="TOK38"/>
      <c r="TOL38"/>
      <c r="TOM38"/>
      <c r="TON38"/>
      <c r="TOO38"/>
      <c r="TOP38"/>
      <c r="TOQ38"/>
      <c r="TOR38"/>
      <c r="TOS38"/>
      <c r="TOT38"/>
      <c r="TOU38"/>
      <c r="TOV38"/>
      <c r="TOW38"/>
      <c r="TOX38"/>
      <c r="TOY38"/>
      <c r="TOZ38"/>
      <c r="TPA38"/>
      <c r="TPB38"/>
      <c r="TPC38"/>
      <c r="TPD38"/>
      <c r="TPE38"/>
      <c r="TPF38"/>
      <c r="TPG38"/>
      <c r="TPH38"/>
      <c r="TPI38"/>
      <c r="TPJ38"/>
      <c r="TPK38"/>
      <c r="TPL38"/>
      <c r="TPM38"/>
      <c r="TPN38"/>
      <c r="TPO38"/>
      <c r="TPP38"/>
      <c r="TPQ38"/>
      <c r="TPR38"/>
      <c r="TPS38"/>
      <c r="TPT38"/>
      <c r="TPU38"/>
      <c r="TPV38"/>
      <c r="TPW38"/>
      <c r="TPX38"/>
      <c r="TPY38"/>
      <c r="TPZ38"/>
      <c r="TQA38"/>
      <c r="TQB38"/>
      <c r="TQC38"/>
      <c r="TQD38"/>
      <c r="TQE38"/>
      <c r="TQF38"/>
      <c r="TQG38"/>
      <c r="TQH38"/>
      <c r="TQI38"/>
      <c r="TQJ38"/>
      <c r="TQK38"/>
      <c r="TQL38"/>
      <c r="TQM38"/>
      <c r="TQN38"/>
      <c r="TQO38"/>
      <c r="TQP38"/>
      <c r="TQQ38"/>
      <c r="TQR38"/>
      <c r="TQS38"/>
      <c r="TQT38"/>
      <c r="TQU38"/>
      <c r="TQV38"/>
      <c r="TQW38"/>
      <c r="TQX38"/>
      <c r="TQY38"/>
      <c r="TQZ38"/>
      <c r="TRA38"/>
      <c r="TRB38"/>
      <c r="TRC38"/>
      <c r="TRD38"/>
      <c r="TRE38"/>
      <c r="TRF38"/>
      <c r="TRG38"/>
      <c r="TRH38"/>
      <c r="TRI38"/>
      <c r="TRJ38"/>
      <c r="TRK38"/>
      <c r="TRL38"/>
      <c r="TRM38"/>
      <c r="TRN38"/>
      <c r="TRO38"/>
      <c r="TRP38"/>
      <c r="TRQ38"/>
      <c r="TRR38"/>
      <c r="TRS38"/>
      <c r="TRT38"/>
      <c r="TRU38"/>
      <c r="TRV38"/>
      <c r="TRW38"/>
      <c r="TRX38"/>
      <c r="TRY38"/>
      <c r="TRZ38"/>
      <c r="TSA38"/>
      <c r="TSB38"/>
      <c r="TSC38"/>
      <c r="TSD38"/>
      <c r="TSE38"/>
      <c r="TSF38"/>
      <c r="TSG38"/>
      <c r="TSH38"/>
      <c r="TSI38"/>
      <c r="TSJ38"/>
      <c r="TSK38"/>
      <c r="TSL38"/>
      <c r="TSM38"/>
      <c r="TSN38"/>
      <c r="TSO38"/>
      <c r="TSP38"/>
      <c r="TSQ38"/>
      <c r="TSR38"/>
      <c r="TSS38"/>
      <c r="TST38"/>
      <c r="TSU38"/>
      <c r="TSV38"/>
      <c r="TSW38"/>
      <c r="TSX38"/>
      <c r="TSY38"/>
      <c r="TSZ38"/>
      <c r="TTA38"/>
      <c r="TTB38"/>
      <c r="TTC38"/>
      <c r="TTD38"/>
      <c r="TTE38"/>
      <c r="TTF38"/>
      <c r="TTG38"/>
      <c r="TTH38"/>
      <c r="TTI38"/>
      <c r="TTJ38"/>
      <c r="TTK38"/>
      <c r="TTL38"/>
      <c r="TTM38"/>
      <c r="TTN38"/>
      <c r="TTO38"/>
      <c r="TTP38"/>
      <c r="TTQ38"/>
      <c r="TTR38"/>
      <c r="TTS38"/>
      <c r="TTT38"/>
      <c r="TTU38"/>
      <c r="TTV38"/>
      <c r="TTW38"/>
      <c r="TTX38"/>
      <c r="TTY38"/>
      <c r="TTZ38"/>
      <c r="TUA38"/>
      <c r="TUB38"/>
      <c r="TUC38"/>
      <c r="TUD38"/>
      <c r="TUE38"/>
      <c r="TUF38"/>
      <c r="TUG38"/>
      <c r="TUH38"/>
      <c r="TUI38"/>
      <c r="TUJ38"/>
      <c r="TUK38"/>
      <c r="TUL38"/>
      <c r="TUM38"/>
      <c r="TUN38"/>
      <c r="TUO38"/>
      <c r="TUP38"/>
      <c r="TUQ38"/>
      <c r="TUR38"/>
      <c r="TUS38"/>
      <c r="TUT38"/>
      <c r="TUU38"/>
      <c r="TUV38"/>
      <c r="TUW38"/>
      <c r="TUX38"/>
      <c r="TUY38"/>
      <c r="TUZ38"/>
      <c r="TVA38"/>
      <c r="TVB38"/>
      <c r="TVC38"/>
      <c r="TVD38"/>
      <c r="TVE38"/>
      <c r="TVF38"/>
      <c r="TVG38"/>
      <c r="TVH38"/>
      <c r="TVI38"/>
      <c r="TVJ38"/>
      <c r="TVK38"/>
      <c r="TVL38"/>
      <c r="TVM38"/>
      <c r="TVN38"/>
      <c r="TVO38"/>
      <c r="TVP38"/>
      <c r="TVQ38"/>
      <c r="TVR38"/>
      <c r="TVS38"/>
      <c r="TVT38"/>
      <c r="TVU38"/>
      <c r="TVV38"/>
      <c r="TVW38"/>
      <c r="TVX38"/>
      <c r="TVY38"/>
      <c r="TVZ38"/>
      <c r="TWA38"/>
      <c r="TWB38"/>
      <c r="TWC38"/>
      <c r="TWD38"/>
      <c r="TWE38"/>
      <c r="TWF38"/>
      <c r="TWG38"/>
      <c r="TWH38"/>
      <c r="TWI38"/>
      <c r="TWJ38"/>
      <c r="TWK38"/>
      <c r="TWL38"/>
      <c r="TWM38"/>
      <c r="TWN38"/>
      <c r="TWO38"/>
      <c r="TWP38"/>
      <c r="TWQ38"/>
      <c r="TWR38"/>
      <c r="TWS38"/>
      <c r="TWT38"/>
      <c r="TWU38"/>
      <c r="TWV38"/>
      <c r="TWW38"/>
      <c r="TWX38"/>
      <c r="TWY38"/>
      <c r="TWZ38"/>
      <c r="TXA38"/>
      <c r="TXB38"/>
      <c r="TXC38"/>
      <c r="TXD38"/>
      <c r="TXE38"/>
      <c r="TXF38"/>
      <c r="TXG38"/>
      <c r="TXH38"/>
      <c r="TXI38"/>
      <c r="TXJ38"/>
      <c r="TXK38"/>
      <c r="TXL38"/>
      <c r="TXM38"/>
      <c r="TXN38"/>
      <c r="TXO38"/>
      <c r="TXP38"/>
      <c r="TXQ38"/>
      <c r="TXR38"/>
      <c r="TXS38"/>
      <c r="TXT38"/>
      <c r="TXU38"/>
      <c r="TXV38"/>
      <c r="TXW38"/>
      <c r="TXX38"/>
      <c r="TXY38"/>
      <c r="TXZ38"/>
      <c r="TYA38"/>
      <c r="TYB38"/>
      <c r="TYC38"/>
      <c r="TYD38"/>
      <c r="TYE38"/>
      <c r="TYF38"/>
      <c r="TYG38"/>
      <c r="TYH38"/>
      <c r="TYI38"/>
      <c r="TYJ38"/>
      <c r="TYK38"/>
      <c r="TYL38"/>
      <c r="TYM38"/>
      <c r="TYN38"/>
      <c r="TYO38"/>
      <c r="TYP38"/>
      <c r="TYQ38"/>
      <c r="TYR38"/>
      <c r="TYS38"/>
      <c r="TYT38"/>
      <c r="TYU38"/>
      <c r="TYV38"/>
      <c r="TYW38"/>
      <c r="TYX38"/>
      <c r="TYY38"/>
      <c r="TYZ38"/>
      <c r="TZA38"/>
      <c r="TZB38"/>
      <c r="TZC38"/>
      <c r="TZD38"/>
      <c r="TZE38"/>
      <c r="TZF38"/>
      <c r="TZG38"/>
      <c r="TZH38"/>
      <c r="TZI38"/>
      <c r="TZJ38"/>
      <c r="TZK38"/>
      <c r="TZL38"/>
      <c r="TZM38"/>
      <c r="TZN38"/>
      <c r="TZO38"/>
      <c r="TZP38"/>
      <c r="TZQ38"/>
      <c r="TZR38"/>
      <c r="TZS38"/>
      <c r="TZT38"/>
      <c r="TZU38"/>
      <c r="TZV38"/>
      <c r="TZW38"/>
      <c r="TZX38"/>
      <c r="TZY38"/>
      <c r="TZZ38"/>
      <c r="UAA38"/>
      <c r="UAB38"/>
      <c r="UAC38"/>
      <c r="UAD38"/>
      <c r="UAE38"/>
      <c r="UAF38"/>
      <c r="UAG38"/>
      <c r="UAH38"/>
      <c r="UAI38"/>
      <c r="UAJ38"/>
      <c r="UAK38"/>
      <c r="UAL38"/>
      <c r="UAM38"/>
      <c r="UAN38"/>
      <c r="UAO38"/>
      <c r="UAP38"/>
      <c r="UAQ38"/>
      <c r="UAR38"/>
      <c r="UAS38"/>
      <c r="UAT38"/>
      <c r="UAU38"/>
      <c r="UAV38"/>
      <c r="UAW38"/>
      <c r="UAX38"/>
      <c r="UAY38"/>
      <c r="UAZ38"/>
      <c r="UBA38"/>
      <c r="UBB38"/>
      <c r="UBC38"/>
      <c r="UBD38"/>
      <c r="UBE38"/>
      <c r="UBF38"/>
      <c r="UBG38"/>
      <c r="UBH38"/>
      <c r="UBI38"/>
      <c r="UBJ38"/>
      <c r="UBK38"/>
      <c r="UBL38"/>
      <c r="UBM38"/>
      <c r="UBN38"/>
      <c r="UBO38"/>
      <c r="UBP38"/>
      <c r="UBQ38"/>
      <c r="UBR38"/>
      <c r="UBS38"/>
      <c r="UBT38"/>
      <c r="UBU38"/>
      <c r="UBV38"/>
      <c r="UBW38"/>
      <c r="UBX38"/>
      <c r="UBY38"/>
      <c r="UBZ38"/>
      <c r="UCA38"/>
      <c r="UCB38"/>
      <c r="UCC38"/>
      <c r="UCD38"/>
      <c r="UCE38"/>
      <c r="UCF38"/>
      <c r="UCG38"/>
      <c r="UCH38"/>
      <c r="UCI38"/>
      <c r="UCJ38"/>
      <c r="UCK38"/>
      <c r="UCL38"/>
      <c r="UCM38"/>
      <c r="UCN38"/>
      <c r="UCO38"/>
      <c r="UCP38"/>
      <c r="UCQ38"/>
      <c r="UCR38"/>
      <c r="UCS38"/>
      <c r="UCT38"/>
      <c r="UCU38"/>
      <c r="UCV38"/>
      <c r="UCW38"/>
      <c r="UCX38"/>
      <c r="UCY38"/>
      <c r="UCZ38"/>
      <c r="UDA38"/>
      <c r="UDB38"/>
      <c r="UDC38"/>
      <c r="UDD38"/>
      <c r="UDE38"/>
      <c r="UDF38"/>
      <c r="UDG38"/>
      <c r="UDH38"/>
      <c r="UDI38"/>
      <c r="UDJ38"/>
      <c r="UDK38"/>
      <c r="UDL38"/>
      <c r="UDM38"/>
      <c r="UDN38"/>
      <c r="UDO38"/>
      <c r="UDP38"/>
      <c r="UDQ38"/>
      <c r="UDR38"/>
      <c r="UDS38"/>
      <c r="UDT38"/>
      <c r="UDU38"/>
      <c r="UDV38"/>
      <c r="UDW38"/>
      <c r="UDX38"/>
      <c r="UDY38"/>
      <c r="UDZ38"/>
      <c r="UEA38"/>
      <c r="UEB38"/>
      <c r="UEC38"/>
      <c r="UED38"/>
      <c r="UEE38"/>
      <c r="UEF38"/>
      <c r="UEG38"/>
      <c r="UEH38"/>
      <c r="UEI38"/>
      <c r="UEJ38"/>
      <c r="UEK38"/>
      <c r="UEL38"/>
      <c r="UEM38"/>
      <c r="UEN38"/>
      <c r="UEO38"/>
      <c r="UEP38"/>
      <c r="UEQ38"/>
      <c r="UER38"/>
      <c r="UES38"/>
      <c r="UET38"/>
      <c r="UEU38"/>
      <c r="UEV38"/>
      <c r="UEW38"/>
      <c r="UEX38"/>
      <c r="UEY38"/>
      <c r="UEZ38"/>
      <c r="UFA38"/>
      <c r="UFB38"/>
      <c r="UFC38"/>
      <c r="UFD38"/>
      <c r="UFE38"/>
      <c r="UFF38"/>
      <c r="UFG38"/>
      <c r="UFH38"/>
      <c r="UFI38"/>
      <c r="UFJ38"/>
      <c r="UFK38"/>
      <c r="UFL38"/>
      <c r="UFM38"/>
      <c r="UFN38"/>
      <c r="UFO38"/>
      <c r="UFP38"/>
      <c r="UFQ38"/>
      <c r="UFR38"/>
      <c r="UFS38"/>
      <c r="UFT38"/>
      <c r="UFU38"/>
      <c r="UFV38"/>
      <c r="UFW38"/>
      <c r="UFX38"/>
      <c r="UFY38"/>
      <c r="UFZ38"/>
      <c r="UGA38"/>
      <c r="UGB38"/>
      <c r="UGC38"/>
      <c r="UGD38"/>
      <c r="UGE38"/>
      <c r="UGF38"/>
      <c r="UGG38"/>
      <c r="UGH38"/>
      <c r="UGI38"/>
      <c r="UGJ38"/>
      <c r="UGK38"/>
      <c r="UGL38"/>
      <c r="UGM38"/>
      <c r="UGN38"/>
      <c r="UGO38"/>
      <c r="UGP38"/>
      <c r="UGQ38"/>
      <c r="UGR38"/>
      <c r="UGS38"/>
      <c r="UGT38"/>
      <c r="UGU38"/>
      <c r="UGV38"/>
      <c r="UGW38"/>
      <c r="UGX38"/>
      <c r="UGY38"/>
      <c r="UGZ38"/>
      <c r="UHA38"/>
      <c r="UHB38"/>
      <c r="UHC38"/>
      <c r="UHD38"/>
      <c r="UHE38"/>
      <c r="UHF38"/>
      <c r="UHG38"/>
      <c r="UHH38"/>
      <c r="UHI38"/>
      <c r="UHJ38"/>
      <c r="UHK38"/>
      <c r="UHL38"/>
      <c r="UHM38"/>
      <c r="UHN38"/>
      <c r="UHO38"/>
      <c r="UHP38"/>
      <c r="UHQ38"/>
      <c r="UHR38"/>
      <c r="UHS38"/>
      <c r="UHT38"/>
      <c r="UHU38"/>
      <c r="UHV38"/>
      <c r="UHW38"/>
      <c r="UHX38"/>
      <c r="UHY38"/>
      <c r="UHZ38"/>
      <c r="UIA38"/>
      <c r="UIB38"/>
      <c r="UIC38"/>
      <c r="UID38"/>
      <c r="UIE38"/>
      <c r="UIF38"/>
      <c r="UIG38"/>
      <c r="UIH38"/>
      <c r="UII38"/>
      <c r="UIJ38"/>
      <c r="UIK38"/>
      <c r="UIL38"/>
      <c r="UIM38"/>
      <c r="UIN38"/>
      <c r="UIO38"/>
      <c r="UIP38"/>
      <c r="UIQ38"/>
      <c r="UIR38"/>
      <c r="UIS38"/>
      <c r="UIT38"/>
      <c r="UIU38"/>
      <c r="UIV38"/>
      <c r="UIW38"/>
      <c r="UIX38"/>
      <c r="UIY38"/>
      <c r="UIZ38"/>
      <c r="UJA38"/>
      <c r="UJB38"/>
      <c r="UJC38"/>
      <c r="UJD38"/>
      <c r="UJE38"/>
      <c r="UJF38"/>
      <c r="UJG38"/>
      <c r="UJH38"/>
      <c r="UJI38"/>
      <c r="UJJ38"/>
      <c r="UJK38"/>
      <c r="UJL38"/>
      <c r="UJM38"/>
      <c r="UJN38"/>
      <c r="UJO38"/>
      <c r="UJP38"/>
      <c r="UJQ38"/>
      <c r="UJR38"/>
      <c r="UJS38"/>
      <c r="UJT38"/>
      <c r="UJU38"/>
      <c r="UJV38"/>
      <c r="UJW38"/>
      <c r="UJX38"/>
      <c r="UJY38"/>
      <c r="UJZ38"/>
      <c r="UKA38"/>
      <c r="UKB38"/>
      <c r="UKC38"/>
      <c r="UKD38"/>
      <c r="UKE38"/>
      <c r="UKF38"/>
      <c r="UKG38"/>
      <c r="UKH38"/>
      <c r="UKI38"/>
      <c r="UKJ38"/>
      <c r="UKK38"/>
      <c r="UKL38"/>
      <c r="UKM38"/>
      <c r="UKN38"/>
      <c r="UKO38"/>
      <c r="UKP38"/>
      <c r="UKQ38"/>
      <c r="UKR38"/>
      <c r="UKS38"/>
      <c r="UKT38"/>
      <c r="UKU38"/>
      <c r="UKV38"/>
      <c r="UKW38"/>
      <c r="UKX38"/>
      <c r="UKY38"/>
      <c r="UKZ38"/>
      <c r="ULA38"/>
      <c r="ULB38"/>
      <c r="ULC38"/>
      <c r="ULD38"/>
      <c r="ULE38"/>
      <c r="ULF38"/>
      <c r="ULG38"/>
      <c r="ULH38"/>
      <c r="ULI38"/>
      <c r="ULJ38"/>
      <c r="ULK38"/>
      <c r="ULL38"/>
      <c r="ULM38"/>
      <c r="ULN38"/>
      <c r="ULO38"/>
      <c r="ULP38"/>
      <c r="ULQ38"/>
      <c r="ULR38"/>
      <c r="ULS38"/>
      <c r="ULT38"/>
      <c r="ULU38"/>
      <c r="ULV38"/>
      <c r="ULW38"/>
      <c r="ULX38"/>
      <c r="ULY38"/>
      <c r="ULZ38"/>
      <c r="UMA38"/>
      <c r="UMB38"/>
      <c r="UMC38"/>
      <c r="UMD38"/>
      <c r="UME38"/>
      <c r="UMF38"/>
      <c r="UMG38"/>
      <c r="UMH38"/>
      <c r="UMI38"/>
      <c r="UMJ38"/>
      <c r="UMK38"/>
      <c r="UML38"/>
      <c r="UMM38"/>
      <c r="UMN38"/>
      <c r="UMO38"/>
      <c r="UMP38"/>
      <c r="UMQ38"/>
      <c r="UMR38"/>
      <c r="UMS38"/>
      <c r="UMT38"/>
      <c r="UMU38"/>
      <c r="UMV38"/>
      <c r="UMW38"/>
      <c r="UMX38"/>
      <c r="UMY38"/>
      <c r="UMZ38"/>
      <c r="UNA38"/>
      <c r="UNB38"/>
      <c r="UNC38"/>
      <c r="UND38"/>
      <c r="UNE38"/>
      <c r="UNF38"/>
      <c r="UNG38"/>
      <c r="UNH38"/>
      <c r="UNI38"/>
      <c r="UNJ38"/>
      <c r="UNK38"/>
      <c r="UNL38"/>
      <c r="UNM38"/>
      <c r="UNN38"/>
      <c r="UNO38"/>
      <c r="UNP38"/>
      <c r="UNQ38"/>
      <c r="UNR38"/>
      <c r="UNS38"/>
      <c r="UNT38"/>
      <c r="UNU38"/>
      <c r="UNV38"/>
      <c r="UNW38"/>
      <c r="UNX38"/>
      <c r="UNY38"/>
      <c r="UNZ38"/>
      <c r="UOA38"/>
      <c r="UOB38"/>
      <c r="UOC38"/>
      <c r="UOD38"/>
      <c r="UOE38"/>
      <c r="UOF38"/>
      <c r="UOG38"/>
      <c r="UOH38"/>
      <c r="UOI38"/>
      <c r="UOJ38"/>
      <c r="UOK38"/>
      <c r="UOL38"/>
      <c r="UOM38"/>
      <c r="UON38"/>
      <c r="UOO38"/>
      <c r="UOP38"/>
      <c r="UOQ38"/>
      <c r="UOR38"/>
      <c r="UOS38"/>
      <c r="UOT38"/>
      <c r="UOU38"/>
      <c r="UOV38"/>
      <c r="UOW38"/>
      <c r="UOX38"/>
      <c r="UOY38"/>
      <c r="UOZ38"/>
      <c r="UPA38"/>
      <c r="UPB38"/>
      <c r="UPC38"/>
      <c r="UPD38"/>
      <c r="UPE38"/>
      <c r="UPF38"/>
      <c r="UPG38"/>
      <c r="UPH38"/>
      <c r="UPI38"/>
      <c r="UPJ38"/>
      <c r="UPK38"/>
      <c r="UPL38"/>
      <c r="UPM38"/>
      <c r="UPN38"/>
      <c r="UPO38"/>
      <c r="UPP38"/>
      <c r="UPQ38"/>
      <c r="UPR38"/>
      <c r="UPS38"/>
      <c r="UPT38"/>
      <c r="UPU38"/>
      <c r="UPV38"/>
      <c r="UPW38"/>
      <c r="UPX38"/>
      <c r="UPY38"/>
      <c r="UPZ38"/>
      <c r="UQA38"/>
      <c r="UQB38"/>
      <c r="UQC38"/>
      <c r="UQD38"/>
      <c r="UQE38"/>
      <c r="UQF38"/>
      <c r="UQG38"/>
      <c r="UQH38"/>
      <c r="UQI38"/>
      <c r="UQJ38"/>
      <c r="UQK38"/>
      <c r="UQL38"/>
      <c r="UQM38"/>
      <c r="UQN38"/>
      <c r="UQO38"/>
      <c r="UQP38"/>
      <c r="UQQ38"/>
      <c r="UQR38"/>
      <c r="UQS38"/>
      <c r="UQT38"/>
      <c r="UQU38"/>
      <c r="UQV38"/>
      <c r="UQW38"/>
      <c r="UQX38"/>
      <c r="UQY38"/>
      <c r="UQZ38"/>
      <c r="URA38"/>
      <c r="URB38"/>
      <c r="URC38"/>
      <c r="URD38"/>
      <c r="URE38"/>
      <c r="URF38"/>
      <c r="URG38"/>
      <c r="URH38"/>
      <c r="URI38"/>
      <c r="URJ38"/>
      <c r="URK38"/>
      <c r="URL38"/>
      <c r="URM38"/>
      <c r="URN38"/>
      <c r="URO38"/>
      <c r="URP38"/>
      <c r="URQ38"/>
      <c r="URR38"/>
      <c r="URS38"/>
      <c r="URT38"/>
      <c r="URU38"/>
      <c r="URV38"/>
      <c r="URW38"/>
      <c r="URX38"/>
      <c r="URY38"/>
      <c r="URZ38"/>
      <c r="USA38"/>
      <c r="USB38"/>
      <c r="USC38"/>
      <c r="USD38"/>
      <c r="USE38"/>
      <c r="USF38"/>
      <c r="USG38"/>
      <c r="USH38"/>
      <c r="USI38"/>
      <c r="USJ38"/>
      <c r="USK38"/>
      <c r="USL38"/>
      <c r="USM38"/>
      <c r="USN38"/>
      <c r="USO38"/>
      <c r="USP38"/>
      <c r="USQ38"/>
      <c r="USR38"/>
      <c r="USS38"/>
      <c r="UST38"/>
      <c r="USU38"/>
      <c r="USV38"/>
      <c r="USW38"/>
      <c r="USX38"/>
      <c r="USY38"/>
      <c r="USZ38"/>
      <c r="UTA38"/>
      <c r="UTB38"/>
      <c r="UTC38"/>
      <c r="UTD38"/>
      <c r="UTE38"/>
      <c r="UTF38"/>
      <c r="UTG38"/>
      <c r="UTH38"/>
      <c r="UTI38"/>
      <c r="UTJ38"/>
      <c r="UTK38"/>
      <c r="UTL38"/>
      <c r="UTM38"/>
      <c r="UTN38"/>
      <c r="UTO38"/>
      <c r="UTP38"/>
      <c r="UTQ38"/>
      <c r="UTR38"/>
      <c r="UTS38"/>
      <c r="UTT38"/>
      <c r="UTU38"/>
      <c r="UTV38"/>
      <c r="UTW38"/>
      <c r="UTX38"/>
      <c r="UTY38"/>
      <c r="UTZ38"/>
      <c r="UUA38"/>
      <c r="UUB38"/>
      <c r="UUC38"/>
      <c r="UUD38"/>
      <c r="UUE38"/>
      <c r="UUF38"/>
      <c r="UUG38"/>
      <c r="UUH38"/>
      <c r="UUI38"/>
      <c r="UUJ38"/>
      <c r="UUK38"/>
      <c r="UUL38"/>
      <c r="UUM38"/>
      <c r="UUN38"/>
      <c r="UUO38"/>
      <c r="UUP38"/>
      <c r="UUQ38"/>
      <c r="UUR38"/>
      <c r="UUS38"/>
      <c r="UUT38"/>
      <c r="UUU38"/>
      <c r="UUV38"/>
      <c r="UUW38"/>
      <c r="UUX38"/>
      <c r="UUY38"/>
      <c r="UUZ38"/>
      <c r="UVA38"/>
      <c r="UVB38"/>
      <c r="UVC38"/>
      <c r="UVD38"/>
      <c r="UVE38"/>
      <c r="UVF38"/>
      <c r="UVG38"/>
      <c r="UVH38"/>
      <c r="UVI38"/>
      <c r="UVJ38"/>
      <c r="UVK38"/>
      <c r="UVL38"/>
      <c r="UVM38"/>
      <c r="UVN38"/>
      <c r="UVO38"/>
      <c r="UVP38"/>
      <c r="UVQ38"/>
      <c r="UVR38"/>
      <c r="UVS38"/>
      <c r="UVT38"/>
      <c r="UVU38"/>
      <c r="UVV38"/>
      <c r="UVW38"/>
      <c r="UVX38"/>
      <c r="UVY38"/>
      <c r="UVZ38"/>
      <c r="UWA38"/>
      <c r="UWB38"/>
      <c r="UWC38"/>
      <c r="UWD38"/>
      <c r="UWE38"/>
      <c r="UWF38"/>
      <c r="UWG38"/>
      <c r="UWH38"/>
      <c r="UWI38"/>
      <c r="UWJ38"/>
      <c r="UWK38"/>
      <c r="UWL38"/>
      <c r="UWM38"/>
      <c r="UWN38"/>
      <c r="UWO38"/>
      <c r="UWP38"/>
      <c r="UWQ38"/>
      <c r="UWR38"/>
      <c r="UWS38"/>
      <c r="UWT38"/>
      <c r="UWU38"/>
      <c r="UWV38"/>
      <c r="UWW38"/>
      <c r="UWX38"/>
      <c r="UWY38"/>
      <c r="UWZ38"/>
      <c r="UXA38"/>
      <c r="UXB38"/>
      <c r="UXC38"/>
      <c r="UXD38"/>
      <c r="UXE38"/>
      <c r="UXF38"/>
      <c r="UXG38"/>
      <c r="UXH38"/>
      <c r="UXI38"/>
      <c r="UXJ38"/>
      <c r="UXK38"/>
      <c r="UXL38"/>
      <c r="UXM38"/>
      <c r="UXN38"/>
      <c r="UXO38"/>
      <c r="UXP38"/>
      <c r="UXQ38"/>
      <c r="UXR38"/>
      <c r="UXS38"/>
      <c r="UXT38"/>
      <c r="UXU38"/>
      <c r="UXV38"/>
      <c r="UXW38"/>
      <c r="UXX38"/>
      <c r="UXY38"/>
      <c r="UXZ38"/>
      <c r="UYA38"/>
      <c r="UYB38"/>
      <c r="UYC38"/>
      <c r="UYD38"/>
      <c r="UYE38"/>
      <c r="UYF38"/>
      <c r="UYG38"/>
      <c r="UYH38"/>
      <c r="UYI38"/>
      <c r="UYJ38"/>
      <c r="UYK38"/>
      <c r="UYL38"/>
      <c r="UYM38"/>
      <c r="UYN38"/>
      <c r="UYO38"/>
      <c r="UYP38"/>
      <c r="UYQ38"/>
      <c r="UYR38"/>
      <c r="UYS38"/>
      <c r="UYT38"/>
      <c r="UYU38"/>
      <c r="UYV38"/>
      <c r="UYW38"/>
      <c r="UYX38"/>
      <c r="UYY38"/>
      <c r="UYZ38"/>
      <c r="UZA38"/>
      <c r="UZB38"/>
      <c r="UZC38"/>
      <c r="UZD38"/>
      <c r="UZE38"/>
      <c r="UZF38"/>
      <c r="UZG38"/>
      <c r="UZH38"/>
      <c r="UZI38"/>
      <c r="UZJ38"/>
      <c r="UZK38"/>
      <c r="UZL38"/>
      <c r="UZM38"/>
      <c r="UZN38"/>
      <c r="UZO38"/>
      <c r="UZP38"/>
      <c r="UZQ38"/>
      <c r="UZR38"/>
      <c r="UZS38"/>
      <c r="UZT38"/>
      <c r="UZU38"/>
      <c r="UZV38"/>
      <c r="UZW38"/>
      <c r="UZX38"/>
      <c r="UZY38"/>
      <c r="UZZ38"/>
      <c r="VAA38"/>
      <c r="VAB38"/>
      <c r="VAC38"/>
      <c r="VAD38"/>
      <c r="VAE38"/>
      <c r="VAF38"/>
      <c r="VAG38"/>
      <c r="VAH38"/>
      <c r="VAI38"/>
      <c r="VAJ38"/>
      <c r="VAK38"/>
      <c r="VAL38"/>
      <c r="VAM38"/>
      <c r="VAN38"/>
      <c r="VAO38"/>
      <c r="VAP38"/>
      <c r="VAQ38"/>
      <c r="VAR38"/>
      <c r="VAS38"/>
      <c r="VAT38"/>
      <c r="VAU38"/>
      <c r="VAV38"/>
      <c r="VAW38"/>
      <c r="VAX38"/>
      <c r="VAY38"/>
      <c r="VAZ38"/>
      <c r="VBA38"/>
      <c r="VBB38"/>
      <c r="VBC38"/>
      <c r="VBD38"/>
      <c r="VBE38"/>
      <c r="VBF38"/>
      <c r="VBG38"/>
      <c r="VBH38"/>
      <c r="VBI38"/>
      <c r="VBJ38"/>
      <c r="VBK38"/>
      <c r="VBL38"/>
      <c r="VBM38"/>
      <c r="VBN38"/>
      <c r="VBO38"/>
      <c r="VBP38"/>
      <c r="VBQ38"/>
      <c r="VBR38"/>
      <c r="VBS38"/>
      <c r="VBT38"/>
      <c r="VBU38"/>
      <c r="VBV38"/>
      <c r="VBW38"/>
      <c r="VBX38"/>
      <c r="VBY38"/>
      <c r="VBZ38"/>
      <c r="VCA38"/>
      <c r="VCB38"/>
      <c r="VCC38"/>
      <c r="VCD38"/>
      <c r="VCE38"/>
      <c r="VCF38"/>
      <c r="VCG38"/>
      <c r="VCH38"/>
      <c r="VCI38"/>
      <c r="VCJ38"/>
      <c r="VCK38"/>
      <c r="VCL38"/>
      <c r="VCM38"/>
      <c r="VCN38"/>
      <c r="VCO38"/>
      <c r="VCP38"/>
      <c r="VCQ38"/>
      <c r="VCR38"/>
      <c r="VCS38"/>
      <c r="VCT38"/>
      <c r="VCU38"/>
      <c r="VCV38"/>
      <c r="VCW38"/>
      <c r="VCX38"/>
      <c r="VCY38"/>
      <c r="VCZ38"/>
      <c r="VDA38"/>
      <c r="VDB38"/>
      <c r="VDC38"/>
      <c r="VDD38"/>
      <c r="VDE38"/>
      <c r="VDF38"/>
      <c r="VDG38"/>
      <c r="VDH38"/>
      <c r="VDI38"/>
      <c r="VDJ38"/>
      <c r="VDK38"/>
      <c r="VDL38"/>
      <c r="VDM38"/>
      <c r="VDN38"/>
      <c r="VDO38"/>
      <c r="VDP38"/>
      <c r="VDQ38"/>
      <c r="VDR38"/>
      <c r="VDS38"/>
      <c r="VDT38"/>
      <c r="VDU38"/>
      <c r="VDV38"/>
      <c r="VDW38"/>
      <c r="VDX38"/>
      <c r="VDY38"/>
      <c r="VDZ38"/>
      <c r="VEA38"/>
      <c r="VEB38"/>
      <c r="VEC38"/>
      <c r="VED38"/>
      <c r="VEE38"/>
      <c r="VEF38"/>
      <c r="VEG38"/>
      <c r="VEH38"/>
      <c r="VEI38"/>
      <c r="VEJ38"/>
      <c r="VEK38"/>
      <c r="VEL38"/>
      <c r="VEM38"/>
      <c r="VEN38"/>
      <c r="VEO38"/>
      <c r="VEP38"/>
      <c r="VEQ38"/>
      <c r="VER38"/>
      <c r="VES38"/>
      <c r="VET38"/>
      <c r="VEU38"/>
      <c r="VEV38"/>
      <c r="VEW38"/>
      <c r="VEX38"/>
      <c r="VEY38"/>
      <c r="VEZ38"/>
      <c r="VFA38"/>
      <c r="VFB38"/>
      <c r="VFC38"/>
      <c r="VFD38"/>
      <c r="VFE38"/>
      <c r="VFF38"/>
      <c r="VFG38"/>
      <c r="VFH38"/>
      <c r="VFI38"/>
      <c r="VFJ38"/>
      <c r="VFK38"/>
      <c r="VFL38"/>
      <c r="VFM38"/>
      <c r="VFN38"/>
      <c r="VFO38"/>
      <c r="VFP38"/>
      <c r="VFQ38"/>
      <c r="VFR38"/>
      <c r="VFS38"/>
      <c r="VFT38"/>
      <c r="VFU38"/>
      <c r="VFV38"/>
      <c r="VFW38"/>
      <c r="VFX38"/>
      <c r="VFY38"/>
      <c r="VFZ38"/>
      <c r="VGA38"/>
      <c r="VGB38"/>
      <c r="VGC38"/>
      <c r="VGD38"/>
      <c r="VGE38"/>
      <c r="VGF38"/>
      <c r="VGG38"/>
      <c r="VGH38"/>
      <c r="VGI38"/>
      <c r="VGJ38"/>
      <c r="VGK38"/>
      <c r="VGL38"/>
      <c r="VGM38"/>
      <c r="VGN38"/>
      <c r="VGO38"/>
      <c r="VGP38"/>
      <c r="VGQ38"/>
      <c r="VGR38"/>
      <c r="VGS38"/>
      <c r="VGT38"/>
      <c r="VGU38"/>
      <c r="VGV38"/>
      <c r="VGW38"/>
      <c r="VGX38"/>
      <c r="VGY38"/>
      <c r="VGZ38"/>
      <c r="VHA38"/>
      <c r="VHB38"/>
      <c r="VHC38"/>
      <c r="VHD38"/>
      <c r="VHE38"/>
      <c r="VHF38"/>
      <c r="VHG38"/>
      <c r="VHH38"/>
      <c r="VHI38"/>
      <c r="VHJ38"/>
      <c r="VHK38"/>
      <c r="VHL38"/>
      <c r="VHM38"/>
      <c r="VHN38"/>
      <c r="VHO38"/>
      <c r="VHP38"/>
      <c r="VHQ38"/>
      <c r="VHR38"/>
      <c r="VHS38"/>
      <c r="VHT38"/>
      <c r="VHU38"/>
      <c r="VHV38"/>
      <c r="VHW38"/>
      <c r="VHX38"/>
      <c r="VHY38"/>
      <c r="VHZ38"/>
      <c r="VIA38"/>
      <c r="VIB38"/>
      <c r="VIC38"/>
      <c r="VID38"/>
      <c r="VIE38"/>
      <c r="VIF38"/>
      <c r="VIG38"/>
      <c r="VIH38"/>
      <c r="VII38"/>
      <c r="VIJ38"/>
      <c r="VIK38"/>
      <c r="VIL38"/>
      <c r="VIM38"/>
      <c r="VIN38"/>
      <c r="VIO38"/>
      <c r="VIP38"/>
      <c r="VIQ38"/>
      <c r="VIR38"/>
      <c r="VIS38"/>
      <c r="VIT38"/>
      <c r="VIU38"/>
      <c r="VIV38"/>
      <c r="VIW38"/>
      <c r="VIX38"/>
      <c r="VIY38"/>
      <c r="VIZ38"/>
      <c r="VJA38"/>
      <c r="VJB38"/>
      <c r="VJC38"/>
      <c r="VJD38"/>
      <c r="VJE38"/>
      <c r="VJF38"/>
      <c r="VJG38"/>
      <c r="VJH38"/>
      <c r="VJI38"/>
      <c r="VJJ38"/>
      <c r="VJK38"/>
      <c r="VJL38"/>
      <c r="VJM38"/>
      <c r="VJN38"/>
      <c r="VJO38"/>
      <c r="VJP38"/>
      <c r="VJQ38"/>
      <c r="VJR38"/>
      <c r="VJS38"/>
      <c r="VJT38"/>
      <c r="VJU38"/>
      <c r="VJV38"/>
      <c r="VJW38"/>
      <c r="VJX38"/>
      <c r="VJY38"/>
      <c r="VJZ38"/>
      <c r="VKA38"/>
      <c r="VKB38"/>
      <c r="VKC38"/>
      <c r="VKD38"/>
      <c r="VKE38"/>
      <c r="VKF38"/>
      <c r="VKG38"/>
      <c r="VKH38"/>
      <c r="VKI38"/>
      <c r="VKJ38"/>
      <c r="VKK38"/>
      <c r="VKL38"/>
      <c r="VKM38"/>
      <c r="VKN38"/>
      <c r="VKO38"/>
      <c r="VKP38"/>
      <c r="VKQ38"/>
      <c r="VKR38"/>
      <c r="VKS38"/>
      <c r="VKT38"/>
      <c r="VKU38"/>
      <c r="VKV38"/>
      <c r="VKW38"/>
      <c r="VKX38"/>
      <c r="VKY38"/>
      <c r="VKZ38"/>
      <c r="VLA38"/>
      <c r="VLB38"/>
      <c r="VLC38"/>
      <c r="VLD38"/>
      <c r="VLE38"/>
      <c r="VLF38"/>
      <c r="VLG38"/>
      <c r="VLH38"/>
      <c r="VLI38"/>
      <c r="VLJ38"/>
      <c r="VLK38"/>
      <c r="VLL38"/>
      <c r="VLM38"/>
      <c r="VLN38"/>
      <c r="VLO38"/>
      <c r="VLP38"/>
      <c r="VLQ38"/>
      <c r="VLR38"/>
      <c r="VLS38"/>
      <c r="VLT38"/>
      <c r="VLU38"/>
      <c r="VLV38"/>
      <c r="VLW38"/>
      <c r="VLX38"/>
      <c r="VLY38"/>
      <c r="VLZ38"/>
      <c r="VMA38"/>
      <c r="VMB38"/>
      <c r="VMC38"/>
      <c r="VMD38"/>
      <c r="VME38"/>
      <c r="VMF38"/>
      <c r="VMG38"/>
      <c r="VMH38"/>
      <c r="VMI38"/>
      <c r="VMJ38"/>
      <c r="VMK38"/>
      <c r="VML38"/>
      <c r="VMM38"/>
      <c r="VMN38"/>
      <c r="VMO38"/>
      <c r="VMP38"/>
      <c r="VMQ38"/>
      <c r="VMR38"/>
      <c r="VMS38"/>
      <c r="VMT38"/>
      <c r="VMU38"/>
      <c r="VMV38"/>
      <c r="VMW38"/>
      <c r="VMX38"/>
      <c r="VMY38"/>
      <c r="VMZ38"/>
      <c r="VNA38"/>
      <c r="VNB38"/>
      <c r="VNC38"/>
      <c r="VND38"/>
      <c r="VNE38"/>
      <c r="VNF38"/>
      <c r="VNG38"/>
      <c r="VNH38"/>
      <c r="VNI38"/>
      <c r="VNJ38"/>
      <c r="VNK38"/>
      <c r="VNL38"/>
      <c r="VNM38"/>
      <c r="VNN38"/>
      <c r="VNO38"/>
      <c r="VNP38"/>
      <c r="VNQ38"/>
      <c r="VNR38"/>
      <c r="VNS38"/>
      <c r="VNT38"/>
      <c r="VNU38"/>
      <c r="VNV38"/>
      <c r="VNW38"/>
      <c r="VNX38"/>
      <c r="VNY38"/>
      <c r="VNZ38"/>
      <c r="VOA38"/>
      <c r="VOB38"/>
      <c r="VOC38"/>
      <c r="VOD38"/>
      <c r="VOE38"/>
      <c r="VOF38"/>
      <c r="VOG38"/>
      <c r="VOH38"/>
      <c r="VOI38"/>
      <c r="VOJ38"/>
      <c r="VOK38"/>
      <c r="VOL38"/>
      <c r="VOM38"/>
      <c r="VON38"/>
      <c r="VOO38"/>
      <c r="VOP38"/>
      <c r="VOQ38"/>
      <c r="VOR38"/>
      <c r="VOS38"/>
      <c r="VOT38"/>
      <c r="VOU38"/>
      <c r="VOV38"/>
      <c r="VOW38"/>
      <c r="VOX38"/>
      <c r="VOY38"/>
      <c r="VOZ38"/>
      <c r="VPA38"/>
      <c r="VPB38"/>
      <c r="VPC38"/>
      <c r="VPD38"/>
      <c r="VPE38"/>
      <c r="VPF38"/>
      <c r="VPG38"/>
      <c r="VPH38"/>
      <c r="VPI38"/>
      <c r="VPJ38"/>
      <c r="VPK38"/>
      <c r="VPL38"/>
      <c r="VPM38"/>
      <c r="VPN38"/>
      <c r="VPO38"/>
      <c r="VPP38"/>
      <c r="VPQ38"/>
      <c r="VPR38"/>
      <c r="VPS38"/>
      <c r="VPT38"/>
      <c r="VPU38"/>
      <c r="VPV38"/>
      <c r="VPW38"/>
      <c r="VPX38"/>
      <c r="VPY38"/>
      <c r="VPZ38"/>
      <c r="VQA38"/>
      <c r="VQB38"/>
      <c r="VQC38"/>
      <c r="VQD38"/>
      <c r="VQE38"/>
      <c r="VQF38"/>
      <c r="VQG38"/>
      <c r="VQH38"/>
      <c r="VQI38"/>
      <c r="VQJ38"/>
      <c r="VQK38"/>
      <c r="VQL38"/>
      <c r="VQM38"/>
      <c r="VQN38"/>
      <c r="VQO38"/>
      <c r="VQP38"/>
      <c r="VQQ38"/>
      <c r="VQR38"/>
      <c r="VQS38"/>
      <c r="VQT38"/>
      <c r="VQU38"/>
      <c r="VQV38"/>
      <c r="VQW38"/>
      <c r="VQX38"/>
      <c r="VQY38"/>
      <c r="VQZ38"/>
      <c r="VRA38"/>
      <c r="VRB38"/>
      <c r="VRC38"/>
      <c r="VRD38"/>
      <c r="VRE38"/>
      <c r="VRF38"/>
      <c r="VRG38"/>
      <c r="VRH38"/>
      <c r="VRI38"/>
      <c r="VRJ38"/>
      <c r="VRK38"/>
      <c r="VRL38"/>
      <c r="VRM38"/>
      <c r="VRN38"/>
      <c r="VRO38"/>
      <c r="VRP38"/>
      <c r="VRQ38"/>
      <c r="VRR38"/>
      <c r="VRS38"/>
      <c r="VRT38"/>
      <c r="VRU38"/>
      <c r="VRV38"/>
      <c r="VRW38"/>
      <c r="VRX38"/>
      <c r="VRY38"/>
      <c r="VRZ38"/>
      <c r="VSA38"/>
      <c r="VSB38"/>
      <c r="VSC38"/>
      <c r="VSD38"/>
      <c r="VSE38"/>
      <c r="VSF38"/>
      <c r="VSG38"/>
      <c r="VSH38"/>
      <c r="VSI38"/>
      <c r="VSJ38"/>
      <c r="VSK38"/>
      <c r="VSL38"/>
      <c r="VSM38"/>
      <c r="VSN38"/>
      <c r="VSO38"/>
      <c r="VSP38"/>
      <c r="VSQ38"/>
      <c r="VSR38"/>
      <c r="VSS38"/>
      <c r="VST38"/>
      <c r="VSU38"/>
      <c r="VSV38"/>
      <c r="VSW38"/>
      <c r="VSX38"/>
      <c r="VSY38"/>
      <c r="VSZ38"/>
      <c r="VTA38"/>
      <c r="VTB38"/>
      <c r="VTC38"/>
      <c r="VTD38"/>
      <c r="VTE38"/>
      <c r="VTF38"/>
      <c r="VTG38"/>
      <c r="VTH38"/>
      <c r="VTI38"/>
      <c r="VTJ38"/>
      <c r="VTK38"/>
      <c r="VTL38"/>
      <c r="VTM38"/>
      <c r="VTN38"/>
      <c r="VTO38"/>
      <c r="VTP38"/>
      <c r="VTQ38"/>
      <c r="VTR38"/>
      <c r="VTS38"/>
      <c r="VTT38"/>
      <c r="VTU38"/>
      <c r="VTV38"/>
      <c r="VTW38"/>
      <c r="VTX38"/>
      <c r="VTY38"/>
      <c r="VTZ38"/>
      <c r="VUA38"/>
      <c r="VUB38"/>
      <c r="VUC38"/>
      <c r="VUD38"/>
      <c r="VUE38"/>
      <c r="VUF38"/>
      <c r="VUG38"/>
      <c r="VUH38"/>
      <c r="VUI38"/>
      <c r="VUJ38"/>
      <c r="VUK38"/>
      <c r="VUL38"/>
      <c r="VUM38"/>
      <c r="VUN38"/>
      <c r="VUO38"/>
      <c r="VUP38"/>
      <c r="VUQ38"/>
      <c r="VUR38"/>
      <c r="VUS38"/>
      <c r="VUT38"/>
      <c r="VUU38"/>
      <c r="VUV38"/>
      <c r="VUW38"/>
      <c r="VUX38"/>
      <c r="VUY38"/>
      <c r="VUZ38"/>
      <c r="VVA38"/>
      <c r="VVB38"/>
      <c r="VVC38"/>
      <c r="VVD38"/>
      <c r="VVE38"/>
      <c r="VVF38"/>
      <c r="VVG38"/>
      <c r="VVH38"/>
      <c r="VVI38"/>
      <c r="VVJ38"/>
      <c r="VVK38"/>
      <c r="VVL38"/>
      <c r="VVM38"/>
      <c r="VVN38"/>
      <c r="VVO38"/>
      <c r="VVP38"/>
      <c r="VVQ38"/>
      <c r="VVR38"/>
      <c r="VVS38"/>
      <c r="VVT38"/>
      <c r="VVU38"/>
      <c r="VVV38"/>
      <c r="VVW38"/>
      <c r="VVX38"/>
      <c r="VVY38"/>
      <c r="VVZ38"/>
      <c r="VWA38"/>
      <c r="VWB38"/>
      <c r="VWC38"/>
      <c r="VWD38"/>
      <c r="VWE38"/>
      <c r="VWF38"/>
      <c r="VWG38"/>
      <c r="VWH38"/>
      <c r="VWI38"/>
      <c r="VWJ38"/>
      <c r="VWK38"/>
      <c r="VWL38"/>
      <c r="VWM38"/>
      <c r="VWN38"/>
      <c r="VWO38"/>
      <c r="VWP38"/>
      <c r="VWQ38"/>
      <c r="VWR38"/>
      <c r="VWS38"/>
      <c r="VWT38"/>
      <c r="VWU38"/>
      <c r="VWV38"/>
      <c r="VWW38"/>
      <c r="VWX38"/>
      <c r="VWY38"/>
      <c r="VWZ38"/>
      <c r="VXA38"/>
      <c r="VXB38"/>
      <c r="VXC38"/>
      <c r="VXD38"/>
      <c r="VXE38"/>
      <c r="VXF38"/>
      <c r="VXG38"/>
      <c r="VXH38"/>
      <c r="VXI38"/>
      <c r="VXJ38"/>
      <c r="VXK38"/>
      <c r="VXL38"/>
      <c r="VXM38"/>
      <c r="VXN38"/>
      <c r="VXO38"/>
      <c r="VXP38"/>
      <c r="VXQ38"/>
      <c r="VXR38"/>
      <c r="VXS38"/>
      <c r="VXT38"/>
      <c r="VXU38"/>
      <c r="VXV38"/>
      <c r="VXW38"/>
      <c r="VXX38"/>
      <c r="VXY38"/>
      <c r="VXZ38"/>
      <c r="VYA38"/>
      <c r="VYB38"/>
      <c r="VYC38"/>
      <c r="VYD38"/>
      <c r="VYE38"/>
      <c r="VYF38"/>
      <c r="VYG38"/>
      <c r="VYH38"/>
      <c r="VYI38"/>
      <c r="VYJ38"/>
      <c r="VYK38"/>
      <c r="VYL38"/>
      <c r="VYM38"/>
      <c r="VYN38"/>
      <c r="VYO38"/>
      <c r="VYP38"/>
      <c r="VYQ38"/>
      <c r="VYR38"/>
      <c r="VYS38"/>
      <c r="VYT38"/>
      <c r="VYU38"/>
      <c r="VYV38"/>
      <c r="VYW38"/>
      <c r="VYX38"/>
      <c r="VYY38"/>
      <c r="VYZ38"/>
      <c r="VZA38"/>
      <c r="VZB38"/>
      <c r="VZC38"/>
      <c r="VZD38"/>
      <c r="VZE38"/>
      <c r="VZF38"/>
      <c r="VZG38"/>
      <c r="VZH38"/>
      <c r="VZI38"/>
      <c r="VZJ38"/>
      <c r="VZK38"/>
      <c r="VZL38"/>
      <c r="VZM38"/>
      <c r="VZN38"/>
      <c r="VZO38"/>
      <c r="VZP38"/>
      <c r="VZQ38"/>
      <c r="VZR38"/>
      <c r="VZS38"/>
      <c r="VZT38"/>
      <c r="VZU38"/>
      <c r="VZV38"/>
      <c r="VZW38"/>
      <c r="VZX38"/>
      <c r="VZY38"/>
      <c r="VZZ38"/>
      <c r="WAA38"/>
      <c r="WAB38"/>
      <c r="WAC38"/>
      <c r="WAD38"/>
      <c r="WAE38"/>
      <c r="WAF38"/>
      <c r="WAG38"/>
      <c r="WAH38"/>
      <c r="WAI38"/>
      <c r="WAJ38"/>
      <c r="WAK38"/>
      <c r="WAL38"/>
      <c r="WAM38"/>
      <c r="WAN38"/>
      <c r="WAO38"/>
      <c r="WAP38"/>
      <c r="WAQ38"/>
      <c r="WAR38"/>
      <c r="WAS38"/>
      <c r="WAT38"/>
      <c r="WAU38"/>
      <c r="WAV38"/>
      <c r="WAW38"/>
      <c r="WAX38"/>
      <c r="WAY38"/>
      <c r="WAZ38"/>
      <c r="WBA38"/>
      <c r="WBB38"/>
      <c r="WBC38"/>
      <c r="WBD38"/>
      <c r="WBE38"/>
      <c r="WBF38"/>
      <c r="WBG38"/>
      <c r="WBH38"/>
      <c r="WBI38"/>
      <c r="WBJ38"/>
      <c r="WBK38"/>
      <c r="WBL38"/>
      <c r="WBM38"/>
      <c r="WBN38"/>
      <c r="WBO38"/>
      <c r="WBP38"/>
      <c r="WBQ38"/>
      <c r="WBR38"/>
      <c r="WBS38"/>
      <c r="WBT38"/>
      <c r="WBU38"/>
      <c r="WBV38"/>
      <c r="WBW38"/>
      <c r="WBX38"/>
      <c r="WBY38"/>
      <c r="WBZ38"/>
      <c r="WCA38"/>
      <c r="WCB38"/>
      <c r="WCC38"/>
      <c r="WCD38"/>
      <c r="WCE38"/>
      <c r="WCF38"/>
      <c r="WCG38"/>
      <c r="WCH38"/>
      <c r="WCI38"/>
      <c r="WCJ38"/>
      <c r="WCK38"/>
      <c r="WCL38"/>
      <c r="WCM38"/>
      <c r="WCN38"/>
      <c r="WCO38"/>
      <c r="WCP38"/>
      <c r="WCQ38"/>
      <c r="WCR38"/>
      <c r="WCS38"/>
      <c r="WCT38"/>
      <c r="WCU38"/>
      <c r="WCV38"/>
      <c r="WCW38"/>
      <c r="WCX38"/>
      <c r="WCY38"/>
      <c r="WCZ38"/>
      <c r="WDA38"/>
      <c r="WDB38"/>
      <c r="WDC38"/>
      <c r="WDD38"/>
      <c r="WDE38"/>
      <c r="WDF38"/>
      <c r="WDG38"/>
      <c r="WDH38"/>
      <c r="WDI38"/>
      <c r="WDJ38"/>
      <c r="WDK38"/>
      <c r="WDL38"/>
      <c r="WDM38"/>
      <c r="WDN38"/>
      <c r="WDO38"/>
      <c r="WDP38"/>
      <c r="WDQ38"/>
      <c r="WDR38"/>
      <c r="WDS38"/>
      <c r="WDT38"/>
      <c r="WDU38"/>
      <c r="WDV38"/>
      <c r="WDW38"/>
      <c r="WDX38"/>
      <c r="WDY38"/>
      <c r="WDZ38"/>
      <c r="WEA38"/>
      <c r="WEB38"/>
      <c r="WEC38"/>
      <c r="WED38"/>
      <c r="WEE38"/>
      <c r="WEF38"/>
      <c r="WEG38"/>
      <c r="WEH38"/>
      <c r="WEI38"/>
      <c r="WEJ38"/>
      <c r="WEK38"/>
      <c r="WEL38"/>
      <c r="WEM38"/>
      <c r="WEN38"/>
      <c r="WEO38"/>
      <c r="WEP38"/>
      <c r="WEQ38"/>
      <c r="WER38"/>
      <c r="WES38"/>
      <c r="WET38"/>
      <c r="WEU38"/>
      <c r="WEV38"/>
      <c r="WEW38"/>
      <c r="WEX38"/>
      <c r="WEY38"/>
      <c r="WEZ38"/>
      <c r="WFA38"/>
      <c r="WFB38"/>
      <c r="WFC38"/>
      <c r="WFD38"/>
      <c r="WFE38"/>
      <c r="WFF38"/>
      <c r="WFG38"/>
      <c r="WFH38"/>
      <c r="WFI38"/>
      <c r="WFJ38"/>
      <c r="WFK38"/>
      <c r="WFL38"/>
      <c r="WFM38"/>
      <c r="WFN38"/>
      <c r="WFO38"/>
      <c r="WFP38"/>
      <c r="WFQ38"/>
      <c r="WFR38"/>
      <c r="WFS38"/>
      <c r="WFT38"/>
      <c r="WFU38"/>
      <c r="WFV38"/>
      <c r="WFW38"/>
      <c r="WFX38"/>
      <c r="WFY38"/>
      <c r="WFZ38"/>
      <c r="WGA38"/>
      <c r="WGB38"/>
      <c r="WGC38"/>
      <c r="WGD38"/>
      <c r="WGE38"/>
      <c r="WGF38"/>
      <c r="WGG38"/>
      <c r="WGH38"/>
      <c r="WGI38"/>
      <c r="WGJ38"/>
      <c r="WGK38"/>
      <c r="WGL38"/>
      <c r="WGM38"/>
      <c r="WGN38"/>
      <c r="WGO38"/>
      <c r="WGP38"/>
      <c r="WGQ38"/>
      <c r="WGR38"/>
      <c r="WGS38"/>
      <c r="WGT38"/>
      <c r="WGU38"/>
      <c r="WGV38"/>
      <c r="WGW38"/>
      <c r="WGX38"/>
      <c r="WGY38"/>
      <c r="WGZ38"/>
      <c r="WHA38"/>
      <c r="WHB38"/>
      <c r="WHC38"/>
      <c r="WHD38"/>
      <c r="WHE38"/>
      <c r="WHF38"/>
      <c r="WHG38"/>
      <c r="WHH38"/>
      <c r="WHI38"/>
      <c r="WHJ38"/>
      <c r="WHK38"/>
      <c r="WHL38"/>
      <c r="WHM38"/>
      <c r="WHN38"/>
      <c r="WHO38"/>
      <c r="WHP38"/>
      <c r="WHQ38"/>
      <c r="WHR38"/>
      <c r="WHS38"/>
      <c r="WHT38"/>
      <c r="WHU38"/>
      <c r="WHV38"/>
      <c r="WHW38"/>
      <c r="WHX38"/>
      <c r="WHY38"/>
      <c r="WHZ38"/>
      <c r="WIA38"/>
      <c r="WIB38"/>
      <c r="WIC38"/>
      <c r="WID38"/>
      <c r="WIE38"/>
      <c r="WIF38"/>
      <c r="WIG38"/>
      <c r="WIH38"/>
      <c r="WII38"/>
      <c r="WIJ38"/>
      <c r="WIK38"/>
      <c r="WIL38"/>
      <c r="WIM38"/>
      <c r="WIN38"/>
      <c r="WIO38"/>
      <c r="WIP38"/>
      <c r="WIQ38"/>
      <c r="WIR38"/>
      <c r="WIS38"/>
      <c r="WIT38"/>
      <c r="WIU38"/>
      <c r="WIV38"/>
      <c r="WIW38"/>
      <c r="WIX38"/>
      <c r="WIY38"/>
      <c r="WIZ38"/>
      <c r="WJA38"/>
      <c r="WJB38"/>
      <c r="WJC38"/>
      <c r="WJD38"/>
      <c r="WJE38"/>
      <c r="WJF38"/>
      <c r="WJG38"/>
      <c r="WJH38"/>
      <c r="WJI38"/>
      <c r="WJJ38"/>
      <c r="WJK38"/>
      <c r="WJL38"/>
      <c r="WJM38"/>
      <c r="WJN38"/>
      <c r="WJO38"/>
      <c r="WJP38"/>
      <c r="WJQ38"/>
      <c r="WJR38"/>
      <c r="WJS38"/>
      <c r="WJT38"/>
      <c r="WJU38"/>
      <c r="WJV38"/>
      <c r="WJW38"/>
      <c r="WJX38"/>
      <c r="WJY38"/>
      <c r="WJZ38"/>
      <c r="WKA38"/>
      <c r="WKB38"/>
      <c r="WKC38"/>
      <c r="WKD38"/>
      <c r="WKE38"/>
      <c r="WKF38"/>
      <c r="WKG38"/>
      <c r="WKH38"/>
      <c r="WKI38"/>
      <c r="WKJ38"/>
      <c r="WKK38"/>
      <c r="WKL38"/>
      <c r="WKM38"/>
      <c r="WKN38"/>
      <c r="WKO38"/>
      <c r="WKP38"/>
      <c r="WKQ38"/>
      <c r="WKR38"/>
      <c r="WKS38"/>
      <c r="WKT38"/>
      <c r="WKU38"/>
      <c r="WKV38"/>
      <c r="WKW38"/>
      <c r="WKX38"/>
      <c r="WKY38"/>
      <c r="WKZ38"/>
      <c r="WLA38"/>
      <c r="WLB38"/>
      <c r="WLC38"/>
      <c r="WLD38"/>
      <c r="WLE38"/>
      <c r="WLF38"/>
      <c r="WLG38"/>
      <c r="WLH38"/>
      <c r="WLI38"/>
      <c r="WLJ38"/>
      <c r="WLK38"/>
      <c r="WLL38"/>
      <c r="WLM38"/>
      <c r="WLN38"/>
      <c r="WLO38"/>
      <c r="WLP38"/>
      <c r="WLQ38"/>
      <c r="WLR38"/>
      <c r="WLS38"/>
      <c r="WLT38"/>
      <c r="WLU38"/>
      <c r="WLV38"/>
      <c r="WLW38"/>
      <c r="WLX38"/>
      <c r="WLY38"/>
      <c r="WLZ38"/>
      <c r="WMA38"/>
      <c r="WMB38"/>
      <c r="WMC38"/>
      <c r="WMD38"/>
      <c r="WME38"/>
      <c r="WMF38"/>
      <c r="WMG38"/>
      <c r="WMH38"/>
      <c r="WMI38"/>
      <c r="WMJ38"/>
      <c r="WMK38"/>
      <c r="WML38"/>
      <c r="WMM38"/>
      <c r="WMN38"/>
      <c r="WMO38"/>
      <c r="WMP38"/>
      <c r="WMQ38"/>
      <c r="WMR38"/>
      <c r="WMS38"/>
      <c r="WMT38"/>
      <c r="WMU38"/>
      <c r="WMV38"/>
      <c r="WMW38"/>
      <c r="WMX38"/>
      <c r="WMY38"/>
      <c r="WMZ38"/>
      <c r="WNA38"/>
      <c r="WNB38"/>
      <c r="WNC38"/>
      <c r="WND38"/>
      <c r="WNE38"/>
      <c r="WNF38"/>
      <c r="WNG38"/>
      <c r="WNH38"/>
      <c r="WNI38"/>
      <c r="WNJ38"/>
      <c r="WNK38"/>
      <c r="WNL38"/>
      <c r="WNM38"/>
      <c r="WNN38"/>
      <c r="WNO38"/>
      <c r="WNP38"/>
      <c r="WNQ38"/>
      <c r="WNR38"/>
      <c r="WNS38"/>
      <c r="WNT38"/>
      <c r="WNU38"/>
      <c r="WNV38"/>
      <c r="WNW38"/>
      <c r="WNX38"/>
      <c r="WNY38"/>
      <c r="WNZ38"/>
      <c r="WOA38"/>
      <c r="WOB38"/>
      <c r="WOC38"/>
      <c r="WOD38"/>
      <c r="WOE38"/>
      <c r="WOF38"/>
      <c r="WOG38"/>
      <c r="WOH38"/>
      <c r="WOI38"/>
      <c r="WOJ38"/>
      <c r="WOK38"/>
      <c r="WOL38"/>
      <c r="WOM38"/>
      <c r="WON38"/>
      <c r="WOO38"/>
      <c r="WOP38"/>
      <c r="WOQ38"/>
      <c r="WOR38"/>
      <c r="WOS38"/>
      <c r="WOT38"/>
      <c r="WOU38"/>
      <c r="WOV38"/>
      <c r="WOW38"/>
      <c r="WOX38"/>
      <c r="WOY38"/>
      <c r="WOZ38"/>
      <c r="WPA38"/>
      <c r="WPB38"/>
      <c r="WPC38"/>
      <c r="WPD38"/>
      <c r="WPE38"/>
      <c r="WPF38"/>
      <c r="WPG38"/>
      <c r="WPH38"/>
      <c r="WPI38"/>
      <c r="WPJ38"/>
      <c r="WPK38"/>
      <c r="WPL38"/>
      <c r="WPM38"/>
      <c r="WPN38"/>
      <c r="WPO38"/>
      <c r="WPP38"/>
      <c r="WPQ38"/>
      <c r="WPR38"/>
      <c r="WPS38"/>
      <c r="WPT38"/>
      <c r="WPU38"/>
      <c r="WPV38"/>
      <c r="WPW38"/>
      <c r="WPX38"/>
      <c r="WPY38"/>
      <c r="WPZ38"/>
      <c r="WQA38"/>
      <c r="WQB38"/>
      <c r="WQC38"/>
      <c r="WQD38"/>
      <c r="WQE38"/>
      <c r="WQF38"/>
      <c r="WQG38"/>
      <c r="WQH38"/>
      <c r="WQI38"/>
      <c r="WQJ38"/>
      <c r="WQK38"/>
      <c r="WQL38"/>
      <c r="WQM38"/>
      <c r="WQN38"/>
      <c r="WQO38"/>
      <c r="WQP38"/>
      <c r="WQQ38"/>
      <c r="WQR38"/>
      <c r="WQS38"/>
      <c r="WQT38"/>
      <c r="WQU38"/>
      <c r="WQV38"/>
      <c r="WQW38"/>
      <c r="WQX38"/>
      <c r="WQY38"/>
      <c r="WQZ38"/>
      <c r="WRA38"/>
      <c r="WRB38"/>
      <c r="WRC38"/>
      <c r="WRD38"/>
      <c r="WRE38"/>
      <c r="WRF38"/>
      <c r="WRG38"/>
      <c r="WRH38"/>
      <c r="WRI38"/>
      <c r="WRJ38"/>
      <c r="WRK38"/>
      <c r="WRL38"/>
      <c r="WRM38"/>
      <c r="WRN38"/>
      <c r="WRO38"/>
      <c r="WRP38"/>
      <c r="WRQ38"/>
      <c r="WRR38"/>
      <c r="WRS38"/>
      <c r="WRT38"/>
      <c r="WRU38"/>
      <c r="WRV38"/>
      <c r="WRW38"/>
      <c r="WRX38"/>
      <c r="WRY38"/>
      <c r="WRZ38"/>
      <c r="WSA38"/>
      <c r="WSB38"/>
      <c r="WSC38"/>
      <c r="WSD38"/>
      <c r="WSE38"/>
      <c r="WSF38"/>
      <c r="WSG38"/>
      <c r="WSH38"/>
      <c r="WSI38"/>
      <c r="WSJ38"/>
      <c r="WSK38"/>
      <c r="WSL38"/>
      <c r="WSM38"/>
      <c r="WSN38"/>
      <c r="WSO38"/>
      <c r="WSP38"/>
      <c r="WSQ38"/>
      <c r="WSR38"/>
      <c r="WSS38"/>
      <c r="WST38"/>
      <c r="WSU38"/>
      <c r="WSV38"/>
      <c r="WSW38"/>
      <c r="WSX38"/>
      <c r="WSY38"/>
      <c r="WSZ38"/>
      <c r="WTA38"/>
      <c r="WTB38"/>
      <c r="WTC38"/>
      <c r="WTD38"/>
      <c r="WTE38"/>
      <c r="WTF38"/>
      <c r="WTG38"/>
      <c r="WTH38"/>
      <c r="WTI38"/>
      <c r="WTJ38"/>
      <c r="WTK38"/>
      <c r="WTL38"/>
      <c r="WTM38"/>
      <c r="WTN38"/>
      <c r="WTO38"/>
      <c r="WTP38"/>
      <c r="WTQ38"/>
      <c r="WTR38"/>
      <c r="WTS38"/>
      <c r="WTT38"/>
      <c r="WTU38"/>
      <c r="WTV38"/>
      <c r="WTW38"/>
      <c r="WTX38"/>
      <c r="WTY38"/>
      <c r="WTZ38"/>
      <c r="WUA38"/>
      <c r="WUB38"/>
      <c r="WUC38"/>
      <c r="WUD38"/>
      <c r="WUE38"/>
      <c r="WUF38"/>
      <c r="WUG38"/>
      <c r="WUH38"/>
      <c r="WUI38"/>
      <c r="WUJ38"/>
      <c r="WUK38"/>
      <c r="WUL38"/>
      <c r="WUM38"/>
      <c r="WUN38"/>
      <c r="WUO38"/>
      <c r="WUP38"/>
      <c r="WUQ38"/>
      <c r="WUR38"/>
      <c r="WUS38"/>
      <c r="WUT38"/>
      <c r="WUU38"/>
      <c r="WUV38"/>
      <c r="WUW38"/>
      <c r="WUX38"/>
      <c r="WUY38"/>
      <c r="WUZ38"/>
      <c r="WVA38"/>
      <c r="WVB38"/>
      <c r="WVC38"/>
      <c r="WVD38"/>
      <c r="WVE38"/>
      <c r="WVF38"/>
      <c r="WVG38"/>
      <c r="WVH38"/>
      <c r="WVI38"/>
      <c r="WVJ38"/>
      <c r="WVK38"/>
      <c r="WVL38"/>
      <c r="WVM38"/>
      <c r="WVN38"/>
      <c r="WVO38"/>
      <c r="WVP38"/>
      <c r="WVQ38"/>
      <c r="WVR38"/>
      <c r="WVS38"/>
      <c r="WVT38"/>
      <c r="WVU38"/>
      <c r="WVV38"/>
      <c r="WVW38"/>
      <c r="WVX38"/>
      <c r="WVY38"/>
      <c r="WVZ38"/>
      <c r="WWA38"/>
      <c r="WWB38"/>
      <c r="WWC38"/>
      <c r="WWD38"/>
      <c r="WWE38"/>
      <c r="WWF38"/>
      <c r="WWG38"/>
      <c r="WWH38"/>
      <c r="WWI38"/>
      <c r="WWJ38"/>
      <c r="WWK38"/>
      <c r="WWL38"/>
      <c r="WWM38"/>
      <c r="WWN38"/>
      <c r="WWO38"/>
      <c r="WWP38"/>
      <c r="WWQ38"/>
      <c r="WWR38"/>
      <c r="WWS38"/>
      <c r="WWT38"/>
      <c r="WWU38"/>
      <c r="WWV38"/>
      <c r="WWW38"/>
      <c r="WWX38"/>
      <c r="WWY38"/>
      <c r="WWZ38"/>
      <c r="WXA38"/>
      <c r="WXB38"/>
      <c r="WXC38"/>
      <c r="WXD38"/>
      <c r="WXE38"/>
      <c r="WXF38"/>
      <c r="WXG38"/>
      <c r="WXH38"/>
      <c r="WXI38"/>
      <c r="WXJ38"/>
      <c r="WXK38"/>
      <c r="WXL38"/>
      <c r="WXM38"/>
      <c r="WXN38"/>
      <c r="WXO38"/>
      <c r="WXP38"/>
      <c r="WXQ38"/>
      <c r="WXR38"/>
      <c r="WXS38"/>
      <c r="WXT38"/>
      <c r="WXU38"/>
      <c r="WXV38"/>
      <c r="WXW38"/>
      <c r="WXX38"/>
      <c r="WXY38"/>
      <c r="WXZ38"/>
      <c r="WYA38"/>
      <c r="WYB38"/>
      <c r="WYC38"/>
      <c r="WYD38"/>
      <c r="WYE38"/>
      <c r="WYF38"/>
      <c r="WYG38"/>
      <c r="WYH38"/>
      <c r="WYI38"/>
      <c r="WYJ38"/>
      <c r="WYK38"/>
      <c r="WYL38"/>
      <c r="WYM38"/>
      <c r="WYN38"/>
      <c r="WYO38"/>
      <c r="WYP38"/>
      <c r="WYQ38"/>
      <c r="WYR38"/>
      <c r="WYS38"/>
      <c r="WYT38"/>
      <c r="WYU38"/>
      <c r="WYV38"/>
      <c r="WYW38"/>
      <c r="WYX38"/>
      <c r="WYY38"/>
      <c r="WYZ38"/>
      <c r="WZA38"/>
      <c r="WZB38"/>
      <c r="WZC38"/>
      <c r="WZD38"/>
      <c r="WZE38"/>
      <c r="WZF38"/>
      <c r="WZG38"/>
      <c r="WZH38"/>
      <c r="WZI38"/>
      <c r="WZJ38"/>
      <c r="WZK38"/>
      <c r="WZL38"/>
      <c r="WZM38"/>
      <c r="WZN38"/>
      <c r="WZO38"/>
      <c r="WZP38"/>
      <c r="WZQ38"/>
      <c r="WZR38"/>
      <c r="WZS38"/>
      <c r="WZT38"/>
      <c r="WZU38"/>
      <c r="WZV38"/>
      <c r="WZW38"/>
      <c r="WZX38"/>
      <c r="WZY38"/>
      <c r="WZZ38"/>
      <c r="XAA38"/>
      <c r="XAB38"/>
      <c r="XAC38"/>
      <c r="XAD38"/>
      <c r="XAE38"/>
      <c r="XAF38"/>
      <c r="XAG38"/>
      <c r="XAH38"/>
      <c r="XAI38"/>
      <c r="XAJ38"/>
      <c r="XAK38"/>
      <c r="XAL38"/>
      <c r="XAM38"/>
      <c r="XAN38"/>
      <c r="XAO38"/>
      <c r="XAP38"/>
      <c r="XAQ38"/>
      <c r="XAR38"/>
      <c r="XAS38"/>
      <c r="XAT38"/>
      <c r="XAU38"/>
      <c r="XAV38"/>
      <c r="XAW38"/>
      <c r="XAX38"/>
      <c r="XAY38"/>
      <c r="XAZ38"/>
      <c r="XBA38"/>
      <c r="XBB38"/>
      <c r="XBC38"/>
      <c r="XBD38"/>
      <c r="XBE38"/>
      <c r="XBF38"/>
      <c r="XBG38"/>
      <c r="XBH38"/>
      <c r="XBI38"/>
      <c r="XBJ38"/>
      <c r="XBK38"/>
      <c r="XBL38"/>
      <c r="XBM38"/>
      <c r="XBN38"/>
      <c r="XBO38"/>
      <c r="XBP38"/>
      <c r="XBQ38"/>
      <c r="XBR38"/>
      <c r="XBS38"/>
      <c r="XBT38"/>
      <c r="XBU38"/>
      <c r="XBV38"/>
      <c r="XBW38"/>
      <c r="XBX38"/>
      <c r="XBY38"/>
      <c r="XBZ38"/>
      <c r="XCA38"/>
      <c r="XCB38"/>
      <c r="XCC38"/>
      <c r="XCD38"/>
      <c r="XCE38"/>
      <c r="XCF38"/>
      <c r="XCG38"/>
      <c r="XCH38"/>
      <c r="XCI38"/>
      <c r="XCJ38"/>
      <c r="XCK38"/>
      <c r="XCL38"/>
      <c r="XCM38"/>
      <c r="XCN38"/>
      <c r="XCO38"/>
      <c r="XCP38"/>
      <c r="XCQ38"/>
      <c r="XCR38"/>
      <c r="XCS38"/>
      <c r="XCT38"/>
      <c r="XCU38"/>
      <c r="XCV38"/>
      <c r="XCW38"/>
      <c r="XCX38"/>
      <c r="XCY38"/>
      <c r="XCZ38"/>
      <c r="XDA38"/>
      <c r="XDB38"/>
      <c r="XDC38"/>
      <c r="XDD38"/>
      <c r="XDE38"/>
      <c r="XDF38"/>
      <c r="XDG38"/>
      <c r="XDH38"/>
      <c r="XDI38"/>
      <c r="XDJ38"/>
      <c r="XDK38"/>
      <c r="XDL38"/>
      <c r="XDM38"/>
      <c r="XDN38"/>
      <c r="XDO38"/>
      <c r="XDP38"/>
      <c r="XDQ38"/>
      <c r="XDR38"/>
      <c r="XDS38"/>
      <c r="XDT38"/>
      <c r="XDU38"/>
      <c r="XDV38"/>
      <c r="XDW38"/>
      <c r="XDX38"/>
      <c r="XDY38"/>
      <c r="XDZ38"/>
      <c r="XEA38"/>
      <c r="XEB38"/>
      <c r="XEC38"/>
      <c r="XED38"/>
      <c r="XEE38"/>
      <c r="XEF38"/>
      <c r="XEG38"/>
      <c r="XEH38"/>
      <c r="XEI38"/>
      <c r="XEJ38"/>
      <c r="XEK38"/>
      <c r="XEL38"/>
      <c r="XEM38"/>
      <c r="XEN38"/>
      <c r="XEO38"/>
      <c r="XEP38"/>
      <c r="XEQ38"/>
      <c r="XER38"/>
      <c r="XES38"/>
      <c r="XET38"/>
      <c r="XEU38"/>
      <c r="XEV38"/>
      <c r="XEW38"/>
      <c r="XEX38"/>
      <c r="XEY38"/>
      <c r="XEZ38"/>
      <c r="XFA38"/>
      <c r="XFB38"/>
      <c r="XFC38"/>
      <c r="XFD38"/>
    </row>
  </sheetData>
  <conditionalFormatting sqref="W5:GJ5">
    <cfRule type="cellIs" dxfId="275" priority="14" stopIfTrue="1" operator="equal">
      <formula>"Construction"</formula>
    </cfRule>
    <cfRule type="cellIs" dxfId="274" priority="15" stopIfTrue="1" operator="equal">
      <formula>"Operations"</formula>
    </cfRule>
  </conditionalFormatting>
  <conditionalFormatting sqref="W5:GJ5">
    <cfRule type="cellIs" dxfId="273" priority="13" operator="equal">
      <formula>"Fin Close"</formula>
    </cfRule>
  </conditionalFormatting>
  <conditionalFormatting sqref="W5:GJ5">
    <cfRule type="cellIs" dxfId="272" priority="11" operator="equal">
      <formula>"PPA ext."</formula>
    </cfRule>
    <cfRule type="cellIs" dxfId="271" priority="12" operator="equal">
      <formula>"Delay"</formula>
    </cfRule>
  </conditionalFormatting>
  <conditionalFormatting sqref="W2:BQ2 FN2:GW2">
    <cfRule type="cellIs" dxfId="270" priority="9" stopIfTrue="1" operator="equal">
      <formula>"Construction"</formula>
    </cfRule>
    <cfRule type="cellIs" dxfId="269" priority="10" stopIfTrue="1" operator="equal">
      <formula>"Operations"</formula>
    </cfRule>
  </conditionalFormatting>
  <conditionalFormatting sqref="W2:BQ2 FN2:GW2">
    <cfRule type="cellIs" dxfId="268" priority="8" operator="equal">
      <formula>"Fin Close"</formula>
    </cfRule>
  </conditionalFormatting>
  <conditionalFormatting sqref="W2:BQ2 FN2:GW2">
    <cfRule type="cellIs" dxfId="267" priority="6" operator="equal">
      <formula>"PPA ext."</formula>
    </cfRule>
    <cfRule type="cellIs" dxfId="266" priority="7" operator="equal">
      <formula>"Delay"</formula>
    </cfRule>
  </conditionalFormatting>
  <conditionalFormatting sqref="GK5:GW5">
    <cfRule type="cellIs" dxfId="265" priority="4" stopIfTrue="1" operator="equal">
      <formula>"Construction"</formula>
    </cfRule>
    <cfRule type="cellIs" dxfId="264" priority="5" stopIfTrue="1" operator="equal">
      <formula>"Operations"</formula>
    </cfRule>
  </conditionalFormatting>
  <conditionalFormatting sqref="GK5:GW5">
    <cfRule type="cellIs" dxfId="263" priority="3" operator="equal">
      <formula>"Fin Close"</formula>
    </cfRule>
  </conditionalFormatting>
  <conditionalFormatting sqref="GK5:GW5">
    <cfRule type="cellIs" dxfId="262" priority="1" operator="equal">
      <formula>"PPA ext."</formula>
    </cfRule>
    <cfRule type="cellIs" dxfId="261" priority="2" operator="equal">
      <formula>"Delay"</formula>
    </cfRule>
  </conditionalFormatting>
  <pageMargins left="0.70866141732283472" right="0.70866141732283472" top="0.74803149606299213" bottom="0.74803149606299213" header="0.31496062992125984" footer="0.31496062992125984"/>
  <pageSetup paperSize="9" scale="45" orientation="landscape" r:id="rId1"/>
  <headerFooter>
    <oddHeader>&amp;L&amp;"Arial,Bold"&amp;12PROJECT XXX&amp;"-,Regular"&amp;11
&amp;C&amp;"Arial,Bold"&amp;12Sheet: &amp;A&amp;R&amp;"Arial,Bold"&amp;12STRICTLY CONFIDENTIAL</oddHeader>
    <oddFooter xml:space="preserve">&amp;L&amp;"Arial,Regular"&amp;10&amp;F (Printed on &amp;D at &amp;T)&amp;R&amp;"Arial,Regular"&amp;10Page &amp;P of &amp;N&amp;"-,Regular"&amp;11
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indexed="43"/>
    <outlinePr summaryBelow="0" summaryRight="0"/>
  </sheetPr>
  <dimension ref="A1:AJ155"/>
  <sheetViews>
    <sheetView showGridLines="0" defaultGridColor="0" colorId="22" workbookViewId="0">
      <pane xSplit="10" ySplit="9" topLeftCell="K50" activePane="bottomRight" state="frozen"/>
      <selection pane="topRight" activeCell="K1" sqref="K1"/>
      <selection pane="bottomLeft" activeCell="A10" sqref="A10"/>
      <selection pane="bottomRight" activeCell="K61" sqref="K61"/>
    </sheetView>
  </sheetViews>
  <sheetFormatPr defaultColWidth="0" defaultRowHeight="13.15" x14ac:dyDescent="0.35"/>
  <cols>
    <col min="1" max="2" width="1.33203125" style="1" customWidth="1"/>
    <col min="3" max="3" width="1.33203125" style="19" customWidth="1"/>
    <col min="4" max="4" width="1.33203125" style="20" customWidth="1"/>
    <col min="5" max="5" width="40.53125" style="12" customWidth="1"/>
    <col min="6" max="6" width="12.53125" style="12" customWidth="1"/>
    <col min="7" max="7" width="11.53125" style="12" customWidth="1"/>
    <col min="8" max="8" width="22.53125" style="12" customWidth="1"/>
    <col min="9" max="9" width="5" style="481" customWidth="1"/>
    <col min="10" max="10" width="0.46484375" style="206" customWidth="1"/>
    <col min="11" max="13" width="12.53125" style="12" customWidth="1"/>
    <col min="14" max="14" width="0.46484375" style="206" customWidth="1"/>
    <col min="15" max="18" width="12.53125" style="12" customWidth="1"/>
    <col min="19" max="19" width="0.46484375" style="206" customWidth="1"/>
    <col min="20" max="21" width="12.53125" style="12" hidden="1" customWidth="1"/>
    <col min="22" max="33" width="9" style="12" hidden="1" customWidth="1"/>
    <col min="34" max="36" width="0" style="12" hidden="1" customWidth="1"/>
    <col min="37" max="16384" width="9" style="12" hidden="1"/>
  </cols>
  <sheetData>
    <row r="1" spans="1:19" ht="25.15" x14ac:dyDescent="0.35">
      <c r="A1" s="24" t="str">
        <f ca="1" xml:space="preserve"> RIGHT(CELL("filename", A1), LEN(CELL("filename", A1)) - SEARCH("]", CELL("filename", A1))) &amp; " - " &amp; $F$3</f>
        <v>InpC - Base case 1</v>
      </c>
      <c r="K1" s="43"/>
      <c r="L1" s="43"/>
      <c r="M1" s="43"/>
      <c r="O1" s="43"/>
      <c r="P1" s="43"/>
      <c r="Q1" s="43"/>
      <c r="R1" s="43"/>
    </row>
    <row r="2" spans="1:19" s="355" customFormat="1" ht="39.75" customHeight="1" x14ac:dyDescent="0.35">
      <c r="A2" s="352"/>
      <c r="B2" s="352"/>
      <c r="C2" s="353"/>
      <c r="D2" s="354"/>
      <c r="I2" s="482"/>
      <c r="J2" s="356"/>
      <c r="K2" s="220" t="str">
        <f t="shared" ref="K2:R2" si="0" xml:space="preserve"> IF(K4 = $F4, "q", "")</f>
        <v>q</v>
      </c>
      <c r="L2" s="220" t="str">
        <f t="shared" ref="L2:M2" si="1" xml:space="preserve"> IF(L4 = $F4, "q", "")</f>
        <v/>
      </c>
      <c r="M2" s="220" t="str">
        <f t="shared" si="1"/>
        <v/>
      </c>
      <c r="N2" s="356"/>
      <c r="O2" s="220" t="str">
        <f t="shared" si="0"/>
        <v/>
      </c>
      <c r="P2" s="220" t="str">
        <f t="shared" si="0"/>
        <v/>
      </c>
      <c r="Q2" s="220" t="str">
        <f t="shared" si="0"/>
        <v/>
      </c>
      <c r="R2" s="220" t="str">
        <f t="shared" si="0"/>
        <v/>
      </c>
      <c r="S2" s="356"/>
    </row>
    <row r="3" spans="1:19" s="22" customFormat="1" ht="30.75" customHeight="1" x14ac:dyDescent="0.35">
      <c r="A3" s="23"/>
      <c r="B3" s="23"/>
      <c r="C3" s="282"/>
      <c r="D3" s="283"/>
      <c r="F3" s="330" t="str">
        <f>INDEX(J3:S3,MATCH(F4,J4:S4))</f>
        <v>Base case 1</v>
      </c>
      <c r="G3" s="5"/>
      <c r="I3" s="483"/>
      <c r="J3" s="284"/>
      <c r="K3" s="285" t="s">
        <v>83</v>
      </c>
      <c r="L3" s="285" t="s">
        <v>83</v>
      </c>
      <c r="M3" s="285" t="s">
        <v>151</v>
      </c>
      <c r="N3" s="284"/>
      <c r="O3" s="285" t="s">
        <v>152</v>
      </c>
      <c r="P3" s="285" t="s">
        <v>153</v>
      </c>
      <c r="Q3" s="285" t="s">
        <v>154</v>
      </c>
      <c r="R3" s="285" t="s">
        <v>155</v>
      </c>
      <c r="S3" s="284"/>
    </row>
    <row r="4" spans="1:19" s="17" customFormat="1" ht="13.25" customHeight="1" x14ac:dyDescent="0.35">
      <c r="A4" s="1"/>
      <c r="B4" s="1"/>
      <c r="C4" s="19"/>
      <c r="D4" s="20"/>
      <c r="E4" s="17" t="s">
        <v>82</v>
      </c>
      <c r="F4" s="331">
        <v>1</v>
      </c>
      <c r="I4" s="484">
        <f xml:space="preserve"> MATCH(F4, $J$4:$S$4)</f>
        <v>2</v>
      </c>
      <c r="J4" s="207"/>
      <c r="K4" s="397">
        <v>1</v>
      </c>
      <c r="L4" s="397">
        <v>2</v>
      </c>
      <c r="M4" s="397">
        <v>3</v>
      </c>
      <c r="N4" s="207"/>
      <c r="O4" s="213">
        <v>4</v>
      </c>
      <c r="P4" s="213">
        <v>5</v>
      </c>
      <c r="Q4" s="213">
        <v>6</v>
      </c>
      <c r="R4" s="213">
        <v>7</v>
      </c>
      <c r="S4" s="207"/>
    </row>
    <row r="5" spans="1:19" s="2" customFormat="1" x14ac:dyDescent="0.35">
      <c r="A5" s="1"/>
      <c r="B5" s="1"/>
      <c r="C5" s="19"/>
      <c r="D5" s="20"/>
      <c r="E5" s="2" t="s">
        <v>103</v>
      </c>
      <c r="F5" s="219">
        <v>1</v>
      </c>
      <c r="I5" s="484">
        <f xml:space="preserve"> MATCH(F5, $J$4:$S$4)</f>
        <v>2</v>
      </c>
      <c r="J5" s="208"/>
      <c r="N5" s="208"/>
      <c r="S5" s="208"/>
    </row>
    <row r="6" spans="1:19" s="2" customFormat="1" x14ac:dyDescent="0.35">
      <c r="A6" s="1"/>
      <c r="B6" s="1"/>
      <c r="C6" s="19"/>
      <c r="D6" s="20"/>
      <c r="E6" s="2" t="s">
        <v>84</v>
      </c>
      <c r="F6" s="338">
        <f>INDEX(J6:S6,MATCH(F4,J4:S4,0))</f>
        <v>1</v>
      </c>
      <c r="G6" s="12"/>
      <c r="I6" s="484">
        <f xml:space="preserve"> MATCH(F6, $J$4:$S$4)</f>
        <v>2</v>
      </c>
      <c r="J6" s="208"/>
      <c r="K6" s="218">
        <v>1</v>
      </c>
      <c r="L6" s="218">
        <v>2</v>
      </c>
      <c r="M6" s="218">
        <v>3</v>
      </c>
      <c r="N6" s="208"/>
      <c r="O6" s="218">
        <v>1</v>
      </c>
      <c r="P6" s="218">
        <v>1</v>
      </c>
      <c r="Q6" s="218">
        <v>2</v>
      </c>
      <c r="R6" s="218">
        <v>2</v>
      </c>
      <c r="S6" s="208"/>
    </row>
    <row r="7" spans="1:19" s="2" customFormat="1" x14ac:dyDescent="0.35">
      <c r="A7" s="1"/>
      <c r="B7" s="1"/>
      <c r="C7" s="19"/>
      <c r="D7" s="20"/>
      <c r="E7" s="2" t="s">
        <v>104</v>
      </c>
      <c r="F7" s="351">
        <f xml:space="preserve"> COUNTIF(I10:I132, "tu")</f>
        <v>0</v>
      </c>
      <c r="G7" s="12"/>
      <c r="I7" s="485"/>
      <c r="J7" s="208"/>
      <c r="K7" s="398" t="str">
        <f xml:space="preserve"> IF(K6 = $F$6, "Base case", "")</f>
        <v>Base case</v>
      </c>
      <c r="L7" s="398" t="str">
        <f xml:space="preserve"> IF(L6 = $F$6, "Base case", "")</f>
        <v/>
      </c>
      <c r="M7" s="398" t="str">
        <f xml:space="preserve"> IF(M6 = $F$6, "Base case", "")</f>
        <v/>
      </c>
      <c r="N7" s="208"/>
      <c r="S7" s="208"/>
    </row>
    <row r="8" spans="1:19" s="2" customFormat="1" x14ac:dyDescent="0.35">
      <c r="A8" s="1"/>
      <c r="B8" s="1"/>
      <c r="C8" s="19"/>
      <c r="D8" s="20"/>
      <c r="F8" s="346"/>
      <c r="G8" s="12"/>
      <c r="I8" s="485"/>
      <c r="J8" s="208"/>
      <c r="K8" s="329"/>
      <c r="L8" s="329"/>
      <c r="M8" s="329"/>
      <c r="N8" s="208"/>
      <c r="S8" s="208"/>
    </row>
    <row r="9" spans="1:19" s="4" customFormat="1" x14ac:dyDescent="0.35">
      <c r="A9" s="15"/>
      <c r="B9" s="15"/>
      <c r="C9" s="21"/>
      <c r="D9" s="60"/>
      <c r="E9" s="325"/>
      <c r="F9" s="326" t="s">
        <v>19</v>
      </c>
      <c r="G9" s="327" t="s">
        <v>17</v>
      </c>
      <c r="H9" s="3" t="s">
        <v>102</v>
      </c>
      <c r="I9" s="486"/>
      <c r="J9" s="328"/>
      <c r="N9" s="328"/>
      <c r="S9" s="328"/>
    </row>
    <row r="11" spans="1:19" x14ac:dyDescent="0.35">
      <c r="A11" s="1" t="s">
        <v>4</v>
      </c>
    </row>
    <row r="13" spans="1:19" s="235" customFormat="1" x14ac:dyDescent="0.35">
      <c r="A13" s="105"/>
      <c r="B13" s="105"/>
      <c r="C13" s="106"/>
      <c r="D13" s="26"/>
      <c r="E13" s="235" t="s">
        <v>119</v>
      </c>
      <c r="F13" s="221">
        <f xml:space="preserve"> IF( INDEX(J13:S13, $I$4) = "", INDEX(J13:R13, $I$6), INDEX(J13:S13, $I$4))</f>
        <v>44013</v>
      </c>
      <c r="G13" s="235" t="s">
        <v>6</v>
      </c>
      <c r="I13" s="487" t="str">
        <f t="array" ref="I13" xml:space="preserve"> IF( INDEX(J13:S13, I$5) = "", IF( INDEX(J13:S13, I$6) = F13, "vw", "tu"), IF(INDEX(J13:S13, I$5) = F13, "vw", "tu"))</f>
        <v>vw</v>
      </c>
      <c r="J13" s="332"/>
      <c r="K13" s="214">
        <v>44013</v>
      </c>
      <c r="L13" s="214">
        <v>44013</v>
      </c>
      <c r="M13" s="214">
        <v>44013</v>
      </c>
      <c r="N13" s="236"/>
      <c r="O13" s="214"/>
      <c r="P13" s="214"/>
      <c r="Q13" s="214"/>
      <c r="R13" s="214"/>
      <c r="S13" s="236"/>
    </row>
    <row r="14" spans="1:19" s="251" customFormat="1" x14ac:dyDescent="0.35">
      <c r="A14" s="269"/>
      <c r="B14" s="269"/>
      <c r="C14" s="270"/>
      <c r="D14" s="271"/>
      <c r="E14" s="114" t="s">
        <v>89</v>
      </c>
      <c r="F14" s="221">
        <f xml:space="preserve"> IF( INDEX(J14:S14, $I$4) = "", INDEX(J14:R14, $I$6), INDEX(J14:S14, $I$4))</f>
        <v>43921</v>
      </c>
      <c r="G14" s="114" t="s">
        <v>6</v>
      </c>
      <c r="H14" s="114"/>
      <c r="I14" s="487" t="str">
        <f t="array" ref="I14" xml:space="preserve"> IF( INDEX(J14:S14, I$5) = "", IF( INDEX(J14:S14, I$6) = F14, "vw", "tu"), IF(INDEX(J14:S14, I$5) = F14, "vw", "tu"))</f>
        <v>vw</v>
      </c>
      <c r="J14" s="333"/>
      <c r="K14" s="272">
        <v>43921</v>
      </c>
      <c r="L14" s="272">
        <v>43921</v>
      </c>
      <c r="M14" s="272">
        <v>43921</v>
      </c>
      <c r="N14" s="273"/>
      <c r="O14" s="214"/>
      <c r="P14" s="214"/>
      <c r="Q14" s="214"/>
      <c r="R14" s="214"/>
      <c r="S14" s="273"/>
    </row>
    <row r="15" spans="1:19" s="126" customFormat="1" x14ac:dyDescent="0.35">
      <c r="A15" s="193"/>
      <c r="B15" s="193"/>
      <c r="C15" s="194"/>
      <c r="D15" s="195"/>
      <c r="E15" s="247" t="s">
        <v>90</v>
      </c>
      <c r="F15" s="237">
        <f xml:space="preserve"> IF( INDEX(J15:S15, $I$4) = "", INDEX(J15:R15, $I$6), INDEX(J15:S15, $I$4))</f>
        <v>2</v>
      </c>
      <c r="G15" s="247" t="s">
        <v>88</v>
      </c>
      <c r="H15" s="247"/>
      <c r="I15" s="487" t="str">
        <f t="array" ref="I15" xml:space="preserve"> IF( INDEX(J15:S15, I$5) = "", IF( INDEX(J15:S15, I$6) = F15, "vw", "tu"), IF(INDEX(J15:S15, I$5) = F15, "vw", "tu"))</f>
        <v>vw</v>
      </c>
      <c r="J15" s="334"/>
      <c r="K15" s="223">
        <v>2</v>
      </c>
      <c r="L15" s="223">
        <v>2</v>
      </c>
      <c r="M15" s="223">
        <v>2</v>
      </c>
      <c r="N15" s="234"/>
      <c r="O15" s="223"/>
      <c r="P15" s="223"/>
      <c r="Q15" s="223"/>
      <c r="R15" s="223"/>
      <c r="S15" s="234"/>
    </row>
    <row r="16" spans="1:19" s="36" customFormat="1" x14ac:dyDescent="0.35">
      <c r="A16" s="37"/>
      <c r="B16" s="37"/>
      <c r="C16" s="34"/>
      <c r="D16" s="35"/>
      <c r="E16" s="233" t="s">
        <v>12</v>
      </c>
      <c r="F16" s="237">
        <f xml:space="preserve"> IF( INDEX(J16:S16, $I$4) = "", INDEX(J16:R16, $I$6), INDEX(J16:S16, $I$4))</f>
        <v>12</v>
      </c>
      <c r="G16" s="233" t="s">
        <v>13</v>
      </c>
      <c r="I16" s="487" t="str">
        <f t="array" ref="I16" xml:space="preserve"> IF( INDEX(J16:S16, I$5) = "", IF( INDEX(J16:S16, I$6) = F16, "vw", "tu"), IF(INDEX(J16:S16, I$5) = F16, "vw", "tu"))</f>
        <v>vw</v>
      </c>
      <c r="J16" s="334"/>
      <c r="K16" s="223">
        <v>12</v>
      </c>
      <c r="L16" s="223">
        <v>12</v>
      </c>
      <c r="M16" s="223">
        <v>12</v>
      </c>
      <c r="N16" s="211"/>
      <c r="O16" s="223"/>
      <c r="P16" s="223"/>
      <c r="Q16" s="223"/>
      <c r="R16" s="223"/>
      <c r="S16" s="211"/>
    </row>
    <row r="17" spans="1:19" s="36" customFormat="1" x14ac:dyDescent="0.35">
      <c r="A17" s="37"/>
      <c r="B17" s="37"/>
      <c r="C17" s="34"/>
      <c r="D17" s="35"/>
      <c r="E17" s="233" t="s">
        <v>87</v>
      </c>
      <c r="F17" s="237">
        <f xml:space="preserve"> IF( INDEX(J17:S17, $I$4) = "", INDEX(J17:R17, $I$6), INDEX(J17:S17, $I$4))</f>
        <v>3</v>
      </c>
      <c r="G17" s="233" t="s">
        <v>10</v>
      </c>
      <c r="I17" s="487" t="str">
        <f t="array" ref="I17" xml:space="preserve"> IF( INDEX(J17:S17, I$5) = "", IF( INDEX(J17:S17, I$6) = F17, "vw", "tu"), IF(INDEX(J17:S17, I$5) = F17, "vw", "tu"))</f>
        <v>vw</v>
      </c>
      <c r="J17" s="334"/>
      <c r="K17" s="223">
        <v>3</v>
      </c>
      <c r="L17" s="223">
        <v>3</v>
      </c>
      <c r="M17" s="223">
        <v>3</v>
      </c>
      <c r="N17" s="211"/>
      <c r="O17" s="223"/>
      <c r="P17" s="223"/>
      <c r="Q17" s="223"/>
      <c r="R17" s="223"/>
      <c r="S17" s="211"/>
    </row>
    <row r="18" spans="1:19" x14ac:dyDescent="0.35">
      <c r="F18" s="9"/>
      <c r="I18" s="488"/>
      <c r="J18" s="335"/>
      <c r="K18" s="9"/>
      <c r="L18" s="9"/>
      <c r="M18" s="9"/>
    </row>
    <row r="19" spans="1:19" s="235" customFormat="1" x14ac:dyDescent="0.35">
      <c r="A19" s="105"/>
      <c r="B19" s="105"/>
      <c r="C19" s="106"/>
      <c r="D19" s="26"/>
      <c r="E19" s="235" t="s">
        <v>122</v>
      </c>
      <c r="F19" s="221">
        <f xml:space="preserve"> IF( INDEX(J19:S19, $I$4) = "", INDEX(J19:R19, $I$6), INDEX(J19:S19, $I$4))</f>
        <v>44286</v>
      </c>
      <c r="G19" s="235" t="s">
        <v>6</v>
      </c>
      <c r="I19" s="487" t="str">
        <f t="array" ref="I19" xml:space="preserve"> IF( INDEX(J19:S19, I$5) = "", IF( INDEX(J19:S19, I$6) = F19, "vw", "tu"), IF(INDEX(J19:S19, I$5) = F19, "vw", "tu"))</f>
        <v>vw</v>
      </c>
      <c r="J19" s="332"/>
      <c r="K19" s="272">
        <v>44286</v>
      </c>
      <c r="L19" s="272">
        <v>44286</v>
      </c>
      <c r="M19" s="272">
        <v>44286</v>
      </c>
      <c r="N19" s="236"/>
      <c r="O19" s="214"/>
      <c r="P19" s="214"/>
      <c r="Q19" s="214"/>
      <c r="R19" s="214"/>
      <c r="S19" s="236"/>
    </row>
    <row r="20" spans="1:19" s="126" customFormat="1" x14ac:dyDescent="0.35">
      <c r="A20" s="193"/>
      <c r="B20" s="193"/>
      <c r="C20" s="194"/>
      <c r="D20" s="195"/>
      <c r="E20" s="196"/>
      <c r="F20"/>
      <c r="G20" s="196"/>
      <c r="I20" s="488"/>
      <c r="J20" s="337"/>
      <c r="N20" s="209"/>
      <c r="S20" s="209"/>
    </row>
    <row r="21" spans="1:19" s="233" customFormat="1" x14ac:dyDescent="0.35">
      <c r="A21" s="37"/>
      <c r="B21" s="37"/>
      <c r="C21" s="34"/>
      <c r="D21" s="35"/>
      <c r="E21" s="35" t="s">
        <v>196</v>
      </c>
      <c r="F21" s="222">
        <f xml:space="preserve"> IF( INDEX(J21:S21, $I$4) = "", INDEX(J21:R21, $I$6), INDEX(J21:S21, $I$4))</f>
        <v>25</v>
      </c>
      <c r="G21" s="35" t="s">
        <v>29</v>
      </c>
      <c r="I21" s="487" t="str">
        <f t="array" ref="I21" xml:space="preserve"> IF( INDEX(J21:S21, I$5) = "", IF( INDEX(J21:S21, I$6) = F21, "vw", "tu"), IF(INDEX(J21:S21, I$5) = F21, "vw", "tu"))</f>
        <v>vw</v>
      </c>
      <c r="J21" s="334"/>
      <c r="K21" s="215">
        <v>25</v>
      </c>
      <c r="L21" s="215">
        <v>30</v>
      </c>
      <c r="M21" s="215">
        <v>25</v>
      </c>
      <c r="N21" s="234"/>
      <c r="O21" s="223"/>
      <c r="P21" s="223"/>
      <c r="Q21" s="223"/>
      <c r="R21" s="223"/>
      <c r="S21" s="234"/>
    </row>
    <row r="22" spans="1:19" s="115" customFormat="1" x14ac:dyDescent="0.35">
      <c r="A22" s="224"/>
      <c r="B22" s="224"/>
      <c r="C22" s="225"/>
      <c r="D22" s="226"/>
      <c r="E22" s="227" t="s">
        <v>109</v>
      </c>
      <c r="F22" s="228">
        <f xml:space="preserve"> IF( INDEX(J22:S22, $I$4) = "", INDEX(J22:R22, $I$6), INDEX(J22:S22, $I$4))</f>
        <v>0</v>
      </c>
      <c r="G22" s="227" t="s">
        <v>80</v>
      </c>
      <c r="I22" s="487" t="str">
        <f t="array" ref="I22" xml:space="preserve"> IF( INDEX(J22:S22, I$5) = "", IF( INDEX(J22:S22, I$6) = F22, "vw", "tu"), IF(INDEX(J22:S22, I$5) = F22, "vw", "tu"))</f>
        <v>vw</v>
      </c>
      <c r="J22" s="336"/>
      <c r="K22" s="230">
        <v>0</v>
      </c>
      <c r="L22" s="230">
        <v>0</v>
      </c>
      <c r="M22" s="230">
        <v>0</v>
      </c>
      <c r="N22" s="229"/>
      <c r="O22" s="231"/>
      <c r="P22" s="231"/>
      <c r="Q22" s="231"/>
      <c r="R22" s="231"/>
      <c r="S22" s="229"/>
    </row>
    <row r="23" spans="1:19" s="506" customFormat="1" x14ac:dyDescent="0.35">
      <c r="A23" s="502"/>
      <c r="B23" s="502"/>
      <c r="C23" s="503"/>
      <c r="D23" s="504"/>
      <c r="E23" s="504" t="s">
        <v>85</v>
      </c>
      <c r="F23" s="505">
        <f xml:space="preserve"> IF( INDEX(J23:S23, $I$4) = "", INDEX(J23:R23, $I$6), INDEX(J23:S23, $I$4))</f>
        <v>0</v>
      </c>
      <c r="G23" s="504" t="s">
        <v>29</v>
      </c>
      <c r="I23" s="487" t="str">
        <f t="array" ref="I23" xml:space="preserve"> IF( INDEX(J23:S23, I$5) = "", IF( INDEX(J23:S23, I$6) = F23, "vw", "tu"), IF(INDEX(J23:S23, I$5) = F23, "vw", "tu"))</f>
        <v>vw</v>
      </c>
      <c r="J23" s="417"/>
      <c r="K23" s="507">
        <v>0</v>
      </c>
      <c r="L23" s="507">
        <v>0</v>
      </c>
      <c r="M23" s="507">
        <v>0</v>
      </c>
      <c r="N23" s="417"/>
      <c r="O23" s="507"/>
      <c r="P23" s="507"/>
      <c r="Q23" s="507"/>
      <c r="R23" s="507"/>
      <c r="S23" s="417"/>
    </row>
    <row r="24" spans="1:19" s="348" customFormat="1" x14ac:dyDescent="0.35">
      <c r="A24" s="224"/>
      <c r="B24" s="224"/>
      <c r="C24" s="225"/>
      <c r="D24" s="226"/>
      <c r="E24" s="226"/>
      <c r="F24" s="347"/>
      <c r="G24" s="226"/>
      <c r="I24" s="489"/>
      <c r="J24" s="336"/>
      <c r="K24" s="347"/>
      <c r="L24" s="347"/>
      <c r="M24" s="347"/>
      <c r="N24" s="232"/>
      <c r="O24" s="349"/>
      <c r="P24" s="349"/>
      <c r="Q24" s="349"/>
      <c r="R24" s="349"/>
      <c r="S24" s="232"/>
    </row>
    <row r="25" spans="1:19" s="348" customFormat="1" x14ac:dyDescent="0.35">
      <c r="A25" s="224"/>
      <c r="B25" s="224"/>
      <c r="C25" s="225"/>
      <c r="D25" s="226"/>
      <c r="E25" s="226"/>
      <c r="F25" s="347"/>
      <c r="G25" s="226"/>
      <c r="I25" s="489"/>
      <c r="J25" s="336"/>
      <c r="K25" s="347"/>
      <c r="L25" s="347"/>
      <c r="M25" s="347"/>
      <c r="N25" s="232"/>
      <c r="O25" s="349"/>
      <c r="P25" s="349"/>
      <c r="Q25" s="349"/>
      <c r="R25" s="349"/>
      <c r="S25" s="232"/>
    </row>
    <row r="26" spans="1:19" x14ac:dyDescent="0.35">
      <c r="A26" s="1" t="s">
        <v>133</v>
      </c>
      <c r="I26" s="487"/>
    </row>
    <row r="27" spans="1:19" x14ac:dyDescent="0.35">
      <c r="B27" s="1" t="s">
        <v>170</v>
      </c>
      <c r="I27" s="487"/>
    </row>
    <row r="28" spans="1:19" s="366" customFormat="1" x14ac:dyDescent="0.35">
      <c r="A28" s="363"/>
      <c r="B28" s="363"/>
      <c r="C28" s="364"/>
      <c r="D28" s="365"/>
      <c r="E28" s="384" t="s">
        <v>164</v>
      </c>
      <c r="F28" s="385">
        <f xml:space="preserve"> IF( INDEX(J28:S28, $I$4) = "", INDEX(J28:R28, $I$6), INDEX(J28:S28, $I$4))</f>
        <v>0.33</v>
      </c>
      <c r="G28" s="384" t="s">
        <v>141</v>
      </c>
      <c r="H28" s="384"/>
      <c r="I28" s="487" t="str">
        <f t="array" ref="I28" xml:space="preserve"> IF( INDEX(J28:S28, I$5) = "", IF( INDEX(J28:S28, I$6) = F28, "vw", "tu"), IF(INDEX(J28:S28, I$5) = F28, "vw", "tu"))</f>
        <v>vw</v>
      </c>
      <c r="J28" s="386"/>
      <c r="K28" s="387">
        <v>0.33</v>
      </c>
      <c r="L28" s="387">
        <v>0.33</v>
      </c>
      <c r="M28" s="387">
        <v>0.33</v>
      </c>
      <c r="N28" s="388"/>
      <c r="O28" s="389"/>
      <c r="P28" s="389"/>
      <c r="Q28" s="389"/>
      <c r="R28" s="389"/>
      <c r="S28" s="388"/>
    </row>
    <row r="29" spans="1:19" x14ac:dyDescent="0.35">
      <c r="E29" s="384" t="s">
        <v>165</v>
      </c>
      <c r="F29" s="385">
        <f xml:space="preserve"> IF( INDEX(J29:S29, $I$4) = "", INDEX(J29:R29, $I$6), INDEX(J29:S29, $I$4))</f>
        <v>0.36</v>
      </c>
      <c r="G29" s="384" t="s">
        <v>141</v>
      </c>
      <c r="H29" s="384"/>
      <c r="I29" s="487" t="str">
        <f t="array" ref="I29" xml:space="preserve"> IF( INDEX(J29:S29, I$5) = "", IF( INDEX(J29:S29, I$6) = F29, "vw", "tu"), IF(INDEX(J29:S29, I$5) = F29, "vw", "tu"))</f>
        <v>vw</v>
      </c>
      <c r="J29" s="386"/>
      <c r="K29" s="387">
        <v>0.36</v>
      </c>
      <c r="L29" s="387">
        <v>0.36</v>
      </c>
      <c r="M29" s="387">
        <v>0.36</v>
      </c>
      <c r="N29" s="388"/>
      <c r="O29" s="389"/>
      <c r="P29" s="389"/>
      <c r="Q29" s="389"/>
      <c r="R29" s="389"/>
      <c r="S29" s="388"/>
    </row>
    <row r="30" spans="1:19" x14ac:dyDescent="0.35">
      <c r="E30" s="384" t="s">
        <v>166</v>
      </c>
      <c r="F30" s="385">
        <f xml:space="preserve"> IF( INDEX(J30:S30, $I$4) = "", INDEX(J30:R30, $I$6), INDEX(J30:S30, $I$4))</f>
        <v>0.15499999999999992</v>
      </c>
      <c r="G30" s="384" t="s">
        <v>141</v>
      </c>
      <c r="H30" s="384"/>
      <c r="I30" s="487" t="str">
        <f t="array" ref="I30" xml:space="preserve"> IF( INDEX(J30:S30, I$5) = "", IF( INDEX(J30:S30, I$6) = F30, "vw", "tu"), IF(INDEX(J30:S30, I$5) = F30, "vw", "tu"))</f>
        <v>vw</v>
      </c>
      <c r="J30" s="386"/>
      <c r="K30" s="387">
        <v>0.15499999999999992</v>
      </c>
      <c r="L30" s="387">
        <v>0.15499999999999992</v>
      </c>
      <c r="M30" s="387">
        <v>0.15499999999999992</v>
      </c>
      <c r="N30" s="388"/>
      <c r="O30" s="389"/>
      <c r="P30" s="389"/>
      <c r="Q30" s="389"/>
      <c r="R30" s="389"/>
      <c r="S30" s="388"/>
    </row>
    <row r="31" spans="1:19" x14ac:dyDescent="0.35">
      <c r="E31" s="384" t="s">
        <v>167</v>
      </c>
      <c r="F31" s="385">
        <f xml:space="preserve"> IF( INDEX(J31:S31, $I$4) = "", INDEX(J31:R31, $I$6), INDEX(J31:S31, $I$4))</f>
        <v>0.155</v>
      </c>
      <c r="G31" s="384" t="s">
        <v>141</v>
      </c>
      <c r="H31" s="384"/>
      <c r="I31" s="487" t="str">
        <f t="array" ref="I31" xml:space="preserve"> IF( INDEX(J31:S31, I$5) = "", IF( INDEX(J31:S31, I$6) = F31, "vw", "tu"), IF(INDEX(J31:S31, I$5) = F31, "vw", "tu"))</f>
        <v>vw</v>
      </c>
      <c r="J31" s="386"/>
      <c r="K31" s="387">
        <v>0.155</v>
      </c>
      <c r="L31" s="387">
        <v>0.155</v>
      </c>
      <c r="M31" s="387">
        <v>0.155</v>
      </c>
      <c r="N31" s="388"/>
      <c r="O31" s="389"/>
      <c r="P31" s="389"/>
      <c r="Q31" s="389"/>
      <c r="R31" s="389"/>
      <c r="S31" s="388"/>
    </row>
    <row r="34" spans="1:19" s="366" customFormat="1" x14ac:dyDescent="0.35">
      <c r="A34" s="363"/>
      <c r="B34" s="363"/>
      <c r="C34" s="364"/>
      <c r="D34" s="365"/>
      <c r="E34" s="366" t="s">
        <v>354</v>
      </c>
      <c r="F34" s="385">
        <f xml:space="preserve"> IF( INDEX(J34:S34, $I$4) = "", INDEX(J34:R34, $I$6), INDEX(J34:S34, $I$4))</f>
        <v>5.0000000000000001E-3</v>
      </c>
      <c r="G34" s="384" t="s">
        <v>124</v>
      </c>
      <c r="H34" s="384">
        <v>0</v>
      </c>
      <c r="I34" s="487" t="str">
        <f t="array" ref="I34" xml:space="preserve"> IF( INDEX(J34:S34, I$5) = "", IF( INDEX(J34:S34, I$6) = F34, "vw", "tu"), IF(INDEX(J34:S34, I$5) = F34, "vw", "tu"))</f>
        <v>vw</v>
      </c>
      <c r="J34" s="386"/>
      <c r="K34" s="387">
        <v>5.0000000000000001E-3</v>
      </c>
      <c r="L34" s="387">
        <v>5.0000000000000001E-3</v>
      </c>
      <c r="M34" s="387">
        <v>5.0000000000000001E-3</v>
      </c>
      <c r="N34" s="388"/>
      <c r="O34" s="389"/>
      <c r="P34" s="389"/>
      <c r="Q34" s="389"/>
      <c r="R34" s="389"/>
      <c r="S34" s="388"/>
    </row>
    <row r="35" spans="1:19" s="126" customFormat="1" x14ac:dyDescent="0.35">
      <c r="A35" s="193"/>
      <c r="B35" s="193"/>
      <c r="C35" s="194"/>
      <c r="D35" s="195"/>
      <c r="E35" s="196" t="s">
        <v>195</v>
      </c>
      <c r="F35" s="390">
        <f xml:space="preserve"> IF( INDEX(J35:S35, $I$4) = "", INDEX(J35:R35, $I$6), INDEX(J35:S35, $I$4))</f>
        <v>245</v>
      </c>
      <c r="G35" s="196" t="s">
        <v>126</v>
      </c>
      <c r="H35" s="196"/>
      <c r="I35" s="487" t="str">
        <f t="array" ref="I35" xml:space="preserve"> IF( INDEX(J35:S35, I$5) = "", IF( INDEX(J35:S35, I$6) = F35, "vw", "tu"), IF(INDEX(J35:S35, I$5) = F35, "vw", "tu"))</f>
        <v>vw</v>
      </c>
      <c r="J35" s="391"/>
      <c r="K35" s="369">
        <v>245</v>
      </c>
      <c r="L35" s="369">
        <v>250</v>
      </c>
      <c r="M35" s="369">
        <v>245</v>
      </c>
      <c r="N35" s="392"/>
      <c r="O35" s="393"/>
      <c r="P35" s="393"/>
      <c r="Q35" s="393"/>
      <c r="R35" s="393"/>
      <c r="S35" s="392"/>
    </row>
    <row r="36" spans="1:19" x14ac:dyDescent="0.35">
      <c r="E36" s="384" t="s">
        <v>127</v>
      </c>
      <c r="F36" s="385">
        <f xml:space="preserve"> IF( INDEX(J36:S36, $I$4) = "", INDEX(J36:R36, $I$6), INDEX(J36:S36, $I$4))</f>
        <v>0.97</v>
      </c>
      <c r="G36" s="384" t="s">
        <v>108</v>
      </c>
      <c r="H36" s="384"/>
      <c r="I36" s="487" t="str">
        <f t="array" ref="I36" xml:space="preserve"> IF( INDEX(J36:S36, I$5) = "", IF( INDEX(J36:S36, I$6) = F36, "vw", "tu"), IF(INDEX(J36:S36, I$5) = F36, "vw", "tu"))</f>
        <v>vw</v>
      </c>
      <c r="J36" s="386"/>
      <c r="K36" s="387">
        <v>0.97</v>
      </c>
      <c r="L36" s="387">
        <v>0.97</v>
      </c>
      <c r="M36" s="387">
        <v>0.97</v>
      </c>
      <c r="N36" s="388"/>
      <c r="O36" s="389"/>
      <c r="P36" s="389"/>
      <c r="Q36" s="389"/>
      <c r="R36" s="389"/>
      <c r="S36" s="388"/>
    </row>
    <row r="37" spans="1:19" s="521" customFormat="1" x14ac:dyDescent="0.35">
      <c r="A37" s="471"/>
      <c r="B37" s="471"/>
      <c r="C37" s="472"/>
      <c r="D37" s="473"/>
      <c r="E37" s="519"/>
      <c r="F37" s="518"/>
      <c r="G37" s="519"/>
      <c r="H37" s="519"/>
      <c r="I37" s="520"/>
      <c r="J37" s="206"/>
      <c r="K37" s="12"/>
      <c r="L37" s="12"/>
      <c r="M37" s="12"/>
      <c r="N37" s="206"/>
      <c r="O37" s="12"/>
      <c r="P37" s="12"/>
      <c r="Q37" s="12"/>
      <c r="R37" s="12"/>
      <c r="S37" s="206"/>
    </row>
    <row r="38" spans="1:19" s="474" customFormat="1" x14ac:dyDescent="0.35">
      <c r="A38" s="471"/>
      <c r="B38" s="471"/>
      <c r="C38" s="472"/>
      <c r="D38" s="473"/>
      <c r="E38" s="475" t="s">
        <v>129</v>
      </c>
      <c r="F38" s="476">
        <f xml:space="preserve"> IF( INDEX(J38:S38, $I$4) = "", INDEX(J38:R38, $I$6), INDEX(J38:S38, $I$4))</f>
        <v>6.5000000000000002E-2</v>
      </c>
      <c r="G38" s="475" t="s">
        <v>128</v>
      </c>
      <c r="H38" s="475"/>
      <c r="I38" s="487" t="str">
        <f t="array" ref="I38" xml:space="preserve"> IF( INDEX(J38:S38, I$5) = "", IF( INDEX(J38:S38, I$6) = F38, "vw", "tu"), IF(INDEX(J38:S38, I$5) = F38, "vw", "tu"))</f>
        <v>vw</v>
      </c>
      <c r="J38" s="477"/>
      <c r="K38" s="478">
        <v>6.5000000000000002E-2</v>
      </c>
      <c r="L38" s="478">
        <v>6.5000000000000002E-2</v>
      </c>
      <c r="M38" s="478">
        <v>6.5000000000000002E-2</v>
      </c>
      <c r="N38" s="479"/>
      <c r="O38" s="480"/>
      <c r="P38" s="480"/>
      <c r="Q38" s="480"/>
      <c r="R38" s="480"/>
      <c r="S38" s="479"/>
    </row>
    <row r="39" spans="1:19" s="474" customFormat="1" x14ac:dyDescent="0.35">
      <c r="A39" s="471"/>
      <c r="B39" s="471"/>
      <c r="C39" s="472"/>
      <c r="D39" s="473"/>
      <c r="E39" s="475"/>
      <c r="F39" s="518"/>
      <c r="G39" s="475"/>
      <c r="H39" s="475"/>
      <c r="I39" s="487"/>
      <c r="J39" s="477"/>
      <c r="K39" s="12"/>
      <c r="L39" s="12"/>
      <c r="M39" s="12"/>
      <c r="N39" s="479"/>
      <c r="O39" s="532"/>
      <c r="P39" s="532"/>
      <c r="Q39" s="532"/>
      <c r="R39" s="532"/>
      <c r="S39" s="479"/>
    </row>
    <row r="40" spans="1:19" s="521" customFormat="1" x14ac:dyDescent="0.35">
      <c r="A40" s="471"/>
      <c r="B40" s="471" t="s">
        <v>171</v>
      </c>
      <c r="C40" s="472"/>
      <c r="D40" s="473"/>
      <c r="E40" s="519"/>
      <c r="F40" s="518"/>
      <c r="G40" s="519"/>
      <c r="H40" s="519"/>
      <c r="I40" s="520"/>
      <c r="J40" s="206"/>
      <c r="K40" s="12"/>
      <c r="L40" s="12"/>
      <c r="M40" s="12"/>
      <c r="N40" s="206"/>
      <c r="O40" s="12"/>
      <c r="P40" s="12"/>
      <c r="Q40" s="12"/>
      <c r="R40" s="12"/>
      <c r="S40" s="206"/>
    </row>
    <row r="41" spans="1:19" s="126" customFormat="1" x14ac:dyDescent="0.35">
      <c r="A41" s="193"/>
      <c r="B41" s="193"/>
      <c r="C41" s="194"/>
      <c r="D41" s="195"/>
      <c r="E41" s="196" t="s">
        <v>169</v>
      </c>
      <c r="F41" s="390">
        <f xml:space="preserve"> IF( INDEX(J41:S41, $I$4) = "", INDEX(J41:R41, $I$6), INDEX(J41:S41, $I$4))</f>
        <v>1700</v>
      </c>
      <c r="G41" s="196" t="str">
        <f xml:space="preserve"> SMU</f>
        <v>$ 000s</v>
      </c>
      <c r="H41" s="196"/>
      <c r="I41" s="487" t="str">
        <f t="array" ref="I41" xml:space="preserve"> IF( INDEX(J41:S41, I$5) = "", IF( INDEX(J41:S41, I$6) = F41, "vw", "tu"), IF(INDEX(J41:S41, I$5) = F41, "vw", "tu"))</f>
        <v>vw</v>
      </c>
      <c r="J41" s="391"/>
      <c r="K41" s="369">
        <v>1700</v>
      </c>
      <c r="L41" s="369">
        <v>1500</v>
      </c>
      <c r="M41" s="369">
        <v>1700</v>
      </c>
      <c r="N41" s="392"/>
      <c r="O41" s="393"/>
      <c r="P41" s="393"/>
      <c r="Q41" s="393"/>
      <c r="R41" s="393"/>
      <c r="S41" s="392"/>
    </row>
    <row r="42" spans="1:19" s="126" customFormat="1" x14ac:dyDescent="0.35">
      <c r="A42" s="193"/>
      <c r="B42" s="193"/>
      <c r="C42" s="194"/>
      <c r="D42" s="195"/>
      <c r="E42" s="196"/>
      <c r="F42" s="390"/>
      <c r="G42" s="196"/>
      <c r="H42" s="196"/>
      <c r="I42" s="487"/>
      <c r="J42" s="391"/>
      <c r="K42" s="369"/>
      <c r="L42" s="369"/>
      <c r="M42" s="369"/>
      <c r="N42" s="392"/>
      <c r="O42" s="393"/>
      <c r="P42" s="393"/>
      <c r="Q42" s="393"/>
      <c r="R42" s="393"/>
      <c r="S42" s="392"/>
    </row>
    <row r="43" spans="1:19" s="126" customFormat="1" x14ac:dyDescent="0.35">
      <c r="A43" s="193"/>
      <c r="B43" s="193" t="s">
        <v>344</v>
      </c>
      <c r="C43" s="194"/>
      <c r="D43" s="195"/>
      <c r="E43" s="196"/>
      <c r="F43" s="390"/>
      <c r="G43" s="196"/>
      <c r="H43" s="196"/>
      <c r="I43" s="487"/>
      <c r="J43" s="391"/>
      <c r="K43" s="369"/>
      <c r="L43" s="369"/>
      <c r="M43" s="369"/>
      <c r="N43" s="392"/>
      <c r="O43" s="393"/>
      <c r="P43" s="393"/>
      <c r="Q43" s="393"/>
      <c r="R43" s="393"/>
      <c r="S43" s="392"/>
    </row>
    <row r="44" spans="1:19" s="606" customFormat="1" x14ac:dyDescent="0.35">
      <c r="A44" s="603"/>
      <c r="B44" s="603"/>
      <c r="C44" s="604"/>
      <c r="D44" s="605"/>
      <c r="E44" s="607" t="s">
        <v>337</v>
      </c>
      <c r="F44" s="608">
        <f xml:space="preserve"> IF( INDEX(J44:S44, $I$4) = "", INDEX(J44:R44, $I$6), INDEX(J44:S44, $I$4))</f>
        <v>170</v>
      </c>
      <c r="G44" s="607" t="s">
        <v>338</v>
      </c>
      <c r="H44" s="607"/>
      <c r="I44" s="487" t="str">
        <f t="array" ref="I44" xml:space="preserve"> IF( INDEX(J44:S44, I$5) = "", IF( INDEX(J44:S44, I$6) = F44, "vw", "tu"), IF(INDEX(J44:S44, I$5) = F44, "vw", "tu"))</f>
        <v>vw</v>
      </c>
      <c r="J44" s="609"/>
      <c r="K44" s="610">
        <v>170</v>
      </c>
      <c r="L44" s="610">
        <v>170</v>
      </c>
      <c r="M44" s="610">
        <v>170</v>
      </c>
      <c r="N44" s="611"/>
      <c r="O44" s="612"/>
      <c r="P44" s="612"/>
      <c r="Q44" s="612"/>
      <c r="R44" s="612"/>
      <c r="S44" s="611"/>
    </row>
    <row r="45" spans="1:19" s="606" customFormat="1" x14ac:dyDescent="0.35">
      <c r="A45" s="603"/>
      <c r="B45" s="603"/>
      <c r="C45" s="604"/>
      <c r="D45" s="605"/>
      <c r="E45" s="607" t="s">
        <v>345</v>
      </c>
      <c r="F45" s="608">
        <f xml:space="preserve"> IF( INDEX(J45:S45, $I$4) = "", INDEX(J45:R45, $I$6), INDEX(J45:S45, $I$4))</f>
        <v>145</v>
      </c>
      <c r="G45" s="607" t="s">
        <v>338</v>
      </c>
      <c r="H45" s="607"/>
      <c r="I45" s="487" t="str">
        <f t="array" ref="I45" xml:space="preserve"> IF( INDEX(J45:S45, I$5) = "", IF( INDEX(J45:S45, I$6) = F45, "vw", "tu"), IF(INDEX(J45:S45, I$5) = F45, "vw", "tu"))</f>
        <v>vw</v>
      </c>
      <c r="J45" s="609"/>
      <c r="K45" s="610">
        <v>145</v>
      </c>
      <c r="L45" s="610">
        <v>145</v>
      </c>
      <c r="M45" s="610">
        <v>145</v>
      </c>
      <c r="N45" s="611"/>
      <c r="O45" s="612"/>
      <c r="P45" s="612"/>
      <c r="Q45" s="612"/>
      <c r="R45" s="612"/>
      <c r="S45" s="611"/>
    </row>
    <row r="46" spans="1:19" s="366" customFormat="1" x14ac:dyDescent="0.35">
      <c r="A46" s="363"/>
      <c r="B46" s="363"/>
      <c r="C46" s="364"/>
      <c r="D46" s="365"/>
      <c r="E46" s="384" t="s">
        <v>339</v>
      </c>
      <c r="F46" s="385">
        <f xml:space="preserve"> IF( INDEX(J46:S46, $I$4) = "", INDEX(J46:R46, $I$6), INDEX(J46:S46, $I$4))</f>
        <v>2.5000000000000001E-2</v>
      </c>
      <c r="G46" s="384" t="s">
        <v>124</v>
      </c>
      <c r="H46" s="384"/>
      <c r="I46" s="487" t="str">
        <f t="array" ref="I46" xml:space="preserve"> IF( INDEX(J46:S46, I$5) = "", IF( INDEX(J46:S46, I$6) = F46, "vw", "tu"), IF(INDEX(J46:S46, I$5) = F46, "vw", "tu"))</f>
        <v>vw</v>
      </c>
      <c r="J46" s="386"/>
      <c r="K46" s="387">
        <v>2.5000000000000001E-2</v>
      </c>
      <c r="L46" s="387">
        <v>2.5000000000000001E-2</v>
      </c>
      <c r="M46" s="387">
        <v>2.5000000000000001E-2</v>
      </c>
      <c r="N46" s="388"/>
      <c r="O46" s="389"/>
      <c r="P46" s="389"/>
      <c r="Q46" s="389"/>
      <c r="R46" s="389"/>
      <c r="S46" s="388"/>
    </row>
    <row r="49" spans="1:19" x14ac:dyDescent="0.35">
      <c r="I49" s="487"/>
    </row>
    <row r="50" spans="1:19" x14ac:dyDescent="0.35">
      <c r="A50" s="1" t="s">
        <v>210</v>
      </c>
      <c r="I50" s="487"/>
    </row>
    <row r="51" spans="1:19" x14ac:dyDescent="0.35">
      <c r="I51" s="487"/>
    </row>
    <row r="52" spans="1:19" x14ac:dyDescent="0.35">
      <c r="B52" s="1" t="s">
        <v>211</v>
      </c>
      <c r="I52" s="487"/>
    </row>
    <row r="53" spans="1:19" s="366" customFormat="1" x14ac:dyDescent="0.35">
      <c r="A53" s="363"/>
      <c r="B53" s="363"/>
      <c r="C53" s="364"/>
      <c r="D53" s="365"/>
      <c r="E53" s="384" t="s">
        <v>201</v>
      </c>
      <c r="F53" s="385">
        <f xml:space="preserve"> IF( INDEX(J53:S53, $I$4) = "", INDEX(J53:R53, $I$6), INDEX(J53:S53, $I$4))</f>
        <v>0.7</v>
      </c>
      <c r="G53" s="384" t="s">
        <v>108</v>
      </c>
      <c r="H53" s="384"/>
      <c r="I53" s="535" t="str">
        <f t="array" ref="I53" xml:space="preserve"> IF( INDEX(J53:S53, I$5) = "", IF( INDEX(J53:S53, I$6) = F53, "vw", "tu"), IF(INDEX(J53:S53, I$5) = F53, "vw", "tu"))</f>
        <v>vw</v>
      </c>
      <c r="J53" s="386"/>
      <c r="K53" s="387">
        <v>0.7</v>
      </c>
      <c r="L53" s="387">
        <v>0.7</v>
      </c>
      <c r="M53" s="387">
        <v>0.7</v>
      </c>
      <c r="N53" s="388"/>
      <c r="O53" s="389"/>
      <c r="P53" s="389"/>
      <c r="Q53" s="389"/>
      <c r="R53" s="389"/>
      <c r="S53" s="388"/>
    </row>
    <row r="55" spans="1:19" s="126" customFormat="1" x14ac:dyDescent="0.35">
      <c r="A55" s="193"/>
      <c r="B55" s="193"/>
      <c r="C55" s="194"/>
      <c r="D55" s="195"/>
      <c r="E55" s="196" t="s">
        <v>217</v>
      </c>
      <c r="F55" s="390">
        <f xml:space="preserve"> IF( INDEX(J55:S55, $I$4) = "", INDEX(J55:R55, $I$6), INDEX(J55:S55, $I$4))</f>
        <v>360</v>
      </c>
      <c r="G55" s="196" t="s">
        <v>215</v>
      </c>
      <c r="H55" s="196"/>
      <c r="I55" s="535" t="str">
        <f t="array" ref="I55" xml:space="preserve"> IF( INDEX(J55:S55, I$5) = "", IF( INDEX(J55:S55, I$6) = F55, "vw", "tu"), IF(INDEX(J55:S55, I$5) = F55, "vw", "tu"))</f>
        <v>vw</v>
      </c>
      <c r="J55" s="391"/>
      <c r="K55" s="369">
        <v>360</v>
      </c>
      <c r="L55" s="369">
        <v>360</v>
      </c>
      <c r="M55" s="369">
        <v>360</v>
      </c>
      <c r="N55" s="392"/>
      <c r="O55" s="393"/>
      <c r="P55" s="393"/>
      <c r="Q55" s="393"/>
      <c r="R55" s="393"/>
      <c r="S55" s="392"/>
    </row>
    <row r="56" spans="1:19" s="366" customFormat="1" x14ac:dyDescent="0.35">
      <c r="A56" s="363"/>
      <c r="B56" s="363"/>
      <c r="C56" s="364"/>
      <c r="D56" s="365"/>
      <c r="E56" s="384" t="s">
        <v>208</v>
      </c>
      <c r="F56" s="385">
        <f xml:space="preserve"> IF( INDEX(J56:S56, $I$4) = "", INDEX(J56:R56, $I$6), INDEX(J56:S56, $I$4))</f>
        <v>2.5000000000000001E-2</v>
      </c>
      <c r="G56" s="384" t="s">
        <v>108</v>
      </c>
      <c r="H56" s="384"/>
      <c r="I56" s="535" t="str">
        <f t="array" ref="I56" xml:space="preserve"> IF( INDEX(J56:S56, I$5) = "", IF( INDEX(J56:S56, I$6) = F56, "vw", "tu"), IF(INDEX(J56:S56, I$5) = F56, "vw", "tu"))</f>
        <v>vw</v>
      </c>
      <c r="J56" s="386"/>
      <c r="K56" s="387">
        <v>2.5000000000000001E-2</v>
      </c>
      <c r="L56" s="387">
        <v>2.5000000000000001E-2</v>
      </c>
      <c r="M56" s="387">
        <v>2.5000000000000001E-2</v>
      </c>
      <c r="N56" s="388"/>
      <c r="O56" s="389"/>
      <c r="P56" s="389"/>
      <c r="Q56" s="389"/>
      <c r="R56" s="389"/>
      <c r="S56" s="388"/>
    </row>
    <row r="57" spans="1:19" x14ac:dyDescent="0.35">
      <c r="E57" s="384" t="s">
        <v>209</v>
      </c>
      <c r="F57" s="385">
        <f xml:space="preserve"> IF( INDEX(J57:S57, $I$4) = "", INDEX(J57:R57, $I$6), INDEX(J57:S57, $I$4))</f>
        <v>3.7999999999999999E-2</v>
      </c>
      <c r="G57" s="384" t="s">
        <v>108</v>
      </c>
      <c r="H57" s="384"/>
      <c r="I57" s="535" t="str">
        <f t="array" ref="I57" xml:space="preserve"> IF( INDEX(J57:S57, I$5) = "", IF( INDEX(J57:S57, I$6) = F57, "vw", "tu"), IF(INDEX(J57:S57, I$5) = F57, "vw", "tu"))</f>
        <v>vw</v>
      </c>
      <c r="J57" s="386"/>
      <c r="K57" s="387">
        <v>3.7999999999999999E-2</v>
      </c>
      <c r="L57" s="387">
        <v>3.7999999999999999E-2</v>
      </c>
      <c r="M57" s="387">
        <v>3.7999999999999999E-2</v>
      </c>
      <c r="N57" s="388"/>
      <c r="O57" s="389"/>
      <c r="P57" s="389"/>
      <c r="Q57" s="389"/>
      <c r="R57" s="389"/>
      <c r="S57" s="388"/>
    </row>
    <row r="58" spans="1:19" s="254" customFormat="1" x14ac:dyDescent="0.35">
      <c r="A58" s="537"/>
      <c r="B58" s="537"/>
      <c r="C58" s="538"/>
      <c r="D58" s="255"/>
      <c r="E58" s="255" t="s">
        <v>213</v>
      </c>
      <c r="F58" s="539">
        <f xml:space="preserve"> IF( INDEX(J58:S58, $I$4) = "", INDEX(J58:R58, $I$6), INDEX(J58:S58, $I$4))</f>
        <v>10</v>
      </c>
      <c r="G58" s="255" t="s">
        <v>29</v>
      </c>
      <c r="I58" s="535" t="str">
        <f t="array" ref="I58" xml:space="preserve"> IF( INDEX(J58:S58, I$5) = "", IF( INDEX(J58:S58, I$6) = F58, "vw", "tu"), IF(INDEX(J58:S58, I$5) = F58, "vw", "tu"))</f>
        <v>vw</v>
      </c>
      <c r="J58" s="415"/>
      <c r="K58" s="540">
        <v>10</v>
      </c>
      <c r="L58" s="540">
        <v>10</v>
      </c>
      <c r="M58" s="540">
        <v>10</v>
      </c>
      <c r="N58" s="415"/>
      <c r="O58" s="540"/>
      <c r="P58" s="540"/>
      <c r="Q58" s="540"/>
      <c r="R58" s="540"/>
      <c r="S58" s="415"/>
    </row>
    <row r="60" spans="1:19" s="126" customFormat="1" x14ac:dyDescent="0.35">
      <c r="A60" s="193"/>
      <c r="B60" s="193"/>
      <c r="C60" s="194"/>
      <c r="D60" s="195"/>
      <c r="E60" s="196" t="s">
        <v>307</v>
      </c>
      <c r="F60" s="390">
        <f xml:space="preserve"> IF( INDEX(J60:S60, $I$4) = "", INDEX(J60:R60, $I$6), INDEX(J60:S60, $I$4))</f>
        <v>2</v>
      </c>
      <c r="G60" s="196" t="s">
        <v>309</v>
      </c>
      <c r="H60" s="196"/>
      <c r="I60" s="594" t="str">
        <f t="array" ref="I60" xml:space="preserve"> IF( INDEX(J60:S60, I$5) = "", IF( INDEX(J60:S60, I$6) = F60, "vw", "tu"), IF(INDEX(J60:S60, I$5) = F60, "vw", "tu"))</f>
        <v>vw</v>
      </c>
      <c r="J60" s="391"/>
      <c r="K60" s="369">
        <v>2</v>
      </c>
      <c r="L60" s="369">
        <v>2</v>
      </c>
      <c r="M60" s="369">
        <v>2</v>
      </c>
      <c r="N60" s="392"/>
      <c r="O60" s="393"/>
      <c r="P60" s="393"/>
      <c r="Q60" s="393"/>
      <c r="R60" s="393"/>
      <c r="S60" s="392"/>
    </row>
    <row r="61" spans="1:19" s="268" customFormat="1" x14ac:dyDescent="0.35">
      <c r="A61" s="615"/>
      <c r="B61" s="615"/>
      <c r="C61" s="616"/>
      <c r="D61" s="617"/>
      <c r="E61" s="199" t="s">
        <v>315</v>
      </c>
      <c r="F61" s="618">
        <f xml:space="preserve"> IF( INDEX(J61:S61, $I$4) = "", INDEX(J61:R61, $I$6), INDEX(J61:S61, $I$4))</f>
        <v>3</v>
      </c>
      <c r="G61" s="199" t="s">
        <v>434</v>
      </c>
      <c r="H61" s="199"/>
      <c r="I61" s="619" t="str">
        <f t="array" ref="I61" xml:space="preserve"> IF( INDEX(J61:S61, I$5) = "", IF( INDEX(J61:S61, I$6) = F61, "vw", "tu"), IF(INDEX(J61:S61, I$5) = F61, "vw", "tu"))</f>
        <v>vw</v>
      </c>
      <c r="J61" s="620"/>
      <c r="K61" s="621">
        <v>3</v>
      </c>
      <c r="L61" s="621">
        <v>2</v>
      </c>
      <c r="M61" s="621">
        <v>2</v>
      </c>
      <c r="N61" s="622"/>
      <c r="O61" s="623"/>
      <c r="P61" s="623"/>
      <c r="Q61" s="623"/>
      <c r="R61" s="623"/>
      <c r="S61" s="622"/>
    </row>
    <row r="62" spans="1:19" s="366" customFormat="1" x14ac:dyDescent="0.35">
      <c r="A62" s="363"/>
      <c r="B62" s="363"/>
      <c r="C62" s="364"/>
      <c r="D62" s="365"/>
      <c r="E62" s="384" t="s">
        <v>419</v>
      </c>
      <c r="F62" s="385">
        <f xml:space="preserve"> IF( INDEX(J62:S62, $I$4) = "", INDEX(J62:R62, $I$6), INDEX(J62:S62, $I$4))</f>
        <v>0.8</v>
      </c>
      <c r="G62" s="384" t="s">
        <v>108</v>
      </c>
      <c r="H62" s="384"/>
      <c r="I62" s="535" t="str">
        <f t="array" ref="I62" xml:space="preserve"> IF( INDEX(J62:S62, I$5) = "", IF( INDEX(J62:S62, I$6) = F62, "vw", "tu"), IF(INDEX(J62:S62, I$5) = F62, "vw", "tu"))</f>
        <v>vw</v>
      </c>
      <c r="J62" s="386"/>
      <c r="K62" s="387">
        <v>0.8</v>
      </c>
      <c r="L62" s="387">
        <v>0.8</v>
      </c>
      <c r="M62" s="387">
        <v>0.8</v>
      </c>
      <c r="N62" s="388"/>
      <c r="O62" s="389"/>
      <c r="P62" s="389"/>
      <c r="Q62" s="389"/>
      <c r="R62" s="389"/>
      <c r="S62" s="388"/>
    </row>
    <row r="63" spans="1:19" s="126" customFormat="1" x14ac:dyDescent="0.35">
      <c r="A63" s="193"/>
      <c r="B63" s="193"/>
      <c r="C63" s="194"/>
      <c r="D63" s="195"/>
      <c r="E63" s="196" t="s">
        <v>425</v>
      </c>
      <c r="F63" s="390">
        <f xml:space="preserve"> IF( INDEX(J63:S63, $I$4) = "", INDEX(J63:R63, $I$6), INDEX(J63:S63, $I$4))</f>
        <v>1</v>
      </c>
      <c r="G63" s="196" t="s">
        <v>426</v>
      </c>
      <c r="H63" s="196"/>
      <c r="I63" s="591" t="str">
        <f t="array" ref="I63" xml:space="preserve"> IF( INDEX(J63:S63, I$5) = "", IF( INDEX(J63:S63, I$6) = F63, "vw", "tu"), IF(INDEX(J63:S63, I$5) = F63, "vw", "tu"))</f>
        <v>vw</v>
      </c>
      <c r="J63" s="391"/>
      <c r="K63" s="369">
        <v>1</v>
      </c>
      <c r="L63" s="369">
        <v>1</v>
      </c>
      <c r="M63" s="369">
        <v>1</v>
      </c>
      <c r="N63" s="392"/>
      <c r="O63" s="393"/>
      <c r="P63" s="393"/>
      <c r="Q63" s="393"/>
      <c r="R63" s="393"/>
      <c r="S63" s="392"/>
    </row>
    <row r="65" spans="1:19" x14ac:dyDescent="0.35">
      <c r="C65" s="19" t="s">
        <v>377</v>
      </c>
    </row>
    <row r="66" spans="1:19" s="249" customFormat="1" x14ac:dyDescent="0.35">
      <c r="A66" s="717"/>
      <c r="B66" s="717"/>
      <c r="C66" s="718"/>
      <c r="D66" s="719"/>
      <c r="E66" s="310" t="s">
        <v>378</v>
      </c>
      <c r="F66" s="723">
        <f t="shared" ref="F66:F90" si="2" xml:space="preserve"> IF( INDEX(J66:S66, $I$4) = "", INDEX(J66:R66, $I$6), INDEX(J66:S66, $I$4))</f>
        <v>1.3</v>
      </c>
      <c r="G66" s="724" t="s">
        <v>225</v>
      </c>
      <c r="H66" s="720"/>
      <c r="I66" s="619" t="str">
        <f t="array" ref="I66" xml:space="preserve"> IF( INDEX(J66:S66, I$5) = "", IF( INDEX(J66:S66, I$6) = F66, "vw", "tu"), IF(INDEX(J66:S66, I$5) = F66, "vw", "tu"))</f>
        <v>vw</v>
      </c>
      <c r="J66" s="721"/>
      <c r="K66" s="725">
        <v>1.3</v>
      </c>
      <c r="L66" s="725">
        <v>1.45</v>
      </c>
      <c r="M66" s="725">
        <v>1.45</v>
      </c>
      <c r="N66" s="726"/>
      <c r="O66" s="727"/>
      <c r="P66" s="727"/>
      <c r="Q66" s="727"/>
      <c r="R66" s="727"/>
      <c r="S66" s="721"/>
    </row>
    <row r="67" spans="1:19" s="249" customFormat="1" x14ac:dyDescent="0.35">
      <c r="A67" s="717"/>
      <c r="B67" s="717"/>
      <c r="C67" s="718"/>
      <c r="D67" s="719"/>
      <c r="E67" s="310" t="s">
        <v>379</v>
      </c>
      <c r="F67" s="723">
        <f t="shared" si="2"/>
        <v>1.3</v>
      </c>
      <c r="G67" s="724" t="s">
        <v>225</v>
      </c>
      <c r="H67" s="720"/>
      <c r="I67" s="619" t="str">
        <f t="array" ref="I67" xml:space="preserve"> IF( INDEX(J67:S67, I$5) = "", IF( INDEX(J67:S67, I$6) = F67, "vw", "tu"), IF(INDEX(J67:S67, I$5) = F67, "vw", "tu"))</f>
        <v>vw</v>
      </c>
      <c r="J67" s="721"/>
      <c r="K67" s="725">
        <v>1.3</v>
      </c>
      <c r="L67" s="725">
        <v>1.45</v>
      </c>
      <c r="M67" s="725">
        <v>1.45</v>
      </c>
      <c r="N67" s="726"/>
      <c r="O67" s="727"/>
      <c r="P67" s="727"/>
      <c r="Q67" s="727"/>
      <c r="R67" s="727"/>
      <c r="S67" s="721"/>
    </row>
    <row r="68" spans="1:19" s="249" customFormat="1" x14ac:dyDescent="0.35">
      <c r="A68" s="717"/>
      <c r="B68" s="717"/>
      <c r="C68" s="718"/>
      <c r="D68" s="719"/>
      <c r="E68" s="310" t="s">
        <v>380</v>
      </c>
      <c r="F68" s="723">
        <f t="shared" si="2"/>
        <v>1.3</v>
      </c>
      <c r="G68" s="724" t="s">
        <v>225</v>
      </c>
      <c r="H68" s="720"/>
      <c r="I68" s="619" t="str">
        <f t="array" ref="I68" xml:space="preserve"> IF( INDEX(J68:S68, I$5) = "", IF( INDEX(J68:S68, I$6) = F68, "vw", "tu"), IF(INDEX(J68:S68, I$5) = F68, "vw", "tu"))</f>
        <v>vw</v>
      </c>
      <c r="J68" s="721"/>
      <c r="K68" s="725">
        <v>1.3</v>
      </c>
      <c r="L68" s="725">
        <v>1.45</v>
      </c>
      <c r="M68" s="725">
        <v>1.45</v>
      </c>
      <c r="N68" s="726"/>
      <c r="O68" s="727"/>
      <c r="P68" s="727"/>
      <c r="Q68" s="727"/>
      <c r="R68" s="727"/>
      <c r="S68" s="721"/>
    </row>
    <row r="69" spans="1:19" s="249" customFormat="1" x14ac:dyDescent="0.35">
      <c r="A69" s="717"/>
      <c r="B69" s="717"/>
      <c r="C69" s="718"/>
      <c r="D69" s="719"/>
      <c r="E69" s="310" t="s">
        <v>381</v>
      </c>
      <c r="F69" s="723">
        <f t="shared" si="2"/>
        <v>1.3</v>
      </c>
      <c r="G69" s="724" t="s">
        <v>225</v>
      </c>
      <c r="H69" s="720"/>
      <c r="I69" s="619" t="str">
        <f t="array" ref="I69" xml:space="preserve"> IF( INDEX(J69:S69, I$5) = "", IF( INDEX(J69:S69, I$6) = F69, "vw", "tu"), IF(INDEX(J69:S69, I$5) = F69, "vw", "tu"))</f>
        <v>vw</v>
      </c>
      <c r="J69" s="721"/>
      <c r="K69" s="725">
        <v>1.3</v>
      </c>
      <c r="L69" s="725">
        <v>1.45</v>
      </c>
      <c r="M69" s="725">
        <v>1.45</v>
      </c>
      <c r="N69" s="726"/>
      <c r="O69" s="727"/>
      <c r="P69" s="727"/>
      <c r="Q69" s="727"/>
      <c r="R69" s="727"/>
      <c r="S69" s="721"/>
    </row>
    <row r="70" spans="1:19" s="249" customFormat="1" x14ac:dyDescent="0.35">
      <c r="A70" s="717"/>
      <c r="B70" s="717"/>
      <c r="C70" s="718"/>
      <c r="D70" s="719"/>
      <c r="E70" s="310" t="s">
        <v>382</v>
      </c>
      <c r="F70" s="723">
        <f t="shared" si="2"/>
        <v>1.45</v>
      </c>
      <c r="G70" s="724" t="s">
        <v>225</v>
      </c>
      <c r="H70" s="720"/>
      <c r="I70" s="619" t="str">
        <f t="array" ref="I70" xml:space="preserve"> IF( INDEX(J70:S70, I$5) = "", IF( INDEX(J70:S70, I$6) = F70, "vw", "tu"), IF(INDEX(J70:S70, I$5) = F70, "vw", "tu"))</f>
        <v>vw</v>
      </c>
      <c r="J70" s="721"/>
      <c r="K70" s="725">
        <v>1.45</v>
      </c>
      <c r="L70" s="725">
        <v>1.45</v>
      </c>
      <c r="M70" s="725">
        <v>1.45</v>
      </c>
      <c r="N70" s="726"/>
      <c r="O70" s="727"/>
      <c r="P70" s="727"/>
      <c r="Q70" s="727"/>
      <c r="R70" s="727"/>
      <c r="S70" s="721"/>
    </row>
    <row r="71" spans="1:19" s="249" customFormat="1" x14ac:dyDescent="0.35">
      <c r="A71" s="717"/>
      <c r="B71" s="717"/>
      <c r="C71" s="718"/>
      <c r="D71" s="719"/>
      <c r="E71" s="310" t="s">
        <v>383</v>
      </c>
      <c r="F71" s="723">
        <f t="shared" si="2"/>
        <v>1.45</v>
      </c>
      <c r="G71" s="724" t="s">
        <v>225</v>
      </c>
      <c r="H71" s="720"/>
      <c r="I71" s="619" t="str">
        <f t="array" ref="I71" xml:space="preserve"> IF( INDEX(J71:S71, I$5) = "", IF( INDEX(J71:S71, I$6) = F71, "vw", "tu"), IF(INDEX(J71:S71, I$5) = F71, "vw", "tu"))</f>
        <v>vw</v>
      </c>
      <c r="J71" s="721"/>
      <c r="K71" s="725">
        <v>1.45</v>
      </c>
      <c r="L71" s="725">
        <v>1.45</v>
      </c>
      <c r="M71" s="725">
        <v>1.45</v>
      </c>
      <c r="N71" s="726"/>
      <c r="O71" s="727"/>
      <c r="P71" s="727"/>
      <c r="Q71" s="727"/>
      <c r="R71" s="727"/>
      <c r="S71" s="721"/>
    </row>
    <row r="72" spans="1:19" s="249" customFormat="1" x14ac:dyDescent="0.35">
      <c r="A72" s="717"/>
      <c r="B72" s="717"/>
      <c r="C72" s="718"/>
      <c r="D72" s="719"/>
      <c r="E72" s="310" t="s">
        <v>384</v>
      </c>
      <c r="F72" s="723">
        <f t="shared" si="2"/>
        <v>1.45</v>
      </c>
      <c r="G72" s="724" t="s">
        <v>225</v>
      </c>
      <c r="H72" s="720"/>
      <c r="I72" s="619" t="str">
        <f t="array" ref="I72" xml:space="preserve"> IF( INDEX(J72:S72, I$5) = "", IF( INDEX(J72:S72, I$6) = F72, "vw", "tu"), IF(INDEX(J72:S72, I$5) = F72, "vw", "tu"))</f>
        <v>vw</v>
      </c>
      <c r="J72" s="721"/>
      <c r="K72" s="725">
        <v>1.45</v>
      </c>
      <c r="L72" s="725">
        <v>1.45</v>
      </c>
      <c r="M72" s="725">
        <v>1.45</v>
      </c>
      <c r="N72" s="726"/>
      <c r="O72" s="727"/>
      <c r="P72" s="727"/>
      <c r="Q72" s="727"/>
      <c r="R72" s="727"/>
      <c r="S72" s="721"/>
    </row>
    <row r="73" spans="1:19" s="249" customFormat="1" x14ac:dyDescent="0.35">
      <c r="A73" s="717"/>
      <c r="B73" s="717"/>
      <c r="C73" s="718"/>
      <c r="D73" s="719"/>
      <c r="E73" s="310" t="s">
        <v>385</v>
      </c>
      <c r="F73" s="723">
        <f t="shared" si="2"/>
        <v>1.45</v>
      </c>
      <c r="G73" s="724" t="s">
        <v>225</v>
      </c>
      <c r="H73" s="720"/>
      <c r="I73" s="619" t="str">
        <f t="array" ref="I73" xml:space="preserve"> IF( INDEX(J73:S73, I$5) = "", IF( INDEX(J73:S73, I$6) = F73, "vw", "tu"), IF(INDEX(J73:S73, I$5) = F73, "vw", "tu"))</f>
        <v>vw</v>
      </c>
      <c r="J73" s="721"/>
      <c r="K73" s="725">
        <v>1.45</v>
      </c>
      <c r="L73" s="725">
        <v>1.45</v>
      </c>
      <c r="M73" s="725">
        <v>1.45</v>
      </c>
      <c r="N73" s="726"/>
      <c r="O73" s="727"/>
      <c r="P73" s="727"/>
      <c r="Q73" s="727"/>
      <c r="R73" s="727"/>
      <c r="S73" s="721"/>
    </row>
    <row r="74" spans="1:19" s="249" customFormat="1" x14ac:dyDescent="0.35">
      <c r="A74" s="717"/>
      <c r="B74" s="717"/>
      <c r="C74" s="718"/>
      <c r="D74" s="719"/>
      <c r="E74" s="310" t="s">
        <v>386</v>
      </c>
      <c r="F74" s="723">
        <f t="shared" si="2"/>
        <v>1.45</v>
      </c>
      <c r="G74" s="724" t="s">
        <v>225</v>
      </c>
      <c r="H74" s="720"/>
      <c r="I74" s="619" t="str">
        <f t="array" ref="I74" xml:space="preserve"> IF( INDEX(J74:S74, I$5) = "", IF( INDEX(J74:S74, I$6) = F74, "vw", "tu"), IF(INDEX(J74:S74, I$5) = F74, "vw", "tu"))</f>
        <v>vw</v>
      </c>
      <c r="J74" s="721"/>
      <c r="K74" s="725">
        <v>1.45</v>
      </c>
      <c r="L74" s="725">
        <v>1.45</v>
      </c>
      <c r="M74" s="725">
        <v>1.45</v>
      </c>
      <c r="N74" s="726"/>
      <c r="O74" s="727"/>
      <c r="P74" s="727"/>
      <c r="Q74" s="727"/>
      <c r="R74" s="727"/>
      <c r="S74" s="721"/>
    </row>
    <row r="75" spans="1:19" s="249" customFormat="1" x14ac:dyDescent="0.35">
      <c r="A75" s="717"/>
      <c r="B75" s="717"/>
      <c r="C75" s="718"/>
      <c r="D75" s="719"/>
      <c r="E75" s="310" t="s">
        <v>387</v>
      </c>
      <c r="F75" s="723">
        <f t="shared" si="2"/>
        <v>1.45</v>
      </c>
      <c r="G75" s="724" t="s">
        <v>225</v>
      </c>
      <c r="H75" s="720"/>
      <c r="I75" s="619" t="str">
        <f t="array" ref="I75" xml:space="preserve"> IF( INDEX(J75:S75, I$5) = "", IF( INDEX(J75:S75, I$6) = F75, "vw", "tu"), IF(INDEX(J75:S75, I$5) = F75, "vw", "tu"))</f>
        <v>vw</v>
      </c>
      <c r="J75" s="721"/>
      <c r="K75" s="725">
        <v>1.45</v>
      </c>
      <c r="L75" s="725">
        <v>1.45</v>
      </c>
      <c r="M75" s="725">
        <v>1.45</v>
      </c>
      <c r="N75" s="726"/>
      <c r="O75" s="727"/>
      <c r="P75" s="727"/>
      <c r="Q75" s="727"/>
      <c r="R75" s="727"/>
      <c r="S75" s="721"/>
    </row>
    <row r="76" spans="1:19" s="249" customFormat="1" x14ac:dyDescent="0.35">
      <c r="A76" s="717"/>
      <c r="B76" s="717"/>
      <c r="C76" s="718"/>
      <c r="D76" s="719"/>
      <c r="E76" s="310" t="s">
        <v>388</v>
      </c>
      <c r="F76" s="723">
        <f t="shared" si="2"/>
        <v>0</v>
      </c>
      <c r="G76" s="724" t="s">
        <v>225</v>
      </c>
      <c r="H76" s="720"/>
      <c r="I76" s="619" t="str">
        <f t="array" ref="I76" xml:space="preserve"> IF( INDEX(J76:S76, I$5) = "", IF( INDEX(J76:S76, I$6) = F76, "vw", "tu"), IF(INDEX(J76:S76, I$5) = F76, "vw", "tu"))</f>
        <v>vw</v>
      </c>
      <c r="J76" s="721"/>
      <c r="K76" s="725"/>
      <c r="L76" s="725"/>
      <c r="M76" s="725"/>
      <c r="N76" s="726"/>
      <c r="O76" s="727"/>
      <c r="P76" s="727"/>
      <c r="Q76" s="727"/>
      <c r="R76" s="727"/>
      <c r="S76" s="721"/>
    </row>
    <row r="77" spans="1:19" s="249" customFormat="1" x14ac:dyDescent="0.35">
      <c r="A77" s="717"/>
      <c r="B77" s="717"/>
      <c r="C77" s="718"/>
      <c r="D77" s="719"/>
      <c r="E77" s="310" t="s">
        <v>389</v>
      </c>
      <c r="F77" s="723">
        <f t="shared" si="2"/>
        <v>0</v>
      </c>
      <c r="G77" s="724" t="s">
        <v>225</v>
      </c>
      <c r="H77" s="720"/>
      <c r="I77" s="619" t="str">
        <f t="array" ref="I77" xml:space="preserve"> IF( INDEX(J77:S77, I$5) = "", IF( INDEX(J77:S77, I$6) = F77, "vw", "tu"), IF(INDEX(J77:S77, I$5) = F77, "vw", "tu"))</f>
        <v>vw</v>
      </c>
      <c r="J77" s="721"/>
      <c r="K77" s="725"/>
      <c r="L77" s="725"/>
      <c r="M77" s="725"/>
      <c r="N77" s="726"/>
      <c r="O77" s="727"/>
      <c r="P77" s="727"/>
      <c r="Q77" s="727"/>
      <c r="R77" s="727"/>
      <c r="S77" s="721"/>
    </row>
    <row r="78" spans="1:19" s="249" customFormat="1" x14ac:dyDescent="0.35">
      <c r="A78" s="717"/>
      <c r="B78" s="717"/>
      <c r="C78" s="718"/>
      <c r="D78" s="719"/>
      <c r="E78" s="310" t="s">
        <v>390</v>
      </c>
      <c r="F78" s="723">
        <f t="shared" si="2"/>
        <v>0</v>
      </c>
      <c r="G78" s="724" t="s">
        <v>225</v>
      </c>
      <c r="H78" s="720"/>
      <c r="I78" s="619" t="str">
        <f t="array" ref="I78" xml:space="preserve"> IF( INDEX(J78:S78, I$5) = "", IF( INDEX(J78:S78, I$6) = F78, "vw", "tu"), IF(INDEX(J78:S78, I$5) = F78, "vw", "tu"))</f>
        <v>vw</v>
      </c>
      <c r="J78" s="721"/>
      <c r="K78" s="725"/>
      <c r="L78" s="725"/>
      <c r="M78" s="725"/>
      <c r="N78" s="726"/>
      <c r="O78" s="727"/>
      <c r="P78" s="727"/>
      <c r="Q78" s="727"/>
      <c r="R78" s="727"/>
      <c r="S78" s="721"/>
    </row>
    <row r="79" spans="1:19" s="249" customFormat="1" x14ac:dyDescent="0.35">
      <c r="A79" s="717"/>
      <c r="B79" s="717"/>
      <c r="C79" s="718"/>
      <c r="D79" s="719"/>
      <c r="E79" s="310" t="s">
        <v>391</v>
      </c>
      <c r="F79" s="723">
        <f t="shared" si="2"/>
        <v>0</v>
      </c>
      <c r="G79" s="724" t="s">
        <v>225</v>
      </c>
      <c r="H79" s="720"/>
      <c r="I79" s="619" t="str">
        <f t="array" ref="I79" xml:space="preserve"> IF( INDEX(J79:S79, I$5) = "", IF( INDEX(J79:S79, I$6) = F79, "vw", "tu"), IF(INDEX(J79:S79, I$5) = F79, "vw", "tu"))</f>
        <v>vw</v>
      </c>
      <c r="J79" s="721"/>
      <c r="K79" s="725"/>
      <c r="L79" s="725"/>
      <c r="M79" s="725"/>
      <c r="N79" s="726"/>
      <c r="O79" s="727"/>
      <c r="P79" s="727"/>
      <c r="Q79" s="727"/>
      <c r="R79" s="727"/>
      <c r="S79" s="721"/>
    </row>
    <row r="80" spans="1:19" s="249" customFormat="1" x14ac:dyDescent="0.35">
      <c r="A80" s="717"/>
      <c r="B80" s="717"/>
      <c r="C80" s="718"/>
      <c r="D80" s="719"/>
      <c r="E80" s="310" t="s">
        <v>392</v>
      </c>
      <c r="F80" s="723">
        <f t="shared" si="2"/>
        <v>0</v>
      </c>
      <c r="G80" s="724" t="s">
        <v>225</v>
      </c>
      <c r="H80" s="720"/>
      <c r="I80" s="619" t="str">
        <f t="array" ref="I80" xml:space="preserve"> IF( INDEX(J80:S80, I$5) = "", IF( INDEX(J80:S80, I$6) = F80, "vw", "tu"), IF(INDEX(J80:S80, I$5) = F80, "vw", "tu"))</f>
        <v>vw</v>
      </c>
      <c r="J80" s="721"/>
      <c r="K80" s="725"/>
      <c r="L80" s="725"/>
      <c r="M80" s="725"/>
      <c r="N80" s="726"/>
      <c r="O80" s="727"/>
      <c r="P80" s="727"/>
      <c r="Q80" s="727"/>
      <c r="R80" s="727"/>
      <c r="S80" s="721"/>
    </row>
    <row r="81" spans="1:19" s="249" customFormat="1" x14ac:dyDescent="0.35">
      <c r="A81" s="717"/>
      <c r="B81" s="717"/>
      <c r="C81" s="718"/>
      <c r="D81" s="719"/>
      <c r="E81" s="310" t="s">
        <v>393</v>
      </c>
      <c r="F81" s="723">
        <f t="shared" si="2"/>
        <v>0</v>
      </c>
      <c r="G81" s="724" t="s">
        <v>225</v>
      </c>
      <c r="H81" s="720"/>
      <c r="I81" s="619" t="str">
        <f t="array" ref="I81" xml:space="preserve"> IF( INDEX(J81:S81, I$5) = "", IF( INDEX(J81:S81, I$6) = F81, "vw", "tu"), IF(INDEX(J81:S81, I$5) = F81, "vw", "tu"))</f>
        <v>vw</v>
      </c>
      <c r="J81" s="721"/>
      <c r="K81" s="725"/>
      <c r="L81" s="725"/>
      <c r="M81" s="725"/>
      <c r="N81" s="726"/>
      <c r="O81" s="727"/>
      <c r="P81" s="727"/>
      <c r="Q81" s="727"/>
      <c r="R81" s="727"/>
      <c r="S81" s="721"/>
    </row>
    <row r="82" spans="1:19" s="249" customFormat="1" x14ac:dyDescent="0.35">
      <c r="A82" s="717"/>
      <c r="B82" s="717"/>
      <c r="C82" s="718"/>
      <c r="D82" s="719"/>
      <c r="E82" s="310" t="s">
        <v>394</v>
      </c>
      <c r="F82" s="723">
        <f t="shared" si="2"/>
        <v>0</v>
      </c>
      <c r="G82" s="724" t="s">
        <v>225</v>
      </c>
      <c r="H82" s="720"/>
      <c r="I82" s="619" t="str">
        <f t="array" ref="I82" xml:space="preserve"> IF( INDEX(J82:S82, I$5) = "", IF( INDEX(J82:S82, I$6) = F82, "vw", "tu"), IF(INDEX(J82:S82, I$5) = F82, "vw", "tu"))</f>
        <v>vw</v>
      </c>
      <c r="J82" s="721"/>
      <c r="K82" s="725"/>
      <c r="L82" s="725"/>
      <c r="M82" s="725"/>
      <c r="N82" s="726"/>
      <c r="O82" s="727"/>
      <c r="P82" s="727"/>
      <c r="Q82" s="727"/>
      <c r="R82" s="727"/>
      <c r="S82" s="721"/>
    </row>
    <row r="83" spans="1:19" s="249" customFormat="1" x14ac:dyDescent="0.35">
      <c r="A83" s="717"/>
      <c r="B83" s="717"/>
      <c r="C83" s="718"/>
      <c r="D83" s="719"/>
      <c r="E83" s="310" t="s">
        <v>395</v>
      </c>
      <c r="F83" s="723">
        <f t="shared" si="2"/>
        <v>0</v>
      </c>
      <c r="G83" s="724" t="s">
        <v>225</v>
      </c>
      <c r="H83" s="720"/>
      <c r="I83" s="619" t="str">
        <f t="array" ref="I83" xml:space="preserve"> IF( INDEX(J83:S83, I$5) = "", IF( INDEX(J83:S83, I$6) = F83, "vw", "tu"), IF(INDEX(J83:S83, I$5) = F83, "vw", "tu"))</f>
        <v>vw</v>
      </c>
      <c r="J83" s="721"/>
      <c r="K83" s="725"/>
      <c r="L83" s="725"/>
      <c r="M83" s="725"/>
      <c r="N83" s="726"/>
      <c r="O83" s="727"/>
      <c r="P83" s="727"/>
      <c r="Q83" s="727"/>
      <c r="R83" s="727"/>
      <c r="S83" s="721"/>
    </row>
    <row r="84" spans="1:19" s="249" customFormat="1" x14ac:dyDescent="0.35">
      <c r="A84" s="717"/>
      <c r="B84" s="717"/>
      <c r="C84" s="718"/>
      <c r="D84" s="719"/>
      <c r="E84" s="310" t="s">
        <v>396</v>
      </c>
      <c r="F84" s="723">
        <f t="shared" si="2"/>
        <v>0</v>
      </c>
      <c r="G84" s="724" t="s">
        <v>225</v>
      </c>
      <c r="H84" s="720"/>
      <c r="I84" s="619" t="str">
        <f t="array" ref="I84" xml:space="preserve"> IF( INDEX(J84:S84, I$5) = "", IF( INDEX(J84:S84, I$6) = F84, "vw", "tu"), IF(INDEX(J84:S84, I$5) = F84, "vw", "tu"))</f>
        <v>vw</v>
      </c>
      <c r="J84" s="721"/>
      <c r="K84" s="725"/>
      <c r="L84" s="725"/>
      <c r="M84" s="725"/>
      <c r="N84" s="726"/>
      <c r="O84" s="727"/>
      <c r="P84" s="727"/>
      <c r="Q84" s="727"/>
      <c r="R84" s="727"/>
      <c r="S84" s="721"/>
    </row>
    <row r="85" spans="1:19" s="249" customFormat="1" x14ac:dyDescent="0.35">
      <c r="A85" s="717"/>
      <c r="B85" s="717"/>
      <c r="C85" s="718"/>
      <c r="D85" s="719"/>
      <c r="E85" s="310" t="s">
        <v>397</v>
      </c>
      <c r="F85" s="723">
        <f t="shared" si="2"/>
        <v>0</v>
      </c>
      <c r="G85" s="724" t="s">
        <v>225</v>
      </c>
      <c r="H85" s="720"/>
      <c r="I85" s="619" t="str">
        <f t="array" ref="I85" xml:space="preserve"> IF( INDEX(J85:S85, I$5) = "", IF( INDEX(J85:S85, I$6) = F85, "vw", "tu"), IF(INDEX(J85:S85, I$5) = F85, "vw", "tu"))</f>
        <v>vw</v>
      </c>
      <c r="J85" s="721"/>
      <c r="K85" s="725"/>
      <c r="L85" s="725"/>
      <c r="M85" s="725"/>
      <c r="N85" s="726"/>
      <c r="O85" s="727"/>
      <c r="P85" s="727"/>
      <c r="Q85" s="727"/>
      <c r="R85" s="727"/>
      <c r="S85" s="721"/>
    </row>
    <row r="86" spans="1:19" s="249" customFormat="1" x14ac:dyDescent="0.35">
      <c r="A86" s="717"/>
      <c r="B86" s="717"/>
      <c r="C86" s="718"/>
      <c r="D86" s="719"/>
      <c r="E86" s="310" t="s">
        <v>398</v>
      </c>
      <c r="F86" s="723">
        <f t="shared" si="2"/>
        <v>0</v>
      </c>
      <c r="G86" s="724" t="s">
        <v>225</v>
      </c>
      <c r="H86" s="720"/>
      <c r="I86" s="619" t="str">
        <f t="array" ref="I86" xml:space="preserve"> IF( INDEX(J86:S86, I$5) = "", IF( INDEX(J86:S86, I$6) = F86, "vw", "tu"), IF(INDEX(J86:S86, I$5) = F86, "vw", "tu"))</f>
        <v>vw</v>
      </c>
      <c r="J86" s="721"/>
      <c r="K86" s="725"/>
      <c r="L86" s="725"/>
      <c r="M86" s="725"/>
      <c r="N86" s="726"/>
      <c r="O86" s="727"/>
      <c r="P86" s="727"/>
      <c r="Q86" s="727"/>
      <c r="R86" s="727"/>
      <c r="S86" s="721"/>
    </row>
    <row r="87" spans="1:19" s="249" customFormat="1" x14ac:dyDescent="0.35">
      <c r="A87" s="717"/>
      <c r="B87" s="717"/>
      <c r="C87" s="718"/>
      <c r="D87" s="719"/>
      <c r="E87" s="310" t="s">
        <v>399</v>
      </c>
      <c r="F87" s="723">
        <f t="shared" si="2"/>
        <v>0</v>
      </c>
      <c r="G87" s="724" t="s">
        <v>225</v>
      </c>
      <c r="H87" s="720"/>
      <c r="I87" s="619" t="str">
        <f t="array" ref="I87" xml:space="preserve"> IF( INDEX(J87:S87, I$5) = "", IF( INDEX(J87:S87, I$6) = F87, "vw", "tu"), IF(INDEX(J87:S87, I$5) = F87, "vw", "tu"))</f>
        <v>vw</v>
      </c>
      <c r="J87" s="721"/>
      <c r="K87" s="725"/>
      <c r="L87" s="725"/>
      <c r="M87" s="725"/>
      <c r="N87" s="726"/>
      <c r="O87" s="727"/>
      <c r="P87" s="727"/>
      <c r="Q87" s="727"/>
      <c r="R87" s="727"/>
      <c r="S87" s="721"/>
    </row>
    <row r="88" spans="1:19" s="249" customFormat="1" x14ac:dyDescent="0.35">
      <c r="A88" s="717"/>
      <c r="B88" s="717"/>
      <c r="C88" s="718"/>
      <c r="D88" s="719"/>
      <c r="E88" s="310" t="s">
        <v>400</v>
      </c>
      <c r="F88" s="723">
        <f t="shared" si="2"/>
        <v>0</v>
      </c>
      <c r="G88" s="724" t="s">
        <v>225</v>
      </c>
      <c r="H88" s="720"/>
      <c r="I88" s="619" t="str">
        <f t="array" ref="I88" xml:space="preserve"> IF( INDEX(J88:S88, I$5) = "", IF( INDEX(J88:S88, I$6) = F88, "vw", "tu"), IF(INDEX(J88:S88, I$5) = F88, "vw", "tu"))</f>
        <v>vw</v>
      </c>
      <c r="J88" s="721"/>
      <c r="K88" s="725"/>
      <c r="L88" s="725"/>
      <c r="M88" s="725"/>
      <c r="N88" s="726"/>
      <c r="O88" s="727"/>
      <c r="P88" s="727"/>
      <c r="Q88" s="727"/>
      <c r="R88" s="727"/>
      <c r="S88" s="721"/>
    </row>
    <row r="89" spans="1:19" s="249" customFormat="1" x14ac:dyDescent="0.35">
      <c r="A89" s="717"/>
      <c r="B89" s="717"/>
      <c r="C89" s="718"/>
      <c r="D89" s="719"/>
      <c r="E89" s="310" t="s">
        <v>401</v>
      </c>
      <c r="F89" s="723">
        <f t="shared" si="2"/>
        <v>0</v>
      </c>
      <c r="G89" s="724" t="s">
        <v>225</v>
      </c>
      <c r="H89" s="720"/>
      <c r="I89" s="619" t="str">
        <f t="array" ref="I89" xml:space="preserve"> IF( INDEX(J89:S89, I$5) = "", IF( INDEX(J89:S89, I$6) = F89, "vw", "tu"), IF(INDEX(J89:S89, I$5) = F89, "vw", "tu"))</f>
        <v>vw</v>
      </c>
      <c r="J89" s="721"/>
      <c r="K89" s="725"/>
      <c r="L89" s="725"/>
      <c r="M89" s="725"/>
      <c r="N89" s="726"/>
      <c r="O89" s="727"/>
      <c r="P89" s="727"/>
      <c r="Q89" s="727"/>
      <c r="R89" s="727"/>
      <c r="S89" s="721"/>
    </row>
    <row r="90" spans="1:19" s="249" customFormat="1" x14ac:dyDescent="0.35">
      <c r="A90" s="717"/>
      <c r="B90" s="717"/>
      <c r="C90" s="718"/>
      <c r="D90" s="719"/>
      <c r="E90" s="310" t="s">
        <v>402</v>
      </c>
      <c r="F90" s="723">
        <f t="shared" si="2"/>
        <v>0</v>
      </c>
      <c r="G90" s="724" t="s">
        <v>225</v>
      </c>
      <c r="H90" s="720"/>
      <c r="I90" s="619" t="str">
        <f t="array" ref="I90" xml:space="preserve"> IF( INDEX(J90:S90, I$5) = "", IF( INDEX(J90:S90, I$6) = F90, "vw", "tu"), IF(INDEX(J90:S90, I$5) = F90, "vw", "tu"))</f>
        <v>vw</v>
      </c>
      <c r="J90" s="721"/>
      <c r="K90" s="725"/>
      <c r="L90" s="725"/>
      <c r="M90" s="725"/>
      <c r="N90" s="726"/>
      <c r="O90" s="727"/>
      <c r="P90" s="727"/>
      <c r="Q90" s="727"/>
      <c r="R90" s="727"/>
      <c r="S90" s="721"/>
    </row>
    <row r="92" spans="1:19" x14ac:dyDescent="0.35">
      <c r="B92" s="1" t="s">
        <v>299</v>
      </c>
    </row>
    <row r="93" spans="1:19" s="366" customFormat="1" x14ac:dyDescent="0.35">
      <c r="A93" s="363"/>
      <c r="B93" s="363"/>
      <c r="C93" s="364"/>
      <c r="D93" s="365"/>
      <c r="E93" s="384" t="s">
        <v>300</v>
      </c>
      <c r="F93" s="385">
        <f xml:space="preserve"> IF( INDEX(J93:S93, $I$4) = "", INDEX(J93:R93, $I$6), INDEX(J93:S93, $I$4))</f>
        <v>0.12</v>
      </c>
      <c r="G93" s="384" t="s">
        <v>108</v>
      </c>
      <c r="H93" s="384"/>
      <c r="I93" s="535" t="str">
        <f t="array" ref="I93" xml:space="preserve"> IF( INDEX(J93:S93, I$5) = "", IF( INDEX(J93:S93, I$6) = F93, "vw", "tu"), IF(INDEX(J93:S93, I$5) = F93, "vw", "tu"))</f>
        <v>vw</v>
      </c>
      <c r="J93" s="386"/>
      <c r="K93" s="387">
        <v>0.12</v>
      </c>
      <c r="L93" s="387">
        <v>0.12</v>
      </c>
      <c r="M93" s="387">
        <v>0.12</v>
      </c>
      <c r="N93" s="388"/>
      <c r="O93" s="389"/>
      <c r="P93" s="389"/>
      <c r="Q93" s="389"/>
      <c r="R93" s="389"/>
      <c r="S93" s="388"/>
    </row>
    <row r="94" spans="1:19" s="126" customFormat="1" x14ac:dyDescent="0.35">
      <c r="A94" s="193"/>
      <c r="B94" s="193"/>
      <c r="C94" s="194"/>
      <c r="D94" s="195"/>
      <c r="E94" s="196" t="s">
        <v>287</v>
      </c>
      <c r="F94" s="390">
        <f xml:space="preserve"> IF( INDEX(J94:S94, $I$4) = "", INDEX(J94:R94, $I$6), INDEX(J94:S94, $I$4))</f>
        <v>0</v>
      </c>
      <c r="G94" s="196" t="str">
        <f xml:space="preserve"> SMU</f>
        <v>$ 000s</v>
      </c>
      <c r="H94" s="196"/>
      <c r="I94" s="594" t="str">
        <f t="array" ref="I94" xml:space="preserve"> IF( INDEX(J94:S94, I$5) = "", IF( INDEX(J94:S94, I$6) = F94, "vw", "tu"), IF(INDEX(J94:S94, I$5) = F94, "vw", "tu"))</f>
        <v>vw</v>
      </c>
      <c r="J94" s="391"/>
      <c r="K94" s="369"/>
      <c r="L94" s="369"/>
      <c r="M94" s="369"/>
      <c r="N94" s="392"/>
      <c r="O94" s="393"/>
      <c r="P94" s="393"/>
      <c r="Q94" s="393"/>
      <c r="R94" s="393"/>
      <c r="S94" s="392"/>
    </row>
    <row r="96" spans="1:19" x14ac:dyDescent="0.35">
      <c r="B96" s="1" t="s">
        <v>276</v>
      </c>
    </row>
    <row r="97" spans="1:19" s="366" customFormat="1" x14ac:dyDescent="0.35">
      <c r="A97" s="363"/>
      <c r="B97" s="363"/>
      <c r="C97" s="364"/>
      <c r="D97" s="365"/>
      <c r="E97" s="384" t="s">
        <v>229</v>
      </c>
      <c r="F97" s="385">
        <f xml:space="preserve"> IF( INDEX(J97:S97, $I$4) = "", INDEX(J97:R97, $I$6), INDEX(J97:S97, $I$4))</f>
        <v>0.4</v>
      </c>
      <c r="G97" s="384" t="s">
        <v>108</v>
      </c>
      <c r="H97" s="384"/>
      <c r="I97" s="535" t="str">
        <f t="array" ref="I97" xml:space="preserve"> IF( INDEX(J97:S97, I$5) = "", IF( INDEX(J97:S97, I$6) = F97, "vw", "tu"), IF(INDEX(J97:S97, I$5) = F97, "vw", "tu"))</f>
        <v>vw</v>
      </c>
      <c r="J97" s="386"/>
      <c r="K97" s="387">
        <v>0.4</v>
      </c>
      <c r="L97" s="387">
        <v>0.4</v>
      </c>
      <c r="M97" s="387">
        <v>0.4</v>
      </c>
      <c r="N97" s="388"/>
      <c r="O97" s="389"/>
      <c r="P97" s="389"/>
      <c r="Q97" s="389"/>
      <c r="R97" s="389"/>
      <c r="S97" s="388"/>
    </row>
    <row r="98" spans="1:19" s="366" customFormat="1" x14ac:dyDescent="0.35">
      <c r="A98" s="363"/>
      <c r="B98" s="363"/>
      <c r="C98" s="364"/>
      <c r="D98" s="365"/>
      <c r="E98" s="384" t="s">
        <v>236</v>
      </c>
      <c r="F98" s="385">
        <f xml:space="preserve"> IF( INDEX(J98:S98, $I$4) = "", INDEX(J98:R98, $I$6), INDEX(J98:S98, $I$4))</f>
        <v>0.12</v>
      </c>
      <c r="G98" s="384" t="s">
        <v>108</v>
      </c>
      <c r="H98" s="384"/>
      <c r="I98" s="535" t="str">
        <f t="array" ref="I98" xml:space="preserve"> IF( INDEX(J98:S98, I$5) = "", IF( INDEX(J98:S98, I$6) = F98, "vw", "tu"), IF(INDEX(J98:S98, I$5) = F98, "vw", "tu"))</f>
        <v>vw</v>
      </c>
      <c r="J98" s="386"/>
      <c r="K98" s="387">
        <v>0.12</v>
      </c>
      <c r="L98" s="387">
        <v>0.12</v>
      </c>
      <c r="M98" s="387">
        <v>0.12</v>
      </c>
      <c r="N98" s="388"/>
      <c r="O98" s="389"/>
      <c r="P98" s="389"/>
      <c r="Q98" s="389"/>
      <c r="R98" s="389"/>
      <c r="S98" s="388"/>
    </row>
    <row r="101" spans="1:19" x14ac:dyDescent="0.35">
      <c r="A101" s="1" t="s">
        <v>336</v>
      </c>
    </row>
    <row r="102" spans="1:19" s="126" customFormat="1" x14ac:dyDescent="0.35">
      <c r="A102" s="193"/>
      <c r="B102" s="193"/>
      <c r="C102" s="194"/>
      <c r="D102" s="195"/>
      <c r="E102" s="196" t="s">
        <v>321</v>
      </c>
      <c r="F102" s="390">
        <f xml:space="preserve"> IF( INDEX(J102:S102, $I$4) = "", INDEX(J102:R102, $I$6), INDEX(J102:S102, $I$4))</f>
        <v>60</v>
      </c>
      <c r="G102" s="196" t="s">
        <v>215</v>
      </c>
      <c r="H102" s="196"/>
      <c r="I102" s="594" t="str">
        <f t="array" ref="I102" xml:space="preserve"> IF( INDEX(J102:S102, I$5) = "", IF( INDEX(J102:S102, I$6) = F102, "vw", "tu"), IF(INDEX(J102:S102, I$5) = F102, "vw", "tu"))</f>
        <v>vw</v>
      </c>
      <c r="J102" s="391"/>
      <c r="K102" s="369">
        <v>60</v>
      </c>
      <c r="L102" s="369">
        <v>60</v>
      </c>
      <c r="M102" s="369">
        <v>60</v>
      </c>
      <c r="N102" s="392"/>
      <c r="O102" s="393"/>
      <c r="P102" s="393"/>
      <c r="Q102" s="393"/>
      <c r="R102" s="393"/>
      <c r="S102" s="392"/>
    </row>
    <row r="103" spans="1:19" s="126" customFormat="1" x14ac:dyDescent="0.35">
      <c r="A103" s="193"/>
      <c r="B103" s="193"/>
      <c r="C103" s="194"/>
      <c r="D103" s="195"/>
      <c r="E103" s="196" t="s">
        <v>328</v>
      </c>
      <c r="F103" s="390">
        <f xml:space="preserve"> IF( INDEX(J103:S103, $I$4) = "", INDEX(J103:R103, $I$6), INDEX(J103:S103, $I$4))</f>
        <v>30</v>
      </c>
      <c r="G103" s="196" t="s">
        <v>215</v>
      </c>
      <c r="H103" s="196"/>
      <c r="I103" s="594" t="str">
        <f t="array" ref="I103" xml:space="preserve"> IF( INDEX(J103:S103, I$5) = "", IF( INDEX(J103:S103, I$6) = F103, "vw", "tu"), IF(INDEX(J103:S103, I$5) = F103, "vw", "tu"))</f>
        <v>vw</v>
      </c>
      <c r="J103" s="391"/>
      <c r="K103" s="369">
        <v>30</v>
      </c>
      <c r="L103" s="369">
        <v>30</v>
      </c>
      <c r="M103" s="369">
        <v>30</v>
      </c>
      <c r="N103" s="392"/>
      <c r="O103" s="393"/>
      <c r="P103" s="393"/>
      <c r="Q103" s="393"/>
      <c r="R103" s="393"/>
      <c r="S103" s="392"/>
    </row>
    <row r="106" spans="1:19" x14ac:dyDescent="0.35">
      <c r="A106" s="1" t="s">
        <v>277</v>
      </c>
      <c r="I106" s="487"/>
    </row>
    <row r="107" spans="1:19" x14ac:dyDescent="0.35">
      <c r="I107" s="487"/>
    </row>
    <row r="108" spans="1:19" x14ac:dyDescent="0.35">
      <c r="B108" s="1" t="s">
        <v>278</v>
      </c>
      <c r="I108" s="487"/>
    </row>
    <row r="109" spans="1:19" s="233" customFormat="1" x14ac:dyDescent="0.35">
      <c r="A109" s="37"/>
      <c r="B109" s="37"/>
      <c r="C109" s="34"/>
      <c r="D109" s="35"/>
      <c r="E109" s="35" t="s">
        <v>173</v>
      </c>
      <c r="F109" s="222">
        <f xml:space="preserve"> IF( INDEX(J109:S109, $I$4) = "", INDEX(J109:R109, $I$6), INDEX(J109:S109, $I$4))</f>
        <v>25</v>
      </c>
      <c r="G109" s="35" t="s">
        <v>29</v>
      </c>
      <c r="I109" s="487" t="str">
        <f t="array" ref="I109" xml:space="preserve"> IF( INDEX(J109:S109, I$5) = "", IF( INDEX(J109:S109, I$6) = F109, "vw", "tu"), IF(INDEX(J109:S109, I$5) = F109, "vw", "tu"))</f>
        <v>vw</v>
      </c>
      <c r="J109" s="334"/>
      <c r="K109" s="215">
        <v>25</v>
      </c>
      <c r="L109" s="215">
        <v>25</v>
      </c>
      <c r="M109" s="215">
        <v>25</v>
      </c>
      <c r="N109" s="234"/>
      <c r="O109" s="223"/>
      <c r="P109" s="223"/>
      <c r="Q109" s="223"/>
      <c r="R109" s="223"/>
      <c r="S109" s="234"/>
    </row>
    <row r="110" spans="1:19" s="126" customFormat="1" x14ac:dyDescent="0.35">
      <c r="A110" s="193"/>
      <c r="B110" s="193"/>
      <c r="C110" s="194"/>
      <c r="D110" s="195"/>
      <c r="E110" s="196" t="s">
        <v>194</v>
      </c>
      <c r="F110" s="390">
        <f xml:space="preserve"> IF( INDEX(J110:S110, $I$4) = "", INDEX(J110:R110, $I$6), INDEX(J110:S110, $I$4))</f>
        <v>100000</v>
      </c>
      <c r="G110" s="196" t="str">
        <f xml:space="preserve"> SMU</f>
        <v>$ 000s</v>
      </c>
      <c r="H110" s="196"/>
      <c r="I110" s="487" t="str">
        <f t="array" ref="I110" xml:space="preserve"> IF( INDEX(J110:S110, I$5) = "", IF( INDEX(J110:S110, I$6) = F110, "vw", "tu"), IF(INDEX(J110:S110, I$5) = F110, "vw", "tu"))</f>
        <v>vw</v>
      </c>
      <c r="J110" s="391"/>
      <c r="K110" s="369">
        <v>100000</v>
      </c>
      <c r="L110" s="369">
        <v>100000</v>
      </c>
      <c r="M110" s="369">
        <v>100000</v>
      </c>
      <c r="N110" s="392"/>
      <c r="O110" s="393"/>
      <c r="P110" s="393"/>
      <c r="Q110" s="393"/>
      <c r="R110" s="393"/>
      <c r="S110" s="392"/>
    </row>
    <row r="111" spans="1:19" x14ac:dyDescent="0.35">
      <c r="I111" s="487"/>
    </row>
    <row r="112" spans="1:19" x14ac:dyDescent="0.35">
      <c r="B112" s="1" t="s">
        <v>279</v>
      </c>
      <c r="I112" s="487"/>
    </row>
    <row r="113" spans="1:19" x14ac:dyDescent="0.35">
      <c r="C113" s="19" t="s">
        <v>334</v>
      </c>
      <c r="I113" s="487"/>
    </row>
    <row r="114" spans="1:19" s="126" customFormat="1" x14ac:dyDescent="0.35">
      <c r="A114" s="193"/>
      <c r="B114" s="193"/>
      <c r="C114" s="194"/>
      <c r="D114" s="195"/>
      <c r="E114" s="196" t="s">
        <v>161</v>
      </c>
      <c r="F114" s="390">
        <f xml:space="preserve"> IF( INDEX(J114:S114, $I$4) = "", INDEX(J114:R114, $I$6), INDEX(J114:S114, $I$4))</f>
        <v>0</v>
      </c>
      <c r="G114" s="196" t="str">
        <f xml:space="preserve"> SMU</f>
        <v>$ 000s</v>
      </c>
      <c r="H114" s="196"/>
      <c r="I114" s="487" t="str">
        <f t="array" ref="I114" xml:space="preserve"> IF( INDEX(J114:S114, I$5) = "", IF( INDEX(J114:S114, I$6) = F114, "vw", "tu"), IF(INDEX(J114:S114, I$5) = F114, "vw", "tu"))</f>
        <v>vw</v>
      </c>
      <c r="J114" s="391"/>
      <c r="K114" s="369">
        <v>0</v>
      </c>
      <c r="L114" s="369">
        <v>0</v>
      </c>
      <c r="M114" s="369">
        <v>0</v>
      </c>
      <c r="N114" s="392"/>
      <c r="O114" s="393"/>
      <c r="P114" s="393"/>
      <c r="Q114" s="393"/>
      <c r="R114" s="393"/>
      <c r="S114" s="392"/>
    </row>
    <row r="115" spans="1:19" s="126" customFormat="1" x14ac:dyDescent="0.35">
      <c r="A115" s="193"/>
      <c r="B115" s="193"/>
      <c r="C115" s="194"/>
      <c r="D115" s="195"/>
      <c r="E115" s="196" t="s">
        <v>323</v>
      </c>
      <c r="F115" s="390">
        <f xml:space="preserve"> IF( INDEX(J115:S115, $I$4) = "", INDEX(J115:R115, $I$6), INDEX(J115:S115, $I$4))</f>
        <v>0</v>
      </c>
      <c r="G115" s="196" t="str">
        <f xml:space="preserve"> SMU</f>
        <v>$ 000s</v>
      </c>
      <c r="H115" s="196"/>
      <c r="I115" s="594" t="str">
        <f t="array" ref="I115" xml:space="preserve"> IF( INDEX(J115:S115, I$5) = "", IF( INDEX(J115:S115, I$6) = F115, "vw", "tu"), IF(INDEX(J115:S115, I$5) = F115, "vw", "tu"))</f>
        <v>vw</v>
      </c>
      <c r="J115" s="391"/>
      <c r="K115" s="369"/>
      <c r="L115" s="369"/>
      <c r="M115" s="369"/>
      <c r="N115" s="392"/>
      <c r="O115" s="393"/>
      <c r="P115" s="393"/>
      <c r="Q115" s="393"/>
      <c r="R115" s="393"/>
      <c r="S115" s="392"/>
    </row>
    <row r="116" spans="1:19" s="126" customFormat="1" x14ac:dyDescent="0.35">
      <c r="A116" s="193"/>
      <c r="B116" s="193"/>
      <c r="C116" s="194"/>
      <c r="D116" s="195"/>
      <c r="E116" s="196"/>
      <c r="F116" s="598"/>
      <c r="G116" s="196"/>
      <c r="H116" s="196"/>
      <c r="I116" s="591"/>
      <c r="J116" s="391"/>
      <c r="K116" s="12"/>
      <c r="L116" s="12"/>
      <c r="M116" s="12"/>
      <c r="N116" s="392"/>
      <c r="O116" s="599"/>
      <c r="P116" s="599"/>
      <c r="Q116" s="599"/>
      <c r="R116" s="599"/>
      <c r="S116" s="392"/>
    </row>
    <row r="117" spans="1:19" s="126" customFormat="1" x14ac:dyDescent="0.35">
      <c r="A117" s="193"/>
      <c r="B117" s="193"/>
      <c r="C117" s="194" t="s">
        <v>335</v>
      </c>
      <c r="D117" s="195"/>
      <c r="E117" s="196"/>
      <c r="F117" s="598"/>
      <c r="G117" s="196"/>
      <c r="H117" s="196"/>
      <c r="I117" s="591"/>
      <c r="J117" s="391"/>
      <c r="K117" s="12"/>
      <c r="L117" s="12"/>
      <c r="M117" s="12"/>
      <c r="N117" s="392"/>
      <c r="O117" s="599"/>
      <c r="P117" s="599"/>
      <c r="Q117" s="599"/>
      <c r="R117" s="599"/>
      <c r="S117" s="392"/>
    </row>
    <row r="118" spans="1:19" s="126" customFormat="1" x14ac:dyDescent="0.35">
      <c r="A118" s="193"/>
      <c r="B118" s="193"/>
      <c r="C118" s="194"/>
      <c r="D118" s="195"/>
      <c r="E118" s="196" t="s">
        <v>330</v>
      </c>
      <c r="F118" s="390">
        <f xml:space="preserve"> IF( INDEX(J118:S118, $I$4) = "", INDEX(J118:R118, $I$6), INDEX(J118:S118, $I$4))</f>
        <v>0</v>
      </c>
      <c r="G118" s="196" t="str">
        <f xml:space="preserve"> SMU</f>
        <v>$ 000s</v>
      </c>
      <c r="H118" s="196"/>
      <c r="I118" s="594" t="str">
        <f t="array" ref="I118" xml:space="preserve"> IF( INDEX(J118:S118, I$5) = "", IF( INDEX(J118:S118, I$6) = F118, "vw", "tu"), IF(INDEX(J118:S118, I$5) = F118, "vw", "tu"))</f>
        <v>vw</v>
      </c>
      <c r="J118" s="391"/>
      <c r="K118" s="369"/>
      <c r="L118" s="369"/>
      <c r="M118" s="369"/>
      <c r="N118" s="392"/>
      <c r="O118" s="393"/>
      <c r="P118" s="393"/>
      <c r="Q118" s="393"/>
      <c r="R118" s="393"/>
      <c r="S118" s="392"/>
    </row>
    <row r="119" spans="1:19" s="126" customFormat="1" x14ac:dyDescent="0.35">
      <c r="A119" s="193"/>
      <c r="B119" s="193"/>
      <c r="C119" s="194"/>
      <c r="D119" s="195"/>
      <c r="E119" s="196" t="s">
        <v>156</v>
      </c>
      <c r="F119" s="390">
        <f xml:space="preserve"> IF( INDEX(J119:S119, $I$4) = "", INDEX(J119:R119, $I$6), INDEX(J119:S119, $I$4))</f>
        <v>0</v>
      </c>
      <c r="G119" s="196" t="str">
        <f xml:space="preserve"> SMU</f>
        <v>$ 000s</v>
      </c>
      <c r="H119" s="196"/>
      <c r="I119" s="594" t="str">
        <f t="array" ref="I119" xml:space="preserve"> IF( INDEX(J119:S119, I$5) = "", IF( INDEX(J119:S119, I$6) = F119, "vw", "tu"), IF(INDEX(J119:S119, I$5) = F119, "vw", "tu"))</f>
        <v>vw</v>
      </c>
      <c r="J119" s="391"/>
      <c r="K119" s="369">
        <v>0</v>
      </c>
      <c r="L119" s="369">
        <v>0</v>
      </c>
      <c r="M119" s="369">
        <v>0</v>
      </c>
      <c r="N119" s="392"/>
      <c r="O119" s="393"/>
      <c r="P119" s="393"/>
      <c r="Q119" s="393"/>
      <c r="R119" s="393"/>
      <c r="S119" s="392"/>
    </row>
    <row r="120" spans="1:19" s="126" customFormat="1" x14ac:dyDescent="0.35">
      <c r="A120" s="193"/>
      <c r="B120" s="193"/>
      <c r="C120" s="194"/>
      <c r="D120" s="195"/>
      <c r="E120" s="196" t="s">
        <v>267</v>
      </c>
      <c r="F120" s="390">
        <f xml:space="preserve"> IF( INDEX(J120:S120, $I$4) = "", INDEX(J120:R120, $I$6), INDEX(J120:S120, $I$4))</f>
        <v>0</v>
      </c>
      <c r="G120" s="196" t="str">
        <f xml:space="preserve"> SMU</f>
        <v>$ 000s</v>
      </c>
      <c r="H120" s="196"/>
      <c r="I120" s="594" t="str">
        <f t="array" ref="I120" xml:space="preserve"> IF( INDEX(J120:S120, I$5) = "", IF( INDEX(J120:S120, I$6) = F120, "vw", "tu"), IF(INDEX(J120:S120, I$5) = F120, "vw", "tu"))</f>
        <v>vw</v>
      </c>
      <c r="J120" s="391"/>
      <c r="K120" s="369"/>
      <c r="L120" s="369"/>
      <c r="M120" s="369"/>
      <c r="N120" s="392"/>
      <c r="O120" s="393"/>
      <c r="P120" s="393"/>
      <c r="Q120" s="393"/>
      <c r="R120" s="393"/>
      <c r="S120" s="392"/>
    </row>
    <row r="121" spans="1:19" x14ac:dyDescent="0.35">
      <c r="I121" s="487"/>
    </row>
    <row r="122" spans="1:19" x14ac:dyDescent="0.35">
      <c r="I122" s="487"/>
    </row>
    <row r="123" spans="1:19" x14ac:dyDescent="0.35">
      <c r="A123" s="1" t="s">
        <v>280</v>
      </c>
      <c r="I123" s="487"/>
    </row>
    <row r="124" spans="1:19" s="366" customFormat="1" x14ac:dyDescent="0.35">
      <c r="A124" s="363"/>
      <c r="B124" s="363"/>
      <c r="C124" s="364"/>
      <c r="D124" s="365"/>
      <c r="E124" s="384" t="s">
        <v>253</v>
      </c>
      <c r="F124" s="385">
        <f xml:space="preserve"> IF( INDEX(J124:S124, $I$4) = "", INDEX(J124:R124, $I$6), INDEX(J124:S124, $I$4))</f>
        <v>0.2</v>
      </c>
      <c r="G124" s="384" t="s">
        <v>108</v>
      </c>
      <c r="H124" s="384"/>
      <c r="I124" s="535" t="str">
        <f t="array" ref="I124" xml:space="preserve"> IF( INDEX(J124:S124, I$5) = "", IF( INDEX(J124:S124, I$6) = F124, "vw", "tu"), IF(INDEX(J124:S124, I$5) = F124, "vw", "tu"))</f>
        <v>vw</v>
      </c>
      <c r="J124" s="386"/>
      <c r="K124" s="387">
        <v>0.2</v>
      </c>
      <c r="L124" s="387">
        <v>0.2</v>
      </c>
      <c r="M124" s="387">
        <v>0.2</v>
      </c>
      <c r="N124" s="388"/>
      <c r="O124" s="389"/>
      <c r="P124" s="389"/>
      <c r="Q124" s="389"/>
      <c r="R124" s="389"/>
      <c r="S124" s="388"/>
    </row>
    <row r="125" spans="1:19" s="366" customFormat="1" x14ac:dyDescent="0.35">
      <c r="A125" s="363"/>
      <c r="B125" s="363"/>
      <c r="C125" s="364"/>
      <c r="D125" s="365"/>
      <c r="E125" s="384" t="s">
        <v>260</v>
      </c>
      <c r="F125" s="385">
        <f xml:space="preserve"> IF( INDEX(J125:S125, $I$4) = "", INDEX(J125:R125, $I$6), INDEX(J125:S125, $I$4))</f>
        <v>0.05</v>
      </c>
      <c r="G125" s="384" t="s">
        <v>261</v>
      </c>
      <c r="H125" s="384"/>
      <c r="I125" s="535" t="str">
        <f t="array" ref="I125" xml:space="preserve"> IF( INDEX(J125:S125, I$5) = "", IF( INDEX(J125:S125, I$6) = F125, "vw", "tu"), IF(INDEX(J125:S125, I$5) = F125, "vw", "tu"))</f>
        <v>vw</v>
      </c>
      <c r="J125" s="386"/>
      <c r="K125" s="387">
        <v>0.05</v>
      </c>
      <c r="L125" s="387">
        <v>0.05</v>
      </c>
      <c r="M125" s="387">
        <v>0.05</v>
      </c>
      <c r="N125" s="388"/>
      <c r="O125" s="389"/>
      <c r="P125" s="389"/>
      <c r="Q125" s="389"/>
      <c r="R125" s="389"/>
      <c r="S125" s="388"/>
    </row>
    <row r="126" spans="1:19" s="126" customFormat="1" x14ac:dyDescent="0.35">
      <c r="A126" s="193"/>
      <c r="B126" s="193"/>
      <c r="C126" s="194"/>
      <c r="D126" s="195"/>
      <c r="E126" s="196" t="s">
        <v>269</v>
      </c>
      <c r="F126" s="390">
        <f xml:space="preserve"> IF( INDEX(J126:S126, $I$4) = "", INDEX(J126:R126, $I$6), INDEX(J126:S126, $I$4))</f>
        <v>0</v>
      </c>
      <c r="G126" s="196" t="str">
        <f xml:space="preserve"> SMU</f>
        <v>$ 000s</v>
      </c>
      <c r="H126" s="196"/>
      <c r="I126" s="487" t="str">
        <f t="array" ref="I126" xml:space="preserve"> IF( INDEX(J126:S126, I$5) = "", IF( INDEX(J126:S126, I$6) = F126, "vw", "tu"), IF(INDEX(J126:S126, I$5) = F126, "vw", "tu"))</f>
        <v>vw</v>
      </c>
      <c r="J126" s="391"/>
      <c r="K126" s="369">
        <v>0</v>
      </c>
      <c r="L126" s="369">
        <v>0</v>
      </c>
      <c r="M126" s="369">
        <v>0</v>
      </c>
      <c r="N126" s="392"/>
      <c r="O126" s="393"/>
      <c r="P126" s="393"/>
      <c r="Q126" s="393"/>
      <c r="R126" s="393"/>
      <c r="S126" s="392"/>
    </row>
    <row r="127" spans="1:19" x14ac:dyDescent="0.35">
      <c r="I127" s="487"/>
    </row>
    <row r="128" spans="1:19" x14ac:dyDescent="0.35">
      <c r="I128" s="487"/>
    </row>
    <row r="129" spans="1:19" x14ac:dyDescent="0.35">
      <c r="I129" s="487"/>
    </row>
    <row r="130" spans="1:19" x14ac:dyDescent="0.35">
      <c r="I130" s="487"/>
    </row>
    <row r="132" spans="1:19" s="211" customFormat="1" x14ac:dyDescent="0.35">
      <c r="A132" s="395" t="s">
        <v>94</v>
      </c>
      <c r="B132" s="395"/>
      <c r="C132" s="396"/>
      <c r="I132" s="490"/>
    </row>
    <row r="133" spans="1:19" s="119" customFormat="1" x14ac:dyDescent="0.35">
      <c r="A133" s="116"/>
      <c r="B133" s="116"/>
      <c r="C133" s="117"/>
      <c r="D133" s="122"/>
      <c r="F133" s="123"/>
      <c r="I133" s="481"/>
      <c r="J133" s="212"/>
      <c r="N133" s="212"/>
      <c r="S133" s="212"/>
    </row>
    <row r="134" spans="1:19" s="119" customFormat="1" x14ac:dyDescent="0.35">
      <c r="A134" s="116"/>
      <c r="B134" s="116"/>
      <c r="C134" s="117"/>
      <c r="D134" s="122"/>
      <c r="E134" s="124" t="s">
        <v>40</v>
      </c>
      <c r="F134" s="216">
        <v>1E-3</v>
      </c>
      <c r="G134" s="124" t="s">
        <v>41</v>
      </c>
      <c r="I134" s="481"/>
      <c r="J134" s="212"/>
      <c r="N134" s="212"/>
      <c r="S134" s="212"/>
    </row>
    <row r="135" spans="1:19" s="119" customFormat="1" x14ac:dyDescent="0.35">
      <c r="A135" s="116"/>
      <c r="B135" s="116"/>
      <c r="C135" s="117"/>
      <c r="D135" s="122"/>
      <c r="E135" s="124" t="s">
        <v>73</v>
      </c>
      <c r="F135" s="216">
        <v>1E-3</v>
      </c>
      <c r="G135" s="124" t="s">
        <v>41</v>
      </c>
      <c r="I135" s="481"/>
      <c r="J135" s="212"/>
      <c r="N135" s="212"/>
      <c r="S135" s="212"/>
    </row>
    <row r="136" spans="1:19" s="35" customFormat="1" x14ac:dyDescent="0.35">
      <c r="A136" s="37"/>
      <c r="B136" s="37"/>
      <c r="C136" s="34"/>
      <c r="E136" s="35" t="s">
        <v>43</v>
      </c>
      <c r="F136" s="367">
        <v>12</v>
      </c>
      <c r="G136" s="35" t="s">
        <v>10</v>
      </c>
      <c r="I136" s="481"/>
      <c r="J136" s="211"/>
      <c r="N136" s="211"/>
      <c r="S136" s="211"/>
    </row>
    <row r="137" spans="1:19" s="311" customFormat="1" x14ac:dyDescent="0.35">
      <c r="A137" s="541"/>
      <c r="B137" s="541"/>
      <c r="C137" s="542"/>
      <c r="D137" s="543"/>
      <c r="E137" s="311" t="s">
        <v>239</v>
      </c>
      <c r="F137" s="544">
        <v>365</v>
      </c>
      <c r="G137" s="311" t="s">
        <v>215</v>
      </c>
      <c r="I137" s="545"/>
      <c r="J137" s="546"/>
      <c r="N137" s="546"/>
      <c r="S137" s="546"/>
    </row>
    <row r="138" spans="1:19" s="311" customFormat="1" x14ac:dyDescent="0.35">
      <c r="A138" s="541"/>
      <c r="B138" s="541"/>
      <c r="C138" s="542"/>
      <c r="D138" s="543"/>
      <c r="E138" s="311" t="s">
        <v>107</v>
      </c>
      <c r="F138" s="544">
        <v>4</v>
      </c>
      <c r="G138" s="311" t="s">
        <v>88</v>
      </c>
      <c r="I138" s="545"/>
      <c r="J138" s="546"/>
      <c r="N138" s="546"/>
      <c r="S138" s="546"/>
    </row>
    <row r="139" spans="1:19" x14ac:dyDescent="0.35">
      <c r="E139" s="12" t="s">
        <v>92</v>
      </c>
      <c r="F139" s="614" t="s">
        <v>112</v>
      </c>
      <c r="G139" s="12" t="s">
        <v>93</v>
      </c>
      <c r="I139" s="491"/>
    </row>
    <row r="140" spans="1:19" x14ac:dyDescent="0.35">
      <c r="E140" s="199" t="s">
        <v>113</v>
      </c>
      <c r="F140" s="394">
        <v>100</v>
      </c>
      <c r="G140" s="199" t="s">
        <v>113</v>
      </c>
      <c r="H140" s="199"/>
    </row>
    <row r="141" spans="1:19" x14ac:dyDescent="0.35">
      <c r="E141" s="199" t="s">
        <v>114</v>
      </c>
      <c r="F141" s="394">
        <v>1000000</v>
      </c>
      <c r="G141" s="199" t="s">
        <v>115</v>
      </c>
      <c r="H141" s="199"/>
    </row>
    <row r="142" spans="1:19" x14ac:dyDescent="0.35">
      <c r="E142" s="268" t="s">
        <v>352</v>
      </c>
      <c r="F142" s="394">
        <v>1000</v>
      </c>
      <c r="G142" s="199" t="s">
        <v>111</v>
      </c>
      <c r="H142" s="199"/>
    </row>
    <row r="143" spans="1:19" x14ac:dyDescent="0.35">
      <c r="E143" s="199" t="s">
        <v>192</v>
      </c>
      <c r="F143" s="394">
        <v>-1.0000000000000001E-9</v>
      </c>
      <c r="G143" s="199" t="str">
        <f xml:space="preserve"> SMU</f>
        <v>$ 000s</v>
      </c>
      <c r="H143" s="199"/>
    </row>
    <row r="145" spans="1:19" x14ac:dyDescent="0.35">
      <c r="B145" s="1" t="s">
        <v>27</v>
      </c>
    </row>
    <row r="146" spans="1:19" s="52" customFormat="1" x14ac:dyDescent="0.35">
      <c r="A146" s="15"/>
      <c r="B146" s="15"/>
      <c r="C146" s="21"/>
      <c r="D146" s="60"/>
      <c r="E146" s="9" t="s">
        <v>30</v>
      </c>
      <c r="F146" s="217" t="s">
        <v>31</v>
      </c>
      <c r="G146" s="9" t="s">
        <v>26</v>
      </c>
      <c r="H146" s="9"/>
      <c r="I146" s="481"/>
      <c r="J146" s="210"/>
      <c r="N146" s="210"/>
      <c r="S146" s="210"/>
    </row>
    <row r="147" spans="1:19" s="52" customFormat="1" x14ac:dyDescent="0.35">
      <c r="A147" s="15"/>
      <c r="B147" s="15"/>
      <c r="C147" s="21"/>
      <c r="D147" s="60"/>
      <c r="E147" s="9" t="s">
        <v>46</v>
      </c>
      <c r="F147" s="399" t="s">
        <v>47</v>
      </c>
      <c r="G147" s="9" t="s">
        <v>26</v>
      </c>
      <c r="H147" s="9"/>
      <c r="I147" s="481"/>
      <c r="J147" s="210"/>
      <c r="N147" s="210"/>
      <c r="S147" s="210"/>
    </row>
    <row r="148" spans="1:19" s="52" customFormat="1" x14ac:dyDescent="0.35">
      <c r="A148" s="15"/>
      <c r="B148" s="15"/>
      <c r="C148" s="21"/>
      <c r="D148" s="60"/>
      <c r="E148" s="9" t="s">
        <v>48</v>
      </c>
      <c r="F148" s="217" t="s">
        <v>48</v>
      </c>
      <c r="G148" s="9" t="s">
        <v>26</v>
      </c>
      <c r="H148" s="9"/>
      <c r="I148" s="491"/>
      <c r="J148" s="210"/>
      <c r="N148" s="210"/>
      <c r="S148" s="210"/>
    </row>
    <row r="149" spans="1:19" s="52" customFormat="1" x14ac:dyDescent="0.35">
      <c r="A149" s="15"/>
      <c r="B149" s="15"/>
      <c r="C149" s="21"/>
      <c r="D149" s="60"/>
      <c r="E149" s="9" t="s">
        <v>49</v>
      </c>
      <c r="F149" s="217" t="s">
        <v>49</v>
      </c>
      <c r="G149" s="9" t="s">
        <v>26</v>
      </c>
      <c r="H149" s="9"/>
      <c r="I149" s="491"/>
      <c r="J149" s="210"/>
      <c r="N149" s="210"/>
      <c r="S149" s="210"/>
    </row>
    <row r="150" spans="1:19" s="52" customFormat="1" x14ac:dyDescent="0.35">
      <c r="A150" s="15"/>
      <c r="B150" s="15"/>
      <c r="C150" s="21"/>
      <c r="D150" s="60"/>
      <c r="E150" s="9"/>
      <c r="F150" s="43"/>
      <c r="G150" s="9"/>
      <c r="H150" s="9"/>
      <c r="I150" s="491"/>
      <c r="J150" s="210"/>
      <c r="N150" s="210"/>
      <c r="S150" s="210"/>
    </row>
    <row r="151" spans="1:19" s="126" customFormat="1" x14ac:dyDescent="0.35">
      <c r="A151" s="193"/>
      <c r="B151" s="193"/>
      <c r="C151" s="194"/>
      <c r="D151" s="195"/>
      <c r="E151" s="196" t="s">
        <v>120</v>
      </c>
      <c r="F151" s="390">
        <f xml:space="preserve"> IF( INDEX(J151:S151, $I$4) = "", INDEX(J151:R151, $I$6), INDEX(J151:S151, $I$4))</f>
        <v>0</v>
      </c>
      <c r="G151" s="196" t="s">
        <v>121</v>
      </c>
      <c r="H151" s="196"/>
      <c r="I151" s="487" t="str">
        <f t="array" ref="I151" xml:space="preserve"> IF( INDEX(J151:S151, I$5) = "", IF( INDEX(J151:S151, I$6) = F151, "vw", "tu"), IF(INDEX(J151:S151, I$5) = F151, "vw", "tu"))</f>
        <v>vw</v>
      </c>
      <c r="J151" s="391"/>
      <c r="K151" s="369"/>
      <c r="L151" s="369"/>
      <c r="M151" s="369"/>
      <c r="N151" s="392"/>
      <c r="O151" s="393"/>
      <c r="P151" s="393"/>
      <c r="Q151" s="393"/>
      <c r="R151" s="393"/>
      <c r="S151" s="392"/>
    </row>
    <row r="152" spans="1:19" s="52" customFormat="1" x14ac:dyDescent="0.35">
      <c r="A152" s="15"/>
      <c r="B152" s="15"/>
      <c r="C152" s="21"/>
      <c r="D152" s="60"/>
      <c r="E152" s="9"/>
      <c r="F152" s="43"/>
      <c r="G152" s="9"/>
      <c r="H152" s="9"/>
      <c r="I152" s="487"/>
      <c r="J152" s="210"/>
      <c r="N152" s="210"/>
      <c r="S152" s="210"/>
    </row>
    <row r="153" spans="1:19" x14ac:dyDescent="0.35">
      <c r="I153" s="487"/>
    </row>
    <row r="154" spans="1:19" x14ac:dyDescent="0.35">
      <c r="A154" s="1" t="s">
        <v>63</v>
      </c>
      <c r="I154" s="487"/>
    </row>
    <row r="155" spans="1:19" x14ac:dyDescent="0.35">
      <c r="I155" s="487"/>
    </row>
  </sheetData>
  <phoneticPr fontId="3" type="noConversion"/>
  <conditionalFormatting sqref="O21:R32 O140:R142 O138:R138 O16:R16 O19:R19 P13:R13 O106:R114 O116:R117 O119:R130 O34:R57">
    <cfRule type="cellIs" dxfId="260" priority="440" operator="equal">
      <formula>""</formula>
    </cfRule>
  </conditionalFormatting>
  <conditionalFormatting sqref="O17:R17">
    <cfRule type="cellIs" dxfId="259" priority="437" operator="equal">
      <formula>""</formula>
    </cfRule>
  </conditionalFormatting>
  <conditionalFormatting sqref="O15:R15">
    <cfRule type="cellIs" dxfId="258" priority="436" operator="equal">
      <formula>""</formula>
    </cfRule>
  </conditionalFormatting>
  <conditionalFormatting sqref="O14:R14">
    <cfRule type="cellIs" dxfId="257" priority="435" operator="equal">
      <formula>""</formula>
    </cfRule>
  </conditionalFormatting>
  <conditionalFormatting sqref="O140:R140">
    <cfRule type="cellIs" dxfId="256" priority="285" operator="equal">
      <formula>""</formula>
    </cfRule>
  </conditionalFormatting>
  <conditionalFormatting sqref="O141:R141">
    <cfRule type="cellIs" dxfId="255" priority="283" operator="equal">
      <formula>""</formula>
    </cfRule>
  </conditionalFormatting>
  <conditionalFormatting sqref="O142:R142">
    <cfRule type="cellIs" dxfId="254" priority="281" operator="equal">
      <formula>""</formula>
    </cfRule>
  </conditionalFormatting>
  <conditionalFormatting sqref="I142 I144:I145">
    <cfRule type="cellIs" dxfId="253" priority="238" operator="equal">
      <formula>1</formula>
    </cfRule>
  </conditionalFormatting>
  <conditionalFormatting sqref="I142">
    <cfRule type="cellIs" dxfId="252" priority="237" operator="equal">
      <formula>1</formula>
    </cfRule>
  </conditionalFormatting>
  <conditionalFormatting sqref="I144">
    <cfRule type="cellIs" dxfId="251" priority="236" operator="equal">
      <formula>1</formula>
    </cfRule>
  </conditionalFormatting>
  <conditionalFormatting sqref="I145">
    <cfRule type="cellIs" dxfId="250" priority="235" operator="equal">
      <formula>1</formula>
    </cfRule>
  </conditionalFormatting>
  <conditionalFormatting sqref="I152:I155 I26:I32 I106:I114 I116:I117 I121:I130 I34:I57">
    <cfRule type="cellIs" dxfId="249" priority="234" operator="equal">
      <formula>"tu"</formula>
    </cfRule>
  </conditionalFormatting>
  <conditionalFormatting sqref="O13">
    <cfRule type="cellIs" dxfId="248" priority="229" operator="equal">
      <formula>""</formula>
    </cfRule>
  </conditionalFormatting>
  <conditionalFormatting sqref="I34">
    <cfRule type="cellIs" dxfId="247" priority="200" operator="equal">
      <formula>"tu"</formula>
    </cfRule>
  </conditionalFormatting>
  <conditionalFormatting sqref="O28:R28">
    <cfRule type="cellIs" dxfId="246" priority="199" operator="equal">
      <formula>""</formula>
    </cfRule>
  </conditionalFormatting>
  <conditionalFormatting sqref="O29:R29">
    <cfRule type="cellIs" dxfId="245" priority="197" operator="equal">
      <formula>""</formula>
    </cfRule>
  </conditionalFormatting>
  <conditionalFormatting sqref="O30:R30">
    <cfRule type="cellIs" dxfId="244" priority="195" operator="equal">
      <formula>""</formula>
    </cfRule>
  </conditionalFormatting>
  <conditionalFormatting sqref="O31:R31">
    <cfRule type="cellIs" dxfId="243" priority="193" operator="equal">
      <formula>""</formula>
    </cfRule>
  </conditionalFormatting>
  <conditionalFormatting sqref="O35:R35">
    <cfRule type="cellIs" dxfId="242" priority="191" operator="equal">
      <formula>""</formula>
    </cfRule>
  </conditionalFormatting>
  <conditionalFormatting sqref="O151:R151">
    <cfRule type="cellIs" dxfId="241" priority="153" operator="equal">
      <formula>""</formula>
    </cfRule>
  </conditionalFormatting>
  <conditionalFormatting sqref="I151">
    <cfRule type="cellIs" dxfId="240" priority="149" operator="equal">
      <formula>"tu"</formula>
    </cfRule>
  </conditionalFormatting>
  <conditionalFormatting sqref="I13">
    <cfRule type="cellIs" dxfId="239" priority="148" operator="equal">
      <formula>"tu"</formula>
    </cfRule>
  </conditionalFormatting>
  <conditionalFormatting sqref="I14">
    <cfRule type="cellIs" dxfId="238" priority="147" operator="equal">
      <formula>"tu"</formula>
    </cfRule>
  </conditionalFormatting>
  <conditionalFormatting sqref="I15">
    <cfRule type="cellIs" dxfId="237" priority="146" operator="equal">
      <formula>"tu"</formula>
    </cfRule>
  </conditionalFormatting>
  <conditionalFormatting sqref="I16">
    <cfRule type="cellIs" dxfId="236" priority="145" operator="equal">
      <formula>"tu"</formula>
    </cfRule>
  </conditionalFormatting>
  <conditionalFormatting sqref="I17">
    <cfRule type="cellIs" dxfId="235" priority="144" operator="equal">
      <formula>"tu"</formula>
    </cfRule>
  </conditionalFormatting>
  <conditionalFormatting sqref="I19">
    <cfRule type="cellIs" dxfId="234" priority="143" operator="equal">
      <formula>"tu"</formula>
    </cfRule>
  </conditionalFormatting>
  <conditionalFormatting sqref="I21:I23">
    <cfRule type="cellIs" dxfId="233" priority="142" operator="equal">
      <formula>"tu"</formula>
    </cfRule>
  </conditionalFormatting>
  <conditionalFormatting sqref="O109:R109">
    <cfRule type="cellIs" dxfId="232" priority="116" operator="equal">
      <formula>""</formula>
    </cfRule>
  </conditionalFormatting>
  <conditionalFormatting sqref="I109">
    <cfRule type="cellIs" dxfId="231" priority="115" operator="equal">
      <formula>"tu"</formula>
    </cfRule>
  </conditionalFormatting>
  <conditionalFormatting sqref="O110:R110">
    <cfRule type="cellIs" dxfId="230" priority="114" operator="equal">
      <formula>""</formula>
    </cfRule>
  </conditionalFormatting>
  <conditionalFormatting sqref="I110">
    <cfRule type="cellIs" dxfId="229" priority="113" operator="equal">
      <formula>"tu"</formula>
    </cfRule>
  </conditionalFormatting>
  <conditionalFormatting sqref="O143:R143">
    <cfRule type="cellIs" dxfId="228" priority="112" operator="equal">
      <formula>""</formula>
    </cfRule>
  </conditionalFormatting>
  <conditionalFormatting sqref="O143:R143">
    <cfRule type="cellIs" dxfId="227" priority="111" operator="equal">
      <formula>""</formula>
    </cfRule>
  </conditionalFormatting>
  <conditionalFormatting sqref="I143">
    <cfRule type="cellIs" dxfId="226" priority="110" operator="equal">
      <formula>1</formula>
    </cfRule>
  </conditionalFormatting>
  <conditionalFormatting sqref="I143">
    <cfRule type="cellIs" dxfId="225" priority="109" operator="equal">
      <formula>1</formula>
    </cfRule>
  </conditionalFormatting>
  <conditionalFormatting sqref="O33:R33">
    <cfRule type="cellIs" dxfId="224" priority="108" operator="equal">
      <formula>""</formula>
    </cfRule>
  </conditionalFormatting>
  <conditionalFormatting sqref="I33">
    <cfRule type="cellIs" dxfId="223" priority="107" operator="equal">
      <formula>"tu"</formula>
    </cfRule>
  </conditionalFormatting>
  <conditionalFormatting sqref="I33">
    <cfRule type="cellIs" dxfId="222" priority="106" operator="equal">
      <formula>"tu"</formula>
    </cfRule>
  </conditionalFormatting>
  <conditionalFormatting sqref="O53:R53">
    <cfRule type="cellIs" dxfId="221" priority="85" operator="equal">
      <formula>""</formula>
    </cfRule>
  </conditionalFormatting>
  <conditionalFormatting sqref="I53">
    <cfRule type="cellIs" dxfId="220" priority="84" operator="equal">
      <formula>"tu"</formula>
    </cfRule>
  </conditionalFormatting>
  <conditionalFormatting sqref="O56:R56">
    <cfRule type="cellIs" dxfId="219" priority="83" operator="equal">
      <formula>""</formula>
    </cfRule>
  </conditionalFormatting>
  <conditionalFormatting sqref="I56">
    <cfRule type="cellIs" dxfId="218" priority="82" operator="equal">
      <formula>"tu"</formula>
    </cfRule>
  </conditionalFormatting>
  <conditionalFormatting sqref="O57:R57">
    <cfRule type="cellIs" dxfId="217" priority="81" operator="equal">
      <formula>""</formula>
    </cfRule>
  </conditionalFormatting>
  <conditionalFormatting sqref="I57">
    <cfRule type="cellIs" dxfId="216" priority="80" operator="equal">
      <formula>"tu"</formula>
    </cfRule>
  </conditionalFormatting>
  <conditionalFormatting sqref="O58:R58">
    <cfRule type="cellIs" dxfId="215" priority="73" operator="equal">
      <formula>""</formula>
    </cfRule>
  </conditionalFormatting>
  <conditionalFormatting sqref="I97">
    <cfRule type="cellIs" dxfId="214" priority="70" operator="equal">
      <formula>"tu"</formula>
    </cfRule>
  </conditionalFormatting>
  <conditionalFormatting sqref="O97:R97">
    <cfRule type="cellIs" dxfId="213" priority="71" operator="equal">
      <formula>""</formula>
    </cfRule>
  </conditionalFormatting>
  <conditionalFormatting sqref="O98:R98">
    <cfRule type="cellIs" dxfId="212" priority="69" operator="equal">
      <formula>""</formula>
    </cfRule>
  </conditionalFormatting>
  <conditionalFormatting sqref="I98">
    <cfRule type="cellIs" dxfId="211" priority="68" operator="equal">
      <formula>"tu"</formula>
    </cfRule>
  </conditionalFormatting>
  <conditionalFormatting sqref="O137:R137">
    <cfRule type="cellIs" dxfId="210" priority="67" operator="equal">
      <formula>""</formula>
    </cfRule>
  </conditionalFormatting>
  <conditionalFormatting sqref="O124:R124">
    <cfRule type="cellIs" dxfId="209" priority="66" operator="equal">
      <formula>""</formula>
    </cfRule>
  </conditionalFormatting>
  <conditionalFormatting sqref="I124">
    <cfRule type="cellIs" dxfId="208" priority="65" operator="equal">
      <formula>"tu"</formula>
    </cfRule>
  </conditionalFormatting>
  <conditionalFormatting sqref="O125:R125">
    <cfRule type="cellIs" dxfId="207" priority="64" operator="equal">
      <formula>""</formula>
    </cfRule>
  </conditionalFormatting>
  <conditionalFormatting sqref="I125">
    <cfRule type="cellIs" dxfId="206" priority="63" operator="equal">
      <formula>"tu"</formula>
    </cfRule>
  </conditionalFormatting>
  <conditionalFormatting sqref="O126:R126">
    <cfRule type="cellIs" dxfId="205" priority="62" operator="equal">
      <formula>""</formula>
    </cfRule>
  </conditionalFormatting>
  <conditionalFormatting sqref="I126">
    <cfRule type="cellIs" dxfId="204" priority="61" operator="equal">
      <formula>"tu"</formula>
    </cfRule>
  </conditionalFormatting>
  <conditionalFormatting sqref="O119:R120">
    <cfRule type="cellIs" dxfId="203" priority="60" operator="equal">
      <formula>""</formula>
    </cfRule>
  </conditionalFormatting>
  <conditionalFormatting sqref="O114:R114">
    <cfRule type="cellIs" dxfId="202" priority="58" operator="equal">
      <formula>""</formula>
    </cfRule>
  </conditionalFormatting>
  <conditionalFormatting sqref="I114">
    <cfRule type="cellIs" dxfId="201" priority="57" operator="equal">
      <formula>"tu"</formula>
    </cfRule>
  </conditionalFormatting>
  <conditionalFormatting sqref="I58">
    <cfRule type="cellIs" dxfId="200" priority="54" operator="equal">
      <formula>"tu"</formula>
    </cfRule>
  </conditionalFormatting>
  <conditionalFormatting sqref="I58">
    <cfRule type="cellIs" dxfId="199" priority="53" operator="equal">
      <formula>"tu"</formula>
    </cfRule>
  </conditionalFormatting>
  <conditionalFormatting sqref="I55">
    <cfRule type="cellIs" dxfId="198" priority="51" operator="equal">
      <formula>"tu"</formula>
    </cfRule>
  </conditionalFormatting>
  <conditionalFormatting sqref="O93:R93">
    <cfRule type="cellIs" dxfId="197" priority="50" operator="equal">
      <formula>""</formula>
    </cfRule>
  </conditionalFormatting>
  <conditionalFormatting sqref="I93">
    <cfRule type="cellIs" dxfId="196" priority="49" operator="equal">
      <formula>"tu"</formula>
    </cfRule>
  </conditionalFormatting>
  <conditionalFormatting sqref="O94:R94">
    <cfRule type="cellIs" dxfId="195" priority="48" operator="equal">
      <formula>""</formula>
    </cfRule>
  </conditionalFormatting>
  <conditionalFormatting sqref="O120:R120">
    <cfRule type="cellIs" dxfId="194" priority="46" operator="equal">
      <formula>""</formula>
    </cfRule>
  </conditionalFormatting>
  <conditionalFormatting sqref="O60:R63">
    <cfRule type="cellIs" dxfId="193" priority="42" operator="equal">
      <formula>""</formula>
    </cfRule>
  </conditionalFormatting>
  <conditionalFormatting sqref="O102:R102">
    <cfRule type="cellIs" dxfId="192" priority="40" operator="equal">
      <formula>""</formula>
    </cfRule>
  </conditionalFormatting>
  <conditionalFormatting sqref="O115:R115">
    <cfRule type="cellIs" dxfId="191" priority="38" operator="equal">
      <formula>""</formula>
    </cfRule>
  </conditionalFormatting>
  <conditionalFormatting sqref="O103:R103">
    <cfRule type="cellIs" dxfId="190" priority="36" operator="equal">
      <formula>""</formula>
    </cfRule>
  </conditionalFormatting>
  <conditionalFormatting sqref="O118:R118">
    <cfRule type="cellIs" dxfId="189" priority="34" operator="equal">
      <formula>""</formula>
    </cfRule>
  </conditionalFormatting>
  <conditionalFormatting sqref="I60:I63">
    <cfRule type="cellIs" dxfId="188" priority="28" operator="equal">
      <formula>"tu"</formula>
    </cfRule>
  </conditionalFormatting>
  <conditionalFormatting sqref="I94">
    <cfRule type="cellIs" dxfId="187" priority="27" operator="equal">
      <formula>"tu"</formula>
    </cfRule>
  </conditionalFormatting>
  <conditionalFormatting sqref="I102:I103">
    <cfRule type="cellIs" dxfId="186" priority="26" operator="equal">
      <formula>"tu"</formula>
    </cfRule>
  </conditionalFormatting>
  <conditionalFormatting sqref="I115">
    <cfRule type="cellIs" dxfId="185" priority="25" operator="equal">
      <formula>"tu"</formula>
    </cfRule>
  </conditionalFormatting>
  <conditionalFormatting sqref="I118:I120">
    <cfRule type="cellIs" dxfId="184" priority="24" operator="equal">
      <formula>"tu"</formula>
    </cfRule>
  </conditionalFormatting>
  <conditionalFormatting sqref="O44:R45">
    <cfRule type="cellIs" dxfId="183" priority="23" operator="equal">
      <formula>""</formula>
    </cfRule>
  </conditionalFormatting>
  <conditionalFormatting sqref="I44:I45">
    <cfRule type="cellIs" dxfId="182" priority="22" operator="equal">
      <formula>"tu"</formula>
    </cfRule>
  </conditionalFormatting>
  <conditionalFormatting sqref="O46:R46">
    <cfRule type="cellIs" dxfId="181" priority="21" operator="equal">
      <formula>""</formula>
    </cfRule>
  </conditionalFormatting>
  <conditionalFormatting sqref="I46">
    <cfRule type="cellIs" dxfId="180" priority="20" operator="equal">
      <formula>"tu"</formula>
    </cfRule>
  </conditionalFormatting>
  <conditionalFormatting sqref="O45:R45">
    <cfRule type="cellIs" dxfId="179" priority="19" operator="equal">
      <formula>""</formula>
    </cfRule>
  </conditionalFormatting>
  <conditionalFormatting sqref="I45">
    <cfRule type="cellIs" dxfId="178" priority="18" operator="equal">
      <formula>"tu"</formula>
    </cfRule>
  </conditionalFormatting>
  <conditionalFormatting sqref="I45">
    <cfRule type="cellIs" dxfId="177" priority="17" operator="equal">
      <formula>"tu"</formula>
    </cfRule>
  </conditionalFormatting>
  <conditionalFormatting sqref="O61:R63">
    <cfRule type="cellIs" dxfId="176" priority="16" operator="equal">
      <formula>""</formula>
    </cfRule>
  </conditionalFormatting>
  <conditionalFormatting sqref="I61:I63">
    <cfRule type="cellIs" dxfId="175" priority="15" operator="equal">
      <formula>"tu"</formula>
    </cfRule>
  </conditionalFormatting>
  <conditionalFormatting sqref="O66:R90">
    <cfRule type="cellIs" dxfId="174" priority="8" operator="equal">
      <formula>""</formula>
    </cfRule>
  </conditionalFormatting>
  <conditionalFormatting sqref="I66:I90">
    <cfRule type="cellIs" dxfId="173" priority="5" operator="equal">
      <formula>"tu"</formula>
    </cfRule>
  </conditionalFormatting>
  <conditionalFormatting sqref="I66:I90">
    <cfRule type="cellIs" dxfId="172" priority="6" operator="equal">
      <formula>"tu"</formula>
    </cfRule>
  </conditionalFormatting>
  <conditionalFormatting sqref="O62:R63">
    <cfRule type="cellIs" dxfId="171" priority="4" operator="equal">
      <formula>""</formula>
    </cfRule>
  </conditionalFormatting>
  <conditionalFormatting sqref="I62:I63">
    <cfRule type="cellIs" dxfId="170" priority="3" operator="equal">
      <formula>"tu"</formula>
    </cfRule>
  </conditionalFormatting>
  <conditionalFormatting sqref="O63:R63">
    <cfRule type="cellIs" dxfId="169" priority="2" operator="equal">
      <formula>""</formula>
    </cfRule>
  </conditionalFormatting>
  <conditionalFormatting sqref="I63">
    <cfRule type="cellIs" dxfId="168" priority="1" operator="equal">
      <formula>"tu"</formula>
    </cfRule>
  </conditionalFormatting>
  <dataValidations count="1">
    <dataValidation allowBlank="1" showInputMessage="1" showErrorMessage="1" sqref="E60:H63" xr:uid="{541603E4-F2ED-4114-943D-039FD2204A88}"/>
  </dataValidations>
  <printOptions verticalCentered="1" gridLines="1"/>
  <pageMargins left="0.74803149606299213" right="0.74803149606299213" top="0.98425196850393704" bottom="0.98425196850393704" header="0.51181102362204722" footer="0.51181102362204722"/>
  <pageSetup paperSize="9" scale="55" orientation="landscape" blackAndWhite="1" horizontalDpi="300" verticalDpi="300" r:id="rId1"/>
  <headerFooter alignWithMargins="0">
    <oddHeader>&amp;L&amp;"Arial,Bold"&amp;14PROJECT AIRCO&amp;C&amp;"Arial,Bold"&amp;14Sheet: &amp;A&amp;R&amp;"Arial,Bold"&amp;14STRICTLY CONFIDENTIAL</oddHeader>
    <oddFooter>&amp;L&amp;12&amp;F (Printed on &amp;D at &amp;T) &amp;R&amp;12Page &amp;P of &amp;N</oddFooter>
  </headerFooter>
  <customProperties>
    <customPr name="Guid" r:id="rId2"/>
  </customPropertie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6C1983-45F0-47C7-84A3-8FA5FC2D8690}">
  <sheetPr codeName="Sheet19">
    <tabColor rgb="FFFFFF99"/>
    <outlinePr summaryBelow="0" summaryRight="0"/>
  </sheetPr>
  <dimension ref="A1:PY13"/>
  <sheetViews>
    <sheetView defaultGridColor="0" colorId="8" workbookViewId="0">
      <pane xSplit="9" ySplit="5" topLeftCell="J6" activePane="bottomRight" state="frozen"/>
      <selection activeCell="F117" sqref="F117"/>
      <selection pane="topRight" activeCell="F117" sqref="F117"/>
      <selection pane="bottomLeft" activeCell="F117" sqref="F117"/>
      <selection pane="bottomRight" activeCell="F9" sqref="F9"/>
    </sheetView>
  </sheetViews>
  <sheetFormatPr defaultColWidth="0" defaultRowHeight="13.15" x14ac:dyDescent="0.35"/>
  <cols>
    <col min="1" max="2" width="1.33203125" style="15" customWidth="1"/>
    <col min="3" max="3" width="1.33203125" style="21" customWidth="1"/>
    <col min="4" max="4" width="1.33203125" style="60" customWidth="1"/>
    <col min="5" max="5" width="40.53125" style="12" customWidth="1"/>
    <col min="6" max="6" width="12.53125" style="12" customWidth="1"/>
    <col min="7" max="8" width="11.53125" style="12" customWidth="1"/>
    <col min="9" max="9" width="2.53125" style="9" customWidth="1"/>
    <col min="10" max="192" width="11.53125" style="12" customWidth="1"/>
    <col min="193" max="255" width="11.53125" hidden="1" customWidth="1"/>
    <col min="256" max="16384" width="11.53125" hidden="1"/>
  </cols>
  <sheetData>
    <row r="1" spans="1:441" s="43" customFormat="1" ht="25.15" x14ac:dyDescent="0.35">
      <c r="A1" s="24" t="str">
        <f ca="1" xml:space="preserve"> RIGHT(CELL("filename", A1), LEN(CELL("filename", A1)) - SEARCH("]", CELL("filename", A1))) &amp; " - " &amp; InpC!F3</f>
        <v>InpS - Base case 1</v>
      </c>
      <c r="B1" s="15"/>
      <c r="C1" s="21"/>
      <c r="D1" s="60"/>
      <c r="E1" s="12"/>
      <c r="F1" s="12"/>
      <c r="G1" s="12"/>
      <c r="H1" s="12"/>
      <c r="I1" s="9"/>
      <c r="J1" s="12"/>
      <c r="K1" s="12"/>
      <c r="L1" s="12"/>
      <c r="M1" s="12"/>
      <c r="N1" s="12"/>
      <c r="O1" s="12"/>
      <c r="P1" s="12"/>
      <c r="Q1" s="12"/>
      <c r="R1" s="12"/>
      <c r="S1" s="12"/>
      <c r="T1" s="12"/>
      <c r="U1" s="12"/>
      <c r="V1" s="12"/>
      <c r="W1" s="12"/>
      <c r="X1" s="12"/>
      <c r="Y1" s="12"/>
      <c r="Z1" s="12"/>
      <c r="AA1" s="12"/>
      <c r="AB1" s="12"/>
      <c r="AC1" s="12"/>
      <c r="AD1" s="12"/>
      <c r="AE1" s="12"/>
      <c r="AF1" s="12"/>
      <c r="AG1" s="12"/>
      <c r="AH1" s="12"/>
      <c r="AI1" s="12"/>
      <c r="AJ1" s="12"/>
      <c r="AK1" s="12"/>
      <c r="AL1" s="12"/>
      <c r="AM1" s="12"/>
      <c r="AN1" s="12"/>
      <c r="AO1" s="12"/>
      <c r="AP1" s="12"/>
      <c r="AQ1" s="12"/>
      <c r="AR1" s="12"/>
      <c r="AS1" s="12"/>
      <c r="AT1" s="12"/>
      <c r="AU1" s="12"/>
      <c r="AV1" s="12"/>
      <c r="AW1" s="12"/>
      <c r="AX1" s="12"/>
      <c r="AY1" s="12"/>
      <c r="AZ1" s="12"/>
      <c r="BA1" s="12"/>
      <c r="BB1" s="12"/>
      <c r="BC1" s="12"/>
      <c r="BD1" s="12"/>
      <c r="BE1" s="12"/>
      <c r="BF1" s="12"/>
      <c r="BG1" s="12"/>
      <c r="BH1" s="12"/>
      <c r="BI1" s="12"/>
      <c r="BJ1" s="12"/>
      <c r="BK1" s="12"/>
      <c r="BL1" s="12"/>
      <c r="BM1" s="12"/>
      <c r="BN1" s="12"/>
      <c r="BO1" s="12"/>
      <c r="BP1" s="12"/>
      <c r="BQ1" s="12"/>
      <c r="BR1" s="12"/>
      <c r="BS1" s="12"/>
      <c r="BT1" s="12"/>
      <c r="BU1" s="12"/>
      <c r="BV1" s="12"/>
      <c r="BW1" s="12"/>
      <c r="BX1" s="12"/>
      <c r="BY1" s="12"/>
      <c r="BZ1" s="12"/>
      <c r="CA1" s="12"/>
      <c r="CB1" s="12"/>
      <c r="CC1" s="12"/>
      <c r="CD1" s="12"/>
      <c r="CE1" s="12"/>
      <c r="CF1" s="12"/>
      <c r="CG1" s="12"/>
      <c r="CH1" s="12"/>
      <c r="CI1" s="12"/>
      <c r="CJ1" s="12"/>
      <c r="CK1" s="12"/>
      <c r="CL1" s="12"/>
      <c r="CM1" s="12"/>
      <c r="CN1" s="12"/>
      <c r="CO1" s="12"/>
      <c r="CP1" s="12"/>
      <c r="CQ1" s="12"/>
      <c r="CR1" s="12"/>
      <c r="CS1" s="12"/>
      <c r="CT1" s="12"/>
      <c r="CU1" s="12"/>
      <c r="CV1" s="12"/>
      <c r="CW1" s="12"/>
      <c r="CX1" s="12"/>
      <c r="CY1" s="12"/>
      <c r="CZ1" s="12"/>
      <c r="DA1" s="12"/>
      <c r="DB1" s="12"/>
      <c r="DC1" s="12"/>
      <c r="DD1" s="12"/>
      <c r="DE1" s="12"/>
      <c r="DF1" s="12"/>
      <c r="DG1" s="12"/>
      <c r="DH1" s="12"/>
      <c r="DI1" s="12"/>
      <c r="DJ1" s="12"/>
      <c r="DK1" s="12"/>
      <c r="DL1" s="12"/>
      <c r="DM1" s="12"/>
      <c r="DN1" s="12"/>
      <c r="DO1" s="12"/>
      <c r="DP1" s="12"/>
      <c r="DQ1" s="12"/>
      <c r="DR1" s="12"/>
      <c r="DS1" s="12"/>
      <c r="DT1" s="12"/>
      <c r="DU1" s="12"/>
      <c r="DV1" s="12"/>
      <c r="DW1" s="12"/>
      <c r="DX1" s="12"/>
      <c r="DY1" s="12"/>
      <c r="DZ1" s="12"/>
      <c r="EA1" s="12"/>
      <c r="EB1" s="12"/>
      <c r="EC1" s="12"/>
      <c r="ED1" s="12"/>
      <c r="EE1" s="12"/>
      <c r="EF1" s="12"/>
      <c r="EG1" s="12"/>
      <c r="EH1" s="12"/>
      <c r="EI1" s="12"/>
      <c r="EJ1" s="12"/>
      <c r="EK1" s="12"/>
      <c r="EL1" s="12"/>
      <c r="EM1" s="12"/>
      <c r="EN1" s="12"/>
      <c r="EO1" s="12"/>
      <c r="EP1" s="12"/>
      <c r="EQ1" s="12"/>
      <c r="ER1" s="12"/>
      <c r="ES1" s="12"/>
      <c r="ET1" s="12"/>
      <c r="EU1" s="12"/>
      <c r="EV1" s="12"/>
      <c r="EW1" s="12"/>
      <c r="EX1" s="12"/>
      <c r="EY1" s="12"/>
      <c r="EZ1" s="12"/>
      <c r="FA1" s="12"/>
      <c r="FB1" s="12"/>
      <c r="FC1" s="12"/>
      <c r="FD1" s="12"/>
      <c r="FE1" s="12"/>
      <c r="FF1" s="12"/>
      <c r="FG1" s="12"/>
      <c r="FH1" s="12"/>
      <c r="FI1" s="12"/>
      <c r="FJ1" s="12"/>
      <c r="FK1" s="12"/>
      <c r="FL1" s="12"/>
      <c r="FM1" s="12"/>
      <c r="FN1" s="12"/>
      <c r="FO1" s="12"/>
      <c r="FP1" s="12"/>
      <c r="FQ1" s="12"/>
      <c r="FR1" s="12"/>
      <c r="FS1" s="12"/>
      <c r="FT1" s="12"/>
      <c r="FU1" s="12"/>
      <c r="FV1" s="12"/>
      <c r="FW1" s="12"/>
      <c r="FX1" s="12"/>
      <c r="FY1" s="12"/>
      <c r="FZ1" s="12"/>
      <c r="GA1" s="12"/>
      <c r="GB1" s="12"/>
      <c r="GC1" s="12"/>
      <c r="GD1" s="12"/>
      <c r="GE1" s="12"/>
      <c r="GF1" s="12"/>
      <c r="GG1" s="12"/>
      <c r="GH1" s="12"/>
      <c r="GI1" s="12"/>
      <c r="GJ1" s="12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  <c r="HB1"/>
      <c r="HC1"/>
      <c r="HD1"/>
      <c r="HE1"/>
      <c r="HF1"/>
      <c r="HG1"/>
      <c r="HH1"/>
      <c r="HI1"/>
      <c r="HJ1"/>
      <c r="HK1"/>
      <c r="HL1"/>
      <c r="HM1"/>
      <c r="HN1"/>
      <c r="HO1"/>
      <c r="HP1"/>
      <c r="HQ1"/>
      <c r="HR1"/>
      <c r="HS1"/>
      <c r="HT1"/>
      <c r="HU1"/>
      <c r="HV1"/>
      <c r="HW1"/>
      <c r="HX1"/>
      <c r="HY1"/>
      <c r="HZ1"/>
      <c r="IA1"/>
      <c r="IB1"/>
      <c r="IC1"/>
      <c r="ID1"/>
      <c r="IE1"/>
      <c r="IF1"/>
      <c r="IG1"/>
      <c r="IH1"/>
      <c r="II1"/>
      <c r="IJ1"/>
      <c r="IK1"/>
      <c r="IL1"/>
      <c r="IM1"/>
      <c r="IN1"/>
      <c r="IO1"/>
      <c r="IP1"/>
      <c r="IQ1"/>
      <c r="IR1"/>
      <c r="IS1"/>
      <c r="IT1"/>
      <c r="IU1"/>
      <c r="IV1"/>
      <c r="IW1"/>
      <c r="IX1"/>
      <c r="IY1"/>
      <c r="IZ1"/>
      <c r="JA1"/>
      <c r="JB1"/>
      <c r="JC1"/>
      <c r="JD1"/>
      <c r="JE1"/>
      <c r="JF1"/>
      <c r="JG1"/>
      <c r="JH1"/>
      <c r="JI1"/>
      <c r="JJ1"/>
      <c r="JK1"/>
      <c r="JL1"/>
      <c r="JM1"/>
      <c r="JN1"/>
      <c r="JO1"/>
      <c r="JP1"/>
      <c r="JQ1"/>
      <c r="JR1"/>
      <c r="JS1"/>
      <c r="JT1"/>
      <c r="JU1"/>
      <c r="JV1"/>
      <c r="JW1"/>
      <c r="JX1"/>
      <c r="JY1"/>
      <c r="JZ1"/>
      <c r="KA1"/>
      <c r="KB1"/>
      <c r="KC1"/>
      <c r="KD1"/>
      <c r="KE1"/>
      <c r="KF1"/>
      <c r="KG1"/>
      <c r="KH1"/>
      <c r="KI1"/>
      <c r="KJ1"/>
      <c r="KK1"/>
      <c r="KL1"/>
      <c r="KM1"/>
      <c r="KN1"/>
      <c r="KO1"/>
      <c r="KP1"/>
      <c r="KQ1"/>
      <c r="KR1"/>
      <c r="KS1"/>
      <c r="KT1"/>
      <c r="KU1"/>
      <c r="KV1"/>
      <c r="KW1"/>
      <c r="KX1"/>
      <c r="KY1"/>
      <c r="KZ1"/>
      <c r="LA1"/>
      <c r="LB1"/>
      <c r="LC1"/>
      <c r="LD1"/>
      <c r="LE1"/>
      <c r="LF1"/>
      <c r="LG1"/>
      <c r="LH1"/>
      <c r="LI1"/>
      <c r="LJ1"/>
      <c r="LK1"/>
      <c r="LL1"/>
      <c r="LM1"/>
      <c r="LN1"/>
      <c r="LO1"/>
      <c r="LP1"/>
      <c r="LQ1"/>
      <c r="LR1"/>
      <c r="LS1"/>
      <c r="LT1"/>
      <c r="LU1"/>
      <c r="LV1"/>
      <c r="LW1"/>
      <c r="LX1"/>
      <c r="LY1"/>
      <c r="LZ1"/>
      <c r="MA1"/>
      <c r="MB1"/>
      <c r="MC1"/>
      <c r="MD1"/>
      <c r="ME1"/>
      <c r="MF1"/>
      <c r="MG1"/>
      <c r="MH1"/>
      <c r="MI1"/>
      <c r="MJ1"/>
      <c r="MK1"/>
      <c r="ML1"/>
      <c r="MM1"/>
      <c r="MN1"/>
      <c r="MO1"/>
      <c r="MP1"/>
      <c r="MQ1"/>
      <c r="MR1"/>
      <c r="MS1"/>
      <c r="MT1"/>
      <c r="MU1"/>
      <c r="MV1"/>
      <c r="MW1"/>
      <c r="MX1"/>
      <c r="MY1"/>
      <c r="MZ1"/>
      <c r="NA1"/>
      <c r="NB1"/>
      <c r="NC1"/>
      <c r="ND1"/>
      <c r="NE1"/>
      <c r="NF1"/>
      <c r="NG1"/>
      <c r="NH1"/>
      <c r="NI1"/>
      <c r="NJ1"/>
      <c r="NK1"/>
      <c r="NL1"/>
      <c r="NM1"/>
      <c r="NN1"/>
      <c r="NO1"/>
      <c r="NP1"/>
      <c r="NQ1"/>
      <c r="NR1"/>
      <c r="NS1"/>
      <c r="NT1"/>
      <c r="NU1"/>
      <c r="NV1"/>
      <c r="NW1"/>
      <c r="NX1"/>
      <c r="NY1"/>
      <c r="NZ1"/>
      <c r="OA1"/>
      <c r="OB1"/>
      <c r="OC1"/>
      <c r="OD1"/>
      <c r="OE1"/>
      <c r="OF1"/>
      <c r="OG1"/>
      <c r="OH1"/>
      <c r="OI1"/>
      <c r="OJ1"/>
      <c r="OK1"/>
      <c r="OL1"/>
      <c r="OM1"/>
      <c r="ON1"/>
      <c r="OO1"/>
      <c r="OP1"/>
      <c r="OQ1"/>
      <c r="OR1"/>
      <c r="OS1"/>
      <c r="OT1"/>
      <c r="OU1"/>
      <c r="OV1"/>
      <c r="OW1"/>
      <c r="OX1"/>
      <c r="OY1"/>
      <c r="OZ1"/>
      <c r="PA1"/>
      <c r="PB1"/>
      <c r="PC1"/>
      <c r="PD1"/>
      <c r="PE1"/>
      <c r="PF1"/>
      <c r="PG1"/>
      <c r="PH1"/>
      <c r="PI1"/>
      <c r="PJ1"/>
      <c r="PK1"/>
      <c r="PL1"/>
      <c r="PM1"/>
      <c r="PN1"/>
      <c r="PO1"/>
      <c r="PP1"/>
      <c r="PQ1"/>
      <c r="PR1"/>
      <c r="PS1"/>
      <c r="PT1"/>
      <c r="PU1"/>
      <c r="PV1"/>
      <c r="PW1"/>
      <c r="PX1"/>
      <c r="PY1"/>
    </row>
    <row r="2" spans="1:441" s="53" customFormat="1" x14ac:dyDescent="0.35">
      <c r="A2" s="63"/>
      <c r="B2" s="63"/>
      <c r="C2" s="64"/>
      <c r="D2" s="65"/>
      <c r="E2" s="41" t="str">
        <f xml:space="preserve"> Time!E$25</f>
        <v>Model period ending</v>
      </c>
      <c r="F2" s="350">
        <f xml:space="preserve"> Check!$F$9</f>
        <v>0</v>
      </c>
      <c r="G2" s="42" t="s">
        <v>23</v>
      </c>
      <c r="H2" s="25"/>
      <c r="I2" s="179"/>
      <c r="J2" s="25">
        <f xml:space="preserve"> Time!J$25</f>
        <v>44104</v>
      </c>
      <c r="K2" s="25">
        <f xml:space="preserve"> Time!K$25</f>
        <v>44196</v>
      </c>
      <c r="L2" s="25">
        <f xml:space="preserve"> Time!L$25</f>
        <v>44286</v>
      </c>
      <c r="M2" s="25">
        <f xml:space="preserve"> Time!M$25</f>
        <v>44377</v>
      </c>
      <c r="N2" s="25">
        <f xml:space="preserve"> Time!N$25</f>
        <v>44469</v>
      </c>
      <c r="O2" s="25">
        <f xml:space="preserve"> Time!O$25</f>
        <v>44561</v>
      </c>
      <c r="P2" s="25">
        <f xml:space="preserve"> Time!P$25</f>
        <v>44651</v>
      </c>
      <c r="Q2" s="25">
        <f xml:space="preserve"> Time!Q$25</f>
        <v>44742</v>
      </c>
      <c r="R2" s="25">
        <f xml:space="preserve"> Time!R$25</f>
        <v>44834</v>
      </c>
      <c r="S2" s="25">
        <f xml:space="preserve"> Time!S$25</f>
        <v>44926</v>
      </c>
      <c r="T2" s="25">
        <f xml:space="preserve"> Time!T$25</f>
        <v>45016</v>
      </c>
      <c r="U2" s="25">
        <f xml:space="preserve"> Time!U$25</f>
        <v>45107</v>
      </c>
      <c r="V2" s="25">
        <f xml:space="preserve"> Time!V$25</f>
        <v>45199</v>
      </c>
      <c r="W2" s="25">
        <f xml:space="preserve"> Time!W$25</f>
        <v>45291</v>
      </c>
      <c r="X2" s="25">
        <f xml:space="preserve"> Time!X$25</f>
        <v>45382</v>
      </c>
      <c r="Y2" s="25">
        <f xml:space="preserve"> Time!Y$25</f>
        <v>45473</v>
      </c>
      <c r="Z2" s="25">
        <f xml:space="preserve"> Time!Z$25</f>
        <v>45565</v>
      </c>
      <c r="AA2" s="25">
        <f xml:space="preserve"> Time!AA$25</f>
        <v>45657</v>
      </c>
      <c r="AB2" s="25">
        <f xml:space="preserve"> Time!AB$25</f>
        <v>45747</v>
      </c>
      <c r="AC2" s="25">
        <f xml:space="preserve"> Time!AC$25</f>
        <v>45838</v>
      </c>
      <c r="AD2" s="25">
        <f xml:space="preserve"> Time!AD$25</f>
        <v>45930</v>
      </c>
      <c r="AE2" s="25">
        <f xml:space="preserve"> Time!AE$25</f>
        <v>46022</v>
      </c>
      <c r="AF2" s="25">
        <f xml:space="preserve"> Time!AF$25</f>
        <v>46112</v>
      </c>
      <c r="AG2" s="25">
        <f xml:space="preserve"> Time!AG$25</f>
        <v>46203</v>
      </c>
      <c r="AH2" s="25">
        <f xml:space="preserve"> Time!AH$25</f>
        <v>46295</v>
      </c>
      <c r="AI2" s="25">
        <f xml:space="preserve"> Time!AI$25</f>
        <v>46387</v>
      </c>
      <c r="AJ2" s="25">
        <f xml:space="preserve"> Time!AJ$25</f>
        <v>46477</v>
      </c>
      <c r="AK2" s="25">
        <f xml:space="preserve"> Time!AK$25</f>
        <v>46568</v>
      </c>
      <c r="AL2" s="25">
        <f xml:space="preserve"> Time!AL$25</f>
        <v>46660</v>
      </c>
      <c r="AM2" s="25">
        <f xml:space="preserve"> Time!AM$25</f>
        <v>46752</v>
      </c>
      <c r="AN2" s="25">
        <f xml:space="preserve"> Time!AN$25</f>
        <v>46843</v>
      </c>
      <c r="AO2" s="25">
        <f xml:space="preserve"> Time!AO$25</f>
        <v>46934</v>
      </c>
      <c r="AP2" s="25">
        <f xml:space="preserve"> Time!AP$25</f>
        <v>47026</v>
      </c>
      <c r="AQ2" s="25">
        <f xml:space="preserve"> Time!AQ$25</f>
        <v>47118</v>
      </c>
      <c r="AR2" s="25">
        <f xml:space="preserve"> Time!AR$25</f>
        <v>47208</v>
      </c>
      <c r="AS2" s="25">
        <f xml:space="preserve"> Time!AS$25</f>
        <v>47299</v>
      </c>
      <c r="AT2" s="25">
        <f xml:space="preserve"> Time!AT$25</f>
        <v>47391</v>
      </c>
      <c r="AU2" s="25">
        <f xml:space="preserve"> Time!AU$25</f>
        <v>47483</v>
      </c>
      <c r="AV2" s="25">
        <f xml:space="preserve"> Time!AV$25</f>
        <v>47573</v>
      </c>
      <c r="AW2" s="25">
        <f xml:space="preserve"> Time!AW$25</f>
        <v>47664</v>
      </c>
      <c r="AX2" s="25">
        <f xml:space="preserve"> Time!AX$25</f>
        <v>47756</v>
      </c>
      <c r="AY2" s="25">
        <f xml:space="preserve"> Time!AY$25</f>
        <v>47848</v>
      </c>
      <c r="AZ2" s="25">
        <f xml:space="preserve"> Time!AZ$25</f>
        <v>47938</v>
      </c>
      <c r="BA2" s="25">
        <f xml:space="preserve"> Time!BA$25</f>
        <v>48029</v>
      </c>
      <c r="BB2" s="25">
        <f xml:space="preserve"> Time!BB$25</f>
        <v>48121</v>
      </c>
      <c r="BC2" s="25">
        <f xml:space="preserve"> Time!BC$25</f>
        <v>48213</v>
      </c>
      <c r="BD2" s="25">
        <f xml:space="preserve"> Time!BD$25</f>
        <v>48304</v>
      </c>
      <c r="BE2" s="25">
        <f xml:space="preserve"> Time!BE$25</f>
        <v>48395</v>
      </c>
      <c r="BF2" s="25">
        <f xml:space="preserve"> Time!BF$25</f>
        <v>48487</v>
      </c>
      <c r="BG2" s="25">
        <f xml:space="preserve"> Time!BG$25</f>
        <v>48579</v>
      </c>
      <c r="BH2" s="25">
        <f xml:space="preserve"> Time!BH$25</f>
        <v>48669</v>
      </c>
      <c r="BI2" s="25">
        <f xml:space="preserve"> Time!BI$25</f>
        <v>48760</v>
      </c>
      <c r="BJ2" s="25">
        <f xml:space="preserve"> Time!BJ$25</f>
        <v>48852</v>
      </c>
      <c r="BK2" s="25">
        <f xml:space="preserve"> Time!BK$25</f>
        <v>48944</v>
      </c>
      <c r="BL2" s="25">
        <f xml:space="preserve"> Time!BL$25</f>
        <v>49034</v>
      </c>
      <c r="BM2" s="25">
        <f xml:space="preserve"> Time!BM$25</f>
        <v>49125</v>
      </c>
      <c r="BN2" s="25">
        <f xml:space="preserve"> Time!BN$25</f>
        <v>49217</v>
      </c>
      <c r="BO2" s="25">
        <f xml:space="preserve"> Time!BO$25</f>
        <v>49309</v>
      </c>
      <c r="BP2" s="25">
        <f xml:space="preserve"> Time!BP$25</f>
        <v>49399</v>
      </c>
      <c r="BQ2" s="25">
        <f xml:space="preserve"> Time!BQ$25</f>
        <v>49490</v>
      </c>
      <c r="BR2" s="25">
        <f xml:space="preserve"> Time!BR$25</f>
        <v>49582</v>
      </c>
      <c r="BS2" s="25">
        <f xml:space="preserve"> Time!BS$25</f>
        <v>49674</v>
      </c>
      <c r="BT2" s="25">
        <f xml:space="preserve"> Time!BT$25</f>
        <v>49765</v>
      </c>
      <c r="BU2" s="25">
        <f xml:space="preserve"> Time!BU$25</f>
        <v>49856</v>
      </c>
      <c r="BV2" s="25">
        <f xml:space="preserve"> Time!BV$25</f>
        <v>49948</v>
      </c>
      <c r="BW2" s="25">
        <f xml:space="preserve"> Time!BW$25</f>
        <v>50040</v>
      </c>
      <c r="BX2" s="25">
        <f xml:space="preserve"> Time!BX$25</f>
        <v>50130</v>
      </c>
      <c r="BY2" s="25">
        <f xml:space="preserve"> Time!BY$25</f>
        <v>50221</v>
      </c>
      <c r="BZ2" s="25">
        <f xml:space="preserve"> Time!BZ$25</f>
        <v>50313</v>
      </c>
      <c r="CA2" s="25">
        <f xml:space="preserve"> Time!CA$25</f>
        <v>50405</v>
      </c>
      <c r="CB2" s="25">
        <f xml:space="preserve"> Time!CB$25</f>
        <v>50495</v>
      </c>
      <c r="CC2" s="25">
        <f xml:space="preserve"> Time!CC$25</f>
        <v>50586</v>
      </c>
      <c r="CD2" s="25">
        <f xml:space="preserve"> Time!CD$25</f>
        <v>50678</v>
      </c>
      <c r="CE2" s="25">
        <f xml:space="preserve"> Time!CE$25</f>
        <v>50770</v>
      </c>
      <c r="CF2" s="25">
        <f xml:space="preserve"> Time!CF$25</f>
        <v>50860</v>
      </c>
      <c r="CG2" s="25">
        <f xml:space="preserve"> Time!CG$25</f>
        <v>50951</v>
      </c>
      <c r="CH2" s="25">
        <f xml:space="preserve"> Time!CH$25</f>
        <v>51043</v>
      </c>
      <c r="CI2" s="25">
        <f xml:space="preserve"> Time!CI$25</f>
        <v>51135</v>
      </c>
      <c r="CJ2" s="25">
        <f xml:space="preserve"> Time!CJ$25</f>
        <v>51226</v>
      </c>
      <c r="CK2" s="25">
        <f xml:space="preserve"> Time!CK$25</f>
        <v>51317</v>
      </c>
      <c r="CL2" s="25">
        <f xml:space="preserve"> Time!CL$25</f>
        <v>51409</v>
      </c>
      <c r="CM2" s="25">
        <f xml:space="preserve"> Time!CM$25</f>
        <v>51501</v>
      </c>
      <c r="CN2" s="25">
        <f xml:space="preserve"> Time!CN$25</f>
        <v>51591</v>
      </c>
      <c r="CO2" s="25">
        <f xml:space="preserve"> Time!CO$25</f>
        <v>51682</v>
      </c>
      <c r="CP2" s="25">
        <f xml:space="preserve"> Time!CP$25</f>
        <v>51774</v>
      </c>
      <c r="CQ2" s="25">
        <f xml:space="preserve"> Time!CQ$25</f>
        <v>51866</v>
      </c>
      <c r="CR2" s="25">
        <f xml:space="preserve"> Time!CR$25</f>
        <v>51956</v>
      </c>
      <c r="CS2" s="25">
        <f xml:space="preserve"> Time!CS$25</f>
        <v>52047</v>
      </c>
      <c r="CT2" s="25">
        <f xml:space="preserve"> Time!CT$25</f>
        <v>52139</v>
      </c>
      <c r="CU2" s="25">
        <f xml:space="preserve"> Time!CU$25</f>
        <v>52231</v>
      </c>
      <c r="CV2" s="25">
        <f xml:space="preserve"> Time!CV$25</f>
        <v>52321</v>
      </c>
      <c r="CW2" s="25">
        <f xml:space="preserve"> Time!CW$25</f>
        <v>52412</v>
      </c>
      <c r="CX2" s="25">
        <f xml:space="preserve"> Time!CX$25</f>
        <v>52504</v>
      </c>
      <c r="CY2" s="25">
        <f xml:space="preserve"> Time!CY$25</f>
        <v>52596</v>
      </c>
      <c r="CZ2" s="25">
        <f xml:space="preserve"> Time!CZ$25</f>
        <v>52687</v>
      </c>
      <c r="DA2" s="25">
        <f xml:space="preserve"> Time!DA$25</f>
        <v>52778</v>
      </c>
      <c r="DB2" s="25">
        <f xml:space="preserve"> Time!DB$25</f>
        <v>52870</v>
      </c>
      <c r="DC2" s="25">
        <f xml:space="preserve"> Time!DC$25</f>
        <v>52962</v>
      </c>
      <c r="DD2" s="25">
        <f xml:space="preserve"> Time!DD$25</f>
        <v>53052</v>
      </c>
      <c r="DE2" s="25">
        <f xml:space="preserve"> Time!DE$25</f>
        <v>53143</v>
      </c>
      <c r="DF2" s="25">
        <f xml:space="preserve"> Time!DF$25</f>
        <v>53235</v>
      </c>
      <c r="DG2" s="25">
        <f xml:space="preserve"> Time!DG$25</f>
        <v>53327</v>
      </c>
      <c r="DH2" s="25">
        <f xml:space="preserve"> Time!DH$25</f>
        <v>53417</v>
      </c>
      <c r="DI2" s="25">
        <f xml:space="preserve"> Time!DI$25</f>
        <v>53508</v>
      </c>
      <c r="DJ2" s="25">
        <f xml:space="preserve"> Time!DJ$25</f>
        <v>53600</v>
      </c>
      <c r="DK2" s="25">
        <f xml:space="preserve"> Time!DK$25</f>
        <v>53692</v>
      </c>
      <c r="DL2" s="25">
        <f xml:space="preserve"> Time!DL$25</f>
        <v>53782</v>
      </c>
      <c r="DM2" s="25">
        <f xml:space="preserve"> Time!DM$25</f>
        <v>53873</v>
      </c>
      <c r="DN2" s="25">
        <f xml:space="preserve"> Time!DN$25</f>
        <v>53965</v>
      </c>
      <c r="DO2" s="25">
        <f xml:space="preserve"> Time!DO$25</f>
        <v>54057</v>
      </c>
      <c r="DP2" s="25">
        <f xml:space="preserve"> Time!DP$25</f>
        <v>54148</v>
      </c>
      <c r="DQ2" s="25">
        <f xml:space="preserve"> Time!DQ$25</f>
        <v>54239</v>
      </c>
      <c r="DR2" s="25">
        <f xml:space="preserve"> Time!DR$25</f>
        <v>54331</v>
      </c>
      <c r="DS2" s="25">
        <f xml:space="preserve"> Time!DS$25</f>
        <v>54423</v>
      </c>
      <c r="DT2" s="25">
        <f xml:space="preserve"> Time!DT$25</f>
        <v>54513</v>
      </c>
      <c r="DU2" s="25">
        <f xml:space="preserve"> Time!DU$25</f>
        <v>54604</v>
      </c>
      <c r="DV2" s="25">
        <f xml:space="preserve"> Time!DV$25</f>
        <v>54696</v>
      </c>
      <c r="DW2" s="25">
        <f xml:space="preserve"> Time!DW$25</f>
        <v>54788</v>
      </c>
      <c r="DX2" s="25">
        <f xml:space="preserve"> Time!DX$25</f>
        <v>54878</v>
      </c>
      <c r="DY2" s="25">
        <f xml:space="preserve"> Time!DY$25</f>
        <v>54969</v>
      </c>
      <c r="DZ2" s="25">
        <f xml:space="preserve"> Time!DZ$25</f>
        <v>55061</v>
      </c>
      <c r="EA2" s="25">
        <f xml:space="preserve"> Time!EA$25</f>
        <v>55153</v>
      </c>
      <c r="EB2" s="25">
        <f xml:space="preserve"> Time!EB$25</f>
        <v>55243</v>
      </c>
      <c r="EC2" s="25">
        <f xml:space="preserve"> Time!EC$25</f>
        <v>55334</v>
      </c>
      <c r="ED2" s="25">
        <f xml:space="preserve"> Time!ED$25</f>
        <v>55426</v>
      </c>
      <c r="EE2" s="25">
        <f xml:space="preserve"> Time!EE$25</f>
        <v>55518</v>
      </c>
      <c r="EF2" s="25">
        <f xml:space="preserve"> Time!EF$25</f>
        <v>55609</v>
      </c>
      <c r="EG2" s="25">
        <f xml:space="preserve"> Time!EG$25</f>
        <v>55700</v>
      </c>
      <c r="EH2" s="25">
        <f xml:space="preserve"> Time!EH$25</f>
        <v>55792</v>
      </c>
      <c r="EI2" s="25">
        <f xml:space="preserve"> Time!EI$25</f>
        <v>55884</v>
      </c>
      <c r="EJ2" s="25">
        <f xml:space="preserve"> Time!EJ$25</f>
        <v>55974</v>
      </c>
      <c r="EK2" s="25">
        <f xml:space="preserve"> Time!EK$25</f>
        <v>56065</v>
      </c>
      <c r="EL2" s="25">
        <f xml:space="preserve"> Time!EL$25</f>
        <v>56157</v>
      </c>
      <c r="EM2" s="25">
        <f xml:space="preserve"> Time!EM$25</f>
        <v>56249</v>
      </c>
      <c r="EN2" s="25">
        <f xml:space="preserve"> Time!EN$25</f>
        <v>56339</v>
      </c>
      <c r="EO2" s="25">
        <f xml:space="preserve"> Time!EO$25</f>
        <v>56430</v>
      </c>
      <c r="EP2" s="25">
        <f xml:space="preserve"> Time!EP$25</f>
        <v>56522</v>
      </c>
      <c r="EQ2" s="25">
        <f xml:space="preserve"> Time!EQ$25</f>
        <v>56614</v>
      </c>
      <c r="ER2" s="25">
        <f xml:space="preserve"> Time!ER$25</f>
        <v>56704</v>
      </c>
      <c r="ES2" s="25">
        <f xml:space="preserve"> Time!ES$25</f>
        <v>56795</v>
      </c>
      <c r="ET2" s="25">
        <f xml:space="preserve"> Time!ET$25</f>
        <v>56887</v>
      </c>
      <c r="EU2" s="25">
        <f xml:space="preserve"> Time!EU$25</f>
        <v>56979</v>
      </c>
      <c r="EV2" s="25">
        <f xml:space="preserve"> Time!EV$25</f>
        <v>57070</v>
      </c>
      <c r="EW2" s="25">
        <f xml:space="preserve"> Time!EW$25</f>
        <v>57161</v>
      </c>
      <c r="EX2" s="25">
        <f xml:space="preserve"> Time!EX$25</f>
        <v>57253</v>
      </c>
      <c r="EY2" s="25">
        <f xml:space="preserve"> Time!EY$25</f>
        <v>57345</v>
      </c>
      <c r="EZ2" s="25">
        <f xml:space="preserve"> Time!EZ$25</f>
        <v>57435</v>
      </c>
      <c r="FA2" s="25">
        <f xml:space="preserve"> Time!FA$25</f>
        <v>57526</v>
      </c>
      <c r="FB2" s="25">
        <f xml:space="preserve"> Time!FB$25</f>
        <v>57618</v>
      </c>
      <c r="FC2" s="25">
        <f xml:space="preserve"> Time!FC$25</f>
        <v>57710</v>
      </c>
      <c r="FD2" s="25">
        <f xml:space="preserve"> Time!FD$25</f>
        <v>57800</v>
      </c>
      <c r="FE2" s="25">
        <f xml:space="preserve"> Time!FE$25</f>
        <v>57891</v>
      </c>
      <c r="FF2" s="25">
        <f xml:space="preserve"> Time!FF$25</f>
        <v>57983</v>
      </c>
      <c r="FG2" s="25">
        <f xml:space="preserve"> Time!FG$25</f>
        <v>58075</v>
      </c>
      <c r="FH2" s="25">
        <f xml:space="preserve"> Time!FH$25</f>
        <v>58165</v>
      </c>
      <c r="FI2" s="25">
        <f xml:space="preserve"> Time!FI$25</f>
        <v>58256</v>
      </c>
      <c r="FJ2" s="25">
        <f xml:space="preserve"> Time!FJ$25</f>
        <v>58348</v>
      </c>
      <c r="FK2" s="25">
        <f xml:space="preserve"> Time!FK$25</f>
        <v>58440</v>
      </c>
      <c r="FL2" s="25">
        <f xml:space="preserve"> Time!FL$25</f>
        <v>58531</v>
      </c>
      <c r="FM2" s="25">
        <f xml:space="preserve"> Time!FM$25</f>
        <v>58622</v>
      </c>
      <c r="FN2" s="25">
        <f xml:space="preserve"> Time!FN$25</f>
        <v>58714</v>
      </c>
      <c r="FO2" s="25">
        <f xml:space="preserve"> Time!FO$25</f>
        <v>58806</v>
      </c>
      <c r="FP2" s="25">
        <f xml:space="preserve"> Time!FP$25</f>
        <v>58896</v>
      </c>
      <c r="FQ2" s="25">
        <f xml:space="preserve"> Time!FQ$25</f>
        <v>58987</v>
      </c>
      <c r="FR2" s="25">
        <f xml:space="preserve"> Time!FR$25</f>
        <v>59079</v>
      </c>
      <c r="FS2" s="25">
        <f xml:space="preserve"> Time!FS$25</f>
        <v>59171</v>
      </c>
      <c r="FT2" s="25">
        <f xml:space="preserve"> Time!FT$25</f>
        <v>59261</v>
      </c>
      <c r="FU2" s="25">
        <f xml:space="preserve"> Time!FU$25</f>
        <v>59352</v>
      </c>
      <c r="FV2" s="25">
        <f xml:space="preserve"> Time!FV$25</f>
        <v>59444</v>
      </c>
      <c r="FW2" s="25">
        <f xml:space="preserve"> Time!FW$25</f>
        <v>59536</v>
      </c>
      <c r="FX2" s="25">
        <f xml:space="preserve"> Time!FX$25</f>
        <v>59626</v>
      </c>
      <c r="FY2" s="25">
        <f xml:space="preserve"> Time!FY$25</f>
        <v>59717</v>
      </c>
      <c r="FZ2" s="25">
        <f xml:space="preserve"> Time!FZ$25</f>
        <v>59809</v>
      </c>
      <c r="GA2" s="25">
        <f xml:space="preserve"> Time!GA$25</f>
        <v>59901</v>
      </c>
      <c r="GB2" s="25">
        <f xml:space="preserve"> Time!GB$25</f>
        <v>59992</v>
      </c>
      <c r="GC2" s="25">
        <f xml:space="preserve"> Time!GC$25</f>
        <v>60083</v>
      </c>
      <c r="GD2" s="25">
        <f xml:space="preserve"> Time!GD$25</f>
        <v>60175</v>
      </c>
      <c r="GE2" s="25">
        <f xml:space="preserve"> Time!GE$25</f>
        <v>60267</v>
      </c>
      <c r="GF2" s="25">
        <f xml:space="preserve"> Time!GF$25</f>
        <v>60357</v>
      </c>
      <c r="GG2" s="25">
        <f xml:space="preserve"> Time!GG$25</f>
        <v>60448</v>
      </c>
      <c r="GH2" s="25">
        <f xml:space="preserve"> Time!GH$25</f>
        <v>60540</v>
      </c>
      <c r="GI2" s="25">
        <f xml:space="preserve"> Time!GI$25</f>
        <v>60632</v>
      </c>
      <c r="GJ2" s="25">
        <f xml:space="preserve"> Time!GJ$25</f>
        <v>60722</v>
      </c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  <c r="HB2"/>
      <c r="HC2"/>
      <c r="HD2"/>
      <c r="HE2"/>
      <c r="HF2"/>
      <c r="HG2"/>
      <c r="HH2"/>
      <c r="HI2"/>
      <c r="HJ2"/>
      <c r="HK2"/>
      <c r="HL2"/>
      <c r="HM2"/>
      <c r="HN2"/>
      <c r="HO2"/>
      <c r="HP2"/>
      <c r="HQ2"/>
      <c r="HR2"/>
      <c r="HS2"/>
      <c r="HT2"/>
      <c r="HU2"/>
      <c r="HV2"/>
      <c r="HW2"/>
      <c r="HX2"/>
      <c r="HY2"/>
      <c r="HZ2"/>
      <c r="IA2"/>
      <c r="IB2"/>
      <c r="IC2"/>
      <c r="ID2"/>
      <c r="IE2"/>
      <c r="IF2"/>
      <c r="IG2"/>
      <c r="IH2"/>
      <c r="II2"/>
      <c r="IJ2"/>
      <c r="IK2"/>
      <c r="IL2"/>
      <c r="IM2"/>
      <c r="IN2"/>
      <c r="IO2"/>
      <c r="IP2"/>
      <c r="IQ2"/>
      <c r="IR2"/>
      <c r="IS2"/>
      <c r="IT2"/>
      <c r="IU2"/>
      <c r="IV2"/>
      <c r="IW2"/>
      <c r="IX2"/>
      <c r="IY2"/>
      <c r="IZ2"/>
      <c r="JA2"/>
      <c r="JB2"/>
      <c r="JC2"/>
      <c r="JD2"/>
      <c r="JE2"/>
      <c r="JF2"/>
      <c r="JG2"/>
      <c r="JH2"/>
      <c r="JI2"/>
      <c r="JJ2"/>
      <c r="JK2"/>
      <c r="JL2"/>
      <c r="JM2"/>
      <c r="JN2"/>
      <c r="JO2"/>
      <c r="JP2"/>
      <c r="JQ2"/>
      <c r="JR2"/>
      <c r="JS2"/>
      <c r="JT2"/>
      <c r="JU2"/>
      <c r="JV2"/>
      <c r="JW2"/>
      <c r="JX2"/>
      <c r="JY2"/>
      <c r="JZ2"/>
      <c r="KA2"/>
      <c r="KB2"/>
      <c r="KC2"/>
      <c r="KD2"/>
      <c r="KE2"/>
      <c r="KF2"/>
      <c r="KG2"/>
      <c r="KH2"/>
      <c r="KI2"/>
      <c r="KJ2"/>
      <c r="KK2"/>
      <c r="KL2"/>
      <c r="KM2"/>
      <c r="KN2"/>
      <c r="KO2"/>
      <c r="KP2"/>
      <c r="KQ2"/>
      <c r="KR2"/>
      <c r="KS2"/>
      <c r="KT2"/>
      <c r="KU2"/>
      <c r="KV2"/>
      <c r="KW2"/>
      <c r="KX2"/>
      <c r="KY2"/>
      <c r="KZ2"/>
      <c r="LA2"/>
      <c r="LB2"/>
      <c r="LC2"/>
      <c r="LD2"/>
      <c r="LE2"/>
      <c r="LF2"/>
      <c r="LG2"/>
      <c r="LH2"/>
      <c r="LI2"/>
      <c r="LJ2"/>
      <c r="LK2"/>
      <c r="LL2"/>
      <c r="LM2"/>
      <c r="LN2"/>
      <c r="LO2"/>
      <c r="LP2"/>
      <c r="LQ2"/>
      <c r="LR2"/>
      <c r="LS2"/>
      <c r="LT2"/>
      <c r="LU2"/>
      <c r="LV2"/>
      <c r="LW2"/>
      <c r="LX2"/>
      <c r="LY2"/>
      <c r="LZ2"/>
      <c r="MA2"/>
      <c r="MB2"/>
      <c r="MC2"/>
      <c r="MD2"/>
      <c r="ME2"/>
      <c r="MF2"/>
      <c r="MG2"/>
      <c r="MH2"/>
      <c r="MI2"/>
      <c r="MJ2"/>
      <c r="MK2"/>
      <c r="ML2"/>
      <c r="MM2"/>
      <c r="MN2"/>
      <c r="MO2"/>
      <c r="MP2"/>
      <c r="MQ2"/>
      <c r="MR2"/>
      <c r="MS2"/>
      <c r="MT2"/>
      <c r="MU2"/>
      <c r="MV2"/>
      <c r="MW2"/>
      <c r="MX2"/>
      <c r="MY2"/>
      <c r="MZ2"/>
      <c r="NA2"/>
      <c r="NB2"/>
      <c r="NC2"/>
      <c r="ND2"/>
      <c r="NE2"/>
      <c r="NF2"/>
      <c r="NG2"/>
      <c r="NH2"/>
      <c r="NI2"/>
      <c r="NJ2"/>
      <c r="NK2"/>
      <c r="NL2"/>
      <c r="NM2"/>
      <c r="NN2"/>
      <c r="NO2"/>
      <c r="NP2"/>
      <c r="NQ2"/>
      <c r="NR2"/>
      <c r="NS2"/>
      <c r="NT2"/>
      <c r="NU2"/>
      <c r="NV2"/>
      <c r="NW2"/>
      <c r="NX2"/>
      <c r="NY2"/>
      <c r="NZ2"/>
      <c r="OA2"/>
      <c r="OB2"/>
      <c r="OC2"/>
      <c r="OD2"/>
      <c r="OE2"/>
      <c r="OF2"/>
      <c r="OG2"/>
      <c r="OH2"/>
      <c r="OI2"/>
      <c r="OJ2"/>
      <c r="OK2"/>
      <c r="OL2"/>
      <c r="OM2"/>
      <c r="ON2"/>
      <c r="OO2"/>
      <c r="OP2"/>
      <c r="OQ2"/>
      <c r="OR2"/>
      <c r="OS2"/>
      <c r="OT2"/>
      <c r="OU2"/>
      <c r="OV2"/>
      <c r="OW2"/>
      <c r="OX2"/>
      <c r="OY2"/>
      <c r="OZ2"/>
      <c r="PA2"/>
      <c r="PB2"/>
      <c r="PC2"/>
      <c r="PD2"/>
      <c r="PE2"/>
      <c r="PF2"/>
      <c r="PG2"/>
      <c r="PH2"/>
      <c r="PI2"/>
      <c r="PJ2"/>
      <c r="PK2"/>
      <c r="PL2"/>
      <c r="PM2"/>
      <c r="PN2"/>
      <c r="PO2"/>
      <c r="PP2"/>
      <c r="PQ2"/>
      <c r="PR2"/>
      <c r="PS2"/>
      <c r="PT2"/>
      <c r="PU2"/>
      <c r="PV2"/>
      <c r="PW2"/>
      <c r="PX2"/>
      <c r="PY2"/>
    </row>
    <row r="3" spans="1:441" s="18" customFormat="1" x14ac:dyDescent="0.35">
      <c r="A3" s="15"/>
      <c r="B3" s="15"/>
      <c r="C3" s="21"/>
      <c r="D3" s="60"/>
      <c r="E3" s="17" t="str">
        <f xml:space="preserve"> Time!E$67</f>
        <v>Timeline label</v>
      </c>
      <c r="F3" s="350">
        <f xml:space="preserve"> Output!J2</f>
        <v>0</v>
      </c>
      <c r="G3" s="121" t="s">
        <v>25</v>
      </c>
      <c r="H3" s="17"/>
      <c r="I3" s="180"/>
      <c r="J3" s="48" t="str">
        <f xml:space="preserve"> Time!J$67</f>
        <v>Pre-fcst</v>
      </c>
      <c r="K3" s="48" t="str">
        <f xml:space="preserve"> Time!K$67</f>
        <v>Pre-fcst</v>
      </c>
      <c r="L3" s="48" t="str">
        <f xml:space="preserve"> Time!L$67</f>
        <v>Fin Close</v>
      </c>
      <c r="M3" s="48" t="str">
        <f xml:space="preserve"> Time!M$67</f>
        <v>Operations</v>
      </c>
      <c r="N3" s="48" t="str">
        <f xml:space="preserve"> Time!N$67</f>
        <v>Operations</v>
      </c>
      <c r="O3" s="48" t="str">
        <f xml:space="preserve"> Time!O$67</f>
        <v>Operations</v>
      </c>
      <c r="P3" s="48" t="str">
        <f xml:space="preserve"> Time!P$67</f>
        <v>Operations</v>
      </c>
      <c r="Q3" s="48" t="str">
        <f xml:space="preserve"> Time!Q$67</f>
        <v>Operations</v>
      </c>
      <c r="R3" s="48" t="str">
        <f xml:space="preserve"> Time!R$67</f>
        <v>Operations</v>
      </c>
      <c r="S3" s="48" t="str">
        <f xml:space="preserve"> Time!S$67</f>
        <v>Operations</v>
      </c>
      <c r="T3" s="48" t="str">
        <f xml:space="preserve"> Time!T$67</f>
        <v>Operations</v>
      </c>
      <c r="U3" s="48" t="str">
        <f xml:space="preserve"> Time!U$67</f>
        <v>Operations</v>
      </c>
      <c r="V3" s="48" t="str">
        <f xml:space="preserve"> Time!V$67</f>
        <v>Operations</v>
      </c>
      <c r="W3" s="48" t="str">
        <f xml:space="preserve"> Time!W$67</f>
        <v>Operations</v>
      </c>
      <c r="X3" s="48" t="str">
        <f xml:space="preserve"> Time!X$67</f>
        <v>Operations</v>
      </c>
      <c r="Y3" s="48" t="str">
        <f xml:space="preserve"> Time!Y$67</f>
        <v>Operations</v>
      </c>
      <c r="Z3" s="48" t="str">
        <f xml:space="preserve"> Time!Z$67</f>
        <v>Operations</v>
      </c>
      <c r="AA3" s="48" t="str">
        <f xml:space="preserve"> Time!AA$67</f>
        <v>Operations</v>
      </c>
      <c r="AB3" s="48" t="str">
        <f xml:space="preserve"> Time!AB$67</f>
        <v>Operations</v>
      </c>
      <c r="AC3" s="48" t="str">
        <f xml:space="preserve"> Time!AC$67</f>
        <v>Operations</v>
      </c>
      <c r="AD3" s="48" t="str">
        <f xml:space="preserve"> Time!AD$67</f>
        <v>Operations</v>
      </c>
      <c r="AE3" s="48" t="str">
        <f xml:space="preserve"> Time!AE$67</f>
        <v>Operations</v>
      </c>
      <c r="AF3" s="48" t="str">
        <f xml:space="preserve"> Time!AF$67</f>
        <v>Operations</v>
      </c>
      <c r="AG3" s="48" t="str">
        <f xml:space="preserve"> Time!AG$67</f>
        <v>Operations</v>
      </c>
      <c r="AH3" s="48" t="str">
        <f xml:space="preserve"> Time!AH$67</f>
        <v>Operations</v>
      </c>
      <c r="AI3" s="48" t="str">
        <f xml:space="preserve"> Time!AI$67</f>
        <v>Operations</v>
      </c>
      <c r="AJ3" s="48" t="str">
        <f xml:space="preserve"> Time!AJ$67</f>
        <v>Operations</v>
      </c>
      <c r="AK3" s="48" t="str">
        <f xml:space="preserve"> Time!AK$67</f>
        <v>Operations</v>
      </c>
      <c r="AL3" s="48" t="str">
        <f xml:space="preserve"> Time!AL$67</f>
        <v>Operations</v>
      </c>
      <c r="AM3" s="48" t="str">
        <f xml:space="preserve"> Time!AM$67</f>
        <v>Operations</v>
      </c>
      <c r="AN3" s="48" t="str">
        <f xml:space="preserve"> Time!AN$67</f>
        <v>Operations</v>
      </c>
      <c r="AO3" s="48" t="str">
        <f xml:space="preserve"> Time!AO$67</f>
        <v>Operations</v>
      </c>
      <c r="AP3" s="48" t="str">
        <f xml:space="preserve"> Time!AP$67</f>
        <v>Operations</v>
      </c>
      <c r="AQ3" s="48" t="str">
        <f xml:space="preserve"> Time!AQ$67</f>
        <v>Operations</v>
      </c>
      <c r="AR3" s="48" t="str">
        <f xml:space="preserve"> Time!AR$67</f>
        <v>Operations</v>
      </c>
      <c r="AS3" s="48" t="str">
        <f xml:space="preserve"> Time!AS$67</f>
        <v>Operations</v>
      </c>
      <c r="AT3" s="48" t="str">
        <f xml:space="preserve"> Time!AT$67</f>
        <v>Operations</v>
      </c>
      <c r="AU3" s="48" t="str">
        <f xml:space="preserve"> Time!AU$67</f>
        <v>Operations</v>
      </c>
      <c r="AV3" s="48" t="str">
        <f xml:space="preserve"> Time!AV$67</f>
        <v>Operations</v>
      </c>
      <c r="AW3" s="48" t="str">
        <f xml:space="preserve"> Time!AW$67</f>
        <v>Operations</v>
      </c>
      <c r="AX3" s="48" t="str">
        <f xml:space="preserve"> Time!AX$67</f>
        <v>Operations</v>
      </c>
      <c r="AY3" s="48" t="str">
        <f xml:space="preserve"> Time!AY$67</f>
        <v>Operations</v>
      </c>
      <c r="AZ3" s="48" t="str">
        <f xml:space="preserve"> Time!AZ$67</f>
        <v>Operations</v>
      </c>
      <c r="BA3" s="48" t="str">
        <f xml:space="preserve"> Time!BA$67</f>
        <v>Operations</v>
      </c>
      <c r="BB3" s="48" t="str">
        <f xml:space="preserve"> Time!BB$67</f>
        <v>Operations</v>
      </c>
      <c r="BC3" s="48" t="str">
        <f xml:space="preserve"> Time!BC$67</f>
        <v>Operations</v>
      </c>
      <c r="BD3" s="48" t="str">
        <f xml:space="preserve"> Time!BD$67</f>
        <v>Operations</v>
      </c>
      <c r="BE3" s="48" t="str">
        <f xml:space="preserve"> Time!BE$67</f>
        <v>Operations</v>
      </c>
      <c r="BF3" s="48" t="str">
        <f xml:space="preserve"> Time!BF$67</f>
        <v>Operations</v>
      </c>
      <c r="BG3" s="48" t="str">
        <f xml:space="preserve"> Time!BG$67</f>
        <v>Operations</v>
      </c>
      <c r="BH3" s="48" t="str">
        <f xml:space="preserve"> Time!BH$67</f>
        <v>Operations</v>
      </c>
      <c r="BI3" s="48" t="str">
        <f xml:space="preserve"> Time!BI$67</f>
        <v>Operations</v>
      </c>
      <c r="BJ3" s="48" t="str">
        <f xml:space="preserve"> Time!BJ$67</f>
        <v>Operations</v>
      </c>
      <c r="BK3" s="48" t="str">
        <f xml:space="preserve"> Time!BK$67</f>
        <v>Operations</v>
      </c>
      <c r="BL3" s="48" t="str">
        <f xml:space="preserve"> Time!BL$67</f>
        <v>Operations</v>
      </c>
      <c r="BM3" s="48" t="str">
        <f xml:space="preserve"> Time!BM$67</f>
        <v>Operations</v>
      </c>
      <c r="BN3" s="48" t="str">
        <f xml:space="preserve"> Time!BN$67</f>
        <v>Operations</v>
      </c>
      <c r="BO3" s="48" t="str">
        <f xml:space="preserve"> Time!BO$67</f>
        <v>Operations</v>
      </c>
      <c r="BP3" s="48" t="str">
        <f xml:space="preserve"> Time!BP$67</f>
        <v>Operations</v>
      </c>
      <c r="BQ3" s="48" t="str">
        <f xml:space="preserve"> Time!BQ$67</f>
        <v>Operations</v>
      </c>
      <c r="BR3" s="48" t="str">
        <f xml:space="preserve"> Time!BR$67</f>
        <v>Operations</v>
      </c>
      <c r="BS3" s="48" t="str">
        <f xml:space="preserve"> Time!BS$67</f>
        <v>Operations</v>
      </c>
      <c r="BT3" s="48" t="str">
        <f xml:space="preserve"> Time!BT$67</f>
        <v>Operations</v>
      </c>
      <c r="BU3" s="48" t="str">
        <f xml:space="preserve"> Time!BU$67</f>
        <v>Operations</v>
      </c>
      <c r="BV3" s="48" t="str">
        <f xml:space="preserve"> Time!BV$67</f>
        <v>Operations</v>
      </c>
      <c r="BW3" s="48" t="str">
        <f xml:space="preserve"> Time!BW$67</f>
        <v>Operations</v>
      </c>
      <c r="BX3" s="48" t="str">
        <f xml:space="preserve"> Time!BX$67</f>
        <v>Operations</v>
      </c>
      <c r="BY3" s="48" t="str">
        <f xml:space="preserve"> Time!BY$67</f>
        <v>Operations</v>
      </c>
      <c r="BZ3" s="48" t="str">
        <f xml:space="preserve"> Time!BZ$67</f>
        <v>Operations</v>
      </c>
      <c r="CA3" s="48" t="str">
        <f xml:space="preserve"> Time!CA$67</f>
        <v>Operations</v>
      </c>
      <c r="CB3" s="48" t="str">
        <f xml:space="preserve"> Time!CB$67</f>
        <v>Operations</v>
      </c>
      <c r="CC3" s="48" t="str">
        <f xml:space="preserve"> Time!CC$67</f>
        <v>Operations</v>
      </c>
      <c r="CD3" s="48" t="str">
        <f xml:space="preserve"> Time!CD$67</f>
        <v>Operations</v>
      </c>
      <c r="CE3" s="48" t="str">
        <f xml:space="preserve"> Time!CE$67</f>
        <v>Operations</v>
      </c>
      <c r="CF3" s="48" t="str">
        <f xml:space="preserve"> Time!CF$67</f>
        <v>Operations</v>
      </c>
      <c r="CG3" s="48" t="str">
        <f xml:space="preserve"> Time!CG$67</f>
        <v>Operations</v>
      </c>
      <c r="CH3" s="48" t="str">
        <f xml:space="preserve"> Time!CH$67</f>
        <v>Operations</v>
      </c>
      <c r="CI3" s="48" t="str">
        <f xml:space="preserve"> Time!CI$67</f>
        <v>Operations</v>
      </c>
      <c r="CJ3" s="48" t="str">
        <f xml:space="preserve"> Time!CJ$67</f>
        <v>Operations</v>
      </c>
      <c r="CK3" s="48" t="str">
        <f xml:space="preserve"> Time!CK$67</f>
        <v>Operations</v>
      </c>
      <c r="CL3" s="48" t="str">
        <f xml:space="preserve"> Time!CL$67</f>
        <v>Operations</v>
      </c>
      <c r="CM3" s="48" t="str">
        <f xml:space="preserve"> Time!CM$67</f>
        <v>Operations</v>
      </c>
      <c r="CN3" s="48" t="str">
        <f xml:space="preserve"> Time!CN$67</f>
        <v>Operations</v>
      </c>
      <c r="CO3" s="48" t="str">
        <f xml:space="preserve"> Time!CO$67</f>
        <v>Operations</v>
      </c>
      <c r="CP3" s="48" t="str">
        <f xml:space="preserve"> Time!CP$67</f>
        <v>Operations</v>
      </c>
      <c r="CQ3" s="48" t="str">
        <f xml:space="preserve"> Time!CQ$67</f>
        <v>Operations</v>
      </c>
      <c r="CR3" s="48" t="str">
        <f xml:space="preserve"> Time!CR$67</f>
        <v>Operations</v>
      </c>
      <c r="CS3" s="48" t="str">
        <f xml:space="preserve"> Time!CS$67</f>
        <v>Operations</v>
      </c>
      <c r="CT3" s="48" t="str">
        <f xml:space="preserve"> Time!CT$67</f>
        <v>Operations</v>
      </c>
      <c r="CU3" s="48" t="str">
        <f xml:space="preserve"> Time!CU$67</f>
        <v>Operations</v>
      </c>
      <c r="CV3" s="48" t="str">
        <f xml:space="preserve"> Time!CV$67</f>
        <v>Operations</v>
      </c>
      <c r="CW3" s="48" t="str">
        <f xml:space="preserve"> Time!CW$67</f>
        <v>Operations</v>
      </c>
      <c r="CX3" s="48" t="str">
        <f xml:space="preserve"> Time!CX$67</f>
        <v>Operations</v>
      </c>
      <c r="CY3" s="48" t="str">
        <f xml:space="preserve"> Time!CY$67</f>
        <v>Operations</v>
      </c>
      <c r="CZ3" s="48" t="str">
        <f xml:space="preserve"> Time!CZ$67</f>
        <v>Operations</v>
      </c>
      <c r="DA3" s="48" t="str">
        <f xml:space="preserve"> Time!DA$67</f>
        <v>Operations</v>
      </c>
      <c r="DB3" s="48" t="str">
        <f xml:space="preserve"> Time!DB$67</f>
        <v>Operations</v>
      </c>
      <c r="DC3" s="48" t="str">
        <f xml:space="preserve"> Time!DC$67</f>
        <v>Operations</v>
      </c>
      <c r="DD3" s="48" t="str">
        <f xml:space="preserve"> Time!DD$67</f>
        <v>Operations</v>
      </c>
      <c r="DE3" s="48" t="str">
        <f xml:space="preserve"> Time!DE$67</f>
        <v>Operations</v>
      </c>
      <c r="DF3" s="48" t="str">
        <f xml:space="preserve"> Time!DF$67</f>
        <v>Operations</v>
      </c>
      <c r="DG3" s="48" t="str">
        <f xml:space="preserve"> Time!DG$67</f>
        <v>Operations</v>
      </c>
      <c r="DH3" s="48" t="str">
        <f xml:space="preserve"> Time!DH$67</f>
        <v>Operations</v>
      </c>
      <c r="DI3" s="48" t="str">
        <f xml:space="preserve"> Time!DI$67</f>
        <v>Post ops</v>
      </c>
      <c r="DJ3" s="48" t="str">
        <f xml:space="preserve"> Time!DJ$67</f>
        <v>Post ops</v>
      </c>
      <c r="DK3" s="48" t="str">
        <f xml:space="preserve"> Time!DK$67</f>
        <v>Post ops</v>
      </c>
      <c r="DL3" s="48" t="str">
        <f xml:space="preserve"> Time!DL$67</f>
        <v>Post ops</v>
      </c>
      <c r="DM3" s="48" t="str">
        <f xml:space="preserve"> Time!DM$67</f>
        <v>Post ops</v>
      </c>
      <c r="DN3" s="48" t="str">
        <f xml:space="preserve"> Time!DN$67</f>
        <v>Post ops</v>
      </c>
      <c r="DO3" s="48" t="str">
        <f xml:space="preserve"> Time!DO$67</f>
        <v>Post ops</v>
      </c>
      <c r="DP3" s="48" t="str">
        <f xml:space="preserve"> Time!DP$67</f>
        <v>Post ops</v>
      </c>
      <c r="DQ3" s="48" t="str">
        <f xml:space="preserve"> Time!DQ$67</f>
        <v>Post ops</v>
      </c>
      <c r="DR3" s="48" t="str">
        <f xml:space="preserve"> Time!DR$67</f>
        <v>Post ops</v>
      </c>
      <c r="DS3" s="48" t="str">
        <f xml:space="preserve"> Time!DS$67</f>
        <v>Post ops</v>
      </c>
      <c r="DT3" s="48" t="str">
        <f xml:space="preserve"> Time!DT$67</f>
        <v>Post ops</v>
      </c>
      <c r="DU3" s="48" t="str">
        <f xml:space="preserve"> Time!DU$67</f>
        <v>Post ops</v>
      </c>
      <c r="DV3" s="48" t="str">
        <f xml:space="preserve"> Time!DV$67</f>
        <v>Post ops</v>
      </c>
      <c r="DW3" s="48" t="str">
        <f xml:space="preserve"> Time!DW$67</f>
        <v>Post ops</v>
      </c>
      <c r="DX3" s="48" t="str">
        <f xml:space="preserve"> Time!DX$67</f>
        <v>Post ops</v>
      </c>
      <c r="DY3" s="48" t="str">
        <f xml:space="preserve"> Time!DY$67</f>
        <v>Post ops</v>
      </c>
      <c r="DZ3" s="48" t="str">
        <f xml:space="preserve"> Time!DZ$67</f>
        <v>Post ops</v>
      </c>
      <c r="EA3" s="48" t="str">
        <f xml:space="preserve"> Time!EA$67</f>
        <v>Post ops</v>
      </c>
      <c r="EB3" s="48" t="str">
        <f xml:space="preserve"> Time!EB$67</f>
        <v>Post ops</v>
      </c>
      <c r="EC3" s="48" t="str">
        <f xml:space="preserve"> Time!EC$67</f>
        <v>Post ops</v>
      </c>
      <c r="ED3" s="48" t="str">
        <f xml:space="preserve"> Time!ED$67</f>
        <v>Post ops</v>
      </c>
      <c r="EE3" s="48" t="str">
        <f xml:space="preserve"> Time!EE$67</f>
        <v>Post ops</v>
      </c>
      <c r="EF3" s="48" t="str">
        <f xml:space="preserve"> Time!EF$67</f>
        <v>Post ops</v>
      </c>
      <c r="EG3" s="48" t="str">
        <f xml:space="preserve"> Time!EG$67</f>
        <v>Post ops</v>
      </c>
      <c r="EH3" s="48" t="str">
        <f xml:space="preserve"> Time!EH$67</f>
        <v>Post ops</v>
      </c>
      <c r="EI3" s="48" t="str">
        <f xml:space="preserve"> Time!EI$67</f>
        <v>Post ops</v>
      </c>
      <c r="EJ3" s="48" t="str">
        <f xml:space="preserve"> Time!EJ$67</f>
        <v>Post ops</v>
      </c>
      <c r="EK3" s="48" t="str">
        <f xml:space="preserve"> Time!EK$67</f>
        <v>Post ops</v>
      </c>
      <c r="EL3" s="48" t="str">
        <f xml:space="preserve"> Time!EL$67</f>
        <v>Post ops</v>
      </c>
      <c r="EM3" s="48" t="str">
        <f xml:space="preserve"> Time!EM$67</f>
        <v>Post ops</v>
      </c>
      <c r="EN3" s="48" t="str">
        <f xml:space="preserve"> Time!EN$67</f>
        <v>Post ops</v>
      </c>
      <c r="EO3" s="48" t="str">
        <f xml:space="preserve"> Time!EO$67</f>
        <v>Post ops</v>
      </c>
      <c r="EP3" s="48" t="str">
        <f xml:space="preserve"> Time!EP$67</f>
        <v>Post ops</v>
      </c>
      <c r="EQ3" s="48" t="str">
        <f xml:space="preserve"> Time!EQ$67</f>
        <v>Post ops</v>
      </c>
      <c r="ER3" s="48" t="str">
        <f xml:space="preserve"> Time!ER$67</f>
        <v>Post ops</v>
      </c>
      <c r="ES3" s="48" t="str">
        <f xml:space="preserve"> Time!ES$67</f>
        <v>Post ops</v>
      </c>
      <c r="ET3" s="48" t="str">
        <f xml:space="preserve"> Time!ET$67</f>
        <v>Post ops</v>
      </c>
      <c r="EU3" s="48" t="str">
        <f xml:space="preserve"> Time!EU$67</f>
        <v>Post ops</v>
      </c>
      <c r="EV3" s="48" t="str">
        <f xml:space="preserve"> Time!EV$67</f>
        <v>Post ops</v>
      </c>
      <c r="EW3" s="48" t="str">
        <f xml:space="preserve"> Time!EW$67</f>
        <v>Post ops</v>
      </c>
      <c r="EX3" s="48" t="str">
        <f xml:space="preserve"> Time!EX$67</f>
        <v>Post ops</v>
      </c>
      <c r="EY3" s="48" t="str">
        <f xml:space="preserve"> Time!EY$67</f>
        <v>Post ops</v>
      </c>
      <c r="EZ3" s="48" t="str">
        <f xml:space="preserve"> Time!EZ$67</f>
        <v>Post ops</v>
      </c>
      <c r="FA3" s="48" t="str">
        <f xml:space="preserve"> Time!FA$67</f>
        <v>Post ops</v>
      </c>
      <c r="FB3" s="48" t="str">
        <f xml:space="preserve"> Time!FB$67</f>
        <v>Post ops</v>
      </c>
      <c r="FC3" s="48" t="str">
        <f xml:space="preserve"> Time!FC$67</f>
        <v>Post ops</v>
      </c>
      <c r="FD3" s="48" t="str">
        <f xml:space="preserve"> Time!FD$67</f>
        <v>Post ops</v>
      </c>
      <c r="FE3" s="48" t="str">
        <f xml:space="preserve"> Time!FE$67</f>
        <v>Post ops</v>
      </c>
      <c r="FF3" s="48" t="str">
        <f xml:space="preserve"> Time!FF$67</f>
        <v>Post ops</v>
      </c>
      <c r="FG3" s="48" t="str">
        <f xml:space="preserve"> Time!FG$67</f>
        <v>Post ops</v>
      </c>
      <c r="FH3" s="48" t="str">
        <f xml:space="preserve"> Time!FH$67</f>
        <v>Post ops</v>
      </c>
      <c r="FI3" s="48" t="str">
        <f xml:space="preserve"> Time!FI$67</f>
        <v>Post ops</v>
      </c>
      <c r="FJ3" s="48" t="str">
        <f xml:space="preserve"> Time!FJ$67</f>
        <v>Post ops</v>
      </c>
      <c r="FK3" s="48" t="str">
        <f xml:space="preserve"> Time!FK$67</f>
        <v>Post ops</v>
      </c>
      <c r="FL3" s="48" t="str">
        <f xml:space="preserve"> Time!FL$67</f>
        <v>Post ops</v>
      </c>
      <c r="FM3" s="48" t="str">
        <f xml:space="preserve"> Time!FM$67</f>
        <v>Post ops</v>
      </c>
      <c r="FN3" s="48" t="str">
        <f xml:space="preserve"> Time!FN$67</f>
        <v>Post ops</v>
      </c>
      <c r="FO3" s="48" t="str">
        <f xml:space="preserve"> Time!FO$67</f>
        <v>Post ops</v>
      </c>
      <c r="FP3" s="48" t="str">
        <f xml:space="preserve"> Time!FP$67</f>
        <v>Post ops</v>
      </c>
      <c r="FQ3" s="48" t="str">
        <f xml:space="preserve"> Time!FQ$67</f>
        <v>Post ops</v>
      </c>
      <c r="FR3" s="48" t="str">
        <f xml:space="preserve"> Time!FR$67</f>
        <v>Post ops</v>
      </c>
      <c r="FS3" s="48" t="str">
        <f xml:space="preserve"> Time!FS$67</f>
        <v>Post ops</v>
      </c>
      <c r="FT3" s="48" t="str">
        <f xml:space="preserve"> Time!FT$67</f>
        <v>Post ops</v>
      </c>
      <c r="FU3" s="48" t="str">
        <f xml:space="preserve"> Time!FU$67</f>
        <v>Post ops</v>
      </c>
      <c r="FV3" s="48" t="str">
        <f xml:space="preserve"> Time!FV$67</f>
        <v>Post ops</v>
      </c>
      <c r="FW3" s="48" t="str">
        <f xml:space="preserve"> Time!FW$67</f>
        <v>Post ops</v>
      </c>
      <c r="FX3" s="48" t="str">
        <f xml:space="preserve"> Time!FX$67</f>
        <v>Post ops</v>
      </c>
      <c r="FY3" s="48" t="str">
        <f xml:space="preserve"> Time!FY$67</f>
        <v>Post ops</v>
      </c>
      <c r="FZ3" s="48" t="str">
        <f xml:space="preserve"> Time!FZ$67</f>
        <v>Post ops</v>
      </c>
      <c r="GA3" s="48" t="str">
        <f xml:space="preserve"> Time!GA$67</f>
        <v>Post ops</v>
      </c>
      <c r="GB3" s="48" t="str">
        <f xml:space="preserve"> Time!GB$67</f>
        <v>Post ops</v>
      </c>
      <c r="GC3" s="48" t="str">
        <f xml:space="preserve"> Time!GC$67</f>
        <v>Post ops</v>
      </c>
      <c r="GD3" s="48" t="str">
        <f xml:space="preserve"> Time!GD$67</f>
        <v>Post ops</v>
      </c>
      <c r="GE3" s="48" t="str">
        <f xml:space="preserve"> Time!GE$67</f>
        <v>Post ops</v>
      </c>
      <c r="GF3" s="48" t="str">
        <f xml:space="preserve"> Time!GF$67</f>
        <v>Post ops</v>
      </c>
      <c r="GG3" s="48" t="str">
        <f xml:space="preserve"> Time!GG$67</f>
        <v>Post ops</v>
      </c>
      <c r="GH3" s="48" t="str">
        <f xml:space="preserve"> Time!GH$67</f>
        <v>Post ops</v>
      </c>
      <c r="GI3" s="48" t="str">
        <f xml:space="preserve"> Time!GI$67</f>
        <v>Post ops</v>
      </c>
      <c r="GJ3" s="48" t="str">
        <f xml:space="preserve"> Time!GJ$67</f>
        <v>Post ops</v>
      </c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  <c r="IW3"/>
      <c r="IX3"/>
      <c r="IY3"/>
      <c r="IZ3"/>
      <c r="JA3"/>
      <c r="JB3"/>
      <c r="JC3"/>
      <c r="JD3"/>
      <c r="JE3"/>
      <c r="JF3"/>
      <c r="JG3"/>
      <c r="JH3"/>
      <c r="JI3"/>
      <c r="JJ3"/>
      <c r="JK3"/>
      <c r="JL3"/>
      <c r="JM3"/>
      <c r="JN3"/>
      <c r="JO3"/>
      <c r="JP3"/>
      <c r="JQ3"/>
      <c r="JR3"/>
      <c r="JS3"/>
      <c r="JT3"/>
      <c r="JU3"/>
      <c r="JV3"/>
      <c r="JW3"/>
      <c r="JX3"/>
      <c r="JY3"/>
      <c r="JZ3"/>
      <c r="KA3"/>
      <c r="KB3"/>
      <c r="KC3"/>
      <c r="KD3"/>
      <c r="KE3"/>
      <c r="KF3"/>
      <c r="KG3"/>
      <c r="KH3"/>
      <c r="KI3"/>
      <c r="KJ3"/>
      <c r="KK3"/>
      <c r="KL3"/>
      <c r="KM3"/>
      <c r="KN3"/>
      <c r="KO3"/>
      <c r="KP3"/>
      <c r="KQ3"/>
      <c r="KR3"/>
      <c r="KS3"/>
      <c r="KT3"/>
      <c r="KU3"/>
      <c r="KV3"/>
      <c r="KW3"/>
      <c r="KX3"/>
      <c r="KY3"/>
      <c r="KZ3"/>
      <c r="LA3"/>
      <c r="LB3"/>
      <c r="LC3"/>
      <c r="LD3"/>
      <c r="LE3"/>
      <c r="LF3"/>
      <c r="LG3"/>
      <c r="LH3"/>
      <c r="LI3"/>
      <c r="LJ3"/>
      <c r="LK3"/>
      <c r="LL3"/>
      <c r="LM3"/>
      <c r="LN3"/>
      <c r="LO3"/>
      <c r="LP3"/>
      <c r="LQ3"/>
      <c r="LR3"/>
      <c r="LS3"/>
      <c r="LT3"/>
      <c r="LU3"/>
      <c r="LV3"/>
      <c r="LW3"/>
      <c r="LX3"/>
      <c r="LY3"/>
      <c r="LZ3"/>
      <c r="MA3"/>
      <c r="MB3"/>
      <c r="MC3"/>
      <c r="MD3"/>
      <c r="ME3"/>
      <c r="MF3"/>
      <c r="MG3"/>
      <c r="MH3"/>
      <c r="MI3"/>
      <c r="MJ3"/>
      <c r="MK3"/>
      <c r="ML3"/>
      <c r="MM3"/>
      <c r="MN3"/>
      <c r="MO3"/>
      <c r="MP3"/>
      <c r="MQ3"/>
      <c r="MR3"/>
      <c r="MS3"/>
      <c r="MT3"/>
      <c r="MU3"/>
      <c r="MV3"/>
      <c r="MW3"/>
      <c r="MX3"/>
      <c r="MY3"/>
      <c r="MZ3"/>
      <c r="NA3"/>
      <c r="NB3"/>
      <c r="NC3"/>
      <c r="ND3"/>
      <c r="NE3"/>
      <c r="NF3"/>
      <c r="NG3"/>
      <c r="NH3"/>
      <c r="NI3"/>
      <c r="NJ3"/>
      <c r="NK3"/>
      <c r="NL3"/>
      <c r="NM3"/>
      <c r="NN3"/>
      <c r="NO3"/>
      <c r="NP3"/>
      <c r="NQ3"/>
      <c r="NR3"/>
      <c r="NS3"/>
      <c r="NT3"/>
      <c r="NU3"/>
      <c r="NV3"/>
      <c r="NW3"/>
      <c r="NX3"/>
      <c r="NY3"/>
      <c r="NZ3"/>
      <c r="OA3"/>
      <c r="OB3"/>
      <c r="OC3"/>
      <c r="OD3"/>
      <c r="OE3"/>
      <c r="OF3"/>
      <c r="OG3"/>
      <c r="OH3"/>
      <c r="OI3"/>
      <c r="OJ3"/>
      <c r="OK3"/>
      <c r="OL3"/>
      <c r="OM3"/>
      <c r="ON3"/>
      <c r="OO3"/>
      <c r="OP3"/>
      <c r="OQ3"/>
      <c r="OR3"/>
      <c r="OS3"/>
      <c r="OT3"/>
      <c r="OU3"/>
      <c r="OV3"/>
      <c r="OW3"/>
      <c r="OX3"/>
      <c r="OY3"/>
      <c r="OZ3"/>
      <c r="PA3"/>
      <c r="PB3"/>
      <c r="PC3"/>
      <c r="PD3"/>
      <c r="PE3"/>
      <c r="PF3"/>
      <c r="PG3"/>
      <c r="PH3"/>
      <c r="PI3"/>
      <c r="PJ3"/>
      <c r="PK3"/>
      <c r="PL3"/>
      <c r="PM3"/>
      <c r="PN3"/>
      <c r="PO3"/>
      <c r="PP3"/>
      <c r="PQ3"/>
      <c r="PR3"/>
      <c r="PS3"/>
      <c r="PT3"/>
      <c r="PU3"/>
      <c r="PV3"/>
      <c r="PW3"/>
      <c r="PX3"/>
      <c r="PY3"/>
    </row>
    <row r="4" spans="1:441" s="10" customFormat="1" x14ac:dyDescent="0.35">
      <c r="A4" s="15"/>
      <c r="B4" s="15"/>
      <c r="C4" s="21"/>
      <c r="D4" s="60"/>
      <c r="E4" s="266" t="str">
        <f xml:space="preserve"> Time!E$42</f>
        <v>Contract year</v>
      </c>
      <c r="F4" s="350">
        <f xml:space="preserve"> Check!$F$21</f>
        <v>0</v>
      </c>
      <c r="G4" s="121" t="s">
        <v>24</v>
      </c>
      <c r="H4" s="2"/>
      <c r="I4" s="16"/>
      <c r="J4" s="266">
        <f xml:space="preserve"> Time!J$42</f>
        <v>2020</v>
      </c>
      <c r="K4" s="266">
        <f xml:space="preserve"> Time!K$42</f>
        <v>2020</v>
      </c>
      <c r="L4" s="266">
        <f xml:space="preserve"> Time!L$42</f>
        <v>2020</v>
      </c>
      <c r="M4" s="266">
        <f xml:space="preserve"> Time!M$42</f>
        <v>2021</v>
      </c>
      <c r="N4" s="266">
        <f xml:space="preserve"> Time!N$42</f>
        <v>2021</v>
      </c>
      <c r="O4" s="266">
        <f xml:space="preserve"> Time!O$42</f>
        <v>2021</v>
      </c>
      <c r="P4" s="266">
        <f xml:space="preserve"> Time!P$42</f>
        <v>2021</v>
      </c>
      <c r="Q4" s="266">
        <f xml:space="preserve"> Time!Q$42</f>
        <v>2022</v>
      </c>
      <c r="R4" s="266">
        <f xml:space="preserve"> Time!R$42</f>
        <v>2022</v>
      </c>
      <c r="S4" s="266">
        <f xml:space="preserve"> Time!S$42</f>
        <v>2022</v>
      </c>
      <c r="T4" s="266">
        <f xml:space="preserve"> Time!T$42</f>
        <v>2022</v>
      </c>
      <c r="U4" s="266">
        <f xml:space="preserve"> Time!U$42</f>
        <v>2023</v>
      </c>
      <c r="V4" s="266">
        <f xml:space="preserve"> Time!V$42</f>
        <v>2023</v>
      </c>
      <c r="W4" s="266">
        <f xml:space="preserve"> Time!W$42</f>
        <v>2023</v>
      </c>
      <c r="X4" s="266">
        <f xml:space="preserve"> Time!X$42</f>
        <v>2023</v>
      </c>
      <c r="Y4" s="266">
        <f xml:space="preserve"> Time!Y$42</f>
        <v>2024</v>
      </c>
      <c r="Z4" s="266">
        <f xml:space="preserve"> Time!Z$42</f>
        <v>2024</v>
      </c>
      <c r="AA4" s="266">
        <f xml:space="preserve"> Time!AA$42</f>
        <v>2024</v>
      </c>
      <c r="AB4" s="266">
        <f xml:space="preserve"> Time!AB$42</f>
        <v>2024</v>
      </c>
      <c r="AC4" s="266">
        <f xml:space="preserve"> Time!AC$42</f>
        <v>2025</v>
      </c>
      <c r="AD4" s="266">
        <f xml:space="preserve"> Time!AD$42</f>
        <v>2025</v>
      </c>
      <c r="AE4" s="266">
        <f xml:space="preserve"> Time!AE$42</f>
        <v>2025</v>
      </c>
      <c r="AF4" s="266">
        <f xml:space="preserve"> Time!AF$42</f>
        <v>2025</v>
      </c>
      <c r="AG4" s="266">
        <f xml:space="preserve"> Time!AG$42</f>
        <v>2026</v>
      </c>
      <c r="AH4" s="266">
        <f xml:space="preserve"> Time!AH$42</f>
        <v>2026</v>
      </c>
      <c r="AI4" s="266">
        <f xml:space="preserve"> Time!AI$42</f>
        <v>2026</v>
      </c>
      <c r="AJ4" s="266">
        <f xml:space="preserve"> Time!AJ$42</f>
        <v>2026</v>
      </c>
      <c r="AK4" s="266">
        <f xml:space="preserve"> Time!AK$42</f>
        <v>2027</v>
      </c>
      <c r="AL4" s="266">
        <f xml:space="preserve"> Time!AL$42</f>
        <v>2027</v>
      </c>
      <c r="AM4" s="266">
        <f xml:space="preserve"> Time!AM$42</f>
        <v>2027</v>
      </c>
      <c r="AN4" s="266">
        <f xml:space="preserve"> Time!AN$42</f>
        <v>2027</v>
      </c>
      <c r="AO4" s="266">
        <f xml:space="preserve"> Time!AO$42</f>
        <v>2028</v>
      </c>
      <c r="AP4" s="266">
        <f xml:space="preserve"> Time!AP$42</f>
        <v>2028</v>
      </c>
      <c r="AQ4" s="266">
        <f xml:space="preserve"> Time!AQ$42</f>
        <v>2028</v>
      </c>
      <c r="AR4" s="266">
        <f xml:space="preserve"> Time!AR$42</f>
        <v>2028</v>
      </c>
      <c r="AS4" s="266">
        <f xml:space="preserve"> Time!AS$42</f>
        <v>2029</v>
      </c>
      <c r="AT4" s="266">
        <f xml:space="preserve"> Time!AT$42</f>
        <v>2029</v>
      </c>
      <c r="AU4" s="266">
        <f xml:space="preserve"> Time!AU$42</f>
        <v>2029</v>
      </c>
      <c r="AV4" s="266">
        <f xml:space="preserve"> Time!AV$42</f>
        <v>2029</v>
      </c>
      <c r="AW4" s="266">
        <f xml:space="preserve"> Time!AW$42</f>
        <v>2030</v>
      </c>
      <c r="AX4" s="266">
        <f xml:space="preserve"> Time!AX$42</f>
        <v>2030</v>
      </c>
      <c r="AY4" s="266">
        <f xml:space="preserve"> Time!AY$42</f>
        <v>2030</v>
      </c>
      <c r="AZ4" s="266">
        <f xml:space="preserve"> Time!AZ$42</f>
        <v>2030</v>
      </c>
      <c r="BA4" s="266">
        <f xml:space="preserve"> Time!BA$42</f>
        <v>2031</v>
      </c>
      <c r="BB4" s="266">
        <f xml:space="preserve"> Time!BB$42</f>
        <v>2031</v>
      </c>
      <c r="BC4" s="266">
        <f xml:space="preserve"> Time!BC$42</f>
        <v>2031</v>
      </c>
      <c r="BD4" s="266">
        <f xml:space="preserve"> Time!BD$42</f>
        <v>2031</v>
      </c>
      <c r="BE4" s="266">
        <f xml:space="preserve"> Time!BE$42</f>
        <v>2032</v>
      </c>
      <c r="BF4" s="266">
        <f xml:space="preserve"> Time!BF$42</f>
        <v>2032</v>
      </c>
      <c r="BG4" s="266">
        <f xml:space="preserve"> Time!BG$42</f>
        <v>2032</v>
      </c>
      <c r="BH4" s="266">
        <f xml:space="preserve"> Time!BH$42</f>
        <v>2032</v>
      </c>
      <c r="BI4" s="266">
        <f xml:space="preserve"> Time!BI$42</f>
        <v>2033</v>
      </c>
      <c r="BJ4" s="266">
        <f xml:space="preserve"> Time!BJ$42</f>
        <v>2033</v>
      </c>
      <c r="BK4" s="266">
        <f xml:space="preserve"> Time!BK$42</f>
        <v>2033</v>
      </c>
      <c r="BL4" s="266">
        <f xml:space="preserve"> Time!BL$42</f>
        <v>2033</v>
      </c>
      <c r="BM4" s="266">
        <f xml:space="preserve"> Time!BM$42</f>
        <v>2034</v>
      </c>
      <c r="BN4" s="266">
        <f xml:space="preserve"> Time!BN$42</f>
        <v>2034</v>
      </c>
      <c r="BO4" s="266">
        <f xml:space="preserve"> Time!BO$42</f>
        <v>2034</v>
      </c>
      <c r="BP4" s="266">
        <f xml:space="preserve"> Time!BP$42</f>
        <v>2034</v>
      </c>
      <c r="BQ4" s="266">
        <f xml:space="preserve"> Time!BQ$42</f>
        <v>2035</v>
      </c>
      <c r="BR4" s="266">
        <f xml:space="preserve"> Time!BR$42</f>
        <v>2035</v>
      </c>
      <c r="BS4" s="266">
        <f xml:space="preserve"> Time!BS$42</f>
        <v>2035</v>
      </c>
      <c r="BT4" s="266">
        <f xml:space="preserve"> Time!BT$42</f>
        <v>2035</v>
      </c>
      <c r="BU4" s="266">
        <f xml:space="preserve"> Time!BU$42</f>
        <v>2036</v>
      </c>
      <c r="BV4" s="266">
        <f xml:space="preserve"> Time!BV$42</f>
        <v>2036</v>
      </c>
      <c r="BW4" s="266">
        <f xml:space="preserve"> Time!BW$42</f>
        <v>2036</v>
      </c>
      <c r="BX4" s="266">
        <f xml:space="preserve"> Time!BX$42</f>
        <v>2036</v>
      </c>
      <c r="BY4" s="266">
        <f xml:space="preserve"> Time!BY$42</f>
        <v>2037</v>
      </c>
      <c r="BZ4" s="266">
        <f xml:space="preserve"> Time!BZ$42</f>
        <v>2037</v>
      </c>
      <c r="CA4" s="266">
        <f xml:space="preserve"> Time!CA$42</f>
        <v>2037</v>
      </c>
      <c r="CB4" s="266">
        <f xml:space="preserve"> Time!CB$42</f>
        <v>2037</v>
      </c>
      <c r="CC4" s="266">
        <f xml:space="preserve"> Time!CC$42</f>
        <v>2038</v>
      </c>
      <c r="CD4" s="266">
        <f xml:space="preserve"> Time!CD$42</f>
        <v>2038</v>
      </c>
      <c r="CE4" s="266">
        <f xml:space="preserve"> Time!CE$42</f>
        <v>2038</v>
      </c>
      <c r="CF4" s="266">
        <f xml:space="preserve"> Time!CF$42</f>
        <v>2038</v>
      </c>
      <c r="CG4" s="266">
        <f xml:space="preserve"> Time!CG$42</f>
        <v>2039</v>
      </c>
      <c r="CH4" s="266">
        <f xml:space="preserve"> Time!CH$42</f>
        <v>2039</v>
      </c>
      <c r="CI4" s="266">
        <f xml:space="preserve"> Time!CI$42</f>
        <v>2039</v>
      </c>
      <c r="CJ4" s="266">
        <f xml:space="preserve"> Time!CJ$42</f>
        <v>2039</v>
      </c>
      <c r="CK4" s="266">
        <f xml:space="preserve"> Time!CK$42</f>
        <v>2040</v>
      </c>
      <c r="CL4" s="266">
        <f xml:space="preserve"> Time!CL$42</f>
        <v>2040</v>
      </c>
      <c r="CM4" s="266">
        <f xml:space="preserve"> Time!CM$42</f>
        <v>2040</v>
      </c>
      <c r="CN4" s="266">
        <f xml:space="preserve"> Time!CN$42</f>
        <v>2040</v>
      </c>
      <c r="CO4" s="266">
        <f xml:space="preserve"> Time!CO$42</f>
        <v>2041</v>
      </c>
      <c r="CP4" s="266">
        <f xml:space="preserve"> Time!CP$42</f>
        <v>2041</v>
      </c>
      <c r="CQ4" s="266">
        <f xml:space="preserve"> Time!CQ$42</f>
        <v>2041</v>
      </c>
      <c r="CR4" s="266">
        <f xml:space="preserve"> Time!CR$42</f>
        <v>2041</v>
      </c>
      <c r="CS4" s="266">
        <f xml:space="preserve"> Time!CS$42</f>
        <v>2042</v>
      </c>
      <c r="CT4" s="266">
        <f xml:space="preserve"> Time!CT$42</f>
        <v>2042</v>
      </c>
      <c r="CU4" s="266">
        <f xml:space="preserve"> Time!CU$42</f>
        <v>2042</v>
      </c>
      <c r="CV4" s="266">
        <f xml:space="preserve"> Time!CV$42</f>
        <v>2042</v>
      </c>
      <c r="CW4" s="266">
        <f xml:space="preserve"> Time!CW$42</f>
        <v>2043</v>
      </c>
      <c r="CX4" s="266">
        <f xml:space="preserve"> Time!CX$42</f>
        <v>2043</v>
      </c>
      <c r="CY4" s="266">
        <f xml:space="preserve"> Time!CY$42</f>
        <v>2043</v>
      </c>
      <c r="CZ4" s="266">
        <f xml:space="preserve"> Time!CZ$42</f>
        <v>2043</v>
      </c>
      <c r="DA4" s="266">
        <f xml:space="preserve"> Time!DA$42</f>
        <v>2044</v>
      </c>
      <c r="DB4" s="266">
        <f xml:space="preserve"> Time!DB$42</f>
        <v>2044</v>
      </c>
      <c r="DC4" s="266">
        <f xml:space="preserve"> Time!DC$42</f>
        <v>2044</v>
      </c>
      <c r="DD4" s="266">
        <f xml:space="preserve"> Time!DD$42</f>
        <v>2044</v>
      </c>
      <c r="DE4" s="266">
        <f xml:space="preserve"> Time!DE$42</f>
        <v>2045</v>
      </c>
      <c r="DF4" s="266">
        <f xml:space="preserve"> Time!DF$42</f>
        <v>2045</v>
      </c>
      <c r="DG4" s="266">
        <f xml:space="preserve"> Time!DG$42</f>
        <v>2045</v>
      </c>
      <c r="DH4" s="266">
        <f xml:space="preserve"> Time!DH$42</f>
        <v>2045</v>
      </c>
      <c r="DI4" s="266">
        <f xml:space="preserve"> Time!DI$42</f>
        <v>2046</v>
      </c>
      <c r="DJ4" s="266">
        <f xml:space="preserve"> Time!DJ$42</f>
        <v>2046</v>
      </c>
      <c r="DK4" s="266">
        <f xml:space="preserve"> Time!DK$42</f>
        <v>2046</v>
      </c>
      <c r="DL4" s="266">
        <f xml:space="preserve"> Time!DL$42</f>
        <v>2046</v>
      </c>
      <c r="DM4" s="266">
        <f xml:space="preserve"> Time!DM$42</f>
        <v>2047</v>
      </c>
      <c r="DN4" s="266">
        <f xml:space="preserve"> Time!DN$42</f>
        <v>2047</v>
      </c>
      <c r="DO4" s="266">
        <f xml:space="preserve"> Time!DO$42</f>
        <v>2047</v>
      </c>
      <c r="DP4" s="266">
        <f xml:space="preserve"> Time!DP$42</f>
        <v>2047</v>
      </c>
      <c r="DQ4" s="266">
        <f xml:space="preserve"> Time!DQ$42</f>
        <v>2048</v>
      </c>
      <c r="DR4" s="266">
        <f xml:space="preserve"> Time!DR$42</f>
        <v>2048</v>
      </c>
      <c r="DS4" s="266">
        <f xml:space="preserve"> Time!DS$42</f>
        <v>2048</v>
      </c>
      <c r="DT4" s="266">
        <f xml:space="preserve"> Time!DT$42</f>
        <v>2048</v>
      </c>
      <c r="DU4" s="266">
        <f xml:space="preserve"> Time!DU$42</f>
        <v>2049</v>
      </c>
      <c r="DV4" s="266">
        <f xml:space="preserve"> Time!DV$42</f>
        <v>2049</v>
      </c>
      <c r="DW4" s="266">
        <f xml:space="preserve"> Time!DW$42</f>
        <v>2049</v>
      </c>
      <c r="DX4" s="266">
        <f xml:space="preserve"> Time!DX$42</f>
        <v>2049</v>
      </c>
      <c r="DY4" s="266">
        <f xml:space="preserve"> Time!DY$42</f>
        <v>2050</v>
      </c>
      <c r="DZ4" s="266">
        <f xml:space="preserve"> Time!DZ$42</f>
        <v>2050</v>
      </c>
      <c r="EA4" s="266">
        <f xml:space="preserve"> Time!EA$42</f>
        <v>2050</v>
      </c>
      <c r="EB4" s="266">
        <f xml:space="preserve"> Time!EB$42</f>
        <v>2050</v>
      </c>
      <c r="EC4" s="266">
        <f xml:space="preserve"> Time!EC$42</f>
        <v>2051</v>
      </c>
      <c r="ED4" s="266">
        <f xml:space="preserve"> Time!ED$42</f>
        <v>2051</v>
      </c>
      <c r="EE4" s="266">
        <f xml:space="preserve"> Time!EE$42</f>
        <v>2051</v>
      </c>
      <c r="EF4" s="266">
        <f xml:space="preserve"> Time!EF$42</f>
        <v>2051</v>
      </c>
      <c r="EG4" s="266">
        <f xml:space="preserve"> Time!EG$42</f>
        <v>2052</v>
      </c>
      <c r="EH4" s="266">
        <f xml:space="preserve"> Time!EH$42</f>
        <v>2052</v>
      </c>
      <c r="EI4" s="266">
        <f xml:space="preserve"> Time!EI$42</f>
        <v>2052</v>
      </c>
      <c r="EJ4" s="266">
        <f xml:space="preserve"> Time!EJ$42</f>
        <v>2052</v>
      </c>
      <c r="EK4" s="266">
        <f xml:space="preserve"> Time!EK$42</f>
        <v>2053</v>
      </c>
      <c r="EL4" s="266">
        <f xml:space="preserve"> Time!EL$42</f>
        <v>2053</v>
      </c>
      <c r="EM4" s="266">
        <f xml:space="preserve"> Time!EM$42</f>
        <v>2053</v>
      </c>
      <c r="EN4" s="266">
        <f xml:space="preserve"> Time!EN$42</f>
        <v>2053</v>
      </c>
      <c r="EO4" s="266">
        <f xml:space="preserve"> Time!EO$42</f>
        <v>2054</v>
      </c>
      <c r="EP4" s="266">
        <f xml:space="preserve"> Time!EP$42</f>
        <v>2054</v>
      </c>
      <c r="EQ4" s="266">
        <f xml:space="preserve"> Time!EQ$42</f>
        <v>2054</v>
      </c>
      <c r="ER4" s="266">
        <f xml:space="preserve"> Time!ER$42</f>
        <v>2054</v>
      </c>
      <c r="ES4" s="266">
        <f xml:space="preserve"> Time!ES$42</f>
        <v>2055</v>
      </c>
      <c r="ET4" s="266">
        <f xml:space="preserve"> Time!ET$42</f>
        <v>2055</v>
      </c>
      <c r="EU4" s="266">
        <f xml:space="preserve"> Time!EU$42</f>
        <v>2055</v>
      </c>
      <c r="EV4" s="266">
        <f xml:space="preserve"> Time!EV$42</f>
        <v>2055</v>
      </c>
      <c r="EW4" s="266">
        <f xml:space="preserve"> Time!EW$42</f>
        <v>2056</v>
      </c>
      <c r="EX4" s="266">
        <f xml:space="preserve"> Time!EX$42</f>
        <v>2056</v>
      </c>
      <c r="EY4" s="266">
        <f xml:space="preserve"> Time!EY$42</f>
        <v>2056</v>
      </c>
      <c r="EZ4" s="266">
        <f xml:space="preserve"> Time!EZ$42</f>
        <v>2056</v>
      </c>
      <c r="FA4" s="266">
        <f xml:space="preserve"> Time!FA$42</f>
        <v>2057</v>
      </c>
      <c r="FB4" s="266">
        <f xml:space="preserve"> Time!FB$42</f>
        <v>2057</v>
      </c>
      <c r="FC4" s="266">
        <f xml:space="preserve"> Time!FC$42</f>
        <v>2057</v>
      </c>
      <c r="FD4" s="266">
        <f xml:space="preserve"> Time!FD$42</f>
        <v>2057</v>
      </c>
      <c r="FE4" s="266">
        <f xml:space="preserve"> Time!FE$42</f>
        <v>2058</v>
      </c>
      <c r="FF4" s="266">
        <f xml:space="preserve"> Time!FF$42</f>
        <v>2058</v>
      </c>
      <c r="FG4" s="266">
        <f xml:space="preserve"> Time!FG$42</f>
        <v>2058</v>
      </c>
      <c r="FH4" s="266">
        <f xml:space="preserve"> Time!FH$42</f>
        <v>2058</v>
      </c>
      <c r="FI4" s="266">
        <f xml:space="preserve"> Time!FI$42</f>
        <v>2059</v>
      </c>
      <c r="FJ4" s="266">
        <f xml:space="preserve"> Time!FJ$42</f>
        <v>2059</v>
      </c>
      <c r="FK4" s="266">
        <f xml:space="preserve"> Time!FK$42</f>
        <v>2059</v>
      </c>
      <c r="FL4" s="266">
        <f xml:space="preserve"> Time!FL$42</f>
        <v>2059</v>
      </c>
      <c r="FM4" s="266">
        <f xml:space="preserve"> Time!FM$42</f>
        <v>2060</v>
      </c>
      <c r="FN4" s="266">
        <f xml:space="preserve"> Time!FN$42</f>
        <v>2060</v>
      </c>
      <c r="FO4" s="266">
        <f xml:space="preserve"> Time!FO$42</f>
        <v>2060</v>
      </c>
      <c r="FP4" s="266">
        <f xml:space="preserve"> Time!FP$42</f>
        <v>2060</v>
      </c>
      <c r="FQ4" s="266">
        <f xml:space="preserve"> Time!FQ$42</f>
        <v>2061</v>
      </c>
      <c r="FR4" s="266">
        <f xml:space="preserve"> Time!FR$42</f>
        <v>2061</v>
      </c>
      <c r="FS4" s="266">
        <f xml:space="preserve"> Time!FS$42</f>
        <v>2061</v>
      </c>
      <c r="FT4" s="266">
        <f xml:space="preserve"> Time!FT$42</f>
        <v>2061</v>
      </c>
      <c r="FU4" s="266">
        <f xml:space="preserve"> Time!FU$42</f>
        <v>2062</v>
      </c>
      <c r="FV4" s="266">
        <f xml:space="preserve"> Time!FV$42</f>
        <v>2062</v>
      </c>
      <c r="FW4" s="266">
        <f xml:space="preserve"> Time!FW$42</f>
        <v>2062</v>
      </c>
      <c r="FX4" s="266">
        <f xml:space="preserve"> Time!FX$42</f>
        <v>2062</v>
      </c>
      <c r="FY4" s="266">
        <f xml:space="preserve"> Time!FY$42</f>
        <v>2063</v>
      </c>
      <c r="FZ4" s="266">
        <f xml:space="preserve"> Time!FZ$42</f>
        <v>2063</v>
      </c>
      <c r="GA4" s="266">
        <f xml:space="preserve"> Time!GA$42</f>
        <v>2063</v>
      </c>
      <c r="GB4" s="266">
        <f xml:space="preserve"> Time!GB$42</f>
        <v>2063</v>
      </c>
      <c r="GC4" s="266">
        <f xml:space="preserve"> Time!GC$42</f>
        <v>2064</v>
      </c>
      <c r="GD4" s="266">
        <f xml:space="preserve"> Time!GD$42</f>
        <v>2064</v>
      </c>
      <c r="GE4" s="266">
        <f xml:space="preserve"> Time!GE$42</f>
        <v>2064</v>
      </c>
      <c r="GF4" s="266">
        <f xml:space="preserve"> Time!GF$42</f>
        <v>2064</v>
      </c>
      <c r="GG4" s="266">
        <f xml:space="preserve"> Time!GG$42</f>
        <v>2065</v>
      </c>
      <c r="GH4" s="266">
        <f xml:space="preserve"> Time!GH$42</f>
        <v>2065</v>
      </c>
      <c r="GI4" s="266">
        <f xml:space="preserve"> Time!GI$42</f>
        <v>2065</v>
      </c>
      <c r="GJ4" s="266">
        <f xml:space="preserve"> Time!GJ$42</f>
        <v>2065</v>
      </c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  <c r="HE4"/>
      <c r="HF4"/>
      <c r="HG4"/>
      <c r="HH4"/>
      <c r="HI4"/>
      <c r="HJ4"/>
      <c r="HK4"/>
      <c r="HL4"/>
      <c r="HM4"/>
      <c r="HN4"/>
      <c r="HO4"/>
      <c r="HP4"/>
      <c r="HQ4"/>
      <c r="HR4"/>
      <c r="HS4"/>
      <c r="HT4"/>
      <c r="HU4"/>
      <c r="HV4"/>
      <c r="HW4"/>
      <c r="HX4"/>
      <c r="HY4"/>
      <c r="HZ4"/>
      <c r="IA4"/>
      <c r="IB4"/>
      <c r="IC4"/>
      <c r="ID4"/>
      <c r="IE4"/>
      <c r="IF4"/>
      <c r="IG4"/>
      <c r="IH4"/>
      <c r="II4"/>
      <c r="IJ4"/>
      <c r="IK4"/>
      <c r="IL4"/>
      <c r="IM4"/>
      <c r="IN4"/>
      <c r="IO4"/>
      <c r="IP4"/>
      <c r="IQ4"/>
      <c r="IR4"/>
      <c r="IS4"/>
      <c r="IT4"/>
      <c r="IU4"/>
      <c r="IV4"/>
      <c r="IW4"/>
      <c r="IX4"/>
      <c r="IY4"/>
      <c r="IZ4"/>
      <c r="JA4"/>
      <c r="JB4"/>
      <c r="JC4"/>
      <c r="JD4"/>
      <c r="JE4"/>
      <c r="JF4"/>
      <c r="JG4"/>
      <c r="JH4"/>
      <c r="JI4"/>
      <c r="JJ4"/>
      <c r="JK4"/>
      <c r="JL4"/>
      <c r="JM4"/>
      <c r="JN4"/>
      <c r="JO4"/>
      <c r="JP4"/>
      <c r="JQ4"/>
      <c r="JR4"/>
      <c r="JS4"/>
      <c r="JT4"/>
      <c r="JU4"/>
      <c r="JV4"/>
      <c r="JW4"/>
      <c r="JX4"/>
      <c r="JY4"/>
      <c r="JZ4"/>
      <c r="KA4"/>
      <c r="KB4"/>
      <c r="KC4"/>
      <c r="KD4"/>
      <c r="KE4"/>
      <c r="KF4"/>
      <c r="KG4"/>
      <c r="KH4"/>
      <c r="KI4"/>
      <c r="KJ4"/>
      <c r="KK4"/>
      <c r="KL4"/>
      <c r="KM4"/>
      <c r="KN4"/>
      <c r="KO4"/>
      <c r="KP4"/>
      <c r="KQ4"/>
      <c r="KR4"/>
      <c r="KS4"/>
      <c r="KT4"/>
      <c r="KU4"/>
      <c r="KV4"/>
      <c r="KW4"/>
      <c r="KX4"/>
      <c r="KY4"/>
      <c r="KZ4"/>
      <c r="LA4"/>
      <c r="LB4"/>
      <c r="LC4"/>
      <c r="LD4"/>
      <c r="LE4"/>
      <c r="LF4"/>
      <c r="LG4"/>
      <c r="LH4"/>
      <c r="LI4"/>
      <c r="LJ4"/>
      <c r="LK4"/>
      <c r="LL4"/>
      <c r="LM4"/>
      <c r="LN4"/>
      <c r="LO4"/>
      <c r="LP4"/>
      <c r="LQ4"/>
      <c r="LR4"/>
      <c r="LS4"/>
      <c r="LT4"/>
      <c r="LU4"/>
      <c r="LV4"/>
      <c r="LW4"/>
      <c r="LX4"/>
      <c r="LY4"/>
      <c r="LZ4"/>
      <c r="MA4"/>
      <c r="MB4"/>
      <c r="MC4"/>
      <c r="MD4"/>
      <c r="ME4"/>
      <c r="MF4"/>
      <c r="MG4"/>
      <c r="MH4"/>
      <c r="MI4"/>
      <c r="MJ4"/>
      <c r="MK4"/>
      <c r="ML4"/>
      <c r="MM4"/>
      <c r="MN4"/>
      <c r="MO4"/>
      <c r="MP4"/>
      <c r="MQ4"/>
      <c r="MR4"/>
      <c r="MS4"/>
      <c r="MT4"/>
      <c r="MU4"/>
      <c r="MV4"/>
      <c r="MW4"/>
      <c r="MX4"/>
      <c r="MY4"/>
      <c r="MZ4"/>
      <c r="NA4"/>
      <c r="NB4"/>
      <c r="NC4"/>
      <c r="ND4"/>
      <c r="NE4"/>
      <c r="NF4"/>
      <c r="NG4"/>
      <c r="NH4"/>
      <c r="NI4"/>
      <c r="NJ4"/>
      <c r="NK4"/>
      <c r="NL4"/>
      <c r="NM4"/>
      <c r="NN4"/>
      <c r="NO4"/>
      <c r="NP4"/>
      <c r="NQ4"/>
      <c r="NR4"/>
      <c r="NS4"/>
      <c r="NT4"/>
      <c r="NU4"/>
      <c r="NV4"/>
      <c r="NW4"/>
      <c r="NX4"/>
      <c r="NY4"/>
      <c r="NZ4"/>
      <c r="OA4"/>
      <c r="OB4"/>
      <c r="OC4"/>
      <c r="OD4"/>
      <c r="OE4"/>
      <c r="OF4"/>
      <c r="OG4"/>
      <c r="OH4"/>
      <c r="OI4"/>
      <c r="OJ4"/>
      <c r="OK4"/>
      <c r="OL4"/>
      <c r="OM4"/>
      <c r="ON4"/>
      <c r="OO4"/>
      <c r="OP4"/>
      <c r="OQ4"/>
      <c r="OR4"/>
      <c r="OS4"/>
      <c r="OT4"/>
      <c r="OU4"/>
      <c r="OV4"/>
      <c r="OW4"/>
      <c r="OX4"/>
      <c r="OY4"/>
      <c r="OZ4"/>
      <c r="PA4"/>
      <c r="PB4"/>
      <c r="PC4"/>
      <c r="PD4"/>
      <c r="PE4"/>
      <c r="PF4"/>
      <c r="PG4"/>
      <c r="PH4"/>
      <c r="PI4"/>
      <c r="PJ4"/>
      <c r="PK4"/>
      <c r="PL4"/>
      <c r="PM4"/>
      <c r="PN4"/>
      <c r="PO4"/>
      <c r="PP4"/>
      <c r="PQ4"/>
      <c r="PR4"/>
      <c r="PS4"/>
      <c r="PT4"/>
      <c r="PU4"/>
      <c r="PV4"/>
      <c r="PW4"/>
      <c r="PX4"/>
      <c r="PY4"/>
    </row>
    <row r="5" spans="1:441" s="10" customFormat="1" x14ac:dyDescent="0.35">
      <c r="A5" s="15"/>
      <c r="B5" s="15"/>
      <c r="C5" s="21"/>
      <c r="D5" s="60"/>
      <c r="E5" s="2" t="str">
        <f xml:space="preserve"> Time!E$10</f>
        <v>Model column counter</v>
      </c>
      <c r="F5" s="44" t="s">
        <v>19</v>
      </c>
      <c r="G5" s="45" t="s">
        <v>17</v>
      </c>
      <c r="H5" s="44" t="s">
        <v>18</v>
      </c>
      <c r="I5" s="16"/>
      <c r="J5" s="2">
        <f xml:space="preserve"> Time!J$10</f>
        <v>1</v>
      </c>
      <c r="K5" s="2">
        <f xml:space="preserve"> Time!K$10</f>
        <v>2</v>
      </c>
      <c r="L5" s="2">
        <f xml:space="preserve"> Time!L$10</f>
        <v>3</v>
      </c>
      <c r="M5" s="2">
        <f xml:space="preserve"> Time!M$10</f>
        <v>4</v>
      </c>
      <c r="N5" s="2">
        <f xml:space="preserve"> Time!N$10</f>
        <v>5</v>
      </c>
      <c r="O5" s="2">
        <f xml:space="preserve"> Time!O$10</f>
        <v>6</v>
      </c>
      <c r="P5" s="2">
        <f xml:space="preserve"> Time!P$10</f>
        <v>7</v>
      </c>
      <c r="Q5" s="2">
        <f xml:space="preserve"> Time!Q$10</f>
        <v>8</v>
      </c>
      <c r="R5" s="2">
        <f xml:space="preserve"> Time!R$10</f>
        <v>9</v>
      </c>
      <c r="S5" s="2">
        <f xml:space="preserve"> Time!S$10</f>
        <v>10</v>
      </c>
      <c r="T5" s="2">
        <f xml:space="preserve"> Time!T$10</f>
        <v>11</v>
      </c>
      <c r="U5" s="2">
        <f xml:space="preserve"> Time!U$10</f>
        <v>12</v>
      </c>
      <c r="V5" s="2">
        <f xml:space="preserve"> Time!V$10</f>
        <v>13</v>
      </c>
      <c r="W5" s="2">
        <f xml:space="preserve"> Time!W$10</f>
        <v>14</v>
      </c>
      <c r="X5" s="2">
        <f xml:space="preserve"> Time!X$10</f>
        <v>15</v>
      </c>
      <c r="Y5" s="2">
        <f xml:space="preserve"> Time!Y$10</f>
        <v>16</v>
      </c>
      <c r="Z5" s="2">
        <f xml:space="preserve"> Time!Z$10</f>
        <v>17</v>
      </c>
      <c r="AA5" s="2">
        <f xml:space="preserve"> Time!AA$10</f>
        <v>18</v>
      </c>
      <c r="AB5" s="2">
        <f xml:space="preserve"> Time!AB$10</f>
        <v>19</v>
      </c>
      <c r="AC5" s="2">
        <f xml:space="preserve"> Time!AC$10</f>
        <v>20</v>
      </c>
      <c r="AD5" s="2">
        <f xml:space="preserve"> Time!AD$10</f>
        <v>21</v>
      </c>
      <c r="AE5" s="2">
        <f xml:space="preserve"> Time!AE$10</f>
        <v>22</v>
      </c>
      <c r="AF5" s="2">
        <f xml:space="preserve"> Time!AF$10</f>
        <v>23</v>
      </c>
      <c r="AG5" s="2">
        <f xml:space="preserve"> Time!AG$10</f>
        <v>24</v>
      </c>
      <c r="AH5" s="2">
        <f xml:space="preserve"> Time!AH$10</f>
        <v>25</v>
      </c>
      <c r="AI5" s="2">
        <f xml:space="preserve"> Time!AI$10</f>
        <v>26</v>
      </c>
      <c r="AJ5" s="2">
        <f xml:space="preserve"> Time!AJ$10</f>
        <v>27</v>
      </c>
      <c r="AK5" s="2">
        <f xml:space="preserve"> Time!AK$10</f>
        <v>28</v>
      </c>
      <c r="AL5" s="2">
        <f xml:space="preserve"> Time!AL$10</f>
        <v>29</v>
      </c>
      <c r="AM5" s="2">
        <f xml:space="preserve"> Time!AM$10</f>
        <v>30</v>
      </c>
      <c r="AN5" s="2">
        <f xml:space="preserve"> Time!AN$10</f>
        <v>31</v>
      </c>
      <c r="AO5" s="2">
        <f xml:space="preserve"> Time!AO$10</f>
        <v>32</v>
      </c>
      <c r="AP5" s="2">
        <f xml:space="preserve"> Time!AP$10</f>
        <v>33</v>
      </c>
      <c r="AQ5" s="2">
        <f xml:space="preserve"> Time!AQ$10</f>
        <v>34</v>
      </c>
      <c r="AR5" s="2">
        <f xml:space="preserve"> Time!AR$10</f>
        <v>35</v>
      </c>
      <c r="AS5" s="2">
        <f xml:space="preserve"> Time!AS$10</f>
        <v>36</v>
      </c>
      <c r="AT5" s="2">
        <f xml:space="preserve"> Time!AT$10</f>
        <v>37</v>
      </c>
      <c r="AU5" s="2">
        <f xml:space="preserve"> Time!AU$10</f>
        <v>38</v>
      </c>
      <c r="AV5" s="2">
        <f xml:space="preserve"> Time!AV$10</f>
        <v>39</v>
      </c>
      <c r="AW5" s="2">
        <f xml:space="preserve"> Time!AW$10</f>
        <v>40</v>
      </c>
      <c r="AX5" s="2">
        <f xml:space="preserve"> Time!AX$10</f>
        <v>41</v>
      </c>
      <c r="AY5" s="2">
        <f xml:space="preserve"> Time!AY$10</f>
        <v>42</v>
      </c>
      <c r="AZ5" s="2">
        <f xml:space="preserve"> Time!AZ$10</f>
        <v>43</v>
      </c>
      <c r="BA5" s="2">
        <f xml:space="preserve"> Time!BA$10</f>
        <v>44</v>
      </c>
      <c r="BB5" s="2">
        <f xml:space="preserve"> Time!BB$10</f>
        <v>45</v>
      </c>
      <c r="BC5" s="2">
        <f xml:space="preserve"> Time!BC$10</f>
        <v>46</v>
      </c>
      <c r="BD5" s="2">
        <f xml:space="preserve"> Time!BD$10</f>
        <v>47</v>
      </c>
      <c r="BE5" s="2">
        <f xml:space="preserve"> Time!BE$10</f>
        <v>48</v>
      </c>
      <c r="BF5" s="2">
        <f xml:space="preserve"> Time!BF$10</f>
        <v>49</v>
      </c>
      <c r="BG5" s="2">
        <f xml:space="preserve"> Time!BG$10</f>
        <v>50</v>
      </c>
      <c r="BH5" s="2">
        <f xml:space="preserve"> Time!BH$10</f>
        <v>51</v>
      </c>
      <c r="BI5" s="2">
        <f xml:space="preserve"> Time!BI$10</f>
        <v>52</v>
      </c>
      <c r="BJ5" s="2">
        <f xml:space="preserve"> Time!BJ$10</f>
        <v>53</v>
      </c>
      <c r="BK5" s="2">
        <f xml:space="preserve"> Time!BK$10</f>
        <v>54</v>
      </c>
      <c r="BL5" s="2">
        <f xml:space="preserve"> Time!BL$10</f>
        <v>55</v>
      </c>
      <c r="BM5" s="2">
        <f xml:space="preserve"> Time!BM$10</f>
        <v>56</v>
      </c>
      <c r="BN5" s="2">
        <f xml:space="preserve"> Time!BN$10</f>
        <v>57</v>
      </c>
      <c r="BO5" s="2">
        <f xml:space="preserve"> Time!BO$10</f>
        <v>58</v>
      </c>
      <c r="BP5" s="2">
        <f xml:space="preserve"> Time!BP$10</f>
        <v>59</v>
      </c>
      <c r="BQ5" s="2">
        <f xml:space="preserve"> Time!BQ$10</f>
        <v>60</v>
      </c>
      <c r="BR5" s="2">
        <f xml:space="preserve"> Time!BR$10</f>
        <v>61</v>
      </c>
      <c r="BS5" s="2">
        <f xml:space="preserve"> Time!BS$10</f>
        <v>62</v>
      </c>
      <c r="BT5" s="2">
        <f xml:space="preserve"> Time!BT$10</f>
        <v>63</v>
      </c>
      <c r="BU5" s="2">
        <f xml:space="preserve"> Time!BU$10</f>
        <v>64</v>
      </c>
      <c r="BV5" s="2">
        <f xml:space="preserve"> Time!BV$10</f>
        <v>65</v>
      </c>
      <c r="BW5" s="2">
        <f xml:space="preserve"> Time!BW$10</f>
        <v>66</v>
      </c>
      <c r="BX5" s="2">
        <f xml:space="preserve"> Time!BX$10</f>
        <v>67</v>
      </c>
      <c r="BY5" s="2">
        <f xml:space="preserve"> Time!BY$10</f>
        <v>68</v>
      </c>
      <c r="BZ5" s="2">
        <f xml:space="preserve"> Time!BZ$10</f>
        <v>69</v>
      </c>
      <c r="CA5" s="2">
        <f xml:space="preserve"> Time!CA$10</f>
        <v>70</v>
      </c>
      <c r="CB5" s="2">
        <f xml:space="preserve"> Time!CB$10</f>
        <v>71</v>
      </c>
      <c r="CC5" s="2">
        <f xml:space="preserve"> Time!CC$10</f>
        <v>72</v>
      </c>
      <c r="CD5" s="2">
        <f xml:space="preserve"> Time!CD$10</f>
        <v>73</v>
      </c>
      <c r="CE5" s="2">
        <f xml:space="preserve"> Time!CE$10</f>
        <v>74</v>
      </c>
      <c r="CF5" s="2">
        <f xml:space="preserve"> Time!CF$10</f>
        <v>75</v>
      </c>
      <c r="CG5" s="2">
        <f xml:space="preserve"> Time!CG$10</f>
        <v>76</v>
      </c>
      <c r="CH5" s="2">
        <f xml:space="preserve"> Time!CH$10</f>
        <v>77</v>
      </c>
      <c r="CI5" s="2">
        <f xml:space="preserve"> Time!CI$10</f>
        <v>78</v>
      </c>
      <c r="CJ5" s="2">
        <f xml:space="preserve"> Time!CJ$10</f>
        <v>79</v>
      </c>
      <c r="CK5" s="2">
        <f xml:space="preserve"> Time!CK$10</f>
        <v>80</v>
      </c>
      <c r="CL5" s="2">
        <f xml:space="preserve"> Time!CL$10</f>
        <v>81</v>
      </c>
      <c r="CM5" s="2">
        <f xml:space="preserve"> Time!CM$10</f>
        <v>82</v>
      </c>
      <c r="CN5" s="2">
        <f xml:space="preserve"> Time!CN$10</f>
        <v>83</v>
      </c>
      <c r="CO5" s="2">
        <f xml:space="preserve"> Time!CO$10</f>
        <v>84</v>
      </c>
      <c r="CP5" s="2">
        <f xml:space="preserve"> Time!CP$10</f>
        <v>85</v>
      </c>
      <c r="CQ5" s="2">
        <f xml:space="preserve"> Time!CQ$10</f>
        <v>86</v>
      </c>
      <c r="CR5" s="2">
        <f xml:space="preserve"> Time!CR$10</f>
        <v>87</v>
      </c>
      <c r="CS5" s="2">
        <f xml:space="preserve"> Time!CS$10</f>
        <v>88</v>
      </c>
      <c r="CT5" s="2">
        <f xml:space="preserve"> Time!CT$10</f>
        <v>89</v>
      </c>
      <c r="CU5" s="2">
        <f xml:space="preserve"> Time!CU$10</f>
        <v>90</v>
      </c>
      <c r="CV5" s="2">
        <f xml:space="preserve"> Time!CV$10</f>
        <v>91</v>
      </c>
      <c r="CW5" s="2">
        <f xml:space="preserve"> Time!CW$10</f>
        <v>92</v>
      </c>
      <c r="CX5" s="2">
        <f xml:space="preserve"> Time!CX$10</f>
        <v>93</v>
      </c>
      <c r="CY5" s="2">
        <f xml:space="preserve"> Time!CY$10</f>
        <v>94</v>
      </c>
      <c r="CZ5" s="2">
        <f xml:space="preserve"> Time!CZ$10</f>
        <v>95</v>
      </c>
      <c r="DA5" s="2">
        <f xml:space="preserve"> Time!DA$10</f>
        <v>96</v>
      </c>
      <c r="DB5" s="2">
        <f xml:space="preserve"> Time!DB$10</f>
        <v>97</v>
      </c>
      <c r="DC5" s="2">
        <f xml:space="preserve"> Time!DC$10</f>
        <v>98</v>
      </c>
      <c r="DD5" s="2">
        <f xml:space="preserve"> Time!DD$10</f>
        <v>99</v>
      </c>
      <c r="DE5" s="2">
        <f xml:space="preserve"> Time!DE$10</f>
        <v>100</v>
      </c>
      <c r="DF5" s="2">
        <f xml:space="preserve"> Time!DF$10</f>
        <v>101</v>
      </c>
      <c r="DG5" s="2">
        <f xml:space="preserve"> Time!DG$10</f>
        <v>102</v>
      </c>
      <c r="DH5" s="2">
        <f xml:space="preserve"> Time!DH$10</f>
        <v>103</v>
      </c>
      <c r="DI5" s="2">
        <f xml:space="preserve"> Time!DI$10</f>
        <v>104</v>
      </c>
      <c r="DJ5" s="2">
        <f xml:space="preserve"> Time!DJ$10</f>
        <v>105</v>
      </c>
      <c r="DK5" s="2">
        <f xml:space="preserve"> Time!DK$10</f>
        <v>106</v>
      </c>
      <c r="DL5" s="2">
        <f xml:space="preserve"> Time!DL$10</f>
        <v>107</v>
      </c>
      <c r="DM5" s="2">
        <f xml:space="preserve"> Time!DM$10</f>
        <v>108</v>
      </c>
      <c r="DN5" s="2">
        <f xml:space="preserve"> Time!DN$10</f>
        <v>109</v>
      </c>
      <c r="DO5" s="2">
        <f xml:space="preserve"> Time!DO$10</f>
        <v>110</v>
      </c>
      <c r="DP5" s="2">
        <f xml:space="preserve"> Time!DP$10</f>
        <v>111</v>
      </c>
      <c r="DQ5" s="2">
        <f xml:space="preserve"> Time!DQ$10</f>
        <v>112</v>
      </c>
      <c r="DR5" s="2">
        <f xml:space="preserve"> Time!DR$10</f>
        <v>113</v>
      </c>
      <c r="DS5" s="2">
        <f xml:space="preserve"> Time!DS$10</f>
        <v>114</v>
      </c>
      <c r="DT5" s="2">
        <f xml:space="preserve"> Time!DT$10</f>
        <v>115</v>
      </c>
      <c r="DU5" s="2">
        <f xml:space="preserve"> Time!DU$10</f>
        <v>116</v>
      </c>
      <c r="DV5" s="2">
        <f xml:space="preserve"> Time!DV$10</f>
        <v>117</v>
      </c>
      <c r="DW5" s="2">
        <f xml:space="preserve"> Time!DW$10</f>
        <v>118</v>
      </c>
      <c r="DX5" s="2">
        <f xml:space="preserve"> Time!DX$10</f>
        <v>119</v>
      </c>
      <c r="DY5" s="2">
        <f xml:space="preserve"> Time!DY$10</f>
        <v>120</v>
      </c>
      <c r="DZ5" s="2">
        <f xml:space="preserve"> Time!DZ$10</f>
        <v>121</v>
      </c>
      <c r="EA5" s="2">
        <f xml:space="preserve"> Time!EA$10</f>
        <v>122</v>
      </c>
      <c r="EB5" s="2">
        <f xml:space="preserve"> Time!EB$10</f>
        <v>123</v>
      </c>
      <c r="EC5" s="2">
        <f xml:space="preserve"> Time!EC$10</f>
        <v>124</v>
      </c>
      <c r="ED5" s="2">
        <f xml:space="preserve"> Time!ED$10</f>
        <v>125</v>
      </c>
      <c r="EE5" s="2">
        <f xml:space="preserve"> Time!EE$10</f>
        <v>126</v>
      </c>
      <c r="EF5" s="2">
        <f xml:space="preserve"> Time!EF$10</f>
        <v>127</v>
      </c>
      <c r="EG5" s="2">
        <f xml:space="preserve"> Time!EG$10</f>
        <v>128</v>
      </c>
      <c r="EH5" s="2">
        <f xml:space="preserve"> Time!EH$10</f>
        <v>129</v>
      </c>
      <c r="EI5" s="2">
        <f xml:space="preserve"> Time!EI$10</f>
        <v>130</v>
      </c>
      <c r="EJ5" s="2">
        <f xml:space="preserve"> Time!EJ$10</f>
        <v>131</v>
      </c>
      <c r="EK5" s="2">
        <f xml:space="preserve"> Time!EK$10</f>
        <v>132</v>
      </c>
      <c r="EL5" s="2">
        <f xml:space="preserve"> Time!EL$10</f>
        <v>133</v>
      </c>
      <c r="EM5" s="2">
        <f xml:space="preserve"> Time!EM$10</f>
        <v>134</v>
      </c>
      <c r="EN5" s="2">
        <f xml:space="preserve"> Time!EN$10</f>
        <v>135</v>
      </c>
      <c r="EO5" s="2">
        <f xml:space="preserve"> Time!EO$10</f>
        <v>136</v>
      </c>
      <c r="EP5" s="2">
        <f xml:space="preserve"> Time!EP$10</f>
        <v>137</v>
      </c>
      <c r="EQ5" s="2">
        <f xml:space="preserve"> Time!EQ$10</f>
        <v>138</v>
      </c>
      <c r="ER5" s="2">
        <f xml:space="preserve"> Time!ER$10</f>
        <v>139</v>
      </c>
      <c r="ES5" s="2">
        <f xml:space="preserve"> Time!ES$10</f>
        <v>140</v>
      </c>
      <c r="ET5" s="2">
        <f xml:space="preserve"> Time!ET$10</f>
        <v>141</v>
      </c>
      <c r="EU5" s="2">
        <f xml:space="preserve"> Time!EU$10</f>
        <v>142</v>
      </c>
      <c r="EV5" s="2">
        <f xml:space="preserve"> Time!EV$10</f>
        <v>143</v>
      </c>
      <c r="EW5" s="2">
        <f xml:space="preserve"> Time!EW$10</f>
        <v>144</v>
      </c>
      <c r="EX5" s="2">
        <f xml:space="preserve"> Time!EX$10</f>
        <v>145</v>
      </c>
      <c r="EY5" s="2">
        <f xml:space="preserve"> Time!EY$10</f>
        <v>146</v>
      </c>
      <c r="EZ5" s="2">
        <f xml:space="preserve"> Time!EZ$10</f>
        <v>147</v>
      </c>
      <c r="FA5" s="2">
        <f xml:space="preserve"> Time!FA$10</f>
        <v>148</v>
      </c>
      <c r="FB5" s="2">
        <f xml:space="preserve"> Time!FB$10</f>
        <v>149</v>
      </c>
      <c r="FC5" s="2">
        <f xml:space="preserve"> Time!FC$10</f>
        <v>150</v>
      </c>
      <c r="FD5" s="2">
        <f xml:space="preserve"> Time!FD$10</f>
        <v>151</v>
      </c>
      <c r="FE5" s="2">
        <f xml:space="preserve"> Time!FE$10</f>
        <v>152</v>
      </c>
      <c r="FF5" s="2">
        <f xml:space="preserve"> Time!FF$10</f>
        <v>153</v>
      </c>
      <c r="FG5" s="2">
        <f xml:space="preserve"> Time!FG$10</f>
        <v>154</v>
      </c>
      <c r="FH5" s="2">
        <f xml:space="preserve"> Time!FH$10</f>
        <v>155</v>
      </c>
      <c r="FI5" s="2">
        <f xml:space="preserve"> Time!FI$10</f>
        <v>156</v>
      </c>
      <c r="FJ5" s="2">
        <f xml:space="preserve"> Time!FJ$10</f>
        <v>157</v>
      </c>
      <c r="FK5" s="2">
        <f xml:space="preserve"> Time!FK$10</f>
        <v>158</v>
      </c>
      <c r="FL5" s="2">
        <f xml:space="preserve"> Time!FL$10</f>
        <v>159</v>
      </c>
      <c r="FM5" s="2">
        <f xml:space="preserve"> Time!FM$10</f>
        <v>160</v>
      </c>
      <c r="FN5" s="2">
        <f xml:space="preserve"> Time!FN$10</f>
        <v>161</v>
      </c>
      <c r="FO5" s="2">
        <f xml:space="preserve"> Time!FO$10</f>
        <v>162</v>
      </c>
      <c r="FP5" s="2">
        <f xml:space="preserve"> Time!FP$10</f>
        <v>163</v>
      </c>
      <c r="FQ5" s="2">
        <f xml:space="preserve"> Time!FQ$10</f>
        <v>164</v>
      </c>
      <c r="FR5" s="2">
        <f xml:space="preserve"> Time!FR$10</f>
        <v>165</v>
      </c>
      <c r="FS5" s="2">
        <f xml:space="preserve"> Time!FS$10</f>
        <v>166</v>
      </c>
      <c r="FT5" s="2">
        <f xml:space="preserve"> Time!FT$10</f>
        <v>167</v>
      </c>
      <c r="FU5" s="2">
        <f xml:space="preserve"> Time!FU$10</f>
        <v>168</v>
      </c>
      <c r="FV5" s="2">
        <f xml:space="preserve"> Time!FV$10</f>
        <v>169</v>
      </c>
      <c r="FW5" s="2">
        <f xml:space="preserve"> Time!FW$10</f>
        <v>170</v>
      </c>
      <c r="FX5" s="2">
        <f xml:space="preserve"> Time!FX$10</f>
        <v>171</v>
      </c>
      <c r="FY5" s="2">
        <f xml:space="preserve"> Time!FY$10</f>
        <v>172</v>
      </c>
      <c r="FZ5" s="2">
        <f xml:space="preserve"> Time!FZ$10</f>
        <v>173</v>
      </c>
      <c r="GA5" s="2">
        <f xml:space="preserve"> Time!GA$10</f>
        <v>174</v>
      </c>
      <c r="GB5" s="2">
        <f xml:space="preserve"> Time!GB$10</f>
        <v>175</v>
      </c>
      <c r="GC5" s="2">
        <f xml:space="preserve"> Time!GC$10</f>
        <v>176</v>
      </c>
      <c r="GD5" s="2">
        <f xml:space="preserve"> Time!GD$10</f>
        <v>177</v>
      </c>
      <c r="GE5" s="2">
        <f xml:space="preserve"> Time!GE$10</f>
        <v>178</v>
      </c>
      <c r="GF5" s="2">
        <f xml:space="preserve"> Time!GF$10</f>
        <v>179</v>
      </c>
      <c r="GG5" s="2">
        <f xml:space="preserve"> Time!GG$10</f>
        <v>180</v>
      </c>
      <c r="GH5" s="2">
        <f xml:space="preserve"> Time!GH$10</f>
        <v>181</v>
      </c>
      <c r="GI5" s="2">
        <f xml:space="preserve"> Time!GI$10</f>
        <v>182</v>
      </c>
      <c r="GJ5" s="2">
        <f xml:space="preserve"> Time!GJ$10</f>
        <v>183</v>
      </c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  <c r="HB5"/>
      <c r="HC5"/>
      <c r="HD5"/>
      <c r="HE5"/>
      <c r="HF5"/>
      <c r="HG5"/>
      <c r="HH5"/>
      <c r="HI5"/>
      <c r="HJ5"/>
      <c r="HK5"/>
      <c r="HL5"/>
      <c r="HM5"/>
      <c r="HN5"/>
      <c r="HO5"/>
      <c r="HP5"/>
      <c r="HQ5"/>
      <c r="HR5"/>
      <c r="HS5"/>
      <c r="HT5"/>
      <c r="HU5"/>
      <c r="HV5"/>
      <c r="HW5"/>
      <c r="HX5"/>
      <c r="HY5"/>
      <c r="HZ5"/>
      <c r="IA5"/>
      <c r="IB5"/>
      <c r="IC5"/>
      <c r="ID5"/>
      <c r="IE5"/>
      <c r="IF5"/>
      <c r="IG5"/>
      <c r="IH5"/>
      <c r="II5"/>
      <c r="IJ5"/>
      <c r="IK5"/>
      <c r="IL5"/>
      <c r="IM5"/>
      <c r="IN5"/>
      <c r="IO5"/>
      <c r="IP5"/>
      <c r="IQ5"/>
      <c r="IR5"/>
      <c r="IS5"/>
      <c r="IT5"/>
      <c r="IU5"/>
      <c r="IV5"/>
      <c r="IW5"/>
      <c r="IX5"/>
      <c r="IY5"/>
      <c r="IZ5"/>
      <c r="JA5"/>
      <c r="JB5"/>
      <c r="JC5"/>
      <c r="JD5"/>
      <c r="JE5"/>
      <c r="JF5"/>
      <c r="JG5"/>
      <c r="JH5"/>
      <c r="JI5"/>
      <c r="JJ5"/>
      <c r="JK5"/>
      <c r="JL5"/>
      <c r="JM5"/>
      <c r="JN5"/>
      <c r="JO5"/>
      <c r="JP5"/>
      <c r="JQ5"/>
      <c r="JR5"/>
      <c r="JS5"/>
      <c r="JT5"/>
      <c r="JU5"/>
      <c r="JV5"/>
      <c r="JW5"/>
      <c r="JX5"/>
      <c r="JY5"/>
      <c r="JZ5"/>
      <c r="KA5"/>
      <c r="KB5"/>
      <c r="KC5"/>
      <c r="KD5"/>
      <c r="KE5"/>
      <c r="KF5"/>
      <c r="KG5"/>
      <c r="KH5"/>
      <c r="KI5"/>
      <c r="KJ5"/>
      <c r="KK5"/>
      <c r="KL5"/>
      <c r="KM5"/>
      <c r="KN5"/>
      <c r="KO5"/>
      <c r="KP5"/>
      <c r="KQ5"/>
      <c r="KR5"/>
      <c r="KS5"/>
      <c r="KT5"/>
      <c r="KU5"/>
      <c r="KV5"/>
      <c r="KW5"/>
      <c r="KX5"/>
      <c r="KY5"/>
      <c r="KZ5"/>
      <c r="LA5"/>
      <c r="LB5"/>
      <c r="LC5"/>
      <c r="LD5"/>
      <c r="LE5"/>
      <c r="LF5"/>
      <c r="LG5"/>
      <c r="LH5"/>
      <c r="LI5"/>
      <c r="LJ5"/>
      <c r="LK5"/>
      <c r="LL5"/>
      <c r="LM5"/>
      <c r="LN5"/>
      <c r="LO5"/>
      <c r="LP5"/>
      <c r="LQ5"/>
      <c r="LR5"/>
      <c r="LS5"/>
      <c r="LT5"/>
      <c r="LU5"/>
      <c r="LV5"/>
      <c r="LW5"/>
      <c r="LX5"/>
      <c r="LY5"/>
      <c r="LZ5"/>
      <c r="MA5"/>
      <c r="MB5"/>
      <c r="MC5"/>
      <c r="MD5"/>
      <c r="ME5"/>
      <c r="MF5"/>
      <c r="MG5"/>
      <c r="MH5"/>
      <c r="MI5"/>
      <c r="MJ5"/>
      <c r="MK5"/>
      <c r="ML5"/>
      <c r="MM5"/>
      <c r="MN5"/>
      <c r="MO5"/>
      <c r="MP5"/>
      <c r="MQ5"/>
      <c r="MR5"/>
      <c r="MS5"/>
      <c r="MT5"/>
      <c r="MU5"/>
      <c r="MV5"/>
      <c r="MW5"/>
      <c r="MX5"/>
      <c r="MY5"/>
      <c r="MZ5"/>
      <c r="NA5"/>
      <c r="NB5"/>
      <c r="NC5"/>
      <c r="ND5"/>
      <c r="NE5"/>
      <c r="NF5"/>
      <c r="NG5"/>
      <c r="NH5"/>
      <c r="NI5"/>
      <c r="NJ5"/>
      <c r="NK5"/>
      <c r="NL5"/>
      <c r="NM5"/>
      <c r="NN5"/>
      <c r="NO5"/>
      <c r="NP5"/>
      <c r="NQ5"/>
      <c r="NR5"/>
      <c r="NS5"/>
      <c r="NT5"/>
      <c r="NU5"/>
      <c r="NV5"/>
      <c r="NW5"/>
      <c r="NX5"/>
      <c r="NY5"/>
      <c r="NZ5"/>
      <c r="OA5"/>
      <c r="OB5"/>
      <c r="OC5"/>
      <c r="OD5"/>
      <c r="OE5"/>
      <c r="OF5"/>
      <c r="OG5"/>
      <c r="OH5"/>
      <c r="OI5"/>
      <c r="OJ5"/>
      <c r="OK5"/>
      <c r="OL5"/>
      <c r="OM5"/>
      <c r="ON5"/>
      <c r="OO5"/>
      <c r="OP5"/>
      <c r="OQ5"/>
      <c r="OR5"/>
      <c r="OS5"/>
      <c r="OT5"/>
      <c r="OU5"/>
      <c r="OV5"/>
      <c r="OW5"/>
      <c r="OX5"/>
      <c r="OY5"/>
      <c r="OZ5"/>
      <c r="PA5"/>
      <c r="PB5"/>
      <c r="PC5"/>
      <c r="PD5"/>
      <c r="PE5"/>
      <c r="PF5"/>
      <c r="PG5"/>
      <c r="PH5"/>
      <c r="PI5"/>
      <c r="PJ5"/>
      <c r="PK5"/>
      <c r="PL5"/>
      <c r="PM5"/>
      <c r="PN5"/>
      <c r="PO5"/>
      <c r="PP5"/>
      <c r="PQ5"/>
      <c r="PR5"/>
      <c r="PS5"/>
      <c r="PT5"/>
      <c r="PU5"/>
      <c r="PV5"/>
      <c r="PW5"/>
      <c r="PX5"/>
      <c r="PY5"/>
    </row>
    <row r="6" spans="1:441" s="43" customFormat="1" x14ac:dyDescent="0.35">
      <c r="A6" s="15"/>
      <c r="B6" s="15"/>
      <c r="C6" s="21"/>
      <c r="D6" s="60"/>
      <c r="E6" s="12"/>
      <c r="F6" s="12"/>
      <c r="G6" s="12"/>
      <c r="H6" s="12"/>
      <c r="I6" s="9"/>
      <c r="J6" s="12"/>
      <c r="K6" s="12"/>
      <c r="L6" s="12"/>
      <c r="M6" s="12"/>
      <c r="N6" s="12"/>
      <c r="O6" s="12"/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  <c r="AP6" s="12"/>
      <c r="AQ6" s="12"/>
      <c r="AR6" s="12"/>
      <c r="AS6" s="12"/>
      <c r="AT6" s="12"/>
      <c r="AU6" s="12"/>
      <c r="AV6" s="12"/>
      <c r="AW6" s="12"/>
      <c r="AX6" s="12"/>
      <c r="AY6" s="12"/>
      <c r="AZ6" s="12"/>
      <c r="BA6" s="12"/>
      <c r="BB6" s="12"/>
      <c r="BC6" s="12"/>
      <c r="BD6" s="12"/>
      <c r="BE6" s="12"/>
      <c r="BF6" s="12"/>
      <c r="BG6" s="12"/>
      <c r="BH6" s="12"/>
      <c r="BI6" s="12"/>
      <c r="BJ6" s="12"/>
      <c r="BK6" s="12"/>
      <c r="BL6" s="12"/>
      <c r="BM6" s="12"/>
      <c r="BN6" s="12"/>
      <c r="BO6" s="12"/>
      <c r="BP6" s="12"/>
      <c r="BQ6" s="12"/>
      <c r="BR6" s="12"/>
      <c r="BS6" s="12"/>
      <c r="BT6" s="12"/>
      <c r="BU6" s="12"/>
      <c r="BV6" s="12"/>
      <c r="BW6" s="12"/>
      <c r="BX6" s="12"/>
      <c r="BY6" s="12"/>
      <c r="BZ6" s="12"/>
      <c r="CA6" s="12"/>
      <c r="CB6" s="12"/>
      <c r="CC6" s="12"/>
      <c r="CD6" s="12"/>
      <c r="CE6" s="12"/>
      <c r="CF6" s="12"/>
      <c r="CG6" s="12"/>
      <c r="CH6" s="12"/>
      <c r="CI6" s="12"/>
      <c r="CJ6" s="12"/>
      <c r="CK6" s="12"/>
      <c r="CL6" s="12"/>
      <c r="CM6" s="12"/>
      <c r="CN6" s="12"/>
      <c r="CO6" s="12"/>
      <c r="CP6" s="12"/>
      <c r="CQ6" s="12"/>
      <c r="CR6" s="12"/>
      <c r="CS6" s="12"/>
      <c r="CT6" s="12"/>
      <c r="CU6" s="12"/>
      <c r="CV6" s="12"/>
      <c r="CW6" s="12"/>
      <c r="CX6" s="12"/>
      <c r="CY6" s="12"/>
      <c r="CZ6" s="12"/>
      <c r="DA6" s="12"/>
      <c r="DB6" s="12"/>
      <c r="DC6" s="12"/>
      <c r="DD6" s="12"/>
      <c r="DE6" s="12"/>
      <c r="DF6" s="12"/>
      <c r="DG6" s="12"/>
      <c r="DH6" s="12"/>
      <c r="DI6" s="12"/>
      <c r="DJ6" s="12"/>
      <c r="DK6" s="12"/>
      <c r="DL6" s="12"/>
      <c r="DM6" s="12"/>
      <c r="DN6" s="12"/>
      <c r="DO6" s="12"/>
      <c r="DP6" s="12"/>
      <c r="DQ6" s="12"/>
      <c r="DR6" s="12"/>
      <c r="DS6" s="12"/>
      <c r="DT6" s="12"/>
      <c r="DU6" s="12"/>
      <c r="DV6" s="12"/>
      <c r="DW6" s="12"/>
      <c r="DX6" s="12"/>
      <c r="DY6" s="12"/>
      <c r="DZ6" s="12"/>
      <c r="EA6" s="12"/>
      <c r="EB6" s="12"/>
      <c r="EC6" s="12"/>
      <c r="ED6" s="12"/>
      <c r="EE6" s="12"/>
      <c r="EF6" s="12"/>
      <c r="EG6" s="12"/>
      <c r="EH6" s="12"/>
      <c r="EI6" s="12"/>
      <c r="EJ6" s="12"/>
      <c r="EK6" s="12"/>
      <c r="EL6" s="12"/>
      <c r="EM6" s="12"/>
      <c r="EN6" s="12"/>
      <c r="EO6" s="12"/>
      <c r="EP6" s="12"/>
      <c r="EQ6" s="12"/>
      <c r="ER6" s="12"/>
      <c r="ES6" s="12"/>
      <c r="ET6" s="12"/>
      <c r="EU6" s="12"/>
      <c r="EV6" s="12"/>
      <c r="EW6" s="12"/>
      <c r="EX6" s="12"/>
      <c r="EY6" s="12"/>
      <c r="EZ6" s="12"/>
      <c r="FA6" s="12"/>
      <c r="FB6" s="12"/>
      <c r="FC6" s="12"/>
      <c r="FD6" s="12"/>
      <c r="FE6" s="12"/>
      <c r="FF6" s="12"/>
      <c r="FG6" s="12"/>
      <c r="FH6" s="12"/>
      <c r="FI6" s="12"/>
      <c r="FJ6" s="12"/>
      <c r="FK6" s="12"/>
      <c r="FL6" s="12"/>
      <c r="FM6" s="12"/>
      <c r="FN6" s="12"/>
      <c r="FO6" s="12"/>
      <c r="FP6" s="12"/>
      <c r="FQ6" s="12"/>
      <c r="FR6" s="12"/>
      <c r="FS6" s="12"/>
      <c r="FT6" s="12"/>
      <c r="FU6" s="12"/>
      <c r="FV6" s="12"/>
      <c r="FW6" s="12"/>
      <c r="FX6" s="12"/>
      <c r="FY6" s="12"/>
      <c r="FZ6" s="12"/>
      <c r="GA6" s="12"/>
      <c r="GB6" s="12"/>
      <c r="GC6" s="12"/>
      <c r="GD6" s="12"/>
      <c r="GE6" s="12"/>
      <c r="GF6" s="12"/>
      <c r="GG6" s="12"/>
      <c r="GH6" s="12"/>
      <c r="GI6" s="12"/>
      <c r="GJ6" s="12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  <c r="HB6"/>
      <c r="HC6"/>
      <c r="HD6"/>
      <c r="HE6"/>
      <c r="HF6"/>
      <c r="HG6"/>
      <c r="HH6"/>
      <c r="HI6"/>
      <c r="HJ6"/>
      <c r="HK6"/>
      <c r="HL6"/>
      <c r="HM6"/>
      <c r="HN6"/>
      <c r="HO6"/>
      <c r="HP6"/>
      <c r="HQ6"/>
      <c r="HR6"/>
      <c r="HS6"/>
      <c r="HT6"/>
      <c r="HU6"/>
      <c r="HV6"/>
      <c r="HW6"/>
      <c r="HX6"/>
      <c r="HY6"/>
      <c r="HZ6"/>
      <c r="IA6"/>
      <c r="IB6"/>
      <c r="IC6"/>
      <c r="ID6"/>
      <c r="IE6"/>
      <c r="IF6"/>
      <c r="IG6"/>
      <c r="IH6"/>
      <c r="II6"/>
      <c r="IJ6"/>
      <c r="IK6"/>
      <c r="IL6"/>
      <c r="IM6"/>
      <c r="IN6"/>
      <c r="IO6"/>
      <c r="IP6"/>
      <c r="IQ6"/>
      <c r="IR6"/>
      <c r="IS6"/>
      <c r="IT6"/>
      <c r="IU6"/>
      <c r="IV6"/>
      <c r="IW6"/>
      <c r="IX6"/>
      <c r="IY6"/>
      <c r="IZ6"/>
      <c r="JA6"/>
      <c r="JB6"/>
      <c r="JC6"/>
      <c r="JD6"/>
      <c r="JE6"/>
      <c r="JF6"/>
      <c r="JG6"/>
      <c r="JH6"/>
      <c r="JI6"/>
      <c r="JJ6"/>
      <c r="JK6"/>
      <c r="JL6"/>
      <c r="JM6"/>
      <c r="JN6"/>
      <c r="JO6"/>
      <c r="JP6"/>
      <c r="JQ6"/>
      <c r="JR6"/>
      <c r="JS6"/>
      <c r="JT6"/>
      <c r="JU6"/>
      <c r="JV6"/>
      <c r="JW6"/>
      <c r="JX6"/>
      <c r="JY6"/>
      <c r="JZ6"/>
      <c r="KA6"/>
      <c r="KB6"/>
      <c r="KC6"/>
      <c r="KD6"/>
      <c r="KE6"/>
      <c r="KF6"/>
      <c r="KG6"/>
      <c r="KH6"/>
      <c r="KI6"/>
      <c r="KJ6"/>
      <c r="KK6"/>
      <c r="KL6"/>
      <c r="KM6"/>
      <c r="KN6"/>
      <c r="KO6"/>
      <c r="KP6"/>
      <c r="KQ6"/>
      <c r="KR6"/>
      <c r="KS6"/>
      <c r="KT6"/>
      <c r="KU6"/>
      <c r="KV6"/>
      <c r="KW6"/>
      <c r="KX6"/>
      <c r="KY6"/>
      <c r="KZ6"/>
      <c r="LA6"/>
      <c r="LB6"/>
      <c r="LC6"/>
      <c r="LD6"/>
      <c r="LE6"/>
      <c r="LF6"/>
      <c r="LG6"/>
      <c r="LH6"/>
      <c r="LI6"/>
      <c r="LJ6"/>
      <c r="LK6"/>
      <c r="LL6"/>
      <c r="LM6"/>
      <c r="LN6"/>
      <c r="LO6"/>
      <c r="LP6"/>
      <c r="LQ6"/>
      <c r="LR6"/>
      <c r="LS6"/>
      <c r="LT6"/>
      <c r="LU6"/>
      <c r="LV6"/>
      <c r="LW6"/>
      <c r="LX6"/>
      <c r="LY6"/>
      <c r="LZ6"/>
      <c r="MA6"/>
      <c r="MB6"/>
      <c r="MC6"/>
      <c r="MD6"/>
      <c r="ME6"/>
      <c r="MF6"/>
      <c r="MG6"/>
      <c r="MH6"/>
      <c r="MI6"/>
      <c r="MJ6"/>
      <c r="MK6"/>
      <c r="ML6"/>
      <c r="MM6"/>
      <c r="MN6"/>
      <c r="MO6"/>
      <c r="MP6"/>
      <c r="MQ6"/>
      <c r="MR6"/>
      <c r="MS6"/>
      <c r="MT6"/>
      <c r="MU6"/>
      <c r="MV6"/>
      <c r="MW6"/>
      <c r="MX6"/>
      <c r="MY6"/>
      <c r="MZ6"/>
      <c r="NA6"/>
      <c r="NB6"/>
      <c r="NC6"/>
      <c r="ND6"/>
      <c r="NE6"/>
      <c r="NF6"/>
      <c r="NG6"/>
      <c r="NH6"/>
      <c r="NI6"/>
      <c r="NJ6"/>
      <c r="NK6"/>
      <c r="NL6"/>
      <c r="NM6"/>
      <c r="NN6"/>
      <c r="NO6"/>
      <c r="NP6"/>
      <c r="NQ6"/>
      <c r="NR6"/>
      <c r="NS6"/>
      <c r="NT6"/>
      <c r="NU6"/>
      <c r="NV6"/>
      <c r="NW6"/>
      <c r="NX6"/>
      <c r="NY6"/>
      <c r="NZ6"/>
      <c r="OA6"/>
      <c r="OB6"/>
      <c r="OC6"/>
      <c r="OD6"/>
      <c r="OE6"/>
      <c r="OF6"/>
      <c r="OG6"/>
      <c r="OH6"/>
      <c r="OI6"/>
      <c r="OJ6"/>
      <c r="OK6"/>
      <c r="OL6"/>
      <c r="OM6"/>
      <c r="ON6"/>
      <c r="OO6"/>
      <c r="OP6"/>
      <c r="OQ6"/>
      <c r="OR6"/>
      <c r="OS6"/>
      <c r="OT6"/>
      <c r="OU6"/>
      <c r="OV6"/>
      <c r="OW6"/>
      <c r="OX6"/>
      <c r="OY6"/>
      <c r="OZ6"/>
      <c r="PA6"/>
      <c r="PB6"/>
      <c r="PC6"/>
      <c r="PD6"/>
      <c r="PE6"/>
      <c r="PF6"/>
      <c r="PG6"/>
      <c r="PH6"/>
      <c r="PI6"/>
      <c r="PJ6"/>
      <c r="PK6"/>
      <c r="PL6"/>
      <c r="PM6"/>
      <c r="PN6"/>
      <c r="PO6"/>
      <c r="PP6"/>
      <c r="PQ6"/>
      <c r="PR6"/>
      <c r="PS6"/>
      <c r="PT6"/>
      <c r="PU6"/>
      <c r="PV6"/>
      <c r="PW6"/>
      <c r="PX6"/>
      <c r="PY6"/>
    </row>
    <row r="7" spans="1:441" x14ac:dyDescent="0.35">
      <c r="A7" s="15" t="s">
        <v>410</v>
      </c>
    </row>
    <row r="9" spans="1:441" x14ac:dyDescent="0.35">
      <c r="E9" s="198" t="str">
        <f xml:space="preserve"> InpC!E$63</f>
        <v>Senior debt forward curve selection</v>
      </c>
      <c r="F9" s="198">
        <f xml:space="preserve"> InpC!F$63</f>
        <v>1</v>
      </c>
      <c r="G9" s="198" t="str">
        <f xml:space="preserve"> InpC!G$63</f>
        <v>profile</v>
      </c>
      <c r="H9" s="43"/>
    </row>
    <row r="10" spans="1:441" s="408" customFormat="1" x14ac:dyDescent="0.35">
      <c r="A10" s="405"/>
      <c r="B10" s="405"/>
      <c r="C10" s="406"/>
      <c r="D10" s="407"/>
      <c r="E10" s="408" t="s">
        <v>411</v>
      </c>
      <c r="G10" s="408" t="s">
        <v>108</v>
      </c>
      <c r="I10" s="409"/>
      <c r="J10" s="733">
        <v>0.02</v>
      </c>
      <c r="K10" s="733">
        <v>2.0062E-2</v>
      </c>
      <c r="L10" s="733">
        <v>2.0124E-2</v>
      </c>
      <c r="M10" s="733">
        <v>2.0184000000000001E-2</v>
      </c>
      <c r="N10" s="733">
        <v>2.0241000000000002E-2</v>
      </c>
      <c r="O10" s="733">
        <v>2.0308000000000003E-2</v>
      </c>
      <c r="P10" s="733">
        <v>2.0375000000000004E-2</v>
      </c>
      <c r="Q10" s="733">
        <v>2.0434000000000004E-2</v>
      </c>
      <c r="R10" s="733">
        <v>2.0506000000000003E-2</v>
      </c>
      <c r="S10" s="733">
        <v>2.0569000000000004E-2</v>
      </c>
      <c r="T10" s="733">
        <v>2.0620000000000003E-2</v>
      </c>
      <c r="U10" s="733">
        <v>2.0666000000000004E-2</v>
      </c>
      <c r="V10" s="733">
        <v>2.0719000000000005E-2</v>
      </c>
      <c r="W10" s="733">
        <v>2.0757000000000005E-2</v>
      </c>
      <c r="X10" s="733">
        <v>2.0795000000000004E-2</v>
      </c>
      <c r="Y10" s="733">
        <v>2.0850000000000004E-2</v>
      </c>
      <c r="Z10" s="733">
        <v>2.0888000000000004E-2</v>
      </c>
      <c r="AA10" s="733">
        <v>2.0954000000000004E-2</v>
      </c>
      <c r="AB10" s="733">
        <v>2.1024000000000004E-2</v>
      </c>
      <c r="AC10" s="733">
        <v>2.1091000000000006E-2</v>
      </c>
      <c r="AD10" s="733">
        <v>2.1134000000000007E-2</v>
      </c>
      <c r="AE10" s="733">
        <v>2.1205000000000009E-2</v>
      </c>
      <c r="AF10" s="733">
        <v>2.127900000000001E-2</v>
      </c>
      <c r="AG10" s="733">
        <v>2.1316000000000009E-2</v>
      </c>
      <c r="AH10" s="733">
        <v>2.1367000000000008E-2</v>
      </c>
      <c r="AI10" s="733">
        <v>2.1421000000000006E-2</v>
      </c>
      <c r="AJ10" s="733">
        <v>2.1470000000000006E-2</v>
      </c>
      <c r="AK10" s="733">
        <v>2.1516000000000007E-2</v>
      </c>
      <c r="AL10" s="733">
        <v>2.1570000000000006E-2</v>
      </c>
      <c r="AM10" s="733">
        <v>2.1639000000000005E-2</v>
      </c>
      <c r="AN10" s="733">
        <v>2.1709000000000006E-2</v>
      </c>
      <c r="AO10" s="733">
        <v>2.1772000000000007E-2</v>
      </c>
      <c r="AP10" s="733">
        <v>2.1813000000000006E-2</v>
      </c>
      <c r="AQ10" s="733">
        <v>2.1858000000000006E-2</v>
      </c>
      <c r="AR10" s="733">
        <v>2.1913000000000005E-2</v>
      </c>
      <c r="AS10" s="733">
        <v>2.1986000000000006E-2</v>
      </c>
      <c r="AT10" s="733">
        <v>2.2041000000000005E-2</v>
      </c>
      <c r="AU10" s="733">
        <v>2.2089000000000004E-2</v>
      </c>
      <c r="AV10" s="733">
        <v>2.2148000000000004E-2</v>
      </c>
      <c r="AW10" s="733">
        <v>2.2216000000000003E-2</v>
      </c>
      <c r="AX10" s="733">
        <v>2.2282000000000003E-2</v>
      </c>
      <c r="AY10" s="733">
        <v>2.2351000000000003E-2</v>
      </c>
      <c r="AZ10" s="733">
        <v>2.2409000000000002E-2</v>
      </c>
      <c r="BA10" s="733">
        <v>2.2445000000000003E-2</v>
      </c>
      <c r="BB10" s="733">
        <v>2.2489000000000002E-2</v>
      </c>
      <c r="BC10" s="733">
        <v>2.2535000000000003E-2</v>
      </c>
      <c r="BD10" s="733">
        <v>2.2607000000000002E-2</v>
      </c>
      <c r="BE10" s="733">
        <v>2.2647E-2</v>
      </c>
      <c r="BF10" s="733">
        <v>2.2683999999999999E-2</v>
      </c>
      <c r="BG10" s="733">
        <v>2.2734000000000001E-2</v>
      </c>
      <c r="BH10" s="733">
        <v>2.2806E-2</v>
      </c>
      <c r="BI10" s="733">
        <v>2.2852000000000001E-2</v>
      </c>
      <c r="BJ10" s="733">
        <v>2.2898999999999999E-2</v>
      </c>
      <c r="BK10" s="733">
        <v>2.2952999999999998E-2</v>
      </c>
      <c r="BL10" s="733">
        <v>2.3027999999999996E-2</v>
      </c>
      <c r="BM10" s="733">
        <v>2.3093999999999996E-2</v>
      </c>
      <c r="BN10" s="733">
        <v>2.3145999999999996E-2</v>
      </c>
      <c r="BO10" s="733">
        <v>2.3211999999999997E-2</v>
      </c>
      <c r="BP10" s="733">
        <v>2.3253999999999997E-2</v>
      </c>
      <c r="BQ10" s="733">
        <v>2.3288999999999997E-2</v>
      </c>
      <c r="BR10" s="733">
        <v>2.3333999999999997E-2</v>
      </c>
      <c r="BS10" s="733">
        <v>2.3372999999999998E-2</v>
      </c>
      <c r="BT10" s="733">
        <v>2.3413999999999997E-2</v>
      </c>
      <c r="BU10" s="733">
        <v>2.3472999999999997E-2</v>
      </c>
      <c r="BV10" s="733">
        <v>2.3519999999999996E-2</v>
      </c>
      <c r="BW10" s="733">
        <v>2.3592999999999996E-2</v>
      </c>
      <c r="BX10" s="733">
        <v>2.3660999999999995E-2</v>
      </c>
      <c r="BY10" s="733">
        <v>2.3728999999999993E-2</v>
      </c>
      <c r="BZ10" s="733">
        <v>2.3785999999999995E-2</v>
      </c>
      <c r="CA10" s="733">
        <v>2.3841999999999995E-2</v>
      </c>
      <c r="CB10" s="733">
        <v>2.3907999999999995E-2</v>
      </c>
      <c r="CC10" s="733">
        <v>2.3961999999999994E-2</v>
      </c>
      <c r="CD10" s="733">
        <v>2.4011999999999995E-2</v>
      </c>
      <c r="CE10" s="733">
        <v>2.4070999999999995E-2</v>
      </c>
      <c r="CF10" s="733">
        <v>2.4119999999999996E-2</v>
      </c>
      <c r="CG10" s="733">
        <v>2.4166999999999994E-2</v>
      </c>
      <c r="CH10" s="733">
        <v>2.4215999999999994E-2</v>
      </c>
      <c r="CI10" s="733">
        <v>2.4263999999999994E-2</v>
      </c>
      <c r="CJ10" s="733">
        <v>2.4301999999999994E-2</v>
      </c>
      <c r="CK10" s="733">
        <v>2.4365999999999995E-2</v>
      </c>
      <c r="CL10" s="733">
        <v>2.4408999999999997E-2</v>
      </c>
      <c r="CM10" s="733">
        <v>2.4462999999999995E-2</v>
      </c>
      <c r="CN10" s="733">
        <v>2.4530999999999994E-2</v>
      </c>
      <c r="CO10" s="733">
        <v>2.4586999999999994E-2</v>
      </c>
      <c r="CP10" s="733">
        <v>2.4622999999999996E-2</v>
      </c>
      <c r="CQ10" s="733">
        <v>2.4688999999999996E-2</v>
      </c>
      <c r="CR10" s="733">
        <v>2.4738999999999997E-2</v>
      </c>
      <c r="CS10" s="733">
        <v>2.4789999999999996E-2</v>
      </c>
      <c r="CT10" s="733">
        <v>2.4834999999999996E-2</v>
      </c>
      <c r="CU10" s="733">
        <v>2.4872999999999996E-2</v>
      </c>
      <c r="CV10" s="733">
        <v>2.4930999999999995E-2</v>
      </c>
      <c r="CW10" s="733">
        <v>2.4983999999999996E-2</v>
      </c>
      <c r="CX10" s="733">
        <v>2.5048999999999995E-2</v>
      </c>
      <c r="CY10" s="733">
        <v>2.5111999999999995E-2</v>
      </c>
      <c r="CZ10" s="733">
        <v>2.5181999999999996E-2</v>
      </c>
      <c r="DA10" s="733">
        <v>2.5251999999999997E-2</v>
      </c>
      <c r="DB10" s="733">
        <v>2.5289999999999997E-2</v>
      </c>
      <c r="DC10" s="733">
        <v>2.5332999999999998E-2</v>
      </c>
      <c r="DD10" s="733">
        <v>2.5393999999999996E-2</v>
      </c>
      <c r="DE10" s="733">
        <v>2.5438999999999996E-2</v>
      </c>
      <c r="DF10" s="733">
        <v>2.5490999999999996E-2</v>
      </c>
      <c r="DG10" s="733">
        <v>2.5561999999999998E-2</v>
      </c>
      <c r="DH10" s="733">
        <v>2.5623999999999997E-2</v>
      </c>
      <c r="DI10" s="733">
        <v>2.5665999999999998E-2</v>
      </c>
      <c r="DJ10" s="733">
        <v>2.5738999999999998E-2</v>
      </c>
      <c r="DK10" s="733">
        <v>2.5798999999999999E-2</v>
      </c>
      <c r="DL10" s="733">
        <v>2.5836999999999999E-2</v>
      </c>
      <c r="DM10" s="733">
        <v>2.5906999999999999E-2</v>
      </c>
      <c r="DN10" s="733">
        <v>2.5946999999999998E-2</v>
      </c>
      <c r="DO10" s="733">
        <v>2.5985999999999999E-2</v>
      </c>
      <c r="DP10" s="733">
        <v>2.6058999999999999E-2</v>
      </c>
      <c r="DQ10" s="733">
        <v>2.6103999999999999E-2</v>
      </c>
      <c r="DR10" s="733">
        <v>2.6176999999999999E-2</v>
      </c>
      <c r="DS10" s="733">
        <v>2.622E-2</v>
      </c>
      <c r="DT10" s="733">
        <v>2.6291000000000002E-2</v>
      </c>
      <c r="DU10" s="733">
        <v>2.6347000000000002E-2</v>
      </c>
      <c r="DV10" s="733">
        <v>2.6388000000000002E-2</v>
      </c>
      <c r="DW10" s="733">
        <v>2.6447000000000002E-2</v>
      </c>
      <c r="DX10" s="733">
        <v>2.6511000000000003E-2</v>
      </c>
      <c r="DY10" s="733">
        <v>2.6547000000000005E-2</v>
      </c>
      <c r="DZ10" s="733">
        <v>2.6589000000000005E-2</v>
      </c>
      <c r="EA10" s="733">
        <v>2.6655000000000005E-2</v>
      </c>
      <c r="EB10" s="733">
        <v>2.6693000000000005E-2</v>
      </c>
      <c r="EC10" s="733">
        <v>2.6738000000000005E-2</v>
      </c>
      <c r="ED10" s="733">
        <v>2.6811000000000005E-2</v>
      </c>
      <c r="EE10" s="733">
        <v>2.6864000000000006E-2</v>
      </c>
      <c r="EF10" s="733">
        <v>2.6917000000000007E-2</v>
      </c>
      <c r="EG10" s="733">
        <v>2.6985000000000006E-2</v>
      </c>
      <c r="EH10" s="733">
        <v>2.7028000000000007E-2</v>
      </c>
      <c r="EI10" s="733">
        <v>2.7090000000000006E-2</v>
      </c>
      <c r="EJ10" s="733">
        <v>2.7134000000000005E-2</v>
      </c>
      <c r="EK10" s="733">
        <v>2.7205000000000007E-2</v>
      </c>
      <c r="EL10" s="733">
        <v>2.7270000000000006E-2</v>
      </c>
      <c r="EM10" s="733">
        <v>2.7308000000000006E-2</v>
      </c>
      <c r="EN10" s="733">
        <v>2.7346000000000006E-2</v>
      </c>
      <c r="EO10" s="733">
        <v>2.7391000000000006E-2</v>
      </c>
      <c r="EP10" s="733">
        <v>2.7437000000000007E-2</v>
      </c>
      <c r="EQ10" s="733">
        <v>2.7496000000000007E-2</v>
      </c>
      <c r="ER10" s="733">
        <v>2.7551000000000006E-2</v>
      </c>
      <c r="ES10" s="733">
        <v>2.7621000000000007E-2</v>
      </c>
      <c r="ET10" s="733">
        <v>2.7689000000000005E-2</v>
      </c>
      <c r="EU10" s="733">
        <v>2.7753000000000007E-2</v>
      </c>
      <c r="EV10" s="733">
        <v>2.7788000000000007E-2</v>
      </c>
      <c r="EW10" s="733">
        <v>2.7828000000000006E-2</v>
      </c>
      <c r="EX10" s="733">
        <v>2.7891000000000006E-2</v>
      </c>
      <c r="EY10" s="733">
        <v>2.7952000000000005E-2</v>
      </c>
      <c r="EZ10" s="733">
        <v>2.8004000000000005E-2</v>
      </c>
      <c r="FA10" s="733">
        <v>2.8051000000000003E-2</v>
      </c>
      <c r="FB10" s="733">
        <v>2.8117000000000003E-2</v>
      </c>
      <c r="FC10" s="733">
        <v>2.8162000000000003E-2</v>
      </c>
      <c r="FD10" s="733">
        <v>2.8226000000000005E-2</v>
      </c>
      <c r="FE10" s="733">
        <v>2.8283000000000006E-2</v>
      </c>
      <c r="FF10" s="733">
        <v>2.8351000000000005E-2</v>
      </c>
      <c r="FG10" s="733">
        <v>2.8407000000000005E-2</v>
      </c>
      <c r="FH10" s="733">
        <v>2.8452000000000005E-2</v>
      </c>
      <c r="FI10" s="733">
        <v>2.8495000000000006E-2</v>
      </c>
      <c r="FJ10" s="733">
        <v>2.8570000000000005E-2</v>
      </c>
      <c r="FK10" s="733">
        <v>2.8613000000000006E-2</v>
      </c>
      <c r="FL10" s="733">
        <v>2.8678000000000006E-2</v>
      </c>
      <c r="FM10" s="733">
        <v>2.8726000000000005E-2</v>
      </c>
      <c r="FN10" s="733">
        <v>2.8797000000000007E-2</v>
      </c>
      <c r="FO10" s="733">
        <v>2.8861000000000008E-2</v>
      </c>
      <c r="FP10" s="733">
        <v>2.8935000000000009E-2</v>
      </c>
      <c r="FQ10" s="733">
        <v>2.899500000000001E-2</v>
      </c>
      <c r="FR10" s="733">
        <v>2.905000000000001E-2</v>
      </c>
      <c r="FS10" s="733">
        <v>2.910900000000001E-2</v>
      </c>
      <c r="FT10" s="733">
        <v>2.9181000000000009E-2</v>
      </c>
      <c r="FU10" s="733">
        <v>2.9232000000000008E-2</v>
      </c>
      <c r="FV10" s="733">
        <v>2.9283000000000007E-2</v>
      </c>
      <c r="FW10" s="733">
        <v>2.9322000000000008E-2</v>
      </c>
      <c r="FX10" s="733">
        <v>2.9382000000000009E-2</v>
      </c>
      <c r="FY10" s="733">
        <v>2.9447000000000008E-2</v>
      </c>
      <c r="FZ10" s="733">
        <v>2.9488000000000007E-2</v>
      </c>
      <c r="GA10" s="733">
        <v>2.9557000000000007E-2</v>
      </c>
      <c r="GB10" s="733">
        <v>2.9595000000000007E-2</v>
      </c>
      <c r="GC10" s="733">
        <v>2.9670000000000005E-2</v>
      </c>
      <c r="GD10" s="733">
        <v>2.9737000000000006E-2</v>
      </c>
      <c r="GE10" s="733">
        <v>2.9788000000000005E-2</v>
      </c>
      <c r="GF10" s="733">
        <v>2.9841000000000006E-2</v>
      </c>
      <c r="GG10" s="733">
        <v>2.9881000000000005E-2</v>
      </c>
      <c r="GH10" s="733">
        <v>2.9955000000000006E-2</v>
      </c>
      <c r="GI10" s="733">
        <v>3.0029000000000007E-2</v>
      </c>
      <c r="GJ10" s="733">
        <v>3.0092000000000008E-2</v>
      </c>
    </row>
    <row r="11" spans="1:441" s="408" customFormat="1" x14ac:dyDescent="0.35">
      <c r="A11" s="405"/>
      <c r="B11" s="405"/>
      <c r="C11" s="406"/>
      <c r="D11" s="407"/>
      <c r="E11" s="408" t="s">
        <v>424</v>
      </c>
      <c r="G11" s="408" t="s">
        <v>108</v>
      </c>
      <c r="I11" s="409"/>
      <c r="J11" s="733"/>
      <c r="K11" s="733"/>
      <c r="L11" s="733"/>
      <c r="M11" s="733"/>
      <c r="N11" s="733"/>
      <c r="O11" s="733"/>
      <c r="P11" s="733"/>
      <c r="Q11" s="733"/>
      <c r="R11" s="733"/>
      <c r="S11" s="733"/>
      <c r="T11" s="733"/>
      <c r="U11" s="733"/>
      <c r="V11" s="733"/>
      <c r="W11" s="733"/>
      <c r="X11" s="733"/>
      <c r="Y11" s="733"/>
      <c r="Z11" s="733"/>
      <c r="AA11" s="733"/>
      <c r="AB11" s="733"/>
      <c r="AC11" s="733"/>
      <c r="AD11" s="733"/>
      <c r="AE11" s="733"/>
      <c r="AF11" s="733"/>
      <c r="AG11" s="733"/>
      <c r="AH11" s="733"/>
      <c r="AI11" s="733"/>
      <c r="AJ11" s="733"/>
      <c r="AK11" s="733"/>
      <c r="AL11" s="733"/>
      <c r="AM11" s="733"/>
      <c r="AN11" s="733"/>
      <c r="AO11" s="733"/>
      <c r="AP11" s="733"/>
      <c r="AQ11" s="733"/>
      <c r="AR11" s="733"/>
      <c r="AS11" s="733"/>
      <c r="AT11" s="733"/>
      <c r="AU11" s="733"/>
      <c r="AV11" s="733"/>
      <c r="AW11" s="733"/>
      <c r="AX11" s="733"/>
      <c r="AY11" s="733"/>
      <c r="AZ11" s="733"/>
      <c r="BA11" s="733"/>
      <c r="BB11" s="733"/>
      <c r="BC11" s="733"/>
      <c r="BD11" s="733"/>
      <c r="BE11" s="733"/>
      <c r="BF11" s="733"/>
      <c r="BG11" s="733"/>
      <c r="BH11" s="733"/>
      <c r="BI11" s="733"/>
      <c r="BJ11" s="733"/>
      <c r="BK11" s="733"/>
      <c r="BL11" s="733"/>
      <c r="BM11" s="733"/>
      <c r="BN11" s="733"/>
      <c r="BO11" s="733"/>
      <c r="BP11" s="733"/>
      <c r="BQ11" s="733"/>
      <c r="BR11" s="733"/>
      <c r="BS11" s="733"/>
      <c r="BT11" s="733"/>
      <c r="BU11" s="733"/>
      <c r="BV11" s="733"/>
      <c r="BW11" s="733"/>
      <c r="BX11" s="733"/>
      <c r="BY11" s="733"/>
      <c r="BZ11" s="733"/>
      <c r="CA11" s="733"/>
      <c r="CB11" s="733"/>
      <c r="CC11" s="733"/>
      <c r="CD11" s="733"/>
      <c r="CE11" s="733"/>
      <c r="CF11" s="733"/>
      <c r="CG11" s="733"/>
      <c r="CH11" s="733"/>
      <c r="CI11" s="733"/>
      <c r="CJ11" s="733"/>
      <c r="CK11" s="733"/>
      <c r="CL11" s="733"/>
      <c r="CM11" s="733"/>
      <c r="CN11" s="733"/>
      <c r="CO11" s="733"/>
      <c r="CP11" s="733"/>
      <c r="CQ11" s="733"/>
      <c r="CR11" s="733"/>
      <c r="CS11" s="733"/>
      <c r="CT11" s="733"/>
      <c r="CU11" s="733"/>
      <c r="CV11" s="733"/>
      <c r="CW11" s="733"/>
      <c r="CX11" s="733"/>
      <c r="CY11" s="733"/>
      <c r="CZ11" s="733"/>
      <c r="DA11" s="733"/>
      <c r="DB11" s="733"/>
      <c r="DC11" s="733"/>
      <c r="DD11" s="733"/>
      <c r="DE11" s="733"/>
      <c r="DF11" s="733"/>
      <c r="DG11" s="733"/>
      <c r="DH11" s="733"/>
      <c r="DI11" s="733"/>
      <c r="DJ11" s="733"/>
      <c r="DK11" s="733"/>
      <c r="DL11" s="733"/>
      <c r="DM11" s="733"/>
      <c r="DN11" s="733"/>
      <c r="DO11" s="733"/>
      <c r="DP11" s="733"/>
      <c r="DQ11" s="733"/>
      <c r="DR11" s="733"/>
      <c r="DS11" s="733"/>
      <c r="DT11" s="733"/>
      <c r="DU11" s="733"/>
      <c r="DV11" s="733"/>
      <c r="DW11" s="733"/>
      <c r="DX11" s="733"/>
      <c r="DY11" s="733"/>
      <c r="DZ11" s="733"/>
      <c r="EA11" s="733"/>
      <c r="EB11" s="733"/>
      <c r="EC11" s="733"/>
      <c r="ED11" s="733"/>
      <c r="EE11" s="733"/>
      <c r="EF11" s="733"/>
      <c r="EG11" s="733"/>
      <c r="EH11" s="733"/>
      <c r="EI11" s="733"/>
      <c r="EJ11" s="733"/>
      <c r="EK11" s="733"/>
      <c r="EL11" s="733"/>
      <c r="EM11" s="733"/>
      <c r="EN11" s="733"/>
      <c r="EO11" s="733"/>
      <c r="EP11" s="733"/>
      <c r="EQ11" s="733"/>
      <c r="ER11" s="733"/>
      <c r="ES11" s="733"/>
      <c r="ET11" s="733"/>
      <c r="EU11" s="733"/>
      <c r="EV11" s="733"/>
      <c r="EW11" s="733"/>
      <c r="EX11" s="733"/>
      <c r="EY11" s="733"/>
      <c r="EZ11" s="733"/>
      <c r="FA11" s="733"/>
      <c r="FB11" s="733"/>
      <c r="FC11" s="733"/>
      <c r="FD11" s="733"/>
      <c r="FE11" s="733"/>
      <c r="FF11" s="733"/>
      <c r="FG11" s="733"/>
      <c r="FH11" s="733"/>
      <c r="FI11" s="733"/>
      <c r="FJ11" s="733"/>
      <c r="FK11" s="733"/>
      <c r="FL11" s="733"/>
      <c r="FM11" s="733"/>
      <c r="FN11" s="733"/>
      <c r="FO11" s="733"/>
      <c r="FP11" s="733"/>
      <c r="FQ11" s="733"/>
      <c r="FR11" s="733"/>
      <c r="FS11" s="733"/>
      <c r="FT11" s="733"/>
      <c r="FU11" s="733"/>
      <c r="FV11" s="733"/>
      <c r="FW11" s="733"/>
      <c r="FX11" s="733"/>
      <c r="FY11" s="733"/>
      <c r="FZ11" s="733"/>
      <c r="GA11" s="733"/>
      <c r="GB11" s="733"/>
      <c r="GC11" s="733"/>
      <c r="GD11" s="733"/>
      <c r="GE11" s="733"/>
      <c r="GF11" s="733"/>
      <c r="GG11" s="733"/>
      <c r="GH11" s="733"/>
      <c r="GI11" s="733"/>
      <c r="GJ11" s="733"/>
    </row>
    <row r="12" spans="1:441" s="408" customFormat="1" x14ac:dyDescent="0.35">
      <c r="A12" s="405"/>
      <c r="B12" s="405"/>
      <c r="C12" s="406"/>
      <c r="D12" s="407"/>
      <c r="E12" s="408" t="s">
        <v>424</v>
      </c>
      <c r="G12" s="408" t="s">
        <v>108</v>
      </c>
      <c r="I12" s="409"/>
      <c r="J12" s="733"/>
      <c r="K12" s="733"/>
      <c r="L12" s="733"/>
      <c r="M12" s="733"/>
      <c r="N12" s="733"/>
      <c r="O12" s="733"/>
      <c r="P12" s="733"/>
      <c r="Q12" s="733"/>
      <c r="R12" s="733"/>
      <c r="S12" s="733"/>
      <c r="T12" s="733"/>
      <c r="U12" s="733"/>
      <c r="V12" s="733"/>
      <c r="W12" s="733"/>
      <c r="X12" s="733"/>
      <c r="Y12" s="733"/>
      <c r="Z12" s="733"/>
      <c r="AA12" s="733"/>
      <c r="AB12" s="733"/>
      <c r="AC12" s="733"/>
      <c r="AD12" s="733"/>
      <c r="AE12" s="733"/>
      <c r="AF12" s="733"/>
      <c r="AG12" s="733"/>
      <c r="AH12" s="733"/>
      <c r="AI12" s="733"/>
      <c r="AJ12" s="733"/>
      <c r="AK12" s="733"/>
      <c r="AL12" s="733"/>
      <c r="AM12" s="733"/>
      <c r="AN12" s="733"/>
      <c r="AO12" s="733"/>
      <c r="AP12" s="733"/>
      <c r="AQ12" s="733"/>
      <c r="AR12" s="733"/>
      <c r="AS12" s="733"/>
      <c r="AT12" s="733"/>
      <c r="AU12" s="733"/>
      <c r="AV12" s="733"/>
      <c r="AW12" s="733"/>
      <c r="AX12" s="733"/>
      <c r="AY12" s="733"/>
      <c r="AZ12" s="733"/>
      <c r="BA12" s="733"/>
      <c r="BB12" s="733"/>
      <c r="BC12" s="733"/>
      <c r="BD12" s="733"/>
      <c r="BE12" s="733"/>
      <c r="BF12" s="733"/>
      <c r="BG12" s="733"/>
      <c r="BH12" s="733"/>
      <c r="BI12" s="733"/>
      <c r="BJ12" s="733"/>
      <c r="BK12" s="733"/>
      <c r="BL12" s="733"/>
      <c r="BM12" s="733"/>
      <c r="BN12" s="733"/>
      <c r="BO12" s="733"/>
      <c r="BP12" s="733"/>
      <c r="BQ12" s="733"/>
      <c r="BR12" s="733"/>
      <c r="BS12" s="733"/>
      <c r="BT12" s="733"/>
      <c r="BU12" s="733"/>
      <c r="BV12" s="733"/>
      <c r="BW12" s="733"/>
      <c r="BX12" s="733"/>
      <c r="BY12" s="733"/>
      <c r="BZ12" s="733"/>
      <c r="CA12" s="733"/>
      <c r="CB12" s="733"/>
      <c r="CC12" s="733"/>
      <c r="CD12" s="733"/>
      <c r="CE12" s="733"/>
      <c r="CF12" s="733"/>
      <c r="CG12" s="733"/>
      <c r="CH12" s="733"/>
      <c r="CI12" s="733"/>
      <c r="CJ12" s="733"/>
      <c r="CK12" s="733"/>
      <c r="CL12" s="733"/>
      <c r="CM12" s="733"/>
      <c r="CN12" s="733"/>
      <c r="CO12" s="733"/>
      <c r="CP12" s="733"/>
      <c r="CQ12" s="733"/>
      <c r="CR12" s="733"/>
      <c r="CS12" s="733"/>
      <c r="CT12" s="733"/>
      <c r="CU12" s="733"/>
      <c r="CV12" s="733"/>
      <c r="CW12" s="733"/>
      <c r="CX12" s="733"/>
      <c r="CY12" s="733"/>
      <c r="CZ12" s="733"/>
      <c r="DA12" s="733"/>
      <c r="DB12" s="733"/>
      <c r="DC12" s="733"/>
      <c r="DD12" s="733"/>
      <c r="DE12" s="733"/>
      <c r="DF12" s="733"/>
      <c r="DG12" s="733"/>
      <c r="DH12" s="733"/>
      <c r="DI12" s="733"/>
      <c r="DJ12" s="733"/>
      <c r="DK12" s="733"/>
      <c r="DL12" s="733"/>
      <c r="DM12" s="733"/>
      <c r="DN12" s="733"/>
      <c r="DO12" s="733"/>
      <c r="DP12" s="733"/>
      <c r="DQ12" s="733"/>
      <c r="DR12" s="733"/>
      <c r="DS12" s="733"/>
      <c r="DT12" s="733"/>
      <c r="DU12" s="733"/>
      <c r="DV12" s="733"/>
      <c r="DW12" s="733"/>
      <c r="DX12" s="733"/>
      <c r="DY12" s="733"/>
      <c r="DZ12" s="733"/>
      <c r="EA12" s="733"/>
      <c r="EB12" s="733"/>
      <c r="EC12" s="733"/>
      <c r="ED12" s="733"/>
      <c r="EE12" s="733"/>
      <c r="EF12" s="733"/>
      <c r="EG12" s="733"/>
      <c r="EH12" s="733"/>
      <c r="EI12" s="733"/>
      <c r="EJ12" s="733"/>
      <c r="EK12" s="733"/>
      <c r="EL12" s="733"/>
      <c r="EM12" s="733"/>
      <c r="EN12" s="733"/>
      <c r="EO12" s="733"/>
      <c r="EP12" s="733"/>
      <c r="EQ12" s="733"/>
      <c r="ER12" s="733"/>
      <c r="ES12" s="733"/>
      <c r="ET12" s="733"/>
      <c r="EU12" s="733"/>
      <c r="EV12" s="733"/>
      <c r="EW12" s="733"/>
      <c r="EX12" s="733"/>
      <c r="EY12" s="733"/>
      <c r="EZ12" s="733"/>
      <c r="FA12" s="733"/>
      <c r="FB12" s="733"/>
      <c r="FC12" s="733"/>
      <c r="FD12" s="733"/>
      <c r="FE12" s="733"/>
      <c r="FF12" s="733"/>
      <c r="FG12" s="733"/>
      <c r="FH12" s="733"/>
      <c r="FI12" s="733"/>
      <c r="FJ12" s="733"/>
      <c r="FK12" s="733"/>
      <c r="FL12" s="733"/>
      <c r="FM12" s="733"/>
      <c r="FN12" s="733"/>
      <c r="FO12" s="733"/>
      <c r="FP12" s="733"/>
      <c r="FQ12" s="733"/>
      <c r="FR12" s="733"/>
      <c r="FS12" s="733"/>
      <c r="FT12" s="733"/>
      <c r="FU12" s="733"/>
      <c r="FV12" s="733"/>
      <c r="FW12" s="733"/>
      <c r="FX12" s="733"/>
      <c r="FY12" s="733"/>
      <c r="FZ12" s="733"/>
      <c r="GA12" s="733"/>
      <c r="GB12" s="733"/>
      <c r="GC12" s="733"/>
      <c r="GD12" s="733"/>
      <c r="GE12" s="733"/>
      <c r="GF12" s="733"/>
      <c r="GG12" s="733"/>
      <c r="GH12" s="733"/>
      <c r="GI12" s="733"/>
      <c r="GJ12" s="733"/>
    </row>
    <row r="13" spans="1:441" s="250" customFormat="1" x14ac:dyDescent="0.35">
      <c r="A13" s="189"/>
      <c r="B13" s="189"/>
      <c r="C13" s="190"/>
      <c r="D13" s="191"/>
      <c r="E13" s="249" t="s">
        <v>427</v>
      </c>
      <c r="F13" s="249"/>
      <c r="G13" s="249" t="s">
        <v>108</v>
      </c>
      <c r="H13" s="249"/>
      <c r="I13" s="192"/>
      <c r="J13" s="736">
        <f t="shared" ref="J13:AO13" si="0" xml:space="preserve"> INDEX(J10:J12, $F9)</f>
        <v>0.02</v>
      </c>
      <c r="K13" s="736">
        <f t="shared" si="0"/>
        <v>2.0062E-2</v>
      </c>
      <c r="L13" s="736">
        <f t="shared" si="0"/>
        <v>2.0124E-2</v>
      </c>
      <c r="M13" s="736">
        <f t="shared" si="0"/>
        <v>2.0184000000000001E-2</v>
      </c>
      <c r="N13" s="736">
        <f t="shared" si="0"/>
        <v>2.0241000000000002E-2</v>
      </c>
      <c r="O13" s="736">
        <f t="shared" si="0"/>
        <v>2.0308000000000003E-2</v>
      </c>
      <c r="P13" s="736">
        <f t="shared" si="0"/>
        <v>2.0375000000000004E-2</v>
      </c>
      <c r="Q13" s="736">
        <f t="shared" si="0"/>
        <v>2.0434000000000004E-2</v>
      </c>
      <c r="R13" s="736">
        <f t="shared" si="0"/>
        <v>2.0506000000000003E-2</v>
      </c>
      <c r="S13" s="736">
        <f t="shared" si="0"/>
        <v>2.0569000000000004E-2</v>
      </c>
      <c r="T13" s="736">
        <f t="shared" si="0"/>
        <v>2.0620000000000003E-2</v>
      </c>
      <c r="U13" s="736">
        <f t="shared" si="0"/>
        <v>2.0666000000000004E-2</v>
      </c>
      <c r="V13" s="736">
        <f t="shared" si="0"/>
        <v>2.0719000000000005E-2</v>
      </c>
      <c r="W13" s="736">
        <f t="shared" si="0"/>
        <v>2.0757000000000005E-2</v>
      </c>
      <c r="X13" s="736">
        <f t="shared" si="0"/>
        <v>2.0795000000000004E-2</v>
      </c>
      <c r="Y13" s="736">
        <f t="shared" si="0"/>
        <v>2.0850000000000004E-2</v>
      </c>
      <c r="Z13" s="736">
        <f t="shared" si="0"/>
        <v>2.0888000000000004E-2</v>
      </c>
      <c r="AA13" s="736">
        <f t="shared" si="0"/>
        <v>2.0954000000000004E-2</v>
      </c>
      <c r="AB13" s="736">
        <f t="shared" si="0"/>
        <v>2.1024000000000004E-2</v>
      </c>
      <c r="AC13" s="736">
        <f t="shared" si="0"/>
        <v>2.1091000000000006E-2</v>
      </c>
      <c r="AD13" s="736">
        <f t="shared" si="0"/>
        <v>2.1134000000000007E-2</v>
      </c>
      <c r="AE13" s="736">
        <f t="shared" si="0"/>
        <v>2.1205000000000009E-2</v>
      </c>
      <c r="AF13" s="736">
        <f t="shared" si="0"/>
        <v>2.127900000000001E-2</v>
      </c>
      <c r="AG13" s="736">
        <f t="shared" si="0"/>
        <v>2.1316000000000009E-2</v>
      </c>
      <c r="AH13" s="736">
        <f t="shared" si="0"/>
        <v>2.1367000000000008E-2</v>
      </c>
      <c r="AI13" s="736">
        <f t="shared" si="0"/>
        <v>2.1421000000000006E-2</v>
      </c>
      <c r="AJ13" s="736">
        <f t="shared" si="0"/>
        <v>2.1470000000000006E-2</v>
      </c>
      <c r="AK13" s="736">
        <f t="shared" si="0"/>
        <v>2.1516000000000007E-2</v>
      </c>
      <c r="AL13" s="736">
        <f t="shared" si="0"/>
        <v>2.1570000000000006E-2</v>
      </c>
      <c r="AM13" s="736">
        <f t="shared" si="0"/>
        <v>2.1639000000000005E-2</v>
      </c>
      <c r="AN13" s="736">
        <f t="shared" si="0"/>
        <v>2.1709000000000006E-2</v>
      </c>
      <c r="AO13" s="736">
        <f t="shared" si="0"/>
        <v>2.1772000000000007E-2</v>
      </c>
      <c r="AP13" s="736">
        <f t="shared" ref="AP13:BU13" si="1" xml:space="preserve"> INDEX(AP10:AP12, $F9)</f>
        <v>2.1813000000000006E-2</v>
      </c>
      <c r="AQ13" s="736">
        <f t="shared" si="1"/>
        <v>2.1858000000000006E-2</v>
      </c>
      <c r="AR13" s="736">
        <f t="shared" si="1"/>
        <v>2.1913000000000005E-2</v>
      </c>
      <c r="AS13" s="736">
        <f t="shared" si="1"/>
        <v>2.1986000000000006E-2</v>
      </c>
      <c r="AT13" s="736">
        <f t="shared" si="1"/>
        <v>2.2041000000000005E-2</v>
      </c>
      <c r="AU13" s="736">
        <f t="shared" si="1"/>
        <v>2.2089000000000004E-2</v>
      </c>
      <c r="AV13" s="736">
        <f t="shared" si="1"/>
        <v>2.2148000000000004E-2</v>
      </c>
      <c r="AW13" s="736">
        <f t="shared" si="1"/>
        <v>2.2216000000000003E-2</v>
      </c>
      <c r="AX13" s="736">
        <f t="shared" si="1"/>
        <v>2.2282000000000003E-2</v>
      </c>
      <c r="AY13" s="736">
        <f t="shared" si="1"/>
        <v>2.2351000000000003E-2</v>
      </c>
      <c r="AZ13" s="736">
        <f t="shared" si="1"/>
        <v>2.2409000000000002E-2</v>
      </c>
      <c r="BA13" s="736">
        <f t="shared" si="1"/>
        <v>2.2445000000000003E-2</v>
      </c>
      <c r="BB13" s="736">
        <f t="shared" si="1"/>
        <v>2.2489000000000002E-2</v>
      </c>
      <c r="BC13" s="736">
        <f t="shared" si="1"/>
        <v>2.2535000000000003E-2</v>
      </c>
      <c r="BD13" s="736">
        <f t="shared" si="1"/>
        <v>2.2607000000000002E-2</v>
      </c>
      <c r="BE13" s="736">
        <f t="shared" si="1"/>
        <v>2.2647E-2</v>
      </c>
      <c r="BF13" s="736">
        <f t="shared" si="1"/>
        <v>2.2683999999999999E-2</v>
      </c>
      <c r="BG13" s="736">
        <f t="shared" si="1"/>
        <v>2.2734000000000001E-2</v>
      </c>
      <c r="BH13" s="736">
        <f t="shared" si="1"/>
        <v>2.2806E-2</v>
      </c>
      <c r="BI13" s="736">
        <f t="shared" si="1"/>
        <v>2.2852000000000001E-2</v>
      </c>
      <c r="BJ13" s="736">
        <f t="shared" si="1"/>
        <v>2.2898999999999999E-2</v>
      </c>
      <c r="BK13" s="736">
        <f t="shared" si="1"/>
        <v>2.2952999999999998E-2</v>
      </c>
      <c r="BL13" s="736">
        <f t="shared" si="1"/>
        <v>2.3027999999999996E-2</v>
      </c>
      <c r="BM13" s="736">
        <f t="shared" si="1"/>
        <v>2.3093999999999996E-2</v>
      </c>
      <c r="BN13" s="736">
        <f t="shared" si="1"/>
        <v>2.3145999999999996E-2</v>
      </c>
      <c r="BO13" s="736">
        <f t="shared" si="1"/>
        <v>2.3211999999999997E-2</v>
      </c>
      <c r="BP13" s="736">
        <f t="shared" si="1"/>
        <v>2.3253999999999997E-2</v>
      </c>
      <c r="BQ13" s="736">
        <f t="shared" si="1"/>
        <v>2.3288999999999997E-2</v>
      </c>
      <c r="BR13" s="736">
        <f t="shared" si="1"/>
        <v>2.3333999999999997E-2</v>
      </c>
      <c r="BS13" s="736">
        <f t="shared" si="1"/>
        <v>2.3372999999999998E-2</v>
      </c>
      <c r="BT13" s="736">
        <f t="shared" si="1"/>
        <v>2.3413999999999997E-2</v>
      </c>
      <c r="BU13" s="736">
        <f t="shared" si="1"/>
        <v>2.3472999999999997E-2</v>
      </c>
      <c r="BV13" s="736">
        <f t="shared" ref="BV13:DA13" si="2" xml:space="preserve"> INDEX(BV10:BV12, $F9)</f>
        <v>2.3519999999999996E-2</v>
      </c>
      <c r="BW13" s="736">
        <f t="shared" si="2"/>
        <v>2.3592999999999996E-2</v>
      </c>
      <c r="BX13" s="736">
        <f t="shared" si="2"/>
        <v>2.3660999999999995E-2</v>
      </c>
      <c r="BY13" s="736">
        <f t="shared" si="2"/>
        <v>2.3728999999999993E-2</v>
      </c>
      <c r="BZ13" s="736">
        <f t="shared" si="2"/>
        <v>2.3785999999999995E-2</v>
      </c>
      <c r="CA13" s="736">
        <f t="shared" si="2"/>
        <v>2.3841999999999995E-2</v>
      </c>
      <c r="CB13" s="736">
        <f t="shared" si="2"/>
        <v>2.3907999999999995E-2</v>
      </c>
      <c r="CC13" s="736">
        <f t="shared" si="2"/>
        <v>2.3961999999999994E-2</v>
      </c>
      <c r="CD13" s="736">
        <f t="shared" si="2"/>
        <v>2.4011999999999995E-2</v>
      </c>
      <c r="CE13" s="736">
        <f t="shared" si="2"/>
        <v>2.4070999999999995E-2</v>
      </c>
      <c r="CF13" s="736">
        <f t="shared" si="2"/>
        <v>2.4119999999999996E-2</v>
      </c>
      <c r="CG13" s="736">
        <f t="shared" si="2"/>
        <v>2.4166999999999994E-2</v>
      </c>
      <c r="CH13" s="736">
        <f t="shared" si="2"/>
        <v>2.4215999999999994E-2</v>
      </c>
      <c r="CI13" s="736">
        <f t="shared" si="2"/>
        <v>2.4263999999999994E-2</v>
      </c>
      <c r="CJ13" s="736">
        <f t="shared" si="2"/>
        <v>2.4301999999999994E-2</v>
      </c>
      <c r="CK13" s="736">
        <f t="shared" si="2"/>
        <v>2.4365999999999995E-2</v>
      </c>
      <c r="CL13" s="736">
        <f t="shared" si="2"/>
        <v>2.4408999999999997E-2</v>
      </c>
      <c r="CM13" s="736">
        <f t="shared" si="2"/>
        <v>2.4462999999999995E-2</v>
      </c>
      <c r="CN13" s="736">
        <f t="shared" si="2"/>
        <v>2.4530999999999994E-2</v>
      </c>
      <c r="CO13" s="736">
        <f t="shared" si="2"/>
        <v>2.4586999999999994E-2</v>
      </c>
      <c r="CP13" s="736">
        <f t="shared" si="2"/>
        <v>2.4622999999999996E-2</v>
      </c>
      <c r="CQ13" s="736">
        <f t="shared" si="2"/>
        <v>2.4688999999999996E-2</v>
      </c>
      <c r="CR13" s="736">
        <f t="shared" si="2"/>
        <v>2.4738999999999997E-2</v>
      </c>
      <c r="CS13" s="736">
        <f t="shared" si="2"/>
        <v>2.4789999999999996E-2</v>
      </c>
      <c r="CT13" s="736">
        <f t="shared" si="2"/>
        <v>2.4834999999999996E-2</v>
      </c>
      <c r="CU13" s="736">
        <f t="shared" si="2"/>
        <v>2.4872999999999996E-2</v>
      </c>
      <c r="CV13" s="736">
        <f t="shared" si="2"/>
        <v>2.4930999999999995E-2</v>
      </c>
      <c r="CW13" s="736">
        <f t="shared" si="2"/>
        <v>2.4983999999999996E-2</v>
      </c>
      <c r="CX13" s="736">
        <f t="shared" si="2"/>
        <v>2.5048999999999995E-2</v>
      </c>
      <c r="CY13" s="736">
        <f t="shared" si="2"/>
        <v>2.5111999999999995E-2</v>
      </c>
      <c r="CZ13" s="736">
        <f t="shared" si="2"/>
        <v>2.5181999999999996E-2</v>
      </c>
      <c r="DA13" s="736">
        <f t="shared" si="2"/>
        <v>2.5251999999999997E-2</v>
      </c>
      <c r="DB13" s="736">
        <f t="shared" ref="DB13:EG13" si="3" xml:space="preserve"> INDEX(DB10:DB12, $F9)</f>
        <v>2.5289999999999997E-2</v>
      </c>
      <c r="DC13" s="736">
        <f t="shared" si="3"/>
        <v>2.5332999999999998E-2</v>
      </c>
      <c r="DD13" s="736">
        <f t="shared" si="3"/>
        <v>2.5393999999999996E-2</v>
      </c>
      <c r="DE13" s="736">
        <f t="shared" si="3"/>
        <v>2.5438999999999996E-2</v>
      </c>
      <c r="DF13" s="736">
        <f t="shared" si="3"/>
        <v>2.5490999999999996E-2</v>
      </c>
      <c r="DG13" s="736">
        <f t="shared" si="3"/>
        <v>2.5561999999999998E-2</v>
      </c>
      <c r="DH13" s="736">
        <f t="shared" si="3"/>
        <v>2.5623999999999997E-2</v>
      </c>
      <c r="DI13" s="736">
        <f t="shared" si="3"/>
        <v>2.5665999999999998E-2</v>
      </c>
      <c r="DJ13" s="736">
        <f t="shared" si="3"/>
        <v>2.5738999999999998E-2</v>
      </c>
      <c r="DK13" s="736">
        <f t="shared" si="3"/>
        <v>2.5798999999999999E-2</v>
      </c>
      <c r="DL13" s="736">
        <f t="shared" si="3"/>
        <v>2.5836999999999999E-2</v>
      </c>
      <c r="DM13" s="736">
        <f t="shared" si="3"/>
        <v>2.5906999999999999E-2</v>
      </c>
      <c r="DN13" s="736">
        <f t="shared" si="3"/>
        <v>2.5946999999999998E-2</v>
      </c>
      <c r="DO13" s="736">
        <f t="shared" si="3"/>
        <v>2.5985999999999999E-2</v>
      </c>
      <c r="DP13" s="736">
        <f t="shared" si="3"/>
        <v>2.6058999999999999E-2</v>
      </c>
      <c r="DQ13" s="736">
        <f t="shared" si="3"/>
        <v>2.6103999999999999E-2</v>
      </c>
      <c r="DR13" s="736">
        <f t="shared" si="3"/>
        <v>2.6176999999999999E-2</v>
      </c>
      <c r="DS13" s="736">
        <f t="shared" si="3"/>
        <v>2.622E-2</v>
      </c>
      <c r="DT13" s="736">
        <f t="shared" si="3"/>
        <v>2.6291000000000002E-2</v>
      </c>
      <c r="DU13" s="736">
        <f t="shared" si="3"/>
        <v>2.6347000000000002E-2</v>
      </c>
      <c r="DV13" s="736">
        <f t="shared" si="3"/>
        <v>2.6388000000000002E-2</v>
      </c>
      <c r="DW13" s="736">
        <f t="shared" si="3"/>
        <v>2.6447000000000002E-2</v>
      </c>
      <c r="DX13" s="736">
        <f t="shared" si="3"/>
        <v>2.6511000000000003E-2</v>
      </c>
      <c r="DY13" s="736">
        <f t="shared" si="3"/>
        <v>2.6547000000000005E-2</v>
      </c>
      <c r="DZ13" s="736">
        <f t="shared" si="3"/>
        <v>2.6589000000000005E-2</v>
      </c>
      <c r="EA13" s="736">
        <f t="shared" si="3"/>
        <v>2.6655000000000005E-2</v>
      </c>
      <c r="EB13" s="736">
        <f t="shared" si="3"/>
        <v>2.6693000000000005E-2</v>
      </c>
      <c r="EC13" s="736">
        <f t="shared" si="3"/>
        <v>2.6738000000000005E-2</v>
      </c>
      <c r="ED13" s="736">
        <f t="shared" si="3"/>
        <v>2.6811000000000005E-2</v>
      </c>
      <c r="EE13" s="736">
        <f t="shared" si="3"/>
        <v>2.6864000000000006E-2</v>
      </c>
      <c r="EF13" s="736">
        <f t="shared" si="3"/>
        <v>2.6917000000000007E-2</v>
      </c>
      <c r="EG13" s="736">
        <f t="shared" si="3"/>
        <v>2.6985000000000006E-2</v>
      </c>
      <c r="EH13" s="736">
        <f t="shared" ref="EH13:FM13" si="4" xml:space="preserve"> INDEX(EH10:EH12, $F9)</f>
        <v>2.7028000000000007E-2</v>
      </c>
      <c r="EI13" s="736">
        <f t="shared" si="4"/>
        <v>2.7090000000000006E-2</v>
      </c>
      <c r="EJ13" s="736">
        <f t="shared" si="4"/>
        <v>2.7134000000000005E-2</v>
      </c>
      <c r="EK13" s="736">
        <f t="shared" si="4"/>
        <v>2.7205000000000007E-2</v>
      </c>
      <c r="EL13" s="736">
        <f t="shared" si="4"/>
        <v>2.7270000000000006E-2</v>
      </c>
      <c r="EM13" s="736">
        <f t="shared" si="4"/>
        <v>2.7308000000000006E-2</v>
      </c>
      <c r="EN13" s="736">
        <f t="shared" si="4"/>
        <v>2.7346000000000006E-2</v>
      </c>
      <c r="EO13" s="736">
        <f t="shared" si="4"/>
        <v>2.7391000000000006E-2</v>
      </c>
      <c r="EP13" s="736">
        <f t="shared" si="4"/>
        <v>2.7437000000000007E-2</v>
      </c>
      <c r="EQ13" s="736">
        <f t="shared" si="4"/>
        <v>2.7496000000000007E-2</v>
      </c>
      <c r="ER13" s="736">
        <f t="shared" si="4"/>
        <v>2.7551000000000006E-2</v>
      </c>
      <c r="ES13" s="736">
        <f t="shared" si="4"/>
        <v>2.7621000000000007E-2</v>
      </c>
      <c r="ET13" s="736">
        <f t="shared" si="4"/>
        <v>2.7689000000000005E-2</v>
      </c>
      <c r="EU13" s="736">
        <f t="shared" si="4"/>
        <v>2.7753000000000007E-2</v>
      </c>
      <c r="EV13" s="736">
        <f t="shared" si="4"/>
        <v>2.7788000000000007E-2</v>
      </c>
      <c r="EW13" s="736">
        <f t="shared" si="4"/>
        <v>2.7828000000000006E-2</v>
      </c>
      <c r="EX13" s="736">
        <f t="shared" si="4"/>
        <v>2.7891000000000006E-2</v>
      </c>
      <c r="EY13" s="736">
        <f t="shared" si="4"/>
        <v>2.7952000000000005E-2</v>
      </c>
      <c r="EZ13" s="736">
        <f t="shared" si="4"/>
        <v>2.8004000000000005E-2</v>
      </c>
      <c r="FA13" s="736">
        <f t="shared" si="4"/>
        <v>2.8051000000000003E-2</v>
      </c>
      <c r="FB13" s="736">
        <f t="shared" si="4"/>
        <v>2.8117000000000003E-2</v>
      </c>
      <c r="FC13" s="736">
        <f t="shared" si="4"/>
        <v>2.8162000000000003E-2</v>
      </c>
      <c r="FD13" s="736">
        <f t="shared" si="4"/>
        <v>2.8226000000000005E-2</v>
      </c>
      <c r="FE13" s="736">
        <f t="shared" si="4"/>
        <v>2.8283000000000006E-2</v>
      </c>
      <c r="FF13" s="736">
        <f t="shared" si="4"/>
        <v>2.8351000000000005E-2</v>
      </c>
      <c r="FG13" s="736">
        <f t="shared" si="4"/>
        <v>2.8407000000000005E-2</v>
      </c>
      <c r="FH13" s="736">
        <f t="shared" si="4"/>
        <v>2.8452000000000005E-2</v>
      </c>
      <c r="FI13" s="736">
        <f t="shared" si="4"/>
        <v>2.8495000000000006E-2</v>
      </c>
      <c r="FJ13" s="736">
        <f t="shared" si="4"/>
        <v>2.8570000000000005E-2</v>
      </c>
      <c r="FK13" s="736">
        <f t="shared" si="4"/>
        <v>2.8613000000000006E-2</v>
      </c>
      <c r="FL13" s="736">
        <f t="shared" si="4"/>
        <v>2.8678000000000006E-2</v>
      </c>
      <c r="FM13" s="736">
        <f t="shared" si="4"/>
        <v>2.8726000000000005E-2</v>
      </c>
      <c r="FN13" s="736">
        <f t="shared" ref="FN13:GJ13" si="5" xml:space="preserve"> INDEX(FN10:FN12, $F9)</f>
        <v>2.8797000000000007E-2</v>
      </c>
      <c r="FO13" s="736">
        <f t="shared" si="5"/>
        <v>2.8861000000000008E-2</v>
      </c>
      <c r="FP13" s="736">
        <f t="shared" si="5"/>
        <v>2.8935000000000009E-2</v>
      </c>
      <c r="FQ13" s="736">
        <f t="shared" si="5"/>
        <v>2.899500000000001E-2</v>
      </c>
      <c r="FR13" s="736">
        <f t="shared" si="5"/>
        <v>2.905000000000001E-2</v>
      </c>
      <c r="FS13" s="736">
        <f t="shared" si="5"/>
        <v>2.910900000000001E-2</v>
      </c>
      <c r="FT13" s="736">
        <f t="shared" si="5"/>
        <v>2.9181000000000009E-2</v>
      </c>
      <c r="FU13" s="736">
        <f t="shared" si="5"/>
        <v>2.9232000000000008E-2</v>
      </c>
      <c r="FV13" s="736">
        <f t="shared" si="5"/>
        <v>2.9283000000000007E-2</v>
      </c>
      <c r="FW13" s="736">
        <f t="shared" si="5"/>
        <v>2.9322000000000008E-2</v>
      </c>
      <c r="FX13" s="736">
        <f t="shared" si="5"/>
        <v>2.9382000000000009E-2</v>
      </c>
      <c r="FY13" s="736">
        <f t="shared" si="5"/>
        <v>2.9447000000000008E-2</v>
      </c>
      <c r="FZ13" s="736">
        <f t="shared" si="5"/>
        <v>2.9488000000000007E-2</v>
      </c>
      <c r="GA13" s="736">
        <f t="shared" si="5"/>
        <v>2.9557000000000007E-2</v>
      </c>
      <c r="GB13" s="736">
        <f t="shared" si="5"/>
        <v>2.9595000000000007E-2</v>
      </c>
      <c r="GC13" s="736">
        <f t="shared" si="5"/>
        <v>2.9670000000000005E-2</v>
      </c>
      <c r="GD13" s="736">
        <f t="shared" si="5"/>
        <v>2.9737000000000006E-2</v>
      </c>
      <c r="GE13" s="736">
        <f t="shared" si="5"/>
        <v>2.9788000000000005E-2</v>
      </c>
      <c r="GF13" s="736">
        <f t="shared" si="5"/>
        <v>2.9841000000000006E-2</v>
      </c>
      <c r="GG13" s="736">
        <f t="shared" si="5"/>
        <v>2.9881000000000005E-2</v>
      </c>
      <c r="GH13" s="736">
        <f t="shared" si="5"/>
        <v>2.9955000000000006E-2</v>
      </c>
      <c r="GI13" s="736">
        <f t="shared" si="5"/>
        <v>3.0029000000000007E-2</v>
      </c>
      <c r="GJ13" s="736">
        <f t="shared" si="5"/>
        <v>3.0092000000000008E-2</v>
      </c>
    </row>
  </sheetData>
  <conditionalFormatting sqref="J3:GJ3">
    <cfRule type="cellIs" dxfId="167" priority="8" stopIfTrue="1" operator="equal">
      <formula>"Construction"</formula>
    </cfRule>
    <cfRule type="cellIs" dxfId="166" priority="9" stopIfTrue="1" operator="equal">
      <formula>"Operations"</formula>
    </cfRule>
  </conditionalFormatting>
  <conditionalFormatting sqref="J3:GJ3">
    <cfRule type="cellIs" dxfId="165" priority="7" operator="equal">
      <formula>"Fin Close"</formula>
    </cfRule>
  </conditionalFormatting>
  <conditionalFormatting sqref="J3:GJ3">
    <cfRule type="cellIs" dxfId="164" priority="5" operator="equal">
      <formula>"PPA ext."</formula>
    </cfRule>
    <cfRule type="cellIs" dxfId="163" priority="6" operator="equal">
      <formula>"Delay"</formula>
    </cfRule>
  </conditionalFormatting>
  <conditionalFormatting sqref="F2:F4">
    <cfRule type="cellIs" dxfId="162" priority="1" stopIfTrue="1" operator="notEqual">
      <formula>0</formula>
    </cfRule>
    <cfRule type="cellIs" dxfId="161" priority="2" stopIfTrue="1" operator="equal">
      <formula>""</formula>
    </cfRule>
  </conditionalFormatting>
  <conditionalFormatting sqref="F2:F4">
    <cfRule type="cellIs" dxfId="160" priority="3" stopIfTrue="1" operator="notEqual">
      <formula>0</formula>
    </cfRule>
    <cfRule type="cellIs" dxfId="159" priority="4" stopIfTrue="1" operator="equal">
      <formula>""</formula>
    </cfRule>
  </conditionalFormatting>
  <dataValidations count="1">
    <dataValidation allowBlank="1" showInputMessage="1" showErrorMessage="1" sqref="E9:H9" xr:uid="{25D7B221-C55D-4875-A949-BA37C6B42936}"/>
  </dataValidations>
  <printOptions verticalCentered="1" gridLines="1"/>
  <pageMargins left="0.74803149606299213" right="0.74803149606299213" top="0.98425196850393704" bottom="0.98425196850393704" header="0.51181102362204722" footer="0.51181102362204722"/>
  <pageSetup paperSize="9" scale="55" orientation="landscape" blackAndWhite="1" horizontalDpi="300" verticalDpi="300" r:id="rId1"/>
  <headerFooter alignWithMargins="0">
    <oddHeader>&amp;L&amp;"Arial,Bold"&amp;14PROJECT AIRCO&amp;C&amp;"Arial,Bold"&amp;14Sheet: &amp;A&amp;R&amp;"Arial,Bold"&amp;14STRICTLY CONFIDENTIAL</oddHeader>
    <oddFooter>&amp;L&amp;12&amp;F (Printed on &amp;D at &amp;T) &amp;R&amp;12Page &amp;P of &amp;N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">
    <outlinePr summaryBelow="0" summaryRight="0"/>
  </sheetPr>
  <dimension ref="A1:WOW159"/>
  <sheetViews>
    <sheetView defaultGridColor="0" colorId="28" workbookViewId="0">
      <pane xSplit="9" ySplit="5" topLeftCell="J113" activePane="bottomRight" state="frozen"/>
      <selection activeCell="F117" sqref="F117"/>
      <selection pane="topRight" activeCell="F117" sqref="F117"/>
      <selection pane="bottomLeft" activeCell="F117" sqref="F117"/>
      <selection pane="bottomRight" activeCell="E146" sqref="E146"/>
    </sheetView>
  </sheetViews>
  <sheetFormatPr defaultColWidth="0" defaultRowHeight="13.15" outlineLevelRow="1" x14ac:dyDescent="0.35"/>
  <cols>
    <col min="1" max="2" width="1.33203125" style="15" customWidth="1"/>
    <col min="3" max="3" width="1.33203125" style="21" customWidth="1"/>
    <col min="4" max="4" width="1.33203125" style="60" customWidth="1"/>
    <col min="5" max="5" width="40.53125" style="12" customWidth="1"/>
    <col min="6" max="6" width="12.53125" style="12" customWidth="1"/>
    <col min="7" max="8" width="11.53125" style="12" customWidth="1"/>
    <col min="9" max="9" width="2.53125" style="9" customWidth="1"/>
    <col min="10" max="192" width="11.53125" style="12" customWidth="1"/>
    <col min="193" max="255" width="11.53125" hidden="1" customWidth="1"/>
    <col min="256" max="16384" width="11.53125" hidden="1"/>
  </cols>
  <sheetData>
    <row r="1" spans="1:441" s="43" customFormat="1" ht="25.15" x14ac:dyDescent="0.35">
      <c r="A1" s="24" t="str">
        <f ca="1" xml:space="preserve"> RIGHT(CELL("filename", A1), LEN(CELL("filename", A1)) - SEARCH("]", CELL("filename", A1))) &amp; " - " &amp; InpC!F3</f>
        <v>Time - Base case 1</v>
      </c>
      <c r="B1" s="15"/>
      <c r="C1" s="21"/>
      <c r="D1" s="60"/>
      <c r="E1" s="12"/>
      <c r="F1" s="12"/>
      <c r="G1" s="12"/>
      <c r="H1" s="12"/>
      <c r="I1" s="9"/>
      <c r="J1" s="12"/>
      <c r="K1" s="12"/>
      <c r="L1" s="12"/>
      <c r="M1" s="12"/>
      <c r="N1" s="12"/>
      <c r="O1" s="12"/>
      <c r="P1" s="12"/>
      <c r="Q1" s="12"/>
      <c r="R1" s="12"/>
      <c r="S1" s="12"/>
      <c r="T1" s="12"/>
      <c r="U1" s="12"/>
      <c r="V1" s="12"/>
      <c r="W1" s="12"/>
      <c r="X1" s="12"/>
      <c r="Y1" s="12"/>
      <c r="Z1" s="12"/>
      <c r="AA1" s="12"/>
      <c r="AB1" s="12"/>
      <c r="AC1" s="12"/>
      <c r="AD1" s="12"/>
      <c r="AE1" s="12"/>
      <c r="AF1" s="12"/>
      <c r="AG1" s="12"/>
      <c r="AH1" s="12"/>
      <c r="AI1" s="12"/>
      <c r="AJ1" s="12"/>
      <c r="AK1" s="12"/>
      <c r="AL1" s="12"/>
      <c r="AM1" s="12"/>
      <c r="AN1" s="12"/>
      <c r="AO1" s="12"/>
      <c r="AP1" s="12"/>
      <c r="AQ1" s="12"/>
      <c r="AR1" s="12"/>
      <c r="AS1" s="12"/>
      <c r="AT1" s="12"/>
      <c r="AU1" s="12"/>
      <c r="AV1" s="12"/>
      <c r="AW1" s="12"/>
      <c r="AX1" s="12"/>
      <c r="AY1" s="12"/>
      <c r="AZ1" s="12"/>
      <c r="BA1" s="12"/>
      <c r="BB1" s="12"/>
      <c r="BC1" s="12"/>
      <c r="BD1" s="12"/>
      <c r="BE1" s="12"/>
      <c r="BF1" s="12"/>
      <c r="BG1" s="12"/>
      <c r="BH1" s="12"/>
      <c r="BI1" s="12"/>
      <c r="BJ1" s="12"/>
      <c r="BK1" s="12"/>
      <c r="BL1" s="12"/>
      <c r="BM1" s="12"/>
      <c r="BN1" s="12"/>
      <c r="BO1" s="12"/>
      <c r="BP1" s="12"/>
      <c r="BQ1" s="12"/>
      <c r="BR1" s="12"/>
      <c r="BS1" s="12"/>
      <c r="BT1" s="12"/>
      <c r="BU1" s="12"/>
      <c r="BV1" s="12"/>
      <c r="BW1" s="12"/>
      <c r="BX1" s="12"/>
      <c r="BY1" s="12"/>
      <c r="BZ1" s="12"/>
      <c r="CA1" s="12"/>
      <c r="CB1" s="12"/>
      <c r="CC1" s="12"/>
      <c r="CD1" s="12"/>
      <c r="CE1" s="12"/>
      <c r="CF1" s="12"/>
      <c r="CG1" s="12"/>
      <c r="CH1" s="12"/>
      <c r="CI1" s="12"/>
      <c r="CJ1" s="12"/>
      <c r="CK1" s="12"/>
      <c r="CL1" s="12"/>
      <c r="CM1" s="12"/>
      <c r="CN1" s="12"/>
      <c r="CO1" s="12"/>
      <c r="CP1" s="12"/>
      <c r="CQ1" s="12"/>
      <c r="CR1" s="12"/>
      <c r="CS1" s="12"/>
      <c r="CT1" s="12"/>
      <c r="CU1" s="12"/>
      <c r="CV1" s="12"/>
      <c r="CW1" s="12"/>
      <c r="CX1" s="12"/>
      <c r="CY1" s="12"/>
      <c r="CZ1" s="12"/>
      <c r="DA1" s="12"/>
      <c r="DB1" s="12"/>
      <c r="DC1" s="12"/>
      <c r="DD1" s="12"/>
      <c r="DE1" s="12"/>
      <c r="DF1" s="12"/>
      <c r="DG1" s="12"/>
      <c r="DH1" s="12"/>
      <c r="DI1" s="12"/>
      <c r="DJ1" s="12"/>
      <c r="DK1" s="12"/>
      <c r="DL1" s="12"/>
      <c r="DM1" s="12"/>
      <c r="DN1" s="12"/>
      <c r="DO1" s="12"/>
      <c r="DP1" s="12"/>
      <c r="DQ1" s="12"/>
      <c r="DR1" s="12"/>
      <c r="DS1" s="12"/>
      <c r="DT1" s="12"/>
      <c r="DU1" s="12"/>
      <c r="DV1" s="12"/>
      <c r="DW1" s="12"/>
      <c r="DX1" s="12"/>
      <c r="DY1" s="12"/>
      <c r="DZ1" s="12"/>
      <c r="EA1" s="12"/>
      <c r="EB1" s="12"/>
      <c r="EC1" s="12"/>
      <c r="ED1" s="12"/>
      <c r="EE1" s="12"/>
      <c r="EF1" s="12"/>
      <c r="EG1" s="12"/>
      <c r="EH1" s="12"/>
      <c r="EI1" s="12"/>
      <c r="EJ1" s="12"/>
      <c r="EK1" s="12"/>
      <c r="EL1" s="12"/>
      <c r="EM1" s="12"/>
      <c r="EN1" s="12"/>
      <c r="EO1" s="12"/>
      <c r="EP1" s="12"/>
      <c r="EQ1" s="12"/>
      <c r="ER1" s="12"/>
      <c r="ES1" s="12"/>
      <c r="ET1" s="12"/>
      <c r="EU1" s="12"/>
      <c r="EV1" s="12"/>
      <c r="EW1" s="12"/>
      <c r="EX1" s="12"/>
      <c r="EY1" s="12"/>
      <c r="EZ1" s="12"/>
      <c r="FA1" s="12"/>
      <c r="FB1" s="12"/>
      <c r="FC1" s="12"/>
      <c r="FD1" s="12"/>
      <c r="FE1" s="12"/>
      <c r="FF1" s="12"/>
      <c r="FG1" s="12"/>
      <c r="FH1" s="12"/>
      <c r="FI1" s="12"/>
      <c r="FJ1" s="12"/>
      <c r="FK1" s="12"/>
      <c r="FL1" s="12"/>
      <c r="FM1" s="12"/>
      <c r="FN1" s="12"/>
      <c r="FO1" s="12"/>
      <c r="FP1" s="12"/>
      <c r="FQ1" s="12"/>
      <c r="FR1" s="12"/>
      <c r="FS1" s="12"/>
      <c r="FT1" s="12"/>
      <c r="FU1" s="12"/>
      <c r="FV1" s="12"/>
      <c r="FW1" s="12"/>
      <c r="FX1" s="12"/>
      <c r="FY1" s="12"/>
      <c r="FZ1" s="12"/>
      <c r="GA1" s="12"/>
      <c r="GB1" s="12"/>
      <c r="GC1" s="12"/>
      <c r="GD1" s="12"/>
      <c r="GE1" s="12"/>
      <c r="GF1" s="12"/>
      <c r="GG1" s="12"/>
      <c r="GH1" s="12"/>
      <c r="GI1" s="12"/>
      <c r="GJ1" s="12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  <c r="HB1"/>
      <c r="HC1"/>
      <c r="HD1"/>
      <c r="HE1"/>
      <c r="HF1"/>
      <c r="HG1"/>
      <c r="HH1"/>
      <c r="HI1"/>
      <c r="HJ1"/>
      <c r="HK1"/>
      <c r="HL1"/>
      <c r="HM1"/>
      <c r="HN1"/>
      <c r="HO1"/>
      <c r="HP1"/>
      <c r="HQ1"/>
      <c r="HR1"/>
      <c r="HS1"/>
      <c r="HT1"/>
      <c r="HU1"/>
      <c r="HV1"/>
      <c r="HW1"/>
      <c r="HX1"/>
      <c r="HY1"/>
      <c r="HZ1"/>
      <c r="IA1"/>
      <c r="IB1"/>
      <c r="IC1"/>
      <c r="ID1"/>
      <c r="IE1"/>
      <c r="IF1"/>
      <c r="IG1"/>
      <c r="IH1"/>
      <c r="II1"/>
      <c r="IJ1"/>
      <c r="IK1"/>
      <c r="IL1"/>
      <c r="IM1"/>
      <c r="IN1"/>
      <c r="IO1"/>
      <c r="IP1"/>
      <c r="IQ1"/>
      <c r="IR1"/>
      <c r="IS1"/>
      <c r="IT1"/>
      <c r="IU1"/>
      <c r="IV1"/>
      <c r="IW1"/>
      <c r="IX1"/>
      <c r="IY1"/>
      <c r="IZ1"/>
      <c r="JA1"/>
      <c r="JB1"/>
      <c r="JC1"/>
      <c r="JD1"/>
      <c r="JE1"/>
      <c r="JF1"/>
      <c r="JG1"/>
      <c r="JH1"/>
      <c r="JI1"/>
      <c r="JJ1"/>
      <c r="JK1"/>
      <c r="JL1"/>
      <c r="JM1"/>
      <c r="JN1"/>
      <c r="JO1"/>
      <c r="JP1"/>
      <c r="JQ1"/>
      <c r="JR1"/>
      <c r="JS1"/>
      <c r="JT1"/>
      <c r="JU1"/>
      <c r="JV1"/>
      <c r="JW1"/>
      <c r="JX1"/>
      <c r="JY1"/>
      <c r="JZ1"/>
      <c r="KA1"/>
      <c r="KB1"/>
      <c r="KC1"/>
      <c r="KD1"/>
      <c r="KE1"/>
      <c r="KF1"/>
      <c r="KG1"/>
      <c r="KH1"/>
      <c r="KI1"/>
      <c r="KJ1"/>
      <c r="KK1"/>
      <c r="KL1"/>
      <c r="KM1"/>
      <c r="KN1"/>
      <c r="KO1"/>
      <c r="KP1"/>
      <c r="KQ1"/>
      <c r="KR1"/>
      <c r="KS1"/>
      <c r="KT1"/>
      <c r="KU1"/>
      <c r="KV1"/>
      <c r="KW1"/>
      <c r="KX1"/>
      <c r="KY1"/>
      <c r="KZ1"/>
      <c r="LA1"/>
      <c r="LB1"/>
      <c r="LC1"/>
      <c r="LD1"/>
      <c r="LE1"/>
      <c r="LF1"/>
      <c r="LG1"/>
      <c r="LH1"/>
      <c r="LI1"/>
      <c r="LJ1"/>
      <c r="LK1"/>
      <c r="LL1"/>
      <c r="LM1"/>
      <c r="LN1"/>
      <c r="LO1"/>
      <c r="LP1"/>
      <c r="LQ1"/>
      <c r="LR1"/>
      <c r="LS1"/>
      <c r="LT1"/>
      <c r="LU1"/>
      <c r="LV1"/>
      <c r="LW1"/>
      <c r="LX1"/>
      <c r="LY1"/>
      <c r="LZ1"/>
      <c r="MA1"/>
      <c r="MB1"/>
      <c r="MC1"/>
      <c r="MD1"/>
      <c r="ME1"/>
      <c r="MF1"/>
      <c r="MG1"/>
      <c r="MH1"/>
      <c r="MI1"/>
      <c r="MJ1"/>
      <c r="MK1"/>
      <c r="ML1"/>
      <c r="MM1"/>
      <c r="MN1"/>
      <c r="MO1"/>
      <c r="MP1"/>
      <c r="MQ1"/>
      <c r="MR1"/>
      <c r="MS1"/>
      <c r="MT1"/>
      <c r="MU1"/>
      <c r="MV1"/>
      <c r="MW1"/>
      <c r="MX1"/>
      <c r="MY1"/>
      <c r="MZ1"/>
      <c r="NA1"/>
      <c r="NB1"/>
      <c r="NC1"/>
      <c r="ND1"/>
      <c r="NE1"/>
      <c r="NF1"/>
      <c r="NG1"/>
      <c r="NH1"/>
      <c r="NI1"/>
      <c r="NJ1"/>
      <c r="NK1"/>
      <c r="NL1"/>
      <c r="NM1"/>
      <c r="NN1"/>
      <c r="NO1"/>
      <c r="NP1"/>
      <c r="NQ1"/>
      <c r="NR1"/>
      <c r="NS1"/>
      <c r="NT1"/>
      <c r="NU1"/>
      <c r="NV1"/>
      <c r="NW1"/>
      <c r="NX1"/>
      <c r="NY1"/>
      <c r="NZ1"/>
      <c r="OA1"/>
      <c r="OB1"/>
      <c r="OC1"/>
      <c r="OD1"/>
      <c r="OE1"/>
      <c r="OF1"/>
      <c r="OG1"/>
      <c r="OH1"/>
      <c r="OI1"/>
      <c r="OJ1"/>
      <c r="OK1"/>
      <c r="OL1"/>
      <c r="OM1"/>
      <c r="ON1"/>
      <c r="OO1"/>
      <c r="OP1"/>
      <c r="OQ1"/>
      <c r="OR1"/>
      <c r="OS1"/>
      <c r="OT1"/>
      <c r="OU1"/>
      <c r="OV1"/>
      <c r="OW1"/>
      <c r="OX1"/>
      <c r="OY1"/>
      <c r="OZ1"/>
      <c r="PA1"/>
      <c r="PB1"/>
      <c r="PC1"/>
      <c r="PD1"/>
      <c r="PE1"/>
      <c r="PF1"/>
      <c r="PG1"/>
      <c r="PH1"/>
      <c r="PI1"/>
      <c r="PJ1"/>
      <c r="PK1"/>
      <c r="PL1"/>
      <c r="PM1"/>
      <c r="PN1"/>
      <c r="PO1"/>
      <c r="PP1"/>
      <c r="PQ1"/>
      <c r="PR1"/>
      <c r="PS1"/>
      <c r="PT1"/>
      <c r="PU1"/>
    </row>
    <row r="2" spans="1:441" s="53" customFormat="1" x14ac:dyDescent="0.35">
      <c r="A2" s="63"/>
      <c r="B2" s="63"/>
      <c r="C2" s="64"/>
      <c r="D2" s="65"/>
      <c r="E2" s="41" t="str">
        <f xml:space="preserve"> Time!E$25</f>
        <v>Model period ending</v>
      </c>
      <c r="F2" s="350">
        <f xml:space="preserve"> Check!$F$9</f>
        <v>0</v>
      </c>
      <c r="G2" s="42" t="s">
        <v>23</v>
      </c>
      <c r="H2" s="25"/>
      <c r="I2" s="179"/>
      <c r="J2" s="25">
        <f xml:space="preserve"> Time!J$25</f>
        <v>44104</v>
      </c>
      <c r="K2" s="25">
        <f xml:space="preserve"> Time!K$25</f>
        <v>44196</v>
      </c>
      <c r="L2" s="25">
        <f xml:space="preserve"> Time!L$25</f>
        <v>44286</v>
      </c>
      <c r="M2" s="25">
        <f xml:space="preserve"> Time!M$25</f>
        <v>44377</v>
      </c>
      <c r="N2" s="25">
        <f xml:space="preserve"> Time!N$25</f>
        <v>44469</v>
      </c>
      <c r="O2" s="25">
        <f xml:space="preserve"> Time!O$25</f>
        <v>44561</v>
      </c>
      <c r="P2" s="25">
        <f xml:space="preserve"> Time!P$25</f>
        <v>44651</v>
      </c>
      <c r="Q2" s="25">
        <f xml:space="preserve"> Time!Q$25</f>
        <v>44742</v>
      </c>
      <c r="R2" s="25">
        <f xml:space="preserve"> Time!R$25</f>
        <v>44834</v>
      </c>
      <c r="S2" s="25">
        <f xml:space="preserve"> Time!S$25</f>
        <v>44926</v>
      </c>
      <c r="T2" s="25">
        <f xml:space="preserve"> Time!T$25</f>
        <v>45016</v>
      </c>
      <c r="U2" s="25">
        <f xml:space="preserve"> Time!U$25</f>
        <v>45107</v>
      </c>
      <c r="V2" s="25">
        <f xml:space="preserve"> Time!V$25</f>
        <v>45199</v>
      </c>
      <c r="W2" s="25">
        <f xml:space="preserve"> Time!W$25</f>
        <v>45291</v>
      </c>
      <c r="X2" s="25">
        <f xml:space="preserve"> Time!X$25</f>
        <v>45382</v>
      </c>
      <c r="Y2" s="25">
        <f xml:space="preserve"> Time!Y$25</f>
        <v>45473</v>
      </c>
      <c r="Z2" s="25">
        <f xml:space="preserve"> Time!Z$25</f>
        <v>45565</v>
      </c>
      <c r="AA2" s="25">
        <f xml:space="preserve"> Time!AA$25</f>
        <v>45657</v>
      </c>
      <c r="AB2" s="25">
        <f xml:space="preserve"> Time!AB$25</f>
        <v>45747</v>
      </c>
      <c r="AC2" s="25">
        <f xml:space="preserve"> Time!AC$25</f>
        <v>45838</v>
      </c>
      <c r="AD2" s="25">
        <f xml:space="preserve"> Time!AD$25</f>
        <v>45930</v>
      </c>
      <c r="AE2" s="25">
        <f xml:space="preserve"> Time!AE$25</f>
        <v>46022</v>
      </c>
      <c r="AF2" s="25">
        <f xml:space="preserve"> Time!AF$25</f>
        <v>46112</v>
      </c>
      <c r="AG2" s="25">
        <f xml:space="preserve"> Time!AG$25</f>
        <v>46203</v>
      </c>
      <c r="AH2" s="25">
        <f xml:space="preserve"> Time!AH$25</f>
        <v>46295</v>
      </c>
      <c r="AI2" s="25">
        <f xml:space="preserve"> Time!AI$25</f>
        <v>46387</v>
      </c>
      <c r="AJ2" s="25">
        <f xml:space="preserve"> Time!AJ$25</f>
        <v>46477</v>
      </c>
      <c r="AK2" s="25">
        <f xml:space="preserve"> Time!AK$25</f>
        <v>46568</v>
      </c>
      <c r="AL2" s="25">
        <f xml:space="preserve"> Time!AL$25</f>
        <v>46660</v>
      </c>
      <c r="AM2" s="25">
        <f xml:space="preserve"> Time!AM$25</f>
        <v>46752</v>
      </c>
      <c r="AN2" s="25">
        <f xml:space="preserve"> Time!AN$25</f>
        <v>46843</v>
      </c>
      <c r="AO2" s="25">
        <f xml:space="preserve"> Time!AO$25</f>
        <v>46934</v>
      </c>
      <c r="AP2" s="25">
        <f xml:space="preserve"> Time!AP$25</f>
        <v>47026</v>
      </c>
      <c r="AQ2" s="25">
        <f xml:space="preserve"> Time!AQ$25</f>
        <v>47118</v>
      </c>
      <c r="AR2" s="25">
        <f xml:space="preserve"> Time!AR$25</f>
        <v>47208</v>
      </c>
      <c r="AS2" s="25">
        <f xml:space="preserve"> Time!AS$25</f>
        <v>47299</v>
      </c>
      <c r="AT2" s="25">
        <f xml:space="preserve"> Time!AT$25</f>
        <v>47391</v>
      </c>
      <c r="AU2" s="25">
        <f xml:space="preserve"> Time!AU$25</f>
        <v>47483</v>
      </c>
      <c r="AV2" s="25">
        <f xml:space="preserve"> Time!AV$25</f>
        <v>47573</v>
      </c>
      <c r="AW2" s="25">
        <f xml:space="preserve"> Time!AW$25</f>
        <v>47664</v>
      </c>
      <c r="AX2" s="25">
        <f xml:space="preserve"> Time!AX$25</f>
        <v>47756</v>
      </c>
      <c r="AY2" s="25">
        <f xml:space="preserve"> Time!AY$25</f>
        <v>47848</v>
      </c>
      <c r="AZ2" s="25">
        <f xml:space="preserve"> Time!AZ$25</f>
        <v>47938</v>
      </c>
      <c r="BA2" s="25">
        <f xml:space="preserve"> Time!BA$25</f>
        <v>48029</v>
      </c>
      <c r="BB2" s="25">
        <f xml:space="preserve"> Time!BB$25</f>
        <v>48121</v>
      </c>
      <c r="BC2" s="25">
        <f xml:space="preserve"> Time!BC$25</f>
        <v>48213</v>
      </c>
      <c r="BD2" s="25">
        <f xml:space="preserve"> Time!BD$25</f>
        <v>48304</v>
      </c>
      <c r="BE2" s="25">
        <f xml:space="preserve"> Time!BE$25</f>
        <v>48395</v>
      </c>
      <c r="BF2" s="25">
        <f xml:space="preserve"> Time!BF$25</f>
        <v>48487</v>
      </c>
      <c r="BG2" s="25">
        <f xml:space="preserve"> Time!BG$25</f>
        <v>48579</v>
      </c>
      <c r="BH2" s="25">
        <f xml:space="preserve"> Time!BH$25</f>
        <v>48669</v>
      </c>
      <c r="BI2" s="25">
        <f xml:space="preserve"> Time!BI$25</f>
        <v>48760</v>
      </c>
      <c r="BJ2" s="25">
        <f xml:space="preserve"> Time!BJ$25</f>
        <v>48852</v>
      </c>
      <c r="BK2" s="25">
        <f xml:space="preserve"> Time!BK$25</f>
        <v>48944</v>
      </c>
      <c r="BL2" s="25">
        <f xml:space="preserve"> Time!BL$25</f>
        <v>49034</v>
      </c>
      <c r="BM2" s="25">
        <f xml:space="preserve"> Time!BM$25</f>
        <v>49125</v>
      </c>
      <c r="BN2" s="25">
        <f xml:space="preserve"> Time!BN$25</f>
        <v>49217</v>
      </c>
      <c r="BO2" s="25">
        <f xml:space="preserve"> Time!BO$25</f>
        <v>49309</v>
      </c>
      <c r="BP2" s="25">
        <f xml:space="preserve"> Time!BP$25</f>
        <v>49399</v>
      </c>
      <c r="BQ2" s="25">
        <f xml:space="preserve"> Time!BQ$25</f>
        <v>49490</v>
      </c>
      <c r="BR2" s="25">
        <f xml:space="preserve"> Time!BR$25</f>
        <v>49582</v>
      </c>
      <c r="BS2" s="25">
        <f xml:space="preserve"> Time!BS$25</f>
        <v>49674</v>
      </c>
      <c r="BT2" s="25">
        <f xml:space="preserve"> Time!BT$25</f>
        <v>49765</v>
      </c>
      <c r="BU2" s="25">
        <f xml:space="preserve"> Time!BU$25</f>
        <v>49856</v>
      </c>
      <c r="BV2" s="25">
        <f xml:space="preserve"> Time!BV$25</f>
        <v>49948</v>
      </c>
      <c r="BW2" s="25">
        <f xml:space="preserve"> Time!BW$25</f>
        <v>50040</v>
      </c>
      <c r="BX2" s="25">
        <f xml:space="preserve"> Time!BX$25</f>
        <v>50130</v>
      </c>
      <c r="BY2" s="25">
        <f xml:space="preserve"> Time!BY$25</f>
        <v>50221</v>
      </c>
      <c r="BZ2" s="25">
        <f xml:space="preserve"> Time!BZ$25</f>
        <v>50313</v>
      </c>
      <c r="CA2" s="25">
        <f xml:space="preserve"> Time!CA$25</f>
        <v>50405</v>
      </c>
      <c r="CB2" s="25">
        <f xml:space="preserve"> Time!CB$25</f>
        <v>50495</v>
      </c>
      <c r="CC2" s="25">
        <f xml:space="preserve"> Time!CC$25</f>
        <v>50586</v>
      </c>
      <c r="CD2" s="25">
        <f xml:space="preserve"> Time!CD$25</f>
        <v>50678</v>
      </c>
      <c r="CE2" s="25">
        <f xml:space="preserve"> Time!CE$25</f>
        <v>50770</v>
      </c>
      <c r="CF2" s="25">
        <f xml:space="preserve"> Time!CF$25</f>
        <v>50860</v>
      </c>
      <c r="CG2" s="25">
        <f xml:space="preserve"> Time!CG$25</f>
        <v>50951</v>
      </c>
      <c r="CH2" s="25">
        <f xml:space="preserve"> Time!CH$25</f>
        <v>51043</v>
      </c>
      <c r="CI2" s="25">
        <f xml:space="preserve"> Time!CI$25</f>
        <v>51135</v>
      </c>
      <c r="CJ2" s="25">
        <f xml:space="preserve"> Time!CJ$25</f>
        <v>51226</v>
      </c>
      <c r="CK2" s="25">
        <f xml:space="preserve"> Time!CK$25</f>
        <v>51317</v>
      </c>
      <c r="CL2" s="25">
        <f xml:space="preserve"> Time!CL$25</f>
        <v>51409</v>
      </c>
      <c r="CM2" s="25">
        <f xml:space="preserve"> Time!CM$25</f>
        <v>51501</v>
      </c>
      <c r="CN2" s="25">
        <f xml:space="preserve"> Time!CN$25</f>
        <v>51591</v>
      </c>
      <c r="CO2" s="25">
        <f xml:space="preserve"> Time!CO$25</f>
        <v>51682</v>
      </c>
      <c r="CP2" s="25">
        <f xml:space="preserve"> Time!CP$25</f>
        <v>51774</v>
      </c>
      <c r="CQ2" s="25">
        <f xml:space="preserve"> Time!CQ$25</f>
        <v>51866</v>
      </c>
      <c r="CR2" s="25">
        <f xml:space="preserve"> Time!CR$25</f>
        <v>51956</v>
      </c>
      <c r="CS2" s="25">
        <f xml:space="preserve"> Time!CS$25</f>
        <v>52047</v>
      </c>
      <c r="CT2" s="25">
        <f xml:space="preserve"> Time!CT$25</f>
        <v>52139</v>
      </c>
      <c r="CU2" s="25">
        <f xml:space="preserve"> Time!CU$25</f>
        <v>52231</v>
      </c>
      <c r="CV2" s="25">
        <f xml:space="preserve"> Time!CV$25</f>
        <v>52321</v>
      </c>
      <c r="CW2" s="25">
        <f xml:space="preserve"> Time!CW$25</f>
        <v>52412</v>
      </c>
      <c r="CX2" s="25">
        <f xml:space="preserve"> Time!CX$25</f>
        <v>52504</v>
      </c>
      <c r="CY2" s="25">
        <f xml:space="preserve"> Time!CY$25</f>
        <v>52596</v>
      </c>
      <c r="CZ2" s="25">
        <f xml:space="preserve"> Time!CZ$25</f>
        <v>52687</v>
      </c>
      <c r="DA2" s="25">
        <f xml:space="preserve"> Time!DA$25</f>
        <v>52778</v>
      </c>
      <c r="DB2" s="25">
        <f xml:space="preserve"> Time!DB$25</f>
        <v>52870</v>
      </c>
      <c r="DC2" s="25">
        <f xml:space="preserve"> Time!DC$25</f>
        <v>52962</v>
      </c>
      <c r="DD2" s="25">
        <f xml:space="preserve"> Time!DD$25</f>
        <v>53052</v>
      </c>
      <c r="DE2" s="25">
        <f xml:space="preserve"> Time!DE$25</f>
        <v>53143</v>
      </c>
      <c r="DF2" s="25">
        <f xml:space="preserve"> Time!DF$25</f>
        <v>53235</v>
      </c>
      <c r="DG2" s="25">
        <f xml:space="preserve"> Time!DG$25</f>
        <v>53327</v>
      </c>
      <c r="DH2" s="25">
        <f xml:space="preserve"> Time!DH$25</f>
        <v>53417</v>
      </c>
      <c r="DI2" s="25">
        <f xml:space="preserve"> Time!DI$25</f>
        <v>53508</v>
      </c>
      <c r="DJ2" s="25">
        <f xml:space="preserve"> Time!DJ$25</f>
        <v>53600</v>
      </c>
      <c r="DK2" s="25">
        <f xml:space="preserve"> Time!DK$25</f>
        <v>53692</v>
      </c>
      <c r="DL2" s="25">
        <f xml:space="preserve"> Time!DL$25</f>
        <v>53782</v>
      </c>
      <c r="DM2" s="25">
        <f xml:space="preserve"> Time!DM$25</f>
        <v>53873</v>
      </c>
      <c r="DN2" s="25">
        <f xml:space="preserve"> Time!DN$25</f>
        <v>53965</v>
      </c>
      <c r="DO2" s="25">
        <f xml:space="preserve"> Time!DO$25</f>
        <v>54057</v>
      </c>
      <c r="DP2" s="25">
        <f xml:space="preserve"> Time!DP$25</f>
        <v>54148</v>
      </c>
      <c r="DQ2" s="25">
        <f xml:space="preserve"> Time!DQ$25</f>
        <v>54239</v>
      </c>
      <c r="DR2" s="25">
        <f xml:space="preserve"> Time!DR$25</f>
        <v>54331</v>
      </c>
      <c r="DS2" s="25">
        <f xml:space="preserve"> Time!DS$25</f>
        <v>54423</v>
      </c>
      <c r="DT2" s="25">
        <f xml:space="preserve"> Time!DT$25</f>
        <v>54513</v>
      </c>
      <c r="DU2" s="25">
        <f xml:space="preserve"> Time!DU$25</f>
        <v>54604</v>
      </c>
      <c r="DV2" s="25">
        <f xml:space="preserve"> Time!DV$25</f>
        <v>54696</v>
      </c>
      <c r="DW2" s="25">
        <f xml:space="preserve"> Time!DW$25</f>
        <v>54788</v>
      </c>
      <c r="DX2" s="25">
        <f xml:space="preserve"> Time!DX$25</f>
        <v>54878</v>
      </c>
      <c r="DY2" s="25">
        <f xml:space="preserve"> Time!DY$25</f>
        <v>54969</v>
      </c>
      <c r="DZ2" s="25">
        <f xml:space="preserve"> Time!DZ$25</f>
        <v>55061</v>
      </c>
      <c r="EA2" s="25">
        <f xml:space="preserve"> Time!EA$25</f>
        <v>55153</v>
      </c>
      <c r="EB2" s="25">
        <f xml:space="preserve"> Time!EB$25</f>
        <v>55243</v>
      </c>
      <c r="EC2" s="25">
        <f xml:space="preserve"> Time!EC$25</f>
        <v>55334</v>
      </c>
      <c r="ED2" s="25">
        <f xml:space="preserve"> Time!ED$25</f>
        <v>55426</v>
      </c>
      <c r="EE2" s="25">
        <f xml:space="preserve"> Time!EE$25</f>
        <v>55518</v>
      </c>
      <c r="EF2" s="25">
        <f xml:space="preserve"> Time!EF$25</f>
        <v>55609</v>
      </c>
      <c r="EG2" s="25">
        <f xml:space="preserve"> Time!EG$25</f>
        <v>55700</v>
      </c>
      <c r="EH2" s="25">
        <f xml:space="preserve"> Time!EH$25</f>
        <v>55792</v>
      </c>
      <c r="EI2" s="25">
        <f xml:space="preserve"> Time!EI$25</f>
        <v>55884</v>
      </c>
      <c r="EJ2" s="25">
        <f xml:space="preserve"> Time!EJ$25</f>
        <v>55974</v>
      </c>
      <c r="EK2" s="25">
        <f xml:space="preserve"> Time!EK$25</f>
        <v>56065</v>
      </c>
      <c r="EL2" s="25">
        <f xml:space="preserve"> Time!EL$25</f>
        <v>56157</v>
      </c>
      <c r="EM2" s="25">
        <f xml:space="preserve"> Time!EM$25</f>
        <v>56249</v>
      </c>
      <c r="EN2" s="25">
        <f xml:space="preserve"> Time!EN$25</f>
        <v>56339</v>
      </c>
      <c r="EO2" s="25">
        <f xml:space="preserve"> Time!EO$25</f>
        <v>56430</v>
      </c>
      <c r="EP2" s="25">
        <f xml:space="preserve"> Time!EP$25</f>
        <v>56522</v>
      </c>
      <c r="EQ2" s="25">
        <f xml:space="preserve"> Time!EQ$25</f>
        <v>56614</v>
      </c>
      <c r="ER2" s="25">
        <f xml:space="preserve"> Time!ER$25</f>
        <v>56704</v>
      </c>
      <c r="ES2" s="25">
        <f xml:space="preserve"> Time!ES$25</f>
        <v>56795</v>
      </c>
      <c r="ET2" s="25">
        <f xml:space="preserve"> Time!ET$25</f>
        <v>56887</v>
      </c>
      <c r="EU2" s="25">
        <f xml:space="preserve"> Time!EU$25</f>
        <v>56979</v>
      </c>
      <c r="EV2" s="25">
        <f xml:space="preserve"> Time!EV$25</f>
        <v>57070</v>
      </c>
      <c r="EW2" s="25">
        <f xml:space="preserve"> Time!EW$25</f>
        <v>57161</v>
      </c>
      <c r="EX2" s="25">
        <f xml:space="preserve"> Time!EX$25</f>
        <v>57253</v>
      </c>
      <c r="EY2" s="25">
        <f xml:space="preserve"> Time!EY$25</f>
        <v>57345</v>
      </c>
      <c r="EZ2" s="25">
        <f xml:space="preserve"> Time!EZ$25</f>
        <v>57435</v>
      </c>
      <c r="FA2" s="25">
        <f xml:space="preserve"> Time!FA$25</f>
        <v>57526</v>
      </c>
      <c r="FB2" s="25">
        <f xml:space="preserve"> Time!FB$25</f>
        <v>57618</v>
      </c>
      <c r="FC2" s="25">
        <f xml:space="preserve"> Time!FC$25</f>
        <v>57710</v>
      </c>
      <c r="FD2" s="25">
        <f xml:space="preserve"> Time!FD$25</f>
        <v>57800</v>
      </c>
      <c r="FE2" s="25">
        <f xml:space="preserve"> Time!FE$25</f>
        <v>57891</v>
      </c>
      <c r="FF2" s="25">
        <f xml:space="preserve"> Time!FF$25</f>
        <v>57983</v>
      </c>
      <c r="FG2" s="25">
        <f xml:space="preserve"> Time!FG$25</f>
        <v>58075</v>
      </c>
      <c r="FH2" s="25">
        <f xml:space="preserve"> Time!FH$25</f>
        <v>58165</v>
      </c>
      <c r="FI2" s="25">
        <f xml:space="preserve"> Time!FI$25</f>
        <v>58256</v>
      </c>
      <c r="FJ2" s="25">
        <f xml:space="preserve"> Time!FJ$25</f>
        <v>58348</v>
      </c>
      <c r="FK2" s="25">
        <f xml:space="preserve"> Time!FK$25</f>
        <v>58440</v>
      </c>
      <c r="FL2" s="25">
        <f xml:space="preserve"> Time!FL$25</f>
        <v>58531</v>
      </c>
      <c r="FM2" s="25">
        <f xml:space="preserve"> Time!FM$25</f>
        <v>58622</v>
      </c>
      <c r="FN2" s="25">
        <f xml:space="preserve"> Time!FN$25</f>
        <v>58714</v>
      </c>
      <c r="FO2" s="25">
        <f xml:space="preserve"> Time!FO$25</f>
        <v>58806</v>
      </c>
      <c r="FP2" s="25">
        <f xml:space="preserve"> Time!FP$25</f>
        <v>58896</v>
      </c>
      <c r="FQ2" s="25">
        <f xml:space="preserve"> Time!FQ$25</f>
        <v>58987</v>
      </c>
      <c r="FR2" s="25">
        <f xml:space="preserve"> Time!FR$25</f>
        <v>59079</v>
      </c>
      <c r="FS2" s="25">
        <f xml:space="preserve"> Time!FS$25</f>
        <v>59171</v>
      </c>
      <c r="FT2" s="25">
        <f xml:space="preserve"> Time!FT$25</f>
        <v>59261</v>
      </c>
      <c r="FU2" s="25">
        <f xml:space="preserve"> Time!FU$25</f>
        <v>59352</v>
      </c>
      <c r="FV2" s="25">
        <f xml:space="preserve"> Time!FV$25</f>
        <v>59444</v>
      </c>
      <c r="FW2" s="25">
        <f xml:space="preserve"> Time!FW$25</f>
        <v>59536</v>
      </c>
      <c r="FX2" s="25">
        <f xml:space="preserve"> Time!FX$25</f>
        <v>59626</v>
      </c>
      <c r="FY2" s="25">
        <f xml:space="preserve"> Time!FY$25</f>
        <v>59717</v>
      </c>
      <c r="FZ2" s="25">
        <f xml:space="preserve"> Time!FZ$25</f>
        <v>59809</v>
      </c>
      <c r="GA2" s="25">
        <f xml:space="preserve"> Time!GA$25</f>
        <v>59901</v>
      </c>
      <c r="GB2" s="25">
        <f xml:space="preserve"> Time!GB$25</f>
        <v>59992</v>
      </c>
      <c r="GC2" s="25">
        <f xml:space="preserve"> Time!GC$25</f>
        <v>60083</v>
      </c>
      <c r="GD2" s="25">
        <f xml:space="preserve"> Time!GD$25</f>
        <v>60175</v>
      </c>
      <c r="GE2" s="25">
        <f xml:space="preserve"> Time!GE$25</f>
        <v>60267</v>
      </c>
      <c r="GF2" s="25">
        <f xml:space="preserve"> Time!GF$25</f>
        <v>60357</v>
      </c>
      <c r="GG2" s="25">
        <f xml:space="preserve"> Time!GG$25</f>
        <v>60448</v>
      </c>
      <c r="GH2" s="25">
        <f xml:space="preserve"> Time!GH$25</f>
        <v>60540</v>
      </c>
      <c r="GI2" s="25">
        <f xml:space="preserve"> Time!GI$25</f>
        <v>60632</v>
      </c>
      <c r="GJ2" s="25">
        <f xml:space="preserve"> Time!GJ$25</f>
        <v>60722</v>
      </c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  <c r="HB2"/>
      <c r="HC2"/>
      <c r="HD2"/>
      <c r="HE2"/>
      <c r="HF2"/>
      <c r="HG2"/>
      <c r="HH2"/>
      <c r="HI2"/>
      <c r="HJ2"/>
      <c r="HK2"/>
      <c r="HL2"/>
      <c r="HM2"/>
      <c r="HN2"/>
      <c r="HO2"/>
      <c r="HP2"/>
      <c r="HQ2"/>
      <c r="HR2"/>
      <c r="HS2"/>
      <c r="HT2"/>
      <c r="HU2"/>
      <c r="HV2"/>
      <c r="HW2"/>
      <c r="HX2"/>
      <c r="HY2"/>
      <c r="HZ2"/>
      <c r="IA2"/>
      <c r="IB2"/>
      <c r="IC2"/>
      <c r="ID2"/>
      <c r="IE2"/>
      <c r="IF2"/>
      <c r="IG2"/>
      <c r="IH2"/>
      <c r="II2"/>
      <c r="IJ2"/>
      <c r="IK2"/>
      <c r="IL2"/>
      <c r="IM2"/>
      <c r="IN2"/>
      <c r="IO2"/>
      <c r="IP2"/>
      <c r="IQ2"/>
      <c r="IR2"/>
      <c r="IS2"/>
      <c r="IT2"/>
      <c r="IU2"/>
      <c r="IV2"/>
      <c r="IW2"/>
      <c r="IX2"/>
      <c r="IY2"/>
      <c r="IZ2"/>
      <c r="JA2"/>
      <c r="JB2"/>
      <c r="JC2"/>
      <c r="JD2"/>
      <c r="JE2"/>
      <c r="JF2"/>
      <c r="JG2"/>
      <c r="JH2"/>
      <c r="JI2"/>
      <c r="JJ2"/>
      <c r="JK2"/>
      <c r="JL2"/>
      <c r="JM2"/>
      <c r="JN2"/>
      <c r="JO2"/>
      <c r="JP2"/>
      <c r="JQ2"/>
      <c r="JR2"/>
      <c r="JS2"/>
      <c r="JT2"/>
      <c r="JU2"/>
      <c r="JV2"/>
      <c r="JW2"/>
      <c r="JX2"/>
      <c r="JY2"/>
      <c r="JZ2"/>
      <c r="KA2"/>
      <c r="KB2"/>
      <c r="KC2"/>
      <c r="KD2"/>
      <c r="KE2"/>
      <c r="KF2"/>
      <c r="KG2"/>
      <c r="KH2"/>
      <c r="KI2"/>
      <c r="KJ2"/>
      <c r="KK2"/>
      <c r="KL2"/>
      <c r="KM2"/>
      <c r="KN2"/>
      <c r="KO2"/>
      <c r="KP2"/>
      <c r="KQ2"/>
      <c r="KR2"/>
      <c r="KS2"/>
      <c r="KT2"/>
      <c r="KU2"/>
      <c r="KV2"/>
      <c r="KW2"/>
      <c r="KX2"/>
      <c r="KY2"/>
      <c r="KZ2"/>
      <c r="LA2"/>
      <c r="LB2"/>
      <c r="LC2"/>
      <c r="LD2"/>
      <c r="LE2"/>
      <c r="LF2"/>
      <c r="LG2"/>
      <c r="LH2"/>
      <c r="LI2"/>
      <c r="LJ2"/>
      <c r="LK2"/>
      <c r="LL2"/>
      <c r="LM2"/>
      <c r="LN2"/>
      <c r="LO2"/>
      <c r="LP2"/>
      <c r="LQ2"/>
      <c r="LR2"/>
      <c r="LS2"/>
      <c r="LT2"/>
      <c r="LU2"/>
      <c r="LV2"/>
      <c r="LW2"/>
      <c r="LX2"/>
      <c r="LY2"/>
      <c r="LZ2"/>
      <c r="MA2"/>
      <c r="MB2"/>
      <c r="MC2"/>
      <c r="MD2"/>
      <c r="ME2"/>
      <c r="MF2"/>
      <c r="MG2"/>
      <c r="MH2"/>
      <c r="MI2"/>
      <c r="MJ2"/>
      <c r="MK2"/>
      <c r="ML2"/>
      <c r="MM2"/>
      <c r="MN2"/>
      <c r="MO2"/>
      <c r="MP2"/>
      <c r="MQ2"/>
      <c r="MR2"/>
      <c r="MS2"/>
      <c r="MT2"/>
      <c r="MU2"/>
      <c r="MV2"/>
      <c r="MW2"/>
      <c r="MX2"/>
      <c r="MY2"/>
      <c r="MZ2"/>
      <c r="NA2"/>
      <c r="NB2"/>
      <c r="NC2"/>
      <c r="ND2"/>
      <c r="NE2"/>
      <c r="NF2"/>
      <c r="NG2"/>
      <c r="NH2"/>
      <c r="NI2"/>
      <c r="NJ2"/>
      <c r="NK2"/>
      <c r="NL2"/>
      <c r="NM2"/>
      <c r="NN2"/>
      <c r="NO2"/>
      <c r="NP2"/>
      <c r="NQ2"/>
      <c r="NR2"/>
      <c r="NS2"/>
      <c r="NT2"/>
      <c r="NU2"/>
      <c r="NV2"/>
      <c r="NW2"/>
      <c r="NX2"/>
      <c r="NY2"/>
      <c r="NZ2"/>
      <c r="OA2"/>
      <c r="OB2"/>
      <c r="OC2"/>
      <c r="OD2"/>
      <c r="OE2"/>
      <c r="OF2"/>
      <c r="OG2"/>
      <c r="OH2"/>
      <c r="OI2"/>
      <c r="OJ2"/>
      <c r="OK2"/>
      <c r="OL2"/>
      <c r="OM2"/>
      <c r="ON2"/>
      <c r="OO2"/>
      <c r="OP2"/>
      <c r="OQ2"/>
      <c r="OR2"/>
      <c r="OS2"/>
      <c r="OT2"/>
      <c r="OU2"/>
      <c r="OV2"/>
      <c r="OW2"/>
      <c r="OX2"/>
      <c r="OY2"/>
      <c r="OZ2"/>
      <c r="PA2"/>
      <c r="PB2"/>
      <c r="PC2"/>
      <c r="PD2"/>
      <c r="PE2"/>
      <c r="PF2"/>
      <c r="PG2"/>
      <c r="PH2"/>
      <c r="PI2"/>
      <c r="PJ2"/>
      <c r="PK2"/>
      <c r="PL2"/>
      <c r="PM2"/>
      <c r="PN2"/>
      <c r="PO2"/>
      <c r="PP2"/>
      <c r="PQ2"/>
      <c r="PR2"/>
      <c r="PS2"/>
      <c r="PT2"/>
      <c r="PU2"/>
      <c r="PV2"/>
      <c r="PW2"/>
      <c r="PX2"/>
      <c r="PY2"/>
    </row>
    <row r="3" spans="1:441" s="18" customFormat="1" x14ac:dyDescent="0.35">
      <c r="A3" s="15"/>
      <c r="B3" s="15"/>
      <c r="C3" s="21"/>
      <c r="D3" s="60"/>
      <c r="E3" s="17" t="str">
        <f xml:space="preserve"> Time!E$67</f>
        <v>Timeline label</v>
      </c>
      <c r="F3" s="350">
        <f xml:space="preserve"> Output!J2</f>
        <v>0</v>
      </c>
      <c r="G3" s="121" t="s">
        <v>25</v>
      </c>
      <c r="H3" s="17"/>
      <c r="I3" s="180"/>
      <c r="J3" s="48" t="str">
        <f xml:space="preserve"> Time!J$67</f>
        <v>Pre-fcst</v>
      </c>
      <c r="K3" s="48" t="str">
        <f xml:space="preserve"> Time!K$67</f>
        <v>Pre-fcst</v>
      </c>
      <c r="L3" s="48" t="str">
        <f xml:space="preserve"> Time!L$67</f>
        <v>Fin Close</v>
      </c>
      <c r="M3" s="48" t="str">
        <f xml:space="preserve"> Time!M$67</f>
        <v>Operations</v>
      </c>
      <c r="N3" s="48" t="str">
        <f xml:space="preserve"> Time!N$67</f>
        <v>Operations</v>
      </c>
      <c r="O3" s="48" t="str">
        <f xml:space="preserve"> Time!O$67</f>
        <v>Operations</v>
      </c>
      <c r="P3" s="48" t="str">
        <f xml:space="preserve"> Time!P$67</f>
        <v>Operations</v>
      </c>
      <c r="Q3" s="48" t="str">
        <f xml:space="preserve"> Time!Q$67</f>
        <v>Operations</v>
      </c>
      <c r="R3" s="48" t="str">
        <f xml:space="preserve"> Time!R$67</f>
        <v>Operations</v>
      </c>
      <c r="S3" s="48" t="str">
        <f xml:space="preserve"> Time!S$67</f>
        <v>Operations</v>
      </c>
      <c r="T3" s="48" t="str">
        <f xml:space="preserve"> Time!T$67</f>
        <v>Operations</v>
      </c>
      <c r="U3" s="48" t="str">
        <f xml:space="preserve"> Time!U$67</f>
        <v>Operations</v>
      </c>
      <c r="V3" s="48" t="str">
        <f xml:space="preserve"> Time!V$67</f>
        <v>Operations</v>
      </c>
      <c r="W3" s="48" t="str">
        <f xml:space="preserve"> Time!W$67</f>
        <v>Operations</v>
      </c>
      <c r="X3" s="48" t="str">
        <f xml:space="preserve"> Time!X$67</f>
        <v>Operations</v>
      </c>
      <c r="Y3" s="48" t="str">
        <f xml:space="preserve"> Time!Y$67</f>
        <v>Operations</v>
      </c>
      <c r="Z3" s="48" t="str">
        <f xml:space="preserve"> Time!Z$67</f>
        <v>Operations</v>
      </c>
      <c r="AA3" s="48" t="str">
        <f xml:space="preserve"> Time!AA$67</f>
        <v>Operations</v>
      </c>
      <c r="AB3" s="48" t="str">
        <f xml:space="preserve"> Time!AB$67</f>
        <v>Operations</v>
      </c>
      <c r="AC3" s="48" t="str">
        <f xml:space="preserve"> Time!AC$67</f>
        <v>Operations</v>
      </c>
      <c r="AD3" s="48" t="str">
        <f xml:space="preserve"> Time!AD$67</f>
        <v>Operations</v>
      </c>
      <c r="AE3" s="48" t="str">
        <f xml:space="preserve"> Time!AE$67</f>
        <v>Operations</v>
      </c>
      <c r="AF3" s="48" t="str">
        <f xml:space="preserve"> Time!AF$67</f>
        <v>Operations</v>
      </c>
      <c r="AG3" s="48" t="str">
        <f xml:space="preserve"> Time!AG$67</f>
        <v>Operations</v>
      </c>
      <c r="AH3" s="48" t="str">
        <f xml:space="preserve"> Time!AH$67</f>
        <v>Operations</v>
      </c>
      <c r="AI3" s="48" t="str">
        <f xml:space="preserve"> Time!AI$67</f>
        <v>Operations</v>
      </c>
      <c r="AJ3" s="48" t="str">
        <f xml:space="preserve"> Time!AJ$67</f>
        <v>Operations</v>
      </c>
      <c r="AK3" s="48" t="str">
        <f xml:space="preserve"> Time!AK$67</f>
        <v>Operations</v>
      </c>
      <c r="AL3" s="48" t="str">
        <f xml:space="preserve"> Time!AL$67</f>
        <v>Operations</v>
      </c>
      <c r="AM3" s="48" t="str">
        <f xml:space="preserve"> Time!AM$67</f>
        <v>Operations</v>
      </c>
      <c r="AN3" s="48" t="str">
        <f xml:space="preserve"> Time!AN$67</f>
        <v>Operations</v>
      </c>
      <c r="AO3" s="48" t="str">
        <f xml:space="preserve"> Time!AO$67</f>
        <v>Operations</v>
      </c>
      <c r="AP3" s="48" t="str">
        <f xml:space="preserve"> Time!AP$67</f>
        <v>Operations</v>
      </c>
      <c r="AQ3" s="48" t="str">
        <f xml:space="preserve"> Time!AQ$67</f>
        <v>Operations</v>
      </c>
      <c r="AR3" s="48" t="str">
        <f xml:space="preserve"> Time!AR$67</f>
        <v>Operations</v>
      </c>
      <c r="AS3" s="48" t="str">
        <f xml:space="preserve"> Time!AS$67</f>
        <v>Operations</v>
      </c>
      <c r="AT3" s="48" t="str">
        <f xml:space="preserve"> Time!AT$67</f>
        <v>Operations</v>
      </c>
      <c r="AU3" s="48" t="str">
        <f xml:space="preserve"> Time!AU$67</f>
        <v>Operations</v>
      </c>
      <c r="AV3" s="48" t="str">
        <f xml:space="preserve"> Time!AV$67</f>
        <v>Operations</v>
      </c>
      <c r="AW3" s="48" t="str">
        <f xml:space="preserve"> Time!AW$67</f>
        <v>Operations</v>
      </c>
      <c r="AX3" s="48" t="str">
        <f xml:space="preserve"> Time!AX$67</f>
        <v>Operations</v>
      </c>
      <c r="AY3" s="48" t="str">
        <f xml:space="preserve"> Time!AY$67</f>
        <v>Operations</v>
      </c>
      <c r="AZ3" s="48" t="str">
        <f xml:space="preserve"> Time!AZ$67</f>
        <v>Operations</v>
      </c>
      <c r="BA3" s="48" t="str">
        <f xml:space="preserve"> Time!BA$67</f>
        <v>Operations</v>
      </c>
      <c r="BB3" s="48" t="str">
        <f xml:space="preserve"> Time!BB$67</f>
        <v>Operations</v>
      </c>
      <c r="BC3" s="48" t="str">
        <f xml:space="preserve"> Time!BC$67</f>
        <v>Operations</v>
      </c>
      <c r="BD3" s="48" t="str">
        <f xml:space="preserve"> Time!BD$67</f>
        <v>Operations</v>
      </c>
      <c r="BE3" s="48" t="str">
        <f xml:space="preserve"> Time!BE$67</f>
        <v>Operations</v>
      </c>
      <c r="BF3" s="48" t="str">
        <f xml:space="preserve"> Time!BF$67</f>
        <v>Operations</v>
      </c>
      <c r="BG3" s="48" t="str">
        <f xml:space="preserve"> Time!BG$67</f>
        <v>Operations</v>
      </c>
      <c r="BH3" s="48" t="str">
        <f xml:space="preserve"> Time!BH$67</f>
        <v>Operations</v>
      </c>
      <c r="BI3" s="48" t="str">
        <f xml:space="preserve"> Time!BI$67</f>
        <v>Operations</v>
      </c>
      <c r="BJ3" s="48" t="str">
        <f xml:space="preserve"> Time!BJ$67</f>
        <v>Operations</v>
      </c>
      <c r="BK3" s="48" t="str">
        <f xml:space="preserve"> Time!BK$67</f>
        <v>Operations</v>
      </c>
      <c r="BL3" s="48" t="str">
        <f xml:space="preserve"> Time!BL$67</f>
        <v>Operations</v>
      </c>
      <c r="BM3" s="48" t="str">
        <f xml:space="preserve"> Time!BM$67</f>
        <v>Operations</v>
      </c>
      <c r="BN3" s="48" t="str">
        <f xml:space="preserve"> Time!BN$67</f>
        <v>Operations</v>
      </c>
      <c r="BO3" s="48" t="str">
        <f xml:space="preserve"> Time!BO$67</f>
        <v>Operations</v>
      </c>
      <c r="BP3" s="48" t="str">
        <f xml:space="preserve"> Time!BP$67</f>
        <v>Operations</v>
      </c>
      <c r="BQ3" s="48" t="str">
        <f xml:space="preserve"> Time!BQ$67</f>
        <v>Operations</v>
      </c>
      <c r="BR3" s="48" t="str">
        <f xml:space="preserve"> Time!BR$67</f>
        <v>Operations</v>
      </c>
      <c r="BS3" s="48" t="str">
        <f xml:space="preserve"> Time!BS$67</f>
        <v>Operations</v>
      </c>
      <c r="BT3" s="48" t="str">
        <f xml:space="preserve"> Time!BT$67</f>
        <v>Operations</v>
      </c>
      <c r="BU3" s="48" t="str">
        <f xml:space="preserve"> Time!BU$67</f>
        <v>Operations</v>
      </c>
      <c r="BV3" s="48" t="str">
        <f xml:space="preserve"> Time!BV$67</f>
        <v>Operations</v>
      </c>
      <c r="BW3" s="48" t="str">
        <f xml:space="preserve"> Time!BW$67</f>
        <v>Operations</v>
      </c>
      <c r="BX3" s="48" t="str">
        <f xml:space="preserve"> Time!BX$67</f>
        <v>Operations</v>
      </c>
      <c r="BY3" s="48" t="str">
        <f xml:space="preserve"> Time!BY$67</f>
        <v>Operations</v>
      </c>
      <c r="BZ3" s="48" t="str">
        <f xml:space="preserve"> Time!BZ$67</f>
        <v>Operations</v>
      </c>
      <c r="CA3" s="48" t="str">
        <f xml:space="preserve"> Time!CA$67</f>
        <v>Operations</v>
      </c>
      <c r="CB3" s="48" t="str">
        <f xml:space="preserve"> Time!CB$67</f>
        <v>Operations</v>
      </c>
      <c r="CC3" s="48" t="str">
        <f xml:space="preserve"> Time!CC$67</f>
        <v>Operations</v>
      </c>
      <c r="CD3" s="48" t="str">
        <f xml:space="preserve"> Time!CD$67</f>
        <v>Operations</v>
      </c>
      <c r="CE3" s="48" t="str">
        <f xml:space="preserve"> Time!CE$67</f>
        <v>Operations</v>
      </c>
      <c r="CF3" s="48" t="str">
        <f xml:space="preserve"> Time!CF$67</f>
        <v>Operations</v>
      </c>
      <c r="CG3" s="48" t="str">
        <f xml:space="preserve"> Time!CG$67</f>
        <v>Operations</v>
      </c>
      <c r="CH3" s="48" t="str">
        <f xml:space="preserve"> Time!CH$67</f>
        <v>Operations</v>
      </c>
      <c r="CI3" s="48" t="str">
        <f xml:space="preserve"> Time!CI$67</f>
        <v>Operations</v>
      </c>
      <c r="CJ3" s="48" t="str">
        <f xml:space="preserve"> Time!CJ$67</f>
        <v>Operations</v>
      </c>
      <c r="CK3" s="48" t="str">
        <f xml:space="preserve"> Time!CK$67</f>
        <v>Operations</v>
      </c>
      <c r="CL3" s="48" t="str">
        <f xml:space="preserve"> Time!CL$67</f>
        <v>Operations</v>
      </c>
      <c r="CM3" s="48" t="str">
        <f xml:space="preserve"> Time!CM$67</f>
        <v>Operations</v>
      </c>
      <c r="CN3" s="48" t="str">
        <f xml:space="preserve"> Time!CN$67</f>
        <v>Operations</v>
      </c>
      <c r="CO3" s="48" t="str">
        <f xml:space="preserve"> Time!CO$67</f>
        <v>Operations</v>
      </c>
      <c r="CP3" s="48" t="str">
        <f xml:space="preserve"> Time!CP$67</f>
        <v>Operations</v>
      </c>
      <c r="CQ3" s="48" t="str">
        <f xml:space="preserve"> Time!CQ$67</f>
        <v>Operations</v>
      </c>
      <c r="CR3" s="48" t="str">
        <f xml:space="preserve"> Time!CR$67</f>
        <v>Operations</v>
      </c>
      <c r="CS3" s="48" t="str">
        <f xml:space="preserve"> Time!CS$67</f>
        <v>Operations</v>
      </c>
      <c r="CT3" s="48" t="str">
        <f xml:space="preserve"> Time!CT$67</f>
        <v>Operations</v>
      </c>
      <c r="CU3" s="48" t="str">
        <f xml:space="preserve"> Time!CU$67</f>
        <v>Operations</v>
      </c>
      <c r="CV3" s="48" t="str">
        <f xml:space="preserve"> Time!CV$67</f>
        <v>Operations</v>
      </c>
      <c r="CW3" s="48" t="str">
        <f xml:space="preserve"> Time!CW$67</f>
        <v>Operations</v>
      </c>
      <c r="CX3" s="48" t="str">
        <f xml:space="preserve"> Time!CX$67</f>
        <v>Operations</v>
      </c>
      <c r="CY3" s="48" t="str">
        <f xml:space="preserve"> Time!CY$67</f>
        <v>Operations</v>
      </c>
      <c r="CZ3" s="48" t="str">
        <f xml:space="preserve"> Time!CZ$67</f>
        <v>Operations</v>
      </c>
      <c r="DA3" s="48" t="str">
        <f xml:space="preserve"> Time!DA$67</f>
        <v>Operations</v>
      </c>
      <c r="DB3" s="48" t="str">
        <f xml:space="preserve"> Time!DB$67</f>
        <v>Operations</v>
      </c>
      <c r="DC3" s="48" t="str">
        <f xml:space="preserve"> Time!DC$67</f>
        <v>Operations</v>
      </c>
      <c r="DD3" s="48" t="str">
        <f xml:space="preserve"> Time!DD$67</f>
        <v>Operations</v>
      </c>
      <c r="DE3" s="48" t="str">
        <f xml:space="preserve"> Time!DE$67</f>
        <v>Operations</v>
      </c>
      <c r="DF3" s="48" t="str">
        <f xml:space="preserve"> Time!DF$67</f>
        <v>Operations</v>
      </c>
      <c r="DG3" s="48" t="str">
        <f xml:space="preserve"> Time!DG$67</f>
        <v>Operations</v>
      </c>
      <c r="DH3" s="48" t="str">
        <f xml:space="preserve"> Time!DH$67</f>
        <v>Operations</v>
      </c>
      <c r="DI3" s="48" t="str">
        <f xml:space="preserve"> Time!DI$67</f>
        <v>Post ops</v>
      </c>
      <c r="DJ3" s="48" t="str">
        <f xml:space="preserve"> Time!DJ$67</f>
        <v>Post ops</v>
      </c>
      <c r="DK3" s="48" t="str">
        <f xml:space="preserve"> Time!DK$67</f>
        <v>Post ops</v>
      </c>
      <c r="DL3" s="48" t="str">
        <f xml:space="preserve"> Time!DL$67</f>
        <v>Post ops</v>
      </c>
      <c r="DM3" s="48" t="str">
        <f xml:space="preserve"> Time!DM$67</f>
        <v>Post ops</v>
      </c>
      <c r="DN3" s="48" t="str">
        <f xml:space="preserve"> Time!DN$67</f>
        <v>Post ops</v>
      </c>
      <c r="DO3" s="48" t="str">
        <f xml:space="preserve"> Time!DO$67</f>
        <v>Post ops</v>
      </c>
      <c r="DP3" s="48" t="str">
        <f xml:space="preserve"> Time!DP$67</f>
        <v>Post ops</v>
      </c>
      <c r="DQ3" s="48" t="str">
        <f xml:space="preserve"> Time!DQ$67</f>
        <v>Post ops</v>
      </c>
      <c r="DR3" s="48" t="str">
        <f xml:space="preserve"> Time!DR$67</f>
        <v>Post ops</v>
      </c>
      <c r="DS3" s="48" t="str">
        <f xml:space="preserve"> Time!DS$67</f>
        <v>Post ops</v>
      </c>
      <c r="DT3" s="48" t="str">
        <f xml:space="preserve"> Time!DT$67</f>
        <v>Post ops</v>
      </c>
      <c r="DU3" s="48" t="str">
        <f xml:space="preserve"> Time!DU$67</f>
        <v>Post ops</v>
      </c>
      <c r="DV3" s="48" t="str">
        <f xml:space="preserve"> Time!DV$67</f>
        <v>Post ops</v>
      </c>
      <c r="DW3" s="48" t="str">
        <f xml:space="preserve"> Time!DW$67</f>
        <v>Post ops</v>
      </c>
      <c r="DX3" s="48" t="str">
        <f xml:space="preserve"> Time!DX$67</f>
        <v>Post ops</v>
      </c>
      <c r="DY3" s="48" t="str">
        <f xml:space="preserve"> Time!DY$67</f>
        <v>Post ops</v>
      </c>
      <c r="DZ3" s="48" t="str">
        <f xml:space="preserve"> Time!DZ$67</f>
        <v>Post ops</v>
      </c>
      <c r="EA3" s="48" t="str">
        <f xml:space="preserve"> Time!EA$67</f>
        <v>Post ops</v>
      </c>
      <c r="EB3" s="48" t="str">
        <f xml:space="preserve"> Time!EB$67</f>
        <v>Post ops</v>
      </c>
      <c r="EC3" s="48" t="str">
        <f xml:space="preserve"> Time!EC$67</f>
        <v>Post ops</v>
      </c>
      <c r="ED3" s="48" t="str">
        <f xml:space="preserve"> Time!ED$67</f>
        <v>Post ops</v>
      </c>
      <c r="EE3" s="48" t="str">
        <f xml:space="preserve"> Time!EE$67</f>
        <v>Post ops</v>
      </c>
      <c r="EF3" s="48" t="str">
        <f xml:space="preserve"> Time!EF$67</f>
        <v>Post ops</v>
      </c>
      <c r="EG3" s="48" t="str">
        <f xml:space="preserve"> Time!EG$67</f>
        <v>Post ops</v>
      </c>
      <c r="EH3" s="48" t="str">
        <f xml:space="preserve"> Time!EH$67</f>
        <v>Post ops</v>
      </c>
      <c r="EI3" s="48" t="str">
        <f xml:space="preserve"> Time!EI$67</f>
        <v>Post ops</v>
      </c>
      <c r="EJ3" s="48" t="str">
        <f xml:space="preserve"> Time!EJ$67</f>
        <v>Post ops</v>
      </c>
      <c r="EK3" s="48" t="str">
        <f xml:space="preserve"> Time!EK$67</f>
        <v>Post ops</v>
      </c>
      <c r="EL3" s="48" t="str">
        <f xml:space="preserve"> Time!EL$67</f>
        <v>Post ops</v>
      </c>
      <c r="EM3" s="48" t="str">
        <f xml:space="preserve"> Time!EM$67</f>
        <v>Post ops</v>
      </c>
      <c r="EN3" s="48" t="str">
        <f xml:space="preserve"> Time!EN$67</f>
        <v>Post ops</v>
      </c>
      <c r="EO3" s="48" t="str">
        <f xml:space="preserve"> Time!EO$67</f>
        <v>Post ops</v>
      </c>
      <c r="EP3" s="48" t="str">
        <f xml:space="preserve"> Time!EP$67</f>
        <v>Post ops</v>
      </c>
      <c r="EQ3" s="48" t="str">
        <f xml:space="preserve"> Time!EQ$67</f>
        <v>Post ops</v>
      </c>
      <c r="ER3" s="48" t="str">
        <f xml:space="preserve"> Time!ER$67</f>
        <v>Post ops</v>
      </c>
      <c r="ES3" s="48" t="str">
        <f xml:space="preserve"> Time!ES$67</f>
        <v>Post ops</v>
      </c>
      <c r="ET3" s="48" t="str">
        <f xml:space="preserve"> Time!ET$67</f>
        <v>Post ops</v>
      </c>
      <c r="EU3" s="48" t="str">
        <f xml:space="preserve"> Time!EU$67</f>
        <v>Post ops</v>
      </c>
      <c r="EV3" s="48" t="str">
        <f xml:space="preserve"> Time!EV$67</f>
        <v>Post ops</v>
      </c>
      <c r="EW3" s="48" t="str">
        <f xml:space="preserve"> Time!EW$67</f>
        <v>Post ops</v>
      </c>
      <c r="EX3" s="48" t="str">
        <f xml:space="preserve"> Time!EX$67</f>
        <v>Post ops</v>
      </c>
      <c r="EY3" s="48" t="str">
        <f xml:space="preserve"> Time!EY$67</f>
        <v>Post ops</v>
      </c>
      <c r="EZ3" s="48" t="str">
        <f xml:space="preserve"> Time!EZ$67</f>
        <v>Post ops</v>
      </c>
      <c r="FA3" s="48" t="str">
        <f xml:space="preserve"> Time!FA$67</f>
        <v>Post ops</v>
      </c>
      <c r="FB3" s="48" t="str">
        <f xml:space="preserve"> Time!FB$67</f>
        <v>Post ops</v>
      </c>
      <c r="FC3" s="48" t="str">
        <f xml:space="preserve"> Time!FC$67</f>
        <v>Post ops</v>
      </c>
      <c r="FD3" s="48" t="str">
        <f xml:space="preserve"> Time!FD$67</f>
        <v>Post ops</v>
      </c>
      <c r="FE3" s="48" t="str">
        <f xml:space="preserve"> Time!FE$67</f>
        <v>Post ops</v>
      </c>
      <c r="FF3" s="48" t="str">
        <f xml:space="preserve"> Time!FF$67</f>
        <v>Post ops</v>
      </c>
      <c r="FG3" s="48" t="str">
        <f xml:space="preserve"> Time!FG$67</f>
        <v>Post ops</v>
      </c>
      <c r="FH3" s="48" t="str">
        <f xml:space="preserve"> Time!FH$67</f>
        <v>Post ops</v>
      </c>
      <c r="FI3" s="48" t="str">
        <f xml:space="preserve"> Time!FI$67</f>
        <v>Post ops</v>
      </c>
      <c r="FJ3" s="48" t="str">
        <f xml:space="preserve"> Time!FJ$67</f>
        <v>Post ops</v>
      </c>
      <c r="FK3" s="48" t="str">
        <f xml:space="preserve"> Time!FK$67</f>
        <v>Post ops</v>
      </c>
      <c r="FL3" s="48" t="str">
        <f xml:space="preserve"> Time!FL$67</f>
        <v>Post ops</v>
      </c>
      <c r="FM3" s="48" t="str">
        <f xml:space="preserve"> Time!FM$67</f>
        <v>Post ops</v>
      </c>
      <c r="FN3" s="48" t="str">
        <f xml:space="preserve"> Time!FN$67</f>
        <v>Post ops</v>
      </c>
      <c r="FO3" s="48" t="str">
        <f xml:space="preserve"> Time!FO$67</f>
        <v>Post ops</v>
      </c>
      <c r="FP3" s="48" t="str">
        <f xml:space="preserve"> Time!FP$67</f>
        <v>Post ops</v>
      </c>
      <c r="FQ3" s="48" t="str">
        <f xml:space="preserve"> Time!FQ$67</f>
        <v>Post ops</v>
      </c>
      <c r="FR3" s="48" t="str">
        <f xml:space="preserve"> Time!FR$67</f>
        <v>Post ops</v>
      </c>
      <c r="FS3" s="48" t="str">
        <f xml:space="preserve"> Time!FS$67</f>
        <v>Post ops</v>
      </c>
      <c r="FT3" s="48" t="str">
        <f xml:space="preserve"> Time!FT$67</f>
        <v>Post ops</v>
      </c>
      <c r="FU3" s="48" t="str">
        <f xml:space="preserve"> Time!FU$67</f>
        <v>Post ops</v>
      </c>
      <c r="FV3" s="48" t="str">
        <f xml:space="preserve"> Time!FV$67</f>
        <v>Post ops</v>
      </c>
      <c r="FW3" s="48" t="str">
        <f xml:space="preserve"> Time!FW$67</f>
        <v>Post ops</v>
      </c>
      <c r="FX3" s="48" t="str">
        <f xml:space="preserve"> Time!FX$67</f>
        <v>Post ops</v>
      </c>
      <c r="FY3" s="48" t="str">
        <f xml:space="preserve"> Time!FY$67</f>
        <v>Post ops</v>
      </c>
      <c r="FZ3" s="48" t="str">
        <f xml:space="preserve"> Time!FZ$67</f>
        <v>Post ops</v>
      </c>
      <c r="GA3" s="48" t="str">
        <f xml:space="preserve"> Time!GA$67</f>
        <v>Post ops</v>
      </c>
      <c r="GB3" s="48" t="str">
        <f xml:space="preserve"> Time!GB$67</f>
        <v>Post ops</v>
      </c>
      <c r="GC3" s="48" t="str">
        <f xml:space="preserve"> Time!GC$67</f>
        <v>Post ops</v>
      </c>
      <c r="GD3" s="48" t="str">
        <f xml:space="preserve"> Time!GD$67</f>
        <v>Post ops</v>
      </c>
      <c r="GE3" s="48" t="str">
        <f xml:space="preserve"> Time!GE$67</f>
        <v>Post ops</v>
      </c>
      <c r="GF3" s="48" t="str">
        <f xml:space="preserve"> Time!GF$67</f>
        <v>Post ops</v>
      </c>
      <c r="GG3" s="48" t="str">
        <f xml:space="preserve"> Time!GG$67</f>
        <v>Post ops</v>
      </c>
      <c r="GH3" s="48" t="str">
        <f xml:space="preserve"> Time!GH$67</f>
        <v>Post ops</v>
      </c>
      <c r="GI3" s="48" t="str">
        <f xml:space="preserve"> Time!GI$67</f>
        <v>Post ops</v>
      </c>
      <c r="GJ3" s="48" t="str">
        <f xml:space="preserve"> Time!GJ$67</f>
        <v>Post ops</v>
      </c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  <c r="IW3"/>
      <c r="IX3"/>
      <c r="IY3"/>
      <c r="IZ3"/>
      <c r="JA3"/>
      <c r="JB3"/>
      <c r="JC3"/>
      <c r="JD3"/>
      <c r="JE3"/>
      <c r="JF3"/>
      <c r="JG3"/>
      <c r="JH3"/>
      <c r="JI3"/>
      <c r="JJ3"/>
      <c r="JK3"/>
      <c r="JL3"/>
      <c r="JM3"/>
      <c r="JN3"/>
      <c r="JO3"/>
      <c r="JP3"/>
      <c r="JQ3"/>
      <c r="JR3"/>
      <c r="JS3"/>
      <c r="JT3"/>
      <c r="JU3"/>
      <c r="JV3"/>
      <c r="JW3"/>
      <c r="JX3"/>
      <c r="JY3"/>
      <c r="JZ3"/>
      <c r="KA3"/>
      <c r="KB3"/>
      <c r="KC3"/>
      <c r="KD3"/>
      <c r="KE3"/>
      <c r="KF3"/>
      <c r="KG3"/>
      <c r="KH3"/>
      <c r="KI3"/>
      <c r="KJ3"/>
      <c r="KK3"/>
      <c r="KL3"/>
      <c r="KM3"/>
      <c r="KN3"/>
      <c r="KO3"/>
      <c r="KP3"/>
      <c r="KQ3"/>
      <c r="KR3"/>
      <c r="KS3"/>
      <c r="KT3"/>
      <c r="KU3"/>
      <c r="KV3"/>
      <c r="KW3"/>
      <c r="KX3"/>
      <c r="KY3"/>
      <c r="KZ3"/>
      <c r="LA3"/>
      <c r="LB3"/>
      <c r="LC3"/>
      <c r="LD3"/>
      <c r="LE3"/>
      <c r="LF3"/>
      <c r="LG3"/>
      <c r="LH3"/>
      <c r="LI3"/>
      <c r="LJ3"/>
      <c r="LK3"/>
      <c r="LL3"/>
      <c r="LM3"/>
      <c r="LN3"/>
      <c r="LO3"/>
      <c r="LP3"/>
      <c r="LQ3"/>
      <c r="LR3"/>
      <c r="LS3"/>
      <c r="LT3"/>
      <c r="LU3"/>
      <c r="LV3"/>
      <c r="LW3"/>
      <c r="LX3"/>
      <c r="LY3"/>
      <c r="LZ3"/>
      <c r="MA3"/>
      <c r="MB3"/>
      <c r="MC3"/>
      <c r="MD3"/>
      <c r="ME3"/>
      <c r="MF3"/>
      <c r="MG3"/>
      <c r="MH3"/>
      <c r="MI3"/>
      <c r="MJ3"/>
      <c r="MK3"/>
      <c r="ML3"/>
      <c r="MM3"/>
      <c r="MN3"/>
      <c r="MO3"/>
      <c r="MP3"/>
      <c r="MQ3"/>
      <c r="MR3"/>
      <c r="MS3"/>
      <c r="MT3"/>
      <c r="MU3"/>
      <c r="MV3"/>
      <c r="MW3"/>
      <c r="MX3"/>
      <c r="MY3"/>
      <c r="MZ3"/>
      <c r="NA3"/>
      <c r="NB3"/>
      <c r="NC3"/>
      <c r="ND3"/>
      <c r="NE3"/>
      <c r="NF3"/>
      <c r="NG3"/>
      <c r="NH3"/>
      <c r="NI3"/>
      <c r="NJ3"/>
      <c r="NK3"/>
      <c r="NL3"/>
      <c r="NM3"/>
      <c r="NN3"/>
      <c r="NO3"/>
      <c r="NP3"/>
      <c r="NQ3"/>
      <c r="NR3"/>
      <c r="NS3"/>
      <c r="NT3"/>
      <c r="NU3"/>
      <c r="NV3"/>
      <c r="NW3"/>
      <c r="NX3"/>
      <c r="NY3"/>
      <c r="NZ3"/>
      <c r="OA3"/>
      <c r="OB3"/>
      <c r="OC3"/>
      <c r="OD3"/>
      <c r="OE3"/>
      <c r="OF3"/>
      <c r="OG3"/>
      <c r="OH3"/>
      <c r="OI3"/>
      <c r="OJ3"/>
      <c r="OK3"/>
      <c r="OL3"/>
      <c r="OM3"/>
      <c r="ON3"/>
      <c r="OO3"/>
      <c r="OP3"/>
      <c r="OQ3"/>
      <c r="OR3"/>
      <c r="OS3"/>
      <c r="OT3"/>
      <c r="OU3"/>
      <c r="OV3"/>
      <c r="OW3"/>
      <c r="OX3"/>
      <c r="OY3"/>
      <c r="OZ3"/>
      <c r="PA3"/>
      <c r="PB3"/>
      <c r="PC3"/>
      <c r="PD3"/>
      <c r="PE3"/>
      <c r="PF3"/>
      <c r="PG3"/>
      <c r="PH3"/>
      <c r="PI3"/>
      <c r="PJ3"/>
      <c r="PK3"/>
      <c r="PL3"/>
      <c r="PM3"/>
      <c r="PN3"/>
      <c r="PO3"/>
      <c r="PP3"/>
      <c r="PQ3"/>
      <c r="PR3"/>
      <c r="PS3"/>
      <c r="PT3"/>
      <c r="PU3"/>
      <c r="PV3"/>
      <c r="PW3"/>
      <c r="PX3"/>
      <c r="PY3"/>
    </row>
    <row r="4" spans="1:441" s="10" customFormat="1" x14ac:dyDescent="0.35">
      <c r="A4" s="15"/>
      <c r="B4" s="15"/>
      <c r="C4" s="21"/>
      <c r="D4" s="60"/>
      <c r="E4" s="266" t="str">
        <f xml:space="preserve"> Time!E$42</f>
        <v>Contract year</v>
      </c>
      <c r="F4" s="350">
        <f xml:space="preserve"> Check!$F$21</f>
        <v>0</v>
      </c>
      <c r="G4" s="121" t="s">
        <v>24</v>
      </c>
      <c r="H4" s="2"/>
      <c r="I4" s="16"/>
      <c r="J4" s="266">
        <f xml:space="preserve"> Time!J$42</f>
        <v>2020</v>
      </c>
      <c r="K4" s="266">
        <f xml:space="preserve"> Time!K$42</f>
        <v>2020</v>
      </c>
      <c r="L4" s="266">
        <f xml:space="preserve"> Time!L$42</f>
        <v>2020</v>
      </c>
      <c r="M4" s="266">
        <f xml:space="preserve"> Time!M$42</f>
        <v>2021</v>
      </c>
      <c r="N4" s="266">
        <f xml:space="preserve"> Time!N$42</f>
        <v>2021</v>
      </c>
      <c r="O4" s="266">
        <f xml:space="preserve"> Time!O$42</f>
        <v>2021</v>
      </c>
      <c r="P4" s="266">
        <f xml:space="preserve"> Time!P$42</f>
        <v>2021</v>
      </c>
      <c r="Q4" s="266">
        <f xml:space="preserve"> Time!Q$42</f>
        <v>2022</v>
      </c>
      <c r="R4" s="266">
        <f xml:space="preserve"> Time!R$42</f>
        <v>2022</v>
      </c>
      <c r="S4" s="266">
        <f xml:space="preserve"> Time!S$42</f>
        <v>2022</v>
      </c>
      <c r="T4" s="266">
        <f xml:space="preserve"> Time!T$42</f>
        <v>2022</v>
      </c>
      <c r="U4" s="266">
        <f xml:space="preserve"> Time!U$42</f>
        <v>2023</v>
      </c>
      <c r="V4" s="266">
        <f xml:space="preserve"> Time!V$42</f>
        <v>2023</v>
      </c>
      <c r="W4" s="266">
        <f xml:space="preserve"> Time!W$42</f>
        <v>2023</v>
      </c>
      <c r="X4" s="266">
        <f xml:space="preserve"> Time!X$42</f>
        <v>2023</v>
      </c>
      <c r="Y4" s="266">
        <f xml:space="preserve"> Time!Y$42</f>
        <v>2024</v>
      </c>
      <c r="Z4" s="266">
        <f xml:space="preserve"> Time!Z$42</f>
        <v>2024</v>
      </c>
      <c r="AA4" s="266">
        <f xml:space="preserve"> Time!AA$42</f>
        <v>2024</v>
      </c>
      <c r="AB4" s="266">
        <f xml:space="preserve"> Time!AB$42</f>
        <v>2024</v>
      </c>
      <c r="AC4" s="266">
        <f xml:space="preserve"> Time!AC$42</f>
        <v>2025</v>
      </c>
      <c r="AD4" s="266">
        <f xml:space="preserve"> Time!AD$42</f>
        <v>2025</v>
      </c>
      <c r="AE4" s="266">
        <f xml:space="preserve"> Time!AE$42</f>
        <v>2025</v>
      </c>
      <c r="AF4" s="266">
        <f xml:space="preserve"> Time!AF$42</f>
        <v>2025</v>
      </c>
      <c r="AG4" s="266">
        <f xml:space="preserve"> Time!AG$42</f>
        <v>2026</v>
      </c>
      <c r="AH4" s="266">
        <f xml:space="preserve"> Time!AH$42</f>
        <v>2026</v>
      </c>
      <c r="AI4" s="266">
        <f xml:space="preserve"> Time!AI$42</f>
        <v>2026</v>
      </c>
      <c r="AJ4" s="266">
        <f xml:space="preserve"> Time!AJ$42</f>
        <v>2026</v>
      </c>
      <c r="AK4" s="266">
        <f xml:space="preserve"> Time!AK$42</f>
        <v>2027</v>
      </c>
      <c r="AL4" s="266">
        <f xml:space="preserve"> Time!AL$42</f>
        <v>2027</v>
      </c>
      <c r="AM4" s="266">
        <f xml:space="preserve"> Time!AM$42</f>
        <v>2027</v>
      </c>
      <c r="AN4" s="266">
        <f xml:space="preserve"> Time!AN$42</f>
        <v>2027</v>
      </c>
      <c r="AO4" s="266">
        <f xml:space="preserve"> Time!AO$42</f>
        <v>2028</v>
      </c>
      <c r="AP4" s="266">
        <f xml:space="preserve"> Time!AP$42</f>
        <v>2028</v>
      </c>
      <c r="AQ4" s="266">
        <f xml:space="preserve"> Time!AQ$42</f>
        <v>2028</v>
      </c>
      <c r="AR4" s="266">
        <f xml:space="preserve"> Time!AR$42</f>
        <v>2028</v>
      </c>
      <c r="AS4" s="266">
        <f xml:space="preserve"> Time!AS$42</f>
        <v>2029</v>
      </c>
      <c r="AT4" s="266">
        <f xml:space="preserve"> Time!AT$42</f>
        <v>2029</v>
      </c>
      <c r="AU4" s="266">
        <f xml:space="preserve"> Time!AU$42</f>
        <v>2029</v>
      </c>
      <c r="AV4" s="266">
        <f xml:space="preserve"> Time!AV$42</f>
        <v>2029</v>
      </c>
      <c r="AW4" s="266">
        <f xml:space="preserve"> Time!AW$42</f>
        <v>2030</v>
      </c>
      <c r="AX4" s="266">
        <f xml:space="preserve"> Time!AX$42</f>
        <v>2030</v>
      </c>
      <c r="AY4" s="266">
        <f xml:space="preserve"> Time!AY$42</f>
        <v>2030</v>
      </c>
      <c r="AZ4" s="266">
        <f xml:space="preserve"> Time!AZ$42</f>
        <v>2030</v>
      </c>
      <c r="BA4" s="266">
        <f xml:space="preserve"> Time!BA$42</f>
        <v>2031</v>
      </c>
      <c r="BB4" s="266">
        <f xml:space="preserve"> Time!BB$42</f>
        <v>2031</v>
      </c>
      <c r="BC4" s="266">
        <f xml:space="preserve"> Time!BC$42</f>
        <v>2031</v>
      </c>
      <c r="BD4" s="266">
        <f xml:space="preserve"> Time!BD$42</f>
        <v>2031</v>
      </c>
      <c r="BE4" s="266">
        <f xml:space="preserve"> Time!BE$42</f>
        <v>2032</v>
      </c>
      <c r="BF4" s="266">
        <f xml:space="preserve"> Time!BF$42</f>
        <v>2032</v>
      </c>
      <c r="BG4" s="266">
        <f xml:space="preserve"> Time!BG$42</f>
        <v>2032</v>
      </c>
      <c r="BH4" s="266">
        <f xml:space="preserve"> Time!BH$42</f>
        <v>2032</v>
      </c>
      <c r="BI4" s="266">
        <f xml:space="preserve"> Time!BI$42</f>
        <v>2033</v>
      </c>
      <c r="BJ4" s="266">
        <f xml:space="preserve"> Time!BJ$42</f>
        <v>2033</v>
      </c>
      <c r="BK4" s="266">
        <f xml:space="preserve"> Time!BK$42</f>
        <v>2033</v>
      </c>
      <c r="BL4" s="266">
        <f xml:space="preserve"> Time!BL$42</f>
        <v>2033</v>
      </c>
      <c r="BM4" s="266">
        <f xml:space="preserve"> Time!BM$42</f>
        <v>2034</v>
      </c>
      <c r="BN4" s="266">
        <f xml:space="preserve"> Time!BN$42</f>
        <v>2034</v>
      </c>
      <c r="BO4" s="266">
        <f xml:space="preserve"> Time!BO$42</f>
        <v>2034</v>
      </c>
      <c r="BP4" s="266">
        <f xml:space="preserve"> Time!BP$42</f>
        <v>2034</v>
      </c>
      <c r="BQ4" s="266">
        <f xml:space="preserve"> Time!BQ$42</f>
        <v>2035</v>
      </c>
      <c r="BR4" s="266">
        <f xml:space="preserve"> Time!BR$42</f>
        <v>2035</v>
      </c>
      <c r="BS4" s="266">
        <f xml:space="preserve"> Time!BS$42</f>
        <v>2035</v>
      </c>
      <c r="BT4" s="266">
        <f xml:space="preserve"> Time!BT$42</f>
        <v>2035</v>
      </c>
      <c r="BU4" s="266">
        <f xml:space="preserve"> Time!BU$42</f>
        <v>2036</v>
      </c>
      <c r="BV4" s="266">
        <f xml:space="preserve"> Time!BV$42</f>
        <v>2036</v>
      </c>
      <c r="BW4" s="266">
        <f xml:space="preserve"> Time!BW$42</f>
        <v>2036</v>
      </c>
      <c r="BX4" s="266">
        <f xml:space="preserve"> Time!BX$42</f>
        <v>2036</v>
      </c>
      <c r="BY4" s="266">
        <f xml:space="preserve"> Time!BY$42</f>
        <v>2037</v>
      </c>
      <c r="BZ4" s="266">
        <f xml:space="preserve"> Time!BZ$42</f>
        <v>2037</v>
      </c>
      <c r="CA4" s="266">
        <f xml:space="preserve"> Time!CA$42</f>
        <v>2037</v>
      </c>
      <c r="CB4" s="266">
        <f xml:space="preserve"> Time!CB$42</f>
        <v>2037</v>
      </c>
      <c r="CC4" s="266">
        <f xml:space="preserve"> Time!CC$42</f>
        <v>2038</v>
      </c>
      <c r="CD4" s="266">
        <f xml:space="preserve"> Time!CD$42</f>
        <v>2038</v>
      </c>
      <c r="CE4" s="266">
        <f xml:space="preserve"> Time!CE$42</f>
        <v>2038</v>
      </c>
      <c r="CF4" s="266">
        <f xml:space="preserve"> Time!CF$42</f>
        <v>2038</v>
      </c>
      <c r="CG4" s="266">
        <f xml:space="preserve"> Time!CG$42</f>
        <v>2039</v>
      </c>
      <c r="CH4" s="266">
        <f xml:space="preserve"> Time!CH$42</f>
        <v>2039</v>
      </c>
      <c r="CI4" s="266">
        <f xml:space="preserve"> Time!CI$42</f>
        <v>2039</v>
      </c>
      <c r="CJ4" s="266">
        <f xml:space="preserve"> Time!CJ$42</f>
        <v>2039</v>
      </c>
      <c r="CK4" s="266">
        <f xml:space="preserve"> Time!CK$42</f>
        <v>2040</v>
      </c>
      <c r="CL4" s="266">
        <f xml:space="preserve"> Time!CL$42</f>
        <v>2040</v>
      </c>
      <c r="CM4" s="266">
        <f xml:space="preserve"> Time!CM$42</f>
        <v>2040</v>
      </c>
      <c r="CN4" s="266">
        <f xml:space="preserve"> Time!CN$42</f>
        <v>2040</v>
      </c>
      <c r="CO4" s="266">
        <f xml:space="preserve"> Time!CO$42</f>
        <v>2041</v>
      </c>
      <c r="CP4" s="266">
        <f xml:space="preserve"> Time!CP$42</f>
        <v>2041</v>
      </c>
      <c r="CQ4" s="266">
        <f xml:space="preserve"> Time!CQ$42</f>
        <v>2041</v>
      </c>
      <c r="CR4" s="266">
        <f xml:space="preserve"> Time!CR$42</f>
        <v>2041</v>
      </c>
      <c r="CS4" s="266">
        <f xml:space="preserve"> Time!CS$42</f>
        <v>2042</v>
      </c>
      <c r="CT4" s="266">
        <f xml:space="preserve"> Time!CT$42</f>
        <v>2042</v>
      </c>
      <c r="CU4" s="266">
        <f xml:space="preserve"> Time!CU$42</f>
        <v>2042</v>
      </c>
      <c r="CV4" s="266">
        <f xml:space="preserve"> Time!CV$42</f>
        <v>2042</v>
      </c>
      <c r="CW4" s="266">
        <f xml:space="preserve"> Time!CW$42</f>
        <v>2043</v>
      </c>
      <c r="CX4" s="266">
        <f xml:space="preserve"> Time!CX$42</f>
        <v>2043</v>
      </c>
      <c r="CY4" s="266">
        <f xml:space="preserve"> Time!CY$42</f>
        <v>2043</v>
      </c>
      <c r="CZ4" s="266">
        <f xml:space="preserve"> Time!CZ$42</f>
        <v>2043</v>
      </c>
      <c r="DA4" s="266">
        <f xml:space="preserve"> Time!DA$42</f>
        <v>2044</v>
      </c>
      <c r="DB4" s="266">
        <f xml:space="preserve"> Time!DB$42</f>
        <v>2044</v>
      </c>
      <c r="DC4" s="266">
        <f xml:space="preserve"> Time!DC$42</f>
        <v>2044</v>
      </c>
      <c r="DD4" s="266">
        <f xml:space="preserve"> Time!DD$42</f>
        <v>2044</v>
      </c>
      <c r="DE4" s="266">
        <f xml:space="preserve"> Time!DE$42</f>
        <v>2045</v>
      </c>
      <c r="DF4" s="266">
        <f xml:space="preserve"> Time!DF$42</f>
        <v>2045</v>
      </c>
      <c r="DG4" s="266">
        <f xml:space="preserve"> Time!DG$42</f>
        <v>2045</v>
      </c>
      <c r="DH4" s="266">
        <f xml:space="preserve"> Time!DH$42</f>
        <v>2045</v>
      </c>
      <c r="DI4" s="266">
        <f xml:space="preserve"> Time!DI$42</f>
        <v>2046</v>
      </c>
      <c r="DJ4" s="266">
        <f xml:space="preserve"> Time!DJ$42</f>
        <v>2046</v>
      </c>
      <c r="DK4" s="266">
        <f xml:space="preserve"> Time!DK$42</f>
        <v>2046</v>
      </c>
      <c r="DL4" s="266">
        <f xml:space="preserve"> Time!DL$42</f>
        <v>2046</v>
      </c>
      <c r="DM4" s="266">
        <f xml:space="preserve"> Time!DM$42</f>
        <v>2047</v>
      </c>
      <c r="DN4" s="266">
        <f xml:space="preserve"> Time!DN$42</f>
        <v>2047</v>
      </c>
      <c r="DO4" s="266">
        <f xml:space="preserve"> Time!DO$42</f>
        <v>2047</v>
      </c>
      <c r="DP4" s="266">
        <f xml:space="preserve"> Time!DP$42</f>
        <v>2047</v>
      </c>
      <c r="DQ4" s="266">
        <f xml:space="preserve"> Time!DQ$42</f>
        <v>2048</v>
      </c>
      <c r="DR4" s="266">
        <f xml:space="preserve"> Time!DR$42</f>
        <v>2048</v>
      </c>
      <c r="DS4" s="266">
        <f xml:space="preserve"> Time!DS$42</f>
        <v>2048</v>
      </c>
      <c r="DT4" s="266">
        <f xml:space="preserve"> Time!DT$42</f>
        <v>2048</v>
      </c>
      <c r="DU4" s="266">
        <f xml:space="preserve"> Time!DU$42</f>
        <v>2049</v>
      </c>
      <c r="DV4" s="266">
        <f xml:space="preserve"> Time!DV$42</f>
        <v>2049</v>
      </c>
      <c r="DW4" s="266">
        <f xml:space="preserve"> Time!DW$42</f>
        <v>2049</v>
      </c>
      <c r="DX4" s="266">
        <f xml:space="preserve"> Time!DX$42</f>
        <v>2049</v>
      </c>
      <c r="DY4" s="266">
        <f xml:space="preserve"> Time!DY$42</f>
        <v>2050</v>
      </c>
      <c r="DZ4" s="266">
        <f xml:space="preserve"> Time!DZ$42</f>
        <v>2050</v>
      </c>
      <c r="EA4" s="266">
        <f xml:space="preserve"> Time!EA$42</f>
        <v>2050</v>
      </c>
      <c r="EB4" s="266">
        <f xml:space="preserve"> Time!EB$42</f>
        <v>2050</v>
      </c>
      <c r="EC4" s="266">
        <f xml:space="preserve"> Time!EC$42</f>
        <v>2051</v>
      </c>
      <c r="ED4" s="266">
        <f xml:space="preserve"> Time!ED$42</f>
        <v>2051</v>
      </c>
      <c r="EE4" s="266">
        <f xml:space="preserve"> Time!EE$42</f>
        <v>2051</v>
      </c>
      <c r="EF4" s="266">
        <f xml:space="preserve"> Time!EF$42</f>
        <v>2051</v>
      </c>
      <c r="EG4" s="266">
        <f xml:space="preserve"> Time!EG$42</f>
        <v>2052</v>
      </c>
      <c r="EH4" s="266">
        <f xml:space="preserve"> Time!EH$42</f>
        <v>2052</v>
      </c>
      <c r="EI4" s="266">
        <f xml:space="preserve"> Time!EI$42</f>
        <v>2052</v>
      </c>
      <c r="EJ4" s="266">
        <f xml:space="preserve"> Time!EJ$42</f>
        <v>2052</v>
      </c>
      <c r="EK4" s="266">
        <f xml:space="preserve"> Time!EK$42</f>
        <v>2053</v>
      </c>
      <c r="EL4" s="266">
        <f xml:space="preserve"> Time!EL$42</f>
        <v>2053</v>
      </c>
      <c r="EM4" s="266">
        <f xml:space="preserve"> Time!EM$42</f>
        <v>2053</v>
      </c>
      <c r="EN4" s="266">
        <f xml:space="preserve"> Time!EN$42</f>
        <v>2053</v>
      </c>
      <c r="EO4" s="266">
        <f xml:space="preserve"> Time!EO$42</f>
        <v>2054</v>
      </c>
      <c r="EP4" s="266">
        <f xml:space="preserve"> Time!EP$42</f>
        <v>2054</v>
      </c>
      <c r="EQ4" s="266">
        <f xml:space="preserve"> Time!EQ$42</f>
        <v>2054</v>
      </c>
      <c r="ER4" s="266">
        <f xml:space="preserve"> Time!ER$42</f>
        <v>2054</v>
      </c>
      <c r="ES4" s="266">
        <f xml:space="preserve"> Time!ES$42</f>
        <v>2055</v>
      </c>
      <c r="ET4" s="266">
        <f xml:space="preserve"> Time!ET$42</f>
        <v>2055</v>
      </c>
      <c r="EU4" s="266">
        <f xml:space="preserve"> Time!EU$42</f>
        <v>2055</v>
      </c>
      <c r="EV4" s="266">
        <f xml:space="preserve"> Time!EV$42</f>
        <v>2055</v>
      </c>
      <c r="EW4" s="266">
        <f xml:space="preserve"> Time!EW$42</f>
        <v>2056</v>
      </c>
      <c r="EX4" s="266">
        <f xml:space="preserve"> Time!EX$42</f>
        <v>2056</v>
      </c>
      <c r="EY4" s="266">
        <f xml:space="preserve"> Time!EY$42</f>
        <v>2056</v>
      </c>
      <c r="EZ4" s="266">
        <f xml:space="preserve"> Time!EZ$42</f>
        <v>2056</v>
      </c>
      <c r="FA4" s="266">
        <f xml:space="preserve"> Time!FA$42</f>
        <v>2057</v>
      </c>
      <c r="FB4" s="266">
        <f xml:space="preserve"> Time!FB$42</f>
        <v>2057</v>
      </c>
      <c r="FC4" s="266">
        <f xml:space="preserve"> Time!FC$42</f>
        <v>2057</v>
      </c>
      <c r="FD4" s="266">
        <f xml:space="preserve"> Time!FD$42</f>
        <v>2057</v>
      </c>
      <c r="FE4" s="266">
        <f xml:space="preserve"> Time!FE$42</f>
        <v>2058</v>
      </c>
      <c r="FF4" s="266">
        <f xml:space="preserve"> Time!FF$42</f>
        <v>2058</v>
      </c>
      <c r="FG4" s="266">
        <f xml:space="preserve"> Time!FG$42</f>
        <v>2058</v>
      </c>
      <c r="FH4" s="266">
        <f xml:space="preserve"> Time!FH$42</f>
        <v>2058</v>
      </c>
      <c r="FI4" s="266">
        <f xml:space="preserve"> Time!FI$42</f>
        <v>2059</v>
      </c>
      <c r="FJ4" s="266">
        <f xml:space="preserve"> Time!FJ$42</f>
        <v>2059</v>
      </c>
      <c r="FK4" s="266">
        <f xml:space="preserve"> Time!FK$42</f>
        <v>2059</v>
      </c>
      <c r="FL4" s="266">
        <f xml:space="preserve"> Time!FL$42</f>
        <v>2059</v>
      </c>
      <c r="FM4" s="266">
        <f xml:space="preserve"> Time!FM$42</f>
        <v>2060</v>
      </c>
      <c r="FN4" s="266">
        <f xml:space="preserve"> Time!FN$42</f>
        <v>2060</v>
      </c>
      <c r="FO4" s="266">
        <f xml:space="preserve"> Time!FO$42</f>
        <v>2060</v>
      </c>
      <c r="FP4" s="266">
        <f xml:space="preserve"> Time!FP$42</f>
        <v>2060</v>
      </c>
      <c r="FQ4" s="266">
        <f xml:space="preserve"> Time!FQ$42</f>
        <v>2061</v>
      </c>
      <c r="FR4" s="266">
        <f xml:space="preserve"> Time!FR$42</f>
        <v>2061</v>
      </c>
      <c r="FS4" s="266">
        <f xml:space="preserve"> Time!FS$42</f>
        <v>2061</v>
      </c>
      <c r="FT4" s="266">
        <f xml:space="preserve"> Time!FT$42</f>
        <v>2061</v>
      </c>
      <c r="FU4" s="266">
        <f xml:space="preserve"> Time!FU$42</f>
        <v>2062</v>
      </c>
      <c r="FV4" s="266">
        <f xml:space="preserve"> Time!FV$42</f>
        <v>2062</v>
      </c>
      <c r="FW4" s="266">
        <f xml:space="preserve"> Time!FW$42</f>
        <v>2062</v>
      </c>
      <c r="FX4" s="266">
        <f xml:space="preserve"> Time!FX$42</f>
        <v>2062</v>
      </c>
      <c r="FY4" s="266">
        <f xml:space="preserve"> Time!FY$42</f>
        <v>2063</v>
      </c>
      <c r="FZ4" s="266">
        <f xml:space="preserve"> Time!FZ$42</f>
        <v>2063</v>
      </c>
      <c r="GA4" s="266">
        <f xml:space="preserve"> Time!GA$42</f>
        <v>2063</v>
      </c>
      <c r="GB4" s="266">
        <f xml:space="preserve"> Time!GB$42</f>
        <v>2063</v>
      </c>
      <c r="GC4" s="266">
        <f xml:space="preserve"> Time!GC$42</f>
        <v>2064</v>
      </c>
      <c r="GD4" s="266">
        <f xml:space="preserve"> Time!GD$42</f>
        <v>2064</v>
      </c>
      <c r="GE4" s="266">
        <f xml:space="preserve"> Time!GE$42</f>
        <v>2064</v>
      </c>
      <c r="GF4" s="266">
        <f xml:space="preserve"> Time!GF$42</f>
        <v>2064</v>
      </c>
      <c r="GG4" s="266">
        <f xml:space="preserve"> Time!GG$42</f>
        <v>2065</v>
      </c>
      <c r="GH4" s="266">
        <f xml:space="preserve"> Time!GH$42</f>
        <v>2065</v>
      </c>
      <c r="GI4" s="266">
        <f xml:space="preserve"> Time!GI$42</f>
        <v>2065</v>
      </c>
      <c r="GJ4" s="266">
        <f xml:space="preserve"> Time!GJ$42</f>
        <v>2065</v>
      </c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  <c r="HE4"/>
      <c r="HF4"/>
      <c r="HG4"/>
      <c r="HH4"/>
      <c r="HI4"/>
      <c r="HJ4"/>
      <c r="HK4"/>
      <c r="HL4"/>
      <c r="HM4"/>
      <c r="HN4"/>
      <c r="HO4"/>
      <c r="HP4"/>
      <c r="HQ4"/>
      <c r="HR4"/>
      <c r="HS4"/>
      <c r="HT4"/>
      <c r="HU4"/>
      <c r="HV4"/>
      <c r="HW4"/>
      <c r="HX4"/>
      <c r="HY4"/>
      <c r="HZ4"/>
      <c r="IA4"/>
      <c r="IB4"/>
      <c r="IC4"/>
      <c r="ID4"/>
      <c r="IE4"/>
      <c r="IF4"/>
      <c r="IG4"/>
      <c r="IH4"/>
      <c r="II4"/>
      <c r="IJ4"/>
      <c r="IK4"/>
      <c r="IL4"/>
      <c r="IM4"/>
      <c r="IN4"/>
      <c r="IO4"/>
      <c r="IP4"/>
      <c r="IQ4"/>
      <c r="IR4"/>
      <c r="IS4"/>
      <c r="IT4"/>
      <c r="IU4"/>
      <c r="IV4"/>
      <c r="IW4"/>
      <c r="IX4"/>
      <c r="IY4"/>
      <c r="IZ4"/>
      <c r="JA4"/>
      <c r="JB4"/>
      <c r="JC4"/>
      <c r="JD4"/>
      <c r="JE4"/>
      <c r="JF4"/>
      <c r="JG4"/>
      <c r="JH4"/>
      <c r="JI4"/>
      <c r="JJ4"/>
      <c r="JK4"/>
      <c r="JL4"/>
      <c r="JM4"/>
      <c r="JN4"/>
      <c r="JO4"/>
      <c r="JP4"/>
      <c r="JQ4"/>
      <c r="JR4"/>
      <c r="JS4"/>
      <c r="JT4"/>
      <c r="JU4"/>
      <c r="JV4"/>
      <c r="JW4"/>
      <c r="JX4"/>
      <c r="JY4"/>
      <c r="JZ4"/>
      <c r="KA4"/>
      <c r="KB4"/>
      <c r="KC4"/>
      <c r="KD4"/>
      <c r="KE4"/>
      <c r="KF4"/>
      <c r="KG4"/>
      <c r="KH4"/>
      <c r="KI4"/>
      <c r="KJ4"/>
      <c r="KK4"/>
      <c r="KL4"/>
      <c r="KM4"/>
      <c r="KN4"/>
      <c r="KO4"/>
      <c r="KP4"/>
      <c r="KQ4"/>
      <c r="KR4"/>
      <c r="KS4"/>
      <c r="KT4"/>
      <c r="KU4"/>
      <c r="KV4"/>
      <c r="KW4"/>
      <c r="KX4"/>
      <c r="KY4"/>
      <c r="KZ4"/>
      <c r="LA4"/>
      <c r="LB4"/>
      <c r="LC4"/>
      <c r="LD4"/>
      <c r="LE4"/>
      <c r="LF4"/>
      <c r="LG4"/>
      <c r="LH4"/>
      <c r="LI4"/>
      <c r="LJ4"/>
      <c r="LK4"/>
      <c r="LL4"/>
      <c r="LM4"/>
      <c r="LN4"/>
      <c r="LO4"/>
      <c r="LP4"/>
      <c r="LQ4"/>
      <c r="LR4"/>
      <c r="LS4"/>
      <c r="LT4"/>
      <c r="LU4"/>
      <c r="LV4"/>
      <c r="LW4"/>
      <c r="LX4"/>
      <c r="LY4"/>
      <c r="LZ4"/>
      <c r="MA4"/>
      <c r="MB4"/>
      <c r="MC4"/>
      <c r="MD4"/>
      <c r="ME4"/>
      <c r="MF4"/>
      <c r="MG4"/>
      <c r="MH4"/>
      <c r="MI4"/>
      <c r="MJ4"/>
      <c r="MK4"/>
      <c r="ML4"/>
      <c r="MM4"/>
      <c r="MN4"/>
      <c r="MO4"/>
      <c r="MP4"/>
      <c r="MQ4"/>
      <c r="MR4"/>
      <c r="MS4"/>
      <c r="MT4"/>
      <c r="MU4"/>
      <c r="MV4"/>
      <c r="MW4"/>
      <c r="MX4"/>
      <c r="MY4"/>
      <c r="MZ4"/>
      <c r="NA4"/>
      <c r="NB4"/>
      <c r="NC4"/>
      <c r="ND4"/>
      <c r="NE4"/>
      <c r="NF4"/>
      <c r="NG4"/>
      <c r="NH4"/>
      <c r="NI4"/>
      <c r="NJ4"/>
      <c r="NK4"/>
      <c r="NL4"/>
      <c r="NM4"/>
      <c r="NN4"/>
      <c r="NO4"/>
      <c r="NP4"/>
      <c r="NQ4"/>
      <c r="NR4"/>
      <c r="NS4"/>
      <c r="NT4"/>
      <c r="NU4"/>
      <c r="NV4"/>
      <c r="NW4"/>
      <c r="NX4"/>
      <c r="NY4"/>
      <c r="NZ4"/>
      <c r="OA4"/>
      <c r="OB4"/>
      <c r="OC4"/>
      <c r="OD4"/>
      <c r="OE4"/>
      <c r="OF4"/>
      <c r="OG4"/>
      <c r="OH4"/>
      <c r="OI4"/>
      <c r="OJ4"/>
      <c r="OK4"/>
      <c r="OL4"/>
      <c r="OM4"/>
      <c r="ON4"/>
      <c r="OO4"/>
      <c r="OP4"/>
      <c r="OQ4"/>
      <c r="OR4"/>
      <c r="OS4"/>
      <c r="OT4"/>
      <c r="OU4"/>
      <c r="OV4"/>
      <c r="OW4"/>
      <c r="OX4"/>
      <c r="OY4"/>
      <c r="OZ4"/>
      <c r="PA4"/>
      <c r="PB4"/>
      <c r="PC4"/>
      <c r="PD4"/>
      <c r="PE4"/>
      <c r="PF4"/>
      <c r="PG4"/>
      <c r="PH4"/>
      <c r="PI4"/>
      <c r="PJ4"/>
      <c r="PK4"/>
      <c r="PL4"/>
      <c r="PM4"/>
      <c r="PN4"/>
      <c r="PO4"/>
      <c r="PP4"/>
      <c r="PQ4"/>
      <c r="PR4"/>
      <c r="PS4"/>
      <c r="PT4"/>
      <c r="PU4"/>
      <c r="PV4"/>
      <c r="PW4"/>
      <c r="PX4"/>
      <c r="PY4"/>
    </row>
    <row r="5" spans="1:441" s="10" customFormat="1" x14ac:dyDescent="0.35">
      <c r="A5" s="15"/>
      <c r="B5" s="15"/>
      <c r="C5" s="21"/>
      <c r="D5" s="60"/>
      <c r="E5" s="2" t="str">
        <f xml:space="preserve"> Time!E$10</f>
        <v>Model column counter</v>
      </c>
      <c r="F5" s="44" t="s">
        <v>19</v>
      </c>
      <c r="G5" s="45" t="s">
        <v>17</v>
      </c>
      <c r="H5" s="44" t="s">
        <v>18</v>
      </c>
      <c r="I5" s="16"/>
      <c r="J5" s="2">
        <f xml:space="preserve"> Time!J$10</f>
        <v>1</v>
      </c>
      <c r="K5" s="2">
        <f xml:space="preserve"> Time!K$10</f>
        <v>2</v>
      </c>
      <c r="L5" s="2">
        <f xml:space="preserve"> Time!L$10</f>
        <v>3</v>
      </c>
      <c r="M5" s="2">
        <f xml:space="preserve"> Time!M$10</f>
        <v>4</v>
      </c>
      <c r="N5" s="2">
        <f xml:space="preserve"> Time!N$10</f>
        <v>5</v>
      </c>
      <c r="O5" s="2">
        <f xml:space="preserve"> Time!O$10</f>
        <v>6</v>
      </c>
      <c r="P5" s="2">
        <f xml:space="preserve"> Time!P$10</f>
        <v>7</v>
      </c>
      <c r="Q5" s="2">
        <f xml:space="preserve"> Time!Q$10</f>
        <v>8</v>
      </c>
      <c r="R5" s="2">
        <f xml:space="preserve"> Time!R$10</f>
        <v>9</v>
      </c>
      <c r="S5" s="2">
        <f xml:space="preserve"> Time!S$10</f>
        <v>10</v>
      </c>
      <c r="T5" s="2">
        <f xml:space="preserve"> Time!T$10</f>
        <v>11</v>
      </c>
      <c r="U5" s="2">
        <f xml:space="preserve"> Time!U$10</f>
        <v>12</v>
      </c>
      <c r="V5" s="2">
        <f xml:space="preserve"> Time!V$10</f>
        <v>13</v>
      </c>
      <c r="W5" s="2">
        <f xml:space="preserve"> Time!W$10</f>
        <v>14</v>
      </c>
      <c r="X5" s="2">
        <f xml:space="preserve"> Time!X$10</f>
        <v>15</v>
      </c>
      <c r="Y5" s="2">
        <f xml:space="preserve"> Time!Y$10</f>
        <v>16</v>
      </c>
      <c r="Z5" s="2">
        <f xml:space="preserve"> Time!Z$10</f>
        <v>17</v>
      </c>
      <c r="AA5" s="2">
        <f xml:space="preserve"> Time!AA$10</f>
        <v>18</v>
      </c>
      <c r="AB5" s="2">
        <f xml:space="preserve"> Time!AB$10</f>
        <v>19</v>
      </c>
      <c r="AC5" s="2">
        <f xml:space="preserve"> Time!AC$10</f>
        <v>20</v>
      </c>
      <c r="AD5" s="2">
        <f xml:space="preserve"> Time!AD$10</f>
        <v>21</v>
      </c>
      <c r="AE5" s="2">
        <f xml:space="preserve"> Time!AE$10</f>
        <v>22</v>
      </c>
      <c r="AF5" s="2">
        <f xml:space="preserve"> Time!AF$10</f>
        <v>23</v>
      </c>
      <c r="AG5" s="2">
        <f xml:space="preserve"> Time!AG$10</f>
        <v>24</v>
      </c>
      <c r="AH5" s="2">
        <f xml:space="preserve"> Time!AH$10</f>
        <v>25</v>
      </c>
      <c r="AI5" s="2">
        <f xml:space="preserve"> Time!AI$10</f>
        <v>26</v>
      </c>
      <c r="AJ5" s="2">
        <f xml:space="preserve"> Time!AJ$10</f>
        <v>27</v>
      </c>
      <c r="AK5" s="2">
        <f xml:space="preserve"> Time!AK$10</f>
        <v>28</v>
      </c>
      <c r="AL5" s="2">
        <f xml:space="preserve"> Time!AL$10</f>
        <v>29</v>
      </c>
      <c r="AM5" s="2">
        <f xml:space="preserve"> Time!AM$10</f>
        <v>30</v>
      </c>
      <c r="AN5" s="2">
        <f xml:space="preserve"> Time!AN$10</f>
        <v>31</v>
      </c>
      <c r="AO5" s="2">
        <f xml:space="preserve"> Time!AO$10</f>
        <v>32</v>
      </c>
      <c r="AP5" s="2">
        <f xml:space="preserve"> Time!AP$10</f>
        <v>33</v>
      </c>
      <c r="AQ5" s="2">
        <f xml:space="preserve"> Time!AQ$10</f>
        <v>34</v>
      </c>
      <c r="AR5" s="2">
        <f xml:space="preserve"> Time!AR$10</f>
        <v>35</v>
      </c>
      <c r="AS5" s="2">
        <f xml:space="preserve"> Time!AS$10</f>
        <v>36</v>
      </c>
      <c r="AT5" s="2">
        <f xml:space="preserve"> Time!AT$10</f>
        <v>37</v>
      </c>
      <c r="AU5" s="2">
        <f xml:space="preserve"> Time!AU$10</f>
        <v>38</v>
      </c>
      <c r="AV5" s="2">
        <f xml:space="preserve"> Time!AV$10</f>
        <v>39</v>
      </c>
      <c r="AW5" s="2">
        <f xml:space="preserve"> Time!AW$10</f>
        <v>40</v>
      </c>
      <c r="AX5" s="2">
        <f xml:space="preserve"> Time!AX$10</f>
        <v>41</v>
      </c>
      <c r="AY5" s="2">
        <f xml:space="preserve"> Time!AY$10</f>
        <v>42</v>
      </c>
      <c r="AZ5" s="2">
        <f xml:space="preserve"> Time!AZ$10</f>
        <v>43</v>
      </c>
      <c r="BA5" s="2">
        <f xml:space="preserve"> Time!BA$10</f>
        <v>44</v>
      </c>
      <c r="BB5" s="2">
        <f xml:space="preserve"> Time!BB$10</f>
        <v>45</v>
      </c>
      <c r="BC5" s="2">
        <f xml:space="preserve"> Time!BC$10</f>
        <v>46</v>
      </c>
      <c r="BD5" s="2">
        <f xml:space="preserve"> Time!BD$10</f>
        <v>47</v>
      </c>
      <c r="BE5" s="2">
        <f xml:space="preserve"> Time!BE$10</f>
        <v>48</v>
      </c>
      <c r="BF5" s="2">
        <f xml:space="preserve"> Time!BF$10</f>
        <v>49</v>
      </c>
      <c r="BG5" s="2">
        <f xml:space="preserve"> Time!BG$10</f>
        <v>50</v>
      </c>
      <c r="BH5" s="2">
        <f xml:space="preserve"> Time!BH$10</f>
        <v>51</v>
      </c>
      <c r="BI5" s="2">
        <f xml:space="preserve"> Time!BI$10</f>
        <v>52</v>
      </c>
      <c r="BJ5" s="2">
        <f xml:space="preserve"> Time!BJ$10</f>
        <v>53</v>
      </c>
      <c r="BK5" s="2">
        <f xml:space="preserve"> Time!BK$10</f>
        <v>54</v>
      </c>
      <c r="BL5" s="2">
        <f xml:space="preserve"> Time!BL$10</f>
        <v>55</v>
      </c>
      <c r="BM5" s="2">
        <f xml:space="preserve"> Time!BM$10</f>
        <v>56</v>
      </c>
      <c r="BN5" s="2">
        <f xml:space="preserve"> Time!BN$10</f>
        <v>57</v>
      </c>
      <c r="BO5" s="2">
        <f xml:space="preserve"> Time!BO$10</f>
        <v>58</v>
      </c>
      <c r="BP5" s="2">
        <f xml:space="preserve"> Time!BP$10</f>
        <v>59</v>
      </c>
      <c r="BQ5" s="2">
        <f xml:space="preserve"> Time!BQ$10</f>
        <v>60</v>
      </c>
      <c r="BR5" s="2">
        <f xml:space="preserve"> Time!BR$10</f>
        <v>61</v>
      </c>
      <c r="BS5" s="2">
        <f xml:space="preserve"> Time!BS$10</f>
        <v>62</v>
      </c>
      <c r="BT5" s="2">
        <f xml:space="preserve"> Time!BT$10</f>
        <v>63</v>
      </c>
      <c r="BU5" s="2">
        <f xml:space="preserve"> Time!BU$10</f>
        <v>64</v>
      </c>
      <c r="BV5" s="2">
        <f xml:space="preserve"> Time!BV$10</f>
        <v>65</v>
      </c>
      <c r="BW5" s="2">
        <f xml:space="preserve"> Time!BW$10</f>
        <v>66</v>
      </c>
      <c r="BX5" s="2">
        <f xml:space="preserve"> Time!BX$10</f>
        <v>67</v>
      </c>
      <c r="BY5" s="2">
        <f xml:space="preserve"> Time!BY$10</f>
        <v>68</v>
      </c>
      <c r="BZ5" s="2">
        <f xml:space="preserve"> Time!BZ$10</f>
        <v>69</v>
      </c>
      <c r="CA5" s="2">
        <f xml:space="preserve"> Time!CA$10</f>
        <v>70</v>
      </c>
      <c r="CB5" s="2">
        <f xml:space="preserve"> Time!CB$10</f>
        <v>71</v>
      </c>
      <c r="CC5" s="2">
        <f xml:space="preserve"> Time!CC$10</f>
        <v>72</v>
      </c>
      <c r="CD5" s="2">
        <f xml:space="preserve"> Time!CD$10</f>
        <v>73</v>
      </c>
      <c r="CE5" s="2">
        <f xml:space="preserve"> Time!CE$10</f>
        <v>74</v>
      </c>
      <c r="CF5" s="2">
        <f xml:space="preserve"> Time!CF$10</f>
        <v>75</v>
      </c>
      <c r="CG5" s="2">
        <f xml:space="preserve"> Time!CG$10</f>
        <v>76</v>
      </c>
      <c r="CH5" s="2">
        <f xml:space="preserve"> Time!CH$10</f>
        <v>77</v>
      </c>
      <c r="CI5" s="2">
        <f xml:space="preserve"> Time!CI$10</f>
        <v>78</v>
      </c>
      <c r="CJ5" s="2">
        <f xml:space="preserve"> Time!CJ$10</f>
        <v>79</v>
      </c>
      <c r="CK5" s="2">
        <f xml:space="preserve"> Time!CK$10</f>
        <v>80</v>
      </c>
      <c r="CL5" s="2">
        <f xml:space="preserve"> Time!CL$10</f>
        <v>81</v>
      </c>
      <c r="CM5" s="2">
        <f xml:space="preserve"> Time!CM$10</f>
        <v>82</v>
      </c>
      <c r="CN5" s="2">
        <f xml:space="preserve"> Time!CN$10</f>
        <v>83</v>
      </c>
      <c r="CO5" s="2">
        <f xml:space="preserve"> Time!CO$10</f>
        <v>84</v>
      </c>
      <c r="CP5" s="2">
        <f xml:space="preserve"> Time!CP$10</f>
        <v>85</v>
      </c>
      <c r="CQ5" s="2">
        <f xml:space="preserve"> Time!CQ$10</f>
        <v>86</v>
      </c>
      <c r="CR5" s="2">
        <f xml:space="preserve"> Time!CR$10</f>
        <v>87</v>
      </c>
      <c r="CS5" s="2">
        <f xml:space="preserve"> Time!CS$10</f>
        <v>88</v>
      </c>
      <c r="CT5" s="2">
        <f xml:space="preserve"> Time!CT$10</f>
        <v>89</v>
      </c>
      <c r="CU5" s="2">
        <f xml:space="preserve"> Time!CU$10</f>
        <v>90</v>
      </c>
      <c r="CV5" s="2">
        <f xml:space="preserve"> Time!CV$10</f>
        <v>91</v>
      </c>
      <c r="CW5" s="2">
        <f xml:space="preserve"> Time!CW$10</f>
        <v>92</v>
      </c>
      <c r="CX5" s="2">
        <f xml:space="preserve"> Time!CX$10</f>
        <v>93</v>
      </c>
      <c r="CY5" s="2">
        <f xml:space="preserve"> Time!CY$10</f>
        <v>94</v>
      </c>
      <c r="CZ5" s="2">
        <f xml:space="preserve"> Time!CZ$10</f>
        <v>95</v>
      </c>
      <c r="DA5" s="2">
        <f xml:space="preserve"> Time!DA$10</f>
        <v>96</v>
      </c>
      <c r="DB5" s="2">
        <f xml:space="preserve"> Time!DB$10</f>
        <v>97</v>
      </c>
      <c r="DC5" s="2">
        <f xml:space="preserve"> Time!DC$10</f>
        <v>98</v>
      </c>
      <c r="DD5" s="2">
        <f xml:space="preserve"> Time!DD$10</f>
        <v>99</v>
      </c>
      <c r="DE5" s="2">
        <f xml:space="preserve"> Time!DE$10</f>
        <v>100</v>
      </c>
      <c r="DF5" s="2">
        <f xml:space="preserve"> Time!DF$10</f>
        <v>101</v>
      </c>
      <c r="DG5" s="2">
        <f xml:space="preserve"> Time!DG$10</f>
        <v>102</v>
      </c>
      <c r="DH5" s="2">
        <f xml:space="preserve"> Time!DH$10</f>
        <v>103</v>
      </c>
      <c r="DI5" s="2">
        <f xml:space="preserve"> Time!DI$10</f>
        <v>104</v>
      </c>
      <c r="DJ5" s="2">
        <f xml:space="preserve"> Time!DJ$10</f>
        <v>105</v>
      </c>
      <c r="DK5" s="2">
        <f xml:space="preserve"> Time!DK$10</f>
        <v>106</v>
      </c>
      <c r="DL5" s="2">
        <f xml:space="preserve"> Time!DL$10</f>
        <v>107</v>
      </c>
      <c r="DM5" s="2">
        <f xml:space="preserve"> Time!DM$10</f>
        <v>108</v>
      </c>
      <c r="DN5" s="2">
        <f xml:space="preserve"> Time!DN$10</f>
        <v>109</v>
      </c>
      <c r="DO5" s="2">
        <f xml:space="preserve"> Time!DO$10</f>
        <v>110</v>
      </c>
      <c r="DP5" s="2">
        <f xml:space="preserve"> Time!DP$10</f>
        <v>111</v>
      </c>
      <c r="DQ5" s="2">
        <f xml:space="preserve"> Time!DQ$10</f>
        <v>112</v>
      </c>
      <c r="DR5" s="2">
        <f xml:space="preserve"> Time!DR$10</f>
        <v>113</v>
      </c>
      <c r="DS5" s="2">
        <f xml:space="preserve"> Time!DS$10</f>
        <v>114</v>
      </c>
      <c r="DT5" s="2">
        <f xml:space="preserve"> Time!DT$10</f>
        <v>115</v>
      </c>
      <c r="DU5" s="2">
        <f xml:space="preserve"> Time!DU$10</f>
        <v>116</v>
      </c>
      <c r="DV5" s="2">
        <f xml:space="preserve"> Time!DV$10</f>
        <v>117</v>
      </c>
      <c r="DW5" s="2">
        <f xml:space="preserve"> Time!DW$10</f>
        <v>118</v>
      </c>
      <c r="DX5" s="2">
        <f xml:space="preserve"> Time!DX$10</f>
        <v>119</v>
      </c>
      <c r="DY5" s="2">
        <f xml:space="preserve"> Time!DY$10</f>
        <v>120</v>
      </c>
      <c r="DZ5" s="2">
        <f xml:space="preserve"> Time!DZ$10</f>
        <v>121</v>
      </c>
      <c r="EA5" s="2">
        <f xml:space="preserve"> Time!EA$10</f>
        <v>122</v>
      </c>
      <c r="EB5" s="2">
        <f xml:space="preserve"> Time!EB$10</f>
        <v>123</v>
      </c>
      <c r="EC5" s="2">
        <f xml:space="preserve"> Time!EC$10</f>
        <v>124</v>
      </c>
      <c r="ED5" s="2">
        <f xml:space="preserve"> Time!ED$10</f>
        <v>125</v>
      </c>
      <c r="EE5" s="2">
        <f xml:space="preserve"> Time!EE$10</f>
        <v>126</v>
      </c>
      <c r="EF5" s="2">
        <f xml:space="preserve"> Time!EF$10</f>
        <v>127</v>
      </c>
      <c r="EG5" s="2">
        <f xml:space="preserve"> Time!EG$10</f>
        <v>128</v>
      </c>
      <c r="EH5" s="2">
        <f xml:space="preserve"> Time!EH$10</f>
        <v>129</v>
      </c>
      <c r="EI5" s="2">
        <f xml:space="preserve"> Time!EI$10</f>
        <v>130</v>
      </c>
      <c r="EJ5" s="2">
        <f xml:space="preserve"> Time!EJ$10</f>
        <v>131</v>
      </c>
      <c r="EK5" s="2">
        <f xml:space="preserve"> Time!EK$10</f>
        <v>132</v>
      </c>
      <c r="EL5" s="2">
        <f xml:space="preserve"> Time!EL$10</f>
        <v>133</v>
      </c>
      <c r="EM5" s="2">
        <f xml:space="preserve"> Time!EM$10</f>
        <v>134</v>
      </c>
      <c r="EN5" s="2">
        <f xml:space="preserve"> Time!EN$10</f>
        <v>135</v>
      </c>
      <c r="EO5" s="2">
        <f xml:space="preserve"> Time!EO$10</f>
        <v>136</v>
      </c>
      <c r="EP5" s="2">
        <f xml:space="preserve"> Time!EP$10</f>
        <v>137</v>
      </c>
      <c r="EQ5" s="2">
        <f xml:space="preserve"> Time!EQ$10</f>
        <v>138</v>
      </c>
      <c r="ER5" s="2">
        <f xml:space="preserve"> Time!ER$10</f>
        <v>139</v>
      </c>
      <c r="ES5" s="2">
        <f xml:space="preserve"> Time!ES$10</f>
        <v>140</v>
      </c>
      <c r="ET5" s="2">
        <f xml:space="preserve"> Time!ET$10</f>
        <v>141</v>
      </c>
      <c r="EU5" s="2">
        <f xml:space="preserve"> Time!EU$10</f>
        <v>142</v>
      </c>
      <c r="EV5" s="2">
        <f xml:space="preserve"> Time!EV$10</f>
        <v>143</v>
      </c>
      <c r="EW5" s="2">
        <f xml:space="preserve"> Time!EW$10</f>
        <v>144</v>
      </c>
      <c r="EX5" s="2">
        <f xml:space="preserve"> Time!EX$10</f>
        <v>145</v>
      </c>
      <c r="EY5" s="2">
        <f xml:space="preserve"> Time!EY$10</f>
        <v>146</v>
      </c>
      <c r="EZ5" s="2">
        <f xml:space="preserve"> Time!EZ$10</f>
        <v>147</v>
      </c>
      <c r="FA5" s="2">
        <f xml:space="preserve"> Time!FA$10</f>
        <v>148</v>
      </c>
      <c r="FB5" s="2">
        <f xml:space="preserve"> Time!FB$10</f>
        <v>149</v>
      </c>
      <c r="FC5" s="2">
        <f xml:space="preserve"> Time!FC$10</f>
        <v>150</v>
      </c>
      <c r="FD5" s="2">
        <f xml:space="preserve"> Time!FD$10</f>
        <v>151</v>
      </c>
      <c r="FE5" s="2">
        <f xml:space="preserve"> Time!FE$10</f>
        <v>152</v>
      </c>
      <c r="FF5" s="2">
        <f xml:space="preserve"> Time!FF$10</f>
        <v>153</v>
      </c>
      <c r="FG5" s="2">
        <f xml:space="preserve"> Time!FG$10</f>
        <v>154</v>
      </c>
      <c r="FH5" s="2">
        <f xml:space="preserve"> Time!FH$10</f>
        <v>155</v>
      </c>
      <c r="FI5" s="2">
        <f xml:space="preserve"> Time!FI$10</f>
        <v>156</v>
      </c>
      <c r="FJ5" s="2">
        <f xml:space="preserve"> Time!FJ$10</f>
        <v>157</v>
      </c>
      <c r="FK5" s="2">
        <f xml:space="preserve"> Time!FK$10</f>
        <v>158</v>
      </c>
      <c r="FL5" s="2">
        <f xml:space="preserve"> Time!FL$10</f>
        <v>159</v>
      </c>
      <c r="FM5" s="2">
        <f xml:space="preserve"> Time!FM$10</f>
        <v>160</v>
      </c>
      <c r="FN5" s="2">
        <f xml:space="preserve"> Time!FN$10</f>
        <v>161</v>
      </c>
      <c r="FO5" s="2">
        <f xml:space="preserve"> Time!FO$10</f>
        <v>162</v>
      </c>
      <c r="FP5" s="2">
        <f xml:space="preserve"> Time!FP$10</f>
        <v>163</v>
      </c>
      <c r="FQ5" s="2">
        <f xml:space="preserve"> Time!FQ$10</f>
        <v>164</v>
      </c>
      <c r="FR5" s="2">
        <f xml:space="preserve"> Time!FR$10</f>
        <v>165</v>
      </c>
      <c r="FS5" s="2">
        <f xml:space="preserve"> Time!FS$10</f>
        <v>166</v>
      </c>
      <c r="FT5" s="2">
        <f xml:space="preserve"> Time!FT$10</f>
        <v>167</v>
      </c>
      <c r="FU5" s="2">
        <f xml:space="preserve"> Time!FU$10</f>
        <v>168</v>
      </c>
      <c r="FV5" s="2">
        <f xml:space="preserve"> Time!FV$10</f>
        <v>169</v>
      </c>
      <c r="FW5" s="2">
        <f xml:space="preserve"> Time!FW$10</f>
        <v>170</v>
      </c>
      <c r="FX5" s="2">
        <f xml:space="preserve"> Time!FX$10</f>
        <v>171</v>
      </c>
      <c r="FY5" s="2">
        <f xml:space="preserve"> Time!FY$10</f>
        <v>172</v>
      </c>
      <c r="FZ5" s="2">
        <f xml:space="preserve"> Time!FZ$10</f>
        <v>173</v>
      </c>
      <c r="GA5" s="2">
        <f xml:space="preserve"> Time!GA$10</f>
        <v>174</v>
      </c>
      <c r="GB5" s="2">
        <f xml:space="preserve"> Time!GB$10</f>
        <v>175</v>
      </c>
      <c r="GC5" s="2">
        <f xml:space="preserve"> Time!GC$10</f>
        <v>176</v>
      </c>
      <c r="GD5" s="2">
        <f xml:space="preserve"> Time!GD$10</f>
        <v>177</v>
      </c>
      <c r="GE5" s="2">
        <f xml:space="preserve"> Time!GE$10</f>
        <v>178</v>
      </c>
      <c r="GF5" s="2">
        <f xml:space="preserve"> Time!GF$10</f>
        <v>179</v>
      </c>
      <c r="GG5" s="2">
        <f xml:space="preserve"> Time!GG$10</f>
        <v>180</v>
      </c>
      <c r="GH5" s="2">
        <f xml:space="preserve"> Time!GH$10</f>
        <v>181</v>
      </c>
      <c r="GI5" s="2">
        <f xml:space="preserve"> Time!GI$10</f>
        <v>182</v>
      </c>
      <c r="GJ5" s="2">
        <f xml:space="preserve"> Time!GJ$10</f>
        <v>183</v>
      </c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  <c r="HB5"/>
      <c r="HC5"/>
      <c r="HD5"/>
      <c r="HE5"/>
      <c r="HF5"/>
      <c r="HG5"/>
      <c r="HH5"/>
      <c r="HI5"/>
      <c r="HJ5"/>
      <c r="HK5"/>
      <c r="HL5"/>
      <c r="HM5"/>
      <c r="HN5"/>
      <c r="HO5"/>
      <c r="HP5"/>
      <c r="HQ5"/>
      <c r="HR5"/>
      <c r="HS5"/>
      <c r="HT5"/>
      <c r="HU5"/>
      <c r="HV5"/>
      <c r="HW5"/>
      <c r="HX5"/>
      <c r="HY5"/>
      <c r="HZ5"/>
      <c r="IA5"/>
      <c r="IB5"/>
      <c r="IC5"/>
      <c r="ID5"/>
      <c r="IE5"/>
      <c r="IF5"/>
      <c r="IG5"/>
      <c r="IH5"/>
      <c r="II5"/>
      <c r="IJ5"/>
      <c r="IK5"/>
      <c r="IL5"/>
      <c r="IM5"/>
      <c r="IN5"/>
      <c r="IO5"/>
      <c r="IP5"/>
      <c r="IQ5"/>
      <c r="IR5"/>
      <c r="IS5"/>
      <c r="IT5"/>
      <c r="IU5"/>
      <c r="IV5"/>
      <c r="IW5"/>
      <c r="IX5"/>
      <c r="IY5"/>
      <c r="IZ5"/>
      <c r="JA5"/>
      <c r="JB5"/>
      <c r="JC5"/>
      <c r="JD5"/>
      <c r="JE5"/>
      <c r="JF5"/>
      <c r="JG5"/>
      <c r="JH5"/>
      <c r="JI5"/>
      <c r="JJ5"/>
      <c r="JK5"/>
      <c r="JL5"/>
      <c r="JM5"/>
      <c r="JN5"/>
      <c r="JO5"/>
      <c r="JP5"/>
      <c r="JQ5"/>
      <c r="JR5"/>
      <c r="JS5"/>
      <c r="JT5"/>
      <c r="JU5"/>
      <c r="JV5"/>
      <c r="JW5"/>
      <c r="JX5"/>
      <c r="JY5"/>
      <c r="JZ5"/>
      <c r="KA5"/>
      <c r="KB5"/>
      <c r="KC5"/>
      <c r="KD5"/>
      <c r="KE5"/>
      <c r="KF5"/>
      <c r="KG5"/>
      <c r="KH5"/>
      <c r="KI5"/>
      <c r="KJ5"/>
      <c r="KK5"/>
      <c r="KL5"/>
      <c r="KM5"/>
      <c r="KN5"/>
      <c r="KO5"/>
      <c r="KP5"/>
      <c r="KQ5"/>
      <c r="KR5"/>
      <c r="KS5"/>
      <c r="KT5"/>
      <c r="KU5"/>
      <c r="KV5"/>
      <c r="KW5"/>
      <c r="KX5"/>
      <c r="KY5"/>
      <c r="KZ5"/>
      <c r="LA5"/>
      <c r="LB5"/>
      <c r="LC5"/>
      <c r="LD5"/>
      <c r="LE5"/>
      <c r="LF5"/>
      <c r="LG5"/>
      <c r="LH5"/>
      <c r="LI5"/>
      <c r="LJ5"/>
      <c r="LK5"/>
      <c r="LL5"/>
      <c r="LM5"/>
      <c r="LN5"/>
      <c r="LO5"/>
      <c r="LP5"/>
      <c r="LQ5"/>
      <c r="LR5"/>
      <c r="LS5"/>
      <c r="LT5"/>
      <c r="LU5"/>
      <c r="LV5"/>
      <c r="LW5"/>
      <c r="LX5"/>
      <c r="LY5"/>
      <c r="LZ5"/>
      <c r="MA5"/>
      <c r="MB5"/>
      <c r="MC5"/>
      <c r="MD5"/>
      <c r="ME5"/>
      <c r="MF5"/>
      <c r="MG5"/>
      <c r="MH5"/>
      <c r="MI5"/>
      <c r="MJ5"/>
      <c r="MK5"/>
      <c r="ML5"/>
      <c r="MM5"/>
      <c r="MN5"/>
      <c r="MO5"/>
      <c r="MP5"/>
      <c r="MQ5"/>
      <c r="MR5"/>
      <c r="MS5"/>
      <c r="MT5"/>
      <c r="MU5"/>
      <c r="MV5"/>
      <c r="MW5"/>
      <c r="MX5"/>
      <c r="MY5"/>
      <c r="MZ5"/>
      <c r="NA5"/>
      <c r="NB5"/>
      <c r="NC5"/>
      <c r="ND5"/>
      <c r="NE5"/>
      <c r="NF5"/>
      <c r="NG5"/>
      <c r="NH5"/>
      <c r="NI5"/>
      <c r="NJ5"/>
      <c r="NK5"/>
      <c r="NL5"/>
      <c r="NM5"/>
      <c r="NN5"/>
      <c r="NO5"/>
      <c r="NP5"/>
      <c r="NQ5"/>
      <c r="NR5"/>
      <c r="NS5"/>
      <c r="NT5"/>
      <c r="NU5"/>
      <c r="NV5"/>
      <c r="NW5"/>
      <c r="NX5"/>
      <c r="NY5"/>
      <c r="NZ5"/>
      <c r="OA5"/>
      <c r="OB5"/>
      <c r="OC5"/>
      <c r="OD5"/>
      <c r="OE5"/>
      <c r="OF5"/>
      <c r="OG5"/>
      <c r="OH5"/>
      <c r="OI5"/>
      <c r="OJ5"/>
      <c r="OK5"/>
      <c r="OL5"/>
      <c r="OM5"/>
      <c r="ON5"/>
      <c r="OO5"/>
      <c r="OP5"/>
      <c r="OQ5"/>
      <c r="OR5"/>
      <c r="OS5"/>
      <c r="OT5"/>
      <c r="OU5"/>
      <c r="OV5"/>
      <c r="OW5"/>
      <c r="OX5"/>
      <c r="OY5"/>
      <c r="OZ5"/>
      <c r="PA5"/>
      <c r="PB5"/>
      <c r="PC5"/>
      <c r="PD5"/>
      <c r="PE5"/>
      <c r="PF5"/>
      <c r="PG5"/>
      <c r="PH5"/>
      <c r="PI5"/>
      <c r="PJ5"/>
      <c r="PK5"/>
      <c r="PL5"/>
      <c r="PM5"/>
      <c r="PN5"/>
      <c r="PO5"/>
      <c r="PP5"/>
      <c r="PQ5"/>
      <c r="PR5"/>
      <c r="PS5"/>
      <c r="PT5"/>
      <c r="PU5"/>
      <c r="PV5"/>
      <c r="PW5"/>
      <c r="PX5"/>
      <c r="PY5"/>
    </row>
    <row r="6" spans="1:441" s="43" customFormat="1" x14ac:dyDescent="0.35">
      <c r="A6" s="15"/>
      <c r="B6" s="15"/>
      <c r="C6" s="21"/>
      <c r="D6" s="60"/>
      <c r="E6" s="12"/>
      <c r="F6" s="12"/>
      <c r="G6" s="12"/>
      <c r="H6" s="12"/>
      <c r="I6" s="9"/>
      <c r="J6" s="12"/>
      <c r="K6" s="12"/>
      <c r="L6" s="12"/>
      <c r="M6" s="12"/>
      <c r="N6" s="12"/>
      <c r="O6" s="12"/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  <c r="AP6" s="12"/>
      <c r="AQ6" s="12"/>
      <c r="AR6" s="12"/>
      <c r="AS6" s="12"/>
      <c r="AT6" s="12"/>
      <c r="AU6" s="12"/>
      <c r="AV6" s="12"/>
      <c r="AW6" s="12"/>
      <c r="AX6" s="12"/>
      <c r="AY6" s="12"/>
      <c r="AZ6" s="12"/>
      <c r="BA6" s="12"/>
      <c r="BB6" s="12"/>
      <c r="BC6" s="12"/>
      <c r="BD6" s="12"/>
      <c r="BE6" s="12"/>
      <c r="BF6" s="12"/>
      <c r="BG6" s="12"/>
      <c r="BH6" s="12"/>
      <c r="BI6" s="12"/>
      <c r="BJ6" s="12"/>
      <c r="BK6" s="12"/>
      <c r="BL6" s="12"/>
      <c r="BM6" s="12"/>
      <c r="BN6" s="12"/>
      <c r="BO6" s="12"/>
      <c r="BP6" s="12"/>
      <c r="BQ6" s="12"/>
      <c r="BR6" s="12"/>
      <c r="BS6" s="12"/>
      <c r="BT6" s="12"/>
      <c r="BU6" s="12"/>
      <c r="BV6" s="12"/>
      <c r="BW6" s="12"/>
      <c r="BX6" s="12"/>
      <c r="BY6" s="12"/>
      <c r="BZ6" s="12"/>
      <c r="CA6" s="12"/>
      <c r="CB6" s="12"/>
      <c r="CC6" s="12"/>
      <c r="CD6" s="12"/>
      <c r="CE6" s="12"/>
      <c r="CF6" s="12"/>
      <c r="CG6" s="12"/>
      <c r="CH6" s="12"/>
      <c r="CI6" s="12"/>
      <c r="CJ6" s="12"/>
      <c r="CK6" s="12"/>
      <c r="CL6" s="12"/>
      <c r="CM6" s="12"/>
      <c r="CN6" s="12"/>
      <c r="CO6" s="12"/>
      <c r="CP6" s="12"/>
      <c r="CQ6" s="12"/>
      <c r="CR6" s="12"/>
      <c r="CS6" s="12"/>
      <c r="CT6" s="12"/>
      <c r="CU6" s="12"/>
      <c r="CV6" s="12"/>
      <c r="CW6" s="12"/>
      <c r="CX6" s="12"/>
      <c r="CY6" s="12"/>
      <c r="CZ6" s="12"/>
      <c r="DA6" s="12"/>
      <c r="DB6" s="12"/>
      <c r="DC6" s="12"/>
      <c r="DD6" s="12"/>
      <c r="DE6" s="12"/>
      <c r="DF6" s="12"/>
      <c r="DG6" s="12"/>
      <c r="DH6" s="12"/>
      <c r="DI6" s="12"/>
      <c r="DJ6" s="12"/>
      <c r="DK6" s="12"/>
      <c r="DL6" s="12"/>
      <c r="DM6" s="12"/>
      <c r="DN6" s="12"/>
      <c r="DO6" s="12"/>
      <c r="DP6" s="12"/>
      <c r="DQ6" s="12"/>
      <c r="DR6" s="12"/>
      <c r="DS6" s="12"/>
      <c r="DT6" s="12"/>
      <c r="DU6" s="12"/>
      <c r="DV6" s="12"/>
      <c r="DW6" s="12"/>
      <c r="DX6" s="12"/>
      <c r="DY6" s="12"/>
      <c r="DZ6" s="12"/>
      <c r="EA6" s="12"/>
      <c r="EB6" s="12"/>
      <c r="EC6" s="12"/>
      <c r="ED6" s="12"/>
      <c r="EE6" s="12"/>
      <c r="EF6" s="12"/>
      <c r="EG6" s="12"/>
      <c r="EH6" s="12"/>
      <c r="EI6" s="12"/>
      <c r="EJ6" s="12"/>
      <c r="EK6" s="12"/>
      <c r="EL6" s="12"/>
      <c r="EM6" s="12"/>
      <c r="EN6" s="12"/>
      <c r="EO6" s="12"/>
      <c r="EP6" s="12"/>
      <c r="EQ6" s="12"/>
      <c r="ER6" s="12"/>
      <c r="ES6" s="12"/>
      <c r="ET6" s="12"/>
      <c r="EU6" s="12"/>
      <c r="EV6" s="12"/>
      <c r="EW6" s="12"/>
      <c r="EX6" s="12"/>
      <c r="EY6" s="12"/>
      <c r="EZ6" s="12"/>
      <c r="FA6" s="12"/>
      <c r="FB6" s="12"/>
      <c r="FC6" s="12"/>
      <c r="FD6" s="12"/>
      <c r="FE6" s="12"/>
      <c r="FF6" s="12"/>
      <c r="FG6" s="12"/>
      <c r="FH6" s="12"/>
      <c r="FI6" s="12"/>
      <c r="FJ6" s="12"/>
      <c r="FK6" s="12"/>
      <c r="FL6" s="12"/>
      <c r="FM6" s="12"/>
      <c r="FN6" s="12"/>
      <c r="FO6" s="12"/>
      <c r="FP6" s="12"/>
      <c r="FQ6" s="12"/>
      <c r="FR6" s="12"/>
      <c r="FS6" s="12"/>
      <c r="FT6" s="12"/>
      <c r="FU6" s="12"/>
      <c r="FV6" s="12"/>
      <c r="FW6" s="12"/>
      <c r="FX6" s="12"/>
      <c r="FY6" s="12"/>
      <c r="FZ6" s="12"/>
      <c r="GA6" s="12"/>
      <c r="GB6" s="12"/>
      <c r="GC6" s="12"/>
      <c r="GD6" s="12"/>
      <c r="GE6" s="12"/>
      <c r="GF6" s="12"/>
      <c r="GG6" s="12"/>
      <c r="GH6" s="12"/>
      <c r="GI6" s="12"/>
      <c r="GJ6" s="12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  <c r="HB6"/>
      <c r="HC6"/>
      <c r="HD6"/>
      <c r="HE6"/>
      <c r="HF6"/>
      <c r="HG6"/>
      <c r="HH6"/>
      <c r="HI6"/>
      <c r="HJ6"/>
      <c r="HK6"/>
      <c r="HL6"/>
      <c r="HM6"/>
      <c r="HN6"/>
      <c r="HO6"/>
      <c r="HP6"/>
      <c r="HQ6"/>
      <c r="HR6"/>
      <c r="HS6"/>
      <c r="HT6"/>
      <c r="HU6"/>
      <c r="HV6"/>
      <c r="HW6"/>
      <c r="HX6"/>
      <c r="HY6"/>
      <c r="HZ6"/>
      <c r="IA6"/>
      <c r="IB6"/>
      <c r="IC6"/>
      <c r="ID6"/>
      <c r="IE6"/>
      <c r="IF6"/>
      <c r="IG6"/>
      <c r="IH6"/>
      <c r="II6"/>
      <c r="IJ6"/>
      <c r="IK6"/>
      <c r="IL6"/>
      <c r="IM6"/>
      <c r="IN6"/>
      <c r="IO6"/>
      <c r="IP6"/>
      <c r="IQ6"/>
      <c r="IR6"/>
      <c r="IS6"/>
      <c r="IT6"/>
      <c r="IU6"/>
      <c r="IV6"/>
      <c r="IW6"/>
      <c r="IX6"/>
      <c r="IY6"/>
      <c r="IZ6"/>
      <c r="JA6"/>
      <c r="JB6"/>
      <c r="JC6"/>
      <c r="JD6"/>
      <c r="JE6"/>
      <c r="JF6"/>
      <c r="JG6"/>
      <c r="JH6"/>
      <c r="JI6"/>
      <c r="JJ6"/>
      <c r="JK6"/>
      <c r="JL6"/>
      <c r="JM6"/>
      <c r="JN6"/>
      <c r="JO6"/>
      <c r="JP6"/>
      <c r="JQ6"/>
      <c r="JR6"/>
      <c r="JS6"/>
      <c r="JT6"/>
      <c r="JU6"/>
      <c r="JV6"/>
      <c r="JW6"/>
      <c r="JX6"/>
      <c r="JY6"/>
      <c r="JZ6"/>
      <c r="KA6"/>
      <c r="KB6"/>
      <c r="KC6"/>
      <c r="KD6"/>
      <c r="KE6"/>
      <c r="KF6"/>
      <c r="KG6"/>
      <c r="KH6"/>
      <c r="KI6"/>
      <c r="KJ6"/>
      <c r="KK6"/>
      <c r="KL6"/>
      <c r="KM6"/>
      <c r="KN6"/>
      <c r="KO6"/>
      <c r="KP6"/>
      <c r="KQ6"/>
      <c r="KR6"/>
      <c r="KS6"/>
      <c r="KT6"/>
      <c r="KU6"/>
      <c r="KV6"/>
      <c r="KW6"/>
      <c r="KX6"/>
      <c r="KY6"/>
      <c r="KZ6"/>
      <c r="LA6"/>
      <c r="LB6"/>
      <c r="LC6"/>
      <c r="LD6"/>
      <c r="LE6"/>
      <c r="LF6"/>
      <c r="LG6"/>
      <c r="LH6"/>
      <c r="LI6"/>
      <c r="LJ6"/>
      <c r="LK6"/>
      <c r="LL6"/>
      <c r="LM6"/>
      <c r="LN6"/>
      <c r="LO6"/>
      <c r="LP6"/>
      <c r="LQ6"/>
      <c r="LR6"/>
      <c r="LS6"/>
      <c r="LT6"/>
      <c r="LU6"/>
      <c r="LV6"/>
      <c r="LW6"/>
      <c r="LX6"/>
      <c r="LY6"/>
      <c r="LZ6"/>
      <c r="MA6"/>
      <c r="MB6"/>
      <c r="MC6"/>
      <c r="MD6"/>
      <c r="ME6"/>
      <c r="MF6"/>
      <c r="MG6"/>
      <c r="MH6"/>
      <c r="MI6"/>
      <c r="MJ6"/>
      <c r="MK6"/>
      <c r="ML6"/>
      <c r="MM6"/>
      <c r="MN6"/>
      <c r="MO6"/>
      <c r="MP6"/>
      <c r="MQ6"/>
      <c r="MR6"/>
      <c r="MS6"/>
      <c r="MT6"/>
      <c r="MU6"/>
      <c r="MV6"/>
      <c r="MW6"/>
      <c r="MX6"/>
      <c r="MY6"/>
      <c r="MZ6"/>
      <c r="NA6"/>
      <c r="NB6"/>
      <c r="NC6"/>
      <c r="ND6"/>
      <c r="NE6"/>
      <c r="NF6"/>
      <c r="NG6"/>
      <c r="NH6"/>
      <c r="NI6"/>
      <c r="NJ6"/>
      <c r="NK6"/>
      <c r="NL6"/>
      <c r="NM6"/>
      <c r="NN6"/>
      <c r="NO6"/>
      <c r="NP6"/>
      <c r="NQ6"/>
      <c r="NR6"/>
      <c r="NS6"/>
      <c r="NT6"/>
      <c r="NU6"/>
      <c r="NV6"/>
      <c r="NW6"/>
      <c r="NX6"/>
      <c r="NY6"/>
      <c r="NZ6"/>
      <c r="OA6"/>
      <c r="OB6"/>
      <c r="OC6"/>
      <c r="OD6"/>
      <c r="OE6"/>
      <c r="OF6"/>
      <c r="OG6"/>
      <c r="OH6"/>
      <c r="OI6"/>
      <c r="OJ6"/>
      <c r="OK6"/>
      <c r="OL6"/>
      <c r="OM6"/>
      <c r="ON6"/>
      <c r="OO6"/>
      <c r="OP6"/>
      <c r="OQ6"/>
      <c r="OR6"/>
      <c r="OS6"/>
      <c r="OT6"/>
      <c r="OU6"/>
      <c r="OV6"/>
      <c r="OW6"/>
      <c r="OX6"/>
      <c r="OY6"/>
      <c r="OZ6"/>
      <c r="PA6"/>
      <c r="PB6"/>
      <c r="PC6"/>
      <c r="PD6"/>
      <c r="PE6"/>
      <c r="PF6"/>
      <c r="PG6"/>
      <c r="PH6"/>
      <c r="PI6"/>
      <c r="PJ6"/>
      <c r="PK6"/>
      <c r="PL6"/>
      <c r="PM6"/>
      <c r="PN6"/>
      <c r="PO6"/>
      <c r="PP6"/>
      <c r="PQ6"/>
      <c r="PR6"/>
      <c r="PS6"/>
      <c r="PT6"/>
      <c r="PU6"/>
    </row>
    <row r="7" spans="1:441" s="52" customFormat="1" x14ac:dyDescent="0.35">
      <c r="A7" s="15" t="s">
        <v>3</v>
      </c>
      <c r="B7" s="15"/>
      <c r="C7" s="21"/>
      <c r="D7" s="60"/>
      <c r="E7" s="7"/>
      <c r="F7" s="7"/>
      <c r="G7" s="8"/>
      <c r="H7" s="7"/>
      <c r="J7" s="7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X7" s="7"/>
      <c r="Y7" s="7"/>
      <c r="Z7" s="7"/>
      <c r="AA7" s="7"/>
      <c r="AB7" s="7"/>
      <c r="AC7" s="7"/>
      <c r="AD7" s="7"/>
      <c r="AE7" s="7"/>
      <c r="AF7" s="7"/>
      <c r="AG7" s="7"/>
      <c r="AH7" s="7"/>
      <c r="AI7" s="7"/>
      <c r="AJ7" s="7"/>
      <c r="AK7" s="7"/>
      <c r="AL7" s="7"/>
      <c r="AM7" s="7"/>
      <c r="AN7" s="7"/>
      <c r="AO7" s="7"/>
      <c r="AP7" s="7"/>
      <c r="AQ7" s="7"/>
      <c r="AR7" s="7"/>
      <c r="AS7" s="7"/>
      <c r="AT7" s="7"/>
      <c r="AU7" s="7"/>
      <c r="AV7" s="7"/>
      <c r="AW7" s="7"/>
      <c r="AX7" s="7"/>
      <c r="AY7" s="7"/>
      <c r="AZ7" s="7"/>
      <c r="BA7" s="7"/>
      <c r="BB7" s="7"/>
      <c r="BC7" s="7"/>
      <c r="BD7" s="7"/>
      <c r="BE7" s="7"/>
      <c r="BF7" s="7"/>
      <c r="BG7" s="7"/>
      <c r="BH7" s="7"/>
      <c r="BI7" s="7"/>
      <c r="BJ7" s="7"/>
      <c r="BK7" s="7"/>
      <c r="BL7" s="7"/>
      <c r="BM7" s="7"/>
      <c r="BN7" s="7"/>
      <c r="BO7" s="7"/>
      <c r="BP7" s="7"/>
      <c r="BQ7" s="7"/>
      <c r="BR7" s="7"/>
      <c r="BS7" s="7"/>
      <c r="BT7" s="7"/>
      <c r="BU7" s="7"/>
      <c r="BV7" s="7"/>
      <c r="BW7" s="7"/>
      <c r="BX7" s="7"/>
      <c r="BY7" s="7"/>
      <c r="BZ7" s="7"/>
      <c r="CA7" s="7"/>
      <c r="CB7" s="7"/>
      <c r="CC7" s="7"/>
      <c r="CD7" s="7"/>
      <c r="CE7" s="7"/>
      <c r="CF7" s="7"/>
      <c r="CG7" s="7"/>
      <c r="CH7" s="7"/>
      <c r="CI7" s="7"/>
      <c r="CJ7" s="7"/>
      <c r="CK7" s="7"/>
      <c r="CL7" s="7"/>
      <c r="CM7" s="7"/>
      <c r="CN7" s="7"/>
      <c r="CO7" s="7"/>
      <c r="CP7" s="7"/>
      <c r="CQ7" s="7"/>
      <c r="CR7" s="7"/>
      <c r="CS7" s="7"/>
      <c r="CT7" s="7"/>
      <c r="CU7" s="7"/>
      <c r="CV7" s="7"/>
      <c r="CW7" s="7"/>
      <c r="CX7" s="7"/>
      <c r="CY7" s="7"/>
      <c r="CZ7" s="7"/>
      <c r="DA7" s="7"/>
      <c r="DB7" s="7"/>
      <c r="DC7" s="7"/>
      <c r="DD7" s="7"/>
      <c r="DE7" s="7"/>
      <c r="DF7" s="7"/>
      <c r="DG7" s="7"/>
      <c r="DH7" s="7"/>
      <c r="DI7" s="7"/>
      <c r="DJ7" s="7"/>
      <c r="DK7" s="7"/>
      <c r="DL7" s="7"/>
      <c r="DM7" s="7"/>
      <c r="DN7" s="7"/>
      <c r="DO7" s="7"/>
      <c r="DP7" s="7"/>
      <c r="DQ7" s="7"/>
      <c r="DR7" s="7"/>
      <c r="DS7" s="7"/>
      <c r="DT7" s="7"/>
      <c r="DU7" s="7"/>
      <c r="DV7" s="7"/>
      <c r="DW7" s="7"/>
      <c r="DX7" s="7"/>
      <c r="DY7" s="7"/>
      <c r="DZ7" s="7"/>
      <c r="EA7" s="7"/>
      <c r="EB7" s="7"/>
      <c r="EC7" s="7"/>
      <c r="ED7" s="7"/>
      <c r="EE7" s="7"/>
      <c r="EF7" s="7"/>
      <c r="EG7" s="7"/>
      <c r="EH7" s="7"/>
      <c r="EI7" s="7"/>
      <c r="EJ7" s="7"/>
      <c r="EK7" s="7"/>
      <c r="EL7" s="7"/>
      <c r="EM7" s="7"/>
      <c r="EN7" s="7"/>
      <c r="EO7" s="7"/>
      <c r="EP7" s="7"/>
      <c r="EQ7" s="7"/>
      <c r="ER7" s="7"/>
      <c r="ES7" s="7"/>
      <c r="ET7" s="7"/>
      <c r="EU7" s="7"/>
      <c r="EV7" s="7"/>
      <c r="EW7" s="7"/>
      <c r="EX7" s="7"/>
      <c r="EY7" s="7"/>
      <c r="EZ7" s="7"/>
      <c r="FA7" s="7"/>
      <c r="FB7" s="7"/>
      <c r="FC7" s="7"/>
      <c r="FD7" s="7"/>
      <c r="FE7" s="7"/>
      <c r="FF7" s="7"/>
      <c r="FG7" s="7"/>
      <c r="FH7" s="7"/>
      <c r="FI7" s="7"/>
      <c r="FJ7" s="7"/>
      <c r="FK7" s="7"/>
      <c r="FL7" s="7"/>
      <c r="FM7" s="7"/>
      <c r="FN7" s="7"/>
      <c r="FO7" s="7"/>
      <c r="FP7" s="7"/>
      <c r="FQ7" s="7"/>
      <c r="FR7" s="7"/>
      <c r="FS7" s="7"/>
      <c r="FT7" s="7"/>
      <c r="FU7" s="7"/>
      <c r="FV7" s="7"/>
      <c r="FW7" s="7"/>
      <c r="FX7" s="7"/>
      <c r="FY7" s="7"/>
      <c r="FZ7" s="7"/>
      <c r="GA7" s="7"/>
      <c r="GB7" s="7"/>
      <c r="GC7" s="7"/>
      <c r="GD7" s="7"/>
      <c r="GE7" s="7"/>
      <c r="GF7" s="7"/>
      <c r="GG7" s="7"/>
      <c r="GH7" s="7"/>
      <c r="GI7" s="7"/>
      <c r="GJ7" s="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  <c r="HB7"/>
      <c r="HC7"/>
      <c r="HD7"/>
      <c r="HE7"/>
      <c r="HF7"/>
      <c r="HG7"/>
      <c r="HH7"/>
      <c r="HI7"/>
      <c r="HJ7"/>
      <c r="HK7"/>
      <c r="HL7"/>
      <c r="HM7"/>
      <c r="HN7"/>
      <c r="HO7"/>
      <c r="HP7"/>
      <c r="HQ7"/>
      <c r="HR7"/>
      <c r="HS7"/>
      <c r="HT7"/>
      <c r="HU7"/>
      <c r="HV7"/>
      <c r="HW7"/>
      <c r="HX7"/>
      <c r="HY7"/>
      <c r="HZ7"/>
      <c r="IA7"/>
      <c r="IB7"/>
      <c r="IC7"/>
      <c r="ID7"/>
      <c r="IE7"/>
      <c r="IF7"/>
      <c r="IG7"/>
      <c r="IH7"/>
      <c r="II7"/>
      <c r="IJ7"/>
      <c r="IK7"/>
      <c r="IL7"/>
      <c r="IM7"/>
      <c r="IN7"/>
      <c r="IO7"/>
      <c r="IP7"/>
      <c r="IQ7"/>
      <c r="IR7"/>
      <c r="IS7"/>
      <c r="IT7"/>
      <c r="IU7"/>
      <c r="IV7"/>
      <c r="IW7"/>
      <c r="IX7"/>
      <c r="IY7"/>
      <c r="IZ7"/>
      <c r="JA7"/>
      <c r="JB7"/>
      <c r="JC7"/>
      <c r="JD7"/>
      <c r="JE7"/>
      <c r="JF7"/>
      <c r="JG7"/>
      <c r="JH7"/>
      <c r="JI7"/>
      <c r="JJ7"/>
      <c r="JK7"/>
      <c r="JL7"/>
      <c r="JM7"/>
      <c r="JN7"/>
      <c r="JO7"/>
      <c r="JP7"/>
      <c r="JQ7"/>
      <c r="JR7"/>
      <c r="JS7"/>
      <c r="JT7"/>
      <c r="JU7"/>
      <c r="JV7"/>
      <c r="JW7"/>
      <c r="JX7"/>
      <c r="JY7"/>
      <c r="JZ7"/>
      <c r="KA7"/>
      <c r="KB7"/>
      <c r="KC7"/>
      <c r="KD7"/>
      <c r="KE7"/>
      <c r="KF7"/>
      <c r="KG7"/>
      <c r="KH7"/>
      <c r="KI7"/>
      <c r="KJ7"/>
      <c r="KK7"/>
      <c r="KL7"/>
      <c r="KM7"/>
      <c r="KN7"/>
      <c r="KO7"/>
      <c r="KP7"/>
      <c r="KQ7"/>
      <c r="KR7"/>
      <c r="KS7"/>
      <c r="KT7"/>
      <c r="KU7"/>
      <c r="KV7"/>
      <c r="KW7"/>
      <c r="KX7"/>
      <c r="KY7"/>
      <c r="KZ7"/>
      <c r="LA7"/>
      <c r="LB7"/>
      <c r="LC7"/>
      <c r="LD7"/>
      <c r="LE7"/>
      <c r="LF7"/>
      <c r="LG7"/>
      <c r="LH7"/>
      <c r="LI7"/>
      <c r="LJ7"/>
      <c r="LK7"/>
      <c r="LL7"/>
      <c r="LM7"/>
      <c r="LN7"/>
      <c r="LO7"/>
      <c r="LP7"/>
      <c r="LQ7"/>
      <c r="LR7"/>
      <c r="LS7"/>
      <c r="LT7"/>
      <c r="LU7"/>
      <c r="LV7"/>
      <c r="LW7"/>
      <c r="LX7"/>
      <c r="LY7"/>
      <c r="LZ7"/>
      <c r="MA7"/>
      <c r="MB7"/>
      <c r="MC7"/>
      <c r="MD7"/>
      <c r="ME7"/>
      <c r="MF7"/>
      <c r="MG7"/>
      <c r="MH7"/>
      <c r="MI7"/>
      <c r="MJ7"/>
      <c r="MK7"/>
      <c r="ML7"/>
      <c r="MM7"/>
      <c r="MN7"/>
      <c r="MO7"/>
      <c r="MP7"/>
      <c r="MQ7"/>
      <c r="MR7"/>
      <c r="MS7"/>
      <c r="MT7"/>
      <c r="MU7"/>
      <c r="MV7"/>
      <c r="MW7"/>
      <c r="MX7"/>
      <c r="MY7"/>
      <c r="MZ7"/>
      <c r="NA7"/>
      <c r="NB7"/>
      <c r="NC7"/>
      <c r="ND7"/>
      <c r="NE7"/>
      <c r="NF7"/>
      <c r="NG7"/>
      <c r="NH7"/>
      <c r="NI7"/>
      <c r="NJ7"/>
      <c r="NK7"/>
      <c r="NL7"/>
      <c r="NM7"/>
      <c r="NN7"/>
      <c r="NO7"/>
      <c r="NP7"/>
      <c r="NQ7"/>
      <c r="NR7"/>
      <c r="NS7"/>
      <c r="NT7"/>
      <c r="NU7"/>
      <c r="NV7"/>
      <c r="NW7"/>
      <c r="NX7"/>
      <c r="NY7"/>
      <c r="NZ7"/>
      <c r="OA7"/>
      <c r="OB7"/>
      <c r="OC7"/>
      <c r="OD7"/>
      <c r="OE7"/>
      <c r="OF7"/>
      <c r="OG7"/>
      <c r="OH7"/>
      <c r="OI7"/>
      <c r="OJ7"/>
      <c r="OK7"/>
      <c r="OL7"/>
      <c r="OM7"/>
      <c r="ON7"/>
      <c r="OO7"/>
      <c r="OP7"/>
      <c r="OQ7"/>
      <c r="OR7"/>
      <c r="OS7"/>
      <c r="OT7"/>
      <c r="OU7"/>
      <c r="OV7"/>
      <c r="OW7"/>
      <c r="OX7"/>
      <c r="OY7"/>
      <c r="OZ7"/>
      <c r="PA7"/>
      <c r="PB7"/>
      <c r="PC7"/>
      <c r="PD7"/>
      <c r="PE7"/>
      <c r="PF7"/>
      <c r="PG7"/>
      <c r="PH7"/>
      <c r="PI7"/>
      <c r="PJ7"/>
      <c r="PK7"/>
      <c r="PL7"/>
      <c r="PM7"/>
      <c r="PN7"/>
      <c r="PO7"/>
      <c r="PP7"/>
      <c r="PQ7"/>
      <c r="PR7"/>
      <c r="PS7"/>
      <c r="PT7"/>
      <c r="PU7"/>
    </row>
    <row r="8" spans="1:441" s="52" customFormat="1" outlineLevel="1" x14ac:dyDescent="0.35">
      <c r="A8" s="15"/>
      <c r="B8" s="15"/>
      <c r="C8" s="21"/>
      <c r="D8" s="60"/>
      <c r="E8" s="7"/>
      <c r="F8" s="7"/>
      <c r="G8" s="8"/>
      <c r="H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  <c r="AT8" s="7"/>
      <c r="AU8" s="7"/>
      <c r="AV8" s="7"/>
      <c r="AW8" s="7"/>
      <c r="AX8" s="7"/>
      <c r="AY8" s="7"/>
      <c r="AZ8" s="7"/>
      <c r="BA8" s="7"/>
      <c r="BB8" s="7"/>
      <c r="BC8" s="7"/>
      <c r="BD8" s="7"/>
      <c r="BE8" s="7"/>
      <c r="BF8" s="7"/>
      <c r="BG8" s="7"/>
      <c r="BH8" s="7"/>
      <c r="BI8" s="7"/>
      <c r="BJ8" s="7"/>
      <c r="BK8" s="7"/>
      <c r="BL8" s="7"/>
      <c r="BM8" s="7"/>
      <c r="BN8" s="7"/>
      <c r="BO8" s="7"/>
      <c r="BP8" s="7"/>
      <c r="BQ8" s="7"/>
      <c r="BR8" s="7"/>
      <c r="BS8" s="7"/>
      <c r="BT8" s="7"/>
      <c r="BU8" s="7"/>
      <c r="BV8" s="7"/>
      <c r="BW8" s="7"/>
      <c r="BX8" s="7"/>
      <c r="BY8" s="7"/>
      <c r="BZ8" s="7"/>
      <c r="CA8" s="7"/>
      <c r="CB8" s="7"/>
      <c r="CC8" s="7"/>
      <c r="CD8" s="7"/>
      <c r="CE8" s="7"/>
      <c r="CF8" s="7"/>
      <c r="CG8" s="7"/>
      <c r="CH8" s="7"/>
      <c r="CI8" s="7"/>
      <c r="CJ8" s="7"/>
      <c r="CK8" s="7"/>
      <c r="CL8" s="7"/>
      <c r="CM8" s="7"/>
      <c r="CN8" s="7"/>
      <c r="CO8" s="7"/>
      <c r="CP8" s="7"/>
      <c r="CQ8" s="7"/>
      <c r="CR8" s="7"/>
      <c r="CS8" s="7"/>
      <c r="CT8" s="7"/>
      <c r="CU8" s="7"/>
      <c r="CV8" s="7"/>
      <c r="CW8" s="7"/>
      <c r="CX8" s="7"/>
      <c r="CY8" s="7"/>
      <c r="CZ8" s="7"/>
      <c r="DA8" s="7"/>
      <c r="DB8" s="7"/>
      <c r="DC8" s="7"/>
      <c r="DD8" s="7"/>
      <c r="DE8" s="7"/>
      <c r="DF8" s="7"/>
      <c r="DG8" s="7"/>
      <c r="DH8" s="7"/>
      <c r="DI8" s="7"/>
      <c r="DJ8" s="7"/>
      <c r="DK8" s="7"/>
      <c r="DL8" s="7"/>
      <c r="DM8" s="7"/>
      <c r="DN8" s="7"/>
      <c r="DO8" s="7"/>
      <c r="DP8" s="7"/>
      <c r="DQ8" s="7"/>
      <c r="DR8" s="7"/>
      <c r="DS8" s="7"/>
      <c r="DT8" s="7"/>
      <c r="DU8" s="7"/>
      <c r="DV8" s="7"/>
      <c r="DW8" s="7"/>
      <c r="DX8" s="7"/>
      <c r="DY8" s="7"/>
      <c r="DZ8" s="7"/>
      <c r="EA8" s="7"/>
      <c r="EB8" s="7"/>
      <c r="EC8" s="7"/>
      <c r="ED8" s="7"/>
      <c r="EE8" s="7"/>
      <c r="EF8" s="7"/>
      <c r="EG8" s="7"/>
      <c r="EH8" s="7"/>
      <c r="EI8" s="7"/>
      <c r="EJ8" s="7"/>
      <c r="EK8" s="7"/>
      <c r="EL8" s="7"/>
      <c r="EM8" s="7"/>
      <c r="EN8" s="7"/>
      <c r="EO8" s="7"/>
      <c r="EP8" s="7"/>
      <c r="EQ8" s="7"/>
      <c r="ER8" s="7"/>
      <c r="ES8" s="7"/>
      <c r="ET8" s="7"/>
      <c r="EU8" s="7"/>
      <c r="EV8" s="7"/>
      <c r="EW8" s="7"/>
      <c r="EX8" s="7"/>
      <c r="EY8" s="7"/>
      <c r="EZ8" s="7"/>
      <c r="FA8" s="7"/>
      <c r="FB8" s="7"/>
      <c r="FC8" s="7"/>
      <c r="FD8" s="7"/>
      <c r="FE8" s="7"/>
      <c r="FF8" s="7"/>
      <c r="FG8" s="7"/>
      <c r="FH8" s="7"/>
      <c r="FI8" s="7"/>
      <c r="FJ8" s="7"/>
      <c r="FK8" s="7"/>
      <c r="FL8" s="7"/>
      <c r="FM8" s="7"/>
      <c r="FN8" s="7"/>
      <c r="FO8" s="7"/>
      <c r="FP8" s="7"/>
      <c r="FQ8" s="7"/>
      <c r="FR8" s="7"/>
      <c r="FS8" s="7"/>
      <c r="FT8" s="7"/>
      <c r="FU8" s="7"/>
      <c r="FV8" s="7"/>
      <c r="FW8" s="7"/>
      <c r="FX8" s="7"/>
      <c r="FY8" s="7"/>
      <c r="FZ8" s="7"/>
      <c r="GA8" s="7"/>
      <c r="GB8" s="7"/>
      <c r="GC8" s="7"/>
      <c r="GD8" s="7"/>
      <c r="GE8" s="7"/>
      <c r="GF8" s="7"/>
      <c r="GG8" s="7"/>
      <c r="GH8" s="7"/>
      <c r="GI8" s="7"/>
      <c r="GJ8" s="7"/>
      <c r="GK8"/>
      <c r="GL8"/>
      <c r="GM8"/>
      <c r="GN8"/>
      <c r="GO8"/>
      <c r="GP8"/>
      <c r="GQ8"/>
      <c r="GR8"/>
      <c r="GS8"/>
      <c r="GT8"/>
      <c r="GU8"/>
      <c r="GV8"/>
      <c r="GW8"/>
      <c r="GX8"/>
      <c r="GY8"/>
      <c r="GZ8"/>
      <c r="HA8"/>
      <c r="HB8"/>
      <c r="HC8"/>
      <c r="HD8"/>
      <c r="HE8"/>
      <c r="HF8"/>
      <c r="HG8"/>
      <c r="HH8"/>
      <c r="HI8"/>
      <c r="HJ8"/>
      <c r="HK8"/>
      <c r="HL8"/>
      <c r="HM8"/>
      <c r="HN8"/>
      <c r="HO8"/>
      <c r="HP8"/>
      <c r="HQ8"/>
      <c r="HR8"/>
      <c r="HS8"/>
      <c r="HT8"/>
      <c r="HU8"/>
      <c r="HV8"/>
      <c r="HW8"/>
      <c r="HX8"/>
      <c r="HY8"/>
      <c r="HZ8"/>
      <c r="IA8"/>
      <c r="IB8"/>
      <c r="IC8"/>
      <c r="ID8"/>
      <c r="IE8"/>
      <c r="IF8"/>
      <c r="IG8"/>
      <c r="IH8"/>
      <c r="II8"/>
      <c r="IJ8"/>
      <c r="IK8"/>
      <c r="IL8"/>
      <c r="IM8"/>
      <c r="IN8"/>
      <c r="IO8"/>
      <c r="IP8"/>
      <c r="IQ8"/>
      <c r="IR8"/>
      <c r="IS8"/>
      <c r="IT8"/>
      <c r="IU8"/>
      <c r="IV8"/>
      <c r="IW8"/>
      <c r="IX8"/>
      <c r="IY8"/>
      <c r="IZ8"/>
      <c r="JA8"/>
      <c r="JB8"/>
      <c r="JC8"/>
      <c r="JD8"/>
      <c r="JE8"/>
      <c r="JF8"/>
      <c r="JG8"/>
      <c r="JH8"/>
      <c r="JI8"/>
      <c r="JJ8"/>
      <c r="JK8"/>
      <c r="JL8"/>
      <c r="JM8"/>
      <c r="JN8"/>
      <c r="JO8"/>
      <c r="JP8"/>
      <c r="JQ8"/>
      <c r="JR8"/>
      <c r="JS8"/>
      <c r="JT8"/>
      <c r="JU8"/>
      <c r="JV8"/>
      <c r="JW8"/>
      <c r="JX8"/>
      <c r="JY8"/>
      <c r="JZ8"/>
      <c r="KA8"/>
      <c r="KB8"/>
      <c r="KC8"/>
      <c r="KD8"/>
      <c r="KE8"/>
      <c r="KF8"/>
      <c r="KG8"/>
      <c r="KH8"/>
      <c r="KI8"/>
      <c r="KJ8"/>
      <c r="KK8"/>
      <c r="KL8"/>
      <c r="KM8"/>
      <c r="KN8"/>
      <c r="KO8"/>
      <c r="KP8"/>
      <c r="KQ8"/>
      <c r="KR8"/>
      <c r="KS8"/>
      <c r="KT8"/>
      <c r="KU8"/>
      <c r="KV8"/>
      <c r="KW8"/>
      <c r="KX8"/>
      <c r="KY8"/>
      <c r="KZ8"/>
      <c r="LA8"/>
      <c r="LB8"/>
      <c r="LC8"/>
      <c r="LD8"/>
      <c r="LE8"/>
      <c r="LF8"/>
      <c r="LG8"/>
      <c r="LH8"/>
      <c r="LI8"/>
      <c r="LJ8"/>
      <c r="LK8"/>
      <c r="LL8"/>
      <c r="LM8"/>
      <c r="LN8"/>
      <c r="LO8"/>
      <c r="LP8"/>
      <c r="LQ8"/>
      <c r="LR8"/>
      <c r="LS8"/>
      <c r="LT8"/>
      <c r="LU8"/>
      <c r="LV8"/>
      <c r="LW8"/>
      <c r="LX8"/>
      <c r="LY8"/>
      <c r="LZ8"/>
      <c r="MA8"/>
      <c r="MB8"/>
      <c r="MC8"/>
      <c r="MD8"/>
      <c r="ME8"/>
      <c r="MF8"/>
      <c r="MG8"/>
      <c r="MH8"/>
      <c r="MI8"/>
      <c r="MJ8"/>
      <c r="MK8"/>
      <c r="ML8"/>
      <c r="MM8"/>
      <c r="MN8"/>
      <c r="MO8"/>
      <c r="MP8"/>
      <c r="MQ8"/>
      <c r="MR8"/>
      <c r="MS8"/>
      <c r="MT8"/>
      <c r="MU8"/>
      <c r="MV8"/>
      <c r="MW8"/>
      <c r="MX8"/>
      <c r="MY8"/>
      <c r="MZ8"/>
      <c r="NA8"/>
      <c r="NB8"/>
      <c r="NC8"/>
      <c r="ND8"/>
      <c r="NE8"/>
      <c r="NF8"/>
      <c r="NG8"/>
      <c r="NH8"/>
      <c r="NI8"/>
      <c r="NJ8"/>
      <c r="NK8"/>
      <c r="NL8"/>
      <c r="NM8"/>
      <c r="NN8"/>
      <c r="NO8"/>
      <c r="NP8"/>
      <c r="NQ8"/>
      <c r="NR8"/>
      <c r="NS8"/>
      <c r="NT8"/>
      <c r="NU8"/>
      <c r="NV8"/>
      <c r="NW8"/>
      <c r="NX8"/>
      <c r="NY8"/>
      <c r="NZ8"/>
      <c r="OA8"/>
      <c r="OB8"/>
      <c r="OC8"/>
      <c r="OD8"/>
      <c r="OE8"/>
      <c r="OF8"/>
      <c r="OG8"/>
      <c r="OH8"/>
      <c r="OI8"/>
      <c r="OJ8"/>
      <c r="OK8"/>
      <c r="OL8"/>
      <c r="OM8"/>
      <c r="ON8"/>
      <c r="OO8"/>
      <c r="OP8"/>
      <c r="OQ8"/>
      <c r="OR8"/>
      <c r="OS8"/>
      <c r="OT8"/>
      <c r="OU8"/>
      <c r="OV8"/>
      <c r="OW8"/>
      <c r="OX8"/>
      <c r="OY8"/>
      <c r="OZ8"/>
      <c r="PA8"/>
      <c r="PB8"/>
      <c r="PC8"/>
      <c r="PD8"/>
      <c r="PE8"/>
      <c r="PF8"/>
      <c r="PG8"/>
      <c r="PH8"/>
      <c r="PI8"/>
      <c r="PJ8"/>
      <c r="PK8"/>
      <c r="PL8"/>
      <c r="PM8"/>
      <c r="PN8"/>
      <c r="PO8"/>
      <c r="PP8"/>
      <c r="PQ8"/>
      <c r="PR8"/>
      <c r="PS8"/>
      <c r="PT8"/>
      <c r="PU8"/>
    </row>
    <row r="9" spans="1:441" s="52" customFormat="1" outlineLevel="1" x14ac:dyDescent="0.35">
      <c r="A9" s="15"/>
      <c r="B9" s="15" t="s">
        <v>79</v>
      </c>
      <c r="C9" s="21"/>
      <c r="D9" s="60"/>
      <c r="E9" s="7"/>
      <c r="F9" s="7"/>
      <c r="G9" s="8"/>
      <c r="H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7"/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  <c r="AR9" s="7"/>
      <c r="AS9" s="7"/>
      <c r="AT9" s="7"/>
      <c r="AU9" s="7"/>
      <c r="AV9" s="7"/>
      <c r="AW9" s="7"/>
      <c r="AX9" s="7"/>
      <c r="AY9" s="7"/>
      <c r="AZ9" s="7"/>
      <c r="BA9" s="7"/>
      <c r="BB9" s="7"/>
      <c r="BC9" s="7"/>
      <c r="BD9" s="7"/>
      <c r="BE9" s="7"/>
      <c r="BF9" s="7"/>
      <c r="BG9" s="7"/>
      <c r="BH9" s="7"/>
      <c r="BI9" s="7"/>
      <c r="BJ9" s="7"/>
      <c r="BK9" s="7"/>
      <c r="BL9" s="7"/>
      <c r="BM9" s="7"/>
      <c r="BN9" s="7"/>
      <c r="BO9" s="7"/>
      <c r="BP9" s="7"/>
      <c r="BQ9" s="7"/>
      <c r="BR9" s="7"/>
      <c r="BS9" s="7"/>
      <c r="BT9" s="7"/>
      <c r="BU9" s="7"/>
      <c r="BV9" s="7"/>
      <c r="BW9" s="7"/>
      <c r="BX9" s="7"/>
      <c r="BY9" s="7"/>
      <c r="BZ9" s="7"/>
      <c r="CA9" s="7"/>
      <c r="CB9" s="7"/>
      <c r="CC9" s="7"/>
      <c r="CD9" s="7"/>
      <c r="CE9" s="7"/>
      <c r="CF9" s="7"/>
      <c r="CG9" s="7"/>
      <c r="CH9" s="7"/>
      <c r="CI9" s="7"/>
      <c r="CJ9" s="7"/>
      <c r="CK9" s="7"/>
      <c r="CL9" s="7"/>
      <c r="CM9" s="7"/>
      <c r="CN9" s="7"/>
      <c r="CO9" s="7"/>
      <c r="CP9" s="7"/>
      <c r="CQ9" s="7"/>
      <c r="CR9" s="7"/>
      <c r="CS9" s="7"/>
      <c r="CT9" s="7"/>
      <c r="CU9" s="7"/>
      <c r="CV9" s="7"/>
      <c r="CW9" s="7"/>
      <c r="CX9" s="7"/>
      <c r="CY9" s="7"/>
      <c r="CZ9" s="7"/>
      <c r="DA9" s="7"/>
      <c r="DB9" s="7"/>
      <c r="DC9" s="7"/>
      <c r="DD9" s="7"/>
      <c r="DE9" s="7"/>
      <c r="DF9" s="7"/>
      <c r="DG9" s="7"/>
      <c r="DH9" s="7"/>
      <c r="DI9" s="7"/>
      <c r="DJ9" s="7"/>
      <c r="DK9" s="7"/>
      <c r="DL9" s="7"/>
      <c r="DM9" s="7"/>
      <c r="DN9" s="7"/>
      <c r="DO9" s="7"/>
      <c r="DP9" s="7"/>
      <c r="DQ9" s="7"/>
      <c r="DR9" s="7"/>
      <c r="DS9" s="7"/>
      <c r="DT9" s="7"/>
      <c r="DU9" s="7"/>
      <c r="DV9" s="7"/>
      <c r="DW9" s="7"/>
      <c r="DX9" s="7"/>
      <c r="DY9" s="7"/>
      <c r="DZ9" s="7"/>
      <c r="EA9" s="7"/>
      <c r="EB9" s="7"/>
      <c r="EC9" s="7"/>
      <c r="ED9" s="7"/>
      <c r="EE9" s="7"/>
      <c r="EF9" s="7"/>
      <c r="EG9" s="7"/>
      <c r="EH9" s="7"/>
      <c r="EI9" s="7"/>
      <c r="EJ9" s="7"/>
      <c r="EK9" s="7"/>
      <c r="EL9" s="7"/>
      <c r="EM9" s="7"/>
      <c r="EN9" s="7"/>
      <c r="EO9" s="7"/>
      <c r="EP9" s="7"/>
      <c r="EQ9" s="7"/>
      <c r="ER9" s="7"/>
      <c r="ES9" s="7"/>
      <c r="ET9" s="7"/>
      <c r="EU9" s="7"/>
      <c r="EV9" s="7"/>
      <c r="EW9" s="7"/>
      <c r="EX9" s="7"/>
      <c r="EY9" s="7"/>
      <c r="EZ9" s="7"/>
      <c r="FA9" s="7"/>
      <c r="FB9" s="7"/>
      <c r="FC9" s="7"/>
      <c r="FD9" s="7"/>
      <c r="FE9" s="7"/>
      <c r="FF9" s="7"/>
      <c r="FG9" s="7"/>
      <c r="FH9" s="7"/>
      <c r="FI9" s="7"/>
      <c r="FJ9" s="7"/>
      <c r="FK9" s="7"/>
      <c r="FL9" s="7"/>
      <c r="FM9" s="7"/>
      <c r="FN9" s="7"/>
      <c r="FO9" s="7"/>
      <c r="FP9" s="7"/>
      <c r="FQ9" s="7"/>
      <c r="FR9" s="7"/>
      <c r="FS9" s="7"/>
      <c r="FT9" s="7"/>
      <c r="FU9" s="7"/>
      <c r="FV9" s="7"/>
      <c r="FW9" s="7"/>
      <c r="FX9" s="7"/>
      <c r="FY9" s="7"/>
      <c r="FZ9" s="7"/>
      <c r="GA9" s="7"/>
      <c r="GB9" s="7"/>
      <c r="GC9" s="7"/>
      <c r="GD9" s="7"/>
      <c r="GE9" s="7"/>
      <c r="GF9" s="7"/>
      <c r="GG9" s="7"/>
      <c r="GH9" s="7"/>
      <c r="GI9" s="7"/>
      <c r="GJ9" s="7"/>
      <c r="GK9"/>
      <c r="GL9"/>
      <c r="GM9"/>
      <c r="GN9"/>
      <c r="GO9"/>
      <c r="GP9"/>
      <c r="GQ9"/>
      <c r="GR9"/>
      <c r="GS9"/>
      <c r="GT9"/>
      <c r="GU9"/>
      <c r="GV9"/>
      <c r="GW9"/>
      <c r="GX9"/>
      <c r="GY9"/>
      <c r="GZ9"/>
      <c r="HA9"/>
      <c r="HB9"/>
      <c r="HC9"/>
      <c r="HD9"/>
      <c r="HE9"/>
      <c r="HF9"/>
      <c r="HG9"/>
      <c r="HH9"/>
      <c r="HI9"/>
      <c r="HJ9"/>
      <c r="HK9"/>
      <c r="HL9"/>
      <c r="HM9"/>
      <c r="HN9"/>
      <c r="HO9"/>
      <c r="HP9"/>
      <c r="HQ9"/>
      <c r="HR9"/>
      <c r="HS9"/>
      <c r="HT9"/>
      <c r="HU9"/>
      <c r="HV9"/>
      <c r="HW9"/>
      <c r="HX9"/>
      <c r="HY9"/>
      <c r="HZ9"/>
      <c r="IA9"/>
      <c r="IB9"/>
      <c r="IC9"/>
      <c r="ID9"/>
      <c r="IE9"/>
      <c r="IF9"/>
      <c r="IG9"/>
      <c r="IH9"/>
      <c r="II9"/>
      <c r="IJ9"/>
      <c r="IK9"/>
      <c r="IL9"/>
      <c r="IM9"/>
      <c r="IN9"/>
      <c r="IO9"/>
      <c r="IP9"/>
      <c r="IQ9"/>
      <c r="IR9"/>
      <c r="IS9"/>
      <c r="IT9"/>
      <c r="IU9"/>
      <c r="IV9"/>
      <c r="IW9"/>
      <c r="IX9"/>
      <c r="IY9"/>
      <c r="IZ9"/>
      <c r="JA9"/>
      <c r="JB9"/>
      <c r="JC9"/>
      <c r="JD9"/>
      <c r="JE9"/>
      <c r="JF9"/>
      <c r="JG9"/>
      <c r="JH9"/>
      <c r="JI9"/>
      <c r="JJ9"/>
      <c r="JK9"/>
      <c r="JL9"/>
      <c r="JM9"/>
      <c r="JN9"/>
      <c r="JO9"/>
      <c r="JP9"/>
      <c r="JQ9"/>
      <c r="JR9"/>
      <c r="JS9"/>
      <c r="JT9"/>
      <c r="JU9"/>
      <c r="JV9"/>
      <c r="JW9"/>
      <c r="JX9"/>
      <c r="JY9"/>
      <c r="JZ9"/>
      <c r="KA9"/>
      <c r="KB9"/>
      <c r="KC9"/>
      <c r="KD9"/>
      <c r="KE9"/>
      <c r="KF9"/>
      <c r="KG9"/>
      <c r="KH9"/>
      <c r="KI9"/>
      <c r="KJ9"/>
      <c r="KK9"/>
      <c r="KL9"/>
      <c r="KM9"/>
      <c r="KN9"/>
      <c r="KO9"/>
      <c r="KP9"/>
      <c r="KQ9"/>
      <c r="KR9"/>
      <c r="KS9"/>
      <c r="KT9"/>
      <c r="KU9"/>
      <c r="KV9"/>
      <c r="KW9"/>
      <c r="KX9"/>
      <c r="KY9"/>
      <c r="KZ9"/>
      <c r="LA9"/>
      <c r="LB9"/>
      <c r="LC9"/>
      <c r="LD9"/>
      <c r="LE9"/>
      <c r="LF9"/>
      <c r="LG9"/>
      <c r="LH9"/>
      <c r="LI9"/>
      <c r="LJ9"/>
      <c r="LK9"/>
      <c r="LL9"/>
      <c r="LM9"/>
      <c r="LN9"/>
      <c r="LO9"/>
      <c r="LP9"/>
      <c r="LQ9"/>
      <c r="LR9"/>
      <c r="LS9"/>
      <c r="LT9"/>
      <c r="LU9"/>
      <c r="LV9"/>
      <c r="LW9"/>
      <c r="LX9"/>
      <c r="LY9"/>
      <c r="LZ9"/>
      <c r="MA9"/>
      <c r="MB9"/>
      <c r="MC9"/>
      <c r="MD9"/>
      <c r="ME9"/>
      <c r="MF9"/>
      <c r="MG9"/>
      <c r="MH9"/>
      <c r="MI9"/>
      <c r="MJ9"/>
      <c r="MK9"/>
      <c r="ML9"/>
      <c r="MM9"/>
      <c r="MN9"/>
      <c r="MO9"/>
      <c r="MP9"/>
      <c r="MQ9"/>
      <c r="MR9"/>
      <c r="MS9"/>
      <c r="MT9"/>
      <c r="MU9"/>
      <c r="MV9"/>
      <c r="MW9"/>
      <c r="MX9"/>
      <c r="MY9"/>
      <c r="MZ9"/>
      <c r="NA9"/>
      <c r="NB9"/>
      <c r="NC9"/>
      <c r="ND9"/>
      <c r="NE9"/>
      <c r="NF9"/>
      <c r="NG9"/>
      <c r="NH9"/>
      <c r="NI9"/>
      <c r="NJ9"/>
      <c r="NK9"/>
      <c r="NL9"/>
      <c r="NM9"/>
      <c r="NN9"/>
      <c r="NO9"/>
      <c r="NP9"/>
      <c r="NQ9"/>
      <c r="NR9"/>
      <c r="NS9"/>
      <c r="NT9"/>
      <c r="NU9"/>
      <c r="NV9"/>
      <c r="NW9"/>
      <c r="NX9"/>
      <c r="NY9"/>
      <c r="NZ9"/>
      <c r="OA9"/>
      <c r="OB9"/>
      <c r="OC9"/>
      <c r="OD9"/>
      <c r="OE9"/>
      <c r="OF9"/>
      <c r="OG9"/>
      <c r="OH9"/>
      <c r="OI9"/>
      <c r="OJ9"/>
      <c r="OK9"/>
      <c r="OL9"/>
      <c r="OM9"/>
      <c r="ON9"/>
      <c r="OO9"/>
      <c r="OP9"/>
      <c r="OQ9"/>
      <c r="OR9"/>
      <c r="OS9"/>
      <c r="OT9"/>
      <c r="OU9"/>
      <c r="OV9"/>
      <c r="OW9"/>
      <c r="OX9"/>
      <c r="OY9"/>
      <c r="OZ9"/>
      <c r="PA9"/>
      <c r="PB9"/>
      <c r="PC9"/>
      <c r="PD9"/>
      <c r="PE9"/>
      <c r="PF9"/>
      <c r="PG9"/>
      <c r="PH9"/>
      <c r="PI9"/>
      <c r="PJ9"/>
      <c r="PK9"/>
      <c r="PL9"/>
      <c r="PM9"/>
      <c r="PN9"/>
      <c r="PO9"/>
      <c r="PP9"/>
      <c r="PQ9"/>
      <c r="PR9"/>
      <c r="PS9"/>
      <c r="PT9"/>
      <c r="PU9"/>
    </row>
    <row r="10" spans="1:441" s="62" customFormat="1" outlineLevel="1" x14ac:dyDescent="0.35">
      <c r="A10" s="69"/>
      <c r="B10" s="70"/>
      <c r="C10" s="71"/>
      <c r="D10" s="72"/>
      <c r="E10" s="61" t="s">
        <v>0</v>
      </c>
      <c r="F10" s="61"/>
      <c r="G10" s="61" t="s">
        <v>14</v>
      </c>
      <c r="H10" s="61"/>
      <c r="I10" s="181"/>
      <c r="J10" s="61">
        <f t="shared" ref="J10:BU10" si="0" xml:space="preserve"> I10 + 1</f>
        <v>1</v>
      </c>
      <c r="K10" s="61">
        <f t="shared" si="0"/>
        <v>2</v>
      </c>
      <c r="L10" s="61">
        <f t="shared" si="0"/>
        <v>3</v>
      </c>
      <c r="M10" s="61">
        <f t="shared" si="0"/>
        <v>4</v>
      </c>
      <c r="N10" s="61">
        <f t="shared" si="0"/>
        <v>5</v>
      </c>
      <c r="O10" s="61">
        <f t="shared" si="0"/>
        <v>6</v>
      </c>
      <c r="P10" s="61">
        <f t="shared" si="0"/>
        <v>7</v>
      </c>
      <c r="Q10" s="61">
        <f t="shared" si="0"/>
        <v>8</v>
      </c>
      <c r="R10" s="61">
        <f t="shared" si="0"/>
        <v>9</v>
      </c>
      <c r="S10" s="61">
        <f t="shared" si="0"/>
        <v>10</v>
      </c>
      <c r="T10" s="61">
        <f t="shared" si="0"/>
        <v>11</v>
      </c>
      <c r="U10" s="61">
        <f t="shared" si="0"/>
        <v>12</v>
      </c>
      <c r="V10" s="61">
        <f t="shared" si="0"/>
        <v>13</v>
      </c>
      <c r="W10" s="61">
        <f t="shared" si="0"/>
        <v>14</v>
      </c>
      <c r="X10" s="61">
        <f t="shared" si="0"/>
        <v>15</v>
      </c>
      <c r="Y10" s="61">
        <f t="shared" si="0"/>
        <v>16</v>
      </c>
      <c r="Z10" s="61">
        <f t="shared" si="0"/>
        <v>17</v>
      </c>
      <c r="AA10" s="61">
        <f t="shared" si="0"/>
        <v>18</v>
      </c>
      <c r="AB10" s="61">
        <f t="shared" si="0"/>
        <v>19</v>
      </c>
      <c r="AC10" s="61">
        <f t="shared" si="0"/>
        <v>20</v>
      </c>
      <c r="AD10" s="61">
        <f t="shared" si="0"/>
        <v>21</v>
      </c>
      <c r="AE10" s="61">
        <f t="shared" si="0"/>
        <v>22</v>
      </c>
      <c r="AF10" s="61">
        <f t="shared" si="0"/>
        <v>23</v>
      </c>
      <c r="AG10" s="61">
        <f t="shared" si="0"/>
        <v>24</v>
      </c>
      <c r="AH10" s="61">
        <f t="shared" si="0"/>
        <v>25</v>
      </c>
      <c r="AI10" s="61">
        <f t="shared" si="0"/>
        <v>26</v>
      </c>
      <c r="AJ10" s="61">
        <f t="shared" si="0"/>
        <v>27</v>
      </c>
      <c r="AK10" s="61">
        <f t="shared" si="0"/>
        <v>28</v>
      </c>
      <c r="AL10" s="61">
        <f t="shared" si="0"/>
        <v>29</v>
      </c>
      <c r="AM10" s="61">
        <f t="shared" si="0"/>
        <v>30</v>
      </c>
      <c r="AN10" s="61">
        <f t="shared" si="0"/>
        <v>31</v>
      </c>
      <c r="AO10" s="61">
        <f t="shared" si="0"/>
        <v>32</v>
      </c>
      <c r="AP10" s="61">
        <f t="shared" si="0"/>
        <v>33</v>
      </c>
      <c r="AQ10" s="61">
        <f t="shared" si="0"/>
        <v>34</v>
      </c>
      <c r="AR10" s="61">
        <f t="shared" si="0"/>
        <v>35</v>
      </c>
      <c r="AS10" s="61">
        <f t="shared" si="0"/>
        <v>36</v>
      </c>
      <c r="AT10" s="61">
        <f t="shared" si="0"/>
        <v>37</v>
      </c>
      <c r="AU10" s="61">
        <f t="shared" si="0"/>
        <v>38</v>
      </c>
      <c r="AV10" s="61">
        <f t="shared" si="0"/>
        <v>39</v>
      </c>
      <c r="AW10" s="61">
        <f t="shared" si="0"/>
        <v>40</v>
      </c>
      <c r="AX10" s="61">
        <f t="shared" si="0"/>
        <v>41</v>
      </c>
      <c r="AY10" s="61">
        <f t="shared" si="0"/>
        <v>42</v>
      </c>
      <c r="AZ10" s="61">
        <f t="shared" si="0"/>
        <v>43</v>
      </c>
      <c r="BA10" s="61">
        <f t="shared" si="0"/>
        <v>44</v>
      </c>
      <c r="BB10" s="61">
        <f t="shared" si="0"/>
        <v>45</v>
      </c>
      <c r="BC10" s="61">
        <f t="shared" si="0"/>
        <v>46</v>
      </c>
      <c r="BD10" s="61">
        <f t="shared" si="0"/>
        <v>47</v>
      </c>
      <c r="BE10" s="61">
        <f t="shared" si="0"/>
        <v>48</v>
      </c>
      <c r="BF10" s="61">
        <f t="shared" si="0"/>
        <v>49</v>
      </c>
      <c r="BG10" s="61">
        <f t="shared" si="0"/>
        <v>50</v>
      </c>
      <c r="BH10" s="61">
        <f t="shared" si="0"/>
        <v>51</v>
      </c>
      <c r="BI10" s="61">
        <f t="shared" si="0"/>
        <v>52</v>
      </c>
      <c r="BJ10" s="61">
        <f t="shared" si="0"/>
        <v>53</v>
      </c>
      <c r="BK10" s="61">
        <f t="shared" si="0"/>
        <v>54</v>
      </c>
      <c r="BL10" s="61">
        <f t="shared" si="0"/>
        <v>55</v>
      </c>
      <c r="BM10" s="61">
        <f t="shared" si="0"/>
        <v>56</v>
      </c>
      <c r="BN10" s="61">
        <f t="shared" si="0"/>
        <v>57</v>
      </c>
      <c r="BO10" s="61">
        <f t="shared" si="0"/>
        <v>58</v>
      </c>
      <c r="BP10" s="61">
        <f t="shared" si="0"/>
        <v>59</v>
      </c>
      <c r="BQ10" s="61">
        <f t="shared" si="0"/>
        <v>60</v>
      </c>
      <c r="BR10" s="61">
        <f t="shared" si="0"/>
        <v>61</v>
      </c>
      <c r="BS10" s="61">
        <f t="shared" si="0"/>
        <v>62</v>
      </c>
      <c r="BT10" s="61">
        <f t="shared" si="0"/>
        <v>63</v>
      </c>
      <c r="BU10" s="61">
        <f t="shared" si="0"/>
        <v>64</v>
      </c>
      <c r="BV10" s="61">
        <f t="shared" ref="BV10:EG10" si="1" xml:space="preserve"> BU10 + 1</f>
        <v>65</v>
      </c>
      <c r="BW10" s="61">
        <f t="shared" si="1"/>
        <v>66</v>
      </c>
      <c r="BX10" s="61">
        <f t="shared" si="1"/>
        <v>67</v>
      </c>
      <c r="BY10" s="61">
        <f t="shared" si="1"/>
        <v>68</v>
      </c>
      <c r="BZ10" s="61">
        <f t="shared" si="1"/>
        <v>69</v>
      </c>
      <c r="CA10" s="61">
        <f t="shared" si="1"/>
        <v>70</v>
      </c>
      <c r="CB10" s="61">
        <f t="shared" si="1"/>
        <v>71</v>
      </c>
      <c r="CC10" s="61">
        <f t="shared" si="1"/>
        <v>72</v>
      </c>
      <c r="CD10" s="61">
        <f t="shared" si="1"/>
        <v>73</v>
      </c>
      <c r="CE10" s="61">
        <f t="shared" si="1"/>
        <v>74</v>
      </c>
      <c r="CF10" s="61">
        <f t="shared" si="1"/>
        <v>75</v>
      </c>
      <c r="CG10" s="61">
        <f t="shared" si="1"/>
        <v>76</v>
      </c>
      <c r="CH10" s="61">
        <f t="shared" si="1"/>
        <v>77</v>
      </c>
      <c r="CI10" s="61">
        <f t="shared" si="1"/>
        <v>78</v>
      </c>
      <c r="CJ10" s="61">
        <f t="shared" si="1"/>
        <v>79</v>
      </c>
      <c r="CK10" s="61">
        <f t="shared" si="1"/>
        <v>80</v>
      </c>
      <c r="CL10" s="61">
        <f t="shared" si="1"/>
        <v>81</v>
      </c>
      <c r="CM10" s="61">
        <f t="shared" si="1"/>
        <v>82</v>
      </c>
      <c r="CN10" s="61">
        <f t="shared" si="1"/>
        <v>83</v>
      </c>
      <c r="CO10" s="61">
        <f t="shared" si="1"/>
        <v>84</v>
      </c>
      <c r="CP10" s="61">
        <f t="shared" si="1"/>
        <v>85</v>
      </c>
      <c r="CQ10" s="61">
        <f t="shared" si="1"/>
        <v>86</v>
      </c>
      <c r="CR10" s="61">
        <f t="shared" si="1"/>
        <v>87</v>
      </c>
      <c r="CS10" s="61">
        <f t="shared" si="1"/>
        <v>88</v>
      </c>
      <c r="CT10" s="61">
        <f t="shared" si="1"/>
        <v>89</v>
      </c>
      <c r="CU10" s="61">
        <f t="shared" si="1"/>
        <v>90</v>
      </c>
      <c r="CV10" s="61">
        <f t="shared" si="1"/>
        <v>91</v>
      </c>
      <c r="CW10" s="61">
        <f t="shared" si="1"/>
        <v>92</v>
      </c>
      <c r="CX10" s="61">
        <f t="shared" si="1"/>
        <v>93</v>
      </c>
      <c r="CY10" s="61">
        <f t="shared" si="1"/>
        <v>94</v>
      </c>
      <c r="CZ10" s="61">
        <f t="shared" si="1"/>
        <v>95</v>
      </c>
      <c r="DA10" s="61">
        <f t="shared" si="1"/>
        <v>96</v>
      </c>
      <c r="DB10" s="61">
        <f t="shared" si="1"/>
        <v>97</v>
      </c>
      <c r="DC10" s="61">
        <f t="shared" si="1"/>
        <v>98</v>
      </c>
      <c r="DD10" s="61">
        <f t="shared" si="1"/>
        <v>99</v>
      </c>
      <c r="DE10" s="61">
        <f t="shared" si="1"/>
        <v>100</v>
      </c>
      <c r="DF10" s="61">
        <f t="shared" si="1"/>
        <v>101</v>
      </c>
      <c r="DG10" s="61">
        <f t="shared" si="1"/>
        <v>102</v>
      </c>
      <c r="DH10" s="61">
        <f t="shared" si="1"/>
        <v>103</v>
      </c>
      <c r="DI10" s="61">
        <f t="shared" si="1"/>
        <v>104</v>
      </c>
      <c r="DJ10" s="61">
        <f t="shared" si="1"/>
        <v>105</v>
      </c>
      <c r="DK10" s="61">
        <f t="shared" si="1"/>
        <v>106</v>
      </c>
      <c r="DL10" s="61">
        <f t="shared" si="1"/>
        <v>107</v>
      </c>
      <c r="DM10" s="61">
        <f t="shared" si="1"/>
        <v>108</v>
      </c>
      <c r="DN10" s="61">
        <f t="shared" si="1"/>
        <v>109</v>
      </c>
      <c r="DO10" s="61">
        <f t="shared" si="1"/>
        <v>110</v>
      </c>
      <c r="DP10" s="61">
        <f t="shared" si="1"/>
        <v>111</v>
      </c>
      <c r="DQ10" s="61">
        <f t="shared" si="1"/>
        <v>112</v>
      </c>
      <c r="DR10" s="61">
        <f t="shared" si="1"/>
        <v>113</v>
      </c>
      <c r="DS10" s="61">
        <f t="shared" si="1"/>
        <v>114</v>
      </c>
      <c r="DT10" s="61">
        <f t="shared" si="1"/>
        <v>115</v>
      </c>
      <c r="DU10" s="61">
        <f t="shared" si="1"/>
        <v>116</v>
      </c>
      <c r="DV10" s="61">
        <f t="shared" si="1"/>
        <v>117</v>
      </c>
      <c r="DW10" s="61">
        <f t="shared" si="1"/>
        <v>118</v>
      </c>
      <c r="DX10" s="61">
        <f t="shared" si="1"/>
        <v>119</v>
      </c>
      <c r="DY10" s="61">
        <f t="shared" si="1"/>
        <v>120</v>
      </c>
      <c r="DZ10" s="61">
        <f t="shared" si="1"/>
        <v>121</v>
      </c>
      <c r="EA10" s="61">
        <f t="shared" si="1"/>
        <v>122</v>
      </c>
      <c r="EB10" s="61">
        <f t="shared" si="1"/>
        <v>123</v>
      </c>
      <c r="EC10" s="61">
        <f t="shared" si="1"/>
        <v>124</v>
      </c>
      <c r="ED10" s="61">
        <f t="shared" si="1"/>
        <v>125</v>
      </c>
      <c r="EE10" s="61">
        <f t="shared" si="1"/>
        <v>126</v>
      </c>
      <c r="EF10" s="61">
        <f t="shared" si="1"/>
        <v>127</v>
      </c>
      <c r="EG10" s="61">
        <f t="shared" si="1"/>
        <v>128</v>
      </c>
      <c r="EH10" s="61">
        <f t="shared" ref="EH10:GG10" si="2" xml:space="preserve"> EG10 + 1</f>
        <v>129</v>
      </c>
      <c r="EI10" s="61">
        <f t="shared" si="2"/>
        <v>130</v>
      </c>
      <c r="EJ10" s="61">
        <f t="shared" si="2"/>
        <v>131</v>
      </c>
      <c r="EK10" s="61">
        <f t="shared" si="2"/>
        <v>132</v>
      </c>
      <c r="EL10" s="61">
        <f t="shared" si="2"/>
        <v>133</v>
      </c>
      <c r="EM10" s="61">
        <f t="shared" si="2"/>
        <v>134</v>
      </c>
      <c r="EN10" s="61">
        <f t="shared" si="2"/>
        <v>135</v>
      </c>
      <c r="EO10" s="61">
        <f t="shared" si="2"/>
        <v>136</v>
      </c>
      <c r="EP10" s="61">
        <f t="shared" si="2"/>
        <v>137</v>
      </c>
      <c r="EQ10" s="61">
        <f t="shared" si="2"/>
        <v>138</v>
      </c>
      <c r="ER10" s="61">
        <f t="shared" si="2"/>
        <v>139</v>
      </c>
      <c r="ES10" s="61">
        <f t="shared" si="2"/>
        <v>140</v>
      </c>
      <c r="ET10" s="61">
        <f t="shared" si="2"/>
        <v>141</v>
      </c>
      <c r="EU10" s="61">
        <f t="shared" si="2"/>
        <v>142</v>
      </c>
      <c r="EV10" s="61">
        <f t="shared" si="2"/>
        <v>143</v>
      </c>
      <c r="EW10" s="61">
        <f t="shared" si="2"/>
        <v>144</v>
      </c>
      <c r="EX10" s="61">
        <f t="shared" si="2"/>
        <v>145</v>
      </c>
      <c r="EY10" s="61">
        <f t="shared" si="2"/>
        <v>146</v>
      </c>
      <c r="EZ10" s="61">
        <f t="shared" si="2"/>
        <v>147</v>
      </c>
      <c r="FA10" s="61">
        <f t="shared" si="2"/>
        <v>148</v>
      </c>
      <c r="FB10" s="61">
        <f t="shared" si="2"/>
        <v>149</v>
      </c>
      <c r="FC10" s="61">
        <f t="shared" si="2"/>
        <v>150</v>
      </c>
      <c r="FD10" s="61">
        <f t="shared" si="2"/>
        <v>151</v>
      </c>
      <c r="FE10" s="61">
        <f t="shared" si="2"/>
        <v>152</v>
      </c>
      <c r="FF10" s="61">
        <f t="shared" si="2"/>
        <v>153</v>
      </c>
      <c r="FG10" s="61">
        <f t="shared" si="2"/>
        <v>154</v>
      </c>
      <c r="FH10" s="61">
        <f t="shared" si="2"/>
        <v>155</v>
      </c>
      <c r="FI10" s="61">
        <f t="shared" si="2"/>
        <v>156</v>
      </c>
      <c r="FJ10" s="61">
        <f t="shared" si="2"/>
        <v>157</v>
      </c>
      <c r="FK10" s="61">
        <f t="shared" si="2"/>
        <v>158</v>
      </c>
      <c r="FL10" s="61">
        <f t="shared" si="2"/>
        <v>159</v>
      </c>
      <c r="FM10" s="61">
        <f t="shared" si="2"/>
        <v>160</v>
      </c>
      <c r="FN10" s="61">
        <f t="shared" si="2"/>
        <v>161</v>
      </c>
      <c r="FO10" s="61">
        <f t="shared" si="2"/>
        <v>162</v>
      </c>
      <c r="FP10" s="61">
        <f t="shared" si="2"/>
        <v>163</v>
      </c>
      <c r="FQ10" s="61">
        <f t="shared" si="2"/>
        <v>164</v>
      </c>
      <c r="FR10" s="61">
        <f t="shared" si="2"/>
        <v>165</v>
      </c>
      <c r="FS10" s="61">
        <f t="shared" si="2"/>
        <v>166</v>
      </c>
      <c r="FT10" s="61">
        <f t="shared" si="2"/>
        <v>167</v>
      </c>
      <c r="FU10" s="61">
        <f t="shared" si="2"/>
        <v>168</v>
      </c>
      <c r="FV10" s="61">
        <f t="shared" si="2"/>
        <v>169</v>
      </c>
      <c r="FW10" s="61">
        <f t="shared" si="2"/>
        <v>170</v>
      </c>
      <c r="FX10" s="61">
        <f t="shared" si="2"/>
        <v>171</v>
      </c>
      <c r="FY10" s="61">
        <f t="shared" si="2"/>
        <v>172</v>
      </c>
      <c r="FZ10" s="61">
        <f t="shared" si="2"/>
        <v>173</v>
      </c>
      <c r="GA10" s="61">
        <f t="shared" si="2"/>
        <v>174</v>
      </c>
      <c r="GB10" s="61">
        <f t="shared" si="2"/>
        <v>175</v>
      </c>
      <c r="GC10" s="61">
        <f t="shared" si="2"/>
        <v>176</v>
      </c>
      <c r="GD10" s="61">
        <f t="shared" si="2"/>
        <v>177</v>
      </c>
      <c r="GE10" s="61">
        <f t="shared" si="2"/>
        <v>178</v>
      </c>
      <c r="GF10" s="61">
        <f t="shared" si="2"/>
        <v>179</v>
      </c>
      <c r="GG10" s="61">
        <f t="shared" si="2"/>
        <v>180</v>
      </c>
      <c r="GH10" s="61">
        <f t="shared" ref="GH10:GJ10" si="3" xml:space="preserve"> GG10 + 1</f>
        <v>181</v>
      </c>
      <c r="GI10" s="61">
        <f t="shared" si="3"/>
        <v>182</v>
      </c>
      <c r="GJ10" s="61">
        <f t="shared" si="3"/>
        <v>183</v>
      </c>
      <c r="GK10"/>
      <c r="GL10"/>
      <c r="GM10"/>
      <c r="GN10"/>
      <c r="GO10"/>
      <c r="GP10"/>
      <c r="GQ10"/>
      <c r="GR10"/>
      <c r="GS10"/>
      <c r="GT10"/>
      <c r="GU10"/>
      <c r="GV10"/>
      <c r="GW10"/>
      <c r="GX10"/>
      <c r="GY10"/>
      <c r="GZ10"/>
      <c r="HA10"/>
      <c r="HB10"/>
      <c r="HC10"/>
      <c r="HD10"/>
      <c r="HE10"/>
      <c r="HF10"/>
      <c r="HG10"/>
      <c r="HH10"/>
      <c r="HI10"/>
      <c r="HJ10"/>
      <c r="HK10"/>
      <c r="HL10"/>
      <c r="HM10"/>
      <c r="HN10"/>
      <c r="HO10"/>
      <c r="HP10"/>
      <c r="HQ10"/>
      <c r="HR10"/>
      <c r="HS10"/>
      <c r="HT10"/>
      <c r="HU10"/>
      <c r="HV10"/>
      <c r="HW10"/>
      <c r="HX10"/>
      <c r="HY10"/>
      <c r="HZ10"/>
      <c r="IA10"/>
      <c r="IB10"/>
      <c r="IC10"/>
      <c r="ID10"/>
      <c r="IE10"/>
      <c r="IF10"/>
      <c r="IG10"/>
      <c r="IH10"/>
      <c r="II10"/>
      <c r="IJ10"/>
      <c r="IK10"/>
      <c r="IL10"/>
      <c r="IM10"/>
      <c r="IN10"/>
      <c r="IO10"/>
      <c r="IP10"/>
      <c r="IQ10"/>
      <c r="IR10"/>
      <c r="IS10"/>
      <c r="IT10"/>
      <c r="IU10"/>
      <c r="IV10"/>
      <c r="IW10"/>
      <c r="IX10"/>
      <c r="IY10"/>
      <c r="IZ10"/>
      <c r="JA10"/>
      <c r="JB10"/>
      <c r="JC10"/>
      <c r="JD10"/>
      <c r="JE10"/>
      <c r="JF10"/>
      <c r="JG10"/>
      <c r="JH10"/>
      <c r="JI10"/>
      <c r="JJ10"/>
      <c r="JK10"/>
      <c r="JL10"/>
      <c r="JM10"/>
      <c r="JN10"/>
      <c r="JO10"/>
      <c r="JP10"/>
      <c r="JQ10"/>
      <c r="JR10"/>
      <c r="JS10"/>
      <c r="JT10"/>
      <c r="JU10"/>
      <c r="JV10"/>
      <c r="JW10"/>
      <c r="JX10"/>
      <c r="JY10"/>
      <c r="JZ10"/>
      <c r="KA10"/>
      <c r="KB10"/>
      <c r="KC10"/>
      <c r="KD10"/>
      <c r="KE10"/>
      <c r="KF10"/>
      <c r="KG10"/>
      <c r="KH10"/>
      <c r="KI10"/>
      <c r="KJ10"/>
      <c r="KK10"/>
      <c r="KL10"/>
      <c r="KM10"/>
      <c r="KN10"/>
      <c r="KO10"/>
      <c r="KP10"/>
      <c r="KQ10"/>
      <c r="KR10"/>
      <c r="KS10"/>
      <c r="KT10"/>
      <c r="KU10"/>
      <c r="KV10"/>
      <c r="KW10"/>
      <c r="KX10"/>
      <c r="KY10"/>
      <c r="KZ10"/>
      <c r="LA10"/>
      <c r="LB10"/>
      <c r="LC10"/>
      <c r="LD10"/>
      <c r="LE10"/>
      <c r="LF10"/>
      <c r="LG10"/>
      <c r="LH10"/>
      <c r="LI10"/>
      <c r="LJ10"/>
      <c r="LK10"/>
      <c r="LL10"/>
      <c r="LM10"/>
      <c r="LN10"/>
      <c r="LO10"/>
      <c r="LP10"/>
      <c r="LQ10"/>
      <c r="LR10"/>
      <c r="LS10"/>
      <c r="LT10"/>
      <c r="LU10"/>
      <c r="LV10"/>
      <c r="LW10"/>
      <c r="LX10"/>
      <c r="LY10"/>
      <c r="LZ10"/>
      <c r="MA10"/>
      <c r="MB10"/>
      <c r="MC10"/>
      <c r="MD10"/>
      <c r="ME10"/>
      <c r="MF10"/>
      <c r="MG10"/>
      <c r="MH10"/>
      <c r="MI10"/>
      <c r="MJ10"/>
      <c r="MK10"/>
      <c r="ML10"/>
      <c r="MM10"/>
      <c r="MN10"/>
      <c r="MO10"/>
      <c r="MP10"/>
      <c r="MQ10"/>
      <c r="MR10"/>
      <c r="MS10"/>
      <c r="MT10"/>
      <c r="MU10"/>
      <c r="MV10"/>
      <c r="MW10"/>
      <c r="MX10"/>
      <c r="MY10"/>
      <c r="MZ10"/>
      <c r="NA10"/>
      <c r="NB10"/>
      <c r="NC10"/>
      <c r="ND10"/>
      <c r="NE10"/>
      <c r="NF10"/>
      <c r="NG10"/>
      <c r="NH10"/>
      <c r="NI10"/>
      <c r="NJ10"/>
      <c r="NK10"/>
      <c r="NL10"/>
      <c r="NM10"/>
      <c r="NN10"/>
      <c r="NO10"/>
      <c r="NP10"/>
      <c r="NQ10"/>
      <c r="NR10"/>
      <c r="NS10"/>
      <c r="NT10"/>
      <c r="NU10"/>
      <c r="NV10"/>
      <c r="NW10"/>
      <c r="NX10"/>
      <c r="NY10"/>
      <c r="NZ10"/>
      <c r="OA10"/>
      <c r="OB10"/>
      <c r="OC10"/>
      <c r="OD10"/>
      <c r="OE10"/>
      <c r="OF10"/>
      <c r="OG10"/>
      <c r="OH10"/>
      <c r="OI10"/>
      <c r="OJ10"/>
      <c r="OK10"/>
      <c r="OL10"/>
      <c r="OM10"/>
      <c r="ON10"/>
      <c r="OO10"/>
      <c r="OP10"/>
      <c r="OQ10"/>
      <c r="OR10"/>
      <c r="OS10"/>
      <c r="OT10"/>
      <c r="OU10"/>
      <c r="OV10"/>
      <c r="OW10"/>
      <c r="OX10"/>
      <c r="OY10"/>
      <c r="OZ10"/>
      <c r="PA10"/>
      <c r="PB10"/>
      <c r="PC10"/>
      <c r="PD10"/>
      <c r="PE10"/>
      <c r="PF10"/>
      <c r="PG10"/>
      <c r="PH10"/>
      <c r="PI10"/>
      <c r="PJ10"/>
      <c r="PK10"/>
      <c r="PL10"/>
      <c r="PM10"/>
      <c r="PN10"/>
      <c r="PO10"/>
      <c r="PP10"/>
      <c r="PQ10"/>
      <c r="PR10"/>
      <c r="PS10"/>
      <c r="PT10"/>
      <c r="PU10"/>
    </row>
    <row r="11" spans="1:441" s="54" customFormat="1" outlineLevel="1" x14ac:dyDescent="0.35">
      <c r="A11" s="69"/>
      <c r="B11" s="70"/>
      <c r="C11" s="71"/>
      <c r="D11" s="72"/>
      <c r="E11" s="33" t="s">
        <v>22</v>
      </c>
      <c r="F11" s="32">
        <f xml:space="preserve"> MAX(J10:PU10)</f>
        <v>183</v>
      </c>
      <c r="G11" s="33" t="s">
        <v>21</v>
      </c>
      <c r="H11" s="33"/>
      <c r="I11" s="32"/>
      <c r="J11" s="33"/>
      <c r="K11" s="33"/>
      <c r="L11" s="33"/>
      <c r="M11" s="33"/>
      <c r="N11" s="33"/>
      <c r="O11" s="33"/>
      <c r="P11" s="33"/>
      <c r="Q11" s="33"/>
      <c r="R11" s="33"/>
      <c r="S11" s="33"/>
      <c r="T11" s="33"/>
      <c r="U11" s="33"/>
      <c r="V11" s="33"/>
      <c r="W11" s="33"/>
      <c r="X11" s="33"/>
      <c r="Y11" s="33"/>
      <c r="Z11" s="33"/>
      <c r="AA11" s="33"/>
      <c r="AB11" s="33"/>
      <c r="AC11" s="33"/>
      <c r="AD11" s="33"/>
      <c r="AE11" s="33"/>
      <c r="AF11" s="33"/>
      <c r="AG11" s="33"/>
      <c r="AH11" s="33"/>
      <c r="AI11" s="33"/>
      <c r="AJ11" s="33"/>
      <c r="AK11" s="33"/>
      <c r="AL11" s="33"/>
      <c r="AM11" s="33"/>
      <c r="AN11" s="33"/>
      <c r="AO11" s="33"/>
      <c r="AP11" s="33"/>
      <c r="AQ11" s="33"/>
      <c r="AR11" s="33"/>
      <c r="AS11" s="33"/>
      <c r="AT11" s="33"/>
      <c r="AU11" s="33"/>
      <c r="AV11" s="33"/>
      <c r="AW11" s="33"/>
      <c r="AX11" s="33"/>
      <c r="AY11" s="33"/>
      <c r="AZ11" s="33"/>
      <c r="BA11" s="33"/>
      <c r="BB11" s="33"/>
      <c r="BC11" s="33"/>
      <c r="BD11" s="33"/>
      <c r="BE11" s="33"/>
      <c r="BF11" s="33"/>
      <c r="BG11" s="33"/>
      <c r="BH11" s="33"/>
      <c r="BI11" s="33"/>
      <c r="BJ11" s="33"/>
      <c r="BK11" s="33"/>
      <c r="BL11" s="33"/>
      <c r="BM11" s="33"/>
      <c r="BN11" s="33"/>
      <c r="BO11" s="33"/>
      <c r="BP11" s="33"/>
      <c r="BQ11" s="33"/>
      <c r="BR11" s="33"/>
      <c r="BS11" s="33"/>
      <c r="BT11" s="33"/>
      <c r="BU11" s="33"/>
      <c r="BV11" s="33"/>
      <c r="BW11" s="33"/>
      <c r="BX11" s="33"/>
      <c r="BY11" s="33"/>
      <c r="BZ11" s="33"/>
      <c r="CA11" s="33"/>
      <c r="CB11" s="33"/>
      <c r="CC11" s="33"/>
      <c r="CD11" s="33"/>
      <c r="CE11" s="33"/>
      <c r="CF11" s="33"/>
      <c r="CG11" s="33"/>
      <c r="CH11" s="33"/>
      <c r="CI11" s="33"/>
      <c r="CJ11" s="33"/>
      <c r="CK11" s="33"/>
      <c r="CL11" s="33"/>
      <c r="CM11" s="33"/>
      <c r="CN11" s="33"/>
      <c r="CO11" s="33"/>
      <c r="CP11" s="33"/>
      <c r="CQ11" s="33"/>
      <c r="CR11" s="33"/>
      <c r="CS11" s="33"/>
      <c r="CT11" s="33"/>
      <c r="CU11" s="33"/>
      <c r="CV11" s="33"/>
      <c r="CW11" s="33"/>
      <c r="CX11" s="33"/>
      <c r="CY11" s="33"/>
      <c r="CZ11" s="33"/>
      <c r="DA11" s="33"/>
      <c r="DB11" s="33"/>
      <c r="DC11" s="33"/>
      <c r="DD11" s="33"/>
      <c r="DE11" s="33"/>
      <c r="DF11" s="33"/>
      <c r="DG11" s="33"/>
      <c r="DH11" s="33"/>
      <c r="DI11" s="33"/>
      <c r="DJ11" s="33"/>
      <c r="DK11" s="33"/>
      <c r="DL11" s="33"/>
      <c r="DM11" s="33"/>
      <c r="DN11" s="33"/>
      <c r="DO11" s="33"/>
      <c r="DP11" s="33"/>
      <c r="DQ11" s="33"/>
      <c r="DR11" s="33"/>
      <c r="DS11" s="33"/>
      <c r="DT11" s="33"/>
      <c r="DU11" s="33"/>
      <c r="DV11" s="33"/>
      <c r="DW11" s="33"/>
      <c r="DX11" s="33"/>
      <c r="DY11" s="33"/>
      <c r="DZ11" s="33"/>
      <c r="EA11" s="33"/>
      <c r="EB11" s="33"/>
      <c r="EC11" s="33"/>
      <c r="ED11" s="33"/>
      <c r="EE11" s="33"/>
      <c r="EF11" s="33"/>
      <c r="EG11" s="33"/>
      <c r="EH11" s="33"/>
      <c r="EI11" s="33"/>
      <c r="EJ11" s="33"/>
      <c r="EK11" s="33"/>
      <c r="EL11" s="33"/>
      <c r="EM11" s="33"/>
      <c r="EN11" s="33"/>
      <c r="EO11" s="33"/>
      <c r="EP11" s="33"/>
      <c r="EQ11" s="33"/>
      <c r="ER11" s="33"/>
      <c r="ES11" s="33"/>
      <c r="ET11" s="33"/>
      <c r="EU11" s="33"/>
      <c r="EV11" s="33"/>
      <c r="EW11" s="33"/>
      <c r="EX11" s="33"/>
      <c r="EY11" s="33"/>
      <c r="EZ11" s="33"/>
      <c r="FA11" s="33"/>
      <c r="FB11" s="33"/>
      <c r="FC11" s="33"/>
      <c r="FD11" s="33"/>
      <c r="FE11" s="33"/>
      <c r="FF11" s="33"/>
      <c r="FG11" s="33"/>
      <c r="FH11" s="33"/>
      <c r="FI11" s="33"/>
      <c r="FJ11" s="33"/>
      <c r="FK11" s="33"/>
      <c r="FL11" s="33"/>
      <c r="FM11" s="33"/>
      <c r="FN11" s="33"/>
      <c r="FO11" s="33"/>
      <c r="FP11" s="33"/>
      <c r="FQ11" s="33"/>
      <c r="FR11" s="33"/>
      <c r="FS11" s="33"/>
      <c r="FT11" s="33"/>
      <c r="FU11" s="33"/>
      <c r="FV11" s="33"/>
      <c r="FW11" s="33"/>
      <c r="FX11" s="33"/>
      <c r="FY11" s="33"/>
      <c r="FZ11" s="33"/>
      <c r="GA11" s="33"/>
      <c r="GB11" s="33"/>
      <c r="GC11" s="33"/>
      <c r="GD11" s="33"/>
      <c r="GE11" s="33"/>
      <c r="GF11" s="33"/>
      <c r="GG11" s="33"/>
      <c r="GH11" s="33"/>
      <c r="GI11" s="33"/>
      <c r="GJ11" s="33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  <c r="HB11"/>
      <c r="HC11"/>
      <c r="HD11"/>
      <c r="HE11"/>
      <c r="HF11"/>
      <c r="HG11"/>
      <c r="HH11"/>
      <c r="HI11"/>
      <c r="HJ11"/>
      <c r="HK11"/>
      <c r="HL11"/>
      <c r="HM11"/>
      <c r="HN11"/>
      <c r="HO11"/>
      <c r="HP11"/>
      <c r="HQ11"/>
      <c r="HR11"/>
      <c r="HS11"/>
      <c r="HT11"/>
      <c r="HU11"/>
      <c r="HV11"/>
      <c r="HW11"/>
      <c r="HX11"/>
      <c r="HY11"/>
      <c r="HZ11"/>
      <c r="IA11"/>
      <c r="IB11"/>
      <c r="IC11"/>
      <c r="ID11"/>
      <c r="IE11"/>
      <c r="IF11"/>
      <c r="IG11"/>
      <c r="IH11"/>
      <c r="II11"/>
      <c r="IJ11"/>
      <c r="IK11"/>
      <c r="IL11"/>
      <c r="IM11"/>
      <c r="IN11"/>
      <c r="IO11"/>
      <c r="IP11"/>
      <c r="IQ11"/>
      <c r="IR11"/>
      <c r="IS11"/>
      <c r="IT11"/>
      <c r="IU11"/>
      <c r="IV11"/>
      <c r="IW11"/>
      <c r="IX11"/>
      <c r="IY11"/>
      <c r="IZ11"/>
      <c r="JA11"/>
      <c r="JB11"/>
      <c r="JC11"/>
      <c r="JD11"/>
      <c r="JE11"/>
      <c r="JF11"/>
      <c r="JG11"/>
      <c r="JH11"/>
      <c r="JI11"/>
      <c r="JJ11"/>
      <c r="JK11"/>
      <c r="JL11"/>
      <c r="JM11"/>
      <c r="JN11"/>
      <c r="JO11"/>
      <c r="JP11"/>
      <c r="JQ11"/>
      <c r="JR11"/>
      <c r="JS11"/>
      <c r="JT11"/>
      <c r="JU11"/>
      <c r="JV11"/>
      <c r="JW11"/>
      <c r="JX11"/>
      <c r="JY11"/>
      <c r="JZ11"/>
      <c r="KA11"/>
      <c r="KB11"/>
      <c r="KC11"/>
      <c r="KD11"/>
      <c r="KE11"/>
      <c r="KF11"/>
      <c r="KG11"/>
      <c r="KH11"/>
      <c r="KI11"/>
      <c r="KJ11"/>
      <c r="KK11"/>
      <c r="KL11"/>
      <c r="KM11"/>
      <c r="KN11"/>
      <c r="KO11"/>
      <c r="KP11"/>
      <c r="KQ11"/>
      <c r="KR11"/>
      <c r="KS11"/>
      <c r="KT11"/>
      <c r="KU11"/>
      <c r="KV11"/>
      <c r="KW11"/>
      <c r="KX11"/>
      <c r="KY11"/>
      <c r="KZ11"/>
      <c r="LA11"/>
      <c r="LB11"/>
      <c r="LC11"/>
      <c r="LD11"/>
      <c r="LE11"/>
      <c r="LF11"/>
      <c r="LG11"/>
      <c r="LH11"/>
      <c r="LI11"/>
      <c r="LJ11"/>
      <c r="LK11"/>
      <c r="LL11"/>
      <c r="LM11"/>
      <c r="LN11"/>
      <c r="LO11"/>
      <c r="LP11"/>
      <c r="LQ11"/>
      <c r="LR11"/>
      <c r="LS11"/>
      <c r="LT11"/>
      <c r="LU11"/>
      <c r="LV11"/>
      <c r="LW11"/>
      <c r="LX11"/>
      <c r="LY11"/>
      <c r="LZ11"/>
      <c r="MA11"/>
      <c r="MB11"/>
      <c r="MC11"/>
      <c r="MD11"/>
      <c r="ME11"/>
      <c r="MF11"/>
      <c r="MG11"/>
      <c r="MH11"/>
      <c r="MI11"/>
      <c r="MJ11"/>
      <c r="MK11"/>
      <c r="ML11"/>
      <c r="MM11"/>
      <c r="MN11"/>
      <c r="MO11"/>
      <c r="MP11"/>
      <c r="MQ11"/>
      <c r="MR11"/>
      <c r="MS11"/>
      <c r="MT11"/>
      <c r="MU11"/>
      <c r="MV11"/>
      <c r="MW11"/>
      <c r="MX11"/>
      <c r="MY11"/>
      <c r="MZ11"/>
      <c r="NA11"/>
      <c r="NB11"/>
      <c r="NC11"/>
      <c r="ND11"/>
      <c r="NE11"/>
      <c r="NF11"/>
      <c r="NG11"/>
      <c r="NH11"/>
      <c r="NI11"/>
      <c r="NJ11"/>
      <c r="NK11"/>
      <c r="NL11"/>
      <c r="NM11"/>
      <c r="NN11"/>
      <c r="NO11"/>
      <c r="NP11"/>
      <c r="NQ11"/>
      <c r="NR11"/>
      <c r="NS11"/>
      <c r="NT11"/>
      <c r="NU11"/>
      <c r="NV11"/>
      <c r="NW11"/>
      <c r="NX11"/>
      <c r="NY11"/>
      <c r="NZ11"/>
      <c r="OA11"/>
      <c r="OB11"/>
      <c r="OC11"/>
      <c r="OD11"/>
      <c r="OE11"/>
      <c r="OF11"/>
      <c r="OG11"/>
      <c r="OH11"/>
      <c r="OI11"/>
      <c r="OJ11"/>
      <c r="OK11"/>
      <c r="OL11"/>
      <c r="OM11"/>
      <c r="ON11"/>
      <c r="OO11"/>
      <c r="OP11"/>
      <c r="OQ11"/>
      <c r="OR11"/>
      <c r="OS11"/>
      <c r="OT11"/>
      <c r="OU11"/>
      <c r="OV11"/>
      <c r="OW11"/>
      <c r="OX11"/>
      <c r="OY11"/>
      <c r="OZ11"/>
      <c r="PA11"/>
      <c r="PB11"/>
      <c r="PC11"/>
      <c r="PD11"/>
      <c r="PE11"/>
      <c r="PF11"/>
      <c r="PG11"/>
      <c r="PH11"/>
      <c r="PI11"/>
      <c r="PJ11"/>
      <c r="PK11"/>
      <c r="PL11"/>
      <c r="PM11"/>
      <c r="PN11"/>
      <c r="PO11"/>
      <c r="PP11"/>
      <c r="PQ11"/>
      <c r="PR11"/>
      <c r="PS11"/>
      <c r="PT11"/>
      <c r="PU11"/>
    </row>
    <row r="12" spans="1:441" s="51" customFormat="1" outlineLevel="1" x14ac:dyDescent="0.35">
      <c r="A12" s="66"/>
      <c r="B12" s="66"/>
      <c r="C12" s="67"/>
      <c r="E12" s="31"/>
      <c r="F12" s="31"/>
      <c r="G12" s="31"/>
      <c r="H12" s="31"/>
      <c r="I12" s="31"/>
      <c r="J12" s="31"/>
      <c r="K12" s="31"/>
      <c r="L12" s="31"/>
      <c r="M12" s="31"/>
      <c r="N12" s="31"/>
      <c r="O12" s="31"/>
      <c r="P12" s="31"/>
      <c r="Q12" s="31"/>
      <c r="R12" s="31"/>
      <c r="S12" s="31"/>
      <c r="T12" s="31"/>
      <c r="U12" s="31"/>
      <c r="V12" s="31"/>
      <c r="W12" s="31"/>
      <c r="X12" s="31"/>
      <c r="Y12" s="31"/>
      <c r="Z12" s="31"/>
      <c r="AA12" s="31"/>
      <c r="AB12" s="31"/>
      <c r="AC12" s="31"/>
      <c r="AD12" s="31"/>
      <c r="AE12" s="31"/>
      <c r="AF12" s="31"/>
      <c r="AG12" s="31"/>
      <c r="AH12" s="31"/>
      <c r="AI12" s="31"/>
      <c r="AJ12" s="31"/>
      <c r="AK12" s="31"/>
      <c r="AL12" s="31"/>
      <c r="AM12" s="31"/>
      <c r="AN12" s="31"/>
      <c r="AO12" s="31"/>
      <c r="AP12" s="31"/>
      <c r="AQ12" s="31"/>
      <c r="AR12" s="31"/>
      <c r="AS12" s="31"/>
      <c r="AT12" s="31"/>
      <c r="AU12" s="31"/>
      <c r="AV12" s="31"/>
      <c r="AW12" s="31"/>
      <c r="AX12" s="31"/>
      <c r="AY12" s="31"/>
      <c r="AZ12" s="31"/>
      <c r="BA12" s="31"/>
      <c r="BB12" s="31"/>
      <c r="BC12" s="31"/>
      <c r="BD12" s="31"/>
      <c r="BE12" s="31"/>
      <c r="BF12" s="31"/>
      <c r="BG12" s="31"/>
      <c r="BH12" s="31"/>
      <c r="BI12" s="31"/>
      <c r="BJ12" s="31"/>
      <c r="BK12" s="31"/>
      <c r="BL12" s="31"/>
      <c r="BM12" s="31"/>
      <c r="BN12" s="31"/>
      <c r="BO12" s="31"/>
      <c r="BP12" s="31"/>
      <c r="BQ12" s="31"/>
      <c r="BR12" s="31"/>
      <c r="BS12" s="31"/>
      <c r="BT12" s="31"/>
      <c r="BU12" s="31"/>
      <c r="BV12" s="31"/>
      <c r="BW12" s="31"/>
      <c r="BX12" s="31"/>
      <c r="BY12" s="31"/>
      <c r="BZ12" s="31"/>
      <c r="CA12" s="31"/>
      <c r="CB12" s="31"/>
      <c r="CC12" s="31"/>
      <c r="CD12" s="31"/>
      <c r="CE12" s="31"/>
      <c r="CF12" s="31"/>
      <c r="CG12" s="31"/>
      <c r="CH12" s="31"/>
      <c r="CI12" s="31"/>
      <c r="CJ12" s="31"/>
      <c r="CK12" s="31"/>
      <c r="CL12" s="31"/>
      <c r="CM12" s="31"/>
      <c r="CN12" s="31"/>
      <c r="CO12" s="31"/>
      <c r="CP12" s="31"/>
      <c r="CQ12" s="31"/>
      <c r="CR12" s="31"/>
      <c r="CS12" s="31"/>
      <c r="CT12" s="31"/>
      <c r="CU12" s="31"/>
      <c r="CV12" s="31"/>
      <c r="CW12" s="31"/>
      <c r="CX12" s="31"/>
      <c r="CY12" s="31"/>
      <c r="CZ12" s="31"/>
      <c r="DA12" s="31"/>
      <c r="DB12" s="31"/>
      <c r="DC12" s="31"/>
      <c r="DD12" s="31"/>
      <c r="DE12" s="31"/>
      <c r="DF12" s="31"/>
      <c r="DG12" s="31"/>
      <c r="DH12" s="31"/>
      <c r="DI12" s="31"/>
      <c r="DJ12" s="31"/>
      <c r="DK12" s="31"/>
      <c r="DL12" s="31"/>
      <c r="DM12" s="31"/>
      <c r="DN12" s="31"/>
      <c r="DO12" s="31"/>
      <c r="DP12" s="31"/>
      <c r="DQ12" s="31"/>
      <c r="DR12" s="31"/>
      <c r="DS12" s="31"/>
      <c r="DT12" s="31"/>
      <c r="DU12" s="31"/>
      <c r="DV12" s="31"/>
      <c r="DW12" s="31"/>
      <c r="DX12" s="31"/>
      <c r="DY12" s="31"/>
      <c r="DZ12" s="31"/>
      <c r="EA12" s="31"/>
      <c r="EB12" s="31"/>
      <c r="EC12" s="31"/>
      <c r="ED12" s="31"/>
      <c r="EE12" s="31"/>
      <c r="EF12" s="31"/>
      <c r="EG12" s="31"/>
      <c r="EH12" s="31"/>
      <c r="EI12" s="31"/>
      <c r="EJ12" s="31"/>
      <c r="EK12" s="31"/>
      <c r="EL12" s="31"/>
      <c r="EM12" s="31"/>
      <c r="EN12" s="31"/>
      <c r="EO12" s="31"/>
      <c r="EP12" s="31"/>
      <c r="EQ12" s="31"/>
      <c r="ER12" s="31"/>
      <c r="ES12" s="31"/>
      <c r="ET12" s="31"/>
      <c r="EU12" s="31"/>
      <c r="EV12" s="31"/>
      <c r="EW12" s="31"/>
      <c r="EX12" s="31"/>
      <c r="EY12" s="31"/>
      <c r="EZ12" s="31"/>
      <c r="FA12" s="31"/>
      <c r="FB12" s="31"/>
      <c r="FC12" s="31"/>
      <c r="FD12" s="31"/>
      <c r="FE12" s="31"/>
      <c r="FF12" s="31"/>
      <c r="FG12" s="31"/>
      <c r="FH12" s="31"/>
      <c r="FI12" s="31"/>
      <c r="FJ12" s="31"/>
      <c r="FK12" s="31"/>
      <c r="FL12" s="31"/>
      <c r="FM12" s="31"/>
      <c r="FN12" s="31"/>
      <c r="FO12" s="31"/>
      <c r="FP12" s="31"/>
      <c r="FQ12" s="31"/>
      <c r="FR12" s="31"/>
      <c r="FS12" s="31"/>
      <c r="FT12" s="31"/>
      <c r="FU12" s="31"/>
      <c r="FV12" s="31"/>
      <c r="FW12" s="31"/>
      <c r="FX12" s="31"/>
      <c r="FY12" s="31"/>
      <c r="FZ12" s="31"/>
      <c r="GA12" s="31"/>
      <c r="GB12" s="31"/>
      <c r="GC12" s="31"/>
      <c r="GD12" s="31"/>
      <c r="GE12" s="31"/>
      <c r="GF12" s="31"/>
      <c r="GG12" s="31"/>
      <c r="GH12" s="31"/>
      <c r="GI12" s="31"/>
      <c r="GJ12" s="31"/>
      <c r="GK12"/>
      <c r="GL12"/>
      <c r="GM12"/>
      <c r="GN12"/>
      <c r="GO12"/>
      <c r="GP12"/>
      <c r="GQ12"/>
      <c r="GR12"/>
      <c r="GS12"/>
      <c r="GT12"/>
      <c r="GU12"/>
      <c r="GV12"/>
      <c r="GW12"/>
      <c r="GX12"/>
      <c r="GY12"/>
      <c r="GZ12"/>
      <c r="HA12"/>
      <c r="HB12"/>
      <c r="HC12"/>
      <c r="HD12"/>
      <c r="HE12"/>
      <c r="HF12"/>
      <c r="HG12"/>
      <c r="HH12"/>
      <c r="HI12"/>
      <c r="HJ12"/>
      <c r="HK12"/>
      <c r="HL12"/>
      <c r="HM12"/>
      <c r="HN12"/>
      <c r="HO12"/>
      <c r="HP12"/>
      <c r="HQ12"/>
      <c r="HR12"/>
      <c r="HS12"/>
      <c r="HT12"/>
      <c r="HU12"/>
      <c r="HV12"/>
      <c r="HW12"/>
      <c r="HX12"/>
      <c r="HY12"/>
      <c r="HZ12"/>
      <c r="IA12"/>
      <c r="IB12"/>
      <c r="IC12"/>
      <c r="ID12"/>
      <c r="IE12"/>
      <c r="IF12"/>
      <c r="IG12"/>
      <c r="IH12"/>
      <c r="II12"/>
      <c r="IJ12"/>
      <c r="IK12"/>
      <c r="IL12"/>
      <c r="IM12"/>
      <c r="IN12"/>
      <c r="IO12"/>
      <c r="IP12"/>
      <c r="IQ12"/>
      <c r="IR12"/>
      <c r="IS12"/>
      <c r="IT12"/>
      <c r="IU12"/>
      <c r="IV12"/>
      <c r="IW12"/>
      <c r="IX12"/>
      <c r="IY12"/>
      <c r="IZ12"/>
      <c r="JA12"/>
      <c r="JB12"/>
      <c r="JC12"/>
      <c r="JD12"/>
      <c r="JE12"/>
      <c r="JF12"/>
      <c r="JG12"/>
      <c r="JH12"/>
      <c r="JI12"/>
      <c r="JJ12"/>
      <c r="JK12"/>
      <c r="JL12"/>
      <c r="JM12"/>
      <c r="JN12"/>
      <c r="JO12"/>
      <c r="JP12"/>
      <c r="JQ12"/>
      <c r="JR12"/>
      <c r="JS12"/>
      <c r="JT12"/>
      <c r="JU12"/>
      <c r="JV12"/>
      <c r="JW12"/>
      <c r="JX12"/>
      <c r="JY12"/>
      <c r="JZ12"/>
      <c r="KA12"/>
      <c r="KB12"/>
      <c r="KC12"/>
      <c r="KD12"/>
      <c r="KE12"/>
      <c r="KF12"/>
      <c r="KG12"/>
      <c r="KH12"/>
      <c r="KI12"/>
      <c r="KJ12"/>
      <c r="KK12"/>
      <c r="KL12"/>
      <c r="KM12"/>
      <c r="KN12"/>
      <c r="KO12"/>
      <c r="KP12"/>
      <c r="KQ12"/>
      <c r="KR12"/>
      <c r="KS12"/>
      <c r="KT12"/>
      <c r="KU12"/>
      <c r="KV12"/>
      <c r="KW12"/>
      <c r="KX12"/>
      <c r="KY12"/>
      <c r="KZ12"/>
      <c r="LA12"/>
      <c r="LB12"/>
      <c r="LC12"/>
      <c r="LD12"/>
      <c r="LE12"/>
      <c r="LF12"/>
      <c r="LG12"/>
      <c r="LH12"/>
      <c r="LI12"/>
      <c r="LJ12"/>
      <c r="LK12"/>
      <c r="LL12"/>
      <c r="LM12"/>
      <c r="LN12"/>
      <c r="LO12"/>
      <c r="LP12"/>
      <c r="LQ12"/>
      <c r="LR12"/>
      <c r="LS12"/>
      <c r="LT12"/>
      <c r="LU12"/>
      <c r="LV12"/>
      <c r="LW12"/>
      <c r="LX12"/>
      <c r="LY12"/>
      <c r="LZ12"/>
      <c r="MA12"/>
      <c r="MB12"/>
      <c r="MC12"/>
      <c r="MD12"/>
      <c r="ME12"/>
      <c r="MF12"/>
      <c r="MG12"/>
      <c r="MH12"/>
      <c r="MI12"/>
      <c r="MJ12"/>
      <c r="MK12"/>
      <c r="ML12"/>
      <c r="MM12"/>
      <c r="MN12"/>
      <c r="MO12"/>
      <c r="MP12"/>
      <c r="MQ12"/>
      <c r="MR12"/>
      <c r="MS12"/>
      <c r="MT12"/>
      <c r="MU12"/>
      <c r="MV12"/>
      <c r="MW12"/>
      <c r="MX12"/>
      <c r="MY12"/>
      <c r="MZ12"/>
      <c r="NA12"/>
      <c r="NB12"/>
      <c r="NC12"/>
      <c r="ND12"/>
      <c r="NE12"/>
      <c r="NF12"/>
      <c r="NG12"/>
      <c r="NH12"/>
      <c r="NI12"/>
      <c r="NJ12"/>
      <c r="NK12"/>
      <c r="NL12"/>
      <c r="NM12"/>
      <c r="NN12"/>
      <c r="NO12"/>
      <c r="NP12"/>
      <c r="NQ12"/>
      <c r="NR12"/>
      <c r="NS12"/>
      <c r="NT12"/>
      <c r="NU12"/>
      <c r="NV12"/>
      <c r="NW12"/>
      <c r="NX12"/>
      <c r="NY12"/>
      <c r="NZ12"/>
      <c r="OA12"/>
      <c r="OB12"/>
      <c r="OC12"/>
      <c r="OD12"/>
      <c r="OE12"/>
      <c r="OF12"/>
      <c r="OG12"/>
      <c r="OH12"/>
      <c r="OI12"/>
      <c r="OJ12"/>
      <c r="OK12"/>
      <c r="OL12"/>
      <c r="OM12"/>
      <c r="ON12"/>
      <c r="OO12"/>
      <c r="OP12"/>
      <c r="OQ12"/>
      <c r="OR12"/>
      <c r="OS12"/>
      <c r="OT12"/>
      <c r="OU12"/>
      <c r="OV12"/>
      <c r="OW12"/>
      <c r="OX12"/>
      <c r="OY12"/>
      <c r="OZ12"/>
      <c r="PA12"/>
      <c r="PB12"/>
      <c r="PC12"/>
      <c r="PD12"/>
      <c r="PE12"/>
      <c r="PF12"/>
      <c r="PG12"/>
      <c r="PH12"/>
      <c r="PI12"/>
      <c r="PJ12"/>
      <c r="PK12"/>
      <c r="PL12"/>
      <c r="PM12"/>
      <c r="PN12"/>
      <c r="PO12"/>
      <c r="PP12"/>
      <c r="PQ12"/>
      <c r="PR12"/>
      <c r="PS12"/>
      <c r="PT12"/>
      <c r="PU12"/>
    </row>
    <row r="13" spans="1:441" s="54" customFormat="1" outlineLevel="1" x14ac:dyDescent="0.35">
      <c r="A13" s="69"/>
      <c r="B13" s="70"/>
      <c r="C13" s="71"/>
      <c r="D13" s="72"/>
      <c r="E13" s="32" t="str">
        <f t="shared" ref="E13:BP13" si="4" xml:space="preserve"> E$10</f>
        <v>Model column counter</v>
      </c>
      <c r="F13" s="32">
        <f t="shared" si="4"/>
        <v>0</v>
      </c>
      <c r="G13" s="32" t="str">
        <f t="shared" si="4"/>
        <v>counter</v>
      </c>
      <c r="H13" s="32">
        <f t="shared" si="4"/>
        <v>0</v>
      </c>
      <c r="I13" s="32">
        <f t="shared" si="4"/>
        <v>0</v>
      </c>
      <c r="J13" s="32">
        <f t="shared" si="4"/>
        <v>1</v>
      </c>
      <c r="K13" s="32">
        <f t="shared" si="4"/>
        <v>2</v>
      </c>
      <c r="L13" s="32">
        <f t="shared" si="4"/>
        <v>3</v>
      </c>
      <c r="M13" s="32">
        <f t="shared" si="4"/>
        <v>4</v>
      </c>
      <c r="N13" s="32">
        <f t="shared" si="4"/>
        <v>5</v>
      </c>
      <c r="O13" s="32">
        <f t="shared" si="4"/>
        <v>6</v>
      </c>
      <c r="P13" s="32">
        <f t="shared" si="4"/>
        <v>7</v>
      </c>
      <c r="Q13" s="32">
        <f t="shared" si="4"/>
        <v>8</v>
      </c>
      <c r="R13" s="32">
        <f t="shared" si="4"/>
        <v>9</v>
      </c>
      <c r="S13" s="32">
        <f t="shared" si="4"/>
        <v>10</v>
      </c>
      <c r="T13" s="32">
        <f t="shared" si="4"/>
        <v>11</v>
      </c>
      <c r="U13" s="32">
        <f t="shared" si="4"/>
        <v>12</v>
      </c>
      <c r="V13" s="32">
        <f t="shared" si="4"/>
        <v>13</v>
      </c>
      <c r="W13" s="32">
        <f t="shared" si="4"/>
        <v>14</v>
      </c>
      <c r="X13" s="32">
        <f t="shared" si="4"/>
        <v>15</v>
      </c>
      <c r="Y13" s="32">
        <f t="shared" si="4"/>
        <v>16</v>
      </c>
      <c r="Z13" s="32">
        <f t="shared" si="4"/>
        <v>17</v>
      </c>
      <c r="AA13" s="32">
        <f t="shared" si="4"/>
        <v>18</v>
      </c>
      <c r="AB13" s="32">
        <f t="shared" si="4"/>
        <v>19</v>
      </c>
      <c r="AC13" s="32">
        <f t="shared" si="4"/>
        <v>20</v>
      </c>
      <c r="AD13" s="32">
        <f t="shared" si="4"/>
        <v>21</v>
      </c>
      <c r="AE13" s="32">
        <f t="shared" si="4"/>
        <v>22</v>
      </c>
      <c r="AF13" s="32">
        <f t="shared" si="4"/>
        <v>23</v>
      </c>
      <c r="AG13" s="32">
        <f t="shared" si="4"/>
        <v>24</v>
      </c>
      <c r="AH13" s="32">
        <f t="shared" si="4"/>
        <v>25</v>
      </c>
      <c r="AI13" s="32">
        <f t="shared" si="4"/>
        <v>26</v>
      </c>
      <c r="AJ13" s="32">
        <f t="shared" si="4"/>
        <v>27</v>
      </c>
      <c r="AK13" s="32">
        <f t="shared" si="4"/>
        <v>28</v>
      </c>
      <c r="AL13" s="32">
        <f t="shared" si="4"/>
        <v>29</v>
      </c>
      <c r="AM13" s="32">
        <f t="shared" si="4"/>
        <v>30</v>
      </c>
      <c r="AN13" s="32">
        <f t="shared" si="4"/>
        <v>31</v>
      </c>
      <c r="AO13" s="32">
        <f t="shared" si="4"/>
        <v>32</v>
      </c>
      <c r="AP13" s="32">
        <f t="shared" si="4"/>
        <v>33</v>
      </c>
      <c r="AQ13" s="32">
        <f t="shared" si="4"/>
        <v>34</v>
      </c>
      <c r="AR13" s="32">
        <f t="shared" si="4"/>
        <v>35</v>
      </c>
      <c r="AS13" s="32">
        <f t="shared" si="4"/>
        <v>36</v>
      </c>
      <c r="AT13" s="32">
        <f t="shared" si="4"/>
        <v>37</v>
      </c>
      <c r="AU13" s="32">
        <f t="shared" si="4"/>
        <v>38</v>
      </c>
      <c r="AV13" s="32">
        <f t="shared" si="4"/>
        <v>39</v>
      </c>
      <c r="AW13" s="32">
        <f t="shared" si="4"/>
        <v>40</v>
      </c>
      <c r="AX13" s="32">
        <f t="shared" si="4"/>
        <v>41</v>
      </c>
      <c r="AY13" s="32">
        <f t="shared" si="4"/>
        <v>42</v>
      </c>
      <c r="AZ13" s="32">
        <f t="shared" si="4"/>
        <v>43</v>
      </c>
      <c r="BA13" s="32">
        <f t="shared" si="4"/>
        <v>44</v>
      </c>
      <c r="BB13" s="32">
        <f t="shared" si="4"/>
        <v>45</v>
      </c>
      <c r="BC13" s="32">
        <f t="shared" si="4"/>
        <v>46</v>
      </c>
      <c r="BD13" s="32">
        <f t="shared" si="4"/>
        <v>47</v>
      </c>
      <c r="BE13" s="32">
        <f t="shared" si="4"/>
        <v>48</v>
      </c>
      <c r="BF13" s="32">
        <f t="shared" si="4"/>
        <v>49</v>
      </c>
      <c r="BG13" s="32">
        <f t="shared" si="4"/>
        <v>50</v>
      </c>
      <c r="BH13" s="32">
        <f t="shared" si="4"/>
        <v>51</v>
      </c>
      <c r="BI13" s="32">
        <f t="shared" si="4"/>
        <v>52</v>
      </c>
      <c r="BJ13" s="32">
        <f t="shared" si="4"/>
        <v>53</v>
      </c>
      <c r="BK13" s="32">
        <f t="shared" si="4"/>
        <v>54</v>
      </c>
      <c r="BL13" s="32">
        <f t="shared" si="4"/>
        <v>55</v>
      </c>
      <c r="BM13" s="32">
        <f t="shared" si="4"/>
        <v>56</v>
      </c>
      <c r="BN13" s="32">
        <f t="shared" si="4"/>
        <v>57</v>
      </c>
      <c r="BO13" s="32">
        <f t="shared" si="4"/>
        <v>58</v>
      </c>
      <c r="BP13" s="32">
        <f t="shared" si="4"/>
        <v>59</v>
      </c>
      <c r="BQ13" s="32">
        <f t="shared" ref="BQ13:EB13" si="5" xml:space="preserve"> BQ$10</f>
        <v>60</v>
      </c>
      <c r="BR13" s="32">
        <f t="shared" si="5"/>
        <v>61</v>
      </c>
      <c r="BS13" s="32">
        <f t="shared" si="5"/>
        <v>62</v>
      </c>
      <c r="BT13" s="32">
        <f t="shared" si="5"/>
        <v>63</v>
      </c>
      <c r="BU13" s="32">
        <f t="shared" si="5"/>
        <v>64</v>
      </c>
      <c r="BV13" s="32">
        <f t="shared" si="5"/>
        <v>65</v>
      </c>
      <c r="BW13" s="32">
        <f t="shared" si="5"/>
        <v>66</v>
      </c>
      <c r="BX13" s="32">
        <f t="shared" si="5"/>
        <v>67</v>
      </c>
      <c r="BY13" s="32">
        <f t="shared" si="5"/>
        <v>68</v>
      </c>
      <c r="BZ13" s="32">
        <f t="shared" si="5"/>
        <v>69</v>
      </c>
      <c r="CA13" s="32">
        <f t="shared" si="5"/>
        <v>70</v>
      </c>
      <c r="CB13" s="32">
        <f t="shared" si="5"/>
        <v>71</v>
      </c>
      <c r="CC13" s="32">
        <f t="shared" si="5"/>
        <v>72</v>
      </c>
      <c r="CD13" s="32">
        <f t="shared" si="5"/>
        <v>73</v>
      </c>
      <c r="CE13" s="32">
        <f t="shared" si="5"/>
        <v>74</v>
      </c>
      <c r="CF13" s="32">
        <f t="shared" si="5"/>
        <v>75</v>
      </c>
      <c r="CG13" s="32">
        <f t="shared" si="5"/>
        <v>76</v>
      </c>
      <c r="CH13" s="32">
        <f t="shared" si="5"/>
        <v>77</v>
      </c>
      <c r="CI13" s="32">
        <f t="shared" si="5"/>
        <v>78</v>
      </c>
      <c r="CJ13" s="32">
        <f t="shared" si="5"/>
        <v>79</v>
      </c>
      <c r="CK13" s="32">
        <f t="shared" si="5"/>
        <v>80</v>
      </c>
      <c r="CL13" s="32">
        <f t="shared" si="5"/>
        <v>81</v>
      </c>
      <c r="CM13" s="32">
        <f t="shared" si="5"/>
        <v>82</v>
      </c>
      <c r="CN13" s="32">
        <f t="shared" si="5"/>
        <v>83</v>
      </c>
      <c r="CO13" s="32">
        <f t="shared" si="5"/>
        <v>84</v>
      </c>
      <c r="CP13" s="32">
        <f t="shared" si="5"/>
        <v>85</v>
      </c>
      <c r="CQ13" s="32">
        <f t="shared" si="5"/>
        <v>86</v>
      </c>
      <c r="CR13" s="32">
        <f t="shared" si="5"/>
        <v>87</v>
      </c>
      <c r="CS13" s="32">
        <f t="shared" si="5"/>
        <v>88</v>
      </c>
      <c r="CT13" s="32">
        <f t="shared" si="5"/>
        <v>89</v>
      </c>
      <c r="CU13" s="32">
        <f t="shared" si="5"/>
        <v>90</v>
      </c>
      <c r="CV13" s="32">
        <f t="shared" si="5"/>
        <v>91</v>
      </c>
      <c r="CW13" s="32">
        <f t="shared" si="5"/>
        <v>92</v>
      </c>
      <c r="CX13" s="32">
        <f t="shared" si="5"/>
        <v>93</v>
      </c>
      <c r="CY13" s="32">
        <f t="shared" si="5"/>
        <v>94</v>
      </c>
      <c r="CZ13" s="32">
        <f t="shared" si="5"/>
        <v>95</v>
      </c>
      <c r="DA13" s="32">
        <f t="shared" si="5"/>
        <v>96</v>
      </c>
      <c r="DB13" s="32">
        <f t="shared" si="5"/>
        <v>97</v>
      </c>
      <c r="DC13" s="32">
        <f t="shared" si="5"/>
        <v>98</v>
      </c>
      <c r="DD13" s="32">
        <f t="shared" si="5"/>
        <v>99</v>
      </c>
      <c r="DE13" s="32">
        <f t="shared" si="5"/>
        <v>100</v>
      </c>
      <c r="DF13" s="32">
        <f t="shared" si="5"/>
        <v>101</v>
      </c>
      <c r="DG13" s="32">
        <f t="shared" si="5"/>
        <v>102</v>
      </c>
      <c r="DH13" s="32">
        <f t="shared" si="5"/>
        <v>103</v>
      </c>
      <c r="DI13" s="32">
        <f t="shared" si="5"/>
        <v>104</v>
      </c>
      <c r="DJ13" s="32">
        <f t="shared" si="5"/>
        <v>105</v>
      </c>
      <c r="DK13" s="32">
        <f t="shared" si="5"/>
        <v>106</v>
      </c>
      <c r="DL13" s="32">
        <f t="shared" si="5"/>
        <v>107</v>
      </c>
      <c r="DM13" s="32">
        <f t="shared" si="5"/>
        <v>108</v>
      </c>
      <c r="DN13" s="32">
        <f t="shared" si="5"/>
        <v>109</v>
      </c>
      <c r="DO13" s="32">
        <f t="shared" si="5"/>
        <v>110</v>
      </c>
      <c r="DP13" s="32">
        <f t="shared" si="5"/>
        <v>111</v>
      </c>
      <c r="DQ13" s="32">
        <f t="shared" si="5"/>
        <v>112</v>
      </c>
      <c r="DR13" s="32">
        <f t="shared" si="5"/>
        <v>113</v>
      </c>
      <c r="DS13" s="32">
        <f t="shared" si="5"/>
        <v>114</v>
      </c>
      <c r="DT13" s="32">
        <f t="shared" si="5"/>
        <v>115</v>
      </c>
      <c r="DU13" s="32">
        <f t="shared" si="5"/>
        <v>116</v>
      </c>
      <c r="DV13" s="32">
        <f t="shared" si="5"/>
        <v>117</v>
      </c>
      <c r="DW13" s="32">
        <f t="shared" si="5"/>
        <v>118</v>
      </c>
      <c r="DX13" s="32">
        <f t="shared" si="5"/>
        <v>119</v>
      </c>
      <c r="DY13" s="32">
        <f t="shared" si="5"/>
        <v>120</v>
      </c>
      <c r="DZ13" s="32">
        <f t="shared" si="5"/>
        <v>121</v>
      </c>
      <c r="EA13" s="32">
        <f t="shared" si="5"/>
        <v>122</v>
      </c>
      <c r="EB13" s="32">
        <f t="shared" si="5"/>
        <v>123</v>
      </c>
      <c r="EC13" s="32">
        <f t="shared" ref="EC13:GJ13" si="6" xml:space="preserve"> EC$10</f>
        <v>124</v>
      </c>
      <c r="ED13" s="32">
        <f t="shared" si="6"/>
        <v>125</v>
      </c>
      <c r="EE13" s="32">
        <f t="shared" si="6"/>
        <v>126</v>
      </c>
      <c r="EF13" s="32">
        <f t="shared" si="6"/>
        <v>127</v>
      </c>
      <c r="EG13" s="32">
        <f t="shared" si="6"/>
        <v>128</v>
      </c>
      <c r="EH13" s="32">
        <f t="shared" si="6"/>
        <v>129</v>
      </c>
      <c r="EI13" s="32">
        <f t="shared" si="6"/>
        <v>130</v>
      </c>
      <c r="EJ13" s="32">
        <f t="shared" si="6"/>
        <v>131</v>
      </c>
      <c r="EK13" s="32">
        <f t="shared" si="6"/>
        <v>132</v>
      </c>
      <c r="EL13" s="32">
        <f t="shared" si="6"/>
        <v>133</v>
      </c>
      <c r="EM13" s="32">
        <f t="shared" si="6"/>
        <v>134</v>
      </c>
      <c r="EN13" s="32">
        <f t="shared" si="6"/>
        <v>135</v>
      </c>
      <c r="EO13" s="32">
        <f t="shared" si="6"/>
        <v>136</v>
      </c>
      <c r="EP13" s="32">
        <f t="shared" si="6"/>
        <v>137</v>
      </c>
      <c r="EQ13" s="32">
        <f t="shared" si="6"/>
        <v>138</v>
      </c>
      <c r="ER13" s="32">
        <f t="shared" si="6"/>
        <v>139</v>
      </c>
      <c r="ES13" s="32">
        <f t="shared" si="6"/>
        <v>140</v>
      </c>
      <c r="ET13" s="32">
        <f t="shared" si="6"/>
        <v>141</v>
      </c>
      <c r="EU13" s="32">
        <f t="shared" si="6"/>
        <v>142</v>
      </c>
      <c r="EV13" s="32">
        <f t="shared" si="6"/>
        <v>143</v>
      </c>
      <c r="EW13" s="32">
        <f t="shared" si="6"/>
        <v>144</v>
      </c>
      <c r="EX13" s="32">
        <f t="shared" si="6"/>
        <v>145</v>
      </c>
      <c r="EY13" s="32">
        <f t="shared" si="6"/>
        <v>146</v>
      </c>
      <c r="EZ13" s="32">
        <f t="shared" si="6"/>
        <v>147</v>
      </c>
      <c r="FA13" s="32">
        <f t="shared" si="6"/>
        <v>148</v>
      </c>
      <c r="FB13" s="32">
        <f t="shared" si="6"/>
        <v>149</v>
      </c>
      <c r="FC13" s="32">
        <f t="shared" si="6"/>
        <v>150</v>
      </c>
      <c r="FD13" s="32">
        <f t="shared" si="6"/>
        <v>151</v>
      </c>
      <c r="FE13" s="32">
        <f t="shared" si="6"/>
        <v>152</v>
      </c>
      <c r="FF13" s="32">
        <f t="shared" si="6"/>
        <v>153</v>
      </c>
      <c r="FG13" s="32">
        <f t="shared" si="6"/>
        <v>154</v>
      </c>
      <c r="FH13" s="32">
        <f t="shared" si="6"/>
        <v>155</v>
      </c>
      <c r="FI13" s="32">
        <f t="shared" si="6"/>
        <v>156</v>
      </c>
      <c r="FJ13" s="32">
        <f t="shared" si="6"/>
        <v>157</v>
      </c>
      <c r="FK13" s="32">
        <f t="shared" si="6"/>
        <v>158</v>
      </c>
      <c r="FL13" s="32">
        <f t="shared" si="6"/>
        <v>159</v>
      </c>
      <c r="FM13" s="32">
        <f t="shared" si="6"/>
        <v>160</v>
      </c>
      <c r="FN13" s="32">
        <f t="shared" si="6"/>
        <v>161</v>
      </c>
      <c r="FO13" s="32">
        <f t="shared" si="6"/>
        <v>162</v>
      </c>
      <c r="FP13" s="32">
        <f t="shared" si="6"/>
        <v>163</v>
      </c>
      <c r="FQ13" s="32">
        <f t="shared" si="6"/>
        <v>164</v>
      </c>
      <c r="FR13" s="32">
        <f t="shared" si="6"/>
        <v>165</v>
      </c>
      <c r="FS13" s="32">
        <f t="shared" si="6"/>
        <v>166</v>
      </c>
      <c r="FT13" s="32">
        <f t="shared" si="6"/>
        <v>167</v>
      </c>
      <c r="FU13" s="32">
        <f t="shared" si="6"/>
        <v>168</v>
      </c>
      <c r="FV13" s="32">
        <f t="shared" si="6"/>
        <v>169</v>
      </c>
      <c r="FW13" s="32">
        <f t="shared" si="6"/>
        <v>170</v>
      </c>
      <c r="FX13" s="32">
        <f t="shared" si="6"/>
        <v>171</v>
      </c>
      <c r="FY13" s="32">
        <f t="shared" si="6"/>
        <v>172</v>
      </c>
      <c r="FZ13" s="32">
        <f t="shared" si="6"/>
        <v>173</v>
      </c>
      <c r="GA13" s="32">
        <f t="shared" si="6"/>
        <v>174</v>
      </c>
      <c r="GB13" s="32">
        <f t="shared" si="6"/>
        <v>175</v>
      </c>
      <c r="GC13" s="32">
        <f t="shared" si="6"/>
        <v>176</v>
      </c>
      <c r="GD13" s="32">
        <f t="shared" si="6"/>
        <v>177</v>
      </c>
      <c r="GE13" s="32">
        <f t="shared" si="6"/>
        <v>178</v>
      </c>
      <c r="GF13" s="32">
        <f t="shared" si="6"/>
        <v>179</v>
      </c>
      <c r="GG13" s="32">
        <f t="shared" si="6"/>
        <v>180</v>
      </c>
      <c r="GH13" s="32">
        <f t="shared" si="6"/>
        <v>181</v>
      </c>
      <c r="GI13" s="32">
        <f t="shared" si="6"/>
        <v>182</v>
      </c>
      <c r="GJ13" s="32">
        <f t="shared" si="6"/>
        <v>183</v>
      </c>
      <c r="GK13"/>
      <c r="GL13"/>
      <c r="GM13"/>
      <c r="GN13"/>
      <c r="GO13"/>
      <c r="GP13"/>
      <c r="GQ13"/>
      <c r="GR13"/>
      <c r="GS13"/>
      <c r="GT13"/>
      <c r="GU13"/>
      <c r="GV13"/>
      <c r="GW13"/>
      <c r="GX13"/>
      <c r="GY13"/>
      <c r="GZ13"/>
      <c r="HA13"/>
      <c r="HB13"/>
      <c r="HC13"/>
      <c r="HD13"/>
      <c r="HE13"/>
      <c r="HF13"/>
      <c r="HG13"/>
      <c r="HH13"/>
      <c r="HI13"/>
      <c r="HJ13"/>
      <c r="HK13"/>
      <c r="HL13"/>
      <c r="HM13"/>
      <c r="HN13"/>
      <c r="HO13"/>
      <c r="HP13"/>
      <c r="HQ13"/>
      <c r="HR13"/>
      <c r="HS13"/>
      <c r="HT13"/>
      <c r="HU13"/>
      <c r="HV13"/>
      <c r="HW13"/>
      <c r="HX13"/>
      <c r="HY13"/>
      <c r="HZ13"/>
      <c r="IA13"/>
      <c r="IB13"/>
      <c r="IC13"/>
      <c r="ID13"/>
      <c r="IE13"/>
      <c r="IF13"/>
      <c r="IG13"/>
      <c r="IH13"/>
      <c r="II13"/>
      <c r="IJ13"/>
      <c r="IK13"/>
      <c r="IL13"/>
      <c r="IM13"/>
      <c r="IN13"/>
      <c r="IO13"/>
      <c r="IP13"/>
      <c r="IQ13"/>
      <c r="IR13"/>
      <c r="IS13"/>
      <c r="IT13"/>
      <c r="IU13"/>
      <c r="IV13"/>
      <c r="IW13"/>
      <c r="IX13"/>
      <c r="IY13"/>
      <c r="IZ13"/>
      <c r="JA13"/>
      <c r="JB13"/>
      <c r="JC13"/>
      <c r="JD13"/>
      <c r="JE13"/>
      <c r="JF13"/>
      <c r="JG13"/>
      <c r="JH13"/>
      <c r="JI13"/>
      <c r="JJ13"/>
      <c r="JK13"/>
      <c r="JL13"/>
      <c r="JM13"/>
      <c r="JN13"/>
      <c r="JO13"/>
      <c r="JP13"/>
      <c r="JQ13"/>
      <c r="JR13"/>
      <c r="JS13"/>
      <c r="JT13"/>
      <c r="JU13"/>
      <c r="JV13"/>
      <c r="JW13"/>
      <c r="JX13"/>
      <c r="JY13"/>
      <c r="JZ13"/>
      <c r="KA13"/>
      <c r="KB13"/>
      <c r="KC13"/>
      <c r="KD13"/>
      <c r="KE13"/>
      <c r="KF13"/>
      <c r="KG13"/>
      <c r="KH13"/>
      <c r="KI13"/>
      <c r="KJ13"/>
      <c r="KK13"/>
      <c r="KL13"/>
      <c r="KM13"/>
      <c r="KN13"/>
      <c r="KO13"/>
      <c r="KP13"/>
      <c r="KQ13"/>
      <c r="KR13"/>
      <c r="KS13"/>
      <c r="KT13"/>
      <c r="KU13"/>
      <c r="KV13"/>
      <c r="KW13"/>
      <c r="KX13"/>
      <c r="KY13"/>
      <c r="KZ13"/>
      <c r="LA13"/>
      <c r="LB13"/>
      <c r="LC13"/>
      <c r="LD13"/>
      <c r="LE13"/>
      <c r="LF13"/>
      <c r="LG13"/>
      <c r="LH13"/>
      <c r="LI13"/>
      <c r="LJ13"/>
      <c r="LK13"/>
      <c r="LL13"/>
      <c r="LM13"/>
      <c r="LN13"/>
      <c r="LO13"/>
      <c r="LP13"/>
      <c r="LQ13"/>
      <c r="LR13"/>
      <c r="LS13"/>
      <c r="LT13"/>
      <c r="LU13"/>
      <c r="LV13"/>
      <c r="LW13"/>
      <c r="LX13"/>
      <c r="LY13"/>
      <c r="LZ13"/>
      <c r="MA13"/>
      <c r="MB13"/>
      <c r="MC13"/>
      <c r="MD13"/>
      <c r="ME13"/>
      <c r="MF13"/>
      <c r="MG13"/>
      <c r="MH13"/>
      <c r="MI13"/>
      <c r="MJ13"/>
      <c r="MK13"/>
      <c r="ML13"/>
      <c r="MM13"/>
      <c r="MN13"/>
      <c r="MO13"/>
      <c r="MP13"/>
      <c r="MQ13"/>
      <c r="MR13"/>
      <c r="MS13"/>
      <c r="MT13"/>
      <c r="MU13"/>
      <c r="MV13"/>
      <c r="MW13"/>
      <c r="MX13"/>
      <c r="MY13"/>
      <c r="MZ13"/>
      <c r="NA13"/>
      <c r="NB13"/>
      <c r="NC13"/>
      <c r="ND13"/>
      <c r="NE13"/>
      <c r="NF13"/>
      <c r="NG13"/>
      <c r="NH13"/>
      <c r="NI13"/>
      <c r="NJ13"/>
      <c r="NK13"/>
      <c r="NL13"/>
      <c r="NM13"/>
      <c r="NN13"/>
      <c r="NO13"/>
      <c r="NP13"/>
      <c r="NQ13"/>
      <c r="NR13"/>
      <c r="NS13"/>
      <c r="NT13"/>
      <c r="NU13"/>
      <c r="NV13"/>
      <c r="NW13"/>
      <c r="NX13"/>
      <c r="NY13"/>
      <c r="NZ13"/>
      <c r="OA13"/>
      <c r="OB13"/>
      <c r="OC13"/>
      <c r="OD13"/>
      <c r="OE13"/>
      <c r="OF13"/>
      <c r="OG13"/>
      <c r="OH13"/>
      <c r="OI13"/>
      <c r="OJ13"/>
      <c r="OK13"/>
      <c r="OL13"/>
      <c r="OM13"/>
      <c r="ON13"/>
      <c r="OO13"/>
      <c r="OP13"/>
      <c r="OQ13"/>
      <c r="OR13"/>
      <c r="OS13"/>
      <c r="OT13"/>
      <c r="OU13"/>
      <c r="OV13"/>
      <c r="OW13"/>
      <c r="OX13"/>
      <c r="OY13"/>
      <c r="OZ13"/>
      <c r="PA13"/>
      <c r="PB13"/>
      <c r="PC13"/>
      <c r="PD13"/>
      <c r="PE13"/>
      <c r="PF13"/>
      <c r="PG13"/>
      <c r="PH13"/>
      <c r="PI13"/>
      <c r="PJ13"/>
      <c r="PK13"/>
      <c r="PL13"/>
      <c r="PM13"/>
      <c r="PN13"/>
      <c r="PO13"/>
      <c r="PP13"/>
      <c r="PQ13"/>
      <c r="PR13"/>
      <c r="PS13"/>
      <c r="PT13"/>
      <c r="PU13"/>
    </row>
    <row r="14" spans="1:441" s="528" customFormat="1" outlineLevel="1" x14ac:dyDescent="0.35">
      <c r="A14" s="189"/>
      <c r="B14" s="189"/>
      <c r="C14" s="190"/>
      <c r="D14" s="191"/>
      <c r="E14" s="249" t="s">
        <v>1</v>
      </c>
      <c r="F14" s="249"/>
      <c r="G14" s="249" t="s">
        <v>5</v>
      </c>
      <c r="H14" s="300">
        <f xml:space="preserve"> SUM(J14:GJ14)</f>
        <v>1</v>
      </c>
      <c r="I14" s="192"/>
      <c r="J14" s="249">
        <f t="shared" ref="J14:BU14" si="7" xml:space="preserve"> IF(J13 = 1, 1, 0)</f>
        <v>1</v>
      </c>
      <c r="K14" s="249">
        <f t="shared" si="7"/>
        <v>0</v>
      </c>
      <c r="L14" s="249">
        <f t="shared" si="7"/>
        <v>0</v>
      </c>
      <c r="M14" s="249">
        <f t="shared" si="7"/>
        <v>0</v>
      </c>
      <c r="N14" s="249">
        <f t="shared" si="7"/>
        <v>0</v>
      </c>
      <c r="O14" s="249">
        <f t="shared" si="7"/>
        <v>0</v>
      </c>
      <c r="P14" s="249">
        <f t="shared" si="7"/>
        <v>0</v>
      </c>
      <c r="Q14" s="249">
        <f t="shared" si="7"/>
        <v>0</v>
      </c>
      <c r="R14" s="249">
        <f t="shared" si="7"/>
        <v>0</v>
      </c>
      <c r="S14" s="249">
        <f t="shared" si="7"/>
        <v>0</v>
      </c>
      <c r="T14" s="249">
        <f t="shared" si="7"/>
        <v>0</v>
      </c>
      <c r="U14" s="249">
        <f t="shared" si="7"/>
        <v>0</v>
      </c>
      <c r="V14" s="249">
        <f t="shared" si="7"/>
        <v>0</v>
      </c>
      <c r="W14" s="249">
        <f t="shared" si="7"/>
        <v>0</v>
      </c>
      <c r="X14" s="249">
        <f t="shared" si="7"/>
        <v>0</v>
      </c>
      <c r="Y14" s="249">
        <f t="shared" si="7"/>
        <v>0</v>
      </c>
      <c r="Z14" s="249">
        <f t="shared" si="7"/>
        <v>0</v>
      </c>
      <c r="AA14" s="249">
        <f t="shared" si="7"/>
        <v>0</v>
      </c>
      <c r="AB14" s="249">
        <f t="shared" si="7"/>
        <v>0</v>
      </c>
      <c r="AC14" s="249">
        <f t="shared" si="7"/>
        <v>0</v>
      </c>
      <c r="AD14" s="249">
        <f t="shared" si="7"/>
        <v>0</v>
      </c>
      <c r="AE14" s="249">
        <f t="shared" si="7"/>
        <v>0</v>
      </c>
      <c r="AF14" s="249">
        <f t="shared" si="7"/>
        <v>0</v>
      </c>
      <c r="AG14" s="249">
        <f t="shared" si="7"/>
        <v>0</v>
      </c>
      <c r="AH14" s="249">
        <f t="shared" si="7"/>
        <v>0</v>
      </c>
      <c r="AI14" s="249">
        <f t="shared" si="7"/>
        <v>0</v>
      </c>
      <c r="AJ14" s="249">
        <f t="shared" si="7"/>
        <v>0</v>
      </c>
      <c r="AK14" s="249">
        <f t="shared" si="7"/>
        <v>0</v>
      </c>
      <c r="AL14" s="249">
        <f t="shared" si="7"/>
        <v>0</v>
      </c>
      <c r="AM14" s="249">
        <f t="shared" si="7"/>
        <v>0</v>
      </c>
      <c r="AN14" s="249">
        <f t="shared" si="7"/>
        <v>0</v>
      </c>
      <c r="AO14" s="249">
        <f t="shared" si="7"/>
        <v>0</v>
      </c>
      <c r="AP14" s="249">
        <f t="shared" si="7"/>
        <v>0</v>
      </c>
      <c r="AQ14" s="249">
        <f t="shared" si="7"/>
        <v>0</v>
      </c>
      <c r="AR14" s="249">
        <f t="shared" si="7"/>
        <v>0</v>
      </c>
      <c r="AS14" s="249">
        <f t="shared" si="7"/>
        <v>0</v>
      </c>
      <c r="AT14" s="249">
        <f t="shared" si="7"/>
        <v>0</v>
      </c>
      <c r="AU14" s="249">
        <f t="shared" si="7"/>
        <v>0</v>
      </c>
      <c r="AV14" s="249">
        <f t="shared" si="7"/>
        <v>0</v>
      </c>
      <c r="AW14" s="249">
        <f t="shared" si="7"/>
        <v>0</v>
      </c>
      <c r="AX14" s="249">
        <f t="shared" si="7"/>
        <v>0</v>
      </c>
      <c r="AY14" s="249">
        <f t="shared" si="7"/>
        <v>0</v>
      </c>
      <c r="AZ14" s="249">
        <f t="shared" si="7"/>
        <v>0</v>
      </c>
      <c r="BA14" s="249">
        <f t="shared" si="7"/>
        <v>0</v>
      </c>
      <c r="BB14" s="249">
        <f t="shared" si="7"/>
        <v>0</v>
      </c>
      <c r="BC14" s="249">
        <f t="shared" si="7"/>
        <v>0</v>
      </c>
      <c r="BD14" s="249">
        <f t="shared" si="7"/>
        <v>0</v>
      </c>
      <c r="BE14" s="249">
        <f t="shared" si="7"/>
        <v>0</v>
      </c>
      <c r="BF14" s="249">
        <f t="shared" si="7"/>
        <v>0</v>
      </c>
      <c r="BG14" s="249">
        <f t="shared" si="7"/>
        <v>0</v>
      </c>
      <c r="BH14" s="249">
        <f t="shared" si="7"/>
        <v>0</v>
      </c>
      <c r="BI14" s="249">
        <f t="shared" si="7"/>
        <v>0</v>
      </c>
      <c r="BJ14" s="249">
        <f t="shared" si="7"/>
        <v>0</v>
      </c>
      <c r="BK14" s="249">
        <f t="shared" si="7"/>
        <v>0</v>
      </c>
      <c r="BL14" s="249">
        <f t="shared" si="7"/>
        <v>0</v>
      </c>
      <c r="BM14" s="249">
        <f t="shared" si="7"/>
        <v>0</v>
      </c>
      <c r="BN14" s="249">
        <f t="shared" si="7"/>
        <v>0</v>
      </c>
      <c r="BO14" s="249">
        <f t="shared" si="7"/>
        <v>0</v>
      </c>
      <c r="BP14" s="249">
        <f t="shared" si="7"/>
        <v>0</v>
      </c>
      <c r="BQ14" s="249">
        <f t="shared" si="7"/>
        <v>0</v>
      </c>
      <c r="BR14" s="249">
        <f t="shared" si="7"/>
        <v>0</v>
      </c>
      <c r="BS14" s="249">
        <f t="shared" si="7"/>
        <v>0</v>
      </c>
      <c r="BT14" s="249">
        <f t="shared" si="7"/>
        <v>0</v>
      </c>
      <c r="BU14" s="249">
        <f t="shared" si="7"/>
        <v>0</v>
      </c>
      <c r="BV14" s="249">
        <f t="shared" ref="BV14:EG14" si="8" xml:space="preserve"> IF(BV13 = 1, 1, 0)</f>
        <v>0</v>
      </c>
      <c r="BW14" s="249">
        <f t="shared" si="8"/>
        <v>0</v>
      </c>
      <c r="BX14" s="249">
        <f t="shared" si="8"/>
        <v>0</v>
      </c>
      <c r="BY14" s="249">
        <f t="shared" si="8"/>
        <v>0</v>
      </c>
      <c r="BZ14" s="249">
        <f t="shared" si="8"/>
        <v>0</v>
      </c>
      <c r="CA14" s="249">
        <f t="shared" si="8"/>
        <v>0</v>
      </c>
      <c r="CB14" s="249">
        <f t="shared" si="8"/>
        <v>0</v>
      </c>
      <c r="CC14" s="249">
        <f t="shared" si="8"/>
        <v>0</v>
      </c>
      <c r="CD14" s="249">
        <f t="shared" si="8"/>
        <v>0</v>
      </c>
      <c r="CE14" s="249">
        <f t="shared" si="8"/>
        <v>0</v>
      </c>
      <c r="CF14" s="249">
        <f t="shared" si="8"/>
        <v>0</v>
      </c>
      <c r="CG14" s="249">
        <f t="shared" si="8"/>
        <v>0</v>
      </c>
      <c r="CH14" s="249">
        <f t="shared" si="8"/>
        <v>0</v>
      </c>
      <c r="CI14" s="249">
        <f t="shared" si="8"/>
        <v>0</v>
      </c>
      <c r="CJ14" s="249">
        <f t="shared" si="8"/>
        <v>0</v>
      </c>
      <c r="CK14" s="249">
        <f t="shared" si="8"/>
        <v>0</v>
      </c>
      <c r="CL14" s="249">
        <f t="shared" si="8"/>
        <v>0</v>
      </c>
      <c r="CM14" s="249">
        <f t="shared" si="8"/>
        <v>0</v>
      </c>
      <c r="CN14" s="249">
        <f t="shared" si="8"/>
        <v>0</v>
      </c>
      <c r="CO14" s="249">
        <f t="shared" si="8"/>
        <v>0</v>
      </c>
      <c r="CP14" s="249">
        <f t="shared" si="8"/>
        <v>0</v>
      </c>
      <c r="CQ14" s="249">
        <f t="shared" si="8"/>
        <v>0</v>
      </c>
      <c r="CR14" s="249">
        <f t="shared" si="8"/>
        <v>0</v>
      </c>
      <c r="CS14" s="249">
        <f t="shared" si="8"/>
        <v>0</v>
      </c>
      <c r="CT14" s="249">
        <f t="shared" si="8"/>
        <v>0</v>
      </c>
      <c r="CU14" s="249">
        <f t="shared" si="8"/>
        <v>0</v>
      </c>
      <c r="CV14" s="249">
        <f t="shared" si="8"/>
        <v>0</v>
      </c>
      <c r="CW14" s="249">
        <f t="shared" si="8"/>
        <v>0</v>
      </c>
      <c r="CX14" s="249">
        <f t="shared" si="8"/>
        <v>0</v>
      </c>
      <c r="CY14" s="249">
        <f t="shared" si="8"/>
        <v>0</v>
      </c>
      <c r="CZ14" s="249">
        <f t="shared" si="8"/>
        <v>0</v>
      </c>
      <c r="DA14" s="249">
        <f t="shared" si="8"/>
        <v>0</v>
      </c>
      <c r="DB14" s="249">
        <f t="shared" si="8"/>
        <v>0</v>
      </c>
      <c r="DC14" s="249">
        <f t="shared" si="8"/>
        <v>0</v>
      </c>
      <c r="DD14" s="249">
        <f t="shared" si="8"/>
        <v>0</v>
      </c>
      <c r="DE14" s="249">
        <f t="shared" si="8"/>
        <v>0</v>
      </c>
      <c r="DF14" s="249">
        <f t="shared" si="8"/>
        <v>0</v>
      </c>
      <c r="DG14" s="249">
        <f t="shared" si="8"/>
        <v>0</v>
      </c>
      <c r="DH14" s="249">
        <f t="shared" si="8"/>
        <v>0</v>
      </c>
      <c r="DI14" s="249">
        <f t="shared" si="8"/>
        <v>0</v>
      </c>
      <c r="DJ14" s="249">
        <f t="shared" si="8"/>
        <v>0</v>
      </c>
      <c r="DK14" s="249">
        <f t="shared" si="8"/>
        <v>0</v>
      </c>
      <c r="DL14" s="249">
        <f t="shared" si="8"/>
        <v>0</v>
      </c>
      <c r="DM14" s="249">
        <f t="shared" si="8"/>
        <v>0</v>
      </c>
      <c r="DN14" s="249">
        <f t="shared" si="8"/>
        <v>0</v>
      </c>
      <c r="DO14" s="249">
        <f t="shared" si="8"/>
        <v>0</v>
      </c>
      <c r="DP14" s="249">
        <f t="shared" si="8"/>
        <v>0</v>
      </c>
      <c r="DQ14" s="249">
        <f t="shared" si="8"/>
        <v>0</v>
      </c>
      <c r="DR14" s="249">
        <f t="shared" si="8"/>
        <v>0</v>
      </c>
      <c r="DS14" s="249">
        <f t="shared" si="8"/>
        <v>0</v>
      </c>
      <c r="DT14" s="249">
        <f t="shared" si="8"/>
        <v>0</v>
      </c>
      <c r="DU14" s="249">
        <f t="shared" si="8"/>
        <v>0</v>
      </c>
      <c r="DV14" s="249">
        <f t="shared" si="8"/>
        <v>0</v>
      </c>
      <c r="DW14" s="249">
        <f t="shared" si="8"/>
        <v>0</v>
      </c>
      <c r="DX14" s="249">
        <f t="shared" si="8"/>
        <v>0</v>
      </c>
      <c r="DY14" s="249">
        <f t="shared" si="8"/>
        <v>0</v>
      </c>
      <c r="DZ14" s="249">
        <f t="shared" si="8"/>
        <v>0</v>
      </c>
      <c r="EA14" s="249">
        <f t="shared" si="8"/>
        <v>0</v>
      </c>
      <c r="EB14" s="249">
        <f t="shared" si="8"/>
        <v>0</v>
      </c>
      <c r="EC14" s="249">
        <f t="shared" si="8"/>
        <v>0</v>
      </c>
      <c r="ED14" s="249">
        <f t="shared" si="8"/>
        <v>0</v>
      </c>
      <c r="EE14" s="249">
        <f t="shared" si="8"/>
        <v>0</v>
      </c>
      <c r="EF14" s="249">
        <f t="shared" si="8"/>
        <v>0</v>
      </c>
      <c r="EG14" s="249">
        <f t="shared" si="8"/>
        <v>0</v>
      </c>
      <c r="EH14" s="249">
        <f t="shared" ref="EH14:GG14" si="9" xml:space="preserve"> IF(EH13 = 1, 1, 0)</f>
        <v>0</v>
      </c>
      <c r="EI14" s="249">
        <f t="shared" si="9"/>
        <v>0</v>
      </c>
      <c r="EJ14" s="249">
        <f t="shared" si="9"/>
        <v>0</v>
      </c>
      <c r="EK14" s="249">
        <f t="shared" si="9"/>
        <v>0</v>
      </c>
      <c r="EL14" s="249">
        <f t="shared" si="9"/>
        <v>0</v>
      </c>
      <c r="EM14" s="249">
        <f t="shared" si="9"/>
        <v>0</v>
      </c>
      <c r="EN14" s="249">
        <f t="shared" si="9"/>
        <v>0</v>
      </c>
      <c r="EO14" s="249">
        <f t="shared" si="9"/>
        <v>0</v>
      </c>
      <c r="EP14" s="249">
        <f t="shared" si="9"/>
        <v>0</v>
      </c>
      <c r="EQ14" s="249">
        <f t="shared" si="9"/>
        <v>0</v>
      </c>
      <c r="ER14" s="249">
        <f t="shared" si="9"/>
        <v>0</v>
      </c>
      <c r="ES14" s="249">
        <f t="shared" si="9"/>
        <v>0</v>
      </c>
      <c r="ET14" s="249">
        <f t="shared" si="9"/>
        <v>0</v>
      </c>
      <c r="EU14" s="249">
        <f t="shared" si="9"/>
        <v>0</v>
      </c>
      <c r="EV14" s="249">
        <f t="shared" si="9"/>
        <v>0</v>
      </c>
      <c r="EW14" s="249">
        <f t="shared" si="9"/>
        <v>0</v>
      </c>
      <c r="EX14" s="249">
        <f t="shared" si="9"/>
        <v>0</v>
      </c>
      <c r="EY14" s="249">
        <f t="shared" si="9"/>
        <v>0</v>
      </c>
      <c r="EZ14" s="249">
        <f t="shared" si="9"/>
        <v>0</v>
      </c>
      <c r="FA14" s="249">
        <f t="shared" si="9"/>
        <v>0</v>
      </c>
      <c r="FB14" s="249">
        <f t="shared" si="9"/>
        <v>0</v>
      </c>
      <c r="FC14" s="249">
        <f t="shared" si="9"/>
        <v>0</v>
      </c>
      <c r="FD14" s="249">
        <f t="shared" si="9"/>
        <v>0</v>
      </c>
      <c r="FE14" s="249">
        <f t="shared" si="9"/>
        <v>0</v>
      </c>
      <c r="FF14" s="249">
        <f t="shared" si="9"/>
        <v>0</v>
      </c>
      <c r="FG14" s="249">
        <f t="shared" si="9"/>
        <v>0</v>
      </c>
      <c r="FH14" s="249">
        <f t="shared" si="9"/>
        <v>0</v>
      </c>
      <c r="FI14" s="249">
        <f t="shared" si="9"/>
        <v>0</v>
      </c>
      <c r="FJ14" s="249">
        <f t="shared" si="9"/>
        <v>0</v>
      </c>
      <c r="FK14" s="249">
        <f t="shared" si="9"/>
        <v>0</v>
      </c>
      <c r="FL14" s="249">
        <f t="shared" si="9"/>
        <v>0</v>
      </c>
      <c r="FM14" s="249">
        <f t="shared" si="9"/>
        <v>0</v>
      </c>
      <c r="FN14" s="249">
        <f t="shared" si="9"/>
        <v>0</v>
      </c>
      <c r="FO14" s="249">
        <f t="shared" si="9"/>
        <v>0</v>
      </c>
      <c r="FP14" s="249">
        <f t="shared" si="9"/>
        <v>0</v>
      </c>
      <c r="FQ14" s="249">
        <f t="shared" si="9"/>
        <v>0</v>
      </c>
      <c r="FR14" s="249">
        <f t="shared" si="9"/>
        <v>0</v>
      </c>
      <c r="FS14" s="249">
        <f t="shared" si="9"/>
        <v>0</v>
      </c>
      <c r="FT14" s="249">
        <f t="shared" si="9"/>
        <v>0</v>
      </c>
      <c r="FU14" s="249">
        <f t="shared" si="9"/>
        <v>0</v>
      </c>
      <c r="FV14" s="249">
        <f t="shared" si="9"/>
        <v>0</v>
      </c>
      <c r="FW14" s="249">
        <f t="shared" si="9"/>
        <v>0</v>
      </c>
      <c r="FX14" s="249">
        <f t="shared" si="9"/>
        <v>0</v>
      </c>
      <c r="FY14" s="249">
        <f t="shared" si="9"/>
        <v>0</v>
      </c>
      <c r="FZ14" s="249">
        <f t="shared" si="9"/>
        <v>0</v>
      </c>
      <c r="GA14" s="249">
        <f t="shared" si="9"/>
        <v>0</v>
      </c>
      <c r="GB14" s="249">
        <f t="shared" si="9"/>
        <v>0</v>
      </c>
      <c r="GC14" s="249">
        <f t="shared" si="9"/>
        <v>0</v>
      </c>
      <c r="GD14" s="249">
        <f t="shared" si="9"/>
        <v>0</v>
      </c>
      <c r="GE14" s="249">
        <f t="shared" si="9"/>
        <v>0</v>
      </c>
      <c r="GF14" s="249">
        <f t="shared" si="9"/>
        <v>0</v>
      </c>
      <c r="GG14" s="249">
        <f t="shared" si="9"/>
        <v>0</v>
      </c>
      <c r="GH14" s="249">
        <f t="shared" ref="GH14:GJ14" si="10" xml:space="preserve"> IF(GH13 = 1, 1, 0)</f>
        <v>0</v>
      </c>
      <c r="GI14" s="249">
        <f t="shared" si="10"/>
        <v>0</v>
      </c>
      <c r="GJ14" s="249">
        <f t="shared" si="10"/>
        <v>0</v>
      </c>
      <c r="GK14" s="522"/>
      <c r="GL14" s="522"/>
      <c r="GM14" s="522"/>
      <c r="GN14" s="522"/>
      <c r="GO14" s="522"/>
      <c r="GP14" s="522"/>
      <c r="GQ14" s="522"/>
      <c r="GR14" s="522"/>
      <c r="GS14" s="522"/>
      <c r="GT14" s="522"/>
      <c r="GU14" s="522"/>
      <c r="GV14" s="522"/>
      <c r="GW14" s="522"/>
      <c r="GX14" s="522"/>
      <c r="GY14" s="522"/>
      <c r="GZ14" s="522"/>
      <c r="HA14" s="522"/>
      <c r="HB14" s="522"/>
      <c r="HC14" s="522"/>
      <c r="HD14" s="522"/>
      <c r="HE14" s="522"/>
      <c r="HF14" s="522"/>
      <c r="HG14" s="522"/>
      <c r="HH14" s="522"/>
      <c r="HI14" s="522"/>
      <c r="HJ14" s="522"/>
      <c r="HK14" s="522"/>
      <c r="HL14" s="522"/>
      <c r="HM14" s="522"/>
      <c r="HN14" s="522"/>
      <c r="HO14" s="522"/>
      <c r="HP14" s="522"/>
      <c r="HQ14" s="522"/>
      <c r="HR14" s="522"/>
      <c r="HS14" s="522"/>
      <c r="HT14" s="522"/>
      <c r="HU14" s="522"/>
      <c r="HV14" s="522"/>
      <c r="HW14" s="522"/>
      <c r="HX14" s="522"/>
      <c r="HY14" s="522"/>
      <c r="HZ14" s="522"/>
      <c r="IA14" s="522"/>
      <c r="IB14" s="522"/>
      <c r="IC14" s="522"/>
      <c r="ID14" s="522"/>
      <c r="IE14" s="522"/>
      <c r="IF14" s="522"/>
      <c r="IG14" s="522"/>
      <c r="IH14" s="522"/>
      <c r="II14" s="522"/>
      <c r="IJ14" s="522"/>
      <c r="IK14" s="522"/>
      <c r="IL14" s="522"/>
      <c r="IM14" s="522"/>
      <c r="IN14" s="522"/>
      <c r="IO14" s="522"/>
      <c r="IP14" s="522"/>
      <c r="IQ14" s="522"/>
      <c r="IR14" s="522"/>
      <c r="IS14" s="522"/>
      <c r="IT14" s="522"/>
      <c r="IU14" s="522"/>
      <c r="IV14" s="522"/>
      <c r="IW14" s="522"/>
      <c r="IX14" s="522"/>
      <c r="IY14" s="522"/>
      <c r="IZ14" s="522"/>
      <c r="JA14" s="522"/>
      <c r="JB14" s="522"/>
      <c r="JC14" s="522"/>
      <c r="JD14" s="522"/>
      <c r="JE14" s="522"/>
      <c r="JF14" s="522"/>
      <c r="JG14" s="522"/>
      <c r="JH14" s="522"/>
      <c r="JI14" s="522"/>
      <c r="JJ14" s="522"/>
      <c r="JK14" s="522"/>
      <c r="JL14" s="522"/>
      <c r="JM14" s="522"/>
      <c r="JN14" s="522"/>
      <c r="JO14" s="522"/>
      <c r="JP14" s="522"/>
      <c r="JQ14" s="522"/>
      <c r="JR14" s="522"/>
      <c r="JS14" s="522"/>
      <c r="JT14" s="522"/>
      <c r="JU14" s="522"/>
      <c r="JV14" s="522"/>
      <c r="JW14" s="522"/>
      <c r="JX14" s="522"/>
      <c r="JY14" s="522"/>
      <c r="JZ14" s="522"/>
      <c r="KA14" s="522"/>
      <c r="KB14" s="522"/>
      <c r="KC14" s="522"/>
      <c r="KD14" s="522"/>
      <c r="KE14" s="522"/>
      <c r="KF14" s="522"/>
      <c r="KG14" s="522"/>
      <c r="KH14" s="522"/>
      <c r="KI14" s="522"/>
      <c r="KJ14" s="522"/>
      <c r="KK14" s="522"/>
      <c r="KL14" s="522"/>
      <c r="KM14" s="522"/>
      <c r="KN14" s="522"/>
      <c r="KO14" s="522"/>
      <c r="KP14" s="522"/>
      <c r="KQ14" s="522"/>
      <c r="KR14" s="522"/>
      <c r="KS14" s="522"/>
      <c r="KT14" s="522"/>
      <c r="KU14" s="522"/>
      <c r="KV14" s="522"/>
      <c r="KW14" s="522"/>
      <c r="KX14" s="522"/>
      <c r="KY14" s="522"/>
      <c r="KZ14" s="522"/>
      <c r="LA14" s="522"/>
      <c r="LB14" s="522"/>
      <c r="LC14" s="522"/>
      <c r="LD14" s="522"/>
      <c r="LE14" s="522"/>
      <c r="LF14" s="522"/>
      <c r="LG14" s="522"/>
      <c r="LH14" s="522"/>
      <c r="LI14" s="522"/>
      <c r="LJ14" s="522"/>
      <c r="LK14" s="522"/>
      <c r="LL14" s="522"/>
      <c r="LM14" s="522"/>
      <c r="LN14" s="522"/>
      <c r="LO14" s="522"/>
      <c r="LP14" s="522"/>
      <c r="LQ14" s="522"/>
      <c r="LR14" s="522"/>
      <c r="LS14" s="522"/>
      <c r="LT14" s="522"/>
      <c r="LU14" s="522"/>
      <c r="LV14" s="522"/>
      <c r="LW14" s="522"/>
      <c r="LX14" s="522"/>
      <c r="LY14" s="522"/>
      <c r="LZ14" s="522"/>
      <c r="MA14" s="522"/>
      <c r="MB14" s="522"/>
      <c r="MC14" s="522"/>
      <c r="MD14" s="522"/>
      <c r="ME14" s="522"/>
      <c r="MF14" s="522"/>
      <c r="MG14" s="522"/>
      <c r="MH14" s="522"/>
      <c r="MI14" s="522"/>
      <c r="MJ14" s="522"/>
      <c r="MK14" s="522"/>
      <c r="ML14" s="522"/>
      <c r="MM14" s="522"/>
      <c r="MN14" s="522"/>
      <c r="MO14" s="522"/>
      <c r="MP14" s="522"/>
      <c r="MQ14" s="522"/>
      <c r="MR14" s="522"/>
      <c r="MS14" s="522"/>
      <c r="MT14" s="522"/>
      <c r="MU14" s="522"/>
      <c r="MV14" s="522"/>
      <c r="MW14" s="522"/>
      <c r="MX14" s="522"/>
      <c r="MY14" s="522"/>
      <c r="MZ14" s="522"/>
      <c r="NA14" s="522"/>
      <c r="NB14" s="522"/>
      <c r="NC14" s="522"/>
      <c r="ND14" s="522"/>
      <c r="NE14" s="522"/>
      <c r="NF14" s="522"/>
      <c r="NG14" s="522"/>
      <c r="NH14" s="522"/>
      <c r="NI14" s="522"/>
      <c r="NJ14" s="522"/>
      <c r="NK14" s="522"/>
      <c r="NL14" s="522"/>
      <c r="NM14" s="522"/>
      <c r="NN14" s="522"/>
      <c r="NO14" s="522"/>
      <c r="NP14" s="522"/>
      <c r="NQ14" s="522"/>
      <c r="NR14" s="522"/>
      <c r="NS14" s="522"/>
      <c r="NT14" s="522"/>
      <c r="NU14" s="522"/>
      <c r="NV14" s="522"/>
      <c r="NW14" s="522"/>
      <c r="NX14" s="522"/>
      <c r="NY14" s="522"/>
      <c r="NZ14" s="522"/>
      <c r="OA14" s="522"/>
      <c r="OB14" s="522"/>
      <c r="OC14" s="522"/>
      <c r="OD14" s="522"/>
      <c r="OE14" s="522"/>
      <c r="OF14" s="522"/>
      <c r="OG14" s="522"/>
      <c r="OH14" s="522"/>
      <c r="OI14" s="522"/>
      <c r="OJ14" s="522"/>
      <c r="OK14" s="522"/>
      <c r="OL14" s="522"/>
      <c r="OM14" s="522"/>
      <c r="ON14" s="522"/>
      <c r="OO14" s="522"/>
      <c r="OP14" s="522"/>
      <c r="OQ14" s="522"/>
      <c r="OR14" s="522"/>
      <c r="OS14" s="522"/>
      <c r="OT14" s="522"/>
      <c r="OU14" s="522"/>
      <c r="OV14" s="522"/>
      <c r="OW14" s="522"/>
      <c r="OX14" s="522"/>
      <c r="OY14" s="522"/>
      <c r="OZ14" s="522"/>
      <c r="PA14" s="522"/>
      <c r="PB14" s="522"/>
      <c r="PC14" s="522"/>
      <c r="PD14" s="522"/>
      <c r="PE14" s="522"/>
      <c r="PF14" s="522"/>
      <c r="PG14" s="522"/>
      <c r="PH14" s="522"/>
      <c r="PI14" s="522"/>
      <c r="PJ14" s="522"/>
      <c r="PK14" s="522"/>
      <c r="PL14" s="522"/>
      <c r="PM14" s="522"/>
      <c r="PN14" s="522"/>
      <c r="PO14" s="522"/>
      <c r="PP14" s="522"/>
      <c r="PQ14" s="522"/>
      <c r="PR14" s="522"/>
      <c r="PS14" s="522"/>
      <c r="PT14" s="522"/>
      <c r="PU14" s="522"/>
    </row>
    <row r="15" spans="1:441" s="10" customFormat="1" outlineLevel="1" x14ac:dyDescent="0.35">
      <c r="A15" s="15"/>
      <c r="B15" s="15"/>
      <c r="C15" s="21"/>
      <c r="D15" s="60"/>
      <c r="E15" s="2"/>
      <c r="F15" s="2"/>
      <c r="G15" s="2"/>
      <c r="H15" s="2"/>
      <c r="I15" s="16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  <c r="AK15" s="2"/>
      <c r="AL15" s="2"/>
      <c r="AM15" s="2"/>
      <c r="AN15" s="2"/>
      <c r="AO15" s="2"/>
      <c r="AP15" s="2"/>
      <c r="AQ15" s="2"/>
      <c r="AR15" s="2"/>
      <c r="AS15" s="2"/>
      <c r="AT15" s="2"/>
      <c r="AU15" s="2"/>
      <c r="AV15" s="2"/>
      <c r="AW15" s="2"/>
      <c r="AX15" s="2"/>
      <c r="AY15" s="2"/>
      <c r="AZ15" s="2"/>
      <c r="BA15" s="2"/>
      <c r="BB15" s="2"/>
      <c r="BC15" s="2"/>
      <c r="BD15" s="2"/>
      <c r="BE15" s="2"/>
      <c r="BF15" s="2"/>
      <c r="BG15" s="2"/>
      <c r="BH15" s="2"/>
      <c r="BI15" s="2"/>
      <c r="BJ15" s="2"/>
      <c r="BK15" s="2"/>
      <c r="BL15" s="2"/>
      <c r="BM15" s="2"/>
      <c r="BN15" s="2"/>
      <c r="BO15" s="2"/>
      <c r="BP15" s="2"/>
      <c r="BQ15" s="2"/>
      <c r="BR15" s="2"/>
      <c r="BS15" s="2"/>
      <c r="BT15" s="2"/>
      <c r="BU15" s="2"/>
      <c r="BV15" s="2"/>
      <c r="BW15" s="2"/>
      <c r="BX15" s="2"/>
      <c r="BY15" s="2"/>
      <c r="BZ15" s="2"/>
      <c r="CA15" s="2"/>
      <c r="CB15" s="2"/>
      <c r="CC15" s="2"/>
      <c r="CD15" s="2"/>
      <c r="CE15" s="2"/>
      <c r="CF15" s="2"/>
      <c r="CG15" s="2"/>
      <c r="CH15" s="2"/>
      <c r="CI15" s="2"/>
      <c r="CJ15" s="2"/>
      <c r="CK15" s="2"/>
      <c r="CL15" s="2"/>
      <c r="CM15" s="2"/>
      <c r="CN15" s="2"/>
      <c r="CO15" s="2"/>
      <c r="CP15" s="2"/>
      <c r="CQ15" s="2"/>
      <c r="CR15" s="2"/>
      <c r="CS15" s="2"/>
      <c r="CT15" s="2"/>
      <c r="CU15" s="2"/>
      <c r="CV15" s="2"/>
      <c r="CW15" s="2"/>
      <c r="CX15" s="2"/>
      <c r="CY15" s="2"/>
      <c r="CZ15" s="2"/>
      <c r="DA15" s="2"/>
      <c r="DB15" s="2"/>
      <c r="DC15" s="2"/>
      <c r="DD15" s="2"/>
      <c r="DE15" s="2"/>
      <c r="DF15" s="2"/>
      <c r="DG15" s="2"/>
      <c r="DH15" s="2"/>
      <c r="DI15" s="2"/>
      <c r="DJ15" s="2"/>
      <c r="DK15" s="2"/>
      <c r="DL15" s="2"/>
      <c r="DM15" s="2"/>
      <c r="DN15" s="2"/>
      <c r="DO15" s="2"/>
      <c r="DP15" s="2"/>
      <c r="DQ15" s="2"/>
      <c r="DR15" s="2"/>
      <c r="DS15" s="2"/>
      <c r="DT15" s="2"/>
      <c r="DU15" s="2"/>
      <c r="DV15" s="2"/>
      <c r="DW15" s="2"/>
      <c r="DX15" s="2"/>
      <c r="DY15" s="2"/>
      <c r="DZ15" s="2"/>
      <c r="EA15" s="2"/>
      <c r="EB15" s="2"/>
      <c r="EC15" s="2"/>
      <c r="ED15" s="2"/>
      <c r="EE15" s="2"/>
      <c r="EF15" s="2"/>
      <c r="EG15" s="2"/>
      <c r="EH15" s="2"/>
      <c r="EI15" s="2"/>
      <c r="EJ15" s="2"/>
      <c r="EK15" s="2"/>
      <c r="EL15" s="2"/>
      <c r="EM15" s="2"/>
      <c r="EN15" s="2"/>
      <c r="EO15" s="2"/>
      <c r="EP15" s="2"/>
      <c r="EQ15" s="2"/>
      <c r="ER15" s="2"/>
      <c r="ES15" s="2"/>
      <c r="ET15" s="2"/>
      <c r="EU15" s="2"/>
      <c r="EV15" s="2"/>
      <c r="EW15" s="2"/>
      <c r="EX15" s="2"/>
      <c r="EY15" s="2"/>
      <c r="EZ15" s="2"/>
      <c r="FA15" s="2"/>
      <c r="FB15" s="2"/>
      <c r="FC15" s="2"/>
      <c r="FD15" s="2"/>
      <c r="FE15" s="2"/>
      <c r="FF15" s="2"/>
      <c r="FG15" s="2"/>
      <c r="FH15" s="2"/>
      <c r="FI15" s="2"/>
      <c r="FJ15" s="2"/>
      <c r="FK15" s="2"/>
      <c r="FL15" s="2"/>
      <c r="FM15" s="2"/>
      <c r="FN15" s="2"/>
      <c r="FO15" s="2"/>
      <c r="FP15" s="2"/>
      <c r="FQ15" s="2"/>
      <c r="FR15" s="2"/>
      <c r="FS15" s="2"/>
      <c r="FT15" s="2"/>
      <c r="FU15" s="2"/>
      <c r="FV15" s="2"/>
      <c r="FW15" s="2"/>
      <c r="FX15" s="2"/>
      <c r="FY15" s="2"/>
      <c r="FZ15" s="2"/>
      <c r="GA15" s="2"/>
      <c r="GB15" s="2"/>
      <c r="GC15" s="2"/>
      <c r="GD15" s="2"/>
      <c r="GE15" s="2"/>
      <c r="GF15" s="2"/>
      <c r="GG15" s="2"/>
      <c r="GH15" s="2"/>
      <c r="GI15" s="2"/>
      <c r="GJ15" s="2"/>
      <c r="GK15"/>
      <c r="GL15"/>
      <c r="GM15"/>
      <c r="GN15"/>
      <c r="GO15"/>
      <c r="GP15"/>
      <c r="GQ15"/>
      <c r="GR15"/>
      <c r="GS15"/>
      <c r="GT15"/>
      <c r="GU15"/>
      <c r="GV15"/>
      <c r="GW15"/>
      <c r="GX15"/>
      <c r="GY15"/>
      <c r="GZ15"/>
      <c r="HA15"/>
      <c r="HB15"/>
      <c r="HC15"/>
      <c r="HD15"/>
      <c r="HE15"/>
      <c r="HF15"/>
      <c r="HG15"/>
      <c r="HH15"/>
      <c r="HI15"/>
      <c r="HJ15"/>
      <c r="HK15"/>
      <c r="HL15"/>
      <c r="HM15"/>
      <c r="HN15"/>
      <c r="HO15"/>
      <c r="HP15"/>
      <c r="HQ15"/>
      <c r="HR15"/>
      <c r="HS15"/>
      <c r="HT15"/>
      <c r="HU15"/>
      <c r="HV15"/>
      <c r="HW15"/>
      <c r="HX15"/>
      <c r="HY15"/>
      <c r="HZ15"/>
      <c r="IA15"/>
      <c r="IB15"/>
      <c r="IC15"/>
      <c r="ID15"/>
      <c r="IE15"/>
      <c r="IF15"/>
      <c r="IG15"/>
      <c r="IH15"/>
      <c r="II15"/>
      <c r="IJ15"/>
      <c r="IK15"/>
      <c r="IL15"/>
      <c r="IM15"/>
      <c r="IN15"/>
      <c r="IO15"/>
      <c r="IP15"/>
      <c r="IQ15"/>
      <c r="IR15"/>
      <c r="IS15"/>
      <c r="IT15"/>
      <c r="IU15"/>
      <c r="IV15"/>
      <c r="IW15"/>
      <c r="IX15"/>
      <c r="IY15"/>
      <c r="IZ15"/>
      <c r="JA15"/>
      <c r="JB15"/>
      <c r="JC15"/>
      <c r="JD15"/>
      <c r="JE15"/>
      <c r="JF15"/>
      <c r="JG15"/>
      <c r="JH15"/>
      <c r="JI15"/>
      <c r="JJ15"/>
      <c r="JK15"/>
      <c r="JL15"/>
      <c r="JM15"/>
      <c r="JN15"/>
      <c r="JO15"/>
      <c r="JP15"/>
      <c r="JQ15"/>
      <c r="JR15"/>
      <c r="JS15"/>
      <c r="JT15"/>
      <c r="JU15"/>
      <c r="JV15"/>
      <c r="JW15"/>
      <c r="JX15"/>
      <c r="JY15"/>
      <c r="JZ15"/>
      <c r="KA15"/>
      <c r="KB15"/>
      <c r="KC15"/>
      <c r="KD15"/>
      <c r="KE15"/>
      <c r="KF15"/>
      <c r="KG15"/>
      <c r="KH15"/>
      <c r="KI15"/>
      <c r="KJ15"/>
      <c r="KK15"/>
      <c r="KL15"/>
      <c r="KM15"/>
      <c r="KN15"/>
      <c r="KO15"/>
      <c r="KP15"/>
      <c r="KQ15"/>
      <c r="KR15"/>
      <c r="KS15"/>
      <c r="KT15"/>
      <c r="KU15"/>
      <c r="KV15"/>
      <c r="KW15"/>
      <c r="KX15"/>
      <c r="KY15"/>
      <c r="KZ15"/>
      <c r="LA15"/>
      <c r="LB15"/>
      <c r="LC15"/>
      <c r="LD15"/>
      <c r="LE15"/>
      <c r="LF15"/>
      <c r="LG15"/>
      <c r="LH15"/>
      <c r="LI15"/>
      <c r="LJ15"/>
      <c r="LK15"/>
      <c r="LL15"/>
      <c r="LM15"/>
      <c r="LN15"/>
      <c r="LO15"/>
      <c r="LP15"/>
      <c r="LQ15"/>
      <c r="LR15"/>
      <c r="LS15"/>
      <c r="LT15"/>
      <c r="LU15"/>
      <c r="LV15"/>
      <c r="LW15"/>
      <c r="LX15"/>
      <c r="LY15"/>
      <c r="LZ15"/>
      <c r="MA15"/>
      <c r="MB15"/>
      <c r="MC15"/>
      <c r="MD15"/>
      <c r="ME15"/>
      <c r="MF15"/>
      <c r="MG15"/>
      <c r="MH15"/>
      <c r="MI15"/>
      <c r="MJ15"/>
      <c r="MK15"/>
      <c r="ML15"/>
      <c r="MM15"/>
      <c r="MN15"/>
      <c r="MO15"/>
      <c r="MP15"/>
      <c r="MQ15"/>
      <c r="MR15"/>
      <c r="MS15"/>
      <c r="MT15"/>
      <c r="MU15"/>
      <c r="MV15"/>
      <c r="MW15"/>
      <c r="MX15"/>
      <c r="MY15"/>
      <c r="MZ15"/>
      <c r="NA15"/>
      <c r="NB15"/>
      <c r="NC15"/>
      <c r="ND15"/>
      <c r="NE15"/>
      <c r="NF15"/>
      <c r="NG15"/>
      <c r="NH15"/>
      <c r="NI15"/>
      <c r="NJ15"/>
      <c r="NK15"/>
      <c r="NL15"/>
      <c r="NM15"/>
      <c r="NN15"/>
      <c r="NO15"/>
      <c r="NP15"/>
      <c r="NQ15"/>
      <c r="NR15"/>
      <c r="NS15"/>
      <c r="NT15"/>
      <c r="NU15"/>
      <c r="NV15"/>
      <c r="NW15"/>
      <c r="NX15"/>
      <c r="NY15"/>
      <c r="NZ15"/>
      <c r="OA15"/>
      <c r="OB15"/>
      <c r="OC15"/>
      <c r="OD15"/>
      <c r="OE15"/>
      <c r="OF15"/>
      <c r="OG15"/>
      <c r="OH15"/>
      <c r="OI15"/>
      <c r="OJ15"/>
      <c r="OK15"/>
      <c r="OL15"/>
      <c r="OM15"/>
      <c r="ON15"/>
      <c r="OO15"/>
      <c r="OP15"/>
      <c r="OQ15"/>
      <c r="OR15"/>
      <c r="OS15"/>
      <c r="OT15"/>
      <c r="OU15"/>
      <c r="OV15"/>
      <c r="OW15"/>
      <c r="OX15"/>
      <c r="OY15"/>
      <c r="OZ15"/>
      <c r="PA15"/>
      <c r="PB15"/>
      <c r="PC15"/>
      <c r="PD15"/>
      <c r="PE15"/>
      <c r="PF15"/>
      <c r="PG15"/>
      <c r="PH15"/>
      <c r="PI15"/>
      <c r="PJ15"/>
      <c r="PK15"/>
      <c r="PL15"/>
      <c r="PM15"/>
      <c r="PN15"/>
      <c r="PO15"/>
      <c r="PP15"/>
      <c r="PQ15"/>
      <c r="PR15"/>
      <c r="PS15"/>
      <c r="PT15"/>
      <c r="PU15"/>
    </row>
    <row r="16" spans="1:441" s="10" customFormat="1" outlineLevel="1" x14ac:dyDescent="0.35">
      <c r="A16" s="15"/>
      <c r="B16" s="15" t="s">
        <v>16</v>
      </c>
      <c r="C16" s="21"/>
      <c r="D16" s="60"/>
      <c r="E16" s="2"/>
      <c r="F16" s="2"/>
      <c r="G16" s="2"/>
      <c r="H16" s="2"/>
      <c r="I16" s="16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  <c r="AK16" s="2"/>
      <c r="AL16" s="2"/>
      <c r="AM16" s="2"/>
      <c r="AN16" s="2"/>
      <c r="AO16" s="2"/>
      <c r="AP16" s="2"/>
      <c r="AQ16" s="2"/>
      <c r="AR16" s="2"/>
      <c r="AS16" s="2"/>
      <c r="AT16" s="2"/>
      <c r="AU16" s="2"/>
      <c r="AV16" s="2"/>
      <c r="AW16" s="2"/>
      <c r="AX16" s="2"/>
      <c r="AY16" s="2"/>
      <c r="AZ16" s="2"/>
      <c r="BA16" s="2"/>
      <c r="BB16" s="2"/>
      <c r="BC16" s="2"/>
      <c r="BD16" s="2"/>
      <c r="BE16" s="2"/>
      <c r="BF16" s="2"/>
      <c r="BG16" s="2"/>
      <c r="BH16" s="2"/>
      <c r="BI16" s="2"/>
      <c r="BJ16" s="2"/>
      <c r="BK16" s="2"/>
      <c r="BL16" s="2"/>
      <c r="BM16" s="2"/>
      <c r="BN16" s="2"/>
      <c r="BO16" s="2"/>
      <c r="BP16" s="2"/>
      <c r="BQ16" s="2"/>
      <c r="BR16" s="2"/>
      <c r="BS16" s="2"/>
      <c r="BT16" s="2"/>
      <c r="BU16" s="2"/>
      <c r="BV16" s="2"/>
      <c r="BW16" s="2"/>
      <c r="BX16" s="2"/>
      <c r="BY16" s="2"/>
      <c r="BZ16" s="2"/>
      <c r="CA16" s="2"/>
      <c r="CB16" s="2"/>
      <c r="CC16" s="2"/>
      <c r="CD16" s="2"/>
      <c r="CE16" s="2"/>
      <c r="CF16" s="2"/>
      <c r="CG16" s="2"/>
      <c r="CH16" s="2"/>
      <c r="CI16" s="2"/>
      <c r="CJ16" s="2"/>
      <c r="CK16" s="2"/>
      <c r="CL16" s="2"/>
      <c r="CM16" s="2"/>
      <c r="CN16" s="2"/>
      <c r="CO16" s="2"/>
      <c r="CP16" s="2"/>
      <c r="CQ16" s="2"/>
      <c r="CR16" s="2"/>
      <c r="CS16" s="2"/>
      <c r="CT16" s="2"/>
      <c r="CU16" s="2"/>
      <c r="CV16" s="2"/>
      <c r="CW16" s="2"/>
      <c r="CX16" s="2"/>
      <c r="CY16" s="2"/>
      <c r="CZ16" s="2"/>
      <c r="DA16" s="2"/>
      <c r="DB16" s="2"/>
      <c r="DC16" s="2"/>
      <c r="DD16" s="2"/>
      <c r="DE16" s="2"/>
      <c r="DF16" s="2"/>
      <c r="DG16" s="2"/>
      <c r="DH16" s="2"/>
      <c r="DI16" s="2"/>
      <c r="DJ16" s="2"/>
      <c r="DK16" s="2"/>
      <c r="DL16" s="2"/>
      <c r="DM16" s="2"/>
      <c r="DN16" s="2"/>
      <c r="DO16" s="2"/>
      <c r="DP16" s="2"/>
      <c r="DQ16" s="2"/>
      <c r="DR16" s="2"/>
      <c r="DS16" s="2"/>
      <c r="DT16" s="2"/>
      <c r="DU16" s="2"/>
      <c r="DV16" s="2"/>
      <c r="DW16" s="2"/>
      <c r="DX16" s="2"/>
      <c r="DY16" s="2"/>
      <c r="DZ16" s="2"/>
      <c r="EA16" s="2"/>
      <c r="EB16" s="2"/>
      <c r="EC16" s="2"/>
      <c r="ED16" s="2"/>
      <c r="EE16" s="2"/>
      <c r="EF16" s="2"/>
      <c r="EG16" s="2"/>
      <c r="EH16" s="2"/>
      <c r="EI16" s="2"/>
      <c r="EJ16" s="2"/>
      <c r="EK16" s="2"/>
      <c r="EL16" s="2"/>
      <c r="EM16" s="2"/>
      <c r="EN16" s="2"/>
      <c r="EO16" s="2"/>
      <c r="EP16" s="2"/>
      <c r="EQ16" s="2"/>
      <c r="ER16" s="2"/>
      <c r="ES16" s="2"/>
      <c r="ET16" s="2"/>
      <c r="EU16" s="2"/>
      <c r="EV16" s="2"/>
      <c r="EW16" s="2"/>
      <c r="EX16" s="2"/>
      <c r="EY16" s="2"/>
      <c r="EZ16" s="2"/>
      <c r="FA16" s="2"/>
      <c r="FB16" s="2"/>
      <c r="FC16" s="2"/>
      <c r="FD16" s="2"/>
      <c r="FE16" s="2"/>
      <c r="FF16" s="2"/>
      <c r="FG16" s="2"/>
      <c r="FH16" s="2"/>
      <c r="FI16" s="2"/>
      <c r="FJ16" s="2"/>
      <c r="FK16" s="2"/>
      <c r="FL16" s="2"/>
      <c r="FM16" s="2"/>
      <c r="FN16" s="2"/>
      <c r="FO16" s="2"/>
      <c r="FP16" s="2"/>
      <c r="FQ16" s="2"/>
      <c r="FR16" s="2"/>
      <c r="FS16" s="2"/>
      <c r="FT16" s="2"/>
      <c r="FU16" s="2"/>
      <c r="FV16" s="2"/>
      <c r="FW16" s="2"/>
      <c r="FX16" s="2"/>
      <c r="FY16" s="2"/>
      <c r="FZ16" s="2"/>
      <c r="GA16" s="2"/>
      <c r="GB16" s="2"/>
      <c r="GC16" s="2"/>
      <c r="GD16" s="2"/>
      <c r="GE16" s="2"/>
      <c r="GF16" s="2"/>
      <c r="GG16" s="2"/>
      <c r="GH16" s="2"/>
      <c r="GI16" s="2"/>
      <c r="GJ16" s="2"/>
      <c r="GK16"/>
      <c r="GL16"/>
      <c r="GM16"/>
      <c r="GN16"/>
      <c r="GO16"/>
      <c r="GP16"/>
      <c r="GQ16"/>
      <c r="GR16"/>
      <c r="GS16"/>
      <c r="GT16"/>
      <c r="GU16"/>
      <c r="GV16"/>
      <c r="GW16"/>
      <c r="GX16"/>
      <c r="GY16"/>
      <c r="GZ16"/>
      <c r="HA16"/>
      <c r="HB16"/>
      <c r="HC16"/>
      <c r="HD16"/>
      <c r="HE16"/>
      <c r="HF16"/>
      <c r="HG16"/>
      <c r="HH16"/>
      <c r="HI16"/>
      <c r="HJ16"/>
      <c r="HK16"/>
      <c r="HL16"/>
      <c r="HM16"/>
      <c r="HN16"/>
      <c r="HO16"/>
      <c r="HP16"/>
      <c r="HQ16"/>
      <c r="HR16"/>
      <c r="HS16"/>
      <c r="HT16"/>
      <c r="HU16"/>
      <c r="HV16"/>
      <c r="HW16"/>
      <c r="HX16"/>
      <c r="HY16"/>
      <c r="HZ16"/>
      <c r="IA16"/>
      <c r="IB16"/>
      <c r="IC16"/>
      <c r="ID16"/>
      <c r="IE16"/>
      <c r="IF16"/>
      <c r="IG16"/>
      <c r="IH16"/>
      <c r="II16"/>
      <c r="IJ16"/>
      <c r="IK16"/>
      <c r="IL16"/>
      <c r="IM16"/>
      <c r="IN16"/>
      <c r="IO16"/>
      <c r="IP16"/>
      <c r="IQ16"/>
      <c r="IR16"/>
      <c r="IS16"/>
      <c r="IT16"/>
      <c r="IU16"/>
      <c r="IV16"/>
      <c r="IW16"/>
      <c r="IX16"/>
      <c r="IY16"/>
      <c r="IZ16"/>
      <c r="JA16"/>
      <c r="JB16"/>
      <c r="JC16"/>
      <c r="JD16"/>
      <c r="JE16"/>
      <c r="JF16"/>
      <c r="JG16"/>
      <c r="JH16"/>
      <c r="JI16"/>
      <c r="JJ16"/>
      <c r="JK16"/>
      <c r="JL16"/>
      <c r="JM16"/>
      <c r="JN16"/>
      <c r="JO16"/>
      <c r="JP16"/>
      <c r="JQ16"/>
      <c r="JR16"/>
      <c r="JS16"/>
      <c r="JT16"/>
      <c r="JU16"/>
      <c r="JV16"/>
      <c r="JW16"/>
      <c r="JX16"/>
      <c r="JY16"/>
      <c r="JZ16"/>
      <c r="KA16"/>
      <c r="KB16"/>
      <c r="KC16"/>
      <c r="KD16"/>
      <c r="KE16"/>
      <c r="KF16"/>
      <c r="KG16"/>
      <c r="KH16"/>
      <c r="KI16"/>
      <c r="KJ16"/>
      <c r="KK16"/>
      <c r="KL16"/>
      <c r="KM16"/>
      <c r="KN16"/>
      <c r="KO16"/>
      <c r="KP16"/>
      <c r="KQ16"/>
      <c r="KR16"/>
      <c r="KS16"/>
      <c r="KT16"/>
      <c r="KU16"/>
      <c r="KV16"/>
      <c r="KW16"/>
      <c r="KX16"/>
      <c r="KY16"/>
      <c r="KZ16"/>
      <c r="LA16"/>
      <c r="LB16"/>
      <c r="LC16"/>
      <c r="LD16"/>
      <c r="LE16"/>
      <c r="LF16"/>
      <c r="LG16"/>
      <c r="LH16"/>
      <c r="LI16"/>
      <c r="LJ16"/>
      <c r="LK16"/>
      <c r="LL16"/>
      <c r="LM16"/>
      <c r="LN16"/>
      <c r="LO16"/>
      <c r="LP16"/>
      <c r="LQ16"/>
      <c r="LR16"/>
      <c r="LS16"/>
      <c r="LT16"/>
      <c r="LU16"/>
      <c r="LV16"/>
      <c r="LW16"/>
      <c r="LX16"/>
      <c r="LY16"/>
      <c r="LZ16"/>
      <c r="MA16"/>
      <c r="MB16"/>
      <c r="MC16"/>
      <c r="MD16"/>
      <c r="ME16"/>
      <c r="MF16"/>
      <c r="MG16"/>
      <c r="MH16"/>
      <c r="MI16"/>
      <c r="MJ16"/>
      <c r="MK16"/>
      <c r="ML16"/>
      <c r="MM16"/>
      <c r="MN16"/>
      <c r="MO16"/>
      <c r="MP16"/>
      <c r="MQ16"/>
      <c r="MR16"/>
      <c r="MS16"/>
      <c r="MT16"/>
      <c r="MU16"/>
      <c r="MV16"/>
      <c r="MW16"/>
      <c r="MX16"/>
      <c r="MY16"/>
      <c r="MZ16"/>
      <c r="NA16"/>
      <c r="NB16"/>
      <c r="NC16"/>
      <c r="ND16"/>
      <c r="NE16"/>
      <c r="NF16"/>
      <c r="NG16"/>
      <c r="NH16"/>
      <c r="NI16"/>
      <c r="NJ16"/>
      <c r="NK16"/>
      <c r="NL16"/>
      <c r="NM16"/>
      <c r="NN16"/>
      <c r="NO16"/>
      <c r="NP16"/>
      <c r="NQ16"/>
      <c r="NR16"/>
      <c r="NS16"/>
      <c r="NT16"/>
      <c r="NU16"/>
      <c r="NV16"/>
      <c r="NW16"/>
      <c r="NX16"/>
      <c r="NY16"/>
      <c r="NZ16"/>
      <c r="OA16"/>
      <c r="OB16"/>
      <c r="OC16"/>
      <c r="OD16"/>
      <c r="OE16"/>
      <c r="OF16"/>
      <c r="OG16"/>
      <c r="OH16"/>
      <c r="OI16"/>
      <c r="OJ16"/>
      <c r="OK16"/>
      <c r="OL16"/>
      <c r="OM16"/>
      <c r="ON16"/>
      <c r="OO16"/>
      <c r="OP16"/>
      <c r="OQ16"/>
      <c r="OR16"/>
      <c r="OS16"/>
      <c r="OT16"/>
      <c r="OU16"/>
      <c r="OV16"/>
      <c r="OW16"/>
      <c r="OX16"/>
      <c r="OY16"/>
      <c r="OZ16"/>
      <c r="PA16"/>
      <c r="PB16"/>
      <c r="PC16"/>
      <c r="PD16"/>
      <c r="PE16"/>
      <c r="PF16"/>
      <c r="PG16"/>
      <c r="PH16"/>
      <c r="PI16"/>
      <c r="PJ16"/>
      <c r="PK16"/>
      <c r="PL16"/>
      <c r="PM16"/>
      <c r="PN16"/>
      <c r="PO16"/>
      <c r="PP16"/>
      <c r="PQ16"/>
      <c r="PR16"/>
      <c r="PS16"/>
      <c r="PT16"/>
      <c r="PU16"/>
    </row>
    <row r="17" spans="1:437" s="55" customFormat="1" outlineLevel="1" x14ac:dyDescent="0.35">
      <c r="A17" s="70"/>
      <c r="B17" s="70"/>
      <c r="C17" s="73"/>
      <c r="D17" s="74"/>
      <c r="E17" s="383" t="str">
        <f xml:space="preserve"> InpC!E$13</f>
        <v>First date of time rulers</v>
      </c>
      <c r="F17" s="383">
        <f xml:space="preserve"> InpC!F$13</f>
        <v>44013</v>
      </c>
      <c r="G17" s="383" t="str">
        <f xml:space="preserve"> InpC!G$13</f>
        <v>date</v>
      </c>
      <c r="H17" s="50"/>
      <c r="I17" s="79"/>
      <c r="J17" s="50"/>
      <c r="K17" s="50"/>
      <c r="L17" s="50"/>
      <c r="M17" s="50"/>
      <c r="N17" s="50"/>
      <c r="O17" s="50"/>
      <c r="P17" s="50"/>
      <c r="Q17" s="50"/>
      <c r="R17" s="50"/>
      <c r="S17" s="50"/>
      <c r="T17" s="50"/>
      <c r="U17" s="50"/>
      <c r="V17" s="50"/>
      <c r="W17" s="50"/>
      <c r="X17" s="50"/>
      <c r="Y17" s="50"/>
      <c r="Z17" s="50"/>
      <c r="AA17" s="50"/>
      <c r="AB17" s="50"/>
      <c r="AC17" s="50"/>
      <c r="AD17" s="50"/>
      <c r="AE17" s="50"/>
      <c r="AF17" s="50"/>
      <c r="AG17" s="50"/>
      <c r="AH17" s="50"/>
      <c r="AI17" s="50"/>
      <c r="AJ17" s="50"/>
      <c r="AK17" s="50"/>
      <c r="AL17" s="50"/>
      <c r="AM17" s="50"/>
      <c r="AN17" s="50"/>
      <c r="AO17" s="50"/>
      <c r="AP17" s="50"/>
      <c r="AQ17" s="50"/>
      <c r="AR17" s="50"/>
      <c r="AS17" s="50"/>
      <c r="AT17" s="50"/>
      <c r="AU17" s="50"/>
      <c r="AV17" s="50"/>
      <c r="AW17" s="50"/>
      <c r="AX17" s="50"/>
      <c r="AY17" s="50"/>
      <c r="AZ17" s="50"/>
      <c r="BA17" s="50"/>
      <c r="BB17" s="50"/>
      <c r="BC17" s="50"/>
      <c r="BD17" s="50"/>
      <c r="BE17" s="50"/>
      <c r="BF17" s="50"/>
      <c r="BG17" s="50"/>
      <c r="BH17" s="50"/>
      <c r="BI17" s="50"/>
      <c r="BJ17" s="50"/>
      <c r="BK17" s="50"/>
      <c r="BL17" s="50"/>
      <c r="BM17" s="50"/>
      <c r="BN17" s="50"/>
      <c r="BO17" s="50"/>
      <c r="BP17" s="50"/>
      <c r="BQ17" s="50"/>
      <c r="BR17" s="50"/>
      <c r="BS17" s="50"/>
      <c r="BT17" s="50"/>
      <c r="BU17" s="50"/>
      <c r="BV17" s="50"/>
      <c r="BW17" s="50"/>
      <c r="BX17" s="50"/>
      <c r="BY17" s="50"/>
      <c r="BZ17" s="50"/>
      <c r="CA17" s="50"/>
      <c r="CB17" s="50"/>
      <c r="CC17" s="50"/>
      <c r="CD17" s="50"/>
      <c r="CE17" s="50"/>
      <c r="CF17" s="50"/>
      <c r="CG17" s="50"/>
      <c r="CH17" s="50"/>
      <c r="CI17" s="50"/>
      <c r="CJ17" s="50"/>
      <c r="CK17" s="50"/>
      <c r="CL17" s="50"/>
      <c r="CM17" s="50"/>
      <c r="CN17" s="50"/>
      <c r="CO17" s="50"/>
      <c r="CP17" s="50"/>
      <c r="CQ17" s="50"/>
      <c r="CR17" s="50"/>
      <c r="CS17" s="50"/>
      <c r="CT17" s="50"/>
      <c r="CU17" s="50"/>
      <c r="CV17" s="50"/>
      <c r="CW17" s="50"/>
      <c r="CX17" s="50"/>
      <c r="CY17" s="50"/>
      <c r="CZ17" s="50"/>
      <c r="DA17" s="50"/>
      <c r="DB17" s="50"/>
      <c r="DC17" s="50"/>
      <c r="DD17" s="50"/>
      <c r="DE17" s="50"/>
      <c r="DF17" s="50"/>
      <c r="DG17" s="50"/>
      <c r="DH17" s="50"/>
      <c r="DI17" s="50"/>
      <c r="DJ17" s="50"/>
      <c r="DK17" s="50"/>
      <c r="DL17" s="50"/>
      <c r="DM17" s="50"/>
      <c r="DN17" s="50"/>
      <c r="DO17" s="50"/>
      <c r="DP17" s="50"/>
      <c r="DQ17" s="50"/>
      <c r="DR17" s="50"/>
      <c r="DS17" s="50"/>
      <c r="DT17" s="50"/>
      <c r="DU17" s="50"/>
      <c r="DV17" s="50"/>
      <c r="DW17" s="50"/>
      <c r="DX17" s="50"/>
      <c r="DY17" s="50"/>
      <c r="DZ17" s="50"/>
      <c r="EA17" s="50"/>
      <c r="EB17" s="50"/>
      <c r="EC17" s="50"/>
      <c r="ED17" s="50"/>
      <c r="EE17" s="50"/>
      <c r="EF17" s="50"/>
      <c r="EG17" s="50"/>
      <c r="EH17" s="50"/>
      <c r="EI17" s="50"/>
      <c r="EJ17" s="50"/>
      <c r="EK17" s="50"/>
      <c r="EL17" s="50"/>
      <c r="EM17" s="50"/>
      <c r="EN17" s="50"/>
      <c r="EO17" s="50"/>
      <c r="EP17" s="50"/>
      <c r="EQ17" s="50"/>
      <c r="ER17" s="50"/>
      <c r="ES17" s="50"/>
      <c r="ET17" s="50"/>
      <c r="EU17" s="50"/>
      <c r="EV17" s="50"/>
      <c r="EW17" s="50"/>
      <c r="EX17" s="50"/>
      <c r="EY17" s="50"/>
      <c r="EZ17" s="50"/>
      <c r="FA17" s="50"/>
      <c r="FB17" s="50"/>
      <c r="FC17" s="50"/>
      <c r="FD17" s="50"/>
      <c r="FE17" s="50"/>
      <c r="FF17" s="50"/>
      <c r="FG17" s="50"/>
      <c r="FH17" s="50"/>
      <c r="FI17" s="50"/>
      <c r="FJ17" s="50"/>
      <c r="FK17" s="50"/>
      <c r="FL17" s="50"/>
      <c r="FM17" s="50"/>
      <c r="FN17" s="50"/>
      <c r="FO17" s="50"/>
      <c r="FP17" s="50"/>
      <c r="FQ17" s="50"/>
      <c r="FR17" s="50"/>
      <c r="FS17" s="50"/>
      <c r="FT17" s="50"/>
      <c r="FU17" s="50"/>
      <c r="FV17" s="50"/>
      <c r="FW17" s="50"/>
      <c r="FX17" s="50"/>
      <c r="FY17" s="50"/>
      <c r="FZ17" s="50"/>
      <c r="GA17" s="50"/>
      <c r="GB17" s="50"/>
      <c r="GC17" s="50"/>
      <c r="GD17" s="50"/>
      <c r="GE17" s="50"/>
      <c r="GF17" s="50"/>
      <c r="GG17" s="50"/>
      <c r="GH17" s="50"/>
      <c r="GI17" s="50"/>
      <c r="GJ17" s="50"/>
      <c r="GK17"/>
      <c r="GL17"/>
      <c r="GM17"/>
      <c r="GN17"/>
      <c r="GO17"/>
      <c r="GP17"/>
      <c r="GQ17"/>
      <c r="GR17"/>
      <c r="GS17"/>
      <c r="GT17"/>
      <c r="GU17"/>
      <c r="GV17"/>
      <c r="GW17"/>
      <c r="GX17"/>
      <c r="GY17"/>
      <c r="GZ17"/>
      <c r="HA17"/>
      <c r="HB17"/>
      <c r="HC17"/>
      <c r="HD17"/>
      <c r="HE17"/>
      <c r="HF17"/>
      <c r="HG17"/>
      <c r="HH17"/>
      <c r="HI17"/>
      <c r="HJ17"/>
      <c r="HK17"/>
      <c r="HL17"/>
      <c r="HM17"/>
      <c r="HN17"/>
      <c r="HO17"/>
      <c r="HP17"/>
      <c r="HQ17"/>
      <c r="HR17"/>
      <c r="HS17"/>
      <c r="HT17"/>
      <c r="HU17"/>
      <c r="HV17"/>
      <c r="HW17"/>
      <c r="HX17"/>
      <c r="HY17"/>
      <c r="HZ17"/>
      <c r="IA17"/>
      <c r="IB17"/>
      <c r="IC17"/>
      <c r="ID17"/>
      <c r="IE17"/>
      <c r="IF17"/>
      <c r="IG17"/>
      <c r="IH17"/>
      <c r="II17"/>
      <c r="IJ17"/>
      <c r="IK17"/>
      <c r="IL17"/>
      <c r="IM17"/>
      <c r="IN17"/>
      <c r="IO17"/>
      <c r="IP17"/>
      <c r="IQ17"/>
      <c r="IR17"/>
      <c r="IS17"/>
      <c r="IT17"/>
      <c r="IU17"/>
      <c r="IV17"/>
      <c r="IW17"/>
      <c r="IX17"/>
      <c r="IY17"/>
      <c r="IZ17"/>
      <c r="JA17"/>
      <c r="JB17"/>
      <c r="JC17"/>
      <c r="JD17"/>
      <c r="JE17"/>
      <c r="JF17"/>
      <c r="JG17"/>
      <c r="JH17"/>
      <c r="JI17"/>
      <c r="JJ17"/>
      <c r="JK17"/>
      <c r="JL17"/>
      <c r="JM17"/>
      <c r="JN17"/>
      <c r="JO17"/>
      <c r="JP17"/>
      <c r="JQ17"/>
      <c r="JR17"/>
      <c r="JS17"/>
      <c r="JT17"/>
      <c r="JU17"/>
      <c r="JV17"/>
      <c r="JW17"/>
      <c r="JX17"/>
      <c r="JY17"/>
      <c r="JZ17"/>
      <c r="KA17"/>
      <c r="KB17"/>
      <c r="KC17"/>
      <c r="KD17"/>
      <c r="KE17"/>
      <c r="KF17"/>
      <c r="KG17"/>
      <c r="KH17"/>
      <c r="KI17"/>
      <c r="KJ17"/>
      <c r="KK17"/>
      <c r="KL17"/>
      <c r="KM17"/>
      <c r="KN17"/>
      <c r="KO17"/>
      <c r="KP17"/>
      <c r="KQ17"/>
      <c r="KR17"/>
      <c r="KS17"/>
      <c r="KT17"/>
      <c r="KU17"/>
      <c r="KV17"/>
      <c r="KW17"/>
      <c r="KX17"/>
      <c r="KY17"/>
      <c r="KZ17"/>
      <c r="LA17"/>
      <c r="LB17"/>
      <c r="LC17"/>
      <c r="LD17"/>
      <c r="LE17"/>
      <c r="LF17"/>
      <c r="LG17"/>
      <c r="LH17"/>
      <c r="LI17"/>
      <c r="LJ17"/>
      <c r="LK17"/>
      <c r="LL17"/>
      <c r="LM17"/>
      <c r="LN17"/>
      <c r="LO17"/>
      <c r="LP17"/>
      <c r="LQ17"/>
      <c r="LR17"/>
      <c r="LS17"/>
      <c r="LT17"/>
      <c r="LU17"/>
      <c r="LV17"/>
      <c r="LW17"/>
      <c r="LX17"/>
      <c r="LY17"/>
      <c r="LZ17"/>
      <c r="MA17"/>
      <c r="MB17"/>
      <c r="MC17"/>
      <c r="MD17"/>
      <c r="ME17"/>
      <c r="MF17"/>
      <c r="MG17"/>
      <c r="MH17"/>
      <c r="MI17"/>
      <c r="MJ17"/>
      <c r="MK17"/>
      <c r="ML17"/>
      <c r="MM17"/>
      <c r="MN17"/>
      <c r="MO17"/>
      <c r="MP17"/>
      <c r="MQ17"/>
      <c r="MR17"/>
      <c r="MS17"/>
      <c r="MT17"/>
      <c r="MU17"/>
      <c r="MV17"/>
      <c r="MW17"/>
      <c r="MX17"/>
      <c r="MY17"/>
      <c r="MZ17"/>
      <c r="NA17"/>
      <c r="NB17"/>
      <c r="NC17"/>
      <c r="ND17"/>
      <c r="NE17"/>
      <c r="NF17"/>
      <c r="NG17"/>
      <c r="NH17"/>
      <c r="NI17"/>
      <c r="NJ17"/>
      <c r="NK17"/>
      <c r="NL17"/>
      <c r="NM17"/>
      <c r="NN17"/>
      <c r="NO17"/>
      <c r="NP17"/>
      <c r="NQ17"/>
      <c r="NR17"/>
      <c r="NS17"/>
      <c r="NT17"/>
      <c r="NU17"/>
      <c r="NV17"/>
      <c r="NW17"/>
      <c r="NX17"/>
      <c r="NY17"/>
      <c r="NZ17"/>
      <c r="OA17"/>
      <c r="OB17"/>
      <c r="OC17"/>
      <c r="OD17"/>
      <c r="OE17"/>
      <c r="OF17"/>
      <c r="OG17"/>
      <c r="OH17"/>
      <c r="OI17"/>
      <c r="OJ17"/>
      <c r="OK17"/>
      <c r="OL17"/>
      <c r="OM17"/>
      <c r="ON17"/>
      <c r="OO17"/>
      <c r="OP17"/>
      <c r="OQ17"/>
      <c r="OR17"/>
      <c r="OS17"/>
      <c r="OT17"/>
      <c r="OU17"/>
      <c r="OV17"/>
      <c r="OW17"/>
      <c r="OX17"/>
      <c r="OY17"/>
      <c r="OZ17"/>
      <c r="PA17"/>
      <c r="PB17"/>
      <c r="PC17"/>
      <c r="PD17"/>
      <c r="PE17"/>
      <c r="PF17"/>
      <c r="PG17"/>
      <c r="PH17"/>
      <c r="PI17"/>
      <c r="PJ17"/>
      <c r="PK17"/>
      <c r="PL17"/>
      <c r="PM17"/>
      <c r="PN17"/>
      <c r="PO17"/>
      <c r="PP17"/>
      <c r="PQ17"/>
      <c r="PR17"/>
      <c r="PS17"/>
      <c r="PT17"/>
      <c r="PU17"/>
    </row>
    <row r="18" spans="1:437" s="10" customFormat="1" outlineLevel="1" x14ac:dyDescent="0.35">
      <c r="A18" s="15"/>
      <c r="B18" s="15"/>
      <c r="C18" s="21"/>
      <c r="D18" s="60"/>
      <c r="E18" s="252" t="str">
        <f xml:space="preserve"> InpC!E$17</f>
        <v>Length of operating period</v>
      </c>
      <c r="F18" s="252">
        <f xml:space="preserve"> InpC!F$17</f>
        <v>3</v>
      </c>
      <c r="G18" s="252" t="str">
        <f xml:space="preserve"> InpC!G$17</f>
        <v>months</v>
      </c>
      <c r="H18" s="2"/>
      <c r="I18" s="16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  <c r="AK18" s="2"/>
      <c r="AL18" s="2"/>
      <c r="AM18" s="2"/>
      <c r="AN18" s="2"/>
      <c r="AO18" s="2"/>
      <c r="AP18" s="2"/>
      <c r="AQ18" s="2"/>
      <c r="AR18" s="2"/>
      <c r="AS18" s="2"/>
      <c r="AT18" s="2"/>
      <c r="AU18" s="2"/>
      <c r="AV18" s="2"/>
      <c r="AW18" s="2"/>
      <c r="AX18" s="2"/>
      <c r="AY18" s="2"/>
      <c r="AZ18" s="2"/>
      <c r="BA18" s="2"/>
      <c r="BB18" s="2"/>
      <c r="BC18" s="2"/>
      <c r="BD18" s="2"/>
      <c r="BE18" s="2"/>
      <c r="BF18" s="2"/>
      <c r="BG18" s="2"/>
      <c r="BH18" s="2"/>
      <c r="BI18" s="2"/>
      <c r="BJ18" s="2"/>
      <c r="BK18" s="2"/>
      <c r="BL18" s="2"/>
      <c r="BM18" s="2"/>
      <c r="BN18" s="2"/>
      <c r="BO18" s="2"/>
      <c r="BP18" s="2"/>
      <c r="BQ18" s="2"/>
      <c r="BR18" s="2"/>
      <c r="BS18" s="2"/>
      <c r="BT18" s="2"/>
      <c r="BU18" s="2"/>
      <c r="BV18" s="2"/>
      <c r="BW18" s="2"/>
      <c r="BX18" s="2"/>
      <c r="BY18" s="2"/>
      <c r="BZ18" s="2"/>
      <c r="CA18" s="2"/>
      <c r="CB18" s="2"/>
      <c r="CC18" s="2"/>
      <c r="CD18" s="2"/>
      <c r="CE18" s="2"/>
      <c r="CF18" s="2"/>
      <c r="CG18" s="2"/>
      <c r="CH18" s="2"/>
      <c r="CI18" s="2"/>
      <c r="CJ18" s="2"/>
      <c r="CK18" s="2"/>
      <c r="CL18" s="2"/>
      <c r="CM18" s="2"/>
      <c r="CN18" s="2"/>
      <c r="CO18" s="2"/>
      <c r="CP18" s="2"/>
      <c r="CQ18" s="2"/>
      <c r="CR18" s="2"/>
      <c r="CS18" s="2"/>
      <c r="CT18" s="2"/>
      <c r="CU18" s="2"/>
      <c r="CV18" s="2"/>
      <c r="CW18" s="2"/>
      <c r="CX18" s="2"/>
      <c r="CY18" s="2"/>
      <c r="CZ18" s="2"/>
      <c r="DA18" s="2"/>
      <c r="DB18" s="2"/>
      <c r="DC18" s="2"/>
      <c r="DD18" s="2"/>
      <c r="DE18" s="2"/>
      <c r="DF18" s="2"/>
      <c r="DG18" s="2"/>
      <c r="DH18" s="2"/>
      <c r="DI18" s="2"/>
      <c r="DJ18" s="2"/>
      <c r="DK18" s="2"/>
      <c r="DL18" s="2"/>
      <c r="DM18" s="2"/>
      <c r="DN18" s="2"/>
      <c r="DO18" s="2"/>
      <c r="DP18" s="2"/>
      <c r="DQ18" s="2"/>
      <c r="DR18" s="2"/>
      <c r="DS18" s="2"/>
      <c r="DT18" s="2"/>
      <c r="DU18" s="2"/>
      <c r="DV18" s="2"/>
      <c r="DW18" s="2"/>
      <c r="DX18" s="2"/>
      <c r="DY18" s="2"/>
      <c r="DZ18" s="2"/>
      <c r="EA18" s="2"/>
      <c r="EB18" s="2"/>
      <c r="EC18" s="2"/>
      <c r="ED18" s="2"/>
      <c r="EE18" s="2"/>
      <c r="EF18" s="2"/>
      <c r="EG18" s="2"/>
      <c r="EH18" s="2"/>
      <c r="EI18" s="2"/>
      <c r="EJ18" s="2"/>
      <c r="EK18" s="2"/>
      <c r="EL18" s="2"/>
      <c r="EM18" s="2"/>
      <c r="EN18" s="2"/>
      <c r="EO18" s="2"/>
      <c r="EP18" s="2"/>
      <c r="EQ18" s="2"/>
      <c r="ER18" s="2"/>
      <c r="ES18" s="2"/>
      <c r="ET18" s="2"/>
      <c r="EU18" s="2"/>
      <c r="EV18" s="2"/>
      <c r="EW18" s="2"/>
      <c r="EX18" s="2"/>
      <c r="EY18" s="2"/>
      <c r="EZ18" s="2"/>
      <c r="FA18" s="2"/>
      <c r="FB18" s="2"/>
      <c r="FC18" s="2"/>
      <c r="FD18" s="2"/>
      <c r="FE18" s="2"/>
      <c r="FF18" s="2"/>
      <c r="FG18" s="2"/>
      <c r="FH18" s="2"/>
      <c r="FI18" s="2"/>
      <c r="FJ18" s="2"/>
      <c r="FK18" s="2"/>
      <c r="FL18" s="2"/>
      <c r="FM18" s="2"/>
      <c r="FN18" s="2"/>
      <c r="FO18" s="2"/>
      <c r="FP18" s="2"/>
      <c r="FQ18" s="2"/>
      <c r="FR18" s="2"/>
      <c r="FS18" s="2"/>
      <c r="FT18" s="2"/>
      <c r="FU18" s="2"/>
      <c r="FV18" s="2"/>
      <c r="FW18" s="2"/>
      <c r="FX18" s="2"/>
      <c r="FY18" s="2"/>
      <c r="FZ18" s="2"/>
      <c r="GA18" s="2"/>
      <c r="GB18" s="2"/>
      <c r="GC18" s="2"/>
      <c r="GD18" s="2"/>
      <c r="GE18" s="2"/>
      <c r="GF18" s="2"/>
      <c r="GG18" s="2"/>
      <c r="GH18" s="2"/>
      <c r="GI18" s="2"/>
      <c r="GJ18" s="2"/>
      <c r="GK18"/>
      <c r="GL18"/>
      <c r="GM18"/>
      <c r="GN18"/>
      <c r="GO18"/>
      <c r="GP18"/>
      <c r="GQ18"/>
      <c r="GR18"/>
      <c r="GS18"/>
      <c r="GT18"/>
      <c r="GU18"/>
      <c r="GV18"/>
      <c r="GW18"/>
      <c r="GX18"/>
      <c r="GY18"/>
      <c r="GZ18"/>
      <c r="HA18"/>
      <c r="HB18"/>
      <c r="HC18"/>
      <c r="HD18"/>
      <c r="HE18"/>
      <c r="HF18"/>
      <c r="HG18"/>
      <c r="HH18"/>
      <c r="HI18"/>
      <c r="HJ18"/>
      <c r="HK18"/>
      <c r="HL18"/>
      <c r="HM18"/>
      <c r="HN18"/>
      <c r="HO18"/>
      <c r="HP18"/>
      <c r="HQ18"/>
      <c r="HR18"/>
      <c r="HS18"/>
      <c r="HT18"/>
      <c r="HU18"/>
      <c r="HV18"/>
      <c r="HW18"/>
      <c r="HX18"/>
      <c r="HY18"/>
      <c r="HZ18"/>
      <c r="IA18"/>
      <c r="IB18"/>
      <c r="IC18"/>
      <c r="ID18"/>
      <c r="IE18"/>
      <c r="IF18"/>
      <c r="IG18"/>
      <c r="IH18"/>
      <c r="II18"/>
      <c r="IJ18"/>
      <c r="IK18"/>
      <c r="IL18"/>
      <c r="IM18"/>
      <c r="IN18"/>
      <c r="IO18"/>
      <c r="IP18"/>
      <c r="IQ18"/>
      <c r="IR18"/>
      <c r="IS18"/>
      <c r="IT18"/>
      <c r="IU18"/>
      <c r="IV18"/>
      <c r="IW18"/>
      <c r="IX18"/>
      <c r="IY18"/>
      <c r="IZ18"/>
      <c r="JA18"/>
      <c r="JB18"/>
      <c r="JC18"/>
      <c r="JD18"/>
      <c r="JE18"/>
      <c r="JF18"/>
      <c r="JG18"/>
      <c r="JH18"/>
      <c r="JI18"/>
      <c r="JJ18"/>
      <c r="JK18"/>
      <c r="JL18"/>
      <c r="JM18"/>
      <c r="JN18"/>
      <c r="JO18"/>
      <c r="JP18"/>
      <c r="JQ18"/>
      <c r="JR18"/>
      <c r="JS18"/>
      <c r="JT18"/>
      <c r="JU18"/>
      <c r="JV18"/>
      <c r="JW18"/>
      <c r="JX18"/>
      <c r="JY18"/>
      <c r="JZ18"/>
      <c r="KA18"/>
      <c r="KB18"/>
      <c r="KC18"/>
      <c r="KD18"/>
      <c r="KE18"/>
      <c r="KF18"/>
      <c r="KG18"/>
      <c r="KH18"/>
      <c r="KI18"/>
      <c r="KJ18"/>
      <c r="KK18"/>
      <c r="KL18"/>
      <c r="KM18"/>
      <c r="KN18"/>
      <c r="KO18"/>
      <c r="KP18"/>
      <c r="KQ18"/>
      <c r="KR18"/>
      <c r="KS18"/>
      <c r="KT18"/>
      <c r="KU18"/>
      <c r="KV18"/>
      <c r="KW18"/>
      <c r="KX18"/>
      <c r="KY18"/>
      <c r="KZ18"/>
      <c r="LA18"/>
      <c r="LB18"/>
      <c r="LC18"/>
      <c r="LD18"/>
      <c r="LE18"/>
      <c r="LF18"/>
      <c r="LG18"/>
      <c r="LH18"/>
      <c r="LI18"/>
      <c r="LJ18"/>
      <c r="LK18"/>
      <c r="LL18"/>
      <c r="LM18"/>
      <c r="LN18"/>
      <c r="LO18"/>
      <c r="LP18"/>
      <c r="LQ18"/>
      <c r="LR18"/>
      <c r="LS18"/>
      <c r="LT18"/>
      <c r="LU18"/>
      <c r="LV18"/>
      <c r="LW18"/>
      <c r="LX18"/>
      <c r="LY18"/>
      <c r="LZ18"/>
      <c r="MA18"/>
      <c r="MB18"/>
      <c r="MC18"/>
      <c r="MD18"/>
      <c r="ME18"/>
      <c r="MF18"/>
      <c r="MG18"/>
      <c r="MH18"/>
      <c r="MI18"/>
      <c r="MJ18"/>
      <c r="MK18"/>
      <c r="ML18"/>
      <c r="MM18"/>
      <c r="MN18"/>
      <c r="MO18"/>
      <c r="MP18"/>
      <c r="MQ18"/>
      <c r="MR18"/>
      <c r="MS18"/>
      <c r="MT18"/>
      <c r="MU18"/>
      <c r="MV18"/>
      <c r="MW18"/>
      <c r="MX18"/>
      <c r="MY18"/>
      <c r="MZ18"/>
      <c r="NA18"/>
      <c r="NB18"/>
      <c r="NC18"/>
      <c r="ND18"/>
      <c r="NE18"/>
      <c r="NF18"/>
      <c r="NG18"/>
      <c r="NH18"/>
      <c r="NI18"/>
      <c r="NJ18"/>
      <c r="NK18"/>
      <c r="NL18"/>
      <c r="NM18"/>
      <c r="NN18"/>
      <c r="NO18"/>
      <c r="NP18"/>
      <c r="NQ18"/>
      <c r="NR18"/>
      <c r="NS18"/>
      <c r="NT18"/>
      <c r="NU18"/>
      <c r="NV18"/>
      <c r="NW18"/>
      <c r="NX18"/>
      <c r="NY18"/>
      <c r="NZ18"/>
      <c r="OA18"/>
      <c r="OB18"/>
      <c r="OC18"/>
      <c r="OD18"/>
      <c r="OE18"/>
      <c r="OF18"/>
      <c r="OG18"/>
      <c r="OH18"/>
      <c r="OI18"/>
      <c r="OJ18"/>
      <c r="OK18"/>
      <c r="OL18"/>
      <c r="OM18"/>
      <c r="ON18"/>
      <c r="OO18"/>
      <c r="OP18"/>
      <c r="OQ18"/>
      <c r="OR18"/>
      <c r="OS18"/>
      <c r="OT18"/>
      <c r="OU18"/>
      <c r="OV18"/>
      <c r="OW18"/>
      <c r="OX18"/>
      <c r="OY18"/>
      <c r="OZ18"/>
      <c r="PA18"/>
      <c r="PB18"/>
      <c r="PC18"/>
      <c r="PD18"/>
      <c r="PE18"/>
      <c r="PF18"/>
      <c r="PG18"/>
      <c r="PH18"/>
      <c r="PI18"/>
      <c r="PJ18"/>
      <c r="PK18"/>
      <c r="PL18"/>
      <c r="PM18"/>
      <c r="PN18"/>
      <c r="PO18"/>
      <c r="PP18"/>
      <c r="PQ18"/>
      <c r="PR18"/>
      <c r="PS18"/>
      <c r="PT18"/>
      <c r="PU18"/>
    </row>
    <row r="19" spans="1:437" s="10" customFormat="1" outlineLevel="1" x14ac:dyDescent="0.35">
      <c r="A19" s="15"/>
      <c r="B19" s="70"/>
      <c r="C19" s="21"/>
      <c r="D19" s="60"/>
      <c r="E19" s="2" t="str">
        <f t="shared" ref="E19:BP19" si="11" xml:space="preserve"> E$14</f>
        <v>First model column flag</v>
      </c>
      <c r="F19" s="2">
        <f t="shared" si="11"/>
        <v>0</v>
      </c>
      <c r="G19" s="2" t="str">
        <f t="shared" si="11"/>
        <v>flag</v>
      </c>
      <c r="H19" s="2">
        <f t="shared" si="11"/>
        <v>1</v>
      </c>
      <c r="I19" s="16">
        <f t="shared" si="11"/>
        <v>0</v>
      </c>
      <c r="J19" s="2">
        <f t="shared" si="11"/>
        <v>1</v>
      </c>
      <c r="K19" s="2">
        <f t="shared" si="11"/>
        <v>0</v>
      </c>
      <c r="L19" s="2">
        <f t="shared" si="11"/>
        <v>0</v>
      </c>
      <c r="M19" s="2">
        <f t="shared" si="11"/>
        <v>0</v>
      </c>
      <c r="N19" s="2">
        <f t="shared" si="11"/>
        <v>0</v>
      </c>
      <c r="O19" s="2">
        <f t="shared" si="11"/>
        <v>0</v>
      </c>
      <c r="P19" s="2">
        <f t="shared" si="11"/>
        <v>0</v>
      </c>
      <c r="Q19" s="2">
        <f t="shared" si="11"/>
        <v>0</v>
      </c>
      <c r="R19" s="2">
        <f t="shared" si="11"/>
        <v>0</v>
      </c>
      <c r="S19" s="2">
        <f t="shared" si="11"/>
        <v>0</v>
      </c>
      <c r="T19" s="2">
        <f t="shared" si="11"/>
        <v>0</v>
      </c>
      <c r="U19" s="2">
        <f t="shared" si="11"/>
        <v>0</v>
      </c>
      <c r="V19" s="2">
        <f t="shared" si="11"/>
        <v>0</v>
      </c>
      <c r="W19" s="2">
        <f t="shared" si="11"/>
        <v>0</v>
      </c>
      <c r="X19" s="2">
        <f t="shared" si="11"/>
        <v>0</v>
      </c>
      <c r="Y19" s="2">
        <f t="shared" si="11"/>
        <v>0</v>
      </c>
      <c r="Z19" s="2">
        <f t="shared" si="11"/>
        <v>0</v>
      </c>
      <c r="AA19" s="2">
        <f t="shared" si="11"/>
        <v>0</v>
      </c>
      <c r="AB19" s="2">
        <f t="shared" si="11"/>
        <v>0</v>
      </c>
      <c r="AC19" s="2">
        <f t="shared" si="11"/>
        <v>0</v>
      </c>
      <c r="AD19" s="2">
        <f t="shared" si="11"/>
        <v>0</v>
      </c>
      <c r="AE19" s="2">
        <f t="shared" si="11"/>
        <v>0</v>
      </c>
      <c r="AF19" s="2">
        <f t="shared" si="11"/>
        <v>0</v>
      </c>
      <c r="AG19" s="2">
        <f t="shared" si="11"/>
        <v>0</v>
      </c>
      <c r="AH19" s="2">
        <f t="shared" si="11"/>
        <v>0</v>
      </c>
      <c r="AI19" s="2">
        <f t="shared" si="11"/>
        <v>0</v>
      </c>
      <c r="AJ19" s="2">
        <f t="shared" si="11"/>
        <v>0</v>
      </c>
      <c r="AK19" s="2">
        <f t="shared" si="11"/>
        <v>0</v>
      </c>
      <c r="AL19" s="2">
        <f t="shared" si="11"/>
        <v>0</v>
      </c>
      <c r="AM19" s="2">
        <f t="shared" si="11"/>
        <v>0</v>
      </c>
      <c r="AN19" s="2">
        <f t="shared" si="11"/>
        <v>0</v>
      </c>
      <c r="AO19" s="2">
        <f t="shared" si="11"/>
        <v>0</v>
      </c>
      <c r="AP19" s="2">
        <f t="shared" si="11"/>
        <v>0</v>
      </c>
      <c r="AQ19" s="2">
        <f t="shared" si="11"/>
        <v>0</v>
      </c>
      <c r="AR19" s="2">
        <f t="shared" si="11"/>
        <v>0</v>
      </c>
      <c r="AS19" s="2">
        <f t="shared" si="11"/>
        <v>0</v>
      </c>
      <c r="AT19" s="2">
        <f t="shared" si="11"/>
        <v>0</v>
      </c>
      <c r="AU19" s="2">
        <f t="shared" si="11"/>
        <v>0</v>
      </c>
      <c r="AV19" s="2">
        <f t="shared" si="11"/>
        <v>0</v>
      </c>
      <c r="AW19" s="2">
        <f t="shared" si="11"/>
        <v>0</v>
      </c>
      <c r="AX19" s="2">
        <f t="shared" si="11"/>
        <v>0</v>
      </c>
      <c r="AY19" s="2">
        <f t="shared" si="11"/>
        <v>0</v>
      </c>
      <c r="AZ19" s="2">
        <f t="shared" si="11"/>
        <v>0</v>
      </c>
      <c r="BA19" s="2">
        <f t="shared" si="11"/>
        <v>0</v>
      </c>
      <c r="BB19" s="2">
        <f t="shared" si="11"/>
        <v>0</v>
      </c>
      <c r="BC19" s="2">
        <f t="shared" si="11"/>
        <v>0</v>
      </c>
      <c r="BD19" s="2">
        <f t="shared" si="11"/>
        <v>0</v>
      </c>
      <c r="BE19" s="2">
        <f t="shared" si="11"/>
        <v>0</v>
      </c>
      <c r="BF19" s="2">
        <f t="shared" si="11"/>
        <v>0</v>
      </c>
      <c r="BG19" s="2">
        <f t="shared" si="11"/>
        <v>0</v>
      </c>
      <c r="BH19" s="2">
        <f t="shared" si="11"/>
        <v>0</v>
      </c>
      <c r="BI19" s="2">
        <f t="shared" si="11"/>
        <v>0</v>
      </c>
      <c r="BJ19" s="2">
        <f t="shared" si="11"/>
        <v>0</v>
      </c>
      <c r="BK19" s="2">
        <f t="shared" si="11"/>
        <v>0</v>
      </c>
      <c r="BL19" s="2">
        <f t="shared" si="11"/>
        <v>0</v>
      </c>
      <c r="BM19" s="2">
        <f t="shared" si="11"/>
        <v>0</v>
      </c>
      <c r="BN19" s="2">
        <f t="shared" si="11"/>
        <v>0</v>
      </c>
      <c r="BO19" s="2">
        <f t="shared" si="11"/>
        <v>0</v>
      </c>
      <c r="BP19" s="2">
        <f t="shared" si="11"/>
        <v>0</v>
      </c>
      <c r="BQ19" s="2">
        <f t="shared" ref="BQ19:EB19" si="12" xml:space="preserve"> BQ$14</f>
        <v>0</v>
      </c>
      <c r="BR19" s="2">
        <f t="shared" si="12"/>
        <v>0</v>
      </c>
      <c r="BS19" s="2">
        <f t="shared" si="12"/>
        <v>0</v>
      </c>
      <c r="BT19" s="2">
        <f t="shared" si="12"/>
        <v>0</v>
      </c>
      <c r="BU19" s="2">
        <f t="shared" si="12"/>
        <v>0</v>
      </c>
      <c r="BV19" s="2">
        <f t="shared" si="12"/>
        <v>0</v>
      </c>
      <c r="BW19" s="2">
        <f t="shared" si="12"/>
        <v>0</v>
      </c>
      <c r="BX19" s="2">
        <f t="shared" si="12"/>
        <v>0</v>
      </c>
      <c r="BY19" s="2">
        <f t="shared" si="12"/>
        <v>0</v>
      </c>
      <c r="BZ19" s="2">
        <f t="shared" si="12"/>
        <v>0</v>
      </c>
      <c r="CA19" s="2">
        <f t="shared" si="12"/>
        <v>0</v>
      </c>
      <c r="CB19" s="2">
        <f t="shared" si="12"/>
        <v>0</v>
      </c>
      <c r="CC19" s="2">
        <f t="shared" si="12"/>
        <v>0</v>
      </c>
      <c r="CD19" s="2">
        <f t="shared" si="12"/>
        <v>0</v>
      </c>
      <c r="CE19" s="2">
        <f t="shared" si="12"/>
        <v>0</v>
      </c>
      <c r="CF19" s="2">
        <f t="shared" si="12"/>
        <v>0</v>
      </c>
      <c r="CG19" s="2">
        <f t="shared" si="12"/>
        <v>0</v>
      </c>
      <c r="CH19" s="2">
        <f t="shared" si="12"/>
        <v>0</v>
      </c>
      <c r="CI19" s="2">
        <f t="shared" si="12"/>
        <v>0</v>
      </c>
      <c r="CJ19" s="2">
        <f t="shared" si="12"/>
        <v>0</v>
      </c>
      <c r="CK19" s="2">
        <f t="shared" si="12"/>
        <v>0</v>
      </c>
      <c r="CL19" s="2">
        <f t="shared" si="12"/>
        <v>0</v>
      </c>
      <c r="CM19" s="2">
        <f t="shared" si="12"/>
        <v>0</v>
      </c>
      <c r="CN19" s="2">
        <f t="shared" si="12"/>
        <v>0</v>
      </c>
      <c r="CO19" s="2">
        <f t="shared" si="12"/>
        <v>0</v>
      </c>
      <c r="CP19" s="2">
        <f t="shared" si="12"/>
        <v>0</v>
      </c>
      <c r="CQ19" s="2">
        <f t="shared" si="12"/>
        <v>0</v>
      </c>
      <c r="CR19" s="2">
        <f t="shared" si="12"/>
        <v>0</v>
      </c>
      <c r="CS19" s="2">
        <f t="shared" si="12"/>
        <v>0</v>
      </c>
      <c r="CT19" s="2">
        <f t="shared" si="12"/>
        <v>0</v>
      </c>
      <c r="CU19" s="2">
        <f t="shared" si="12"/>
        <v>0</v>
      </c>
      <c r="CV19" s="2">
        <f t="shared" si="12"/>
        <v>0</v>
      </c>
      <c r="CW19" s="2">
        <f t="shared" si="12"/>
        <v>0</v>
      </c>
      <c r="CX19" s="2">
        <f t="shared" si="12"/>
        <v>0</v>
      </c>
      <c r="CY19" s="2">
        <f t="shared" si="12"/>
        <v>0</v>
      </c>
      <c r="CZ19" s="2">
        <f t="shared" si="12"/>
        <v>0</v>
      </c>
      <c r="DA19" s="2">
        <f t="shared" si="12"/>
        <v>0</v>
      </c>
      <c r="DB19" s="2">
        <f t="shared" si="12"/>
        <v>0</v>
      </c>
      <c r="DC19" s="2">
        <f t="shared" si="12"/>
        <v>0</v>
      </c>
      <c r="DD19" s="2">
        <f t="shared" si="12"/>
        <v>0</v>
      </c>
      <c r="DE19" s="2">
        <f t="shared" si="12"/>
        <v>0</v>
      </c>
      <c r="DF19" s="2">
        <f t="shared" si="12"/>
        <v>0</v>
      </c>
      <c r="DG19" s="2">
        <f t="shared" si="12"/>
        <v>0</v>
      </c>
      <c r="DH19" s="2">
        <f t="shared" si="12"/>
        <v>0</v>
      </c>
      <c r="DI19" s="2">
        <f t="shared" si="12"/>
        <v>0</v>
      </c>
      <c r="DJ19" s="2">
        <f t="shared" si="12"/>
        <v>0</v>
      </c>
      <c r="DK19" s="2">
        <f t="shared" si="12"/>
        <v>0</v>
      </c>
      <c r="DL19" s="2">
        <f t="shared" si="12"/>
        <v>0</v>
      </c>
      <c r="DM19" s="2">
        <f t="shared" si="12"/>
        <v>0</v>
      </c>
      <c r="DN19" s="2">
        <f t="shared" si="12"/>
        <v>0</v>
      </c>
      <c r="DO19" s="2">
        <f t="shared" si="12"/>
        <v>0</v>
      </c>
      <c r="DP19" s="2">
        <f t="shared" si="12"/>
        <v>0</v>
      </c>
      <c r="DQ19" s="2">
        <f t="shared" si="12"/>
        <v>0</v>
      </c>
      <c r="DR19" s="2">
        <f t="shared" si="12"/>
        <v>0</v>
      </c>
      <c r="DS19" s="2">
        <f t="shared" si="12"/>
        <v>0</v>
      </c>
      <c r="DT19" s="2">
        <f t="shared" si="12"/>
        <v>0</v>
      </c>
      <c r="DU19" s="2">
        <f t="shared" si="12"/>
        <v>0</v>
      </c>
      <c r="DV19" s="2">
        <f t="shared" si="12"/>
        <v>0</v>
      </c>
      <c r="DW19" s="2">
        <f t="shared" si="12"/>
        <v>0</v>
      </c>
      <c r="DX19" s="2">
        <f t="shared" si="12"/>
        <v>0</v>
      </c>
      <c r="DY19" s="2">
        <f t="shared" si="12"/>
        <v>0</v>
      </c>
      <c r="DZ19" s="2">
        <f t="shared" si="12"/>
        <v>0</v>
      </c>
      <c r="EA19" s="2">
        <f t="shared" si="12"/>
        <v>0</v>
      </c>
      <c r="EB19" s="2">
        <f t="shared" si="12"/>
        <v>0</v>
      </c>
      <c r="EC19" s="2">
        <f t="shared" ref="EC19:GJ19" si="13" xml:space="preserve"> EC$14</f>
        <v>0</v>
      </c>
      <c r="ED19" s="2">
        <f t="shared" si="13"/>
        <v>0</v>
      </c>
      <c r="EE19" s="2">
        <f t="shared" si="13"/>
        <v>0</v>
      </c>
      <c r="EF19" s="2">
        <f t="shared" si="13"/>
        <v>0</v>
      </c>
      <c r="EG19" s="2">
        <f t="shared" si="13"/>
        <v>0</v>
      </c>
      <c r="EH19" s="2">
        <f t="shared" si="13"/>
        <v>0</v>
      </c>
      <c r="EI19" s="2">
        <f t="shared" si="13"/>
        <v>0</v>
      </c>
      <c r="EJ19" s="2">
        <f t="shared" si="13"/>
        <v>0</v>
      </c>
      <c r="EK19" s="2">
        <f t="shared" si="13"/>
        <v>0</v>
      </c>
      <c r="EL19" s="2">
        <f t="shared" si="13"/>
        <v>0</v>
      </c>
      <c r="EM19" s="2">
        <f t="shared" si="13"/>
        <v>0</v>
      </c>
      <c r="EN19" s="2">
        <f t="shared" si="13"/>
        <v>0</v>
      </c>
      <c r="EO19" s="2">
        <f t="shared" si="13"/>
        <v>0</v>
      </c>
      <c r="EP19" s="2">
        <f t="shared" si="13"/>
        <v>0</v>
      </c>
      <c r="EQ19" s="2">
        <f t="shared" si="13"/>
        <v>0</v>
      </c>
      <c r="ER19" s="2">
        <f t="shared" si="13"/>
        <v>0</v>
      </c>
      <c r="ES19" s="2">
        <f t="shared" si="13"/>
        <v>0</v>
      </c>
      <c r="ET19" s="2">
        <f t="shared" si="13"/>
        <v>0</v>
      </c>
      <c r="EU19" s="2">
        <f t="shared" si="13"/>
        <v>0</v>
      </c>
      <c r="EV19" s="2">
        <f t="shared" si="13"/>
        <v>0</v>
      </c>
      <c r="EW19" s="2">
        <f t="shared" si="13"/>
        <v>0</v>
      </c>
      <c r="EX19" s="2">
        <f t="shared" si="13"/>
        <v>0</v>
      </c>
      <c r="EY19" s="2">
        <f t="shared" si="13"/>
        <v>0</v>
      </c>
      <c r="EZ19" s="2">
        <f t="shared" si="13"/>
        <v>0</v>
      </c>
      <c r="FA19" s="2">
        <f t="shared" si="13"/>
        <v>0</v>
      </c>
      <c r="FB19" s="2">
        <f t="shared" si="13"/>
        <v>0</v>
      </c>
      <c r="FC19" s="2">
        <f t="shared" si="13"/>
        <v>0</v>
      </c>
      <c r="FD19" s="2">
        <f t="shared" si="13"/>
        <v>0</v>
      </c>
      <c r="FE19" s="2">
        <f t="shared" si="13"/>
        <v>0</v>
      </c>
      <c r="FF19" s="2">
        <f t="shared" si="13"/>
        <v>0</v>
      </c>
      <c r="FG19" s="2">
        <f t="shared" si="13"/>
        <v>0</v>
      </c>
      <c r="FH19" s="2">
        <f t="shared" si="13"/>
        <v>0</v>
      </c>
      <c r="FI19" s="2">
        <f t="shared" si="13"/>
        <v>0</v>
      </c>
      <c r="FJ19" s="2">
        <f t="shared" si="13"/>
        <v>0</v>
      </c>
      <c r="FK19" s="2">
        <f t="shared" si="13"/>
        <v>0</v>
      </c>
      <c r="FL19" s="2">
        <f t="shared" si="13"/>
        <v>0</v>
      </c>
      <c r="FM19" s="2">
        <f t="shared" si="13"/>
        <v>0</v>
      </c>
      <c r="FN19" s="2">
        <f t="shared" si="13"/>
        <v>0</v>
      </c>
      <c r="FO19" s="2">
        <f t="shared" si="13"/>
        <v>0</v>
      </c>
      <c r="FP19" s="2">
        <f t="shared" si="13"/>
        <v>0</v>
      </c>
      <c r="FQ19" s="2">
        <f t="shared" si="13"/>
        <v>0</v>
      </c>
      <c r="FR19" s="2">
        <f t="shared" si="13"/>
        <v>0</v>
      </c>
      <c r="FS19" s="2">
        <f t="shared" si="13"/>
        <v>0</v>
      </c>
      <c r="FT19" s="2">
        <f t="shared" si="13"/>
        <v>0</v>
      </c>
      <c r="FU19" s="2">
        <f t="shared" si="13"/>
        <v>0</v>
      </c>
      <c r="FV19" s="2">
        <f t="shared" si="13"/>
        <v>0</v>
      </c>
      <c r="FW19" s="2">
        <f t="shared" si="13"/>
        <v>0</v>
      </c>
      <c r="FX19" s="2">
        <f t="shared" si="13"/>
        <v>0</v>
      </c>
      <c r="FY19" s="2">
        <f t="shared" si="13"/>
        <v>0</v>
      </c>
      <c r="FZ19" s="2">
        <f t="shared" si="13"/>
        <v>0</v>
      </c>
      <c r="GA19" s="2">
        <f t="shared" si="13"/>
        <v>0</v>
      </c>
      <c r="GB19" s="2">
        <f t="shared" si="13"/>
        <v>0</v>
      </c>
      <c r="GC19" s="2">
        <f t="shared" si="13"/>
        <v>0</v>
      </c>
      <c r="GD19" s="2">
        <f t="shared" si="13"/>
        <v>0</v>
      </c>
      <c r="GE19" s="2">
        <f t="shared" si="13"/>
        <v>0</v>
      </c>
      <c r="GF19" s="2">
        <f t="shared" si="13"/>
        <v>0</v>
      </c>
      <c r="GG19" s="2">
        <f t="shared" si="13"/>
        <v>0</v>
      </c>
      <c r="GH19" s="2">
        <f t="shared" si="13"/>
        <v>0</v>
      </c>
      <c r="GI19" s="2">
        <f t="shared" si="13"/>
        <v>0</v>
      </c>
      <c r="GJ19" s="2">
        <f t="shared" si="13"/>
        <v>0</v>
      </c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A19"/>
      <c r="HB19"/>
      <c r="HC19"/>
      <c r="HD19"/>
      <c r="HE19"/>
      <c r="HF19"/>
      <c r="HG19"/>
      <c r="HH19"/>
      <c r="HI19"/>
      <c r="HJ19"/>
      <c r="HK19"/>
      <c r="HL19"/>
      <c r="HM19"/>
      <c r="HN19"/>
      <c r="HO19"/>
      <c r="HP19"/>
      <c r="HQ19"/>
      <c r="HR19"/>
      <c r="HS19"/>
      <c r="HT19"/>
      <c r="HU19"/>
      <c r="HV19"/>
      <c r="HW19"/>
      <c r="HX19"/>
      <c r="HY19"/>
      <c r="HZ19"/>
      <c r="IA19"/>
      <c r="IB19"/>
      <c r="IC19"/>
      <c r="ID19"/>
      <c r="IE19"/>
      <c r="IF19"/>
      <c r="IG19"/>
      <c r="IH19"/>
      <c r="II19"/>
      <c r="IJ19"/>
      <c r="IK19"/>
      <c r="IL19"/>
      <c r="IM19"/>
      <c r="IN19"/>
      <c r="IO19"/>
      <c r="IP19"/>
      <c r="IQ19"/>
      <c r="IR19"/>
      <c r="IS19"/>
      <c r="IT19"/>
      <c r="IU19"/>
      <c r="IV19"/>
      <c r="IW19"/>
      <c r="IX19"/>
      <c r="IY19"/>
      <c r="IZ19"/>
      <c r="JA19"/>
      <c r="JB19"/>
      <c r="JC19"/>
      <c r="JD19"/>
      <c r="JE19"/>
      <c r="JF19"/>
      <c r="JG19"/>
      <c r="JH19"/>
      <c r="JI19"/>
      <c r="JJ19"/>
      <c r="JK19"/>
      <c r="JL19"/>
      <c r="JM19"/>
      <c r="JN19"/>
      <c r="JO19"/>
      <c r="JP19"/>
      <c r="JQ19"/>
      <c r="JR19"/>
      <c r="JS19"/>
      <c r="JT19"/>
      <c r="JU19"/>
      <c r="JV19"/>
      <c r="JW19"/>
      <c r="JX19"/>
      <c r="JY19"/>
      <c r="JZ19"/>
      <c r="KA19"/>
      <c r="KB19"/>
      <c r="KC19"/>
      <c r="KD19"/>
      <c r="KE19"/>
      <c r="KF19"/>
      <c r="KG19"/>
      <c r="KH19"/>
      <c r="KI19"/>
      <c r="KJ19"/>
      <c r="KK19"/>
      <c r="KL19"/>
      <c r="KM19"/>
      <c r="KN19"/>
      <c r="KO19"/>
      <c r="KP19"/>
      <c r="KQ19"/>
      <c r="KR19"/>
      <c r="KS19"/>
      <c r="KT19"/>
      <c r="KU19"/>
      <c r="KV19"/>
      <c r="KW19"/>
      <c r="KX19"/>
      <c r="KY19"/>
      <c r="KZ19"/>
      <c r="LA19"/>
      <c r="LB19"/>
      <c r="LC19"/>
      <c r="LD19"/>
      <c r="LE19"/>
      <c r="LF19"/>
      <c r="LG19"/>
      <c r="LH19"/>
      <c r="LI19"/>
      <c r="LJ19"/>
      <c r="LK19"/>
      <c r="LL19"/>
      <c r="LM19"/>
      <c r="LN19"/>
      <c r="LO19"/>
      <c r="LP19"/>
      <c r="LQ19"/>
      <c r="LR19"/>
      <c r="LS19"/>
      <c r="LT19"/>
      <c r="LU19"/>
      <c r="LV19"/>
      <c r="LW19"/>
      <c r="LX19"/>
      <c r="LY19"/>
      <c r="LZ19"/>
      <c r="MA19"/>
      <c r="MB19"/>
      <c r="MC19"/>
      <c r="MD19"/>
      <c r="ME19"/>
      <c r="MF19"/>
      <c r="MG19"/>
      <c r="MH19"/>
      <c r="MI19"/>
      <c r="MJ19"/>
      <c r="MK19"/>
      <c r="ML19"/>
      <c r="MM19"/>
      <c r="MN19"/>
      <c r="MO19"/>
      <c r="MP19"/>
      <c r="MQ19"/>
      <c r="MR19"/>
      <c r="MS19"/>
      <c r="MT19"/>
      <c r="MU19"/>
      <c r="MV19"/>
      <c r="MW19"/>
      <c r="MX19"/>
      <c r="MY19"/>
      <c r="MZ19"/>
      <c r="NA19"/>
      <c r="NB19"/>
      <c r="NC19"/>
      <c r="ND19"/>
      <c r="NE19"/>
      <c r="NF19"/>
      <c r="NG19"/>
      <c r="NH19"/>
      <c r="NI19"/>
      <c r="NJ19"/>
      <c r="NK19"/>
      <c r="NL19"/>
      <c r="NM19"/>
      <c r="NN19"/>
      <c r="NO19"/>
      <c r="NP19"/>
      <c r="NQ19"/>
      <c r="NR19"/>
      <c r="NS19"/>
      <c r="NT19"/>
      <c r="NU19"/>
      <c r="NV19"/>
      <c r="NW19"/>
      <c r="NX19"/>
      <c r="NY19"/>
      <c r="NZ19"/>
      <c r="OA19"/>
      <c r="OB19"/>
      <c r="OC19"/>
      <c r="OD19"/>
      <c r="OE19"/>
      <c r="OF19"/>
      <c r="OG19"/>
      <c r="OH19"/>
      <c r="OI19"/>
      <c r="OJ19"/>
      <c r="OK19"/>
      <c r="OL19"/>
      <c r="OM19"/>
      <c r="ON19"/>
      <c r="OO19"/>
      <c r="OP19"/>
      <c r="OQ19"/>
      <c r="OR19"/>
      <c r="OS19"/>
      <c r="OT19"/>
      <c r="OU19"/>
      <c r="OV19"/>
      <c r="OW19"/>
      <c r="OX19"/>
      <c r="OY19"/>
      <c r="OZ19"/>
      <c r="PA19"/>
      <c r="PB19"/>
      <c r="PC19"/>
      <c r="PD19"/>
      <c r="PE19"/>
      <c r="PF19"/>
      <c r="PG19"/>
      <c r="PH19"/>
      <c r="PI19"/>
      <c r="PJ19"/>
      <c r="PK19"/>
      <c r="PL19"/>
      <c r="PM19"/>
      <c r="PN19"/>
      <c r="PO19"/>
      <c r="PP19"/>
      <c r="PQ19"/>
      <c r="PR19"/>
      <c r="PS19"/>
      <c r="PT19"/>
      <c r="PU19"/>
    </row>
    <row r="20" spans="1:437" s="56" customFormat="1" outlineLevel="1" x14ac:dyDescent="0.35">
      <c r="A20" s="63"/>
      <c r="B20" s="70"/>
      <c r="C20" s="64"/>
      <c r="D20" s="65"/>
      <c r="E20" s="30" t="s">
        <v>16</v>
      </c>
      <c r="F20" s="30"/>
      <c r="G20" s="30" t="s">
        <v>6</v>
      </c>
      <c r="H20" s="30"/>
      <c r="I20" s="182"/>
      <c r="J20" s="30">
        <f t="shared" ref="J20:BU20" si="14" xml:space="preserve"> IF(J19 = 1, $F17, DATE(YEAR(I20), MONTH(I20) + $F18, DAY(1)))</f>
        <v>44013</v>
      </c>
      <c r="K20" s="30">
        <f t="shared" si="14"/>
        <v>44105</v>
      </c>
      <c r="L20" s="30">
        <f t="shared" si="14"/>
        <v>44197</v>
      </c>
      <c r="M20" s="30">
        <f t="shared" si="14"/>
        <v>44287</v>
      </c>
      <c r="N20" s="30">
        <f t="shared" si="14"/>
        <v>44378</v>
      </c>
      <c r="O20" s="30">
        <f t="shared" si="14"/>
        <v>44470</v>
      </c>
      <c r="P20" s="30">
        <f t="shared" si="14"/>
        <v>44562</v>
      </c>
      <c r="Q20" s="30">
        <f t="shared" si="14"/>
        <v>44652</v>
      </c>
      <c r="R20" s="30">
        <f t="shared" si="14"/>
        <v>44743</v>
      </c>
      <c r="S20" s="30">
        <f t="shared" si="14"/>
        <v>44835</v>
      </c>
      <c r="T20" s="30">
        <f t="shared" si="14"/>
        <v>44927</v>
      </c>
      <c r="U20" s="30">
        <f t="shared" si="14"/>
        <v>45017</v>
      </c>
      <c r="V20" s="30">
        <f t="shared" si="14"/>
        <v>45108</v>
      </c>
      <c r="W20" s="30">
        <f t="shared" si="14"/>
        <v>45200</v>
      </c>
      <c r="X20" s="30">
        <f t="shared" si="14"/>
        <v>45292</v>
      </c>
      <c r="Y20" s="30">
        <f t="shared" si="14"/>
        <v>45383</v>
      </c>
      <c r="Z20" s="30">
        <f t="shared" si="14"/>
        <v>45474</v>
      </c>
      <c r="AA20" s="30">
        <f t="shared" si="14"/>
        <v>45566</v>
      </c>
      <c r="AB20" s="30">
        <f t="shared" si="14"/>
        <v>45658</v>
      </c>
      <c r="AC20" s="30">
        <f t="shared" si="14"/>
        <v>45748</v>
      </c>
      <c r="AD20" s="30">
        <f t="shared" si="14"/>
        <v>45839</v>
      </c>
      <c r="AE20" s="30">
        <f t="shared" si="14"/>
        <v>45931</v>
      </c>
      <c r="AF20" s="30">
        <f t="shared" si="14"/>
        <v>46023</v>
      </c>
      <c r="AG20" s="30">
        <f t="shared" si="14"/>
        <v>46113</v>
      </c>
      <c r="AH20" s="30">
        <f t="shared" si="14"/>
        <v>46204</v>
      </c>
      <c r="AI20" s="30">
        <f t="shared" si="14"/>
        <v>46296</v>
      </c>
      <c r="AJ20" s="30">
        <f t="shared" si="14"/>
        <v>46388</v>
      </c>
      <c r="AK20" s="30">
        <f t="shared" si="14"/>
        <v>46478</v>
      </c>
      <c r="AL20" s="30">
        <f t="shared" si="14"/>
        <v>46569</v>
      </c>
      <c r="AM20" s="30">
        <f t="shared" si="14"/>
        <v>46661</v>
      </c>
      <c r="AN20" s="30">
        <f t="shared" si="14"/>
        <v>46753</v>
      </c>
      <c r="AO20" s="30">
        <f t="shared" si="14"/>
        <v>46844</v>
      </c>
      <c r="AP20" s="30">
        <f t="shared" si="14"/>
        <v>46935</v>
      </c>
      <c r="AQ20" s="30">
        <f t="shared" si="14"/>
        <v>47027</v>
      </c>
      <c r="AR20" s="30">
        <f t="shared" si="14"/>
        <v>47119</v>
      </c>
      <c r="AS20" s="30">
        <f t="shared" si="14"/>
        <v>47209</v>
      </c>
      <c r="AT20" s="30">
        <f t="shared" si="14"/>
        <v>47300</v>
      </c>
      <c r="AU20" s="30">
        <f t="shared" si="14"/>
        <v>47392</v>
      </c>
      <c r="AV20" s="30">
        <f t="shared" si="14"/>
        <v>47484</v>
      </c>
      <c r="AW20" s="30">
        <f t="shared" si="14"/>
        <v>47574</v>
      </c>
      <c r="AX20" s="30">
        <f t="shared" si="14"/>
        <v>47665</v>
      </c>
      <c r="AY20" s="30">
        <f t="shared" si="14"/>
        <v>47757</v>
      </c>
      <c r="AZ20" s="30">
        <f t="shared" si="14"/>
        <v>47849</v>
      </c>
      <c r="BA20" s="30">
        <f t="shared" si="14"/>
        <v>47939</v>
      </c>
      <c r="BB20" s="30">
        <f t="shared" si="14"/>
        <v>48030</v>
      </c>
      <c r="BC20" s="30">
        <f t="shared" si="14"/>
        <v>48122</v>
      </c>
      <c r="BD20" s="30">
        <f t="shared" si="14"/>
        <v>48214</v>
      </c>
      <c r="BE20" s="30">
        <f t="shared" si="14"/>
        <v>48305</v>
      </c>
      <c r="BF20" s="30">
        <f t="shared" si="14"/>
        <v>48396</v>
      </c>
      <c r="BG20" s="30">
        <f t="shared" si="14"/>
        <v>48488</v>
      </c>
      <c r="BH20" s="30">
        <f t="shared" si="14"/>
        <v>48580</v>
      </c>
      <c r="BI20" s="30">
        <f t="shared" si="14"/>
        <v>48670</v>
      </c>
      <c r="BJ20" s="30">
        <f t="shared" si="14"/>
        <v>48761</v>
      </c>
      <c r="BK20" s="30">
        <f t="shared" si="14"/>
        <v>48853</v>
      </c>
      <c r="BL20" s="30">
        <f t="shared" si="14"/>
        <v>48945</v>
      </c>
      <c r="BM20" s="30">
        <f t="shared" si="14"/>
        <v>49035</v>
      </c>
      <c r="BN20" s="30">
        <f t="shared" si="14"/>
        <v>49126</v>
      </c>
      <c r="BO20" s="30">
        <f t="shared" si="14"/>
        <v>49218</v>
      </c>
      <c r="BP20" s="30">
        <f t="shared" si="14"/>
        <v>49310</v>
      </c>
      <c r="BQ20" s="30">
        <f t="shared" si="14"/>
        <v>49400</v>
      </c>
      <c r="BR20" s="30">
        <f t="shared" si="14"/>
        <v>49491</v>
      </c>
      <c r="BS20" s="30">
        <f t="shared" si="14"/>
        <v>49583</v>
      </c>
      <c r="BT20" s="30">
        <f t="shared" si="14"/>
        <v>49675</v>
      </c>
      <c r="BU20" s="30">
        <f t="shared" si="14"/>
        <v>49766</v>
      </c>
      <c r="BV20" s="30">
        <f t="shared" ref="BV20:EG20" si="15" xml:space="preserve"> IF(BV19 = 1, $F17, DATE(YEAR(BU20), MONTH(BU20) + $F18, DAY(1)))</f>
        <v>49857</v>
      </c>
      <c r="BW20" s="30">
        <f t="shared" si="15"/>
        <v>49949</v>
      </c>
      <c r="BX20" s="30">
        <f t="shared" si="15"/>
        <v>50041</v>
      </c>
      <c r="BY20" s="30">
        <f t="shared" si="15"/>
        <v>50131</v>
      </c>
      <c r="BZ20" s="30">
        <f t="shared" si="15"/>
        <v>50222</v>
      </c>
      <c r="CA20" s="30">
        <f t="shared" si="15"/>
        <v>50314</v>
      </c>
      <c r="CB20" s="30">
        <f t="shared" si="15"/>
        <v>50406</v>
      </c>
      <c r="CC20" s="30">
        <f t="shared" si="15"/>
        <v>50496</v>
      </c>
      <c r="CD20" s="30">
        <f t="shared" si="15"/>
        <v>50587</v>
      </c>
      <c r="CE20" s="30">
        <f t="shared" si="15"/>
        <v>50679</v>
      </c>
      <c r="CF20" s="30">
        <f t="shared" si="15"/>
        <v>50771</v>
      </c>
      <c r="CG20" s="30">
        <f t="shared" si="15"/>
        <v>50861</v>
      </c>
      <c r="CH20" s="30">
        <f t="shared" si="15"/>
        <v>50952</v>
      </c>
      <c r="CI20" s="30">
        <f t="shared" si="15"/>
        <v>51044</v>
      </c>
      <c r="CJ20" s="30">
        <f t="shared" si="15"/>
        <v>51136</v>
      </c>
      <c r="CK20" s="30">
        <f t="shared" si="15"/>
        <v>51227</v>
      </c>
      <c r="CL20" s="30">
        <f t="shared" si="15"/>
        <v>51318</v>
      </c>
      <c r="CM20" s="30">
        <f t="shared" si="15"/>
        <v>51410</v>
      </c>
      <c r="CN20" s="30">
        <f t="shared" si="15"/>
        <v>51502</v>
      </c>
      <c r="CO20" s="30">
        <f t="shared" si="15"/>
        <v>51592</v>
      </c>
      <c r="CP20" s="30">
        <f t="shared" si="15"/>
        <v>51683</v>
      </c>
      <c r="CQ20" s="30">
        <f t="shared" si="15"/>
        <v>51775</v>
      </c>
      <c r="CR20" s="30">
        <f t="shared" si="15"/>
        <v>51867</v>
      </c>
      <c r="CS20" s="30">
        <f t="shared" si="15"/>
        <v>51957</v>
      </c>
      <c r="CT20" s="30">
        <f t="shared" si="15"/>
        <v>52048</v>
      </c>
      <c r="CU20" s="30">
        <f t="shared" si="15"/>
        <v>52140</v>
      </c>
      <c r="CV20" s="30">
        <f t="shared" si="15"/>
        <v>52232</v>
      </c>
      <c r="CW20" s="30">
        <f t="shared" si="15"/>
        <v>52322</v>
      </c>
      <c r="CX20" s="30">
        <f t="shared" si="15"/>
        <v>52413</v>
      </c>
      <c r="CY20" s="30">
        <f t="shared" si="15"/>
        <v>52505</v>
      </c>
      <c r="CZ20" s="30">
        <f t="shared" si="15"/>
        <v>52597</v>
      </c>
      <c r="DA20" s="30">
        <f t="shared" si="15"/>
        <v>52688</v>
      </c>
      <c r="DB20" s="30">
        <f t="shared" si="15"/>
        <v>52779</v>
      </c>
      <c r="DC20" s="30">
        <f t="shared" si="15"/>
        <v>52871</v>
      </c>
      <c r="DD20" s="30">
        <f t="shared" si="15"/>
        <v>52963</v>
      </c>
      <c r="DE20" s="30">
        <f t="shared" si="15"/>
        <v>53053</v>
      </c>
      <c r="DF20" s="30">
        <f t="shared" si="15"/>
        <v>53144</v>
      </c>
      <c r="DG20" s="30">
        <f t="shared" si="15"/>
        <v>53236</v>
      </c>
      <c r="DH20" s="30">
        <f t="shared" si="15"/>
        <v>53328</v>
      </c>
      <c r="DI20" s="30">
        <f t="shared" si="15"/>
        <v>53418</v>
      </c>
      <c r="DJ20" s="30">
        <f t="shared" si="15"/>
        <v>53509</v>
      </c>
      <c r="DK20" s="30">
        <f t="shared" si="15"/>
        <v>53601</v>
      </c>
      <c r="DL20" s="30">
        <f t="shared" si="15"/>
        <v>53693</v>
      </c>
      <c r="DM20" s="30">
        <f t="shared" si="15"/>
        <v>53783</v>
      </c>
      <c r="DN20" s="30">
        <f t="shared" si="15"/>
        <v>53874</v>
      </c>
      <c r="DO20" s="30">
        <f t="shared" si="15"/>
        <v>53966</v>
      </c>
      <c r="DP20" s="30">
        <f t="shared" si="15"/>
        <v>54058</v>
      </c>
      <c r="DQ20" s="30">
        <f t="shared" si="15"/>
        <v>54149</v>
      </c>
      <c r="DR20" s="30">
        <f t="shared" si="15"/>
        <v>54240</v>
      </c>
      <c r="DS20" s="30">
        <f t="shared" si="15"/>
        <v>54332</v>
      </c>
      <c r="DT20" s="30">
        <f t="shared" si="15"/>
        <v>54424</v>
      </c>
      <c r="DU20" s="30">
        <f t="shared" si="15"/>
        <v>54514</v>
      </c>
      <c r="DV20" s="30">
        <f t="shared" si="15"/>
        <v>54605</v>
      </c>
      <c r="DW20" s="30">
        <f t="shared" si="15"/>
        <v>54697</v>
      </c>
      <c r="DX20" s="30">
        <f t="shared" si="15"/>
        <v>54789</v>
      </c>
      <c r="DY20" s="30">
        <f t="shared" si="15"/>
        <v>54879</v>
      </c>
      <c r="DZ20" s="30">
        <f t="shared" si="15"/>
        <v>54970</v>
      </c>
      <c r="EA20" s="30">
        <f t="shared" si="15"/>
        <v>55062</v>
      </c>
      <c r="EB20" s="30">
        <f t="shared" si="15"/>
        <v>55154</v>
      </c>
      <c r="EC20" s="30">
        <f t="shared" si="15"/>
        <v>55244</v>
      </c>
      <c r="ED20" s="30">
        <f t="shared" si="15"/>
        <v>55335</v>
      </c>
      <c r="EE20" s="30">
        <f t="shared" si="15"/>
        <v>55427</v>
      </c>
      <c r="EF20" s="30">
        <f t="shared" si="15"/>
        <v>55519</v>
      </c>
      <c r="EG20" s="30">
        <f t="shared" si="15"/>
        <v>55610</v>
      </c>
      <c r="EH20" s="30">
        <f t="shared" ref="EH20:GG20" si="16" xml:space="preserve"> IF(EH19 = 1, $F17, DATE(YEAR(EG20), MONTH(EG20) + $F18, DAY(1)))</f>
        <v>55701</v>
      </c>
      <c r="EI20" s="30">
        <f t="shared" si="16"/>
        <v>55793</v>
      </c>
      <c r="EJ20" s="30">
        <f t="shared" si="16"/>
        <v>55885</v>
      </c>
      <c r="EK20" s="30">
        <f t="shared" si="16"/>
        <v>55975</v>
      </c>
      <c r="EL20" s="30">
        <f t="shared" si="16"/>
        <v>56066</v>
      </c>
      <c r="EM20" s="30">
        <f t="shared" si="16"/>
        <v>56158</v>
      </c>
      <c r="EN20" s="30">
        <f t="shared" si="16"/>
        <v>56250</v>
      </c>
      <c r="EO20" s="30">
        <f t="shared" si="16"/>
        <v>56340</v>
      </c>
      <c r="EP20" s="30">
        <f t="shared" si="16"/>
        <v>56431</v>
      </c>
      <c r="EQ20" s="30">
        <f t="shared" si="16"/>
        <v>56523</v>
      </c>
      <c r="ER20" s="30">
        <f t="shared" si="16"/>
        <v>56615</v>
      </c>
      <c r="ES20" s="30">
        <f t="shared" si="16"/>
        <v>56705</v>
      </c>
      <c r="ET20" s="30">
        <f t="shared" si="16"/>
        <v>56796</v>
      </c>
      <c r="EU20" s="30">
        <f t="shared" si="16"/>
        <v>56888</v>
      </c>
      <c r="EV20" s="30">
        <f t="shared" si="16"/>
        <v>56980</v>
      </c>
      <c r="EW20" s="30">
        <f t="shared" si="16"/>
        <v>57071</v>
      </c>
      <c r="EX20" s="30">
        <f t="shared" si="16"/>
        <v>57162</v>
      </c>
      <c r="EY20" s="30">
        <f t="shared" si="16"/>
        <v>57254</v>
      </c>
      <c r="EZ20" s="30">
        <f t="shared" si="16"/>
        <v>57346</v>
      </c>
      <c r="FA20" s="30">
        <f t="shared" si="16"/>
        <v>57436</v>
      </c>
      <c r="FB20" s="30">
        <f t="shared" si="16"/>
        <v>57527</v>
      </c>
      <c r="FC20" s="30">
        <f t="shared" si="16"/>
        <v>57619</v>
      </c>
      <c r="FD20" s="30">
        <f t="shared" si="16"/>
        <v>57711</v>
      </c>
      <c r="FE20" s="30">
        <f t="shared" si="16"/>
        <v>57801</v>
      </c>
      <c r="FF20" s="30">
        <f t="shared" si="16"/>
        <v>57892</v>
      </c>
      <c r="FG20" s="30">
        <f t="shared" si="16"/>
        <v>57984</v>
      </c>
      <c r="FH20" s="30">
        <f t="shared" si="16"/>
        <v>58076</v>
      </c>
      <c r="FI20" s="30">
        <f t="shared" si="16"/>
        <v>58166</v>
      </c>
      <c r="FJ20" s="30">
        <f t="shared" si="16"/>
        <v>58257</v>
      </c>
      <c r="FK20" s="30">
        <f t="shared" si="16"/>
        <v>58349</v>
      </c>
      <c r="FL20" s="30">
        <f t="shared" si="16"/>
        <v>58441</v>
      </c>
      <c r="FM20" s="30">
        <f t="shared" si="16"/>
        <v>58532</v>
      </c>
      <c r="FN20" s="30">
        <f t="shared" si="16"/>
        <v>58623</v>
      </c>
      <c r="FO20" s="30">
        <f t="shared" si="16"/>
        <v>58715</v>
      </c>
      <c r="FP20" s="30">
        <f t="shared" si="16"/>
        <v>58807</v>
      </c>
      <c r="FQ20" s="30">
        <f t="shared" si="16"/>
        <v>58897</v>
      </c>
      <c r="FR20" s="30">
        <f t="shared" si="16"/>
        <v>58988</v>
      </c>
      <c r="FS20" s="30">
        <f t="shared" si="16"/>
        <v>59080</v>
      </c>
      <c r="FT20" s="30">
        <f t="shared" si="16"/>
        <v>59172</v>
      </c>
      <c r="FU20" s="30">
        <f t="shared" si="16"/>
        <v>59262</v>
      </c>
      <c r="FV20" s="30">
        <f t="shared" si="16"/>
        <v>59353</v>
      </c>
      <c r="FW20" s="30">
        <f t="shared" si="16"/>
        <v>59445</v>
      </c>
      <c r="FX20" s="30">
        <f t="shared" si="16"/>
        <v>59537</v>
      </c>
      <c r="FY20" s="30">
        <f t="shared" si="16"/>
        <v>59627</v>
      </c>
      <c r="FZ20" s="30">
        <f t="shared" si="16"/>
        <v>59718</v>
      </c>
      <c r="GA20" s="30">
        <f t="shared" si="16"/>
        <v>59810</v>
      </c>
      <c r="GB20" s="30">
        <f t="shared" si="16"/>
        <v>59902</v>
      </c>
      <c r="GC20" s="30">
        <f t="shared" si="16"/>
        <v>59993</v>
      </c>
      <c r="GD20" s="30">
        <f t="shared" si="16"/>
        <v>60084</v>
      </c>
      <c r="GE20" s="30">
        <f t="shared" si="16"/>
        <v>60176</v>
      </c>
      <c r="GF20" s="30">
        <f t="shared" si="16"/>
        <v>60268</v>
      </c>
      <c r="GG20" s="30">
        <f t="shared" si="16"/>
        <v>60358</v>
      </c>
      <c r="GH20" s="30">
        <f t="shared" ref="GH20:GJ20" si="17" xml:space="preserve"> IF(GH19 = 1, $F17, DATE(YEAR(GG20), MONTH(GG20) + $F18, DAY(1)))</f>
        <v>60449</v>
      </c>
      <c r="GI20" s="30">
        <f t="shared" si="17"/>
        <v>60541</v>
      </c>
      <c r="GJ20" s="30">
        <f t="shared" si="17"/>
        <v>60633</v>
      </c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  <c r="HB20"/>
      <c r="HC20"/>
      <c r="HD20"/>
      <c r="HE20"/>
      <c r="HF20"/>
      <c r="HG20"/>
      <c r="HH20"/>
      <c r="HI20"/>
      <c r="HJ20"/>
      <c r="HK20"/>
      <c r="HL20"/>
      <c r="HM20"/>
      <c r="HN20"/>
      <c r="HO20"/>
      <c r="HP20"/>
      <c r="HQ20"/>
      <c r="HR20"/>
      <c r="HS20"/>
      <c r="HT20"/>
      <c r="HU20"/>
      <c r="HV20"/>
      <c r="HW20"/>
      <c r="HX20"/>
      <c r="HY20"/>
      <c r="HZ20"/>
      <c r="IA20"/>
      <c r="IB20"/>
      <c r="IC20"/>
      <c r="ID20"/>
      <c r="IE20"/>
      <c r="IF20"/>
      <c r="IG20"/>
      <c r="IH20"/>
      <c r="II20"/>
      <c r="IJ20"/>
      <c r="IK20"/>
      <c r="IL20"/>
      <c r="IM20"/>
      <c r="IN20"/>
      <c r="IO20"/>
      <c r="IP20"/>
      <c r="IQ20"/>
      <c r="IR20"/>
      <c r="IS20"/>
      <c r="IT20"/>
      <c r="IU20"/>
      <c r="IV20"/>
      <c r="IW20"/>
      <c r="IX20"/>
      <c r="IY20"/>
      <c r="IZ20"/>
      <c r="JA20"/>
      <c r="JB20"/>
      <c r="JC20"/>
      <c r="JD20"/>
      <c r="JE20"/>
      <c r="JF20"/>
      <c r="JG20"/>
      <c r="JH20"/>
      <c r="JI20"/>
      <c r="JJ20"/>
      <c r="JK20"/>
      <c r="JL20"/>
      <c r="JM20"/>
      <c r="JN20"/>
      <c r="JO20"/>
      <c r="JP20"/>
      <c r="JQ20"/>
      <c r="JR20"/>
      <c r="JS20"/>
      <c r="JT20"/>
      <c r="JU20"/>
      <c r="JV20"/>
      <c r="JW20"/>
      <c r="JX20"/>
      <c r="JY20"/>
      <c r="JZ20"/>
      <c r="KA20"/>
      <c r="KB20"/>
      <c r="KC20"/>
      <c r="KD20"/>
      <c r="KE20"/>
      <c r="KF20"/>
      <c r="KG20"/>
      <c r="KH20"/>
      <c r="KI20"/>
      <c r="KJ20"/>
      <c r="KK20"/>
      <c r="KL20"/>
      <c r="KM20"/>
      <c r="KN20"/>
      <c r="KO20"/>
      <c r="KP20"/>
      <c r="KQ20"/>
      <c r="KR20"/>
      <c r="KS20"/>
      <c r="KT20"/>
      <c r="KU20"/>
      <c r="KV20"/>
      <c r="KW20"/>
      <c r="KX20"/>
      <c r="KY20"/>
      <c r="KZ20"/>
      <c r="LA20"/>
      <c r="LB20"/>
      <c r="LC20"/>
      <c r="LD20"/>
      <c r="LE20"/>
      <c r="LF20"/>
      <c r="LG20"/>
      <c r="LH20"/>
      <c r="LI20"/>
      <c r="LJ20"/>
      <c r="LK20"/>
      <c r="LL20"/>
      <c r="LM20"/>
      <c r="LN20"/>
      <c r="LO20"/>
      <c r="LP20"/>
      <c r="LQ20"/>
      <c r="LR20"/>
      <c r="LS20"/>
      <c r="LT20"/>
      <c r="LU20"/>
      <c r="LV20"/>
      <c r="LW20"/>
      <c r="LX20"/>
      <c r="LY20"/>
      <c r="LZ20"/>
      <c r="MA20"/>
      <c r="MB20"/>
      <c r="MC20"/>
      <c r="MD20"/>
      <c r="ME20"/>
      <c r="MF20"/>
      <c r="MG20"/>
      <c r="MH20"/>
      <c r="MI20"/>
      <c r="MJ20"/>
      <c r="MK20"/>
      <c r="ML20"/>
      <c r="MM20"/>
      <c r="MN20"/>
      <c r="MO20"/>
      <c r="MP20"/>
      <c r="MQ20"/>
      <c r="MR20"/>
      <c r="MS20"/>
      <c r="MT20"/>
      <c r="MU20"/>
      <c r="MV20"/>
      <c r="MW20"/>
      <c r="MX20"/>
      <c r="MY20"/>
      <c r="MZ20"/>
      <c r="NA20"/>
      <c r="NB20"/>
      <c r="NC20"/>
      <c r="ND20"/>
      <c r="NE20"/>
      <c r="NF20"/>
      <c r="NG20"/>
      <c r="NH20"/>
      <c r="NI20"/>
      <c r="NJ20"/>
      <c r="NK20"/>
      <c r="NL20"/>
      <c r="NM20"/>
      <c r="NN20"/>
      <c r="NO20"/>
      <c r="NP20"/>
      <c r="NQ20"/>
      <c r="NR20"/>
      <c r="NS20"/>
      <c r="NT20"/>
      <c r="NU20"/>
      <c r="NV20"/>
      <c r="NW20"/>
      <c r="NX20"/>
      <c r="NY20"/>
      <c r="NZ20"/>
      <c r="OA20"/>
      <c r="OB20"/>
      <c r="OC20"/>
      <c r="OD20"/>
      <c r="OE20"/>
      <c r="OF20"/>
      <c r="OG20"/>
      <c r="OH20"/>
      <c r="OI20"/>
      <c r="OJ20"/>
      <c r="OK20"/>
      <c r="OL20"/>
      <c r="OM20"/>
      <c r="ON20"/>
      <c r="OO20"/>
      <c r="OP20"/>
      <c r="OQ20"/>
      <c r="OR20"/>
      <c r="OS20"/>
      <c r="OT20"/>
      <c r="OU20"/>
      <c r="OV20"/>
      <c r="OW20"/>
      <c r="OX20"/>
      <c r="OY20"/>
      <c r="OZ20"/>
      <c r="PA20"/>
      <c r="PB20"/>
      <c r="PC20"/>
      <c r="PD20"/>
      <c r="PE20"/>
      <c r="PF20"/>
      <c r="PG20"/>
      <c r="PH20"/>
      <c r="PI20"/>
      <c r="PJ20"/>
      <c r="PK20"/>
      <c r="PL20"/>
      <c r="PM20"/>
      <c r="PN20"/>
      <c r="PO20"/>
      <c r="PP20"/>
      <c r="PQ20"/>
      <c r="PR20"/>
      <c r="PS20"/>
      <c r="PT20"/>
      <c r="PU20"/>
    </row>
    <row r="21" spans="1:437" s="51" customFormat="1" outlineLevel="1" x14ac:dyDescent="0.35">
      <c r="A21" s="66"/>
      <c r="B21" s="70"/>
      <c r="C21" s="67"/>
      <c r="D21" s="60"/>
      <c r="E21" s="29"/>
      <c r="F21" s="29"/>
      <c r="G21" s="29"/>
      <c r="H21" s="29"/>
      <c r="I21" s="31"/>
      <c r="J21" s="29"/>
      <c r="K21" s="29"/>
      <c r="L21" s="29"/>
      <c r="M21" s="29"/>
      <c r="N21" s="29"/>
      <c r="O21" s="29"/>
      <c r="P21" s="29"/>
      <c r="Q21" s="29"/>
      <c r="R21" s="29"/>
      <c r="S21" s="29"/>
      <c r="T21" s="29"/>
      <c r="U21" s="29"/>
      <c r="V21" s="29"/>
      <c r="W21" s="29"/>
      <c r="X21" s="29"/>
      <c r="Y21" s="29"/>
      <c r="Z21" s="29"/>
      <c r="AA21" s="29"/>
      <c r="AB21" s="29"/>
      <c r="AC21" s="29"/>
      <c r="AD21" s="29"/>
      <c r="AE21" s="29"/>
      <c r="AF21" s="29"/>
      <c r="AG21" s="29"/>
      <c r="AH21" s="29"/>
      <c r="AI21" s="29"/>
      <c r="AJ21" s="29"/>
      <c r="AK21" s="29"/>
      <c r="AL21" s="29"/>
      <c r="AM21" s="29"/>
      <c r="AN21" s="29"/>
      <c r="AO21" s="29"/>
      <c r="AP21" s="29"/>
      <c r="AQ21" s="29"/>
      <c r="AR21" s="29"/>
      <c r="AS21" s="29"/>
      <c r="AT21" s="29"/>
      <c r="AU21" s="29"/>
      <c r="AV21" s="29"/>
      <c r="AW21" s="29"/>
      <c r="AX21" s="29"/>
      <c r="AY21" s="29"/>
      <c r="AZ21" s="29"/>
      <c r="BA21" s="29"/>
      <c r="BB21" s="29"/>
      <c r="BC21" s="29"/>
      <c r="BD21" s="29"/>
      <c r="BE21" s="29"/>
      <c r="BF21" s="29"/>
      <c r="BG21" s="29"/>
      <c r="BH21" s="29"/>
      <c r="BI21" s="29"/>
      <c r="BJ21" s="29"/>
      <c r="BK21" s="29"/>
      <c r="BL21" s="29"/>
      <c r="BM21" s="29"/>
      <c r="BN21" s="29"/>
      <c r="BO21" s="29"/>
      <c r="BP21" s="29"/>
      <c r="BQ21" s="29"/>
      <c r="BR21" s="29"/>
      <c r="BS21" s="29"/>
      <c r="BT21" s="29"/>
      <c r="BU21" s="29"/>
      <c r="BV21" s="29"/>
      <c r="BW21" s="29"/>
      <c r="BX21" s="29"/>
      <c r="BY21" s="29"/>
      <c r="BZ21" s="29"/>
      <c r="CA21" s="29"/>
      <c r="CB21" s="29"/>
      <c r="CC21" s="29"/>
      <c r="CD21" s="29"/>
      <c r="CE21" s="29"/>
      <c r="CF21" s="29"/>
      <c r="CG21" s="29"/>
      <c r="CH21" s="29"/>
      <c r="CI21" s="29"/>
      <c r="CJ21" s="29"/>
      <c r="CK21" s="29"/>
      <c r="CL21" s="29"/>
      <c r="CM21" s="29"/>
      <c r="CN21" s="29"/>
      <c r="CO21" s="29"/>
      <c r="CP21" s="29"/>
      <c r="CQ21" s="29"/>
      <c r="CR21" s="29"/>
      <c r="CS21" s="29"/>
      <c r="CT21" s="29"/>
      <c r="CU21" s="29"/>
      <c r="CV21" s="29"/>
      <c r="CW21" s="29"/>
      <c r="CX21" s="29"/>
      <c r="CY21" s="29"/>
      <c r="CZ21" s="29"/>
      <c r="DA21" s="29"/>
      <c r="DB21" s="29"/>
      <c r="DC21" s="29"/>
      <c r="DD21" s="29"/>
      <c r="DE21" s="29"/>
      <c r="DF21" s="29"/>
      <c r="DG21" s="29"/>
      <c r="DH21" s="29"/>
      <c r="DI21" s="29"/>
      <c r="DJ21" s="29"/>
      <c r="DK21" s="29"/>
      <c r="DL21" s="29"/>
      <c r="DM21" s="29"/>
      <c r="DN21" s="29"/>
      <c r="DO21" s="29"/>
      <c r="DP21" s="29"/>
      <c r="DQ21" s="29"/>
      <c r="DR21" s="29"/>
      <c r="DS21" s="29"/>
      <c r="DT21" s="29"/>
      <c r="DU21" s="29"/>
      <c r="DV21" s="29"/>
      <c r="DW21" s="29"/>
      <c r="DX21" s="29"/>
      <c r="DY21" s="29"/>
      <c r="DZ21" s="29"/>
      <c r="EA21" s="29"/>
      <c r="EB21" s="29"/>
      <c r="EC21" s="29"/>
      <c r="ED21" s="29"/>
      <c r="EE21" s="29"/>
      <c r="EF21" s="29"/>
      <c r="EG21" s="29"/>
      <c r="EH21" s="29"/>
      <c r="EI21" s="29"/>
      <c r="EJ21" s="29"/>
      <c r="EK21" s="29"/>
      <c r="EL21" s="29"/>
      <c r="EM21" s="29"/>
      <c r="EN21" s="29"/>
      <c r="EO21" s="29"/>
      <c r="EP21" s="29"/>
      <c r="EQ21" s="29"/>
      <c r="ER21" s="29"/>
      <c r="ES21" s="29"/>
      <c r="ET21" s="29"/>
      <c r="EU21" s="29"/>
      <c r="EV21" s="29"/>
      <c r="EW21" s="29"/>
      <c r="EX21" s="29"/>
      <c r="EY21" s="29"/>
      <c r="EZ21" s="29"/>
      <c r="FA21" s="29"/>
      <c r="FB21" s="29"/>
      <c r="FC21" s="29"/>
      <c r="FD21" s="29"/>
      <c r="FE21" s="29"/>
      <c r="FF21" s="29"/>
      <c r="FG21" s="29"/>
      <c r="FH21" s="29"/>
      <c r="FI21" s="29"/>
      <c r="FJ21" s="29"/>
      <c r="FK21" s="29"/>
      <c r="FL21" s="29"/>
      <c r="FM21" s="29"/>
      <c r="FN21" s="29"/>
      <c r="FO21" s="29"/>
      <c r="FP21" s="29"/>
      <c r="FQ21" s="29"/>
      <c r="FR21" s="29"/>
      <c r="FS21" s="29"/>
      <c r="FT21" s="29"/>
      <c r="FU21" s="29"/>
      <c r="FV21" s="29"/>
      <c r="FW21" s="29"/>
      <c r="FX21" s="29"/>
      <c r="FY21" s="29"/>
      <c r="FZ21" s="29"/>
      <c r="GA21" s="29"/>
      <c r="GB21" s="29"/>
      <c r="GC21" s="29"/>
      <c r="GD21" s="29"/>
      <c r="GE21" s="29"/>
      <c r="GF21" s="29"/>
      <c r="GG21" s="29"/>
      <c r="GH21" s="29"/>
      <c r="GI21" s="29"/>
      <c r="GJ21" s="29"/>
      <c r="GK21"/>
      <c r="GL21"/>
      <c r="GM21"/>
      <c r="GN21"/>
      <c r="GO21"/>
      <c r="GP21"/>
      <c r="GQ21"/>
      <c r="GR21"/>
      <c r="GS21"/>
      <c r="GT21"/>
      <c r="GU21"/>
      <c r="GV21"/>
      <c r="GW21"/>
      <c r="GX21"/>
      <c r="GY21"/>
      <c r="GZ21"/>
      <c r="HA21"/>
      <c r="HB21"/>
      <c r="HC21"/>
      <c r="HD21"/>
      <c r="HE21"/>
      <c r="HF21"/>
      <c r="HG21"/>
      <c r="HH21"/>
      <c r="HI21"/>
      <c r="HJ21"/>
      <c r="HK21"/>
      <c r="HL21"/>
      <c r="HM21"/>
      <c r="HN21"/>
      <c r="HO21"/>
      <c r="HP21"/>
      <c r="HQ21"/>
      <c r="HR21"/>
      <c r="HS21"/>
      <c r="HT21"/>
      <c r="HU21"/>
      <c r="HV21"/>
      <c r="HW21"/>
      <c r="HX21"/>
      <c r="HY21"/>
      <c r="HZ21"/>
      <c r="IA21"/>
      <c r="IB21"/>
      <c r="IC21"/>
      <c r="ID21"/>
      <c r="IE21"/>
      <c r="IF21"/>
      <c r="IG21"/>
      <c r="IH21"/>
      <c r="II21"/>
      <c r="IJ21"/>
      <c r="IK21"/>
      <c r="IL21"/>
      <c r="IM21"/>
      <c r="IN21"/>
      <c r="IO21"/>
      <c r="IP21"/>
      <c r="IQ21"/>
      <c r="IR21"/>
      <c r="IS21"/>
      <c r="IT21"/>
      <c r="IU21"/>
      <c r="IV21"/>
      <c r="IW21"/>
      <c r="IX21"/>
      <c r="IY21"/>
      <c r="IZ21"/>
      <c r="JA21"/>
      <c r="JB21"/>
      <c r="JC21"/>
      <c r="JD21"/>
      <c r="JE21"/>
      <c r="JF21"/>
      <c r="JG21"/>
      <c r="JH21"/>
      <c r="JI21"/>
      <c r="JJ21"/>
      <c r="JK21"/>
      <c r="JL21"/>
      <c r="JM21"/>
      <c r="JN21"/>
      <c r="JO21"/>
      <c r="JP21"/>
      <c r="JQ21"/>
      <c r="JR21"/>
      <c r="JS21"/>
      <c r="JT21"/>
      <c r="JU21"/>
      <c r="JV21"/>
      <c r="JW21"/>
      <c r="JX21"/>
      <c r="JY21"/>
      <c r="JZ21"/>
      <c r="KA21"/>
      <c r="KB21"/>
      <c r="KC21"/>
      <c r="KD21"/>
      <c r="KE21"/>
      <c r="KF21"/>
      <c r="KG21"/>
      <c r="KH21"/>
      <c r="KI21"/>
      <c r="KJ21"/>
      <c r="KK21"/>
      <c r="KL21"/>
      <c r="KM21"/>
      <c r="KN21"/>
      <c r="KO21"/>
      <c r="KP21"/>
      <c r="KQ21"/>
      <c r="KR21"/>
      <c r="KS21"/>
      <c r="KT21"/>
      <c r="KU21"/>
      <c r="KV21"/>
      <c r="KW21"/>
      <c r="KX21"/>
      <c r="KY21"/>
      <c r="KZ21"/>
      <c r="LA21"/>
      <c r="LB21"/>
      <c r="LC21"/>
      <c r="LD21"/>
      <c r="LE21"/>
      <c r="LF21"/>
      <c r="LG21"/>
      <c r="LH21"/>
      <c r="LI21"/>
      <c r="LJ21"/>
      <c r="LK21"/>
      <c r="LL21"/>
      <c r="LM21"/>
      <c r="LN21"/>
      <c r="LO21"/>
      <c r="LP21"/>
      <c r="LQ21"/>
      <c r="LR21"/>
      <c r="LS21"/>
      <c r="LT21"/>
      <c r="LU21"/>
      <c r="LV21"/>
      <c r="LW21"/>
      <c r="LX21"/>
      <c r="LY21"/>
      <c r="LZ21"/>
      <c r="MA21"/>
      <c r="MB21"/>
      <c r="MC21"/>
      <c r="MD21"/>
      <c r="ME21"/>
      <c r="MF21"/>
      <c r="MG21"/>
      <c r="MH21"/>
      <c r="MI21"/>
      <c r="MJ21"/>
      <c r="MK21"/>
      <c r="ML21"/>
      <c r="MM21"/>
      <c r="MN21"/>
      <c r="MO21"/>
      <c r="MP21"/>
      <c r="MQ21"/>
      <c r="MR21"/>
      <c r="MS21"/>
      <c r="MT21"/>
      <c r="MU21"/>
      <c r="MV21"/>
      <c r="MW21"/>
      <c r="MX21"/>
      <c r="MY21"/>
      <c r="MZ21"/>
      <c r="NA21"/>
      <c r="NB21"/>
      <c r="NC21"/>
      <c r="ND21"/>
      <c r="NE21"/>
      <c r="NF21"/>
      <c r="NG21"/>
      <c r="NH21"/>
      <c r="NI21"/>
      <c r="NJ21"/>
      <c r="NK21"/>
      <c r="NL21"/>
      <c r="NM21"/>
      <c r="NN21"/>
      <c r="NO21"/>
      <c r="NP21"/>
      <c r="NQ21"/>
      <c r="NR21"/>
      <c r="NS21"/>
      <c r="NT21"/>
      <c r="NU21"/>
      <c r="NV21"/>
      <c r="NW21"/>
      <c r="NX21"/>
      <c r="NY21"/>
      <c r="NZ21"/>
      <c r="OA21"/>
      <c r="OB21"/>
      <c r="OC21"/>
      <c r="OD21"/>
      <c r="OE21"/>
      <c r="OF21"/>
      <c r="OG21"/>
      <c r="OH21"/>
      <c r="OI21"/>
      <c r="OJ21"/>
      <c r="OK21"/>
      <c r="OL21"/>
      <c r="OM21"/>
      <c r="ON21"/>
      <c r="OO21"/>
      <c r="OP21"/>
      <c r="OQ21"/>
      <c r="OR21"/>
      <c r="OS21"/>
      <c r="OT21"/>
      <c r="OU21"/>
      <c r="OV21"/>
      <c r="OW21"/>
      <c r="OX21"/>
      <c r="OY21"/>
      <c r="OZ21"/>
      <c r="PA21"/>
      <c r="PB21"/>
      <c r="PC21"/>
      <c r="PD21"/>
      <c r="PE21"/>
      <c r="PF21"/>
      <c r="PG21"/>
      <c r="PH21"/>
      <c r="PI21"/>
      <c r="PJ21"/>
      <c r="PK21"/>
      <c r="PL21"/>
      <c r="PM21"/>
      <c r="PN21"/>
      <c r="PO21"/>
      <c r="PP21"/>
      <c r="PQ21"/>
      <c r="PR21"/>
      <c r="PS21"/>
      <c r="PT21"/>
      <c r="PU21"/>
    </row>
    <row r="22" spans="1:437" s="51" customFormat="1" outlineLevel="1" x14ac:dyDescent="0.35">
      <c r="A22" s="66"/>
      <c r="B22" s="70" t="s">
        <v>11</v>
      </c>
      <c r="C22" s="67"/>
      <c r="D22" s="60"/>
      <c r="E22" s="29"/>
      <c r="F22" s="29"/>
      <c r="G22" s="29"/>
      <c r="H22" s="29"/>
      <c r="I22" s="31"/>
      <c r="J22" s="29"/>
      <c r="K22" s="29"/>
      <c r="L22" s="29"/>
      <c r="M22" s="29"/>
      <c r="N22" s="29"/>
      <c r="O22" s="29"/>
      <c r="P22" s="29"/>
      <c r="Q22" s="29"/>
      <c r="R22" s="29"/>
      <c r="S22" s="29"/>
      <c r="T22" s="29"/>
      <c r="U22" s="29"/>
      <c r="V22" s="29"/>
      <c r="W22" s="29"/>
      <c r="X22" s="29"/>
      <c r="Y22" s="29"/>
      <c r="Z22" s="29"/>
      <c r="AA22" s="29"/>
      <c r="AB22" s="29"/>
      <c r="AC22" s="29"/>
      <c r="AD22" s="29"/>
      <c r="AE22" s="29"/>
      <c r="AF22" s="29"/>
      <c r="AG22" s="29"/>
      <c r="AH22" s="29"/>
      <c r="AI22" s="29"/>
      <c r="AJ22" s="29"/>
      <c r="AK22" s="29"/>
      <c r="AL22" s="29"/>
      <c r="AM22" s="29"/>
      <c r="AN22" s="29"/>
      <c r="AO22" s="29"/>
      <c r="AP22" s="29"/>
      <c r="AQ22" s="29"/>
      <c r="AR22" s="29"/>
      <c r="AS22" s="29"/>
      <c r="AT22" s="29"/>
      <c r="AU22" s="29"/>
      <c r="AV22" s="29"/>
      <c r="AW22" s="29"/>
      <c r="AX22" s="29"/>
      <c r="AY22" s="29"/>
      <c r="AZ22" s="29"/>
      <c r="BA22" s="29"/>
      <c r="BB22" s="29"/>
      <c r="BC22" s="29"/>
      <c r="BD22" s="29"/>
      <c r="BE22" s="29"/>
      <c r="BF22" s="29"/>
      <c r="BG22" s="29"/>
      <c r="BH22" s="29"/>
      <c r="BI22" s="29"/>
      <c r="BJ22" s="29"/>
      <c r="BK22" s="29"/>
      <c r="BL22" s="29"/>
      <c r="BM22" s="29"/>
      <c r="BN22" s="29"/>
      <c r="BO22" s="29"/>
      <c r="BP22" s="29"/>
      <c r="BQ22" s="29"/>
      <c r="BR22" s="29"/>
      <c r="BS22" s="29"/>
      <c r="BT22" s="29"/>
      <c r="BU22" s="29"/>
      <c r="BV22" s="29"/>
      <c r="BW22" s="29"/>
      <c r="BX22" s="29"/>
      <c r="BY22" s="29"/>
      <c r="BZ22" s="29"/>
      <c r="CA22" s="29"/>
      <c r="CB22" s="29"/>
      <c r="CC22" s="29"/>
      <c r="CD22" s="29"/>
      <c r="CE22" s="29"/>
      <c r="CF22" s="29"/>
      <c r="CG22" s="29"/>
      <c r="CH22" s="29"/>
      <c r="CI22" s="29"/>
      <c r="CJ22" s="29"/>
      <c r="CK22" s="29"/>
      <c r="CL22" s="29"/>
      <c r="CM22" s="29"/>
      <c r="CN22" s="29"/>
      <c r="CO22" s="29"/>
      <c r="CP22" s="29"/>
      <c r="CQ22" s="29"/>
      <c r="CR22" s="29"/>
      <c r="CS22" s="29"/>
      <c r="CT22" s="29"/>
      <c r="CU22" s="29"/>
      <c r="CV22" s="29"/>
      <c r="CW22" s="29"/>
      <c r="CX22" s="29"/>
      <c r="CY22" s="29"/>
      <c r="CZ22" s="29"/>
      <c r="DA22" s="29"/>
      <c r="DB22" s="29"/>
      <c r="DC22" s="29"/>
      <c r="DD22" s="29"/>
      <c r="DE22" s="29"/>
      <c r="DF22" s="29"/>
      <c r="DG22" s="29"/>
      <c r="DH22" s="29"/>
      <c r="DI22" s="29"/>
      <c r="DJ22" s="29"/>
      <c r="DK22" s="29"/>
      <c r="DL22" s="29"/>
      <c r="DM22" s="29"/>
      <c r="DN22" s="29"/>
      <c r="DO22" s="29"/>
      <c r="DP22" s="29"/>
      <c r="DQ22" s="29"/>
      <c r="DR22" s="29"/>
      <c r="DS22" s="29"/>
      <c r="DT22" s="29"/>
      <c r="DU22" s="29"/>
      <c r="DV22" s="29"/>
      <c r="DW22" s="29"/>
      <c r="DX22" s="29"/>
      <c r="DY22" s="29"/>
      <c r="DZ22" s="29"/>
      <c r="EA22" s="29"/>
      <c r="EB22" s="29"/>
      <c r="EC22" s="29"/>
      <c r="ED22" s="29"/>
      <c r="EE22" s="29"/>
      <c r="EF22" s="29"/>
      <c r="EG22" s="29"/>
      <c r="EH22" s="29"/>
      <c r="EI22" s="29"/>
      <c r="EJ22" s="29"/>
      <c r="EK22" s="29"/>
      <c r="EL22" s="29"/>
      <c r="EM22" s="29"/>
      <c r="EN22" s="29"/>
      <c r="EO22" s="29"/>
      <c r="EP22" s="29"/>
      <c r="EQ22" s="29"/>
      <c r="ER22" s="29"/>
      <c r="ES22" s="29"/>
      <c r="ET22" s="29"/>
      <c r="EU22" s="29"/>
      <c r="EV22" s="29"/>
      <c r="EW22" s="29"/>
      <c r="EX22" s="29"/>
      <c r="EY22" s="29"/>
      <c r="EZ22" s="29"/>
      <c r="FA22" s="29"/>
      <c r="FB22" s="29"/>
      <c r="FC22" s="29"/>
      <c r="FD22" s="29"/>
      <c r="FE22" s="29"/>
      <c r="FF22" s="29"/>
      <c r="FG22" s="29"/>
      <c r="FH22" s="29"/>
      <c r="FI22" s="29"/>
      <c r="FJ22" s="29"/>
      <c r="FK22" s="29"/>
      <c r="FL22" s="29"/>
      <c r="FM22" s="29"/>
      <c r="FN22" s="29"/>
      <c r="FO22" s="29"/>
      <c r="FP22" s="29"/>
      <c r="FQ22" s="29"/>
      <c r="FR22" s="29"/>
      <c r="FS22" s="29"/>
      <c r="FT22" s="29"/>
      <c r="FU22" s="29"/>
      <c r="FV22" s="29"/>
      <c r="FW22" s="29"/>
      <c r="FX22" s="29"/>
      <c r="FY22" s="29"/>
      <c r="FZ22" s="29"/>
      <c r="GA22" s="29"/>
      <c r="GB22" s="29"/>
      <c r="GC22" s="29"/>
      <c r="GD22" s="29"/>
      <c r="GE22" s="29"/>
      <c r="GF22" s="29"/>
      <c r="GG22" s="29"/>
      <c r="GH22" s="29"/>
      <c r="GI22" s="29"/>
      <c r="GJ22" s="29"/>
      <c r="GK22"/>
      <c r="GL22"/>
      <c r="GM22"/>
      <c r="GN22"/>
      <c r="GO22"/>
      <c r="GP22"/>
      <c r="GQ22"/>
      <c r="GR22"/>
      <c r="GS22"/>
      <c r="GT22"/>
      <c r="GU22"/>
      <c r="GV22"/>
      <c r="GW22"/>
      <c r="GX22"/>
      <c r="GY22"/>
      <c r="GZ22"/>
      <c r="HA22"/>
      <c r="HB22"/>
      <c r="HC22"/>
      <c r="HD22"/>
      <c r="HE22"/>
      <c r="HF22"/>
      <c r="HG22"/>
      <c r="HH22"/>
      <c r="HI22"/>
      <c r="HJ22"/>
      <c r="HK22"/>
      <c r="HL22"/>
      <c r="HM22"/>
      <c r="HN22"/>
      <c r="HO22"/>
      <c r="HP22"/>
      <c r="HQ22"/>
      <c r="HR22"/>
      <c r="HS22"/>
      <c r="HT22"/>
      <c r="HU22"/>
      <c r="HV22"/>
      <c r="HW22"/>
      <c r="HX22"/>
      <c r="HY22"/>
      <c r="HZ22"/>
      <c r="IA22"/>
      <c r="IB22"/>
      <c r="IC22"/>
      <c r="ID22"/>
      <c r="IE22"/>
      <c r="IF22"/>
      <c r="IG22"/>
      <c r="IH22"/>
      <c r="II22"/>
      <c r="IJ22"/>
      <c r="IK22"/>
      <c r="IL22"/>
      <c r="IM22"/>
      <c r="IN22"/>
      <c r="IO22"/>
      <c r="IP22"/>
      <c r="IQ22"/>
      <c r="IR22"/>
      <c r="IS22"/>
      <c r="IT22"/>
      <c r="IU22"/>
      <c r="IV22"/>
      <c r="IW22"/>
      <c r="IX22"/>
      <c r="IY22"/>
      <c r="IZ22"/>
      <c r="JA22"/>
      <c r="JB22"/>
      <c r="JC22"/>
      <c r="JD22"/>
      <c r="JE22"/>
      <c r="JF22"/>
      <c r="JG22"/>
      <c r="JH22"/>
      <c r="JI22"/>
      <c r="JJ22"/>
      <c r="JK22"/>
      <c r="JL22"/>
      <c r="JM22"/>
      <c r="JN22"/>
      <c r="JO22"/>
      <c r="JP22"/>
      <c r="JQ22"/>
      <c r="JR22"/>
      <c r="JS22"/>
      <c r="JT22"/>
      <c r="JU22"/>
      <c r="JV22"/>
      <c r="JW22"/>
      <c r="JX22"/>
      <c r="JY22"/>
      <c r="JZ22"/>
      <c r="KA22"/>
      <c r="KB22"/>
      <c r="KC22"/>
      <c r="KD22"/>
      <c r="KE22"/>
      <c r="KF22"/>
      <c r="KG22"/>
      <c r="KH22"/>
      <c r="KI22"/>
      <c r="KJ22"/>
      <c r="KK22"/>
      <c r="KL22"/>
      <c r="KM22"/>
      <c r="KN22"/>
      <c r="KO22"/>
      <c r="KP22"/>
      <c r="KQ22"/>
      <c r="KR22"/>
      <c r="KS22"/>
      <c r="KT22"/>
      <c r="KU22"/>
      <c r="KV22"/>
      <c r="KW22"/>
      <c r="KX22"/>
      <c r="KY22"/>
      <c r="KZ22"/>
      <c r="LA22"/>
      <c r="LB22"/>
      <c r="LC22"/>
      <c r="LD22"/>
      <c r="LE22"/>
      <c r="LF22"/>
      <c r="LG22"/>
      <c r="LH22"/>
      <c r="LI22"/>
      <c r="LJ22"/>
      <c r="LK22"/>
      <c r="LL22"/>
      <c r="LM22"/>
      <c r="LN22"/>
      <c r="LO22"/>
      <c r="LP22"/>
      <c r="LQ22"/>
      <c r="LR22"/>
      <c r="LS22"/>
      <c r="LT22"/>
      <c r="LU22"/>
      <c r="LV22"/>
      <c r="LW22"/>
      <c r="LX22"/>
      <c r="LY22"/>
      <c r="LZ22"/>
      <c r="MA22"/>
      <c r="MB22"/>
      <c r="MC22"/>
      <c r="MD22"/>
      <c r="ME22"/>
      <c r="MF22"/>
      <c r="MG22"/>
      <c r="MH22"/>
      <c r="MI22"/>
      <c r="MJ22"/>
      <c r="MK22"/>
      <c r="ML22"/>
      <c r="MM22"/>
      <c r="MN22"/>
      <c r="MO22"/>
      <c r="MP22"/>
      <c r="MQ22"/>
      <c r="MR22"/>
      <c r="MS22"/>
      <c r="MT22"/>
      <c r="MU22"/>
      <c r="MV22"/>
      <c r="MW22"/>
      <c r="MX22"/>
      <c r="MY22"/>
      <c r="MZ22"/>
      <c r="NA22"/>
      <c r="NB22"/>
      <c r="NC22"/>
      <c r="ND22"/>
      <c r="NE22"/>
      <c r="NF22"/>
      <c r="NG22"/>
      <c r="NH22"/>
      <c r="NI22"/>
      <c r="NJ22"/>
      <c r="NK22"/>
      <c r="NL22"/>
      <c r="NM22"/>
      <c r="NN22"/>
      <c r="NO22"/>
      <c r="NP22"/>
      <c r="NQ22"/>
      <c r="NR22"/>
      <c r="NS22"/>
      <c r="NT22"/>
      <c r="NU22"/>
      <c r="NV22"/>
      <c r="NW22"/>
      <c r="NX22"/>
      <c r="NY22"/>
      <c r="NZ22"/>
      <c r="OA22"/>
      <c r="OB22"/>
      <c r="OC22"/>
      <c r="OD22"/>
      <c r="OE22"/>
      <c r="OF22"/>
      <c r="OG22"/>
      <c r="OH22"/>
      <c r="OI22"/>
      <c r="OJ22"/>
      <c r="OK22"/>
      <c r="OL22"/>
      <c r="OM22"/>
      <c r="ON22"/>
      <c r="OO22"/>
      <c r="OP22"/>
      <c r="OQ22"/>
      <c r="OR22"/>
      <c r="OS22"/>
      <c r="OT22"/>
      <c r="OU22"/>
      <c r="OV22"/>
      <c r="OW22"/>
      <c r="OX22"/>
      <c r="OY22"/>
      <c r="OZ22"/>
      <c r="PA22"/>
      <c r="PB22"/>
      <c r="PC22"/>
      <c r="PD22"/>
      <c r="PE22"/>
      <c r="PF22"/>
      <c r="PG22"/>
      <c r="PH22"/>
      <c r="PI22"/>
      <c r="PJ22"/>
      <c r="PK22"/>
      <c r="PL22"/>
      <c r="PM22"/>
      <c r="PN22"/>
      <c r="PO22"/>
      <c r="PP22"/>
      <c r="PQ22"/>
      <c r="PR22"/>
      <c r="PS22"/>
      <c r="PT22"/>
      <c r="PU22"/>
    </row>
    <row r="23" spans="1:437" s="10" customFormat="1" outlineLevel="1" x14ac:dyDescent="0.35">
      <c r="A23" s="15"/>
      <c r="B23" s="15"/>
      <c r="C23" s="21"/>
      <c r="D23" s="60"/>
      <c r="E23" s="252" t="str">
        <f xml:space="preserve"> InpC!E$17</f>
        <v>Length of operating period</v>
      </c>
      <c r="F23" s="252">
        <f xml:space="preserve"> InpC!F$17</f>
        <v>3</v>
      </c>
      <c r="G23" s="252" t="str">
        <f xml:space="preserve"> InpC!G$17</f>
        <v>months</v>
      </c>
      <c r="H23" s="2"/>
      <c r="I23" s="16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  <c r="AK23" s="2"/>
      <c r="AL23" s="2"/>
      <c r="AM23" s="2"/>
      <c r="AN23" s="2"/>
      <c r="AO23" s="2"/>
      <c r="AP23" s="2"/>
      <c r="AQ23" s="2"/>
      <c r="AR23" s="2"/>
      <c r="AS23" s="2"/>
      <c r="AT23" s="2"/>
      <c r="AU23" s="2"/>
      <c r="AV23" s="2"/>
      <c r="AW23" s="2"/>
      <c r="AX23" s="2"/>
      <c r="AY23" s="2"/>
      <c r="AZ23" s="2"/>
      <c r="BA23" s="2"/>
      <c r="BB23" s="2"/>
      <c r="BC23" s="2"/>
      <c r="BD23" s="2"/>
      <c r="BE23" s="2"/>
      <c r="BF23" s="2"/>
      <c r="BG23" s="2"/>
      <c r="BH23" s="2"/>
      <c r="BI23" s="2"/>
      <c r="BJ23" s="2"/>
      <c r="BK23" s="2"/>
      <c r="BL23" s="2"/>
      <c r="BM23" s="2"/>
      <c r="BN23" s="2"/>
      <c r="BO23" s="2"/>
      <c r="BP23" s="2"/>
      <c r="BQ23" s="2"/>
      <c r="BR23" s="2"/>
      <c r="BS23" s="2"/>
      <c r="BT23" s="2"/>
      <c r="BU23" s="2"/>
      <c r="BV23" s="2"/>
      <c r="BW23" s="2"/>
      <c r="BX23" s="2"/>
      <c r="BY23" s="2"/>
      <c r="BZ23" s="2"/>
      <c r="CA23" s="2"/>
      <c r="CB23" s="2"/>
      <c r="CC23" s="2"/>
      <c r="CD23" s="2"/>
      <c r="CE23" s="2"/>
      <c r="CF23" s="2"/>
      <c r="CG23" s="2"/>
      <c r="CH23" s="2"/>
      <c r="CI23" s="2"/>
      <c r="CJ23" s="2"/>
      <c r="CK23" s="2"/>
      <c r="CL23" s="2"/>
      <c r="CM23" s="2"/>
      <c r="CN23" s="2"/>
      <c r="CO23" s="2"/>
      <c r="CP23" s="2"/>
      <c r="CQ23" s="2"/>
      <c r="CR23" s="2"/>
      <c r="CS23" s="2"/>
      <c r="CT23" s="2"/>
      <c r="CU23" s="2"/>
      <c r="CV23" s="2"/>
      <c r="CW23" s="2"/>
      <c r="CX23" s="2"/>
      <c r="CY23" s="2"/>
      <c r="CZ23" s="2"/>
      <c r="DA23" s="2"/>
      <c r="DB23" s="2"/>
      <c r="DC23" s="2"/>
      <c r="DD23" s="2"/>
      <c r="DE23" s="2"/>
      <c r="DF23" s="2"/>
      <c r="DG23" s="2"/>
      <c r="DH23" s="2"/>
      <c r="DI23" s="2"/>
      <c r="DJ23" s="2"/>
      <c r="DK23" s="2"/>
      <c r="DL23" s="2"/>
      <c r="DM23" s="2"/>
      <c r="DN23" s="2"/>
      <c r="DO23" s="2"/>
      <c r="DP23" s="2"/>
      <c r="DQ23" s="2"/>
      <c r="DR23" s="2"/>
      <c r="DS23" s="2"/>
      <c r="DT23" s="2"/>
      <c r="DU23" s="2"/>
      <c r="DV23" s="2"/>
      <c r="DW23" s="2"/>
      <c r="DX23" s="2"/>
      <c r="DY23" s="2"/>
      <c r="DZ23" s="2"/>
      <c r="EA23" s="2"/>
      <c r="EB23" s="2"/>
      <c r="EC23" s="2"/>
      <c r="ED23" s="2"/>
      <c r="EE23" s="2"/>
      <c r="EF23" s="2"/>
      <c r="EG23" s="2"/>
      <c r="EH23" s="2"/>
      <c r="EI23" s="2"/>
      <c r="EJ23" s="2"/>
      <c r="EK23" s="2"/>
      <c r="EL23" s="2"/>
      <c r="EM23" s="2"/>
      <c r="EN23" s="2"/>
      <c r="EO23" s="2"/>
      <c r="EP23" s="2"/>
      <c r="EQ23" s="2"/>
      <c r="ER23" s="2"/>
      <c r="ES23" s="2"/>
      <c r="ET23" s="2"/>
      <c r="EU23" s="2"/>
      <c r="EV23" s="2"/>
      <c r="EW23" s="2"/>
      <c r="EX23" s="2"/>
      <c r="EY23" s="2"/>
      <c r="EZ23" s="2"/>
      <c r="FA23" s="2"/>
      <c r="FB23" s="2"/>
      <c r="FC23" s="2"/>
      <c r="FD23" s="2"/>
      <c r="FE23" s="2"/>
      <c r="FF23" s="2"/>
      <c r="FG23" s="2"/>
      <c r="FH23" s="2"/>
      <c r="FI23" s="2"/>
      <c r="FJ23" s="2"/>
      <c r="FK23" s="2"/>
      <c r="FL23" s="2"/>
      <c r="FM23" s="2"/>
      <c r="FN23" s="2"/>
      <c r="FO23" s="2"/>
      <c r="FP23" s="2"/>
      <c r="FQ23" s="2"/>
      <c r="FR23" s="2"/>
      <c r="FS23" s="2"/>
      <c r="FT23" s="2"/>
      <c r="FU23" s="2"/>
      <c r="FV23" s="2"/>
      <c r="FW23" s="2"/>
      <c r="FX23" s="2"/>
      <c r="FY23" s="2"/>
      <c r="FZ23" s="2"/>
      <c r="GA23" s="2"/>
      <c r="GB23" s="2"/>
      <c r="GC23" s="2"/>
      <c r="GD23" s="2"/>
      <c r="GE23" s="2"/>
      <c r="GF23" s="2"/>
      <c r="GG23" s="2"/>
      <c r="GH23" s="2"/>
      <c r="GI23" s="2"/>
      <c r="GJ23" s="2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  <c r="HB23"/>
      <c r="HC23"/>
      <c r="HD23"/>
      <c r="HE23"/>
      <c r="HF23"/>
      <c r="HG23"/>
      <c r="HH23"/>
      <c r="HI23"/>
      <c r="HJ23"/>
      <c r="HK23"/>
      <c r="HL23"/>
      <c r="HM23"/>
      <c r="HN23"/>
      <c r="HO23"/>
      <c r="HP23"/>
      <c r="HQ23"/>
      <c r="HR23"/>
      <c r="HS23"/>
      <c r="HT23"/>
      <c r="HU23"/>
      <c r="HV23"/>
      <c r="HW23"/>
      <c r="HX23"/>
      <c r="HY23"/>
      <c r="HZ23"/>
      <c r="IA23"/>
      <c r="IB23"/>
      <c r="IC23"/>
      <c r="ID23"/>
      <c r="IE23"/>
      <c r="IF23"/>
      <c r="IG23"/>
      <c r="IH23"/>
      <c r="II23"/>
      <c r="IJ23"/>
      <c r="IK23"/>
      <c r="IL23"/>
      <c r="IM23"/>
      <c r="IN23"/>
      <c r="IO23"/>
      <c r="IP23"/>
      <c r="IQ23"/>
      <c r="IR23"/>
      <c r="IS23"/>
      <c r="IT23"/>
      <c r="IU23"/>
      <c r="IV23"/>
      <c r="IW23"/>
      <c r="IX23"/>
      <c r="IY23"/>
      <c r="IZ23"/>
      <c r="JA23"/>
      <c r="JB23"/>
      <c r="JC23"/>
      <c r="JD23"/>
      <c r="JE23"/>
      <c r="JF23"/>
      <c r="JG23"/>
      <c r="JH23"/>
      <c r="JI23"/>
      <c r="JJ23"/>
      <c r="JK23"/>
      <c r="JL23"/>
      <c r="JM23"/>
      <c r="JN23"/>
      <c r="JO23"/>
      <c r="JP23"/>
      <c r="JQ23"/>
      <c r="JR23"/>
      <c r="JS23"/>
      <c r="JT23"/>
      <c r="JU23"/>
      <c r="JV23"/>
      <c r="JW23"/>
      <c r="JX23"/>
      <c r="JY23"/>
      <c r="JZ23"/>
      <c r="KA23"/>
      <c r="KB23"/>
      <c r="KC23"/>
      <c r="KD23"/>
      <c r="KE23"/>
      <c r="KF23"/>
      <c r="KG23"/>
      <c r="KH23"/>
      <c r="KI23"/>
      <c r="KJ23"/>
      <c r="KK23"/>
      <c r="KL23"/>
      <c r="KM23"/>
      <c r="KN23"/>
      <c r="KO23"/>
      <c r="KP23"/>
      <c r="KQ23"/>
      <c r="KR23"/>
      <c r="KS23"/>
      <c r="KT23"/>
      <c r="KU23"/>
      <c r="KV23"/>
      <c r="KW23"/>
      <c r="KX23"/>
      <c r="KY23"/>
      <c r="KZ23"/>
      <c r="LA23"/>
      <c r="LB23"/>
      <c r="LC23"/>
      <c r="LD23"/>
      <c r="LE23"/>
      <c r="LF23"/>
      <c r="LG23"/>
      <c r="LH23"/>
      <c r="LI23"/>
      <c r="LJ23"/>
      <c r="LK23"/>
      <c r="LL23"/>
      <c r="LM23"/>
      <c r="LN23"/>
      <c r="LO23"/>
      <c r="LP23"/>
      <c r="LQ23"/>
      <c r="LR23"/>
      <c r="LS23"/>
      <c r="LT23"/>
      <c r="LU23"/>
      <c r="LV23"/>
      <c r="LW23"/>
      <c r="LX23"/>
      <c r="LY23"/>
      <c r="LZ23"/>
      <c r="MA23"/>
      <c r="MB23"/>
      <c r="MC23"/>
      <c r="MD23"/>
      <c r="ME23"/>
      <c r="MF23"/>
      <c r="MG23"/>
      <c r="MH23"/>
      <c r="MI23"/>
      <c r="MJ23"/>
      <c r="MK23"/>
      <c r="ML23"/>
      <c r="MM23"/>
      <c r="MN23"/>
      <c r="MO23"/>
      <c r="MP23"/>
      <c r="MQ23"/>
      <c r="MR23"/>
      <c r="MS23"/>
      <c r="MT23"/>
      <c r="MU23"/>
      <c r="MV23"/>
      <c r="MW23"/>
      <c r="MX23"/>
      <c r="MY23"/>
      <c r="MZ23"/>
      <c r="NA23"/>
      <c r="NB23"/>
      <c r="NC23"/>
      <c r="ND23"/>
      <c r="NE23"/>
      <c r="NF23"/>
      <c r="NG23"/>
      <c r="NH23"/>
      <c r="NI23"/>
      <c r="NJ23"/>
      <c r="NK23"/>
      <c r="NL23"/>
      <c r="NM23"/>
      <c r="NN23"/>
      <c r="NO23"/>
      <c r="NP23"/>
      <c r="NQ23"/>
      <c r="NR23"/>
      <c r="NS23"/>
      <c r="NT23"/>
      <c r="NU23"/>
      <c r="NV23"/>
      <c r="NW23"/>
      <c r="NX23"/>
      <c r="NY23"/>
      <c r="NZ23"/>
      <c r="OA23"/>
      <c r="OB23"/>
      <c r="OC23"/>
      <c r="OD23"/>
      <c r="OE23"/>
      <c r="OF23"/>
      <c r="OG23"/>
      <c r="OH23"/>
      <c r="OI23"/>
      <c r="OJ23"/>
      <c r="OK23"/>
      <c r="OL23"/>
      <c r="OM23"/>
      <c r="ON23"/>
      <c r="OO23"/>
      <c r="OP23"/>
      <c r="OQ23"/>
      <c r="OR23"/>
      <c r="OS23"/>
      <c r="OT23"/>
      <c r="OU23"/>
      <c r="OV23"/>
      <c r="OW23"/>
      <c r="OX23"/>
      <c r="OY23"/>
      <c r="OZ23"/>
      <c r="PA23"/>
      <c r="PB23"/>
      <c r="PC23"/>
      <c r="PD23"/>
      <c r="PE23"/>
      <c r="PF23"/>
      <c r="PG23"/>
      <c r="PH23"/>
      <c r="PI23"/>
      <c r="PJ23"/>
      <c r="PK23"/>
      <c r="PL23"/>
      <c r="PM23"/>
      <c r="PN23"/>
      <c r="PO23"/>
      <c r="PP23"/>
      <c r="PQ23"/>
      <c r="PR23"/>
      <c r="PS23"/>
      <c r="PT23"/>
      <c r="PU23"/>
    </row>
    <row r="24" spans="1:437" s="56" customFormat="1" outlineLevel="1" x14ac:dyDescent="0.35">
      <c r="A24" s="63"/>
      <c r="B24" s="15"/>
      <c r="C24" s="64"/>
      <c r="D24" s="65"/>
      <c r="E24" s="30" t="str">
        <f t="shared" ref="E24:BP24" si="18" xml:space="preserve"> E$20</f>
        <v>Model period beginning</v>
      </c>
      <c r="F24" s="30">
        <f t="shared" si="18"/>
        <v>0</v>
      </c>
      <c r="G24" s="30" t="str">
        <f t="shared" si="18"/>
        <v>date</v>
      </c>
      <c r="H24" s="30">
        <f t="shared" si="18"/>
        <v>0</v>
      </c>
      <c r="I24" s="182">
        <f t="shared" si="18"/>
        <v>0</v>
      </c>
      <c r="J24" s="30">
        <f t="shared" si="18"/>
        <v>44013</v>
      </c>
      <c r="K24" s="30">
        <f t="shared" si="18"/>
        <v>44105</v>
      </c>
      <c r="L24" s="30">
        <f t="shared" si="18"/>
        <v>44197</v>
      </c>
      <c r="M24" s="30">
        <f t="shared" si="18"/>
        <v>44287</v>
      </c>
      <c r="N24" s="30">
        <f t="shared" si="18"/>
        <v>44378</v>
      </c>
      <c r="O24" s="30">
        <f t="shared" si="18"/>
        <v>44470</v>
      </c>
      <c r="P24" s="30">
        <f t="shared" si="18"/>
        <v>44562</v>
      </c>
      <c r="Q24" s="30">
        <f t="shared" si="18"/>
        <v>44652</v>
      </c>
      <c r="R24" s="30">
        <f t="shared" si="18"/>
        <v>44743</v>
      </c>
      <c r="S24" s="30">
        <f t="shared" si="18"/>
        <v>44835</v>
      </c>
      <c r="T24" s="30">
        <f t="shared" si="18"/>
        <v>44927</v>
      </c>
      <c r="U24" s="30">
        <f t="shared" si="18"/>
        <v>45017</v>
      </c>
      <c r="V24" s="30">
        <f t="shared" si="18"/>
        <v>45108</v>
      </c>
      <c r="W24" s="30">
        <f t="shared" si="18"/>
        <v>45200</v>
      </c>
      <c r="X24" s="30">
        <f t="shared" si="18"/>
        <v>45292</v>
      </c>
      <c r="Y24" s="30">
        <f t="shared" si="18"/>
        <v>45383</v>
      </c>
      <c r="Z24" s="30">
        <f t="shared" si="18"/>
        <v>45474</v>
      </c>
      <c r="AA24" s="30">
        <f t="shared" si="18"/>
        <v>45566</v>
      </c>
      <c r="AB24" s="30">
        <f t="shared" si="18"/>
        <v>45658</v>
      </c>
      <c r="AC24" s="30">
        <f t="shared" si="18"/>
        <v>45748</v>
      </c>
      <c r="AD24" s="30">
        <f t="shared" si="18"/>
        <v>45839</v>
      </c>
      <c r="AE24" s="30">
        <f t="shared" si="18"/>
        <v>45931</v>
      </c>
      <c r="AF24" s="30">
        <f t="shared" si="18"/>
        <v>46023</v>
      </c>
      <c r="AG24" s="30">
        <f t="shared" si="18"/>
        <v>46113</v>
      </c>
      <c r="AH24" s="30">
        <f t="shared" si="18"/>
        <v>46204</v>
      </c>
      <c r="AI24" s="30">
        <f t="shared" si="18"/>
        <v>46296</v>
      </c>
      <c r="AJ24" s="30">
        <f t="shared" si="18"/>
        <v>46388</v>
      </c>
      <c r="AK24" s="30">
        <f t="shared" si="18"/>
        <v>46478</v>
      </c>
      <c r="AL24" s="30">
        <f t="shared" si="18"/>
        <v>46569</v>
      </c>
      <c r="AM24" s="30">
        <f t="shared" si="18"/>
        <v>46661</v>
      </c>
      <c r="AN24" s="30">
        <f t="shared" si="18"/>
        <v>46753</v>
      </c>
      <c r="AO24" s="30">
        <f t="shared" si="18"/>
        <v>46844</v>
      </c>
      <c r="AP24" s="30">
        <f t="shared" si="18"/>
        <v>46935</v>
      </c>
      <c r="AQ24" s="30">
        <f t="shared" si="18"/>
        <v>47027</v>
      </c>
      <c r="AR24" s="30">
        <f t="shared" si="18"/>
        <v>47119</v>
      </c>
      <c r="AS24" s="30">
        <f t="shared" si="18"/>
        <v>47209</v>
      </c>
      <c r="AT24" s="30">
        <f t="shared" si="18"/>
        <v>47300</v>
      </c>
      <c r="AU24" s="30">
        <f t="shared" si="18"/>
        <v>47392</v>
      </c>
      <c r="AV24" s="30">
        <f t="shared" si="18"/>
        <v>47484</v>
      </c>
      <c r="AW24" s="30">
        <f t="shared" si="18"/>
        <v>47574</v>
      </c>
      <c r="AX24" s="30">
        <f t="shared" si="18"/>
        <v>47665</v>
      </c>
      <c r="AY24" s="30">
        <f t="shared" si="18"/>
        <v>47757</v>
      </c>
      <c r="AZ24" s="30">
        <f t="shared" si="18"/>
        <v>47849</v>
      </c>
      <c r="BA24" s="30">
        <f t="shared" si="18"/>
        <v>47939</v>
      </c>
      <c r="BB24" s="30">
        <f t="shared" si="18"/>
        <v>48030</v>
      </c>
      <c r="BC24" s="30">
        <f t="shared" si="18"/>
        <v>48122</v>
      </c>
      <c r="BD24" s="30">
        <f t="shared" si="18"/>
        <v>48214</v>
      </c>
      <c r="BE24" s="30">
        <f t="shared" si="18"/>
        <v>48305</v>
      </c>
      <c r="BF24" s="30">
        <f t="shared" si="18"/>
        <v>48396</v>
      </c>
      <c r="BG24" s="30">
        <f t="shared" si="18"/>
        <v>48488</v>
      </c>
      <c r="BH24" s="30">
        <f t="shared" si="18"/>
        <v>48580</v>
      </c>
      <c r="BI24" s="30">
        <f t="shared" si="18"/>
        <v>48670</v>
      </c>
      <c r="BJ24" s="30">
        <f t="shared" si="18"/>
        <v>48761</v>
      </c>
      <c r="BK24" s="30">
        <f t="shared" si="18"/>
        <v>48853</v>
      </c>
      <c r="BL24" s="30">
        <f t="shared" si="18"/>
        <v>48945</v>
      </c>
      <c r="BM24" s="30">
        <f t="shared" si="18"/>
        <v>49035</v>
      </c>
      <c r="BN24" s="30">
        <f t="shared" si="18"/>
        <v>49126</v>
      </c>
      <c r="BO24" s="30">
        <f t="shared" si="18"/>
        <v>49218</v>
      </c>
      <c r="BP24" s="30">
        <f t="shared" si="18"/>
        <v>49310</v>
      </c>
      <c r="BQ24" s="30">
        <f t="shared" ref="BQ24:EB24" si="19" xml:space="preserve"> BQ$20</f>
        <v>49400</v>
      </c>
      <c r="BR24" s="30">
        <f t="shared" si="19"/>
        <v>49491</v>
      </c>
      <c r="BS24" s="30">
        <f t="shared" si="19"/>
        <v>49583</v>
      </c>
      <c r="BT24" s="30">
        <f t="shared" si="19"/>
        <v>49675</v>
      </c>
      <c r="BU24" s="30">
        <f t="shared" si="19"/>
        <v>49766</v>
      </c>
      <c r="BV24" s="30">
        <f t="shared" si="19"/>
        <v>49857</v>
      </c>
      <c r="BW24" s="30">
        <f t="shared" si="19"/>
        <v>49949</v>
      </c>
      <c r="BX24" s="30">
        <f t="shared" si="19"/>
        <v>50041</v>
      </c>
      <c r="BY24" s="30">
        <f t="shared" si="19"/>
        <v>50131</v>
      </c>
      <c r="BZ24" s="30">
        <f t="shared" si="19"/>
        <v>50222</v>
      </c>
      <c r="CA24" s="30">
        <f t="shared" si="19"/>
        <v>50314</v>
      </c>
      <c r="CB24" s="30">
        <f t="shared" si="19"/>
        <v>50406</v>
      </c>
      <c r="CC24" s="30">
        <f t="shared" si="19"/>
        <v>50496</v>
      </c>
      <c r="CD24" s="30">
        <f t="shared" si="19"/>
        <v>50587</v>
      </c>
      <c r="CE24" s="30">
        <f t="shared" si="19"/>
        <v>50679</v>
      </c>
      <c r="CF24" s="30">
        <f t="shared" si="19"/>
        <v>50771</v>
      </c>
      <c r="CG24" s="30">
        <f t="shared" si="19"/>
        <v>50861</v>
      </c>
      <c r="CH24" s="30">
        <f t="shared" si="19"/>
        <v>50952</v>
      </c>
      <c r="CI24" s="30">
        <f t="shared" si="19"/>
        <v>51044</v>
      </c>
      <c r="CJ24" s="30">
        <f t="shared" si="19"/>
        <v>51136</v>
      </c>
      <c r="CK24" s="30">
        <f t="shared" si="19"/>
        <v>51227</v>
      </c>
      <c r="CL24" s="30">
        <f t="shared" si="19"/>
        <v>51318</v>
      </c>
      <c r="CM24" s="30">
        <f t="shared" si="19"/>
        <v>51410</v>
      </c>
      <c r="CN24" s="30">
        <f t="shared" si="19"/>
        <v>51502</v>
      </c>
      <c r="CO24" s="30">
        <f t="shared" si="19"/>
        <v>51592</v>
      </c>
      <c r="CP24" s="30">
        <f t="shared" si="19"/>
        <v>51683</v>
      </c>
      <c r="CQ24" s="30">
        <f t="shared" si="19"/>
        <v>51775</v>
      </c>
      <c r="CR24" s="30">
        <f t="shared" si="19"/>
        <v>51867</v>
      </c>
      <c r="CS24" s="30">
        <f t="shared" si="19"/>
        <v>51957</v>
      </c>
      <c r="CT24" s="30">
        <f t="shared" si="19"/>
        <v>52048</v>
      </c>
      <c r="CU24" s="30">
        <f t="shared" si="19"/>
        <v>52140</v>
      </c>
      <c r="CV24" s="30">
        <f t="shared" si="19"/>
        <v>52232</v>
      </c>
      <c r="CW24" s="30">
        <f t="shared" si="19"/>
        <v>52322</v>
      </c>
      <c r="CX24" s="30">
        <f t="shared" si="19"/>
        <v>52413</v>
      </c>
      <c r="CY24" s="30">
        <f t="shared" si="19"/>
        <v>52505</v>
      </c>
      <c r="CZ24" s="30">
        <f t="shared" si="19"/>
        <v>52597</v>
      </c>
      <c r="DA24" s="30">
        <f t="shared" si="19"/>
        <v>52688</v>
      </c>
      <c r="DB24" s="30">
        <f t="shared" si="19"/>
        <v>52779</v>
      </c>
      <c r="DC24" s="30">
        <f t="shared" si="19"/>
        <v>52871</v>
      </c>
      <c r="DD24" s="30">
        <f t="shared" si="19"/>
        <v>52963</v>
      </c>
      <c r="DE24" s="30">
        <f t="shared" si="19"/>
        <v>53053</v>
      </c>
      <c r="DF24" s="30">
        <f t="shared" si="19"/>
        <v>53144</v>
      </c>
      <c r="DG24" s="30">
        <f t="shared" si="19"/>
        <v>53236</v>
      </c>
      <c r="DH24" s="30">
        <f t="shared" si="19"/>
        <v>53328</v>
      </c>
      <c r="DI24" s="30">
        <f t="shared" si="19"/>
        <v>53418</v>
      </c>
      <c r="DJ24" s="30">
        <f t="shared" si="19"/>
        <v>53509</v>
      </c>
      <c r="DK24" s="30">
        <f t="shared" si="19"/>
        <v>53601</v>
      </c>
      <c r="DL24" s="30">
        <f t="shared" si="19"/>
        <v>53693</v>
      </c>
      <c r="DM24" s="30">
        <f t="shared" si="19"/>
        <v>53783</v>
      </c>
      <c r="DN24" s="30">
        <f t="shared" si="19"/>
        <v>53874</v>
      </c>
      <c r="DO24" s="30">
        <f t="shared" si="19"/>
        <v>53966</v>
      </c>
      <c r="DP24" s="30">
        <f t="shared" si="19"/>
        <v>54058</v>
      </c>
      <c r="DQ24" s="30">
        <f t="shared" si="19"/>
        <v>54149</v>
      </c>
      <c r="DR24" s="30">
        <f t="shared" si="19"/>
        <v>54240</v>
      </c>
      <c r="DS24" s="30">
        <f t="shared" si="19"/>
        <v>54332</v>
      </c>
      <c r="DT24" s="30">
        <f t="shared" si="19"/>
        <v>54424</v>
      </c>
      <c r="DU24" s="30">
        <f t="shared" si="19"/>
        <v>54514</v>
      </c>
      <c r="DV24" s="30">
        <f t="shared" si="19"/>
        <v>54605</v>
      </c>
      <c r="DW24" s="30">
        <f t="shared" si="19"/>
        <v>54697</v>
      </c>
      <c r="DX24" s="30">
        <f t="shared" si="19"/>
        <v>54789</v>
      </c>
      <c r="DY24" s="30">
        <f t="shared" si="19"/>
        <v>54879</v>
      </c>
      <c r="DZ24" s="30">
        <f t="shared" si="19"/>
        <v>54970</v>
      </c>
      <c r="EA24" s="30">
        <f t="shared" si="19"/>
        <v>55062</v>
      </c>
      <c r="EB24" s="30">
        <f t="shared" si="19"/>
        <v>55154</v>
      </c>
      <c r="EC24" s="30">
        <f t="shared" ref="EC24:FH24" si="20" xml:space="preserve"> EC$20</f>
        <v>55244</v>
      </c>
      <c r="ED24" s="30">
        <f t="shared" si="20"/>
        <v>55335</v>
      </c>
      <c r="EE24" s="30">
        <f t="shared" si="20"/>
        <v>55427</v>
      </c>
      <c r="EF24" s="30">
        <f t="shared" si="20"/>
        <v>55519</v>
      </c>
      <c r="EG24" s="30">
        <f t="shared" si="20"/>
        <v>55610</v>
      </c>
      <c r="EH24" s="30">
        <f t="shared" si="20"/>
        <v>55701</v>
      </c>
      <c r="EI24" s="30">
        <f t="shared" si="20"/>
        <v>55793</v>
      </c>
      <c r="EJ24" s="30">
        <f t="shared" si="20"/>
        <v>55885</v>
      </c>
      <c r="EK24" s="30">
        <f t="shared" si="20"/>
        <v>55975</v>
      </c>
      <c r="EL24" s="30">
        <f t="shared" si="20"/>
        <v>56066</v>
      </c>
      <c r="EM24" s="30">
        <f t="shared" si="20"/>
        <v>56158</v>
      </c>
      <c r="EN24" s="30">
        <f t="shared" si="20"/>
        <v>56250</v>
      </c>
      <c r="EO24" s="30">
        <f t="shared" si="20"/>
        <v>56340</v>
      </c>
      <c r="EP24" s="30">
        <f t="shared" si="20"/>
        <v>56431</v>
      </c>
      <c r="EQ24" s="30">
        <f t="shared" si="20"/>
        <v>56523</v>
      </c>
      <c r="ER24" s="30">
        <f t="shared" si="20"/>
        <v>56615</v>
      </c>
      <c r="ES24" s="30">
        <f t="shared" si="20"/>
        <v>56705</v>
      </c>
      <c r="ET24" s="30">
        <f t="shared" si="20"/>
        <v>56796</v>
      </c>
      <c r="EU24" s="30">
        <f t="shared" si="20"/>
        <v>56888</v>
      </c>
      <c r="EV24" s="30">
        <f t="shared" si="20"/>
        <v>56980</v>
      </c>
      <c r="EW24" s="30">
        <f t="shared" si="20"/>
        <v>57071</v>
      </c>
      <c r="EX24" s="30">
        <f t="shared" si="20"/>
        <v>57162</v>
      </c>
      <c r="EY24" s="30">
        <f t="shared" si="20"/>
        <v>57254</v>
      </c>
      <c r="EZ24" s="30">
        <f t="shared" si="20"/>
        <v>57346</v>
      </c>
      <c r="FA24" s="30">
        <f t="shared" si="20"/>
        <v>57436</v>
      </c>
      <c r="FB24" s="30">
        <f t="shared" si="20"/>
        <v>57527</v>
      </c>
      <c r="FC24" s="30">
        <f t="shared" si="20"/>
        <v>57619</v>
      </c>
      <c r="FD24" s="30">
        <f t="shared" si="20"/>
        <v>57711</v>
      </c>
      <c r="FE24" s="30">
        <f t="shared" si="20"/>
        <v>57801</v>
      </c>
      <c r="FF24" s="30">
        <f t="shared" si="20"/>
        <v>57892</v>
      </c>
      <c r="FG24" s="30">
        <f t="shared" si="20"/>
        <v>57984</v>
      </c>
      <c r="FH24" s="30">
        <f t="shared" si="20"/>
        <v>58076</v>
      </c>
      <c r="FI24" s="30">
        <f t="shared" ref="FI24:GJ24" si="21" xml:space="preserve"> FI$20</f>
        <v>58166</v>
      </c>
      <c r="FJ24" s="30">
        <f t="shared" si="21"/>
        <v>58257</v>
      </c>
      <c r="FK24" s="30">
        <f t="shared" si="21"/>
        <v>58349</v>
      </c>
      <c r="FL24" s="30">
        <f t="shared" si="21"/>
        <v>58441</v>
      </c>
      <c r="FM24" s="30">
        <f t="shared" si="21"/>
        <v>58532</v>
      </c>
      <c r="FN24" s="30">
        <f t="shared" si="21"/>
        <v>58623</v>
      </c>
      <c r="FO24" s="30">
        <f t="shared" si="21"/>
        <v>58715</v>
      </c>
      <c r="FP24" s="30">
        <f t="shared" si="21"/>
        <v>58807</v>
      </c>
      <c r="FQ24" s="30">
        <f t="shared" si="21"/>
        <v>58897</v>
      </c>
      <c r="FR24" s="30">
        <f t="shared" si="21"/>
        <v>58988</v>
      </c>
      <c r="FS24" s="30">
        <f t="shared" si="21"/>
        <v>59080</v>
      </c>
      <c r="FT24" s="30">
        <f t="shared" si="21"/>
        <v>59172</v>
      </c>
      <c r="FU24" s="30">
        <f t="shared" si="21"/>
        <v>59262</v>
      </c>
      <c r="FV24" s="30">
        <f t="shared" si="21"/>
        <v>59353</v>
      </c>
      <c r="FW24" s="30">
        <f t="shared" si="21"/>
        <v>59445</v>
      </c>
      <c r="FX24" s="30">
        <f t="shared" si="21"/>
        <v>59537</v>
      </c>
      <c r="FY24" s="30">
        <f t="shared" si="21"/>
        <v>59627</v>
      </c>
      <c r="FZ24" s="30">
        <f t="shared" si="21"/>
        <v>59718</v>
      </c>
      <c r="GA24" s="30">
        <f t="shared" si="21"/>
        <v>59810</v>
      </c>
      <c r="GB24" s="30">
        <f t="shared" si="21"/>
        <v>59902</v>
      </c>
      <c r="GC24" s="30">
        <f t="shared" si="21"/>
        <v>59993</v>
      </c>
      <c r="GD24" s="30">
        <f t="shared" si="21"/>
        <v>60084</v>
      </c>
      <c r="GE24" s="30">
        <f t="shared" si="21"/>
        <v>60176</v>
      </c>
      <c r="GF24" s="30">
        <f t="shared" si="21"/>
        <v>60268</v>
      </c>
      <c r="GG24" s="30">
        <f t="shared" si="21"/>
        <v>60358</v>
      </c>
      <c r="GH24" s="30">
        <f t="shared" si="21"/>
        <v>60449</v>
      </c>
      <c r="GI24" s="30">
        <f t="shared" si="21"/>
        <v>60541</v>
      </c>
      <c r="GJ24" s="30">
        <f t="shared" si="21"/>
        <v>60633</v>
      </c>
      <c r="GK24"/>
      <c r="GL24"/>
      <c r="GM24"/>
      <c r="GN24"/>
      <c r="GO24"/>
      <c r="GP24"/>
      <c r="GQ24"/>
      <c r="GR24"/>
      <c r="GS24"/>
      <c r="GT24"/>
      <c r="GU24"/>
      <c r="GV24"/>
      <c r="GW24"/>
      <c r="GX24"/>
      <c r="GY24"/>
      <c r="GZ24"/>
      <c r="HA24"/>
      <c r="HB24"/>
      <c r="HC24"/>
      <c r="HD24"/>
      <c r="HE24"/>
      <c r="HF24"/>
      <c r="HG24"/>
      <c r="HH24"/>
      <c r="HI24"/>
      <c r="HJ24"/>
      <c r="HK24"/>
      <c r="HL24"/>
      <c r="HM24"/>
      <c r="HN24"/>
      <c r="HO24"/>
      <c r="HP24"/>
      <c r="HQ24"/>
      <c r="HR24"/>
      <c r="HS24"/>
      <c r="HT24"/>
      <c r="HU24"/>
      <c r="HV24"/>
      <c r="HW24"/>
      <c r="HX24"/>
      <c r="HY24"/>
      <c r="HZ24"/>
      <c r="IA24"/>
      <c r="IB24"/>
      <c r="IC24"/>
      <c r="ID24"/>
      <c r="IE24"/>
      <c r="IF24"/>
      <c r="IG24"/>
      <c r="IH24"/>
      <c r="II24"/>
      <c r="IJ24"/>
      <c r="IK24"/>
      <c r="IL24"/>
      <c r="IM24"/>
      <c r="IN24"/>
      <c r="IO24"/>
      <c r="IP24"/>
      <c r="IQ24"/>
      <c r="IR24"/>
      <c r="IS24"/>
      <c r="IT24"/>
      <c r="IU24"/>
      <c r="IV24"/>
      <c r="IW24"/>
      <c r="IX24"/>
      <c r="IY24"/>
      <c r="IZ24"/>
      <c r="JA24"/>
      <c r="JB24"/>
      <c r="JC24"/>
      <c r="JD24"/>
      <c r="JE24"/>
      <c r="JF24"/>
      <c r="JG24"/>
      <c r="JH24"/>
      <c r="JI24"/>
      <c r="JJ24"/>
      <c r="JK24"/>
      <c r="JL24"/>
      <c r="JM24"/>
      <c r="JN24"/>
      <c r="JO24"/>
      <c r="JP24"/>
      <c r="JQ24"/>
      <c r="JR24"/>
      <c r="JS24"/>
      <c r="JT24"/>
      <c r="JU24"/>
      <c r="JV24"/>
      <c r="JW24"/>
      <c r="JX24"/>
      <c r="JY24"/>
      <c r="JZ24"/>
      <c r="KA24"/>
      <c r="KB24"/>
      <c r="KC24"/>
      <c r="KD24"/>
      <c r="KE24"/>
      <c r="KF24"/>
      <c r="KG24"/>
      <c r="KH24"/>
      <c r="KI24"/>
      <c r="KJ24"/>
      <c r="KK24"/>
      <c r="KL24"/>
      <c r="KM24"/>
      <c r="KN24"/>
      <c r="KO24"/>
      <c r="KP24"/>
      <c r="KQ24"/>
      <c r="KR24"/>
      <c r="KS24"/>
      <c r="KT24"/>
      <c r="KU24"/>
      <c r="KV24"/>
      <c r="KW24"/>
      <c r="KX24"/>
      <c r="KY24"/>
      <c r="KZ24"/>
      <c r="LA24"/>
      <c r="LB24"/>
      <c r="LC24"/>
      <c r="LD24"/>
      <c r="LE24"/>
      <c r="LF24"/>
      <c r="LG24"/>
      <c r="LH24"/>
      <c r="LI24"/>
      <c r="LJ24"/>
      <c r="LK24"/>
      <c r="LL24"/>
      <c r="LM24"/>
      <c r="LN24"/>
      <c r="LO24"/>
      <c r="LP24"/>
      <c r="LQ24"/>
      <c r="LR24"/>
      <c r="LS24"/>
      <c r="LT24"/>
      <c r="LU24"/>
      <c r="LV24"/>
      <c r="LW24"/>
      <c r="LX24"/>
      <c r="LY24"/>
      <c r="LZ24"/>
      <c r="MA24"/>
      <c r="MB24"/>
      <c r="MC24"/>
      <c r="MD24"/>
      <c r="ME24"/>
      <c r="MF24"/>
      <c r="MG24"/>
      <c r="MH24"/>
      <c r="MI24"/>
      <c r="MJ24"/>
      <c r="MK24"/>
      <c r="ML24"/>
      <c r="MM24"/>
      <c r="MN24"/>
      <c r="MO24"/>
      <c r="MP24"/>
      <c r="MQ24"/>
      <c r="MR24"/>
      <c r="MS24"/>
      <c r="MT24"/>
      <c r="MU24"/>
      <c r="MV24"/>
      <c r="MW24"/>
      <c r="MX24"/>
      <c r="MY24"/>
      <c r="MZ24"/>
      <c r="NA24"/>
      <c r="NB24"/>
      <c r="NC24"/>
      <c r="ND24"/>
      <c r="NE24"/>
      <c r="NF24"/>
      <c r="NG24"/>
      <c r="NH24"/>
      <c r="NI24"/>
      <c r="NJ24"/>
      <c r="NK24"/>
      <c r="NL24"/>
      <c r="NM24"/>
      <c r="NN24"/>
      <c r="NO24"/>
      <c r="NP24"/>
      <c r="NQ24"/>
      <c r="NR24"/>
      <c r="NS24"/>
      <c r="NT24"/>
      <c r="NU24"/>
      <c r="NV24"/>
      <c r="NW24"/>
      <c r="NX24"/>
      <c r="NY24"/>
      <c r="NZ24"/>
      <c r="OA24"/>
      <c r="OB24"/>
      <c r="OC24"/>
      <c r="OD24"/>
      <c r="OE24"/>
      <c r="OF24"/>
      <c r="OG24"/>
      <c r="OH24"/>
      <c r="OI24"/>
      <c r="OJ24"/>
      <c r="OK24"/>
      <c r="OL24"/>
      <c r="OM24"/>
      <c r="ON24"/>
      <c r="OO24"/>
      <c r="OP24"/>
      <c r="OQ24"/>
      <c r="OR24"/>
      <c r="OS24"/>
      <c r="OT24"/>
      <c r="OU24"/>
      <c r="OV24"/>
      <c r="OW24"/>
      <c r="OX24"/>
      <c r="OY24"/>
      <c r="OZ24"/>
      <c r="PA24"/>
      <c r="PB24"/>
      <c r="PC24"/>
      <c r="PD24"/>
      <c r="PE24"/>
      <c r="PF24"/>
      <c r="PG24"/>
      <c r="PH24"/>
      <c r="PI24"/>
      <c r="PJ24"/>
      <c r="PK24"/>
      <c r="PL24"/>
      <c r="PM24"/>
      <c r="PN24"/>
      <c r="PO24"/>
      <c r="PP24"/>
      <c r="PQ24"/>
      <c r="PR24"/>
      <c r="PS24"/>
      <c r="PT24"/>
      <c r="PU24"/>
    </row>
    <row r="25" spans="1:437" s="262" customFormat="1" outlineLevel="1" x14ac:dyDescent="0.35">
      <c r="A25" s="258"/>
      <c r="B25" s="189"/>
      <c r="C25" s="259"/>
      <c r="D25" s="260"/>
      <c r="E25" s="261" t="s">
        <v>11</v>
      </c>
      <c r="F25" s="261"/>
      <c r="G25" s="261" t="s">
        <v>6</v>
      </c>
      <c r="H25" s="261"/>
      <c r="I25" s="261"/>
      <c r="J25" s="261">
        <f t="shared" ref="J25:BU25" si="22" xml:space="preserve"> DATE(YEAR(J24), MONTH(J24) + $F23, DAY(J24) -1)</f>
        <v>44104</v>
      </c>
      <c r="K25" s="261">
        <f t="shared" si="22"/>
        <v>44196</v>
      </c>
      <c r="L25" s="261">
        <f t="shared" si="22"/>
        <v>44286</v>
      </c>
      <c r="M25" s="261">
        <f t="shared" si="22"/>
        <v>44377</v>
      </c>
      <c r="N25" s="261">
        <f t="shared" si="22"/>
        <v>44469</v>
      </c>
      <c r="O25" s="261">
        <f t="shared" si="22"/>
        <v>44561</v>
      </c>
      <c r="P25" s="261">
        <f t="shared" si="22"/>
        <v>44651</v>
      </c>
      <c r="Q25" s="261">
        <f t="shared" si="22"/>
        <v>44742</v>
      </c>
      <c r="R25" s="261">
        <f t="shared" si="22"/>
        <v>44834</v>
      </c>
      <c r="S25" s="261">
        <f t="shared" si="22"/>
        <v>44926</v>
      </c>
      <c r="T25" s="261">
        <f t="shared" si="22"/>
        <v>45016</v>
      </c>
      <c r="U25" s="261">
        <f t="shared" si="22"/>
        <v>45107</v>
      </c>
      <c r="V25" s="261">
        <f t="shared" si="22"/>
        <v>45199</v>
      </c>
      <c r="W25" s="261">
        <f t="shared" si="22"/>
        <v>45291</v>
      </c>
      <c r="X25" s="261">
        <f t="shared" si="22"/>
        <v>45382</v>
      </c>
      <c r="Y25" s="261">
        <f t="shared" si="22"/>
        <v>45473</v>
      </c>
      <c r="Z25" s="261">
        <f t="shared" si="22"/>
        <v>45565</v>
      </c>
      <c r="AA25" s="261">
        <f t="shared" si="22"/>
        <v>45657</v>
      </c>
      <c r="AB25" s="261">
        <f t="shared" si="22"/>
        <v>45747</v>
      </c>
      <c r="AC25" s="261">
        <f t="shared" si="22"/>
        <v>45838</v>
      </c>
      <c r="AD25" s="261">
        <f t="shared" si="22"/>
        <v>45930</v>
      </c>
      <c r="AE25" s="261">
        <f t="shared" si="22"/>
        <v>46022</v>
      </c>
      <c r="AF25" s="261">
        <f t="shared" si="22"/>
        <v>46112</v>
      </c>
      <c r="AG25" s="261">
        <f t="shared" si="22"/>
        <v>46203</v>
      </c>
      <c r="AH25" s="261">
        <f t="shared" si="22"/>
        <v>46295</v>
      </c>
      <c r="AI25" s="261">
        <f t="shared" si="22"/>
        <v>46387</v>
      </c>
      <c r="AJ25" s="261">
        <f t="shared" si="22"/>
        <v>46477</v>
      </c>
      <c r="AK25" s="261">
        <f t="shared" si="22"/>
        <v>46568</v>
      </c>
      <c r="AL25" s="261">
        <f t="shared" si="22"/>
        <v>46660</v>
      </c>
      <c r="AM25" s="261">
        <f t="shared" si="22"/>
        <v>46752</v>
      </c>
      <c r="AN25" s="261">
        <f t="shared" si="22"/>
        <v>46843</v>
      </c>
      <c r="AO25" s="261">
        <f t="shared" si="22"/>
        <v>46934</v>
      </c>
      <c r="AP25" s="261">
        <f t="shared" si="22"/>
        <v>47026</v>
      </c>
      <c r="AQ25" s="261">
        <f t="shared" si="22"/>
        <v>47118</v>
      </c>
      <c r="AR25" s="261">
        <f t="shared" si="22"/>
        <v>47208</v>
      </c>
      <c r="AS25" s="261">
        <f t="shared" si="22"/>
        <v>47299</v>
      </c>
      <c r="AT25" s="261">
        <f t="shared" si="22"/>
        <v>47391</v>
      </c>
      <c r="AU25" s="261">
        <f t="shared" si="22"/>
        <v>47483</v>
      </c>
      <c r="AV25" s="261">
        <f t="shared" si="22"/>
        <v>47573</v>
      </c>
      <c r="AW25" s="261">
        <f t="shared" si="22"/>
        <v>47664</v>
      </c>
      <c r="AX25" s="261">
        <f t="shared" si="22"/>
        <v>47756</v>
      </c>
      <c r="AY25" s="261">
        <f t="shared" si="22"/>
        <v>47848</v>
      </c>
      <c r="AZ25" s="261">
        <f t="shared" si="22"/>
        <v>47938</v>
      </c>
      <c r="BA25" s="261">
        <f t="shared" si="22"/>
        <v>48029</v>
      </c>
      <c r="BB25" s="261">
        <f t="shared" si="22"/>
        <v>48121</v>
      </c>
      <c r="BC25" s="261">
        <f t="shared" si="22"/>
        <v>48213</v>
      </c>
      <c r="BD25" s="261">
        <f t="shared" si="22"/>
        <v>48304</v>
      </c>
      <c r="BE25" s="261">
        <f t="shared" si="22"/>
        <v>48395</v>
      </c>
      <c r="BF25" s="261">
        <f t="shared" si="22"/>
        <v>48487</v>
      </c>
      <c r="BG25" s="261">
        <f t="shared" si="22"/>
        <v>48579</v>
      </c>
      <c r="BH25" s="261">
        <f t="shared" si="22"/>
        <v>48669</v>
      </c>
      <c r="BI25" s="261">
        <f t="shared" si="22"/>
        <v>48760</v>
      </c>
      <c r="BJ25" s="261">
        <f t="shared" si="22"/>
        <v>48852</v>
      </c>
      <c r="BK25" s="261">
        <f t="shared" si="22"/>
        <v>48944</v>
      </c>
      <c r="BL25" s="261">
        <f t="shared" si="22"/>
        <v>49034</v>
      </c>
      <c r="BM25" s="261">
        <f t="shared" si="22"/>
        <v>49125</v>
      </c>
      <c r="BN25" s="261">
        <f t="shared" si="22"/>
        <v>49217</v>
      </c>
      <c r="BO25" s="261">
        <f t="shared" si="22"/>
        <v>49309</v>
      </c>
      <c r="BP25" s="261">
        <f t="shared" si="22"/>
        <v>49399</v>
      </c>
      <c r="BQ25" s="261">
        <f t="shared" si="22"/>
        <v>49490</v>
      </c>
      <c r="BR25" s="261">
        <f t="shared" si="22"/>
        <v>49582</v>
      </c>
      <c r="BS25" s="261">
        <f t="shared" si="22"/>
        <v>49674</v>
      </c>
      <c r="BT25" s="261">
        <f t="shared" si="22"/>
        <v>49765</v>
      </c>
      <c r="BU25" s="261">
        <f t="shared" si="22"/>
        <v>49856</v>
      </c>
      <c r="BV25" s="261">
        <f t="shared" ref="BV25:EG25" si="23" xml:space="preserve"> DATE(YEAR(BV24), MONTH(BV24) + $F23, DAY(BV24) -1)</f>
        <v>49948</v>
      </c>
      <c r="BW25" s="261">
        <f t="shared" si="23"/>
        <v>50040</v>
      </c>
      <c r="BX25" s="261">
        <f t="shared" si="23"/>
        <v>50130</v>
      </c>
      <c r="BY25" s="261">
        <f t="shared" si="23"/>
        <v>50221</v>
      </c>
      <c r="BZ25" s="261">
        <f t="shared" si="23"/>
        <v>50313</v>
      </c>
      <c r="CA25" s="261">
        <f t="shared" si="23"/>
        <v>50405</v>
      </c>
      <c r="CB25" s="261">
        <f t="shared" si="23"/>
        <v>50495</v>
      </c>
      <c r="CC25" s="261">
        <f t="shared" si="23"/>
        <v>50586</v>
      </c>
      <c r="CD25" s="261">
        <f t="shared" si="23"/>
        <v>50678</v>
      </c>
      <c r="CE25" s="261">
        <f t="shared" si="23"/>
        <v>50770</v>
      </c>
      <c r="CF25" s="261">
        <f t="shared" si="23"/>
        <v>50860</v>
      </c>
      <c r="CG25" s="261">
        <f t="shared" si="23"/>
        <v>50951</v>
      </c>
      <c r="CH25" s="261">
        <f t="shared" si="23"/>
        <v>51043</v>
      </c>
      <c r="CI25" s="261">
        <f t="shared" si="23"/>
        <v>51135</v>
      </c>
      <c r="CJ25" s="261">
        <f t="shared" si="23"/>
        <v>51226</v>
      </c>
      <c r="CK25" s="261">
        <f t="shared" si="23"/>
        <v>51317</v>
      </c>
      <c r="CL25" s="261">
        <f t="shared" si="23"/>
        <v>51409</v>
      </c>
      <c r="CM25" s="261">
        <f t="shared" si="23"/>
        <v>51501</v>
      </c>
      <c r="CN25" s="261">
        <f t="shared" si="23"/>
        <v>51591</v>
      </c>
      <c r="CO25" s="261">
        <f t="shared" si="23"/>
        <v>51682</v>
      </c>
      <c r="CP25" s="261">
        <f t="shared" si="23"/>
        <v>51774</v>
      </c>
      <c r="CQ25" s="261">
        <f t="shared" si="23"/>
        <v>51866</v>
      </c>
      <c r="CR25" s="261">
        <f t="shared" si="23"/>
        <v>51956</v>
      </c>
      <c r="CS25" s="261">
        <f t="shared" si="23"/>
        <v>52047</v>
      </c>
      <c r="CT25" s="261">
        <f t="shared" si="23"/>
        <v>52139</v>
      </c>
      <c r="CU25" s="261">
        <f t="shared" si="23"/>
        <v>52231</v>
      </c>
      <c r="CV25" s="261">
        <f t="shared" si="23"/>
        <v>52321</v>
      </c>
      <c r="CW25" s="261">
        <f t="shared" si="23"/>
        <v>52412</v>
      </c>
      <c r="CX25" s="261">
        <f t="shared" si="23"/>
        <v>52504</v>
      </c>
      <c r="CY25" s="261">
        <f t="shared" si="23"/>
        <v>52596</v>
      </c>
      <c r="CZ25" s="261">
        <f t="shared" si="23"/>
        <v>52687</v>
      </c>
      <c r="DA25" s="261">
        <f t="shared" si="23"/>
        <v>52778</v>
      </c>
      <c r="DB25" s="261">
        <f t="shared" si="23"/>
        <v>52870</v>
      </c>
      <c r="DC25" s="261">
        <f t="shared" si="23"/>
        <v>52962</v>
      </c>
      <c r="DD25" s="261">
        <f t="shared" si="23"/>
        <v>53052</v>
      </c>
      <c r="DE25" s="261">
        <f t="shared" si="23"/>
        <v>53143</v>
      </c>
      <c r="DF25" s="261">
        <f t="shared" si="23"/>
        <v>53235</v>
      </c>
      <c r="DG25" s="261">
        <f t="shared" si="23"/>
        <v>53327</v>
      </c>
      <c r="DH25" s="261">
        <f t="shared" si="23"/>
        <v>53417</v>
      </c>
      <c r="DI25" s="261">
        <f t="shared" si="23"/>
        <v>53508</v>
      </c>
      <c r="DJ25" s="261">
        <f t="shared" si="23"/>
        <v>53600</v>
      </c>
      <c r="DK25" s="261">
        <f t="shared" si="23"/>
        <v>53692</v>
      </c>
      <c r="DL25" s="261">
        <f t="shared" si="23"/>
        <v>53782</v>
      </c>
      <c r="DM25" s="261">
        <f t="shared" si="23"/>
        <v>53873</v>
      </c>
      <c r="DN25" s="261">
        <f t="shared" si="23"/>
        <v>53965</v>
      </c>
      <c r="DO25" s="261">
        <f t="shared" si="23"/>
        <v>54057</v>
      </c>
      <c r="DP25" s="261">
        <f t="shared" si="23"/>
        <v>54148</v>
      </c>
      <c r="DQ25" s="261">
        <f t="shared" si="23"/>
        <v>54239</v>
      </c>
      <c r="DR25" s="261">
        <f t="shared" si="23"/>
        <v>54331</v>
      </c>
      <c r="DS25" s="261">
        <f t="shared" si="23"/>
        <v>54423</v>
      </c>
      <c r="DT25" s="261">
        <f t="shared" si="23"/>
        <v>54513</v>
      </c>
      <c r="DU25" s="261">
        <f t="shared" si="23"/>
        <v>54604</v>
      </c>
      <c r="DV25" s="261">
        <f t="shared" si="23"/>
        <v>54696</v>
      </c>
      <c r="DW25" s="261">
        <f t="shared" si="23"/>
        <v>54788</v>
      </c>
      <c r="DX25" s="261">
        <f t="shared" si="23"/>
        <v>54878</v>
      </c>
      <c r="DY25" s="261">
        <f t="shared" si="23"/>
        <v>54969</v>
      </c>
      <c r="DZ25" s="261">
        <f t="shared" si="23"/>
        <v>55061</v>
      </c>
      <c r="EA25" s="261">
        <f t="shared" si="23"/>
        <v>55153</v>
      </c>
      <c r="EB25" s="261">
        <f t="shared" si="23"/>
        <v>55243</v>
      </c>
      <c r="EC25" s="261">
        <f t="shared" si="23"/>
        <v>55334</v>
      </c>
      <c r="ED25" s="261">
        <f t="shared" si="23"/>
        <v>55426</v>
      </c>
      <c r="EE25" s="261">
        <f t="shared" si="23"/>
        <v>55518</v>
      </c>
      <c r="EF25" s="261">
        <f t="shared" si="23"/>
        <v>55609</v>
      </c>
      <c r="EG25" s="261">
        <f t="shared" si="23"/>
        <v>55700</v>
      </c>
      <c r="EH25" s="261">
        <f t="shared" ref="EH25:GG25" si="24" xml:space="preserve"> DATE(YEAR(EH24), MONTH(EH24) + $F23, DAY(EH24) -1)</f>
        <v>55792</v>
      </c>
      <c r="EI25" s="261">
        <f t="shared" si="24"/>
        <v>55884</v>
      </c>
      <c r="EJ25" s="261">
        <f t="shared" si="24"/>
        <v>55974</v>
      </c>
      <c r="EK25" s="261">
        <f t="shared" si="24"/>
        <v>56065</v>
      </c>
      <c r="EL25" s="261">
        <f t="shared" si="24"/>
        <v>56157</v>
      </c>
      <c r="EM25" s="261">
        <f t="shared" si="24"/>
        <v>56249</v>
      </c>
      <c r="EN25" s="261">
        <f t="shared" si="24"/>
        <v>56339</v>
      </c>
      <c r="EO25" s="261">
        <f t="shared" si="24"/>
        <v>56430</v>
      </c>
      <c r="EP25" s="261">
        <f t="shared" si="24"/>
        <v>56522</v>
      </c>
      <c r="EQ25" s="261">
        <f t="shared" si="24"/>
        <v>56614</v>
      </c>
      <c r="ER25" s="261">
        <f t="shared" si="24"/>
        <v>56704</v>
      </c>
      <c r="ES25" s="261">
        <f t="shared" si="24"/>
        <v>56795</v>
      </c>
      <c r="ET25" s="261">
        <f t="shared" si="24"/>
        <v>56887</v>
      </c>
      <c r="EU25" s="261">
        <f t="shared" si="24"/>
        <v>56979</v>
      </c>
      <c r="EV25" s="261">
        <f t="shared" si="24"/>
        <v>57070</v>
      </c>
      <c r="EW25" s="261">
        <f t="shared" si="24"/>
        <v>57161</v>
      </c>
      <c r="EX25" s="261">
        <f t="shared" si="24"/>
        <v>57253</v>
      </c>
      <c r="EY25" s="261">
        <f t="shared" si="24"/>
        <v>57345</v>
      </c>
      <c r="EZ25" s="261">
        <f t="shared" si="24"/>
        <v>57435</v>
      </c>
      <c r="FA25" s="261">
        <f t="shared" si="24"/>
        <v>57526</v>
      </c>
      <c r="FB25" s="261">
        <f t="shared" si="24"/>
        <v>57618</v>
      </c>
      <c r="FC25" s="261">
        <f t="shared" si="24"/>
        <v>57710</v>
      </c>
      <c r="FD25" s="261">
        <f t="shared" si="24"/>
        <v>57800</v>
      </c>
      <c r="FE25" s="261">
        <f t="shared" si="24"/>
        <v>57891</v>
      </c>
      <c r="FF25" s="261">
        <f t="shared" si="24"/>
        <v>57983</v>
      </c>
      <c r="FG25" s="261">
        <f t="shared" si="24"/>
        <v>58075</v>
      </c>
      <c r="FH25" s="261">
        <f t="shared" si="24"/>
        <v>58165</v>
      </c>
      <c r="FI25" s="261">
        <f t="shared" si="24"/>
        <v>58256</v>
      </c>
      <c r="FJ25" s="261">
        <f t="shared" si="24"/>
        <v>58348</v>
      </c>
      <c r="FK25" s="261">
        <f t="shared" si="24"/>
        <v>58440</v>
      </c>
      <c r="FL25" s="261">
        <f t="shared" si="24"/>
        <v>58531</v>
      </c>
      <c r="FM25" s="261">
        <f t="shared" si="24"/>
        <v>58622</v>
      </c>
      <c r="FN25" s="261">
        <f t="shared" si="24"/>
        <v>58714</v>
      </c>
      <c r="FO25" s="261">
        <f t="shared" si="24"/>
        <v>58806</v>
      </c>
      <c r="FP25" s="261">
        <f t="shared" si="24"/>
        <v>58896</v>
      </c>
      <c r="FQ25" s="261">
        <f t="shared" si="24"/>
        <v>58987</v>
      </c>
      <c r="FR25" s="261">
        <f t="shared" si="24"/>
        <v>59079</v>
      </c>
      <c r="FS25" s="261">
        <f t="shared" si="24"/>
        <v>59171</v>
      </c>
      <c r="FT25" s="261">
        <f t="shared" si="24"/>
        <v>59261</v>
      </c>
      <c r="FU25" s="261">
        <f t="shared" si="24"/>
        <v>59352</v>
      </c>
      <c r="FV25" s="261">
        <f t="shared" si="24"/>
        <v>59444</v>
      </c>
      <c r="FW25" s="261">
        <f t="shared" si="24"/>
        <v>59536</v>
      </c>
      <c r="FX25" s="261">
        <f t="shared" si="24"/>
        <v>59626</v>
      </c>
      <c r="FY25" s="261">
        <f t="shared" si="24"/>
        <v>59717</v>
      </c>
      <c r="FZ25" s="261">
        <f t="shared" si="24"/>
        <v>59809</v>
      </c>
      <c r="GA25" s="261">
        <f t="shared" si="24"/>
        <v>59901</v>
      </c>
      <c r="GB25" s="261">
        <f t="shared" si="24"/>
        <v>59992</v>
      </c>
      <c r="GC25" s="261">
        <f t="shared" si="24"/>
        <v>60083</v>
      </c>
      <c r="GD25" s="261">
        <f t="shared" si="24"/>
        <v>60175</v>
      </c>
      <c r="GE25" s="261">
        <f t="shared" si="24"/>
        <v>60267</v>
      </c>
      <c r="GF25" s="261">
        <f t="shared" si="24"/>
        <v>60357</v>
      </c>
      <c r="GG25" s="261">
        <f t="shared" si="24"/>
        <v>60448</v>
      </c>
      <c r="GH25" s="261">
        <f t="shared" ref="GH25:GJ25" si="25" xml:space="preserve"> DATE(YEAR(GH24), MONTH(GH24) + $F23, DAY(GH24) -1)</f>
        <v>60540</v>
      </c>
      <c r="GI25" s="261">
        <f t="shared" si="25"/>
        <v>60632</v>
      </c>
      <c r="GJ25" s="261">
        <f t="shared" si="25"/>
        <v>60722</v>
      </c>
      <c r="GK25" s="250"/>
      <c r="GL25" s="250"/>
      <c r="GM25" s="250"/>
      <c r="GN25" s="250"/>
      <c r="GO25" s="250"/>
      <c r="GP25" s="250"/>
      <c r="GQ25" s="250"/>
      <c r="GR25" s="250"/>
      <c r="GS25" s="250"/>
      <c r="GT25" s="250"/>
      <c r="GU25" s="250"/>
      <c r="GV25" s="250"/>
      <c r="GW25" s="250"/>
      <c r="GX25" s="250"/>
      <c r="GY25" s="250"/>
      <c r="GZ25" s="250"/>
      <c r="HA25" s="250"/>
      <c r="HB25" s="250"/>
      <c r="HC25" s="250"/>
      <c r="HD25" s="250"/>
      <c r="HE25" s="250"/>
      <c r="HF25" s="250"/>
      <c r="HG25" s="250"/>
      <c r="HH25" s="250"/>
      <c r="HI25" s="250"/>
      <c r="HJ25" s="250"/>
      <c r="HK25" s="250"/>
      <c r="HL25" s="250"/>
      <c r="HM25" s="250"/>
      <c r="HN25" s="250"/>
      <c r="HO25" s="250"/>
      <c r="HP25" s="250"/>
      <c r="HQ25" s="250"/>
      <c r="HR25" s="250"/>
      <c r="HS25" s="250"/>
      <c r="HT25" s="250"/>
      <c r="HU25" s="250"/>
      <c r="HV25" s="250"/>
      <c r="HW25" s="250"/>
      <c r="HX25" s="250"/>
      <c r="HY25" s="250"/>
      <c r="HZ25" s="250"/>
      <c r="IA25" s="250"/>
      <c r="IB25" s="250"/>
      <c r="IC25" s="250"/>
      <c r="ID25" s="250"/>
      <c r="IE25" s="250"/>
      <c r="IF25" s="250"/>
      <c r="IG25" s="250"/>
      <c r="IH25" s="250"/>
      <c r="II25" s="250"/>
      <c r="IJ25" s="250"/>
      <c r="IK25" s="250"/>
      <c r="IL25" s="250"/>
      <c r="IM25" s="250"/>
      <c r="IN25" s="250"/>
      <c r="IO25" s="250"/>
      <c r="IP25" s="250"/>
      <c r="IQ25" s="250"/>
      <c r="IR25" s="250"/>
      <c r="IS25" s="250"/>
      <c r="IT25" s="250"/>
      <c r="IU25" s="250"/>
      <c r="IV25" s="250"/>
      <c r="IW25" s="250"/>
      <c r="IX25" s="250"/>
      <c r="IY25" s="250"/>
      <c r="IZ25" s="250"/>
      <c r="JA25" s="250"/>
      <c r="JB25" s="250"/>
      <c r="JC25" s="250"/>
      <c r="JD25" s="250"/>
      <c r="JE25" s="250"/>
      <c r="JF25" s="250"/>
      <c r="JG25" s="250"/>
      <c r="JH25" s="250"/>
      <c r="JI25" s="250"/>
      <c r="JJ25" s="250"/>
      <c r="JK25" s="250"/>
      <c r="JL25" s="250"/>
      <c r="JM25" s="250"/>
      <c r="JN25" s="250"/>
      <c r="JO25" s="250"/>
      <c r="JP25" s="250"/>
      <c r="JQ25" s="250"/>
      <c r="JR25" s="250"/>
      <c r="JS25" s="250"/>
      <c r="JT25" s="250"/>
      <c r="JU25" s="250"/>
      <c r="JV25" s="250"/>
      <c r="JW25" s="250"/>
      <c r="JX25" s="250"/>
      <c r="JY25" s="250"/>
      <c r="JZ25" s="250"/>
      <c r="KA25" s="250"/>
      <c r="KB25" s="250"/>
      <c r="KC25" s="250"/>
      <c r="KD25" s="250"/>
      <c r="KE25" s="250"/>
      <c r="KF25" s="250"/>
      <c r="KG25" s="250"/>
      <c r="KH25" s="250"/>
      <c r="KI25" s="250"/>
      <c r="KJ25" s="250"/>
      <c r="KK25" s="250"/>
      <c r="KL25" s="250"/>
      <c r="KM25" s="250"/>
      <c r="KN25" s="250"/>
      <c r="KO25" s="250"/>
      <c r="KP25" s="250"/>
      <c r="KQ25" s="250"/>
      <c r="KR25" s="250"/>
      <c r="KS25" s="250"/>
      <c r="KT25" s="250"/>
      <c r="KU25" s="250"/>
      <c r="KV25" s="250"/>
      <c r="KW25" s="250"/>
      <c r="KX25" s="250"/>
      <c r="KY25" s="250"/>
      <c r="KZ25" s="250"/>
      <c r="LA25" s="250"/>
      <c r="LB25" s="250"/>
      <c r="LC25" s="250"/>
      <c r="LD25" s="250"/>
      <c r="LE25" s="250"/>
      <c r="LF25" s="250"/>
      <c r="LG25" s="250"/>
      <c r="LH25" s="250"/>
      <c r="LI25" s="250"/>
      <c r="LJ25" s="250"/>
      <c r="LK25" s="250"/>
      <c r="LL25" s="250"/>
      <c r="LM25" s="250"/>
      <c r="LN25" s="250"/>
      <c r="LO25" s="250"/>
      <c r="LP25" s="250"/>
      <c r="LQ25" s="250"/>
      <c r="LR25" s="250"/>
      <c r="LS25" s="250"/>
      <c r="LT25" s="250"/>
      <c r="LU25" s="250"/>
      <c r="LV25" s="250"/>
      <c r="LW25" s="250"/>
      <c r="LX25" s="250"/>
      <c r="LY25" s="250"/>
      <c r="LZ25" s="250"/>
      <c r="MA25" s="250"/>
      <c r="MB25" s="250"/>
      <c r="MC25" s="250"/>
      <c r="MD25" s="250"/>
      <c r="ME25" s="250"/>
      <c r="MF25" s="250"/>
      <c r="MG25" s="250"/>
      <c r="MH25" s="250"/>
      <c r="MI25" s="250"/>
      <c r="MJ25" s="250"/>
      <c r="MK25" s="250"/>
      <c r="ML25" s="250"/>
      <c r="MM25" s="250"/>
      <c r="MN25" s="250"/>
      <c r="MO25" s="250"/>
      <c r="MP25" s="250"/>
      <c r="MQ25" s="250"/>
      <c r="MR25" s="250"/>
      <c r="MS25" s="250"/>
      <c r="MT25" s="250"/>
      <c r="MU25" s="250"/>
      <c r="MV25" s="250"/>
      <c r="MW25" s="250"/>
      <c r="MX25" s="250"/>
      <c r="MY25" s="250"/>
      <c r="MZ25" s="250"/>
      <c r="NA25" s="250"/>
      <c r="NB25" s="250"/>
      <c r="NC25" s="250"/>
      <c r="ND25" s="250"/>
      <c r="NE25" s="250"/>
      <c r="NF25" s="250"/>
      <c r="NG25" s="250"/>
      <c r="NH25" s="250"/>
      <c r="NI25" s="250"/>
      <c r="NJ25" s="250"/>
      <c r="NK25" s="250"/>
      <c r="NL25" s="250"/>
      <c r="NM25" s="250"/>
      <c r="NN25" s="250"/>
      <c r="NO25" s="250"/>
      <c r="NP25" s="250"/>
      <c r="NQ25" s="250"/>
      <c r="NR25" s="250"/>
      <c r="NS25" s="250"/>
      <c r="NT25" s="250"/>
      <c r="NU25" s="250"/>
      <c r="NV25" s="250"/>
      <c r="NW25" s="250"/>
      <c r="NX25" s="250"/>
      <c r="NY25" s="250"/>
      <c r="NZ25" s="250"/>
      <c r="OA25" s="250"/>
      <c r="OB25" s="250"/>
      <c r="OC25" s="250"/>
      <c r="OD25" s="250"/>
      <c r="OE25" s="250"/>
      <c r="OF25" s="250"/>
      <c r="OG25" s="250"/>
      <c r="OH25" s="250"/>
      <c r="OI25" s="250"/>
      <c r="OJ25" s="250"/>
      <c r="OK25" s="250"/>
      <c r="OL25" s="250"/>
      <c r="OM25" s="250"/>
      <c r="ON25" s="250"/>
      <c r="OO25" s="250"/>
      <c r="OP25" s="250"/>
      <c r="OQ25" s="250"/>
      <c r="OR25" s="250"/>
      <c r="OS25" s="250"/>
      <c r="OT25" s="250"/>
      <c r="OU25" s="250"/>
      <c r="OV25" s="250"/>
      <c r="OW25" s="250"/>
      <c r="OX25" s="250"/>
      <c r="OY25" s="250"/>
      <c r="OZ25" s="250"/>
      <c r="PA25" s="250"/>
      <c r="PB25" s="250"/>
      <c r="PC25" s="250"/>
      <c r="PD25" s="250"/>
      <c r="PE25" s="250"/>
      <c r="PF25" s="250"/>
      <c r="PG25" s="250"/>
      <c r="PH25" s="250"/>
      <c r="PI25" s="250"/>
      <c r="PJ25" s="250"/>
      <c r="PK25" s="250"/>
      <c r="PL25" s="250"/>
      <c r="PM25" s="250"/>
      <c r="PN25" s="250"/>
      <c r="PO25" s="250"/>
      <c r="PP25" s="250"/>
      <c r="PQ25" s="250"/>
      <c r="PR25" s="250"/>
      <c r="PS25" s="250"/>
      <c r="PT25" s="250"/>
      <c r="PU25" s="250"/>
    </row>
    <row r="26" spans="1:437" s="57" customFormat="1" outlineLevel="1" x14ac:dyDescent="0.35">
      <c r="A26" s="75"/>
      <c r="B26" s="15"/>
      <c r="C26" s="76"/>
      <c r="D26" s="65"/>
      <c r="E26" s="13"/>
      <c r="F26" s="13"/>
      <c r="G26" s="13"/>
      <c r="H26" s="13"/>
      <c r="I26" s="13"/>
      <c r="J26" s="13"/>
      <c r="K26" s="13"/>
      <c r="L26" s="13"/>
      <c r="M26" s="13"/>
      <c r="N26" s="13"/>
      <c r="O26" s="13"/>
      <c r="P26" s="13"/>
      <c r="Q26" s="13"/>
      <c r="R26" s="13"/>
      <c r="S26" s="13"/>
      <c r="T26" s="13"/>
      <c r="U26" s="13"/>
      <c r="V26" s="13"/>
      <c r="W26" s="13"/>
      <c r="X26" s="13"/>
      <c r="Y26" s="13"/>
      <c r="Z26" s="13"/>
      <c r="AA26" s="13"/>
      <c r="AB26" s="13"/>
      <c r="AC26" s="13"/>
      <c r="AD26" s="13"/>
      <c r="AE26" s="13"/>
      <c r="AF26" s="13"/>
      <c r="AG26" s="13"/>
      <c r="AH26" s="13"/>
      <c r="AI26" s="13"/>
      <c r="AJ26" s="13"/>
      <c r="AK26" s="13"/>
      <c r="AL26" s="13"/>
      <c r="AM26" s="13"/>
      <c r="AN26" s="13"/>
      <c r="AO26" s="13"/>
      <c r="AP26" s="13"/>
      <c r="AQ26" s="13"/>
      <c r="AR26" s="13"/>
      <c r="AS26" s="13"/>
      <c r="AT26" s="13"/>
      <c r="AU26" s="13"/>
      <c r="AV26" s="13"/>
      <c r="AW26" s="13"/>
      <c r="AX26" s="13"/>
      <c r="AY26" s="13"/>
      <c r="AZ26" s="13"/>
      <c r="BA26" s="13"/>
      <c r="BB26" s="13"/>
      <c r="BC26" s="13"/>
      <c r="BD26" s="13"/>
      <c r="BE26" s="13"/>
      <c r="BF26" s="13"/>
      <c r="BG26" s="13"/>
      <c r="BH26" s="13"/>
      <c r="BI26" s="13"/>
      <c r="BJ26" s="13"/>
      <c r="BK26" s="13"/>
      <c r="BL26" s="13"/>
      <c r="BM26" s="13"/>
      <c r="BN26" s="13"/>
      <c r="BO26" s="13"/>
      <c r="BP26" s="13"/>
      <c r="BQ26" s="13"/>
      <c r="BR26" s="13"/>
      <c r="BS26" s="13"/>
      <c r="BT26" s="13"/>
      <c r="BU26" s="13"/>
      <c r="BV26" s="13"/>
      <c r="BW26" s="13"/>
      <c r="BX26" s="13"/>
      <c r="BY26" s="13"/>
      <c r="BZ26" s="13"/>
      <c r="CA26" s="13"/>
      <c r="CB26" s="13"/>
      <c r="CC26" s="13"/>
      <c r="CD26" s="13"/>
      <c r="CE26" s="13"/>
      <c r="CF26" s="13"/>
      <c r="CG26" s="13"/>
      <c r="CH26" s="13"/>
      <c r="CI26" s="13"/>
      <c r="CJ26" s="13"/>
      <c r="CK26" s="13"/>
      <c r="CL26" s="13"/>
      <c r="CM26" s="13"/>
      <c r="CN26" s="13"/>
      <c r="CO26" s="13"/>
      <c r="CP26" s="13"/>
      <c r="CQ26" s="13"/>
      <c r="CR26" s="13"/>
      <c r="CS26" s="13"/>
      <c r="CT26" s="13"/>
      <c r="CU26" s="13"/>
      <c r="CV26" s="13"/>
      <c r="CW26" s="13"/>
      <c r="CX26" s="13"/>
      <c r="CY26" s="13"/>
      <c r="CZ26" s="13"/>
      <c r="DA26" s="13"/>
      <c r="DB26" s="13"/>
      <c r="DC26" s="13"/>
      <c r="DD26" s="13"/>
      <c r="DE26" s="13"/>
      <c r="DF26" s="13"/>
      <c r="DG26" s="13"/>
      <c r="DH26" s="13"/>
      <c r="DI26" s="13"/>
      <c r="DJ26" s="13"/>
      <c r="DK26" s="13"/>
      <c r="DL26" s="13"/>
      <c r="DM26" s="13"/>
      <c r="DN26" s="13"/>
      <c r="DO26" s="13"/>
      <c r="DP26" s="13"/>
      <c r="DQ26" s="13"/>
      <c r="DR26" s="13"/>
      <c r="DS26" s="13"/>
      <c r="DT26" s="13"/>
      <c r="DU26" s="13"/>
      <c r="DV26" s="13"/>
      <c r="DW26" s="13"/>
      <c r="DX26" s="13"/>
      <c r="DY26" s="13"/>
      <c r="DZ26" s="13"/>
      <c r="EA26" s="13"/>
      <c r="EB26" s="13"/>
      <c r="EC26" s="13"/>
      <c r="ED26" s="13"/>
      <c r="EE26" s="13"/>
      <c r="EF26" s="13"/>
      <c r="EG26" s="13"/>
      <c r="EH26" s="13"/>
      <c r="EI26" s="13"/>
      <c r="EJ26" s="13"/>
      <c r="EK26" s="13"/>
      <c r="EL26" s="13"/>
      <c r="EM26" s="13"/>
      <c r="EN26" s="13"/>
      <c r="EO26" s="13"/>
      <c r="EP26" s="13"/>
      <c r="EQ26" s="13"/>
      <c r="ER26" s="13"/>
      <c r="ES26" s="13"/>
      <c r="ET26" s="13"/>
      <c r="EU26" s="13"/>
      <c r="EV26" s="13"/>
      <c r="EW26" s="13"/>
      <c r="EX26" s="13"/>
      <c r="EY26" s="13"/>
      <c r="EZ26" s="13"/>
      <c r="FA26" s="13"/>
      <c r="FB26" s="13"/>
      <c r="FC26" s="13"/>
      <c r="FD26" s="13"/>
      <c r="FE26" s="13"/>
      <c r="FF26" s="13"/>
      <c r="FG26" s="13"/>
      <c r="FH26" s="13"/>
      <c r="FI26" s="13"/>
      <c r="FJ26" s="13"/>
      <c r="FK26" s="13"/>
      <c r="FL26" s="13"/>
      <c r="FM26" s="13"/>
      <c r="FN26" s="13"/>
      <c r="FO26" s="13"/>
      <c r="FP26" s="13"/>
      <c r="FQ26" s="13"/>
      <c r="FR26" s="13"/>
      <c r="FS26" s="13"/>
      <c r="FT26" s="13"/>
      <c r="FU26" s="13"/>
      <c r="FV26" s="13"/>
      <c r="FW26" s="13"/>
      <c r="FX26" s="13"/>
      <c r="FY26" s="13"/>
      <c r="FZ26" s="13"/>
      <c r="GA26" s="13"/>
      <c r="GB26" s="13"/>
      <c r="GC26" s="13"/>
      <c r="GD26" s="13"/>
      <c r="GE26" s="13"/>
      <c r="GF26" s="13"/>
      <c r="GG26" s="13"/>
      <c r="GH26" s="13"/>
      <c r="GI26" s="13"/>
      <c r="GJ26" s="13"/>
      <c r="GK26"/>
      <c r="GL26"/>
      <c r="GM26"/>
      <c r="GN26"/>
      <c r="GO26"/>
      <c r="GP26"/>
      <c r="GQ26"/>
      <c r="GR26"/>
      <c r="GS26"/>
      <c r="GT26"/>
      <c r="GU26"/>
      <c r="GV26"/>
      <c r="GW26"/>
      <c r="GX26"/>
      <c r="GY26"/>
      <c r="GZ26"/>
      <c r="HA26"/>
      <c r="HB26"/>
      <c r="HC26"/>
      <c r="HD26"/>
      <c r="HE26"/>
      <c r="HF26"/>
      <c r="HG26"/>
      <c r="HH26"/>
      <c r="HI26"/>
      <c r="HJ26"/>
      <c r="HK26"/>
      <c r="HL26"/>
      <c r="HM26"/>
      <c r="HN26"/>
      <c r="HO26"/>
      <c r="HP26"/>
      <c r="HQ26"/>
      <c r="HR26"/>
      <c r="HS26"/>
      <c r="HT26"/>
      <c r="HU26"/>
      <c r="HV26"/>
      <c r="HW26"/>
      <c r="HX26"/>
      <c r="HY26"/>
      <c r="HZ26"/>
      <c r="IA26"/>
      <c r="IB26"/>
      <c r="IC26"/>
      <c r="ID26"/>
      <c r="IE26"/>
      <c r="IF26"/>
      <c r="IG26"/>
      <c r="IH26"/>
      <c r="II26"/>
      <c r="IJ26"/>
      <c r="IK26"/>
      <c r="IL26"/>
      <c r="IM26"/>
      <c r="IN26"/>
      <c r="IO26"/>
      <c r="IP26"/>
      <c r="IQ26"/>
      <c r="IR26"/>
      <c r="IS26"/>
      <c r="IT26"/>
      <c r="IU26"/>
      <c r="IV26"/>
      <c r="IW26"/>
      <c r="IX26"/>
      <c r="IY26"/>
      <c r="IZ26"/>
      <c r="JA26"/>
      <c r="JB26"/>
      <c r="JC26"/>
      <c r="JD26"/>
      <c r="JE26"/>
      <c r="JF26"/>
      <c r="JG26"/>
      <c r="JH26"/>
      <c r="JI26"/>
      <c r="JJ26"/>
      <c r="JK26"/>
      <c r="JL26"/>
      <c r="JM26"/>
      <c r="JN26"/>
      <c r="JO26"/>
      <c r="JP26"/>
      <c r="JQ26"/>
      <c r="JR26"/>
      <c r="JS26"/>
      <c r="JT26"/>
      <c r="JU26"/>
      <c r="JV26"/>
      <c r="JW26"/>
      <c r="JX26"/>
      <c r="JY26"/>
      <c r="JZ26"/>
      <c r="KA26"/>
      <c r="KB26"/>
      <c r="KC26"/>
      <c r="KD26"/>
      <c r="KE26"/>
      <c r="KF26"/>
      <c r="KG26"/>
      <c r="KH26"/>
      <c r="KI26"/>
      <c r="KJ26"/>
      <c r="KK26"/>
      <c r="KL26"/>
      <c r="KM26"/>
      <c r="KN26"/>
      <c r="KO26"/>
      <c r="KP26"/>
      <c r="KQ26"/>
      <c r="KR26"/>
      <c r="KS26"/>
      <c r="KT26"/>
      <c r="KU26"/>
      <c r="KV26"/>
      <c r="KW26"/>
      <c r="KX26"/>
      <c r="KY26"/>
      <c r="KZ26"/>
      <c r="LA26"/>
      <c r="LB26"/>
      <c r="LC26"/>
      <c r="LD26"/>
      <c r="LE26"/>
      <c r="LF26"/>
      <c r="LG26"/>
      <c r="LH26"/>
      <c r="LI26"/>
      <c r="LJ26"/>
      <c r="LK26"/>
      <c r="LL26"/>
      <c r="LM26"/>
      <c r="LN26"/>
      <c r="LO26"/>
      <c r="LP26"/>
      <c r="LQ26"/>
      <c r="LR26"/>
      <c r="LS26"/>
      <c r="LT26"/>
      <c r="LU26"/>
      <c r="LV26"/>
      <c r="LW26"/>
      <c r="LX26"/>
      <c r="LY26"/>
      <c r="LZ26"/>
      <c r="MA26"/>
      <c r="MB26"/>
      <c r="MC26"/>
      <c r="MD26"/>
      <c r="ME26"/>
      <c r="MF26"/>
      <c r="MG26"/>
      <c r="MH26"/>
      <c r="MI26"/>
      <c r="MJ26"/>
      <c r="MK26"/>
      <c r="ML26"/>
      <c r="MM26"/>
      <c r="MN26"/>
      <c r="MO26"/>
      <c r="MP26"/>
      <c r="MQ26"/>
      <c r="MR26"/>
      <c r="MS26"/>
      <c r="MT26"/>
      <c r="MU26"/>
      <c r="MV26"/>
      <c r="MW26"/>
      <c r="MX26"/>
      <c r="MY26"/>
      <c r="MZ26"/>
      <c r="NA26"/>
      <c r="NB26"/>
      <c r="NC26"/>
      <c r="ND26"/>
      <c r="NE26"/>
      <c r="NF26"/>
      <c r="NG26"/>
      <c r="NH26"/>
      <c r="NI26"/>
      <c r="NJ26"/>
      <c r="NK26"/>
      <c r="NL26"/>
      <c r="NM26"/>
      <c r="NN26"/>
      <c r="NO26"/>
      <c r="NP26"/>
      <c r="NQ26"/>
      <c r="NR26"/>
      <c r="NS26"/>
      <c r="NT26"/>
      <c r="NU26"/>
      <c r="NV26"/>
      <c r="NW26"/>
      <c r="NX26"/>
      <c r="NY26"/>
      <c r="NZ26"/>
      <c r="OA26"/>
      <c r="OB26"/>
      <c r="OC26"/>
      <c r="OD26"/>
      <c r="OE26"/>
      <c r="OF26"/>
      <c r="OG26"/>
      <c r="OH26"/>
      <c r="OI26"/>
      <c r="OJ26"/>
      <c r="OK26"/>
      <c r="OL26"/>
      <c r="OM26"/>
      <c r="ON26"/>
      <c r="OO26"/>
      <c r="OP26"/>
      <c r="OQ26"/>
      <c r="OR26"/>
      <c r="OS26"/>
      <c r="OT26"/>
      <c r="OU26"/>
      <c r="OV26"/>
      <c r="OW26"/>
      <c r="OX26"/>
      <c r="OY26"/>
      <c r="OZ26"/>
      <c r="PA26"/>
      <c r="PB26"/>
      <c r="PC26"/>
      <c r="PD26"/>
      <c r="PE26"/>
      <c r="PF26"/>
      <c r="PG26"/>
      <c r="PH26"/>
      <c r="PI26"/>
      <c r="PJ26"/>
      <c r="PK26"/>
      <c r="PL26"/>
      <c r="PM26"/>
      <c r="PN26"/>
      <c r="PO26"/>
      <c r="PP26"/>
      <c r="PQ26"/>
      <c r="PR26"/>
      <c r="PS26"/>
      <c r="PT26"/>
      <c r="PU26"/>
    </row>
    <row r="27" spans="1:437" s="57" customFormat="1" outlineLevel="1" x14ac:dyDescent="0.35">
      <c r="A27" s="75"/>
      <c r="B27" s="15" t="s">
        <v>98</v>
      </c>
      <c r="C27" s="76"/>
      <c r="D27" s="65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  <c r="AA27" s="13"/>
      <c r="AB27" s="13"/>
      <c r="AC27" s="13"/>
      <c r="AD27" s="13"/>
      <c r="AE27" s="13"/>
      <c r="AF27" s="13"/>
      <c r="AG27" s="13"/>
      <c r="AH27" s="13"/>
      <c r="AI27" s="13"/>
      <c r="AJ27" s="13"/>
      <c r="AK27" s="13"/>
      <c r="AL27" s="13"/>
      <c r="AM27" s="13"/>
      <c r="AN27" s="13"/>
      <c r="AO27" s="13"/>
      <c r="AP27" s="13"/>
      <c r="AQ27" s="13"/>
      <c r="AR27" s="13"/>
      <c r="AS27" s="13"/>
      <c r="AT27" s="13"/>
      <c r="AU27" s="13"/>
      <c r="AV27" s="13"/>
      <c r="AW27" s="13"/>
      <c r="AX27" s="13"/>
      <c r="AY27" s="13"/>
      <c r="AZ27" s="13"/>
      <c r="BA27" s="13"/>
      <c r="BB27" s="13"/>
      <c r="BC27" s="13"/>
      <c r="BD27" s="13"/>
      <c r="BE27" s="13"/>
      <c r="BF27" s="13"/>
      <c r="BG27" s="13"/>
      <c r="BH27" s="13"/>
      <c r="BI27" s="13"/>
      <c r="BJ27" s="13"/>
      <c r="BK27" s="13"/>
      <c r="BL27" s="13"/>
      <c r="BM27" s="13"/>
      <c r="BN27" s="13"/>
      <c r="BO27" s="13"/>
      <c r="BP27" s="13"/>
      <c r="BQ27" s="13"/>
      <c r="BR27" s="13"/>
      <c r="BS27" s="13"/>
      <c r="BT27" s="13"/>
      <c r="BU27" s="13"/>
      <c r="BV27" s="13"/>
      <c r="BW27" s="13"/>
      <c r="BX27" s="13"/>
      <c r="BY27" s="13"/>
      <c r="BZ27" s="13"/>
      <c r="CA27" s="13"/>
      <c r="CB27" s="13"/>
      <c r="CC27" s="13"/>
      <c r="CD27" s="13"/>
      <c r="CE27" s="13"/>
      <c r="CF27" s="13"/>
      <c r="CG27" s="13"/>
      <c r="CH27" s="13"/>
      <c r="CI27" s="13"/>
      <c r="CJ27" s="13"/>
      <c r="CK27" s="13"/>
      <c r="CL27" s="13"/>
      <c r="CM27" s="13"/>
      <c r="CN27" s="13"/>
      <c r="CO27" s="13"/>
      <c r="CP27" s="13"/>
      <c r="CQ27" s="13"/>
      <c r="CR27" s="13"/>
      <c r="CS27" s="13"/>
      <c r="CT27" s="13"/>
      <c r="CU27" s="13"/>
      <c r="CV27" s="13"/>
      <c r="CW27" s="13"/>
      <c r="CX27" s="13"/>
      <c r="CY27" s="13"/>
      <c r="CZ27" s="13"/>
      <c r="DA27" s="13"/>
      <c r="DB27" s="13"/>
      <c r="DC27" s="13"/>
      <c r="DD27" s="13"/>
      <c r="DE27" s="13"/>
      <c r="DF27" s="13"/>
      <c r="DG27" s="13"/>
      <c r="DH27" s="13"/>
      <c r="DI27" s="13"/>
      <c r="DJ27" s="13"/>
      <c r="DK27" s="13"/>
      <c r="DL27" s="13"/>
      <c r="DM27" s="13"/>
      <c r="DN27" s="13"/>
      <c r="DO27" s="13"/>
      <c r="DP27" s="13"/>
      <c r="DQ27" s="13"/>
      <c r="DR27" s="13"/>
      <c r="DS27" s="13"/>
      <c r="DT27" s="13"/>
      <c r="DU27" s="13"/>
      <c r="DV27" s="13"/>
      <c r="DW27" s="13"/>
      <c r="DX27" s="13"/>
      <c r="DY27" s="13"/>
      <c r="DZ27" s="13"/>
      <c r="EA27" s="13"/>
      <c r="EB27" s="13"/>
      <c r="EC27" s="13"/>
      <c r="ED27" s="13"/>
      <c r="EE27" s="13"/>
      <c r="EF27" s="13"/>
      <c r="EG27" s="13"/>
      <c r="EH27" s="13"/>
      <c r="EI27" s="13"/>
      <c r="EJ27" s="13"/>
      <c r="EK27" s="13"/>
      <c r="EL27" s="13"/>
      <c r="EM27" s="13"/>
      <c r="EN27" s="13"/>
      <c r="EO27" s="13"/>
      <c r="EP27" s="13"/>
      <c r="EQ27" s="13"/>
      <c r="ER27" s="13"/>
      <c r="ES27" s="13"/>
      <c r="ET27" s="13"/>
      <c r="EU27" s="13"/>
      <c r="EV27" s="13"/>
      <c r="EW27" s="13"/>
      <c r="EX27" s="13"/>
      <c r="EY27" s="13"/>
      <c r="EZ27" s="13"/>
      <c r="FA27" s="13"/>
      <c r="FB27" s="13"/>
      <c r="FC27" s="13"/>
      <c r="FD27" s="13"/>
      <c r="FE27" s="13"/>
      <c r="FF27" s="13"/>
      <c r="FG27" s="13"/>
      <c r="FH27" s="13"/>
      <c r="FI27" s="13"/>
      <c r="FJ27" s="13"/>
      <c r="FK27" s="13"/>
      <c r="FL27" s="13"/>
      <c r="FM27" s="13"/>
      <c r="FN27" s="13"/>
      <c r="FO27" s="13"/>
      <c r="FP27" s="13"/>
      <c r="FQ27" s="13"/>
      <c r="FR27" s="13"/>
      <c r="FS27" s="13"/>
      <c r="FT27" s="13"/>
      <c r="FU27" s="13"/>
      <c r="FV27" s="13"/>
      <c r="FW27" s="13"/>
      <c r="FX27" s="13"/>
      <c r="FY27" s="13"/>
      <c r="FZ27" s="13"/>
      <c r="GA27" s="13"/>
      <c r="GB27" s="13"/>
      <c r="GC27" s="13"/>
      <c r="GD27" s="13"/>
      <c r="GE27" s="13"/>
      <c r="GF27" s="13"/>
      <c r="GG27" s="13"/>
      <c r="GH27" s="13"/>
      <c r="GI27" s="13"/>
      <c r="GJ27" s="13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A27"/>
      <c r="HB27"/>
      <c r="HC27"/>
      <c r="HD27"/>
      <c r="HE27"/>
      <c r="HF27"/>
      <c r="HG27"/>
      <c r="HH27"/>
      <c r="HI27"/>
      <c r="HJ27"/>
      <c r="HK27"/>
      <c r="HL27"/>
      <c r="HM27"/>
      <c r="HN27"/>
      <c r="HO27"/>
      <c r="HP27"/>
      <c r="HQ27"/>
      <c r="HR27"/>
      <c r="HS27"/>
      <c r="HT27"/>
      <c r="HU27"/>
      <c r="HV27"/>
      <c r="HW27"/>
      <c r="HX27"/>
      <c r="HY27"/>
      <c r="HZ27"/>
      <c r="IA27"/>
      <c r="IB27"/>
      <c r="IC27"/>
      <c r="ID27"/>
      <c r="IE27"/>
      <c r="IF27"/>
      <c r="IG27"/>
      <c r="IH27"/>
      <c r="II27"/>
      <c r="IJ27"/>
      <c r="IK27"/>
      <c r="IL27"/>
      <c r="IM27"/>
      <c r="IN27"/>
      <c r="IO27"/>
      <c r="IP27"/>
      <c r="IQ27"/>
      <c r="IR27"/>
      <c r="IS27"/>
      <c r="IT27"/>
      <c r="IU27"/>
      <c r="IV27"/>
      <c r="IW27"/>
      <c r="IX27"/>
      <c r="IY27"/>
      <c r="IZ27"/>
      <c r="JA27"/>
      <c r="JB27"/>
      <c r="JC27"/>
      <c r="JD27"/>
      <c r="JE27"/>
      <c r="JF27"/>
      <c r="JG27"/>
      <c r="JH27"/>
      <c r="JI27"/>
      <c r="JJ27"/>
      <c r="JK27"/>
      <c r="JL27"/>
      <c r="JM27"/>
      <c r="JN27"/>
      <c r="JO27"/>
      <c r="JP27"/>
      <c r="JQ27"/>
      <c r="JR27"/>
      <c r="JS27"/>
      <c r="JT27"/>
      <c r="JU27"/>
      <c r="JV27"/>
      <c r="JW27"/>
      <c r="JX27"/>
      <c r="JY27"/>
      <c r="JZ27"/>
      <c r="KA27"/>
      <c r="KB27"/>
      <c r="KC27"/>
      <c r="KD27"/>
      <c r="KE27"/>
      <c r="KF27"/>
      <c r="KG27"/>
      <c r="KH27"/>
      <c r="KI27"/>
      <c r="KJ27"/>
      <c r="KK27"/>
      <c r="KL27"/>
      <c r="KM27"/>
      <c r="KN27"/>
      <c r="KO27"/>
      <c r="KP27"/>
      <c r="KQ27"/>
      <c r="KR27"/>
      <c r="KS27"/>
      <c r="KT27"/>
      <c r="KU27"/>
      <c r="KV27"/>
      <c r="KW27"/>
      <c r="KX27"/>
      <c r="KY27"/>
      <c r="KZ27"/>
      <c r="LA27"/>
      <c r="LB27"/>
      <c r="LC27"/>
      <c r="LD27"/>
      <c r="LE27"/>
      <c r="LF27"/>
      <c r="LG27"/>
      <c r="LH27"/>
      <c r="LI27"/>
      <c r="LJ27"/>
      <c r="LK27"/>
      <c r="LL27"/>
      <c r="LM27"/>
      <c r="LN27"/>
      <c r="LO27"/>
      <c r="LP27"/>
      <c r="LQ27"/>
      <c r="LR27"/>
      <c r="LS27"/>
      <c r="LT27"/>
      <c r="LU27"/>
      <c r="LV27"/>
      <c r="LW27"/>
      <c r="LX27"/>
      <c r="LY27"/>
      <c r="LZ27"/>
      <c r="MA27"/>
      <c r="MB27"/>
      <c r="MC27"/>
      <c r="MD27"/>
      <c r="ME27"/>
      <c r="MF27"/>
      <c r="MG27"/>
      <c r="MH27"/>
      <c r="MI27"/>
      <c r="MJ27"/>
      <c r="MK27"/>
      <c r="ML27"/>
      <c r="MM27"/>
      <c r="MN27"/>
      <c r="MO27"/>
      <c r="MP27"/>
      <c r="MQ27"/>
      <c r="MR27"/>
      <c r="MS27"/>
      <c r="MT27"/>
      <c r="MU27"/>
      <c r="MV27"/>
      <c r="MW27"/>
      <c r="MX27"/>
      <c r="MY27"/>
      <c r="MZ27"/>
      <c r="NA27"/>
      <c r="NB27"/>
      <c r="NC27"/>
      <c r="ND27"/>
      <c r="NE27"/>
      <c r="NF27"/>
      <c r="NG27"/>
      <c r="NH27"/>
      <c r="NI27"/>
      <c r="NJ27"/>
      <c r="NK27"/>
      <c r="NL27"/>
      <c r="NM27"/>
      <c r="NN27"/>
      <c r="NO27"/>
      <c r="NP27"/>
      <c r="NQ27"/>
      <c r="NR27"/>
      <c r="NS27"/>
      <c r="NT27"/>
      <c r="NU27"/>
      <c r="NV27"/>
      <c r="NW27"/>
      <c r="NX27"/>
      <c r="NY27"/>
      <c r="NZ27"/>
      <c r="OA27"/>
      <c r="OB27"/>
      <c r="OC27"/>
      <c r="OD27"/>
      <c r="OE27"/>
      <c r="OF27"/>
      <c r="OG27"/>
      <c r="OH27"/>
      <c r="OI27"/>
      <c r="OJ27"/>
      <c r="OK27"/>
      <c r="OL27"/>
      <c r="OM27"/>
      <c r="ON27"/>
      <c r="OO27"/>
      <c r="OP27"/>
      <c r="OQ27"/>
      <c r="OR27"/>
      <c r="OS27"/>
      <c r="OT27"/>
      <c r="OU27"/>
      <c r="OV27"/>
      <c r="OW27"/>
      <c r="OX27"/>
      <c r="OY27"/>
      <c r="OZ27"/>
      <c r="PA27"/>
      <c r="PB27"/>
      <c r="PC27"/>
      <c r="PD27"/>
      <c r="PE27"/>
      <c r="PF27"/>
      <c r="PG27"/>
      <c r="PH27"/>
      <c r="PI27"/>
      <c r="PJ27"/>
      <c r="PK27"/>
      <c r="PL27"/>
      <c r="PM27"/>
      <c r="PN27"/>
      <c r="PO27"/>
      <c r="PP27"/>
      <c r="PQ27"/>
      <c r="PR27"/>
      <c r="PS27"/>
      <c r="PT27"/>
      <c r="PU27"/>
    </row>
    <row r="28" spans="1:437" s="55" customFormat="1" outlineLevel="1" x14ac:dyDescent="0.35">
      <c r="A28" s="70"/>
      <c r="B28" s="15"/>
      <c r="C28" s="73"/>
      <c r="D28" s="74"/>
      <c r="E28" s="14" t="str">
        <f xml:space="preserve"> InpC!E$19</f>
        <v>Acquisition date</v>
      </c>
      <c r="F28" s="14">
        <f xml:space="preserve"> InpC!F$19</f>
        <v>44286</v>
      </c>
      <c r="G28" s="14" t="str">
        <f xml:space="preserve"> InpC!G$19</f>
        <v>date</v>
      </c>
      <c r="H28" s="50"/>
      <c r="I28" s="79"/>
      <c r="J28" s="50"/>
      <c r="K28" s="50"/>
      <c r="L28" s="50"/>
      <c r="M28" s="50"/>
      <c r="N28" s="50"/>
      <c r="O28" s="50"/>
      <c r="P28" s="50"/>
      <c r="Q28" s="50"/>
      <c r="R28" s="50"/>
      <c r="S28" s="50"/>
      <c r="T28" s="50"/>
      <c r="U28" s="50"/>
      <c r="V28" s="50"/>
      <c r="W28" s="50"/>
      <c r="X28" s="50"/>
      <c r="Y28" s="50"/>
      <c r="Z28" s="50"/>
      <c r="AA28" s="50"/>
      <c r="AB28" s="50"/>
      <c r="AC28" s="50"/>
      <c r="AD28" s="50"/>
      <c r="AE28" s="50"/>
      <c r="AF28" s="50"/>
      <c r="AG28" s="50"/>
      <c r="AH28" s="50"/>
      <c r="AI28" s="50"/>
      <c r="AJ28" s="50"/>
      <c r="AK28" s="50"/>
      <c r="AL28" s="50"/>
      <c r="AM28" s="50"/>
      <c r="AN28" s="50"/>
      <c r="AO28" s="50"/>
      <c r="AP28" s="50"/>
      <c r="AQ28" s="50"/>
      <c r="AR28" s="50"/>
      <c r="AS28" s="50"/>
      <c r="AT28" s="50"/>
      <c r="AU28" s="50"/>
      <c r="AV28" s="50"/>
      <c r="AW28" s="50"/>
      <c r="AX28" s="50"/>
      <c r="AY28" s="50"/>
      <c r="AZ28" s="50"/>
      <c r="BA28" s="50"/>
      <c r="BB28" s="50"/>
      <c r="BC28" s="50"/>
      <c r="BD28" s="50"/>
      <c r="BE28" s="50"/>
      <c r="BF28" s="50"/>
      <c r="BG28" s="50"/>
      <c r="BH28" s="50"/>
      <c r="BI28" s="50"/>
      <c r="BJ28" s="50"/>
      <c r="BK28" s="50"/>
      <c r="BL28" s="50"/>
      <c r="BM28" s="50"/>
      <c r="BN28" s="50"/>
      <c r="BO28" s="50"/>
      <c r="BP28" s="50"/>
      <c r="BQ28" s="50"/>
      <c r="BR28" s="50"/>
      <c r="BS28" s="50"/>
      <c r="BT28" s="50"/>
      <c r="BU28" s="50"/>
      <c r="BV28" s="50"/>
      <c r="BW28" s="50"/>
      <c r="BX28" s="50"/>
      <c r="BY28" s="50"/>
      <c r="BZ28" s="50"/>
      <c r="CA28" s="50"/>
      <c r="CB28" s="50"/>
      <c r="CC28" s="50"/>
      <c r="CD28" s="50"/>
      <c r="CE28" s="50"/>
      <c r="CF28" s="50"/>
      <c r="CG28" s="50"/>
      <c r="CH28" s="50"/>
      <c r="CI28" s="50"/>
      <c r="CJ28" s="50"/>
      <c r="CK28" s="50"/>
      <c r="CL28" s="50"/>
      <c r="CM28" s="50"/>
      <c r="CN28" s="50"/>
      <c r="CO28" s="50"/>
      <c r="CP28" s="50"/>
      <c r="CQ28" s="50"/>
      <c r="CR28" s="50"/>
      <c r="CS28" s="50"/>
      <c r="CT28" s="50"/>
      <c r="CU28" s="50"/>
      <c r="CV28" s="50"/>
      <c r="CW28" s="50"/>
      <c r="CX28" s="50"/>
      <c r="CY28" s="50"/>
      <c r="CZ28" s="50"/>
      <c r="DA28" s="50"/>
      <c r="DB28" s="50"/>
      <c r="DC28" s="50"/>
      <c r="DD28" s="50"/>
      <c r="DE28" s="50"/>
      <c r="DF28" s="50"/>
      <c r="DG28" s="50"/>
      <c r="DH28" s="50"/>
      <c r="DI28" s="50"/>
      <c r="DJ28" s="50"/>
      <c r="DK28" s="50"/>
      <c r="DL28" s="50"/>
      <c r="DM28" s="50"/>
      <c r="DN28" s="50"/>
      <c r="DO28" s="50"/>
      <c r="DP28" s="50"/>
      <c r="DQ28" s="50"/>
      <c r="DR28" s="50"/>
      <c r="DS28" s="50"/>
      <c r="DT28" s="50"/>
      <c r="DU28" s="50"/>
      <c r="DV28" s="50"/>
      <c r="DW28" s="50"/>
      <c r="DX28" s="50"/>
      <c r="DY28" s="50"/>
      <c r="DZ28" s="50"/>
      <c r="EA28" s="50"/>
      <c r="EB28" s="50"/>
      <c r="EC28" s="50"/>
      <c r="ED28" s="50"/>
      <c r="EE28" s="50"/>
      <c r="EF28" s="50"/>
      <c r="EG28" s="50"/>
      <c r="EH28" s="50"/>
      <c r="EI28" s="50"/>
      <c r="EJ28" s="50"/>
      <c r="EK28" s="50"/>
      <c r="EL28" s="50"/>
      <c r="EM28" s="50"/>
      <c r="EN28" s="50"/>
      <c r="EO28" s="50"/>
      <c r="EP28" s="50"/>
      <c r="EQ28" s="50"/>
      <c r="ER28" s="50"/>
      <c r="ES28" s="50"/>
      <c r="ET28" s="50"/>
      <c r="EU28" s="50"/>
      <c r="EV28" s="50"/>
      <c r="EW28" s="50"/>
      <c r="EX28" s="50"/>
      <c r="EY28" s="50"/>
      <c r="EZ28" s="50"/>
      <c r="FA28" s="50"/>
      <c r="FB28" s="50"/>
      <c r="FC28" s="50"/>
      <c r="FD28" s="50"/>
      <c r="FE28" s="50"/>
      <c r="FF28" s="50"/>
      <c r="FG28" s="50"/>
      <c r="FH28" s="50"/>
      <c r="FI28" s="50"/>
      <c r="FJ28" s="50"/>
      <c r="FK28" s="50"/>
      <c r="FL28" s="50"/>
      <c r="FM28" s="50"/>
      <c r="FN28" s="50"/>
      <c r="FO28" s="50"/>
      <c r="FP28" s="50"/>
      <c r="FQ28" s="50"/>
      <c r="FR28" s="50"/>
      <c r="FS28" s="50"/>
      <c r="FT28" s="50"/>
      <c r="FU28" s="50"/>
      <c r="FV28" s="50"/>
      <c r="FW28" s="50"/>
      <c r="FX28" s="50"/>
      <c r="FY28" s="50"/>
      <c r="FZ28" s="50"/>
      <c r="GA28" s="50"/>
      <c r="GB28" s="50"/>
      <c r="GC28" s="50"/>
      <c r="GD28" s="50"/>
      <c r="GE28" s="50"/>
      <c r="GF28" s="50"/>
      <c r="GG28" s="50"/>
      <c r="GH28" s="50"/>
      <c r="GI28" s="50"/>
      <c r="GJ28" s="50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A28"/>
      <c r="HB28"/>
      <c r="HC28"/>
      <c r="HD28"/>
      <c r="HE28"/>
      <c r="HF28"/>
      <c r="HG28"/>
      <c r="HH28"/>
      <c r="HI28"/>
      <c r="HJ28"/>
      <c r="HK28"/>
      <c r="HL28"/>
      <c r="HM28"/>
      <c r="HN28"/>
      <c r="HO28"/>
      <c r="HP28"/>
      <c r="HQ28"/>
      <c r="HR28"/>
      <c r="HS28"/>
      <c r="HT28"/>
      <c r="HU28"/>
      <c r="HV28"/>
      <c r="HW28"/>
      <c r="HX28"/>
      <c r="HY28"/>
      <c r="HZ28"/>
      <c r="IA28"/>
      <c r="IB28"/>
      <c r="IC28"/>
      <c r="ID28"/>
      <c r="IE28"/>
      <c r="IF28"/>
      <c r="IG28"/>
      <c r="IH28"/>
      <c r="II28"/>
      <c r="IJ28"/>
      <c r="IK28"/>
      <c r="IL28"/>
      <c r="IM28"/>
      <c r="IN28"/>
      <c r="IO28"/>
      <c r="IP28"/>
      <c r="IQ28"/>
      <c r="IR28"/>
      <c r="IS28"/>
      <c r="IT28"/>
      <c r="IU28"/>
      <c r="IV28"/>
      <c r="IW28"/>
      <c r="IX28"/>
      <c r="IY28"/>
      <c r="IZ28"/>
      <c r="JA28"/>
      <c r="JB28"/>
      <c r="JC28"/>
      <c r="JD28"/>
      <c r="JE28"/>
      <c r="JF28"/>
      <c r="JG28"/>
      <c r="JH28"/>
      <c r="JI28"/>
      <c r="JJ28"/>
      <c r="JK28"/>
      <c r="JL28"/>
      <c r="JM28"/>
      <c r="JN28"/>
      <c r="JO28"/>
      <c r="JP28"/>
      <c r="JQ28"/>
      <c r="JR28"/>
      <c r="JS28"/>
      <c r="JT28"/>
      <c r="JU28"/>
      <c r="JV28"/>
      <c r="JW28"/>
      <c r="JX28"/>
      <c r="JY28"/>
      <c r="JZ28"/>
      <c r="KA28"/>
      <c r="KB28"/>
      <c r="KC28"/>
      <c r="KD28"/>
      <c r="KE28"/>
      <c r="KF28"/>
      <c r="KG28"/>
      <c r="KH28"/>
      <c r="KI28"/>
      <c r="KJ28"/>
      <c r="KK28"/>
      <c r="KL28"/>
      <c r="KM28"/>
      <c r="KN28"/>
      <c r="KO28"/>
      <c r="KP28"/>
      <c r="KQ28"/>
      <c r="KR28"/>
      <c r="KS28"/>
      <c r="KT28"/>
      <c r="KU28"/>
      <c r="KV28"/>
      <c r="KW28"/>
      <c r="KX28"/>
      <c r="KY28"/>
      <c r="KZ28"/>
      <c r="LA28"/>
      <c r="LB28"/>
      <c r="LC28"/>
      <c r="LD28"/>
      <c r="LE28"/>
      <c r="LF28"/>
      <c r="LG28"/>
      <c r="LH28"/>
      <c r="LI28"/>
      <c r="LJ28"/>
      <c r="LK28"/>
      <c r="LL28"/>
      <c r="LM28"/>
      <c r="LN28"/>
      <c r="LO28"/>
      <c r="LP28"/>
      <c r="LQ28"/>
      <c r="LR28"/>
      <c r="LS28"/>
      <c r="LT28"/>
      <c r="LU28"/>
      <c r="LV28"/>
      <c r="LW28"/>
      <c r="LX28"/>
      <c r="LY28"/>
      <c r="LZ28"/>
      <c r="MA28"/>
      <c r="MB28"/>
      <c r="MC28"/>
      <c r="MD28"/>
      <c r="ME28"/>
      <c r="MF28"/>
      <c r="MG28"/>
      <c r="MH28"/>
      <c r="MI28"/>
      <c r="MJ28"/>
      <c r="MK28"/>
      <c r="ML28"/>
      <c r="MM28"/>
      <c r="MN28"/>
      <c r="MO28"/>
      <c r="MP28"/>
      <c r="MQ28"/>
      <c r="MR28"/>
      <c r="MS28"/>
      <c r="MT28"/>
      <c r="MU28"/>
      <c r="MV28"/>
      <c r="MW28"/>
      <c r="MX28"/>
      <c r="MY28"/>
      <c r="MZ28"/>
      <c r="NA28"/>
      <c r="NB28"/>
      <c r="NC28"/>
      <c r="ND28"/>
      <c r="NE28"/>
      <c r="NF28"/>
      <c r="NG28"/>
      <c r="NH28"/>
      <c r="NI28"/>
      <c r="NJ28"/>
      <c r="NK28"/>
      <c r="NL28"/>
      <c r="NM28"/>
      <c r="NN28"/>
      <c r="NO28"/>
      <c r="NP28"/>
      <c r="NQ28"/>
      <c r="NR28"/>
      <c r="NS28"/>
      <c r="NT28"/>
      <c r="NU28"/>
      <c r="NV28"/>
      <c r="NW28"/>
      <c r="NX28"/>
      <c r="NY28"/>
      <c r="NZ28"/>
      <c r="OA28"/>
      <c r="OB28"/>
      <c r="OC28"/>
      <c r="OD28"/>
      <c r="OE28"/>
      <c r="OF28"/>
      <c r="OG28"/>
      <c r="OH28"/>
      <c r="OI28"/>
      <c r="OJ28"/>
      <c r="OK28"/>
      <c r="OL28"/>
      <c r="OM28"/>
      <c r="ON28"/>
      <c r="OO28"/>
      <c r="OP28"/>
      <c r="OQ28"/>
      <c r="OR28"/>
      <c r="OS28"/>
      <c r="OT28"/>
      <c r="OU28"/>
      <c r="OV28"/>
      <c r="OW28"/>
      <c r="OX28"/>
      <c r="OY28"/>
      <c r="OZ28"/>
      <c r="PA28"/>
      <c r="PB28"/>
      <c r="PC28"/>
      <c r="PD28"/>
      <c r="PE28"/>
      <c r="PF28"/>
      <c r="PG28"/>
      <c r="PH28"/>
      <c r="PI28"/>
      <c r="PJ28"/>
      <c r="PK28"/>
      <c r="PL28"/>
      <c r="PM28"/>
      <c r="PN28"/>
      <c r="PO28"/>
      <c r="PP28"/>
      <c r="PQ28"/>
      <c r="PR28"/>
      <c r="PS28"/>
      <c r="PT28"/>
      <c r="PU28"/>
    </row>
    <row r="29" spans="1:437" s="204" customFormat="1" outlineLevel="1" x14ac:dyDescent="0.35">
      <c r="A29" s="15"/>
      <c r="B29" s="15"/>
      <c r="C29" s="21"/>
      <c r="D29" s="60"/>
      <c r="E29" s="9" t="s">
        <v>147</v>
      </c>
      <c r="F29" s="9">
        <f xml:space="preserve"> MONTH(F28)</f>
        <v>3</v>
      </c>
      <c r="G29" s="9" t="s">
        <v>86</v>
      </c>
      <c r="H29" s="9"/>
      <c r="I29" s="9"/>
      <c r="J29" s="9"/>
      <c r="K29" s="9"/>
      <c r="L29" s="9"/>
      <c r="M29" s="9"/>
      <c r="N29" s="9"/>
      <c r="O29" s="9"/>
      <c r="P29" s="9"/>
      <c r="Q29" s="9"/>
      <c r="R29" s="9"/>
      <c r="S29" s="9"/>
      <c r="T29" s="9"/>
      <c r="U29" s="9"/>
      <c r="V29" s="9"/>
      <c r="W29" s="9"/>
      <c r="X29" s="9"/>
      <c r="Y29" s="9"/>
      <c r="Z29" s="9"/>
      <c r="AA29" s="9"/>
      <c r="AB29" s="9"/>
      <c r="AC29" s="9"/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A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Y29"/>
      <c r="HZ29"/>
      <c r="IA29"/>
      <c r="IB29"/>
      <c r="IC29"/>
      <c r="ID29"/>
      <c r="IE29"/>
      <c r="IF29"/>
      <c r="IG29"/>
      <c r="IH29"/>
      <c r="II29"/>
      <c r="IJ29"/>
      <c r="IK29"/>
      <c r="IL29"/>
      <c r="IM29"/>
      <c r="IN29"/>
      <c r="IO29"/>
      <c r="IP29"/>
      <c r="IQ29"/>
      <c r="IR29"/>
      <c r="IS29"/>
      <c r="IT29"/>
      <c r="IU29"/>
      <c r="IV29"/>
      <c r="IW29"/>
      <c r="IX29"/>
      <c r="IY29"/>
      <c r="IZ29"/>
      <c r="JA29"/>
      <c r="JB29"/>
      <c r="JC29"/>
      <c r="JD29"/>
      <c r="JE29"/>
      <c r="JF29"/>
      <c r="JG29"/>
      <c r="JH29"/>
      <c r="JI29"/>
      <c r="JJ29"/>
      <c r="JK29"/>
      <c r="JL29"/>
      <c r="JM29"/>
      <c r="JN29"/>
      <c r="JO29"/>
      <c r="JP29"/>
      <c r="JQ29"/>
      <c r="JR29"/>
      <c r="JS29"/>
      <c r="JT29"/>
      <c r="JU29"/>
      <c r="JV29"/>
      <c r="JW29"/>
      <c r="JX29"/>
      <c r="JY29"/>
      <c r="JZ29"/>
      <c r="KA29"/>
      <c r="KB29"/>
      <c r="KC29"/>
      <c r="KD29"/>
      <c r="KE29"/>
      <c r="KF29"/>
      <c r="KG29"/>
      <c r="KH29"/>
      <c r="KI29"/>
      <c r="KJ29"/>
      <c r="KK29"/>
      <c r="KL29"/>
      <c r="KM29"/>
      <c r="KN29"/>
      <c r="KO29"/>
      <c r="KP29"/>
      <c r="KQ29"/>
      <c r="KR29"/>
      <c r="KS29"/>
      <c r="KT29"/>
      <c r="KU29"/>
      <c r="KV29"/>
      <c r="KW29"/>
      <c r="KX29"/>
      <c r="KY29"/>
      <c r="KZ29"/>
      <c r="LA29"/>
      <c r="LB29"/>
      <c r="LC29"/>
      <c r="LD29"/>
      <c r="LE29"/>
      <c r="LF29"/>
      <c r="LG29"/>
      <c r="LH29"/>
      <c r="LI29"/>
      <c r="LJ29"/>
      <c r="LK29"/>
      <c r="LL29"/>
      <c r="LM29"/>
      <c r="LN29"/>
      <c r="LO29"/>
      <c r="LP29"/>
      <c r="LQ29"/>
      <c r="LR29"/>
      <c r="LS29"/>
      <c r="LT29"/>
      <c r="LU29"/>
      <c r="LV29"/>
      <c r="LW29"/>
      <c r="LX29"/>
      <c r="LY29"/>
      <c r="LZ29"/>
      <c r="MA29"/>
      <c r="MB29"/>
      <c r="MC29"/>
      <c r="MD29"/>
      <c r="ME29"/>
      <c r="MF29"/>
      <c r="MG29"/>
      <c r="MH29"/>
      <c r="MI29"/>
      <c r="MJ29"/>
      <c r="MK29"/>
      <c r="ML29"/>
      <c r="MM29"/>
      <c r="MN29"/>
      <c r="MO29"/>
      <c r="MP29"/>
      <c r="MQ29"/>
      <c r="MR29"/>
      <c r="MS29"/>
      <c r="MT29"/>
      <c r="MU29"/>
      <c r="MV29"/>
      <c r="MW29"/>
      <c r="MX29"/>
      <c r="MY29"/>
      <c r="MZ29"/>
      <c r="NA29"/>
      <c r="NB29"/>
      <c r="NC29"/>
      <c r="ND29"/>
      <c r="NE29"/>
      <c r="NF29"/>
      <c r="NG29"/>
      <c r="NH29"/>
      <c r="NI29"/>
      <c r="NJ29"/>
      <c r="NK29"/>
      <c r="NL29"/>
      <c r="NM29"/>
      <c r="NN29"/>
      <c r="NO29"/>
      <c r="NP29"/>
      <c r="NQ29"/>
      <c r="NR29"/>
      <c r="NS29"/>
      <c r="NT29"/>
      <c r="NU29"/>
      <c r="NV29"/>
      <c r="NW29"/>
      <c r="NX29"/>
      <c r="NY29"/>
      <c r="NZ29"/>
      <c r="OA29"/>
      <c r="OB29"/>
      <c r="OC29"/>
      <c r="OD29"/>
      <c r="OE29"/>
      <c r="OF29"/>
      <c r="OG29"/>
      <c r="OH29"/>
      <c r="OI29"/>
      <c r="OJ29"/>
      <c r="OK29"/>
      <c r="OL29"/>
      <c r="OM29"/>
      <c r="ON29"/>
      <c r="OO29"/>
      <c r="OP29"/>
      <c r="OQ29"/>
      <c r="OR29"/>
      <c r="OS29"/>
      <c r="OT29"/>
      <c r="OU29"/>
      <c r="OV29"/>
      <c r="OW29"/>
      <c r="OX29"/>
      <c r="OY29"/>
      <c r="OZ29"/>
      <c r="PA29"/>
      <c r="PB29"/>
      <c r="PC29"/>
      <c r="PD29"/>
      <c r="PE29"/>
      <c r="PF29"/>
      <c r="PG29"/>
      <c r="PH29"/>
      <c r="PI29"/>
      <c r="PJ29"/>
      <c r="PK29"/>
      <c r="PL29"/>
      <c r="PM29"/>
      <c r="PN29"/>
      <c r="PO29"/>
      <c r="PP29"/>
      <c r="PQ29"/>
      <c r="PR29"/>
      <c r="PS29"/>
      <c r="PT29"/>
      <c r="PU29"/>
    </row>
    <row r="30" spans="1:437" s="204" customFormat="1" outlineLevel="1" x14ac:dyDescent="0.35">
      <c r="A30" s="15"/>
      <c r="B30" s="15"/>
      <c r="C30" s="21"/>
      <c r="D30" s="60"/>
      <c r="E30" s="9"/>
      <c r="F30" s="9"/>
      <c r="G30" s="9"/>
      <c r="H30" s="9"/>
      <c r="I30" s="9"/>
      <c r="J30" s="9"/>
      <c r="K30" s="9"/>
      <c r="L30" s="9"/>
      <c r="M30" s="9"/>
      <c r="N30" s="9"/>
      <c r="O30" s="9"/>
      <c r="P30" s="9"/>
      <c r="Q30" s="9"/>
      <c r="R30" s="9"/>
      <c r="S30" s="9"/>
      <c r="T30" s="9"/>
      <c r="U30" s="9"/>
      <c r="V30" s="9"/>
      <c r="W30" s="9"/>
      <c r="X30" s="9"/>
      <c r="Y30" s="9"/>
      <c r="Z30" s="9"/>
      <c r="AA30" s="9"/>
      <c r="AB30" s="9"/>
      <c r="AC30" s="9"/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A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Y30"/>
      <c r="HZ30"/>
      <c r="IA30"/>
      <c r="IB30"/>
      <c r="IC30"/>
      <c r="ID30"/>
      <c r="IE30"/>
      <c r="IF30"/>
      <c r="IG30"/>
      <c r="IH30"/>
      <c r="II30"/>
      <c r="IJ30"/>
      <c r="IK30"/>
      <c r="IL30"/>
      <c r="IM30"/>
      <c r="IN30"/>
      <c r="IO30"/>
      <c r="IP30"/>
      <c r="IQ30"/>
      <c r="IR30"/>
      <c r="IS30"/>
      <c r="IT30"/>
      <c r="IU30"/>
      <c r="IV30"/>
      <c r="IW30"/>
      <c r="IX30"/>
      <c r="IY30"/>
      <c r="IZ30"/>
      <c r="JA30"/>
      <c r="JB30"/>
      <c r="JC30"/>
      <c r="JD30"/>
      <c r="JE30"/>
      <c r="JF30"/>
      <c r="JG30"/>
      <c r="JH30"/>
      <c r="JI30"/>
      <c r="JJ30"/>
      <c r="JK30"/>
      <c r="JL30"/>
      <c r="JM30"/>
      <c r="JN30"/>
      <c r="JO30"/>
      <c r="JP30"/>
      <c r="JQ30"/>
      <c r="JR30"/>
      <c r="JS30"/>
      <c r="JT30"/>
      <c r="JU30"/>
      <c r="JV30"/>
      <c r="JW30"/>
      <c r="JX30"/>
      <c r="JY30"/>
      <c r="JZ30"/>
      <c r="KA30"/>
      <c r="KB30"/>
      <c r="KC30"/>
      <c r="KD30"/>
      <c r="KE30"/>
      <c r="KF30"/>
      <c r="KG30"/>
      <c r="KH30"/>
      <c r="KI30"/>
      <c r="KJ30"/>
      <c r="KK30"/>
      <c r="KL30"/>
      <c r="KM30"/>
      <c r="KN30"/>
      <c r="KO30"/>
      <c r="KP30"/>
      <c r="KQ30"/>
      <c r="KR30"/>
      <c r="KS30"/>
      <c r="KT30"/>
      <c r="KU30"/>
      <c r="KV30"/>
      <c r="KW30"/>
      <c r="KX30"/>
      <c r="KY30"/>
      <c r="KZ30"/>
      <c r="LA30"/>
      <c r="LB30"/>
      <c r="LC30"/>
      <c r="LD30"/>
      <c r="LE30"/>
      <c r="LF30"/>
      <c r="LG30"/>
      <c r="LH30"/>
      <c r="LI30"/>
      <c r="LJ30"/>
      <c r="LK30"/>
      <c r="LL30"/>
      <c r="LM30"/>
      <c r="LN30"/>
      <c r="LO30"/>
      <c r="LP30"/>
      <c r="LQ30"/>
      <c r="LR30"/>
      <c r="LS30"/>
      <c r="LT30"/>
      <c r="LU30"/>
      <c r="LV30"/>
      <c r="LW30"/>
      <c r="LX30"/>
      <c r="LY30"/>
      <c r="LZ30"/>
      <c r="MA30"/>
      <c r="MB30"/>
      <c r="MC30"/>
      <c r="MD30"/>
      <c r="ME30"/>
      <c r="MF30"/>
      <c r="MG30"/>
      <c r="MH30"/>
      <c r="MI30"/>
      <c r="MJ30"/>
      <c r="MK30"/>
      <c r="ML30"/>
      <c r="MM30"/>
      <c r="MN30"/>
      <c r="MO30"/>
      <c r="MP30"/>
      <c r="MQ30"/>
      <c r="MR30"/>
      <c r="MS30"/>
      <c r="MT30"/>
      <c r="MU30"/>
      <c r="MV30"/>
      <c r="MW30"/>
      <c r="MX30"/>
      <c r="MY30"/>
      <c r="MZ30"/>
      <c r="NA30"/>
      <c r="NB30"/>
      <c r="NC30"/>
      <c r="ND30"/>
      <c r="NE30"/>
      <c r="NF30"/>
      <c r="NG30"/>
      <c r="NH30"/>
      <c r="NI30"/>
      <c r="NJ30"/>
      <c r="NK30"/>
      <c r="NL30"/>
      <c r="NM30"/>
      <c r="NN30"/>
      <c r="NO30"/>
      <c r="NP30"/>
      <c r="NQ30"/>
      <c r="NR30"/>
      <c r="NS30"/>
      <c r="NT30"/>
      <c r="NU30"/>
      <c r="NV30"/>
      <c r="NW30"/>
      <c r="NX30"/>
      <c r="NY30"/>
      <c r="NZ30"/>
      <c r="OA30"/>
      <c r="OB30"/>
      <c r="OC30"/>
      <c r="OD30"/>
      <c r="OE30"/>
      <c r="OF30"/>
      <c r="OG30"/>
      <c r="OH30"/>
      <c r="OI30"/>
      <c r="OJ30"/>
      <c r="OK30"/>
      <c r="OL30"/>
      <c r="OM30"/>
      <c r="ON30"/>
      <c r="OO30"/>
      <c r="OP30"/>
      <c r="OQ30"/>
      <c r="OR30"/>
      <c r="OS30"/>
      <c r="OT30"/>
      <c r="OU30"/>
      <c r="OV30"/>
      <c r="OW30"/>
      <c r="OX30"/>
      <c r="OY30"/>
      <c r="OZ30"/>
      <c r="PA30"/>
      <c r="PB30"/>
      <c r="PC30"/>
      <c r="PD30"/>
      <c r="PE30"/>
      <c r="PF30"/>
      <c r="PG30"/>
      <c r="PH30"/>
      <c r="PI30"/>
      <c r="PJ30"/>
      <c r="PK30"/>
      <c r="PL30"/>
      <c r="PM30"/>
      <c r="PN30"/>
      <c r="PO30"/>
      <c r="PP30"/>
      <c r="PQ30"/>
      <c r="PR30"/>
      <c r="PS30"/>
      <c r="PT30"/>
      <c r="PU30"/>
    </row>
    <row r="31" spans="1:437" s="204" customFormat="1" outlineLevel="1" x14ac:dyDescent="0.35">
      <c r="A31" s="15"/>
      <c r="B31" s="15"/>
      <c r="C31" s="21"/>
      <c r="D31" s="60"/>
      <c r="E31" s="100" t="str">
        <f xml:space="preserve"> E$29</f>
        <v>Contract year end month</v>
      </c>
      <c r="F31" s="100">
        <f xml:space="preserve"> F$29</f>
        <v>3</v>
      </c>
      <c r="G31" s="100" t="str">
        <f xml:space="preserve"> G$29</f>
        <v>month</v>
      </c>
      <c r="H31" s="9"/>
      <c r="I31" s="9"/>
      <c r="J31" s="9"/>
      <c r="K31" s="9"/>
      <c r="L31" s="9"/>
      <c r="M31" s="9"/>
      <c r="N31" s="9"/>
      <c r="O31" s="9"/>
      <c r="P31" s="9"/>
      <c r="Q31" s="9"/>
      <c r="R31" s="9"/>
      <c r="S31" s="9"/>
      <c r="T31" s="9"/>
      <c r="U31" s="9"/>
      <c r="V31" s="9"/>
      <c r="W31" s="9"/>
      <c r="X31" s="9"/>
      <c r="Y31" s="9"/>
      <c r="Z31" s="9"/>
      <c r="AA31" s="9"/>
      <c r="AB31" s="9"/>
      <c r="AC31" s="9"/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A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A31"/>
      <c r="IB31"/>
      <c r="IC31"/>
      <c r="ID31"/>
      <c r="IE31"/>
      <c r="IF31"/>
      <c r="IG31"/>
      <c r="IH31"/>
      <c r="II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G31"/>
      <c r="JH31"/>
      <c r="JI31"/>
      <c r="JJ31"/>
      <c r="JK31"/>
      <c r="JL31"/>
      <c r="JM31"/>
      <c r="JN31"/>
      <c r="JO31"/>
      <c r="JP31"/>
      <c r="JQ31"/>
      <c r="JR31"/>
      <c r="JS31"/>
      <c r="JT31"/>
      <c r="JU31"/>
      <c r="JV31"/>
      <c r="JW31"/>
      <c r="JX31"/>
      <c r="JY31"/>
      <c r="JZ31"/>
      <c r="KA31"/>
      <c r="KB31"/>
      <c r="KC31"/>
      <c r="KD31"/>
      <c r="KE31"/>
      <c r="KF31"/>
      <c r="KG31"/>
      <c r="KH31"/>
      <c r="KI31"/>
      <c r="KJ31"/>
      <c r="KK31"/>
      <c r="KL31"/>
      <c r="KM31"/>
      <c r="KN31"/>
      <c r="KO31"/>
      <c r="KP31"/>
      <c r="KQ31"/>
      <c r="KR31"/>
      <c r="KS31"/>
      <c r="KT31"/>
      <c r="KU31"/>
      <c r="KV31"/>
      <c r="KW31"/>
      <c r="KX31"/>
      <c r="KY31"/>
      <c r="KZ31"/>
      <c r="LA31"/>
      <c r="LB31"/>
      <c r="LC31"/>
      <c r="LD31"/>
      <c r="LE31"/>
      <c r="LF31"/>
      <c r="LG31"/>
      <c r="LH31"/>
      <c r="LI31"/>
      <c r="LJ31"/>
      <c r="LK31"/>
      <c r="LL31"/>
      <c r="LM31"/>
      <c r="LN31"/>
      <c r="LO31"/>
      <c r="LP31"/>
      <c r="LQ31"/>
      <c r="LR31"/>
      <c r="LS31"/>
      <c r="LT31"/>
      <c r="LU31"/>
      <c r="LV31"/>
      <c r="LW31"/>
      <c r="LX31"/>
      <c r="LY31"/>
      <c r="LZ31"/>
      <c r="MA31"/>
      <c r="MB31"/>
      <c r="MC31"/>
      <c r="MD31"/>
      <c r="ME31"/>
      <c r="MF31"/>
      <c r="MG31"/>
      <c r="MH31"/>
      <c r="MI31"/>
      <c r="MJ31"/>
      <c r="MK31"/>
      <c r="ML31"/>
      <c r="MM31"/>
      <c r="MN31"/>
      <c r="MO31"/>
      <c r="MP31"/>
      <c r="MQ31"/>
      <c r="MR31"/>
      <c r="MS31"/>
      <c r="MT31"/>
      <c r="MU31"/>
      <c r="MV31"/>
      <c r="MW31"/>
      <c r="MX31"/>
      <c r="MY31"/>
      <c r="MZ31"/>
      <c r="NA31"/>
      <c r="NB31"/>
      <c r="NC31"/>
      <c r="ND31"/>
      <c r="NE31"/>
      <c r="NF31"/>
      <c r="NG31"/>
      <c r="NH31"/>
      <c r="NI31"/>
      <c r="NJ31"/>
      <c r="NK31"/>
      <c r="NL31"/>
      <c r="NM31"/>
      <c r="NN31"/>
      <c r="NO31"/>
      <c r="NP31"/>
      <c r="NQ31"/>
      <c r="NR31"/>
      <c r="NS31"/>
      <c r="NT31"/>
      <c r="NU31"/>
      <c r="NV31"/>
      <c r="NW31"/>
      <c r="NX31"/>
      <c r="NY31"/>
      <c r="NZ31"/>
      <c r="OA31"/>
      <c r="OB31"/>
      <c r="OC31"/>
      <c r="OD31"/>
      <c r="OE31"/>
      <c r="OF31"/>
      <c r="OG31"/>
      <c r="OH31"/>
      <c r="OI31"/>
      <c r="OJ31"/>
      <c r="OK31"/>
      <c r="OL31"/>
      <c r="OM31"/>
      <c r="ON31"/>
      <c r="OO31"/>
      <c r="OP31"/>
      <c r="OQ31"/>
      <c r="OR31"/>
      <c r="OS31"/>
      <c r="OT31"/>
      <c r="OU31"/>
      <c r="OV31"/>
      <c r="OW31"/>
      <c r="OX31"/>
      <c r="OY31"/>
      <c r="OZ31"/>
      <c r="PA31"/>
      <c r="PB31"/>
      <c r="PC31"/>
      <c r="PD31"/>
      <c r="PE31"/>
      <c r="PF31"/>
      <c r="PG31"/>
      <c r="PH31"/>
      <c r="PI31"/>
      <c r="PJ31"/>
      <c r="PK31"/>
      <c r="PL31"/>
      <c r="PM31"/>
      <c r="PN31"/>
      <c r="PO31"/>
      <c r="PP31"/>
      <c r="PQ31"/>
      <c r="PR31"/>
      <c r="PS31"/>
      <c r="PT31"/>
      <c r="PU31"/>
    </row>
    <row r="32" spans="1:437" s="58" customFormat="1" outlineLevel="1" x14ac:dyDescent="0.35">
      <c r="A32" s="75"/>
      <c r="B32" s="15"/>
      <c r="C32" s="76"/>
      <c r="D32" s="65"/>
      <c r="E32" s="11" t="str">
        <f t="shared" ref="E32:BP32" si="26" xml:space="preserve"> E$25</f>
        <v>Model period ending</v>
      </c>
      <c r="F32" s="11">
        <f t="shared" si="26"/>
        <v>0</v>
      </c>
      <c r="G32" s="11" t="str">
        <f t="shared" si="26"/>
        <v>date</v>
      </c>
      <c r="H32" s="11">
        <f t="shared" si="26"/>
        <v>0</v>
      </c>
      <c r="I32" s="183">
        <f t="shared" si="26"/>
        <v>0</v>
      </c>
      <c r="J32" s="11">
        <f t="shared" si="26"/>
        <v>44104</v>
      </c>
      <c r="K32" s="11">
        <f t="shared" si="26"/>
        <v>44196</v>
      </c>
      <c r="L32" s="11">
        <f t="shared" si="26"/>
        <v>44286</v>
      </c>
      <c r="M32" s="11">
        <f t="shared" si="26"/>
        <v>44377</v>
      </c>
      <c r="N32" s="11">
        <f t="shared" si="26"/>
        <v>44469</v>
      </c>
      <c r="O32" s="11">
        <f t="shared" si="26"/>
        <v>44561</v>
      </c>
      <c r="P32" s="11">
        <f t="shared" si="26"/>
        <v>44651</v>
      </c>
      <c r="Q32" s="11">
        <f t="shared" si="26"/>
        <v>44742</v>
      </c>
      <c r="R32" s="11">
        <f t="shared" si="26"/>
        <v>44834</v>
      </c>
      <c r="S32" s="11">
        <f t="shared" si="26"/>
        <v>44926</v>
      </c>
      <c r="T32" s="11">
        <f t="shared" si="26"/>
        <v>45016</v>
      </c>
      <c r="U32" s="11">
        <f t="shared" si="26"/>
        <v>45107</v>
      </c>
      <c r="V32" s="11">
        <f t="shared" si="26"/>
        <v>45199</v>
      </c>
      <c r="W32" s="11">
        <f t="shared" si="26"/>
        <v>45291</v>
      </c>
      <c r="X32" s="11">
        <f t="shared" si="26"/>
        <v>45382</v>
      </c>
      <c r="Y32" s="11">
        <f t="shared" si="26"/>
        <v>45473</v>
      </c>
      <c r="Z32" s="11">
        <f t="shared" si="26"/>
        <v>45565</v>
      </c>
      <c r="AA32" s="11">
        <f t="shared" si="26"/>
        <v>45657</v>
      </c>
      <c r="AB32" s="11">
        <f t="shared" si="26"/>
        <v>45747</v>
      </c>
      <c r="AC32" s="11">
        <f t="shared" si="26"/>
        <v>45838</v>
      </c>
      <c r="AD32" s="11">
        <f t="shared" si="26"/>
        <v>45930</v>
      </c>
      <c r="AE32" s="11">
        <f t="shared" si="26"/>
        <v>46022</v>
      </c>
      <c r="AF32" s="11">
        <f t="shared" si="26"/>
        <v>46112</v>
      </c>
      <c r="AG32" s="11">
        <f t="shared" si="26"/>
        <v>46203</v>
      </c>
      <c r="AH32" s="11">
        <f t="shared" si="26"/>
        <v>46295</v>
      </c>
      <c r="AI32" s="11">
        <f t="shared" si="26"/>
        <v>46387</v>
      </c>
      <c r="AJ32" s="11">
        <f t="shared" si="26"/>
        <v>46477</v>
      </c>
      <c r="AK32" s="11">
        <f t="shared" si="26"/>
        <v>46568</v>
      </c>
      <c r="AL32" s="11">
        <f t="shared" si="26"/>
        <v>46660</v>
      </c>
      <c r="AM32" s="11">
        <f t="shared" si="26"/>
        <v>46752</v>
      </c>
      <c r="AN32" s="11">
        <f t="shared" si="26"/>
        <v>46843</v>
      </c>
      <c r="AO32" s="11">
        <f t="shared" si="26"/>
        <v>46934</v>
      </c>
      <c r="AP32" s="11">
        <f t="shared" si="26"/>
        <v>47026</v>
      </c>
      <c r="AQ32" s="11">
        <f t="shared" si="26"/>
        <v>47118</v>
      </c>
      <c r="AR32" s="11">
        <f t="shared" si="26"/>
        <v>47208</v>
      </c>
      <c r="AS32" s="11">
        <f t="shared" si="26"/>
        <v>47299</v>
      </c>
      <c r="AT32" s="11">
        <f t="shared" si="26"/>
        <v>47391</v>
      </c>
      <c r="AU32" s="11">
        <f t="shared" si="26"/>
        <v>47483</v>
      </c>
      <c r="AV32" s="11">
        <f t="shared" si="26"/>
        <v>47573</v>
      </c>
      <c r="AW32" s="11">
        <f t="shared" si="26"/>
        <v>47664</v>
      </c>
      <c r="AX32" s="11">
        <f t="shared" si="26"/>
        <v>47756</v>
      </c>
      <c r="AY32" s="11">
        <f t="shared" si="26"/>
        <v>47848</v>
      </c>
      <c r="AZ32" s="11">
        <f t="shared" si="26"/>
        <v>47938</v>
      </c>
      <c r="BA32" s="11">
        <f t="shared" si="26"/>
        <v>48029</v>
      </c>
      <c r="BB32" s="11">
        <f t="shared" si="26"/>
        <v>48121</v>
      </c>
      <c r="BC32" s="11">
        <f t="shared" si="26"/>
        <v>48213</v>
      </c>
      <c r="BD32" s="11">
        <f t="shared" si="26"/>
        <v>48304</v>
      </c>
      <c r="BE32" s="11">
        <f t="shared" si="26"/>
        <v>48395</v>
      </c>
      <c r="BF32" s="11">
        <f t="shared" si="26"/>
        <v>48487</v>
      </c>
      <c r="BG32" s="11">
        <f t="shared" si="26"/>
        <v>48579</v>
      </c>
      <c r="BH32" s="11">
        <f t="shared" si="26"/>
        <v>48669</v>
      </c>
      <c r="BI32" s="11">
        <f t="shared" si="26"/>
        <v>48760</v>
      </c>
      <c r="BJ32" s="11">
        <f t="shared" si="26"/>
        <v>48852</v>
      </c>
      <c r="BK32" s="11">
        <f t="shared" si="26"/>
        <v>48944</v>
      </c>
      <c r="BL32" s="11">
        <f t="shared" si="26"/>
        <v>49034</v>
      </c>
      <c r="BM32" s="11">
        <f t="shared" si="26"/>
        <v>49125</v>
      </c>
      <c r="BN32" s="11">
        <f t="shared" si="26"/>
        <v>49217</v>
      </c>
      <c r="BO32" s="11">
        <f t="shared" si="26"/>
        <v>49309</v>
      </c>
      <c r="BP32" s="11">
        <f t="shared" si="26"/>
        <v>49399</v>
      </c>
      <c r="BQ32" s="11">
        <f t="shared" ref="BQ32:EB32" si="27" xml:space="preserve"> BQ$25</f>
        <v>49490</v>
      </c>
      <c r="BR32" s="11">
        <f t="shared" si="27"/>
        <v>49582</v>
      </c>
      <c r="BS32" s="11">
        <f t="shared" si="27"/>
        <v>49674</v>
      </c>
      <c r="BT32" s="11">
        <f t="shared" si="27"/>
        <v>49765</v>
      </c>
      <c r="BU32" s="11">
        <f t="shared" si="27"/>
        <v>49856</v>
      </c>
      <c r="BV32" s="11">
        <f t="shared" si="27"/>
        <v>49948</v>
      </c>
      <c r="BW32" s="11">
        <f t="shared" si="27"/>
        <v>50040</v>
      </c>
      <c r="BX32" s="11">
        <f t="shared" si="27"/>
        <v>50130</v>
      </c>
      <c r="BY32" s="11">
        <f t="shared" si="27"/>
        <v>50221</v>
      </c>
      <c r="BZ32" s="11">
        <f t="shared" si="27"/>
        <v>50313</v>
      </c>
      <c r="CA32" s="11">
        <f t="shared" si="27"/>
        <v>50405</v>
      </c>
      <c r="CB32" s="11">
        <f t="shared" si="27"/>
        <v>50495</v>
      </c>
      <c r="CC32" s="11">
        <f t="shared" si="27"/>
        <v>50586</v>
      </c>
      <c r="CD32" s="11">
        <f t="shared" si="27"/>
        <v>50678</v>
      </c>
      <c r="CE32" s="11">
        <f t="shared" si="27"/>
        <v>50770</v>
      </c>
      <c r="CF32" s="11">
        <f t="shared" si="27"/>
        <v>50860</v>
      </c>
      <c r="CG32" s="11">
        <f t="shared" si="27"/>
        <v>50951</v>
      </c>
      <c r="CH32" s="11">
        <f t="shared" si="27"/>
        <v>51043</v>
      </c>
      <c r="CI32" s="11">
        <f t="shared" si="27"/>
        <v>51135</v>
      </c>
      <c r="CJ32" s="11">
        <f t="shared" si="27"/>
        <v>51226</v>
      </c>
      <c r="CK32" s="11">
        <f t="shared" si="27"/>
        <v>51317</v>
      </c>
      <c r="CL32" s="11">
        <f t="shared" si="27"/>
        <v>51409</v>
      </c>
      <c r="CM32" s="11">
        <f t="shared" si="27"/>
        <v>51501</v>
      </c>
      <c r="CN32" s="11">
        <f t="shared" si="27"/>
        <v>51591</v>
      </c>
      <c r="CO32" s="11">
        <f t="shared" si="27"/>
        <v>51682</v>
      </c>
      <c r="CP32" s="11">
        <f t="shared" si="27"/>
        <v>51774</v>
      </c>
      <c r="CQ32" s="11">
        <f t="shared" si="27"/>
        <v>51866</v>
      </c>
      <c r="CR32" s="11">
        <f t="shared" si="27"/>
        <v>51956</v>
      </c>
      <c r="CS32" s="11">
        <f t="shared" si="27"/>
        <v>52047</v>
      </c>
      <c r="CT32" s="11">
        <f t="shared" si="27"/>
        <v>52139</v>
      </c>
      <c r="CU32" s="11">
        <f t="shared" si="27"/>
        <v>52231</v>
      </c>
      <c r="CV32" s="11">
        <f t="shared" si="27"/>
        <v>52321</v>
      </c>
      <c r="CW32" s="11">
        <f t="shared" si="27"/>
        <v>52412</v>
      </c>
      <c r="CX32" s="11">
        <f t="shared" si="27"/>
        <v>52504</v>
      </c>
      <c r="CY32" s="11">
        <f t="shared" si="27"/>
        <v>52596</v>
      </c>
      <c r="CZ32" s="11">
        <f t="shared" si="27"/>
        <v>52687</v>
      </c>
      <c r="DA32" s="11">
        <f t="shared" si="27"/>
        <v>52778</v>
      </c>
      <c r="DB32" s="11">
        <f t="shared" si="27"/>
        <v>52870</v>
      </c>
      <c r="DC32" s="11">
        <f t="shared" si="27"/>
        <v>52962</v>
      </c>
      <c r="DD32" s="11">
        <f t="shared" si="27"/>
        <v>53052</v>
      </c>
      <c r="DE32" s="11">
        <f t="shared" si="27"/>
        <v>53143</v>
      </c>
      <c r="DF32" s="11">
        <f t="shared" si="27"/>
        <v>53235</v>
      </c>
      <c r="DG32" s="11">
        <f t="shared" si="27"/>
        <v>53327</v>
      </c>
      <c r="DH32" s="11">
        <f t="shared" si="27"/>
        <v>53417</v>
      </c>
      <c r="DI32" s="11">
        <f t="shared" si="27"/>
        <v>53508</v>
      </c>
      <c r="DJ32" s="11">
        <f t="shared" si="27"/>
        <v>53600</v>
      </c>
      <c r="DK32" s="11">
        <f t="shared" si="27"/>
        <v>53692</v>
      </c>
      <c r="DL32" s="11">
        <f t="shared" si="27"/>
        <v>53782</v>
      </c>
      <c r="DM32" s="11">
        <f t="shared" si="27"/>
        <v>53873</v>
      </c>
      <c r="DN32" s="11">
        <f t="shared" si="27"/>
        <v>53965</v>
      </c>
      <c r="DO32" s="11">
        <f t="shared" si="27"/>
        <v>54057</v>
      </c>
      <c r="DP32" s="11">
        <f t="shared" si="27"/>
        <v>54148</v>
      </c>
      <c r="DQ32" s="11">
        <f t="shared" si="27"/>
        <v>54239</v>
      </c>
      <c r="DR32" s="11">
        <f t="shared" si="27"/>
        <v>54331</v>
      </c>
      <c r="DS32" s="11">
        <f t="shared" si="27"/>
        <v>54423</v>
      </c>
      <c r="DT32" s="11">
        <f t="shared" si="27"/>
        <v>54513</v>
      </c>
      <c r="DU32" s="11">
        <f t="shared" si="27"/>
        <v>54604</v>
      </c>
      <c r="DV32" s="11">
        <f t="shared" si="27"/>
        <v>54696</v>
      </c>
      <c r="DW32" s="11">
        <f t="shared" si="27"/>
        <v>54788</v>
      </c>
      <c r="DX32" s="11">
        <f t="shared" si="27"/>
        <v>54878</v>
      </c>
      <c r="DY32" s="11">
        <f t="shared" si="27"/>
        <v>54969</v>
      </c>
      <c r="DZ32" s="11">
        <f t="shared" si="27"/>
        <v>55061</v>
      </c>
      <c r="EA32" s="11">
        <f t="shared" si="27"/>
        <v>55153</v>
      </c>
      <c r="EB32" s="11">
        <f t="shared" si="27"/>
        <v>55243</v>
      </c>
      <c r="EC32" s="11">
        <f t="shared" ref="EC32:FH32" si="28" xml:space="preserve"> EC$25</f>
        <v>55334</v>
      </c>
      <c r="ED32" s="11">
        <f t="shared" si="28"/>
        <v>55426</v>
      </c>
      <c r="EE32" s="11">
        <f t="shared" si="28"/>
        <v>55518</v>
      </c>
      <c r="EF32" s="11">
        <f t="shared" si="28"/>
        <v>55609</v>
      </c>
      <c r="EG32" s="11">
        <f t="shared" si="28"/>
        <v>55700</v>
      </c>
      <c r="EH32" s="11">
        <f t="shared" si="28"/>
        <v>55792</v>
      </c>
      <c r="EI32" s="11">
        <f t="shared" si="28"/>
        <v>55884</v>
      </c>
      <c r="EJ32" s="11">
        <f t="shared" si="28"/>
        <v>55974</v>
      </c>
      <c r="EK32" s="11">
        <f t="shared" si="28"/>
        <v>56065</v>
      </c>
      <c r="EL32" s="11">
        <f t="shared" si="28"/>
        <v>56157</v>
      </c>
      <c r="EM32" s="11">
        <f t="shared" si="28"/>
        <v>56249</v>
      </c>
      <c r="EN32" s="11">
        <f t="shared" si="28"/>
        <v>56339</v>
      </c>
      <c r="EO32" s="11">
        <f t="shared" si="28"/>
        <v>56430</v>
      </c>
      <c r="EP32" s="11">
        <f t="shared" si="28"/>
        <v>56522</v>
      </c>
      <c r="EQ32" s="11">
        <f t="shared" si="28"/>
        <v>56614</v>
      </c>
      <c r="ER32" s="11">
        <f t="shared" si="28"/>
        <v>56704</v>
      </c>
      <c r="ES32" s="11">
        <f t="shared" si="28"/>
        <v>56795</v>
      </c>
      <c r="ET32" s="11">
        <f t="shared" si="28"/>
        <v>56887</v>
      </c>
      <c r="EU32" s="11">
        <f t="shared" si="28"/>
        <v>56979</v>
      </c>
      <c r="EV32" s="11">
        <f t="shared" si="28"/>
        <v>57070</v>
      </c>
      <c r="EW32" s="11">
        <f t="shared" si="28"/>
        <v>57161</v>
      </c>
      <c r="EX32" s="11">
        <f t="shared" si="28"/>
        <v>57253</v>
      </c>
      <c r="EY32" s="11">
        <f t="shared" si="28"/>
        <v>57345</v>
      </c>
      <c r="EZ32" s="11">
        <f t="shared" si="28"/>
        <v>57435</v>
      </c>
      <c r="FA32" s="11">
        <f t="shared" si="28"/>
        <v>57526</v>
      </c>
      <c r="FB32" s="11">
        <f t="shared" si="28"/>
        <v>57618</v>
      </c>
      <c r="FC32" s="11">
        <f t="shared" si="28"/>
        <v>57710</v>
      </c>
      <c r="FD32" s="11">
        <f t="shared" si="28"/>
        <v>57800</v>
      </c>
      <c r="FE32" s="11">
        <f t="shared" si="28"/>
        <v>57891</v>
      </c>
      <c r="FF32" s="11">
        <f t="shared" si="28"/>
        <v>57983</v>
      </c>
      <c r="FG32" s="11">
        <f t="shared" si="28"/>
        <v>58075</v>
      </c>
      <c r="FH32" s="11">
        <f t="shared" si="28"/>
        <v>58165</v>
      </c>
      <c r="FI32" s="11">
        <f t="shared" ref="FI32:GJ32" si="29" xml:space="preserve"> FI$25</f>
        <v>58256</v>
      </c>
      <c r="FJ32" s="11">
        <f t="shared" si="29"/>
        <v>58348</v>
      </c>
      <c r="FK32" s="11">
        <f t="shared" si="29"/>
        <v>58440</v>
      </c>
      <c r="FL32" s="11">
        <f t="shared" si="29"/>
        <v>58531</v>
      </c>
      <c r="FM32" s="11">
        <f t="shared" si="29"/>
        <v>58622</v>
      </c>
      <c r="FN32" s="11">
        <f t="shared" si="29"/>
        <v>58714</v>
      </c>
      <c r="FO32" s="11">
        <f t="shared" si="29"/>
        <v>58806</v>
      </c>
      <c r="FP32" s="11">
        <f t="shared" si="29"/>
        <v>58896</v>
      </c>
      <c r="FQ32" s="11">
        <f t="shared" si="29"/>
        <v>58987</v>
      </c>
      <c r="FR32" s="11">
        <f t="shared" si="29"/>
        <v>59079</v>
      </c>
      <c r="FS32" s="11">
        <f t="shared" si="29"/>
        <v>59171</v>
      </c>
      <c r="FT32" s="11">
        <f t="shared" si="29"/>
        <v>59261</v>
      </c>
      <c r="FU32" s="11">
        <f t="shared" si="29"/>
        <v>59352</v>
      </c>
      <c r="FV32" s="11">
        <f t="shared" si="29"/>
        <v>59444</v>
      </c>
      <c r="FW32" s="11">
        <f t="shared" si="29"/>
        <v>59536</v>
      </c>
      <c r="FX32" s="11">
        <f t="shared" si="29"/>
        <v>59626</v>
      </c>
      <c r="FY32" s="11">
        <f t="shared" si="29"/>
        <v>59717</v>
      </c>
      <c r="FZ32" s="11">
        <f t="shared" si="29"/>
        <v>59809</v>
      </c>
      <c r="GA32" s="11">
        <f t="shared" si="29"/>
        <v>59901</v>
      </c>
      <c r="GB32" s="11">
        <f t="shared" si="29"/>
        <v>59992</v>
      </c>
      <c r="GC32" s="11">
        <f t="shared" si="29"/>
        <v>60083</v>
      </c>
      <c r="GD32" s="11">
        <f t="shared" si="29"/>
        <v>60175</v>
      </c>
      <c r="GE32" s="11">
        <f t="shared" si="29"/>
        <v>60267</v>
      </c>
      <c r="GF32" s="11">
        <f t="shared" si="29"/>
        <v>60357</v>
      </c>
      <c r="GG32" s="11">
        <f t="shared" si="29"/>
        <v>60448</v>
      </c>
      <c r="GH32" s="11">
        <f t="shared" si="29"/>
        <v>60540</v>
      </c>
      <c r="GI32" s="11">
        <f t="shared" si="29"/>
        <v>60632</v>
      </c>
      <c r="GJ32" s="11">
        <f t="shared" si="29"/>
        <v>60722</v>
      </c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A32"/>
      <c r="HB32"/>
      <c r="HC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  <c r="HX32"/>
      <c r="HY32"/>
      <c r="HZ32"/>
      <c r="IA32"/>
      <c r="IB32"/>
      <c r="IC32"/>
      <c r="ID32"/>
      <c r="IE32"/>
      <c r="IF32"/>
      <c r="IG32"/>
      <c r="IH32"/>
      <c r="II32"/>
      <c r="IJ32"/>
      <c r="IK32"/>
      <c r="IL32"/>
      <c r="IM32"/>
      <c r="IN32"/>
      <c r="IO32"/>
      <c r="IP32"/>
      <c r="IQ32"/>
      <c r="IR32"/>
      <c r="IS32"/>
      <c r="IT32"/>
      <c r="IU32"/>
      <c r="IV32"/>
      <c r="IW32"/>
      <c r="IX32"/>
      <c r="IY32"/>
      <c r="IZ32"/>
      <c r="JA32"/>
      <c r="JB32"/>
      <c r="JC32"/>
      <c r="JD32"/>
      <c r="JE32"/>
      <c r="JF32"/>
      <c r="JG32"/>
      <c r="JH32"/>
      <c r="JI32"/>
      <c r="JJ32"/>
      <c r="JK32"/>
      <c r="JL32"/>
      <c r="JM32"/>
      <c r="JN32"/>
      <c r="JO32"/>
      <c r="JP32"/>
      <c r="JQ32"/>
      <c r="JR32"/>
      <c r="JS32"/>
      <c r="JT32"/>
      <c r="JU32"/>
      <c r="JV32"/>
      <c r="JW32"/>
      <c r="JX32"/>
      <c r="JY32"/>
      <c r="JZ32"/>
      <c r="KA32"/>
      <c r="KB32"/>
      <c r="KC32"/>
      <c r="KD32"/>
      <c r="KE32"/>
      <c r="KF32"/>
      <c r="KG32"/>
      <c r="KH32"/>
      <c r="KI32"/>
      <c r="KJ32"/>
      <c r="KK32"/>
      <c r="KL32"/>
      <c r="KM32"/>
      <c r="KN32"/>
      <c r="KO32"/>
      <c r="KP32"/>
      <c r="KQ32"/>
      <c r="KR32"/>
      <c r="KS32"/>
      <c r="KT32"/>
      <c r="KU32"/>
      <c r="KV32"/>
      <c r="KW32"/>
      <c r="KX32"/>
      <c r="KY32"/>
      <c r="KZ32"/>
      <c r="LA32"/>
      <c r="LB32"/>
      <c r="LC32"/>
      <c r="LD32"/>
      <c r="LE32"/>
      <c r="LF32"/>
      <c r="LG32"/>
      <c r="LH32"/>
      <c r="LI32"/>
      <c r="LJ32"/>
      <c r="LK32"/>
      <c r="LL32"/>
      <c r="LM32"/>
      <c r="LN32"/>
      <c r="LO32"/>
      <c r="LP32"/>
      <c r="LQ32"/>
      <c r="LR32"/>
      <c r="LS32"/>
      <c r="LT32"/>
      <c r="LU32"/>
      <c r="LV32"/>
      <c r="LW32"/>
      <c r="LX32"/>
      <c r="LY32"/>
      <c r="LZ32"/>
      <c r="MA32"/>
      <c r="MB32"/>
      <c r="MC32"/>
      <c r="MD32"/>
      <c r="ME32"/>
      <c r="MF32"/>
      <c r="MG32"/>
      <c r="MH32"/>
      <c r="MI32"/>
      <c r="MJ32"/>
      <c r="MK32"/>
      <c r="ML32"/>
      <c r="MM32"/>
      <c r="MN32"/>
      <c r="MO32"/>
      <c r="MP32"/>
      <c r="MQ32"/>
      <c r="MR32"/>
      <c r="MS32"/>
      <c r="MT32"/>
      <c r="MU32"/>
      <c r="MV32"/>
      <c r="MW32"/>
      <c r="MX32"/>
      <c r="MY32"/>
      <c r="MZ32"/>
      <c r="NA32"/>
      <c r="NB32"/>
      <c r="NC32"/>
      <c r="ND32"/>
      <c r="NE32"/>
      <c r="NF32"/>
      <c r="NG32"/>
      <c r="NH32"/>
      <c r="NI32"/>
      <c r="NJ32"/>
      <c r="NK32"/>
      <c r="NL32"/>
      <c r="NM32"/>
      <c r="NN32"/>
      <c r="NO32"/>
      <c r="NP32"/>
      <c r="NQ32"/>
      <c r="NR32"/>
      <c r="NS32"/>
      <c r="NT32"/>
      <c r="NU32"/>
      <c r="NV32"/>
      <c r="NW32"/>
      <c r="NX32"/>
      <c r="NY32"/>
      <c r="NZ32"/>
      <c r="OA32"/>
      <c r="OB32"/>
      <c r="OC32"/>
      <c r="OD32"/>
      <c r="OE32"/>
      <c r="OF32"/>
      <c r="OG32"/>
      <c r="OH32"/>
      <c r="OI32"/>
      <c r="OJ32"/>
      <c r="OK32"/>
      <c r="OL32"/>
      <c r="OM32"/>
      <c r="ON32"/>
      <c r="OO32"/>
      <c r="OP32"/>
      <c r="OQ32"/>
      <c r="OR32"/>
      <c r="OS32"/>
      <c r="OT32"/>
      <c r="OU32"/>
      <c r="OV32"/>
      <c r="OW32"/>
      <c r="OX32"/>
      <c r="OY32"/>
      <c r="OZ32"/>
      <c r="PA32"/>
      <c r="PB32"/>
      <c r="PC32"/>
      <c r="PD32"/>
      <c r="PE32"/>
      <c r="PF32"/>
      <c r="PG32"/>
      <c r="PH32"/>
      <c r="PI32"/>
      <c r="PJ32"/>
      <c r="PK32"/>
      <c r="PL32"/>
      <c r="PM32"/>
      <c r="PN32"/>
      <c r="PO32"/>
      <c r="PP32"/>
      <c r="PQ32"/>
      <c r="PR32"/>
      <c r="PS32"/>
      <c r="PT32"/>
      <c r="PU32"/>
    </row>
    <row r="33" spans="1:437" s="204" customFormat="1" outlineLevel="1" x14ac:dyDescent="0.35">
      <c r="A33" s="15"/>
      <c r="B33" s="15"/>
      <c r="C33" s="21"/>
      <c r="D33" s="60"/>
      <c r="E33" s="9" t="s">
        <v>110</v>
      </c>
      <c r="F33" s="9"/>
      <c r="G33" s="9"/>
      <c r="H33" s="9"/>
      <c r="I33" s="9"/>
      <c r="J33" s="9">
        <f t="shared" ref="J33:AO33" si="30" xml:space="preserve"> IF( MONTH(J32) = $F31, 1, 0)</f>
        <v>0</v>
      </c>
      <c r="K33" s="9">
        <f t="shared" si="30"/>
        <v>0</v>
      </c>
      <c r="L33" s="9">
        <f t="shared" si="30"/>
        <v>1</v>
      </c>
      <c r="M33" s="9">
        <f t="shared" si="30"/>
        <v>0</v>
      </c>
      <c r="N33" s="9">
        <f t="shared" si="30"/>
        <v>0</v>
      </c>
      <c r="O33" s="9">
        <f t="shared" si="30"/>
        <v>0</v>
      </c>
      <c r="P33" s="9">
        <f t="shared" si="30"/>
        <v>1</v>
      </c>
      <c r="Q33" s="9">
        <f t="shared" si="30"/>
        <v>0</v>
      </c>
      <c r="R33" s="9">
        <f t="shared" si="30"/>
        <v>0</v>
      </c>
      <c r="S33" s="9">
        <f t="shared" si="30"/>
        <v>0</v>
      </c>
      <c r="T33" s="9">
        <f t="shared" si="30"/>
        <v>1</v>
      </c>
      <c r="U33" s="9">
        <f t="shared" si="30"/>
        <v>0</v>
      </c>
      <c r="V33" s="9">
        <f t="shared" si="30"/>
        <v>0</v>
      </c>
      <c r="W33" s="9">
        <f t="shared" si="30"/>
        <v>0</v>
      </c>
      <c r="X33" s="9">
        <f t="shared" si="30"/>
        <v>1</v>
      </c>
      <c r="Y33" s="9">
        <f t="shared" si="30"/>
        <v>0</v>
      </c>
      <c r="Z33" s="9">
        <f t="shared" si="30"/>
        <v>0</v>
      </c>
      <c r="AA33" s="9">
        <f t="shared" si="30"/>
        <v>0</v>
      </c>
      <c r="AB33" s="9">
        <f t="shared" si="30"/>
        <v>1</v>
      </c>
      <c r="AC33" s="9">
        <f t="shared" si="30"/>
        <v>0</v>
      </c>
      <c r="AD33" s="9">
        <f t="shared" si="30"/>
        <v>0</v>
      </c>
      <c r="AE33" s="9">
        <f t="shared" si="30"/>
        <v>0</v>
      </c>
      <c r="AF33" s="9">
        <f t="shared" si="30"/>
        <v>1</v>
      </c>
      <c r="AG33" s="9">
        <f t="shared" si="30"/>
        <v>0</v>
      </c>
      <c r="AH33" s="9">
        <f t="shared" si="30"/>
        <v>0</v>
      </c>
      <c r="AI33" s="9">
        <f t="shared" si="30"/>
        <v>0</v>
      </c>
      <c r="AJ33" s="9">
        <f t="shared" si="30"/>
        <v>1</v>
      </c>
      <c r="AK33" s="9">
        <f t="shared" si="30"/>
        <v>0</v>
      </c>
      <c r="AL33" s="9">
        <f t="shared" si="30"/>
        <v>0</v>
      </c>
      <c r="AM33" s="9">
        <f t="shared" si="30"/>
        <v>0</v>
      </c>
      <c r="AN33" s="9">
        <f t="shared" si="30"/>
        <v>1</v>
      </c>
      <c r="AO33" s="9">
        <f t="shared" si="30"/>
        <v>0</v>
      </c>
      <c r="AP33" s="9">
        <f t="shared" ref="AP33:BU33" si="31" xml:space="preserve"> IF( MONTH(AP32) = $F31, 1, 0)</f>
        <v>0</v>
      </c>
      <c r="AQ33" s="9">
        <f t="shared" si="31"/>
        <v>0</v>
      </c>
      <c r="AR33" s="9">
        <f t="shared" si="31"/>
        <v>1</v>
      </c>
      <c r="AS33" s="9">
        <f t="shared" si="31"/>
        <v>0</v>
      </c>
      <c r="AT33" s="9">
        <f t="shared" si="31"/>
        <v>0</v>
      </c>
      <c r="AU33" s="9">
        <f t="shared" si="31"/>
        <v>0</v>
      </c>
      <c r="AV33" s="9">
        <f t="shared" si="31"/>
        <v>1</v>
      </c>
      <c r="AW33" s="9">
        <f t="shared" si="31"/>
        <v>0</v>
      </c>
      <c r="AX33" s="9">
        <f t="shared" si="31"/>
        <v>0</v>
      </c>
      <c r="AY33" s="9">
        <f t="shared" si="31"/>
        <v>0</v>
      </c>
      <c r="AZ33" s="9">
        <f t="shared" si="31"/>
        <v>1</v>
      </c>
      <c r="BA33" s="9">
        <f t="shared" si="31"/>
        <v>0</v>
      </c>
      <c r="BB33" s="9">
        <f t="shared" si="31"/>
        <v>0</v>
      </c>
      <c r="BC33" s="9">
        <f t="shared" si="31"/>
        <v>0</v>
      </c>
      <c r="BD33" s="9">
        <f t="shared" si="31"/>
        <v>1</v>
      </c>
      <c r="BE33" s="9">
        <f t="shared" si="31"/>
        <v>0</v>
      </c>
      <c r="BF33" s="9">
        <f t="shared" si="31"/>
        <v>0</v>
      </c>
      <c r="BG33" s="9">
        <f t="shared" si="31"/>
        <v>0</v>
      </c>
      <c r="BH33" s="9">
        <f t="shared" si="31"/>
        <v>1</v>
      </c>
      <c r="BI33" s="9">
        <f t="shared" si="31"/>
        <v>0</v>
      </c>
      <c r="BJ33" s="9">
        <f t="shared" si="31"/>
        <v>0</v>
      </c>
      <c r="BK33" s="9">
        <f t="shared" si="31"/>
        <v>0</v>
      </c>
      <c r="BL33" s="9">
        <f t="shared" si="31"/>
        <v>1</v>
      </c>
      <c r="BM33" s="9">
        <f t="shared" si="31"/>
        <v>0</v>
      </c>
      <c r="BN33" s="9">
        <f t="shared" si="31"/>
        <v>0</v>
      </c>
      <c r="BO33" s="9">
        <f t="shared" si="31"/>
        <v>0</v>
      </c>
      <c r="BP33" s="9">
        <f t="shared" si="31"/>
        <v>1</v>
      </c>
      <c r="BQ33" s="9">
        <f t="shared" si="31"/>
        <v>0</v>
      </c>
      <c r="BR33" s="9">
        <f t="shared" si="31"/>
        <v>0</v>
      </c>
      <c r="BS33" s="9">
        <f t="shared" si="31"/>
        <v>0</v>
      </c>
      <c r="BT33" s="9">
        <f t="shared" si="31"/>
        <v>1</v>
      </c>
      <c r="BU33" s="9">
        <f t="shared" si="31"/>
        <v>0</v>
      </c>
      <c r="BV33" s="9">
        <f t="shared" ref="BV33:DA33" si="32" xml:space="preserve"> IF( MONTH(BV32) = $F31, 1, 0)</f>
        <v>0</v>
      </c>
      <c r="BW33" s="9">
        <f t="shared" si="32"/>
        <v>0</v>
      </c>
      <c r="BX33" s="9">
        <f t="shared" si="32"/>
        <v>1</v>
      </c>
      <c r="BY33" s="9">
        <f t="shared" si="32"/>
        <v>0</v>
      </c>
      <c r="BZ33" s="9">
        <f t="shared" si="32"/>
        <v>0</v>
      </c>
      <c r="CA33" s="9">
        <f t="shared" si="32"/>
        <v>0</v>
      </c>
      <c r="CB33" s="9">
        <f t="shared" si="32"/>
        <v>1</v>
      </c>
      <c r="CC33" s="9">
        <f t="shared" si="32"/>
        <v>0</v>
      </c>
      <c r="CD33" s="9">
        <f t="shared" si="32"/>
        <v>0</v>
      </c>
      <c r="CE33" s="9">
        <f t="shared" si="32"/>
        <v>0</v>
      </c>
      <c r="CF33" s="9">
        <f t="shared" si="32"/>
        <v>1</v>
      </c>
      <c r="CG33" s="9">
        <f t="shared" si="32"/>
        <v>0</v>
      </c>
      <c r="CH33" s="9">
        <f t="shared" si="32"/>
        <v>0</v>
      </c>
      <c r="CI33" s="9">
        <f t="shared" si="32"/>
        <v>0</v>
      </c>
      <c r="CJ33" s="9">
        <f t="shared" si="32"/>
        <v>1</v>
      </c>
      <c r="CK33" s="9">
        <f t="shared" si="32"/>
        <v>0</v>
      </c>
      <c r="CL33" s="9">
        <f t="shared" si="32"/>
        <v>0</v>
      </c>
      <c r="CM33" s="9">
        <f t="shared" si="32"/>
        <v>0</v>
      </c>
      <c r="CN33" s="9">
        <f t="shared" si="32"/>
        <v>1</v>
      </c>
      <c r="CO33" s="9">
        <f t="shared" si="32"/>
        <v>0</v>
      </c>
      <c r="CP33" s="9">
        <f t="shared" si="32"/>
        <v>0</v>
      </c>
      <c r="CQ33" s="9">
        <f t="shared" si="32"/>
        <v>0</v>
      </c>
      <c r="CR33" s="9">
        <f t="shared" si="32"/>
        <v>1</v>
      </c>
      <c r="CS33" s="9">
        <f t="shared" si="32"/>
        <v>0</v>
      </c>
      <c r="CT33" s="9">
        <f t="shared" si="32"/>
        <v>0</v>
      </c>
      <c r="CU33" s="9">
        <f t="shared" si="32"/>
        <v>0</v>
      </c>
      <c r="CV33" s="9">
        <f t="shared" si="32"/>
        <v>1</v>
      </c>
      <c r="CW33" s="9">
        <f t="shared" si="32"/>
        <v>0</v>
      </c>
      <c r="CX33" s="9">
        <f t="shared" si="32"/>
        <v>0</v>
      </c>
      <c r="CY33" s="9">
        <f t="shared" si="32"/>
        <v>0</v>
      </c>
      <c r="CZ33" s="9">
        <f t="shared" si="32"/>
        <v>1</v>
      </c>
      <c r="DA33" s="9">
        <f t="shared" si="32"/>
        <v>0</v>
      </c>
      <c r="DB33" s="9">
        <f t="shared" ref="DB33:EG33" si="33" xml:space="preserve"> IF( MONTH(DB32) = $F31, 1, 0)</f>
        <v>0</v>
      </c>
      <c r="DC33" s="9">
        <f t="shared" si="33"/>
        <v>0</v>
      </c>
      <c r="DD33" s="9">
        <f t="shared" si="33"/>
        <v>1</v>
      </c>
      <c r="DE33" s="9">
        <f t="shared" si="33"/>
        <v>0</v>
      </c>
      <c r="DF33" s="9">
        <f t="shared" si="33"/>
        <v>0</v>
      </c>
      <c r="DG33" s="9">
        <f t="shared" si="33"/>
        <v>0</v>
      </c>
      <c r="DH33" s="9">
        <f t="shared" si="33"/>
        <v>1</v>
      </c>
      <c r="DI33" s="9">
        <f t="shared" si="33"/>
        <v>0</v>
      </c>
      <c r="DJ33" s="9">
        <f t="shared" si="33"/>
        <v>0</v>
      </c>
      <c r="DK33" s="9">
        <f t="shared" si="33"/>
        <v>0</v>
      </c>
      <c r="DL33" s="9">
        <f t="shared" si="33"/>
        <v>1</v>
      </c>
      <c r="DM33" s="9">
        <f t="shared" si="33"/>
        <v>0</v>
      </c>
      <c r="DN33" s="9">
        <f t="shared" si="33"/>
        <v>0</v>
      </c>
      <c r="DO33" s="9">
        <f t="shared" si="33"/>
        <v>0</v>
      </c>
      <c r="DP33" s="9">
        <f t="shared" si="33"/>
        <v>1</v>
      </c>
      <c r="DQ33" s="9">
        <f t="shared" si="33"/>
        <v>0</v>
      </c>
      <c r="DR33" s="9">
        <f t="shared" si="33"/>
        <v>0</v>
      </c>
      <c r="DS33" s="9">
        <f t="shared" si="33"/>
        <v>0</v>
      </c>
      <c r="DT33" s="9">
        <f t="shared" si="33"/>
        <v>1</v>
      </c>
      <c r="DU33" s="9">
        <f t="shared" si="33"/>
        <v>0</v>
      </c>
      <c r="DV33" s="9">
        <f t="shared" si="33"/>
        <v>0</v>
      </c>
      <c r="DW33" s="9">
        <f t="shared" si="33"/>
        <v>0</v>
      </c>
      <c r="DX33" s="9">
        <f t="shared" si="33"/>
        <v>1</v>
      </c>
      <c r="DY33" s="9">
        <f t="shared" si="33"/>
        <v>0</v>
      </c>
      <c r="DZ33" s="9">
        <f t="shared" si="33"/>
        <v>0</v>
      </c>
      <c r="EA33" s="9">
        <f t="shared" si="33"/>
        <v>0</v>
      </c>
      <c r="EB33" s="9">
        <f t="shared" si="33"/>
        <v>1</v>
      </c>
      <c r="EC33" s="9">
        <f t="shared" si="33"/>
        <v>0</v>
      </c>
      <c r="ED33" s="9">
        <f t="shared" si="33"/>
        <v>0</v>
      </c>
      <c r="EE33" s="9">
        <f t="shared" si="33"/>
        <v>0</v>
      </c>
      <c r="EF33" s="9">
        <f t="shared" si="33"/>
        <v>1</v>
      </c>
      <c r="EG33" s="9">
        <f t="shared" si="33"/>
        <v>0</v>
      </c>
      <c r="EH33" s="9">
        <f t="shared" ref="EH33:FM33" si="34" xml:space="preserve"> IF( MONTH(EH32) = $F31, 1, 0)</f>
        <v>0</v>
      </c>
      <c r="EI33" s="9">
        <f t="shared" si="34"/>
        <v>0</v>
      </c>
      <c r="EJ33" s="9">
        <f t="shared" si="34"/>
        <v>1</v>
      </c>
      <c r="EK33" s="9">
        <f t="shared" si="34"/>
        <v>0</v>
      </c>
      <c r="EL33" s="9">
        <f t="shared" si="34"/>
        <v>0</v>
      </c>
      <c r="EM33" s="9">
        <f t="shared" si="34"/>
        <v>0</v>
      </c>
      <c r="EN33" s="9">
        <f t="shared" si="34"/>
        <v>1</v>
      </c>
      <c r="EO33" s="9">
        <f t="shared" si="34"/>
        <v>0</v>
      </c>
      <c r="EP33" s="9">
        <f t="shared" si="34"/>
        <v>0</v>
      </c>
      <c r="EQ33" s="9">
        <f t="shared" si="34"/>
        <v>0</v>
      </c>
      <c r="ER33" s="9">
        <f t="shared" si="34"/>
        <v>1</v>
      </c>
      <c r="ES33" s="9">
        <f t="shared" si="34"/>
        <v>0</v>
      </c>
      <c r="ET33" s="9">
        <f t="shared" si="34"/>
        <v>0</v>
      </c>
      <c r="EU33" s="9">
        <f t="shared" si="34"/>
        <v>0</v>
      </c>
      <c r="EV33" s="9">
        <f t="shared" si="34"/>
        <v>1</v>
      </c>
      <c r="EW33" s="9">
        <f t="shared" si="34"/>
        <v>0</v>
      </c>
      <c r="EX33" s="9">
        <f t="shared" si="34"/>
        <v>0</v>
      </c>
      <c r="EY33" s="9">
        <f t="shared" si="34"/>
        <v>0</v>
      </c>
      <c r="EZ33" s="9">
        <f t="shared" si="34"/>
        <v>1</v>
      </c>
      <c r="FA33" s="9">
        <f t="shared" si="34"/>
        <v>0</v>
      </c>
      <c r="FB33" s="9">
        <f t="shared" si="34"/>
        <v>0</v>
      </c>
      <c r="FC33" s="9">
        <f t="shared" si="34"/>
        <v>0</v>
      </c>
      <c r="FD33" s="9">
        <f t="shared" si="34"/>
        <v>1</v>
      </c>
      <c r="FE33" s="9">
        <f t="shared" si="34"/>
        <v>0</v>
      </c>
      <c r="FF33" s="9">
        <f t="shared" si="34"/>
        <v>0</v>
      </c>
      <c r="FG33" s="9">
        <f t="shared" si="34"/>
        <v>0</v>
      </c>
      <c r="FH33" s="9">
        <f t="shared" si="34"/>
        <v>1</v>
      </c>
      <c r="FI33" s="9">
        <f t="shared" si="34"/>
        <v>0</v>
      </c>
      <c r="FJ33" s="9">
        <f t="shared" si="34"/>
        <v>0</v>
      </c>
      <c r="FK33" s="9">
        <f t="shared" si="34"/>
        <v>0</v>
      </c>
      <c r="FL33" s="9">
        <f t="shared" si="34"/>
        <v>1</v>
      </c>
      <c r="FM33" s="9">
        <f t="shared" si="34"/>
        <v>0</v>
      </c>
      <c r="FN33" s="9">
        <f t="shared" ref="FN33:GG33" si="35" xml:space="preserve"> IF( MONTH(FN32) = $F31, 1, 0)</f>
        <v>0</v>
      </c>
      <c r="FO33" s="9">
        <f t="shared" si="35"/>
        <v>0</v>
      </c>
      <c r="FP33" s="9">
        <f t="shared" si="35"/>
        <v>1</v>
      </c>
      <c r="FQ33" s="9">
        <f t="shared" si="35"/>
        <v>0</v>
      </c>
      <c r="FR33" s="9">
        <f t="shared" si="35"/>
        <v>0</v>
      </c>
      <c r="FS33" s="9">
        <f t="shared" si="35"/>
        <v>0</v>
      </c>
      <c r="FT33" s="9">
        <f t="shared" si="35"/>
        <v>1</v>
      </c>
      <c r="FU33" s="9">
        <f t="shared" si="35"/>
        <v>0</v>
      </c>
      <c r="FV33" s="9">
        <f t="shared" si="35"/>
        <v>0</v>
      </c>
      <c r="FW33" s="9">
        <f t="shared" si="35"/>
        <v>0</v>
      </c>
      <c r="FX33" s="9">
        <f t="shared" si="35"/>
        <v>1</v>
      </c>
      <c r="FY33" s="9">
        <f t="shared" si="35"/>
        <v>0</v>
      </c>
      <c r="FZ33" s="9">
        <f t="shared" si="35"/>
        <v>0</v>
      </c>
      <c r="GA33" s="9">
        <f t="shared" si="35"/>
        <v>0</v>
      </c>
      <c r="GB33" s="9">
        <f t="shared" si="35"/>
        <v>1</v>
      </c>
      <c r="GC33" s="9">
        <f t="shared" si="35"/>
        <v>0</v>
      </c>
      <c r="GD33" s="9">
        <f t="shared" si="35"/>
        <v>0</v>
      </c>
      <c r="GE33" s="9">
        <f t="shared" si="35"/>
        <v>0</v>
      </c>
      <c r="GF33" s="9">
        <f t="shared" si="35"/>
        <v>1</v>
      </c>
      <c r="GG33" s="9">
        <f t="shared" si="35"/>
        <v>0</v>
      </c>
      <c r="GH33" s="9">
        <f t="shared" ref="GH33:GJ33" si="36" xml:space="preserve"> IF( MONTH(GH32) = $F31, 1, 0)</f>
        <v>0</v>
      </c>
      <c r="GI33" s="9">
        <f t="shared" si="36"/>
        <v>0</v>
      </c>
      <c r="GJ33" s="9">
        <f t="shared" si="36"/>
        <v>1</v>
      </c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A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HZ33"/>
      <c r="IA33"/>
      <c r="IB33"/>
      <c r="IC33"/>
      <c r="ID33"/>
      <c r="IE33"/>
      <c r="IF33"/>
      <c r="IG33"/>
      <c r="IH33"/>
      <c r="II33"/>
      <c r="IJ33"/>
      <c r="IK33"/>
      <c r="IL33"/>
      <c r="IM33"/>
      <c r="IN33"/>
      <c r="IO33"/>
      <c r="IP33"/>
      <c r="IQ33"/>
      <c r="IR33"/>
      <c r="IS33"/>
      <c r="IT33"/>
      <c r="IU33"/>
      <c r="IV33"/>
      <c r="IW33"/>
      <c r="IX33"/>
      <c r="IY33"/>
      <c r="IZ33"/>
      <c r="JA33"/>
      <c r="JB33"/>
      <c r="JC33"/>
      <c r="JD33"/>
      <c r="JE33"/>
      <c r="JF33"/>
      <c r="JG33"/>
      <c r="JH33"/>
      <c r="JI33"/>
      <c r="JJ33"/>
      <c r="JK33"/>
      <c r="JL33"/>
      <c r="JM33"/>
      <c r="JN33"/>
      <c r="JO33"/>
      <c r="JP33"/>
      <c r="JQ33"/>
      <c r="JR33"/>
      <c r="JS33"/>
      <c r="JT33"/>
      <c r="JU33"/>
      <c r="JV33"/>
      <c r="JW33"/>
      <c r="JX33"/>
      <c r="JY33"/>
      <c r="JZ33"/>
      <c r="KA33"/>
      <c r="KB33"/>
      <c r="KC33"/>
      <c r="KD33"/>
      <c r="KE33"/>
      <c r="KF33"/>
      <c r="KG33"/>
      <c r="KH33"/>
      <c r="KI33"/>
      <c r="KJ33"/>
      <c r="KK33"/>
      <c r="KL33"/>
      <c r="KM33"/>
      <c r="KN33"/>
      <c r="KO33"/>
      <c r="KP33"/>
      <c r="KQ33"/>
      <c r="KR33"/>
      <c r="KS33"/>
      <c r="KT33"/>
      <c r="KU33"/>
      <c r="KV33"/>
      <c r="KW33"/>
      <c r="KX33"/>
      <c r="KY33"/>
      <c r="KZ33"/>
      <c r="LA33"/>
      <c r="LB33"/>
      <c r="LC33"/>
      <c r="LD33"/>
      <c r="LE33"/>
      <c r="LF33"/>
      <c r="LG33"/>
      <c r="LH33"/>
      <c r="LI33"/>
      <c r="LJ33"/>
      <c r="LK33"/>
      <c r="LL33"/>
      <c r="LM33"/>
      <c r="LN33"/>
      <c r="LO33"/>
      <c r="LP33"/>
      <c r="LQ33"/>
      <c r="LR33"/>
      <c r="LS33"/>
      <c r="LT33"/>
      <c r="LU33"/>
      <c r="LV33"/>
      <c r="LW33"/>
      <c r="LX33"/>
      <c r="LY33"/>
      <c r="LZ33"/>
      <c r="MA33"/>
      <c r="MB33"/>
      <c r="MC33"/>
      <c r="MD33"/>
      <c r="ME33"/>
      <c r="MF33"/>
      <c r="MG33"/>
      <c r="MH33"/>
      <c r="MI33"/>
      <c r="MJ33"/>
      <c r="MK33"/>
      <c r="ML33"/>
      <c r="MM33"/>
      <c r="MN33"/>
      <c r="MO33"/>
      <c r="MP33"/>
      <c r="MQ33"/>
      <c r="MR33"/>
      <c r="MS33"/>
      <c r="MT33"/>
      <c r="MU33"/>
      <c r="MV33"/>
      <c r="MW33"/>
      <c r="MX33"/>
      <c r="MY33"/>
      <c r="MZ33"/>
      <c r="NA33"/>
      <c r="NB33"/>
      <c r="NC33"/>
      <c r="ND33"/>
      <c r="NE33"/>
      <c r="NF33"/>
      <c r="NG33"/>
      <c r="NH33"/>
      <c r="NI33"/>
      <c r="NJ33"/>
      <c r="NK33"/>
      <c r="NL33"/>
      <c r="NM33"/>
      <c r="NN33"/>
      <c r="NO33"/>
      <c r="NP33"/>
      <c r="NQ33"/>
      <c r="NR33"/>
      <c r="NS33"/>
      <c r="NT33"/>
      <c r="NU33"/>
      <c r="NV33"/>
      <c r="NW33"/>
      <c r="NX33"/>
      <c r="NY33"/>
      <c r="NZ33"/>
      <c r="OA33"/>
      <c r="OB33"/>
      <c r="OC33"/>
      <c r="OD33"/>
      <c r="OE33"/>
      <c r="OF33"/>
      <c r="OG33"/>
      <c r="OH33"/>
      <c r="OI33"/>
      <c r="OJ33"/>
      <c r="OK33"/>
      <c r="OL33"/>
      <c r="OM33"/>
      <c r="ON33"/>
      <c r="OO33"/>
      <c r="OP33"/>
      <c r="OQ33"/>
      <c r="OR33"/>
      <c r="OS33"/>
      <c r="OT33"/>
      <c r="OU33"/>
      <c r="OV33"/>
      <c r="OW33"/>
      <c r="OX33"/>
      <c r="OY33"/>
      <c r="OZ33"/>
      <c r="PA33"/>
      <c r="PB33"/>
      <c r="PC33"/>
      <c r="PD33"/>
      <c r="PE33"/>
      <c r="PF33"/>
      <c r="PG33"/>
      <c r="PH33"/>
      <c r="PI33"/>
      <c r="PJ33"/>
      <c r="PK33"/>
      <c r="PL33"/>
      <c r="PM33"/>
      <c r="PN33"/>
      <c r="PO33"/>
      <c r="PP33"/>
      <c r="PQ33"/>
      <c r="PR33"/>
      <c r="PS33"/>
      <c r="PT33"/>
      <c r="PU33"/>
    </row>
    <row r="34" spans="1:437" s="204" customFormat="1" outlineLevel="1" x14ac:dyDescent="0.35">
      <c r="A34" s="15"/>
      <c r="B34" s="15"/>
      <c r="C34" s="21"/>
      <c r="D34" s="60"/>
      <c r="E34" s="9"/>
      <c r="F34" s="9"/>
      <c r="G34" s="9"/>
      <c r="H34" s="9"/>
      <c r="I34" s="9"/>
      <c r="J34" s="9"/>
      <c r="K34" s="9"/>
      <c r="L34" s="9"/>
      <c r="M34" s="9"/>
      <c r="N34" s="9"/>
      <c r="O34" s="9"/>
      <c r="P34" s="9"/>
      <c r="Q34" s="9"/>
      <c r="R34" s="9"/>
      <c r="S34" s="9"/>
      <c r="T34" s="9"/>
      <c r="U34" s="9"/>
      <c r="V34" s="9"/>
      <c r="W34" s="9"/>
      <c r="X34" s="9"/>
      <c r="Y34" s="9"/>
      <c r="Z34" s="9"/>
      <c r="AA34" s="9"/>
      <c r="AB34" s="9"/>
      <c r="AC34" s="9"/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A34"/>
      <c r="HB34"/>
      <c r="HC34"/>
      <c r="HD34"/>
      <c r="HE34"/>
      <c r="HF34"/>
      <c r="HG34"/>
      <c r="HH34"/>
      <c r="HI34"/>
      <c r="HJ34"/>
      <c r="HK34"/>
      <c r="HL34"/>
      <c r="HM34"/>
      <c r="HN34"/>
      <c r="HO34"/>
      <c r="HP34"/>
      <c r="HQ34"/>
      <c r="HR34"/>
      <c r="HS34"/>
      <c r="HT34"/>
      <c r="HU34"/>
      <c r="HV34"/>
      <c r="HW34"/>
      <c r="HX34"/>
      <c r="HY34"/>
      <c r="HZ34"/>
      <c r="IA34"/>
      <c r="IB34"/>
      <c r="IC34"/>
      <c r="ID34"/>
      <c r="IE34"/>
      <c r="IF34"/>
      <c r="IG34"/>
      <c r="IH34"/>
      <c r="II34"/>
      <c r="IJ34"/>
      <c r="IK34"/>
      <c r="IL34"/>
      <c r="IM34"/>
      <c r="IN34"/>
      <c r="IO34"/>
      <c r="IP34"/>
      <c r="IQ34"/>
      <c r="IR34"/>
      <c r="IS34"/>
      <c r="IT34"/>
      <c r="IU34"/>
      <c r="IV34"/>
      <c r="IW34"/>
      <c r="IX34"/>
      <c r="IY34"/>
      <c r="IZ34"/>
      <c r="JA34"/>
      <c r="JB34"/>
      <c r="JC34"/>
      <c r="JD34"/>
      <c r="JE34"/>
      <c r="JF34"/>
      <c r="JG34"/>
      <c r="JH34"/>
      <c r="JI34"/>
      <c r="JJ34"/>
      <c r="JK34"/>
      <c r="JL34"/>
      <c r="JM34"/>
      <c r="JN34"/>
      <c r="JO34"/>
      <c r="JP34"/>
      <c r="JQ34"/>
      <c r="JR34"/>
      <c r="JS34"/>
      <c r="JT34"/>
      <c r="JU34"/>
      <c r="JV34"/>
      <c r="JW34"/>
      <c r="JX34"/>
      <c r="JY34"/>
      <c r="JZ34"/>
      <c r="KA34"/>
      <c r="KB34"/>
      <c r="KC34"/>
      <c r="KD34"/>
      <c r="KE34"/>
      <c r="KF34"/>
      <c r="KG34"/>
      <c r="KH34"/>
      <c r="KI34"/>
      <c r="KJ34"/>
      <c r="KK34"/>
      <c r="KL34"/>
      <c r="KM34"/>
      <c r="KN34"/>
      <c r="KO34"/>
      <c r="KP34"/>
      <c r="KQ34"/>
      <c r="KR34"/>
      <c r="KS34"/>
      <c r="KT34"/>
      <c r="KU34"/>
      <c r="KV34"/>
      <c r="KW34"/>
      <c r="KX34"/>
      <c r="KY34"/>
      <c r="KZ34"/>
      <c r="LA34"/>
      <c r="LB34"/>
      <c r="LC34"/>
      <c r="LD34"/>
      <c r="LE34"/>
      <c r="LF34"/>
      <c r="LG34"/>
      <c r="LH34"/>
      <c r="LI34"/>
      <c r="LJ34"/>
      <c r="LK34"/>
      <c r="LL34"/>
      <c r="LM34"/>
      <c r="LN34"/>
      <c r="LO34"/>
      <c r="LP34"/>
      <c r="LQ34"/>
      <c r="LR34"/>
      <c r="LS34"/>
      <c r="LT34"/>
      <c r="LU34"/>
      <c r="LV34"/>
      <c r="LW34"/>
      <c r="LX34"/>
      <c r="LY34"/>
      <c r="LZ34"/>
      <c r="MA34"/>
      <c r="MB34"/>
      <c r="MC34"/>
      <c r="MD34"/>
      <c r="ME34"/>
      <c r="MF34"/>
      <c r="MG34"/>
      <c r="MH34"/>
      <c r="MI34"/>
      <c r="MJ34"/>
      <c r="MK34"/>
      <c r="ML34"/>
      <c r="MM34"/>
      <c r="MN34"/>
      <c r="MO34"/>
      <c r="MP34"/>
      <c r="MQ34"/>
      <c r="MR34"/>
      <c r="MS34"/>
      <c r="MT34"/>
      <c r="MU34"/>
      <c r="MV34"/>
      <c r="MW34"/>
      <c r="MX34"/>
      <c r="MY34"/>
      <c r="MZ34"/>
      <c r="NA34"/>
      <c r="NB34"/>
      <c r="NC34"/>
      <c r="ND34"/>
      <c r="NE34"/>
      <c r="NF34"/>
      <c r="NG34"/>
      <c r="NH34"/>
      <c r="NI34"/>
      <c r="NJ34"/>
      <c r="NK34"/>
      <c r="NL34"/>
      <c r="NM34"/>
      <c r="NN34"/>
      <c r="NO34"/>
      <c r="NP34"/>
      <c r="NQ34"/>
      <c r="NR34"/>
      <c r="NS34"/>
      <c r="NT34"/>
      <c r="NU34"/>
      <c r="NV34"/>
      <c r="NW34"/>
      <c r="NX34"/>
      <c r="NY34"/>
      <c r="NZ34"/>
      <c r="OA34"/>
      <c r="OB34"/>
      <c r="OC34"/>
      <c r="OD34"/>
      <c r="OE34"/>
      <c r="OF34"/>
      <c r="OG34"/>
      <c r="OH34"/>
      <c r="OI34"/>
      <c r="OJ34"/>
      <c r="OK34"/>
      <c r="OL34"/>
      <c r="OM34"/>
      <c r="ON34"/>
      <c r="OO34"/>
      <c r="OP34"/>
      <c r="OQ34"/>
      <c r="OR34"/>
      <c r="OS34"/>
      <c r="OT34"/>
      <c r="OU34"/>
      <c r="OV34"/>
      <c r="OW34"/>
      <c r="OX34"/>
      <c r="OY34"/>
      <c r="OZ34"/>
      <c r="PA34"/>
      <c r="PB34"/>
      <c r="PC34"/>
      <c r="PD34"/>
      <c r="PE34"/>
      <c r="PF34"/>
      <c r="PG34"/>
      <c r="PH34"/>
      <c r="PI34"/>
      <c r="PJ34"/>
      <c r="PK34"/>
      <c r="PL34"/>
      <c r="PM34"/>
      <c r="PN34"/>
      <c r="PO34"/>
      <c r="PP34"/>
      <c r="PQ34"/>
      <c r="PR34"/>
      <c r="PS34"/>
      <c r="PT34"/>
      <c r="PU34"/>
    </row>
    <row r="35" spans="1:437" s="107" customFormat="1" outlineLevel="1" x14ac:dyDescent="0.35">
      <c r="A35" s="77"/>
      <c r="B35" s="77"/>
      <c r="C35" s="78"/>
      <c r="D35" s="102"/>
      <c r="E35" s="274" t="str">
        <f xml:space="preserve"> InpC!E$14</f>
        <v>Annual year end date of first operating period</v>
      </c>
      <c r="F35" s="274">
        <f xml:space="preserve"> InpC!F$14</f>
        <v>43921</v>
      </c>
      <c r="G35" s="274" t="str">
        <f xml:space="preserve"> InpC!G$14</f>
        <v>date</v>
      </c>
      <c r="H35" s="102"/>
      <c r="I35" s="26"/>
      <c r="J35" s="26"/>
      <c r="K35" s="26"/>
      <c r="L35" s="26"/>
      <c r="M35" s="26"/>
      <c r="N35" s="26"/>
      <c r="O35" s="26"/>
      <c r="P35" s="26"/>
      <c r="Q35" s="26"/>
      <c r="R35" s="26"/>
      <c r="S35" s="26"/>
      <c r="T35" s="26"/>
      <c r="U35" s="26"/>
      <c r="V35" s="26"/>
      <c r="W35" s="26"/>
      <c r="X35" s="26"/>
      <c r="Y35" s="26"/>
      <c r="Z35" s="26"/>
      <c r="AA35" s="26"/>
      <c r="AB35" s="26"/>
      <c r="AC35" s="26"/>
      <c r="AD35" s="26"/>
      <c r="AE35" s="26"/>
      <c r="AF35" s="26"/>
      <c r="AG35" s="26"/>
      <c r="AH35" s="26"/>
      <c r="AI35" s="26"/>
      <c r="AJ35" s="26"/>
      <c r="AK35" s="26"/>
      <c r="AL35" s="26"/>
      <c r="AM35" s="26"/>
      <c r="AN35" s="26"/>
      <c r="AO35" s="26"/>
      <c r="AP35" s="26"/>
      <c r="AQ35" s="26"/>
      <c r="AR35" s="26"/>
      <c r="AS35" s="26"/>
      <c r="AT35" s="26"/>
      <c r="AU35" s="26"/>
      <c r="AV35" s="26"/>
      <c r="AW35" s="26"/>
      <c r="AX35" s="26"/>
      <c r="AY35" s="26"/>
      <c r="AZ35" s="26"/>
      <c r="BA35" s="26"/>
      <c r="BB35" s="26"/>
      <c r="BC35" s="26"/>
      <c r="BD35" s="26"/>
      <c r="BE35" s="26"/>
      <c r="BF35" s="26"/>
      <c r="BG35" s="26"/>
      <c r="BH35" s="26"/>
      <c r="BI35" s="26"/>
      <c r="BJ35" s="26"/>
      <c r="BK35" s="26"/>
      <c r="BL35" s="26"/>
      <c r="BM35" s="26"/>
      <c r="BN35" s="26"/>
      <c r="BO35" s="26"/>
      <c r="BP35" s="26"/>
      <c r="BQ35" s="26"/>
      <c r="BR35" s="26"/>
      <c r="BS35" s="26"/>
      <c r="BT35" s="26"/>
      <c r="BU35" s="26"/>
      <c r="BV35" s="26"/>
      <c r="BW35" s="26"/>
      <c r="BX35" s="26"/>
      <c r="BY35" s="26"/>
      <c r="BZ35" s="26"/>
      <c r="CA35" s="26"/>
      <c r="CB35" s="26"/>
      <c r="CC35" s="26"/>
      <c r="CD35" s="26"/>
      <c r="CE35" s="26"/>
      <c r="CF35" s="26"/>
      <c r="CG35" s="26"/>
      <c r="CH35" s="26"/>
      <c r="CI35" s="26"/>
      <c r="CJ35" s="26"/>
      <c r="CK35" s="26"/>
      <c r="CL35" s="26"/>
      <c r="CM35" s="26"/>
      <c r="CN35" s="26"/>
      <c r="CO35" s="26"/>
      <c r="CP35" s="26"/>
      <c r="CQ35" s="26"/>
      <c r="CR35" s="26"/>
      <c r="CS35" s="26"/>
      <c r="CT35" s="26"/>
      <c r="CU35" s="26"/>
      <c r="CV35" s="26"/>
      <c r="CW35" s="26"/>
      <c r="CX35" s="26"/>
      <c r="CY35" s="26"/>
      <c r="CZ35" s="26"/>
      <c r="DA35" s="26"/>
      <c r="DB35" s="26"/>
      <c r="DC35" s="26"/>
      <c r="DD35" s="26"/>
      <c r="DE35" s="26"/>
      <c r="DF35" s="26"/>
      <c r="DG35" s="26"/>
      <c r="DH35" s="26"/>
      <c r="DI35" s="26"/>
      <c r="DJ35" s="26"/>
      <c r="DK35" s="26"/>
      <c r="DL35" s="26"/>
      <c r="DM35" s="26"/>
      <c r="DN35" s="26"/>
      <c r="DO35" s="26"/>
      <c r="DP35" s="26"/>
      <c r="DQ35" s="26"/>
      <c r="DR35" s="26"/>
      <c r="DS35" s="26"/>
      <c r="DT35" s="26"/>
      <c r="DU35" s="26"/>
      <c r="DV35" s="26"/>
      <c r="DW35" s="26"/>
      <c r="DX35" s="26"/>
      <c r="DY35" s="26"/>
      <c r="DZ35" s="26"/>
      <c r="EA35" s="26"/>
      <c r="EB35" s="26"/>
      <c r="EC35" s="26"/>
      <c r="ED35" s="26"/>
      <c r="EE35" s="26"/>
      <c r="EF35" s="26"/>
      <c r="EG35" s="26"/>
      <c r="EH35" s="26"/>
      <c r="EI35" s="26"/>
      <c r="EJ35" s="26"/>
      <c r="EK35" s="26"/>
      <c r="EL35" s="26"/>
      <c r="EM35" s="26"/>
      <c r="EN35" s="26"/>
      <c r="EO35" s="26"/>
      <c r="EP35" s="26"/>
      <c r="EQ35" s="26"/>
      <c r="ER35" s="26"/>
      <c r="ES35" s="26"/>
      <c r="ET35" s="26"/>
      <c r="EU35" s="26"/>
      <c r="EV35" s="26"/>
      <c r="EW35" s="26"/>
      <c r="EX35" s="26"/>
      <c r="EY35" s="26"/>
      <c r="EZ35" s="26"/>
      <c r="FA35" s="26"/>
      <c r="FB35" s="26"/>
      <c r="FC35" s="26"/>
      <c r="FD35" s="26"/>
      <c r="FE35" s="26"/>
      <c r="FF35" s="26"/>
      <c r="FG35" s="26"/>
      <c r="FH35" s="26"/>
      <c r="FI35" s="26"/>
      <c r="FJ35" s="26"/>
      <c r="FK35" s="26"/>
      <c r="FL35" s="26"/>
      <c r="FM35" s="26"/>
      <c r="FN35" s="26"/>
      <c r="FO35" s="26"/>
      <c r="FP35" s="26"/>
      <c r="FQ35" s="26"/>
      <c r="FR35" s="26"/>
      <c r="FS35" s="26"/>
      <c r="FT35" s="26"/>
      <c r="FU35" s="26"/>
      <c r="FV35" s="26"/>
      <c r="FW35" s="26"/>
      <c r="FX35" s="26"/>
      <c r="FY35" s="26"/>
      <c r="FZ35" s="26"/>
      <c r="GA35" s="26"/>
      <c r="GB35" s="26"/>
      <c r="GC35" s="26"/>
      <c r="GD35" s="26"/>
      <c r="GE35" s="26"/>
      <c r="GF35" s="26"/>
      <c r="GG35" s="26"/>
      <c r="GH35" s="26"/>
      <c r="GI35" s="26"/>
      <c r="GJ35" s="26"/>
      <c r="GK35"/>
      <c r="GL35"/>
      <c r="GM35"/>
      <c r="GN35"/>
      <c r="GO35"/>
      <c r="GP35"/>
      <c r="GQ35"/>
      <c r="GR35"/>
      <c r="GS35"/>
      <c r="GT35"/>
      <c r="GU35"/>
      <c r="GV35"/>
      <c r="GW35"/>
      <c r="GX35"/>
      <c r="GY35"/>
      <c r="GZ35"/>
      <c r="HA35"/>
      <c r="HB35"/>
      <c r="HC35"/>
      <c r="HD35"/>
      <c r="HE35"/>
      <c r="HF35"/>
      <c r="HG35"/>
      <c r="HH35"/>
      <c r="HI35"/>
      <c r="HJ35"/>
      <c r="HK35"/>
      <c r="HL35"/>
      <c r="HM35"/>
      <c r="HN35"/>
      <c r="HO35"/>
      <c r="HP35"/>
      <c r="HQ35"/>
      <c r="HR35"/>
      <c r="HS35"/>
      <c r="HT35"/>
      <c r="HU35"/>
      <c r="HV35"/>
      <c r="HW35"/>
      <c r="HX35"/>
      <c r="HY35"/>
      <c r="HZ35"/>
      <c r="IA35"/>
      <c r="IB35"/>
      <c r="IC35"/>
      <c r="ID35"/>
      <c r="IE35"/>
      <c r="IF35"/>
      <c r="IG35"/>
      <c r="IH35"/>
      <c r="II35"/>
      <c r="IJ35"/>
      <c r="IK35"/>
      <c r="IL35"/>
      <c r="IM35"/>
      <c r="IN35"/>
      <c r="IO35"/>
      <c r="IP35"/>
      <c r="IQ35"/>
      <c r="IR35"/>
      <c r="IS35"/>
      <c r="IT35"/>
      <c r="IU35"/>
      <c r="IV35" s="125"/>
      <c r="IW35" s="125"/>
      <c r="IX35" s="125"/>
      <c r="IY35" s="125"/>
      <c r="IZ35" s="125"/>
      <c r="JA35" s="125"/>
      <c r="JB35" s="125"/>
      <c r="JC35" s="125"/>
      <c r="JD35" s="125"/>
      <c r="JE35" s="125"/>
      <c r="JF35" s="125"/>
      <c r="JG35" s="125"/>
      <c r="JH35" s="125"/>
      <c r="JI35" s="125"/>
      <c r="JJ35" s="125"/>
      <c r="JK35" s="125"/>
      <c r="JL35" s="125"/>
      <c r="JM35" s="125"/>
      <c r="JN35" s="125"/>
      <c r="JO35" s="125"/>
      <c r="JP35" s="125"/>
      <c r="JQ35" s="125"/>
      <c r="JR35" s="125"/>
      <c r="JS35" s="125"/>
      <c r="JT35" s="125"/>
      <c r="JU35" s="125"/>
      <c r="JV35" s="125"/>
      <c r="JW35" s="125"/>
      <c r="JX35" s="125"/>
      <c r="JY35" s="125"/>
      <c r="JZ35" s="125"/>
      <c r="KA35" s="125"/>
      <c r="KB35" s="125"/>
      <c r="KC35" s="125"/>
      <c r="KD35" s="125"/>
      <c r="KE35" s="125"/>
      <c r="KF35" s="125"/>
      <c r="KG35" s="125"/>
      <c r="KH35" s="125"/>
      <c r="KI35" s="125"/>
      <c r="KJ35" s="125"/>
      <c r="KK35" s="125"/>
      <c r="KL35" s="125"/>
      <c r="KM35" s="125"/>
      <c r="KN35" s="125"/>
      <c r="KO35" s="125"/>
      <c r="KP35" s="125"/>
      <c r="KQ35" s="125"/>
      <c r="KR35" s="125"/>
      <c r="KS35" s="125"/>
      <c r="KT35" s="125"/>
      <c r="KU35" s="125"/>
      <c r="KV35" s="125"/>
      <c r="KW35" s="125"/>
      <c r="KX35" s="125"/>
      <c r="KY35" s="125"/>
      <c r="KZ35" s="125"/>
      <c r="LA35" s="125"/>
      <c r="LB35" s="125"/>
      <c r="LC35" s="125"/>
      <c r="LD35" s="125"/>
      <c r="LE35" s="125"/>
      <c r="LF35" s="125"/>
      <c r="LG35" s="125"/>
      <c r="LH35" s="125"/>
      <c r="LI35" s="125"/>
      <c r="LJ35" s="125"/>
      <c r="LK35" s="125"/>
      <c r="LL35" s="125"/>
      <c r="LM35" s="125"/>
      <c r="LN35" s="125"/>
      <c r="LO35" s="125"/>
      <c r="LP35" s="125"/>
      <c r="LQ35" s="125"/>
      <c r="LR35" s="125"/>
      <c r="LS35" s="125"/>
      <c r="LT35" s="125"/>
      <c r="LU35" s="125"/>
      <c r="LV35" s="125"/>
      <c r="LW35" s="125"/>
      <c r="LX35" s="125"/>
      <c r="LY35" s="125"/>
      <c r="LZ35" s="125"/>
      <c r="MA35" s="125"/>
      <c r="MB35" s="125"/>
      <c r="MC35" s="125"/>
      <c r="MD35" s="125"/>
      <c r="ME35" s="125"/>
      <c r="MF35" s="125"/>
      <c r="MG35" s="125"/>
      <c r="MH35" s="125"/>
      <c r="MI35" s="125"/>
      <c r="MJ35" s="125"/>
      <c r="MK35" s="125"/>
      <c r="ML35" s="125"/>
      <c r="MM35" s="125"/>
      <c r="MN35" s="125"/>
      <c r="MO35" s="125"/>
      <c r="MP35" s="125"/>
      <c r="MQ35" s="125"/>
      <c r="MR35" s="125"/>
      <c r="MS35" s="125"/>
      <c r="MT35" s="125"/>
      <c r="MU35" s="125"/>
      <c r="MV35" s="125"/>
      <c r="MW35" s="125"/>
      <c r="MX35" s="125"/>
      <c r="MY35" s="125"/>
      <c r="MZ35" s="125"/>
      <c r="NA35" s="125"/>
      <c r="NB35" s="125"/>
      <c r="NC35" s="125"/>
      <c r="ND35" s="125"/>
      <c r="NE35" s="125"/>
      <c r="NF35" s="125"/>
      <c r="NG35" s="125"/>
      <c r="NH35" s="125"/>
      <c r="NI35" s="125"/>
      <c r="NJ35" s="125"/>
      <c r="NK35" s="125"/>
      <c r="NL35" s="125"/>
      <c r="NM35" s="125"/>
      <c r="NN35" s="125"/>
      <c r="NO35" s="125"/>
      <c r="NP35" s="125"/>
      <c r="NQ35" s="125"/>
      <c r="NR35" s="125"/>
      <c r="NS35" s="125"/>
      <c r="NT35" s="125"/>
      <c r="NU35" s="125"/>
      <c r="NV35" s="125"/>
      <c r="NW35" s="125"/>
      <c r="NX35" s="125"/>
      <c r="NY35" s="125"/>
      <c r="NZ35" s="125"/>
      <c r="OA35" s="125"/>
      <c r="OB35" s="125"/>
      <c r="OC35" s="125"/>
      <c r="OD35" s="125"/>
      <c r="OE35" s="125"/>
      <c r="OF35" s="125"/>
      <c r="OG35" s="125"/>
      <c r="OH35" s="125"/>
      <c r="OI35" s="125"/>
      <c r="OJ35" s="125"/>
      <c r="OK35" s="125"/>
      <c r="OL35" s="125"/>
      <c r="OM35" s="125"/>
      <c r="ON35" s="125"/>
      <c r="OO35" s="125"/>
      <c r="OP35" s="125"/>
      <c r="OQ35" s="125"/>
      <c r="OR35" s="125"/>
      <c r="OS35" s="125"/>
      <c r="OT35" s="125"/>
      <c r="OU35" s="125"/>
      <c r="OV35" s="125"/>
      <c r="OW35" s="125"/>
      <c r="OX35" s="125"/>
      <c r="OY35" s="125"/>
      <c r="OZ35" s="125"/>
      <c r="PA35" s="125"/>
      <c r="PB35" s="125"/>
      <c r="PC35" s="125"/>
      <c r="PD35" s="125"/>
      <c r="PE35" s="125"/>
      <c r="PF35" s="125"/>
      <c r="PG35" s="125"/>
      <c r="PH35" s="125"/>
      <c r="PI35" s="125"/>
      <c r="PJ35" s="125"/>
      <c r="PK35" s="125"/>
      <c r="PL35" s="125"/>
      <c r="PM35" s="125"/>
      <c r="PN35" s="125"/>
      <c r="PO35" s="125"/>
      <c r="PP35" s="125"/>
      <c r="PQ35" s="125"/>
      <c r="PR35" s="125"/>
      <c r="PS35" s="125"/>
      <c r="PT35" s="125"/>
      <c r="PU35" s="125"/>
    </row>
    <row r="36" spans="1:437" s="173" customFormat="1" outlineLevel="1" x14ac:dyDescent="0.35">
      <c r="A36" s="63"/>
      <c r="B36" s="63"/>
      <c r="C36" s="64"/>
      <c r="D36" s="103"/>
      <c r="E36" s="174" t="str">
        <f xml:space="preserve"> InpC!E$136</f>
        <v>Months in year</v>
      </c>
      <c r="F36" s="174">
        <f xml:space="preserve"> InpC!F$136</f>
        <v>12</v>
      </c>
      <c r="G36" s="174" t="str">
        <f xml:space="preserve"> InpC!G$136</f>
        <v>months</v>
      </c>
      <c r="H36" s="174"/>
      <c r="I36" s="185"/>
      <c r="J36" s="174"/>
      <c r="K36" s="174"/>
      <c r="L36" s="174"/>
      <c r="M36" s="174"/>
      <c r="N36" s="174"/>
      <c r="O36" s="174"/>
      <c r="P36" s="174"/>
      <c r="Q36" s="174"/>
      <c r="R36" s="174"/>
      <c r="S36" s="174"/>
      <c r="T36" s="174"/>
      <c r="U36" s="174"/>
      <c r="V36" s="174"/>
      <c r="W36" s="174"/>
      <c r="X36" s="174"/>
      <c r="Y36" s="174"/>
      <c r="Z36" s="174"/>
      <c r="AA36" s="174"/>
      <c r="AB36" s="174"/>
      <c r="AC36" s="174"/>
      <c r="AD36" s="174"/>
      <c r="AE36" s="174"/>
      <c r="AF36" s="174"/>
      <c r="AG36" s="174"/>
      <c r="AH36" s="174"/>
      <c r="AI36" s="174"/>
      <c r="AJ36" s="174"/>
      <c r="AK36" s="174"/>
      <c r="AL36" s="174"/>
      <c r="AM36" s="174"/>
      <c r="AN36" s="174"/>
      <c r="AO36" s="174"/>
      <c r="AP36" s="174"/>
      <c r="AQ36" s="174"/>
      <c r="AR36" s="174"/>
      <c r="AS36" s="174"/>
      <c r="AT36" s="174"/>
      <c r="AU36" s="174"/>
      <c r="AV36" s="174"/>
      <c r="AW36" s="174"/>
      <c r="AX36" s="174"/>
      <c r="AY36" s="174"/>
      <c r="AZ36" s="174"/>
      <c r="BA36" s="174"/>
      <c r="BB36" s="174"/>
      <c r="BC36" s="174"/>
      <c r="BD36" s="174"/>
      <c r="BE36" s="174"/>
      <c r="BF36" s="174"/>
      <c r="BG36" s="174"/>
      <c r="BH36" s="174"/>
      <c r="BI36" s="174"/>
      <c r="BJ36" s="174"/>
      <c r="BK36" s="174"/>
      <c r="BL36" s="174"/>
      <c r="BM36" s="174"/>
      <c r="BN36" s="174"/>
      <c r="BO36" s="174"/>
      <c r="BP36" s="174"/>
      <c r="BQ36" s="174"/>
      <c r="BR36" s="174"/>
      <c r="BS36" s="174"/>
      <c r="BT36" s="174"/>
      <c r="BU36" s="174"/>
      <c r="BV36" s="174"/>
      <c r="BW36" s="174"/>
      <c r="BX36" s="174"/>
      <c r="BY36" s="174"/>
      <c r="BZ36" s="174"/>
      <c r="CA36" s="174"/>
      <c r="CB36" s="174"/>
      <c r="CC36" s="174"/>
      <c r="CD36" s="174"/>
      <c r="CE36" s="174"/>
      <c r="CF36" s="174"/>
      <c r="CG36" s="174"/>
      <c r="CH36" s="174"/>
      <c r="CI36" s="174"/>
      <c r="CJ36" s="174"/>
      <c r="CK36" s="174"/>
      <c r="CL36" s="174"/>
      <c r="CM36" s="174"/>
      <c r="CN36" s="174"/>
      <c r="CO36" s="174"/>
      <c r="CP36" s="174"/>
      <c r="CQ36" s="174"/>
      <c r="CR36" s="174"/>
      <c r="CS36" s="174"/>
      <c r="CT36" s="174"/>
      <c r="CU36" s="174"/>
      <c r="CV36" s="174"/>
      <c r="CW36" s="174"/>
      <c r="CX36" s="174"/>
      <c r="CY36" s="174"/>
      <c r="CZ36" s="174"/>
      <c r="DA36" s="174"/>
      <c r="DB36" s="174"/>
      <c r="DC36" s="174"/>
      <c r="DD36" s="174"/>
      <c r="DE36" s="174"/>
      <c r="DF36" s="174"/>
      <c r="DG36" s="174"/>
      <c r="DH36" s="174"/>
      <c r="DI36" s="174"/>
      <c r="DJ36" s="174"/>
      <c r="DK36" s="174"/>
      <c r="DL36" s="174"/>
      <c r="DM36" s="174"/>
      <c r="DN36" s="174"/>
      <c r="DO36" s="174"/>
      <c r="DP36" s="174"/>
      <c r="DQ36" s="174"/>
      <c r="DR36" s="174"/>
      <c r="DS36" s="174"/>
      <c r="DT36" s="174"/>
      <c r="DU36" s="174"/>
      <c r="DV36" s="174"/>
      <c r="DW36" s="174"/>
      <c r="DX36" s="174"/>
      <c r="DY36" s="174"/>
      <c r="DZ36" s="174"/>
      <c r="EA36" s="174"/>
      <c r="EB36" s="174"/>
      <c r="EC36" s="174"/>
      <c r="ED36" s="174"/>
      <c r="EE36" s="174"/>
      <c r="EF36" s="174"/>
      <c r="EG36" s="174"/>
      <c r="EH36" s="174"/>
      <c r="EI36" s="174"/>
      <c r="EJ36" s="174"/>
      <c r="EK36" s="174"/>
      <c r="EL36" s="174"/>
      <c r="EM36" s="174"/>
      <c r="EN36" s="174"/>
      <c r="EO36" s="174"/>
      <c r="EP36" s="174"/>
      <c r="EQ36" s="174"/>
      <c r="ER36" s="174"/>
      <c r="ES36" s="174"/>
      <c r="ET36" s="174"/>
      <c r="EU36" s="174"/>
      <c r="EV36" s="174"/>
      <c r="EW36" s="174"/>
      <c r="EX36" s="174"/>
      <c r="EY36" s="174"/>
      <c r="EZ36" s="174"/>
      <c r="FA36" s="174"/>
      <c r="FB36" s="174"/>
      <c r="FC36" s="174"/>
      <c r="FD36" s="174"/>
      <c r="FE36" s="174"/>
      <c r="FF36" s="174"/>
      <c r="FG36" s="174"/>
      <c r="FH36" s="174"/>
      <c r="FI36" s="174"/>
      <c r="FJ36" s="174"/>
      <c r="FK36" s="174"/>
      <c r="FL36" s="174"/>
      <c r="FM36" s="174"/>
      <c r="FN36" s="174"/>
      <c r="FO36" s="174"/>
      <c r="FP36" s="174"/>
      <c r="FQ36" s="174"/>
      <c r="FR36" s="174"/>
      <c r="FS36" s="174"/>
      <c r="FT36" s="174"/>
      <c r="FU36" s="174"/>
      <c r="FV36" s="174"/>
      <c r="FW36" s="174"/>
      <c r="FX36" s="174"/>
      <c r="FY36" s="174"/>
      <c r="FZ36" s="174"/>
      <c r="GA36" s="174"/>
      <c r="GB36" s="174"/>
      <c r="GC36" s="174"/>
      <c r="GD36" s="174"/>
      <c r="GE36" s="174"/>
      <c r="GF36" s="174"/>
      <c r="GG36" s="174"/>
      <c r="GH36" s="174"/>
      <c r="GI36" s="174"/>
      <c r="GJ36" s="174"/>
      <c r="GK36"/>
      <c r="GL36"/>
      <c r="GM36"/>
      <c r="GN36"/>
      <c r="GO36"/>
      <c r="GP36"/>
      <c r="GQ36"/>
      <c r="GR36"/>
      <c r="GS36"/>
      <c r="GT36"/>
      <c r="GU36"/>
      <c r="GV36"/>
      <c r="GW36"/>
      <c r="GX36"/>
      <c r="GY36"/>
      <c r="GZ36"/>
      <c r="HA36"/>
      <c r="HB36"/>
      <c r="HC36"/>
      <c r="HD36"/>
      <c r="HE36"/>
      <c r="HF36"/>
      <c r="HG36"/>
      <c r="HH36"/>
      <c r="HI36"/>
      <c r="HJ36"/>
      <c r="HK36"/>
      <c r="HL36"/>
      <c r="HM36"/>
      <c r="HN36"/>
      <c r="HO36"/>
      <c r="HP36"/>
      <c r="HQ36"/>
      <c r="HR36"/>
      <c r="HS36"/>
      <c r="HT36"/>
      <c r="HU36"/>
      <c r="HV36"/>
      <c r="HW36"/>
      <c r="HX36"/>
      <c r="HY36"/>
      <c r="HZ36"/>
      <c r="IA36"/>
      <c r="IB36"/>
      <c r="IC36"/>
      <c r="ID36"/>
      <c r="IE36"/>
      <c r="IF36"/>
      <c r="IG36"/>
      <c r="IH36"/>
      <c r="II36"/>
      <c r="IJ36"/>
      <c r="IK36"/>
      <c r="IL36"/>
      <c r="IM36"/>
      <c r="IN36"/>
      <c r="IO36"/>
      <c r="IP36"/>
      <c r="IQ36"/>
      <c r="IR36"/>
      <c r="IS36"/>
      <c r="IT36"/>
      <c r="IU36"/>
      <c r="IV36"/>
      <c r="IW36"/>
      <c r="IX36"/>
      <c r="IY36"/>
      <c r="IZ36"/>
      <c r="JA36"/>
      <c r="JB36"/>
      <c r="JC36"/>
      <c r="JD36"/>
      <c r="JE36"/>
      <c r="JF36"/>
      <c r="JG36"/>
      <c r="JH36"/>
      <c r="JI36"/>
      <c r="JJ36"/>
      <c r="JK36"/>
      <c r="JL36"/>
      <c r="JM36"/>
      <c r="JN36"/>
      <c r="JO36"/>
      <c r="JP36"/>
      <c r="JQ36"/>
      <c r="JR36"/>
      <c r="JS36"/>
      <c r="JT36"/>
      <c r="JU36"/>
      <c r="JV36"/>
      <c r="JW36"/>
      <c r="JX36"/>
      <c r="JY36"/>
      <c r="JZ36"/>
      <c r="KA36"/>
      <c r="KB36"/>
      <c r="KC36"/>
      <c r="KD36"/>
      <c r="KE36"/>
      <c r="KF36"/>
      <c r="KG36"/>
      <c r="KH36"/>
      <c r="KI36"/>
      <c r="KJ36"/>
      <c r="KK36"/>
      <c r="KL36"/>
      <c r="KM36"/>
      <c r="KN36"/>
      <c r="KO36"/>
      <c r="KP36"/>
      <c r="KQ36"/>
      <c r="KR36"/>
      <c r="KS36"/>
      <c r="KT36"/>
      <c r="KU36"/>
      <c r="KV36"/>
      <c r="KW36"/>
      <c r="KX36"/>
      <c r="KY36"/>
      <c r="KZ36"/>
      <c r="LA36"/>
      <c r="LB36"/>
      <c r="LC36"/>
      <c r="LD36"/>
      <c r="LE36"/>
      <c r="LF36"/>
      <c r="LG36"/>
      <c r="LH36"/>
      <c r="LI36"/>
      <c r="LJ36"/>
      <c r="LK36"/>
      <c r="LL36"/>
      <c r="LM36"/>
      <c r="LN36"/>
      <c r="LO36"/>
      <c r="LP36"/>
      <c r="LQ36"/>
      <c r="LR36"/>
      <c r="LS36"/>
      <c r="LT36"/>
      <c r="LU36"/>
      <c r="LV36"/>
      <c r="LW36"/>
      <c r="LX36"/>
      <c r="LY36"/>
      <c r="LZ36"/>
      <c r="MA36"/>
      <c r="MB36"/>
      <c r="MC36"/>
      <c r="MD36"/>
      <c r="ME36"/>
      <c r="MF36"/>
      <c r="MG36"/>
      <c r="MH36"/>
      <c r="MI36"/>
      <c r="MJ36"/>
      <c r="MK36"/>
      <c r="ML36"/>
      <c r="MM36"/>
      <c r="MN36"/>
      <c r="MO36"/>
      <c r="MP36"/>
      <c r="MQ36"/>
      <c r="MR36"/>
      <c r="MS36"/>
      <c r="MT36"/>
      <c r="MU36"/>
      <c r="MV36"/>
      <c r="MW36"/>
      <c r="MX36"/>
      <c r="MY36"/>
      <c r="MZ36"/>
      <c r="NA36"/>
      <c r="NB36"/>
      <c r="NC36"/>
      <c r="ND36"/>
      <c r="NE36"/>
      <c r="NF36"/>
      <c r="NG36"/>
      <c r="NH36"/>
      <c r="NI36"/>
      <c r="NJ36"/>
      <c r="NK36"/>
      <c r="NL36"/>
      <c r="NM36"/>
      <c r="NN36"/>
      <c r="NO36"/>
      <c r="NP36"/>
      <c r="NQ36"/>
      <c r="NR36"/>
      <c r="NS36"/>
      <c r="NT36"/>
      <c r="NU36"/>
      <c r="NV36"/>
      <c r="NW36"/>
      <c r="NX36"/>
      <c r="NY36"/>
      <c r="NZ36"/>
      <c r="OA36"/>
      <c r="OB36"/>
      <c r="OC36"/>
      <c r="OD36"/>
      <c r="OE36"/>
      <c r="OF36"/>
      <c r="OG36"/>
      <c r="OH36"/>
      <c r="OI36"/>
      <c r="OJ36"/>
      <c r="OK36"/>
      <c r="OL36"/>
      <c r="OM36"/>
      <c r="ON36"/>
      <c r="OO36"/>
      <c r="OP36"/>
      <c r="OQ36"/>
      <c r="OR36"/>
      <c r="OS36"/>
      <c r="OT36"/>
      <c r="OU36"/>
      <c r="OV36"/>
      <c r="OW36"/>
      <c r="OX36"/>
      <c r="OY36"/>
      <c r="OZ36"/>
      <c r="PA36"/>
      <c r="PB36"/>
      <c r="PC36"/>
      <c r="PD36"/>
      <c r="PE36"/>
      <c r="PF36"/>
      <c r="PG36"/>
      <c r="PH36"/>
      <c r="PI36"/>
      <c r="PJ36"/>
      <c r="PK36"/>
      <c r="PL36"/>
      <c r="PM36"/>
      <c r="PN36"/>
      <c r="PO36"/>
      <c r="PP36"/>
      <c r="PQ36"/>
      <c r="PR36"/>
      <c r="PS36"/>
      <c r="PT36"/>
      <c r="PU36"/>
    </row>
    <row r="37" spans="1:437" s="10" customFormat="1" outlineLevel="1" x14ac:dyDescent="0.35">
      <c r="A37" s="15"/>
      <c r="B37" s="70"/>
      <c r="C37" s="21"/>
      <c r="D37" s="60"/>
      <c r="E37" s="2" t="str">
        <f t="shared" ref="E37:BP37" si="37" xml:space="preserve"> E$14</f>
        <v>First model column flag</v>
      </c>
      <c r="F37" s="2">
        <f t="shared" si="37"/>
        <v>0</v>
      </c>
      <c r="G37" s="2" t="str">
        <f t="shared" si="37"/>
        <v>flag</v>
      </c>
      <c r="H37" s="2">
        <f t="shared" si="37"/>
        <v>1</v>
      </c>
      <c r="I37" s="16">
        <f t="shared" si="37"/>
        <v>0</v>
      </c>
      <c r="J37" s="2">
        <f t="shared" si="37"/>
        <v>1</v>
      </c>
      <c r="K37" s="2">
        <f t="shared" si="37"/>
        <v>0</v>
      </c>
      <c r="L37" s="2">
        <f t="shared" si="37"/>
        <v>0</v>
      </c>
      <c r="M37" s="2">
        <f t="shared" si="37"/>
        <v>0</v>
      </c>
      <c r="N37" s="2">
        <f t="shared" si="37"/>
        <v>0</v>
      </c>
      <c r="O37" s="2">
        <f t="shared" si="37"/>
        <v>0</v>
      </c>
      <c r="P37" s="2">
        <f t="shared" si="37"/>
        <v>0</v>
      </c>
      <c r="Q37" s="2">
        <f t="shared" si="37"/>
        <v>0</v>
      </c>
      <c r="R37" s="2">
        <f t="shared" si="37"/>
        <v>0</v>
      </c>
      <c r="S37" s="2">
        <f t="shared" si="37"/>
        <v>0</v>
      </c>
      <c r="T37" s="2">
        <f t="shared" si="37"/>
        <v>0</v>
      </c>
      <c r="U37" s="2">
        <f t="shared" si="37"/>
        <v>0</v>
      </c>
      <c r="V37" s="2">
        <f t="shared" si="37"/>
        <v>0</v>
      </c>
      <c r="W37" s="2">
        <f t="shared" si="37"/>
        <v>0</v>
      </c>
      <c r="X37" s="2">
        <f t="shared" si="37"/>
        <v>0</v>
      </c>
      <c r="Y37" s="2">
        <f t="shared" si="37"/>
        <v>0</v>
      </c>
      <c r="Z37" s="2">
        <f t="shared" si="37"/>
        <v>0</v>
      </c>
      <c r="AA37" s="2">
        <f t="shared" si="37"/>
        <v>0</v>
      </c>
      <c r="AB37" s="2">
        <f t="shared" si="37"/>
        <v>0</v>
      </c>
      <c r="AC37" s="2">
        <f t="shared" si="37"/>
        <v>0</v>
      </c>
      <c r="AD37" s="2">
        <f t="shared" si="37"/>
        <v>0</v>
      </c>
      <c r="AE37" s="2">
        <f t="shared" si="37"/>
        <v>0</v>
      </c>
      <c r="AF37" s="2">
        <f t="shared" si="37"/>
        <v>0</v>
      </c>
      <c r="AG37" s="2">
        <f t="shared" si="37"/>
        <v>0</v>
      </c>
      <c r="AH37" s="2">
        <f t="shared" si="37"/>
        <v>0</v>
      </c>
      <c r="AI37" s="2">
        <f t="shared" si="37"/>
        <v>0</v>
      </c>
      <c r="AJ37" s="2">
        <f t="shared" si="37"/>
        <v>0</v>
      </c>
      <c r="AK37" s="2">
        <f t="shared" si="37"/>
        <v>0</v>
      </c>
      <c r="AL37" s="2">
        <f t="shared" si="37"/>
        <v>0</v>
      </c>
      <c r="AM37" s="2">
        <f t="shared" si="37"/>
        <v>0</v>
      </c>
      <c r="AN37" s="2">
        <f t="shared" si="37"/>
        <v>0</v>
      </c>
      <c r="AO37" s="2">
        <f t="shared" si="37"/>
        <v>0</v>
      </c>
      <c r="AP37" s="2">
        <f t="shared" si="37"/>
        <v>0</v>
      </c>
      <c r="AQ37" s="2">
        <f t="shared" si="37"/>
        <v>0</v>
      </c>
      <c r="AR37" s="2">
        <f t="shared" si="37"/>
        <v>0</v>
      </c>
      <c r="AS37" s="2">
        <f t="shared" si="37"/>
        <v>0</v>
      </c>
      <c r="AT37" s="2">
        <f t="shared" si="37"/>
        <v>0</v>
      </c>
      <c r="AU37" s="2">
        <f t="shared" si="37"/>
        <v>0</v>
      </c>
      <c r="AV37" s="2">
        <f t="shared" si="37"/>
        <v>0</v>
      </c>
      <c r="AW37" s="2">
        <f t="shared" si="37"/>
        <v>0</v>
      </c>
      <c r="AX37" s="2">
        <f t="shared" si="37"/>
        <v>0</v>
      </c>
      <c r="AY37" s="2">
        <f t="shared" si="37"/>
        <v>0</v>
      </c>
      <c r="AZ37" s="2">
        <f t="shared" si="37"/>
        <v>0</v>
      </c>
      <c r="BA37" s="2">
        <f t="shared" si="37"/>
        <v>0</v>
      </c>
      <c r="BB37" s="2">
        <f t="shared" si="37"/>
        <v>0</v>
      </c>
      <c r="BC37" s="2">
        <f t="shared" si="37"/>
        <v>0</v>
      </c>
      <c r="BD37" s="2">
        <f t="shared" si="37"/>
        <v>0</v>
      </c>
      <c r="BE37" s="2">
        <f t="shared" si="37"/>
        <v>0</v>
      </c>
      <c r="BF37" s="2">
        <f t="shared" si="37"/>
        <v>0</v>
      </c>
      <c r="BG37" s="2">
        <f t="shared" si="37"/>
        <v>0</v>
      </c>
      <c r="BH37" s="2">
        <f t="shared" si="37"/>
        <v>0</v>
      </c>
      <c r="BI37" s="2">
        <f t="shared" si="37"/>
        <v>0</v>
      </c>
      <c r="BJ37" s="2">
        <f t="shared" si="37"/>
        <v>0</v>
      </c>
      <c r="BK37" s="2">
        <f t="shared" si="37"/>
        <v>0</v>
      </c>
      <c r="BL37" s="2">
        <f t="shared" si="37"/>
        <v>0</v>
      </c>
      <c r="BM37" s="2">
        <f t="shared" si="37"/>
        <v>0</v>
      </c>
      <c r="BN37" s="2">
        <f t="shared" si="37"/>
        <v>0</v>
      </c>
      <c r="BO37" s="2">
        <f t="shared" si="37"/>
        <v>0</v>
      </c>
      <c r="BP37" s="2">
        <f t="shared" si="37"/>
        <v>0</v>
      </c>
      <c r="BQ37" s="2">
        <f t="shared" ref="BQ37:EB37" si="38" xml:space="preserve"> BQ$14</f>
        <v>0</v>
      </c>
      <c r="BR37" s="2">
        <f t="shared" si="38"/>
        <v>0</v>
      </c>
      <c r="BS37" s="2">
        <f t="shared" si="38"/>
        <v>0</v>
      </c>
      <c r="BT37" s="2">
        <f t="shared" si="38"/>
        <v>0</v>
      </c>
      <c r="BU37" s="2">
        <f t="shared" si="38"/>
        <v>0</v>
      </c>
      <c r="BV37" s="2">
        <f t="shared" si="38"/>
        <v>0</v>
      </c>
      <c r="BW37" s="2">
        <f t="shared" si="38"/>
        <v>0</v>
      </c>
      <c r="BX37" s="2">
        <f t="shared" si="38"/>
        <v>0</v>
      </c>
      <c r="BY37" s="2">
        <f t="shared" si="38"/>
        <v>0</v>
      </c>
      <c r="BZ37" s="2">
        <f t="shared" si="38"/>
        <v>0</v>
      </c>
      <c r="CA37" s="2">
        <f t="shared" si="38"/>
        <v>0</v>
      </c>
      <c r="CB37" s="2">
        <f t="shared" si="38"/>
        <v>0</v>
      </c>
      <c r="CC37" s="2">
        <f t="shared" si="38"/>
        <v>0</v>
      </c>
      <c r="CD37" s="2">
        <f t="shared" si="38"/>
        <v>0</v>
      </c>
      <c r="CE37" s="2">
        <f t="shared" si="38"/>
        <v>0</v>
      </c>
      <c r="CF37" s="2">
        <f t="shared" si="38"/>
        <v>0</v>
      </c>
      <c r="CG37" s="2">
        <f t="shared" si="38"/>
        <v>0</v>
      </c>
      <c r="CH37" s="2">
        <f t="shared" si="38"/>
        <v>0</v>
      </c>
      <c r="CI37" s="2">
        <f t="shared" si="38"/>
        <v>0</v>
      </c>
      <c r="CJ37" s="2">
        <f t="shared" si="38"/>
        <v>0</v>
      </c>
      <c r="CK37" s="2">
        <f t="shared" si="38"/>
        <v>0</v>
      </c>
      <c r="CL37" s="2">
        <f t="shared" si="38"/>
        <v>0</v>
      </c>
      <c r="CM37" s="2">
        <f t="shared" si="38"/>
        <v>0</v>
      </c>
      <c r="CN37" s="2">
        <f t="shared" si="38"/>
        <v>0</v>
      </c>
      <c r="CO37" s="2">
        <f t="shared" si="38"/>
        <v>0</v>
      </c>
      <c r="CP37" s="2">
        <f t="shared" si="38"/>
        <v>0</v>
      </c>
      <c r="CQ37" s="2">
        <f t="shared" si="38"/>
        <v>0</v>
      </c>
      <c r="CR37" s="2">
        <f t="shared" si="38"/>
        <v>0</v>
      </c>
      <c r="CS37" s="2">
        <f t="shared" si="38"/>
        <v>0</v>
      </c>
      <c r="CT37" s="2">
        <f t="shared" si="38"/>
        <v>0</v>
      </c>
      <c r="CU37" s="2">
        <f t="shared" si="38"/>
        <v>0</v>
      </c>
      <c r="CV37" s="2">
        <f t="shared" si="38"/>
        <v>0</v>
      </c>
      <c r="CW37" s="2">
        <f t="shared" si="38"/>
        <v>0</v>
      </c>
      <c r="CX37" s="2">
        <f t="shared" si="38"/>
        <v>0</v>
      </c>
      <c r="CY37" s="2">
        <f t="shared" si="38"/>
        <v>0</v>
      </c>
      <c r="CZ37" s="2">
        <f t="shared" si="38"/>
        <v>0</v>
      </c>
      <c r="DA37" s="2">
        <f t="shared" si="38"/>
        <v>0</v>
      </c>
      <c r="DB37" s="2">
        <f t="shared" si="38"/>
        <v>0</v>
      </c>
      <c r="DC37" s="2">
        <f t="shared" si="38"/>
        <v>0</v>
      </c>
      <c r="DD37" s="2">
        <f t="shared" si="38"/>
        <v>0</v>
      </c>
      <c r="DE37" s="2">
        <f t="shared" si="38"/>
        <v>0</v>
      </c>
      <c r="DF37" s="2">
        <f t="shared" si="38"/>
        <v>0</v>
      </c>
      <c r="DG37" s="2">
        <f t="shared" si="38"/>
        <v>0</v>
      </c>
      <c r="DH37" s="2">
        <f t="shared" si="38"/>
        <v>0</v>
      </c>
      <c r="DI37" s="2">
        <f t="shared" si="38"/>
        <v>0</v>
      </c>
      <c r="DJ37" s="2">
        <f t="shared" si="38"/>
        <v>0</v>
      </c>
      <c r="DK37" s="2">
        <f t="shared" si="38"/>
        <v>0</v>
      </c>
      <c r="DL37" s="2">
        <f t="shared" si="38"/>
        <v>0</v>
      </c>
      <c r="DM37" s="2">
        <f t="shared" si="38"/>
        <v>0</v>
      </c>
      <c r="DN37" s="2">
        <f t="shared" si="38"/>
        <v>0</v>
      </c>
      <c r="DO37" s="2">
        <f t="shared" si="38"/>
        <v>0</v>
      </c>
      <c r="DP37" s="2">
        <f t="shared" si="38"/>
        <v>0</v>
      </c>
      <c r="DQ37" s="2">
        <f t="shared" si="38"/>
        <v>0</v>
      </c>
      <c r="DR37" s="2">
        <f t="shared" si="38"/>
        <v>0</v>
      </c>
      <c r="DS37" s="2">
        <f t="shared" si="38"/>
        <v>0</v>
      </c>
      <c r="DT37" s="2">
        <f t="shared" si="38"/>
        <v>0</v>
      </c>
      <c r="DU37" s="2">
        <f t="shared" si="38"/>
        <v>0</v>
      </c>
      <c r="DV37" s="2">
        <f t="shared" si="38"/>
        <v>0</v>
      </c>
      <c r="DW37" s="2">
        <f t="shared" si="38"/>
        <v>0</v>
      </c>
      <c r="DX37" s="2">
        <f t="shared" si="38"/>
        <v>0</v>
      </c>
      <c r="DY37" s="2">
        <f t="shared" si="38"/>
        <v>0</v>
      </c>
      <c r="DZ37" s="2">
        <f t="shared" si="38"/>
        <v>0</v>
      </c>
      <c r="EA37" s="2">
        <f t="shared" si="38"/>
        <v>0</v>
      </c>
      <c r="EB37" s="2">
        <f t="shared" si="38"/>
        <v>0</v>
      </c>
      <c r="EC37" s="2">
        <f t="shared" ref="EC37:GJ37" si="39" xml:space="preserve"> EC$14</f>
        <v>0</v>
      </c>
      <c r="ED37" s="2">
        <f t="shared" si="39"/>
        <v>0</v>
      </c>
      <c r="EE37" s="2">
        <f t="shared" si="39"/>
        <v>0</v>
      </c>
      <c r="EF37" s="2">
        <f t="shared" si="39"/>
        <v>0</v>
      </c>
      <c r="EG37" s="2">
        <f t="shared" si="39"/>
        <v>0</v>
      </c>
      <c r="EH37" s="2">
        <f t="shared" si="39"/>
        <v>0</v>
      </c>
      <c r="EI37" s="2">
        <f t="shared" si="39"/>
        <v>0</v>
      </c>
      <c r="EJ37" s="2">
        <f t="shared" si="39"/>
        <v>0</v>
      </c>
      <c r="EK37" s="2">
        <f t="shared" si="39"/>
        <v>0</v>
      </c>
      <c r="EL37" s="2">
        <f t="shared" si="39"/>
        <v>0</v>
      </c>
      <c r="EM37" s="2">
        <f t="shared" si="39"/>
        <v>0</v>
      </c>
      <c r="EN37" s="2">
        <f t="shared" si="39"/>
        <v>0</v>
      </c>
      <c r="EO37" s="2">
        <f t="shared" si="39"/>
        <v>0</v>
      </c>
      <c r="EP37" s="2">
        <f t="shared" si="39"/>
        <v>0</v>
      </c>
      <c r="EQ37" s="2">
        <f t="shared" si="39"/>
        <v>0</v>
      </c>
      <c r="ER37" s="2">
        <f t="shared" si="39"/>
        <v>0</v>
      </c>
      <c r="ES37" s="2">
        <f t="shared" si="39"/>
        <v>0</v>
      </c>
      <c r="ET37" s="2">
        <f t="shared" si="39"/>
        <v>0</v>
      </c>
      <c r="EU37" s="2">
        <f t="shared" si="39"/>
        <v>0</v>
      </c>
      <c r="EV37" s="2">
        <f t="shared" si="39"/>
        <v>0</v>
      </c>
      <c r="EW37" s="2">
        <f t="shared" si="39"/>
        <v>0</v>
      </c>
      <c r="EX37" s="2">
        <f t="shared" si="39"/>
        <v>0</v>
      </c>
      <c r="EY37" s="2">
        <f t="shared" si="39"/>
        <v>0</v>
      </c>
      <c r="EZ37" s="2">
        <f t="shared" si="39"/>
        <v>0</v>
      </c>
      <c r="FA37" s="2">
        <f t="shared" si="39"/>
        <v>0</v>
      </c>
      <c r="FB37" s="2">
        <f t="shared" si="39"/>
        <v>0</v>
      </c>
      <c r="FC37" s="2">
        <f t="shared" si="39"/>
        <v>0</v>
      </c>
      <c r="FD37" s="2">
        <f t="shared" si="39"/>
        <v>0</v>
      </c>
      <c r="FE37" s="2">
        <f t="shared" si="39"/>
        <v>0</v>
      </c>
      <c r="FF37" s="2">
        <f t="shared" si="39"/>
        <v>0</v>
      </c>
      <c r="FG37" s="2">
        <f t="shared" si="39"/>
        <v>0</v>
      </c>
      <c r="FH37" s="2">
        <f t="shared" si="39"/>
        <v>0</v>
      </c>
      <c r="FI37" s="2">
        <f t="shared" si="39"/>
        <v>0</v>
      </c>
      <c r="FJ37" s="2">
        <f t="shared" si="39"/>
        <v>0</v>
      </c>
      <c r="FK37" s="2">
        <f t="shared" si="39"/>
        <v>0</v>
      </c>
      <c r="FL37" s="2">
        <f t="shared" si="39"/>
        <v>0</v>
      </c>
      <c r="FM37" s="2">
        <f t="shared" si="39"/>
        <v>0</v>
      </c>
      <c r="FN37" s="2">
        <f t="shared" si="39"/>
        <v>0</v>
      </c>
      <c r="FO37" s="2">
        <f t="shared" si="39"/>
        <v>0</v>
      </c>
      <c r="FP37" s="2">
        <f t="shared" si="39"/>
        <v>0</v>
      </c>
      <c r="FQ37" s="2">
        <f t="shared" si="39"/>
        <v>0</v>
      </c>
      <c r="FR37" s="2">
        <f t="shared" si="39"/>
        <v>0</v>
      </c>
      <c r="FS37" s="2">
        <f t="shared" si="39"/>
        <v>0</v>
      </c>
      <c r="FT37" s="2">
        <f t="shared" si="39"/>
        <v>0</v>
      </c>
      <c r="FU37" s="2">
        <f t="shared" si="39"/>
        <v>0</v>
      </c>
      <c r="FV37" s="2">
        <f t="shared" si="39"/>
        <v>0</v>
      </c>
      <c r="FW37" s="2">
        <f t="shared" si="39"/>
        <v>0</v>
      </c>
      <c r="FX37" s="2">
        <f t="shared" si="39"/>
        <v>0</v>
      </c>
      <c r="FY37" s="2">
        <f t="shared" si="39"/>
        <v>0</v>
      </c>
      <c r="FZ37" s="2">
        <f t="shared" si="39"/>
        <v>0</v>
      </c>
      <c r="GA37" s="2">
        <f t="shared" si="39"/>
        <v>0</v>
      </c>
      <c r="GB37" s="2">
        <f t="shared" si="39"/>
        <v>0</v>
      </c>
      <c r="GC37" s="2">
        <f t="shared" si="39"/>
        <v>0</v>
      </c>
      <c r="GD37" s="2">
        <f t="shared" si="39"/>
        <v>0</v>
      </c>
      <c r="GE37" s="2">
        <f t="shared" si="39"/>
        <v>0</v>
      </c>
      <c r="GF37" s="2">
        <f t="shared" si="39"/>
        <v>0</v>
      </c>
      <c r="GG37" s="2">
        <f t="shared" si="39"/>
        <v>0</v>
      </c>
      <c r="GH37" s="2">
        <f t="shared" si="39"/>
        <v>0</v>
      </c>
      <c r="GI37" s="2">
        <f t="shared" si="39"/>
        <v>0</v>
      </c>
      <c r="GJ37" s="2">
        <f t="shared" si="39"/>
        <v>0</v>
      </c>
      <c r="GK37"/>
      <c r="GL37"/>
      <c r="GM37"/>
      <c r="GN37"/>
      <c r="GO37"/>
      <c r="GP37"/>
      <c r="GQ37"/>
      <c r="GR37"/>
      <c r="GS37"/>
      <c r="GT37"/>
      <c r="GU37"/>
      <c r="GV37"/>
      <c r="GW37"/>
      <c r="GX37"/>
      <c r="GY37"/>
      <c r="GZ37"/>
      <c r="HA37"/>
      <c r="HB37"/>
      <c r="HC37"/>
      <c r="HD37"/>
      <c r="HE37"/>
      <c r="HF37"/>
      <c r="HG37"/>
      <c r="HH37"/>
      <c r="HI37"/>
      <c r="HJ37"/>
      <c r="HK37"/>
      <c r="HL37"/>
      <c r="HM37"/>
      <c r="HN37"/>
      <c r="HO37"/>
      <c r="HP37"/>
      <c r="HQ37"/>
      <c r="HR37"/>
      <c r="HS37"/>
      <c r="HT37"/>
      <c r="HU37"/>
      <c r="HV37"/>
      <c r="HW37"/>
      <c r="HX37"/>
      <c r="HY37"/>
      <c r="HZ37"/>
      <c r="IA37"/>
      <c r="IB37"/>
      <c r="IC37"/>
      <c r="ID37"/>
      <c r="IE37"/>
      <c r="IF37"/>
      <c r="IG37"/>
      <c r="IH37"/>
      <c r="II37"/>
      <c r="IJ37"/>
      <c r="IK37"/>
      <c r="IL37"/>
      <c r="IM37"/>
      <c r="IN37"/>
      <c r="IO37"/>
      <c r="IP37"/>
      <c r="IQ37"/>
      <c r="IR37"/>
      <c r="IS37"/>
      <c r="IT37"/>
      <c r="IU37"/>
      <c r="IV37"/>
      <c r="IW37"/>
      <c r="IX37"/>
      <c r="IY37"/>
      <c r="IZ37"/>
      <c r="JA37"/>
      <c r="JB37"/>
      <c r="JC37"/>
      <c r="JD37"/>
      <c r="JE37"/>
      <c r="JF37"/>
      <c r="JG37"/>
      <c r="JH37"/>
      <c r="JI37"/>
      <c r="JJ37"/>
      <c r="JK37"/>
      <c r="JL37"/>
      <c r="JM37"/>
      <c r="JN37"/>
      <c r="JO37"/>
      <c r="JP37"/>
      <c r="JQ37"/>
      <c r="JR37"/>
      <c r="JS37"/>
      <c r="JT37"/>
      <c r="JU37"/>
      <c r="JV37"/>
      <c r="JW37"/>
      <c r="JX37"/>
      <c r="JY37"/>
      <c r="JZ37"/>
      <c r="KA37"/>
      <c r="KB37"/>
      <c r="KC37"/>
      <c r="KD37"/>
      <c r="KE37"/>
      <c r="KF37"/>
      <c r="KG37"/>
      <c r="KH37"/>
      <c r="KI37"/>
      <c r="KJ37"/>
      <c r="KK37"/>
      <c r="KL37"/>
      <c r="KM37"/>
      <c r="KN37"/>
      <c r="KO37"/>
      <c r="KP37"/>
      <c r="KQ37"/>
      <c r="KR37"/>
      <c r="KS37"/>
      <c r="KT37"/>
      <c r="KU37"/>
      <c r="KV37"/>
      <c r="KW37"/>
      <c r="KX37"/>
      <c r="KY37"/>
      <c r="KZ37"/>
      <c r="LA37"/>
      <c r="LB37"/>
      <c r="LC37"/>
      <c r="LD37"/>
      <c r="LE37"/>
      <c r="LF37"/>
      <c r="LG37"/>
      <c r="LH37"/>
      <c r="LI37"/>
      <c r="LJ37"/>
      <c r="LK37"/>
      <c r="LL37"/>
      <c r="LM37"/>
      <c r="LN37"/>
      <c r="LO37"/>
      <c r="LP37"/>
      <c r="LQ37"/>
      <c r="LR37"/>
      <c r="LS37"/>
      <c r="LT37"/>
      <c r="LU37"/>
      <c r="LV37"/>
      <c r="LW37"/>
      <c r="LX37"/>
      <c r="LY37"/>
      <c r="LZ37"/>
      <c r="MA37"/>
      <c r="MB37"/>
      <c r="MC37"/>
      <c r="MD37"/>
      <c r="ME37"/>
      <c r="MF37"/>
      <c r="MG37"/>
      <c r="MH37"/>
      <c r="MI37"/>
      <c r="MJ37"/>
      <c r="MK37"/>
      <c r="ML37"/>
      <c r="MM37"/>
      <c r="MN37"/>
      <c r="MO37"/>
      <c r="MP37"/>
      <c r="MQ37"/>
      <c r="MR37"/>
      <c r="MS37"/>
      <c r="MT37"/>
      <c r="MU37"/>
      <c r="MV37"/>
      <c r="MW37"/>
      <c r="MX37"/>
      <c r="MY37"/>
      <c r="MZ37"/>
      <c r="NA37"/>
      <c r="NB37"/>
      <c r="NC37"/>
      <c r="ND37"/>
      <c r="NE37"/>
      <c r="NF37"/>
      <c r="NG37"/>
      <c r="NH37"/>
      <c r="NI37"/>
      <c r="NJ37"/>
      <c r="NK37"/>
      <c r="NL37"/>
      <c r="NM37"/>
      <c r="NN37"/>
      <c r="NO37"/>
      <c r="NP37"/>
      <c r="NQ37"/>
      <c r="NR37"/>
      <c r="NS37"/>
      <c r="NT37"/>
      <c r="NU37"/>
      <c r="NV37"/>
      <c r="NW37"/>
      <c r="NX37"/>
      <c r="NY37"/>
      <c r="NZ37"/>
      <c r="OA37"/>
      <c r="OB37"/>
      <c r="OC37"/>
      <c r="OD37"/>
      <c r="OE37"/>
      <c r="OF37"/>
      <c r="OG37"/>
      <c r="OH37"/>
      <c r="OI37"/>
      <c r="OJ37"/>
      <c r="OK37"/>
      <c r="OL37"/>
      <c r="OM37"/>
      <c r="ON37"/>
      <c r="OO37"/>
      <c r="OP37"/>
      <c r="OQ37"/>
      <c r="OR37"/>
      <c r="OS37"/>
      <c r="OT37"/>
      <c r="OU37"/>
      <c r="OV37"/>
      <c r="OW37"/>
      <c r="OX37"/>
      <c r="OY37"/>
      <c r="OZ37"/>
      <c r="PA37"/>
      <c r="PB37"/>
      <c r="PC37"/>
      <c r="PD37"/>
      <c r="PE37"/>
      <c r="PF37"/>
      <c r="PG37"/>
      <c r="PH37"/>
      <c r="PI37"/>
      <c r="PJ37"/>
      <c r="PK37"/>
      <c r="PL37"/>
      <c r="PM37"/>
      <c r="PN37"/>
      <c r="PO37"/>
      <c r="PP37"/>
      <c r="PQ37"/>
      <c r="PR37"/>
      <c r="PS37"/>
      <c r="PT37"/>
      <c r="PU37"/>
    </row>
    <row r="38" spans="1:437" s="10" customFormat="1" outlineLevel="1" x14ac:dyDescent="0.35">
      <c r="A38" s="15"/>
      <c r="B38" s="70"/>
      <c r="C38" s="21"/>
      <c r="D38" s="60"/>
      <c r="E38" s="268" t="str">
        <f t="shared" ref="E38:AJ38" si="40" xml:space="preserve"> E$33</f>
        <v>End of contract year flag</v>
      </c>
      <c r="F38" s="268">
        <f t="shared" si="40"/>
        <v>0</v>
      </c>
      <c r="G38" s="268">
        <f t="shared" si="40"/>
        <v>0</v>
      </c>
      <c r="H38" s="268">
        <f t="shared" si="40"/>
        <v>0</v>
      </c>
      <c r="I38" s="268">
        <f t="shared" si="40"/>
        <v>0</v>
      </c>
      <c r="J38" s="268">
        <f t="shared" si="40"/>
        <v>0</v>
      </c>
      <c r="K38" s="268">
        <f t="shared" si="40"/>
        <v>0</v>
      </c>
      <c r="L38" s="268">
        <f t="shared" si="40"/>
        <v>1</v>
      </c>
      <c r="M38" s="268">
        <f t="shared" si="40"/>
        <v>0</v>
      </c>
      <c r="N38" s="268">
        <f t="shared" si="40"/>
        <v>0</v>
      </c>
      <c r="O38" s="268">
        <f t="shared" si="40"/>
        <v>0</v>
      </c>
      <c r="P38" s="268">
        <f t="shared" si="40"/>
        <v>1</v>
      </c>
      <c r="Q38" s="268">
        <f t="shared" si="40"/>
        <v>0</v>
      </c>
      <c r="R38" s="268">
        <f t="shared" si="40"/>
        <v>0</v>
      </c>
      <c r="S38" s="268">
        <f t="shared" si="40"/>
        <v>0</v>
      </c>
      <c r="T38" s="268">
        <f t="shared" si="40"/>
        <v>1</v>
      </c>
      <c r="U38" s="268">
        <f t="shared" si="40"/>
        <v>0</v>
      </c>
      <c r="V38" s="268">
        <f t="shared" si="40"/>
        <v>0</v>
      </c>
      <c r="W38" s="268">
        <f t="shared" si="40"/>
        <v>0</v>
      </c>
      <c r="X38" s="268">
        <f t="shared" si="40"/>
        <v>1</v>
      </c>
      <c r="Y38" s="268">
        <f t="shared" si="40"/>
        <v>0</v>
      </c>
      <c r="Z38" s="268">
        <f t="shared" si="40"/>
        <v>0</v>
      </c>
      <c r="AA38" s="268">
        <f t="shared" si="40"/>
        <v>0</v>
      </c>
      <c r="AB38" s="268">
        <f t="shared" si="40"/>
        <v>1</v>
      </c>
      <c r="AC38" s="268">
        <f t="shared" si="40"/>
        <v>0</v>
      </c>
      <c r="AD38" s="268">
        <f t="shared" si="40"/>
        <v>0</v>
      </c>
      <c r="AE38" s="268">
        <f t="shared" si="40"/>
        <v>0</v>
      </c>
      <c r="AF38" s="268">
        <f t="shared" si="40"/>
        <v>1</v>
      </c>
      <c r="AG38" s="268">
        <f t="shared" si="40"/>
        <v>0</v>
      </c>
      <c r="AH38" s="268">
        <f t="shared" si="40"/>
        <v>0</v>
      </c>
      <c r="AI38" s="268">
        <f t="shared" si="40"/>
        <v>0</v>
      </c>
      <c r="AJ38" s="268">
        <f t="shared" si="40"/>
        <v>1</v>
      </c>
      <c r="AK38" s="268">
        <f t="shared" ref="AK38:BP38" si="41" xml:space="preserve"> AK$33</f>
        <v>0</v>
      </c>
      <c r="AL38" s="268">
        <f t="shared" si="41"/>
        <v>0</v>
      </c>
      <c r="AM38" s="268">
        <f t="shared" si="41"/>
        <v>0</v>
      </c>
      <c r="AN38" s="268">
        <f t="shared" si="41"/>
        <v>1</v>
      </c>
      <c r="AO38" s="268">
        <f t="shared" si="41"/>
        <v>0</v>
      </c>
      <c r="AP38" s="268">
        <f t="shared" si="41"/>
        <v>0</v>
      </c>
      <c r="AQ38" s="268">
        <f t="shared" si="41"/>
        <v>0</v>
      </c>
      <c r="AR38" s="268">
        <f t="shared" si="41"/>
        <v>1</v>
      </c>
      <c r="AS38" s="268">
        <f t="shared" si="41"/>
        <v>0</v>
      </c>
      <c r="AT38" s="268">
        <f t="shared" si="41"/>
        <v>0</v>
      </c>
      <c r="AU38" s="268">
        <f t="shared" si="41"/>
        <v>0</v>
      </c>
      <c r="AV38" s="268">
        <f t="shared" si="41"/>
        <v>1</v>
      </c>
      <c r="AW38" s="268">
        <f t="shared" si="41"/>
        <v>0</v>
      </c>
      <c r="AX38" s="268">
        <f t="shared" si="41"/>
        <v>0</v>
      </c>
      <c r="AY38" s="268">
        <f t="shared" si="41"/>
        <v>0</v>
      </c>
      <c r="AZ38" s="268">
        <f t="shared" si="41"/>
        <v>1</v>
      </c>
      <c r="BA38" s="268">
        <f t="shared" si="41"/>
        <v>0</v>
      </c>
      <c r="BB38" s="268">
        <f t="shared" si="41"/>
        <v>0</v>
      </c>
      <c r="BC38" s="268">
        <f t="shared" si="41"/>
        <v>0</v>
      </c>
      <c r="BD38" s="268">
        <f t="shared" si="41"/>
        <v>1</v>
      </c>
      <c r="BE38" s="268">
        <f t="shared" si="41"/>
        <v>0</v>
      </c>
      <c r="BF38" s="268">
        <f t="shared" si="41"/>
        <v>0</v>
      </c>
      <c r="BG38" s="268">
        <f t="shared" si="41"/>
        <v>0</v>
      </c>
      <c r="BH38" s="268">
        <f t="shared" si="41"/>
        <v>1</v>
      </c>
      <c r="BI38" s="268">
        <f t="shared" si="41"/>
        <v>0</v>
      </c>
      <c r="BJ38" s="268">
        <f t="shared" si="41"/>
        <v>0</v>
      </c>
      <c r="BK38" s="268">
        <f t="shared" si="41"/>
        <v>0</v>
      </c>
      <c r="BL38" s="268">
        <f t="shared" si="41"/>
        <v>1</v>
      </c>
      <c r="BM38" s="268">
        <f t="shared" si="41"/>
        <v>0</v>
      </c>
      <c r="BN38" s="268">
        <f t="shared" si="41"/>
        <v>0</v>
      </c>
      <c r="BO38" s="268">
        <f t="shared" si="41"/>
        <v>0</v>
      </c>
      <c r="BP38" s="268">
        <f t="shared" si="41"/>
        <v>1</v>
      </c>
      <c r="BQ38" s="268">
        <f t="shared" ref="BQ38:CV38" si="42" xml:space="preserve"> BQ$33</f>
        <v>0</v>
      </c>
      <c r="BR38" s="268">
        <f t="shared" si="42"/>
        <v>0</v>
      </c>
      <c r="BS38" s="268">
        <f t="shared" si="42"/>
        <v>0</v>
      </c>
      <c r="BT38" s="268">
        <f t="shared" si="42"/>
        <v>1</v>
      </c>
      <c r="BU38" s="268">
        <f t="shared" si="42"/>
        <v>0</v>
      </c>
      <c r="BV38" s="268">
        <f t="shared" si="42"/>
        <v>0</v>
      </c>
      <c r="BW38" s="268">
        <f t="shared" si="42"/>
        <v>0</v>
      </c>
      <c r="BX38" s="268">
        <f t="shared" si="42"/>
        <v>1</v>
      </c>
      <c r="BY38" s="268">
        <f t="shared" si="42"/>
        <v>0</v>
      </c>
      <c r="BZ38" s="268">
        <f t="shared" si="42"/>
        <v>0</v>
      </c>
      <c r="CA38" s="268">
        <f t="shared" si="42"/>
        <v>0</v>
      </c>
      <c r="CB38" s="268">
        <f t="shared" si="42"/>
        <v>1</v>
      </c>
      <c r="CC38" s="268">
        <f t="shared" si="42"/>
        <v>0</v>
      </c>
      <c r="CD38" s="268">
        <f t="shared" si="42"/>
        <v>0</v>
      </c>
      <c r="CE38" s="268">
        <f t="shared" si="42"/>
        <v>0</v>
      </c>
      <c r="CF38" s="268">
        <f t="shared" si="42"/>
        <v>1</v>
      </c>
      <c r="CG38" s="268">
        <f t="shared" si="42"/>
        <v>0</v>
      </c>
      <c r="CH38" s="268">
        <f t="shared" si="42"/>
        <v>0</v>
      </c>
      <c r="CI38" s="268">
        <f t="shared" si="42"/>
        <v>0</v>
      </c>
      <c r="CJ38" s="268">
        <f t="shared" si="42"/>
        <v>1</v>
      </c>
      <c r="CK38" s="268">
        <f t="shared" si="42"/>
        <v>0</v>
      </c>
      <c r="CL38" s="268">
        <f t="shared" si="42"/>
        <v>0</v>
      </c>
      <c r="CM38" s="268">
        <f t="shared" si="42"/>
        <v>0</v>
      </c>
      <c r="CN38" s="268">
        <f t="shared" si="42"/>
        <v>1</v>
      </c>
      <c r="CO38" s="268">
        <f t="shared" si="42"/>
        <v>0</v>
      </c>
      <c r="CP38" s="268">
        <f t="shared" si="42"/>
        <v>0</v>
      </c>
      <c r="CQ38" s="268">
        <f t="shared" si="42"/>
        <v>0</v>
      </c>
      <c r="CR38" s="268">
        <f t="shared" si="42"/>
        <v>1</v>
      </c>
      <c r="CS38" s="268">
        <f t="shared" si="42"/>
        <v>0</v>
      </c>
      <c r="CT38" s="268">
        <f t="shared" si="42"/>
        <v>0</v>
      </c>
      <c r="CU38" s="268">
        <f t="shared" si="42"/>
        <v>0</v>
      </c>
      <c r="CV38" s="268">
        <f t="shared" si="42"/>
        <v>1</v>
      </c>
      <c r="CW38" s="268">
        <f t="shared" ref="CW38:EB38" si="43" xml:space="preserve"> CW$33</f>
        <v>0</v>
      </c>
      <c r="CX38" s="268">
        <f t="shared" si="43"/>
        <v>0</v>
      </c>
      <c r="CY38" s="268">
        <f t="shared" si="43"/>
        <v>0</v>
      </c>
      <c r="CZ38" s="268">
        <f t="shared" si="43"/>
        <v>1</v>
      </c>
      <c r="DA38" s="268">
        <f t="shared" si="43"/>
        <v>0</v>
      </c>
      <c r="DB38" s="268">
        <f t="shared" si="43"/>
        <v>0</v>
      </c>
      <c r="DC38" s="268">
        <f t="shared" si="43"/>
        <v>0</v>
      </c>
      <c r="DD38" s="268">
        <f t="shared" si="43"/>
        <v>1</v>
      </c>
      <c r="DE38" s="268">
        <f t="shared" si="43"/>
        <v>0</v>
      </c>
      <c r="DF38" s="268">
        <f t="shared" si="43"/>
        <v>0</v>
      </c>
      <c r="DG38" s="268">
        <f t="shared" si="43"/>
        <v>0</v>
      </c>
      <c r="DH38" s="268">
        <f t="shared" si="43"/>
        <v>1</v>
      </c>
      <c r="DI38" s="268">
        <f t="shared" si="43"/>
        <v>0</v>
      </c>
      <c r="DJ38" s="268">
        <f t="shared" si="43"/>
        <v>0</v>
      </c>
      <c r="DK38" s="268">
        <f t="shared" si="43"/>
        <v>0</v>
      </c>
      <c r="DL38" s="268">
        <f t="shared" si="43"/>
        <v>1</v>
      </c>
      <c r="DM38" s="268">
        <f t="shared" si="43"/>
        <v>0</v>
      </c>
      <c r="DN38" s="268">
        <f t="shared" si="43"/>
        <v>0</v>
      </c>
      <c r="DO38" s="268">
        <f t="shared" si="43"/>
        <v>0</v>
      </c>
      <c r="DP38" s="268">
        <f t="shared" si="43"/>
        <v>1</v>
      </c>
      <c r="DQ38" s="268">
        <f t="shared" si="43"/>
        <v>0</v>
      </c>
      <c r="DR38" s="268">
        <f t="shared" si="43"/>
        <v>0</v>
      </c>
      <c r="DS38" s="268">
        <f t="shared" si="43"/>
        <v>0</v>
      </c>
      <c r="DT38" s="268">
        <f t="shared" si="43"/>
        <v>1</v>
      </c>
      <c r="DU38" s="268">
        <f t="shared" si="43"/>
        <v>0</v>
      </c>
      <c r="DV38" s="268">
        <f t="shared" si="43"/>
        <v>0</v>
      </c>
      <c r="DW38" s="268">
        <f t="shared" si="43"/>
        <v>0</v>
      </c>
      <c r="DX38" s="268">
        <f t="shared" si="43"/>
        <v>1</v>
      </c>
      <c r="DY38" s="268">
        <f t="shared" si="43"/>
        <v>0</v>
      </c>
      <c r="DZ38" s="268">
        <f t="shared" si="43"/>
        <v>0</v>
      </c>
      <c r="EA38" s="268">
        <f t="shared" si="43"/>
        <v>0</v>
      </c>
      <c r="EB38" s="268">
        <f t="shared" si="43"/>
        <v>1</v>
      </c>
      <c r="EC38" s="268">
        <f t="shared" ref="EC38:FH38" si="44" xml:space="preserve"> EC$33</f>
        <v>0</v>
      </c>
      <c r="ED38" s="268">
        <f t="shared" si="44"/>
        <v>0</v>
      </c>
      <c r="EE38" s="268">
        <f t="shared" si="44"/>
        <v>0</v>
      </c>
      <c r="EF38" s="268">
        <f t="shared" si="44"/>
        <v>1</v>
      </c>
      <c r="EG38" s="268">
        <f t="shared" si="44"/>
        <v>0</v>
      </c>
      <c r="EH38" s="268">
        <f t="shared" si="44"/>
        <v>0</v>
      </c>
      <c r="EI38" s="268">
        <f t="shared" si="44"/>
        <v>0</v>
      </c>
      <c r="EJ38" s="268">
        <f t="shared" si="44"/>
        <v>1</v>
      </c>
      <c r="EK38" s="268">
        <f t="shared" si="44"/>
        <v>0</v>
      </c>
      <c r="EL38" s="268">
        <f t="shared" si="44"/>
        <v>0</v>
      </c>
      <c r="EM38" s="268">
        <f t="shared" si="44"/>
        <v>0</v>
      </c>
      <c r="EN38" s="268">
        <f t="shared" si="44"/>
        <v>1</v>
      </c>
      <c r="EO38" s="268">
        <f t="shared" si="44"/>
        <v>0</v>
      </c>
      <c r="EP38" s="268">
        <f t="shared" si="44"/>
        <v>0</v>
      </c>
      <c r="EQ38" s="268">
        <f t="shared" si="44"/>
        <v>0</v>
      </c>
      <c r="ER38" s="268">
        <f t="shared" si="44"/>
        <v>1</v>
      </c>
      <c r="ES38" s="268">
        <f t="shared" si="44"/>
        <v>0</v>
      </c>
      <c r="ET38" s="268">
        <f t="shared" si="44"/>
        <v>0</v>
      </c>
      <c r="EU38" s="268">
        <f t="shared" si="44"/>
        <v>0</v>
      </c>
      <c r="EV38" s="268">
        <f t="shared" si="44"/>
        <v>1</v>
      </c>
      <c r="EW38" s="268">
        <f t="shared" si="44"/>
        <v>0</v>
      </c>
      <c r="EX38" s="268">
        <f t="shared" si="44"/>
        <v>0</v>
      </c>
      <c r="EY38" s="268">
        <f t="shared" si="44"/>
        <v>0</v>
      </c>
      <c r="EZ38" s="268">
        <f t="shared" si="44"/>
        <v>1</v>
      </c>
      <c r="FA38" s="268">
        <f t="shared" si="44"/>
        <v>0</v>
      </c>
      <c r="FB38" s="268">
        <f t="shared" si="44"/>
        <v>0</v>
      </c>
      <c r="FC38" s="268">
        <f t="shared" si="44"/>
        <v>0</v>
      </c>
      <c r="FD38" s="268">
        <f t="shared" si="44"/>
        <v>1</v>
      </c>
      <c r="FE38" s="268">
        <f t="shared" si="44"/>
        <v>0</v>
      </c>
      <c r="FF38" s="268">
        <f t="shared" si="44"/>
        <v>0</v>
      </c>
      <c r="FG38" s="268">
        <f t="shared" si="44"/>
        <v>0</v>
      </c>
      <c r="FH38" s="268">
        <f t="shared" si="44"/>
        <v>1</v>
      </c>
      <c r="FI38" s="268">
        <f t="shared" ref="FI38:GJ38" si="45" xml:space="preserve"> FI$33</f>
        <v>0</v>
      </c>
      <c r="FJ38" s="268">
        <f t="shared" si="45"/>
        <v>0</v>
      </c>
      <c r="FK38" s="268">
        <f t="shared" si="45"/>
        <v>0</v>
      </c>
      <c r="FL38" s="268">
        <f t="shared" si="45"/>
        <v>1</v>
      </c>
      <c r="FM38" s="268">
        <f t="shared" si="45"/>
        <v>0</v>
      </c>
      <c r="FN38" s="268">
        <f t="shared" si="45"/>
        <v>0</v>
      </c>
      <c r="FO38" s="268">
        <f t="shared" si="45"/>
        <v>0</v>
      </c>
      <c r="FP38" s="268">
        <f t="shared" si="45"/>
        <v>1</v>
      </c>
      <c r="FQ38" s="268">
        <f t="shared" si="45"/>
        <v>0</v>
      </c>
      <c r="FR38" s="268">
        <f t="shared" si="45"/>
        <v>0</v>
      </c>
      <c r="FS38" s="268">
        <f t="shared" si="45"/>
        <v>0</v>
      </c>
      <c r="FT38" s="268">
        <f t="shared" si="45"/>
        <v>1</v>
      </c>
      <c r="FU38" s="268">
        <f t="shared" si="45"/>
        <v>0</v>
      </c>
      <c r="FV38" s="268">
        <f t="shared" si="45"/>
        <v>0</v>
      </c>
      <c r="FW38" s="268">
        <f t="shared" si="45"/>
        <v>0</v>
      </c>
      <c r="FX38" s="268">
        <f t="shared" si="45"/>
        <v>1</v>
      </c>
      <c r="FY38" s="268">
        <f t="shared" si="45"/>
        <v>0</v>
      </c>
      <c r="FZ38" s="268">
        <f t="shared" si="45"/>
        <v>0</v>
      </c>
      <c r="GA38" s="268">
        <f t="shared" si="45"/>
        <v>0</v>
      </c>
      <c r="GB38" s="268">
        <f t="shared" si="45"/>
        <v>1</v>
      </c>
      <c r="GC38" s="268">
        <f t="shared" si="45"/>
        <v>0</v>
      </c>
      <c r="GD38" s="268">
        <f t="shared" si="45"/>
        <v>0</v>
      </c>
      <c r="GE38" s="268">
        <f t="shared" si="45"/>
        <v>0</v>
      </c>
      <c r="GF38" s="268">
        <f t="shared" si="45"/>
        <v>1</v>
      </c>
      <c r="GG38" s="268">
        <f t="shared" si="45"/>
        <v>0</v>
      </c>
      <c r="GH38" s="268">
        <f t="shared" si="45"/>
        <v>0</v>
      </c>
      <c r="GI38" s="268">
        <f t="shared" si="45"/>
        <v>0</v>
      </c>
      <c r="GJ38" s="268">
        <f t="shared" si="45"/>
        <v>1</v>
      </c>
      <c r="GK38"/>
      <c r="GL38"/>
      <c r="GM38"/>
      <c r="GN38"/>
      <c r="GO38"/>
      <c r="GP38"/>
      <c r="GQ38"/>
      <c r="GR38"/>
      <c r="GS38"/>
      <c r="GT38"/>
      <c r="GU38"/>
      <c r="GV38"/>
      <c r="GW38"/>
      <c r="GX38"/>
      <c r="GY38"/>
      <c r="GZ38"/>
      <c r="HA38"/>
      <c r="HB38"/>
      <c r="HC38"/>
      <c r="HD38"/>
      <c r="HE38"/>
      <c r="HF38"/>
      <c r="HG38"/>
      <c r="HH38"/>
      <c r="HI38"/>
      <c r="HJ38"/>
      <c r="HK38"/>
      <c r="HL38"/>
      <c r="HM38"/>
      <c r="HN38"/>
      <c r="HO38"/>
      <c r="HP38"/>
      <c r="HQ38"/>
      <c r="HR38"/>
      <c r="HS38"/>
      <c r="HT38"/>
      <c r="HU38"/>
      <c r="HV38"/>
      <c r="HW38"/>
      <c r="HX38"/>
      <c r="HY38"/>
      <c r="HZ38"/>
      <c r="IA38"/>
      <c r="IB38"/>
      <c r="IC38"/>
      <c r="ID38"/>
      <c r="IE38"/>
      <c r="IF38"/>
      <c r="IG38"/>
      <c r="IH38"/>
      <c r="II38"/>
      <c r="IJ38"/>
      <c r="IK38"/>
      <c r="IL38"/>
      <c r="IM38"/>
      <c r="IN38"/>
      <c r="IO38"/>
      <c r="IP38"/>
      <c r="IQ38"/>
      <c r="IR38"/>
      <c r="IS38"/>
      <c r="IT38"/>
      <c r="IU38"/>
      <c r="IV38"/>
      <c r="IW38"/>
      <c r="IX38"/>
      <c r="IY38"/>
      <c r="IZ38"/>
      <c r="JA38"/>
      <c r="JB38"/>
      <c r="JC38"/>
      <c r="JD38"/>
      <c r="JE38"/>
      <c r="JF38"/>
      <c r="JG38"/>
      <c r="JH38"/>
      <c r="JI38"/>
      <c r="JJ38"/>
      <c r="JK38"/>
      <c r="JL38"/>
      <c r="JM38"/>
      <c r="JN38"/>
      <c r="JO38"/>
      <c r="JP38"/>
      <c r="JQ38"/>
      <c r="JR38"/>
      <c r="JS38"/>
      <c r="JT38"/>
      <c r="JU38"/>
      <c r="JV38"/>
      <c r="JW38"/>
      <c r="JX38"/>
      <c r="JY38"/>
      <c r="JZ38"/>
      <c r="KA38"/>
      <c r="KB38"/>
      <c r="KC38"/>
      <c r="KD38"/>
      <c r="KE38"/>
      <c r="KF38"/>
      <c r="KG38"/>
      <c r="KH38"/>
      <c r="KI38"/>
      <c r="KJ38"/>
      <c r="KK38"/>
      <c r="KL38"/>
      <c r="KM38"/>
      <c r="KN38"/>
      <c r="KO38"/>
      <c r="KP38"/>
      <c r="KQ38"/>
      <c r="KR38"/>
      <c r="KS38"/>
      <c r="KT38"/>
      <c r="KU38"/>
      <c r="KV38"/>
      <c r="KW38"/>
      <c r="KX38"/>
      <c r="KY38"/>
      <c r="KZ38"/>
      <c r="LA38"/>
      <c r="LB38"/>
      <c r="LC38"/>
      <c r="LD38"/>
      <c r="LE38"/>
      <c r="LF38"/>
      <c r="LG38"/>
      <c r="LH38"/>
      <c r="LI38"/>
      <c r="LJ38"/>
      <c r="LK38"/>
      <c r="LL38"/>
      <c r="LM38"/>
      <c r="LN38"/>
      <c r="LO38"/>
      <c r="LP38"/>
      <c r="LQ38"/>
      <c r="LR38"/>
      <c r="LS38"/>
      <c r="LT38"/>
      <c r="LU38"/>
      <c r="LV38"/>
      <c r="LW38"/>
      <c r="LX38"/>
      <c r="LY38"/>
      <c r="LZ38"/>
      <c r="MA38"/>
      <c r="MB38"/>
      <c r="MC38"/>
      <c r="MD38"/>
      <c r="ME38"/>
      <c r="MF38"/>
      <c r="MG38"/>
      <c r="MH38"/>
      <c r="MI38"/>
      <c r="MJ38"/>
      <c r="MK38"/>
      <c r="ML38"/>
      <c r="MM38"/>
      <c r="MN38"/>
      <c r="MO38"/>
      <c r="MP38"/>
      <c r="MQ38"/>
      <c r="MR38"/>
      <c r="MS38"/>
      <c r="MT38"/>
      <c r="MU38"/>
      <c r="MV38"/>
      <c r="MW38"/>
      <c r="MX38"/>
      <c r="MY38"/>
      <c r="MZ38"/>
      <c r="NA38"/>
      <c r="NB38"/>
      <c r="NC38"/>
      <c r="ND38"/>
      <c r="NE38"/>
      <c r="NF38"/>
      <c r="NG38"/>
      <c r="NH38"/>
      <c r="NI38"/>
      <c r="NJ38"/>
      <c r="NK38"/>
      <c r="NL38"/>
      <c r="NM38"/>
      <c r="NN38"/>
      <c r="NO38"/>
      <c r="NP38"/>
      <c r="NQ38"/>
      <c r="NR38"/>
      <c r="NS38"/>
      <c r="NT38"/>
      <c r="NU38"/>
      <c r="NV38"/>
      <c r="NW38"/>
      <c r="NX38"/>
      <c r="NY38"/>
      <c r="NZ38"/>
      <c r="OA38"/>
      <c r="OB38"/>
      <c r="OC38"/>
      <c r="OD38"/>
      <c r="OE38"/>
      <c r="OF38"/>
      <c r="OG38"/>
      <c r="OH38"/>
      <c r="OI38"/>
      <c r="OJ38"/>
      <c r="OK38"/>
      <c r="OL38"/>
      <c r="OM38"/>
      <c r="ON38"/>
      <c r="OO38"/>
      <c r="OP38"/>
      <c r="OQ38"/>
      <c r="OR38"/>
      <c r="OS38"/>
      <c r="OT38"/>
      <c r="OU38"/>
      <c r="OV38"/>
      <c r="OW38"/>
      <c r="OX38"/>
      <c r="OY38"/>
      <c r="OZ38"/>
      <c r="PA38"/>
      <c r="PB38"/>
      <c r="PC38"/>
      <c r="PD38"/>
      <c r="PE38"/>
      <c r="PF38"/>
      <c r="PG38"/>
      <c r="PH38"/>
      <c r="PI38"/>
      <c r="PJ38"/>
      <c r="PK38"/>
      <c r="PL38"/>
      <c r="PM38"/>
      <c r="PN38"/>
      <c r="PO38"/>
      <c r="PP38"/>
      <c r="PQ38"/>
      <c r="PR38"/>
      <c r="PS38"/>
      <c r="PT38"/>
      <c r="PU38"/>
    </row>
    <row r="39" spans="1:437" s="204" customFormat="1" outlineLevel="1" x14ac:dyDescent="0.35">
      <c r="A39" s="15"/>
      <c r="B39" s="15"/>
      <c r="C39" s="21"/>
      <c r="D39" s="60"/>
      <c r="E39" s="9" t="s">
        <v>97</v>
      </c>
      <c r="F39" s="9"/>
      <c r="G39" s="9" t="s">
        <v>6</v>
      </c>
      <c r="H39" s="9"/>
      <c r="I39" s="9"/>
      <c r="J39" s="184">
        <f t="shared" ref="J39:AO39" si="46" xml:space="preserve"> IF( J37 = 1, $F35, IF( I38 = 1, EOMONTH(I39, 12), I39))</f>
        <v>43921</v>
      </c>
      <c r="K39" s="184">
        <f t="shared" si="46"/>
        <v>43921</v>
      </c>
      <c r="L39" s="184">
        <f t="shared" si="46"/>
        <v>43921</v>
      </c>
      <c r="M39" s="184">
        <f t="shared" si="46"/>
        <v>44286</v>
      </c>
      <c r="N39" s="184">
        <f t="shared" si="46"/>
        <v>44286</v>
      </c>
      <c r="O39" s="184">
        <f t="shared" si="46"/>
        <v>44286</v>
      </c>
      <c r="P39" s="184">
        <f t="shared" si="46"/>
        <v>44286</v>
      </c>
      <c r="Q39" s="184">
        <f t="shared" si="46"/>
        <v>44651</v>
      </c>
      <c r="R39" s="184">
        <f t="shared" si="46"/>
        <v>44651</v>
      </c>
      <c r="S39" s="184">
        <f t="shared" si="46"/>
        <v>44651</v>
      </c>
      <c r="T39" s="184">
        <f t="shared" si="46"/>
        <v>44651</v>
      </c>
      <c r="U39" s="184">
        <f t="shared" si="46"/>
        <v>45016</v>
      </c>
      <c r="V39" s="184">
        <f t="shared" si="46"/>
        <v>45016</v>
      </c>
      <c r="W39" s="184">
        <f t="shared" si="46"/>
        <v>45016</v>
      </c>
      <c r="X39" s="184">
        <f t="shared" si="46"/>
        <v>45016</v>
      </c>
      <c r="Y39" s="184">
        <f t="shared" si="46"/>
        <v>45382</v>
      </c>
      <c r="Z39" s="184">
        <f t="shared" si="46"/>
        <v>45382</v>
      </c>
      <c r="AA39" s="184">
        <f t="shared" si="46"/>
        <v>45382</v>
      </c>
      <c r="AB39" s="184">
        <f t="shared" si="46"/>
        <v>45382</v>
      </c>
      <c r="AC39" s="184">
        <f t="shared" si="46"/>
        <v>45747</v>
      </c>
      <c r="AD39" s="184">
        <f t="shared" si="46"/>
        <v>45747</v>
      </c>
      <c r="AE39" s="184">
        <f t="shared" si="46"/>
        <v>45747</v>
      </c>
      <c r="AF39" s="184">
        <f t="shared" si="46"/>
        <v>45747</v>
      </c>
      <c r="AG39" s="184">
        <f t="shared" si="46"/>
        <v>46112</v>
      </c>
      <c r="AH39" s="184">
        <f t="shared" si="46"/>
        <v>46112</v>
      </c>
      <c r="AI39" s="184">
        <f t="shared" si="46"/>
        <v>46112</v>
      </c>
      <c r="AJ39" s="184">
        <f t="shared" si="46"/>
        <v>46112</v>
      </c>
      <c r="AK39" s="184">
        <f t="shared" si="46"/>
        <v>46477</v>
      </c>
      <c r="AL39" s="184">
        <f t="shared" si="46"/>
        <v>46477</v>
      </c>
      <c r="AM39" s="184">
        <f t="shared" si="46"/>
        <v>46477</v>
      </c>
      <c r="AN39" s="184">
        <f t="shared" si="46"/>
        <v>46477</v>
      </c>
      <c r="AO39" s="184">
        <f t="shared" si="46"/>
        <v>46843</v>
      </c>
      <c r="AP39" s="184">
        <f t="shared" ref="AP39:BU39" si="47" xml:space="preserve"> IF( AP37 = 1, $F35, IF( AO38 = 1, EOMONTH(AO39, 12), AO39))</f>
        <v>46843</v>
      </c>
      <c r="AQ39" s="184">
        <f t="shared" si="47"/>
        <v>46843</v>
      </c>
      <c r="AR39" s="184">
        <f t="shared" si="47"/>
        <v>46843</v>
      </c>
      <c r="AS39" s="184">
        <f t="shared" si="47"/>
        <v>47208</v>
      </c>
      <c r="AT39" s="184">
        <f t="shared" si="47"/>
        <v>47208</v>
      </c>
      <c r="AU39" s="184">
        <f t="shared" si="47"/>
        <v>47208</v>
      </c>
      <c r="AV39" s="184">
        <f t="shared" si="47"/>
        <v>47208</v>
      </c>
      <c r="AW39" s="184">
        <f t="shared" si="47"/>
        <v>47573</v>
      </c>
      <c r="AX39" s="184">
        <f t="shared" si="47"/>
        <v>47573</v>
      </c>
      <c r="AY39" s="184">
        <f t="shared" si="47"/>
        <v>47573</v>
      </c>
      <c r="AZ39" s="184">
        <f t="shared" si="47"/>
        <v>47573</v>
      </c>
      <c r="BA39" s="184">
        <f t="shared" si="47"/>
        <v>47938</v>
      </c>
      <c r="BB39" s="184">
        <f t="shared" si="47"/>
        <v>47938</v>
      </c>
      <c r="BC39" s="184">
        <f t="shared" si="47"/>
        <v>47938</v>
      </c>
      <c r="BD39" s="184">
        <f t="shared" si="47"/>
        <v>47938</v>
      </c>
      <c r="BE39" s="184">
        <f t="shared" si="47"/>
        <v>48304</v>
      </c>
      <c r="BF39" s="184">
        <f t="shared" si="47"/>
        <v>48304</v>
      </c>
      <c r="BG39" s="184">
        <f t="shared" si="47"/>
        <v>48304</v>
      </c>
      <c r="BH39" s="184">
        <f t="shared" si="47"/>
        <v>48304</v>
      </c>
      <c r="BI39" s="184">
        <f t="shared" si="47"/>
        <v>48669</v>
      </c>
      <c r="BJ39" s="184">
        <f t="shared" si="47"/>
        <v>48669</v>
      </c>
      <c r="BK39" s="184">
        <f t="shared" si="47"/>
        <v>48669</v>
      </c>
      <c r="BL39" s="184">
        <f t="shared" si="47"/>
        <v>48669</v>
      </c>
      <c r="BM39" s="184">
        <f t="shared" si="47"/>
        <v>49034</v>
      </c>
      <c r="BN39" s="184">
        <f t="shared" si="47"/>
        <v>49034</v>
      </c>
      <c r="BO39" s="184">
        <f t="shared" si="47"/>
        <v>49034</v>
      </c>
      <c r="BP39" s="184">
        <f t="shared" si="47"/>
        <v>49034</v>
      </c>
      <c r="BQ39" s="184">
        <f t="shared" si="47"/>
        <v>49399</v>
      </c>
      <c r="BR39" s="184">
        <f t="shared" si="47"/>
        <v>49399</v>
      </c>
      <c r="BS39" s="184">
        <f t="shared" si="47"/>
        <v>49399</v>
      </c>
      <c r="BT39" s="184">
        <f t="shared" si="47"/>
        <v>49399</v>
      </c>
      <c r="BU39" s="184">
        <f t="shared" si="47"/>
        <v>49765</v>
      </c>
      <c r="BV39" s="184">
        <f t="shared" ref="BV39:DA39" si="48" xml:space="preserve"> IF( BV37 = 1, $F35, IF( BU38 = 1, EOMONTH(BU39, 12), BU39))</f>
        <v>49765</v>
      </c>
      <c r="BW39" s="184">
        <f t="shared" si="48"/>
        <v>49765</v>
      </c>
      <c r="BX39" s="184">
        <f t="shared" si="48"/>
        <v>49765</v>
      </c>
      <c r="BY39" s="184">
        <f t="shared" si="48"/>
        <v>50130</v>
      </c>
      <c r="BZ39" s="184">
        <f t="shared" si="48"/>
        <v>50130</v>
      </c>
      <c r="CA39" s="184">
        <f t="shared" si="48"/>
        <v>50130</v>
      </c>
      <c r="CB39" s="184">
        <f t="shared" si="48"/>
        <v>50130</v>
      </c>
      <c r="CC39" s="184">
        <f t="shared" si="48"/>
        <v>50495</v>
      </c>
      <c r="CD39" s="184">
        <f t="shared" si="48"/>
        <v>50495</v>
      </c>
      <c r="CE39" s="184">
        <f t="shared" si="48"/>
        <v>50495</v>
      </c>
      <c r="CF39" s="184">
        <f t="shared" si="48"/>
        <v>50495</v>
      </c>
      <c r="CG39" s="184">
        <f t="shared" si="48"/>
        <v>50860</v>
      </c>
      <c r="CH39" s="184">
        <f t="shared" si="48"/>
        <v>50860</v>
      </c>
      <c r="CI39" s="184">
        <f t="shared" si="48"/>
        <v>50860</v>
      </c>
      <c r="CJ39" s="184">
        <f t="shared" si="48"/>
        <v>50860</v>
      </c>
      <c r="CK39" s="184">
        <f t="shared" si="48"/>
        <v>51226</v>
      </c>
      <c r="CL39" s="184">
        <f t="shared" si="48"/>
        <v>51226</v>
      </c>
      <c r="CM39" s="184">
        <f t="shared" si="48"/>
        <v>51226</v>
      </c>
      <c r="CN39" s="184">
        <f t="shared" si="48"/>
        <v>51226</v>
      </c>
      <c r="CO39" s="184">
        <f t="shared" si="48"/>
        <v>51591</v>
      </c>
      <c r="CP39" s="184">
        <f t="shared" si="48"/>
        <v>51591</v>
      </c>
      <c r="CQ39" s="184">
        <f t="shared" si="48"/>
        <v>51591</v>
      </c>
      <c r="CR39" s="184">
        <f t="shared" si="48"/>
        <v>51591</v>
      </c>
      <c r="CS39" s="184">
        <f t="shared" si="48"/>
        <v>51956</v>
      </c>
      <c r="CT39" s="184">
        <f t="shared" si="48"/>
        <v>51956</v>
      </c>
      <c r="CU39" s="184">
        <f t="shared" si="48"/>
        <v>51956</v>
      </c>
      <c r="CV39" s="184">
        <f t="shared" si="48"/>
        <v>51956</v>
      </c>
      <c r="CW39" s="184">
        <f t="shared" si="48"/>
        <v>52321</v>
      </c>
      <c r="CX39" s="184">
        <f t="shared" si="48"/>
        <v>52321</v>
      </c>
      <c r="CY39" s="184">
        <f t="shared" si="48"/>
        <v>52321</v>
      </c>
      <c r="CZ39" s="184">
        <f t="shared" si="48"/>
        <v>52321</v>
      </c>
      <c r="DA39" s="184">
        <f t="shared" si="48"/>
        <v>52687</v>
      </c>
      <c r="DB39" s="184">
        <f t="shared" ref="DB39:EG39" si="49" xml:space="preserve"> IF( DB37 = 1, $F35, IF( DA38 = 1, EOMONTH(DA39, 12), DA39))</f>
        <v>52687</v>
      </c>
      <c r="DC39" s="184">
        <f t="shared" si="49"/>
        <v>52687</v>
      </c>
      <c r="DD39" s="184">
        <f t="shared" si="49"/>
        <v>52687</v>
      </c>
      <c r="DE39" s="184">
        <f t="shared" si="49"/>
        <v>53052</v>
      </c>
      <c r="DF39" s="184">
        <f t="shared" si="49"/>
        <v>53052</v>
      </c>
      <c r="DG39" s="184">
        <f t="shared" si="49"/>
        <v>53052</v>
      </c>
      <c r="DH39" s="184">
        <f t="shared" si="49"/>
        <v>53052</v>
      </c>
      <c r="DI39" s="184">
        <f t="shared" si="49"/>
        <v>53417</v>
      </c>
      <c r="DJ39" s="184">
        <f t="shared" si="49"/>
        <v>53417</v>
      </c>
      <c r="DK39" s="184">
        <f t="shared" si="49"/>
        <v>53417</v>
      </c>
      <c r="DL39" s="184">
        <f t="shared" si="49"/>
        <v>53417</v>
      </c>
      <c r="DM39" s="184">
        <f t="shared" si="49"/>
        <v>53782</v>
      </c>
      <c r="DN39" s="184">
        <f t="shared" si="49"/>
        <v>53782</v>
      </c>
      <c r="DO39" s="184">
        <f t="shared" si="49"/>
        <v>53782</v>
      </c>
      <c r="DP39" s="184">
        <f t="shared" si="49"/>
        <v>53782</v>
      </c>
      <c r="DQ39" s="184">
        <f t="shared" si="49"/>
        <v>54148</v>
      </c>
      <c r="DR39" s="184">
        <f t="shared" si="49"/>
        <v>54148</v>
      </c>
      <c r="DS39" s="184">
        <f t="shared" si="49"/>
        <v>54148</v>
      </c>
      <c r="DT39" s="184">
        <f t="shared" si="49"/>
        <v>54148</v>
      </c>
      <c r="DU39" s="184">
        <f t="shared" si="49"/>
        <v>54513</v>
      </c>
      <c r="DV39" s="184">
        <f t="shared" si="49"/>
        <v>54513</v>
      </c>
      <c r="DW39" s="184">
        <f t="shared" si="49"/>
        <v>54513</v>
      </c>
      <c r="DX39" s="184">
        <f t="shared" si="49"/>
        <v>54513</v>
      </c>
      <c r="DY39" s="184">
        <f t="shared" si="49"/>
        <v>54878</v>
      </c>
      <c r="DZ39" s="184">
        <f t="shared" si="49"/>
        <v>54878</v>
      </c>
      <c r="EA39" s="184">
        <f t="shared" si="49"/>
        <v>54878</v>
      </c>
      <c r="EB39" s="184">
        <f t="shared" si="49"/>
        <v>54878</v>
      </c>
      <c r="EC39" s="184">
        <f t="shared" si="49"/>
        <v>55243</v>
      </c>
      <c r="ED39" s="184">
        <f t="shared" si="49"/>
        <v>55243</v>
      </c>
      <c r="EE39" s="184">
        <f t="shared" si="49"/>
        <v>55243</v>
      </c>
      <c r="EF39" s="184">
        <f t="shared" si="49"/>
        <v>55243</v>
      </c>
      <c r="EG39" s="184">
        <f t="shared" si="49"/>
        <v>55609</v>
      </c>
      <c r="EH39" s="184">
        <f t="shared" ref="EH39:FM39" si="50" xml:space="preserve"> IF( EH37 = 1, $F35, IF( EG38 = 1, EOMONTH(EG39, 12), EG39))</f>
        <v>55609</v>
      </c>
      <c r="EI39" s="184">
        <f t="shared" si="50"/>
        <v>55609</v>
      </c>
      <c r="EJ39" s="184">
        <f t="shared" si="50"/>
        <v>55609</v>
      </c>
      <c r="EK39" s="184">
        <f t="shared" si="50"/>
        <v>55974</v>
      </c>
      <c r="EL39" s="184">
        <f t="shared" si="50"/>
        <v>55974</v>
      </c>
      <c r="EM39" s="184">
        <f t="shared" si="50"/>
        <v>55974</v>
      </c>
      <c r="EN39" s="184">
        <f t="shared" si="50"/>
        <v>55974</v>
      </c>
      <c r="EO39" s="184">
        <f t="shared" si="50"/>
        <v>56339</v>
      </c>
      <c r="EP39" s="184">
        <f t="shared" si="50"/>
        <v>56339</v>
      </c>
      <c r="EQ39" s="184">
        <f t="shared" si="50"/>
        <v>56339</v>
      </c>
      <c r="ER39" s="184">
        <f t="shared" si="50"/>
        <v>56339</v>
      </c>
      <c r="ES39" s="184">
        <f t="shared" si="50"/>
        <v>56704</v>
      </c>
      <c r="ET39" s="184">
        <f t="shared" si="50"/>
        <v>56704</v>
      </c>
      <c r="EU39" s="184">
        <f t="shared" si="50"/>
        <v>56704</v>
      </c>
      <c r="EV39" s="184">
        <f t="shared" si="50"/>
        <v>56704</v>
      </c>
      <c r="EW39" s="184">
        <f t="shared" si="50"/>
        <v>57070</v>
      </c>
      <c r="EX39" s="184">
        <f t="shared" si="50"/>
        <v>57070</v>
      </c>
      <c r="EY39" s="184">
        <f t="shared" si="50"/>
        <v>57070</v>
      </c>
      <c r="EZ39" s="184">
        <f t="shared" si="50"/>
        <v>57070</v>
      </c>
      <c r="FA39" s="184">
        <f t="shared" si="50"/>
        <v>57435</v>
      </c>
      <c r="FB39" s="184">
        <f t="shared" si="50"/>
        <v>57435</v>
      </c>
      <c r="FC39" s="184">
        <f t="shared" si="50"/>
        <v>57435</v>
      </c>
      <c r="FD39" s="184">
        <f t="shared" si="50"/>
        <v>57435</v>
      </c>
      <c r="FE39" s="184">
        <f t="shared" si="50"/>
        <v>57800</v>
      </c>
      <c r="FF39" s="184">
        <f t="shared" si="50"/>
        <v>57800</v>
      </c>
      <c r="FG39" s="184">
        <f t="shared" si="50"/>
        <v>57800</v>
      </c>
      <c r="FH39" s="184">
        <f t="shared" si="50"/>
        <v>57800</v>
      </c>
      <c r="FI39" s="184">
        <f t="shared" si="50"/>
        <v>58165</v>
      </c>
      <c r="FJ39" s="184">
        <f t="shared" si="50"/>
        <v>58165</v>
      </c>
      <c r="FK39" s="184">
        <f t="shared" si="50"/>
        <v>58165</v>
      </c>
      <c r="FL39" s="184">
        <f t="shared" si="50"/>
        <v>58165</v>
      </c>
      <c r="FM39" s="184">
        <f t="shared" si="50"/>
        <v>58531</v>
      </c>
      <c r="FN39" s="184">
        <f t="shared" ref="FN39:GG39" si="51" xml:space="preserve"> IF( FN37 = 1, $F35, IF( FM38 = 1, EOMONTH(FM39, 12), FM39))</f>
        <v>58531</v>
      </c>
      <c r="FO39" s="184">
        <f t="shared" si="51"/>
        <v>58531</v>
      </c>
      <c r="FP39" s="184">
        <f t="shared" si="51"/>
        <v>58531</v>
      </c>
      <c r="FQ39" s="184">
        <f t="shared" si="51"/>
        <v>58896</v>
      </c>
      <c r="FR39" s="184">
        <f t="shared" si="51"/>
        <v>58896</v>
      </c>
      <c r="FS39" s="184">
        <f t="shared" si="51"/>
        <v>58896</v>
      </c>
      <c r="FT39" s="184">
        <f t="shared" si="51"/>
        <v>58896</v>
      </c>
      <c r="FU39" s="184">
        <f t="shared" si="51"/>
        <v>59261</v>
      </c>
      <c r="FV39" s="184">
        <f t="shared" si="51"/>
        <v>59261</v>
      </c>
      <c r="FW39" s="184">
        <f t="shared" si="51"/>
        <v>59261</v>
      </c>
      <c r="FX39" s="184">
        <f t="shared" si="51"/>
        <v>59261</v>
      </c>
      <c r="FY39" s="184">
        <f t="shared" si="51"/>
        <v>59626</v>
      </c>
      <c r="FZ39" s="184">
        <f t="shared" si="51"/>
        <v>59626</v>
      </c>
      <c r="GA39" s="184">
        <f t="shared" si="51"/>
        <v>59626</v>
      </c>
      <c r="GB39" s="184">
        <f t="shared" si="51"/>
        <v>59626</v>
      </c>
      <c r="GC39" s="184">
        <f t="shared" si="51"/>
        <v>59992</v>
      </c>
      <c r="GD39" s="184">
        <f t="shared" si="51"/>
        <v>59992</v>
      </c>
      <c r="GE39" s="184">
        <f t="shared" si="51"/>
        <v>59992</v>
      </c>
      <c r="GF39" s="184">
        <f t="shared" si="51"/>
        <v>59992</v>
      </c>
      <c r="GG39" s="184">
        <f t="shared" si="51"/>
        <v>60357</v>
      </c>
      <c r="GH39" s="184">
        <f t="shared" ref="GH39:GJ39" si="52" xml:space="preserve"> IF( GH37 = 1, $F35, IF( GG38 = 1, EOMONTH(GG39, 12), GG39))</f>
        <v>60357</v>
      </c>
      <c r="GI39" s="184">
        <f t="shared" si="52"/>
        <v>60357</v>
      </c>
      <c r="GJ39" s="184">
        <f t="shared" si="52"/>
        <v>60357</v>
      </c>
      <c r="GK39"/>
      <c r="GL39"/>
      <c r="GM39"/>
      <c r="GN39"/>
      <c r="GO39"/>
      <c r="GP39"/>
      <c r="GQ39"/>
      <c r="GR39"/>
      <c r="GS39"/>
      <c r="GT39"/>
      <c r="GU39"/>
      <c r="GV39"/>
      <c r="GW39"/>
      <c r="GX39"/>
      <c r="GY39"/>
      <c r="GZ39"/>
      <c r="HA39"/>
      <c r="HB39"/>
      <c r="HC39"/>
      <c r="HD39"/>
      <c r="HE39"/>
      <c r="HF39"/>
      <c r="HG39"/>
      <c r="HH39"/>
      <c r="HI39"/>
      <c r="HJ39"/>
      <c r="HK39"/>
      <c r="HL39"/>
      <c r="HM39"/>
      <c r="HN39"/>
      <c r="HO39"/>
      <c r="HP39"/>
      <c r="HQ39"/>
      <c r="HR39"/>
      <c r="HS39"/>
      <c r="HT39"/>
      <c r="HU39"/>
      <c r="HV39"/>
      <c r="HW39"/>
      <c r="HX39"/>
      <c r="HY39"/>
      <c r="HZ39"/>
      <c r="IA39"/>
      <c r="IB39"/>
      <c r="IC39"/>
      <c r="ID39"/>
      <c r="IE39"/>
      <c r="IF39"/>
      <c r="IG39"/>
      <c r="IH39"/>
      <c r="II39"/>
      <c r="IJ39"/>
      <c r="IK39"/>
      <c r="IL39"/>
      <c r="IM39"/>
      <c r="IN39"/>
      <c r="IO39"/>
      <c r="IP39"/>
      <c r="IQ39"/>
      <c r="IR39"/>
      <c r="IS39"/>
      <c r="IT39"/>
      <c r="IU39"/>
      <c r="IV39"/>
      <c r="IW39"/>
      <c r="IX39"/>
      <c r="IY39"/>
      <c r="IZ39"/>
      <c r="JA39"/>
      <c r="JB39"/>
      <c r="JC39"/>
      <c r="JD39"/>
      <c r="JE39"/>
      <c r="JF39"/>
      <c r="JG39"/>
      <c r="JH39"/>
      <c r="JI39"/>
      <c r="JJ39"/>
      <c r="JK39"/>
      <c r="JL39"/>
      <c r="JM39"/>
      <c r="JN39"/>
      <c r="JO39"/>
      <c r="JP39"/>
      <c r="JQ39"/>
      <c r="JR39"/>
      <c r="JS39"/>
      <c r="JT39"/>
      <c r="JU39"/>
      <c r="JV39"/>
      <c r="JW39"/>
      <c r="JX39"/>
      <c r="JY39"/>
      <c r="JZ39"/>
      <c r="KA39"/>
      <c r="KB39"/>
      <c r="KC39"/>
      <c r="KD39"/>
      <c r="KE39"/>
      <c r="KF39"/>
      <c r="KG39"/>
      <c r="KH39"/>
      <c r="KI39"/>
      <c r="KJ39"/>
      <c r="KK39"/>
      <c r="KL39"/>
      <c r="KM39"/>
      <c r="KN39"/>
      <c r="KO39"/>
      <c r="KP39"/>
      <c r="KQ39"/>
      <c r="KR39"/>
      <c r="KS39"/>
      <c r="KT39"/>
      <c r="KU39"/>
      <c r="KV39"/>
      <c r="KW39"/>
      <c r="KX39"/>
      <c r="KY39"/>
      <c r="KZ39"/>
      <c r="LA39"/>
      <c r="LB39"/>
      <c r="LC39"/>
      <c r="LD39"/>
      <c r="LE39"/>
      <c r="LF39"/>
      <c r="LG39"/>
      <c r="LH39"/>
      <c r="LI39"/>
      <c r="LJ39"/>
      <c r="LK39"/>
      <c r="LL39"/>
      <c r="LM39"/>
      <c r="LN39"/>
      <c r="LO39"/>
      <c r="LP39"/>
      <c r="LQ39"/>
      <c r="LR39"/>
      <c r="LS39"/>
      <c r="LT39"/>
      <c r="LU39"/>
      <c r="LV39"/>
      <c r="LW39"/>
      <c r="LX39"/>
      <c r="LY39"/>
      <c r="LZ39"/>
      <c r="MA39"/>
      <c r="MB39"/>
      <c r="MC39"/>
      <c r="MD39"/>
      <c r="ME39"/>
      <c r="MF39"/>
      <c r="MG39"/>
      <c r="MH39"/>
      <c r="MI39"/>
      <c r="MJ39"/>
      <c r="MK39"/>
      <c r="ML39"/>
      <c r="MM39"/>
      <c r="MN39"/>
      <c r="MO39"/>
      <c r="MP39"/>
      <c r="MQ39"/>
      <c r="MR39"/>
      <c r="MS39"/>
      <c r="MT39"/>
      <c r="MU39"/>
      <c r="MV39"/>
      <c r="MW39"/>
      <c r="MX39"/>
      <c r="MY39"/>
      <c r="MZ39"/>
      <c r="NA39"/>
      <c r="NB39"/>
      <c r="NC39"/>
      <c r="ND39"/>
      <c r="NE39"/>
      <c r="NF39"/>
      <c r="NG39"/>
      <c r="NH39"/>
      <c r="NI39"/>
      <c r="NJ39"/>
      <c r="NK39"/>
      <c r="NL39"/>
      <c r="NM39"/>
      <c r="NN39"/>
      <c r="NO39"/>
      <c r="NP39"/>
      <c r="NQ39"/>
      <c r="NR39"/>
      <c r="NS39"/>
      <c r="NT39"/>
      <c r="NU39"/>
      <c r="NV39"/>
      <c r="NW39"/>
      <c r="NX39"/>
      <c r="NY39"/>
      <c r="NZ39"/>
      <c r="OA39"/>
      <c r="OB39"/>
      <c r="OC39"/>
      <c r="OD39"/>
      <c r="OE39"/>
      <c r="OF39"/>
      <c r="OG39"/>
      <c r="OH39"/>
      <c r="OI39"/>
      <c r="OJ39"/>
      <c r="OK39"/>
      <c r="OL39"/>
      <c r="OM39"/>
      <c r="ON39"/>
      <c r="OO39"/>
      <c r="OP39"/>
      <c r="OQ39"/>
      <c r="OR39"/>
      <c r="OS39"/>
      <c r="OT39"/>
      <c r="OU39"/>
      <c r="OV39"/>
      <c r="OW39"/>
      <c r="OX39"/>
      <c r="OY39"/>
      <c r="OZ39"/>
      <c r="PA39"/>
      <c r="PB39"/>
      <c r="PC39"/>
      <c r="PD39"/>
      <c r="PE39"/>
      <c r="PF39"/>
      <c r="PG39"/>
      <c r="PH39"/>
      <c r="PI39"/>
      <c r="PJ39"/>
      <c r="PK39"/>
      <c r="PL39"/>
      <c r="PM39"/>
      <c r="PN39"/>
      <c r="PO39"/>
      <c r="PP39"/>
      <c r="PQ39"/>
      <c r="PR39"/>
      <c r="PS39"/>
      <c r="PT39"/>
      <c r="PU39"/>
    </row>
    <row r="40" spans="1:437" s="204" customFormat="1" outlineLevel="1" x14ac:dyDescent="0.35">
      <c r="A40" s="15"/>
      <c r="B40" s="15"/>
      <c r="C40" s="21"/>
      <c r="D40" s="60"/>
      <c r="E40" s="9"/>
      <c r="F40" s="9"/>
      <c r="G40" s="9"/>
      <c r="H40" s="9"/>
      <c r="I40" s="9"/>
      <c r="J40" s="9"/>
      <c r="K40" s="9"/>
      <c r="L40" s="9"/>
      <c r="M40" s="9"/>
      <c r="N40" s="9"/>
      <c r="O40" s="9"/>
      <c r="P40" s="9"/>
      <c r="Q40" s="9"/>
      <c r="R40" s="9"/>
      <c r="S40" s="9"/>
      <c r="T40" s="9"/>
      <c r="U40" s="9"/>
      <c r="V40" s="9"/>
      <c r="W40" s="9"/>
      <c r="X40" s="9"/>
      <c r="Y40" s="9"/>
      <c r="Z40" s="9"/>
      <c r="AA40" s="9"/>
      <c r="AB40" s="9"/>
      <c r="AC40" s="9"/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/>
      <c r="GL40"/>
      <c r="GM40"/>
      <c r="GN40"/>
      <c r="GO40"/>
      <c r="GP40"/>
      <c r="GQ40"/>
      <c r="GR40"/>
      <c r="GS40"/>
      <c r="GT40"/>
      <c r="GU40"/>
      <c r="GV40"/>
      <c r="GW40"/>
      <c r="GX40"/>
      <c r="GY40"/>
      <c r="GZ40"/>
      <c r="HA40"/>
      <c r="HB40"/>
      <c r="HC40"/>
      <c r="HD40"/>
      <c r="HE40"/>
      <c r="HF40"/>
      <c r="HG40"/>
      <c r="HH40"/>
      <c r="HI40"/>
      <c r="HJ40"/>
      <c r="HK40"/>
      <c r="HL40"/>
      <c r="HM40"/>
      <c r="HN40"/>
      <c r="HO40"/>
      <c r="HP40"/>
      <c r="HQ40"/>
      <c r="HR40"/>
      <c r="HS40"/>
      <c r="HT40"/>
      <c r="HU40"/>
      <c r="HV40"/>
      <c r="HW40"/>
      <c r="HX40"/>
      <c r="HY40"/>
      <c r="HZ40"/>
      <c r="IA40"/>
      <c r="IB40"/>
      <c r="IC40"/>
      <c r="ID40"/>
      <c r="IE40"/>
      <c r="IF40"/>
      <c r="IG40"/>
      <c r="IH40"/>
      <c r="II40"/>
      <c r="IJ40"/>
      <c r="IK40"/>
      <c r="IL40"/>
      <c r="IM40"/>
      <c r="IN40"/>
      <c r="IO40"/>
      <c r="IP40"/>
      <c r="IQ40"/>
      <c r="IR40"/>
      <c r="IS40"/>
      <c r="IT40"/>
      <c r="IU40"/>
      <c r="IV40"/>
      <c r="IW40"/>
      <c r="IX40"/>
      <c r="IY40"/>
      <c r="IZ40"/>
      <c r="JA40"/>
      <c r="JB40"/>
      <c r="JC40"/>
      <c r="JD40"/>
      <c r="JE40"/>
      <c r="JF40"/>
      <c r="JG40"/>
      <c r="JH40"/>
      <c r="JI40"/>
      <c r="JJ40"/>
      <c r="JK40"/>
      <c r="JL40"/>
      <c r="JM40"/>
      <c r="JN40"/>
      <c r="JO40"/>
      <c r="JP40"/>
      <c r="JQ40"/>
      <c r="JR40"/>
      <c r="JS40"/>
      <c r="JT40"/>
      <c r="JU40"/>
      <c r="JV40"/>
      <c r="JW40"/>
      <c r="JX40"/>
      <c r="JY40"/>
      <c r="JZ40"/>
      <c r="KA40"/>
      <c r="KB40"/>
      <c r="KC40"/>
      <c r="KD40"/>
      <c r="KE40"/>
      <c r="KF40"/>
      <c r="KG40"/>
      <c r="KH40"/>
      <c r="KI40"/>
      <c r="KJ40"/>
      <c r="KK40"/>
      <c r="KL40"/>
      <c r="KM40"/>
      <c r="KN40"/>
      <c r="KO40"/>
      <c r="KP40"/>
      <c r="KQ40"/>
      <c r="KR40"/>
      <c r="KS40"/>
      <c r="KT40"/>
      <c r="KU40"/>
      <c r="KV40"/>
      <c r="KW40"/>
      <c r="KX40"/>
      <c r="KY40"/>
      <c r="KZ40"/>
      <c r="LA40"/>
      <c r="LB40"/>
      <c r="LC40"/>
      <c r="LD40"/>
      <c r="LE40"/>
      <c r="LF40"/>
      <c r="LG40"/>
      <c r="LH40"/>
      <c r="LI40"/>
      <c r="LJ40"/>
      <c r="LK40"/>
      <c r="LL40"/>
      <c r="LM40"/>
      <c r="LN40"/>
      <c r="LO40"/>
      <c r="LP40"/>
      <c r="LQ40"/>
      <c r="LR40"/>
      <c r="LS40"/>
      <c r="LT40"/>
      <c r="LU40"/>
      <c r="LV40"/>
      <c r="LW40"/>
      <c r="LX40"/>
      <c r="LY40"/>
      <c r="LZ40"/>
      <c r="MA40"/>
      <c r="MB40"/>
      <c r="MC40"/>
      <c r="MD40"/>
      <c r="ME40"/>
      <c r="MF40"/>
      <c r="MG40"/>
      <c r="MH40"/>
      <c r="MI40"/>
      <c r="MJ40"/>
      <c r="MK40"/>
      <c r="ML40"/>
      <c r="MM40"/>
      <c r="MN40"/>
      <c r="MO40"/>
      <c r="MP40"/>
      <c r="MQ40"/>
      <c r="MR40"/>
      <c r="MS40"/>
      <c r="MT40"/>
      <c r="MU40"/>
      <c r="MV40"/>
      <c r="MW40"/>
      <c r="MX40"/>
      <c r="MY40"/>
      <c r="MZ40"/>
      <c r="NA40"/>
      <c r="NB40"/>
      <c r="NC40"/>
      <c r="ND40"/>
      <c r="NE40"/>
      <c r="NF40"/>
      <c r="NG40"/>
      <c r="NH40"/>
      <c r="NI40"/>
      <c r="NJ40"/>
      <c r="NK40"/>
      <c r="NL40"/>
      <c r="NM40"/>
      <c r="NN40"/>
      <c r="NO40"/>
      <c r="NP40"/>
      <c r="NQ40"/>
      <c r="NR40"/>
      <c r="NS40"/>
      <c r="NT40"/>
      <c r="NU40"/>
      <c r="NV40"/>
      <c r="NW40"/>
      <c r="NX40"/>
      <c r="NY40"/>
      <c r="NZ40"/>
      <c r="OA40"/>
      <c r="OB40"/>
      <c r="OC40"/>
      <c r="OD40"/>
      <c r="OE40"/>
      <c r="OF40"/>
      <c r="OG40"/>
      <c r="OH40"/>
      <c r="OI40"/>
      <c r="OJ40"/>
      <c r="OK40"/>
      <c r="OL40"/>
      <c r="OM40"/>
      <c r="ON40"/>
      <c r="OO40"/>
      <c r="OP40"/>
      <c r="OQ40"/>
      <c r="OR40"/>
      <c r="OS40"/>
      <c r="OT40"/>
      <c r="OU40"/>
      <c r="OV40"/>
      <c r="OW40"/>
      <c r="OX40"/>
      <c r="OY40"/>
      <c r="OZ40"/>
      <c r="PA40"/>
      <c r="PB40"/>
      <c r="PC40"/>
      <c r="PD40"/>
      <c r="PE40"/>
      <c r="PF40"/>
      <c r="PG40"/>
      <c r="PH40"/>
      <c r="PI40"/>
      <c r="PJ40"/>
      <c r="PK40"/>
      <c r="PL40"/>
      <c r="PM40"/>
      <c r="PN40"/>
      <c r="PO40"/>
      <c r="PP40"/>
      <c r="PQ40"/>
      <c r="PR40"/>
      <c r="PS40"/>
      <c r="PT40"/>
      <c r="PU40"/>
    </row>
    <row r="41" spans="1:437" s="204" customFormat="1" outlineLevel="1" x14ac:dyDescent="0.35">
      <c r="A41" s="15"/>
      <c r="B41" s="15"/>
      <c r="C41" s="21"/>
      <c r="D41" s="60"/>
      <c r="E41" s="187" t="str">
        <f t="shared" ref="E41:AJ41" si="53" xml:space="preserve"> E$39</f>
        <v>Contract year applicable to period</v>
      </c>
      <c r="F41" s="187">
        <f t="shared" si="53"/>
        <v>0</v>
      </c>
      <c r="G41" s="187" t="str">
        <f t="shared" si="53"/>
        <v>date</v>
      </c>
      <c r="H41" s="187">
        <f t="shared" si="53"/>
        <v>0</v>
      </c>
      <c r="I41" s="187">
        <f t="shared" si="53"/>
        <v>0</v>
      </c>
      <c r="J41" s="187">
        <f t="shared" si="53"/>
        <v>43921</v>
      </c>
      <c r="K41" s="187">
        <f t="shared" si="53"/>
        <v>43921</v>
      </c>
      <c r="L41" s="187">
        <f t="shared" si="53"/>
        <v>43921</v>
      </c>
      <c r="M41" s="187">
        <f t="shared" si="53"/>
        <v>44286</v>
      </c>
      <c r="N41" s="187">
        <f t="shared" si="53"/>
        <v>44286</v>
      </c>
      <c r="O41" s="187">
        <f t="shared" si="53"/>
        <v>44286</v>
      </c>
      <c r="P41" s="187">
        <f t="shared" si="53"/>
        <v>44286</v>
      </c>
      <c r="Q41" s="187">
        <f t="shared" si="53"/>
        <v>44651</v>
      </c>
      <c r="R41" s="187">
        <f t="shared" si="53"/>
        <v>44651</v>
      </c>
      <c r="S41" s="187">
        <f t="shared" si="53"/>
        <v>44651</v>
      </c>
      <c r="T41" s="187">
        <f t="shared" si="53"/>
        <v>44651</v>
      </c>
      <c r="U41" s="187">
        <f t="shared" si="53"/>
        <v>45016</v>
      </c>
      <c r="V41" s="187">
        <f t="shared" si="53"/>
        <v>45016</v>
      </c>
      <c r="W41" s="187">
        <f t="shared" si="53"/>
        <v>45016</v>
      </c>
      <c r="X41" s="187">
        <f t="shared" si="53"/>
        <v>45016</v>
      </c>
      <c r="Y41" s="187">
        <f t="shared" si="53"/>
        <v>45382</v>
      </c>
      <c r="Z41" s="187">
        <f t="shared" si="53"/>
        <v>45382</v>
      </c>
      <c r="AA41" s="187">
        <f t="shared" si="53"/>
        <v>45382</v>
      </c>
      <c r="AB41" s="187">
        <f t="shared" si="53"/>
        <v>45382</v>
      </c>
      <c r="AC41" s="187">
        <f t="shared" si="53"/>
        <v>45747</v>
      </c>
      <c r="AD41" s="187">
        <f t="shared" si="53"/>
        <v>45747</v>
      </c>
      <c r="AE41" s="187">
        <f t="shared" si="53"/>
        <v>45747</v>
      </c>
      <c r="AF41" s="187">
        <f t="shared" si="53"/>
        <v>45747</v>
      </c>
      <c r="AG41" s="187">
        <f t="shared" si="53"/>
        <v>46112</v>
      </c>
      <c r="AH41" s="187">
        <f t="shared" si="53"/>
        <v>46112</v>
      </c>
      <c r="AI41" s="187">
        <f t="shared" si="53"/>
        <v>46112</v>
      </c>
      <c r="AJ41" s="187">
        <f t="shared" si="53"/>
        <v>46112</v>
      </c>
      <c r="AK41" s="187">
        <f t="shared" ref="AK41:BP41" si="54" xml:space="preserve"> AK$39</f>
        <v>46477</v>
      </c>
      <c r="AL41" s="187">
        <f t="shared" si="54"/>
        <v>46477</v>
      </c>
      <c r="AM41" s="187">
        <f t="shared" si="54"/>
        <v>46477</v>
      </c>
      <c r="AN41" s="187">
        <f t="shared" si="54"/>
        <v>46477</v>
      </c>
      <c r="AO41" s="187">
        <f t="shared" si="54"/>
        <v>46843</v>
      </c>
      <c r="AP41" s="187">
        <f t="shared" si="54"/>
        <v>46843</v>
      </c>
      <c r="AQ41" s="187">
        <f t="shared" si="54"/>
        <v>46843</v>
      </c>
      <c r="AR41" s="187">
        <f t="shared" si="54"/>
        <v>46843</v>
      </c>
      <c r="AS41" s="187">
        <f t="shared" si="54"/>
        <v>47208</v>
      </c>
      <c r="AT41" s="187">
        <f t="shared" si="54"/>
        <v>47208</v>
      </c>
      <c r="AU41" s="187">
        <f t="shared" si="54"/>
        <v>47208</v>
      </c>
      <c r="AV41" s="187">
        <f t="shared" si="54"/>
        <v>47208</v>
      </c>
      <c r="AW41" s="187">
        <f t="shared" si="54"/>
        <v>47573</v>
      </c>
      <c r="AX41" s="187">
        <f t="shared" si="54"/>
        <v>47573</v>
      </c>
      <c r="AY41" s="187">
        <f t="shared" si="54"/>
        <v>47573</v>
      </c>
      <c r="AZ41" s="187">
        <f t="shared" si="54"/>
        <v>47573</v>
      </c>
      <c r="BA41" s="187">
        <f t="shared" si="54"/>
        <v>47938</v>
      </c>
      <c r="BB41" s="187">
        <f t="shared" si="54"/>
        <v>47938</v>
      </c>
      <c r="BC41" s="187">
        <f t="shared" si="54"/>
        <v>47938</v>
      </c>
      <c r="BD41" s="187">
        <f t="shared" si="54"/>
        <v>47938</v>
      </c>
      <c r="BE41" s="187">
        <f t="shared" si="54"/>
        <v>48304</v>
      </c>
      <c r="BF41" s="187">
        <f t="shared" si="54"/>
        <v>48304</v>
      </c>
      <c r="BG41" s="187">
        <f t="shared" si="54"/>
        <v>48304</v>
      </c>
      <c r="BH41" s="187">
        <f t="shared" si="54"/>
        <v>48304</v>
      </c>
      <c r="BI41" s="187">
        <f t="shared" si="54"/>
        <v>48669</v>
      </c>
      <c r="BJ41" s="187">
        <f t="shared" si="54"/>
        <v>48669</v>
      </c>
      <c r="BK41" s="187">
        <f t="shared" si="54"/>
        <v>48669</v>
      </c>
      <c r="BL41" s="187">
        <f t="shared" si="54"/>
        <v>48669</v>
      </c>
      <c r="BM41" s="187">
        <f t="shared" si="54"/>
        <v>49034</v>
      </c>
      <c r="BN41" s="187">
        <f t="shared" si="54"/>
        <v>49034</v>
      </c>
      <c r="BO41" s="187">
        <f t="shared" si="54"/>
        <v>49034</v>
      </c>
      <c r="BP41" s="187">
        <f t="shared" si="54"/>
        <v>49034</v>
      </c>
      <c r="BQ41" s="187">
        <f t="shared" ref="BQ41:CV41" si="55" xml:space="preserve"> BQ$39</f>
        <v>49399</v>
      </c>
      <c r="BR41" s="187">
        <f t="shared" si="55"/>
        <v>49399</v>
      </c>
      <c r="BS41" s="187">
        <f t="shared" si="55"/>
        <v>49399</v>
      </c>
      <c r="BT41" s="187">
        <f t="shared" si="55"/>
        <v>49399</v>
      </c>
      <c r="BU41" s="187">
        <f t="shared" si="55"/>
        <v>49765</v>
      </c>
      <c r="BV41" s="187">
        <f t="shared" si="55"/>
        <v>49765</v>
      </c>
      <c r="BW41" s="187">
        <f t="shared" si="55"/>
        <v>49765</v>
      </c>
      <c r="BX41" s="187">
        <f t="shared" si="55"/>
        <v>49765</v>
      </c>
      <c r="BY41" s="187">
        <f t="shared" si="55"/>
        <v>50130</v>
      </c>
      <c r="BZ41" s="187">
        <f t="shared" si="55"/>
        <v>50130</v>
      </c>
      <c r="CA41" s="187">
        <f t="shared" si="55"/>
        <v>50130</v>
      </c>
      <c r="CB41" s="187">
        <f t="shared" si="55"/>
        <v>50130</v>
      </c>
      <c r="CC41" s="187">
        <f t="shared" si="55"/>
        <v>50495</v>
      </c>
      <c r="CD41" s="187">
        <f t="shared" si="55"/>
        <v>50495</v>
      </c>
      <c r="CE41" s="187">
        <f t="shared" si="55"/>
        <v>50495</v>
      </c>
      <c r="CF41" s="187">
        <f t="shared" si="55"/>
        <v>50495</v>
      </c>
      <c r="CG41" s="187">
        <f t="shared" si="55"/>
        <v>50860</v>
      </c>
      <c r="CH41" s="187">
        <f t="shared" si="55"/>
        <v>50860</v>
      </c>
      <c r="CI41" s="187">
        <f t="shared" si="55"/>
        <v>50860</v>
      </c>
      <c r="CJ41" s="187">
        <f t="shared" si="55"/>
        <v>50860</v>
      </c>
      <c r="CK41" s="187">
        <f t="shared" si="55"/>
        <v>51226</v>
      </c>
      <c r="CL41" s="187">
        <f t="shared" si="55"/>
        <v>51226</v>
      </c>
      <c r="CM41" s="187">
        <f t="shared" si="55"/>
        <v>51226</v>
      </c>
      <c r="CN41" s="187">
        <f t="shared" si="55"/>
        <v>51226</v>
      </c>
      <c r="CO41" s="187">
        <f t="shared" si="55"/>
        <v>51591</v>
      </c>
      <c r="CP41" s="187">
        <f t="shared" si="55"/>
        <v>51591</v>
      </c>
      <c r="CQ41" s="187">
        <f t="shared" si="55"/>
        <v>51591</v>
      </c>
      <c r="CR41" s="187">
        <f t="shared" si="55"/>
        <v>51591</v>
      </c>
      <c r="CS41" s="187">
        <f t="shared" si="55"/>
        <v>51956</v>
      </c>
      <c r="CT41" s="187">
        <f t="shared" si="55"/>
        <v>51956</v>
      </c>
      <c r="CU41" s="187">
        <f t="shared" si="55"/>
        <v>51956</v>
      </c>
      <c r="CV41" s="187">
        <f t="shared" si="55"/>
        <v>51956</v>
      </c>
      <c r="CW41" s="187">
        <f t="shared" ref="CW41:EB41" si="56" xml:space="preserve"> CW$39</f>
        <v>52321</v>
      </c>
      <c r="CX41" s="187">
        <f t="shared" si="56"/>
        <v>52321</v>
      </c>
      <c r="CY41" s="187">
        <f t="shared" si="56"/>
        <v>52321</v>
      </c>
      <c r="CZ41" s="187">
        <f t="shared" si="56"/>
        <v>52321</v>
      </c>
      <c r="DA41" s="187">
        <f t="shared" si="56"/>
        <v>52687</v>
      </c>
      <c r="DB41" s="187">
        <f t="shared" si="56"/>
        <v>52687</v>
      </c>
      <c r="DC41" s="187">
        <f t="shared" si="56"/>
        <v>52687</v>
      </c>
      <c r="DD41" s="187">
        <f t="shared" si="56"/>
        <v>52687</v>
      </c>
      <c r="DE41" s="187">
        <f t="shared" si="56"/>
        <v>53052</v>
      </c>
      <c r="DF41" s="187">
        <f t="shared" si="56"/>
        <v>53052</v>
      </c>
      <c r="DG41" s="187">
        <f t="shared" si="56"/>
        <v>53052</v>
      </c>
      <c r="DH41" s="187">
        <f t="shared" si="56"/>
        <v>53052</v>
      </c>
      <c r="DI41" s="187">
        <f t="shared" si="56"/>
        <v>53417</v>
      </c>
      <c r="DJ41" s="187">
        <f t="shared" si="56"/>
        <v>53417</v>
      </c>
      <c r="DK41" s="187">
        <f t="shared" si="56"/>
        <v>53417</v>
      </c>
      <c r="DL41" s="187">
        <f t="shared" si="56"/>
        <v>53417</v>
      </c>
      <c r="DM41" s="187">
        <f t="shared" si="56"/>
        <v>53782</v>
      </c>
      <c r="DN41" s="187">
        <f t="shared" si="56"/>
        <v>53782</v>
      </c>
      <c r="DO41" s="187">
        <f t="shared" si="56"/>
        <v>53782</v>
      </c>
      <c r="DP41" s="187">
        <f t="shared" si="56"/>
        <v>53782</v>
      </c>
      <c r="DQ41" s="187">
        <f t="shared" si="56"/>
        <v>54148</v>
      </c>
      <c r="DR41" s="187">
        <f t="shared" si="56"/>
        <v>54148</v>
      </c>
      <c r="DS41" s="187">
        <f t="shared" si="56"/>
        <v>54148</v>
      </c>
      <c r="DT41" s="187">
        <f t="shared" si="56"/>
        <v>54148</v>
      </c>
      <c r="DU41" s="187">
        <f t="shared" si="56"/>
        <v>54513</v>
      </c>
      <c r="DV41" s="187">
        <f t="shared" si="56"/>
        <v>54513</v>
      </c>
      <c r="DW41" s="187">
        <f t="shared" si="56"/>
        <v>54513</v>
      </c>
      <c r="DX41" s="187">
        <f t="shared" si="56"/>
        <v>54513</v>
      </c>
      <c r="DY41" s="187">
        <f t="shared" si="56"/>
        <v>54878</v>
      </c>
      <c r="DZ41" s="187">
        <f t="shared" si="56"/>
        <v>54878</v>
      </c>
      <c r="EA41" s="187">
        <f t="shared" si="56"/>
        <v>54878</v>
      </c>
      <c r="EB41" s="187">
        <f t="shared" si="56"/>
        <v>54878</v>
      </c>
      <c r="EC41" s="187">
        <f t="shared" ref="EC41:FH41" si="57" xml:space="preserve"> EC$39</f>
        <v>55243</v>
      </c>
      <c r="ED41" s="187">
        <f t="shared" si="57"/>
        <v>55243</v>
      </c>
      <c r="EE41" s="187">
        <f t="shared" si="57"/>
        <v>55243</v>
      </c>
      <c r="EF41" s="187">
        <f t="shared" si="57"/>
        <v>55243</v>
      </c>
      <c r="EG41" s="187">
        <f t="shared" si="57"/>
        <v>55609</v>
      </c>
      <c r="EH41" s="187">
        <f t="shared" si="57"/>
        <v>55609</v>
      </c>
      <c r="EI41" s="187">
        <f t="shared" si="57"/>
        <v>55609</v>
      </c>
      <c r="EJ41" s="187">
        <f t="shared" si="57"/>
        <v>55609</v>
      </c>
      <c r="EK41" s="187">
        <f t="shared" si="57"/>
        <v>55974</v>
      </c>
      <c r="EL41" s="187">
        <f t="shared" si="57"/>
        <v>55974</v>
      </c>
      <c r="EM41" s="187">
        <f t="shared" si="57"/>
        <v>55974</v>
      </c>
      <c r="EN41" s="187">
        <f t="shared" si="57"/>
        <v>55974</v>
      </c>
      <c r="EO41" s="187">
        <f t="shared" si="57"/>
        <v>56339</v>
      </c>
      <c r="EP41" s="187">
        <f t="shared" si="57"/>
        <v>56339</v>
      </c>
      <c r="EQ41" s="187">
        <f t="shared" si="57"/>
        <v>56339</v>
      </c>
      <c r="ER41" s="187">
        <f t="shared" si="57"/>
        <v>56339</v>
      </c>
      <c r="ES41" s="187">
        <f t="shared" si="57"/>
        <v>56704</v>
      </c>
      <c r="ET41" s="187">
        <f t="shared" si="57"/>
        <v>56704</v>
      </c>
      <c r="EU41" s="187">
        <f t="shared" si="57"/>
        <v>56704</v>
      </c>
      <c r="EV41" s="187">
        <f t="shared" si="57"/>
        <v>56704</v>
      </c>
      <c r="EW41" s="187">
        <f t="shared" si="57"/>
        <v>57070</v>
      </c>
      <c r="EX41" s="187">
        <f t="shared" si="57"/>
        <v>57070</v>
      </c>
      <c r="EY41" s="187">
        <f t="shared" si="57"/>
        <v>57070</v>
      </c>
      <c r="EZ41" s="187">
        <f t="shared" si="57"/>
        <v>57070</v>
      </c>
      <c r="FA41" s="187">
        <f t="shared" si="57"/>
        <v>57435</v>
      </c>
      <c r="FB41" s="187">
        <f t="shared" si="57"/>
        <v>57435</v>
      </c>
      <c r="FC41" s="187">
        <f t="shared" si="57"/>
        <v>57435</v>
      </c>
      <c r="FD41" s="187">
        <f t="shared" si="57"/>
        <v>57435</v>
      </c>
      <c r="FE41" s="187">
        <f t="shared" si="57"/>
        <v>57800</v>
      </c>
      <c r="FF41" s="187">
        <f t="shared" si="57"/>
        <v>57800</v>
      </c>
      <c r="FG41" s="187">
        <f t="shared" si="57"/>
        <v>57800</v>
      </c>
      <c r="FH41" s="187">
        <f t="shared" si="57"/>
        <v>57800</v>
      </c>
      <c r="FI41" s="187">
        <f t="shared" ref="FI41:GJ41" si="58" xml:space="preserve"> FI$39</f>
        <v>58165</v>
      </c>
      <c r="FJ41" s="187">
        <f t="shared" si="58"/>
        <v>58165</v>
      </c>
      <c r="FK41" s="187">
        <f t="shared" si="58"/>
        <v>58165</v>
      </c>
      <c r="FL41" s="187">
        <f t="shared" si="58"/>
        <v>58165</v>
      </c>
      <c r="FM41" s="187">
        <f t="shared" si="58"/>
        <v>58531</v>
      </c>
      <c r="FN41" s="187">
        <f t="shared" si="58"/>
        <v>58531</v>
      </c>
      <c r="FO41" s="187">
        <f t="shared" si="58"/>
        <v>58531</v>
      </c>
      <c r="FP41" s="187">
        <f t="shared" si="58"/>
        <v>58531</v>
      </c>
      <c r="FQ41" s="187">
        <f t="shared" si="58"/>
        <v>58896</v>
      </c>
      <c r="FR41" s="187">
        <f t="shared" si="58"/>
        <v>58896</v>
      </c>
      <c r="FS41" s="187">
        <f t="shared" si="58"/>
        <v>58896</v>
      </c>
      <c r="FT41" s="187">
        <f t="shared" si="58"/>
        <v>58896</v>
      </c>
      <c r="FU41" s="187">
        <f t="shared" si="58"/>
        <v>59261</v>
      </c>
      <c r="FV41" s="187">
        <f t="shared" si="58"/>
        <v>59261</v>
      </c>
      <c r="FW41" s="187">
        <f t="shared" si="58"/>
        <v>59261</v>
      </c>
      <c r="FX41" s="187">
        <f t="shared" si="58"/>
        <v>59261</v>
      </c>
      <c r="FY41" s="187">
        <f t="shared" si="58"/>
        <v>59626</v>
      </c>
      <c r="FZ41" s="187">
        <f t="shared" si="58"/>
        <v>59626</v>
      </c>
      <c r="GA41" s="187">
        <f t="shared" si="58"/>
        <v>59626</v>
      </c>
      <c r="GB41" s="187">
        <f t="shared" si="58"/>
        <v>59626</v>
      </c>
      <c r="GC41" s="187">
        <f t="shared" si="58"/>
        <v>59992</v>
      </c>
      <c r="GD41" s="187">
        <f t="shared" si="58"/>
        <v>59992</v>
      </c>
      <c r="GE41" s="187">
        <f t="shared" si="58"/>
        <v>59992</v>
      </c>
      <c r="GF41" s="187">
        <f t="shared" si="58"/>
        <v>59992</v>
      </c>
      <c r="GG41" s="187">
        <f t="shared" si="58"/>
        <v>60357</v>
      </c>
      <c r="GH41" s="187">
        <f t="shared" si="58"/>
        <v>60357</v>
      </c>
      <c r="GI41" s="187">
        <f t="shared" si="58"/>
        <v>60357</v>
      </c>
      <c r="GJ41" s="187">
        <f t="shared" si="58"/>
        <v>60357</v>
      </c>
      <c r="GK41"/>
      <c r="GL41"/>
      <c r="GM41"/>
      <c r="GN41"/>
      <c r="GO41"/>
      <c r="GP41"/>
      <c r="GQ41"/>
      <c r="GR41"/>
      <c r="GS41"/>
      <c r="GT41"/>
      <c r="GU41"/>
      <c r="GV41"/>
      <c r="GW41"/>
      <c r="GX41"/>
      <c r="GY41"/>
      <c r="GZ41"/>
      <c r="HA41"/>
      <c r="HB41"/>
      <c r="HC41"/>
      <c r="HD41"/>
      <c r="HE41"/>
      <c r="HF41"/>
      <c r="HG41"/>
      <c r="HH41"/>
      <c r="HI41"/>
      <c r="HJ41"/>
      <c r="HK41"/>
      <c r="HL41"/>
      <c r="HM41"/>
      <c r="HN41"/>
      <c r="HO41"/>
      <c r="HP41"/>
      <c r="HQ41"/>
      <c r="HR41"/>
      <c r="HS41"/>
      <c r="HT41"/>
      <c r="HU41"/>
      <c r="HV41"/>
      <c r="HW41"/>
      <c r="HX41"/>
      <c r="HY41"/>
      <c r="HZ41"/>
      <c r="IA41"/>
      <c r="IB41"/>
      <c r="IC41"/>
      <c r="ID41"/>
      <c r="IE41"/>
      <c r="IF41"/>
      <c r="IG41"/>
      <c r="IH41"/>
      <c r="II41"/>
      <c r="IJ41"/>
      <c r="IK41"/>
      <c r="IL41"/>
      <c r="IM41"/>
      <c r="IN41"/>
      <c r="IO41"/>
      <c r="IP41"/>
      <c r="IQ41"/>
      <c r="IR41"/>
      <c r="IS41"/>
      <c r="IT41"/>
      <c r="IU41"/>
      <c r="IV41"/>
      <c r="IW41"/>
      <c r="IX41"/>
      <c r="IY41"/>
      <c r="IZ41"/>
      <c r="JA41"/>
      <c r="JB41"/>
      <c r="JC41"/>
      <c r="JD41"/>
      <c r="JE41"/>
      <c r="JF41"/>
      <c r="JG41"/>
      <c r="JH41"/>
      <c r="JI41"/>
      <c r="JJ41"/>
      <c r="JK41"/>
      <c r="JL41"/>
      <c r="JM41"/>
      <c r="JN41"/>
      <c r="JO41"/>
      <c r="JP41"/>
      <c r="JQ41"/>
      <c r="JR41"/>
      <c r="JS41"/>
      <c r="JT41"/>
      <c r="JU41"/>
      <c r="JV41"/>
      <c r="JW41"/>
      <c r="JX41"/>
      <c r="JY41"/>
      <c r="JZ41"/>
      <c r="KA41"/>
      <c r="KB41"/>
      <c r="KC41"/>
      <c r="KD41"/>
      <c r="KE41"/>
      <c r="KF41"/>
      <c r="KG41"/>
      <c r="KH41"/>
      <c r="KI41"/>
      <c r="KJ41"/>
      <c r="KK41"/>
      <c r="KL41"/>
      <c r="KM41"/>
      <c r="KN41"/>
      <c r="KO41"/>
      <c r="KP41"/>
      <c r="KQ41"/>
      <c r="KR41"/>
      <c r="KS41"/>
      <c r="KT41"/>
      <c r="KU41"/>
      <c r="KV41"/>
      <c r="KW41"/>
      <c r="KX41"/>
      <c r="KY41"/>
      <c r="KZ41"/>
      <c r="LA41"/>
      <c r="LB41"/>
      <c r="LC41"/>
      <c r="LD41"/>
      <c r="LE41"/>
      <c r="LF41"/>
      <c r="LG41"/>
      <c r="LH41"/>
      <c r="LI41"/>
      <c r="LJ41"/>
      <c r="LK41"/>
      <c r="LL41"/>
      <c r="LM41"/>
      <c r="LN41"/>
      <c r="LO41"/>
      <c r="LP41"/>
      <c r="LQ41"/>
      <c r="LR41"/>
      <c r="LS41"/>
      <c r="LT41"/>
      <c r="LU41"/>
      <c r="LV41"/>
      <c r="LW41"/>
      <c r="LX41"/>
      <c r="LY41"/>
      <c r="LZ41"/>
      <c r="MA41"/>
      <c r="MB41"/>
      <c r="MC41"/>
      <c r="MD41"/>
      <c r="ME41"/>
      <c r="MF41"/>
      <c r="MG41"/>
      <c r="MH41"/>
      <c r="MI41"/>
      <c r="MJ41"/>
      <c r="MK41"/>
      <c r="ML41"/>
      <c r="MM41"/>
      <c r="MN41"/>
      <c r="MO41"/>
      <c r="MP41"/>
      <c r="MQ41"/>
      <c r="MR41"/>
      <c r="MS41"/>
      <c r="MT41"/>
      <c r="MU41"/>
      <c r="MV41"/>
      <c r="MW41"/>
      <c r="MX41"/>
      <c r="MY41"/>
      <c r="MZ41"/>
      <c r="NA41"/>
      <c r="NB41"/>
      <c r="NC41"/>
      <c r="ND41"/>
      <c r="NE41"/>
      <c r="NF41"/>
      <c r="NG41"/>
      <c r="NH41"/>
      <c r="NI41"/>
      <c r="NJ41"/>
      <c r="NK41"/>
      <c r="NL41"/>
      <c r="NM41"/>
      <c r="NN41"/>
      <c r="NO41"/>
      <c r="NP41"/>
      <c r="NQ41"/>
      <c r="NR41"/>
      <c r="NS41"/>
      <c r="NT41"/>
      <c r="NU41"/>
      <c r="NV41"/>
      <c r="NW41"/>
      <c r="NX41"/>
      <c r="NY41"/>
      <c r="NZ41"/>
      <c r="OA41"/>
      <c r="OB41"/>
      <c r="OC41"/>
      <c r="OD41"/>
      <c r="OE41"/>
      <c r="OF41"/>
      <c r="OG41"/>
      <c r="OH41"/>
      <c r="OI41"/>
      <c r="OJ41"/>
      <c r="OK41"/>
      <c r="OL41"/>
      <c r="OM41"/>
      <c r="ON41"/>
      <c r="OO41"/>
      <c r="OP41"/>
      <c r="OQ41"/>
      <c r="OR41"/>
      <c r="OS41"/>
      <c r="OT41"/>
      <c r="OU41"/>
      <c r="OV41"/>
      <c r="OW41"/>
      <c r="OX41"/>
      <c r="OY41"/>
      <c r="OZ41"/>
      <c r="PA41"/>
      <c r="PB41"/>
      <c r="PC41"/>
      <c r="PD41"/>
      <c r="PE41"/>
      <c r="PF41"/>
      <c r="PG41"/>
      <c r="PH41"/>
      <c r="PI41"/>
      <c r="PJ41"/>
      <c r="PK41"/>
      <c r="PL41"/>
      <c r="PM41"/>
      <c r="PN41"/>
      <c r="PO41"/>
      <c r="PP41"/>
      <c r="PQ41"/>
      <c r="PR41"/>
      <c r="PS41"/>
      <c r="PT41"/>
      <c r="PU41"/>
    </row>
    <row r="42" spans="1:437" s="203" customFormat="1" outlineLevel="1" x14ac:dyDescent="0.35">
      <c r="A42" s="200"/>
      <c r="B42" s="200"/>
      <c r="C42" s="201"/>
      <c r="D42" s="202"/>
      <c r="E42" s="203" t="s">
        <v>98</v>
      </c>
      <c r="G42" s="203" t="s">
        <v>15</v>
      </c>
      <c r="J42" s="203">
        <f xml:space="preserve"> YEAR(J41)</f>
        <v>2020</v>
      </c>
      <c r="K42" s="203">
        <f t="shared" ref="K42:BV42" si="59" xml:space="preserve"> YEAR(K41)</f>
        <v>2020</v>
      </c>
      <c r="L42" s="203">
        <f t="shared" si="59"/>
        <v>2020</v>
      </c>
      <c r="M42" s="203">
        <f t="shared" si="59"/>
        <v>2021</v>
      </c>
      <c r="N42" s="203">
        <f t="shared" si="59"/>
        <v>2021</v>
      </c>
      <c r="O42" s="203">
        <f t="shared" si="59"/>
        <v>2021</v>
      </c>
      <c r="P42" s="203">
        <f t="shared" si="59"/>
        <v>2021</v>
      </c>
      <c r="Q42" s="203">
        <f t="shared" si="59"/>
        <v>2022</v>
      </c>
      <c r="R42" s="203">
        <f t="shared" si="59"/>
        <v>2022</v>
      </c>
      <c r="S42" s="203">
        <f t="shared" si="59"/>
        <v>2022</v>
      </c>
      <c r="T42" s="203">
        <f t="shared" si="59"/>
        <v>2022</v>
      </c>
      <c r="U42" s="203">
        <f t="shared" si="59"/>
        <v>2023</v>
      </c>
      <c r="V42" s="203">
        <f t="shared" si="59"/>
        <v>2023</v>
      </c>
      <c r="W42" s="203">
        <f t="shared" si="59"/>
        <v>2023</v>
      </c>
      <c r="X42" s="203">
        <f t="shared" si="59"/>
        <v>2023</v>
      </c>
      <c r="Y42" s="203">
        <f t="shared" si="59"/>
        <v>2024</v>
      </c>
      <c r="Z42" s="203">
        <f t="shared" si="59"/>
        <v>2024</v>
      </c>
      <c r="AA42" s="203">
        <f t="shared" si="59"/>
        <v>2024</v>
      </c>
      <c r="AB42" s="203">
        <f t="shared" si="59"/>
        <v>2024</v>
      </c>
      <c r="AC42" s="203">
        <f t="shared" si="59"/>
        <v>2025</v>
      </c>
      <c r="AD42" s="203">
        <f t="shared" si="59"/>
        <v>2025</v>
      </c>
      <c r="AE42" s="203">
        <f t="shared" si="59"/>
        <v>2025</v>
      </c>
      <c r="AF42" s="203">
        <f t="shared" si="59"/>
        <v>2025</v>
      </c>
      <c r="AG42" s="203">
        <f t="shared" si="59"/>
        <v>2026</v>
      </c>
      <c r="AH42" s="203">
        <f t="shared" si="59"/>
        <v>2026</v>
      </c>
      <c r="AI42" s="203">
        <f t="shared" si="59"/>
        <v>2026</v>
      </c>
      <c r="AJ42" s="203">
        <f t="shared" si="59"/>
        <v>2026</v>
      </c>
      <c r="AK42" s="203">
        <f t="shared" si="59"/>
        <v>2027</v>
      </c>
      <c r="AL42" s="203">
        <f t="shared" si="59"/>
        <v>2027</v>
      </c>
      <c r="AM42" s="203">
        <f t="shared" si="59"/>
        <v>2027</v>
      </c>
      <c r="AN42" s="203">
        <f t="shared" si="59"/>
        <v>2027</v>
      </c>
      <c r="AO42" s="203">
        <f t="shared" si="59"/>
        <v>2028</v>
      </c>
      <c r="AP42" s="203">
        <f t="shared" si="59"/>
        <v>2028</v>
      </c>
      <c r="AQ42" s="203">
        <f t="shared" si="59"/>
        <v>2028</v>
      </c>
      <c r="AR42" s="203">
        <f t="shared" si="59"/>
        <v>2028</v>
      </c>
      <c r="AS42" s="203">
        <f t="shared" si="59"/>
        <v>2029</v>
      </c>
      <c r="AT42" s="203">
        <f t="shared" si="59"/>
        <v>2029</v>
      </c>
      <c r="AU42" s="203">
        <f t="shared" si="59"/>
        <v>2029</v>
      </c>
      <c r="AV42" s="203">
        <f t="shared" si="59"/>
        <v>2029</v>
      </c>
      <c r="AW42" s="203">
        <f t="shared" si="59"/>
        <v>2030</v>
      </c>
      <c r="AX42" s="203">
        <f t="shared" si="59"/>
        <v>2030</v>
      </c>
      <c r="AY42" s="203">
        <f t="shared" si="59"/>
        <v>2030</v>
      </c>
      <c r="AZ42" s="203">
        <f t="shared" si="59"/>
        <v>2030</v>
      </c>
      <c r="BA42" s="203">
        <f t="shared" si="59"/>
        <v>2031</v>
      </c>
      <c r="BB42" s="203">
        <f t="shared" si="59"/>
        <v>2031</v>
      </c>
      <c r="BC42" s="203">
        <f t="shared" si="59"/>
        <v>2031</v>
      </c>
      <c r="BD42" s="203">
        <f t="shared" si="59"/>
        <v>2031</v>
      </c>
      <c r="BE42" s="203">
        <f t="shared" si="59"/>
        <v>2032</v>
      </c>
      <c r="BF42" s="203">
        <f t="shared" si="59"/>
        <v>2032</v>
      </c>
      <c r="BG42" s="203">
        <f t="shared" si="59"/>
        <v>2032</v>
      </c>
      <c r="BH42" s="203">
        <f t="shared" si="59"/>
        <v>2032</v>
      </c>
      <c r="BI42" s="203">
        <f t="shared" si="59"/>
        <v>2033</v>
      </c>
      <c r="BJ42" s="203">
        <f t="shared" si="59"/>
        <v>2033</v>
      </c>
      <c r="BK42" s="203">
        <f t="shared" si="59"/>
        <v>2033</v>
      </c>
      <c r="BL42" s="203">
        <f t="shared" si="59"/>
        <v>2033</v>
      </c>
      <c r="BM42" s="203">
        <f t="shared" si="59"/>
        <v>2034</v>
      </c>
      <c r="BN42" s="203">
        <f t="shared" si="59"/>
        <v>2034</v>
      </c>
      <c r="BO42" s="203">
        <f t="shared" si="59"/>
        <v>2034</v>
      </c>
      <c r="BP42" s="203">
        <f t="shared" si="59"/>
        <v>2034</v>
      </c>
      <c r="BQ42" s="203">
        <f t="shared" si="59"/>
        <v>2035</v>
      </c>
      <c r="BR42" s="203">
        <f t="shared" si="59"/>
        <v>2035</v>
      </c>
      <c r="BS42" s="203">
        <f t="shared" si="59"/>
        <v>2035</v>
      </c>
      <c r="BT42" s="203">
        <f t="shared" si="59"/>
        <v>2035</v>
      </c>
      <c r="BU42" s="203">
        <f t="shared" si="59"/>
        <v>2036</v>
      </c>
      <c r="BV42" s="203">
        <f t="shared" si="59"/>
        <v>2036</v>
      </c>
      <c r="BW42" s="203">
        <f t="shared" ref="BW42:EH42" si="60" xml:space="preserve"> YEAR(BW41)</f>
        <v>2036</v>
      </c>
      <c r="BX42" s="203">
        <f t="shared" si="60"/>
        <v>2036</v>
      </c>
      <c r="BY42" s="203">
        <f t="shared" si="60"/>
        <v>2037</v>
      </c>
      <c r="BZ42" s="203">
        <f t="shared" si="60"/>
        <v>2037</v>
      </c>
      <c r="CA42" s="203">
        <f t="shared" si="60"/>
        <v>2037</v>
      </c>
      <c r="CB42" s="203">
        <f t="shared" si="60"/>
        <v>2037</v>
      </c>
      <c r="CC42" s="203">
        <f t="shared" si="60"/>
        <v>2038</v>
      </c>
      <c r="CD42" s="203">
        <f t="shared" si="60"/>
        <v>2038</v>
      </c>
      <c r="CE42" s="203">
        <f t="shared" si="60"/>
        <v>2038</v>
      </c>
      <c r="CF42" s="203">
        <f t="shared" si="60"/>
        <v>2038</v>
      </c>
      <c r="CG42" s="203">
        <f t="shared" si="60"/>
        <v>2039</v>
      </c>
      <c r="CH42" s="203">
        <f t="shared" si="60"/>
        <v>2039</v>
      </c>
      <c r="CI42" s="203">
        <f t="shared" si="60"/>
        <v>2039</v>
      </c>
      <c r="CJ42" s="203">
        <f t="shared" si="60"/>
        <v>2039</v>
      </c>
      <c r="CK42" s="203">
        <f t="shared" si="60"/>
        <v>2040</v>
      </c>
      <c r="CL42" s="203">
        <f t="shared" si="60"/>
        <v>2040</v>
      </c>
      <c r="CM42" s="203">
        <f t="shared" si="60"/>
        <v>2040</v>
      </c>
      <c r="CN42" s="203">
        <f t="shared" si="60"/>
        <v>2040</v>
      </c>
      <c r="CO42" s="203">
        <f t="shared" si="60"/>
        <v>2041</v>
      </c>
      <c r="CP42" s="203">
        <f t="shared" si="60"/>
        <v>2041</v>
      </c>
      <c r="CQ42" s="203">
        <f t="shared" si="60"/>
        <v>2041</v>
      </c>
      <c r="CR42" s="203">
        <f t="shared" si="60"/>
        <v>2041</v>
      </c>
      <c r="CS42" s="203">
        <f t="shared" si="60"/>
        <v>2042</v>
      </c>
      <c r="CT42" s="203">
        <f t="shared" si="60"/>
        <v>2042</v>
      </c>
      <c r="CU42" s="203">
        <f t="shared" si="60"/>
        <v>2042</v>
      </c>
      <c r="CV42" s="203">
        <f t="shared" si="60"/>
        <v>2042</v>
      </c>
      <c r="CW42" s="203">
        <f t="shared" si="60"/>
        <v>2043</v>
      </c>
      <c r="CX42" s="203">
        <f t="shared" si="60"/>
        <v>2043</v>
      </c>
      <c r="CY42" s="203">
        <f t="shared" si="60"/>
        <v>2043</v>
      </c>
      <c r="CZ42" s="203">
        <f t="shared" si="60"/>
        <v>2043</v>
      </c>
      <c r="DA42" s="203">
        <f t="shared" si="60"/>
        <v>2044</v>
      </c>
      <c r="DB42" s="203">
        <f t="shared" si="60"/>
        <v>2044</v>
      </c>
      <c r="DC42" s="203">
        <f t="shared" si="60"/>
        <v>2044</v>
      </c>
      <c r="DD42" s="203">
        <f t="shared" si="60"/>
        <v>2044</v>
      </c>
      <c r="DE42" s="203">
        <f t="shared" si="60"/>
        <v>2045</v>
      </c>
      <c r="DF42" s="203">
        <f t="shared" si="60"/>
        <v>2045</v>
      </c>
      <c r="DG42" s="203">
        <f t="shared" si="60"/>
        <v>2045</v>
      </c>
      <c r="DH42" s="203">
        <f t="shared" si="60"/>
        <v>2045</v>
      </c>
      <c r="DI42" s="203">
        <f t="shared" si="60"/>
        <v>2046</v>
      </c>
      <c r="DJ42" s="203">
        <f t="shared" si="60"/>
        <v>2046</v>
      </c>
      <c r="DK42" s="203">
        <f t="shared" si="60"/>
        <v>2046</v>
      </c>
      <c r="DL42" s="203">
        <f t="shared" si="60"/>
        <v>2046</v>
      </c>
      <c r="DM42" s="203">
        <f t="shared" si="60"/>
        <v>2047</v>
      </c>
      <c r="DN42" s="203">
        <f t="shared" si="60"/>
        <v>2047</v>
      </c>
      <c r="DO42" s="203">
        <f t="shared" si="60"/>
        <v>2047</v>
      </c>
      <c r="DP42" s="203">
        <f t="shared" si="60"/>
        <v>2047</v>
      </c>
      <c r="DQ42" s="203">
        <f t="shared" si="60"/>
        <v>2048</v>
      </c>
      <c r="DR42" s="203">
        <f t="shared" si="60"/>
        <v>2048</v>
      </c>
      <c r="DS42" s="203">
        <f t="shared" si="60"/>
        <v>2048</v>
      </c>
      <c r="DT42" s="203">
        <f t="shared" si="60"/>
        <v>2048</v>
      </c>
      <c r="DU42" s="203">
        <f t="shared" si="60"/>
        <v>2049</v>
      </c>
      <c r="DV42" s="203">
        <f t="shared" si="60"/>
        <v>2049</v>
      </c>
      <c r="DW42" s="203">
        <f t="shared" si="60"/>
        <v>2049</v>
      </c>
      <c r="DX42" s="203">
        <f t="shared" si="60"/>
        <v>2049</v>
      </c>
      <c r="DY42" s="203">
        <f t="shared" si="60"/>
        <v>2050</v>
      </c>
      <c r="DZ42" s="203">
        <f t="shared" si="60"/>
        <v>2050</v>
      </c>
      <c r="EA42" s="203">
        <f t="shared" si="60"/>
        <v>2050</v>
      </c>
      <c r="EB42" s="203">
        <f t="shared" si="60"/>
        <v>2050</v>
      </c>
      <c r="EC42" s="203">
        <f t="shared" si="60"/>
        <v>2051</v>
      </c>
      <c r="ED42" s="203">
        <f t="shared" si="60"/>
        <v>2051</v>
      </c>
      <c r="EE42" s="203">
        <f t="shared" si="60"/>
        <v>2051</v>
      </c>
      <c r="EF42" s="203">
        <f t="shared" si="60"/>
        <v>2051</v>
      </c>
      <c r="EG42" s="203">
        <f t="shared" si="60"/>
        <v>2052</v>
      </c>
      <c r="EH42" s="203">
        <f t="shared" si="60"/>
        <v>2052</v>
      </c>
      <c r="EI42" s="203">
        <f t="shared" ref="EI42:GG42" si="61" xml:space="preserve"> YEAR(EI41)</f>
        <v>2052</v>
      </c>
      <c r="EJ42" s="203">
        <f t="shared" si="61"/>
        <v>2052</v>
      </c>
      <c r="EK42" s="203">
        <f t="shared" si="61"/>
        <v>2053</v>
      </c>
      <c r="EL42" s="203">
        <f t="shared" si="61"/>
        <v>2053</v>
      </c>
      <c r="EM42" s="203">
        <f t="shared" si="61"/>
        <v>2053</v>
      </c>
      <c r="EN42" s="203">
        <f t="shared" si="61"/>
        <v>2053</v>
      </c>
      <c r="EO42" s="203">
        <f t="shared" si="61"/>
        <v>2054</v>
      </c>
      <c r="EP42" s="203">
        <f t="shared" si="61"/>
        <v>2054</v>
      </c>
      <c r="EQ42" s="203">
        <f t="shared" si="61"/>
        <v>2054</v>
      </c>
      <c r="ER42" s="203">
        <f t="shared" si="61"/>
        <v>2054</v>
      </c>
      <c r="ES42" s="203">
        <f t="shared" si="61"/>
        <v>2055</v>
      </c>
      <c r="ET42" s="203">
        <f t="shared" si="61"/>
        <v>2055</v>
      </c>
      <c r="EU42" s="203">
        <f t="shared" si="61"/>
        <v>2055</v>
      </c>
      <c r="EV42" s="203">
        <f t="shared" si="61"/>
        <v>2055</v>
      </c>
      <c r="EW42" s="203">
        <f t="shared" si="61"/>
        <v>2056</v>
      </c>
      <c r="EX42" s="203">
        <f t="shared" si="61"/>
        <v>2056</v>
      </c>
      <c r="EY42" s="203">
        <f t="shared" si="61"/>
        <v>2056</v>
      </c>
      <c r="EZ42" s="203">
        <f t="shared" si="61"/>
        <v>2056</v>
      </c>
      <c r="FA42" s="203">
        <f t="shared" si="61"/>
        <v>2057</v>
      </c>
      <c r="FB42" s="203">
        <f t="shared" si="61"/>
        <v>2057</v>
      </c>
      <c r="FC42" s="203">
        <f t="shared" si="61"/>
        <v>2057</v>
      </c>
      <c r="FD42" s="203">
        <f t="shared" si="61"/>
        <v>2057</v>
      </c>
      <c r="FE42" s="203">
        <f t="shared" si="61"/>
        <v>2058</v>
      </c>
      <c r="FF42" s="203">
        <f t="shared" si="61"/>
        <v>2058</v>
      </c>
      <c r="FG42" s="203">
        <f t="shared" si="61"/>
        <v>2058</v>
      </c>
      <c r="FH42" s="203">
        <f t="shared" si="61"/>
        <v>2058</v>
      </c>
      <c r="FI42" s="203">
        <f t="shared" si="61"/>
        <v>2059</v>
      </c>
      <c r="FJ42" s="203">
        <f t="shared" si="61"/>
        <v>2059</v>
      </c>
      <c r="FK42" s="203">
        <f t="shared" si="61"/>
        <v>2059</v>
      </c>
      <c r="FL42" s="203">
        <f t="shared" si="61"/>
        <v>2059</v>
      </c>
      <c r="FM42" s="203">
        <f t="shared" si="61"/>
        <v>2060</v>
      </c>
      <c r="FN42" s="203">
        <f t="shared" si="61"/>
        <v>2060</v>
      </c>
      <c r="FO42" s="203">
        <f t="shared" si="61"/>
        <v>2060</v>
      </c>
      <c r="FP42" s="203">
        <f t="shared" si="61"/>
        <v>2060</v>
      </c>
      <c r="FQ42" s="203">
        <f t="shared" si="61"/>
        <v>2061</v>
      </c>
      <c r="FR42" s="203">
        <f t="shared" si="61"/>
        <v>2061</v>
      </c>
      <c r="FS42" s="203">
        <f t="shared" si="61"/>
        <v>2061</v>
      </c>
      <c r="FT42" s="203">
        <f t="shared" si="61"/>
        <v>2061</v>
      </c>
      <c r="FU42" s="203">
        <f t="shared" si="61"/>
        <v>2062</v>
      </c>
      <c r="FV42" s="203">
        <f t="shared" si="61"/>
        <v>2062</v>
      </c>
      <c r="FW42" s="203">
        <f t="shared" si="61"/>
        <v>2062</v>
      </c>
      <c r="FX42" s="203">
        <f t="shared" si="61"/>
        <v>2062</v>
      </c>
      <c r="FY42" s="203">
        <f t="shared" si="61"/>
        <v>2063</v>
      </c>
      <c r="FZ42" s="203">
        <f t="shared" si="61"/>
        <v>2063</v>
      </c>
      <c r="GA42" s="203">
        <f t="shared" si="61"/>
        <v>2063</v>
      </c>
      <c r="GB42" s="203">
        <f t="shared" si="61"/>
        <v>2063</v>
      </c>
      <c r="GC42" s="203">
        <f t="shared" si="61"/>
        <v>2064</v>
      </c>
      <c r="GD42" s="203">
        <f t="shared" si="61"/>
        <v>2064</v>
      </c>
      <c r="GE42" s="203">
        <f t="shared" si="61"/>
        <v>2064</v>
      </c>
      <c r="GF42" s="203">
        <f t="shared" si="61"/>
        <v>2064</v>
      </c>
      <c r="GG42" s="203">
        <f t="shared" si="61"/>
        <v>2065</v>
      </c>
      <c r="GH42" s="203">
        <f t="shared" ref="GH42:GJ42" si="62" xml:space="preserve"> YEAR(GH41)</f>
        <v>2065</v>
      </c>
      <c r="GI42" s="203">
        <f t="shared" si="62"/>
        <v>2065</v>
      </c>
      <c r="GJ42" s="203">
        <f t="shared" si="62"/>
        <v>2065</v>
      </c>
      <c r="GK42"/>
      <c r="GL42"/>
      <c r="GM42"/>
      <c r="GN42"/>
      <c r="GO42"/>
      <c r="GP42"/>
      <c r="GQ42"/>
      <c r="GR42"/>
      <c r="GS42"/>
      <c r="GT42"/>
      <c r="GU42"/>
      <c r="GV42"/>
      <c r="GW42"/>
      <c r="GX42"/>
      <c r="GY42"/>
      <c r="GZ42"/>
      <c r="HA42"/>
      <c r="HB42"/>
      <c r="HC42"/>
      <c r="HD42"/>
      <c r="HE42"/>
      <c r="HF42"/>
      <c r="HG42"/>
      <c r="HH42"/>
      <c r="HI42"/>
      <c r="HJ42"/>
      <c r="HK42"/>
      <c r="HL42"/>
      <c r="HM42"/>
      <c r="HN42"/>
      <c r="HO42"/>
      <c r="HP42"/>
      <c r="HQ42"/>
      <c r="HR42"/>
      <c r="HS42"/>
      <c r="HT42"/>
      <c r="HU42"/>
      <c r="HV42"/>
      <c r="HW42"/>
      <c r="HX42"/>
      <c r="HY42"/>
      <c r="HZ42"/>
      <c r="IA42"/>
      <c r="IB42"/>
      <c r="IC42"/>
      <c r="ID42"/>
      <c r="IE42"/>
      <c r="IF42"/>
      <c r="IG42"/>
      <c r="IH42"/>
      <c r="II42"/>
      <c r="IJ42"/>
      <c r="IK42"/>
      <c r="IL42"/>
      <c r="IM42"/>
      <c r="IN42"/>
      <c r="IO42"/>
      <c r="IP42"/>
      <c r="IQ42"/>
      <c r="IR42"/>
      <c r="IS42"/>
      <c r="IT42"/>
      <c r="IU42"/>
      <c r="IV42" s="250"/>
      <c r="IW42" s="250"/>
      <c r="IX42" s="250"/>
      <c r="IY42" s="250"/>
      <c r="IZ42" s="250"/>
      <c r="JA42" s="250"/>
      <c r="JB42" s="250"/>
      <c r="JC42" s="250"/>
      <c r="JD42" s="250"/>
      <c r="JE42" s="250"/>
      <c r="JF42" s="250"/>
      <c r="JG42" s="250"/>
      <c r="JH42" s="250"/>
      <c r="JI42" s="250"/>
      <c r="JJ42" s="250"/>
      <c r="JK42" s="250"/>
      <c r="JL42" s="250"/>
      <c r="JM42" s="250"/>
      <c r="JN42" s="250"/>
      <c r="JO42" s="250"/>
      <c r="JP42" s="250"/>
      <c r="JQ42" s="250"/>
      <c r="JR42" s="250"/>
      <c r="JS42" s="250"/>
      <c r="JT42" s="250"/>
      <c r="JU42" s="250"/>
      <c r="JV42" s="250"/>
      <c r="JW42" s="250"/>
      <c r="JX42" s="250"/>
      <c r="JY42" s="250"/>
      <c r="JZ42" s="250"/>
      <c r="KA42" s="250"/>
      <c r="KB42" s="250"/>
      <c r="KC42" s="250"/>
      <c r="KD42" s="250"/>
      <c r="KE42" s="250"/>
      <c r="KF42" s="250"/>
      <c r="KG42" s="250"/>
      <c r="KH42" s="250"/>
      <c r="KI42" s="250"/>
      <c r="KJ42" s="250"/>
      <c r="KK42" s="250"/>
      <c r="KL42" s="250"/>
      <c r="KM42" s="250"/>
      <c r="KN42" s="250"/>
      <c r="KO42" s="250"/>
      <c r="KP42" s="250"/>
      <c r="KQ42" s="250"/>
      <c r="KR42" s="250"/>
      <c r="KS42" s="250"/>
      <c r="KT42" s="250"/>
      <c r="KU42" s="250"/>
      <c r="KV42" s="250"/>
      <c r="KW42" s="250"/>
      <c r="KX42" s="250"/>
      <c r="KY42" s="250"/>
      <c r="KZ42" s="250"/>
      <c r="LA42" s="250"/>
      <c r="LB42" s="250"/>
      <c r="LC42" s="250"/>
      <c r="LD42" s="250"/>
      <c r="LE42" s="250"/>
      <c r="LF42" s="250"/>
      <c r="LG42" s="250"/>
      <c r="LH42" s="250"/>
      <c r="LI42" s="250"/>
      <c r="LJ42" s="250"/>
      <c r="LK42" s="250"/>
      <c r="LL42" s="250"/>
      <c r="LM42" s="250"/>
      <c r="LN42" s="250"/>
      <c r="LO42" s="250"/>
      <c r="LP42" s="250"/>
      <c r="LQ42" s="250"/>
      <c r="LR42" s="250"/>
      <c r="LS42" s="250"/>
      <c r="LT42" s="250"/>
      <c r="LU42" s="250"/>
      <c r="LV42" s="250"/>
      <c r="LW42" s="250"/>
      <c r="LX42" s="250"/>
      <c r="LY42" s="250"/>
      <c r="LZ42" s="250"/>
      <c r="MA42" s="250"/>
      <c r="MB42" s="250"/>
      <c r="MC42" s="250"/>
      <c r="MD42" s="250"/>
      <c r="ME42" s="250"/>
      <c r="MF42" s="250"/>
      <c r="MG42" s="250"/>
      <c r="MH42" s="250"/>
      <c r="MI42" s="250"/>
      <c r="MJ42" s="250"/>
      <c r="MK42" s="250"/>
      <c r="ML42" s="250"/>
      <c r="MM42" s="250"/>
      <c r="MN42" s="250"/>
      <c r="MO42" s="250"/>
      <c r="MP42" s="250"/>
      <c r="MQ42" s="250"/>
      <c r="MR42" s="250"/>
      <c r="MS42" s="250"/>
      <c r="MT42" s="250"/>
      <c r="MU42" s="250"/>
      <c r="MV42" s="250"/>
      <c r="MW42" s="250"/>
      <c r="MX42" s="250"/>
      <c r="MY42" s="250"/>
      <c r="MZ42" s="250"/>
      <c r="NA42" s="250"/>
      <c r="NB42" s="250"/>
      <c r="NC42" s="250"/>
      <c r="ND42" s="250"/>
      <c r="NE42" s="250"/>
      <c r="NF42" s="250"/>
      <c r="NG42" s="250"/>
      <c r="NH42" s="250"/>
      <c r="NI42" s="250"/>
      <c r="NJ42" s="250"/>
      <c r="NK42" s="250"/>
      <c r="NL42" s="250"/>
      <c r="NM42" s="250"/>
      <c r="NN42" s="250"/>
      <c r="NO42" s="250"/>
      <c r="NP42" s="250"/>
      <c r="NQ42" s="250"/>
      <c r="NR42" s="250"/>
      <c r="NS42" s="250"/>
      <c r="NT42" s="250"/>
      <c r="NU42" s="250"/>
      <c r="NV42" s="250"/>
      <c r="NW42" s="250"/>
      <c r="NX42" s="250"/>
      <c r="NY42" s="250"/>
      <c r="NZ42" s="250"/>
      <c r="OA42" s="250"/>
      <c r="OB42" s="250"/>
      <c r="OC42" s="250"/>
      <c r="OD42" s="250"/>
      <c r="OE42" s="250"/>
      <c r="OF42" s="250"/>
      <c r="OG42" s="250"/>
      <c r="OH42" s="250"/>
      <c r="OI42" s="250"/>
      <c r="OJ42" s="250"/>
      <c r="OK42" s="250"/>
      <c r="OL42" s="250"/>
      <c r="OM42" s="250"/>
      <c r="ON42" s="250"/>
      <c r="OO42" s="250"/>
      <c r="OP42" s="250"/>
      <c r="OQ42" s="250"/>
      <c r="OR42" s="250"/>
      <c r="OS42" s="250"/>
      <c r="OT42" s="250"/>
      <c r="OU42" s="250"/>
      <c r="OV42" s="250"/>
      <c r="OW42" s="250"/>
      <c r="OX42" s="250"/>
      <c r="OY42" s="250"/>
      <c r="OZ42" s="250"/>
      <c r="PA42" s="250"/>
      <c r="PB42" s="250"/>
      <c r="PC42" s="250"/>
      <c r="PD42" s="250"/>
      <c r="PE42" s="250"/>
      <c r="PF42" s="250"/>
      <c r="PG42" s="250"/>
      <c r="PH42" s="250"/>
      <c r="PI42" s="250"/>
      <c r="PJ42" s="250"/>
      <c r="PK42" s="250"/>
      <c r="PL42" s="250"/>
      <c r="PM42" s="250"/>
      <c r="PN42" s="250"/>
      <c r="PO42" s="250"/>
      <c r="PP42" s="250"/>
      <c r="PQ42" s="250"/>
      <c r="PR42" s="250"/>
      <c r="PS42" s="250"/>
      <c r="PT42" s="250"/>
      <c r="PU42" s="250"/>
    </row>
    <row r="43" spans="1:437" s="204" customFormat="1" outlineLevel="1" x14ac:dyDescent="0.35">
      <c r="A43" s="15"/>
      <c r="B43" s="15"/>
      <c r="C43" s="21"/>
      <c r="D43" s="60"/>
      <c r="E43" s="9"/>
      <c r="F43" s="9"/>
      <c r="G43" s="9"/>
      <c r="H43" s="9"/>
      <c r="I43" s="9"/>
      <c r="J43" s="9"/>
      <c r="K43" s="9"/>
      <c r="L43" s="9"/>
      <c r="M43" s="9"/>
      <c r="N43" s="9"/>
      <c r="O43" s="9"/>
      <c r="P43" s="9"/>
      <c r="Q43" s="9"/>
      <c r="R43" s="9"/>
      <c r="S43" s="9"/>
      <c r="T43" s="9"/>
      <c r="U43" s="9"/>
      <c r="V43" s="9"/>
      <c r="W43" s="9"/>
      <c r="X43" s="9"/>
      <c r="Y43" s="9"/>
      <c r="Z43" s="9"/>
      <c r="AA43" s="9"/>
      <c r="AB43" s="9"/>
      <c r="AC43" s="9"/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/>
      <c r="GL43"/>
      <c r="GM43"/>
      <c r="GN43"/>
      <c r="GO43"/>
      <c r="GP43"/>
      <c r="GQ43"/>
      <c r="GR43"/>
      <c r="GS43"/>
      <c r="GT43"/>
      <c r="GU43"/>
      <c r="GV43"/>
      <c r="GW43"/>
      <c r="GX43"/>
      <c r="GY43"/>
      <c r="GZ43"/>
      <c r="HA43"/>
      <c r="HB43"/>
      <c r="HC43"/>
      <c r="HD43"/>
      <c r="HE43"/>
      <c r="HF43"/>
      <c r="HG43"/>
      <c r="HH43"/>
      <c r="HI43"/>
      <c r="HJ43"/>
      <c r="HK43"/>
      <c r="HL43"/>
      <c r="HM43"/>
      <c r="HN43"/>
      <c r="HO43"/>
      <c r="HP43"/>
      <c r="HQ43"/>
      <c r="HR43"/>
      <c r="HS43"/>
      <c r="HT43"/>
      <c r="HU43"/>
      <c r="HV43"/>
      <c r="HW43"/>
      <c r="HX43"/>
      <c r="HY43"/>
      <c r="HZ43"/>
      <c r="IA43"/>
      <c r="IB43"/>
      <c r="IC43"/>
      <c r="ID43"/>
      <c r="IE43"/>
      <c r="IF43"/>
      <c r="IG43"/>
      <c r="IH43"/>
      <c r="II43"/>
      <c r="IJ43"/>
      <c r="IK43"/>
      <c r="IL43"/>
      <c r="IM43"/>
      <c r="IN43"/>
      <c r="IO43"/>
      <c r="IP43"/>
      <c r="IQ43"/>
      <c r="IR43"/>
      <c r="IS43"/>
      <c r="IT43"/>
      <c r="IU43"/>
      <c r="IV43"/>
      <c r="IW43"/>
      <c r="IX43"/>
      <c r="IY43"/>
      <c r="IZ43"/>
      <c r="JA43"/>
      <c r="JB43"/>
      <c r="JC43"/>
      <c r="JD43"/>
      <c r="JE43"/>
      <c r="JF43"/>
      <c r="JG43"/>
      <c r="JH43"/>
      <c r="JI43"/>
      <c r="JJ43"/>
      <c r="JK43"/>
      <c r="JL43"/>
      <c r="JM43"/>
      <c r="JN43"/>
      <c r="JO43"/>
      <c r="JP43"/>
      <c r="JQ43"/>
      <c r="JR43"/>
      <c r="JS43"/>
      <c r="JT43"/>
      <c r="JU43"/>
      <c r="JV43"/>
      <c r="JW43"/>
      <c r="JX43"/>
      <c r="JY43"/>
      <c r="JZ43"/>
      <c r="KA43"/>
      <c r="KB43"/>
      <c r="KC43"/>
      <c r="KD43"/>
      <c r="KE43"/>
      <c r="KF43"/>
      <c r="KG43"/>
      <c r="KH43"/>
      <c r="KI43"/>
      <c r="KJ43"/>
      <c r="KK43"/>
      <c r="KL43"/>
      <c r="KM43"/>
      <c r="KN43"/>
      <c r="KO43"/>
      <c r="KP43"/>
      <c r="KQ43"/>
      <c r="KR43"/>
      <c r="KS43"/>
      <c r="KT43"/>
      <c r="KU43"/>
      <c r="KV43"/>
      <c r="KW43"/>
      <c r="KX43"/>
      <c r="KY43"/>
      <c r="KZ43"/>
      <c r="LA43"/>
      <c r="LB43"/>
      <c r="LC43"/>
      <c r="LD43"/>
      <c r="LE43"/>
      <c r="LF43"/>
      <c r="LG43"/>
      <c r="LH43"/>
      <c r="LI43"/>
      <c r="LJ43"/>
      <c r="LK43"/>
      <c r="LL43"/>
      <c r="LM43"/>
      <c r="LN43"/>
      <c r="LO43"/>
      <c r="LP43"/>
      <c r="LQ43"/>
      <c r="LR43"/>
      <c r="LS43"/>
      <c r="LT43"/>
      <c r="LU43"/>
      <c r="LV43"/>
      <c r="LW43"/>
      <c r="LX43"/>
      <c r="LY43"/>
      <c r="LZ43"/>
      <c r="MA43"/>
      <c r="MB43"/>
      <c r="MC43"/>
      <c r="MD43"/>
      <c r="ME43"/>
      <c r="MF43"/>
      <c r="MG43"/>
      <c r="MH43"/>
      <c r="MI43"/>
      <c r="MJ43"/>
      <c r="MK43"/>
      <c r="ML43"/>
      <c r="MM43"/>
      <c r="MN43"/>
      <c r="MO43"/>
      <c r="MP43"/>
      <c r="MQ43"/>
      <c r="MR43"/>
      <c r="MS43"/>
      <c r="MT43"/>
      <c r="MU43"/>
      <c r="MV43"/>
      <c r="MW43"/>
      <c r="MX43"/>
      <c r="MY43"/>
      <c r="MZ43"/>
      <c r="NA43"/>
      <c r="NB43"/>
      <c r="NC43"/>
      <c r="ND43"/>
      <c r="NE43"/>
      <c r="NF43"/>
      <c r="NG43"/>
      <c r="NH43"/>
      <c r="NI43"/>
      <c r="NJ43"/>
      <c r="NK43"/>
      <c r="NL43"/>
      <c r="NM43"/>
      <c r="NN43"/>
      <c r="NO43"/>
      <c r="NP43"/>
      <c r="NQ43"/>
      <c r="NR43"/>
      <c r="NS43"/>
      <c r="NT43"/>
      <c r="NU43"/>
      <c r="NV43"/>
      <c r="NW43"/>
      <c r="NX43"/>
      <c r="NY43"/>
      <c r="NZ43"/>
      <c r="OA43"/>
      <c r="OB43"/>
      <c r="OC43"/>
      <c r="OD43"/>
      <c r="OE43"/>
      <c r="OF43"/>
      <c r="OG43"/>
      <c r="OH43"/>
      <c r="OI43"/>
      <c r="OJ43"/>
      <c r="OK43"/>
      <c r="OL43"/>
      <c r="OM43"/>
      <c r="ON43"/>
      <c r="OO43"/>
      <c r="OP43"/>
      <c r="OQ43"/>
      <c r="OR43"/>
      <c r="OS43"/>
      <c r="OT43"/>
      <c r="OU43"/>
      <c r="OV43"/>
      <c r="OW43"/>
      <c r="OX43"/>
      <c r="OY43"/>
      <c r="OZ43"/>
      <c r="PA43"/>
      <c r="PB43"/>
      <c r="PC43"/>
      <c r="PD43"/>
      <c r="PE43"/>
      <c r="PF43"/>
      <c r="PG43"/>
      <c r="PH43"/>
      <c r="PI43"/>
      <c r="PJ43"/>
      <c r="PK43"/>
      <c r="PL43"/>
      <c r="PM43"/>
      <c r="PN43"/>
      <c r="PO43"/>
      <c r="PP43"/>
      <c r="PQ43"/>
      <c r="PR43"/>
      <c r="PS43"/>
      <c r="PT43"/>
      <c r="PU43"/>
    </row>
    <row r="44" spans="1:437" outlineLevel="1" x14ac:dyDescent="0.35">
      <c r="B44" s="15" t="s">
        <v>149</v>
      </c>
    </row>
    <row r="45" spans="1:437" s="107" customFormat="1" outlineLevel="1" x14ac:dyDescent="0.35">
      <c r="A45" s="77"/>
      <c r="B45" s="77"/>
      <c r="C45" s="78"/>
      <c r="D45" s="102"/>
      <c r="E45" s="274" t="str">
        <f xml:space="preserve"> InpC!E$14</f>
        <v>Annual year end date of first operating period</v>
      </c>
      <c r="F45" s="274">
        <f xml:space="preserve"> InpC!F$14</f>
        <v>43921</v>
      </c>
      <c r="G45" s="274" t="str">
        <f xml:space="preserve"> InpC!G$14</f>
        <v>date</v>
      </c>
      <c r="H45" s="102"/>
      <c r="I45" s="26"/>
      <c r="J45" s="26"/>
      <c r="K45" s="26"/>
      <c r="L45" s="26"/>
      <c r="M45" s="26"/>
      <c r="N45" s="26"/>
      <c r="O45" s="26"/>
      <c r="P45" s="26"/>
      <c r="Q45" s="26"/>
      <c r="R45" s="26"/>
      <c r="S45" s="26"/>
      <c r="T45" s="26"/>
      <c r="U45" s="26"/>
      <c r="V45" s="26"/>
      <c r="W45" s="26"/>
      <c r="X45" s="26"/>
      <c r="Y45" s="26"/>
      <c r="Z45" s="26"/>
      <c r="AA45" s="26"/>
      <c r="AB45" s="26"/>
      <c r="AC45" s="26"/>
      <c r="AD45" s="26"/>
      <c r="AE45" s="26"/>
      <c r="AF45" s="26"/>
      <c r="AG45" s="26"/>
      <c r="AH45" s="26"/>
      <c r="AI45" s="26"/>
      <c r="AJ45" s="26"/>
      <c r="AK45" s="26"/>
      <c r="AL45" s="26"/>
      <c r="AM45" s="26"/>
      <c r="AN45" s="26"/>
      <c r="AO45" s="26"/>
      <c r="AP45" s="26"/>
      <c r="AQ45" s="26"/>
      <c r="AR45" s="26"/>
      <c r="AS45" s="26"/>
      <c r="AT45" s="26"/>
      <c r="AU45" s="26"/>
      <c r="AV45" s="26"/>
      <c r="AW45" s="26"/>
      <c r="AX45" s="26"/>
      <c r="AY45" s="26"/>
      <c r="AZ45" s="26"/>
      <c r="BA45" s="26"/>
      <c r="BB45" s="26"/>
      <c r="BC45" s="26"/>
      <c r="BD45" s="26"/>
      <c r="BE45" s="26"/>
      <c r="BF45" s="26"/>
      <c r="BG45" s="26"/>
      <c r="BH45" s="26"/>
      <c r="BI45" s="26"/>
      <c r="BJ45" s="26"/>
      <c r="BK45" s="26"/>
      <c r="BL45" s="26"/>
      <c r="BM45" s="26"/>
      <c r="BN45" s="26"/>
      <c r="BO45" s="26"/>
      <c r="BP45" s="26"/>
      <c r="BQ45" s="26"/>
      <c r="BR45" s="26"/>
      <c r="BS45" s="26"/>
      <c r="BT45" s="26"/>
      <c r="BU45" s="26"/>
      <c r="BV45" s="26"/>
      <c r="BW45" s="26"/>
      <c r="BX45" s="26"/>
      <c r="BY45" s="26"/>
      <c r="BZ45" s="26"/>
      <c r="CA45" s="26"/>
      <c r="CB45" s="26"/>
      <c r="CC45" s="26"/>
      <c r="CD45" s="26"/>
      <c r="CE45" s="26"/>
      <c r="CF45" s="26"/>
      <c r="CG45" s="26"/>
      <c r="CH45" s="26"/>
      <c r="CI45" s="26"/>
      <c r="CJ45" s="26"/>
      <c r="CK45" s="26"/>
      <c r="CL45" s="26"/>
      <c r="CM45" s="26"/>
      <c r="CN45" s="26"/>
      <c r="CO45" s="26"/>
      <c r="CP45" s="26"/>
      <c r="CQ45" s="26"/>
      <c r="CR45" s="26"/>
      <c r="CS45" s="26"/>
      <c r="CT45" s="26"/>
      <c r="CU45" s="26"/>
      <c r="CV45" s="26"/>
      <c r="CW45" s="26"/>
      <c r="CX45" s="26"/>
      <c r="CY45" s="26"/>
      <c r="CZ45" s="26"/>
      <c r="DA45" s="26"/>
      <c r="DB45" s="26"/>
      <c r="DC45" s="26"/>
      <c r="DD45" s="26"/>
      <c r="DE45" s="26"/>
      <c r="DF45" s="26"/>
      <c r="DG45" s="26"/>
      <c r="DH45" s="26"/>
      <c r="DI45" s="26"/>
      <c r="DJ45" s="26"/>
      <c r="DK45" s="26"/>
      <c r="DL45" s="26"/>
      <c r="DM45" s="26"/>
      <c r="DN45" s="26"/>
      <c r="DO45" s="26"/>
      <c r="DP45" s="26"/>
      <c r="DQ45" s="26"/>
      <c r="DR45" s="26"/>
      <c r="DS45" s="26"/>
      <c r="DT45" s="26"/>
      <c r="DU45" s="26"/>
      <c r="DV45" s="26"/>
      <c r="DW45" s="26"/>
      <c r="DX45" s="26"/>
      <c r="DY45" s="26"/>
      <c r="DZ45" s="26"/>
      <c r="EA45" s="26"/>
      <c r="EB45" s="26"/>
      <c r="EC45" s="26"/>
      <c r="ED45" s="26"/>
      <c r="EE45" s="26"/>
      <c r="EF45" s="26"/>
      <c r="EG45" s="26"/>
      <c r="EH45" s="26"/>
      <c r="EI45" s="26"/>
      <c r="EJ45" s="26"/>
      <c r="EK45" s="26"/>
      <c r="EL45" s="26"/>
      <c r="EM45" s="26"/>
      <c r="EN45" s="26"/>
      <c r="EO45" s="26"/>
      <c r="EP45" s="26"/>
      <c r="EQ45" s="26"/>
      <c r="ER45" s="26"/>
      <c r="ES45" s="26"/>
      <c r="ET45" s="26"/>
      <c r="EU45" s="26"/>
      <c r="EV45" s="26"/>
      <c r="EW45" s="26"/>
      <c r="EX45" s="26"/>
      <c r="EY45" s="26"/>
      <c r="EZ45" s="26"/>
      <c r="FA45" s="26"/>
      <c r="FB45" s="26"/>
      <c r="FC45" s="26"/>
      <c r="FD45" s="26"/>
      <c r="FE45" s="26"/>
      <c r="FF45" s="26"/>
      <c r="FG45" s="26"/>
      <c r="FH45" s="26"/>
      <c r="FI45" s="26"/>
      <c r="FJ45" s="26"/>
      <c r="FK45" s="26"/>
      <c r="FL45" s="26"/>
      <c r="FM45" s="26"/>
      <c r="FN45" s="26"/>
      <c r="FO45" s="26"/>
      <c r="FP45" s="26"/>
      <c r="FQ45" s="26"/>
      <c r="FR45" s="26"/>
      <c r="FS45" s="26"/>
      <c r="FT45" s="26"/>
      <c r="FU45" s="26"/>
      <c r="FV45" s="26"/>
      <c r="FW45" s="26"/>
      <c r="FX45" s="26"/>
      <c r="FY45" s="26"/>
      <c r="FZ45" s="26"/>
      <c r="GA45" s="26"/>
      <c r="GB45" s="26"/>
      <c r="GC45" s="26"/>
      <c r="GD45" s="26"/>
      <c r="GE45" s="26"/>
      <c r="GF45" s="26"/>
      <c r="GG45" s="26"/>
      <c r="GH45" s="26"/>
      <c r="GI45" s="26"/>
      <c r="GJ45" s="26"/>
      <c r="GK45"/>
      <c r="GL45"/>
      <c r="GM45"/>
      <c r="GN45"/>
      <c r="GO45"/>
      <c r="GP45"/>
      <c r="GQ45"/>
      <c r="GR45"/>
      <c r="GS45"/>
      <c r="GT45"/>
      <c r="GU45"/>
      <c r="GV45"/>
      <c r="GW45"/>
      <c r="GX45"/>
      <c r="GY45"/>
      <c r="GZ45"/>
      <c r="HA45"/>
      <c r="HB45"/>
      <c r="HC45"/>
      <c r="HD45"/>
      <c r="HE45"/>
      <c r="HF45"/>
      <c r="HG45"/>
      <c r="HH45"/>
      <c r="HI45"/>
      <c r="HJ45"/>
      <c r="HK45"/>
      <c r="HL45"/>
      <c r="HM45"/>
      <c r="HN45"/>
      <c r="HO45"/>
      <c r="HP45"/>
      <c r="HQ45"/>
      <c r="HR45"/>
      <c r="HS45"/>
      <c r="HT45"/>
      <c r="HU45"/>
      <c r="HV45"/>
      <c r="HW45"/>
      <c r="HX45"/>
      <c r="HY45"/>
      <c r="HZ45"/>
      <c r="IA45"/>
      <c r="IB45"/>
      <c r="IC45"/>
      <c r="ID45"/>
      <c r="IE45"/>
      <c r="IF45"/>
      <c r="IG45"/>
      <c r="IH45"/>
      <c r="II45"/>
      <c r="IJ45"/>
      <c r="IK45"/>
      <c r="IL45"/>
      <c r="IM45"/>
      <c r="IN45"/>
      <c r="IO45"/>
      <c r="IP45"/>
      <c r="IQ45"/>
      <c r="IR45"/>
      <c r="IS45"/>
      <c r="IT45"/>
      <c r="IU45"/>
      <c r="IV45" s="125"/>
      <c r="IW45" s="125"/>
      <c r="IX45" s="125"/>
      <c r="IY45" s="125"/>
      <c r="IZ45" s="125"/>
      <c r="JA45" s="125"/>
      <c r="JB45" s="125"/>
      <c r="JC45" s="125"/>
      <c r="JD45" s="125"/>
      <c r="JE45" s="125"/>
      <c r="JF45" s="125"/>
      <c r="JG45" s="125"/>
      <c r="JH45" s="125"/>
      <c r="JI45" s="125"/>
      <c r="JJ45" s="125"/>
      <c r="JK45" s="125"/>
      <c r="JL45" s="125"/>
      <c r="JM45" s="125"/>
      <c r="JN45" s="125"/>
      <c r="JO45" s="125"/>
      <c r="JP45" s="125"/>
      <c r="JQ45" s="125"/>
      <c r="JR45" s="125"/>
      <c r="JS45" s="125"/>
      <c r="JT45" s="125"/>
      <c r="JU45" s="125"/>
      <c r="JV45" s="125"/>
      <c r="JW45" s="125"/>
      <c r="JX45" s="125"/>
      <c r="JY45" s="125"/>
      <c r="JZ45" s="125"/>
      <c r="KA45" s="125"/>
      <c r="KB45" s="125"/>
      <c r="KC45" s="125"/>
      <c r="KD45" s="125"/>
      <c r="KE45" s="125"/>
      <c r="KF45" s="125"/>
      <c r="KG45" s="125"/>
      <c r="KH45" s="125"/>
      <c r="KI45" s="125"/>
      <c r="KJ45" s="125"/>
      <c r="KK45" s="125"/>
      <c r="KL45" s="125"/>
      <c r="KM45" s="125"/>
      <c r="KN45" s="125"/>
      <c r="KO45" s="125"/>
      <c r="KP45" s="125"/>
      <c r="KQ45" s="125"/>
      <c r="KR45" s="125"/>
      <c r="KS45" s="125"/>
      <c r="KT45" s="125"/>
      <c r="KU45" s="125"/>
      <c r="KV45" s="125"/>
      <c r="KW45" s="125"/>
      <c r="KX45" s="125"/>
      <c r="KY45" s="125"/>
      <c r="KZ45" s="125"/>
      <c r="LA45" s="125"/>
      <c r="LB45" s="125"/>
      <c r="LC45" s="125"/>
      <c r="LD45" s="125"/>
      <c r="LE45" s="125"/>
      <c r="LF45" s="125"/>
      <c r="LG45" s="125"/>
      <c r="LH45" s="125"/>
      <c r="LI45" s="125"/>
      <c r="LJ45" s="125"/>
      <c r="LK45" s="125"/>
      <c r="LL45" s="125"/>
      <c r="LM45" s="125"/>
      <c r="LN45" s="125"/>
      <c r="LO45" s="125"/>
      <c r="LP45" s="125"/>
      <c r="LQ45" s="125"/>
      <c r="LR45" s="125"/>
      <c r="LS45" s="125"/>
      <c r="LT45" s="125"/>
      <c r="LU45" s="125"/>
      <c r="LV45" s="125"/>
      <c r="LW45" s="125"/>
      <c r="LX45" s="125"/>
      <c r="LY45" s="125"/>
      <c r="LZ45" s="125"/>
      <c r="MA45" s="125"/>
      <c r="MB45" s="125"/>
      <c r="MC45" s="125"/>
      <c r="MD45" s="125"/>
      <c r="ME45" s="125"/>
      <c r="MF45" s="125"/>
      <c r="MG45" s="125"/>
      <c r="MH45" s="125"/>
      <c r="MI45" s="125"/>
      <c r="MJ45" s="125"/>
      <c r="MK45" s="125"/>
      <c r="ML45" s="125"/>
      <c r="MM45" s="125"/>
      <c r="MN45" s="125"/>
      <c r="MO45" s="125"/>
      <c r="MP45" s="125"/>
      <c r="MQ45" s="125"/>
      <c r="MR45" s="125"/>
      <c r="MS45" s="125"/>
      <c r="MT45" s="125"/>
      <c r="MU45" s="125"/>
      <c r="MV45" s="125"/>
      <c r="MW45" s="125"/>
      <c r="MX45" s="125"/>
      <c r="MY45" s="125"/>
      <c r="MZ45" s="125"/>
      <c r="NA45" s="125"/>
      <c r="NB45" s="125"/>
      <c r="NC45" s="125"/>
      <c r="ND45" s="125"/>
      <c r="NE45" s="125"/>
      <c r="NF45" s="125"/>
      <c r="NG45" s="125"/>
      <c r="NH45" s="125"/>
      <c r="NI45" s="125"/>
      <c r="NJ45" s="125"/>
      <c r="NK45" s="125"/>
      <c r="NL45" s="125"/>
      <c r="NM45" s="125"/>
      <c r="NN45" s="125"/>
      <c r="NO45" s="125"/>
      <c r="NP45" s="125"/>
      <c r="NQ45" s="125"/>
      <c r="NR45" s="125"/>
      <c r="NS45" s="125"/>
      <c r="NT45" s="125"/>
      <c r="NU45" s="125"/>
      <c r="NV45" s="125"/>
      <c r="NW45" s="125"/>
      <c r="NX45" s="125"/>
      <c r="NY45" s="125"/>
      <c r="NZ45" s="125"/>
      <c r="OA45" s="125"/>
      <c r="OB45" s="125"/>
      <c r="OC45" s="125"/>
      <c r="OD45" s="125"/>
      <c r="OE45" s="125"/>
      <c r="OF45" s="125"/>
      <c r="OG45" s="125"/>
      <c r="OH45" s="125"/>
      <c r="OI45" s="125"/>
      <c r="OJ45" s="125"/>
      <c r="OK45" s="125"/>
      <c r="OL45" s="125"/>
      <c r="OM45" s="125"/>
      <c r="ON45" s="125"/>
      <c r="OO45" s="125"/>
      <c r="OP45" s="125"/>
      <c r="OQ45" s="125"/>
      <c r="OR45" s="125"/>
      <c r="OS45" s="125"/>
      <c r="OT45" s="125"/>
      <c r="OU45" s="125"/>
      <c r="OV45" s="125"/>
      <c r="OW45" s="125"/>
      <c r="OX45" s="125"/>
      <c r="OY45" s="125"/>
      <c r="OZ45" s="125"/>
      <c r="PA45" s="125"/>
      <c r="PB45" s="125"/>
      <c r="PC45" s="125"/>
      <c r="PD45" s="125"/>
      <c r="PE45" s="125"/>
      <c r="PF45" s="125"/>
      <c r="PG45" s="125"/>
      <c r="PH45" s="125"/>
      <c r="PI45" s="125"/>
      <c r="PJ45" s="125"/>
      <c r="PK45" s="125"/>
      <c r="PL45" s="125"/>
      <c r="PM45" s="125"/>
      <c r="PN45" s="125"/>
      <c r="PO45" s="125"/>
      <c r="PP45" s="125"/>
      <c r="PQ45" s="125"/>
      <c r="PR45" s="125"/>
      <c r="PS45" s="125"/>
      <c r="PT45" s="125"/>
      <c r="PU45" s="125"/>
    </row>
    <row r="46" spans="1:437" s="173" customFormat="1" outlineLevel="1" x14ac:dyDescent="0.35">
      <c r="A46" s="63"/>
      <c r="B46" s="63"/>
      <c r="C46" s="64"/>
      <c r="D46" s="103"/>
      <c r="E46" s="174" t="str">
        <f xml:space="preserve"> InpC!E$136</f>
        <v>Months in year</v>
      </c>
      <c r="F46" s="174">
        <f xml:space="preserve"> InpC!F$136</f>
        <v>12</v>
      </c>
      <c r="G46" s="174" t="str">
        <f xml:space="preserve"> InpC!G$136</f>
        <v>months</v>
      </c>
      <c r="H46" s="174"/>
      <c r="I46" s="185"/>
      <c r="J46" s="174"/>
      <c r="K46" s="174"/>
      <c r="L46" s="174"/>
      <c r="M46" s="174"/>
      <c r="N46" s="174"/>
      <c r="O46" s="174"/>
      <c r="P46" s="174"/>
      <c r="Q46" s="174"/>
      <c r="R46" s="174"/>
      <c r="S46" s="174"/>
      <c r="T46" s="174"/>
      <c r="U46" s="174"/>
      <c r="V46" s="174"/>
      <c r="W46" s="174"/>
      <c r="X46" s="174"/>
      <c r="Y46" s="174"/>
      <c r="Z46" s="174"/>
      <c r="AA46" s="174"/>
      <c r="AB46" s="174"/>
      <c r="AC46" s="174"/>
      <c r="AD46" s="174"/>
      <c r="AE46" s="174"/>
      <c r="AF46" s="174"/>
      <c r="AG46" s="174"/>
      <c r="AH46" s="174"/>
      <c r="AI46" s="174"/>
      <c r="AJ46" s="174"/>
      <c r="AK46" s="174"/>
      <c r="AL46" s="174"/>
      <c r="AM46" s="174"/>
      <c r="AN46" s="174"/>
      <c r="AO46" s="174"/>
      <c r="AP46" s="174"/>
      <c r="AQ46" s="174"/>
      <c r="AR46" s="174"/>
      <c r="AS46" s="174"/>
      <c r="AT46" s="174"/>
      <c r="AU46" s="174"/>
      <c r="AV46" s="174"/>
      <c r="AW46" s="174"/>
      <c r="AX46" s="174"/>
      <c r="AY46" s="174"/>
      <c r="AZ46" s="174"/>
      <c r="BA46" s="174"/>
      <c r="BB46" s="174"/>
      <c r="BC46" s="174"/>
      <c r="BD46" s="174"/>
      <c r="BE46" s="174"/>
      <c r="BF46" s="174"/>
      <c r="BG46" s="174"/>
      <c r="BH46" s="174"/>
      <c r="BI46" s="174"/>
      <c r="BJ46" s="174"/>
      <c r="BK46" s="174"/>
      <c r="BL46" s="174"/>
      <c r="BM46" s="174"/>
      <c r="BN46" s="174"/>
      <c r="BO46" s="174"/>
      <c r="BP46" s="174"/>
      <c r="BQ46" s="174"/>
      <c r="BR46" s="174"/>
      <c r="BS46" s="174"/>
      <c r="BT46" s="174"/>
      <c r="BU46" s="174"/>
      <c r="BV46" s="174"/>
      <c r="BW46" s="174"/>
      <c r="BX46" s="174"/>
      <c r="BY46" s="174"/>
      <c r="BZ46" s="174"/>
      <c r="CA46" s="174"/>
      <c r="CB46" s="174"/>
      <c r="CC46" s="174"/>
      <c r="CD46" s="174"/>
      <c r="CE46" s="174"/>
      <c r="CF46" s="174"/>
      <c r="CG46" s="174"/>
      <c r="CH46" s="174"/>
      <c r="CI46" s="174"/>
      <c r="CJ46" s="174"/>
      <c r="CK46" s="174"/>
      <c r="CL46" s="174"/>
      <c r="CM46" s="174"/>
      <c r="CN46" s="174"/>
      <c r="CO46" s="174"/>
      <c r="CP46" s="174"/>
      <c r="CQ46" s="174"/>
      <c r="CR46" s="174"/>
      <c r="CS46" s="174"/>
      <c r="CT46" s="174"/>
      <c r="CU46" s="174"/>
      <c r="CV46" s="174"/>
      <c r="CW46" s="174"/>
      <c r="CX46" s="174"/>
      <c r="CY46" s="174"/>
      <c r="CZ46" s="174"/>
      <c r="DA46" s="174"/>
      <c r="DB46" s="174"/>
      <c r="DC46" s="174"/>
      <c r="DD46" s="174"/>
      <c r="DE46" s="174"/>
      <c r="DF46" s="174"/>
      <c r="DG46" s="174"/>
      <c r="DH46" s="174"/>
      <c r="DI46" s="174"/>
      <c r="DJ46" s="174"/>
      <c r="DK46" s="174"/>
      <c r="DL46" s="174"/>
      <c r="DM46" s="174"/>
      <c r="DN46" s="174"/>
      <c r="DO46" s="174"/>
      <c r="DP46" s="174"/>
      <c r="DQ46" s="174"/>
      <c r="DR46" s="174"/>
      <c r="DS46" s="174"/>
      <c r="DT46" s="174"/>
      <c r="DU46" s="174"/>
      <c r="DV46" s="174"/>
      <c r="DW46" s="174"/>
      <c r="DX46" s="174"/>
      <c r="DY46" s="174"/>
      <c r="DZ46" s="174"/>
      <c r="EA46" s="174"/>
      <c r="EB46" s="174"/>
      <c r="EC46" s="174"/>
      <c r="ED46" s="174"/>
      <c r="EE46" s="174"/>
      <c r="EF46" s="174"/>
      <c r="EG46" s="174"/>
      <c r="EH46" s="174"/>
      <c r="EI46" s="174"/>
      <c r="EJ46" s="174"/>
      <c r="EK46" s="174"/>
      <c r="EL46" s="174"/>
      <c r="EM46" s="174"/>
      <c r="EN46" s="174"/>
      <c r="EO46" s="174"/>
      <c r="EP46" s="174"/>
      <c r="EQ46" s="174"/>
      <c r="ER46" s="174"/>
      <c r="ES46" s="174"/>
      <c r="ET46" s="174"/>
      <c r="EU46" s="174"/>
      <c r="EV46" s="174"/>
      <c r="EW46" s="174"/>
      <c r="EX46" s="174"/>
      <c r="EY46" s="174"/>
      <c r="EZ46" s="174"/>
      <c r="FA46" s="174"/>
      <c r="FB46" s="174"/>
      <c r="FC46" s="174"/>
      <c r="FD46" s="174"/>
      <c r="FE46" s="174"/>
      <c r="FF46" s="174"/>
      <c r="FG46" s="174"/>
      <c r="FH46" s="174"/>
      <c r="FI46" s="174"/>
      <c r="FJ46" s="174"/>
      <c r="FK46" s="174"/>
      <c r="FL46" s="174"/>
      <c r="FM46" s="174"/>
      <c r="FN46" s="174"/>
      <c r="FO46" s="174"/>
      <c r="FP46" s="174"/>
      <c r="FQ46" s="174"/>
      <c r="FR46" s="174"/>
      <c r="FS46" s="174"/>
      <c r="FT46" s="174"/>
      <c r="FU46" s="174"/>
      <c r="FV46" s="174"/>
      <c r="FW46" s="174"/>
      <c r="FX46" s="174"/>
      <c r="FY46" s="174"/>
      <c r="FZ46" s="174"/>
      <c r="GA46" s="174"/>
      <c r="GB46" s="174"/>
      <c r="GC46" s="174"/>
      <c r="GD46" s="174"/>
      <c r="GE46" s="174"/>
      <c r="GF46" s="174"/>
      <c r="GG46" s="174"/>
      <c r="GH46" s="174"/>
      <c r="GI46" s="174"/>
      <c r="GJ46" s="174"/>
      <c r="GK46"/>
      <c r="GL46"/>
      <c r="GM46"/>
      <c r="GN46"/>
      <c r="GO46"/>
      <c r="GP46"/>
      <c r="GQ46"/>
      <c r="GR46"/>
      <c r="GS46"/>
      <c r="GT46"/>
      <c r="GU46"/>
      <c r="GV46"/>
      <c r="GW46"/>
      <c r="GX46"/>
      <c r="GY46"/>
      <c r="GZ46"/>
      <c r="HA46"/>
      <c r="HB46"/>
      <c r="HC46"/>
      <c r="HD46"/>
      <c r="HE46"/>
      <c r="HF46"/>
      <c r="HG46"/>
      <c r="HH46"/>
      <c r="HI46"/>
      <c r="HJ46"/>
      <c r="HK46"/>
      <c r="HL46"/>
      <c r="HM46"/>
      <c r="HN46"/>
      <c r="HO46"/>
      <c r="HP46"/>
      <c r="HQ46"/>
      <c r="HR46"/>
      <c r="HS46"/>
      <c r="HT46"/>
      <c r="HU46"/>
      <c r="HV46"/>
      <c r="HW46"/>
      <c r="HX46"/>
      <c r="HY46"/>
      <c r="HZ46"/>
      <c r="IA46"/>
      <c r="IB46"/>
      <c r="IC46"/>
      <c r="ID46"/>
      <c r="IE46"/>
      <c r="IF46"/>
      <c r="IG46"/>
      <c r="IH46"/>
      <c r="II46"/>
      <c r="IJ46"/>
      <c r="IK46"/>
      <c r="IL46"/>
      <c r="IM46"/>
      <c r="IN46"/>
      <c r="IO46"/>
      <c r="IP46"/>
      <c r="IQ46"/>
      <c r="IR46"/>
      <c r="IS46"/>
      <c r="IT46"/>
      <c r="IU46"/>
      <c r="IV46"/>
      <c r="IW46"/>
      <c r="IX46"/>
      <c r="IY46"/>
      <c r="IZ46"/>
      <c r="JA46"/>
      <c r="JB46"/>
      <c r="JC46"/>
      <c r="JD46"/>
      <c r="JE46"/>
      <c r="JF46"/>
      <c r="JG46"/>
      <c r="JH46"/>
      <c r="JI46"/>
      <c r="JJ46"/>
      <c r="JK46"/>
      <c r="JL46"/>
      <c r="JM46"/>
      <c r="JN46"/>
      <c r="JO46"/>
      <c r="JP46"/>
      <c r="JQ46"/>
      <c r="JR46"/>
      <c r="JS46"/>
      <c r="JT46"/>
      <c r="JU46"/>
      <c r="JV46"/>
      <c r="JW46"/>
      <c r="JX46"/>
      <c r="JY46"/>
      <c r="JZ46"/>
      <c r="KA46"/>
      <c r="KB46"/>
      <c r="KC46"/>
      <c r="KD46"/>
      <c r="KE46"/>
      <c r="KF46"/>
      <c r="KG46"/>
      <c r="KH46"/>
      <c r="KI46"/>
      <c r="KJ46"/>
      <c r="KK46"/>
      <c r="KL46"/>
      <c r="KM46"/>
      <c r="KN46"/>
      <c r="KO46"/>
      <c r="KP46"/>
      <c r="KQ46"/>
      <c r="KR46"/>
      <c r="KS46"/>
      <c r="KT46"/>
      <c r="KU46"/>
      <c r="KV46"/>
      <c r="KW46"/>
      <c r="KX46"/>
      <c r="KY46"/>
      <c r="KZ46"/>
      <c r="LA46"/>
      <c r="LB46"/>
      <c r="LC46"/>
      <c r="LD46"/>
      <c r="LE46"/>
      <c r="LF46"/>
      <c r="LG46"/>
      <c r="LH46"/>
      <c r="LI46"/>
      <c r="LJ46"/>
      <c r="LK46"/>
      <c r="LL46"/>
      <c r="LM46"/>
      <c r="LN46"/>
      <c r="LO46"/>
      <c r="LP46"/>
      <c r="LQ46"/>
      <c r="LR46"/>
      <c r="LS46"/>
      <c r="LT46"/>
      <c r="LU46"/>
      <c r="LV46"/>
      <c r="LW46"/>
      <c r="LX46"/>
      <c r="LY46"/>
      <c r="LZ46"/>
      <c r="MA46"/>
      <c r="MB46"/>
      <c r="MC46"/>
      <c r="MD46"/>
      <c r="ME46"/>
      <c r="MF46"/>
      <c r="MG46"/>
      <c r="MH46"/>
      <c r="MI46"/>
      <c r="MJ46"/>
      <c r="MK46"/>
      <c r="ML46"/>
      <c r="MM46"/>
      <c r="MN46"/>
      <c r="MO46"/>
      <c r="MP46"/>
      <c r="MQ46"/>
      <c r="MR46"/>
      <c r="MS46"/>
      <c r="MT46"/>
      <c r="MU46"/>
      <c r="MV46"/>
      <c r="MW46"/>
      <c r="MX46"/>
      <c r="MY46"/>
      <c r="MZ46"/>
      <c r="NA46"/>
      <c r="NB46"/>
      <c r="NC46"/>
      <c r="ND46"/>
      <c r="NE46"/>
      <c r="NF46"/>
      <c r="NG46"/>
      <c r="NH46"/>
      <c r="NI46"/>
      <c r="NJ46"/>
      <c r="NK46"/>
      <c r="NL46"/>
      <c r="NM46"/>
      <c r="NN46"/>
      <c r="NO46"/>
      <c r="NP46"/>
      <c r="NQ46"/>
      <c r="NR46"/>
      <c r="NS46"/>
      <c r="NT46"/>
      <c r="NU46"/>
      <c r="NV46"/>
      <c r="NW46"/>
      <c r="NX46"/>
      <c r="NY46"/>
      <c r="NZ46"/>
      <c r="OA46"/>
      <c r="OB46"/>
      <c r="OC46"/>
      <c r="OD46"/>
      <c r="OE46"/>
      <c r="OF46"/>
      <c r="OG46"/>
      <c r="OH46"/>
      <c r="OI46"/>
      <c r="OJ46"/>
      <c r="OK46"/>
      <c r="OL46"/>
      <c r="OM46"/>
      <c r="ON46"/>
      <c r="OO46"/>
      <c r="OP46"/>
      <c r="OQ46"/>
      <c r="OR46"/>
      <c r="OS46"/>
      <c r="OT46"/>
      <c r="OU46"/>
      <c r="OV46"/>
      <c r="OW46"/>
      <c r="OX46"/>
      <c r="OY46"/>
      <c r="OZ46"/>
      <c r="PA46"/>
      <c r="PB46"/>
      <c r="PC46"/>
      <c r="PD46"/>
      <c r="PE46"/>
      <c r="PF46"/>
      <c r="PG46"/>
      <c r="PH46"/>
      <c r="PI46"/>
      <c r="PJ46"/>
      <c r="PK46"/>
      <c r="PL46"/>
      <c r="PM46"/>
      <c r="PN46"/>
      <c r="PO46"/>
      <c r="PP46"/>
      <c r="PQ46"/>
      <c r="PR46"/>
      <c r="PS46"/>
      <c r="PT46"/>
      <c r="PU46"/>
    </row>
    <row r="47" spans="1:437" s="10" customFormat="1" outlineLevel="1" x14ac:dyDescent="0.35">
      <c r="A47" s="15"/>
      <c r="B47" s="70"/>
      <c r="C47" s="21"/>
      <c r="D47" s="60"/>
      <c r="E47" s="2" t="str">
        <f t="shared" ref="E47:BP47" si="63" xml:space="preserve"> E$14</f>
        <v>First model column flag</v>
      </c>
      <c r="F47" s="2">
        <f t="shared" si="63"/>
        <v>0</v>
      </c>
      <c r="G47" s="2" t="str">
        <f t="shared" si="63"/>
        <v>flag</v>
      </c>
      <c r="H47" s="2">
        <f t="shared" si="63"/>
        <v>1</v>
      </c>
      <c r="I47" s="16">
        <f t="shared" si="63"/>
        <v>0</v>
      </c>
      <c r="J47" s="2">
        <f t="shared" si="63"/>
        <v>1</v>
      </c>
      <c r="K47" s="2">
        <f t="shared" si="63"/>
        <v>0</v>
      </c>
      <c r="L47" s="2">
        <f t="shared" si="63"/>
        <v>0</v>
      </c>
      <c r="M47" s="2">
        <f t="shared" si="63"/>
        <v>0</v>
      </c>
      <c r="N47" s="2">
        <f t="shared" si="63"/>
        <v>0</v>
      </c>
      <c r="O47" s="2">
        <f t="shared" si="63"/>
        <v>0</v>
      </c>
      <c r="P47" s="2">
        <f t="shared" si="63"/>
        <v>0</v>
      </c>
      <c r="Q47" s="2">
        <f t="shared" si="63"/>
        <v>0</v>
      </c>
      <c r="R47" s="2">
        <f t="shared" si="63"/>
        <v>0</v>
      </c>
      <c r="S47" s="2">
        <f t="shared" si="63"/>
        <v>0</v>
      </c>
      <c r="T47" s="2">
        <f t="shared" si="63"/>
        <v>0</v>
      </c>
      <c r="U47" s="2">
        <f t="shared" si="63"/>
        <v>0</v>
      </c>
      <c r="V47" s="2">
        <f t="shared" si="63"/>
        <v>0</v>
      </c>
      <c r="W47" s="2">
        <f t="shared" si="63"/>
        <v>0</v>
      </c>
      <c r="X47" s="2">
        <f t="shared" si="63"/>
        <v>0</v>
      </c>
      <c r="Y47" s="2">
        <f t="shared" si="63"/>
        <v>0</v>
      </c>
      <c r="Z47" s="2">
        <f t="shared" si="63"/>
        <v>0</v>
      </c>
      <c r="AA47" s="2">
        <f t="shared" si="63"/>
        <v>0</v>
      </c>
      <c r="AB47" s="2">
        <f t="shared" si="63"/>
        <v>0</v>
      </c>
      <c r="AC47" s="2">
        <f t="shared" si="63"/>
        <v>0</v>
      </c>
      <c r="AD47" s="2">
        <f t="shared" si="63"/>
        <v>0</v>
      </c>
      <c r="AE47" s="2">
        <f t="shared" si="63"/>
        <v>0</v>
      </c>
      <c r="AF47" s="2">
        <f t="shared" si="63"/>
        <v>0</v>
      </c>
      <c r="AG47" s="2">
        <f t="shared" si="63"/>
        <v>0</v>
      </c>
      <c r="AH47" s="2">
        <f t="shared" si="63"/>
        <v>0</v>
      </c>
      <c r="AI47" s="2">
        <f t="shared" si="63"/>
        <v>0</v>
      </c>
      <c r="AJ47" s="2">
        <f t="shared" si="63"/>
        <v>0</v>
      </c>
      <c r="AK47" s="2">
        <f t="shared" si="63"/>
        <v>0</v>
      </c>
      <c r="AL47" s="2">
        <f t="shared" si="63"/>
        <v>0</v>
      </c>
      <c r="AM47" s="2">
        <f t="shared" si="63"/>
        <v>0</v>
      </c>
      <c r="AN47" s="2">
        <f t="shared" si="63"/>
        <v>0</v>
      </c>
      <c r="AO47" s="2">
        <f t="shared" si="63"/>
        <v>0</v>
      </c>
      <c r="AP47" s="2">
        <f t="shared" si="63"/>
        <v>0</v>
      </c>
      <c r="AQ47" s="2">
        <f t="shared" si="63"/>
        <v>0</v>
      </c>
      <c r="AR47" s="2">
        <f t="shared" si="63"/>
        <v>0</v>
      </c>
      <c r="AS47" s="2">
        <f t="shared" si="63"/>
        <v>0</v>
      </c>
      <c r="AT47" s="2">
        <f t="shared" si="63"/>
        <v>0</v>
      </c>
      <c r="AU47" s="2">
        <f t="shared" si="63"/>
        <v>0</v>
      </c>
      <c r="AV47" s="2">
        <f t="shared" si="63"/>
        <v>0</v>
      </c>
      <c r="AW47" s="2">
        <f t="shared" si="63"/>
        <v>0</v>
      </c>
      <c r="AX47" s="2">
        <f t="shared" si="63"/>
        <v>0</v>
      </c>
      <c r="AY47" s="2">
        <f t="shared" si="63"/>
        <v>0</v>
      </c>
      <c r="AZ47" s="2">
        <f t="shared" si="63"/>
        <v>0</v>
      </c>
      <c r="BA47" s="2">
        <f t="shared" si="63"/>
        <v>0</v>
      </c>
      <c r="BB47" s="2">
        <f t="shared" si="63"/>
        <v>0</v>
      </c>
      <c r="BC47" s="2">
        <f t="shared" si="63"/>
        <v>0</v>
      </c>
      <c r="BD47" s="2">
        <f t="shared" si="63"/>
        <v>0</v>
      </c>
      <c r="BE47" s="2">
        <f t="shared" si="63"/>
        <v>0</v>
      </c>
      <c r="BF47" s="2">
        <f t="shared" si="63"/>
        <v>0</v>
      </c>
      <c r="BG47" s="2">
        <f t="shared" si="63"/>
        <v>0</v>
      </c>
      <c r="BH47" s="2">
        <f t="shared" si="63"/>
        <v>0</v>
      </c>
      <c r="BI47" s="2">
        <f t="shared" si="63"/>
        <v>0</v>
      </c>
      <c r="BJ47" s="2">
        <f t="shared" si="63"/>
        <v>0</v>
      </c>
      <c r="BK47" s="2">
        <f t="shared" si="63"/>
        <v>0</v>
      </c>
      <c r="BL47" s="2">
        <f t="shared" si="63"/>
        <v>0</v>
      </c>
      <c r="BM47" s="2">
        <f t="shared" si="63"/>
        <v>0</v>
      </c>
      <c r="BN47" s="2">
        <f t="shared" si="63"/>
        <v>0</v>
      </c>
      <c r="BO47" s="2">
        <f t="shared" si="63"/>
        <v>0</v>
      </c>
      <c r="BP47" s="2">
        <f t="shared" si="63"/>
        <v>0</v>
      </c>
      <c r="BQ47" s="2">
        <f t="shared" ref="BQ47:EB47" si="64" xml:space="preserve"> BQ$14</f>
        <v>0</v>
      </c>
      <c r="BR47" s="2">
        <f t="shared" si="64"/>
        <v>0</v>
      </c>
      <c r="BS47" s="2">
        <f t="shared" si="64"/>
        <v>0</v>
      </c>
      <c r="BT47" s="2">
        <f t="shared" si="64"/>
        <v>0</v>
      </c>
      <c r="BU47" s="2">
        <f t="shared" si="64"/>
        <v>0</v>
      </c>
      <c r="BV47" s="2">
        <f t="shared" si="64"/>
        <v>0</v>
      </c>
      <c r="BW47" s="2">
        <f t="shared" si="64"/>
        <v>0</v>
      </c>
      <c r="BX47" s="2">
        <f t="shared" si="64"/>
        <v>0</v>
      </c>
      <c r="BY47" s="2">
        <f t="shared" si="64"/>
        <v>0</v>
      </c>
      <c r="BZ47" s="2">
        <f t="shared" si="64"/>
        <v>0</v>
      </c>
      <c r="CA47" s="2">
        <f t="shared" si="64"/>
        <v>0</v>
      </c>
      <c r="CB47" s="2">
        <f t="shared" si="64"/>
        <v>0</v>
      </c>
      <c r="CC47" s="2">
        <f t="shared" si="64"/>
        <v>0</v>
      </c>
      <c r="CD47" s="2">
        <f t="shared" si="64"/>
        <v>0</v>
      </c>
      <c r="CE47" s="2">
        <f t="shared" si="64"/>
        <v>0</v>
      </c>
      <c r="CF47" s="2">
        <f t="shared" si="64"/>
        <v>0</v>
      </c>
      <c r="CG47" s="2">
        <f t="shared" si="64"/>
        <v>0</v>
      </c>
      <c r="CH47" s="2">
        <f t="shared" si="64"/>
        <v>0</v>
      </c>
      <c r="CI47" s="2">
        <f t="shared" si="64"/>
        <v>0</v>
      </c>
      <c r="CJ47" s="2">
        <f t="shared" si="64"/>
        <v>0</v>
      </c>
      <c r="CK47" s="2">
        <f t="shared" si="64"/>
        <v>0</v>
      </c>
      <c r="CL47" s="2">
        <f t="shared" si="64"/>
        <v>0</v>
      </c>
      <c r="CM47" s="2">
        <f t="shared" si="64"/>
        <v>0</v>
      </c>
      <c r="CN47" s="2">
        <f t="shared" si="64"/>
        <v>0</v>
      </c>
      <c r="CO47" s="2">
        <f t="shared" si="64"/>
        <v>0</v>
      </c>
      <c r="CP47" s="2">
        <f t="shared" si="64"/>
        <v>0</v>
      </c>
      <c r="CQ47" s="2">
        <f t="shared" si="64"/>
        <v>0</v>
      </c>
      <c r="CR47" s="2">
        <f t="shared" si="64"/>
        <v>0</v>
      </c>
      <c r="CS47" s="2">
        <f t="shared" si="64"/>
        <v>0</v>
      </c>
      <c r="CT47" s="2">
        <f t="shared" si="64"/>
        <v>0</v>
      </c>
      <c r="CU47" s="2">
        <f t="shared" si="64"/>
        <v>0</v>
      </c>
      <c r="CV47" s="2">
        <f t="shared" si="64"/>
        <v>0</v>
      </c>
      <c r="CW47" s="2">
        <f t="shared" si="64"/>
        <v>0</v>
      </c>
      <c r="CX47" s="2">
        <f t="shared" si="64"/>
        <v>0</v>
      </c>
      <c r="CY47" s="2">
        <f t="shared" si="64"/>
        <v>0</v>
      </c>
      <c r="CZ47" s="2">
        <f t="shared" si="64"/>
        <v>0</v>
      </c>
      <c r="DA47" s="2">
        <f t="shared" si="64"/>
        <v>0</v>
      </c>
      <c r="DB47" s="2">
        <f t="shared" si="64"/>
        <v>0</v>
      </c>
      <c r="DC47" s="2">
        <f t="shared" si="64"/>
        <v>0</v>
      </c>
      <c r="DD47" s="2">
        <f t="shared" si="64"/>
        <v>0</v>
      </c>
      <c r="DE47" s="2">
        <f t="shared" si="64"/>
        <v>0</v>
      </c>
      <c r="DF47" s="2">
        <f t="shared" si="64"/>
        <v>0</v>
      </c>
      <c r="DG47" s="2">
        <f t="shared" si="64"/>
        <v>0</v>
      </c>
      <c r="DH47" s="2">
        <f t="shared" si="64"/>
        <v>0</v>
      </c>
      <c r="DI47" s="2">
        <f t="shared" si="64"/>
        <v>0</v>
      </c>
      <c r="DJ47" s="2">
        <f t="shared" si="64"/>
        <v>0</v>
      </c>
      <c r="DK47" s="2">
        <f t="shared" si="64"/>
        <v>0</v>
      </c>
      <c r="DL47" s="2">
        <f t="shared" si="64"/>
        <v>0</v>
      </c>
      <c r="DM47" s="2">
        <f t="shared" si="64"/>
        <v>0</v>
      </c>
      <c r="DN47" s="2">
        <f t="shared" si="64"/>
        <v>0</v>
      </c>
      <c r="DO47" s="2">
        <f t="shared" si="64"/>
        <v>0</v>
      </c>
      <c r="DP47" s="2">
        <f t="shared" si="64"/>
        <v>0</v>
      </c>
      <c r="DQ47" s="2">
        <f t="shared" si="64"/>
        <v>0</v>
      </c>
      <c r="DR47" s="2">
        <f t="shared" si="64"/>
        <v>0</v>
      </c>
      <c r="DS47" s="2">
        <f t="shared" si="64"/>
        <v>0</v>
      </c>
      <c r="DT47" s="2">
        <f t="shared" si="64"/>
        <v>0</v>
      </c>
      <c r="DU47" s="2">
        <f t="shared" si="64"/>
        <v>0</v>
      </c>
      <c r="DV47" s="2">
        <f t="shared" si="64"/>
        <v>0</v>
      </c>
      <c r="DW47" s="2">
        <f t="shared" si="64"/>
        <v>0</v>
      </c>
      <c r="DX47" s="2">
        <f t="shared" si="64"/>
        <v>0</v>
      </c>
      <c r="DY47" s="2">
        <f t="shared" si="64"/>
        <v>0</v>
      </c>
      <c r="DZ47" s="2">
        <f t="shared" si="64"/>
        <v>0</v>
      </c>
      <c r="EA47" s="2">
        <f t="shared" si="64"/>
        <v>0</v>
      </c>
      <c r="EB47" s="2">
        <f t="shared" si="64"/>
        <v>0</v>
      </c>
      <c r="EC47" s="2">
        <f t="shared" ref="EC47:GJ47" si="65" xml:space="preserve"> EC$14</f>
        <v>0</v>
      </c>
      <c r="ED47" s="2">
        <f t="shared" si="65"/>
        <v>0</v>
      </c>
      <c r="EE47" s="2">
        <f t="shared" si="65"/>
        <v>0</v>
      </c>
      <c r="EF47" s="2">
        <f t="shared" si="65"/>
        <v>0</v>
      </c>
      <c r="EG47" s="2">
        <f t="shared" si="65"/>
        <v>0</v>
      </c>
      <c r="EH47" s="2">
        <f t="shared" si="65"/>
        <v>0</v>
      </c>
      <c r="EI47" s="2">
        <f t="shared" si="65"/>
        <v>0</v>
      </c>
      <c r="EJ47" s="2">
        <f t="shared" si="65"/>
        <v>0</v>
      </c>
      <c r="EK47" s="2">
        <f t="shared" si="65"/>
        <v>0</v>
      </c>
      <c r="EL47" s="2">
        <f t="shared" si="65"/>
        <v>0</v>
      </c>
      <c r="EM47" s="2">
        <f t="shared" si="65"/>
        <v>0</v>
      </c>
      <c r="EN47" s="2">
        <f t="shared" si="65"/>
        <v>0</v>
      </c>
      <c r="EO47" s="2">
        <f t="shared" si="65"/>
        <v>0</v>
      </c>
      <c r="EP47" s="2">
        <f t="shared" si="65"/>
        <v>0</v>
      </c>
      <c r="EQ47" s="2">
        <f t="shared" si="65"/>
        <v>0</v>
      </c>
      <c r="ER47" s="2">
        <f t="shared" si="65"/>
        <v>0</v>
      </c>
      <c r="ES47" s="2">
        <f t="shared" si="65"/>
        <v>0</v>
      </c>
      <c r="ET47" s="2">
        <f t="shared" si="65"/>
        <v>0</v>
      </c>
      <c r="EU47" s="2">
        <f t="shared" si="65"/>
        <v>0</v>
      </c>
      <c r="EV47" s="2">
        <f t="shared" si="65"/>
        <v>0</v>
      </c>
      <c r="EW47" s="2">
        <f t="shared" si="65"/>
        <v>0</v>
      </c>
      <c r="EX47" s="2">
        <f t="shared" si="65"/>
        <v>0</v>
      </c>
      <c r="EY47" s="2">
        <f t="shared" si="65"/>
        <v>0</v>
      </c>
      <c r="EZ47" s="2">
        <f t="shared" si="65"/>
        <v>0</v>
      </c>
      <c r="FA47" s="2">
        <f t="shared" si="65"/>
        <v>0</v>
      </c>
      <c r="FB47" s="2">
        <f t="shared" si="65"/>
        <v>0</v>
      </c>
      <c r="FC47" s="2">
        <f t="shared" si="65"/>
        <v>0</v>
      </c>
      <c r="FD47" s="2">
        <f t="shared" si="65"/>
        <v>0</v>
      </c>
      <c r="FE47" s="2">
        <f t="shared" si="65"/>
        <v>0</v>
      </c>
      <c r="FF47" s="2">
        <f t="shared" si="65"/>
        <v>0</v>
      </c>
      <c r="FG47" s="2">
        <f t="shared" si="65"/>
        <v>0</v>
      </c>
      <c r="FH47" s="2">
        <f t="shared" si="65"/>
        <v>0</v>
      </c>
      <c r="FI47" s="2">
        <f t="shared" si="65"/>
        <v>0</v>
      </c>
      <c r="FJ47" s="2">
        <f t="shared" si="65"/>
        <v>0</v>
      </c>
      <c r="FK47" s="2">
        <f t="shared" si="65"/>
        <v>0</v>
      </c>
      <c r="FL47" s="2">
        <f t="shared" si="65"/>
        <v>0</v>
      </c>
      <c r="FM47" s="2">
        <f t="shared" si="65"/>
        <v>0</v>
      </c>
      <c r="FN47" s="2">
        <f t="shared" si="65"/>
        <v>0</v>
      </c>
      <c r="FO47" s="2">
        <f t="shared" si="65"/>
        <v>0</v>
      </c>
      <c r="FP47" s="2">
        <f t="shared" si="65"/>
        <v>0</v>
      </c>
      <c r="FQ47" s="2">
        <f t="shared" si="65"/>
        <v>0</v>
      </c>
      <c r="FR47" s="2">
        <f t="shared" si="65"/>
        <v>0</v>
      </c>
      <c r="FS47" s="2">
        <f t="shared" si="65"/>
        <v>0</v>
      </c>
      <c r="FT47" s="2">
        <f t="shared" si="65"/>
        <v>0</v>
      </c>
      <c r="FU47" s="2">
        <f t="shared" si="65"/>
        <v>0</v>
      </c>
      <c r="FV47" s="2">
        <f t="shared" si="65"/>
        <v>0</v>
      </c>
      <c r="FW47" s="2">
        <f t="shared" si="65"/>
        <v>0</v>
      </c>
      <c r="FX47" s="2">
        <f t="shared" si="65"/>
        <v>0</v>
      </c>
      <c r="FY47" s="2">
        <f t="shared" si="65"/>
        <v>0</v>
      </c>
      <c r="FZ47" s="2">
        <f t="shared" si="65"/>
        <v>0</v>
      </c>
      <c r="GA47" s="2">
        <f t="shared" si="65"/>
        <v>0</v>
      </c>
      <c r="GB47" s="2">
        <f t="shared" si="65"/>
        <v>0</v>
      </c>
      <c r="GC47" s="2">
        <f t="shared" si="65"/>
        <v>0</v>
      </c>
      <c r="GD47" s="2">
        <f t="shared" si="65"/>
        <v>0</v>
      </c>
      <c r="GE47" s="2">
        <f t="shared" si="65"/>
        <v>0</v>
      </c>
      <c r="GF47" s="2">
        <f t="shared" si="65"/>
        <v>0</v>
      </c>
      <c r="GG47" s="2">
        <f t="shared" si="65"/>
        <v>0</v>
      </c>
      <c r="GH47" s="2">
        <f t="shared" si="65"/>
        <v>0</v>
      </c>
      <c r="GI47" s="2">
        <f t="shared" si="65"/>
        <v>0</v>
      </c>
      <c r="GJ47" s="2">
        <f t="shared" si="65"/>
        <v>0</v>
      </c>
      <c r="GK47"/>
      <c r="GL47"/>
      <c r="GM47"/>
      <c r="GN47"/>
      <c r="GO47"/>
      <c r="GP47"/>
      <c r="GQ47"/>
      <c r="GR47"/>
      <c r="GS47"/>
      <c r="GT47"/>
      <c r="GU47"/>
      <c r="GV47"/>
      <c r="GW47"/>
      <c r="GX47"/>
      <c r="GY47"/>
      <c r="GZ47"/>
      <c r="HA47"/>
      <c r="HB47"/>
      <c r="HC47"/>
      <c r="HD47"/>
      <c r="HE47"/>
      <c r="HF47"/>
      <c r="HG47"/>
      <c r="HH47"/>
      <c r="HI47"/>
      <c r="HJ47"/>
      <c r="HK47"/>
      <c r="HL47"/>
      <c r="HM47"/>
      <c r="HN47"/>
      <c r="HO47"/>
      <c r="HP47"/>
      <c r="HQ47"/>
      <c r="HR47"/>
      <c r="HS47"/>
      <c r="HT47"/>
      <c r="HU47"/>
      <c r="HV47"/>
      <c r="HW47"/>
      <c r="HX47"/>
      <c r="HY47"/>
      <c r="HZ47"/>
      <c r="IA47"/>
      <c r="IB47"/>
      <c r="IC47"/>
      <c r="ID47"/>
      <c r="IE47"/>
      <c r="IF47"/>
      <c r="IG47"/>
      <c r="IH47"/>
      <c r="II47"/>
      <c r="IJ47"/>
      <c r="IK47"/>
      <c r="IL47"/>
      <c r="IM47"/>
      <c r="IN47"/>
      <c r="IO47"/>
      <c r="IP47"/>
      <c r="IQ47"/>
      <c r="IR47"/>
      <c r="IS47"/>
      <c r="IT47"/>
      <c r="IU47"/>
      <c r="IV47"/>
      <c r="IW47"/>
      <c r="IX47"/>
      <c r="IY47"/>
      <c r="IZ47"/>
      <c r="JA47"/>
      <c r="JB47"/>
      <c r="JC47"/>
      <c r="JD47"/>
      <c r="JE47"/>
      <c r="JF47"/>
      <c r="JG47"/>
      <c r="JH47"/>
      <c r="JI47"/>
      <c r="JJ47"/>
      <c r="JK47"/>
      <c r="JL47"/>
      <c r="JM47"/>
      <c r="JN47"/>
      <c r="JO47"/>
      <c r="JP47"/>
      <c r="JQ47"/>
      <c r="JR47"/>
      <c r="JS47"/>
      <c r="JT47"/>
      <c r="JU47"/>
      <c r="JV47"/>
      <c r="JW47"/>
      <c r="JX47"/>
      <c r="JY47"/>
      <c r="JZ47"/>
      <c r="KA47"/>
      <c r="KB47"/>
      <c r="KC47"/>
      <c r="KD47"/>
      <c r="KE47"/>
      <c r="KF47"/>
      <c r="KG47"/>
      <c r="KH47"/>
      <c r="KI47"/>
      <c r="KJ47"/>
      <c r="KK47"/>
      <c r="KL47"/>
      <c r="KM47"/>
      <c r="KN47"/>
      <c r="KO47"/>
      <c r="KP47"/>
      <c r="KQ47"/>
      <c r="KR47"/>
      <c r="KS47"/>
      <c r="KT47"/>
      <c r="KU47"/>
      <c r="KV47"/>
      <c r="KW47"/>
      <c r="KX47"/>
      <c r="KY47"/>
      <c r="KZ47"/>
      <c r="LA47"/>
      <c r="LB47"/>
      <c r="LC47"/>
      <c r="LD47"/>
      <c r="LE47"/>
      <c r="LF47"/>
      <c r="LG47"/>
      <c r="LH47"/>
      <c r="LI47"/>
      <c r="LJ47"/>
      <c r="LK47"/>
      <c r="LL47"/>
      <c r="LM47"/>
      <c r="LN47"/>
      <c r="LO47"/>
      <c r="LP47"/>
      <c r="LQ47"/>
      <c r="LR47"/>
      <c r="LS47"/>
      <c r="LT47"/>
      <c r="LU47"/>
      <c r="LV47"/>
      <c r="LW47"/>
      <c r="LX47"/>
      <c r="LY47"/>
      <c r="LZ47"/>
      <c r="MA47"/>
      <c r="MB47"/>
      <c r="MC47"/>
      <c r="MD47"/>
      <c r="ME47"/>
      <c r="MF47"/>
      <c r="MG47"/>
      <c r="MH47"/>
      <c r="MI47"/>
      <c r="MJ47"/>
      <c r="MK47"/>
      <c r="ML47"/>
      <c r="MM47"/>
      <c r="MN47"/>
      <c r="MO47"/>
      <c r="MP47"/>
      <c r="MQ47"/>
      <c r="MR47"/>
      <c r="MS47"/>
      <c r="MT47"/>
      <c r="MU47"/>
      <c r="MV47"/>
      <c r="MW47"/>
      <c r="MX47"/>
      <c r="MY47"/>
      <c r="MZ47"/>
      <c r="NA47"/>
      <c r="NB47"/>
      <c r="NC47"/>
      <c r="ND47"/>
      <c r="NE47"/>
      <c r="NF47"/>
      <c r="NG47"/>
      <c r="NH47"/>
      <c r="NI47"/>
      <c r="NJ47"/>
      <c r="NK47"/>
      <c r="NL47"/>
      <c r="NM47"/>
      <c r="NN47"/>
      <c r="NO47"/>
      <c r="NP47"/>
      <c r="NQ47"/>
      <c r="NR47"/>
      <c r="NS47"/>
      <c r="NT47"/>
      <c r="NU47"/>
      <c r="NV47"/>
      <c r="NW47"/>
      <c r="NX47"/>
      <c r="NY47"/>
      <c r="NZ47"/>
      <c r="OA47"/>
      <c r="OB47"/>
      <c r="OC47"/>
      <c r="OD47"/>
      <c r="OE47"/>
      <c r="OF47"/>
      <c r="OG47"/>
      <c r="OH47"/>
      <c r="OI47"/>
      <c r="OJ47"/>
      <c r="OK47"/>
      <c r="OL47"/>
      <c r="OM47"/>
      <c r="ON47"/>
      <c r="OO47"/>
      <c r="OP47"/>
      <c r="OQ47"/>
      <c r="OR47"/>
      <c r="OS47"/>
      <c r="OT47"/>
      <c r="OU47"/>
      <c r="OV47"/>
      <c r="OW47"/>
      <c r="OX47"/>
      <c r="OY47"/>
      <c r="OZ47"/>
      <c r="PA47"/>
      <c r="PB47"/>
      <c r="PC47"/>
      <c r="PD47"/>
      <c r="PE47"/>
      <c r="PF47"/>
      <c r="PG47"/>
      <c r="PH47"/>
      <c r="PI47"/>
      <c r="PJ47"/>
      <c r="PK47"/>
      <c r="PL47"/>
      <c r="PM47"/>
      <c r="PN47"/>
      <c r="PO47"/>
      <c r="PP47"/>
      <c r="PQ47"/>
      <c r="PR47"/>
      <c r="PS47"/>
      <c r="PT47"/>
      <c r="PU47"/>
    </row>
    <row r="48" spans="1:437" s="178" customFormat="1" outlineLevel="1" x14ac:dyDescent="0.35">
      <c r="A48" s="175"/>
      <c r="B48" s="175"/>
      <c r="C48" s="176"/>
      <c r="D48" s="177"/>
      <c r="E48" s="178" t="s">
        <v>77</v>
      </c>
      <c r="G48" s="178" t="s">
        <v>6</v>
      </c>
      <c r="I48" s="186"/>
      <c r="J48" s="178">
        <f xml:space="preserve"> IF(J47 = 1, $F45, EOMONTH(I48, $F46))</f>
        <v>43921</v>
      </c>
      <c r="K48" s="178">
        <f t="shared" ref="K48:AO48" si="66" xml:space="preserve"> IF(K47 = 1, $F45, EOMONTH(J48, $F46))</f>
        <v>44286</v>
      </c>
      <c r="L48" s="178">
        <f t="shared" si="66"/>
        <v>44651</v>
      </c>
      <c r="M48" s="178">
        <f t="shared" si="66"/>
        <v>45016</v>
      </c>
      <c r="N48" s="178">
        <f t="shared" si="66"/>
        <v>45382</v>
      </c>
      <c r="O48" s="178">
        <f t="shared" si="66"/>
        <v>45747</v>
      </c>
      <c r="P48" s="178">
        <f t="shared" si="66"/>
        <v>46112</v>
      </c>
      <c r="Q48" s="178">
        <f t="shared" si="66"/>
        <v>46477</v>
      </c>
      <c r="R48" s="178">
        <f t="shared" si="66"/>
        <v>46843</v>
      </c>
      <c r="S48" s="178">
        <f t="shared" si="66"/>
        <v>47208</v>
      </c>
      <c r="T48" s="178">
        <f t="shared" si="66"/>
        <v>47573</v>
      </c>
      <c r="U48" s="178">
        <f t="shared" si="66"/>
        <v>47938</v>
      </c>
      <c r="V48" s="178">
        <f t="shared" si="66"/>
        <v>48304</v>
      </c>
      <c r="W48" s="178">
        <f t="shared" si="66"/>
        <v>48669</v>
      </c>
      <c r="X48" s="178">
        <f t="shared" si="66"/>
        <v>49034</v>
      </c>
      <c r="Y48" s="178">
        <f t="shared" si="66"/>
        <v>49399</v>
      </c>
      <c r="Z48" s="178">
        <f t="shared" si="66"/>
        <v>49765</v>
      </c>
      <c r="AA48" s="178">
        <f t="shared" si="66"/>
        <v>50130</v>
      </c>
      <c r="AB48" s="178">
        <f t="shared" si="66"/>
        <v>50495</v>
      </c>
      <c r="AC48" s="178">
        <f t="shared" si="66"/>
        <v>50860</v>
      </c>
      <c r="AD48" s="178">
        <f t="shared" si="66"/>
        <v>51226</v>
      </c>
      <c r="AE48" s="178">
        <f t="shared" si="66"/>
        <v>51591</v>
      </c>
      <c r="AF48" s="178">
        <f t="shared" si="66"/>
        <v>51956</v>
      </c>
      <c r="AG48" s="178">
        <f t="shared" si="66"/>
        <v>52321</v>
      </c>
      <c r="AH48" s="178">
        <f t="shared" si="66"/>
        <v>52687</v>
      </c>
      <c r="AI48" s="178">
        <f t="shared" si="66"/>
        <v>53052</v>
      </c>
      <c r="AJ48" s="178">
        <f t="shared" si="66"/>
        <v>53417</v>
      </c>
      <c r="AK48" s="178">
        <f t="shared" si="66"/>
        <v>53782</v>
      </c>
      <c r="AL48" s="178">
        <f t="shared" si="66"/>
        <v>54148</v>
      </c>
      <c r="AM48" s="178">
        <f t="shared" si="66"/>
        <v>54513</v>
      </c>
      <c r="AN48" s="178">
        <f t="shared" si="66"/>
        <v>54878</v>
      </c>
      <c r="AO48" s="178">
        <f t="shared" si="66"/>
        <v>55243</v>
      </c>
      <c r="AP48" s="178">
        <f t="shared" ref="AP48:BU48" si="67" xml:space="preserve"> IF(AP47 = 1, $F45, EOMONTH(AO48, $F46))</f>
        <v>55609</v>
      </c>
      <c r="AQ48" s="178">
        <f t="shared" si="67"/>
        <v>55974</v>
      </c>
      <c r="AR48" s="178">
        <f t="shared" si="67"/>
        <v>56339</v>
      </c>
      <c r="AS48" s="178">
        <f t="shared" si="67"/>
        <v>56704</v>
      </c>
      <c r="AT48" s="178">
        <f t="shared" si="67"/>
        <v>57070</v>
      </c>
      <c r="AU48" s="178">
        <f t="shared" si="67"/>
        <v>57435</v>
      </c>
      <c r="AV48" s="178">
        <f t="shared" si="67"/>
        <v>57800</v>
      </c>
      <c r="AW48" s="178">
        <f t="shared" si="67"/>
        <v>58165</v>
      </c>
      <c r="AX48" s="178">
        <f t="shared" si="67"/>
        <v>58531</v>
      </c>
      <c r="AY48" s="178">
        <f t="shared" si="67"/>
        <v>58896</v>
      </c>
      <c r="AZ48" s="178">
        <f t="shared" si="67"/>
        <v>59261</v>
      </c>
      <c r="BA48" s="178">
        <f t="shared" si="67"/>
        <v>59626</v>
      </c>
      <c r="BB48" s="178">
        <f t="shared" si="67"/>
        <v>59992</v>
      </c>
      <c r="BC48" s="178">
        <f t="shared" si="67"/>
        <v>60357</v>
      </c>
      <c r="BD48" s="178">
        <f t="shared" si="67"/>
        <v>60722</v>
      </c>
      <c r="BE48" s="178">
        <f t="shared" si="67"/>
        <v>61087</v>
      </c>
      <c r="BF48" s="178">
        <f t="shared" si="67"/>
        <v>61453</v>
      </c>
      <c r="BG48" s="178">
        <f t="shared" si="67"/>
        <v>61818</v>
      </c>
      <c r="BH48" s="178">
        <f t="shared" si="67"/>
        <v>62183</v>
      </c>
      <c r="BI48" s="178">
        <f t="shared" si="67"/>
        <v>62548</v>
      </c>
      <c r="BJ48" s="178">
        <f t="shared" si="67"/>
        <v>62914</v>
      </c>
      <c r="BK48" s="178">
        <f t="shared" si="67"/>
        <v>63279</v>
      </c>
      <c r="BL48" s="178">
        <f t="shared" si="67"/>
        <v>63644</v>
      </c>
      <c r="BM48" s="178">
        <f t="shared" si="67"/>
        <v>64009</v>
      </c>
      <c r="BN48" s="178">
        <f t="shared" si="67"/>
        <v>64375</v>
      </c>
      <c r="BO48" s="178">
        <f t="shared" si="67"/>
        <v>64740</v>
      </c>
      <c r="BP48" s="178">
        <f t="shared" si="67"/>
        <v>65105</v>
      </c>
      <c r="BQ48" s="178">
        <f t="shared" si="67"/>
        <v>65470</v>
      </c>
      <c r="BR48" s="178">
        <f t="shared" si="67"/>
        <v>65836</v>
      </c>
      <c r="BS48" s="178">
        <f t="shared" si="67"/>
        <v>66201</v>
      </c>
      <c r="BT48" s="178">
        <f t="shared" si="67"/>
        <v>66566</v>
      </c>
      <c r="BU48" s="178">
        <f t="shared" si="67"/>
        <v>66931</v>
      </c>
      <c r="BV48" s="178">
        <f t="shared" ref="BV48:DA48" si="68" xml:space="preserve"> IF(BV47 = 1, $F45, EOMONTH(BU48, $F46))</f>
        <v>67297</v>
      </c>
      <c r="BW48" s="178">
        <f t="shared" si="68"/>
        <v>67662</v>
      </c>
      <c r="BX48" s="178">
        <f t="shared" si="68"/>
        <v>68027</v>
      </c>
      <c r="BY48" s="178">
        <f t="shared" si="68"/>
        <v>68392</v>
      </c>
      <c r="BZ48" s="178">
        <f t="shared" si="68"/>
        <v>68758</v>
      </c>
      <c r="CA48" s="178">
        <f t="shared" si="68"/>
        <v>69123</v>
      </c>
      <c r="CB48" s="178">
        <f t="shared" si="68"/>
        <v>69488</v>
      </c>
      <c r="CC48" s="178">
        <f t="shared" si="68"/>
        <v>69853</v>
      </c>
      <c r="CD48" s="178">
        <f t="shared" si="68"/>
        <v>70219</v>
      </c>
      <c r="CE48" s="178">
        <f t="shared" si="68"/>
        <v>70584</v>
      </c>
      <c r="CF48" s="178">
        <f t="shared" si="68"/>
        <v>70949</v>
      </c>
      <c r="CG48" s="178">
        <f t="shared" si="68"/>
        <v>71314</v>
      </c>
      <c r="CH48" s="178">
        <f t="shared" si="68"/>
        <v>71680</v>
      </c>
      <c r="CI48" s="178">
        <f t="shared" si="68"/>
        <v>72045</v>
      </c>
      <c r="CJ48" s="178">
        <f t="shared" si="68"/>
        <v>72410</v>
      </c>
      <c r="CK48" s="178">
        <f t="shared" si="68"/>
        <v>72775</v>
      </c>
      <c r="CL48" s="178">
        <f t="shared" si="68"/>
        <v>73140</v>
      </c>
      <c r="CM48" s="178">
        <f t="shared" si="68"/>
        <v>73505</v>
      </c>
      <c r="CN48" s="178">
        <f t="shared" si="68"/>
        <v>73870</v>
      </c>
      <c r="CO48" s="178">
        <f t="shared" si="68"/>
        <v>74235</v>
      </c>
      <c r="CP48" s="178">
        <f t="shared" si="68"/>
        <v>74601</v>
      </c>
      <c r="CQ48" s="178">
        <f t="shared" si="68"/>
        <v>74966</v>
      </c>
      <c r="CR48" s="178">
        <f t="shared" si="68"/>
        <v>75331</v>
      </c>
      <c r="CS48" s="178">
        <f t="shared" si="68"/>
        <v>75696</v>
      </c>
      <c r="CT48" s="178">
        <f t="shared" si="68"/>
        <v>76062</v>
      </c>
      <c r="CU48" s="178">
        <f t="shared" si="68"/>
        <v>76427</v>
      </c>
      <c r="CV48" s="178">
        <f t="shared" si="68"/>
        <v>76792</v>
      </c>
      <c r="CW48" s="178">
        <f t="shared" si="68"/>
        <v>77157</v>
      </c>
      <c r="CX48" s="178">
        <f t="shared" si="68"/>
        <v>77523</v>
      </c>
      <c r="CY48" s="178">
        <f t="shared" si="68"/>
        <v>77888</v>
      </c>
      <c r="CZ48" s="178">
        <f t="shared" si="68"/>
        <v>78253</v>
      </c>
      <c r="DA48" s="178">
        <f t="shared" si="68"/>
        <v>78618</v>
      </c>
      <c r="DB48" s="178">
        <f t="shared" ref="DB48:EG48" si="69" xml:space="preserve"> IF(DB47 = 1, $F45, EOMONTH(DA48, $F46))</f>
        <v>78984</v>
      </c>
      <c r="DC48" s="178">
        <f t="shared" si="69"/>
        <v>79349</v>
      </c>
      <c r="DD48" s="178">
        <f t="shared" si="69"/>
        <v>79714</v>
      </c>
      <c r="DE48" s="178">
        <f t="shared" si="69"/>
        <v>80079</v>
      </c>
      <c r="DF48" s="178">
        <f t="shared" si="69"/>
        <v>80445</v>
      </c>
      <c r="DG48" s="178">
        <f t="shared" si="69"/>
        <v>80810</v>
      </c>
      <c r="DH48" s="178">
        <f t="shared" si="69"/>
        <v>81175</v>
      </c>
      <c r="DI48" s="178">
        <f t="shared" si="69"/>
        <v>81540</v>
      </c>
      <c r="DJ48" s="178">
        <f t="shared" si="69"/>
        <v>81906</v>
      </c>
      <c r="DK48" s="178">
        <f t="shared" si="69"/>
        <v>82271</v>
      </c>
      <c r="DL48" s="178">
        <f t="shared" si="69"/>
        <v>82636</v>
      </c>
      <c r="DM48" s="178">
        <f t="shared" si="69"/>
        <v>83001</v>
      </c>
      <c r="DN48" s="178">
        <f t="shared" si="69"/>
        <v>83367</v>
      </c>
      <c r="DO48" s="178">
        <f t="shared" si="69"/>
        <v>83732</v>
      </c>
      <c r="DP48" s="178">
        <f t="shared" si="69"/>
        <v>84097</v>
      </c>
      <c r="DQ48" s="178">
        <f t="shared" si="69"/>
        <v>84462</v>
      </c>
      <c r="DR48" s="178">
        <f t="shared" si="69"/>
        <v>84828</v>
      </c>
      <c r="DS48" s="178">
        <f t="shared" si="69"/>
        <v>85193</v>
      </c>
      <c r="DT48" s="178">
        <f t="shared" si="69"/>
        <v>85558</v>
      </c>
      <c r="DU48" s="178">
        <f t="shared" si="69"/>
        <v>85923</v>
      </c>
      <c r="DV48" s="178">
        <f t="shared" si="69"/>
        <v>86289</v>
      </c>
      <c r="DW48" s="178">
        <f t="shared" si="69"/>
        <v>86654</v>
      </c>
      <c r="DX48" s="178">
        <f t="shared" si="69"/>
        <v>87019</v>
      </c>
      <c r="DY48" s="178">
        <f t="shared" si="69"/>
        <v>87384</v>
      </c>
      <c r="DZ48" s="178">
        <f t="shared" si="69"/>
        <v>87750</v>
      </c>
      <c r="EA48" s="178">
        <f t="shared" si="69"/>
        <v>88115</v>
      </c>
      <c r="EB48" s="178">
        <f t="shared" si="69"/>
        <v>88480</v>
      </c>
      <c r="EC48" s="178">
        <f t="shared" si="69"/>
        <v>88845</v>
      </c>
      <c r="ED48" s="178">
        <f t="shared" si="69"/>
        <v>89211</v>
      </c>
      <c r="EE48" s="178">
        <f t="shared" si="69"/>
        <v>89576</v>
      </c>
      <c r="EF48" s="178">
        <f t="shared" si="69"/>
        <v>89941</v>
      </c>
      <c r="EG48" s="178">
        <f t="shared" si="69"/>
        <v>90306</v>
      </c>
      <c r="EH48" s="178">
        <f t="shared" ref="EH48:FM48" si="70" xml:space="preserve"> IF(EH47 = 1, $F45, EOMONTH(EG48, $F46))</f>
        <v>90672</v>
      </c>
      <c r="EI48" s="178">
        <f t="shared" si="70"/>
        <v>91037</v>
      </c>
      <c r="EJ48" s="178">
        <f t="shared" si="70"/>
        <v>91402</v>
      </c>
      <c r="EK48" s="178">
        <f t="shared" si="70"/>
        <v>91767</v>
      </c>
      <c r="EL48" s="178">
        <f t="shared" si="70"/>
        <v>92133</v>
      </c>
      <c r="EM48" s="178">
        <f t="shared" si="70"/>
        <v>92498</v>
      </c>
      <c r="EN48" s="178">
        <f t="shared" si="70"/>
        <v>92863</v>
      </c>
      <c r="EO48" s="178">
        <f t="shared" si="70"/>
        <v>93228</v>
      </c>
      <c r="EP48" s="178">
        <f t="shared" si="70"/>
        <v>93594</v>
      </c>
      <c r="EQ48" s="178">
        <f t="shared" si="70"/>
        <v>93959</v>
      </c>
      <c r="ER48" s="178">
        <f t="shared" si="70"/>
        <v>94324</v>
      </c>
      <c r="ES48" s="178">
        <f t="shared" si="70"/>
        <v>94689</v>
      </c>
      <c r="ET48" s="178">
        <f t="shared" si="70"/>
        <v>95055</v>
      </c>
      <c r="EU48" s="178">
        <f t="shared" si="70"/>
        <v>95420</v>
      </c>
      <c r="EV48" s="178">
        <f t="shared" si="70"/>
        <v>95785</v>
      </c>
      <c r="EW48" s="178">
        <f t="shared" si="70"/>
        <v>96150</v>
      </c>
      <c r="EX48" s="178">
        <f t="shared" si="70"/>
        <v>96516</v>
      </c>
      <c r="EY48" s="178">
        <f t="shared" si="70"/>
        <v>96881</v>
      </c>
      <c r="EZ48" s="178">
        <f t="shared" si="70"/>
        <v>97246</v>
      </c>
      <c r="FA48" s="178">
        <f t="shared" si="70"/>
        <v>97611</v>
      </c>
      <c r="FB48" s="178">
        <f t="shared" si="70"/>
        <v>97977</v>
      </c>
      <c r="FC48" s="178">
        <f t="shared" si="70"/>
        <v>98342</v>
      </c>
      <c r="FD48" s="178">
        <f t="shared" si="70"/>
        <v>98707</v>
      </c>
      <c r="FE48" s="178">
        <f t="shared" si="70"/>
        <v>99072</v>
      </c>
      <c r="FF48" s="178">
        <f t="shared" si="70"/>
        <v>99438</v>
      </c>
      <c r="FG48" s="178">
        <f t="shared" si="70"/>
        <v>99803</v>
      </c>
      <c r="FH48" s="178">
        <f t="shared" si="70"/>
        <v>100168</v>
      </c>
      <c r="FI48" s="178">
        <f t="shared" si="70"/>
        <v>100533</v>
      </c>
      <c r="FJ48" s="178">
        <f t="shared" si="70"/>
        <v>100899</v>
      </c>
      <c r="FK48" s="178">
        <f t="shared" si="70"/>
        <v>101264</v>
      </c>
      <c r="FL48" s="178">
        <f t="shared" si="70"/>
        <v>101629</v>
      </c>
      <c r="FM48" s="178">
        <f t="shared" si="70"/>
        <v>101994</v>
      </c>
      <c r="FN48" s="178">
        <f t="shared" ref="FN48:GJ48" si="71" xml:space="preserve"> IF(FN47 = 1, $F45, EOMONTH(FM48, $F46))</f>
        <v>102360</v>
      </c>
      <c r="FO48" s="178">
        <f t="shared" si="71"/>
        <v>102725</v>
      </c>
      <c r="FP48" s="178">
        <f t="shared" si="71"/>
        <v>103090</v>
      </c>
      <c r="FQ48" s="178">
        <f t="shared" si="71"/>
        <v>103455</v>
      </c>
      <c r="FR48" s="178">
        <f t="shared" si="71"/>
        <v>103821</v>
      </c>
      <c r="FS48" s="178">
        <f t="shared" si="71"/>
        <v>104186</v>
      </c>
      <c r="FT48" s="178">
        <f t="shared" si="71"/>
        <v>104551</v>
      </c>
      <c r="FU48" s="178">
        <f t="shared" si="71"/>
        <v>104916</v>
      </c>
      <c r="FV48" s="178">
        <f t="shared" si="71"/>
        <v>105282</v>
      </c>
      <c r="FW48" s="178">
        <f t="shared" si="71"/>
        <v>105647</v>
      </c>
      <c r="FX48" s="178">
        <f t="shared" si="71"/>
        <v>106012</v>
      </c>
      <c r="FY48" s="178">
        <f t="shared" si="71"/>
        <v>106377</v>
      </c>
      <c r="FZ48" s="178">
        <f t="shared" si="71"/>
        <v>106743</v>
      </c>
      <c r="GA48" s="178">
        <f t="shared" si="71"/>
        <v>107108</v>
      </c>
      <c r="GB48" s="178">
        <f t="shared" si="71"/>
        <v>107473</v>
      </c>
      <c r="GC48" s="178">
        <f t="shared" si="71"/>
        <v>107838</v>
      </c>
      <c r="GD48" s="178">
        <f t="shared" si="71"/>
        <v>108204</v>
      </c>
      <c r="GE48" s="178">
        <f t="shared" si="71"/>
        <v>108569</v>
      </c>
      <c r="GF48" s="178">
        <f t="shared" si="71"/>
        <v>108934</v>
      </c>
      <c r="GG48" s="178">
        <f t="shared" si="71"/>
        <v>109299</v>
      </c>
      <c r="GH48" s="178">
        <f t="shared" si="71"/>
        <v>109664</v>
      </c>
      <c r="GI48" s="178">
        <f t="shared" si="71"/>
        <v>110029</v>
      </c>
      <c r="GJ48" s="178">
        <f t="shared" si="71"/>
        <v>110394</v>
      </c>
      <c r="GK48" s="250"/>
      <c r="GL48" s="250"/>
      <c r="GM48" s="250"/>
      <c r="GN48" s="250"/>
      <c r="GO48" s="250"/>
      <c r="GP48" s="250"/>
      <c r="GQ48" s="250"/>
      <c r="GR48" s="250"/>
      <c r="GS48" s="250"/>
      <c r="GT48" s="250"/>
      <c r="GU48" s="250"/>
      <c r="GV48" s="250"/>
      <c r="GW48" s="250"/>
      <c r="GX48" s="250"/>
      <c r="GY48" s="250"/>
      <c r="GZ48" s="250"/>
      <c r="HA48" s="250"/>
      <c r="HB48" s="250"/>
      <c r="HC48" s="250"/>
      <c r="HD48" s="250"/>
      <c r="HE48" s="250"/>
      <c r="HF48" s="250"/>
      <c r="HG48" s="250"/>
      <c r="HH48" s="250"/>
      <c r="HI48" s="250"/>
      <c r="HJ48" s="250"/>
      <c r="HK48" s="250"/>
      <c r="HL48" s="250"/>
      <c r="HM48" s="250"/>
      <c r="HN48" s="250"/>
      <c r="HO48" s="250"/>
      <c r="HP48" s="250"/>
      <c r="HQ48" s="250"/>
      <c r="HR48" s="250"/>
      <c r="HS48" s="250"/>
      <c r="HT48" s="250"/>
      <c r="HU48" s="250"/>
      <c r="HV48" s="250"/>
      <c r="HW48" s="250"/>
      <c r="HX48" s="250"/>
      <c r="HY48" s="250"/>
      <c r="HZ48" s="250"/>
      <c r="IA48" s="250"/>
      <c r="IB48" s="250"/>
      <c r="IC48" s="250"/>
      <c r="ID48" s="250"/>
      <c r="IE48" s="250"/>
      <c r="IF48" s="250"/>
      <c r="IG48" s="250"/>
      <c r="IH48" s="250"/>
      <c r="II48" s="250"/>
      <c r="IJ48" s="250"/>
      <c r="IK48" s="250"/>
      <c r="IL48" s="250"/>
      <c r="IM48" s="250"/>
      <c r="IN48" s="250"/>
      <c r="IO48" s="250"/>
      <c r="IP48" s="250"/>
      <c r="IQ48" s="250"/>
      <c r="IR48" s="250"/>
      <c r="IS48" s="250"/>
      <c r="IT48" s="250"/>
      <c r="IU48" s="250"/>
      <c r="IV48" s="250"/>
      <c r="IW48" s="250"/>
      <c r="IX48" s="250"/>
      <c r="IY48" s="250"/>
      <c r="IZ48" s="250"/>
      <c r="JA48" s="250"/>
      <c r="JB48" s="250"/>
      <c r="JC48" s="250"/>
      <c r="JD48" s="250"/>
      <c r="JE48" s="250"/>
      <c r="JF48" s="250"/>
      <c r="JG48" s="250"/>
      <c r="JH48" s="250"/>
      <c r="JI48" s="250"/>
      <c r="JJ48" s="250"/>
      <c r="JK48" s="250"/>
      <c r="JL48" s="250"/>
      <c r="JM48" s="250"/>
      <c r="JN48" s="250"/>
      <c r="JO48" s="250"/>
      <c r="JP48" s="250"/>
      <c r="JQ48" s="250"/>
      <c r="JR48" s="250"/>
      <c r="JS48" s="250"/>
      <c r="JT48" s="250"/>
      <c r="JU48" s="250"/>
      <c r="JV48" s="250"/>
      <c r="JW48" s="250"/>
      <c r="JX48" s="250"/>
      <c r="JY48" s="250"/>
      <c r="JZ48" s="250"/>
      <c r="KA48" s="250"/>
      <c r="KB48" s="250"/>
      <c r="KC48" s="250"/>
      <c r="KD48" s="250"/>
      <c r="KE48" s="250"/>
      <c r="KF48" s="250"/>
      <c r="KG48" s="250"/>
      <c r="KH48" s="250"/>
      <c r="KI48" s="250"/>
      <c r="KJ48" s="250"/>
      <c r="KK48" s="250"/>
      <c r="KL48" s="250"/>
      <c r="KM48" s="250"/>
      <c r="KN48" s="250"/>
      <c r="KO48" s="250"/>
      <c r="KP48" s="250"/>
      <c r="KQ48" s="250"/>
      <c r="KR48" s="250"/>
      <c r="KS48" s="250"/>
      <c r="KT48" s="250"/>
      <c r="KU48" s="250"/>
      <c r="KV48" s="250"/>
      <c r="KW48" s="250"/>
      <c r="KX48" s="250"/>
      <c r="KY48" s="250"/>
      <c r="KZ48" s="250"/>
      <c r="LA48" s="250"/>
      <c r="LB48" s="250"/>
      <c r="LC48" s="250"/>
      <c r="LD48" s="250"/>
      <c r="LE48" s="250"/>
      <c r="LF48" s="250"/>
      <c r="LG48" s="250"/>
      <c r="LH48" s="250"/>
      <c r="LI48" s="250"/>
      <c r="LJ48" s="250"/>
      <c r="LK48" s="250"/>
      <c r="LL48" s="250"/>
      <c r="LM48" s="250"/>
      <c r="LN48" s="250"/>
      <c r="LO48" s="250"/>
      <c r="LP48" s="250"/>
      <c r="LQ48" s="250"/>
      <c r="LR48" s="250"/>
      <c r="LS48" s="250"/>
      <c r="LT48" s="250"/>
      <c r="LU48" s="250"/>
      <c r="LV48" s="250"/>
      <c r="LW48" s="250"/>
      <c r="LX48" s="250"/>
      <c r="LY48" s="250"/>
      <c r="LZ48" s="250"/>
      <c r="MA48" s="250"/>
      <c r="MB48" s="250"/>
      <c r="MC48" s="250"/>
      <c r="MD48" s="250"/>
      <c r="ME48" s="250"/>
      <c r="MF48" s="250"/>
      <c r="MG48" s="250"/>
      <c r="MH48" s="250"/>
      <c r="MI48" s="250"/>
      <c r="MJ48" s="250"/>
      <c r="MK48" s="250"/>
      <c r="ML48" s="250"/>
      <c r="MM48" s="250"/>
      <c r="MN48" s="250"/>
      <c r="MO48" s="250"/>
      <c r="MP48" s="250"/>
      <c r="MQ48" s="250"/>
      <c r="MR48" s="250"/>
      <c r="MS48" s="250"/>
      <c r="MT48" s="250"/>
      <c r="MU48" s="250"/>
      <c r="MV48" s="250"/>
      <c r="MW48" s="250"/>
      <c r="MX48" s="250"/>
      <c r="MY48" s="250"/>
      <c r="MZ48" s="250"/>
      <c r="NA48" s="250"/>
      <c r="NB48" s="250"/>
      <c r="NC48" s="250"/>
      <c r="ND48" s="250"/>
      <c r="NE48" s="250"/>
      <c r="NF48" s="250"/>
      <c r="NG48" s="250"/>
      <c r="NH48" s="250"/>
      <c r="NI48" s="250"/>
      <c r="NJ48" s="250"/>
      <c r="NK48" s="250"/>
      <c r="NL48" s="250"/>
      <c r="NM48" s="250"/>
      <c r="NN48" s="250"/>
      <c r="NO48" s="250"/>
      <c r="NP48" s="250"/>
      <c r="NQ48" s="250"/>
      <c r="NR48" s="250"/>
      <c r="NS48" s="250"/>
      <c r="NT48" s="250"/>
      <c r="NU48" s="250"/>
      <c r="NV48" s="250"/>
      <c r="NW48" s="250"/>
      <c r="NX48" s="250"/>
      <c r="NY48" s="250"/>
      <c r="NZ48" s="250"/>
      <c r="OA48" s="250"/>
      <c r="OB48" s="250"/>
      <c r="OC48" s="250"/>
      <c r="OD48" s="250"/>
      <c r="OE48" s="250"/>
      <c r="OF48" s="250"/>
      <c r="OG48" s="250"/>
      <c r="OH48" s="250"/>
      <c r="OI48" s="250"/>
      <c r="OJ48" s="250"/>
      <c r="OK48" s="250"/>
      <c r="OL48" s="250"/>
      <c r="OM48" s="250"/>
      <c r="ON48" s="250"/>
      <c r="OO48" s="250"/>
      <c r="OP48" s="250"/>
      <c r="OQ48" s="250"/>
      <c r="OR48" s="250"/>
      <c r="OS48" s="250"/>
      <c r="OT48" s="250"/>
      <c r="OU48" s="250"/>
      <c r="OV48" s="250"/>
      <c r="OW48" s="250"/>
      <c r="OX48" s="250"/>
      <c r="OY48" s="250"/>
      <c r="OZ48" s="250"/>
      <c r="PA48" s="250"/>
      <c r="PB48" s="250"/>
      <c r="PC48" s="250"/>
      <c r="PD48" s="250"/>
      <c r="PE48" s="250"/>
      <c r="PF48" s="250"/>
      <c r="PG48" s="250"/>
      <c r="PH48" s="250"/>
      <c r="PI48" s="250"/>
      <c r="PJ48" s="250"/>
      <c r="PK48" s="250"/>
      <c r="PL48" s="250"/>
      <c r="PM48" s="250"/>
      <c r="PN48" s="250"/>
      <c r="PO48" s="250"/>
      <c r="PP48" s="250"/>
      <c r="PQ48" s="250"/>
      <c r="PR48" s="250"/>
      <c r="PS48" s="250"/>
      <c r="PT48" s="250"/>
      <c r="PU48" s="250"/>
    </row>
    <row r="49" spans="1:437" s="402" customFormat="1" outlineLevel="1" x14ac:dyDescent="0.35">
      <c r="A49" s="189"/>
      <c r="B49" s="189"/>
      <c r="C49" s="190"/>
      <c r="D49" s="191"/>
      <c r="E49" s="192"/>
      <c r="F49" s="192"/>
      <c r="G49" s="192"/>
      <c r="H49" s="192"/>
      <c r="I49" s="192"/>
      <c r="J49" s="192"/>
      <c r="K49" s="192"/>
      <c r="L49" s="192"/>
      <c r="M49" s="192"/>
      <c r="N49" s="192"/>
      <c r="O49" s="192"/>
      <c r="P49" s="192"/>
      <c r="Q49" s="192"/>
      <c r="R49" s="192"/>
      <c r="S49" s="192"/>
      <c r="T49" s="192"/>
      <c r="U49" s="192"/>
      <c r="V49" s="192"/>
      <c r="W49" s="192"/>
      <c r="X49" s="192"/>
      <c r="Y49" s="192"/>
      <c r="Z49" s="192"/>
      <c r="AA49" s="192"/>
      <c r="AB49" s="192"/>
      <c r="AC49" s="192"/>
      <c r="AD49" s="192"/>
      <c r="AE49" s="192"/>
      <c r="AF49" s="192"/>
      <c r="AG49" s="192"/>
      <c r="AH49" s="192"/>
      <c r="AI49" s="192"/>
      <c r="AJ49" s="192"/>
      <c r="AK49" s="192"/>
      <c r="AL49" s="192"/>
      <c r="AM49" s="192"/>
      <c r="AN49" s="192"/>
      <c r="AO49" s="192"/>
      <c r="AP49" s="192"/>
      <c r="AQ49" s="192"/>
      <c r="AR49" s="192"/>
      <c r="AS49" s="192"/>
      <c r="AT49" s="192"/>
      <c r="AU49" s="192"/>
      <c r="AV49" s="192"/>
      <c r="AW49" s="192"/>
      <c r="AX49" s="192"/>
      <c r="AY49" s="192"/>
      <c r="AZ49" s="192"/>
      <c r="BA49" s="192"/>
      <c r="BB49" s="192"/>
      <c r="BC49" s="192"/>
      <c r="BD49" s="192"/>
      <c r="BE49" s="192"/>
      <c r="BF49" s="192"/>
      <c r="BG49" s="192"/>
      <c r="BH49" s="192"/>
      <c r="BI49" s="192"/>
      <c r="BJ49" s="192"/>
      <c r="BK49" s="192"/>
      <c r="BL49" s="192"/>
      <c r="BM49" s="192"/>
      <c r="BN49" s="192"/>
      <c r="BO49" s="192"/>
      <c r="BP49" s="192"/>
      <c r="BQ49" s="192"/>
      <c r="BR49" s="192"/>
      <c r="BS49" s="192"/>
      <c r="BT49" s="192"/>
      <c r="BU49" s="192"/>
      <c r="BV49" s="192"/>
      <c r="BW49" s="192"/>
      <c r="BX49" s="192"/>
      <c r="BY49" s="192"/>
      <c r="BZ49" s="192"/>
      <c r="CA49" s="192"/>
      <c r="CB49" s="192"/>
      <c r="CC49" s="192"/>
      <c r="CD49" s="192"/>
      <c r="CE49" s="192"/>
      <c r="CF49" s="192"/>
      <c r="CG49" s="192"/>
      <c r="CH49" s="192"/>
      <c r="CI49" s="192"/>
      <c r="CJ49" s="192"/>
      <c r="CK49" s="192"/>
      <c r="CL49" s="192"/>
      <c r="CM49" s="192"/>
      <c r="CN49" s="192"/>
      <c r="CO49" s="192"/>
      <c r="CP49" s="192"/>
      <c r="CQ49" s="192"/>
      <c r="CR49" s="192"/>
      <c r="CS49" s="192"/>
      <c r="CT49" s="192"/>
      <c r="CU49" s="192"/>
      <c r="CV49" s="192"/>
      <c r="CW49" s="192"/>
      <c r="CX49" s="192"/>
      <c r="CY49" s="192"/>
      <c r="CZ49" s="192"/>
      <c r="DA49" s="192"/>
      <c r="DB49" s="192"/>
      <c r="DC49" s="192"/>
      <c r="DD49" s="192"/>
      <c r="DE49" s="192"/>
      <c r="DF49" s="192"/>
      <c r="DG49" s="192"/>
      <c r="DH49" s="192"/>
      <c r="DI49" s="192"/>
      <c r="DJ49" s="192"/>
      <c r="DK49" s="192"/>
      <c r="DL49" s="192"/>
      <c r="DM49" s="192"/>
      <c r="DN49" s="192"/>
      <c r="DO49" s="192"/>
      <c r="DP49" s="192"/>
      <c r="DQ49" s="192"/>
      <c r="DR49" s="192"/>
      <c r="DS49" s="192"/>
      <c r="DT49" s="192"/>
      <c r="DU49" s="192"/>
      <c r="DV49" s="192"/>
      <c r="DW49" s="192"/>
      <c r="DX49" s="192"/>
      <c r="DY49" s="192"/>
      <c r="DZ49" s="192"/>
      <c r="EA49" s="192"/>
      <c r="EB49" s="192"/>
      <c r="EC49" s="192"/>
      <c r="ED49" s="192"/>
      <c r="EE49" s="192"/>
      <c r="EF49" s="192"/>
      <c r="EG49" s="192"/>
      <c r="EH49" s="192"/>
      <c r="EI49" s="192"/>
      <c r="EJ49" s="192"/>
      <c r="EK49" s="192"/>
      <c r="EL49" s="192"/>
      <c r="EM49" s="192"/>
      <c r="EN49" s="192"/>
      <c r="EO49" s="192"/>
      <c r="EP49" s="192"/>
      <c r="EQ49" s="192"/>
      <c r="ER49" s="192"/>
      <c r="ES49" s="192"/>
      <c r="ET49" s="192"/>
      <c r="EU49" s="192"/>
      <c r="EV49" s="192"/>
      <c r="EW49" s="192"/>
      <c r="EX49" s="192"/>
      <c r="EY49" s="192"/>
      <c r="EZ49" s="192"/>
      <c r="FA49" s="192"/>
      <c r="FB49" s="192"/>
      <c r="FC49" s="192"/>
      <c r="FD49" s="192"/>
      <c r="FE49" s="192"/>
      <c r="FF49" s="192"/>
      <c r="FG49" s="192"/>
      <c r="FH49" s="192"/>
      <c r="FI49" s="192"/>
      <c r="FJ49" s="192"/>
      <c r="FK49" s="192"/>
      <c r="FL49" s="192"/>
      <c r="FM49" s="192"/>
      <c r="FN49" s="192"/>
      <c r="FO49" s="192"/>
      <c r="FP49" s="192"/>
      <c r="FQ49" s="192"/>
      <c r="FR49" s="192"/>
      <c r="FS49" s="192"/>
      <c r="FT49" s="192"/>
      <c r="FU49" s="192"/>
      <c r="FV49" s="192"/>
      <c r="FW49" s="192"/>
      <c r="FX49" s="192"/>
      <c r="FY49" s="192"/>
      <c r="FZ49" s="192"/>
      <c r="GA49" s="192"/>
      <c r="GB49" s="192"/>
      <c r="GC49" s="192"/>
      <c r="GD49" s="192"/>
      <c r="GE49" s="192"/>
      <c r="GF49" s="192"/>
      <c r="GG49" s="192"/>
      <c r="GH49" s="192"/>
      <c r="GI49" s="192"/>
      <c r="GJ49" s="192"/>
      <c r="GK49" s="401"/>
      <c r="GL49" s="401"/>
      <c r="GM49" s="401"/>
      <c r="GN49" s="401"/>
      <c r="GO49" s="401"/>
      <c r="GP49" s="401"/>
      <c r="GQ49" s="401"/>
      <c r="GR49" s="401"/>
      <c r="GS49" s="401"/>
      <c r="GT49" s="401"/>
      <c r="GU49" s="401"/>
      <c r="GV49" s="401"/>
      <c r="GW49" s="401"/>
      <c r="GX49" s="401"/>
      <c r="GY49" s="401"/>
      <c r="GZ49" s="401"/>
      <c r="HA49" s="401"/>
      <c r="HB49" s="401"/>
      <c r="HC49" s="401"/>
      <c r="HD49" s="401"/>
      <c r="HE49" s="401"/>
      <c r="HF49" s="401"/>
      <c r="HG49" s="401"/>
      <c r="HH49" s="401"/>
      <c r="HI49" s="401"/>
      <c r="HJ49" s="401"/>
      <c r="HK49" s="401"/>
      <c r="HL49" s="401"/>
      <c r="HM49" s="401"/>
      <c r="HN49" s="401"/>
      <c r="HO49" s="401"/>
      <c r="HP49" s="401"/>
      <c r="HQ49" s="401"/>
      <c r="HR49" s="401"/>
      <c r="HS49" s="401"/>
      <c r="HT49" s="401"/>
      <c r="HU49" s="401"/>
      <c r="HV49" s="401"/>
      <c r="HW49" s="401"/>
      <c r="HX49" s="401"/>
      <c r="HY49" s="401"/>
      <c r="HZ49" s="401"/>
      <c r="IA49" s="401"/>
      <c r="IB49" s="401"/>
      <c r="IC49" s="401"/>
      <c r="ID49" s="401"/>
      <c r="IE49" s="401"/>
      <c r="IF49" s="401"/>
      <c r="IG49" s="401"/>
      <c r="IH49" s="401"/>
      <c r="II49" s="401"/>
      <c r="IJ49" s="401"/>
      <c r="IK49" s="401"/>
      <c r="IL49" s="401"/>
      <c r="IM49" s="401"/>
      <c r="IN49" s="401"/>
      <c r="IO49" s="401"/>
      <c r="IP49" s="401"/>
      <c r="IQ49" s="401"/>
      <c r="IR49" s="401"/>
      <c r="IS49" s="401"/>
      <c r="IT49" s="401"/>
      <c r="IU49" s="401"/>
      <c r="IV49" s="401"/>
      <c r="IW49" s="401"/>
      <c r="IX49" s="401"/>
      <c r="IY49" s="401"/>
      <c r="IZ49" s="401"/>
      <c r="JA49" s="401"/>
      <c r="JB49" s="401"/>
      <c r="JC49" s="401"/>
      <c r="JD49" s="401"/>
      <c r="JE49" s="401"/>
      <c r="JF49" s="401"/>
      <c r="JG49" s="401"/>
      <c r="JH49" s="401"/>
      <c r="JI49" s="401"/>
      <c r="JJ49" s="401"/>
      <c r="JK49" s="401"/>
      <c r="JL49" s="401"/>
      <c r="JM49" s="401"/>
      <c r="JN49" s="401"/>
      <c r="JO49" s="401"/>
      <c r="JP49" s="401"/>
      <c r="JQ49" s="401"/>
      <c r="JR49" s="401"/>
      <c r="JS49" s="401"/>
      <c r="JT49" s="401"/>
      <c r="JU49" s="401"/>
      <c r="JV49" s="401"/>
      <c r="JW49" s="401"/>
      <c r="JX49" s="401"/>
      <c r="JY49" s="401"/>
      <c r="JZ49" s="401"/>
      <c r="KA49" s="401"/>
      <c r="KB49" s="401"/>
      <c r="KC49" s="401"/>
      <c r="KD49" s="401"/>
      <c r="KE49" s="401"/>
      <c r="KF49" s="401"/>
      <c r="KG49" s="401"/>
      <c r="KH49" s="401"/>
      <c r="KI49" s="401"/>
      <c r="KJ49" s="401"/>
      <c r="KK49" s="401"/>
      <c r="KL49" s="401"/>
      <c r="KM49" s="401"/>
      <c r="KN49" s="401"/>
      <c r="KO49" s="401"/>
      <c r="KP49" s="401"/>
      <c r="KQ49" s="401"/>
      <c r="KR49" s="401"/>
      <c r="KS49" s="401"/>
      <c r="KT49" s="401"/>
      <c r="KU49" s="401"/>
      <c r="KV49" s="401"/>
      <c r="KW49" s="401"/>
      <c r="KX49" s="401"/>
      <c r="KY49" s="401"/>
      <c r="KZ49" s="401"/>
      <c r="LA49" s="401"/>
      <c r="LB49" s="401"/>
      <c r="LC49" s="401"/>
      <c r="LD49" s="401"/>
      <c r="LE49" s="401"/>
      <c r="LF49" s="401"/>
      <c r="LG49" s="401"/>
      <c r="LH49" s="401"/>
      <c r="LI49" s="401"/>
      <c r="LJ49" s="401"/>
      <c r="LK49" s="401"/>
      <c r="LL49" s="401"/>
      <c r="LM49" s="401"/>
      <c r="LN49" s="401"/>
      <c r="LO49" s="401"/>
      <c r="LP49" s="401"/>
      <c r="LQ49" s="401"/>
      <c r="LR49" s="401"/>
      <c r="LS49" s="401"/>
      <c r="LT49" s="401"/>
      <c r="LU49" s="401"/>
      <c r="LV49" s="401"/>
      <c r="LW49" s="401"/>
      <c r="LX49" s="401"/>
      <c r="LY49" s="401"/>
      <c r="LZ49" s="401"/>
      <c r="MA49" s="401"/>
      <c r="MB49" s="401"/>
      <c r="MC49" s="401"/>
      <c r="MD49" s="401"/>
      <c r="ME49" s="401"/>
      <c r="MF49" s="401"/>
      <c r="MG49" s="401"/>
      <c r="MH49" s="401"/>
      <c r="MI49" s="401"/>
      <c r="MJ49" s="401"/>
      <c r="MK49" s="401"/>
      <c r="ML49" s="401"/>
      <c r="MM49" s="401"/>
      <c r="MN49" s="401"/>
      <c r="MO49" s="401"/>
      <c r="MP49" s="401"/>
      <c r="MQ49" s="401"/>
      <c r="MR49" s="401"/>
      <c r="MS49" s="401"/>
      <c r="MT49" s="401"/>
      <c r="MU49" s="401"/>
      <c r="MV49" s="401"/>
      <c r="MW49" s="401"/>
      <c r="MX49" s="401"/>
      <c r="MY49" s="401"/>
      <c r="MZ49" s="401"/>
      <c r="NA49" s="401"/>
      <c r="NB49" s="401"/>
      <c r="NC49" s="401"/>
      <c r="ND49" s="401"/>
      <c r="NE49" s="401"/>
      <c r="NF49" s="401"/>
      <c r="NG49" s="401"/>
      <c r="NH49" s="401"/>
      <c r="NI49" s="401"/>
      <c r="NJ49" s="401"/>
      <c r="NK49" s="401"/>
      <c r="NL49" s="401"/>
      <c r="NM49" s="401"/>
      <c r="NN49" s="401"/>
      <c r="NO49" s="401"/>
      <c r="NP49" s="401"/>
      <c r="NQ49" s="401"/>
      <c r="NR49" s="401"/>
      <c r="NS49" s="401"/>
      <c r="NT49" s="401"/>
      <c r="NU49" s="401"/>
      <c r="NV49" s="401"/>
      <c r="NW49" s="401"/>
      <c r="NX49" s="401"/>
      <c r="NY49" s="401"/>
      <c r="NZ49" s="401"/>
      <c r="OA49" s="401"/>
      <c r="OB49" s="401"/>
      <c r="OC49" s="401"/>
      <c r="OD49" s="401"/>
      <c r="OE49" s="401"/>
      <c r="OF49" s="401"/>
      <c r="OG49" s="401"/>
      <c r="OH49" s="401"/>
      <c r="OI49" s="401"/>
      <c r="OJ49" s="401"/>
      <c r="OK49" s="401"/>
      <c r="OL49" s="401"/>
      <c r="OM49" s="401"/>
      <c r="ON49" s="401"/>
      <c r="OO49" s="401"/>
      <c r="OP49" s="401"/>
      <c r="OQ49" s="401"/>
      <c r="OR49" s="401"/>
      <c r="OS49" s="401"/>
      <c r="OT49" s="401"/>
      <c r="OU49" s="401"/>
      <c r="OV49" s="401"/>
      <c r="OW49" s="401"/>
      <c r="OX49" s="401"/>
      <c r="OY49" s="401"/>
      <c r="OZ49" s="401"/>
      <c r="PA49" s="401"/>
      <c r="PB49" s="401"/>
      <c r="PC49" s="401"/>
      <c r="PD49" s="401"/>
      <c r="PE49" s="401"/>
      <c r="PF49" s="401"/>
      <c r="PG49" s="401"/>
      <c r="PH49" s="401"/>
      <c r="PI49" s="401"/>
      <c r="PJ49" s="401"/>
      <c r="PK49" s="401"/>
      <c r="PL49" s="401"/>
      <c r="PM49" s="401"/>
      <c r="PN49" s="401"/>
      <c r="PO49" s="401"/>
      <c r="PP49" s="401"/>
      <c r="PQ49" s="401"/>
      <c r="PR49" s="401"/>
      <c r="PS49" s="401"/>
      <c r="PT49" s="401"/>
      <c r="PU49" s="401"/>
    </row>
    <row r="50" spans="1:437" s="204" customFormat="1" outlineLevel="1" x14ac:dyDescent="0.35">
      <c r="A50" s="15"/>
      <c r="B50" s="15"/>
      <c r="C50" s="21"/>
      <c r="D50" s="60"/>
      <c r="E50" s="205" t="str">
        <f t="shared" ref="E50:AJ50" si="72" xml:space="preserve"> E$67</f>
        <v>Timeline label</v>
      </c>
      <c r="F50" s="205">
        <f t="shared" si="72"/>
        <v>0</v>
      </c>
      <c r="G50" s="205" t="str">
        <f t="shared" si="72"/>
        <v>label</v>
      </c>
      <c r="H50" s="205">
        <f t="shared" si="72"/>
        <v>0</v>
      </c>
      <c r="I50" s="205">
        <f t="shared" si="72"/>
        <v>0</v>
      </c>
      <c r="J50" s="205" t="str">
        <f t="shared" si="72"/>
        <v>Pre-fcst</v>
      </c>
      <c r="K50" s="205" t="str">
        <f t="shared" si="72"/>
        <v>Pre-fcst</v>
      </c>
      <c r="L50" s="205" t="str">
        <f t="shared" si="72"/>
        <v>Fin Close</v>
      </c>
      <c r="M50" s="205" t="str">
        <f t="shared" si="72"/>
        <v>Operations</v>
      </c>
      <c r="N50" s="205" t="str">
        <f t="shared" si="72"/>
        <v>Operations</v>
      </c>
      <c r="O50" s="205" t="str">
        <f t="shared" si="72"/>
        <v>Operations</v>
      </c>
      <c r="P50" s="205" t="str">
        <f t="shared" si="72"/>
        <v>Operations</v>
      </c>
      <c r="Q50" s="205" t="str">
        <f t="shared" si="72"/>
        <v>Operations</v>
      </c>
      <c r="R50" s="205" t="str">
        <f t="shared" si="72"/>
        <v>Operations</v>
      </c>
      <c r="S50" s="205" t="str">
        <f t="shared" si="72"/>
        <v>Operations</v>
      </c>
      <c r="T50" s="205" t="str">
        <f t="shared" si="72"/>
        <v>Operations</v>
      </c>
      <c r="U50" s="205" t="str">
        <f t="shared" si="72"/>
        <v>Operations</v>
      </c>
      <c r="V50" s="205" t="str">
        <f t="shared" si="72"/>
        <v>Operations</v>
      </c>
      <c r="W50" s="205" t="str">
        <f t="shared" si="72"/>
        <v>Operations</v>
      </c>
      <c r="X50" s="205" t="str">
        <f t="shared" si="72"/>
        <v>Operations</v>
      </c>
      <c r="Y50" s="205" t="str">
        <f t="shared" si="72"/>
        <v>Operations</v>
      </c>
      <c r="Z50" s="205" t="str">
        <f t="shared" si="72"/>
        <v>Operations</v>
      </c>
      <c r="AA50" s="205" t="str">
        <f t="shared" si="72"/>
        <v>Operations</v>
      </c>
      <c r="AB50" s="205" t="str">
        <f t="shared" si="72"/>
        <v>Operations</v>
      </c>
      <c r="AC50" s="205" t="str">
        <f t="shared" si="72"/>
        <v>Operations</v>
      </c>
      <c r="AD50" s="205" t="str">
        <f t="shared" si="72"/>
        <v>Operations</v>
      </c>
      <c r="AE50" s="205" t="str">
        <f t="shared" si="72"/>
        <v>Operations</v>
      </c>
      <c r="AF50" s="205" t="str">
        <f t="shared" si="72"/>
        <v>Operations</v>
      </c>
      <c r="AG50" s="205" t="str">
        <f t="shared" si="72"/>
        <v>Operations</v>
      </c>
      <c r="AH50" s="205" t="str">
        <f t="shared" si="72"/>
        <v>Operations</v>
      </c>
      <c r="AI50" s="205" t="str">
        <f t="shared" si="72"/>
        <v>Operations</v>
      </c>
      <c r="AJ50" s="205" t="str">
        <f t="shared" si="72"/>
        <v>Operations</v>
      </c>
      <c r="AK50" s="205" t="str">
        <f t="shared" ref="AK50:BP50" si="73" xml:space="preserve"> AK$67</f>
        <v>Operations</v>
      </c>
      <c r="AL50" s="205" t="str">
        <f t="shared" si="73"/>
        <v>Operations</v>
      </c>
      <c r="AM50" s="205" t="str">
        <f t="shared" si="73"/>
        <v>Operations</v>
      </c>
      <c r="AN50" s="205" t="str">
        <f t="shared" si="73"/>
        <v>Operations</v>
      </c>
      <c r="AO50" s="205" t="str">
        <f t="shared" si="73"/>
        <v>Operations</v>
      </c>
      <c r="AP50" s="205" t="str">
        <f t="shared" si="73"/>
        <v>Operations</v>
      </c>
      <c r="AQ50" s="205" t="str">
        <f t="shared" si="73"/>
        <v>Operations</v>
      </c>
      <c r="AR50" s="205" t="str">
        <f t="shared" si="73"/>
        <v>Operations</v>
      </c>
      <c r="AS50" s="205" t="str">
        <f t="shared" si="73"/>
        <v>Operations</v>
      </c>
      <c r="AT50" s="205" t="str">
        <f t="shared" si="73"/>
        <v>Operations</v>
      </c>
      <c r="AU50" s="205" t="str">
        <f t="shared" si="73"/>
        <v>Operations</v>
      </c>
      <c r="AV50" s="205" t="str">
        <f t="shared" si="73"/>
        <v>Operations</v>
      </c>
      <c r="AW50" s="205" t="str">
        <f t="shared" si="73"/>
        <v>Operations</v>
      </c>
      <c r="AX50" s="205" t="str">
        <f t="shared" si="73"/>
        <v>Operations</v>
      </c>
      <c r="AY50" s="205" t="str">
        <f t="shared" si="73"/>
        <v>Operations</v>
      </c>
      <c r="AZ50" s="205" t="str">
        <f t="shared" si="73"/>
        <v>Operations</v>
      </c>
      <c r="BA50" s="205" t="str">
        <f t="shared" si="73"/>
        <v>Operations</v>
      </c>
      <c r="BB50" s="205" t="str">
        <f t="shared" si="73"/>
        <v>Operations</v>
      </c>
      <c r="BC50" s="205" t="str">
        <f t="shared" si="73"/>
        <v>Operations</v>
      </c>
      <c r="BD50" s="205" t="str">
        <f t="shared" si="73"/>
        <v>Operations</v>
      </c>
      <c r="BE50" s="205" t="str">
        <f t="shared" si="73"/>
        <v>Operations</v>
      </c>
      <c r="BF50" s="205" t="str">
        <f t="shared" si="73"/>
        <v>Operations</v>
      </c>
      <c r="BG50" s="205" t="str">
        <f t="shared" si="73"/>
        <v>Operations</v>
      </c>
      <c r="BH50" s="205" t="str">
        <f t="shared" si="73"/>
        <v>Operations</v>
      </c>
      <c r="BI50" s="205" t="str">
        <f t="shared" si="73"/>
        <v>Operations</v>
      </c>
      <c r="BJ50" s="205" t="str">
        <f t="shared" si="73"/>
        <v>Operations</v>
      </c>
      <c r="BK50" s="205" t="str">
        <f t="shared" si="73"/>
        <v>Operations</v>
      </c>
      <c r="BL50" s="205" t="str">
        <f t="shared" si="73"/>
        <v>Operations</v>
      </c>
      <c r="BM50" s="205" t="str">
        <f t="shared" si="73"/>
        <v>Operations</v>
      </c>
      <c r="BN50" s="205" t="str">
        <f t="shared" si="73"/>
        <v>Operations</v>
      </c>
      <c r="BO50" s="205" t="str">
        <f t="shared" si="73"/>
        <v>Operations</v>
      </c>
      <c r="BP50" s="205" t="str">
        <f t="shared" si="73"/>
        <v>Operations</v>
      </c>
      <c r="BQ50" s="205" t="str">
        <f t="shared" ref="BQ50:CV50" si="74" xml:space="preserve"> BQ$67</f>
        <v>Operations</v>
      </c>
      <c r="BR50" s="205" t="str">
        <f t="shared" si="74"/>
        <v>Operations</v>
      </c>
      <c r="BS50" s="205" t="str">
        <f t="shared" si="74"/>
        <v>Operations</v>
      </c>
      <c r="BT50" s="205" t="str">
        <f t="shared" si="74"/>
        <v>Operations</v>
      </c>
      <c r="BU50" s="205" t="str">
        <f t="shared" si="74"/>
        <v>Operations</v>
      </c>
      <c r="BV50" s="205" t="str">
        <f t="shared" si="74"/>
        <v>Operations</v>
      </c>
      <c r="BW50" s="205" t="str">
        <f t="shared" si="74"/>
        <v>Operations</v>
      </c>
      <c r="BX50" s="205" t="str">
        <f t="shared" si="74"/>
        <v>Operations</v>
      </c>
      <c r="BY50" s="205" t="str">
        <f t="shared" si="74"/>
        <v>Operations</v>
      </c>
      <c r="BZ50" s="205" t="str">
        <f t="shared" si="74"/>
        <v>Operations</v>
      </c>
      <c r="CA50" s="205" t="str">
        <f t="shared" si="74"/>
        <v>Operations</v>
      </c>
      <c r="CB50" s="205" t="str">
        <f t="shared" si="74"/>
        <v>Operations</v>
      </c>
      <c r="CC50" s="205" t="str">
        <f t="shared" si="74"/>
        <v>Operations</v>
      </c>
      <c r="CD50" s="205" t="str">
        <f t="shared" si="74"/>
        <v>Operations</v>
      </c>
      <c r="CE50" s="205" t="str">
        <f t="shared" si="74"/>
        <v>Operations</v>
      </c>
      <c r="CF50" s="205" t="str">
        <f t="shared" si="74"/>
        <v>Operations</v>
      </c>
      <c r="CG50" s="205" t="str">
        <f t="shared" si="74"/>
        <v>Operations</v>
      </c>
      <c r="CH50" s="205" t="str">
        <f t="shared" si="74"/>
        <v>Operations</v>
      </c>
      <c r="CI50" s="205" t="str">
        <f t="shared" si="74"/>
        <v>Operations</v>
      </c>
      <c r="CJ50" s="205" t="str">
        <f t="shared" si="74"/>
        <v>Operations</v>
      </c>
      <c r="CK50" s="205" t="str">
        <f t="shared" si="74"/>
        <v>Operations</v>
      </c>
      <c r="CL50" s="205" t="str">
        <f t="shared" si="74"/>
        <v>Operations</v>
      </c>
      <c r="CM50" s="205" t="str">
        <f t="shared" si="74"/>
        <v>Operations</v>
      </c>
      <c r="CN50" s="205" t="str">
        <f t="shared" si="74"/>
        <v>Operations</v>
      </c>
      <c r="CO50" s="205" t="str">
        <f t="shared" si="74"/>
        <v>Operations</v>
      </c>
      <c r="CP50" s="205" t="str">
        <f t="shared" si="74"/>
        <v>Operations</v>
      </c>
      <c r="CQ50" s="205" t="str">
        <f t="shared" si="74"/>
        <v>Operations</v>
      </c>
      <c r="CR50" s="205" t="str">
        <f t="shared" si="74"/>
        <v>Operations</v>
      </c>
      <c r="CS50" s="205" t="str">
        <f t="shared" si="74"/>
        <v>Operations</v>
      </c>
      <c r="CT50" s="205" t="str">
        <f t="shared" si="74"/>
        <v>Operations</v>
      </c>
      <c r="CU50" s="205" t="str">
        <f t="shared" si="74"/>
        <v>Operations</v>
      </c>
      <c r="CV50" s="205" t="str">
        <f t="shared" si="74"/>
        <v>Operations</v>
      </c>
      <c r="CW50" s="205" t="str">
        <f t="shared" ref="CW50:EB50" si="75" xml:space="preserve"> CW$67</f>
        <v>Operations</v>
      </c>
      <c r="CX50" s="205" t="str">
        <f t="shared" si="75"/>
        <v>Operations</v>
      </c>
      <c r="CY50" s="205" t="str">
        <f t="shared" si="75"/>
        <v>Operations</v>
      </c>
      <c r="CZ50" s="205" t="str">
        <f t="shared" si="75"/>
        <v>Operations</v>
      </c>
      <c r="DA50" s="205" t="str">
        <f t="shared" si="75"/>
        <v>Operations</v>
      </c>
      <c r="DB50" s="205" t="str">
        <f t="shared" si="75"/>
        <v>Operations</v>
      </c>
      <c r="DC50" s="205" t="str">
        <f t="shared" si="75"/>
        <v>Operations</v>
      </c>
      <c r="DD50" s="205" t="str">
        <f t="shared" si="75"/>
        <v>Operations</v>
      </c>
      <c r="DE50" s="205" t="str">
        <f t="shared" si="75"/>
        <v>Operations</v>
      </c>
      <c r="DF50" s="205" t="str">
        <f t="shared" si="75"/>
        <v>Operations</v>
      </c>
      <c r="DG50" s="205" t="str">
        <f t="shared" si="75"/>
        <v>Operations</v>
      </c>
      <c r="DH50" s="205" t="str">
        <f t="shared" si="75"/>
        <v>Operations</v>
      </c>
      <c r="DI50" s="205" t="str">
        <f t="shared" si="75"/>
        <v>Post ops</v>
      </c>
      <c r="DJ50" s="205" t="str">
        <f t="shared" si="75"/>
        <v>Post ops</v>
      </c>
      <c r="DK50" s="205" t="str">
        <f t="shared" si="75"/>
        <v>Post ops</v>
      </c>
      <c r="DL50" s="205" t="str">
        <f t="shared" si="75"/>
        <v>Post ops</v>
      </c>
      <c r="DM50" s="205" t="str">
        <f t="shared" si="75"/>
        <v>Post ops</v>
      </c>
      <c r="DN50" s="205" t="str">
        <f t="shared" si="75"/>
        <v>Post ops</v>
      </c>
      <c r="DO50" s="205" t="str">
        <f t="shared" si="75"/>
        <v>Post ops</v>
      </c>
      <c r="DP50" s="205" t="str">
        <f t="shared" si="75"/>
        <v>Post ops</v>
      </c>
      <c r="DQ50" s="205" t="str">
        <f t="shared" si="75"/>
        <v>Post ops</v>
      </c>
      <c r="DR50" s="205" t="str">
        <f t="shared" si="75"/>
        <v>Post ops</v>
      </c>
      <c r="DS50" s="205" t="str">
        <f t="shared" si="75"/>
        <v>Post ops</v>
      </c>
      <c r="DT50" s="205" t="str">
        <f t="shared" si="75"/>
        <v>Post ops</v>
      </c>
      <c r="DU50" s="205" t="str">
        <f t="shared" si="75"/>
        <v>Post ops</v>
      </c>
      <c r="DV50" s="205" t="str">
        <f t="shared" si="75"/>
        <v>Post ops</v>
      </c>
      <c r="DW50" s="205" t="str">
        <f t="shared" si="75"/>
        <v>Post ops</v>
      </c>
      <c r="DX50" s="205" t="str">
        <f t="shared" si="75"/>
        <v>Post ops</v>
      </c>
      <c r="DY50" s="205" t="str">
        <f t="shared" si="75"/>
        <v>Post ops</v>
      </c>
      <c r="DZ50" s="205" t="str">
        <f t="shared" si="75"/>
        <v>Post ops</v>
      </c>
      <c r="EA50" s="205" t="str">
        <f t="shared" si="75"/>
        <v>Post ops</v>
      </c>
      <c r="EB50" s="205" t="str">
        <f t="shared" si="75"/>
        <v>Post ops</v>
      </c>
      <c r="EC50" s="205" t="str">
        <f t="shared" ref="EC50:FH50" si="76" xml:space="preserve"> EC$67</f>
        <v>Post ops</v>
      </c>
      <c r="ED50" s="205" t="str">
        <f t="shared" si="76"/>
        <v>Post ops</v>
      </c>
      <c r="EE50" s="205" t="str">
        <f t="shared" si="76"/>
        <v>Post ops</v>
      </c>
      <c r="EF50" s="205" t="str">
        <f t="shared" si="76"/>
        <v>Post ops</v>
      </c>
      <c r="EG50" s="205" t="str">
        <f t="shared" si="76"/>
        <v>Post ops</v>
      </c>
      <c r="EH50" s="205" t="str">
        <f t="shared" si="76"/>
        <v>Post ops</v>
      </c>
      <c r="EI50" s="205" t="str">
        <f t="shared" si="76"/>
        <v>Post ops</v>
      </c>
      <c r="EJ50" s="205" t="str">
        <f t="shared" si="76"/>
        <v>Post ops</v>
      </c>
      <c r="EK50" s="205" t="str">
        <f t="shared" si="76"/>
        <v>Post ops</v>
      </c>
      <c r="EL50" s="205" t="str">
        <f t="shared" si="76"/>
        <v>Post ops</v>
      </c>
      <c r="EM50" s="205" t="str">
        <f t="shared" si="76"/>
        <v>Post ops</v>
      </c>
      <c r="EN50" s="205" t="str">
        <f t="shared" si="76"/>
        <v>Post ops</v>
      </c>
      <c r="EO50" s="205" t="str">
        <f t="shared" si="76"/>
        <v>Post ops</v>
      </c>
      <c r="EP50" s="205" t="str">
        <f t="shared" si="76"/>
        <v>Post ops</v>
      </c>
      <c r="EQ50" s="205" t="str">
        <f t="shared" si="76"/>
        <v>Post ops</v>
      </c>
      <c r="ER50" s="205" t="str">
        <f t="shared" si="76"/>
        <v>Post ops</v>
      </c>
      <c r="ES50" s="205" t="str">
        <f t="shared" si="76"/>
        <v>Post ops</v>
      </c>
      <c r="ET50" s="205" t="str">
        <f t="shared" si="76"/>
        <v>Post ops</v>
      </c>
      <c r="EU50" s="205" t="str">
        <f t="shared" si="76"/>
        <v>Post ops</v>
      </c>
      <c r="EV50" s="205" t="str">
        <f t="shared" si="76"/>
        <v>Post ops</v>
      </c>
      <c r="EW50" s="205" t="str">
        <f t="shared" si="76"/>
        <v>Post ops</v>
      </c>
      <c r="EX50" s="205" t="str">
        <f t="shared" si="76"/>
        <v>Post ops</v>
      </c>
      <c r="EY50" s="205" t="str">
        <f t="shared" si="76"/>
        <v>Post ops</v>
      </c>
      <c r="EZ50" s="205" t="str">
        <f t="shared" si="76"/>
        <v>Post ops</v>
      </c>
      <c r="FA50" s="205" t="str">
        <f t="shared" si="76"/>
        <v>Post ops</v>
      </c>
      <c r="FB50" s="205" t="str">
        <f t="shared" si="76"/>
        <v>Post ops</v>
      </c>
      <c r="FC50" s="205" t="str">
        <f t="shared" si="76"/>
        <v>Post ops</v>
      </c>
      <c r="FD50" s="205" t="str">
        <f t="shared" si="76"/>
        <v>Post ops</v>
      </c>
      <c r="FE50" s="205" t="str">
        <f t="shared" si="76"/>
        <v>Post ops</v>
      </c>
      <c r="FF50" s="205" t="str">
        <f t="shared" si="76"/>
        <v>Post ops</v>
      </c>
      <c r="FG50" s="205" t="str">
        <f t="shared" si="76"/>
        <v>Post ops</v>
      </c>
      <c r="FH50" s="205" t="str">
        <f t="shared" si="76"/>
        <v>Post ops</v>
      </c>
      <c r="FI50" s="205" t="str">
        <f t="shared" ref="FI50:GJ50" si="77" xml:space="preserve"> FI$67</f>
        <v>Post ops</v>
      </c>
      <c r="FJ50" s="205" t="str">
        <f t="shared" si="77"/>
        <v>Post ops</v>
      </c>
      <c r="FK50" s="205" t="str">
        <f t="shared" si="77"/>
        <v>Post ops</v>
      </c>
      <c r="FL50" s="205" t="str">
        <f t="shared" si="77"/>
        <v>Post ops</v>
      </c>
      <c r="FM50" s="205" t="str">
        <f t="shared" si="77"/>
        <v>Post ops</v>
      </c>
      <c r="FN50" s="205" t="str">
        <f t="shared" si="77"/>
        <v>Post ops</v>
      </c>
      <c r="FO50" s="205" t="str">
        <f t="shared" si="77"/>
        <v>Post ops</v>
      </c>
      <c r="FP50" s="205" t="str">
        <f t="shared" si="77"/>
        <v>Post ops</v>
      </c>
      <c r="FQ50" s="205" t="str">
        <f t="shared" si="77"/>
        <v>Post ops</v>
      </c>
      <c r="FR50" s="205" t="str">
        <f t="shared" si="77"/>
        <v>Post ops</v>
      </c>
      <c r="FS50" s="205" t="str">
        <f t="shared" si="77"/>
        <v>Post ops</v>
      </c>
      <c r="FT50" s="205" t="str">
        <f t="shared" si="77"/>
        <v>Post ops</v>
      </c>
      <c r="FU50" s="205" t="str">
        <f t="shared" si="77"/>
        <v>Post ops</v>
      </c>
      <c r="FV50" s="205" t="str">
        <f t="shared" si="77"/>
        <v>Post ops</v>
      </c>
      <c r="FW50" s="205" t="str">
        <f t="shared" si="77"/>
        <v>Post ops</v>
      </c>
      <c r="FX50" s="205" t="str">
        <f t="shared" si="77"/>
        <v>Post ops</v>
      </c>
      <c r="FY50" s="205" t="str">
        <f t="shared" si="77"/>
        <v>Post ops</v>
      </c>
      <c r="FZ50" s="205" t="str">
        <f t="shared" si="77"/>
        <v>Post ops</v>
      </c>
      <c r="GA50" s="205" t="str">
        <f t="shared" si="77"/>
        <v>Post ops</v>
      </c>
      <c r="GB50" s="205" t="str">
        <f t="shared" si="77"/>
        <v>Post ops</v>
      </c>
      <c r="GC50" s="205" t="str">
        <f t="shared" si="77"/>
        <v>Post ops</v>
      </c>
      <c r="GD50" s="205" t="str">
        <f t="shared" si="77"/>
        <v>Post ops</v>
      </c>
      <c r="GE50" s="205" t="str">
        <f t="shared" si="77"/>
        <v>Post ops</v>
      </c>
      <c r="GF50" s="205" t="str">
        <f t="shared" si="77"/>
        <v>Post ops</v>
      </c>
      <c r="GG50" s="205" t="str">
        <f t="shared" si="77"/>
        <v>Post ops</v>
      </c>
      <c r="GH50" s="205" t="str">
        <f t="shared" si="77"/>
        <v>Post ops</v>
      </c>
      <c r="GI50" s="205" t="str">
        <f t="shared" si="77"/>
        <v>Post ops</v>
      </c>
      <c r="GJ50" s="205" t="str">
        <f t="shared" si="77"/>
        <v>Post ops</v>
      </c>
      <c r="GK50"/>
      <c r="GL50"/>
      <c r="GM50"/>
      <c r="GN50"/>
      <c r="GO50"/>
      <c r="GP50"/>
      <c r="GQ50"/>
      <c r="GR50"/>
      <c r="GS50"/>
      <c r="GT50"/>
      <c r="GU50"/>
      <c r="GV50"/>
      <c r="GW50"/>
      <c r="GX50"/>
      <c r="GY50"/>
      <c r="GZ50"/>
      <c r="HA50"/>
      <c r="HB50"/>
      <c r="HC50"/>
      <c r="HD50"/>
      <c r="HE50"/>
      <c r="HF50"/>
      <c r="HG50"/>
      <c r="HH50"/>
      <c r="HI50"/>
      <c r="HJ50"/>
      <c r="HK50"/>
      <c r="HL50"/>
      <c r="HM50"/>
      <c r="HN50"/>
      <c r="HO50"/>
      <c r="HP50"/>
      <c r="HQ50"/>
      <c r="HR50"/>
      <c r="HS50"/>
      <c r="HT50"/>
      <c r="HU50"/>
      <c r="HV50"/>
      <c r="HW50"/>
      <c r="HX50"/>
      <c r="HY50"/>
      <c r="HZ50"/>
      <c r="IA50"/>
      <c r="IB50"/>
      <c r="IC50"/>
      <c r="ID50"/>
      <c r="IE50"/>
      <c r="IF50"/>
      <c r="IG50"/>
      <c r="IH50"/>
      <c r="II50"/>
      <c r="IJ50"/>
      <c r="IK50"/>
      <c r="IL50"/>
      <c r="IM50"/>
      <c r="IN50"/>
      <c r="IO50"/>
      <c r="IP50"/>
      <c r="IQ50"/>
      <c r="IR50"/>
      <c r="IS50"/>
      <c r="IT50"/>
      <c r="IU50"/>
      <c r="IV50"/>
      <c r="IW50"/>
      <c r="IX50"/>
      <c r="IY50"/>
      <c r="IZ50"/>
      <c r="JA50"/>
      <c r="JB50"/>
      <c r="JC50"/>
      <c r="JD50"/>
      <c r="JE50"/>
      <c r="JF50"/>
      <c r="JG50"/>
      <c r="JH50"/>
      <c r="JI50"/>
      <c r="JJ50"/>
      <c r="JK50"/>
      <c r="JL50"/>
      <c r="JM50"/>
      <c r="JN50"/>
      <c r="JO50"/>
      <c r="JP50"/>
      <c r="JQ50"/>
      <c r="JR50"/>
      <c r="JS50"/>
      <c r="JT50"/>
      <c r="JU50"/>
      <c r="JV50"/>
      <c r="JW50"/>
      <c r="JX50"/>
      <c r="JY50"/>
      <c r="JZ50"/>
      <c r="KA50"/>
      <c r="KB50"/>
      <c r="KC50"/>
      <c r="KD50"/>
      <c r="KE50"/>
      <c r="KF50"/>
      <c r="KG50"/>
      <c r="KH50"/>
      <c r="KI50"/>
      <c r="KJ50"/>
      <c r="KK50"/>
      <c r="KL50"/>
      <c r="KM50"/>
      <c r="KN50"/>
      <c r="KO50"/>
      <c r="KP50"/>
      <c r="KQ50"/>
      <c r="KR50"/>
      <c r="KS50"/>
      <c r="KT50"/>
      <c r="KU50"/>
      <c r="KV50"/>
      <c r="KW50"/>
      <c r="KX50"/>
      <c r="KY50"/>
      <c r="KZ50"/>
      <c r="LA50"/>
      <c r="LB50"/>
      <c r="LC50"/>
      <c r="LD50"/>
      <c r="LE50"/>
      <c r="LF50"/>
      <c r="LG50"/>
      <c r="LH50"/>
      <c r="LI50"/>
      <c r="LJ50"/>
      <c r="LK50"/>
      <c r="LL50"/>
      <c r="LM50"/>
      <c r="LN50"/>
      <c r="LO50"/>
      <c r="LP50"/>
      <c r="LQ50"/>
      <c r="LR50"/>
      <c r="LS50"/>
      <c r="LT50"/>
      <c r="LU50"/>
      <c r="LV50"/>
      <c r="LW50"/>
      <c r="LX50"/>
      <c r="LY50"/>
      <c r="LZ50"/>
      <c r="MA50"/>
      <c r="MB50"/>
      <c r="MC50"/>
      <c r="MD50"/>
      <c r="ME50"/>
      <c r="MF50"/>
      <c r="MG50"/>
      <c r="MH50"/>
      <c r="MI50"/>
      <c r="MJ50"/>
      <c r="MK50"/>
      <c r="ML50"/>
      <c r="MM50"/>
      <c r="MN50"/>
      <c r="MO50"/>
      <c r="MP50"/>
      <c r="MQ50"/>
      <c r="MR50"/>
      <c r="MS50"/>
      <c r="MT50"/>
      <c r="MU50"/>
      <c r="MV50"/>
      <c r="MW50"/>
      <c r="MX50"/>
      <c r="MY50"/>
      <c r="MZ50"/>
      <c r="NA50"/>
      <c r="NB50"/>
      <c r="NC50"/>
      <c r="ND50"/>
      <c r="NE50"/>
      <c r="NF50"/>
      <c r="NG50"/>
      <c r="NH50"/>
      <c r="NI50"/>
      <c r="NJ50"/>
      <c r="NK50"/>
      <c r="NL50"/>
      <c r="NM50"/>
      <c r="NN50"/>
      <c r="NO50"/>
      <c r="NP50"/>
      <c r="NQ50"/>
      <c r="NR50"/>
      <c r="NS50"/>
      <c r="NT50"/>
      <c r="NU50"/>
      <c r="NV50"/>
      <c r="NW50"/>
      <c r="NX50"/>
      <c r="NY50"/>
      <c r="NZ50"/>
      <c r="OA50"/>
      <c r="OB50"/>
      <c r="OC50"/>
      <c r="OD50"/>
      <c r="OE50"/>
      <c r="OF50"/>
      <c r="OG50"/>
      <c r="OH50"/>
      <c r="OI50"/>
      <c r="OJ50"/>
      <c r="OK50"/>
      <c r="OL50"/>
      <c r="OM50"/>
      <c r="ON50"/>
      <c r="OO50"/>
      <c r="OP50"/>
      <c r="OQ50"/>
      <c r="OR50"/>
      <c r="OS50"/>
      <c r="OT50"/>
      <c r="OU50"/>
      <c r="OV50"/>
      <c r="OW50"/>
      <c r="OX50"/>
      <c r="OY50"/>
      <c r="OZ50"/>
      <c r="PA50"/>
      <c r="PB50"/>
      <c r="PC50"/>
      <c r="PD50"/>
      <c r="PE50"/>
      <c r="PF50"/>
      <c r="PG50"/>
      <c r="PH50"/>
      <c r="PI50"/>
      <c r="PJ50"/>
      <c r="PK50"/>
      <c r="PL50"/>
      <c r="PM50"/>
      <c r="PN50"/>
      <c r="PO50"/>
      <c r="PP50"/>
      <c r="PQ50"/>
      <c r="PR50"/>
      <c r="PS50"/>
      <c r="PT50"/>
      <c r="PU50"/>
    </row>
    <row r="51" spans="1:437" s="59" customFormat="1" outlineLevel="1" x14ac:dyDescent="0.35">
      <c r="A51" s="63"/>
      <c r="B51" s="63"/>
      <c r="C51" s="64"/>
      <c r="D51" s="103"/>
      <c r="E51" s="306" t="str">
        <f t="shared" ref="E51:AJ51" si="78" xml:space="preserve"> E$48</f>
        <v>Model period ending - annual</v>
      </c>
      <c r="F51" s="306">
        <f t="shared" si="78"/>
        <v>0</v>
      </c>
      <c r="G51" s="306" t="str">
        <f t="shared" si="78"/>
        <v>date</v>
      </c>
      <c r="H51" s="306">
        <f t="shared" si="78"/>
        <v>0</v>
      </c>
      <c r="I51" s="306">
        <f t="shared" si="78"/>
        <v>0</v>
      </c>
      <c r="J51" s="306">
        <f t="shared" si="78"/>
        <v>43921</v>
      </c>
      <c r="K51" s="306">
        <f t="shared" si="78"/>
        <v>44286</v>
      </c>
      <c r="L51" s="306">
        <f t="shared" si="78"/>
        <v>44651</v>
      </c>
      <c r="M51" s="306">
        <f t="shared" si="78"/>
        <v>45016</v>
      </c>
      <c r="N51" s="306">
        <f t="shared" si="78"/>
        <v>45382</v>
      </c>
      <c r="O51" s="306">
        <f t="shared" si="78"/>
        <v>45747</v>
      </c>
      <c r="P51" s="306">
        <f t="shared" si="78"/>
        <v>46112</v>
      </c>
      <c r="Q51" s="306">
        <f t="shared" si="78"/>
        <v>46477</v>
      </c>
      <c r="R51" s="306">
        <f t="shared" si="78"/>
        <v>46843</v>
      </c>
      <c r="S51" s="306">
        <f t="shared" si="78"/>
        <v>47208</v>
      </c>
      <c r="T51" s="306">
        <f t="shared" si="78"/>
        <v>47573</v>
      </c>
      <c r="U51" s="306">
        <f t="shared" si="78"/>
        <v>47938</v>
      </c>
      <c r="V51" s="306">
        <f t="shared" si="78"/>
        <v>48304</v>
      </c>
      <c r="W51" s="306">
        <f t="shared" si="78"/>
        <v>48669</v>
      </c>
      <c r="X51" s="306">
        <f t="shared" si="78"/>
        <v>49034</v>
      </c>
      <c r="Y51" s="306">
        <f t="shared" si="78"/>
        <v>49399</v>
      </c>
      <c r="Z51" s="306">
        <f t="shared" si="78"/>
        <v>49765</v>
      </c>
      <c r="AA51" s="306">
        <f t="shared" si="78"/>
        <v>50130</v>
      </c>
      <c r="AB51" s="306">
        <f t="shared" si="78"/>
        <v>50495</v>
      </c>
      <c r="AC51" s="306">
        <f t="shared" si="78"/>
        <v>50860</v>
      </c>
      <c r="AD51" s="306">
        <f t="shared" si="78"/>
        <v>51226</v>
      </c>
      <c r="AE51" s="306">
        <f t="shared" si="78"/>
        <v>51591</v>
      </c>
      <c r="AF51" s="306">
        <f t="shared" si="78"/>
        <v>51956</v>
      </c>
      <c r="AG51" s="306">
        <f t="shared" si="78"/>
        <v>52321</v>
      </c>
      <c r="AH51" s="306">
        <f t="shared" si="78"/>
        <v>52687</v>
      </c>
      <c r="AI51" s="306">
        <f t="shared" si="78"/>
        <v>53052</v>
      </c>
      <c r="AJ51" s="306">
        <f t="shared" si="78"/>
        <v>53417</v>
      </c>
      <c r="AK51" s="306">
        <f t="shared" ref="AK51:BP51" si="79" xml:space="preserve"> AK$48</f>
        <v>53782</v>
      </c>
      <c r="AL51" s="306">
        <f t="shared" si="79"/>
        <v>54148</v>
      </c>
      <c r="AM51" s="306">
        <f t="shared" si="79"/>
        <v>54513</v>
      </c>
      <c r="AN51" s="306">
        <f t="shared" si="79"/>
        <v>54878</v>
      </c>
      <c r="AO51" s="306">
        <f t="shared" si="79"/>
        <v>55243</v>
      </c>
      <c r="AP51" s="306">
        <f t="shared" si="79"/>
        <v>55609</v>
      </c>
      <c r="AQ51" s="306">
        <f t="shared" si="79"/>
        <v>55974</v>
      </c>
      <c r="AR51" s="306">
        <f t="shared" si="79"/>
        <v>56339</v>
      </c>
      <c r="AS51" s="306">
        <f t="shared" si="79"/>
        <v>56704</v>
      </c>
      <c r="AT51" s="306">
        <f t="shared" si="79"/>
        <v>57070</v>
      </c>
      <c r="AU51" s="306">
        <f t="shared" si="79"/>
        <v>57435</v>
      </c>
      <c r="AV51" s="306">
        <f t="shared" si="79"/>
        <v>57800</v>
      </c>
      <c r="AW51" s="306">
        <f t="shared" si="79"/>
        <v>58165</v>
      </c>
      <c r="AX51" s="306">
        <f t="shared" si="79"/>
        <v>58531</v>
      </c>
      <c r="AY51" s="306">
        <f t="shared" si="79"/>
        <v>58896</v>
      </c>
      <c r="AZ51" s="306">
        <f t="shared" si="79"/>
        <v>59261</v>
      </c>
      <c r="BA51" s="306">
        <f t="shared" si="79"/>
        <v>59626</v>
      </c>
      <c r="BB51" s="306">
        <f t="shared" si="79"/>
        <v>59992</v>
      </c>
      <c r="BC51" s="306">
        <f t="shared" si="79"/>
        <v>60357</v>
      </c>
      <c r="BD51" s="306">
        <f t="shared" si="79"/>
        <v>60722</v>
      </c>
      <c r="BE51" s="306">
        <f t="shared" si="79"/>
        <v>61087</v>
      </c>
      <c r="BF51" s="306">
        <f t="shared" si="79"/>
        <v>61453</v>
      </c>
      <c r="BG51" s="306">
        <f t="shared" si="79"/>
        <v>61818</v>
      </c>
      <c r="BH51" s="306">
        <f t="shared" si="79"/>
        <v>62183</v>
      </c>
      <c r="BI51" s="306">
        <f t="shared" si="79"/>
        <v>62548</v>
      </c>
      <c r="BJ51" s="306">
        <f t="shared" si="79"/>
        <v>62914</v>
      </c>
      <c r="BK51" s="306">
        <f t="shared" si="79"/>
        <v>63279</v>
      </c>
      <c r="BL51" s="306">
        <f t="shared" si="79"/>
        <v>63644</v>
      </c>
      <c r="BM51" s="306">
        <f t="shared" si="79"/>
        <v>64009</v>
      </c>
      <c r="BN51" s="306">
        <f t="shared" si="79"/>
        <v>64375</v>
      </c>
      <c r="BO51" s="306">
        <f t="shared" si="79"/>
        <v>64740</v>
      </c>
      <c r="BP51" s="306">
        <f t="shared" si="79"/>
        <v>65105</v>
      </c>
      <c r="BQ51" s="306">
        <f t="shared" ref="BQ51:CV51" si="80" xml:space="preserve"> BQ$48</f>
        <v>65470</v>
      </c>
      <c r="BR51" s="306">
        <f t="shared" si="80"/>
        <v>65836</v>
      </c>
      <c r="BS51" s="306">
        <f t="shared" si="80"/>
        <v>66201</v>
      </c>
      <c r="BT51" s="306">
        <f t="shared" si="80"/>
        <v>66566</v>
      </c>
      <c r="BU51" s="306">
        <f t="shared" si="80"/>
        <v>66931</v>
      </c>
      <c r="BV51" s="306">
        <f t="shared" si="80"/>
        <v>67297</v>
      </c>
      <c r="BW51" s="306">
        <f t="shared" si="80"/>
        <v>67662</v>
      </c>
      <c r="BX51" s="306">
        <f t="shared" si="80"/>
        <v>68027</v>
      </c>
      <c r="BY51" s="306">
        <f t="shared" si="80"/>
        <v>68392</v>
      </c>
      <c r="BZ51" s="306">
        <f t="shared" si="80"/>
        <v>68758</v>
      </c>
      <c r="CA51" s="306">
        <f t="shared" si="80"/>
        <v>69123</v>
      </c>
      <c r="CB51" s="306">
        <f t="shared" si="80"/>
        <v>69488</v>
      </c>
      <c r="CC51" s="306">
        <f t="shared" si="80"/>
        <v>69853</v>
      </c>
      <c r="CD51" s="306">
        <f t="shared" si="80"/>
        <v>70219</v>
      </c>
      <c r="CE51" s="306">
        <f t="shared" si="80"/>
        <v>70584</v>
      </c>
      <c r="CF51" s="306">
        <f t="shared" si="80"/>
        <v>70949</v>
      </c>
      <c r="CG51" s="306">
        <f t="shared" si="80"/>
        <v>71314</v>
      </c>
      <c r="CH51" s="306">
        <f t="shared" si="80"/>
        <v>71680</v>
      </c>
      <c r="CI51" s="306">
        <f t="shared" si="80"/>
        <v>72045</v>
      </c>
      <c r="CJ51" s="306">
        <f t="shared" si="80"/>
        <v>72410</v>
      </c>
      <c r="CK51" s="306">
        <f t="shared" si="80"/>
        <v>72775</v>
      </c>
      <c r="CL51" s="306">
        <f t="shared" si="80"/>
        <v>73140</v>
      </c>
      <c r="CM51" s="306">
        <f t="shared" si="80"/>
        <v>73505</v>
      </c>
      <c r="CN51" s="306">
        <f t="shared" si="80"/>
        <v>73870</v>
      </c>
      <c r="CO51" s="306">
        <f t="shared" si="80"/>
        <v>74235</v>
      </c>
      <c r="CP51" s="306">
        <f t="shared" si="80"/>
        <v>74601</v>
      </c>
      <c r="CQ51" s="306">
        <f t="shared" si="80"/>
        <v>74966</v>
      </c>
      <c r="CR51" s="306">
        <f t="shared" si="80"/>
        <v>75331</v>
      </c>
      <c r="CS51" s="306">
        <f t="shared" si="80"/>
        <v>75696</v>
      </c>
      <c r="CT51" s="306">
        <f t="shared" si="80"/>
        <v>76062</v>
      </c>
      <c r="CU51" s="306">
        <f t="shared" si="80"/>
        <v>76427</v>
      </c>
      <c r="CV51" s="306">
        <f t="shared" si="80"/>
        <v>76792</v>
      </c>
      <c r="CW51" s="306">
        <f t="shared" ref="CW51:EB51" si="81" xml:space="preserve"> CW$48</f>
        <v>77157</v>
      </c>
      <c r="CX51" s="306">
        <f t="shared" si="81"/>
        <v>77523</v>
      </c>
      <c r="CY51" s="306">
        <f t="shared" si="81"/>
        <v>77888</v>
      </c>
      <c r="CZ51" s="306">
        <f t="shared" si="81"/>
        <v>78253</v>
      </c>
      <c r="DA51" s="306">
        <f t="shared" si="81"/>
        <v>78618</v>
      </c>
      <c r="DB51" s="306">
        <f t="shared" si="81"/>
        <v>78984</v>
      </c>
      <c r="DC51" s="306">
        <f t="shared" si="81"/>
        <v>79349</v>
      </c>
      <c r="DD51" s="306">
        <f t="shared" si="81"/>
        <v>79714</v>
      </c>
      <c r="DE51" s="306">
        <f t="shared" si="81"/>
        <v>80079</v>
      </c>
      <c r="DF51" s="306">
        <f t="shared" si="81"/>
        <v>80445</v>
      </c>
      <c r="DG51" s="306">
        <f t="shared" si="81"/>
        <v>80810</v>
      </c>
      <c r="DH51" s="306">
        <f t="shared" si="81"/>
        <v>81175</v>
      </c>
      <c r="DI51" s="306">
        <f t="shared" si="81"/>
        <v>81540</v>
      </c>
      <c r="DJ51" s="306">
        <f t="shared" si="81"/>
        <v>81906</v>
      </c>
      <c r="DK51" s="306">
        <f t="shared" si="81"/>
        <v>82271</v>
      </c>
      <c r="DL51" s="306">
        <f t="shared" si="81"/>
        <v>82636</v>
      </c>
      <c r="DM51" s="306">
        <f t="shared" si="81"/>
        <v>83001</v>
      </c>
      <c r="DN51" s="306">
        <f t="shared" si="81"/>
        <v>83367</v>
      </c>
      <c r="DO51" s="306">
        <f t="shared" si="81"/>
        <v>83732</v>
      </c>
      <c r="DP51" s="306">
        <f t="shared" si="81"/>
        <v>84097</v>
      </c>
      <c r="DQ51" s="306">
        <f t="shared" si="81"/>
        <v>84462</v>
      </c>
      <c r="DR51" s="306">
        <f t="shared" si="81"/>
        <v>84828</v>
      </c>
      <c r="DS51" s="306">
        <f t="shared" si="81"/>
        <v>85193</v>
      </c>
      <c r="DT51" s="306">
        <f t="shared" si="81"/>
        <v>85558</v>
      </c>
      <c r="DU51" s="306">
        <f t="shared" si="81"/>
        <v>85923</v>
      </c>
      <c r="DV51" s="306">
        <f t="shared" si="81"/>
        <v>86289</v>
      </c>
      <c r="DW51" s="306">
        <f t="shared" si="81"/>
        <v>86654</v>
      </c>
      <c r="DX51" s="306">
        <f t="shared" si="81"/>
        <v>87019</v>
      </c>
      <c r="DY51" s="306">
        <f t="shared" si="81"/>
        <v>87384</v>
      </c>
      <c r="DZ51" s="306">
        <f t="shared" si="81"/>
        <v>87750</v>
      </c>
      <c r="EA51" s="306">
        <f t="shared" si="81"/>
        <v>88115</v>
      </c>
      <c r="EB51" s="306">
        <f t="shared" si="81"/>
        <v>88480</v>
      </c>
      <c r="EC51" s="306">
        <f t="shared" ref="EC51:FH51" si="82" xml:space="preserve"> EC$48</f>
        <v>88845</v>
      </c>
      <c r="ED51" s="306">
        <f t="shared" si="82"/>
        <v>89211</v>
      </c>
      <c r="EE51" s="306">
        <f t="shared" si="82"/>
        <v>89576</v>
      </c>
      <c r="EF51" s="306">
        <f t="shared" si="82"/>
        <v>89941</v>
      </c>
      <c r="EG51" s="306">
        <f t="shared" si="82"/>
        <v>90306</v>
      </c>
      <c r="EH51" s="306">
        <f t="shared" si="82"/>
        <v>90672</v>
      </c>
      <c r="EI51" s="306">
        <f t="shared" si="82"/>
        <v>91037</v>
      </c>
      <c r="EJ51" s="306">
        <f t="shared" si="82"/>
        <v>91402</v>
      </c>
      <c r="EK51" s="306">
        <f t="shared" si="82"/>
        <v>91767</v>
      </c>
      <c r="EL51" s="306">
        <f t="shared" si="82"/>
        <v>92133</v>
      </c>
      <c r="EM51" s="306">
        <f t="shared" si="82"/>
        <v>92498</v>
      </c>
      <c r="EN51" s="306">
        <f t="shared" si="82"/>
        <v>92863</v>
      </c>
      <c r="EO51" s="306">
        <f t="shared" si="82"/>
        <v>93228</v>
      </c>
      <c r="EP51" s="306">
        <f t="shared" si="82"/>
        <v>93594</v>
      </c>
      <c r="EQ51" s="306">
        <f t="shared" si="82"/>
        <v>93959</v>
      </c>
      <c r="ER51" s="306">
        <f t="shared" si="82"/>
        <v>94324</v>
      </c>
      <c r="ES51" s="306">
        <f t="shared" si="82"/>
        <v>94689</v>
      </c>
      <c r="ET51" s="306">
        <f t="shared" si="82"/>
        <v>95055</v>
      </c>
      <c r="EU51" s="306">
        <f t="shared" si="82"/>
        <v>95420</v>
      </c>
      <c r="EV51" s="306">
        <f t="shared" si="82"/>
        <v>95785</v>
      </c>
      <c r="EW51" s="306">
        <f t="shared" si="82"/>
        <v>96150</v>
      </c>
      <c r="EX51" s="306">
        <f t="shared" si="82"/>
        <v>96516</v>
      </c>
      <c r="EY51" s="306">
        <f t="shared" si="82"/>
        <v>96881</v>
      </c>
      <c r="EZ51" s="306">
        <f t="shared" si="82"/>
        <v>97246</v>
      </c>
      <c r="FA51" s="306">
        <f t="shared" si="82"/>
        <v>97611</v>
      </c>
      <c r="FB51" s="306">
        <f t="shared" si="82"/>
        <v>97977</v>
      </c>
      <c r="FC51" s="306">
        <f t="shared" si="82"/>
        <v>98342</v>
      </c>
      <c r="FD51" s="306">
        <f t="shared" si="82"/>
        <v>98707</v>
      </c>
      <c r="FE51" s="306">
        <f t="shared" si="82"/>
        <v>99072</v>
      </c>
      <c r="FF51" s="306">
        <f t="shared" si="82"/>
        <v>99438</v>
      </c>
      <c r="FG51" s="306">
        <f t="shared" si="82"/>
        <v>99803</v>
      </c>
      <c r="FH51" s="306">
        <f t="shared" si="82"/>
        <v>100168</v>
      </c>
      <c r="FI51" s="306">
        <f t="shared" ref="FI51:GJ51" si="83" xml:space="preserve"> FI$48</f>
        <v>100533</v>
      </c>
      <c r="FJ51" s="306">
        <f t="shared" si="83"/>
        <v>100899</v>
      </c>
      <c r="FK51" s="306">
        <f t="shared" si="83"/>
        <v>101264</v>
      </c>
      <c r="FL51" s="306">
        <f t="shared" si="83"/>
        <v>101629</v>
      </c>
      <c r="FM51" s="306">
        <f t="shared" si="83"/>
        <v>101994</v>
      </c>
      <c r="FN51" s="306">
        <f t="shared" si="83"/>
        <v>102360</v>
      </c>
      <c r="FO51" s="306">
        <f t="shared" si="83"/>
        <v>102725</v>
      </c>
      <c r="FP51" s="306">
        <f t="shared" si="83"/>
        <v>103090</v>
      </c>
      <c r="FQ51" s="306">
        <f t="shared" si="83"/>
        <v>103455</v>
      </c>
      <c r="FR51" s="306">
        <f t="shared" si="83"/>
        <v>103821</v>
      </c>
      <c r="FS51" s="306">
        <f t="shared" si="83"/>
        <v>104186</v>
      </c>
      <c r="FT51" s="306">
        <f t="shared" si="83"/>
        <v>104551</v>
      </c>
      <c r="FU51" s="306">
        <f t="shared" si="83"/>
        <v>104916</v>
      </c>
      <c r="FV51" s="306">
        <f t="shared" si="83"/>
        <v>105282</v>
      </c>
      <c r="FW51" s="306">
        <f t="shared" si="83"/>
        <v>105647</v>
      </c>
      <c r="FX51" s="306">
        <f t="shared" si="83"/>
        <v>106012</v>
      </c>
      <c r="FY51" s="306">
        <f t="shared" si="83"/>
        <v>106377</v>
      </c>
      <c r="FZ51" s="306">
        <f t="shared" si="83"/>
        <v>106743</v>
      </c>
      <c r="GA51" s="306">
        <f t="shared" si="83"/>
        <v>107108</v>
      </c>
      <c r="GB51" s="306">
        <f t="shared" si="83"/>
        <v>107473</v>
      </c>
      <c r="GC51" s="306">
        <f t="shared" si="83"/>
        <v>107838</v>
      </c>
      <c r="GD51" s="306">
        <f t="shared" si="83"/>
        <v>108204</v>
      </c>
      <c r="GE51" s="306">
        <f t="shared" si="83"/>
        <v>108569</v>
      </c>
      <c r="GF51" s="306">
        <f t="shared" si="83"/>
        <v>108934</v>
      </c>
      <c r="GG51" s="306">
        <f t="shared" si="83"/>
        <v>109299</v>
      </c>
      <c r="GH51" s="306">
        <f t="shared" si="83"/>
        <v>109664</v>
      </c>
      <c r="GI51" s="306">
        <f t="shared" si="83"/>
        <v>110029</v>
      </c>
      <c r="GJ51" s="306">
        <f t="shared" si="83"/>
        <v>110394</v>
      </c>
      <c r="GK51"/>
      <c r="GL51"/>
      <c r="GM51"/>
      <c r="GN51"/>
      <c r="GO51"/>
      <c r="GP51"/>
      <c r="GQ51"/>
      <c r="GR51"/>
      <c r="GS51"/>
      <c r="GT51"/>
      <c r="GU51"/>
      <c r="GV51"/>
      <c r="GW51"/>
      <c r="GX51"/>
      <c r="GY51"/>
      <c r="GZ51"/>
      <c r="HA51"/>
      <c r="HB51"/>
      <c r="HC51"/>
      <c r="HD51"/>
      <c r="HE51"/>
      <c r="HF51"/>
      <c r="HG51"/>
      <c r="HH51"/>
      <c r="HI51"/>
      <c r="HJ51"/>
      <c r="HK51"/>
      <c r="HL51"/>
      <c r="HM51"/>
      <c r="HN51"/>
      <c r="HO51"/>
      <c r="HP51"/>
      <c r="HQ51"/>
      <c r="HR51"/>
      <c r="HS51"/>
      <c r="HT51"/>
      <c r="HU51"/>
      <c r="HV51"/>
      <c r="HW51"/>
      <c r="HX51"/>
      <c r="HY51"/>
      <c r="HZ51"/>
      <c r="IA51"/>
      <c r="IB51"/>
      <c r="IC51"/>
      <c r="ID51"/>
      <c r="IE51"/>
      <c r="IF51"/>
      <c r="IG51"/>
      <c r="IH51"/>
      <c r="II51"/>
      <c r="IJ51"/>
      <c r="IK51"/>
      <c r="IL51"/>
      <c r="IM51"/>
      <c r="IN51"/>
      <c r="IO51"/>
      <c r="IP51"/>
      <c r="IQ51"/>
      <c r="IR51"/>
      <c r="IS51"/>
      <c r="IT51"/>
      <c r="IU51"/>
      <c r="IV51"/>
      <c r="IW51"/>
      <c r="IX51"/>
      <c r="IY51"/>
      <c r="IZ51"/>
      <c r="JA51"/>
      <c r="JB51"/>
      <c r="JC51"/>
      <c r="JD51"/>
      <c r="JE51"/>
      <c r="JF51"/>
      <c r="JG51"/>
      <c r="JH51"/>
      <c r="JI51"/>
      <c r="JJ51"/>
      <c r="JK51"/>
      <c r="JL51"/>
      <c r="JM51"/>
      <c r="JN51"/>
      <c r="JO51"/>
      <c r="JP51"/>
      <c r="JQ51"/>
      <c r="JR51"/>
      <c r="JS51"/>
      <c r="JT51"/>
      <c r="JU51"/>
      <c r="JV51"/>
      <c r="JW51"/>
      <c r="JX51"/>
      <c r="JY51"/>
      <c r="JZ51"/>
      <c r="KA51"/>
      <c r="KB51"/>
      <c r="KC51"/>
      <c r="KD51"/>
      <c r="KE51"/>
      <c r="KF51"/>
      <c r="KG51"/>
      <c r="KH51"/>
      <c r="KI51"/>
      <c r="KJ51"/>
      <c r="KK51"/>
      <c r="KL51"/>
      <c r="KM51"/>
      <c r="KN51"/>
      <c r="KO51"/>
      <c r="KP51"/>
      <c r="KQ51"/>
      <c r="KR51"/>
      <c r="KS51"/>
      <c r="KT51"/>
      <c r="KU51"/>
      <c r="KV51"/>
      <c r="KW51"/>
      <c r="KX51"/>
      <c r="KY51"/>
      <c r="KZ51"/>
      <c r="LA51"/>
      <c r="LB51"/>
      <c r="LC51"/>
      <c r="LD51"/>
      <c r="LE51"/>
      <c r="LF51"/>
      <c r="LG51"/>
      <c r="LH51"/>
      <c r="LI51"/>
      <c r="LJ51"/>
      <c r="LK51"/>
      <c r="LL51"/>
      <c r="LM51"/>
      <c r="LN51"/>
      <c r="LO51"/>
      <c r="LP51"/>
      <c r="LQ51"/>
      <c r="LR51"/>
      <c r="LS51"/>
      <c r="LT51"/>
      <c r="LU51"/>
      <c r="LV51"/>
      <c r="LW51"/>
      <c r="LX51"/>
      <c r="LY51"/>
      <c r="LZ51"/>
      <c r="MA51"/>
      <c r="MB51"/>
      <c r="MC51"/>
      <c r="MD51"/>
      <c r="ME51"/>
      <c r="MF51"/>
      <c r="MG51"/>
      <c r="MH51"/>
      <c r="MI51"/>
      <c r="MJ51"/>
      <c r="MK51"/>
      <c r="ML51"/>
      <c r="MM51"/>
      <c r="MN51"/>
      <c r="MO51"/>
      <c r="MP51"/>
      <c r="MQ51"/>
      <c r="MR51"/>
      <c r="MS51"/>
      <c r="MT51"/>
      <c r="MU51"/>
      <c r="MV51"/>
      <c r="MW51"/>
      <c r="MX51"/>
      <c r="MY51"/>
      <c r="MZ51"/>
      <c r="NA51"/>
      <c r="NB51"/>
      <c r="NC51"/>
      <c r="ND51"/>
      <c r="NE51"/>
      <c r="NF51"/>
      <c r="NG51"/>
      <c r="NH51"/>
      <c r="NI51"/>
      <c r="NJ51"/>
      <c r="NK51"/>
      <c r="NL51"/>
      <c r="NM51"/>
      <c r="NN51"/>
      <c r="NO51"/>
      <c r="NP51"/>
      <c r="NQ51"/>
      <c r="NR51"/>
      <c r="NS51"/>
      <c r="NT51"/>
      <c r="NU51"/>
      <c r="NV51"/>
      <c r="NW51"/>
      <c r="NX51"/>
      <c r="NY51"/>
      <c r="NZ51"/>
      <c r="OA51"/>
      <c r="OB51"/>
      <c r="OC51"/>
      <c r="OD51"/>
      <c r="OE51"/>
      <c r="OF51"/>
      <c r="OG51"/>
      <c r="OH51"/>
      <c r="OI51"/>
      <c r="OJ51"/>
      <c r="OK51"/>
      <c r="OL51"/>
      <c r="OM51"/>
      <c r="ON51"/>
      <c r="OO51"/>
      <c r="OP51"/>
      <c r="OQ51"/>
      <c r="OR51"/>
      <c r="OS51"/>
      <c r="OT51"/>
      <c r="OU51"/>
      <c r="OV51"/>
      <c r="OW51"/>
      <c r="OX51"/>
      <c r="OY51"/>
      <c r="OZ51"/>
      <c r="PA51"/>
      <c r="PB51"/>
      <c r="PC51"/>
      <c r="PD51"/>
      <c r="PE51"/>
      <c r="PF51"/>
      <c r="PG51"/>
      <c r="PH51"/>
      <c r="PI51"/>
      <c r="PJ51"/>
      <c r="PK51"/>
      <c r="PL51"/>
      <c r="PM51"/>
      <c r="PN51"/>
      <c r="PO51"/>
      <c r="PP51"/>
      <c r="PQ51"/>
      <c r="PR51"/>
      <c r="PS51"/>
      <c r="PT51"/>
      <c r="PU51"/>
    </row>
    <row r="52" spans="1:437" s="204" customFormat="1" outlineLevel="1" x14ac:dyDescent="0.35">
      <c r="A52" s="15"/>
      <c r="B52" s="15"/>
      <c r="C52" s="21"/>
      <c r="D52" s="60"/>
      <c r="E52" s="187" t="str">
        <f t="shared" ref="E52:AJ52" si="84" xml:space="preserve"> E$41</f>
        <v>Contract year applicable to period</v>
      </c>
      <c r="F52" s="187">
        <f t="shared" si="84"/>
        <v>0</v>
      </c>
      <c r="G52" s="187" t="str">
        <f t="shared" si="84"/>
        <v>date</v>
      </c>
      <c r="H52" s="187">
        <f t="shared" si="84"/>
        <v>0</v>
      </c>
      <c r="I52" s="187">
        <f t="shared" si="84"/>
        <v>0</v>
      </c>
      <c r="J52" s="187">
        <f t="shared" si="84"/>
        <v>43921</v>
      </c>
      <c r="K52" s="187">
        <f t="shared" si="84"/>
        <v>43921</v>
      </c>
      <c r="L52" s="187">
        <f t="shared" si="84"/>
        <v>43921</v>
      </c>
      <c r="M52" s="187">
        <f t="shared" si="84"/>
        <v>44286</v>
      </c>
      <c r="N52" s="187">
        <f t="shared" si="84"/>
        <v>44286</v>
      </c>
      <c r="O52" s="187">
        <f t="shared" si="84"/>
        <v>44286</v>
      </c>
      <c r="P52" s="187">
        <f t="shared" si="84"/>
        <v>44286</v>
      </c>
      <c r="Q52" s="187">
        <f t="shared" si="84"/>
        <v>44651</v>
      </c>
      <c r="R52" s="187">
        <f t="shared" si="84"/>
        <v>44651</v>
      </c>
      <c r="S52" s="187">
        <f t="shared" si="84"/>
        <v>44651</v>
      </c>
      <c r="T52" s="187">
        <f t="shared" si="84"/>
        <v>44651</v>
      </c>
      <c r="U52" s="187">
        <f t="shared" si="84"/>
        <v>45016</v>
      </c>
      <c r="V52" s="187">
        <f t="shared" si="84"/>
        <v>45016</v>
      </c>
      <c r="W52" s="187">
        <f t="shared" si="84"/>
        <v>45016</v>
      </c>
      <c r="X52" s="187">
        <f t="shared" si="84"/>
        <v>45016</v>
      </c>
      <c r="Y52" s="187">
        <f t="shared" si="84"/>
        <v>45382</v>
      </c>
      <c r="Z52" s="187">
        <f t="shared" si="84"/>
        <v>45382</v>
      </c>
      <c r="AA52" s="187">
        <f t="shared" si="84"/>
        <v>45382</v>
      </c>
      <c r="AB52" s="187">
        <f t="shared" si="84"/>
        <v>45382</v>
      </c>
      <c r="AC52" s="187">
        <f t="shared" si="84"/>
        <v>45747</v>
      </c>
      <c r="AD52" s="187">
        <f t="shared" si="84"/>
        <v>45747</v>
      </c>
      <c r="AE52" s="187">
        <f t="shared" si="84"/>
        <v>45747</v>
      </c>
      <c r="AF52" s="187">
        <f t="shared" si="84"/>
        <v>45747</v>
      </c>
      <c r="AG52" s="187">
        <f t="shared" si="84"/>
        <v>46112</v>
      </c>
      <c r="AH52" s="187">
        <f t="shared" si="84"/>
        <v>46112</v>
      </c>
      <c r="AI52" s="187">
        <f t="shared" si="84"/>
        <v>46112</v>
      </c>
      <c r="AJ52" s="187">
        <f t="shared" si="84"/>
        <v>46112</v>
      </c>
      <c r="AK52" s="187">
        <f t="shared" ref="AK52:BC52" si="85" xml:space="preserve"> AK$41</f>
        <v>46477</v>
      </c>
      <c r="AL52" s="187">
        <f t="shared" si="85"/>
        <v>46477</v>
      </c>
      <c r="AM52" s="187">
        <f t="shared" si="85"/>
        <v>46477</v>
      </c>
      <c r="AN52" s="187">
        <f t="shared" si="85"/>
        <v>46477</v>
      </c>
      <c r="AO52" s="187">
        <f t="shared" si="85"/>
        <v>46843</v>
      </c>
      <c r="AP52" s="187">
        <f t="shared" si="85"/>
        <v>46843</v>
      </c>
      <c r="AQ52" s="187">
        <f t="shared" si="85"/>
        <v>46843</v>
      </c>
      <c r="AR52" s="187">
        <f t="shared" si="85"/>
        <v>46843</v>
      </c>
      <c r="AS52" s="187">
        <f t="shared" si="85"/>
        <v>47208</v>
      </c>
      <c r="AT52" s="187">
        <f t="shared" si="85"/>
        <v>47208</v>
      </c>
      <c r="AU52" s="187">
        <f t="shared" si="85"/>
        <v>47208</v>
      </c>
      <c r="AV52" s="187">
        <f t="shared" si="85"/>
        <v>47208</v>
      </c>
      <c r="AW52" s="187">
        <f t="shared" si="85"/>
        <v>47573</v>
      </c>
      <c r="AX52" s="187">
        <f t="shared" si="85"/>
        <v>47573</v>
      </c>
      <c r="AY52" s="187">
        <f t="shared" si="85"/>
        <v>47573</v>
      </c>
      <c r="AZ52" s="187">
        <f t="shared" si="85"/>
        <v>47573</v>
      </c>
      <c r="BA52" s="187">
        <f t="shared" si="85"/>
        <v>47938</v>
      </c>
      <c r="BB52" s="187">
        <f t="shared" si="85"/>
        <v>47938</v>
      </c>
      <c r="BC52" s="187">
        <f t="shared" si="85"/>
        <v>47938</v>
      </c>
      <c r="BD52" s="187">
        <f t="shared" ref="BD52:CI52" si="86" xml:space="preserve"> BD$41</f>
        <v>47938</v>
      </c>
      <c r="BE52" s="187">
        <f t="shared" si="86"/>
        <v>48304</v>
      </c>
      <c r="BF52" s="187">
        <f t="shared" si="86"/>
        <v>48304</v>
      </c>
      <c r="BG52" s="187">
        <f t="shared" si="86"/>
        <v>48304</v>
      </c>
      <c r="BH52" s="187">
        <f t="shared" si="86"/>
        <v>48304</v>
      </c>
      <c r="BI52" s="187">
        <f t="shared" si="86"/>
        <v>48669</v>
      </c>
      <c r="BJ52" s="187">
        <f t="shared" si="86"/>
        <v>48669</v>
      </c>
      <c r="BK52" s="187">
        <f t="shared" si="86"/>
        <v>48669</v>
      </c>
      <c r="BL52" s="187">
        <f t="shared" si="86"/>
        <v>48669</v>
      </c>
      <c r="BM52" s="187">
        <f t="shared" si="86"/>
        <v>49034</v>
      </c>
      <c r="BN52" s="187">
        <f t="shared" si="86"/>
        <v>49034</v>
      </c>
      <c r="BO52" s="187">
        <f t="shared" si="86"/>
        <v>49034</v>
      </c>
      <c r="BP52" s="187">
        <f t="shared" si="86"/>
        <v>49034</v>
      </c>
      <c r="BQ52" s="187">
        <f t="shared" si="86"/>
        <v>49399</v>
      </c>
      <c r="BR52" s="187">
        <f t="shared" si="86"/>
        <v>49399</v>
      </c>
      <c r="BS52" s="187">
        <f t="shared" si="86"/>
        <v>49399</v>
      </c>
      <c r="BT52" s="187">
        <f t="shared" si="86"/>
        <v>49399</v>
      </c>
      <c r="BU52" s="187">
        <f t="shared" si="86"/>
        <v>49765</v>
      </c>
      <c r="BV52" s="187">
        <f t="shared" si="86"/>
        <v>49765</v>
      </c>
      <c r="BW52" s="187">
        <f t="shared" si="86"/>
        <v>49765</v>
      </c>
      <c r="BX52" s="187">
        <f t="shared" si="86"/>
        <v>49765</v>
      </c>
      <c r="BY52" s="187">
        <f t="shared" si="86"/>
        <v>50130</v>
      </c>
      <c r="BZ52" s="187">
        <f t="shared" si="86"/>
        <v>50130</v>
      </c>
      <c r="CA52" s="187">
        <f t="shared" si="86"/>
        <v>50130</v>
      </c>
      <c r="CB52" s="187">
        <f t="shared" si="86"/>
        <v>50130</v>
      </c>
      <c r="CC52" s="187">
        <f t="shared" si="86"/>
        <v>50495</v>
      </c>
      <c r="CD52" s="187">
        <f t="shared" si="86"/>
        <v>50495</v>
      </c>
      <c r="CE52" s="187">
        <f t="shared" si="86"/>
        <v>50495</v>
      </c>
      <c r="CF52" s="187">
        <f t="shared" si="86"/>
        <v>50495</v>
      </c>
      <c r="CG52" s="187">
        <f t="shared" si="86"/>
        <v>50860</v>
      </c>
      <c r="CH52" s="187">
        <f t="shared" si="86"/>
        <v>50860</v>
      </c>
      <c r="CI52" s="187">
        <f t="shared" si="86"/>
        <v>50860</v>
      </c>
      <c r="CJ52" s="187">
        <f t="shared" ref="CJ52:DO52" si="87" xml:space="preserve"> CJ$41</f>
        <v>50860</v>
      </c>
      <c r="CK52" s="187">
        <f t="shared" si="87"/>
        <v>51226</v>
      </c>
      <c r="CL52" s="187">
        <f t="shared" si="87"/>
        <v>51226</v>
      </c>
      <c r="CM52" s="187">
        <f t="shared" si="87"/>
        <v>51226</v>
      </c>
      <c r="CN52" s="187">
        <f t="shared" si="87"/>
        <v>51226</v>
      </c>
      <c r="CO52" s="187">
        <f t="shared" si="87"/>
        <v>51591</v>
      </c>
      <c r="CP52" s="187">
        <f t="shared" si="87"/>
        <v>51591</v>
      </c>
      <c r="CQ52" s="187">
        <f t="shared" si="87"/>
        <v>51591</v>
      </c>
      <c r="CR52" s="187">
        <f t="shared" si="87"/>
        <v>51591</v>
      </c>
      <c r="CS52" s="187">
        <f t="shared" si="87"/>
        <v>51956</v>
      </c>
      <c r="CT52" s="187">
        <f t="shared" si="87"/>
        <v>51956</v>
      </c>
      <c r="CU52" s="187">
        <f t="shared" si="87"/>
        <v>51956</v>
      </c>
      <c r="CV52" s="187">
        <f t="shared" si="87"/>
        <v>51956</v>
      </c>
      <c r="CW52" s="187">
        <f t="shared" si="87"/>
        <v>52321</v>
      </c>
      <c r="CX52" s="187">
        <f t="shared" si="87"/>
        <v>52321</v>
      </c>
      <c r="CY52" s="187">
        <f t="shared" si="87"/>
        <v>52321</v>
      </c>
      <c r="CZ52" s="187">
        <f t="shared" si="87"/>
        <v>52321</v>
      </c>
      <c r="DA52" s="187">
        <f t="shared" si="87"/>
        <v>52687</v>
      </c>
      <c r="DB52" s="187">
        <f t="shared" si="87"/>
        <v>52687</v>
      </c>
      <c r="DC52" s="187">
        <f t="shared" si="87"/>
        <v>52687</v>
      </c>
      <c r="DD52" s="187">
        <f t="shared" si="87"/>
        <v>52687</v>
      </c>
      <c r="DE52" s="187">
        <f t="shared" si="87"/>
        <v>53052</v>
      </c>
      <c r="DF52" s="187">
        <f t="shared" si="87"/>
        <v>53052</v>
      </c>
      <c r="DG52" s="187">
        <f t="shared" si="87"/>
        <v>53052</v>
      </c>
      <c r="DH52" s="187">
        <f t="shared" si="87"/>
        <v>53052</v>
      </c>
      <c r="DI52" s="187">
        <f t="shared" si="87"/>
        <v>53417</v>
      </c>
      <c r="DJ52" s="187">
        <f t="shared" si="87"/>
        <v>53417</v>
      </c>
      <c r="DK52" s="187">
        <f t="shared" si="87"/>
        <v>53417</v>
      </c>
      <c r="DL52" s="187">
        <f t="shared" si="87"/>
        <v>53417</v>
      </c>
      <c r="DM52" s="187">
        <f t="shared" si="87"/>
        <v>53782</v>
      </c>
      <c r="DN52" s="187">
        <f t="shared" si="87"/>
        <v>53782</v>
      </c>
      <c r="DO52" s="187">
        <f t="shared" si="87"/>
        <v>53782</v>
      </c>
      <c r="DP52" s="187">
        <f t="shared" ref="DP52:EU52" si="88" xml:space="preserve"> DP$41</f>
        <v>53782</v>
      </c>
      <c r="DQ52" s="187">
        <f t="shared" si="88"/>
        <v>54148</v>
      </c>
      <c r="DR52" s="187">
        <f t="shared" si="88"/>
        <v>54148</v>
      </c>
      <c r="DS52" s="187">
        <f t="shared" si="88"/>
        <v>54148</v>
      </c>
      <c r="DT52" s="187">
        <f t="shared" si="88"/>
        <v>54148</v>
      </c>
      <c r="DU52" s="187">
        <f t="shared" si="88"/>
        <v>54513</v>
      </c>
      <c r="DV52" s="187">
        <f t="shared" si="88"/>
        <v>54513</v>
      </c>
      <c r="DW52" s="187">
        <f t="shared" si="88"/>
        <v>54513</v>
      </c>
      <c r="DX52" s="187">
        <f t="shared" si="88"/>
        <v>54513</v>
      </c>
      <c r="DY52" s="187">
        <f t="shared" si="88"/>
        <v>54878</v>
      </c>
      <c r="DZ52" s="187">
        <f t="shared" si="88"/>
        <v>54878</v>
      </c>
      <c r="EA52" s="187">
        <f t="shared" si="88"/>
        <v>54878</v>
      </c>
      <c r="EB52" s="187">
        <f t="shared" si="88"/>
        <v>54878</v>
      </c>
      <c r="EC52" s="187">
        <f t="shared" si="88"/>
        <v>55243</v>
      </c>
      <c r="ED52" s="187">
        <f t="shared" si="88"/>
        <v>55243</v>
      </c>
      <c r="EE52" s="187">
        <f t="shared" si="88"/>
        <v>55243</v>
      </c>
      <c r="EF52" s="187">
        <f t="shared" si="88"/>
        <v>55243</v>
      </c>
      <c r="EG52" s="187">
        <f t="shared" si="88"/>
        <v>55609</v>
      </c>
      <c r="EH52" s="187">
        <f t="shared" si="88"/>
        <v>55609</v>
      </c>
      <c r="EI52" s="187">
        <f t="shared" si="88"/>
        <v>55609</v>
      </c>
      <c r="EJ52" s="187">
        <f t="shared" si="88"/>
        <v>55609</v>
      </c>
      <c r="EK52" s="187">
        <f t="shared" si="88"/>
        <v>55974</v>
      </c>
      <c r="EL52" s="187">
        <f t="shared" si="88"/>
        <v>55974</v>
      </c>
      <c r="EM52" s="187">
        <f t="shared" si="88"/>
        <v>55974</v>
      </c>
      <c r="EN52" s="187">
        <f t="shared" si="88"/>
        <v>55974</v>
      </c>
      <c r="EO52" s="187">
        <f t="shared" si="88"/>
        <v>56339</v>
      </c>
      <c r="EP52" s="187">
        <f t="shared" si="88"/>
        <v>56339</v>
      </c>
      <c r="EQ52" s="187">
        <f t="shared" si="88"/>
        <v>56339</v>
      </c>
      <c r="ER52" s="187">
        <f t="shared" si="88"/>
        <v>56339</v>
      </c>
      <c r="ES52" s="187">
        <f t="shared" si="88"/>
        <v>56704</v>
      </c>
      <c r="ET52" s="187">
        <f t="shared" si="88"/>
        <v>56704</v>
      </c>
      <c r="EU52" s="187">
        <f t="shared" si="88"/>
        <v>56704</v>
      </c>
      <c r="EV52" s="187">
        <f t="shared" ref="EV52:GA52" si="89" xml:space="preserve"> EV$41</f>
        <v>56704</v>
      </c>
      <c r="EW52" s="187">
        <f t="shared" si="89"/>
        <v>57070</v>
      </c>
      <c r="EX52" s="187">
        <f t="shared" si="89"/>
        <v>57070</v>
      </c>
      <c r="EY52" s="187">
        <f t="shared" si="89"/>
        <v>57070</v>
      </c>
      <c r="EZ52" s="187">
        <f t="shared" si="89"/>
        <v>57070</v>
      </c>
      <c r="FA52" s="187">
        <f t="shared" si="89"/>
        <v>57435</v>
      </c>
      <c r="FB52" s="187">
        <f t="shared" si="89"/>
        <v>57435</v>
      </c>
      <c r="FC52" s="187">
        <f t="shared" si="89"/>
        <v>57435</v>
      </c>
      <c r="FD52" s="187">
        <f t="shared" si="89"/>
        <v>57435</v>
      </c>
      <c r="FE52" s="187">
        <f t="shared" si="89"/>
        <v>57800</v>
      </c>
      <c r="FF52" s="187">
        <f t="shared" si="89"/>
        <v>57800</v>
      </c>
      <c r="FG52" s="187">
        <f t="shared" si="89"/>
        <v>57800</v>
      </c>
      <c r="FH52" s="187">
        <f t="shared" si="89"/>
        <v>57800</v>
      </c>
      <c r="FI52" s="187">
        <f t="shared" si="89"/>
        <v>58165</v>
      </c>
      <c r="FJ52" s="187">
        <f t="shared" si="89"/>
        <v>58165</v>
      </c>
      <c r="FK52" s="187">
        <f t="shared" si="89"/>
        <v>58165</v>
      </c>
      <c r="FL52" s="187">
        <f t="shared" si="89"/>
        <v>58165</v>
      </c>
      <c r="FM52" s="187">
        <f t="shared" si="89"/>
        <v>58531</v>
      </c>
      <c r="FN52" s="187">
        <f t="shared" si="89"/>
        <v>58531</v>
      </c>
      <c r="FO52" s="187">
        <f t="shared" si="89"/>
        <v>58531</v>
      </c>
      <c r="FP52" s="187">
        <f t="shared" si="89"/>
        <v>58531</v>
      </c>
      <c r="FQ52" s="187">
        <f t="shared" si="89"/>
        <v>58896</v>
      </c>
      <c r="FR52" s="187">
        <f t="shared" si="89"/>
        <v>58896</v>
      </c>
      <c r="FS52" s="187">
        <f t="shared" si="89"/>
        <v>58896</v>
      </c>
      <c r="FT52" s="187">
        <f t="shared" si="89"/>
        <v>58896</v>
      </c>
      <c r="FU52" s="187">
        <f t="shared" si="89"/>
        <v>59261</v>
      </c>
      <c r="FV52" s="187">
        <f t="shared" si="89"/>
        <v>59261</v>
      </c>
      <c r="FW52" s="187">
        <f t="shared" si="89"/>
        <v>59261</v>
      </c>
      <c r="FX52" s="187">
        <f t="shared" si="89"/>
        <v>59261</v>
      </c>
      <c r="FY52" s="187">
        <f t="shared" si="89"/>
        <v>59626</v>
      </c>
      <c r="FZ52" s="187">
        <f t="shared" si="89"/>
        <v>59626</v>
      </c>
      <c r="GA52" s="187">
        <f t="shared" si="89"/>
        <v>59626</v>
      </c>
      <c r="GB52" s="187">
        <f t="shared" ref="GB52:GJ52" si="90" xml:space="preserve"> GB$41</f>
        <v>59626</v>
      </c>
      <c r="GC52" s="187">
        <f t="shared" si="90"/>
        <v>59992</v>
      </c>
      <c r="GD52" s="187">
        <f t="shared" si="90"/>
        <v>59992</v>
      </c>
      <c r="GE52" s="187">
        <f t="shared" si="90"/>
        <v>59992</v>
      </c>
      <c r="GF52" s="187">
        <f t="shared" si="90"/>
        <v>59992</v>
      </c>
      <c r="GG52" s="187">
        <f t="shared" si="90"/>
        <v>60357</v>
      </c>
      <c r="GH52" s="187">
        <f t="shared" si="90"/>
        <v>60357</v>
      </c>
      <c r="GI52" s="187">
        <f t="shared" si="90"/>
        <v>60357</v>
      </c>
      <c r="GJ52" s="187">
        <f t="shared" si="90"/>
        <v>60357</v>
      </c>
      <c r="GK52"/>
      <c r="GL52"/>
      <c r="GM52"/>
      <c r="GN52"/>
      <c r="GO52"/>
      <c r="GP52"/>
      <c r="GQ52"/>
      <c r="GR52"/>
      <c r="GS52"/>
      <c r="GT52"/>
      <c r="GU52"/>
      <c r="GV52"/>
      <c r="GW52"/>
      <c r="GX52"/>
      <c r="GY52"/>
      <c r="GZ52"/>
      <c r="HA52"/>
      <c r="HB52"/>
      <c r="HC52"/>
      <c r="HD52"/>
      <c r="HE52"/>
      <c r="HF52"/>
      <c r="HG52"/>
      <c r="HH52"/>
      <c r="HI52"/>
      <c r="HJ52"/>
      <c r="HK52"/>
      <c r="HL52"/>
      <c r="HM52"/>
      <c r="HN52"/>
      <c r="HO52"/>
      <c r="HP52"/>
      <c r="HQ52"/>
      <c r="HR52"/>
      <c r="HS52"/>
      <c r="HT52"/>
      <c r="HU52"/>
      <c r="HV52"/>
      <c r="HW52"/>
      <c r="HX52"/>
      <c r="HY52"/>
      <c r="HZ52"/>
      <c r="IA52"/>
      <c r="IB52"/>
      <c r="IC52"/>
      <c r="ID52"/>
      <c r="IE52"/>
      <c r="IF52"/>
      <c r="IG52"/>
      <c r="IH52"/>
      <c r="II52"/>
      <c r="IJ52"/>
      <c r="IK52"/>
      <c r="IL52"/>
      <c r="IM52"/>
      <c r="IN52"/>
      <c r="IO52"/>
      <c r="IP52"/>
      <c r="IQ52"/>
      <c r="IR52"/>
      <c r="IS52"/>
      <c r="IT52"/>
      <c r="IU52"/>
      <c r="IV52"/>
      <c r="IW52"/>
      <c r="IX52"/>
      <c r="IY52"/>
      <c r="IZ52"/>
      <c r="JA52"/>
      <c r="JB52"/>
      <c r="JC52"/>
      <c r="JD52"/>
      <c r="JE52"/>
      <c r="JF52"/>
      <c r="JG52"/>
      <c r="JH52"/>
      <c r="JI52"/>
      <c r="JJ52"/>
      <c r="JK52"/>
      <c r="JL52"/>
      <c r="JM52"/>
      <c r="JN52"/>
      <c r="JO52"/>
      <c r="JP52"/>
      <c r="JQ52"/>
      <c r="JR52"/>
      <c r="JS52"/>
      <c r="JT52"/>
      <c r="JU52"/>
      <c r="JV52"/>
      <c r="JW52"/>
      <c r="JX52"/>
      <c r="JY52"/>
      <c r="JZ52"/>
      <c r="KA52"/>
      <c r="KB52"/>
      <c r="KC52"/>
      <c r="KD52"/>
      <c r="KE52"/>
      <c r="KF52"/>
      <c r="KG52"/>
      <c r="KH52"/>
      <c r="KI52"/>
      <c r="KJ52"/>
      <c r="KK52"/>
      <c r="KL52"/>
      <c r="KM52"/>
      <c r="KN52"/>
      <c r="KO52"/>
      <c r="KP52"/>
      <c r="KQ52"/>
      <c r="KR52"/>
      <c r="KS52"/>
      <c r="KT52"/>
      <c r="KU52"/>
      <c r="KV52"/>
      <c r="KW52"/>
      <c r="KX52"/>
      <c r="KY52"/>
      <c r="KZ52"/>
      <c r="LA52"/>
      <c r="LB52"/>
      <c r="LC52"/>
      <c r="LD52"/>
      <c r="LE52"/>
      <c r="LF52"/>
      <c r="LG52"/>
      <c r="LH52"/>
      <c r="LI52"/>
      <c r="LJ52"/>
      <c r="LK52"/>
      <c r="LL52"/>
      <c r="LM52"/>
      <c r="LN52"/>
      <c r="LO52"/>
      <c r="LP52"/>
      <c r="LQ52"/>
      <c r="LR52"/>
      <c r="LS52"/>
      <c r="LT52"/>
      <c r="LU52"/>
      <c r="LV52"/>
      <c r="LW52"/>
      <c r="LX52"/>
      <c r="LY52"/>
      <c r="LZ52"/>
      <c r="MA52"/>
      <c r="MB52"/>
      <c r="MC52"/>
      <c r="MD52"/>
      <c r="ME52"/>
      <c r="MF52"/>
      <c r="MG52"/>
      <c r="MH52"/>
      <c r="MI52"/>
      <c r="MJ52"/>
      <c r="MK52"/>
      <c r="ML52"/>
      <c r="MM52"/>
      <c r="MN52"/>
      <c r="MO52"/>
      <c r="MP52"/>
      <c r="MQ52"/>
      <c r="MR52"/>
      <c r="MS52"/>
      <c r="MT52"/>
      <c r="MU52"/>
      <c r="MV52"/>
      <c r="MW52"/>
      <c r="MX52"/>
      <c r="MY52"/>
      <c r="MZ52"/>
      <c r="NA52"/>
      <c r="NB52"/>
      <c r="NC52"/>
      <c r="ND52"/>
      <c r="NE52"/>
      <c r="NF52"/>
      <c r="NG52"/>
      <c r="NH52"/>
      <c r="NI52"/>
      <c r="NJ52"/>
      <c r="NK52"/>
      <c r="NL52"/>
      <c r="NM52"/>
      <c r="NN52"/>
      <c r="NO52"/>
      <c r="NP52"/>
      <c r="NQ52"/>
      <c r="NR52"/>
      <c r="NS52"/>
      <c r="NT52"/>
      <c r="NU52"/>
      <c r="NV52"/>
      <c r="NW52"/>
      <c r="NX52"/>
      <c r="NY52"/>
      <c r="NZ52"/>
      <c r="OA52"/>
      <c r="OB52"/>
      <c r="OC52"/>
      <c r="OD52"/>
      <c r="OE52"/>
      <c r="OF52"/>
      <c r="OG52"/>
      <c r="OH52"/>
      <c r="OI52"/>
      <c r="OJ52"/>
      <c r="OK52"/>
      <c r="OL52"/>
      <c r="OM52"/>
      <c r="ON52"/>
      <c r="OO52"/>
      <c r="OP52"/>
      <c r="OQ52"/>
      <c r="OR52"/>
      <c r="OS52"/>
      <c r="OT52"/>
      <c r="OU52"/>
      <c r="OV52"/>
      <c r="OW52"/>
      <c r="OX52"/>
      <c r="OY52"/>
      <c r="OZ52"/>
      <c r="PA52"/>
      <c r="PB52"/>
      <c r="PC52"/>
      <c r="PD52"/>
      <c r="PE52"/>
      <c r="PF52"/>
      <c r="PG52"/>
      <c r="PH52"/>
      <c r="PI52"/>
      <c r="PJ52"/>
      <c r="PK52"/>
      <c r="PL52"/>
      <c r="PM52"/>
      <c r="PN52"/>
      <c r="PO52"/>
      <c r="PP52"/>
      <c r="PQ52"/>
      <c r="PR52"/>
      <c r="PS52"/>
      <c r="PT52"/>
      <c r="PU52"/>
    </row>
    <row r="53" spans="1:437" s="265" customFormat="1" outlineLevel="1" x14ac:dyDescent="0.35">
      <c r="A53" s="189"/>
      <c r="B53" s="189"/>
      <c r="C53" s="190"/>
      <c r="D53" s="191"/>
      <c r="E53" s="192" t="s">
        <v>78</v>
      </c>
      <c r="F53" s="192"/>
      <c r="G53" s="192"/>
      <c r="H53" s="192"/>
      <c r="I53" s="192"/>
      <c r="J53" s="192" t="str">
        <f t="shared" ref="J53:BC53" si="91">IF(ISNA(INDEX($J$50:$IU$50,MATCH(J51,$J$52:$IU$52,0))),"Pre-fcst",INDEX($J$50:$IU$50,MATCH(J51,$J$52:$IU$52,0)))</f>
        <v>Pre-fcst</v>
      </c>
      <c r="K53" s="192" t="str">
        <f t="shared" si="91"/>
        <v>Operations</v>
      </c>
      <c r="L53" s="192" t="str">
        <f t="shared" si="91"/>
        <v>Operations</v>
      </c>
      <c r="M53" s="192" t="str">
        <f t="shared" si="91"/>
        <v>Operations</v>
      </c>
      <c r="N53" s="192" t="str">
        <f t="shared" si="91"/>
        <v>Operations</v>
      </c>
      <c r="O53" s="192" t="str">
        <f t="shared" si="91"/>
        <v>Operations</v>
      </c>
      <c r="P53" s="192" t="str">
        <f t="shared" si="91"/>
        <v>Operations</v>
      </c>
      <c r="Q53" s="192" t="str">
        <f t="shared" si="91"/>
        <v>Operations</v>
      </c>
      <c r="R53" s="192" t="str">
        <f t="shared" si="91"/>
        <v>Operations</v>
      </c>
      <c r="S53" s="192" t="str">
        <f t="shared" si="91"/>
        <v>Operations</v>
      </c>
      <c r="T53" s="192" t="str">
        <f t="shared" si="91"/>
        <v>Operations</v>
      </c>
      <c r="U53" s="192" t="str">
        <f t="shared" si="91"/>
        <v>Operations</v>
      </c>
      <c r="V53" s="192" t="str">
        <f t="shared" si="91"/>
        <v>Operations</v>
      </c>
      <c r="W53" s="192" t="str">
        <f t="shared" si="91"/>
        <v>Operations</v>
      </c>
      <c r="X53" s="192" t="str">
        <f t="shared" si="91"/>
        <v>Operations</v>
      </c>
      <c r="Y53" s="192" t="str">
        <f t="shared" si="91"/>
        <v>Operations</v>
      </c>
      <c r="Z53" s="192" t="str">
        <f t="shared" si="91"/>
        <v>Operations</v>
      </c>
      <c r="AA53" s="192" t="str">
        <f t="shared" si="91"/>
        <v>Operations</v>
      </c>
      <c r="AB53" s="192" t="str">
        <f t="shared" si="91"/>
        <v>Operations</v>
      </c>
      <c r="AC53" s="192" t="str">
        <f t="shared" si="91"/>
        <v>Operations</v>
      </c>
      <c r="AD53" s="192" t="str">
        <f t="shared" si="91"/>
        <v>Operations</v>
      </c>
      <c r="AE53" s="192" t="str">
        <f t="shared" si="91"/>
        <v>Operations</v>
      </c>
      <c r="AF53" s="192" t="str">
        <f t="shared" si="91"/>
        <v>Operations</v>
      </c>
      <c r="AG53" s="192" t="str">
        <f t="shared" si="91"/>
        <v>Operations</v>
      </c>
      <c r="AH53" s="192" t="str">
        <f t="shared" si="91"/>
        <v>Operations</v>
      </c>
      <c r="AI53" s="192" t="str">
        <f t="shared" si="91"/>
        <v>Operations</v>
      </c>
      <c r="AJ53" s="192" t="str">
        <f t="shared" si="91"/>
        <v>Post ops</v>
      </c>
      <c r="AK53" s="192" t="str">
        <f t="shared" si="91"/>
        <v>Post ops</v>
      </c>
      <c r="AL53" s="192" t="str">
        <f t="shared" si="91"/>
        <v>Post ops</v>
      </c>
      <c r="AM53" s="192" t="str">
        <f t="shared" si="91"/>
        <v>Post ops</v>
      </c>
      <c r="AN53" s="192" t="str">
        <f t="shared" si="91"/>
        <v>Post ops</v>
      </c>
      <c r="AO53" s="192" t="str">
        <f t="shared" si="91"/>
        <v>Post ops</v>
      </c>
      <c r="AP53" s="192" t="str">
        <f t="shared" si="91"/>
        <v>Post ops</v>
      </c>
      <c r="AQ53" s="192" t="str">
        <f t="shared" si="91"/>
        <v>Post ops</v>
      </c>
      <c r="AR53" s="192" t="str">
        <f t="shared" si="91"/>
        <v>Post ops</v>
      </c>
      <c r="AS53" s="192" t="str">
        <f t="shared" si="91"/>
        <v>Post ops</v>
      </c>
      <c r="AT53" s="192" t="str">
        <f t="shared" si="91"/>
        <v>Post ops</v>
      </c>
      <c r="AU53" s="192" t="str">
        <f t="shared" si="91"/>
        <v>Post ops</v>
      </c>
      <c r="AV53" s="192" t="str">
        <f t="shared" si="91"/>
        <v>Post ops</v>
      </c>
      <c r="AW53" s="192" t="str">
        <f t="shared" si="91"/>
        <v>Post ops</v>
      </c>
      <c r="AX53" s="192" t="str">
        <f t="shared" si="91"/>
        <v>Post ops</v>
      </c>
      <c r="AY53" s="192" t="str">
        <f t="shared" si="91"/>
        <v>Post ops</v>
      </c>
      <c r="AZ53" s="192" t="str">
        <f t="shared" si="91"/>
        <v>Post ops</v>
      </c>
      <c r="BA53" s="192" t="str">
        <f t="shared" si="91"/>
        <v>Post ops</v>
      </c>
      <c r="BB53" s="192" t="str">
        <f t="shared" si="91"/>
        <v>Post ops</v>
      </c>
      <c r="BC53" s="192" t="str">
        <f t="shared" si="91"/>
        <v>Post ops</v>
      </c>
      <c r="BD53" s="307"/>
      <c r="BE53" s="307"/>
      <c r="BF53" s="307"/>
      <c r="BG53" s="307"/>
      <c r="BH53" s="307"/>
      <c r="BI53" s="307"/>
      <c r="BJ53" s="307"/>
      <c r="BK53" s="307"/>
      <c r="BL53" s="307"/>
      <c r="BM53" s="307"/>
      <c r="BN53" s="307"/>
      <c r="BO53" s="307"/>
      <c r="BP53" s="307"/>
      <c r="BQ53" s="307"/>
      <c r="BR53" s="307"/>
      <c r="BS53" s="307"/>
      <c r="BT53" s="307"/>
      <c r="BU53" s="307"/>
      <c r="BV53" s="307"/>
      <c r="BW53" s="307"/>
      <c r="BX53" s="307"/>
      <c r="BY53" s="307"/>
      <c r="BZ53" s="307"/>
      <c r="CA53" s="307"/>
      <c r="CB53" s="307"/>
      <c r="CC53" s="307"/>
      <c r="CD53" s="307"/>
      <c r="CE53" s="307"/>
      <c r="CF53" s="307"/>
      <c r="CG53" s="307"/>
      <c r="CH53" s="307"/>
      <c r="CI53" s="307"/>
      <c r="CJ53" s="307"/>
      <c r="CK53" s="307"/>
      <c r="CL53" s="307"/>
      <c r="CM53" s="307"/>
      <c r="CN53" s="307"/>
      <c r="CO53" s="307"/>
      <c r="CP53" s="307"/>
      <c r="CQ53" s="307"/>
      <c r="CR53" s="307"/>
      <c r="CS53" s="307"/>
      <c r="CT53" s="307"/>
      <c r="CU53" s="307"/>
      <c r="CV53" s="307"/>
      <c r="CW53" s="307"/>
      <c r="CX53" s="307"/>
      <c r="CY53" s="307"/>
      <c r="CZ53" s="307"/>
      <c r="DA53" s="307"/>
      <c r="DB53" s="307"/>
      <c r="DC53" s="307"/>
      <c r="DD53" s="307"/>
      <c r="DE53" s="307"/>
      <c r="DF53" s="307"/>
      <c r="DG53" s="307"/>
      <c r="DH53" s="307"/>
      <c r="DI53" s="307"/>
      <c r="DJ53" s="307"/>
      <c r="DK53" s="307"/>
      <c r="DL53" s="307"/>
      <c r="DM53" s="307"/>
      <c r="DN53" s="307"/>
      <c r="DO53" s="307"/>
      <c r="DP53" s="307"/>
      <c r="DQ53" s="307"/>
      <c r="DR53" s="307"/>
      <c r="DS53" s="307"/>
      <c r="DT53" s="307"/>
      <c r="DU53" s="307"/>
      <c r="DV53" s="307"/>
      <c r="DW53" s="307"/>
      <c r="DX53" s="307"/>
      <c r="DY53" s="307"/>
      <c r="DZ53" s="307"/>
      <c r="EA53" s="307"/>
      <c r="EB53" s="307"/>
      <c r="EC53" s="307"/>
      <c r="ED53" s="307"/>
      <c r="EE53" s="307"/>
      <c r="EF53" s="307"/>
      <c r="EG53" s="307"/>
      <c r="EH53" s="307"/>
      <c r="EI53" s="307"/>
      <c r="EJ53" s="307"/>
      <c r="EK53" s="307"/>
      <c r="EL53" s="307"/>
      <c r="EM53" s="307"/>
      <c r="EN53" s="307"/>
      <c r="EO53" s="307"/>
      <c r="EP53" s="307"/>
      <c r="EQ53" s="307"/>
      <c r="ER53" s="307"/>
      <c r="ES53" s="307"/>
      <c r="ET53" s="307"/>
      <c r="EU53" s="307"/>
      <c r="EV53" s="307"/>
      <c r="EW53" s="307"/>
      <c r="EX53" s="307"/>
      <c r="EY53" s="307"/>
      <c r="EZ53" s="307"/>
      <c r="FA53" s="307"/>
      <c r="FB53" s="307"/>
      <c r="FC53" s="307"/>
      <c r="FD53" s="307"/>
      <c r="FE53" s="307"/>
      <c r="FF53" s="307"/>
      <c r="FG53" s="307"/>
      <c r="FH53" s="307"/>
      <c r="FI53" s="307"/>
      <c r="FJ53" s="307"/>
      <c r="FK53" s="307"/>
      <c r="FL53" s="307"/>
      <c r="FM53" s="307"/>
      <c r="FN53" s="307"/>
      <c r="FO53" s="307"/>
      <c r="FP53" s="307"/>
      <c r="FQ53" s="307"/>
      <c r="FR53" s="307"/>
      <c r="FS53" s="307"/>
      <c r="FT53" s="307"/>
      <c r="FU53" s="307"/>
      <c r="FV53" s="307"/>
      <c r="FW53" s="307"/>
      <c r="FX53" s="307"/>
      <c r="FY53" s="307"/>
      <c r="FZ53" s="307"/>
      <c r="GA53" s="307"/>
      <c r="GB53" s="307"/>
      <c r="GC53" s="307"/>
      <c r="GD53" s="307"/>
      <c r="GE53" s="307"/>
      <c r="GF53" s="307"/>
      <c r="GG53" s="307"/>
      <c r="GH53" s="307"/>
      <c r="GI53" s="307"/>
      <c r="GJ53" s="307"/>
      <c r="GK53"/>
      <c r="GL53"/>
      <c r="GM53"/>
      <c r="GN53"/>
      <c r="GO53"/>
      <c r="GP53"/>
      <c r="GQ53"/>
      <c r="GR53"/>
      <c r="GS53"/>
      <c r="GT53"/>
      <c r="GU53"/>
      <c r="GV53"/>
      <c r="GW53"/>
      <c r="GX53"/>
      <c r="GY53"/>
      <c r="GZ53"/>
      <c r="HA53"/>
      <c r="HB53"/>
      <c r="HC53"/>
      <c r="HD53"/>
      <c r="HE53"/>
      <c r="HF53"/>
      <c r="HG53"/>
      <c r="HH53"/>
      <c r="HI53"/>
      <c r="HJ53"/>
      <c r="HK53"/>
      <c r="HL53"/>
      <c r="HM53"/>
      <c r="HN53"/>
      <c r="HO53"/>
      <c r="HP53"/>
      <c r="HQ53"/>
      <c r="HR53"/>
      <c r="HS53"/>
      <c r="HT53"/>
      <c r="HU53"/>
      <c r="HV53"/>
      <c r="HW53"/>
      <c r="HX53"/>
      <c r="HY53"/>
      <c r="HZ53"/>
      <c r="IA53"/>
      <c r="IB53"/>
      <c r="IC53"/>
      <c r="ID53"/>
      <c r="IE53"/>
      <c r="IF53"/>
      <c r="IG53"/>
      <c r="IH53"/>
      <c r="II53"/>
      <c r="IJ53"/>
      <c r="IK53"/>
      <c r="IL53"/>
      <c r="IM53"/>
      <c r="IN53"/>
      <c r="IO53"/>
      <c r="IP53"/>
      <c r="IQ53"/>
      <c r="IR53"/>
      <c r="IS53"/>
      <c r="IT53"/>
      <c r="IU53"/>
      <c r="IV53" s="250"/>
      <c r="IW53" s="250"/>
      <c r="IX53" s="250"/>
      <c r="IY53" s="250"/>
      <c r="IZ53" s="250"/>
      <c r="JA53" s="250"/>
      <c r="JB53" s="250"/>
      <c r="JC53" s="250"/>
      <c r="JD53" s="250"/>
      <c r="JE53" s="250"/>
      <c r="JF53" s="250"/>
      <c r="JG53" s="250"/>
      <c r="JH53" s="250"/>
      <c r="JI53" s="250"/>
      <c r="JJ53" s="250"/>
      <c r="JK53" s="250"/>
      <c r="JL53" s="250"/>
      <c r="JM53" s="250"/>
      <c r="JN53" s="250"/>
      <c r="JO53" s="250"/>
      <c r="JP53" s="250"/>
      <c r="JQ53" s="250"/>
      <c r="JR53" s="250"/>
      <c r="JS53" s="250"/>
      <c r="JT53" s="250"/>
      <c r="JU53" s="250"/>
      <c r="JV53" s="250"/>
      <c r="JW53" s="250"/>
      <c r="JX53" s="250"/>
      <c r="JY53" s="250"/>
      <c r="JZ53" s="250"/>
      <c r="KA53" s="250"/>
      <c r="KB53" s="250"/>
      <c r="KC53" s="250"/>
      <c r="KD53" s="250"/>
      <c r="KE53" s="250"/>
      <c r="KF53" s="250"/>
      <c r="KG53" s="250"/>
      <c r="KH53" s="250"/>
      <c r="KI53" s="250"/>
      <c r="KJ53" s="250"/>
      <c r="KK53" s="250"/>
      <c r="KL53" s="250"/>
      <c r="KM53" s="250"/>
      <c r="KN53" s="250"/>
      <c r="KO53" s="250"/>
      <c r="KP53" s="250"/>
      <c r="KQ53" s="250"/>
      <c r="KR53" s="250"/>
      <c r="KS53" s="250"/>
      <c r="KT53" s="250"/>
      <c r="KU53" s="250"/>
      <c r="KV53" s="250"/>
      <c r="KW53" s="250"/>
      <c r="KX53" s="250"/>
      <c r="KY53" s="250"/>
      <c r="KZ53" s="250"/>
      <c r="LA53" s="250"/>
      <c r="LB53" s="250"/>
      <c r="LC53" s="250"/>
      <c r="LD53" s="250"/>
      <c r="LE53" s="250"/>
      <c r="LF53" s="250"/>
      <c r="LG53" s="250"/>
      <c r="LH53" s="250"/>
      <c r="LI53" s="250"/>
      <c r="LJ53" s="250"/>
      <c r="LK53" s="250"/>
      <c r="LL53" s="250"/>
      <c r="LM53" s="250"/>
      <c r="LN53" s="250"/>
      <c r="LO53" s="250"/>
      <c r="LP53" s="250"/>
      <c r="LQ53" s="250"/>
      <c r="LR53" s="250"/>
      <c r="LS53" s="250"/>
      <c r="LT53" s="250"/>
      <c r="LU53" s="250"/>
      <c r="LV53" s="250"/>
      <c r="LW53" s="250"/>
      <c r="LX53" s="250"/>
      <c r="LY53" s="250"/>
      <c r="LZ53" s="250"/>
      <c r="MA53" s="250"/>
      <c r="MB53" s="250"/>
      <c r="MC53" s="250"/>
      <c r="MD53" s="250"/>
      <c r="ME53" s="250"/>
      <c r="MF53" s="250"/>
      <c r="MG53" s="250"/>
      <c r="MH53" s="250"/>
      <c r="MI53" s="250"/>
      <c r="MJ53" s="250"/>
      <c r="MK53" s="250"/>
      <c r="ML53" s="250"/>
      <c r="MM53" s="250"/>
      <c r="MN53" s="250"/>
      <c r="MO53" s="250"/>
      <c r="MP53" s="250"/>
      <c r="MQ53" s="250"/>
      <c r="MR53" s="250"/>
      <c r="MS53" s="250"/>
      <c r="MT53" s="250"/>
      <c r="MU53" s="250"/>
      <c r="MV53" s="250"/>
      <c r="MW53" s="250"/>
      <c r="MX53" s="250"/>
      <c r="MY53" s="250"/>
      <c r="MZ53" s="250"/>
      <c r="NA53" s="250"/>
      <c r="NB53" s="250"/>
      <c r="NC53" s="250"/>
      <c r="ND53" s="250"/>
      <c r="NE53" s="250"/>
      <c r="NF53" s="250"/>
      <c r="NG53" s="250"/>
      <c r="NH53" s="250"/>
      <c r="NI53" s="250"/>
      <c r="NJ53" s="250"/>
      <c r="NK53" s="250"/>
      <c r="NL53" s="250"/>
      <c r="NM53" s="250"/>
      <c r="NN53" s="250"/>
      <c r="NO53" s="250"/>
      <c r="NP53" s="250"/>
      <c r="NQ53" s="250"/>
      <c r="NR53" s="250"/>
      <c r="NS53" s="250"/>
      <c r="NT53" s="250"/>
      <c r="NU53" s="250"/>
      <c r="NV53" s="250"/>
      <c r="NW53" s="250"/>
      <c r="NX53" s="250"/>
      <c r="NY53" s="250"/>
      <c r="NZ53" s="250"/>
      <c r="OA53" s="250"/>
      <c r="OB53" s="250"/>
      <c r="OC53" s="250"/>
      <c r="OD53" s="250"/>
      <c r="OE53" s="250"/>
      <c r="OF53" s="250"/>
      <c r="OG53" s="250"/>
      <c r="OH53" s="250"/>
      <c r="OI53" s="250"/>
      <c r="OJ53" s="250"/>
      <c r="OK53" s="250"/>
      <c r="OL53" s="250"/>
      <c r="OM53" s="250"/>
      <c r="ON53" s="250"/>
      <c r="OO53" s="250"/>
      <c r="OP53" s="250"/>
      <c r="OQ53" s="250"/>
      <c r="OR53" s="250"/>
      <c r="OS53" s="250"/>
      <c r="OT53" s="250"/>
      <c r="OU53" s="250"/>
      <c r="OV53" s="250"/>
      <c r="OW53" s="250"/>
      <c r="OX53" s="250"/>
      <c r="OY53" s="250"/>
      <c r="OZ53" s="250"/>
      <c r="PA53" s="250"/>
      <c r="PB53" s="250"/>
      <c r="PC53" s="250"/>
      <c r="PD53" s="250"/>
      <c r="PE53" s="250"/>
      <c r="PF53" s="250"/>
      <c r="PG53" s="250"/>
      <c r="PH53" s="250"/>
      <c r="PI53" s="250"/>
      <c r="PJ53" s="250"/>
      <c r="PK53" s="250"/>
      <c r="PL53" s="250"/>
      <c r="PM53" s="250"/>
      <c r="PN53" s="250"/>
      <c r="PO53" s="250"/>
      <c r="PP53" s="250"/>
      <c r="PQ53" s="250"/>
      <c r="PR53" s="250"/>
      <c r="PS53" s="250"/>
      <c r="PT53" s="250"/>
      <c r="PU53" s="250"/>
    </row>
    <row r="54" spans="1:437" s="204" customFormat="1" outlineLevel="1" x14ac:dyDescent="0.35">
      <c r="A54" s="15"/>
      <c r="B54" s="15"/>
      <c r="C54" s="21"/>
      <c r="D54" s="60"/>
      <c r="E54" s="9"/>
      <c r="F54" s="9"/>
      <c r="G54" s="9"/>
      <c r="H54" s="9"/>
      <c r="I54" s="9"/>
      <c r="J54" s="9"/>
      <c r="K54" s="9"/>
      <c r="L54" s="9"/>
      <c r="M54" s="9"/>
      <c r="N54" s="9"/>
      <c r="O54" s="9"/>
      <c r="P54" s="9"/>
      <c r="Q54" s="9"/>
      <c r="R54" s="9"/>
      <c r="S54" s="9"/>
      <c r="T54" s="9"/>
      <c r="U54" s="9"/>
      <c r="V54" s="9"/>
      <c r="W54" s="9"/>
      <c r="X54" s="9"/>
      <c r="Y54" s="9"/>
      <c r="Z54" s="9"/>
      <c r="AA54" s="9"/>
      <c r="AB54" s="9"/>
      <c r="AC54" s="9"/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/>
      <c r="GL54"/>
      <c r="GM54"/>
      <c r="GN54"/>
      <c r="GO54"/>
      <c r="GP54"/>
      <c r="GQ54"/>
      <c r="GR54"/>
      <c r="GS54"/>
      <c r="GT54"/>
      <c r="GU54"/>
      <c r="GV54"/>
      <c r="GW54"/>
      <c r="GX54"/>
      <c r="GY54"/>
      <c r="GZ54"/>
      <c r="HA54"/>
      <c r="HB54"/>
      <c r="HC54"/>
      <c r="HD54"/>
      <c r="HE54"/>
      <c r="HF54"/>
      <c r="HG54"/>
      <c r="HH54"/>
      <c r="HI54"/>
      <c r="HJ54"/>
      <c r="HK54"/>
      <c r="HL54"/>
      <c r="HM54"/>
      <c r="HN54"/>
      <c r="HO54"/>
      <c r="HP54"/>
      <c r="HQ54"/>
      <c r="HR54"/>
      <c r="HS54"/>
      <c r="HT54"/>
      <c r="HU54"/>
      <c r="HV54"/>
      <c r="HW54"/>
      <c r="HX54"/>
      <c r="HY54"/>
      <c r="HZ54"/>
      <c r="IA54"/>
      <c r="IB54"/>
      <c r="IC54"/>
      <c r="ID54"/>
      <c r="IE54"/>
      <c r="IF54"/>
      <c r="IG54"/>
      <c r="IH54"/>
      <c r="II54"/>
      <c r="IJ54"/>
      <c r="IK54"/>
      <c r="IL54"/>
      <c r="IM54"/>
      <c r="IN54"/>
      <c r="IO54"/>
      <c r="IP54"/>
      <c r="IQ54"/>
      <c r="IR54"/>
      <c r="IS54"/>
      <c r="IT54"/>
      <c r="IU54"/>
      <c r="IV54"/>
      <c r="IW54"/>
      <c r="IX54"/>
      <c r="IY54"/>
      <c r="IZ54"/>
      <c r="JA54"/>
      <c r="JB54"/>
      <c r="JC54"/>
      <c r="JD54"/>
      <c r="JE54"/>
      <c r="JF54"/>
      <c r="JG54"/>
      <c r="JH54"/>
      <c r="JI54"/>
      <c r="JJ54"/>
      <c r="JK54"/>
      <c r="JL54"/>
      <c r="JM54"/>
      <c r="JN54"/>
      <c r="JO54"/>
      <c r="JP54"/>
      <c r="JQ54"/>
      <c r="JR54"/>
      <c r="JS54"/>
      <c r="JT54"/>
      <c r="JU54"/>
      <c r="JV54"/>
      <c r="JW54"/>
      <c r="JX54"/>
      <c r="JY54"/>
      <c r="JZ54"/>
      <c r="KA54"/>
      <c r="KB54"/>
      <c r="KC54"/>
      <c r="KD54"/>
      <c r="KE54"/>
      <c r="KF54"/>
      <c r="KG54"/>
      <c r="KH54"/>
      <c r="KI54"/>
      <c r="KJ54"/>
      <c r="KK54"/>
      <c r="KL54"/>
      <c r="KM54"/>
      <c r="KN54"/>
      <c r="KO54"/>
      <c r="KP54"/>
      <c r="KQ54"/>
      <c r="KR54"/>
      <c r="KS54"/>
      <c r="KT54"/>
      <c r="KU54"/>
      <c r="KV54"/>
      <c r="KW54"/>
      <c r="KX54"/>
      <c r="KY54"/>
      <c r="KZ54"/>
      <c r="LA54"/>
      <c r="LB54"/>
      <c r="LC54"/>
      <c r="LD54"/>
      <c r="LE54"/>
      <c r="LF54"/>
      <c r="LG54"/>
      <c r="LH54"/>
      <c r="LI54"/>
      <c r="LJ54"/>
      <c r="LK54"/>
      <c r="LL54"/>
      <c r="LM54"/>
      <c r="LN54"/>
      <c r="LO54"/>
      <c r="LP54"/>
      <c r="LQ54"/>
      <c r="LR54"/>
      <c r="LS54"/>
      <c r="LT54"/>
      <c r="LU54"/>
      <c r="LV54"/>
      <c r="LW54"/>
      <c r="LX54"/>
      <c r="LY54"/>
      <c r="LZ54"/>
      <c r="MA54"/>
      <c r="MB54"/>
      <c r="MC54"/>
      <c r="MD54"/>
      <c r="ME54"/>
      <c r="MF54"/>
      <c r="MG54"/>
      <c r="MH54"/>
      <c r="MI54"/>
      <c r="MJ54"/>
      <c r="MK54"/>
      <c r="ML54"/>
      <c r="MM54"/>
      <c r="MN54"/>
      <c r="MO54"/>
      <c r="MP54"/>
      <c r="MQ54"/>
      <c r="MR54"/>
      <c r="MS54"/>
      <c r="MT54"/>
      <c r="MU54"/>
      <c r="MV54"/>
      <c r="MW54"/>
      <c r="MX54"/>
      <c r="MY54"/>
      <c r="MZ54"/>
      <c r="NA54"/>
      <c r="NB54"/>
      <c r="NC54"/>
      <c r="ND54"/>
      <c r="NE54"/>
      <c r="NF54"/>
      <c r="NG54"/>
      <c r="NH54"/>
      <c r="NI54"/>
      <c r="NJ54"/>
      <c r="NK54"/>
      <c r="NL54"/>
      <c r="NM54"/>
      <c r="NN54"/>
      <c r="NO54"/>
      <c r="NP54"/>
      <c r="NQ54"/>
      <c r="NR54"/>
      <c r="NS54"/>
      <c r="NT54"/>
      <c r="NU54"/>
      <c r="NV54"/>
      <c r="NW54"/>
      <c r="NX54"/>
      <c r="NY54"/>
      <c r="NZ54"/>
      <c r="OA54"/>
      <c r="OB54"/>
      <c r="OC54"/>
      <c r="OD54"/>
      <c r="OE54"/>
      <c r="OF54"/>
      <c r="OG54"/>
      <c r="OH54"/>
      <c r="OI54"/>
      <c r="OJ54"/>
      <c r="OK54"/>
      <c r="OL54"/>
      <c r="OM54"/>
      <c r="ON54"/>
      <c r="OO54"/>
      <c r="OP54"/>
      <c r="OQ54"/>
      <c r="OR54"/>
      <c r="OS54"/>
      <c r="OT54"/>
      <c r="OU54"/>
      <c r="OV54"/>
      <c r="OW54"/>
      <c r="OX54"/>
      <c r="OY54"/>
      <c r="OZ54"/>
      <c r="PA54"/>
      <c r="PB54"/>
      <c r="PC54"/>
      <c r="PD54"/>
      <c r="PE54"/>
      <c r="PF54"/>
      <c r="PG54"/>
      <c r="PH54"/>
      <c r="PI54"/>
      <c r="PJ54"/>
      <c r="PK54"/>
      <c r="PL54"/>
      <c r="PM54"/>
      <c r="PN54"/>
      <c r="PO54"/>
      <c r="PP54"/>
      <c r="PQ54"/>
      <c r="PR54"/>
      <c r="PS54"/>
      <c r="PT54"/>
      <c r="PU54"/>
    </row>
    <row r="55" spans="1:437" outlineLevel="1" x14ac:dyDescent="0.35">
      <c r="B55" s="15" t="s">
        <v>150</v>
      </c>
    </row>
    <row r="56" spans="1:437" s="84" customFormat="1" outlineLevel="1" x14ac:dyDescent="0.35">
      <c r="A56" s="39"/>
      <c r="B56" s="39"/>
      <c r="C56" s="85"/>
      <c r="D56" s="81"/>
      <c r="E56" s="82" t="str">
        <f xml:space="preserve"> E$14</f>
        <v>First model column flag</v>
      </c>
      <c r="F56" s="82">
        <f t="shared" ref="F56:BQ56" si="92" xml:space="preserve"> F$14</f>
        <v>0</v>
      </c>
      <c r="G56" s="82" t="str">
        <f t="shared" si="92"/>
        <v>flag</v>
      </c>
      <c r="H56" s="82">
        <f t="shared" si="92"/>
        <v>1</v>
      </c>
      <c r="I56" s="83">
        <f t="shared" si="92"/>
        <v>0</v>
      </c>
      <c r="J56" s="82">
        <f t="shared" si="92"/>
        <v>1</v>
      </c>
      <c r="K56" s="82">
        <f t="shared" si="92"/>
        <v>0</v>
      </c>
      <c r="L56" s="82">
        <f t="shared" si="92"/>
        <v>0</v>
      </c>
      <c r="M56" s="82">
        <f t="shared" si="92"/>
        <v>0</v>
      </c>
      <c r="N56" s="82">
        <f t="shared" si="92"/>
        <v>0</v>
      </c>
      <c r="O56" s="82">
        <f t="shared" si="92"/>
        <v>0</v>
      </c>
      <c r="P56" s="82">
        <f t="shared" si="92"/>
        <v>0</v>
      </c>
      <c r="Q56" s="82">
        <f t="shared" si="92"/>
        <v>0</v>
      </c>
      <c r="R56" s="82">
        <f t="shared" si="92"/>
        <v>0</v>
      </c>
      <c r="S56" s="82">
        <f t="shared" si="92"/>
        <v>0</v>
      </c>
      <c r="T56" s="82">
        <f t="shared" si="92"/>
        <v>0</v>
      </c>
      <c r="U56" s="82">
        <f t="shared" si="92"/>
        <v>0</v>
      </c>
      <c r="V56" s="82">
        <f t="shared" si="92"/>
        <v>0</v>
      </c>
      <c r="W56" s="82">
        <f t="shared" si="92"/>
        <v>0</v>
      </c>
      <c r="X56" s="82">
        <f t="shared" si="92"/>
        <v>0</v>
      </c>
      <c r="Y56" s="82">
        <f t="shared" si="92"/>
        <v>0</v>
      </c>
      <c r="Z56" s="82">
        <f t="shared" si="92"/>
        <v>0</v>
      </c>
      <c r="AA56" s="82">
        <f t="shared" si="92"/>
        <v>0</v>
      </c>
      <c r="AB56" s="82">
        <f t="shared" si="92"/>
        <v>0</v>
      </c>
      <c r="AC56" s="82">
        <f t="shared" si="92"/>
        <v>0</v>
      </c>
      <c r="AD56" s="82">
        <f t="shared" si="92"/>
        <v>0</v>
      </c>
      <c r="AE56" s="82">
        <f t="shared" si="92"/>
        <v>0</v>
      </c>
      <c r="AF56" s="82">
        <f t="shared" si="92"/>
        <v>0</v>
      </c>
      <c r="AG56" s="82">
        <f t="shared" si="92"/>
        <v>0</v>
      </c>
      <c r="AH56" s="82">
        <f t="shared" si="92"/>
        <v>0</v>
      </c>
      <c r="AI56" s="82">
        <f t="shared" si="92"/>
        <v>0</v>
      </c>
      <c r="AJ56" s="82">
        <f t="shared" si="92"/>
        <v>0</v>
      </c>
      <c r="AK56" s="82">
        <f t="shared" si="92"/>
        <v>0</v>
      </c>
      <c r="AL56" s="82">
        <f t="shared" si="92"/>
        <v>0</v>
      </c>
      <c r="AM56" s="82">
        <f t="shared" si="92"/>
        <v>0</v>
      </c>
      <c r="AN56" s="82">
        <f t="shared" si="92"/>
        <v>0</v>
      </c>
      <c r="AO56" s="82">
        <f t="shared" si="92"/>
        <v>0</v>
      </c>
      <c r="AP56" s="82">
        <f t="shared" si="92"/>
        <v>0</v>
      </c>
      <c r="AQ56" s="82">
        <f t="shared" si="92"/>
        <v>0</v>
      </c>
      <c r="AR56" s="82">
        <f t="shared" si="92"/>
        <v>0</v>
      </c>
      <c r="AS56" s="82">
        <f t="shared" si="92"/>
        <v>0</v>
      </c>
      <c r="AT56" s="82">
        <f t="shared" si="92"/>
        <v>0</v>
      </c>
      <c r="AU56" s="82">
        <f t="shared" si="92"/>
        <v>0</v>
      </c>
      <c r="AV56" s="82">
        <f t="shared" si="92"/>
        <v>0</v>
      </c>
      <c r="AW56" s="82">
        <f t="shared" si="92"/>
        <v>0</v>
      </c>
      <c r="AX56" s="82">
        <f t="shared" si="92"/>
        <v>0</v>
      </c>
      <c r="AY56" s="82">
        <f t="shared" si="92"/>
        <v>0</v>
      </c>
      <c r="AZ56" s="82">
        <f t="shared" si="92"/>
        <v>0</v>
      </c>
      <c r="BA56" s="82">
        <f t="shared" si="92"/>
        <v>0</v>
      </c>
      <c r="BB56" s="82">
        <f t="shared" si="92"/>
        <v>0</v>
      </c>
      <c r="BC56" s="82">
        <f t="shared" si="92"/>
        <v>0</v>
      </c>
      <c r="BD56" s="82">
        <f t="shared" si="92"/>
        <v>0</v>
      </c>
      <c r="BE56" s="82">
        <f t="shared" si="92"/>
        <v>0</v>
      </c>
      <c r="BF56" s="82">
        <f t="shared" si="92"/>
        <v>0</v>
      </c>
      <c r="BG56" s="82">
        <f t="shared" si="92"/>
        <v>0</v>
      </c>
      <c r="BH56" s="82">
        <f t="shared" si="92"/>
        <v>0</v>
      </c>
      <c r="BI56" s="82">
        <f t="shared" si="92"/>
        <v>0</v>
      </c>
      <c r="BJ56" s="82">
        <f t="shared" si="92"/>
        <v>0</v>
      </c>
      <c r="BK56" s="82">
        <f t="shared" si="92"/>
        <v>0</v>
      </c>
      <c r="BL56" s="82">
        <f t="shared" si="92"/>
        <v>0</v>
      </c>
      <c r="BM56" s="82">
        <f t="shared" si="92"/>
        <v>0</v>
      </c>
      <c r="BN56" s="82">
        <f t="shared" si="92"/>
        <v>0</v>
      </c>
      <c r="BO56" s="82">
        <f t="shared" si="92"/>
        <v>0</v>
      </c>
      <c r="BP56" s="82">
        <f t="shared" si="92"/>
        <v>0</v>
      </c>
      <c r="BQ56" s="82">
        <f t="shared" si="92"/>
        <v>0</v>
      </c>
      <c r="BR56" s="82">
        <f t="shared" ref="BR56:EC56" si="93" xml:space="preserve"> BR$14</f>
        <v>0</v>
      </c>
      <c r="BS56" s="82">
        <f t="shared" si="93"/>
        <v>0</v>
      </c>
      <c r="BT56" s="82">
        <f t="shared" si="93"/>
        <v>0</v>
      </c>
      <c r="BU56" s="82">
        <f t="shared" si="93"/>
        <v>0</v>
      </c>
      <c r="BV56" s="82">
        <f t="shared" si="93"/>
        <v>0</v>
      </c>
      <c r="BW56" s="82">
        <f t="shared" si="93"/>
        <v>0</v>
      </c>
      <c r="BX56" s="82">
        <f t="shared" si="93"/>
        <v>0</v>
      </c>
      <c r="BY56" s="82">
        <f t="shared" si="93"/>
        <v>0</v>
      </c>
      <c r="BZ56" s="82">
        <f t="shared" si="93"/>
        <v>0</v>
      </c>
      <c r="CA56" s="82">
        <f t="shared" si="93"/>
        <v>0</v>
      </c>
      <c r="CB56" s="82">
        <f t="shared" si="93"/>
        <v>0</v>
      </c>
      <c r="CC56" s="82">
        <f t="shared" si="93"/>
        <v>0</v>
      </c>
      <c r="CD56" s="82">
        <f t="shared" si="93"/>
        <v>0</v>
      </c>
      <c r="CE56" s="82">
        <f t="shared" si="93"/>
        <v>0</v>
      </c>
      <c r="CF56" s="82">
        <f t="shared" si="93"/>
        <v>0</v>
      </c>
      <c r="CG56" s="82">
        <f t="shared" si="93"/>
        <v>0</v>
      </c>
      <c r="CH56" s="82">
        <f t="shared" si="93"/>
        <v>0</v>
      </c>
      <c r="CI56" s="82">
        <f t="shared" si="93"/>
        <v>0</v>
      </c>
      <c r="CJ56" s="82">
        <f t="shared" si="93"/>
        <v>0</v>
      </c>
      <c r="CK56" s="82">
        <f t="shared" si="93"/>
        <v>0</v>
      </c>
      <c r="CL56" s="82">
        <f t="shared" si="93"/>
        <v>0</v>
      </c>
      <c r="CM56" s="82">
        <f t="shared" si="93"/>
        <v>0</v>
      </c>
      <c r="CN56" s="82">
        <f t="shared" si="93"/>
        <v>0</v>
      </c>
      <c r="CO56" s="82">
        <f t="shared" si="93"/>
        <v>0</v>
      </c>
      <c r="CP56" s="82">
        <f t="shared" si="93"/>
        <v>0</v>
      </c>
      <c r="CQ56" s="82">
        <f t="shared" si="93"/>
        <v>0</v>
      </c>
      <c r="CR56" s="82">
        <f t="shared" si="93"/>
        <v>0</v>
      </c>
      <c r="CS56" s="82">
        <f t="shared" si="93"/>
        <v>0</v>
      </c>
      <c r="CT56" s="82">
        <f t="shared" si="93"/>
        <v>0</v>
      </c>
      <c r="CU56" s="82">
        <f t="shared" si="93"/>
        <v>0</v>
      </c>
      <c r="CV56" s="82">
        <f t="shared" si="93"/>
        <v>0</v>
      </c>
      <c r="CW56" s="82">
        <f t="shared" si="93"/>
        <v>0</v>
      </c>
      <c r="CX56" s="82">
        <f t="shared" si="93"/>
        <v>0</v>
      </c>
      <c r="CY56" s="82">
        <f t="shared" si="93"/>
        <v>0</v>
      </c>
      <c r="CZ56" s="82">
        <f t="shared" si="93"/>
        <v>0</v>
      </c>
      <c r="DA56" s="82">
        <f t="shared" si="93"/>
        <v>0</v>
      </c>
      <c r="DB56" s="82">
        <f t="shared" si="93"/>
        <v>0</v>
      </c>
      <c r="DC56" s="82">
        <f t="shared" si="93"/>
        <v>0</v>
      </c>
      <c r="DD56" s="82">
        <f t="shared" si="93"/>
        <v>0</v>
      </c>
      <c r="DE56" s="82">
        <f t="shared" si="93"/>
        <v>0</v>
      </c>
      <c r="DF56" s="82">
        <f t="shared" si="93"/>
        <v>0</v>
      </c>
      <c r="DG56" s="82">
        <f t="shared" si="93"/>
        <v>0</v>
      </c>
      <c r="DH56" s="82">
        <f t="shared" si="93"/>
        <v>0</v>
      </c>
      <c r="DI56" s="82">
        <f t="shared" si="93"/>
        <v>0</v>
      </c>
      <c r="DJ56" s="82">
        <f t="shared" si="93"/>
        <v>0</v>
      </c>
      <c r="DK56" s="82">
        <f t="shared" si="93"/>
        <v>0</v>
      </c>
      <c r="DL56" s="82">
        <f t="shared" si="93"/>
        <v>0</v>
      </c>
      <c r="DM56" s="82">
        <f t="shared" si="93"/>
        <v>0</v>
      </c>
      <c r="DN56" s="82">
        <f t="shared" si="93"/>
        <v>0</v>
      </c>
      <c r="DO56" s="82">
        <f t="shared" si="93"/>
        <v>0</v>
      </c>
      <c r="DP56" s="82">
        <f t="shared" si="93"/>
        <v>0</v>
      </c>
      <c r="DQ56" s="82">
        <f t="shared" si="93"/>
        <v>0</v>
      </c>
      <c r="DR56" s="82">
        <f t="shared" si="93"/>
        <v>0</v>
      </c>
      <c r="DS56" s="82">
        <f t="shared" si="93"/>
        <v>0</v>
      </c>
      <c r="DT56" s="82">
        <f t="shared" si="93"/>
        <v>0</v>
      </c>
      <c r="DU56" s="82">
        <f t="shared" si="93"/>
        <v>0</v>
      </c>
      <c r="DV56" s="82">
        <f t="shared" si="93"/>
        <v>0</v>
      </c>
      <c r="DW56" s="82">
        <f t="shared" si="93"/>
        <v>0</v>
      </c>
      <c r="DX56" s="82">
        <f t="shared" si="93"/>
        <v>0</v>
      </c>
      <c r="DY56" s="82">
        <f t="shared" si="93"/>
        <v>0</v>
      </c>
      <c r="DZ56" s="82">
        <f t="shared" si="93"/>
        <v>0</v>
      </c>
      <c r="EA56" s="82">
        <f t="shared" si="93"/>
        <v>0</v>
      </c>
      <c r="EB56" s="82">
        <f t="shared" si="93"/>
        <v>0</v>
      </c>
      <c r="EC56" s="82">
        <f t="shared" si="93"/>
        <v>0</v>
      </c>
      <c r="ED56" s="82">
        <f t="shared" ref="ED56:GJ56" si="94" xml:space="preserve"> ED$14</f>
        <v>0</v>
      </c>
      <c r="EE56" s="82">
        <f t="shared" si="94"/>
        <v>0</v>
      </c>
      <c r="EF56" s="82">
        <f t="shared" si="94"/>
        <v>0</v>
      </c>
      <c r="EG56" s="82">
        <f t="shared" si="94"/>
        <v>0</v>
      </c>
      <c r="EH56" s="82">
        <f t="shared" si="94"/>
        <v>0</v>
      </c>
      <c r="EI56" s="82">
        <f t="shared" si="94"/>
        <v>0</v>
      </c>
      <c r="EJ56" s="82">
        <f t="shared" si="94"/>
        <v>0</v>
      </c>
      <c r="EK56" s="82">
        <f t="shared" si="94"/>
        <v>0</v>
      </c>
      <c r="EL56" s="82">
        <f t="shared" si="94"/>
        <v>0</v>
      </c>
      <c r="EM56" s="82">
        <f t="shared" si="94"/>
        <v>0</v>
      </c>
      <c r="EN56" s="82">
        <f t="shared" si="94"/>
        <v>0</v>
      </c>
      <c r="EO56" s="82">
        <f t="shared" si="94"/>
        <v>0</v>
      </c>
      <c r="EP56" s="82">
        <f t="shared" si="94"/>
        <v>0</v>
      </c>
      <c r="EQ56" s="82">
        <f t="shared" si="94"/>
        <v>0</v>
      </c>
      <c r="ER56" s="82">
        <f t="shared" si="94"/>
        <v>0</v>
      </c>
      <c r="ES56" s="82">
        <f t="shared" si="94"/>
        <v>0</v>
      </c>
      <c r="ET56" s="82">
        <f t="shared" si="94"/>
        <v>0</v>
      </c>
      <c r="EU56" s="82">
        <f t="shared" si="94"/>
        <v>0</v>
      </c>
      <c r="EV56" s="82">
        <f t="shared" si="94"/>
        <v>0</v>
      </c>
      <c r="EW56" s="82">
        <f t="shared" si="94"/>
        <v>0</v>
      </c>
      <c r="EX56" s="82">
        <f t="shared" si="94"/>
        <v>0</v>
      </c>
      <c r="EY56" s="82">
        <f t="shared" si="94"/>
        <v>0</v>
      </c>
      <c r="EZ56" s="82">
        <f t="shared" si="94"/>
        <v>0</v>
      </c>
      <c r="FA56" s="82">
        <f t="shared" si="94"/>
        <v>0</v>
      </c>
      <c r="FB56" s="82">
        <f t="shared" si="94"/>
        <v>0</v>
      </c>
      <c r="FC56" s="82">
        <f t="shared" si="94"/>
        <v>0</v>
      </c>
      <c r="FD56" s="82">
        <f t="shared" si="94"/>
        <v>0</v>
      </c>
      <c r="FE56" s="82">
        <f t="shared" si="94"/>
        <v>0</v>
      </c>
      <c r="FF56" s="82">
        <f t="shared" si="94"/>
        <v>0</v>
      </c>
      <c r="FG56" s="82">
        <f t="shared" si="94"/>
        <v>0</v>
      </c>
      <c r="FH56" s="82">
        <f t="shared" si="94"/>
        <v>0</v>
      </c>
      <c r="FI56" s="82">
        <f t="shared" si="94"/>
        <v>0</v>
      </c>
      <c r="FJ56" s="82">
        <f t="shared" si="94"/>
        <v>0</v>
      </c>
      <c r="FK56" s="82">
        <f t="shared" si="94"/>
        <v>0</v>
      </c>
      <c r="FL56" s="82">
        <f t="shared" si="94"/>
        <v>0</v>
      </c>
      <c r="FM56" s="82">
        <f t="shared" si="94"/>
        <v>0</v>
      </c>
      <c r="FN56" s="82">
        <f t="shared" si="94"/>
        <v>0</v>
      </c>
      <c r="FO56" s="82">
        <f t="shared" si="94"/>
        <v>0</v>
      </c>
      <c r="FP56" s="82">
        <f t="shared" si="94"/>
        <v>0</v>
      </c>
      <c r="FQ56" s="82">
        <f t="shared" si="94"/>
        <v>0</v>
      </c>
      <c r="FR56" s="82">
        <f t="shared" si="94"/>
        <v>0</v>
      </c>
      <c r="FS56" s="82">
        <f t="shared" si="94"/>
        <v>0</v>
      </c>
      <c r="FT56" s="82">
        <f t="shared" si="94"/>
        <v>0</v>
      </c>
      <c r="FU56" s="82">
        <f t="shared" si="94"/>
        <v>0</v>
      </c>
      <c r="FV56" s="82">
        <f t="shared" si="94"/>
        <v>0</v>
      </c>
      <c r="FW56" s="82">
        <f t="shared" si="94"/>
        <v>0</v>
      </c>
      <c r="FX56" s="82">
        <f t="shared" si="94"/>
        <v>0</v>
      </c>
      <c r="FY56" s="82">
        <f t="shared" si="94"/>
        <v>0</v>
      </c>
      <c r="FZ56" s="82">
        <f t="shared" si="94"/>
        <v>0</v>
      </c>
      <c r="GA56" s="82">
        <f t="shared" si="94"/>
        <v>0</v>
      </c>
      <c r="GB56" s="82">
        <f t="shared" si="94"/>
        <v>0</v>
      </c>
      <c r="GC56" s="82">
        <f t="shared" si="94"/>
        <v>0</v>
      </c>
      <c r="GD56" s="82">
        <f t="shared" si="94"/>
        <v>0</v>
      </c>
      <c r="GE56" s="82">
        <f t="shared" si="94"/>
        <v>0</v>
      </c>
      <c r="GF56" s="82">
        <f t="shared" si="94"/>
        <v>0</v>
      </c>
      <c r="GG56" s="82">
        <f t="shared" si="94"/>
        <v>0</v>
      </c>
      <c r="GH56" s="82">
        <f t="shared" si="94"/>
        <v>0</v>
      </c>
      <c r="GI56" s="82">
        <f t="shared" si="94"/>
        <v>0</v>
      </c>
      <c r="GJ56" s="82">
        <f t="shared" si="94"/>
        <v>0</v>
      </c>
      <c r="GK56"/>
      <c r="GL56"/>
      <c r="GM56"/>
      <c r="GN56"/>
      <c r="GO56"/>
      <c r="GP56"/>
      <c r="GQ56"/>
      <c r="GR56"/>
      <c r="GS56"/>
      <c r="GT56"/>
      <c r="GU56"/>
      <c r="GV56"/>
      <c r="GW56"/>
      <c r="GX56"/>
      <c r="GY56"/>
      <c r="GZ56"/>
      <c r="HA56"/>
      <c r="HB56"/>
      <c r="HC56"/>
      <c r="HD56"/>
      <c r="HE56"/>
      <c r="HF56"/>
      <c r="HG56"/>
      <c r="HH56"/>
      <c r="HI56"/>
      <c r="HJ56"/>
      <c r="HK56"/>
      <c r="HL56"/>
      <c r="HM56"/>
      <c r="HN56"/>
      <c r="HO56"/>
      <c r="HP56"/>
      <c r="HQ56"/>
      <c r="HR56"/>
      <c r="HS56"/>
      <c r="HT56"/>
      <c r="HU56"/>
      <c r="HV56"/>
      <c r="HW56"/>
      <c r="HX56"/>
      <c r="HY56"/>
      <c r="HZ56"/>
      <c r="IA56"/>
      <c r="IB56"/>
      <c r="IC56"/>
      <c r="ID56"/>
      <c r="IE56"/>
      <c r="IF56"/>
      <c r="IG56"/>
      <c r="IH56"/>
      <c r="II56"/>
      <c r="IJ56"/>
      <c r="IK56"/>
      <c r="IL56"/>
      <c r="IM56"/>
      <c r="IN56"/>
      <c r="IO56"/>
      <c r="IP56"/>
      <c r="IQ56"/>
      <c r="IR56"/>
      <c r="IS56"/>
      <c r="IT56"/>
      <c r="IU56"/>
      <c r="IV56"/>
      <c r="IW56"/>
      <c r="IX56"/>
      <c r="IY56"/>
      <c r="IZ56"/>
      <c r="JA56"/>
      <c r="JB56"/>
      <c r="JC56"/>
      <c r="JD56"/>
      <c r="JE56"/>
      <c r="JF56"/>
      <c r="JG56"/>
      <c r="JH56"/>
      <c r="JI56"/>
      <c r="JJ56"/>
      <c r="JK56"/>
      <c r="JL56"/>
      <c r="JM56"/>
      <c r="JN56"/>
      <c r="JO56"/>
      <c r="JP56"/>
      <c r="JQ56"/>
      <c r="JR56"/>
      <c r="JS56"/>
      <c r="JT56"/>
      <c r="JU56"/>
      <c r="JV56"/>
      <c r="JW56"/>
      <c r="JX56"/>
      <c r="JY56"/>
      <c r="JZ56"/>
      <c r="KA56"/>
      <c r="KB56"/>
      <c r="KC56"/>
      <c r="KD56"/>
      <c r="KE56"/>
      <c r="KF56"/>
      <c r="KG56"/>
      <c r="KH56"/>
      <c r="KI56"/>
      <c r="KJ56"/>
      <c r="KK56"/>
      <c r="KL56"/>
      <c r="KM56"/>
      <c r="KN56"/>
      <c r="KO56"/>
      <c r="KP56"/>
      <c r="KQ56"/>
      <c r="KR56"/>
      <c r="KS56"/>
      <c r="KT56"/>
      <c r="KU56"/>
      <c r="KV56"/>
      <c r="KW56"/>
      <c r="KX56"/>
      <c r="KY56"/>
      <c r="KZ56"/>
      <c r="LA56"/>
      <c r="LB56"/>
      <c r="LC56"/>
      <c r="LD56"/>
      <c r="LE56"/>
      <c r="LF56"/>
      <c r="LG56"/>
      <c r="LH56"/>
      <c r="LI56"/>
      <c r="LJ56"/>
      <c r="LK56"/>
      <c r="LL56"/>
      <c r="LM56"/>
      <c r="LN56"/>
      <c r="LO56"/>
      <c r="LP56"/>
      <c r="LQ56"/>
      <c r="LR56"/>
      <c r="LS56"/>
      <c r="LT56"/>
      <c r="LU56"/>
      <c r="LV56"/>
      <c r="LW56"/>
      <c r="LX56"/>
      <c r="LY56"/>
      <c r="LZ56"/>
      <c r="MA56"/>
      <c r="MB56"/>
      <c r="MC56"/>
      <c r="MD56"/>
      <c r="ME56"/>
      <c r="MF56"/>
      <c r="MG56"/>
      <c r="MH56"/>
      <c r="MI56"/>
      <c r="MJ56"/>
      <c r="MK56"/>
      <c r="ML56"/>
      <c r="MM56"/>
      <c r="MN56"/>
      <c r="MO56"/>
      <c r="MP56"/>
      <c r="MQ56"/>
      <c r="MR56"/>
      <c r="MS56"/>
      <c r="MT56"/>
      <c r="MU56"/>
      <c r="MV56"/>
      <c r="MW56"/>
      <c r="MX56"/>
      <c r="MY56"/>
      <c r="MZ56"/>
      <c r="NA56"/>
      <c r="NB56"/>
      <c r="NC56"/>
      <c r="ND56"/>
      <c r="NE56"/>
      <c r="NF56"/>
      <c r="NG56"/>
      <c r="NH56"/>
      <c r="NI56"/>
      <c r="NJ56"/>
      <c r="NK56"/>
      <c r="NL56"/>
      <c r="NM56"/>
      <c r="NN56"/>
      <c r="NO56"/>
      <c r="NP56"/>
      <c r="NQ56"/>
      <c r="NR56"/>
      <c r="NS56"/>
      <c r="NT56"/>
      <c r="NU56"/>
      <c r="NV56"/>
      <c r="NW56"/>
      <c r="NX56"/>
      <c r="NY56"/>
      <c r="NZ56"/>
      <c r="OA56"/>
      <c r="OB56"/>
      <c r="OC56"/>
      <c r="OD56"/>
      <c r="OE56"/>
      <c r="OF56"/>
      <c r="OG56"/>
      <c r="OH56"/>
      <c r="OI56"/>
      <c r="OJ56"/>
      <c r="OK56"/>
      <c r="OL56"/>
      <c r="OM56"/>
      <c r="ON56"/>
      <c r="OO56"/>
      <c r="OP56"/>
      <c r="OQ56"/>
      <c r="OR56"/>
      <c r="OS56"/>
      <c r="OT56"/>
      <c r="OU56"/>
      <c r="OV56"/>
      <c r="OW56"/>
      <c r="OX56"/>
      <c r="OY56"/>
      <c r="OZ56"/>
      <c r="PA56"/>
      <c r="PB56"/>
      <c r="PC56"/>
      <c r="PD56"/>
      <c r="PE56"/>
      <c r="PF56"/>
      <c r="PG56"/>
      <c r="PH56"/>
      <c r="PI56"/>
      <c r="PJ56"/>
      <c r="PK56"/>
      <c r="PL56"/>
      <c r="PM56"/>
      <c r="PN56"/>
      <c r="PO56"/>
      <c r="PP56"/>
      <c r="PQ56"/>
      <c r="PR56"/>
      <c r="PS56"/>
      <c r="PT56"/>
      <c r="PU56"/>
    </row>
    <row r="57" spans="1:437" s="90" customFormat="1" outlineLevel="1" x14ac:dyDescent="0.35">
      <c r="A57" s="86"/>
      <c r="B57" s="86"/>
      <c r="C57" s="87"/>
      <c r="D57" s="88"/>
      <c r="E57" s="89" t="str">
        <f xml:space="preserve"> E$76</f>
        <v>Financial close date flag</v>
      </c>
      <c r="F57" s="89">
        <f t="shared" ref="F57:BQ57" si="95" xml:space="preserve"> F$76</f>
        <v>0</v>
      </c>
      <c r="G57" s="89" t="str">
        <f t="shared" si="95"/>
        <v>flag</v>
      </c>
      <c r="H57" s="89">
        <f t="shared" si="95"/>
        <v>1</v>
      </c>
      <c r="I57" s="188">
        <f t="shared" si="95"/>
        <v>0</v>
      </c>
      <c r="J57" s="89">
        <f t="shared" si="95"/>
        <v>0</v>
      </c>
      <c r="K57" s="89">
        <f t="shared" si="95"/>
        <v>0</v>
      </c>
      <c r="L57" s="89">
        <f t="shared" si="95"/>
        <v>1</v>
      </c>
      <c r="M57" s="89">
        <f t="shared" si="95"/>
        <v>0</v>
      </c>
      <c r="N57" s="89">
        <f t="shared" si="95"/>
        <v>0</v>
      </c>
      <c r="O57" s="89">
        <f t="shared" si="95"/>
        <v>0</v>
      </c>
      <c r="P57" s="89">
        <f t="shared" si="95"/>
        <v>0</v>
      </c>
      <c r="Q57" s="89">
        <f t="shared" si="95"/>
        <v>0</v>
      </c>
      <c r="R57" s="89">
        <f t="shared" si="95"/>
        <v>0</v>
      </c>
      <c r="S57" s="89">
        <f t="shared" si="95"/>
        <v>0</v>
      </c>
      <c r="T57" s="89">
        <f t="shared" si="95"/>
        <v>0</v>
      </c>
      <c r="U57" s="89">
        <f t="shared" si="95"/>
        <v>0</v>
      </c>
      <c r="V57" s="89">
        <f t="shared" si="95"/>
        <v>0</v>
      </c>
      <c r="W57" s="89">
        <f t="shared" si="95"/>
        <v>0</v>
      </c>
      <c r="X57" s="89">
        <f t="shared" si="95"/>
        <v>0</v>
      </c>
      <c r="Y57" s="89">
        <f t="shared" si="95"/>
        <v>0</v>
      </c>
      <c r="Z57" s="89">
        <f t="shared" si="95"/>
        <v>0</v>
      </c>
      <c r="AA57" s="89">
        <f t="shared" si="95"/>
        <v>0</v>
      </c>
      <c r="AB57" s="89">
        <f t="shared" si="95"/>
        <v>0</v>
      </c>
      <c r="AC57" s="89">
        <f t="shared" si="95"/>
        <v>0</v>
      </c>
      <c r="AD57" s="89">
        <f t="shared" si="95"/>
        <v>0</v>
      </c>
      <c r="AE57" s="89">
        <f t="shared" si="95"/>
        <v>0</v>
      </c>
      <c r="AF57" s="89">
        <f t="shared" si="95"/>
        <v>0</v>
      </c>
      <c r="AG57" s="89">
        <f t="shared" si="95"/>
        <v>0</v>
      </c>
      <c r="AH57" s="89">
        <f t="shared" si="95"/>
        <v>0</v>
      </c>
      <c r="AI57" s="89">
        <f t="shared" si="95"/>
        <v>0</v>
      </c>
      <c r="AJ57" s="89">
        <f t="shared" si="95"/>
        <v>0</v>
      </c>
      <c r="AK57" s="89">
        <f t="shared" si="95"/>
        <v>0</v>
      </c>
      <c r="AL57" s="89">
        <f t="shared" si="95"/>
        <v>0</v>
      </c>
      <c r="AM57" s="89">
        <f t="shared" si="95"/>
        <v>0</v>
      </c>
      <c r="AN57" s="89">
        <f t="shared" si="95"/>
        <v>0</v>
      </c>
      <c r="AO57" s="89">
        <f t="shared" si="95"/>
        <v>0</v>
      </c>
      <c r="AP57" s="89">
        <f t="shared" si="95"/>
        <v>0</v>
      </c>
      <c r="AQ57" s="89">
        <f t="shared" si="95"/>
        <v>0</v>
      </c>
      <c r="AR57" s="89">
        <f t="shared" si="95"/>
        <v>0</v>
      </c>
      <c r="AS57" s="89">
        <f t="shared" si="95"/>
        <v>0</v>
      </c>
      <c r="AT57" s="89">
        <f t="shared" si="95"/>
        <v>0</v>
      </c>
      <c r="AU57" s="89">
        <f t="shared" si="95"/>
        <v>0</v>
      </c>
      <c r="AV57" s="89">
        <f t="shared" si="95"/>
        <v>0</v>
      </c>
      <c r="AW57" s="89">
        <f t="shared" si="95"/>
        <v>0</v>
      </c>
      <c r="AX57" s="89">
        <f t="shared" si="95"/>
        <v>0</v>
      </c>
      <c r="AY57" s="89">
        <f t="shared" si="95"/>
        <v>0</v>
      </c>
      <c r="AZ57" s="89">
        <f t="shared" si="95"/>
        <v>0</v>
      </c>
      <c r="BA57" s="89">
        <f t="shared" si="95"/>
        <v>0</v>
      </c>
      <c r="BB57" s="89">
        <f t="shared" si="95"/>
        <v>0</v>
      </c>
      <c r="BC57" s="89">
        <f t="shared" si="95"/>
        <v>0</v>
      </c>
      <c r="BD57" s="89">
        <f t="shared" si="95"/>
        <v>0</v>
      </c>
      <c r="BE57" s="89">
        <f t="shared" si="95"/>
        <v>0</v>
      </c>
      <c r="BF57" s="89">
        <f t="shared" si="95"/>
        <v>0</v>
      </c>
      <c r="BG57" s="89">
        <f t="shared" si="95"/>
        <v>0</v>
      </c>
      <c r="BH57" s="89">
        <f t="shared" si="95"/>
        <v>0</v>
      </c>
      <c r="BI57" s="89">
        <f t="shared" si="95"/>
        <v>0</v>
      </c>
      <c r="BJ57" s="89">
        <f t="shared" si="95"/>
        <v>0</v>
      </c>
      <c r="BK57" s="89">
        <f t="shared" si="95"/>
        <v>0</v>
      </c>
      <c r="BL57" s="89">
        <f t="shared" si="95"/>
        <v>0</v>
      </c>
      <c r="BM57" s="89">
        <f t="shared" si="95"/>
        <v>0</v>
      </c>
      <c r="BN57" s="89">
        <f t="shared" si="95"/>
        <v>0</v>
      </c>
      <c r="BO57" s="89">
        <f t="shared" si="95"/>
        <v>0</v>
      </c>
      <c r="BP57" s="89">
        <f t="shared" si="95"/>
        <v>0</v>
      </c>
      <c r="BQ57" s="89">
        <f t="shared" si="95"/>
        <v>0</v>
      </c>
      <c r="BR57" s="89">
        <f t="shared" ref="BR57:EC57" si="96" xml:space="preserve"> BR$76</f>
        <v>0</v>
      </c>
      <c r="BS57" s="89">
        <f t="shared" si="96"/>
        <v>0</v>
      </c>
      <c r="BT57" s="89">
        <f t="shared" si="96"/>
        <v>0</v>
      </c>
      <c r="BU57" s="89">
        <f t="shared" si="96"/>
        <v>0</v>
      </c>
      <c r="BV57" s="89">
        <f t="shared" si="96"/>
        <v>0</v>
      </c>
      <c r="BW57" s="89">
        <f t="shared" si="96"/>
        <v>0</v>
      </c>
      <c r="BX57" s="89">
        <f t="shared" si="96"/>
        <v>0</v>
      </c>
      <c r="BY57" s="89">
        <f t="shared" si="96"/>
        <v>0</v>
      </c>
      <c r="BZ57" s="89">
        <f t="shared" si="96"/>
        <v>0</v>
      </c>
      <c r="CA57" s="89">
        <f t="shared" si="96"/>
        <v>0</v>
      </c>
      <c r="CB57" s="89">
        <f t="shared" si="96"/>
        <v>0</v>
      </c>
      <c r="CC57" s="89">
        <f t="shared" si="96"/>
        <v>0</v>
      </c>
      <c r="CD57" s="89">
        <f t="shared" si="96"/>
        <v>0</v>
      </c>
      <c r="CE57" s="89">
        <f t="shared" si="96"/>
        <v>0</v>
      </c>
      <c r="CF57" s="89">
        <f t="shared" si="96"/>
        <v>0</v>
      </c>
      <c r="CG57" s="89">
        <f t="shared" si="96"/>
        <v>0</v>
      </c>
      <c r="CH57" s="89">
        <f t="shared" si="96"/>
        <v>0</v>
      </c>
      <c r="CI57" s="89">
        <f t="shared" si="96"/>
        <v>0</v>
      </c>
      <c r="CJ57" s="89">
        <f t="shared" si="96"/>
        <v>0</v>
      </c>
      <c r="CK57" s="89">
        <f t="shared" si="96"/>
        <v>0</v>
      </c>
      <c r="CL57" s="89">
        <f t="shared" si="96"/>
        <v>0</v>
      </c>
      <c r="CM57" s="89">
        <f t="shared" si="96"/>
        <v>0</v>
      </c>
      <c r="CN57" s="89">
        <f t="shared" si="96"/>
        <v>0</v>
      </c>
      <c r="CO57" s="89">
        <f t="shared" si="96"/>
        <v>0</v>
      </c>
      <c r="CP57" s="89">
        <f t="shared" si="96"/>
        <v>0</v>
      </c>
      <c r="CQ57" s="89">
        <f t="shared" si="96"/>
        <v>0</v>
      </c>
      <c r="CR57" s="89">
        <f t="shared" si="96"/>
        <v>0</v>
      </c>
      <c r="CS57" s="89">
        <f t="shared" si="96"/>
        <v>0</v>
      </c>
      <c r="CT57" s="89">
        <f t="shared" si="96"/>
        <v>0</v>
      </c>
      <c r="CU57" s="89">
        <f t="shared" si="96"/>
        <v>0</v>
      </c>
      <c r="CV57" s="89">
        <f t="shared" si="96"/>
        <v>0</v>
      </c>
      <c r="CW57" s="89">
        <f t="shared" si="96"/>
        <v>0</v>
      </c>
      <c r="CX57" s="89">
        <f t="shared" si="96"/>
        <v>0</v>
      </c>
      <c r="CY57" s="89">
        <f t="shared" si="96"/>
        <v>0</v>
      </c>
      <c r="CZ57" s="89">
        <f t="shared" si="96"/>
        <v>0</v>
      </c>
      <c r="DA57" s="89">
        <f t="shared" si="96"/>
        <v>0</v>
      </c>
      <c r="DB57" s="89">
        <f t="shared" si="96"/>
        <v>0</v>
      </c>
      <c r="DC57" s="89">
        <f t="shared" si="96"/>
        <v>0</v>
      </c>
      <c r="DD57" s="89">
        <f t="shared" si="96"/>
        <v>0</v>
      </c>
      <c r="DE57" s="89">
        <f t="shared" si="96"/>
        <v>0</v>
      </c>
      <c r="DF57" s="89">
        <f t="shared" si="96"/>
        <v>0</v>
      </c>
      <c r="DG57" s="89">
        <f t="shared" si="96"/>
        <v>0</v>
      </c>
      <c r="DH57" s="89">
        <f t="shared" si="96"/>
        <v>0</v>
      </c>
      <c r="DI57" s="89">
        <f t="shared" si="96"/>
        <v>0</v>
      </c>
      <c r="DJ57" s="89">
        <f t="shared" si="96"/>
        <v>0</v>
      </c>
      <c r="DK57" s="89">
        <f t="shared" si="96"/>
        <v>0</v>
      </c>
      <c r="DL57" s="89">
        <f t="shared" si="96"/>
        <v>0</v>
      </c>
      <c r="DM57" s="89">
        <f t="shared" si="96"/>
        <v>0</v>
      </c>
      <c r="DN57" s="89">
        <f t="shared" si="96"/>
        <v>0</v>
      </c>
      <c r="DO57" s="89">
        <f t="shared" si="96"/>
        <v>0</v>
      </c>
      <c r="DP57" s="89">
        <f t="shared" si="96"/>
        <v>0</v>
      </c>
      <c r="DQ57" s="89">
        <f t="shared" si="96"/>
        <v>0</v>
      </c>
      <c r="DR57" s="89">
        <f t="shared" si="96"/>
        <v>0</v>
      </c>
      <c r="DS57" s="89">
        <f t="shared" si="96"/>
        <v>0</v>
      </c>
      <c r="DT57" s="89">
        <f t="shared" si="96"/>
        <v>0</v>
      </c>
      <c r="DU57" s="89">
        <f t="shared" si="96"/>
        <v>0</v>
      </c>
      <c r="DV57" s="89">
        <f t="shared" si="96"/>
        <v>0</v>
      </c>
      <c r="DW57" s="89">
        <f t="shared" si="96"/>
        <v>0</v>
      </c>
      <c r="DX57" s="89">
        <f t="shared" si="96"/>
        <v>0</v>
      </c>
      <c r="DY57" s="89">
        <f t="shared" si="96"/>
        <v>0</v>
      </c>
      <c r="DZ57" s="89">
        <f t="shared" si="96"/>
        <v>0</v>
      </c>
      <c r="EA57" s="89">
        <f t="shared" si="96"/>
        <v>0</v>
      </c>
      <c r="EB57" s="89">
        <f t="shared" si="96"/>
        <v>0</v>
      </c>
      <c r="EC57" s="89">
        <f t="shared" si="96"/>
        <v>0</v>
      </c>
      <c r="ED57" s="89">
        <f t="shared" ref="ED57:FI57" si="97" xml:space="preserve"> ED$76</f>
        <v>0</v>
      </c>
      <c r="EE57" s="89">
        <f t="shared" si="97"/>
        <v>0</v>
      </c>
      <c r="EF57" s="89">
        <f t="shared" si="97"/>
        <v>0</v>
      </c>
      <c r="EG57" s="89">
        <f t="shared" si="97"/>
        <v>0</v>
      </c>
      <c r="EH57" s="89">
        <f t="shared" si="97"/>
        <v>0</v>
      </c>
      <c r="EI57" s="89">
        <f t="shared" si="97"/>
        <v>0</v>
      </c>
      <c r="EJ57" s="89">
        <f t="shared" si="97"/>
        <v>0</v>
      </c>
      <c r="EK57" s="89">
        <f t="shared" si="97"/>
        <v>0</v>
      </c>
      <c r="EL57" s="89">
        <f t="shared" si="97"/>
        <v>0</v>
      </c>
      <c r="EM57" s="89">
        <f t="shared" si="97"/>
        <v>0</v>
      </c>
      <c r="EN57" s="89">
        <f t="shared" si="97"/>
        <v>0</v>
      </c>
      <c r="EO57" s="89">
        <f t="shared" si="97"/>
        <v>0</v>
      </c>
      <c r="EP57" s="89">
        <f t="shared" si="97"/>
        <v>0</v>
      </c>
      <c r="EQ57" s="89">
        <f t="shared" si="97"/>
        <v>0</v>
      </c>
      <c r="ER57" s="89">
        <f t="shared" si="97"/>
        <v>0</v>
      </c>
      <c r="ES57" s="89">
        <f t="shared" si="97"/>
        <v>0</v>
      </c>
      <c r="ET57" s="89">
        <f t="shared" si="97"/>
        <v>0</v>
      </c>
      <c r="EU57" s="89">
        <f t="shared" si="97"/>
        <v>0</v>
      </c>
      <c r="EV57" s="89">
        <f t="shared" si="97"/>
        <v>0</v>
      </c>
      <c r="EW57" s="89">
        <f t="shared" si="97"/>
        <v>0</v>
      </c>
      <c r="EX57" s="89">
        <f t="shared" si="97"/>
        <v>0</v>
      </c>
      <c r="EY57" s="89">
        <f t="shared" si="97"/>
        <v>0</v>
      </c>
      <c r="EZ57" s="89">
        <f t="shared" si="97"/>
        <v>0</v>
      </c>
      <c r="FA57" s="89">
        <f t="shared" si="97"/>
        <v>0</v>
      </c>
      <c r="FB57" s="89">
        <f t="shared" si="97"/>
        <v>0</v>
      </c>
      <c r="FC57" s="89">
        <f t="shared" si="97"/>
        <v>0</v>
      </c>
      <c r="FD57" s="89">
        <f t="shared" si="97"/>
        <v>0</v>
      </c>
      <c r="FE57" s="89">
        <f t="shared" si="97"/>
        <v>0</v>
      </c>
      <c r="FF57" s="89">
        <f t="shared" si="97"/>
        <v>0</v>
      </c>
      <c r="FG57" s="89">
        <f t="shared" si="97"/>
        <v>0</v>
      </c>
      <c r="FH57" s="89">
        <f t="shared" si="97"/>
        <v>0</v>
      </c>
      <c r="FI57" s="89">
        <f t="shared" si="97"/>
        <v>0</v>
      </c>
      <c r="FJ57" s="89">
        <f t="shared" ref="FJ57:GJ57" si="98" xml:space="preserve"> FJ$76</f>
        <v>0</v>
      </c>
      <c r="FK57" s="89">
        <f t="shared" si="98"/>
        <v>0</v>
      </c>
      <c r="FL57" s="89">
        <f t="shared" si="98"/>
        <v>0</v>
      </c>
      <c r="FM57" s="89">
        <f t="shared" si="98"/>
        <v>0</v>
      </c>
      <c r="FN57" s="89">
        <f t="shared" si="98"/>
        <v>0</v>
      </c>
      <c r="FO57" s="89">
        <f t="shared" si="98"/>
        <v>0</v>
      </c>
      <c r="FP57" s="89">
        <f t="shared" si="98"/>
        <v>0</v>
      </c>
      <c r="FQ57" s="89">
        <f t="shared" si="98"/>
        <v>0</v>
      </c>
      <c r="FR57" s="89">
        <f t="shared" si="98"/>
        <v>0</v>
      </c>
      <c r="FS57" s="89">
        <f t="shared" si="98"/>
        <v>0</v>
      </c>
      <c r="FT57" s="89">
        <f t="shared" si="98"/>
        <v>0</v>
      </c>
      <c r="FU57" s="89">
        <f t="shared" si="98"/>
        <v>0</v>
      </c>
      <c r="FV57" s="89">
        <f t="shared" si="98"/>
        <v>0</v>
      </c>
      <c r="FW57" s="89">
        <f t="shared" si="98"/>
        <v>0</v>
      </c>
      <c r="FX57" s="89">
        <f t="shared" si="98"/>
        <v>0</v>
      </c>
      <c r="FY57" s="89">
        <f t="shared" si="98"/>
        <v>0</v>
      </c>
      <c r="FZ57" s="89">
        <f t="shared" si="98"/>
        <v>0</v>
      </c>
      <c r="GA57" s="89">
        <f t="shared" si="98"/>
        <v>0</v>
      </c>
      <c r="GB57" s="89">
        <f t="shared" si="98"/>
        <v>0</v>
      </c>
      <c r="GC57" s="89">
        <f t="shared" si="98"/>
        <v>0</v>
      </c>
      <c r="GD57" s="89">
        <f t="shared" si="98"/>
        <v>0</v>
      </c>
      <c r="GE57" s="89">
        <f t="shared" si="98"/>
        <v>0</v>
      </c>
      <c r="GF57" s="89">
        <f t="shared" si="98"/>
        <v>0</v>
      </c>
      <c r="GG57" s="89">
        <f t="shared" si="98"/>
        <v>0</v>
      </c>
      <c r="GH57" s="89">
        <f t="shared" si="98"/>
        <v>0</v>
      </c>
      <c r="GI57" s="89">
        <f t="shared" si="98"/>
        <v>0</v>
      </c>
      <c r="GJ57" s="89">
        <f t="shared" si="98"/>
        <v>0</v>
      </c>
      <c r="GK57"/>
      <c r="GL57"/>
      <c r="GM57"/>
      <c r="GN57"/>
      <c r="GO57"/>
      <c r="GP57"/>
      <c r="GQ57"/>
      <c r="GR57"/>
      <c r="GS57"/>
      <c r="GT57"/>
      <c r="GU57"/>
      <c r="GV57"/>
      <c r="GW57"/>
      <c r="GX57"/>
      <c r="GY57"/>
      <c r="GZ57"/>
      <c r="HA57"/>
      <c r="HB57"/>
      <c r="HC57"/>
      <c r="HD57"/>
      <c r="HE57"/>
      <c r="HF57"/>
      <c r="HG57"/>
      <c r="HH57"/>
      <c r="HI57"/>
      <c r="HJ57"/>
      <c r="HK57"/>
      <c r="HL57"/>
      <c r="HM57"/>
      <c r="HN57"/>
      <c r="HO57"/>
      <c r="HP57"/>
      <c r="HQ57"/>
      <c r="HR57"/>
      <c r="HS57"/>
      <c r="HT57"/>
      <c r="HU57"/>
      <c r="HV57"/>
      <c r="HW57"/>
      <c r="HX57"/>
      <c r="HY57"/>
      <c r="HZ57"/>
      <c r="IA57"/>
      <c r="IB57"/>
      <c r="IC57"/>
      <c r="ID57"/>
      <c r="IE57"/>
      <c r="IF57"/>
      <c r="IG57"/>
      <c r="IH57"/>
      <c r="II57"/>
      <c r="IJ57"/>
      <c r="IK57"/>
      <c r="IL57"/>
      <c r="IM57"/>
      <c r="IN57"/>
      <c r="IO57"/>
      <c r="IP57"/>
      <c r="IQ57"/>
      <c r="IR57"/>
      <c r="IS57"/>
      <c r="IT57"/>
      <c r="IU57"/>
      <c r="IV57"/>
      <c r="IW57"/>
      <c r="IX57"/>
      <c r="IY57"/>
      <c r="IZ57"/>
      <c r="JA57"/>
      <c r="JB57"/>
      <c r="JC57"/>
      <c r="JD57"/>
      <c r="JE57"/>
      <c r="JF57"/>
      <c r="JG57"/>
      <c r="JH57"/>
      <c r="JI57"/>
      <c r="JJ57"/>
      <c r="JK57"/>
      <c r="JL57"/>
      <c r="JM57"/>
      <c r="JN57"/>
      <c r="JO57"/>
      <c r="JP57"/>
      <c r="JQ57"/>
      <c r="JR57"/>
      <c r="JS57"/>
      <c r="JT57"/>
      <c r="JU57"/>
      <c r="JV57"/>
      <c r="JW57"/>
      <c r="JX57"/>
      <c r="JY57"/>
      <c r="JZ57"/>
      <c r="KA57"/>
      <c r="KB57"/>
      <c r="KC57"/>
      <c r="KD57"/>
      <c r="KE57"/>
      <c r="KF57"/>
      <c r="KG57"/>
      <c r="KH57"/>
      <c r="KI57"/>
      <c r="KJ57"/>
      <c r="KK57"/>
      <c r="KL57"/>
      <c r="KM57"/>
      <c r="KN57"/>
      <c r="KO57"/>
      <c r="KP57"/>
      <c r="KQ57"/>
      <c r="KR57"/>
      <c r="KS57"/>
      <c r="KT57"/>
      <c r="KU57"/>
      <c r="KV57"/>
      <c r="KW57"/>
      <c r="KX57"/>
      <c r="KY57"/>
      <c r="KZ57"/>
      <c r="LA57"/>
      <c r="LB57"/>
      <c r="LC57"/>
      <c r="LD57"/>
      <c r="LE57"/>
      <c r="LF57"/>
      <c r="LG57"/>
      <c r="LH57"/>
      <c r="LI57"/>
      <c r="LJ57"/>
      <c r="LK57"/>
      <c r="LL57"/>
      <c r="LM57"/>
      <c r="LN57"/>
      <c r="LO57"/>
      <c r="LP57"/>
      <c r="LQ57"/>
      <c r="LR57"/>
      <c r="LS57"/>
      <c r="LT57"/>
      <c r="LU57"/>
      <c r="LV57"/>
      <c r="LW57"/>
      <c r="LX57"/>
      <c r="LY57"/>
      <c r="LZ57"/>
      <c r="MA57"/>
      <c r="MB57"/>
      <c r="MC57"/>
      <c r="MD57"/>
      <c r="ME57"/>
      <c r="MF57"/>
      <c r="MG57"/>
      <c r="MH57"/>
      <c r="MI57"/>
      <c r="MJ57"/>
      <c r="MK57"/>
      <c r="ML57"/>
      <c r="MM57"/>
      <c r="MN57"/>
      <c r="MO57"/>
      <c r="MP57"/>
      <c r="MQ57"/>
      <c r="MR57"/>
      <c r="MS57"/>
      <c r="MT57"/>
      <c r="MU57"/>
      <c r="MV57"/>
      <c r="MW57"/>
      <c r="MX57"/>
      <c r="MY57"/>
      <c r="MZ57"/>
      <c r="NA57"/>
      <c r="NB57"/>
      <c r="NC57"/>
      <c r="ND57"/>
      <c r="NE57"/>
      <c r="NF57"/>
      <c r="NG57"/>
      <c r="NH57"/>
      <c r="NI57"/>
      <c r="NJ57"/>
      <c r="NK57"/>
      <c r="NL57"/>
      <c r="NM57"/>
      <c r="NN57"/>
      <c r="NO57"/>
      <c r="NP57"/>
      <c r="NQ57"/>
      <c r="NR57"/>
      <c r="NS57"/>
      <c r="NT57"/>
      <c r="NU57"/>
      <c r="NV57"/>
      <c r="NW57"/>
      <c r="NX57"/>
      <c r="NY57"/>
      <c r="NZ57"/>
      <c r="OA57"/>
      <c r="OB57"/>
      <c r="OC57"/>
      <c r="OD57"/>
      <c r="OE57"/>
      <c r="OF57"/>
      <c r="OG57"/>
      <c r="OH57"/>
      <c r="OI57"/>
      <c r="OJ57"/>
      <c r="OK57"/>
      <c r="OL57"/>
      <c r="OM57"/>
      <c r="ON57"/>
      <c r="OO57"/>
      <c r="OP57"/>
      <c r="OQ57"/>
      <c r="OR57"/>
      <c r="OS57"/>
      <c r="OT57"/>
      <c r="OU57"/>
      <c r="OV57"/>
      <c r="OW57"/>
      <c r="OX57"/>
      <c r="OY57"/>
      <c r="OZ57"/>
      <c r="PA57"/>
      <c r="PB57"/>
      <c r="PC57"/>
      <c r="PD57"/>
      <c r="PE57"/>
      <c r="PF57"/>
      <c r="PG57"/>
      <c r="PH57"/>
      <c r="PI57"/>
      <c r="PJ57"/>
      <c r="PK57"/>
      <c r="PL57"/>
      <c r="PM57"/>
      <c r="PN57"/>
      <c r="PO57"/>
      <c r="PP57"/>
      <c r="PQ57"/>
      <c r="PR57"/>
      <c r="PS57"/>
      <c r="PT57"/>
      <c r="PU57"/>
    </row>
    <row r="58" spans="1:437" s="90" customFormat="1" outlineLevel="1" x14ac:dyDescent="0.35">
      <c r="A58" s="86"/>
      <c r="B58" s="86"/>
      <c r="C58" s="87"/>
      <c r="D58" s="88"/>
      <c r="E58" s="89" t="str">
        <f t="shared" ref="E58:AJ58" si="99" xml:space="preserve"> E$80</f>
        <v>First operating period flag</v>
      </c>
      <c r="F58" s="89">
        <f t="shared" si="99"/>
        <v>0</v>
      </c>
      <c r="G58" s="89" t="str">
        <f t="shared" si="99"/>
        <v>flag</v>
      </c>
      <c r="H58" s="89">
        <f t="shared" si="99"/>
        <v>1</v>
      </c>
      <c r="I58" s="89">
        <f t="shared" si="99"/>
        <v>0</v>
      </c>
      <c r="J58" s="89">
        <f t="shared" si="99"/>
        <v>0</v>
      </c>
      <c r="K58" s="89">
        <f t="shared" si="99"/>
        <v>0</v>
      </c>
      <c r="L58" s="89">
        <f t="shared" si="99"/>
        <v>0</v>
      </c>
      <c r="M58" s="89">
        <f t="shared" si="99"/>
        <v>1</v>
      </c>
      <c r="N58" s="89">
        <f t="shared" si="99"/>
        <v>0</v>
      </c>
      <c r="O58" s="89">
        <f t="shared" si="99"/>
        <v>0</v>
      </c>
      <c r="P58" s="89">
        <f t="shared" si="99"/>
        <v>0</v>
      </c>
      <c r="Q58" s="89">
        <f t="shared" si="99"/>
        <v>0</v>
      </c>
      <c r="R58" s="89">
        <f t="shared" si="99"/>
        <v>0</v>
      </c>
      <c r="S58" s="89">
        <f t="shared" si="99"/>
        <v>0</v>
      </c>
      <c r="T58" s="89">
        <f t="shared" si="99"/>
        <v>0</v>
      </c>
      <c r="U58" s="89">
        <f t="shared" si="99"/>
        <v>0</v>
      </c>
      <c r="V58" s="89">
        <f t="shared" si="99"/>
        <v>0</v>
      </c>
      <c r="W58" s="89">
        <f t="shared" si="99"/>
        <v>0</v>
      </c>
      <c r="X58" s="89">
        <f t="shared" si="99"/>
        <v>0</v>
      </c>
      <c r="Y58" s="89">
        <f t="shared" si="99"/>
        <v>0</v>
      </c>
      <c r="Z58" s="89">
        <f t="shared" si="99"/>
        <v>0</v>
      </c>
      <c r="AA58" s="89">
        <f t="shared" si="99"/>
        <v>0</v>
      </c>
      <c r="AB58" s="89">
        <f t="shared" si="99"/>
        <v>0</v>
      </c>
      <c r="AC58" s="89">
        <f t="shared" si="99"/>
        <v>0</v>
      </c>
      <c r="AD58" s="89">
        <f t="shared" si="99"/>
        <v>0</v>
      </c>
      <c r="AE58" s="89">
        <f t="shared" si="99"/>
        <v>0</v>
      </c>
      <c r="AF58" s="89">
        <f t="shared" si="99"/>
        <v>0</v>
      </c>
      <c r="AG58" s="89">
        <f t="shared" si="99"/>
        <v>0</v>
      </c>
      <c r="AH58" s="89">
        <f t="shared" si="99"/>
        <v>0</v>
      </c>
      <c r="AI58" s="89">
        <f t="shared" si="99"/>
        <v>0</v>
      </c>
      <c r="AJ58" s="89">
        <f t="shared" si="99"/>
        <v>0</v>
      </c>
      <c r="AK58" s="89">
        <f t="shared" ref="AK58:BP58" si="100" xml:space="preserve"> AK$80</f>
        <v>0</v>
      </c>
      <c r="AL58" s="89">
        <f t="shared" si="100"/>
        <v>0</v>
      </c>
      <c r="AM58" s="89">
        <f t="shared" si="100"/>
        <v>0</v>
      </c>
      <c r="AN58" s="89">
        <f t="shared" si="100"/>
        <v>0</v>
      </c>
      <c r="AO58" s="89">
        <f t="shared" si="100"/>
        <v>0</v>
      </c>
      <c r="AP58" s="89">
        <f t="shared" si="100"/>
        <v>0</v>
      </c>
      <c r="AQ58" s="89">
        <f t="shared" si="100"/>
        <v>0</v>
      </c>
      <c r="AR58" s="89">
        <f t="shared" si="100"/>
        <v>0</v>
      </c>
      <c r="AS58" s="89">
        <f t="shared" si="100"/>
        <v>0</v>
      </c>
      <c r="AT58" s="89">
        <f t="shared" si="100"/>
        <v>0</v>
      </c>
      <c r="AU58" s="89">
        <f t="shared" si="100"/>
        <v>0</v>
      </c>
      <c r="AV58" s="89">
        <f t="shared" si="100"/>
        <v>0</v>
      </c>
      <c r="AW58" s="89">
        <f t="shared" si="100"/>
        <v>0</v>
      </c>
      <c r="AX58" s="89">
        <f t="shared" si="100"/>
        <v>0</v>
      </c>
      <c r="AY58" s="89">
        <f t="shared" si="100"/>
        <v>0</v>
      </c>
      <c r="AZ58" s="89">
        <f t="shared" si="100"/>
        <v>0</v>
      </c>
      <c r="BA58" s="89">
        <f t="shared" si="100"/>
        <v>0</v>
      </c>
      <c r="BB58" s="89">
        <f t="shared" si="100"/>
        <v>0</v>
      </c>
      <c r="BC58" s="89">
        <f t="shared" si="100"/>
        <v>0</v>
      </c>
      <c r="BD58" s="89">
        <f t="shared" si="100"/>
        <v>0</v>
      </c>
      <c r="BE58" s="89">
        <f t="shared" si="100"/>
        <v>0</v>
      </c>
      <c r="BF58" s="89">
        <f t="shared" si="100"/>
        <v>0</v>
      </c>
      <c r="BG58" s="89">
        <f t="shared" si="100"/>
        <v>0</v>
      </c>
      <c r="BH58" s="89">
        <f t="shared" si="100"/>
        <v>0</v>
      </c>
      <c r="BI58" s="89">
        <f t="shared" si="100"/>
        <v>0</v>
      </c>
      <c r="BJ58" s="89">
        <f t="shared" si="100"/>
        <v>0</v>
      </c>
      <c r="BK58" s="89">
        <f t="shared" si="100"/>
        <v>0</v>
      </c>
      <c r="BL58" s="89">
        <f t="shared" si="100"/>
        <v>0</v>
      </c>
      <c r="BM58" s="89">
        <f t="shared" si="100"/>
        <v>0</v>
      </c>
      <c r="BN58" s="89">
        <f t="shared" si="100"/>
        <v>0</v>
      </c>
      <c r="BO58" s="89">
        <f t="shared" si="100"/>
        <v>0</v>
      </c>
      <c r="BP58" s="89">
        <f t="shared" si="100"/>
        <v>0</v>
      </c>
      <c r="BQ58" s="89">
        <f t="shared" ref="BQ58:CV58" si="101" xml:space="preserve"> BQ$80</f>
        <v>0</v>
      </c>
      <c r="BR58" s="89">
        <f t="shared" si="101"/>
        <v>0</v>
      </c>
      <c r="BS58" s="89">
        <f t="shared" si="101"/>
        <v>0</v>
      </c>
      <c r="BT58" s="89">
        <f t="shared" si="101"/>
        <v>0</v>
      </c>
      <c r="BU58" s="89">
        <f t="shared" si="101"/>
        <v>0</v>
      </c>
      <c r="BV58" s="89">
        <f t="shared" si="101"/>
        <v>0</v>
      </c>
      <c r="BW58" s="89">
        <f t="shared" si="101"/>
        <v>0</v>
      </c>
      <c r="BX58" s="89">
        <f t="shared" si="101"/>
        <v>0</v>
      </c>
      <c r="BY58" s="89">
        <f t="shared" si="101"/>
        <v>0</v>
      </c>
      <c r="BZ58" s="89">
        <f t="shared" si="101"/>
        <v>0</v>
      </c>
      <c r="CA58" s="89">
        <f t="shared" si="101"/>
        <v>0</v>
      </c>
      <c r="CB58" s="89">
        <f t="shared" si="101"/>
        <v>0</v>
      </c>
      <c r="CC58" s="89">
        <f t="shared" si="101"/>
        <v>0</v>
      </c>
      <c r="CD58" s="89">
        <f t="shared" si="101"/>
        <v>0</v>
      </c>
      <c r="CE58" s="89">
        <f t="shared" si="101"/>
        <v>0</v>
      </c>
      <c r="CF58" s="89">
        <f t="shared" si="101"/>
        <v>0</v>
      </c>
      <c r="CG58" s="89">
        <f t="shared" si="101"/>
        <v>0</v>
      </c>
      <c r="CH58" s="89">
        <f t="shared" si="101"/>
        <v>0</v>
      </c>
      <c r="CI58" s="89">
        <f t="shared" si="101"/>
        <v>0</v>
      </c>
      <c r="CJ58" s="89">
        <f t="shared" si="101"/>
        <v>0</v>
      </c>
      <c r="CK58" s="89">
        <f t="shared" si="101"/>
        <v>0</v>
      </c>
      <c r="CL58" s="89">
        <f t="shared" si="101"/>
        <v>0</v>
      </c>
      <c r="CM58" s="89">
        <f t="shared" si="101"/>
        <v>0</v>
      </c>
      <c r="CN58" s="89">
        <f t="shared" si="101"/>
        <v>0</v>
      </c>
      <c r="CO58" s="89">
        <f t="shared" si="101"/>
        <v>0</v>
      </c>
      <c r="CP58" s="89">
        <f t="shared" si="101"/>
        <v>0</v>
      </c>
      <c r="CQ58" s="89">
        <f t="shared" si="101"/>
        <v>0</v>
      </c>
      <c r="CR58" s="89">
        <f t="shared" si="101"/>
        <v>0</v>
      </c>
      <c r="CS58" s="89">
        <f t="shared" si="101"/>
        <v>0</v>
      </c>
      <c r="CT58" s="89">
        <f t="shared" si="101"/>
        <v>0</v>
      </c>
      <c r="CU58" s="89">
        <f t="shared" si="101"/>
        <v>0</v>
      </c>
      <c r="CV58" s="89">
        <f t="shared" si="101"/>
        <v>0</v>
      </c>
      <c r="CW58" s="89">
        <f t="shared" ref="CW58:EB58" si="102" xml:space="preserve"> CW$80</f>
        <v>0</v>
      </c>
      <c r="CX58" s="89">
        <f t="shared" si="102"/>
        <v>0</v>
      </c>
      <c r="CY58" s="89">
        <f t="shared" si="102"/>
        <v>0</v>
      </c>
      <c r="CZ58" s="89">
        <f t="shared" si="102"/>
        <v>0</v>
      </c>
      <c r="DA58" s="89">
        <f t="shared" si="102"/>
        <v>0</v>
      </c>
      <c r="DB58" s="89">
        <f t="shared" si="102"/>
        <v>0</v>
      </c>
      <c r="DC58" s="89">
        <f t="shared" si="102"/>
        <v>0</v>
      </c>
      <c r="DD58" s="89">
        <f t="shared" si="102"/>
        <v>0</v>
      </c>
      <c r="DE58" s="89">
        <f t="shared" si="102"/>
        <v>0</v>
      </c>
      <c r="DF58" s="89">
        <f t="shared" si="102"/>
        <v>0</v>
      </c>
      <c r="DG58" s="89">
        <f t="shared" si="102"/>
        <v>0</v>
      </c>
      <c r="DH58" s="89">
        <f t="shared" si="102"/>
        <v>0</v>
      </c>
      <c r="DI58" s="89">
        <f t="shared" si="102"/>
        <v>0</v>
      </c>
      <c r="DJ58" s="89">
        <f t="shared" si="102"/>
        <v>0</v>
      </c>
      <c r="DK58" s="89">
        <f t="shared" si="102"/>
        <v>0</v>
      </c>
      <c r="DL58" s="89">
        <f t="shared" si="102"/>
        <v>0</v>
      </c>
      <c r="DM58" s="89">
        <f t="shared" si="102"/>
        <v>0</v>
      </c>
      <c r="DN58" s="89">
        <f t="shared" si="102"/>
        <v>0</v>
      </c>
      <c r="DO58" s="89">
        <f t="shared" si="102"/>
        <v>0</v>
      </c>
      <c r="DP58" s="89">
        <f t="shared" si="102"/>
        <v>0</v>
      </c>
      <c r="DQ58" s="89">
        <f t="shared" si="102"/>
        <v>0</v>
      </c>
      <c r="DR58" s="89">
        <f t="shared" si="102"/>
        <v>0</v>
      </c>
      <c r="DS58" s="89">
        <f t="shared" si="102"/>
        <v>0</v>
      </c>
      <c r="DT58" s="89">
        <f t="shared" si="102"/>
        <v>0</v>
      </c>
      <c r="DU58" s="89">
        <f t="shared" si="102"/>
        <v>0</v>
      </c>
      <c r="DV58" s="89">
        <f t="shared" si="102"/>
        <v>0</v>
      </c>
      <c r="DW58" s="89">
        <f t="shared" si="102"/>
        <v>0</v>
      </c>
      <c r="DX58" s="89">
        <f t="shared" si="102"/>
        <v>0</v>
      </c>
      <c r="DY58" s="89">
        <f t="shared" si="102"/>
        <v>0</v>
      </c>
      <c r="DZ58" s="89">
        <f t="shared" si="102"/>
        <v>0</v>
      </c>
      <c r="EA58" s="89">
        <f t="shared" si="102"/>
        <v>0</v>
      </c>
      <c r="EB58" s="89">
        <f t="shared" si="102"/>
        <v>0</v>
      </c>
      <c r="EC58" s="89">
        <f t="shared" ref="EC58:FH58" si="103" xml:space="preserve"> EC$80</f>
        <v>0</v>
      </c>
      <c r="ED58" s="89">
        <f t="shared" si="103"/>
        <v>0</v>
      </c>
      <c r="EE58" s="89">
        <f t="shared" si="103"/>
        <v>0</v>
      </c>
      <c r="EF58" s="89">
        <f t="shared" si="103"/>
        <v>0</v>
      </c>
      <c r="EG58" s="89">
        <f t="shared" si="103"/>
        <v>0</v>
      </c>
      <c r="EH58" s="89">
        <f t="shared" si="103"/>
        <v>0</v>
      </c>
      <c r="EI58" s="89">
        <f t="shared" si="103"/>
        <v>0</v>
      </c>
      <c r="EJ58" s="89">
        <f t="shared" si="103"/>
        <v>0</v>
      </c>
      <c r="EK58" s="89">
        <f t="shared" si="103"/>
        <v>0</v>
      </c>
      <c r="EL58" s="89">
        <f t="shared" si="103"/>
        <v>0</v>
      </c>
      <c r="EM58" s="89">
        <f t="shared" si="103"/>
        <v>0</v>
      </c>
      <c r="EN58" s="89">
        <f t="shared" si="103"/>
        <v>0</v>
      </c>
      <c r="EO58" s="89">
        <f t="shared" si="103"/>
        <v>0</v>
      </c>
      <c r="EP58" s="89">
        <f t="shared" si="103"/>
        <v>0</v>
      </c>
      <c r="EQ58" s="89">
        <f t="shared" si="103"/>
        <v>0</v>
      </c>
      <c r="ER58" s="89">
        <f t="shared" si="103"/>
        <v>0</v>
      </c>
      <c r="ES58" s="89">
        <f t="shared" si="103"/>
        <v>0</v>
      </c>
      <c r="ET58" s="89">
        <f t="shared" si="103"/>
        <v>0</v>
      </c>
      <c r="EU58" s="89">
        <f t="shared" si="103"/>
        <v>0</v>
      </c>
      <c r="EV58" s="89">
        <f t="shared" si="103"/>
        <v>0</v>
      </c>
      <c r="EW58" s="89">
        <f t="shared" si="103"/>
        <v>0</v>
      </c>
      <c r="EX58" s="89">
        <f t="shared" si="103"/>
        <v>0</v>
      </c>
      <c r="EY58" s="89">
        <f t="shared" si="103"/>
        <v>0</v>
      </c>
      <c r="EZ58" s="89">
        <f t="shared" si="103"/>
        <v>0</v>
      </c>
      <c r="FA58" s="89">
        <f t="shared" si="103"/>
        <v>0</v>
      </c>
      <c r="FB58" s="89">
        <f t="shared" si="103"/>
        <v>0</v>
      </c>
      <c r="FC58" s="89">
        <f t="shared" si="103"/>
        <v>0</v>
      </c>
      <c r="FD58" s="89">
        <f t="shared" si="103"/>
        <v>0</v>
      </c>
      <c r="FE58" s="89">
        <f t="shared" si="103"/>
        <v>0</v>
      </c>
      <c r="FF58" s="89">
        <f t="shared" si="103"/>
        <v>0</v>
      </c>
      <c r="FG58" s="89">
        <f t="shared" si="103"/>
        <v>0</v>
      </c>
      <c r="FH58" s="89">
        <f t="shared" si="103"/>
        <v>0</v>
      </c>
      <c r="FI58" s="89">
        <f t="shared" ref="FI58:GJ58" si="104" xml:space="preserve"> FI$80</f>
        <v>0</v>
      </c>
      <c r="FJ58" s="89">
        <f t="shared" si="104"/>
        <v>0</v>
      </c>
      <c r="FK58" s="89">
        <f t="shared" si="104"/>
        <v>0</v>
      </c>
      <c r="FL58" s="89">
        <f t="shared" si="104"/>
        <v>0</v>
      </c>
      <c r="FM58" s="89">
        <f t="shared" si="104"/>
        <v>0</v>
      </c>
      <c r="FN58" s="89">
        <f t="shared" si="104"/>
        <v>0</v>
      </c>
      <c r="FO58" s="89">
        <f t="shared" si="104"/>
        <v>0</v>
      </c>
      <c r="FP58" s="89">
        <f t="shared" si="104"/>
        <v>0</v>
      </c>
      <c r="FQ58" s="89">
        <f t="shared" si="104"/>
        <v>0</v>
      </c>
      <c r="FR58" s="89">
        <f t="shared" si="104"/>
        <v>0</v>
      </c>
      <c r="FS58" s="89">
        <f t="shared" si="104"/>
        <v>0</v>
      </c>
      <c r="FT58" s="89">
        <f t="shared" si="104"/>
        <v>0</v>
      </c>
      <c r="FU58" s="89">
        <f t="shared" si="104"/>
        <v>0</v>
      </c>
      <c r="FV58" s="89">
        <f t="shared" si="104"/>
        <v>0</v>
      </c>
      <c r="FW58" s="89">
        <f t="shared" si="104"/>
        <v>0</v>
      </c>
      <c r="FX58" s="89">
        <f t="shared" si="104"/>
        <v>0</v>
      </c>
      <c r="FY58" s="89">
        <f t="shared" si="104"/>
        <v>0</v>
      </c>
      <c r="FZ58" s="89">
        <f t="shared" si="104"/>
        <v>0</v>
      </c>
      <c r="GA58" s="89">
        <f t="shared" si="104"/>
        <v>0</v>
      </c>
      <c r="GB58" s="89">
        <f t="shared" si="104"/>
        <v>0</v>
      </c>
      <c r="GC58" s="89">
        <f t="shared" si="104"/>
        <v>0</v>
      </c>
      <c r="GD58" s="89">
        <f t="shared" si="104"/>
        <v>0</v>
      </c>
      <c r="GE58" s="89">
        <f t="shared" si="104"/>
        <v>0</v>
      </c>
      <c r="GF58" s="89">
        <f t="shared" si="104"/>
        <v>0</v>
      </c>
      <c r="GG58" s="89">
        <f t="shared" si="104"/>
        <v>0</v>
      </c>
      <c r="GH58" s="89">
        <f t="shared" si="104"/>
        <v>0</v>
      </c>
      <c r="GI58" s="89">
        <f t="shared" si="104"/>
        <v>0</v>
      </c>
      <c r="GJ58" s="89">
        <f t="shared" si="104"/>
        <v>0</v>
      </c>
      <c r="GK58"/>
      <c r="GL58"/>
      <c r="GM58"/>
      <c r="GN58"/>
      <c r="GO58"/>
      <c r="GP58"/>
      <c r="GQ58"/>
      <c r="GR58"/>
      <c r="GS58"/>
      <c r="GT58"/>
      <c r="GU58"/>
      <c r="GV58"/>
      <c r="GW58"/>
      <c r="GX58"/>
      <c r="GY58"/>
      <c r="GZ58"/>
      <c r="HA58"/>
      <c r="HB58"/>
      <c r="HC58"/>
      <c r="HD58"/>
      <c r="HE58"/>
      <c r="HF58"/>
      <c r="HG58"/>
      <c r="HH58"/>
      <c r="HI58"/>
      <c r="HJ58"/>
      <c r="HK58"/>
      <c r="HL58"/>
      <c r="HM58"/>
      <c r="HN58"/>
      <c r="HO58"/>
      <c r="HP58"/>
      <c r="HQ58"/>
      <c r="HR58"/>
      <c r="HS58"/>
      <c r="HT58"/>
      <c r="HU58"/>
      <c r="HV58"/>
      <c r="HW58"/>
      <c r="HX58"/>
      <c r="HY58"/>
      <c r="HZ58"/>
      <c r="IA58"/>
      <c r="IB58"/>
      <c r="IC58"/>
      <c r="ID58"/>
      <c r="IE58"/>
      <c r="IF58"/>
      <c r="IG58"/>
      <c r="IH58"/>
      <c r="II58"/>
      <c r="IJ58"/>
      <c r="IK58"/>
      <c r="IL58"/>
      <c r="IM58"/>
      <c r="IN58"/>
      <c r="IO58"/>
      <c r="IP58"/>
      <c r="IQ58"/>
      <c r="IR58"/>
      <c r="IS58"/>
      <c r="IT58"/>
      <c r="IU58"/>
      <c r="IV58"/>
      <c r="IW58"/>
      <c r="IX58"/>
      <c r="IY58"/>
      <c r="IZ58"/>
      <c r="JA58"/>
      <c r="JB58"/>
      <c r="JC58"/>
      <c r="JD58"/>
      <c r="JE58"/>
      <c r="JF58"/>
      <c r="JG58"/>
      <c r="JH58"/>
      <c r="JI58"/>
      <c r="JJ58"/>
      <c r="JK58"/>
      <c r="JL58"/>
      <c r="JM58"/>
      <c r="JN58"/>
      <c r="JO58"/>
      <c r="JP58"/>
      <c r="JQ58"/>
      <c r="JR58"/>
      <c r="JS58"/>
      <c r="JT58"/>
      <c r="JU58"/>
      <c r="JV58"/>
      <c r="JW58"/>
      <c r="JX58"/>
      <c r="JY58"/>
      <c r="JZ58"/>
      <c r="KA58"/>
      <c r="KB58"/>
      <c r="KC58"/>
      <c r="KD58"/>
      <c r="KE58"/>
      <c r="KF58"/>
      <c r="KG58"/>
      <c r="KH58"/>
      <c r="KI58"/>
      <c r="KJ58"/>
      <c r="KK58"/>
      <c r="KL58"/>
      <c r="KM58"/>
      <c r="KN58"/>
      <c r="KO58"/>
      <c r="KP58"/>
      <c r="KQ58"/>
      <c r="KR58"/>
      <c r="KS58"/>
      <c r="KT58"/>
      <c r="KU58"/>
      <c r="KV58"/>
      <c r="KW58"/>
      <c r="KX58"/>
      <c r="KY58"/>
      <c r="KZ58"/>
      <c r="LA58"/>
      <c r="LB58"/>
      <c r="LC58"/>
      <c r="LD58"/>
      <c r="LE58"/>
      <c r="LF58"/>
      <c r="LG58"/>
      <c r="LH58"/>
      <c r="LI58"/>
      <c r="LJ58"/>
      <c r="LK58"/>
      <c r="LL58"/>
      <c r="LM58"/>
      <c r="LN58"/>
      <c r="LO58"/>
      <c r="LP58"/>
      <c r="LQ58"/>
      <c r="LR58"/>
      <c r="LS58"/>
      <c r="LT58"/>
      <c r="LU58"/>
      <c r="LV58"/>
      <c r="LW58"/>
      <c r="LX58"/>
      <c r="LY58"/>
      <c r="LZ58"/>
      <c r="MA58"/>
      <c r="MB58"/>
      <c r="MC58"/>
      <c r="MD58"/>
      <c r="ME58"/>
      <c r="MF58"/>
      <c r="MG58"/>
      <c r="MH58"/>
      <c r="MI58"/>
      <c r="MJ58"/>
      <c r="MK58"/>
      <c r="ML58"/>
      <c r="MM58"/>
      <c r="MN58"/>
      <c r="MO58"/>
      <c r="MP58"/>
      <c r="MQ58"/>
      <c r="MR58"/>
      <c r="MS58"/>
      <c r="MT58"/>
      <c r="MU58"/>
      <c r="MV58"/>
      <c r="MW58"/>
      <c r="MX58"/>
      <c r="MY58"/>
      <c r="MZ58"/>
      <c r="NA58"/>
      <c r="NB58"/>
      <c r="NC58"/>
      <c r="ND58"/>
      <c r="NE58"/>
      <c r="NF58"/>
      <c r="NG58"/>
      <c r="NH58"/>
      <c r="NI58"/>
      <c r="NJ58"/>
      <c r="NK58"/>
      <c r="NL58"/>
      <c r="NM58"/>
      <c r="NN58"/>
      <c r="NO58"/>
      <c r="NP58"/>
      <c r="NQ58"/>
      <c r="NR58"/>
      <c r="NS58"/>
      <c r="NT58"/>
      <c r="NU58"/>
      <c r="NV58"/>
      <c r="NW58"/>
      <c r="NX58"/>
      <c r="NY58"/>
      <c r="NZ58"/>
      <c r="OA58"/>
      <c r="OB58"/>
      <c r="OC58"/>
      <c r="OD58"/>
      <c r="OE58"/>
      <c r="OF58"/>
      <c r="OG58"/>
      <c r="OH58"/>
      <c r="OI58"/>
      <c r="OJ58"/>
      <c r="OK58"/>
      <c r="OL58"/>
      <c r="OM58"/>
      <c r="ON58"/>
      <c r="OO58"/>
      <c r="OP58"/>
      <c r="OQ58"/>
      <c r="OR58"/>
      <c r="OS58"/>
      <c r="OT58"/>
      <c r="OU58"/>
      <c r="OV58"/>
      <c r="OW58"/>
      <c r="OX58"/>
      <c r="OY58"/>
      <c r="OZ58"/>
      <c r="PA58"/>
      <c r="PB58"/>
      <c r="PC58"/>
      <c r="PD58"/>
      <c r="PE58"/>
      <c r="PF58"/>
      <c r="PG58"/>
      <c r="PH58"/>
      <c r="PI58"/>
      <c r="PJ58"/>
      <c r="PK58"/>
      <c r="PL58"/>
      <c r="PM58"/>
      <c r="PN58"/>
      <c r="PO58"/>
      <c r="PP58"/>
      <c r="PQ58"/>
      <c r="PR58"/>
      <c r="PS58"/>
      <c r="PT58"/>
      <c r="PU58"/>
    </row>
    <row r="59" spans="1:437" s="90" customFormat="1" outlineLevel="1" x14ac:dyDescent="0.35">
      <c r="A59" s="86"/>
      <c r="B59" s="86"/>
      <c r="C59" s="87"/>
      <c r="D59" s="88"/>
      <c r="E59" s="89" t="str">
        <f t="shared" ref="E59:AJ59" si="105" xml:space="preserve"> E$101</f>
        <v>First post operating period flag</v>
      </c>
      <c r="F59" s="89">
        <f t="shared" si="105"/>
        <v>0</v>
      </c>
      <c r="G59" s="89">
        <f t="shared" si="105"/>
        <v>0</v>
      </c>
      <c r="H59" s="89">
        <f t="shared" si="105"/>
        <v>0</v>
      </c>
      <c r="I59" s="89">
        <f t="shared" si="105"/>
        <v>0</v>
      </c>
      <c r="J59" s="89">
        <f t="shared" si="105"/>
        <v>0</v>
      </c>
      <c r="K59" s="89">
        <f t="shared" si="105"/>
        <v>0</v>
      </c>
      <c r="L59" s="89">
        <f t="shared" si="105"/>
        <v>0</v>
      </c>
      <c r="M59" s="89">
        <f t="shared" si="105"/>
        <v>0</v>
      </c>
      <c r="N59" s="89">
        <f t="shared" si="105"/>
        <v>0</v>
      </c>
      <c r="O59" s="89">
        <f t="shared" si="105"/>
        <v>0</v>
      </c>
      <c r="P59" s="89">
        <f t="shared" si="105"/>
        <v>0</v>
      </c>
      <c r="Q59" s="89">
        <f t="shared" si="105"/>
        <v>0</v>
      </c>
      <c r="R59" s="89">
        <f t="shared" si="105"/>
        <v>0</v>
      </c>
      <c r="S59" s="89">
        <f t="shared" si="105"/>
        <v>0</v>
      </c>
      <c r="T59" s="89">
        <f t="shared" si="105"/>
        <v>0</v>
      </c>
      <c r="U59" s="89">
        <f t="shared" si="105"/>
        <v>0</v>
      </c>
      <c r="V59" s="89">
        <f t="shared" si="105"/>
        <v>0</v>
      </c>
      <c r="W59" s="89">
        <f t="shared" si="105"/>
        <v>0</v>
      </c>
      <c r="X59" s="89">
        <f t="shared" si="105"/>
        <v>0</v>
      </c>
      <c r="Y59" s="89">
        <f t="shared" si="105"/>
        <v>0</v>
      </c>
      <c r="Z59" s="89">
        <f t="shared" si="105"/>
        <v>0</v>
      </c>
      <c r="AA59" s="89">
        <f t="shared" si="105"/>
        <v>0</v>
      </c>
      <c r="AB59" s="89">
        <f t="shared" si="105"/>
        <v>0</v>
      </c>
      <c r="AC59" s="89">
        <f t="shared" si="105"/>
        <v>0</v>
      </c>
      <c r="AD59" s="89">
        <f t="shared" si="105"/>
        <v>0</v>
      </c>
      <c r="AE59" s="89">
        <f t="shared" si="105"/>
        <v>0</v>
      </c>
      <c r="AF59" s="89">
        <f t="shared" si="105"/>
        <v>0</v>
      </c>
      <c r="AG59" s="89">
        <f t="shared" si="105"/>
        <v>0</v>
      </c>
      <c r="AH59" s="89">
        <f t="shared" si="105"/>
        <v>0</v>
      </c>
      <c r="AI59" s="89">
        <f t="shared" si="105"/>
        <v>0</v>
      </c>
      <c r="AJ59" s="89">
        <f t="shared" si="105"/>
        <v>0</v>
      </c>
      <c r="AK59" s="89">
        <f t="shared" ref="AK59:BP59" si="106" xml:space="preserve"> AK$101</f>
        <v>0</v>
      </c>
      <c r="AL59" s="89">
        <f t="shared" si="106"/>
        <v>0</v>
      </c>
      <c r="AM59" s="89">
        <f t="shared" si="106"/>
        <v>0</v>
      </c>
      <c r="AN59" s="89">
        <f t="shared" si="106"/>
        <v>0</v>
      </c>
      <c r="AO59" s="89">
        <f t="shared" si="106"/>
        <v>0</v>
      </c>
      <c r="AP59" s="89">
        <f t="shared" si="106"/>
        <v>0</v>
      </c>
      <c r="AQ59" s="89">
        <f t="shared" si="106"/>
        <v>0</v>
      </c>
      <c r="AR59" s="89">
        <f t="shared" si="106"/>
        <v>0</v>
      </c>
      <c r="AS59" s="89">
        <f t="shared" si="106"/>
        <v>0</v>
      </c>
      <c r="AT59" s="89">
        <f t="shared" si="106"/>
        <v>0</v>
      </c>
      <c r="AU59" s="89">
        <f t="shared" si="106"/>
        <v>0</v>
      </c>
      <c r="AV59" s="89">
        <f t="shared" si="106"/>
        <v>0</v>
      </c>
      <c r="AW59" s="89">
        <f t="shared" si="106"/>
        <v>0</v>
      </c>
      <c r="AX59" s="89">
        <f t="shared" si="106"/>
        <v>0</v>
      </c>
      <c r="AY59" s="89">
        <f t="shared" si="106"/>
        <v>0</v>
      </c>
      <c r="AZ59" s="89">
        <f t="shared" si="106"/>
        <v>0</v>
      </c>
      <c r="BA59" s="89">
        <f t="shared" si="106"/>
        <v>0</v>
      </c>
      <c r="BB59" s="89">
        <f t="shared" si="106"/>
        <v>0</v>
      </c>
      <c r="BC59" s="89">
        <f t="shared" si="106"/>
        <v>0</v>
      </c>
      <c r="BD59" s="89">
        <f t="shared" si="106"/>
        <v>0</v>
      </c>
      <c r="BE59" s="89">
        <f t="shared" si="106"/>
        <v>0</v>
      </c>
      <c r="BF59" s="89">
        <f t="shared" si="106"/>
        <v>0</v>
      </c>
      <c r="BG59" s="89">
        <f t="shared" si="106"/>
        <v>0</v>
      </c>
      <c r="BH59" s="89">
        <f t="shared" si="106"/>
        <v>0</v>
      </c>
      <c r="BI59" s="89">
        <f t="shared" si="106"/>
        <v>0</v>
      </c>
      <c r="BJ59" s="89">
        <f t="shared" si="106"/>
        <v>0</v>
      </c>
      <c r="BK59" s="89">
        <f t="shared" si="106"/>
        <v>0</v>
      </c>
      <c r="BL59" s="89">
        <f t="shared" si="106"/>
        <v>0</v>
      </c>
      <c r="BM59" s="89">
        <f t="shared" si="106"/>
        <v>0</v>
      </c>
      <c r="BN59" s="89">
        <f t="shared" si="106"/>
        <v>0</v>
      </c>
      <c r="BO59" s="89">
        <f t="shared" si="106"/>
        <v>0</v>
      </c>
      <c r="BP59" s="89">
        <f t="shared" si="106"/>
        <v>0</v>
      </c>
      <c r="BQ59" s="89">
        <f t="shared" ref="BQ59:CV59" si="107" xml:space="preserve"> BQ$101</f>
        <v>0</v>
      </c>
      <c r="BR59" s="89">
        <f t="shared" si="107"/>
        <v>0</v>
      </c>
      <c r="BS59" s="89">
        <f t="shared" si="107"/>
        <v>0</v>
      </c>
      <c r="BT59" s="89">
        <f t="shared" si="107"/>
        <v>0</v>
      </c>
      <c r="BU59" s="89">
        <f t="shared" si="107"/>
        <v>0</v>
      </c>
      <c r="BV59" s="89">
        <f t="shared" si="107"/>
        <v>0</v>
      </c>
      <c r="BW59" s="89">
        <f t="shared" si="107"/>
        <v>0</v>
      </c>
      <c r="BX59" s="89">
        <f t="shared" si="107"/>
        <v>0</v>
      </c>
      <c r="BY59" s="89">
        <f t="shared" si="107"/>
        <v>0</v>
      </c>
      <c r="BZ59" s="89">
        <f t="shared" si="107"/>
        <v>0</v>
      </c>
      <c r="CA59" s="89">
        <f t="shared" si="107"/>
        <v>0</v>
      </c>
      <c r="CB59" s="89">
        <f t="shared" si="107"/>
        <v>0</v>
      </c>
      <c r="CC59" s="89">
        <f t="shared" si="107"/>
        <v>0</v>
      </c>
      <c r="CD59" s="89">
        <f t="shared" si="107"/>
        <v>0</v>
      </c>
      <c r="CE59" s="89">
        <f t="shared" si="107"/>
        <v>0</v>
      </c>
      <c r="CF59" s="89">
        <f t="shared" si="107"/>
        <v>0</v>
      </c>
      <c r="CG59" s="89">
        <f t="shared" si="107"/>
        <v>0</v>
      </c>
      <c r="CH59" s="89">
        <f t="shared" si="107"/>
        <v>0</v>
      </c>
      <c r="CI59" s="89">
        <f t="shared" si="107"/>
        <v>0</v>
      </c>
      <c r="CJ59" s="89">
        <f t="shared" si="107"/>
        <v>0</v>
      </c>
      <c r="CK59" s="89">
        <f t="shared" si="107"/>
        <v>0</v>
      </c>
      <c r="CL59" s="89">
        <f t="shared" si="107"/>
        <v>0</v>
      </c>
      <c r="CM59" s="89">
        <f t="shared" si="107"/>
        <v>0</v>
      </c>
      <c r="CN59" s="89">
        <f t="shared" si="107"/>
        <v>0</v>
      </c>
      <c r="CO59" s="89">
        <f t="shared" si="107"/>
        <v>0</v>
      </c>
      <c r="CP59" s="89">
        <f t="shared" si="107"/>
        <v>0</v>
      </c>
      <c r="CQ59" s="89">
        <f t="shared" si="107"/>
        <v>0</v>
      </c>
      <c r="CR59" s="89">
        <f t="shared" si="107"/>
        <v>0</v>
      </c>
      <c r="CS59" s="89">
        <f t="shared" si="107"/>
        <v>0</v>
      </c>
      <c r="CT59" s="89">
        <f t="shared" si="107"/>
        <v>0</v>
      </c>
      <c r="CU59" s="89">
        <f t="shared" si="107"/>
        <v>0</v>
      </c>
      <c r="CV59" s="89">
        <f t="shared" si="107"/>
        <v>0</v>
      </c>
      <c r="CW59" s="89">
        <f t="shared" ref="CW59:EB59" si="108" xml:space="preserve"> CW$101</f>
        <v>0</v>
      </c>
      <c r="CX59" s="89">
        <f t="shared" si="108"/>
        <v>0</v>
      </c>
      <c r="CY59" s="89">
        <f t="shared" si="108"/>
        <v>0</v>
      </c>
      <c r="CZ59" s="89">
        <f t="shared" si="108"/>
        <v>0</v>
      </c>
      <c r="DA59" s="89">
        <f t="shared" si="108"/>
        <v>0</v>
      </c>
      <c r="DB59" s="89">
        <f t="shared" si="108"/>
        <v>0</v>
      </c>
      <c r="DC59" s="89">
        <f t="shared" si="108"/>
        <v>0</v>
      </c>
      <c r="DD59" s="89">
        <f t="shared" si="108"/>
        <v>0</v>
      </c>
      <c r="DE59" s="89">
        <f t="shared" si="108"/>
        <v>0</v>
      </c>
      <c r="DF59" s="89">
        <f t="shared" si="108"/>
        <v>0</v>
      </c>
      <c r="DG59" s="89">
        <f t="shared" si="108"/>
        <v>0</v>
      </c>
      <c r="DH59" s="89">
        <f t="shared" si="108"/>
        <v>0</v>
      </c>
      <c r="DI59" s="89">
        <f t="shared" si="108"/>
        <v>1</v>
      </c>
      <c r="DJ59" s="89">
        <f t="shared" si="108"/>
        <v>0</v>
      </c>
      <c r="DK59" s="89">
        <f t="shared" si="108"/>
        <v>0</v>
      </c>
      <c r="DL59" s="89">
        <f t="shared" si="108"/>
        <v>0</v>
      </c>
      <c r="DM59" s="89">
        <f t="shared" si="108"/>
        <v>0</v>
      </c>
      <c r="DN59" s="89">
        <f t="shared" si="108"/>
        <v>0</v>
      </c>
      <c r="DO59" s="89">
        <f t="shared" si="108"/>
        <v>0</v>
      </c>
      <c r="DP59" s="89">
        <f t="shared" si="108"/>
        <v>0</v>
      </c>
      <c r="DQ59" s="89">
        <f t="shared" si="108"/>
        <v>0</v>
      </c>
      <c r="DR59" s="89">
        <f t="shared" si="108"/>
        <v>0</v>
      </c>
      <c r="DS59" s="89">
        <f t="shared" si="108"/>
        <v>0</v>
      </c>
      <c r="DT59" s="89">
        <f t="shared" si="108"/>
        <v>0</v>
      </c>
      <c r="DU59" s="89">
        <f t="shared" si="108"/>
        <v>0</v>
      </c>
      <c r="DV59" s="89">
        <f t="shared" si="108"/>
        <v>0</v>
      </c>
      <c r="DW59" s="89">
        <f t="shared" si="108"/>
        <v>0</v>
      </c>
      <c r="DX59" s="89">
        <f t="shared" si="108"/>
        <v>0</v>
      </c>
      <c r="DY59" s="89">
        <f t="shared" si="108"/>
        <v>0</v>
      </c>
      <c r="DZ59" s="89">
        <f t="shared" si="108"/>
        <v>0</v>
      </c>
      <c r="EA59" s="89">
        <f t="shared" si="108"/>
        <v>0</v>
      </c>
      <c r="EB59" s="89">
        <f t="shared" si="108"/>
        <v>0</v>
      </c>
      <c r="EC59" s="89">
        <f t="shared" ref="EC59:FH59" si="109" xml:space="preserve"> EC$101</f>
        <v>0</v>
      </c>
      <c r="ED59" s="89">
        <f t="shared" si="109"/>
        <v>0</v>
      </c>
      <c r="EE59" s="89">
        <f t="shared" si="109"/>
        <v>0</v>
      </c>
      <c r="EF59" s="89">
        <f t="shared" si="109"/>
        <v>0</v>
      </c>
      <c r="EG59" s="89">
        <f t="shared" si="109"/>
        <v>0</v>
      </c>
      <c r="EH59" s="89">
        <f t="shared" si="109"/>
        <v>0</v>
      </c>
      <c r="EI59" s="89">
        <f t="shared" si="109"/>
        <v>0</v>
      </c>
      <c r="EJ59" s="89">
        <f t="shared" si="109"/>
        <v>0</v>
      </c>
      <c r="EK59" s="89">
        <f t="shared" si="109"/>
        <v>0</v>
      </c>
      <c r="EL59" s="89">
        <f t="shared" si="109"/>
        <v>0</v>
      </c>
      <c r="EM59" s="89">
        <f t="shared" si="109"/>
        <v>0</v>
      </c>
      <c r="EN59" s="89">
        <f t="shared" si="109"/>
        <v>0</v>
      </c>
      <c r="EO59" s="89">
        <f t="shared" si="109"/>
        <v>0</v>
      </c>
      <c r="EP59" s="89">
        <f t="shared" si="109"/>
        <v>0</v>
      </c>
      <c r="EQ59" s="89">
        <f t="shared" si="109"/>
        <v>0</v>
      </c>
      <c r="ER59" s="89">
        <f t="shared" si="109"/>
        <v>0</v>
      </c>
      <c r="ES59" s="89">
        <f t="shared" si="109"/>
        <v>0</v>
      </c>
      <c r="ET59" s="89">
        <f t="shared" si="109"/>
        <v>0</v>
      </c>
      <c r="EU59" s="89">
        <f t="shared" si="109"/>
        <v>0</v>
      </c>
      <c r="EV59" s="89">
        <f t="shared" si="109"/>
        <v>0</v>
      </c>
      <c r="EW59" s="89">
        <f t="shared" si="109"/>
        <v>0</v>
      </c>
      <c r="EX59" s="89">
        <f t="shared" si="109"/>
        <v>0</v>
      </c>
      <c r="EY59" s="89">
        <f t="shared" si="109"/>
        <v>0</v>
      </c>
      <c r="EZ59" s="89">
        <f t="shared" si="109"/>
        <v>0</v>
      </c>
      <c r="FA59" s="89">
        <f t="shared" si="109"/>
        <v>0</v>
      </c>
      <c r="FB59" s="89">
        <f t="shared" si="109"/>
        <v>0</v>
      </c>
      <c r="FC59" s="89">
        <f t="shared" si="109"/>
        <v>0</v>
      </c>
      <c r="FD59" s="89">
        <f t="shared" si="109"/>
        <v>0</v>
      </c>
      <c r="FE59" s="89">
        <f t="shared" si="109"/>
        <v>0</v>
      </c>
      <c r="FF59" s="89">
        <f t="shared" si="109"/>
        <v>0</v>
      </c>
      <c r="FG59" s="89">
        <f t="shared" si="109"/>
        <v>0</v>
      </c>
      <c r="FH59" s="89">
        <f t="shared" si="109"/>
        <v>0</v>
      </c>
      <c r="FI59" s="89">
        <f t="shared" ref="FI59:GJ59" si="110" xml:space="preserve"> FI$101</f>
        <v>0</v>
      </c>
      <c r="FJ59" s="89">
        <f t="shared" si="110"/>
        <v>0</v>
      </c>
      <c r="FK59" s="89">
        <f t="shared" si="110"/>
        <v>0</v>
      </c>
      <c r="FL59" s="89">
        <f t="shared" si="110"/>
        <v>0</v>
      </c>
      <c r="FM59" s="89">
        <f t="shared" si="110"/>
        <v>0</v>
      </c>
      <c r="FN59" s="89">
        <f t="shared" si="110"/>
        <v>0</v>
      </c>
      <c r="FO59" s="89">
        <f t="shared" si="110"/>
        <v>0</v>
      </c>
      <c r="FP59" s="89">
        <f t="shared" si="110"/>
        <v>0</v>
      </c>
      <c r="FQ59" s="89">
        <f t="shared" si="110"/>
        <v>0</v>
      </c>
      <c r="FR59" s="89">
        <f t="shared" si="110"/>
        <v>0</v>
      </c>
      <c r="FS59" s="89">
        <f t="shared" si="110"/>
        <v>0</v>
      </c>
      <c r="FT59" s="89">
        <f t="shared" si="110"/>
        <v>0</v>
      </c>
      <c r="FU59" s="89">
        <f t="shared" si="110"/>
        <v>0</v>
      </c>
      <c r="FV59" s="89">
        <f t="shared" si="110"/>
        <v>0</v>
      </c>
      <c r="FW59" s="89">
        <f t="shared" si="110"/>
        <v>0</v>
      </c>
      <c r="FX59" s="89">
        <f t="shared" si="110"/>
        <v>0</v>
      </c>
      <c r="FY59" s="89">
        <f t="shared" si="110"/>
        <v>0</v>
      </c>
      <c r="FZ59" s="89">
        <f t="shared" si="110"/>
        <v>0</v>
      </c>
      <c r="GA59" s="89">
        <f t="shared" si="110"/>
        <v>0</v>
      </c>
      <c r="GB59" s="89">
        <f t="shared" si="110"/>
        <v>0</v>
      </c>
      <c r="GC59" s="89">
        <f t="shared" si="110"/>
        <v>0</v>
      </c>
      <c r="GD59" s="89">
        <f t="shared" si="110"/>
        <v>0</v>
      </c>
      <c r="GE59" s="89">
        <f t="shared" si="110"/>
        <v>0</v>
      </c>
      <c r="GF59" s="89">
        <f t="shared" si="110"/>
        <v>0</v>
      </c>
      <c r="GG59" s="89">
        <f t="shared" si="110"/>
        <v>0</v>
      </c>
      <c r="GH59" s="89">
        <f t="shared" si="110"/>
        <v>0</v>
      </c>
      <c r="GI59" s="89">
        <f t="shared" si="110"/>
        <v>0</v>
      </c>
      <c r="GJ59" s="89">
        <f t="shared" si="110"/>
        <v>0</v>
      </c>
      <c r="GK59"/>
      <c r="GL59"/>
      <c r="GM59"/>
      <c r="GN59"/>
      <c r="GO59"/>
      <c r="GP59"/>
      <c r="GQ59"/>
      <c r="GR59"/>
      <c r="GS59"/>
      <c r="GT59"/>
      <c r="GU59"/>
      <c r="GV59"/>
      <c r="GW59"/>
      <c r="GX59"/>
      <c r="GY59"/>
      <c r="GZ59"/>
      <c r="HA59"/>
      <c r="HB59"/>
      <c r="HC59"/>
      <c r="HD59"/>
      <c r="HE59"/>
      <c r="HF59"/>
      <c r="HG59"/>
      <c r="HH59"/>
      <c r="HI59"/>
      <c r="HJ59"/>
      <c r="HK59"/>
      <c r="HL59"/>
      <c r="HM59"/>
      <c r="HN59"/>
      <c r="HO59"/>
      <c r="HP59"/>
      <c r="HQ59"/>
      <c r="HR59"/>
      <c r="HS59"/>
      <c r="HT59"/>
      <c r="HU59"/>
      <c r="HV59"/>
      <c r="HW59"/>
      <c r="HX59"/>
      <c r="HY59"/>
      <c r="HZ59"/>
      <c r="IA59"/>
      <c r="IB59"/>
      <c r="IC59"/>
      <c r="ID59"/>
      <c r="IE59"/>
      <c r="IF59"/>
      <c r="IG59"/>
      <c r="IH59"/>
      <c r="II59"/>
      <c r="IJ59"/>
      <c r="IK59"/>
      <c r="IL59"/>
      <c r="IM59"/>
      <c r="IN59"/>
      <c r="IO59"/>
      <c r="IP59"/>
      <c r="IQ59"/>
      <c r="IR59"/>
      <c r="IS59"/>
      <c r="IT59"/>
      <c r="IU59"/>
      <c r="IV59"/>
      <c r="IW59"/>
      <c r="IX59"/>
      <c r="IY59"/>
      <c r="IZ59"/>
      <c r="JA59"/>
      <c r="JB59"/>
      <c r="JC59"/>
      <c r="JD59"/>
      <c r="JE59"/>
      <c r="JF59"/>
      <c r="JG59"/>
      <c r="JH59"/>
      <c r="JI59"/>
      <c r="JJ59"/>
      <c r="JK59"/>
      <c r="JL59"/>
      <c r="JM59"/>
      <c r="JN59"/>
      <c r="JO59"/>
      <c r="JP59"/>
      <c r="JQ59"/>
      <c r="JR59"/>
      <c r="JS59"/>
      <c r="JT59"/>
      <c r="JU59"/>
      <c r="JV59"/>
      <c r="JW59"/>
      <c r="JX59"/>
      <c r="JY59"/>
      <c r="JZ59"/>
      <c r="KA59"/>
      <c r="KB59"/>
      <c r="KC59"/>
      <c r="KD59"/>
      <c r="KE59"/>
      <c r="KF59"/>
      <c r="KG59"/>
      <c r="KH59"/>
      <c r="KI59"/>
      <c r="KJ59"/>
      <c r="KK59"/>
      <c r="KL59"/>
      <c r="KM59"/>
      <c r="KN59"/>
      <c r="KO59"/>
      <c r="KP59"/>
      <c r="KQ59"/>
      <c r="KR59"/>
      <c r="KS59"/>
      <c r="KT59"/>
      <c r="KU59"/>
      <c r="KV59"/>
      <c r="KW59"/>
      <c r="KX59"/>
      <c r="KY59"/>
      <c r="KZ59"/>
      <c r="LA59"/>
      <c r="LB59"/>
      <c r="LC59"/>
      <c r="LD59"/>
      <c r="LE59"/>
      <c r="LF59"/>
      <c r="LG59"/>
      <c r="LH59"/>
      <c r="LI59"/>
      <c r="LJ59"/>
      <c r="LK59"/>
      <c r="LL59"/>
      <c r="LM59"/>
      <c r="LN59"/>
      <c r="LO59"/>
      <c r="LP59"/>
      <c r="LQ59"/>
      <c r="LR59"/>
      <c r="LS59"/>
      <c r="LT59"/>
      <c r="LU59"/>
      <c r="LV59"/>
      <c r="LW59"/>
      <c r="LX59"/>
      <c r="LY59"/>
      <c r="LZ59"/>
      <c r="MA59"/>
      <c r="MB59"/>
      <c r="MC59"/>
      <c r="MD59"/>
      <c r="ME59"/>
      <c r="MF59"/>
      <c r="MG59"/>
      <c r="MH59"/>
      <c r="MI59"/>
      <c r="MJ59"/>
      <c r="MK59"/>
      <c r="ML59"/>
      <c r="MM59"/>
      <c r="MN59"/>
      <c r="MO59"/>
      <c r="MP59"/>
      <c r="MQ59"/>
      <c r="MR59"/>
      <c r="MS59"/>
      <c r="MT59"/>
      <c r="MU59"/>
      <c r="MV59"/>
      <c r="MW59"/>
      <c r="MX59"/>
      <c r="MY59"/>
      <c r="MZ59"/>
      <c r="NA59"/>
      <c r="NB59"/>
      <c r="NC59"/>
      <c r="ND59"/>
      <c r="NE59"/>
      <c r="NF59"/>
      <c r="NG59"/>
      <c r="NH59"/>
      <c r="NI59"/>
      <c r="NJ59"/>
      <c r="NK59"/>
      <c r="NL59"/>
      <c r="NM59"/>
      <c r="NN59"/>
      <c r="NO59"/>
      <c r="NP59"/>
      <c r="NQ59"/>
      <c r="NR59"/>
      <c r="NS59"/>
      <c r="NT59"/>
      <c r="NU59"/>
      <c r="NV59"/>
      <c r="NW59"/>
      <c r="NX59"/>
      <c r="NY59"/>
      <c r="NZ59"/>
      <c r="OA59"/>
      <c r="OB59"/>
      <c r="OC59"/>
      <c r="OD59"/>
      <c r="OE59"/>
      <c r="OF59"/>
      <c r="OG59"/>
      <c r="OH59"/>
      <c r="OI59"/>
      <c r="OJ59"/>
      <c r="OK59"/>
      <c r="OL59"/>
      <c r="OM59"/>
      <c r="ON59"/>
      <c r="OO59"/>
      <c r="OP59"/>
      <c r="OQ59"/>
      <c r="OR59"/>
      <c r="OS59"/>
      <c r="OT59"/>
      <c r="OU59"/>
      <c r="OV59"/>
      <c r="OW59"/>
      <c r="OX59"/>
      <c r="OY59"/>
      <c r="OZ59"/>
      <c r="PA59"/>
      <c r="PB59"/>
      <c r="PC59"/>
      <c r="PD59"/>
      <c r="PE59"/>
      <c r="PF59"/>
      <c r="PG59"/>
      <c r="PH59"/>
      <c r="PI59"/>
      <c r="PJ59"/>
      <c r="PK59"/>
      <c r="PL59"/>
      <c r="PM59"/>
      <c r="PN59"/>
      <c r="PO59"/>
      <c r="PP59"/>
      <c r="PQ59"/>
      <c r="PR59"/>
      <c r="PS59"/>
      <c r="PT59"/>
      <c r="PU59"/>
    </row>
    <row r="60" spans="1:437" s="35" customFormat="1" outlineLevel="1" x14ac:dyDescent="0.35">
      <c r="A60" s="37"/>
      <c r="B60" s="37"/>
      <c r="C60" s="34"/>
      <c r="D60" s="36"/>
      <c r="E60" s="36" t="s">
        <v>28</v>
      </c>
      <c r="F60" s="36"/>
      <c r="G60" s="36" t="s">
        <v>14</v>
      </c>
      <c r="H60" s="36"/>
      <c r="J60" s="36">
        <f t="shared" ref="J60:AO60" si="111" xml:space="preserve"> I60 + MAX(J56:J59)</f>
        <v>1</v>
      </c>
      <c r="K60" s="36">
        <f t="shared" si="111"/>
        <v>1</v>
      </c>
      <c r="L60" s="36">
        <f t="shared" si="111"/>
        <v>2</v>
      </c>
      <c r="M60" s="36">
        <f t="shared" si="111"/>
        <v>3</v>
      </c>
      <c r="N60" s="36">
        <f t="shared" si="111"/>
        <v>3</v>
      </c>
      <c r="O60" s="36">
        <f t="shared" si="111"/>
        <v>3</v>
      </c>
      <c r="P60" s="36">
        <f t="shared" si="111"/>
        <v>3</v>
      </c>
      <c r="Q60" s="36">
        <f t="shared" si="111"/>
        <v>3</v>
      </c>
      <c r="R60" s="36">
        <f t="shared" si="111"/>
        <v>3</v>
      </c>
      <c r="S60" s="36">
        <f t="shared" si="111"/>
        <v>3</v>
      </c>
      <c r="T60" s="36">
        <f t="shared" si="111"/>
        <v>3</v>
      </c>
      <c r="U60" s="36">
        <f t="shared" si="111"/>
        <v>3</v>
      </c>
      <c r="V60" s="36">
        <f t="shared" si="111"/>
        <v>3</v>
      </c>
      <c r="W60" s="36">
        <f t="shared" si="111"/>
        <v>3</v>
      </c>
      <c r="X60" s="36">
        <f t="shared" si="111"/>
        <v>3</v>
      </c>
      <c r="Y60" s="36">
        <f t="shared" si="111"/>
        <v>3</v>
      </c>
      <c r="Z60" s="36">
        <f t="shared" si="111"/>
        <v>3</v>
      </c>
      <c r="AA60" s="36">
        <f t="shared" si="111"/>
        <v>3</v>
      </c>
      <c r="AB60" s="36">
        <f t="shared" si="111"/>
        <v>3</v>
      </c>
      <c r="AC60" s="36">
        <f t="shared" si="111"/>
        <v>3</v>
      </c>
      <c r="AD60" s="36">
        <f t="shared" si="111"/>
        <v>3</v>
      </c>
      <c r="AE60" s="36">
        <f t="shared" si="111"/>
        <v>3</v>
      </c>
      <c r="AF60" s="36">
        <f t="shared" si="111"/>
        <v>3</v>
      </c>
      <c r="AG60" s="36">
        <f t="shared" si="111"/>
        <v>3</v>
      </c>
      <c r="AH60" s="36">
        <f t="shared" si="111"/>
        <v>3</v>
      </c>
      <c r="AI60" s="36">
        <f t="shared" si="111"/>
        <v>3</v>
      </c>
      <c r="AJ60" s="36">
        <f t="shared" si="111"/>
        <v>3</v>
      </c>
      <c r="AK60" s="36">
        <f t="shared" si="111"/>
        <v>3</v>
      </c>
      <c r="AL60" s="36">
        <f t="shared" si="111"/>
        <v>3</v>
      </c>
      <c r="AM60" s="36">
        <f t="shared" si="111"/>
        <v>3</v>
      </c>
      <c r="AN60" s="36">
        <f t="shared" si="111"/>
        <v>3</v>
      </c>
      <c r="AO60" s="36">
        <f t="shared" si="111"/>
        <v>3</v>
      </c>
      <c r="AP60" s="36">
        <f t="shared" ref="AP60:BU60" si="112" xml:space="preserve"> AO60 + MAX(AP56:AP59)</f>
        <v>3</v>
      </c>
      <c r="AQ60" s="36">
        <f t="shared" si="112"/>
        <v>3</v>
      </c>
      <c r="AR60" s="36">
        <f t="shared" si="112"/>
        <v>3</v>
      </c>
      <c r="AS60" s="36">
        <f t="shared" si="112"/>
        <v>3</v>
      </c>
      <c r="AT60" s="36">
        <f t="shared" si="112"/>
        <v>3</v>
      </c>
      <c r="AU60" s="36">
        <f t="shared" si="112"/>
        <v>3</v>
      </c>
      <c r="AV60" s="36">
        <f t="shared" si="112"/>
        <v>3</v>
      </c>
      <c r="AW60" s="36">
        <f t="shared" si="112"/>
        <v>3</v>
      </c>
      <c r="AX60" s="36">
        <f t="shared" si="112"/>
        <v>3</v>
      </c>
      <c r="AY60" s="36">
        <f t="shared" si="112"/>
        <v>3</v>
      </c>
      <c r="AZ60" s="36">
        <f t="shared" si="112"/>
        <v>3</v>
      </c>
      <c r="BA60" s="36">
        <f t="shared" si="112"/>
        <v>3</v>
      </c>
      <c r="BB60" s="36">
        <f t="shared" si="112"/>
        <v>3</v>
      </c>
      <c r="BC60" s="36">
        <f t="shared" si="112"/>
        <v>3</v>
      </c>
      <c r="BD60" s="36">
        <f t="shared" si="112"/>
        <v>3</v>
      </c>
      <c r="BE60" s="36">
        <f t="shared" si="112"/>
        <v>3</v>
      </c>
      <c r="BF60" s="36">
        <f t="shared" si="112"/>
        <v>3</v>
      </c>
      <c r="BG60" s="36">
        <f t="shared" si="112"/>
        <v>3</v>
      </c>
      <c r="BH60" s="36">
        <f t="shared" si="112"/>
        <v>3</v>
      </c>
      <c r="BI60" s="36">
        <f t="shared" si="112"/>
        <v>3</v>
      </c>
      <c r="BJ60" s="36">
        <f t="shared" si="112"/>
        <v>3</v>
      </c>
      <c r="BK60" s="36">
        <f t="shared" si="112"/>
        <v>3</v>
      </c>
      <c r="BL60" s="36">
        <f t="shared" si="112"/>
        <v>3</v>
      </c>
      <c r="BM60" s="36">
        <f t="shared" si="112"/>
        <v>3</v>
      </c>
      <c r="BN60" s="36">
        <f t="shared" si="112"/>
        <v>3</v>
      </c>
      <c r="BO60" s="36">
        <f t="shared" si="112"/>
        <v>3</v>
      </c>
      <c r="BP60" s="36">
        <f t="shared" si="112"/>
        <v>3</v>
      </c>
      <c r="BQ60" s="36">
        <f t="shared" si="112"/>
        <v>3</v>
      </c>
      <c r="BR60" s="36">
        <f t="shared" si="112"/>
        <v>3</v>
      </c>
      <c r="BS60" s="36">
        <f t="shared" si="112"/>
        <v>3</v>
      </c>
      <c r="BT60" s="36">
        <f t="shared" si="112"/>
        <v>3</v>
      </c>
      <c r="BU60" s="36">
        <f t="shared" si="112"/>
        <v>3</v>
      </c>
      <c r="BV60" s="36">
        <f t="shared" ref="BV60:DA60" si="113" xml:space="preserve"> BU60 + MAX(BV56:BV59)</f>
        <v>3</v>
      </c>
      <c r="BW60" s="36">
        <f t="shared" si="113"/>
        <v>3</v>
      </c>
      <c r="BX60" s="36">
        <f t="shared" si="113"/>
        <v>3</v>
      </c>
      <c r="BY60" s="36">
        <f t="shared" si="113"/>
        <v>3</v>
      </c>
      <c r="BZ60" s="36">
        <f t="shared" si="113"/>
        <v>3</v>
      </c>
      <c r="CA60" s="36">
        <f t="shared" si="113"/>
        <v>3</v>
      </c>
      <c r="CB60" s="36">
        <f t="shared" si="113"/>
        <v>3</v>
      </c>
      <c r="CC60" s="36">
        <f t="shared" si="113"/>
        <v>3</v>
      </c>
      <c r="CD60" s="36">
        <f t="shared" si="113"/>
        <v>3</v>
      </c>
      <c r="CE60" s="36">
        <f t="shared" si="113"/>
        <v>3</v>
      </c>
      <c r="CF60" s="36">
        <f t="shared" si="113"/>
        <v>3</v>
      </c>
      <c r="CG60" s="36">
        <f t="shared" si="113"/>
        <v>3</v>
      </c>
      <c r="CH60" s="36">
        <f t="shared" si="113"/>
        <v>3</v>
      </c>
      <c r="CI60" s="36">
        <f t="shared" si="113"/>
        <v>3</v>
      </c>
      <c r="CJ60" s="36">
        <f t="shared" si="113"/>
        <v>3</v>
      </c>
      <c r="CK60" s="36">
        <f t="shared" si="113"/>
        <v>3</v>
      </c>
      <c r="CL60" s="36">
        <f t="shared" si="113"/>
        <v>3</v>
      </c>
      <c r="CM60" s="36">
        <f t="shared" si="113"/>
        <v>3</v>
      </c>
      <c r="CN60" s="36">
        <f t="shared" si="113"/>
        <v>3</v>
      </c>
      <c r="CO60" s="36">
        <f t="shared" si="113"/>
        <v>3</v>
      </c>
      <c r="CP60" s="36">
        <f t="shared" si="113"/>
        <v>3</v>
      </c>
      <c r="CQ60" s="36">
        <f t="shared" si="113"/>
        <v>3</v>
      </c>
      <c r="CR60" s="36">
        <f t="shared" si="113"/>
        <v>3</v>
      </c>
      <c r="CS60" s="36">
        <f t="shared" si="113"/>
        <v>3</v>
      </c>
      <c r="CT60" s="36">
        <f t="shared" si="113"/>
        <v>3</v>
      </c>
      <c r="CU60" s="36">
        <f t="shared" si="113"/>
        <v>3</v>
      </c>
      <c r="CV60" s="36">
        <f t="shared" si="113"/>
        <v>3</v>
      </c>
      <c r="CW60" s="36">
        <f t="shared" si="113"/>
        <v>3</v>
      </c>
      <c r="CX60" s="36">
        <f t="shared" si="113"/>
        <v>3</v>
      </c>
      <c r="CY60" s="36">
        <f t="shared" si="113"/>
        <v>3</v>
      </c>
      <c r="CZ60" s="36">
        <f t="shared" si="113"/>
        <v>3</v>
      </c>
      <c r="DA60" s="36">
        <f t="shared" si="113"/>
        <v>3</v>
      </c>
      <c r="DB60" s="36">
        <f t="shared" ref="DB60:EG60" si="114" xml:space="preserve"> DA60 + MAX(DB56:DB59)</f>
        <v>3</v>
      </c>
      <c r="DC60" s="36">
        <f t="shared" si="114"/>
        <v>3</v>
      </c>
      <c r="DD60" s="36">
        <f t="shared" si="114"/>
        <v>3</v>
      </c>
      <c r="DE60" s="36">
        <f t="shared" si="114"/>
        <v>3</v>
      </c>
      <c r="DF60" s="36">
        <f t="shared" si="114"/>
        <v>3</v>
      </c>
      <c r="DG60" s="36">
        <f t="shared" si="114"/>
        <v>3</v>
      </c>
      <c r="DH60" s="36">
        <f t="shared" si="114"/>
        <v>3</v>
      </c>
      <c r="DI60" s="36">
        <f t="shared" si="114"/>
        <v>4</v>
      </c>
      <c r="DJ60" s="36">
        <f t="shared" si="114"/>
        <v>4</v>
      </c>
      <c r="DK60" s="36">
        <f t="shared" si="114"/>
        <v>4</v>
      </c>
      <c r="DL60" s="36">
        <f t="shared" si="114"/>
        <v>4</v>
      </c>
      <c r="DM60" s="36">
        <f t="shared" si="114"/>
        <v>4</v>
      </c>
      <c r="DN60" s="36">
        <f t="shared" si="114"/>
        <v>4</v>
      </c>
      <c r="DO60" s="36">
        <f t="shared" si="114"/>
        <v>4</v>
      </c>
      <c r="DP60" s="36">
        <f t="shared" si="114"/>
        <v>4</v>
      </c>
      <c r="DQ60" s="36">
        <f t="shared" si="114"/>
        <v>4</v>
      </c>
      <c r="DR60" s="36">
        <f t="shared" si="114"/>
        <v>4</v>
      </c>
      <c r="DS60" s="36">
        <f t="shared" si="114"/>
        <v>4</v>
      </c>
      <c r="DT60" s="36">
        <f t="shared" si="114"/>
        <v>4</v>
      </c>
      <c r="DU60" s="36">
        <f t="shared" si="114"/>
        <v>4</v>
      </c>
      <c r="DV60" s="36">
        <f t="shared" si="114"/>
        <v>4</v>
      </c>
      <c r="DW60" s="36">
        <f t="shared" si="114"/>
        <v>4</v>
      </c>
      <c r="DX60" s="36">
        <f t="shared" si="114"/>
        <v>4</v>
      </c>
      <c r="DY60" s="36">
        <f t="shared" si="114"/>
        <v>4</v>
      </c>
      <c r="DZ60" s="36">
        <f t="shared" si="114"/>
        <v>4</v>
      </c>
      <c r="EA60" s="36">
        <f t="shared" si="114"/>
        <v>4</v>
      </c>
      <c r="EB60" s="36">
        <f t="shared" si="114"/>
        <v>4</v>
      </c>
      <c r="EC60" s="36">
        <f t="shared" si="114"/>
        <v>4</v>
      </c>
      <c r="ED60" s="36">
        <f t="shared" si="114"/>
        <v>4</v>
      </c>
      <c r="EE60" s="36">
        <f t="shared" si="114"/>
        <v>4</v>
      </c>
      <c r="EF60" s="36">
        <f t="shared" si="114"/>
        <v>4</v>
      </c>
      <c r="EG60" s="36">
        <f t="shared" si="114"/>
        <v>4</v>
      </c>
      <c r="EH60" s="36">
        <f t="shared" ref="EH60:FM60" si="115" xml:space="preserve"> EG60 + MAX(EH56:EH59)</f>
        <v>4</v>
      </c>
      <c r="EI60" s="36">
        <f t="shared" si="115"/>
        <v>4</v>
      </c>
      <c r="EJ60" s="36">
        <f t="shared" si="115"/>
        <v>4</v>
      </c>
      <c r="EK60" s="36">
        <f t="shared" si="115"/>
        <v>4</v>
      </c>
      <c r="EL60" s="36">
        <f t="shared" si="115"/>
        <v>4</v>
      </c>
      <c r="EM60" s="36">
        <f t="shared" si="115"/>
        <v>4</v>
      </c>
      <c r="EN60" s="36">
        <f t="shared" si="115"/>
        <v>4</v>
      </c>
      <c r="EO60" s="36">
        <f t="shared" si="115"/>
        <v>4</v>
      </c>
      <c r="EP60" s="36">
        <f t="shared" si="115"/>
        <v>4</v>
      </c>
      <c r="EQ60" s="36">
        <f t="shared" si="115"/>
        <v>4</v>
      </c>
      <c r="ER60" s="36">
        <f t="shared" si="115"/>
        <v>4</v>
      </c>
      <c r="ES60" s="36">
        <f t="shared" si="115"/>
        <v>4</v>
      </c>
      <c r="ET60" s="36">
        <f t="shared" si="115"/>
        <v>4</v>
      </c>
      <c r="EU60" s="36">
        <f t="shared" si="115"/>
        <v>4</v>
      </c>
      <c r="EV60" s="36">
        <f t="shared" si="115"/>
        <v>4</v>
      </c>
      <c r="EW60" s="36">
        <f t="shared" si="115"/>
        <v>4</v>
      </c>
      <c r="EX60" s="36">
        <f t="shared" si="115"/>
        <v>4</v>
      </c>
      <c r="EY60" s="36">
        <f t="shared" si="115"/>
        <v>4</v>
      </c>
      <c r="EZ60" s="36">
        <f t="shared" si="115"/>
        <v>4</v>
      </c>
      <c r="FA60" s="36">
        <f t="shared" si="115"/>
        <v>4</v>
      </c>
      <c r="FB60" s="36">
        <f t="shared" si="115"/>
        <v>4</v>
      </c>
      <c r="FC60" s="36">
        <f t="shared" si="115"/>
        <v>4</v>
      </c>
      <c r="FD60" s="36">
        <f t="shared" si="115"/>
        <v>4</v>
      </c>
      <c r="FE60" s="36">
        <f t="shared" si="115"/>
        <v>4</v>
      </c>
      <c r="FF60" s="36">
        <f t="shared" si="115"/>
        <v>4</v>
      </c>
      <c r="FG60" s="36">
        <f t="shared" si="115"/>
        <v>4</v>
      </c>
      <c r="FH60" s="36">
        <f t="shared" si="115"/>
        <v>4</v>
      </c>
      <c r="FI60" s="36">
        <f t="shared" si="115"/>
        <v>4</v>
      </c>
      <c r="FJ60" s="36">
        <f t="shared" si="115"/>
        <v>4</v>
      </c>
      <c r="FK60" s="36">
        <f t="shared" si="115"/>
        <v>4</v>
      </c>
      <c r="FL60" s="36">
        <f t="shared" si="115"/>
        <v>4</v>
      </c>
      <c r="FM60" s="36">
        <f t="shared" si="115"/>
        <v>4</v>
      </c>
      <c r="FN60" s="36">
        <f t="shared" ref="FN60:GJ60" si="116" xml:space="preserve"> FM60 + MAX(FN56:FN59)</f>
        <v>4</v>
      </c>
      <c r="FO60" s="36">
        <f t="shared" si="116"/>
        <v>4</v>
      </c>
      <c r="FP60" s="36">
        <f t="shared" si="116"/>
        <v>4</v>
      </c>
      <c r="FQ60" s="36">
        <f t="shared" si="116"/>
        <v>4</v>
      </c>
      <c r="FR60" s="36">
        <f t="shared" si="116"/>
        <v>4</v>
      </c>
      <c r="FS60" s="36">
        <f t="shared" si="116"/>
        <v>4</v>
      </c>
      <c r="FT60" s="36">
        <f t="shared" si="116"/>
        <v>4</v>
      </c>
      <c r="FU60" s="36">
        <f t="shared" si="116"/>
        <v>4</v>
      </c>
      <c r="FV60" s="36">
        <f t="shared" si="116"/>
        <v>4</v>
      </c>
      <c r="FW60" s="36">
        <f t="shared" si="116"/>
        <v>4</v>
      </c>
      <c r="FX60" s="36">
        <f t="shared" si="116"/>
        <v>4</v>
      </c>
      <c r="FY60" s="36">
        <f t="shared" si="116"/>
        <v>4</v>
      </c>
      <c r="FZ60" s="36">
        <f t="shared" si="116"/>
        <v>4</v>
      </c>
      <c r="GA60" s="36">
        <f t="shared" si="116"/>
        <v>4</v>
      </c>
      <c r="GB60" s="36">
        <f t="shared" si="116"/>
        <v>4</v>
      </c>
      <c r="GC60" s="36">
        <f t="shared" si="116"/>
        <v>4</v>
      </c>
      <c r="GD60" s="36">
        <f t="shared" si="116"/>
        <v>4</v>
      </c>
      <c r="GE60" s="36">
        <f t="shared" si="116"/>
        <v>4</v>
      </c>
      <c r="GF60" s="36">
        <f t="shared" si="116"/>
        <v>4</v>
      </c>
      <c r="GG60" s="36">
        <f t="shared" si="116"/>
        <v>4</v>
      </c>
      <c r="GH60" s="36">
        <f t="shared" si="116"/>
        <v>4</v>
      </c>
      <c r="GI60" s="36">
        <f t="shared" si="116"/>
        <v>4</v>
      </c>
      <c r="GJ60" s="36">
        <f t="shared" si="116"/>
        <v>4</v>
      </c>
      <c r="GK60" s="257"/>
      <c r="GL60" s="257"/>
      <c r="GM60" s="257"/>
      <c r="GN60" s="257"/>
      <c r="GO60" s="257"/>
      <c r="GP60" s="257"/>
      <c r="GQ60" s="257"/>
      <c r="GR60" s="257"/>
      <c r="GS60" s="257"/>
      <c r="GT60" s="257"/>
      <c r="GU60" s="257"/>
      <c r="GV60" s="257"/>
      <c r="GW60" s="257"/>
      <c r="GX60" s="257"/>
      <c r="GY60" s="257"/>
      <c r="GZ60" s="257"/>
      <c r="HA60" s="257"/>
      <c r="HB60" s="257"/>
      <c r="HC60" s="257"/>
      <c r="HD60" s="257"/>
      <c r="HE60" s="257"/>
      <c r="HF60" s="257"/>
      <c r="HG60" s="257"/>
      <c r="HH60" s="257"/>
      <c r="HI60" s="257"/>
      <c r="HJ60" s="257"/>
      <c r="HK60" s="257"/>
      <c r="HL60" s="257"/>
      <c r="HM60" s="257"/>
      <c r="HN60" s="257"/>
      <c r="HO60" s="257"/>
      <c r="HP60" s="257"/>
      <c r="HQ60" s="257"/>
      <c r="HR60" s="257"/>
      <c r="HS60" s="257"/>
      <c r="HT60" s="257"/>
      <c r="HU60" s="257"/>
      <c r="HV60" s="257"/>
      <c r="HW60" s="257"/>
      <c r="HX60" s="257"/>
      <c r="HY60" s="257"/>
      <c r="HZ60" s="257"/>
      <c r="IA60" s="257"/>
      <c r="IB60" s="257"/>
      <c r="IC60" s="257"/>
      <c r="ID60" s="257"/>
      <c r="IE60" s="257"/>
      <c r="IF60" s="257"/>
      <c r="IG60" s="257"/>
      <c r="IH60" s="257"/>
      <c r="II60" s="257"/>
      <c r="IJ60" s="257"/>
      <c r="IK60" s="257"/>
      <c r="IL60" s="257"/>
      <c r="IM60" s="257"/>
      <c r="IN60" s="257"/>
      <c r="IO60" s="257"/>
      <c r="IP60" s="257"/>
      <c r="IQ60" s="257"/>
      <c r="IR60" s="257"/>
      <c r="IS60" s="257"/>
      <c r="IT60" s="257"/>
      <c r="IU60" s="257"/>
      <c r="IV60" s="257"/>
      <c r="IW60" s="257"/>
      <c r="IX60" s="257"/>
      <c r="IY60" s="257"/>
      <c r="IZ60" s="257"/>
      <c r="JA60" s="257"/>
      <c r="JB60" s="257"/>
      <c r="JC60" s="257"/>
      <c r="JD60" s="257"/>
      <c r="JE60" s="257"/>
      <c r="JF60" s="257"/>
      <c r="JG60" s="257"/>
      <c r="JH60" s="257"/>
      <c r="JI60" s="257"/>
      <c r="JJ60" s="257"/>
      <c r="JK60" s="257"/>
      <c r="JL60" s="257"/>
      <c r="JM60" s="257"/>
      <c r="JN60" s="257"/>
      <c r="JO60" s="257"/>
      <c r="JP60" s="257"/>
      <c r="JQ60" s="257"/>
      <c r="JR60" s="257"/>
      <c r="JS60" s="257"/>
      <c r="JT60" s="257"/>
      <c r="JU60" s="257"/>
      <c r="JV60" s="257"/>
      <c r="JW60" s="257"/>
      <c r="JX60" s="257"/>
      <c r="JY60" s="257"/>
      <c r="JZ60" s="257"/>
      <c r="KA60" s="257"/>
      <c r="KB60" s="257"/>
      <c r="KC60" s="257"/>
      <c r="KD60" s="257"/>
      <c r="KE60" s="257"/>
      <c r="KF60" s="257"/>
      <c r="KG60" s="257"/>
      <c r="KH60" s="257"/>
      <c r="KI60" s="257"/>
      <c r="KJ60" s="257"/>
      <c r="KK60" s="257"/>
      <c r="KL60" s="257"/>
      <c r="KM60" s="257"/>
      <c r="KN60" s="257"/>
      <c r="KO60" s="257"/>
      <c r="KP60" s="257"/>
      <c r="KQ60" s="257"/>
      <c r="KR60" s="257"/>
      <c r="KS60" s="257"/>
      <c r="KT60" s="257"/>
      <c r="KU60" s="257"/>
      <c r="KV60" s="257"/>
      <c r="KW60" s="257"/>
      <c r="KX60" s="257"/>
      <c r="KY60" s="257"/>
      <c r="KZ60" s="257"/>
      <c r="LA60" s="257"/>
      <c r="LB60" s="257"/>
      <c r="LC60" s="257"/>
      <c r="LD60" s="257"/>
      <c r="LE60" s="257"/>
      <c r="LF60" s="257"/>
      <c r="LG60" s="257"/>
      <c r="LH60" s="257"/>
      <c r="LI60" s="257"/>
      <c r="LJ60" s="257"/>
      <c r="LK60" s="257"/>
      <c r="LL60" s="257"/>
      <c r="LM60" s="257"/>
      <c r="LN60" s="257"/>
      <c r="LO60" s="257"/>
      <c r="LP60" s="257"/>
      <c r="LQ60" s="257"/>
      <c r="LR60" s="257"/>
      <c r="LS60" s="257"/>
      <c r="LT60" s="257"/>
      <c r="LU60" s="257"/>
      <c r="LV60" s="257"/>
      <c r="LW60" s="257"/>
      <c r="LX60" s="257"/>
      <c r="LY60" s="257"/>
      <c r="LZ60" s="257"/>
      <c r="MA60" s="257"/>
      <c r="MB60" s="257"/>
      <c r="MC60" s="257"/>
      <c r="MD60" s="257"/>
      <c r="ME60" s="257"/>
      <c r="MF60" s="257"/>
      <c r="MG60" s="257"/>
      <c r="MH60" s="257"/>
      <c r="MI60" s="257"/>
      <c r="MJ60" s="257"/>
      <c r="MK60" s="257"/>
      <c r="ML60" s="257"/>
      <c r="MM60" s="257"/>
      <c r="MN60" s="257"/>
      <c r="MO60" s="257"/>
      <c r="MP60" s="257"/>
      <c r="MQ60" s="257"/>
      <c r="MR60" s="257"/>
      <c r="MS60" s="257"/>
      <c r="MT60" s="257"/>
      <c r="MU60" s="257"/>
      <c r="MV60" s="257"/>
      <c r="MW60" s="257"/>
      <c r="MX60" s="257"/>
      <c r="MY60" s="257"/>
      <c r="MZ60" s="257"/>
      <c r="NA60" s="257"/>
      <c r="NB60" s="257"/>
      <c r="NC60" s="257"/>
      <c r="ND60" s="257"/>
      <c r="NE60" s="257"/>
      <c r="NF60" s="257"/>
      <c r="NG60" s="257"/>
      <c r="NH60" s="257"/>
      <c r="NI60" s="257"/>
      <c r="NJ60" s="257"/>
      <c r="NK60" s="257"/>
      <c r="NL60" s="257"/>
      <c r="NM60" s="257"/>
      <c r="NN60" s="257"/>
      <c r="NO60" s="257"/>
      <c r="NP60" s="257"/>
      <c r="NQ60" s="257"/>
      <c r="NR60" s="257"/>
      <c r="NS60" s="257"/>
      <c r="NT60" s="257"/>
      <c r="NU60" s="257"/>
      <c r="NV60" s="257"/>
      <c r="NW60" s="257"/>
      <c r="NX60" s="257"/>
      <c r="NY60" s="257"/>
      <c r="NZ60" s="257"/>
      <c r="OA60" s="257"/>
      <c r="OB60" s="257"/>
      <c r="OC60" s="257"/>
      <c r="OD60" s="257"/>
      <c r="OE60" s="257"/>
      <c r="OF60" s="257"/>
      <c r="OG60" s="257"/>
      <c r="OH60" s="257"/>
      <c r="OI60" s="257"/>
      <c r="OJ60" s="257"/>
      <c r="OK60" s="257"/>
      <c r="OL60" s="257"/>
      <c r="OM60" s="257"/>
      <c r="ON60" s="257"/>
      <c r="OO60" s="257"/>
      <c r="OP60" s="257"/>
      <c r="OQ60" s="257"/>
      <c r="OR60" s="257"/>
      <c r="OS60" s="257"/>
      <c r="OT60" s="257"/>
      <c r="OU60" s="257"/>
      <c r="OV60" s="257"/>
      <c r="OW60" s="257"/>
      <c r="OX60" s="257"/>
      <c r="OY60" s="257"/>
      <c r="OZ60" s="257"/>
      <c r="PA60" s="257"/>
      <c r="PB60" s="257"/>
      <c r="PC60" s="257"/>
      <c r="PD60" s="257"/>
      <c r="PE60" s="257"/>
      <c r="PF60" s="257"/>
      <c r="PG60" s="257"/>
      <c r="PH60" s="257"/>
      <c r="PI60" s="257"/>
      <c r="PJ60" s="257"/>
      <c r="PK60" s="257"/>
      <c r="PL60" s="257"/>
      <c r="PM60" s="257"/>
      <c r="PN60" s="257"/>
      <c r="PO60" s="257"/>
      <c r="PP60" s="257"/>
      <c r="PQ60" s="257"/>
      <c r="PR60" s="257"/>
      <c r="PS60" s="257"/>
      <c r="PT60" s="257"/>
      <c r="PU60" s="257"/>
    </row>
    <row r="61" spans="1:437" s="52" customFormat="1" outlineLevel="1" x14ac:dyDescent="0.35">
      <c r="A61" s="15"/>
      <c r="B61" s="15"/>
      <c r="C61" s="21"/>
      <c r="D61" s="60"/>
      <c r="E61" s="9"/>
      <c r="F61" s="9"/>
      <c r="G61" s="9"/>
      <c r="H61" s="9"/>
      <c r="I61" s="9"/>
      <c r="J61" s="9"/>
      <c r="K61" s="9"/>
      <c r="L61" s="9"/>
      <c r="M61" s="9"/>
      <c r="N61" s="9"/>
      <c r="O61" s="9"/>
      <c r="P61" s="9"/>
      <c r="Q61" s="9"/>
      <c r="R61" s="9"/>
      <c r="S61" s="9"/>
      <c r="T61" s="9"/>
      <c r="U61" s="9"/>
      <c r="V61" s="9"/>
      <c r="W61" s="9"/>
      <c r="X61" s="9"/>
      <c r="Y61" s="9"/>
      <c r="Z61" s="9"/>
      <c r="AA61" s="9"/>
      <c r="AB61" s="9"/>
      <c r="AC61" s="9"/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/>
      <c r="GL61"/>
      <c r="GM61"/>
      <c r="GN61"/>
      <c r="GO61"/>
      <c r="GP61"/>
      <c r="GQ61"/>
      <c r="GR61"/>
      <c r="GS61"/>
      <c r="GT61"/>
      <c r="GU61"/>
      <c r="GV61"/>
      <c r="GW61"/>
      <c r="GX61"/>
      <c r="GY61"/>
      <c r="GZ61"/>
      <c r="HA61"/>
      <c r="HB61"/>
      <c r="HC61"/>
      <c r="HD61"/>
      <c r="HE61"/>
      <c r="HF61"/>
      <c r="HG61"/>
      <c r="HH61"/>
      <c r="HI61"/>
      <c r="HJ61"/>
      <c r="HK61"/>
      <c r="HL61"/>
      <c r="HM61"/>
      <c r="HN61"/>
      <c r="HO61"/>
      <c r="HP61"/>
      <c r="HQ61"/>
      <c r="HR61"/>
      <c r="HS61"/>
      <c r="HT61"/>
      <c r="HU61"/>
      <c r="HV61"/>
      <c r="HW61"/>
      <c r="HX61"/>
      <c r="HY61"/>
      <c r="HZ61"/>
      <c r="IA61"/>
      <c r="IB61"/>
      <c r="IC61"/>
      <c r="ID61"/>
      <c r="IE61"/>
      <c r="IF61"/>
      <c r="IG61"/>
      <c r="IH61"/>
      <c r="II61"/>
      <c r="IJ61"/>
      <c r="IK61"/>
      <c r="IL61"/>
      <c r="IM61"/>
      <c r="IN61"/>
      <c r="IO61"/>
      <c r="IP61"/>
      <c r="IQ61"/>
      <c r="IR61"/>
      <c r="IS61"/>
      <c r="IT61"/>
      <c r="IU61"/>
      <c r="IV61"/>
      <c r="IW61"/>
      <c r="IX61"/>
      <c r="IY61"/>
      <c r="IZ61"/>
      <c r="JA61"/>
      <c r="JB61"/>
      <c r="JC61"/>
      <c r="JD61"/>
      <c r="JE61"/>
      <c r="JF61"/>
      <c r="JG61"/>
      <c r="JH61"/>
      <c r="JI61"/>
      <c r="JJ61"/>
      <c r="JK61"/>
      <c r="JL61"/>
      <c r="JM61"/>
      <c r="JN61"/>
      <c r="JO61"/>
      <c r="JP61"/>
      <c r="JQ61"/>
      <c r="JR61"/>
      <c r="JS61"/>
      <c r="JT61"/>
      <c r="JU61"/>
      <c r="JV61"/>
      <c r="JW61"/>
      <c r="JX61"/>
      <c r="JY61"/>
      <c r="JZ61"/>
      <c r="KA61"/>
      <c r="KB61"/>
      <c r="KC61"/>
      <c r="KD61"/>
      <c r="KE61"/>
      <c r="KF61"/>
      <c r="KG61"/>
      <c r="KH61"/>
      <c r="KI61"/>
      <c r="KJ61"/>
      <c r="KK61"/>
      <c r="KL61"/>
      <c r="KM61"/>
      <c r="KN61"/>
      <c r="KO61"/>
      <c r="KP61"/>
      <c r="KQ61"/>
      <c r="KR61"/>
      <c r="KS61"/>
      <c r="KT61"/>
      <c r="KU61"/>
      <c r="KV61"/>
      <c r="KW61"/>
      <c r="KX61"/>
      <c r="KY61"/>
      <c r="KZ61"/>
      <c r="LA61"/>
      <c r="LB61"/>
      <c r="LC61"/>
      <c r="LD61"/>
      <c r="LE61"/>
      <c r="LF61"/>
      <c r="LG61"/>
      <c r="LH61"/>
      <c r="LI61"/>
      <c r="LJ61"/>
      <c r="LK61"/>
      <c r="LL61"/>
      <c r="LM61"/>
      <c r="LN61"/>
      <c r="LO61"/>
      <c r="LP61"/>
      <c r="LQ61"/>
      <c r="LR61"/>
      <c r="LS61"/>
      <c r="LT61"/>
      <c r="LU61"/>
      <c r="LV61"/>
      <c r="LW61"/>
      <c r="LX61"/>
      <c r="LY61"/>
      <c r="LZ61"/>
      <c r="MA61"/>
      <c r="MB61"/>
      <c r="MC61"/>
      <c r="MD61"/>
      <c r="ME61"/>
      <c r="MF61"/>
      <c r="MG61"/>
      <c r="MH61"/>
      <c r="MI61"/>
      <c r="MJ61"/>
      <c r="MK61"/>
      <c r="ML61"/>
      <c r="MM61"/>
      <c r="MN61"/>
      <c r="MO61"/>
      <c r="MP61"/>
      <c r="MQ61"/>
      <c r="MR61"/>
      <c r="MS61"/>
      <c r="MT61"/>
      <c r="MU61"/>
      <c r="MV61"/>
      <c r="MW61"/>
      <c r="MX61"/>
      <c r="MY61"/>
      <c r="MZ61"/>
      <c r="NA61"/>
      <c r="NB61"/>
      <c r="NC61"/>
      <c r="ND61"/>
      <c r="NE61"/>
      <c r="NF61"/>
      <c r="NG61"/>
      <c r="NH61"/>
      <c r="NI61"/>
      <c r="NJ61"/>
      <c r="NK61"/>
      <c r="NL61"/>
      <c r="NM61"/>
      <c r="NN61"/>
      <c r="NO61"/>
      <c r="NP61"/>
      <c r="NQ61"/>
      <c r="NR61"/>
      <c r="NS61"/>
      <c r="NT61"/>
      <c r="NU61"/>
      <c r="NV61"/>
      <c r="NW61"/>
      <c r="NX61"/>
      <c r="NY61"/>
      <c r="NZ61"/>
      <c r="OA61"/>
      <c r="OB61"/>
      <c r="OC61"/>
      <c r="OD61"/>
      <c r="OE61"/>
      <c r="OF61"/>
      <c r="OG61"/>
      <c r="OH61"/>
      <c r="OI61"/>
      <c r="OJ61"/>
      <c r="OK61"/>
      <c r="OL61"/>
      <c r="OM61"/>
      <c r="ON61"/>
      <c r="OO61"/>
      <c r="OP61"/>
      <c r="OQ61"/>
      <c r="OR61"/>
      <c r="OS61"/>
      <c r="OT61"/>
      <c r="OU61"/>
      <c r="OV61"/>
      <c r="OW61"/>
      <c r="OX61"/>
      <c r="OY61"/>
      <c r="OZ61"/>
      <c r="PA61"/>
      <c r="PB61"/>
      <c r="PC61"/>
      <c r="PD61"/>
      <c r="PE61"/>
      <c r="PF61"/>
      <c r="PG61"/>
      <c r="PH61"/>
      <c r="PI61"/>
      <c r="PJ61"/>
      <c r="PK61"/>
      <c r="PL61"/>
      <c r="PM61"/>
      <c r="PN61"/>
      <c r="PO61"/>
      <c r="PP61"/>
      <c r="PQ61"/>
      <c r="PR61"/>
      <c r="PS61"/>
      <c r="PT61"/>
      <c r="PU61"/>
    </row>
    <row r="62" spans="1:437" outlineLevel="1" x14ac:dyDescent="0.35">
      <c r="E62" s="248" t="str">
        <f xml:space="preserve"> InpC!E$146</f>
        <v>Pre-forecast period</v>
      </c>
      <c r="F62" s="248" t="str">
        <f xml:space="preserve"> InpC!F$146</f>
        <v>Pre-fcst</v>
      </c>
      <c r="G62" s="248" t="str">
        <f xml:space="preserve"> InpC!G$146</f>
        <v>label</v>
      </c>
    </row>
    <row r="63" spans="1:437" s="52" customFormat="1" outlineLevel="1" x14ac:dyDescent="0.35">
      <c r="A63" s="15"/>
      <c r="B63" s="15"/>
      <c r="C63" s="21"/>
      <c r="D63" s="60"/>
      <c r="E63" s="101" t="str">
        <f xml:space="preserve"> InpC!E$147</f>
        <v>Financial Close</v>
      </c>
      <c r="F63" s="101" t="str">
        <f xml:space="preserve"> InpC!F$147</f>
        <v>Fin Close</v>
      </c>
      <c r="G63" s="101" t="str">
        <f xml:space="preserve"> InpC!G$147</f>
        <v>label</v>
      </c>
      <c r="H63" s="9"/>
      <c r="I63" s="9"/>
      <c r="J63" s="9"/>
      <c r="K63" s="9"/>
      <c r="L63" s="9"/>
      <c r="M63" s="9"/>
      <c r="N63" s="9"/>
      <c r="O63" s="9"/>
      <c r="P63" s="9"/>
      <c r="Q63" s="9"/>
      <c r="R63" s="9"/>
      <c r="S63" s="9"/>
      <c r="T63" s="9"/>
      <c r="U63" s="9"/>
      <c r="V63" s="9"/>
      <c r="W63" s="9"/>
      <c r="X63" s="9"/>
      <c r="Y63" s="9"/>
      <c r="Z63" s="9"/>
      <c r="AA63" s="9"/>
      <c r="AB63" s="9"/>
      <c r="AC63" s="9"/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/>
      <c r="GL63"/>
      <c r="GM63"/>
      <c r="GN63"/>
      <c r="GO63"/>
      <c r="GP63"/>
      <c r="GQ63"/>
      <c r="GR63"/>
      <c r="GS63"/>
      <c r="GT63"/>
      <c r="GU63"/>
      <c r="GV63"/>
      <c r="GW63"/>
      <c r="GX63"/>
      <c r="GY63"/>
      <c r="GZ63"/>
      <c r="HA63"/>
      <c r="HB63"/>
      <c r="HC63"/>
      <c r="HD63"/>
      <c r="HE63"/>
      <c r="HF63"/>
      <c r="HG63"/>
      <c r="HH63"/>
      <c r="HI63"/>
      <c r="HJ63"/>
      <c r="HK63"/>
      <c r="HL63"/>
      <c r="HM63"/>
      <c r="HN63"/>
      <c r="HO63"/>
      <c r="HP63"/>
      <c r="HQ63"/>
      <c r="HR63"/>
      <c r="HS63"/>
      <c r="HT63"/>
      <c r="HU63"/>
      <c r="HV63"/>
      <c r="HW63"/>
      <c r="HX63"/>
      <c r="HY63"/>
      <c r="HZ63"/>
      <c r="IA63"/>
      <c r="IB63"/>
      <c r="IC63"/>
      <c r="ID63"/>
      <c r="IE63"/>
      <c r="IF63"/>
      <c r="IG63"/>
      <c r="IH63"/>
      <c r="II63"/>
      <c r="IJ63"/>
      <c r="IK63"/>
      <c r="IL63"/>
      <c r="IM63"/>
      <c r="IN63"/>
      <c r="IO63"/>
      <c r="IP63"/>
      <c r="IQ63"/>
      <c r="IR63"/>
      <c r="IS63"/>
      <c r="IT63"/>
      <c r="IU63"/>
      <c r="IV63"/>
      <c r="IW63"/>
      <c r="IX63"/>
      <c r="IY63"/>
      <c r="IZ63"/>
      <c r="JA63"/>
      <c r="JB63"/>
      <c r="JC63"/>
      <c r="JD63"/>
      <c r="JE63"/>
      <c r="JF63"/>
      <c r="JG63"/>
      <c r="JH63"/>
      <c r="JI63"/>
      <c r="JJ63"/>
      <c r="JK63"/>
      <c r="JL63"/>
      <c r="JM63"/>
      <c r="JN63"/>
      <c r="JO63"/>
      <c r="JP63"/>
      <c r="JQ63"/>
      <c r="JR63"/>
      <c r="JS63"/>
      <c r="JT63"/>
      <c r="JU63"/>
      <c r="JV63"/>
      <c r="JW63"/>
      <c r="JX63"/>
      <c r="JY63"/>
      <c r="JZ63"/>
      <c r="KA63"/>
      <c r="KB63"/>
      <c r="KC63"/>
      <c r="KD63"/>
      <c r="KE63"/>
      <c r="KF63"/>
      <c r="KG63"/>
      <c r="KH63"/>
      <c r="KI63"/>
      <c r="KJ63"/>
      <c r="KK63"/>
      <c r="KL63"/>
      <c r="KM63"/>
      <c r="KN63"/>
      <c r="KO63"/>
      <c r="KP63"/>
      <c r="KQ63"/>
      <c r="KR63"/>
      <c r="KS63"/>
      <c r="KT63"/>
      <c r="KU63"/>
      <c r="KV63"/>
      <c r="KW63"/>
      <c r="KX63"/>
      <c r="KY63"/>
      <c r="KZ63"/>
      <c r="LA63"/>
      <c r="LB63"/>
      <c r="LC63"/>
      <c r="LD63"/>
      <c r="LE63"/>
      <c r="LF63"/>
      <c r="LG63"/>
      <c r="LH63"/>
      <c r="LI63"/>
      <c r="LJ63"/>
      <c r="LK63"/>
      <c r="LL63"/>
      <c r="LM63"/>
      <c r="LN63"/>
      <c r="LO63"/>
      <c r="LP63"/>
      <c r="LQ63"/>
      <c r="LR63"/>
      <c r="LS63"/>
      <c r="LT63"/>
      <c r="LU63"/>
      <c r="LV63"/>
      <c r="LW63"/>
      <c r="LX63"/>
      <c r="LY63"/>
      <c r="LZ63"/>
      <c r="MA63"/>
      <c r="MB63"/>
      <c r="MC63"/>
      <c r="MD63"/>
      <c r="ME63"/>
      <c r="MF63"/>
      <c r="MG63"/>
      <c r="MH63"/>
      <c r="MI63"/>
      <c r="MJ63"/>
      <c r="MK63"/>
      <c r="ML63"/>
      <c r="MM63"/>
      <c r="MN63"/>
      <c r="MO63"/>
      <c r="MP63"/>
      <c r="MQ63"/>
      <c r="MR63"/>
      <c r="MS63"/>
      <c r="MT63"/>
      <c r="MU63"/>
      <c r="MV63"/>
      <c r="MW63"/>
      <c r="MX63"/>
      <c r="MY63"/>
      <c r="MZ63"/>
      <c r="NA63"/>
      <c r="NB63"/>
      <c r="NC63"/>
      <c r="ND63"/>
      <c r="NE63"/>
      <c r="NF63"/>
      <c r="NG63"/>
      <c r="NH63"/>
      <c r="NI63"/>
      <c r="NJ63"/>
      <c r="NK63"/>
      <c r="NL63"/>
      <c r="NM63"/>
      <c r="NN63"/>
      <c r="NO63"/>
      <c r="NP63"/>
      <c r="NQ63"/>
      <c r="NR63"/>
      <c r="NS63"/>
      <c r="NT63"/>
      <c r="NU63"/>
      <c r="NV63"/>
      <c r="NW63"/>
      <c r="NX63"/>
      <c r="NY63"/>
      <c r="NZ63"/>
      <c r="OA63"/>
      <c r="OB63"/>
      <c r="OC63"/>
      <c r="OD63"/>
      <c r="OE63"/>
      <c r="OF63"/>
      <c r="OG63"/>
      <c r="OH63"/>
      <c r="OI63"/>
      <c r="OJ63"/>
      <c r="OK63"/>
      <c r="OL63"/>
      <c r="OM63"/>
      <c r="ON63"/>
      <c r="OO63"/>
      <c r="OP63"/>
      <c r="OQ63"/>
      <c r="OR63"/>
      <c r="OS63"/>
      <c r="OT63"/>
      <c r="OU63"/>
      <c r="OV63"/>
      <c r="OW63"/>
      <c r="OX63"/>
      <c r="OY63"/>
      <c r="OZ63"/>
      <c r="PA63"/>
      <c r="PB63"/>
      <c r="PC63"/>
      <c r="PD63"/>
      <c r="PE63"/>
      <c r="PF63"/>
      <c r="PG63"/>
      <c r="PH63"/>
      <c r="PI63"/>
      <c r="PJ63"/>
      <c r="PK63"/>
      <c r="PL63"/>
      <c r="PM63"/>
      <c r="PN63"/>
      <c r="PO63"/>
      <c r="PP63"/>
      <c r="PQ63"/>
      <c r="PR63"/>
      <c r="PS63"/>
      <c r="PT63"/>
      <c r="PU63"/>
    </row>
    <row r="64" spans="1:437" s="52" customFormat="1" outlineLevel="1" x14ac:dyDescent="0.35">
      <c r="A64" s="15"/>
      <c r="B64" s="15"/>
      <c r="C64" s="21"/>
      <c r="D64" s="60"/>
      <c r="E64" s="101" t="str">
        <f xml:space="preserve"> InpC!E$148</f>
        <v>Operations</v>
      </c>
      <c r="F64" s="101" t="str">
        <f xml:space="preserve"> InpC!F$148</f>
        <v>Operations</v>
      </c>
      <c r="G64" s="101" t="str">
        <f xml:space="preserve"> InpC!G$148</f>
        <v>label</v>
      </c>
      <c r="H64" s="9"/>
      <c r="I64" s="9"/>
      <c r="J64" s="9"/>
      <c r="K64" s="9"/>
      <c r="L64" s="9"/>
      <c r="M64" s="9"/>
      <c r="N64" s="9"/>
      <c r="O64" s="9"/>
      <c r="P64" s="9"/>
      <c r="Q64" s="9"/>
      <c r="R64" s="9"/>
      <c r="S64" s="9"/>
      <c r="T64" s="9"/>
      <c r="U64" s="9"/>
      <c r="V64" s="9"/>
      <c r="W64" s="9"/>
      <c r="X64" s="9"/>
      <c r="Y64" s="9"/>
      <c r="Z64" s="9"/>
      <c r="AA64" s="9"/>
      <c r="AB64" s="9"/>
      <c r="AC64" s="9"/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/>
      <c r="GL64"/>
      <c r="GM64"/>
      <c r="GN64"/>
      <c r="GO64"/>
      <c r="GP64"/>
      <c r="GQ64"/>
      <c r="GR64"/>
      <c r="GS64"/>
      <c r="GT64"/>
      <c r="GU64"/>
      <c r="GV64"/>
      <c r="GW64"/>
      <c r="GX64"/>
      <c r="GY64"/>
      <c r="GZ64"/>
      <c r="HA64"/>
      <c r="HB64"/>
      <c r="HC64"/>
      <c r="HD64"/>
      <c r="HE64"/>
      <c r="HF64"/>
      <c r="HG64"/>
      <c r="HH64"/>
      <c r="HI64"/>
      <c r="HJ64"/>
      <c r="HK64"/>
      <c r="HL64"/>
      <c r="HM64"/>
      <c r="HN64"/>
      <c r="HO64"/>
      <c r="HP64"/>
      <c r="HQ64"/>
      <c r="HR64"/>
      <c r="HS64"/>
      <c r="HT64"/>
      <c r="HU64"/>
      <c r="HV64"/>
      <c r="HW64"/>
      <c r="HX64"/>
      <c r="HY64"/>
      <c r="HZ64"/>
      <c r="IA64"/>
      <c r="IB64"/>
      <c r="IC64"/>
      <c r="ID64"/>
      <c r="IE64"/>
      <c r="IF64"/>
      <c r="IG64"/>
      <c r="IH64"/>
      <c r="II64"/>
      <c r="IJ64"/>
      <c r="IK64"/>
      <c r="IL64"/>
      <c r="IM64"/>
      <c r="IN64"/>
      <c r="IO64"/>
      <c r="IP64"/>
      <c r="IQ64"/>
      <c r="IR64"/>
      <c r="IS64"/>
      <c r="IT64"/>
      <c r="IU64"/>
      <c r="IV64"/>
      <c r="IW64"/>
      <c r="IX64"/>
      <c r="IY64"/>
      <c r="IZ64"/>
      <c r="JA64"/>
      <c r="JB64"/>
      <c r="JC64"/>
      <c r="JD64"/>
      <c r="JE64"/>
      <c r="JF64"/>
      <c r="JG64"/>
      <c r="JH64"/>
      <c r="JI64"/>
      <c r="JJ64"/>
      <c r="JK64"/>
      <c r="JL64"/>
      <c r="JM64"/>
      <c r="JN64"/>
      <c r="JO64"/>
      <c r="JP64"/>
      <c r="JQ64"/>
      <c r="JR64"/>
      <c r="JS64"/>
      <c r="JT64"/>
      <c r="JU64"/>
      <c r="JV64"/>
      <c r="JW64"/>
      <c r="JX64"/>
      <c r="JY64"/>
      <c r="JZ64"/>
      <c r="KA64"/>
      <c r="KB64"/>
      <c r="KC64"/>
      <c r="KD64"/>
      <c r="KE64"/>
      <c r="KF64"/>
      <c r="KG64"/>
      <c r="KH64"/>
      <c r="KI64"/>
      <c r="KJ64"/>
      <c r="KK64"/>
      <c r="KL64"/>
      <c r="KM64"/>
      <c r="KN64"/>
      <c r="KO64"/>
      <c r="KP64"/>
      <c r="KQ64"/>
      <c r="KR64"/>
      <c r="KS64"/>
      <c r="KT64"/>
      <c r="KU64"/>
      <c r="KV64"/>
      <c r="KW64"/>
      <c r="KX64"/>
      <c r="KY64"/>
      <c r="KZ64"/>
      <c r="LA64"/>
      <c r="LB64"/>
      <c r="LC64"/>
      <c r="LD64"/>
      <c r="LE64"/>
      <c r="LF64"/>
      <c r="LG64"/>
      <c r="LH64"/>
      <c r="LI64"/>
      <c r="LJ64"/>
      <c r="LK64"/>
      <c r="LL64"/>
      <c r="LM64"/>
      <c r="LN64"/>
      <c r="LO64"/>
      <c r="LP64"/>
      <c r="LQ64"/>
      <c r="LR64"/>
      <c r="LS64"/>
      <c r="LT64"/>
      <c r="LU64"/>
      <c r="LV64"/>
      <c r="LW64"/>
      <c r="LX64"/>
      <c r="LY64"/>
      <c r="LZ64"/>
      <c r="MA64"/>
      <c r="MB64"/>
      <c r="MC64"/>
      <c r="MD64"/>
      <c r="ME64"/>
      <c r="MF64"/>
      <c r="MG64"/>
      <c r="MH64"/>
      <c r="MI64"/>
      <c r="MJ64"/>
      <c r="MK64"/>
      <c r="ML64"/>
      <c r="MM64"/>
      <c r="MN64"/>
      <c r="MO64"/>
      <c r="MP64"/>
      <c r="MQ64"/>
      <c r="MR64"/>
      <c r="MS64"/>
      <c r="MT64"/>
      <c r="MU64"/>
      <c r="MV64"/>
      <c r="MW64"/>
      <c r="MX64"/>
      <c r="MY64"/>
      <c r="MZ64"/>
      <c r="NA64"/>
      <c r="NB64"/>
      <c r="NC64"/>
      <c r="ND64"/>
      <c r="NE64"/>
      <c r="NF64"/>
      <c r="NG64"/>
      <c r="NH64"/>
      <c r="NI64"/>
      <c r="NJ64"/>
      <c r="NK64"/>
      <c r="NL64"/>
      <c r="NM64"/>
      <c r="NN64"/>
      <c r="NO64"/>
      <c r="NP64"/>
      <c r="NQ64"/>
      <c r="NR64"/>
      <c r="NS64"/>
      <c r="NT64"/>
      <c r="NU64"/>
      <c r="NV64"/>
      <c r="NW64"/>
      <c r="NX64"/>
      <c r="NY64"/>
      <c r="NZ64"/>
      <c r="OA64"/>
      <c r="OB64"/>
      <c r="OC64"/>
      <c r="OD64"/>
      <c r="OE64"/>
      <c r="OF64"/>
      <c r="OG64"/>
      <c r="OH64"/>
      <c r="OI64"/>
      <c r="OJ64"/>
      <c r="OK64"/>
      <c r="OL64"/>
      <c r="OM64"/>
      <c r="ON64"/>
      <c r="OO64"/>
      <c r="OP64"/>
      <c r="OQ64"/>
      <c r="OR64"/>
      <c r="OS64"/>
      <c r="OT64"/>
      <c r="OU64"/>
      <c r="OV64"/>
      <c r="OW64"/>
      <c r="OX64"/>
      <c r="OY64"/>
      <c r="OZ64"/>
      <c r="PA64"/>
      <c r="PB64"/>
      <c r="PC64"/>
      <c r="PD64"/>
      <c r="PE64"/>
      <c r="PF64"/>
      <c r="PG64"/>
      <c r="PH64"/>
      <c r="PI64"/>
      <c r="PJ64"/>
      <c r="PK64"/>
      <c r="PL64"/>
      <c r="PM64"/>
      <c r="PN64"/>
      <c r="PO64"/>
      <c r="PP64"/>
      <c r="PQ64"/>
      <c r="PR64"/>
      <c r="PS64"/>
      <c r="PT64"/>
      <c r="PU64"/>
    </row>
    <row r="65" spans="1:437" s="52" customFormat="1" outlineLevel="1" x14ac:dyDescent="0.35">
      <c r="A65" s="15"/>
      <c r="B65" s="15"/>
      <c r="C65" s="21"/>
      <c r="D65" s="60"/>
      <c r="E65" s="101" t="str">
        <f xml:space="preserve"> InpC!E$149</f>
        <v>Post ops</v>
      </c>
      <c r="F65" s="101" t="str">
        <f xml:space="preserve"> InpC!F$149</f>
        <v>Post ops</v>
      </c>
      <c r="G65" s="101" t="str">
        <f xml:space="preserve"> InpC!G$149</f>
        <v>label</v>
      </c>
      <c r="H65" s="9"/>
      <c r="I65" s="9"/>
      <c r="J65" s="9"/>
      <c r="K65" s="9"/>
      <c r="L65" s="9"/>
      <c r="M65" s="9"/>
      <c r="N65" s="9"/>
      <c r="O65" s="9"/>
      <c r="P65" s="9"/>
      <c r="Q65" s="9"/>
      <c r="R65" s="9"/>
      <c r="S65" s="9"/>
      <c r="T65" s="9"/>
      <c r="U65" s="9"/>
      <c r="V65" s="9"/>
      <c r="W65" s="9"/>
      <c r="X65" s="9"/>
      <c r="Y65" s="9"/>
      <c r="Z65" s="9"/>
      <c r="AA65" s="9"/>
      <c r="AB65" s="9"/>
      <c r="AC65" s="9"/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/>
      <c r="GL65"/>
      <c r="GM65"/>
      <c r="GN65"/>
      <c r="GO65"/>
      <c r="GP65"/>
      <c r="GQ65"/>
      <c r="GR65"/>
      <c r="GS65"/>
      <c r="GT65"/>
      <c r="GU65"/>
      <c r="GV65"/>
      <c r="GW65"/>
      <c r="GX65"/>
      <c r="GY65"/>
      <c r="GZ65"/>
      <c r="HA65"/>
      <c r="HB65"/>
      <c r="HC65"/>
      <c r="HD65"/>
      <c r="HE65"/>
      <c r="HF65"/>
      <c r="HG65"/>
      <c r="HH65"/>
      <c r="HI65"/>
      <c r="HJ65"/>
      <c r="HK65"/>
      <c r="HL65"/>
      <c r="HM65"/>
      <c r="HN65"/>
      <c r="HO65"/>
      <c r="HP65"/>
      <c r="HQ65"/>
      <c r="HR65"/>
      <c r="HS65"/>
      <c r="HT65"/>
      <c r="HU65"/>
      <c r="HV65"/>
      <c r="HW65"/>
      <c r="HX65"/>
      <c r="HY65"/>
      <c r="HZ65"/>
      <c r="IA65"/>
      <c r="IB65"/>
      <c r="IC65"/>
      <c r="ID65"/>
      <c r="IE65"/>
      <c r="IF65"/>
      <c r="IG65"/>
      <c r="IH65"/>
      <c r="II65"/>
      <c r="IJ65"/>
      <c r="IK65"/>
      <c r="IL65"/>
      <c r="IM65"/>
      <c r="IN65"/>
      <c r="IO65"/>
      <c r="IP65"/>
      <c r="IQ65"/>
      <c r="IR65"/>
      <c r="IS65"/>
      <c r="IT65"/>
      <c r="IU65"/>
      <c r="IV65"/>
      <c r="IW65"/>
      <c r="IX65"/>
      <c r="IY65"/>
      <c r="IZ65"/>
      <c r="JA65"/>
      <c r="JB65"/>
      <c r="JC65"/>
      <c r="JD65"/>
      <c r="JE65"/>
      <c r="JF65"/>
      <c r="JG65"/>
      <c r="JH65"/>
      <c r="JI65"/>
      <c r="JJ65"/>
      <c r="JK65"/>
      <c r="JL65"/>
      <c r="JM65"/>
      <c r="JN65"/>
      <c r="JO65"/>
      <c r="JP65"/>
      <c r="JQ65"/>
      <c r="JR65"/>
      <c r="JS65"/>
      <c r="JT65"/>
      <c r="JU65"/>
      <c r="JV65"/>
      <c r="JW65"/>
      <c r="JX65"/>
      <c r="JY65"/>
      <c r="JZ65"/>
      <c r="KA65"/>
      <c r="KB65"/>
      <c r="KC65"/>
      <c r="KD65"/>
      <c r="KE65"/>
      <c r="KF65"/>
      <c r="KG65"/>
      <c r="KH65"/>
      <c r="KI65"/>
      <c r="KJ65"/>
      <c r="KK65"/>
      <c r="KL65"/>
      <c r="KM65"/>
      <c r="KN65"/>
      <c r="KO65"/>
      <c r="KP65"/>
      <c r="KQ65"/>
      <c r="KR65"/>
      <c r="KS65"/>
      <c r="KT65"/>
      <c r="KU65"/>
      <c r="KV65"/>
      <c r="KW65"/>
      <c r="KX65"/>
      <c r="KY65"/>
      <c r="KZ65"/>
      <c r="LA65"/>
      <c r="LB65"/>
      <c r="LC65"/>
      <c r="LD65"/>
      <c r="LE65"/>
      <c r="LF65"/>
      <c r="LG65"/>
      <c r="LH65"/>
      <c r="LI65"/>
      <c r="LJ65"/>
      <c r="LK65"/>
      <c r="LL65"/>
      <c r="LM65"/>
      <c r="LN65"/>
      <c r="LO65"/>
      <c r="LP65"/>
      <c r="LQ65"/>
      <c r="LR65"/>
      <c r="LS65"/>
      <c r="LT65"/>
      <c r="LU65"/>
      <c r="LV65"/>
      <c r="LW65"/>
      <c r="LX65"/>
      <c r="LY65"/>
      <c r="LZ65"/>
      <c r="MA65"/>
      <c r="MB65"/>
      <c r="MC65"/>
      <c r="MD65"/>
      <c r="ME65"/>
      <c r="MF65"/>
      <c r="MG65"/>
      <c r="MH65"/>
      <c r="MI65"/>
      <c r="MJ65"/>
      <c r="MK65"/>
      <c r="ML65"/>
      <c r="MM65"/>
      <c r="MN65"/>
      <c r="MO65"/>
      <c r="MP65"/>
      <c r="MQ65"/>
      <c r="MR65"/>
      <c r="MS65"/>
      <c r="MT65"/>
      <c r="MU65"/>
      <c r="MV65"/>
      <c r="MW65"/>
      <c r="MX65"/>
      <c r="MY65"/>
      <c r="MZ65"/>
      <c r="NA65"/>
      <c r="NB65"/>
      <c r="NC65"/>
      <c r="ND65"/>
      <c r="NE65"/>
      <c r="NF65"/>
      <c r="NG65"/>
      <c r="NH65"/>
      <c r="NI65"/>
      <c r="NJ65"/>
      <c r="NK65"/>
      <c r="NL65"/>
      <c r="NM65"/>
      <c r="NN65"/>
      <c r="NO65"/>
      <c r="NP65"/>
      <c r="NQ65"/>
      <c r="NR65"/>
      <c r="NS65"/>
      <c r="NT65"/>
      <c r="NU65"/>
      <c r="NV65"/>
      <c r="NW65"/>
      <c r="NX65"/>
      <c r="NY65"/>
      <c r="NZ65"/>
      <c r="OA65"/>
      <c r="OB65"/>
      <c r="OC65"/>
      <c r="OD65"/>
      <c r="OE65"/>
      <c r="OF65"/>
      <c r="OG65"/>
      <c r="OH65"/>
      <c r="OI65"/>
      <c r="OJ65"/>
      <c r="OK65"/>
      <c r="OL65"/>
      <c r="OM65"/>
      <c r="ON65"/>
      <c r="OO65"/>
      <c r="OP65"/>
      <c r="OQ65"/>
      <c r="OR65"/>
      <c r="OS65"/>
      <c r="OT65"/>
      <c r="OU65"/>
      <c r="OV65"/>
      <c r="OW65"/>
      <c r="OX65"/>
      <c r="OY65"/>
      <c r="OZ65"/>
      <c r="PA65"/>
      <c r="PB65"/>
      <c r="PC65"/>
      <c r="PD65"/>
      <c r="PE65"/>
      <c r="PF65"/>
      <c r="PG65"/>
      <c r="PH65"/>
      <c r="PI65"/>
      <c r="PJ65"/>
      <c r="PK65"/>
      <c r="PL65"/>
      <c r="PM65"/>
      <c r="PN65"/>
      <c r="PO65"/>
      <c r="PP65"/>
      <c r="PQ65"/>
      <c r="PR65"/>
      <c r="PS65"/>
      <c r="PT65"/>
      <c r="PU65"/>
    </row>
    <row r="66" spans="1:437" s="95" customFormat="1" outlineLevel="1" x14ac:dyDescent="0.35">
      <c r="A66" s="91"/>
      <c r="B66" s="91"/>
      <c r="C66" s="92"/>
      <c r="D66" s="94"/>
      <c r="E66" s="93" t="str">
        <f t="shared" ref="E66:AJ66" si="117" xml:space="preserve"> E$60</f>
        <v>Timeline label counter</v>
      </c>
      <c r="F66" s="93">
        <f t="shared" si="117"/>
        <v>0</v>
      </c>
      <c r="G66" s="93" t="str">
        <f t="shared" si="117"/>
        <v>counter</v>
      </c>
      <c r="H66" s="93">
        <f t="shared" si="117"/>
        <v>0</v>
      </c>
      <c r="I66" s="93">
        <f t="shared" si="117"/>
        <v>0</v>
      </c>
      <c r="J66" s="93">
        <f t="shared" si="117"/>
        <v>1</v>
      </c>
      <c r="K66" s="93">
        <f t="shared" si="117"/>
        <v>1</v>
      </c>
      <c r="L66" s="93">
        <f t="shared" si="117"/>
        <v>2</v>
      </c>
      <c r="M66" s="93">
        <f t="shared" si="117"/>
        <v>3</v>
      </c>
      <c r="N66" s="93">
        <f t="shared" si="117"/>
        <v>3</v>
      </c>
      <c r="O66" s="93">
        <f t="shared" si="117"/>
        <v>3</v>
      </c>
      <c r="P66" s="93">
        <f t="shared" si="117"/>
        <v>3</v>
      </c>
      <c r="Q66" s="93">
        <f t="shared" si="117"/>
        <v>3</v>
      </c>
      <c r="R66" s="93">
        <f t="shared" si="117"/>
        <v>3</v>
      </c>
      <c r="S66" s="93">
        <f t="shared" si="117"/>
        <v>3</v>
      </c>
      <c r="T66" s="93">
        <f t="shared" si="117"/>
        <v>3</v>
      </c>
      <c r="U66" s="93">
        <f t="shared" si="117"/>
        <v>3</v>
      </c>
      <c r="V66" s="93">
        <f t="shared" si="117"/>
        <v>3</v>
      </c>
      <c r="W66" s="93">
        <f t="shared" si="117"/>
        <v>3</v>
      </c>
      <c r="X66" s="93">
        <f t="shared" si="117"/>
        <v>3</v>
      </c>
      <c r="Y66" s="93">
        <f t="shared" si="117"/>
        <v>3</v>
      </c>
      <c r="Z66" s="93">
        <f t="shared" si="117"/>
        <v>3</v>
      </c>
      <c r="AA66" s="93">
        <f t="shared" si="117"/>
        <v>3</v>
      </c>
      <c r="AB66" s="93">
        <f t="shared" si="117"/>
        <v>3</v>
      </c>
      <c r="AC66" s="93">
        <f t="shared" si="117"/>
        <v>3</v>
      </c>
      <c r="AD66" s="93">
        <f t="shared" si="117"/>
        <v>3</v>
      </c>
      <c r="AE66" s="93">
        <f t="shared" si="117"/>
        <v>3</v>
      </c>
      <c r="AF66" s="93">
        <f t="shared" si="117"/>
        <v>3</v>
      </c>
      <c r="AG66" s="93">
        <f t="shared" si="117"/>
        <v>3</v>
      </c>
      <c r="AH66" s="93">
        <f t="shared" si="117"/>
        <v>3</v>
      </c>
      <c r="AI66" s="93">
        <f t="shared" si="117"/>
        <v>3</v>
      </c>
      <c r="AJ66" s="93">
        <f t="shared" si="117"/>
        <v>3</v>
      </c>
      <c r="AK66" s="93">
        <f t="shared" ref="AK66:BP66" si="118" xml:space="preserve"> AK$60</f>
        <v>3</v>
      </c>
      <c r="AL66" s="93">
        <f t="shared" si="118"/>
        <v>3</v>
      </c>
      <c r="AM66" s="93">
        <f t="shared" si="118"/>
        <v>3</v>
      </c>
      <c r="AN66" s="93">
        <f t="shared" si="118"/>
        <v>3</v>
      </c>
      <c r="AO66" s="93">
        <f t="shared" si="118"/>
        <v>3</v>
      </c>
      <c r="AP66" s="93">
        <f t="shared" si="118"/>
        <v>3</v>
      </c>
      <c r="AQ66" s="93">
        <f t="shared" si="118"/>
        <v>3</v>
      </c>
      <c r="AR66" s="93">
        <f t="shared" si="118"/>
        <v>3</v>
      </c>
      <c r="AS66" s="93">
        <f t="shared" si="118"/>
        <v>3</v>
      </c>
      <c r="AT66" s="93">
        <f t="shared" si="118"/>
        <v>3</v>
      </c>
      <c r="AU66" s="93">
        <f t="shared" si="118"/>
        <v>3</v>
      </c>
      <c r="AV66" s="93">
        <f t="shared" si="118"/>
        <v>3</v>
      </c>
      <c r="AW66" s="93">
        <f t="shared" si="118"/>
        <v>3</v>
      </c>
      <c r="AX66" s="93">
        <f t="shared" si="118"/>
        <v>3</v>
      </c>
      <c r="AY66" s="93">
        <f t="shared" si="118"/>
        <v>3</v>
      </c>
      <c r="AZ66" s="93">
        <f t="shared" si="118"/>
        <v>3</v>
      </c>
      <c r="BA66" s="93">
        <f t="shared" si="118"/>
        <v>3</v>
      </c>
      <c r="BB66" s="93">
        <f t="shared" si="118"/>
        <v>3</v>
      </c>
      <c r="BC66" s="93">
        <f t="shared" si="118"/>
        <v>3</v>
      </c>
      <c r="BD66" s="93">
        <f t="shared" si="118"/>
        <v>3</v>
      </c>
      <c r="BE66" s="93">
        <f t="shared" si="118"/>
        <v>3</v>
      </c>
      <c r="BF66" s="93">
        <f t="shared" si="118"/>
        <v>3</v>
      </c>
      <c r="BG66" s="93">
        <f t="shared" si="118"/>
        <v>3</v>
      </c>
      <c r="BH66" s="93">
        <f t="shared" si="118"/>
        <v>3</v>
      </c>
      <c r="BI66" s="93">
        <f t="shared" si="118"/>
        <v>3</v>
      </c>
      <c r="BJ66" s="93">
        <f t="shared" si="118"/>
        <v>3</v>
      </c>
      <c r="BK66" s="93">
        <f t="shared" si="118"/>
        <v>3</v>
      </c>
      <c r="BL66" s="93">
        <f t="shared" si="118"/>
        <v>3</v>
      </c>
      <c r="BM66" s="93">
        <f t="shared" si="118"/>
        <v>3</v>
      </c>
      <c r="BN66" s="93">
        <f t="shared" si="118"/>
        <v>3</v>
      </c>
      <c r="BO66" s="93">
        <f t="shared" si="118"/>
        <v>3</v>
      </c>
      <c r="BP66" s="93">
        <f t="shared" si="118"/>
        <v>3</v>
      </c>
      <c r="BQ66" s="93">
        <f t="shared" ref="BQ66:CV66" si="119" xml:space="preserve"> BQ$60</f>
        <v>3</v>
      </c>
      <c r="BR66" s="93">
        <f t="shared" si="119"/>
        <v>3</v>
      </c>
      <c r="BS66" s="93">
        <f t="shared" si="119"/>
        <v>3</v>
      </c>
      <c r="BT66" s="93">
        <f t="shared" si="119"/>
        <v>3</v>
      </c>
      <c r="BU66" s="93">
        <f t="shared" si="119"/>
        <v>3</v>
      </c>
      <c r="BV66" s="93">
        <f t="shared" si="119"/>
        <v>3</v>
      </c>
      <c r="BW66" s="93">
        <f t="shared" si="119"/>
        <v>3</v>
      </c>
      <c r="BX66" s="93">
        <f t="shared" si="119"/>
        <v>3</v>
      </c>
      <c r="BY66" s="93">
        <f t="shared" si="119"/>
        <v>3</v>
      </c>
      <c r="BZ66" s="93">
        <f t="shared" si="119"/>
        <v>3</v>
      </c>
      <c r="CA66" s="93">
        <f t="shared" si="119"/>
        <v>3</v>
      </c>
      <c r="CB66" s="93">
        <f t="shared" si="119"/>
        <v>3</v>
      </c>
      <c r="CC66" s="93">
        <f t="shared" si="119"/>
        <v>3</v>
      </c>
      <c r="CD66" s="93">
        <f t="shared" si="119"/>
        <v>3</v>
      </c>
      <c r="CE66" s="93">
        <f t="shared" si="119"/>
        <v>3</v>
      </c>
      <c r="CF66" s="93">
        <f t="shared" si="119"/>
        <v>3</v>
      </c>
      <c r="CG66" s="93">
        <f t="shared" si="119"/>
        <v>3</v>
      </c>
      <c r="CH66" s="93">
        <f t="shared" si="119"/>
        <v>3</v>
      </c>
      <c r="CI66" s="93">
        <f t="shared" si="119"/>
        <v>3</v>
      </c>
      <c r="CJ66" s="93">
        <f t="shared" si="119"/>
        <v>3</v>
      </c>
      <c r="CK66" s="93">
        <f t="shared" si="119"/>
        <v>3</v>
      </c>
      <c r="CL66" s="93">
        <f t="shared" si="119"/>
        <v>3</v>
      </c>
      <c r="CM66" s="93">
        <f t="shared" si="119"/>
        <v>3</v>
      </c>
      <c r="CN66" s="93">
        <f t="shared" si="119"/>
        <v>3</v>
      </c>
      <c r="CO66" s="93">
        <f t="shared" si="119"/>
        <v>3</v>
      </c>
      <c r="CP66" s="93">
        <f t="shared" si="119"/>
        <v>3</v>
      </c>
      <c r="CQ66" s="93">
        <f t="shared" si="119"/>
        <v>3</v>
      </c>
      <c r="CR66" s="93">
        <f t="shared" si="119"/>
        <v>3</v>
      </c>
      <c r="CS66" s="93">
        <f t="shared" si="119"/>
        <v>3</v>
      </c>
      <c r="CT66" s="93">
        <f t="shared" si="119"/>
        <v>3</v>
      </c>
      <c r="CU66" s="93">
        <f t="shared" si="119"/>
        <v>3</v>
      </c>
      <c r="CV66" s="93">
        <f t="shared" si="119"/>
        <v>3</v>
      </c>
      <c r="CW66" s="93">
        <f t="shared" ref="CW66:EB66" si="120" xml:space="preserve"> CW$60</f>
        <v>3</v>
      </c>
      <c r="CX66" s="93">
        <f t="shared" si="120"/>
        <v>3</v>
      </c>
      <c r="CY66" s="93">
        <f t="shared" si="120"/>
        <v>3</v>
      </c>
      <c r="CZ66" s="93">
        <f t="shared" si="120"/>
        <v>3</v>
      </c>
      <c r="DA66" s="93">
        <f t="shared" si="120"/>
        <v>3</v>
      </c>
      <c r="DB66" s="93">
        <f t="shared" si="120"/>
        <v>3</v>
      </c>
      <c r="DC66" s="93">
        <f t="shared" si="120"/>
        <v>3</v>
      </c>
      <c r="DD66" s="93">
        <f t="shared" si="120"/>
        <v>3</v>
      </c>
      <c r="DE66" s="93">
        <f t="shared" si="120"/>
        <v>3</v>
      </c>
      <c r="DF66" s="93">
        <f t="shared" si="120"/>
        <v>3</v>
      </c>
      <c r="DG66" s="93">
        <f t="shared" si="120"/>
        <v>3</v>
      </c>
      <c r="DH66" s="93">
        <f t="shared" si="120"/>
        <v>3</v>
      </c>
      <c r="DI66" s="93">
        <f t="shared" si="120"/>
        <v>4</v>
      </c>
      <c r="DJ66" s="93">
        <f t="shared" si="120"/>
        <v>4</v>
      </c>
      <c r="DK66" s="93">
        <f t="shared" si="120"/>
        <v>4</v>
      </c>
      <c r="DL66" s="93">
        <f t="shared" si="120"/>
        <v>4</v>
      </c>
      <c r="DM66" s="93">
        <f t="shared" si="120"/>
        <v>4</v>
      </c>
      <c r="DN66" s="93">
        <f t="shared" si="120"/>
        <v>4</v>
      </c>
      <c r="DO66" s="93">
        <f t="shared" si="120"/>
        <v>4</v>
      </c>
      <c r="DP66" s="93">
        <f t="shared" si="120"/>
        <v>4</v>
      </c>
      <c r="DQ66" s="93">
        <f t="shared" si="120"/>
        <v>4</v>
      </c>
      <c r="DR66" s="93">
        <f t="shared" si="120"/>
        <v>4</v>
      </c>
      <c r="DS66" s="93">
        <f t="shared" si="120"/>
        <v>4</v>
      </c>
      <c r="DT66" s="93">
        <f t="shared" si="120"/>
        <v>4</v>
      </c>
      <c r="DU66" s="93">
        <f t="shared" si="120"/>
        <v>4</v>
      </c>
      <c r="DV66" s="93">
        <f t="shared" si="120"/>
        <v>4</v>
      </c>
      <c r="DW66" s="93">
        <f t="shared" si="120"/>
        <v>4</v>
      </c>
      <c r="DX66" s="93">
        <f t="shared" si="120"/>
        <v>4</v>
      </c>
      <c r="DY66" s="93">
        <f t="shared" si="120"/>
        <v>4</v>
      </c>
      <c r="DZ66" s="93">
        <f t="shared" si="120"/>
        <v>4</v>
      </c>
      <c r="EA66" s="93">
        <f t="shared" si="120"/>
        <v>4</v>
      </c>
      <c r="EB66" s="93">
        <f t="shared" si="120"/>
        <v>4</v>
      </c>
      <c r="EC66" s="93">
        <f t="shared" ref="EC66:FH66" si="121" xml:space="preserve"> EC$60</f>
        <v>4</v>
      </c>
      <c r="ED66" s="93">
        <f t="shared" si="121"/>
        <v>4</v>
      </c>
      <c r="EE66" s="93">
        <f t="shared" si="121"/>
        <v>4</v>
      </c>
      <c r="EF66" s="93">
        <f t="shared" si="121"/>
        <v>4</v>
      </c>
      <c r="EG66" s="93">
        <f t="shared" si="121"/>
        <v>4</v>
      </c>
      <c r="EH66" s="93">
        <f t="shared" si="121"/>
        <v>4</v>
      </c>
      <c r="EI66" s="93">
        <f t="shared" si="121"/>
        <v>4</v>
      </c>
      <c r="EJ66" s="93">
        <f t="shared" si="121"/>
        <v>4</v>
      </c>
      <c r="EK66" s="93">
        <f t="shared" si="121"/>
        <v>4</v>
      </c>
      <c r="EL66" s="93">
        <f t="shared" si="121"/>
        <v>4</v>
      </c>
      <c r="EM66" s="93">
        <f t="shared" si="121"/>
        <v>4</v>
      </c>
      <c r="EN66" s="93">
        <f t="shared" si="121"/>
        <v>4</v>
      </c>
      <c r="EO66" s="93">
        <f t="shared" si="121"/>
        <v>4</v>
      </c>
      <c r="EP66" s="93">
        <f t="shared" si="121"/>
        <v>4</v>
      </c>
      <c r="EQ66" s="93">
        <f t="shared" si="121"/>
        <v>4</v>
      </c>
      <c r="ER66" s="93">
        <f t="shared" si="121"/>
        <v>4</v>
      </c>
      <c r="ES66" s="93">
        <f t="shared" si="121"/>
        <v>4</v>
      </c>
      <c r="ET66" s="93">
        <f t="shared" si="121"/>
        <v>4</v>
      </c>
      <c r="EU66" s="93">
        <f t="shared" si="121"/>
        <v>4</v>
      </c>
      <c r="EV66" s="93">
        <f t="shared" si="121"/>
        <v>4</v>
      </c>
      <c r="EW66" s="93">
        <f t="shared" si="121"/>
        <v>4</v>
      </c>
      <c r="EX66" s="93">
        <f t="shared" si="121"/>
        <v>4</v>
      </c>
      <c r="EY66" s="93">
        <f t="shared" si="121"/>
        <v>4</v>
      </c>
      <c r="EZ66" s="93">
        <f t="shared" si="121"/>
        <v>4</v>
      </c>
      <c r="FA66" s="93">
        <f t="shared" si="121"/>
        <v>4</v>
      </c>
      <c r="FB66" s="93">
        <f t="shared" si="121"/>
        <v>4</v>
      </c>
      <c r="FC66" s="93">
        <f t="shared" si="121"/>
        <v>4</v>
      </c>
      <c r="FD66" s="93">
        <f t="shared" si="121"/>
        <v>4</v>
      </c>
      <c r="FE66" s="93">
        <f t="shared" si="121"/>
        <v>4</v>
      </c>
      <c r="FF66" s="93">
        <f t="shared" si="121"/>
        <v>4</v>
      </c>
      <c r="FG66" s="93">
        <f t="shared" si="121"/>
        <v>4</v>
      </c>
      <c r="FH66" s="93">
        <f t="shared" si="121"/>
        <v>4</v>
      </c>
      <c r="FI66" s="93">
        <f t="shared" ref="FI66:GJ66" si="122" xml:space="preserve"> FI$60</f>
        <v>4</v>
      </c>
      <c r="FJ66" s="93">
        <f t="shared" si="122"/>
        <v>4</v>
      </c>
      <c r="FK66" s="93">
        <f t="shared" si="122"/>
        <v>4</v>
      </c>
      <c r="FL66" s="93">
        <f t="shared" si="122"/>
        <v>4</v>
      </c>
      <c r="FM66" s="93">
        <f t="shared" si="122"/>
        <v>4</v>
      </c>
      <c r="FN66" s="93">
        <f t="shared" si="122"/>
        <v>4</v>
      </c>
      <c r="FO66" s="93">
        <f t="shared" si="122"/>
        <v>4</v>
      </c>
      <c r="FP66" s="93">
        <f t="shared" si="122"/>
        <v>4</v>
      </c>
      <c r="FQ66" s="93">
        <f t="shared" si="122"/>
        <v>4</v>
      </c>
      <c r="FR66" s="93">
        <f t="shared" si="122"/>
        <v>4</v>
      </c>
      <c r="FS66" s="93">
        <f t="shared" si="122"/>
        <v>4</v>
      </c>
      <c r="FT66" s="93">
        <f t="shared" si="122"/>
        <v>4</v>
      </c>
      <c r="FU66" s="93">
        <f t="shared" si="122"/>
        <v>4</v>
      </c>
      <c r="FV66" s="93">
        <f t="shared" si="122"/>
        <v>4</v>
      </c>
      <c r="FW66" s="93">
        <f t="shared" si="122"/>
        <v>4</v>
      </c>
      <c r="FX66" s="93">
        <f t="shared" si="122"/>
        <v>4</v>
      </c>
      <c r="FY66" s="93">
        <f t="shared" si="122"/>
        <v>4</v>
      </c>
      <c r="FZ66" s="93">
        <f t="shared" si="122"/>
        <v>4</v>
      </c>
      <c r="GA66" s="93">
        <f t="shared" si="122"/>
        <v>4</v>
      </c>
      <c r="GB66" s="93">
        <f t="shared" si="122"/>
        <v>4</v>
      </c>
      <c r="GC66" s="93">
        <f t="shared" si="122"/>
        <v>4</v>
      </c>
      <c r="GD66" s="93">
        <f t="shared" si="122"/>
        <v>4</v>
      </c>
      <c r="GE66" s="93">
        <f t="shared" si="122"/>
        <v>4</v>
      </c>
      <c r="GF66" s="93">
        <f t="shared" si="122"/>
        <v>4</v>
      </c>
      <c r="GG66" s="93">
        <f t="shared" si="122"/>
        <v>4</v>
      </c>
      <c r="GH66" s="93">
        <f t="shared" si="122"/>
        <v>4</v>
      </c>
      <c r="GI66" s="93">
        <f t="shared" si="122"/>
        <v>4</v>
      </c>
      <c r="GJ66" s="93">
        <f t="shared" si="122"/>
        <v>4</v>
      </c>
      <c r="GK66"/>
      <c r="GL66"/>
      <c r="GM66"/>
      <c r="GN66"/>
      <c r="GO66"/>
      <c r="GP66"/>
      <c r="GQ66"/>
      <c r="GR66"/>
      <c r="GS66"/>
      <c r="GT66"/>
      <c r="GU66"/>
      <c r="GV66"/>
      <c r="GW66"/>
      <c r="GX66"/>
      <c r="GY66"/>
      <c r="GZ66"/>
      <c r="HA66"/>
      <c r="HB66"/>
      <c r="HC66"/>
      <c r="HD66"/>
      <c r="HE66"/>
      <c r="HF66"/>
      <c r="HG66"/>
      <c r="HH66"/>
      <c r="HI66"/>
      <c r="HJ66"/>
      <c r="HK66"/>
      <c r="HL66"/>
      <c r="HM66"/>
      <c r="HN66"/>
      <c r="HO66"/>
      <c r="HP66"/>
      <c r="HQ66"/>
      <c r="HR66"/>
      <c r="HS66"/>
      <c r="HT66"/>
      <c r="HU66"/>
      <c r="HV66"/>
      <c r="HW66"/>
      <c r="HX66"/>
      <c r="HY66"/>
      <c r="HZ66"/>
      <c r="IA66"/>
      <c r="IB66"/>
      <c r="IC66"/>
      <c r="ID66"/>
      <c r="IE66"/>
      <c r="IF66"/>
      <c r="IG66"/>
      <c r="IH66"/>
      <c r="II66"/>
      <c r="IJ66"/>
      <c r="IK66"/>
      <c r="IL66"/>
      <c r="IM66"/>
      <c r="IN66"/>
      <c r="IO66"/>
      <c r="IP66"/>
      <c r="IQ66"/>
      <c r="IR66"/>
      <c r="IS66"/>
      <c r="IT66"/>
      <c r="IU66"/>
      <c r="IV66"/>
      <c r="IW66"/>
      <c r="IX66"/>
      <c r="IY66"/>
      <c r="IZ66"/>
      <c r="JA66"/>
      <c r="JB66"/>
      <c r="JC66"/>
      <c r="JD66"/>
      <c r="JE66"/>
      <c r="JF66"/>
      <c r="JG66"/>
      <c r="JH66"/>
      <c r="JI66"/>
      <c r="JJ66"/>
      <c r="JK66"/>
      <c r="JL66"/>
      <c r="JM66"/>
      <c r="JN66"/>
      <c r="JO66"/>
      <c r="JP66"/>
      <c r="JQ66"/>
      <c r="JR66"/>
      <c r="JS66"/>
      <c r="JT66"/>
      <c r="JU66"/>
      <c r="JV66"/>
      <c r="JW66"/>
      <c r="JX66"/>
      <c r="JY66"/>
      <c r="JZ66"/>
      <c r="KA66"/>
      <c r="KB66"/>
      <c r="KC66"/>
      <c r="KD66"/>
      <c r="KE66"/>
      <c r="KF66"/>
      <c r="KG66"/>
      <c r="KH66"/>
      <c r="KI66"/>
      <c r="KJ66"/>
      <c r="KK66"/>
      <c r="KL66"/>
      <c r="KM66"/>
      <c r="KN66"/>
      <c r="KO66"/>
      <c r="KP66"/>
      <c r="KQ66"/>
      <c r="KR66"/>
      <c r="KS66"/>
      <c r="KT66"/>
      <c r="KU66"/>
      <c r="KV66"/>
      <c r="KW66"/>
      <c r="KX66"/>
      <c r="KY66"/>
      <c r="KZ66"/>
      <c r="LA66"/>
      <c r="LB66"/>
      <c r="LC66"/>
      <c r="LD66"/>
      <c r="LE66"/>
      <c r="LF66"/>
      <c r="LG66"/>
      <c r="LH66"/>
      <c r="LI66"/>
      <c r="LJ66"/>
      <c r="LK66"/>
      <c r="LL66"/>
      <c r="LM66"/>
      <c r="LN66"/>
      <c r="LO66"/>
      <c r="LP66"/>
      <c r="LQ66"/>
      <c r="LR66"/>
      <c r="LS66"/>
      <c r="LT66"/>
      <c r="LU66"/>
      <c r="LV66"/>
      <c r="LW66"/>
      <c r="LX66"/>
      <c r="LY66"/>
      <c r="LZ66"/>
      <c r="MA66"/>
      <c r="MB66"/>
      <c r="MC66"/>
      <c r="MD66"/>
      <c r="ME66"/>
      <c r="MF66"/>
      <c r="MG66"/>
      <c r="MH66"/>
      <c r="MI66"/>
      <c r="MJ66"/>
      <c r="MK66"/>
      <c r="ML66"/>
      <c r="MM66"/>
      <c r="MN66"/>
      <c r="MO66"/>
      <c r="MP66"/>
      <c r="MQ66"/>
      <c r="MR66"/>
      <c r="MS66"/>
      <c r="MT66"/>
      <c r="MU66"/>
      <c r="MV66"/>
      <c r="MW66"/>
      <c r="MX66"/>
      <c r="MY66"/>
      <c r="MZ66"/>
      <c r="NA66"/>
      <c r="NB66"/>
      <c r="NC66"/>
      <c r="ND66"/>
      <c r="NE66"/>
      <c r="NF66"/>
      <c r="NG66"/>
      <c r="NH66"/>
      <c r="NI66"/>
      <c r="NJ66"/>
      <c r="NK66"/>
      <c r="NL66"/>
      <c r="NM66"/>
      <c r="NN66"/>
      <c r="NO66"/>
      <c r="NP66"/>
      <c r="NQ66"/>
      <c r="NR66"/>
      <c r="NS66"/>
      <c r="NT66"/>
      <c r="NU66"/>
      <c r="NV66"/>
      <c r="NW66"/>
      <c r="NX66"/>
      <c r="NY66"/>
      <c r="NZ66"/>
      <c r="OA66"/>
      <c r="OB66"/>
      <c r="OC66"/>
      <c r="OD66"/>
      <c r="OE66"/>
      <c r="OF66"/>
      <c r="OG66"/>
      <c r="OH66"/>
      <c r="OI66"/>
      <c r="OJ66"/>
      <c r="OK66"/>
      <c r="OL66"/>
      <c r="OM66"/>
      <c r="ON66"/>
      <c r="OO66"/>
      <c r="OP66"/>
      <c r="OQ66"/>
      <c r="OR66"/>
      <c r="OS66"/>
      <c r="OT66"/>
      <c r="OU66"/>
      <c r="OV66"/>
      <c r="OW66"/>
      <c r="OX66"/>
      <c r="OY66"/>
      <c r="OZ66"/>
      <c r="PA66"/>
      <c r="PB66"/>
      <c r="PC66"/>
      <c r="PD66"/>
      <c r="PE66"/>
      <c r="PF66"/>
      <c r="PG66"/>
      <c r="PH66"/>
      <c r="PI66"/>
      <c r="PJ66"/>
      <c r="PK66"/>
      <c r="PL66"/>
      <c r="PM66"/>
      <c r="PN66"/>
      <c r="PO66"/>
      <c r="PP66"/>
      <c r="PQ66"/>
      <c r="PR66"/>
      <c r="PS66"/>
      <c r="PT66"/>
      <c r="PU66"/>
    </row>
    <row r="67" spans="1:437" s="98" customFormat="1" outlineLevel="1" x14ac:dyDescent="0.35">
      <c r="A67" s="96"/>
      <c r="B67" s="96"/>
      <c r="C67" s="97"/>
      <c r="D67" s="80"/>
      <c r="E67" s="99" t="s">
        <v>27</v>
      </c>
      <c r="F67" s="99"/>
      <c r="G67" s="99" t="s">
        <v>26</v>
      </c>
      <c r="H67" s="122"/>
      <c r="I67" s="122"/>
      <c r="J67" s="122" t="str">
        <f t="shared" ref="J67:AO67" si="123">INDEX($F62:$F65, J66)</f>
        <v>Pre-fcst</v>
      </c>
      <c r="K67" s="122" t="str">
        <f t="shared" si="123"/>
        <v>Pre-fcst</v>
      </c>
      <c r="L67" s="122" t="str">
        <f t="shared" si="123"/>
        <v>Fin Close</v>
      </c>
      <c r="M67" s="122" t="str">
        <f t="shared" si="123"/>
        <v>Operations</v>
      </c>
      <c r="N67" s="122" t="str">
        <f t="shared" si="123"/>
        <v>Operations</v>
      </c>
      <c r="O67" s="122" t="str">
        <f t="shared" si="123"/>
        <v>Operations</v>
      </c>
      <c r="P67" s="122" t="str">
        <f t="shared" si="123"/>
        <v>Operations</v>
      </c>
      <c r="Q67" s="122" t="str">
        <f t="shared" si="123"/>
        <v>Operations</v>
      </c>
      <c r="R67" s="122" t="str">
        <f t="shared" si="123"/>
        <v>Operations</v>
      </c>
      <c r="S67" s="122" t="str">
        <f t="shared" si="123"/>
        <v>Operations</v>
      </c>
      <c r="T67" s="122" t="str">
        <f t="shared" si="123"/>
        <v>Operations</v>
      </c>
      <c r="U67" s="122" t="str">
        <f t="shared" si="123"/>
        <v>Operations</v>
      </c>
      <c r="V67" s="122" t="str">
        <f t="shared" si="123"/>
        <v>Operations</v>
      </c>
      <c r="W67" s="122" t="str">
        <f t="shared" si="123"/>
        <v>Operations</v>
      </c>
      <c r="X67" s="122" t="str">
        <f t="shared" si="123"/>
        <v>Operations</v>
      </c>
      <c r="Y67" s="122" t="str">
        <f t="shared" si="123"/>
        <v>Operations</v>
      </c>
      <c r="Z67" s="122" t="str">
        <f t="shared" si="123"/>
        <v>Operations</v>
      </c>
      <c r="AA67" s="122" t="str">
        <f t="shared" si="123"/>
        <v>Operations</v>
      </c>
      <c r="AB67" s="122" t="str">
        <f t="shared" si="123"/>
        <v>Operations</v>
      </c>
      <c r="AC67" s="122" t="str">
        <f t="shared" si="123"/>
        <v>Operations</v>
      </c>
      <c r="AD67" s="122" t="str">
        <f t="shared" si="123"/>
        <v>Operations</v>
      </c>
      <c r="AE67" s="122" t="str">
        <f t="shared" si="123"/>
        <v>Operations</v>
      </c>
      <c r="AF67" s="122" t="str">
        <f t="shared" si="123"/>
        <v>Operations</v>
      </c>
      <c r="AG67" s="122" t="str">
        <f t="shared" si="123"/>
        <v>Operations</v>
      </c>
      <c r="AH67" s="122" t="str">
        <f t="shared" si="123"/>
        <v>Operations</v>
      </c>
      <c r="AI67" s="122" t="str">
        <f t="shared" si="123"/>
        <v>Operations</v>
      </c>
      <c r="AJ67" s="122" t="str">
        <f t="shared" si="123"/>
        <v>Operations</v>
      </c>
      <c r="AK67" s="122" t="str">
        <f t="shared" si="123"/>
        <v>Operations</v>
      </c>
      <c r="AL67" s="122" t="str">
        <f t="shared" si="123"/>
        <v>Operations</v>
      </c>
      <c r="AM67" s="122" t="str">
        <f t="shared" si="123"/>
        <v>Operations</v>
      </c>
      <c r="AN67" s="122" t="str">
        <f t="shared" si="123"/>
        <v>Operations</v>
      </c>
      <c r="AO67" s="122" t="str">
        <f t="shared" si="123"/>
        <v>Operations</v>
      </c>
      <c r="AP67" s="122" t="str">
        <f t="shared" ref="AP67:BU67" si="124">INDEX($F62:$F65, AP66)</f>
        <v>Operations</v>
      </c>
      <c r="AQ67" s="122" t="str">
        <f t="shared" si="124"/>
        <v>Operations</v>
      </c>
      <c r="AR67" s="122" t="str">
        <f t="shared" si="124"/>
        <v>Operations</v>
      </c>
      <c r="AS67" s="122" t="str">
        <f t="shared" si="124"/>
        <v>Operations</v>
      </c>
      <c r="AT67" s="122" t="str">
        <f t="shared" si="124"/>
        <v>Operations</v>
      </c>
      <c r="AU67" s="122" t="str">
        <f t="shared" si="124"/>
        <v>Operations</v>
      </c>
      <c r="AV67" s="122" t="str">
        <f t="shared" si="124"/>
        <v>Operations</v>
      </c>
      <c r="AW67" s="122" t="str">
        <f t="shared" si="124"/>
        <v>Operations</v>
      </c>
      <c r="AX67" s="122" t="str">
        <f t="shared" si="124"/>
        <v>Operations</v>
      </c>
      <c r="AY67" s="122" t="str">
        <f t="shared" si="124"/>
        <v>Operations</v>
      </c>
      <c r="AZ67" s="122" t="str">
        <f t="shared" si="124"/>
        <v>Operations</v>
      </c>
      <c r="BA67" s="122" t="str">
        <f t="shared" si="124"/>
        <v>Operations</v>
      </c>
      <c r="BB67" s="122" t="str">
        <f t="shared" si="124"/>
        <v>Operations</v>
      </c>
      <c r="BC67" s="122" t="str">
        <f t="shared" si="124"/>
        <v>Operations</v>
      </c>
      <c r="BD67" s="122" t="str">
        <f t="shared" si="124"/>
        <v>Operations</v>
      </c>
      <c r="BE67" s="122" t="str">
        <f t="shared" si="124"/>
        <v>Operations</v>
      </c>
      <c r="BF67" s="122" t="str">
        <f t="shared" si="124"/>
        <v>Operations</v>
      </c>
      <c r="BG67" s="122" t="str">
        <f t="shared" si="124"/>
        <v>Operations</v>
      </c>
      <c r="BH67" s="122" t="str">
        <f t="shared" si="124"/>
        <v>Operations</v>
      </c>
      <c r="BI67" s="122" t="str">
        <f t="shared" si="124"/>
        <v>Operations</v>
      </c>
      <c r="BJ67" s="122" t="str">
        <f t="shared" si="124"/>
        <v>Operations</v>
      </c>
      <c r="BK67" s="122" t="str">
        <f t="shared" si="124"/>
        <v>Operations</v>
      </c>
      <c r="BL67" s="122" t="str">
        <f t="shared" si="124"/>
        <v>Operations</v>
      </c>
      <c r="BM67" s="122" t="str">
        <f t="shared" si="124"/>
        <v>Operations</v>
      </c>
      <c r="BN67" s="122" t="str">
        <f t="shared" si="124"/>
        <v>Operations</v>
      </c>
      <c r="BO67" s="122" t="str">
        <f t="shared" si="124"/>
        <v>Operations</v>
      </c>
      <c r="BP67" s="122" t="str">
        <f t="shared" si="124"/>
        <v>Operations</v>
      </c>
      <c r="BQ67" s="122" t="str">
        <f t="shared" si="124"/>
        <v>Operations</v>
      </c>
      <c r="BR67" s="122" t="str">
        <f t="shared" si="124"/>
        <v>Operations</v>
      </c>
      <c r="BS67" s="122" t="str">
        <f t="shared" si="124"/>
        <v>Operations</v>
      </c>
      <c r="BT67" s="122" t="str">
        <f t="shared" si="124"/>
        <v>Operations</v>
      </c>
      <c r="BU67" s="122" t="str">
        <f t="shared" si="124"/>
        <v>Operations</v>
      </c>
      <c r="BV67" s="122" t="str">
        <f t="shared" ref="BV67:DA67" si="125">INDEX($F62:$F65, BV66)</f>
        <v>Operations</v>
      </c>
      <c r="BW67" s="122" t="str">
        <f t="shared" si="125"/>
        <v>Operations</v>
      </c>
      <c r="BX67" s="122" t="str">
        <f t="shared" si="125"/>
        <v>Operations</v>
      </c>
      <c r="BY67" s="122" t="str">
        <f t="shared" si="125"/>
        <v>Operations</v>
      </c>
      <c r="BZ67" s="122" t="str">
        <f t="shared" si="125"/>
        <v>Operations</v>
      </c>
      <c r="CA67" s="122" t="str">
        <f t="shared" si="125"/>
        <v>Operations</v>
      </c>
      <c r="CB67" s="122" t="str">
        <f t="shared" si="125"/>
        <v>Operations</v>
      </c>
      <c r="CC67" s="122" t="str">
        <f t="shared" si="125"/>
        <v>Operations</v>
      </c>
      <c r="CD67" s="122" t="str">
        <f t="shared" si="125"/>
        <v>Operations</v>
      </c>
      <c r="CE67" s="122" t="str">
        <f t="shared" si="125"/>
        <v>Operations</v>
      </c>
      <c r="CF67" s="122" t="str">
        <f t="shared" si="125"/>
        <v>Operations</v>
      </c>
      <c r="CG67" s="122" t="str">
        <f t="shared" si="125"/>
        <v>Operations</v>
      </c>
      <c r="CH67" s="122" t="str">
        <f t="shared" si="125"/>
        <v>Operations</v>
      </c>
      <c r="CI67" s="122" t="str">
        <f t="shared" si="125"/>
        <v>Operations</v>
      </c>
      <c r="CJ67" s="122" t="str">
        <f t="shared" si="125"/>
        <v>Operations</v>
      </c>
      <c r="CK67" s="122" t="str">
        <f t="shared" si="125"/>
        <v>Operations</v>
      </c>
      <c r="CL67" s="122" t="str">
        <f t="shared" si="125"/>
        <v>Operations</v>
      </c>
      <c r="CM67" s="122" t="str">
        <f t="shared" si="125"/>
        <v>Operations</v>
      </c>
      <c r="CN67" s="122" t="str">
        <f t="shared" si="125"/>
        <v>Operations</v>
      </c>
      <c r="CO67" s="122" t="str">
        <f t="shared" si="125"/>
        <v>Operations</v>
      </c>
      <c r="CP67" s="122" t="str">
        <f t="shared" si="125"/>
        <v>Operations</v>
      </c>
      <c r="CQ67" s="122" t="str">
        <f t="shared" si="125"/>
        <v>Operations</v>
      </c>
      <c r="CR67" s="122" t="str">
        <f t="shared" si="125"/>
        <v>Operations</v>
      </c>
      <c r="CS67" s="122" t="str">
        <f t="shared" si="125"/>
        <v>Operations</v>
      </c>
      <c r="CT67" s="122" t="str">
        <f t="shared" si="125"/>
        <v>Operations</v>
      </c>
      <c r="CU67" s="122" t="str">
        <f t="shared" si="125"/>
        <v>Operations</v>
      </c>
      <c r="CV67" s="122" t="str">
        <f t="shared" si="125"/>
        <v>Operations</v>
      </c>
      <c r="CW67" s="122" t="str">
        <f t="shared" si="125"/>
        <v>Operations</v>
      </c>
      <c r="CX67" s="122" t="str">
        <f t="shared" si="125"/>
        <v>Operations</v>
      </c>
      <c r="CY67" s="122" t="str">
        <f t="shared" si="125"/>
        <v>Operations</v>
      </c>
      <c r="CZ67" s="122" t="str">
        <f t="shared" si="125"/>
        <v>Operations</v>
      </c>
      <c r="DA67" s="122" t="str">
        <f t="shared" si="125"/>
        <v>Operations</v>
      </c>
      <c r="DB67" s="122" t="str">
        <f t="shared" ref="DB67:EG67" si="126">INDEX($F62:$F65, DB66)</f>
        <v>Operations</v>
      </c>
      <c r="DC67" s="122" t="str">
        <f t="shared" si="126"/>
        <v>Operations</v>
      </c>
      <c r="DD67" s="122" t="str">
        <f t="shared" si="126"/>
        <v>Operations</v>
      </c>
      <c r="DE67" s="122" t="str">
        <f t="shared" si="126"/>
        <v>Operations</v>
      </c>
      <c r="DF67" s="122" t="str">
        <f t="shared" si="126"/>
        <v>Operations</v>
      </c>
      <c r="DG67" s="122" t="str">
        <f t="shared" si="126"/>
        <v>Operations</v>
      </c>
      <c r="DH67" s="122" t="str">
        <f t="shared" si="126"/>
        <v>Operations</v>
      </c>
      <c r="DI67" s="122" t="str">
        <f t="shared" si="126"/>
        <v>Post ops</v>
      </c>
      <c r="DJ67" s="122" t="str">
        <f t="shared" si="126"/>
        <v>Post ops</v>
      </c>
      <c r="DK67" s="122" t="str">
        <f t="shared" si="126"/>
        <v>Post ops</v>
      </c>
      <c r="DL67" s="122" t="str">
        <f t="shared" si="126"/>
        <v>Post ops</v>
      </c>
      <c r="DM67" s="122" t="str">
        <f t="shared" si="126"/>
        <v>Post ops</v>
      </c>
      <c r="DN67" s="122" t="str">
        <f t="shared" si="126"/>
        <v>Post ops</v>
      </c>
      <c r="DO67" s="122" t="str">
        <f t="shared" si="126"/>
        <v>Post ops</v>
      </c>
      <c r="DP67" s="122" t="str">
        <f t="shared" si="126"/>
        <v>Post ops</v>
      </c>
      <c r="DQ67" s="122" t="str">
        <f t="shared" si="126"/>
        <v>Post ops</v>
      </c>
      <c r="DR67" s="122" t="str">
        <f t="shared" si="126"/>
        <v>Post ops</v>
      </c>
      <c r="DS67" s="122" t="str">
        <f t="shared" si="126"/>
        <v>Post ops</v>
      </c>
      <c r="DT67" s="122" t="str">
        <f t="shared" si="126"/>
        <v>Post ops</v>
      </c>
      <c r="DU67" s="122" t="str">
        <f t="shared" si="126"/>
        <v>Post ops</v>
      </c>
      <c r="DV67" s="122" t="str">
        <f t="shared" si="126"/>
        <v>Post ops</v>
      </c>
      <c r="DW67" s="122" t="str">
        <f t="shared" si="126"/>
        <v>Post ops</v>
      </c>
      <c r="DX67" s="122" t="str">
        <f t="shared" si="126"/>
        <v>Post ops</v>
      </c>
      <c r="DY67" s="122" t="str">
        <f t="shared" si="126"/>
        <v>Post ops</v>
      </c>
      <c r="DZ67" s="122" t="str">
        <f t="shared" si="126"/>
        <v>Post ops</v>
      </c>
      <c r="EA67" s="122" t="str">
        <f t="shared" si="126"/>
        <v>Post ops</v>
      </c>
      <c r="EB67" s="122" t="str">
        <f t="shared" si="126"/>
        <v>Post ops</v>
      </c>
      <c r="EC67" s="122" t="str">
        <f t="shared" si="126"/>
        <v>Post ops</v>
      </c>
      <c r="ED67" s="122" t="str">
        <f t="shared" si="126"/>
        <v>Post ops</v>
      </c>
      <c r="EE67" s="122" t="str">
        <f t="shared" si="126"/>
        <v>Post ops</v>
      </c>
      <c r="EF67" s="122" t="str">
        <f t="shared" si="126"/>
        <v>Post ops</v>
      </c>
      <c r="EG67" s="122" t="str">
        <f t="shared" si="126"/>
        <v>Post ops</v>
      </c>
      <c r="EH67" s="122" t="str">
        <f t="shared" ref="EH67:FM67" si="127">INDEX($F62:$F65, EH66)</f>
        <v>Post ops</v>
      </c>
      <c r="EI67" s="122" t="str">
        <f t="shared" si="127"/>
        <v>Post ops</v>
      </c>
      <c r="EJ67" s="122" t="str">
        <f t="shared" si="127"/>
        <v>Post ops</v>
      </c>
      <c r="EK67" s="122" t="str">
        <f t="shared" si="127"/>
        <v>Post ops</v>
      </c>
      <c r="EL67" s="122" t="str">
        <f t="shared" si="127"/>
        <v>Post ops</v>
      </c>
      <c r="EM67" s="122" t="str">
        <f t="shared" si="127"/>
        <v>Post ops</v>
      </c>
      <c r="EN67" s="122" t="str">
        <f t="shared" si="127"/>
        <v>Post ops</v>
      </c>
      <c r="EO67" s="122" t="str">
        <f t="shared" si="127"/>
        <v>Post ops</v>
      </c>
      <c r="EP67" s="122" t="str">
        <f t="shared" si="127"/>
        <v>Post ops</v>
      </c>
      <c r="EQ67" s="122" t="str">
        <f t="shared" si="127"/>
        <v>Post ops</v>
      </c>
      <c r="ER67" s="122" t="str">
        <f t="shared" si="127"/>
        <v>Post ops</v>
      </c>
      <c r="ES67" s="122" t="str">
        <f t="shared" si="127"/>
        <v>Post ops</v>
      </c>
      <c r="ET67" s="122" t="str">
        <f t="shared" si="127"/>
        <v>Post ops</v>
      </c>
      <c r="EU67" s="122" t="str">
        <f t="shared" si="127"/>
        <v>Post ops</v>
      </c>
      <c r="EV67" s="122" t="str">
        <f t="shared" si="127"/>
        <v>Post ops</v>
      </c>
      <c r="EW67" s="122" t="str">
        <f t="shared" si="127"/>
        <v>Post ops</v>
      </c>
      <c r="EX67" s="122" t="str">
        <f t="shared" si="127"/>
        <v>Post ops</v>
      </c>
      <c r="EY67" s="122" t="str">
        <f t="shared" si="127"/>
        <v>Post ops</v>
      </c>
      <c r="EZ67" s="122" t="str">
        <f t="shared" si="127"/>
        <v>Post ops</v>
      </c>
      <c r="FA67" s="122" t="str">
        <f t="shared" si="127"/>
        <v>Post ops</v>
      </c>
      <c r="FB67" s="122" t="str">
        <f t="shared" si="127"/>
        <v>Post ops</v>
      </c>
      <c r="FC67" s="122" t="str">
        <f t="shared" si="127"/>
        <v>Post ops</v>
      </c>
      <c r="FD67" s="122" t="str">
        <f t="shared" si="127"/>
        <v>Post ops</v>
      </c>
      <c r="FE67" s="122" t="str">
        <f t="shared" si="127"/>
        <v>Post ops</v>
      </c>
      <c r="FF67" s="122" t="str">
        <f t="shared" si="127"/>
        <v>Post ops</v>
      </c>
      <c r="FG67" s="122" t="str">
        <f t="shared" si="127"/>
        <v>Post ops</v>
      </c>
      <c r="FH67" s="122" t="str">
        <f t="shared" si="127"/>
        <v>Post ops</v>
      </c>
      <c r="FI67" s="122" t="str">
        <f t="shared" si="127"/>
        <v>Post ops</v>
      </c>
      <c r="FJ67" s="122" t="str">
        <f t="shared" si="127"/>
        <v>Post ops</v>
      </c>
      <c r="FK67" s="122" t="str">
        <f t="shared" si="127"/>
        <v>Post ops</v>
      </c>
      <c r="FL67" s="122" t="str">
        <f t="shared" si="127"/>
        <v>Post ops</v>
      </c>
      <c r="FM67" s="122" t="str">
        <f t="shared" si="127"/>
        <v>Post ops</v>
      </c>
      <c r="FN67" s="122" t="str">
        <f t="shared" ref="FN67:GJ67" si="128">INDEX($F62:$F65, FN66)</f>
        <v>Post ops</v>
      </c>
      <c r="FO67" s="122" t="str">
        <f t="shared" si="128"/>
        <v>Post ops</v>
      </c>
      <c r="FP67" s="122" t="str">
        <f t="shared" si="128"/>
        <v>Post ops</v>
      </c>
      <c r="FQ67" s="122" t="str">
        <f t="shared" si="128"/>
        <v>Post ops</v>
      </c>
      <c r="FR67" s="122" t="str">
        <f t="shared" si="128"/>
        <v>Post ops</v>
      </c>
      <c r="FS67" s="122" t="str">
        <f t="shared" si="128"/>
        <v>Post ops</v>
      </c>
      <c r="FT67" s="122" t="str">
        <f t="shared" si="128"/>
        <v>Post ops</v>
      </c>
      <c r="FU67" s="122" t="str">
        <f t="shared" si="128"/>
        <v>Post ops</v>
      </c>
      <c r="FV67" s="122" t="str">
        <f t="shared" si="128"/>
        <v>Post ops</v>
      </c>
      <c r="FW67" s="122" t="str">
        <f t="shared" si="128"/>
        <v>Post ops</v>
      </c>
      <c r="FX67" s="122" t="str">
        <f t="shared" si="128"/>
        <v>Post ops</v>
      </c>
      <c r="FY67" s="122" t="str">
        <f t="shared" si="128"/>
        <v>Post ops</v>
      </c>
      <c r="FZ67" s="122" t="str">
        <f t="shared" si="128"/>
        <v>Post ops</v>
      </c>
      <c r="GA67" s="122" t="str">
        <f t="shared" si="128"/>
        <v>Post ops</v>
      </c>
      <c r="GB67" s="122" t="str">
        <f t="shared" si="128"/>
        <v>Post ops</v>
      </c>
      <c r="GC67" s="122" t="str">
        <f t="shared" si="128"/>
        <v>Post ops</v>
      </c>
      <c r="GD67" s="122" t="str">
        <f t="shared" si="128"/>
        <v>Post ops</v>
      </c>
      <c r="GE67" s="122" t="str">
        <f t="shared" si="128"/>
        <v>Post ops</v>
      </c>
      <c r="GF67" s="122" t="str">
        <f t="shared" si="128"/>
        <v>Post ops</v>
      </c>
      <c r="GG67" s="122" t="str">
        <f t="shared" si="128"/>
        <v>Post ops</v>
      </c>
      <c r="GH67" s="122" t="str">
        <f t="shared" si="128"/>
        <v>Post ops</v>
      </c>
      <c r="GI67" s="122" t="str">
        <f t="shared" si="128"/>
        <v>Post ops</v>
      </c>
      <c r="GJ67" s="122" t="str">
        <f t="shared" si="128"/>
        <v>Post ops</v>
      </c>
      <c r="GK67"/>
      <c r="GL67"/>
      <c r="GM67"/>
      <c r="GN67"/>
      <c r="GO67"/>
      <c r="GP67"/>
      <c r="GQ67"/>
      <c r="GR67"/>
      <c r="GS67"/>
      <c r="GT67"/>
      <c r="GU67"/>
      <c r="GV67"/>
      <c r="GW67"/>
      <c r="GX67"/>
      <c r="GY67"/>
      <c r="GZ67"/>
      <c r="HA67"/>
      <c r="HB67"/>
      <c r="HC67"/>
      <c r="HD67"/>
      <c r="HE67"/>
      <c r="HF67"/>
      <c r="HG67"/>
      <c r="HH67"/>
      <c r="HI67"/>
      <c r="HJ67"/>
      <c r="HK67"/>
      <c r="HL67"/>
      <c r="HM67"/>
      <c r="HN67"/>
      <c r="HO67"/>
      <c r="HP67"/>
      <c r="HQ67"/>
      <c r="HR67"/>
      <c r="HS67"/>
      <c r="HT67"/>
      <c r="HU67"/>
      <c r="HV67"/>
      <c r="HW67"/>
      <c r="HX67"/>
      <c r="HY67"/>
      <c r="HZ67"/>
      <c r="IA67"/>
      <c r="IB67"/>
      <c r="IC67"/>
      <c r="ID67"/>
      <c r="IE67"/>
      <c r="IF67"/>
      <c r="IG67"/>
      <c r="IH67"/>
      <c r="II67"/>
      <c r="IJ67"/>
      <c r="IK67"/>
      <c r="IL67"/>
      <c r="IM67"/>
      <c r="IN67"/>
      <c r="IO67"/>
      <c r="IP67"/>
      <c r="IQ67"/>
      <c r="IR67"/>
      <c r="IS67"/>
      <c r="IT67"/>
      <c r="IU67"/>
      <c r="IV67"/>
      <c r="IW67"/>
      <c r="IX67"/>
      <c r="IY67"/>
      <c r="IZ67"/>
      <c r="JA67"/>
      <c r="JB67"/>
      <c r="JC67"/>
      <c r="JD67"/>
      <c r="JE67"/>
      <c r="JF67"/>
      <c r="JG67"/>
      <c r="JH67"/>
      <c r="JI67"/>
      <c r="JJ67"/>
      <c r="JK67"/>
      <c r="JL67"/>
      <c r="JM67"/>
      <c r="JN67"/>
      <c r="JO67"/>
      <c r="JP67"/>
      <c r="JQ67"/>
      <c r="JR67"/>
      <c r="JS67"/>
      <c r="JT67"/>
      <c r="JU67"/>
      <c r="JV67"/>
      <c r="JW67"/>
      <c r="JX67"/>
      <c r="JY67"/>
      <c r="JZ67"/>
      <c r="KA67"/>
      <c r="KB67"/>
      <c r="KC67"/>
      <c r="KD67"/>
      <c r="KE67"/>
      <c r="KF67"/>
      <c r="KG67"/>
      <c r="KH67"/>
      <c r="KI67"/>
      <c r="KJ67"/>
      <c r="KK67"/>
      <c r="KL67"/>
      <c r="KM67"/>
      <c r="KN67"/>
      <c r="KO67"/>
      <c r="KP67"/>
      <c r="KQ67"/>
      <c r="KR67"/>
      <c r="KS67"/>
      <c r="KT67"/>
      <c r="KU67"/>
      <c r="KV67"/>
      <c r="KW67"/>
      <c r="KX67"/>
      <c r="KY67"/>
      <c r="KZ67"/>
      <c r="LA67"/>
      <c r="LB67"/>
      <c r="LC67"/>
      <c r="LD67"/>
      <c r="LE67"/>
      <c r="LF67"/>
      <c r="LG67"/>
      <c r="LH67"/>
      <c r="LI67"/>
      <c r="LJ67"/>
      <c r="LK67"/>
      <c r="LL67"/>
      <c r="LM67"/>
      <c r="LN67"/>
      <c r="LO67"/>
      <c r="LP67"/>
      <c r="LQ67"/>
      <c r="LR67"/>
      <c r="LS67"/>
      <c r="LT67"/>
      <c r="LU67"/>
      <c r="LV67"/>
      <c r="LW67"/>
      <c r="LX67"/>
      <c r="LY67"/>
      <c r="LZ67"/>
      <c r="MA67"/>
      <c r="MB67"/>
      <c r="MC67"/>
      <c r="MD67"/>
      <c r="ME67"/>
      <c r="MF67"/>
      <c r="MG67"/>
      <c r="MH67"/>
      <c r="MI67"/>
      <c r="MJ67"/>
      <c r="MK67"/>
      <c r="ML67"/>
      <c r="MM67"/>
      <c r="MN67"/>
      <c r="MO67"/>
      <c r="MP67"/>
      <c r="MQ67"/>
      <c r="MR67"/>
      <c r="MS67"/>
      <c r="MT67"/>
      <c r="MU67"/>
      <c r="MV67"/>
      <c r="MW67"/>
      <c r="MX67"/>
      <c r="MY67"/>
      <c r="MZ67"/>
      <c r="NA67"/>
      <c r="NB67"/>
      <c r="NC67"/>
      <c r="ND67"/>
      <c r="NE67"/>
      <c r="NF67"/>
      <c r="NG67"/>
      <c r="NH67"/>
      <c r="NI67"/>
      <c r="NJ67"/>
      <c r="NK67"/>
      <c r="NL67"/>
      <c r="NM67"/>
      <c r="NN67"/>
      <c r="NO67"/>
      <c r="NP67"/>
      <c r="NQ67"/>
      <c r="NR67"/>
      <c r="NS67"/>
      <c r="NT67"/>
      <c r="NU67"/>
      <c r="NV67"/>
      <c r="NW67"/>
      <c r="NX67"/>
      <c r="NY67"/>
      <c r="NZ67"/>
      <c r="OA67"/>
      <c r="OB67"/>
      <c r="OC67"/>
      <c r="OD67"/>
      <c r="OE67"/>
      <c r="OF67"/>
      <c r="OG67"/>
      <c r="OH67"/>
      <c r="OI67"/>
      <c r="OJ67"/>
      <c r="OK67"/>
      <c r="OL67"/>
      <c r="OM67"/>
      <c r="ON67"/>
      <c r="OO67"/>
      <c r="OP67"/>
      <c r="OQ67"/>
      <c r="OR67"/>
      <c r="OS67"/>
      <c r="OT67"/>
      <c r="OU67"/>
      <c r="OV67"/>
      <c r="OW67"/>
      <c r="OX67"/>
      <c r="OY67"/>
      <c r="OZ67"/>
      <c r="PA67"/>
      <c r="PB67"/>
      <c r="PC67"/>
      <c r="PD67"/>
      <c r="PE67"/>
      <c r="PF67"/>
      <c r="PG67"/>
      <c r="PH67"/>
      <c r="PI67"/>
      <c r="PJ67"/>
      <c r="PK67"/>
      <c r="PL67"/>
      <c r="PM67"/>
      <c r="PN67"/>
      <c r="PO67"/>
      <c r="PP67"/>
      <c r="PQ67"/>
      <c r="PR67"/>
      <c r="PS67"/>
      <c r="PT67"/>
      <c r="PU67"/>
    </row>
    <row r="68" spans="1:437" s="52" customFormat="1" outlineLevel="1" x14ac:dyDescent="0.35">
      <c r="A68" s="15"/>
      <c r="B68" s="15"/>
      <c r="C68" s="21"/>
      <c r="D68" s="60"/>
      <c r="E68" s="9"/>
      <c r="F68" s="9"/>
      <c r="G68" s="9"/>
      <c r="H68" s="9"/>
      <c r="I68" s="9"/>
      <c r="J68" s="9"/>
      <c r="K68" s="9"/>
      <c r="L68" s="9"/>
      <c r="M68" s="9"/>
      <c r="N68" s="9"/>
      <c r="O68" s="9"/>
      <c r="P68" s="9"/>
      <c r="Q68" s="9"/>
      <c r="R68" s="9"/>
      <c r="S68" s="9"/>
      <c r="T68" s="9"/>
      <c r="U68" s="9"/>
      <c r="V68" s="9"/>
      <c r="W68" s="9"/>
      <c r="X68" s="9"/>
      <c r="Y68" s="9"/>
      <c r="Z68" s="9"/>
      <c r="AA68" s="9"/>
      <c r="AB68" s="9"/>
      <c r="AC68" s="9"/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/>
      <c r="GL68"/>
      <c r="GM68"/>
      <c r="GN68"/>
      <c r="GO68"/>
      <c r="GP68"/>
      <c r="GQ68"/>
      <c r="GR68"/>
      <c r="GS68"/>
      <c r="GT68"/>
      <c r="GU68"/>
      <c r="GV68"/>
      <c r="GW68"/>
      <c r="GX68"/>
      <c r="GY68"/>
      <c r="GZ68"/>
      <c r="HA68"/>
      <c r="HB68"/>
      <c r="HC68"/>
      <c r="HD68"/>
      <c r="HE68"/>
      <c r="HF68"/>
      <c r="HG68"/>
      <c r="HH68"/>
      <c r="HI68"/>
      <c r="HJ68"/>
      <c r="HK68"/>
      <c r="HL68"/>
      <c r="HM68"/>
      <c r="HN68"/>
      <c r="HO68"/>
      <c r="HP68"/>
      <c r="HQ68"/>
      <c r="HR68"/>
      <c r="HS68"/>
      <c r="HT68"/>
      <c r="HU68"/>
      <c r="HV68"/>
      <c r="HW68"/>
      <c r="HX68"/>
      <c r="HY68"/>
      <c r="HZ68"/>
      <c r="IA68"/>
      <c r="IB68"/>
      <c r="IC68"/>
      <c r="ID68"/>
      <c r="IE68"/>
      <c r="IF68"/>
      <c r="IG68"/>
      <c r="IH68"/>
      <c r="II68"/>
      <c r="IJ68"/>
      <c r="IK68"/>
      <c r="IL68"/>
      <c r="IM68"/>
      <c r="IN68"/>
      <c r="IO68"/>
      <c r="IP68"/>
      <c r="IQ68"/>
      <c r="IR68"/>
      <c r="IS68"/>
      <c r="IT68"/>
      <c r="IU68"/>
      <c r="IV68"/>
      <c r="IW68"/>
      <c r="IX68"/>
      <c r="IY68"/>
      <c r="IZ68"/>
      <c r="JA68"/>
      <c r="JB68"/>
      <c r="JC68"/>
      <c r="JD68"/>
      <c r="JE68"/>
      <c r="JF68"/>
      <c r="JG68"/>
      <c r="JH68"/>
      <c r="JI68"/>
      <c r="JJ68"/>
      <c r="JK68"/>
      <c r="JL68"/>
      <c r="JM68"/>
      <c r="JN68"/>
      <c r="JO68"/>
      <c r="JP68"/>
      <c r="JQ68"/>
      <c r="JR68"/>
      <c r="JS68"/>
      <c r="JT68"/>
      <c r="JU68"/>
      <c r="JV68"/>
      <c r="JW68"/>
      <c r="JX68"/>
      <c r="JY68"/>
      <c r="JZ68"/>
      <c r="KA68"/>
      <c r="KB68"/>
      <c r="KC68"/>
      <c r="KD68"/>
      <c r="KE68"/>
      <c r="KF68"/>
      <c r="KG68"/>
      <c r="KH68"/>
      <c r="KI68"/>
      <c r="KJ68"/>
      <c r="KK68"/>
      <c r="KL68"/>
      <c r="KM68"/>
      <c r="KN68"/>
      <c r="KO68"/>
      <c r="KP68"/>
      <c r="KQ68"/>
      <c r="KR68"/>
      <c r="KS68"/>
      <c r="KT68"/>
      <c r="KU68"/>
      <c r="KV68"/>
      <c r="KW68"/>
      <c r="KX68"/>
      <c r="KY68"/>
      <c r="KZ68"/>
      <c r="LA68"/>
      <c r="LB68"/>
      <c r="LC68"/>
      <c r="LD68"/>
      <c r="LE68"/>
      <c r="LF68"/>
      <c r="LG68"/>
      <c r="LH68"/>
      <c r="LI68"/>
      <c r="LJ68"/>
      <c r="LK68"/>
      <c r="LL68"/>
      <c r="LM68"/>
      <c r="LN68"/>
      <c r="LO68"/>
      <c r="LP68"/>
      <c r="LQ68"/>
      <c r="LR68"/>
      <c r="LS68"/>
      <c r="LT68"/>
      <c r="LU68"/>
      <c r="LV68"/>
      <c r="LW68"/>
      <c r="LX68"/>
      <c r="LY68"/>
      <c r="LZ68"/>
      <c r="MA68"/>
      <c r="MB68"/>
      <c r="MC68"/>
      <c r="MD68"/>
      <c r="ME68"/>
      <c r="MF68"/>
      <c r="MG68"/>
      <c r="MH68"/>
      <c r="MI68"/>
      <c r="MJ68"/>
      <c r="MK68"/>
      <c r="ML68"/>
      <c r="MM68"/>
      <c r="MN68"/>
      <c r="MO68"/>
      <c r="MP68"/>
      <c r="MQ68"/>
      <c r="MR68"/>
      <c r="MS68"/>
      <c r="MT68"/>
      <c r="MU68"/>
      <c r="MV68"/>
      <c r="MW68"/>
      <c r="MX68"/>
      <c r="MY68"/>
      <c r="MZ68"/>
      <c r="NA68"/>
      <c r="NB68"/>
      <c r="NC68"/>
      <c r="ND68"/>
      <c r="NE68"/>
      <c r="NF68"/>
      <c r="NG68"/>
      <c r="NH68"/>
      <c r="NI68"/>
      <c r="NJ68"/>
      <c r="NK68"/>
      <c r="NL68"/>
      <c r="NM68"/>
      <c r="NN68"/>
      <c r="NO68"/>
      <c r="NP68"/>
      <c r="NQ68"/>
      <c r="NR68"/>
      <c r="NS68"/>
      <c r="NT68"/>
      <c r="NU68"/>
      <c r="NV68"/>
      <c r="NW68"/>
      <c r="NX68"/>
      <c r="NY68"/>
      <c r="NZ68"/>
      <c r="OA68"/>
      <c r="OB68"/>
      <c r="OC68"/>
      <c r="OD68"/>
      <c r="OE68"/>
      <c r="OF68"/>
      <c r="OG68"/>
      <c r="OH68"/>
      <c r="OI68"/>
      <c r="OJ68"/>
      <c r="OK68"/>
      <c r="OL68"/>
      <c r="OM68"/>
      <c r="ON68"/>
      <c r="OO68"/>
      <c r="OP68"/>
      <c r="OQ68"/>
      <c r="OR68"/>
      <c r="OS68"/>
      <c r="OT68"/>
      <c r="OU68"/>
      <c r="OV68"/>
      <c r="OW68"/>
      <c r="OX68"/>
      <c r="OY68"/>
      <c r="OZ68"/>
      <c r="PA68"/>
      <c r="PB68"/>
      <c r="PC68"/>
      <c r="PD68"/>
      <c r="PE68"/>
      <c r="PF68"/>
      <c r="PG68"/>
      <c r="PH68"/>
      <c r="PI68"/>
      <c r="PJ68"/>
      <c r="PK68"/>
      <c r="PL68"/>
      <c r="PM68"/>
      <c r="PN68"/>
      <c r="PO68"/>
      <c r="PP68"/>
      <c r="PQ68"/>
      <c r="PR68"/>
      <c r="PS68"/>
      <c r="PT68"/>
      <c r="PU68"/>
    </row>
    <row r="69" spans="1:437" outlineLevel="1" x14ac:dyDescent="0.35"/>
    <row r="70" spans="1:437" s="57" customFormat="1" x14ac:dyDescent="0.35">
      <c r="A70" s="75"/>
      <c r="B70" s="15"/>
      <c r="C70" s="76"/>
      <c r="D70" s="65"/>
      <c r="E70" s="13"/>
      <c r="F70" s="13"/>
      <c r="G70" s="13"/>
      <c r="H70" s="13"/>
      <c r="I70" s="13"/>
      <c r="J70" s="27"/>
      <c r="K70" s="13"/>
      <c r="L70" s="13"/>
      <c r="M70" s="13"/>
      <c r="N70" s="13"/>
      <c r="O70" s="13"/>
      <c r="P70" s="13"/>
      <c r="Q70" s="13"/>
      <c r="R70" s="13"/>
      <c r="S70" s="13"/>
      <c r="T70" s="13"/>
      <c r="U70" s="13"/>
      <c r="V70" s="13"/>
      <c r="W70" s="13"/>
      <c r="X70" s="13"/>
      <c r="Y70" s="13"/>
      <c r="Z70" s="13"/>
      <c r="AA70" s="13"/>
      <c r="AB70" s="13"/>
      <c r="AC70" s="13"/>
      <c r="AD70" s="13"/>
      <c r="AE70" s="13"/>
      <c r="AF70" s="13"/>
      <c r="AG70" s="13"/>
      <c r="AH70" s="13"/>
      <c r="AI70" s="13"/>
      <c r="AJ70" s="13"/>
      <c r="AK70" s="13"/>
      <c r="AL70" s="13"/>
      <c r="AM70" s="13"/>
      <c r="AN70" s="13"/>
      <c r="AO70" s="13"/>
      <c r="AP70" s="13"/>
      <c r="AQ70" s="13"/>
      <c r="AR70" s="13"/>
      <c r="AS70" s="13"/>
      <c r="AT70" s="13"/>
      <c r="AU70" s="13"/>
      <c r="AV70" s="13"/>
      <c r="AW70" s="13"/>
      <c r="AX70" s="13"/>
      <c r="AY70" s="13"/>
      <c r="AZ70" s="13"/>
      <c r="BA70" s="13"/>
      <c r="BB70" s="13"/>
      <c r="BC70" s="13"/>
      <c r="BD70" s="13"/>
      <c r="BE70" s="13"/>
      <c r="BF70" s="13"/>
      <c r="BG70" s="13"/>
      <c r="BH70" s="13"/>
      <c r="BI70" s="13"/>
      <c r="BJ70" s="13"/>
      <c r="BK70" s="13"/>
      <c r="BL70" s="13"/>
      <c r="BM70" s="13"/>
      <c r="BN70" s="13"/>
      <c r="BO70" s="13"/>
      <c r="BP70" s="13"/>
      <c r="BQ70" s="13"/>
      <c r="BR70" s="13"/>
      <c r="BS70" s="13"/>
      <c r="BT70" s="13"/>
      <c r="BU70" s="13"/>
      <c r="BV70" s="13"/>
      <c r="BW70" s="13"/>
      <c r="BX70" s="13"/>
      <c r="BY70" s="13"/>
      <c r="BZ70" s="13"/>
      <c r="CA70" s="13"/>
      <c r="CB70" s="13"/>
      <c r="CC70" s="13"/>
      <c r="CD70" s="13"/>
      <c r="CE70" s="13"/>
      <c r="CF70" s="13"/>
      <c r="CG70" s="13"/>
      <c r="CH70" s="13"/>
      <c r="CI70" s="13"/>
      <c r="CJ70" s="13"/>
      <c r="CK70" s="13"/>
      <c r="CL70" s="13"/>
      <c r="CM70" s="13"/>
      <c r="CN70" s="13"/>
      <c r="CO70" s="13"/>
      <c r="CP70" s="13"/>
      <c r="CQ70" s="13"/>
      <c r="CR70" s="13"/>
      <c r="CS70" s="13"/>
      <c r="CT70" s="13"/>
      <c r="CU70" s="13"/>
      <c r="CV70" s="13"/>
      <c r="CW70" s="13"/>
      <c r="CX70" s="13"/>
      <c r="CY70" s="13"/>
      <c r="CZ70" s="13"/>
      <c r="DA70" s="13"/>
      <c r="DB70" s="13"/>
      <c r="DC70" s="13"/>
      <c r="DD70" s="13"/>
      <c r="DE70" s="13"/>
      <c r="DF70" s="13"/>
      <c r="DG70" s="13"/>
      <c r="DH70" s="13"/>
      <c r="DI70" s="13"/>
      <c r="DJ70" s="13"/>
      <c r="DK70" s="13"/>
      <c r="DL70" s="13"/>
      <c r="DM70" s="13"/>
      <c r="DN70" s="13"/>
      <c r="DO70" s="13"/>
      <c r="DP70" s="13"/>
      <c r="DQ70" s="13"/>
      <c r="DR70" s="13"/>
      <c r="DS70" s="13"/>
      <c r="DT70" s="13"/>
      <c r="DU70" s="13"/>
      <c r="DV70" s="13"/>
      <c r="DW70" s="13"/>
      <c r="DX70" s="13"/>
      <c r="DY70" s="13"/>
      <c r="DZ70" s="13"/>
      <c r="EA70" s="13"/>
      <c r="EB70" s="13"/>
      <c r="EC70" s="13"/>
      <c r="ED70" s="13"/>
      <c r="EE70" s="13"/>
      <c r="EF70" s="13"/>
      <c r="EG70" s="13"/>
      <c r="EH70" s="13"/>
      <c r="EI70" s="13"/>
      <c r="EJ70" s="13"/>
      <c r="EK70" s="13"/>
      <c r="EL70" s="13"/>
      <c r="EM70" s="13"/>
      <c r="EN70" s="13"/>
      <c r="EO70" s="13"/>
      <c r="EP70" s="13"/>
      <c r="EQ70" s="13"/>
      <c r="ER70" s="13"/>
      <c r="ES70" s="13"/>
      <c r="ET70" s="13"/>
      <c r="EU70" s="13"/>
      <c r="EV70" s="13"/>
      <c r="EW70" s="13"/>
      <c r="EX70" s="13"/>
      <c r="EY70" s="13"/>
      <c r="EZ70" s="13"/>
      <c r="FA70" s="13"/>
      <c r="FB70" s="13"/>
      <c r="FC70" s="13"/>
      <c r="FD70" s="13"/>
      <c r="FE70" s="13"/>
      <c r="FF70" s="13"/>
      <c r="FG70" s="13"/>
      <c r="FH70" s="13"/>
      <c r="FI70" s="13"/>
      <c r="FJ70" s="13"/>
      <c r="FK70" s="13"/>
      <c r="FL70" s="13"/>
      <c r="FM70" s="13"/>
      <c r="FN70" s="13"/>
      <c r="FO70" s="13"/>
      <c r="FP70" s="13"/>
      <c r="FQ70" s="13"/>
      <c r="FR70" s="13"/>
      <c r="FS70" s="13"/>
      <c r="FT70" s="13"/>
      <c r="FU70" s="13"/>
      <c r="FV70" s="13"/>
      <c r="FW70" s="13"/>
      <c r="FX70" s="13"/>
      <c r="FY70" s="13"/>
      <c r="FZ70" s="13"/>
      <c r="GA70" s="13"/>
      <c r="GB70" s="13"/>
      <c r="GC70" s="13"/>
      <c r="GD70" s="13"/>
      <c r="GE70" s="13"/>
      <c r="GF70" s="13"/>
      <c r="GG70" s="13"/>
      <c r="GH70" s="13"/>
      <c r="GI70" s="13"/>
      <c r="GJ70" s="13"/>
      <c r="GK70"/>
      <c r="GL70"/>
      <c r="GM70"/>
      <c r="GN70"/>
      <c r="GO70"/>
      <c r="GP70"/>
      <c r="GQ70"/>
      <c r="GR70"/>
      <c r="GS70"/>
      <c r="GT70"/>
      <c r="GU70"/>
      <c r="GV70"/>
      <c r="GW70"/>
      <c r="GX70"/>
      <c r="GY70"/>
      <c r="GZ70"/>
      <c r="HA70"/>
      <c r="HB70"/>
      <c r="HC70"/>
      <c r="HD70"/>
      <c r="HE70"/>
      <c r="HF70"/>
      <c r="HG70"/>
      <c r="HH70"/>
      <c r="HI70"/>
      <c r="HJ70"/>
      <c r="HK70"/>
      <c r="HL70"/>
      <c r="HM70"/>
      <c r="HN70"/>
      <c r="HO70"/>
      <c r="HP70"/>
      <c r="HQ70"/>
      <c r="HR70"/>
      <c r="HS70"/>
      <c r="HT70"/>
      <c r="HU70"/>
      <c r="HV70"/>
      <c r="HW70"/>
      <c r="HX70"/>
      <c r="HY70"/>
      <c r="HZ70"/>
      <c r="IA70"/>
      <c r="IB70"/>
      <c r="IC70"/>
      <c r="ID70"/>
      <c r="IE70"/>
      <c r="IF70"/>
      <c r="IG70"/>
      <c r="IH70"/>
      <c r="II70"/>
      <c r="IJ70"/>
      <c r="IK70"/>
      <c r="IL70"/>
      <c r="IM70"/>
      <c r="IN70"/>
      <c r="IO70"/>
      <c r="IP70"/>
      <c r="IQ70"/>
      <c r="IR70"/>
      <c r="IS70"/>
      <c r="IT70"/>
      <c r="IU70"/>
      <c r="IV70"/>
      <c r="IW70"/>
      <c r="IX70"/>
      <c r="IY70"/>
      <c r="IZ70"/>
      <c r="JA70"/>
      <c r="JB70"/>
      <c r="JC70"/>
      <c r="JD70"/>
      <c r="JE70"/>
      <c r="JF70"/>
      <c r="JG70"/>
      <c r="JH70"/>
      <c r="JI70"/>
      <c r="JJ70"/>
      <c r="JK70"/>
      <c r="JL70"/>
      <c r="JM70"/>
      <c r="JN70"/>
      <c r="JO70"/>
      <c r="JP70"/>
      <c r="JQ70"/>
      <c r="JR70"/>
      <c r="JS70"/>
      <c r="JT70"/>
      <c r="JU70"/>
      <c r="JV70"/>
      <c r="JW70"/>
      <c r="JX70"/>
      <c r="JY70"/>
      <c r="JZ70"/>
      <c r="KA70"/>
      <c r="KB70"/>
      <c r="KC70"/>
      <c r="KD70"/>
      <c r="KE70"/>
      <c r="KF70"/>
      <c r="KG70"/>
      <c r="KH70"/>
      <c r="KI70"/>
      <c r="KJ70"/>
      <c r="KK70"/>
      <c r="KL70"/>
      <c r="KM70"/>
      <c r="KN70"/>
      <c r="KO70"/>
      <c r="KP70"/>
      <c r="KQ70"/>
      <c r="KR70"/>
      <c r="KS70"/>
      <c r="KT70"/>
      <c r="KU70"/>
      <c r="KV70"/>
      <c r="KW70"/>
      <c r="KX70"/>
      <c r="KY70"/>
      <c r="KZ70"/>
      <c r="LA70"/>
      <c r="LB70"/>
      <c r="LC70"/>
      <c r="LD70"/>
      <c r="LE70"/>
      <c r="LF70"/>
      <c r="LG70"/>
      <c r="LH70"/>
      <c r="LI70"/>
      <c r="LJ70"/>
      <c r="LK70"/>
      <c r="LL70"/>
      <c r="LM70"/>
      <c r="LN70"/>
      <c r="LO70"/>
      <c r="LP70"/>
      <c r="LQ70"/>
      <c r="LR70"/>
      <c r="LS70"/>
      <c r="LT70"/>
      <c r="LU70"/>
      <c r="LV70"/>
      <c r="LW70"/>
      <c r="LX70"/>
      <c r="LY70"/>
      <c r="LZ70"/>
      <c r="MA70"/>
      <c r="MB70"/>
      <c r="MC70"/>
      <c r="MD70"/>
      <c r="ME70"/>
      <c r="MF70"/>
      <c r="MG70"/>
      <c r="MH70"/>
      <c r="MI70"/>
      <c r="MJ70"/>
      <c r="MK70"/>
      <c r="ML70"/>
      <c r="MM70"/>
      <c r="MN70"/>
      <c r="MO70"/>
      <c r="MP70"/>
      <c r="MQ70"/>
      <c r="MR70"/>
      <c r="MS70"/>
      <c r="MT70"/>
      <c r="MU70"/>
      <c r="MV70"/>
      <c r="MW70"/>
      <c r="MX70"/>
      <c r="MY70"/>
      <c r="MZ70"/>
      <c r="NA70"/>
      <c r="NB70"/>
      <c r="NC70"/>
      <c r="ND70"/>
      <c r="NE70"/>
      <c r="NF70"/>
      <c r="NG70"/>
      <c r="NH70"/>
      <c r="NI70"/>
      <c r="NJ70"/>
      <c r="NK70"/>
      <c r="NL70"/>
      <c r="NM70"/>
      <c r="NN70"/>
      <c r="NO70"/>
      <c r="NP70"/>
      <c r="NQ70"/>
      <c r="NR70"/>
      <c r="NS70"/>
      <c r="NT70"/>
      <c r="NU70"/>
      <c r="NV70"/>
      <c r="NW70"/>
      <c r="NX70"/>
      <c r="NY70"/>
      <c r="NZ70"/>
      <c r="OA70"/>
      <c r="OB70"/>
      <c r="OC70"/>
      <c r="OD70"/>
      <c r="OE70"/>
      <c r="OF70"/>
      <c r="OG70"/>
      <c r="OH70"/>
      <c r="OI70"/>
      <c r="OJ70"/>
      <c r="OK70"/>
      <c r="OL70"/>
      <c r="OM70"/>
      <c r="ON70"/>
      <c r="OO70"/>
      <c r="OP70"/>
      <c r="OQ70"/>
      <c r="OR70"/>
      <c r="OS70"/>
      <c r="OT70"/>
      <c r="OU70"/>
      <c r="OV70"/>
      <c r="OW70"/>
      <c r="OX70"/>
      <c r="OY70"/>
      <c r="OZ70"/>
      <c r="PA70"/>
      <c r="PB70"/>
      <c r="PC70"/>
      <c r="PD70"/>
      <c r="PE70"/>
      <c r="PF70"/>
      <c r="PG70"/>
      <c r="PH70"/>
      <c r="PI70"/>
      <c r="PJ70"/>
      <c r="PK70"/>
      <c r="PL70"/>
      <c r="PM70"/>
      <c r="PN70"/>
      <c r="PO70"/>
      <c r="PP70"/>
      <c r="PQ70"/>
      <c r="PR70"/>
      <c r="PS70"/>
      <c r="PT70"/>
      <c r="PU70"/>
    </row>
    <row r="71" spans="1:437" s="57" customFormat="1" x14ac:dyDescent="0.35">
      <c r="A71" s="75" t="s">
        <v>2</v>
      </c>
      <c r="B71" s="15"/>
      <c r="C71" s="76"/>
      <c r="D71" s="65"/>
      <c r="E71" s="13"/>
      <c r="F71" s="13"/>
      <c r="G71" s="13"/>
      <c r="H71" s="13"/>
      <c r="I71" s="13"/>
      <c r="J71" s="27"/>
      <c r="K71" s="13"/>
      <c r="L71" s="13"/>
      <c r="M71" s="13"/>
      <c r="N71" s="13"/>
      <c r="O71" s="13"/>
      <c r="P71" s="13"/>
      <c r="Q71" s="13"/>
      <c r="R71" s="13"/>
      <c r="S71" s="13"/>
      <c r="T71" s="13"/>
      <c r="U71" s="13"/>
      <c r="V71" s="13"/>
      <c r="W71" s="13"/>
      <c r="X71" s="13"/>
      <c r="Y71" s="13"/>
      <c r="Z71" s="13"/>
      <c r="AA71" s="13"/>
      <c r="AB71" s="13"/>
      <c r="AC71" s="13"/>
      <c r="AD71" s="13"/>
      <c r="AE71" s="13"/>
      <c r="AF71" s="13"/>
      <c r="AG71" s="13"/>
      <c r="AH71" s="13"/>
      <c r="AI71" s="13"/>
      <c r="AJ71" s="13"/>
      <c r="AK71" s="13"/>
      <c r="AL71" s="13"/>
      <c r="AM71" s="13"/>
      <c r="AN71" s="13"/>
      <c r="AO71" s="13"/>
      <c r="AP71" s="13"/>
      <c r="AQ71" s="13"/>
      <c r="AR71" s="13"/>
      <c r="AS71" s="13"/>
      <c r="AT71" s="13"/>
      <c r="AU71" s="13"/>
      <c r="AV71" s="13"/>
      <c r="AW71" s="13"/>
      <c r="AX71" s="13"/>
      <c r="AY71" s="13"/>
      <c r="AZ71" s="13"/>
      <c r="BA71" s="13"/>
      <c r="BB71" s="13"/>
      <c r="BC71" s="13"/>
      <c r="BD71" s="13"/>
      <c r="BE71" s="13"/>
      <c r="BF71" s="13"/>
      <c r="BG71" s="13"/>
      <c r="BH71" s="13"/>
      <c r="BI71" s="13"/>
      <c r="BJ71" s="13"/>
      <c r="BK71" s="13"/>
      <c r="BL71" s="13"/>
      <c r="BM71" s="13"/>
      <c r="BN71" s="13"/>
      <c r="BO71" s="13"/>
      <c r="BP71" s="13"/>
      <c r="BQ71" s="13"/>
      <c r="BR71" s="13"/>
      <c r="BS71" s="13"/>
      <c r="BT71" s="13"/>
      <c r="BU71" s="13"/>
      <c r="BV71" s="13"/>
      <c r="BW71" s="13"/>
      <c r="BX71" s="13"/>
      <c r="BY71" s="13"/>
      <c r="BZ71" s="13"/>
      <c r="CA71" s="13"/>
      <c r="CB71" s="13"/>
      <c r="CC71" s="13"/>
      <c r="CD71" s="13"/>
      <c r="CE71" s="13"/>
      <c r="CF71" s="13"/>
      <c r="CG71" s="13"/>
      <c r="CH71" s="13"/>
      <c r="CI71" s="13"/>
      <c r="CJ71" s="13"/>
      <c r="CK71" s="13"/>
      <c r="CL71" s="13"/>
      <c r="CM71" s="13"/>
      <c r="CN71" s="13"/>
      <c r="CO71" s="13"/>
      <c r="CP71" s="13"/>
      <c r="CQ71" s="13"/>
      <c r="CR71" s="13"/>
      <c r="CS71" s="13"/>
      <c r="CT71" s="13"/>
      <c r="CU71" s="13"/>
      <c r="CV71" s="13"/>
      <c r="CW71" s="13"/>
      <c r="CX71" s="13"/>
      <c r="CY71" s="13"/>
      <c r="CZ71" s="13"/>
      <c r="DA71" s="13"/>
      <c r="DB71" s="13"/>
      <c r="DC71" s="13"/>
      <c r="DD71" s="13"/>
      <c r="DE71" s="13"/>
      <c r="DF71" s="13"/>
      <c r="DG71" s="13"/>
      <c r="DH71" s="13"/>
      <c r="DI71" s="13"/>
      <c r="DJ71" s="13"/>
      <c r="DK71" s="13"/>
      <c r="DL71" s="13"/>
      <c r="DM71" s="13"/>
      <c r="DN71" s="13"/>
      <c r="DO71" s="13"/>
      <c r="DP71" s="13"/>
      <c r="DQ71" s="13"/>
      <c r="DR71" s="13"/>
      <c r="DS71" s="13"/>
      <c r="DT71" s="13"/>
      <c r="DU71" s="13"/>
      <c r="DV71" s="13"/>
      <c r="DW71" s="13"/>
      <c r="DX71" s="13"/>
      <c r="DY71" s="13"/>
      <c r="DZ71" s="13"/>
      <c r="EA71" s="13"/>
      <c r="EB71" s="13"/>
      <c r="EC71" s="13"/>
      <c r="ED71" s="13"/>
      <c r="EE71" s="13"/>
      <c r="EF71" s="13"/>
      <c r="EG71" s="13"/>
      <c r="EH71" s="13"/>
      <c r="EI71" s="13"/>
      <c r="EJ71" s="13"/>
      <c r="EK71" s="13"/>
      <c r="EL71" s="13"/>
      <c r="EM71" s="13"/>
      <c r="EN71" s="13"/>
      <c r="EO71" s="13"/>
      <c r="EP71" s="13"/>
      <c r="EQ71" s="13"/>
      <c r="ER71" s="13"/>
      <c r="ES71" s="13"/>
      <c r="ET71" s="13"/>
      <c r="EU71" s="13"/>
      <c r="EV71" s="13"/>
      <c r="EW71" s="13"/>
      <c r="EX71" s="13"/>
      <c r="EY71" s="13"/>
      <c r="EZ71" s="13"/>
      <c r="FA71" s="13"/>
      <c r="FB71" s="13"/>
      <c r="FC71" s="13"/>
      <c r="FD71" s="13"/>
      <c r="FE71" s="13"/>
      <c r="FF71" s="13"/>
      <c r="FG71" s="13"/>
      <c r="FH71" s="13"/>
      <c r="FI71" s="13"/>
      <c r="FJ71" s="13"/>
      <c r="FK71" s="13"/>
      <c r="FL71" s="13"/>
      <c r="FM71" s="13"/>
      <c r="FN71" s="13"/>
      <c r="FO71" s="13"/>
      <c r="FP71" s="13"/>
      <c r="FQ71" s="13"/>
      <c r="FR71" s="13"/>
      <c r="FS71" s="13"/>
      <c r="FT71" s="13"/>
      <c r="FU71" s="13"/>
      <c r="FV71" s="13"/>
      <c r="FW71" s="13"/>
      <c r="FX71" s="13"/>
      <c r="FY71" s="13"/>
      <c r="FZ71" s="13"/>
      <c r="GA71" s="13"/>
      <c r="GB71" s="13"/>
      <c r="GC71" s="13"/>
      <c r="GD71" s="13"/>
      <c r="GE71" s="13"/>
      <c r="GF71" s="13"/>
      <c r="GG71" s="13"/>
      <c r="GH71" s="13"/>
      <c r="GI71" s="13"/>
      <c r="GJ71" s="13"/>
      <c r="GK71"/>
      <c r="GL71"/>
      <c r="GM71"/>
      <c r="GN71"/>
      <c r="GO71"/>
      <c r="GP71"/>
      <c r="GQ71"/>
      <c r="GR71"/>
      <c r="GS71"/>
      <c r="GT71"/>
      <c r="GU71"/>
      <c r="GV71"/>
      <c r="GW71"/>
      <c r="GX71"/>
      <c r="GY71"/>
      <c r="GZ71"/>
      <c r="HA71"/>
      <c r="HB71"/>
      <c r="HC71"/>
      <c r="HD71"/>
      <c r="HE71"/>
      <c r="HF71"/>
      <c r="HG71"/>
      <c r="HH71"/>
      <c r="HI71"/>
      <c r="HJ71"/>
      <c r="HK71"/>
      <c r="HL71"/>
      <c r="HM71"/>
      <c r="HN71"/>
      <c r="HO71"/>
      <c r="HP71"/>
      <c r="HQ71"/>
      <c r="HR71"/>
      <c r="HS71"/>
      <c r="HT71"/>
      <c r="HU71"/>
      <c r="HV71"/>
      <c r="HW71"/>
      <c r="HX71"/>
      <c r="HY71"/>
      <c r="HZ71"/>
      <c r="IA71"/>
      <c r="IB71"/>
      <c r="IC71"/>
      <c r="ID71"/>
      <c r="IE71"/>
      <c r="IF71"/>
      <c r="IG71"/>
      <c r="IH71"/>
      <c r="II71"/>
      <c r="IJ71"/>
      <c r="IK71"/>
      <c r="IL71"/>
      <c r="IM71"/>
      <c r="IN71"/>
      <c r="IO71"/>
      <c r="IP71"/>
      <c r="IQ71"/>
      <c r="IR71"/>
      <c r="IS71"/>
      <c r="IT71"/>
      <c r="IU71"/>
      <c r="IV71"/>
      <c r="IW71"/>
      <c r="IX71"/>
      <c r="IY71"/>
      <c r="IZ71"/>
      <c r="JA71"/>
      <c r="JB71"/>
      <c r="JC71"/>
      <c r="JD71"/>
      <c r="JE71"/>
      <c r="JF71"/>
      <c r="JG71"/>
      <c r="JH71"/>
      <c r="JI71"/>
      <c r="JJ71"/>
      <c r="JK71"/>
      <c r="JL71"/>
      <c r="JM71"/>
      <c r="JN71"/>
      <c r="JO71"/>
      <c r="JP71"/>
      <c r="JQ71"/>
      <c r="JR71"/>
      <c r="JS71"/>
      <c r="JT71"/>
      <c r="JU71"/>
      <c r="JV71"/>
      <c r="JW71"/>
      <c r="JX71"/>
      <c r="JY71"/>
      <c r="JZ71"/>
      <c r="KA71"/>
      <c r="KB71"/>
      <c r="KC71"/>
      <c r="KD71"/>
      <c r="KE71"/>
      <c r="KF71"/>
      <c r="KG71"/>
      <c r="KH71"/>
      <c r="KI71"/>
      <c r="KJ71"/>
      <c r="KK71"/>
      <c r="KL71"/>
      <c r="KM71"/>
      <c r="KN71"/>
      <c r="KO71"/>
      <c r="KP71"/>
      <c r="KQ71"/>
      <c r="KR71"/>
      <c r="KS71"/>
      <c r="KT71"/>
      <c r="KU71"/>
      <c r="KV71"/>
      <c r="KW71"/>
      <c r="KX71"/>
      <c r="KY71"/>
      <c r="KZ71"/>
      <c r="LA71"/>
      <c r="LB71"/>
      <c r="LC71"/>
      <c r="LD71"/>
      <c r="LE71"/>
      <c r="LF71"/>
      <c r="LG71"/>
      <c r="LH71"/>
      <c r="LI71"/>
      <c r="LJ71"/>
      <c r="LK71"/>
      <c r="LL71"/>
      <c r="LM71"/>
      <c r="LN71"/>
      <c r="LO71"/>
      <c r="LP71"/>
      <c r="LQ71"/>
      <c r="LR71"/>
      <c r="LS71"/>
      <c r="LT71"/>
      <c r="LU71"/>
      <c r="LV71"/>
      <c r="LW71"/>
      <c r="LX71"/>
      <c r="LY71"/>
      <c r="LZ71"/>
      <c r="MA71"/>
      <c r="MB71"/>
      <c r="MC71"/>
      <c r="MD71"/>
      <c r="ME71"/>
      <c r="MF71"/>
      <c r="MG71"/>
      <c r="MH71"/>
      <c r="MI71"/>
      <c r="MJ71"/>
      <c r="MK71"/>
      <c r="ML71"/>
      <c r="MM71"/>
      <c r="MN71"/>
      <c r="MO71"/>
      <c r="MP71"/>
      <c r="MQ71"/>
      <c r="MR71"/>
      <c r="MS71"/>
      <c r="MT71"/>
      <c r="MU71"/>
      <c r="MV71"/>
      <c r="MW71"/>
      <c r="MX71"/>
      <c r="MY71"/>
      <c r="MZ71"/>
      <c r="NA71"/>
      <c r="NB71"/>
      <c r="NC71"/>
      <c r="ND71"/>
      <c r="NE71"/>
      <c r="NF71"/>
      <c r="NG71"/>
      <c r="NH71"/>
      <c r="NI71"/>
      <c r="NJ71"/>
      <c r="NK71"/>
      <c r="NL71"/>
      <c r="NM71"/>
      <c r="NN71"/>
      <c r="NO71"/>
      <c r="NP71"/>
      <c r="NQ71"/>
      <c r="NR71"/>
      <c r="NS71"/>
      <c r="NT71"/>
      <c r="NU71"/>
      <c r="NV71"/>
      <c r="NW71"/>
      <c r="NX71"/>
      <c r="NY71"/>
      <c r="NZ71"/>
      <c r="OA71"/>
      <c r="OB71"/>
      <c r="OC71"/>
      <c r="OD71"/>
      <c r="OE71"/>
      <c r="OF71"/>
      <c r="OG71"/>
      <c r="OH71"/>
      <c r="OI71"/>
      <c r="OJ71"/>
      <c r="OK71"/>
      <c r="OL71"/>
      <c r="OM71"/>
      <c r="ON71"/>
      <c r="OO71"/>
      <c r="OP71"/>
      <c r="OQ71"/>
      <c r="OR71"/>
      <c r="OS71"/>
      <c r="OT71"/>
      <c r="OU71"/>
      <c r="OV71"/>
      <c r="OW71"/>
      <c r="OX71"/>
      <c r="OY71"/>
      <c r="OZ71"/>
      <c r="PA71"/>
      <c r="PB71"/>
      <c r="PC71"/>
      <c r="PD71"/>
      <c r="PE71"/>
      <c r="PF71"/>
      <c r="PG71"/>
      <c r="PH71"/>
      <c r="PI71"/>
      <c r="PJ71"/>
      <c r="PK71"/>
      <c r="PL71"/>
      <c r="PM71"/>
      <c r="PN71"/>
      <c r="PO71"/>
      <c r="PP71"/>
      <c r="PQ71"/>
      <c r="PR71"/>
      <c r="PS71"/>
      <c r="PT71"/>
      <c r="PU71"/>
    </row>
    <row r="72" spans="1:437" s="57" customFormat="1" outlineLevel="1" x14ac:dyDescent="0.35">
      <c r="A72" s="75"/>
      <c r="B72" s="15"/>
      <c r="C72" s="76"/>
      <c r="D72" s="65"/>
      <c r="E72" s="13"/>
      <c r="F72" s="13"/>
      <c r="G72" s="13"/>
      <c r="H72" s="13"/>
      <c r="I72" s="13"/>
      <c r="J72" s="27"/>
      <c r="K72" s="13"/>
      <c r="L72" s="13"/>
      <c r="M72" s="13"/>
      <c r="N72" s="13"/>
      <c r="O72" s="13"/>
      <c r="P72" s="13"/>
      <c r="Q72" s="13"/>
      <c r="R72" s="13"/>
      <c r="S72" s="13"/>
      <c r="T72" s="13"/>
      <c r="U72" s="13"/>
      <c r="V72" s="13"/>
      <c r="W72" s="13"/>
      <c r="X72" s="13"/>
      <c r="Y72" s="13"/>
      <c r="Z72" s="13"/>
      <c r="AA72" s="13"/>
      <c r="AB72" s="13"/>
      <c r="AC72" s="13"/>
      <c r="AD72" s="13"/>
      <c r="AE72" s="13"/>
      <c r="AF72" s="13"/>
      <c r="AG72" s="13"/>
      <c r="AH72" s="13"/>
      <c r="AI72" s="13"/>
      <c r="AJ72" s="13"/>
      <c r="AK72" s="13"/>
      <c r="AL72" s="13"/>
      <c r="AM72" s="13"/>
      <c r="AN72" s="13"/>
      <c r="AO72" s="13"/>
      <c r="AP72" s="13"/>
      <c r="AQ72" s="13"/>
      <c r="AR72" s="13"/>
      <c r="AS72" s="13"/>
      <c r="AT72" s="13"/>
      <c r="AU72" s="13"/>
      <c r="AV72" s="13"/>
      <c r="AW72" s="13"/>
      <c r="AX72" s="13"/>
      <c r="AY72" s="13"/>
      <c r="AZ72" s="13"/>
      <c r="BA72" s="13"/>
      <c r="BB72" s="13"/>
      <c r="BC72" s="13"/>
      <c r="BD72" s="13"/>
      <c r="BE72" s="13"/>
      <c r="BF72" s="13"/>
      <c r="BG72" s="13"/>
      <c r="BH72" s="13"/>
      <c r="BI72" s="13"/>
      <c r="BJ72" s="13"/>
      <c r="BK72" s="13"/>
      <c r="BL72" s="13"/>
      <c r="BM72" s="13"/>
      <c r="BN72" s="13"/>
      <c r="BO72" s="13"/>
      <c r="BP72" s="13"/>
      <c r="BQ72" s="13"/>
      <c r="BR72" s="13"/>
      <c r="BS72" s="13"/>
      <c r="BT72" s="13"/>
      <c r="BU72" s="13"/>
      <c r="BV72" s="13"/>
      <c r="BW72" s="13"/>
      <c r="BX72" s="13"/>
      <c r="BY72" s="13"/>
      <c r="BZ72" s="13"/>
      <c r="CA72" s="13"/>
      <c r="CB72" s="13"/>
      <c r="CC72" s="13"/>
      <c r="CD72" s="13"/>
      <c r="CE72" s="13"/>
      <c r="CF72" s="13"/>
      <c r="CG72" s="13"/>
      <c r="CH72" s="13"/>
      <c r="CI72" s="13"/>
      <c r="CJ72" s="13"/>
      <c r="CK72" s="13"/>
      <c r="CL72" s="13"/>
      <c r="CM72" s="13"/>
      <c r="CN72" s="13"/>
      <c r="CO72" s="13"/>
      <c r="CP72" s="13"/>
      <c r="CQ72" s="13"/>
      <c r="CR72" s="13"/>
      <c r="CS72" s="13"/>
      <c r="CT72" s="13"/>
      <c r="CU72" s="13"/>
      <c r="CV72" s="13"/>
      <c r="CW72" s="13"/>
      <c r="CX72" s="13"/>
      <c r="CY72" s="13"/>
      <c r="CZ72" s="13"/>
      <c r="DA72" s="13"/>
      <c r="DB72" s="13"/>
      <c r="DC72" s="13"/>
      <c r="DD72" s="13"/>
      <c r="DE72" s="13"/>
      <c r="DF72" s="13"/>
      <c r="DG72" s="13"/>
      <c r="DH72" s="13"/>
      <c r="DI72" s="13"/>
      <c r="DJ72" s="13"/>
      <c r="DK72" s="13"/>
      <c r="DL72" s="13"/>
      <c r="DM72" s="13"/>
      <c r="DN72" s="13"/>
      <c r="DO72" s="13"/>
      <c r="DP72" s="13"/>
      <c r="DQ72" s="13"/>
      <c r="DR72" s="13"/>
      <c r="DS72" s="13"/>
      <c r="DT72" s="13"/>
      <c r="DU72" s="13"/>
      <c r="DV72" s="13"/>
      <c r="DW72" s="13"/>
      <c r="DX72" s="13"/>
      <c r="DY72" s="13"/>
      <c r="DZ72" s="13"/>
      <c r="EA72" s="13"/>
      <c r="EB72" s="13"/>
      <c r="EC72" s="13"/>
      <c r="ED72" s="13"/>
      <c r="EE72" s="13"/>
      <c r="EF72" s="13"/>
      <c r="EG72" s="13"/>
      <c r="EH72" s="13"/>
      <c r="EI72" s="13"/>
      <c r="EJ72" s="13"/>
      <c r="EK72" s="13"/>
      <c r="EL72" s="13"/>
      <c r="EM72" s="13"/>
      <c r="EN72" s="13"/>
      <c r="EO72" s="13"/>
      <c r="EP72" s="13"/>
      <c r="EQ72" s="13"/>
      <c r="ER72" s="13"/>
      <c r="ES72" s="13"/>
      <c r="ET72" s="13"/>
      <c r="EU72" s="13"/>
      <c r="EV72" s="13"/>
      <c r="EW72" s="13"/>
      <c r="EX72" s="13"/>
      <c r="EY72" s="13"/>
      <c r="EZ72" s="13"/>
      <c r="FA72" s="13"/>
      <c r="FB72" s="13"/>
      <c r="FC72" s="13"/>
      <c r="FD72" s="13"/>
      <c r="FE72" s="13"/>
      <c r="FF72" s="13"/>
      <c r="FG72" s="13"/>
      <c r="FH72" s="13"/>
      <c r="FI72" s="13"/>
      <c r="FJ72" s="13"/>
      <c r="FK72" s="13"/>
      <c r="FL72" s="13"/>
      <c r="FM72" s="13"/>
      <c r="FN72" s="13"/>
      <c r="FO72" s="13"/>
      <c r="FP72" s="13"/>
      <c r="FQ72" s="13"/>
      <c r="FR72" s="13"/>
      <c r="FS72" s="13"/>
      <c r="FT72" s="13"/>
      <c r="FU72" s="13"/>
      <c r="FV72" s="13"/>
      <c r="FW72" s="13"/>
      <c r="FX72" s="13"/>
      <c r="FY72" s="13"/>
      <c r="FZ72" s="13"/>
      <c r="GA72" s="13"/>
      <c r="GB72" s="13"/>
      <c r="GC72" s="13"/>
      <c r="GD72" s="13"/>
      <c r="GE72" s="13"/>
      <c r="GF72" s="13"/>
      <c r="GG72" s="13"/>
      <c r="GH72" s="13"/>
      <c r="GI72" s="13"/>
      <c r="GJ72" s="13"/>
      <c r="GK72"/>
      <c r="GL72"/>
      <c r="GM72"/>
      <c r="GN72"/>
      <c r="GO72"/>
      <c r="GP72"/>
      <c r="GQ72"/>
      <c r="GR72"/>
      <c r="GS72"/>
      <c r="GT72"/>
      <c r="GU72"/>
      <c r="GV72"/>
      <c r="GW72"/>
      <c r="GX72"/>
      <c r="GY72"/>
      <c r="GZ72"/>
      <c r="HA72"/>
      <c r="HB72"/>
      <c r="HC72"/>
      <c r="HD72"/>
      <c r="HE72"/>
      <c r="HF72"/>
      <c r="HG72"/>
      <c r="HH72"/>
      <c r="HI72"/>
      <c r="HJ72"/>
      <c r="HK72"/>
      <c r="HL72"/>
      <c r="HM72"/>
      <c r="HN72"/>
      <c r="HO72"/>
      <c r="HP72"/>
      <c r="HQ72"/>
      <c r="HR72"/>
      <c r="HS72"/>
      <c r="HT72"/>
      <c r="HU72"/>
      <c r="HV72"/>
      <c r="HW72"/>
      <c r="HX72"/>
      <c r="HY72"/>
      <c r="HZ72"/>
      <c r="IA72"/>
      <c r="IB72"/>
      <c r="IC72"/>
      <c r="ID72"/>
      <c r="IE72"/>
      <c r="IF72"/>
      <c r="IG72"/>
      <c r="IH72"/>
      <c r="II72"/>
      <c r="IJ72"/>
      <c r="IK72"/>
      <c r="IL72"/>
      <c r="IM72"/>
      <c r="IN72"/>
      <c r="IO72"/>
      <c r="IP72"/>
      <c r="IQ72"/>
      <c r="IR72"/>
      <c r="IS72"/>
      <c r="IT72"/>
      <c r="IU72"/>
      <c r="IV72"/>
      <c r="IW72"/>
      <c r="IX72"/>
      <c r="IY72"/>
      <c r="IZ72"/>
      <c r="JA72"/>
      <c r="JB72"/>
      <c r="JC72"/>
      <c r="JD72"/>
      <c r="JE72"/>
      <c r="JF72"/>
      <c r="JG72"/>
      <c r="JH72"/>
      <c r="JI72"/>
      <c r="JJ72"/>
      <c r="JK72"/>
      <c r="JL72"/>
      <c r="JM72"/>
      <c r="JN72"/>
      <c r="JO72"/>
      <c r="JP72"/>
      <c r="JQ72"/>
      <c r="JR72"/>
      <c r="JS72"/>
      <c r="JT72"/>
      <c r="JU72"/>
      <c r="JV72"/>
      <c r="JW72"/>
      <c r="JX72"/>
      <c r="JY72"/>
      <c r="JZ72"/>
      <c r="KA72"/>
      <c r="KB72"/>
      <c r="KC72"/>
      <c r="KD72"/>
      <c r="KE72"/>
      <c r="KF72"/>
      <c r="KG72"/>
      <c r="KH72"/>
      <c r="KI72"/>
      <c r="KJ72"/>
      <c r="KK72"/>
      <c r="KL72"/>
      <c r="KM72"/>
      <c r="KN72"/>
      <c r="KO72"/>
      <c r="KP72"/>
      <c r="KQ72"/>
      <c r="KR72"/>
      <c r="KS72"/>
      <c r="KT72"/>
      <c r="KU72"/>
      <c r="KV72"/>
      <c r="KW72"/>
      <c r="KX72"/>
      <c r="KY72"/>
      <c r="KZ72"/>
      <c r="LA72"/>
      <c r="LB72"/>
      <c r="LC72"/>
      <c r="LD72"/>
      <c r="LE72"/>
      <c r="LF72"/>
      <c r="LG72"/>
      <c r="LH72"/>
      <c r="LI72"/>
      <c r="LJ72"/>
      <c r="LK72"/>
      <c r="LL72"/>
      <c r="LM72"/>
      <c r="LN72"/>
      <c r="LO72"/>
      <c r="LP72"/>
      <c r="LQ72"/>
      <c r="LR72"/>
      <c r="LS72"/>
      <c r="LT72"/>
      <c r="LU72"/>
      <c r="LV72"/>
      <c r="LW72"/>
      <c r="LX72"/>
      <c r="LY72"/>
      <c r="LZ72"/>
      <c r="MA72"/>
      <c r="MB72"/>
      <c r="MC72"/>
      <c r="MD72"/>
      <c r="ME72"/>
      <c r="MF72"/>
      <c r="MG72"/>
      <c r="MH72"/>
      <c r="MI72"/>
      <c r="MJ72"/>
      <c r="MK72"/>
      <c r="ML72"/>
      <c r="MM72"/>
      <c r="MN72"/>
      <c r="MO72"/>
      <c r="MP72"/>
      <c r="MQ72"/>
      <c r="MR72"/>
      <c r="MS72"/>
      <c r="MT72"/>
      <c r="MU72"/>
      <c r="MV72"/>
      <c r="MW72"/>
      <c r="MX72"/>
      <c r="MY72"/>
      <c r="MZ72"/>
      <c r="NA72"/>
      <c r="NB72"/>
      <c r="NC72"/>
      <c r="ND72"/>
      <c r="NE72"/>
      <c r="NF72"/>
      <c r="NG72"/>
      <c r="NH72"/>
      <c r="NI72"/>
      <c r="NJ72"/>
      <c r="NK72"/>
      <c r="NL72"/>
      <c r="NM72"/>
      <c r="NN72"/>
      <c r="NO72"/>
      <c r="NP72"/>
      <c r="NQ72"/>
      <c r="NR72"/>
      <c r="NS72"/>
      <c r="NT72"/>
      <c r="NU72"/>
      <c r="NV72"/>
      <c r="NW72"/>
      <c r="NX72"/>
      <c r="NY72"/>
      <c r="NZ72"/>
      <c r="OA72"/>
      <c r="OB72"/>
      <c r="OC72"/>
      <c r="OD72"/>
      <c r="OE72"/>
      <c r="OF72"/>
      <c r="OG72"/>
      <c r="OH72"/>
      <c r="OI72"/>
      <c r="OJ72"/>
      <c r="OK72"/>
      <c r="OL72"/>
      <c r="OM72"/>
      <c r="ON72"/>
      <c r="OO72"/>
      <c r="OP72"/>
      <c r="OQ72"/>
      <c r="OR72"/>
      <c r="OS72"/>
      <c r="OT72"/>
      <c r="OU72"/>
      <c r="OV72"/>
      <c r="OW72"/>
      <c r="OX72"/>
      <c r="OY72"/>
      <c r="OZ72"/>
      <c r="PA72"/>
      <c r="PB72"/>
      <c r="PC72"/>
      <c r="PD72"/>
      <c r="PE72"/>
      <c r="PF72"/>
      <c r="PG72"/>
      <c r="PH72"/>
      <c r="PI72"/>
      <c r="PJ72"/>
      <c r="PK72"/>
      <c r="PL72"/>
      <c r="PM72"/>
      <c r="PN72"/>
      <c r="PO72"/>
      <c r="PP72"/>
      <c r="PQ72"/>
      <c r="PR72"/>
      <c r="PS72"/>
      <c r="PT72"/>
      <c r="PU72"/>
    </row>
    <row r="73" spans="1:437" s="57" customFormat="1" outlineLevel="1" x14ac:dyDescent="0.35">
      <c r="A73" s="75"/>
      <c r="B73" s="15" t="s">
        <v>42</v>
      </c>
      <c r="C73" s="76"/>
      <c r="D73" s="65"/>
      <c r="E73" s="13"/>
      <c r="F73" s="13"/>
      <c r="G73" s="13"/>
      <c r="H73" s="13"/>
      <c r="I73" s="13"/>
      <c r="J73" s="27"/>
      <c r="K73" s="13"/>
      <c r="L73" s="13"/>
      <c r="M73" s="13"/>
      <c r="N73" s="13"/>
      <c r="O73" s="13"/>
      <c r="P73" s="13"/>
      <c r="Q73" s="13"/>
      <c r="R73" s="13"/>
      <c r="S73" s="13"/>
      <c r="T73" s="13"/>
      <c r="U73" s="13"/>
      <c r="V73" s="13"/>
      <c r="W73" s="13"/>
      <c r="X73" s="13"/>
      <c r="Y73" s="13"/>
      <c r="Z73" s="13"/>
      <c r="AA73" s="13"/>
      <c r="AB73" s="13"/>
      <c r="AC73" s="13"/>
      <c r="AD73" s="13"/>
      <c r="AE73" s="13"/>
      <c r="AF73" s="13"/>
      <c r="AG73" s="13"/>
      <c r="AH73" s="13"/>
      <c r="AI73" s="13"/>
      <c r="AJ73" s="13"/>
      <c r="AK73" s="13"/>
      <c r="AL73" s="13"/>
      <c r="AM73" s="13"/>
      <c r="AN73" s="13"/>
      <c r="AO73" s="13"/>
      <c r="AP73" s="13"/>
      <c r="AQ73" s="13"/>
      <c r="AR73" s="13"/>
      <c r="AS73" s="13"/>
      <c r="AT73" s="13"/>
      <c r="AU73" s="13"/>
      <c r="AV73" s="13"/>
      <c r="AW73" s="13"/>
      <c r="AX73" s="13"/>
      <c r="AY73" s="13"/>
      <c r="AZ73" s="13"/>
      <c r="BA73" s="13"/>
      <c r="BB73" s="13"/>
      <c r="BC73" s="13"/>
      <c r="BD73" s="13"/>
      <c r="BE73" s="13"/>
      <c r="BF73" s="13"/>
      <c r="BG73" s="13"/>
      <c r="BH73" s="13"/>
      <c r="BI73" s="13"/>
      <c r="BJ73" s="13"/>
      <c r="BK73" s="13"/>
      <c r="BL73" s="13"/>
      <c r="BM73" s="13"/>
      <c r="BN73" s="13"/>
      <c r="BO73" s="13"/>
      <c r="BP73" s="13"/>
      <c r="BQ73" s="13"/>
      <c r="BR73" s="13"/>
      <c r="BS73" s="13"/>
      <c r="BT73" s="13"/>
      <c r="BU73" s="13"/>
      <c r="BV73" s="13"/>
      <c r="BW73" s="13"/>
      <c r="BX73" s="13"/>
      <c r="BY73" s="13"/>
      <c r="BZ73" s="13"/>
      <c r="CA73" s="13"/>
      <c r="CB73" s="13"/>
      <c r="CC73" s="13"/>
      <c r="CD73" s="13"/>
      <c r="CE73" s="13"/>
      <c r="CF73" s="13"/>
      <c r="CG73" s="13"/>
      <c r="CH73" s="13"/>
      <c r="CI73" s="13"/>
      <c r="CJ73" s="13"/>
      <c r="CK73" s="13"/>
      <c r="CL73" s="13"/>
      <c r="CM73" s="13"/>
      <c r="CN73" s="13"/>
      <c r="CO73" s="13"/>
      <c r="CP73" s="13"/>
      <c r="CQ73" s="13"/>
      <c r="CR73" s="13"/>
      <c r="CS73" s="13"/>
      <c r="CT73" s="13"/>
      <c r="CU73" s="13"/>
      <c r="CV73" s="13"/>
      <c r="CW73" s="13"/>
      <c r="CX73" s="13"/>
      <c r="CY73" s="13"/>
      <c r="CZ73" s="13"/>
      <c r="DA73" s="13"/>
      <c r="DB73" s="13"/>
      <c r="DC73" s="13"/>
      <c r="DD73" s="13"/>
      <c r="DE73" s="13"/>
      <c r="DF73" s="13"/>
      <c r="DG73" s="13"/>
      <c r="DH73" s="13"/>
      <c r="DI73" s="13"/>
      <c r="DJ73" s="13"/>
      <c r="DK73" s="13"/>
      <c r="DL73" s="13"/>
      <c r="DM73" s="13"/>
      <c r="DN73" s="13"/>
      <c r="DO73" s="13"/>
      <c r="DP73" s="13"/>
      <c r="DQ73" s="13"/>
      <c r="DR73" s="13"/>
      <c r="DS73" s="13"/>
      <c r="DT73" s="13"/>
      <c r="DU73" s="13"/>
      <c r="DV73" s="13"/>
      <c r="DW73" s="13"/>
      <c r="DX73" s="13"/>
      <c r="DY73" s="13"/>
      <c r="DZ73" s="13"/>
      <c r="EA73" s="13"/>
      <c r="EB73" s="13"/>
      <c r="EC73" s="13"/>
      <c r="ED73" s="13"/>
      <c r="EE73" s="13"/>
      <c r="EF73" s="13"/>
      <c r="EG73" s="13"/>
      <c r="EH73" s="13"/>
      <c r="EI73" s="13"/>
      <c r="EJ73" s="13"/>
      <c r="EK73" s="13"/>
      <c r="EL73" s="13"/>
      <c r="EM73" s="13"/>
      <c r="EN73" s="13"/>
      <c r="EO73" s="13"/>
      <c r="EP73" s="13"/>
      <c r="EQ73" s="13"/>
      <c r="ER73" s="13"/>
      <c r="ES73" s="13"/>
      <c r="ET73" s="13"/>
      <c r="EU73" s="13"/>
      <c r="EV73" s="13"/>
      <c r="EW73" s="13"/>
      <c r="EX73" s="13"/>
      <c r="EY73" s="13"/>
      <c r="EZ73" s="13"/>
      <c r="FA73" s="13"/>
      <c r="FB73" s="13"/>
      <c r="FC73" s="13"/>
      <c r="FD73" s="13"/>
      <c r="FE73" s="13"/>
      <c r="FF73" s="13"/>
      <c r="FG73" s="13"/>
      <c r="FH73" s="13"/>
      <c r="FI73" s="13"/>
      <c r="FJ73" s="13"/>
      <c r="FK73" s="13"/>
      <c r="FL73" s="13"/>
      <c r="FM73" s="13"/>
      <c r="FN73" s="13"/>
      <c r="FO73" s="13"/>
      <c r="FP73" s="13"/>
      <c r="FQ73" s="13"/>
      <c r="FR73" s="13"/>
      <c r="FS73" s="13"/>
      <c r="FT73" s="13"/>
      <c r="FU73" s="13"/>
      <c r="FV73" s="13"/>
      <c r="FW73" s="13"/>
      <c r="FX73" s="13"/>
      <c r="FY73" s="13"/>
      <c r="FZ73" s="13"/>
      <c r="GA73" s="13"/>
      <c r="GB73" s="13"/>
      <c r="GC73" s="13"/>
      <c r="GD73" s="13"/>
      <c r="GE73" s="13"/>
      <c r="GF73" s="13"/>
      <c r="GG73" s="13"/>
      <c r="GH73" s="13"/>
      <c r="GI73" s="13"/>
      <c r="GJ73" s="13"/>
      <c r="GK73"/>
      <c r="GL73"/>
      <c r="GM73"/>
      <c r="GN73"/>
      <c r="GO73"/>
      <c r="GP73"/>
      <c r="GQ73"/>
      <c r="GR73"/>
      <c r="GS73"/>
      <c r="GT73"/>
      <c r="GU73"/>
      <c r="GV73"/>
      <c r="GW73"/>
      <c r="GX73"/>
      <c r="GY73"/>
      <c r="GZ73"/>
      <c r="HA73"/>
      <c r="HB73"/>
      <c r="HC73"/>
      <c r="HD73"/>
      <c r="HE73"/>
      <c r="HF73"/>
      <c r="HG73"/>
      <c r="HH73"/>
      <c r="HI73"/>
      <c r="HJ73"/>
      <c r="HK73"/>
      <c r="HL73"/>
      <c r="HM73"/>
      <c r="HN73"/>
      <c r="HO73"/>
      <c r="HP73"/>
      <c r="HQ73"/>
      <c r="HR73"/>
      <c r="HS73"/>
      <c r="HT73"/>
      <c r="HU73"/>
      <c r="HV73"/>
      <c r="HW73"/>
      <c r="HX73"/>
      <c r="HY73"/>
      <c r="HZ73"/>
      <c r="IA73"/>
      <c r="IB73"/>
      <c r="IC73"/>
      <c r="ID73"/>
      <c r="IE73"/>
      <c r="IF73"/>
      <c r="IG73"/>
      <c r="IH73"/>
      <c r="II73"/>
      <c r="IJ73"/>
      <c r="IK73"/>
      <c r="IL73"/>
      <c r="IM73"/>
      <c r="IN73"/>
      <c r="IO73"/>
      <c r="IP73"/>
      <c r="IQ73"/>
      <c r="IR73"/>
      <c r="IS73"/>
      <c r="IT73"/>
      <c r="IU73"/>
      <c r="IV73"/>
      <c r="IW73"/>
      <c r="IX73"/>
      <c r="IY73"/>
      <c r="IZ73"/>
      <c r="JA73"/>
      <c r="JB73"/>
      <c r="JC73"/>
      <c r="JD73"/>
      <c r="JE73"/>
      <c r="JF73"/>
      <c r="JG73"/>
      <c r="JH73"/>
      <c r="JI73"/>
      <c r="JJ73"/>
      <c r="JK73"/>
      <c r="JL73"/>
      <c r="JM73"/>
      <c r="JN73"/>
      <c r="JO73"/>
      <c r="JP73"/>
      <c r="JQ73"/>
      <c r="JR73"/>
      <c r="JS73"/>
      <c r="JT73"/>
      <c r="JU73"/>
      <c r="JV73"/>
      <c r="JW73"/>
      <c r="JX73"/>
      <c r="JY73"/>
      <c r="JZ73"/>
      <c r="KA73"/>
      <c r="KB73"/>
      <c r="KC73"/>
      <c r="KD73"/>
      <c r="KE73"/>
      <c r="KF73"/>
      <c r="KG73"/>
      <c r="KH73"/>
      <c r="KI73"/>
      <c r="KJ73"/>
      <c r="KK73"/>
      <c r="KL73"/>
      <c r="KM73"/>
      <c r="KN73"/>
      <c r="KO73"/>
      <c r="KP73"/>
      <c r="KQ73"/>
      <c r="KR73"/>
      <c r="KS73"/>
      <c r="KT73"/>
      <c r="KU73"/>
      <c r="KV73"/>
      <c r="KW73"/>
      <c r="KX73"/>
      <c r="KY73"/>
      <c r="KZ73"/>
      <c r="LA73"/>
      <c r="LB73"/>
      <c r="LC73"/>
      <c r="LD73"/>
      <c r="LE73"/>
      <c r="LF73"/>
      <c r="LG73"/>
      <c r="LH73"/>
      <c r="LI73"/>
      <c r="LJ73"/>
      <c r="LK73"/>
      <c r="LL73"/>
      <c r="LM73"/>
      <c r="LN73"/>
      <c r="LO73"/>
      <c r="LP73"/>
      <c r="LQ73"/>
      <c r="LR73"/>
      <c r="LS73"/>
      <c r="LT73"/>
      <c r="LU73"/>
      <c r="LV73"/>
      <c r="LW73"/>
      <c r="LX73"/>
      <c r="LY73"/>
      <c r="LZ73"/>
      <c r="MA73"/>
      <c r="MB73"/>
      <c r="MC73"/>
      <c r="MD73"/>
      <c r="ME73"/>
      <c r="MF73"/>
      <c r="MG73"/>
      <c r="MH73"/>
      <c r="MI73"/>
      <c r="MJ73"/>
      <c r="MK73"/>
      <c r="ML73"/>
      <c r="MM73"/>
      <c r="MN73"/>
      <c r="MO73"/>
      <c r="MP73"/>
      <c r="MQ73"/>
      <c r="MR73"/>
      <c r="MS73"/>
      <c r="MT73"/>
      <c r="MU73"/>
      <c r="MV73"/>
      <c r="MW73"/>
      <c r="MX73"/>
      <c r="MY73"/>
      <c r="MZ73"/>
      <c r="NA73"/>
      <c r="NB73"/>
      <c r="NC73"/>
      <c r="ND73"/>
      <c r="NE73"/>
      <c r="NF73"/>
      <c r="NG73"/>
      <c r="NH73"/>
      <c r="NI73"/>
      <c r="NJ73"/>
      <c r="NK73"/>
      <c r="NL73"/>
      <c r="NM73"/>
      <c r="NN73"/>
      <c r="NO73"/>
      <c r="NP73"/>
      <c r="NQ73"/>
      <c r="NR73"/>
      <c r="NS73"/>
      <c r="NT73"/>
      <c r="NU73"/>
      <c r="NV73"/>
      <c r="NW73"/>
      <c r="NX73"/>
      <c r="NY73"/>
      <c r="NZ73"/>
      <c r="OA73"/>
      <c r="OB73"/>
      <c r="OC73"/>
      <c r="OD73"/>
      <c r="OE73"/>
      <c r="OF73"/>
      <c r="OG73"/>
      <c r="OH73"/>
      <c r="OI73"/>
      <c r="OJ73"/>
      <c r="OK73"/>
      <c r="OL73"/>
      <c r="OM73"/>
      <c r="ON73"/>
      <c r="OO73"/>
      <c r="OP73"/>
      <c r="OQ73"/>
      <c r="OR73"/>
      <c r="OS73"/>
      <c r="OT73"/>
      <c r="OU73"/>
      <c r="OV73"/>
      <c r="OW73"/>
      <c r="OX73"/>
      <c r="OY73"/>
      <c r="OZ73"/>
      <c r="PA73"/>
      <c r="PB73"/>
      <c r="PC73"/>
      <c r="PD73"/>
      <c r="PE73"/>
      <c r="PF73"/>
      <c r="PG73"/>
      <c r="PH73"/>
      <c r="PI73"/>
      <c r="PJ73"/>
      <c r="PK73"/>
      <c r="PL73"/>
      <c r="PM73"/>
      <c r="PN73"/>
      <c r="PO73"/>
      <c r="PP73"/>
      <c r="PQ73"/>
      <c r="PR73"/>
      <c r="PS73"/>
      <c r="PT73"/>
      <c r="PU73"/>
    </row>
    <row r="74" spans="1:437" s="55" customFormat="1" outlineLevel="1" x14ac:dyDescent="0.35">
      <c r="A74" s="70"/>
      <c r="B74" s="15"/>
      <c r="C74" s="73"/>
      <c r="D74" s="74"/>
      <c r="E74" s="14" t="str">
        <f xml:space="preserve"> InpC!E$19</f>
        <v>Acquisition date</v>
      </c>
      <c r="F74" s="14">
        <f xml:space="preserve"> InpC!F$19</f>
        <v>44286</v>
      </c>
      <c r="G74" s="14" t="str">
        <f xml:space="preserve"> InpC!G$19</f>
        <v>date</v>
      </c>
      <c r="H74" s="50"/>
      <c r="I74" s="79"/>
      <c r="J74" s="50"/>
      <c r="K74" s="50"/>
      <c r="L74" s="50"/>
      <c r="M74" s="50"/>
      <c r="N74" s="50"/>
      <c r="O74" s="50"/>
      <c r="P74" s="50"/>
      <c r="Q74" s="50"/>
      <c r="R74" s="50"/>
      <c r="S74" s="50"/>
      <c r="T74" s="50"/>
      <c r="U74" s="50"/>
      <c r="V74" s="50"/>
      <c r="W74" s="50"/>
      <c r="X74" s="50"/>
      <c r="Y74" s="50"/>
      <c r="Z74" s="50"/>
      <c r="AA74" s="50"/>
      <c r="AB74" s="50"/>
      <c r="AC74" s="50"/>
      <c r="AD74" s="50"/>
      <c r="AE74" s="50"/>
      <c r="AF74" s="50"/>
      <c r="AG74" s="50"/>
      <c r="AH74" s="50"/>
      <c r="AI74" s="50"/>
      <c r="AJ74" s="50"/>
      <c r="AK74" s="50"/>
      <c r="AL74" s="50"/>
      <c r="AM74" s="50"/>
      <c r="AN74" s="50"/>
      <c r="AO74" s="50"/>
      <c r="AP74" s="50"/>
      <c r="AQ74" s="50"/>
      <c r="AR74" s="50"/>
      <c r="AS74" s="50"/>
      <c r="AT74" s="50"/>
      <c r="AU74" s="50"/>
      <c r="AV74" s="50"/>
      <c r="AW74" s="50"/>
      <c r="AX74" s="50"/>
      <c r="AY74" s="50"/>
      <c r="AZ74" s="50"/>
      <c r="BA74" s="50"/>
      <c r="BB74" s="50"/>
      <c r="BC74" s="50"/>
      <c r="BD74" s="50"/>
      <c r="BE74" s="50"/>
      <c r="BF74" s="50"/>
      <c r="BG74" s="50"/>
      <c r="BH74" s="50"/>
      <c r="BI74" s="50"/>
      <c r="BJ74" s="50"/>
      <c r="BK74" s="50"/>
      <c r="BL74" s="50"/>
      <c r="BM74" s="50"/>
      <c r="BN74" s="50"/>
      <c r="BO74" s="50"/>
      <c r="BP74" s="50"/>
      <c r="BQ74" s="50"/>
      <c r="BR74" s="50"/>
      <c r="BS74" s="50"/>
      <c r="BT74" s="50"/>
      <c r="BU74" s="50"/>
      <c r="BV74" s="50"/>
      <c r="BW74" s="50"/>
      <c r="BX74" s="50"/>
      <c r="BY74" s="50"/>
      <c r="BZ74" s="50"/>
      <c r="CA74" s="50"/>
      <c r="CB74" s="50"/>
      <c r="CC74" s="50"/>
      <c r="CD74" s="50"/>
      <c r="CE74" s="50"/>
      <c r="CF74" s="50"/>
      <c r="CG74" s="50"/>
      <c r="CH74" s="50"/>
      <c r="CI74" s="50"/>
      <c r="CJ74" s="50"/>
      <c r="CK74" s="50"/>
      <c r="CL74" s="50"/>
      <c r="CM74" s="50"/>
      <c r="CN74" s="50"/>
      <c r="CO74" s="50"/>
      <c r="CP74" s="50"/>
      <c r="CQ74" s="50"/>
      <c r="CR74" s="50"/>
      <c r="CS74" s="50"/>
      <c r="CT74" s="50"/>
      <c r="CU74" s="50"/>
      <c r="CV74" s="50"/>
      <c r="CW74" s="50"/>
      <c r="CX74" s="50"/>
      <c r="CY74" s="50"/>
      <c r="CZ74" s="50"/>
      <c r="DA74" s="50"/>
      <c r="DB74" s="50"/>
      <c r="DC74" s="50"/>
      <c r="DD74" s="50"/>
      <c r="DE74" s="50"/>
      <c r="DF74" s="50"/>
      <c r="DG74" s="50"/>
      <c r="DH74" s="50"/>
      <c r="DI74" s="50"/>
      <c r="DJ74" s="50"/>
      <c r="DK74" s="50"/>
      <c r="DL74" s="50"/>
      <c r="DM74" s="50"/>
      <c r="DN74" s="50"/>
      <c r="DO74" s="50"/>
      <c r="DP74" s="50"/>
      <c r="DQ74" s="50"/>
      <c r="DR74" s="50"/>
      <c r="DS74" s="50"/>
      <c r="DT74" s="50"/>
      <c r="DU74" s="50"/>
      <c r="DV74" s="50"/>
      <c r="DW74" s="50"/>
      <c r="DX74" s="50"/>
      <c r="DY74" s="50"/>
      <c r="DZ74" s="50"/>
      <c r="EA74" s="50"/>
      <c r="EB74" s="50"/>
      <c r="EC74" s="50"/>
      <c r="ED74" s="50"/>
      <c r="EE74" s="50"/>
      <c r="EF74" s="50"/>
      <c r="EG74" s="50"/>
      <c r="EH74" s="50"/>
      <c r="EI74" s="50"/>
      <c r="EJ74" s="50"/>
      <c r="EK74" s="50"/>
      <c r="EL74" s="50"/>
      <c r="EM74" s="50"/>
      <c r="EN74" s="50"/>
      <c r="EO74" s="50"/>
      <c r="EP74" s="50"/>
      <c r="EQ74" s="50"/>
      <c r="ER74" s="50"/>
      <c r="ES74" s="50"/>
      <c r="ET74" s="50"/>
      <c r="EU74" s="50"/>
      <c r="EV74" s="50"/>
      <c r="EW74" s="50"/>
      <c r="EX74" s="50"/>
      <c r="EY74" s="50"/>
      <c r="EZ74" s="50"/>
      <c r="FA74" s="50"/>
      <c r="FB74" s="50"/>
      <c r="FC74" s="50"/>
      <c r="FD74" s="50"/>
      <c r="FE74" s="50"/>
      <c r="FF74" s="50"/>
      <c r="FG74" s="50"/>
      <c r="FH74" s="50"/>
      <c r="FI74" s="50"/>
      <c r="FJ74" s="50"/>
      <c r="FK74" s="50"/>
      <c r="FL74" s="50"/>
      <c r="FM74" s="50"/>
      <c r="FN74" s="50"/>
      <c r="FO74" s="50"/>
      <c r="FP74" s="50"/>
      <c r="FQ74" s="50"/>
      <c r="FR74" s="50"/>
      <c r="FS74" s="50"/>
      <c r="FT74" s="50"/>
      <c r="FU74" s="50"/>
      <c r="FV74" s="50"/>
      <c r="FW74" s="50"/>
      <c r="FX74" s="50"/>
      <c r="FY74" s="50"/>
      <c r="FZ74" s="50"/>
      <c r="GA74" s="50"/>
      <c r="GB74" s="50"/>
      <c r="GC74" s="50"/>
      <c r="GD74" s="50"/>
      <c r="GE74" s="50"/>
      <c r="GF74" s="50"/>
      <c r="GG74" s="50"/>
      <c r="GH74" s="50"/>
      <c r="GI74" s="50"/>
      <c r="GJ74" s="50"/>
      <c r="GK74"/>
      <c r="GL74"/>
      <c r="GM74"/>
      <c r="GN74"/>
      <c r="GO74"/>
      <c r="GP74"/>
      <c r="GQ74"/>
      <c r="GR74"/>
      <c r="GS74"/>
      <c r="GT74"/>
      <c r="GU74"/>
      <c r="GV74"/>
      <c r="GW74"/>
      <c r="GX74"/>
      <c r="GY74"/>
      <c r="GZ74"/>
      <c r="HA74"/>
      <c r="HB74"/>
      <c r="HC74"/>
      <c r="HD74"/>
      <c r="HE74"/>
      <c r="HF74"/>
      <c r="HG74"/>
      <c r="HH74"/>
      <c r="HI74"/>
      <c r="HJ74"/>
      <c r="HK74"/>
      <c r="HL74"/>
      <c r="HM74"/>
      <c r="HN74"/>
      <c r="HO74"/>
      <c r="HP74"/>
      <c r="HQ74"/>
      <c r="HR74"/>
      <c r="HS74"/>
      <c r="HT74"/>
      <c r="HU74"/>
      <c r="HV74"/>
      <c r="HW74"/>
      <c r="HX74"/>
      <c r="HY74"/>
      <c r="HZ74"/>
      <c r="IA74"/>
      <c r="IB74"/>
      <c r="IC74"/>
      <c r="ID74"/>
      <c r="IE74"/>
      <c r="IF74"/>
      <c r="IG74"/>
      <c r="IH74"/>
      <c r="II74"/>
      <c r="IJ74"/>
      <c r="IK74"/>
      <c r="IL74"/>
      <c r="IM74"/>
      <c r="IN74"/>
      <c r="IO74"/>
      <c r="IP74"/>
      <c r="IQ74"/>
      <c r="IR74"/>
      <c r="IS74"/>
      <c r="IT74"/>
      <c r="IU74"/>
      <c r="IV74"/>
      <c r="IW74"/>
      <c r="IX74"/>
      <c r="IY74"/>
      <c r="IZ74"/>
      <c r="JA74"/>
      <c r="JB74"/>
      <c r="JC74"/>
      <c r="JD74"/>
      <c r="JE74"/>
      <c r="JF74"/>
      <c r="JG74"/>
      <c r="JH74"/>
      <c r="JI74"/>
      <c r="JJ74"/>
      <c r="JK74"/>
      <c r="JL74"/>
      <c r="JM74"/>
      <c r="JN74"/>
      <c r="JO74"/>
      <c r="JP74"/>
      <c r="JQ74"/>
      <c r="JR74"/>
      <c r="JS74"/>
      <c r="JT74"/>
      <c r="JU74"/>
      <c r="JV74"/>
      <c r="JW74"/>
      <c r="JX74"/>
      <c r="JY74"/>
      <c r="JZ74"/>
      <c r="KA74"/>
      <c r="KB74"/>
      <c r="KC74"/>
      <c r="KD74"/>
      <c r="KE74"/>
      <c r="KF74"/>
      <c r="KG74"/>
      <c r="KH74"/>
      <c r="KI74"/>
      <c r="KJ74"/>
      <c r="KK74"/>
      <c r="KL74"/>
      <c r="KM74"/>
      <c r="KN74"/>
      <c r="KO74"/>
      <c r="KP74"/>
      <c r="KQ74"/>
      <c r="KR74"/>
      <c r="KS74"/>
      <c r="KT74"/>
      <c r="KU74"/>
      <c r="KV74"/>
      <c r="KW74"/>
      <c r="KX74"/>
      <c r="KY74"/>
      <c r="KZ74"/>
      <c r="LA74"/>
      <c r="LB74"/>
      <c r="LC74"/>
      <c r="LD74"/>
      <c r="LE74"/>
      <c r="LF74"/>
      <c r="LG74"/>
      <c r="LH74"/>
      <c r="LI74"/>
      <c r="LJ74"/>
      <c r="LK74"/>
      <c r="LL74"/>
      <c r="LM74"/>
      <c r="LN74"/>
      <c r="LO74"/>
      <c r="LP74"/>
      <c r="LQ74"/>
      <c r="LR74"/>
      <c r="LS74"/>
      <c r="LT74"/>
      <c r="LU74"/>
      <c r="LV74"/>
      <c r="LW74"/>
      <c r="LX74"/>
      <c r="LY74"/>
      <c r="LZ74"/>
      <c r="MA74"/>
      <c r="MB74"/>
      <c r="MC74"/>
      <c r="MD74"/>
      <c r="ME74"/>
      <c r="MF74"/>
      <c r="MG74"/>
      <c r="MH74"/>
      <c r="MI74"/>
      <c r="MJ74"/>
      <c r="MK74"/>
      <c r="ML74"/>
      <c r="MM74"/>
      <c r="MN74"/>
      <c r="MO74"/>
      <c r="MP74"/>
      <c r="MQ74"/>
      <c r="MR74"/>
      <c r="MS74"/>
      <c r="MT74"/>
      <c r="MU74"/>
      <c r="MV74"/>
      <c r="MW74"/>
      <c r="MX74"/>
      <c r="MY74"/>
      <c r="MZ74"/>
      <c r="NA74"/>
      <c r="NB74"/>
      <c r="NC74"/>
      <c r="ND74"/>
      <c r="NE74"/>
      <c r="NF74"/>
      <c r="NG74"/>
      <c r="NH74"/>
      <c r="NI74"/>
      <c r="NJ74"/>
      <c r="NK74"/>
      <c r="NL74"/>
      <c r="NM74"/>
      <c r="NN74"/>
      <c r="NO74"/>
      <c r="NP74"/>
      <c r="NQ74"/>
      <c r="NR74"/>
      <c r="NS74"/>
      <c r="NT74"/>
      <c r="NU74"/>
      <c r="NV74"/>
      <c r="NW74"/>
      <c r="NX74"/>
      <c r="NY74"/>
      <c r="NZ74"/>
      <c r="OA74"/>
      <c r="OB74"/>
      <c r="OC74"/>
      <c r="OD74"/>
      <c r="OE74"/>
      <c r="OF74"/>
      <c r="OG74"/>
      <c r="OH74"/>
      <c r="OI74"/>
      <c r="OJ74"/>
      <c r="OK74"/>
      <c r="OL74"/>
      <c r="OM74"/>
      <c r="ON74"/>
      <c r="OO74"/>
      <c r="OP74"/>
      <c r="OQ74"/>
      <c r="OR74"/>
      <c r="OS74"/>
      <c r="OT74"/>
      <c r="OU74"/>
      <c r="OV74"/>
      <c r="OW74"/>
      <c r="OX74"/>
      <c r="OY74"/>
      <c r="OZ74"/>
      <c r="PA74"/>
      <c r="PB74"/>
      <c r="PC74"/>
      <c r="PD74"/>
      <c r="PE74"/>
      <c r="PF74"/>
      <c r="PG74"/>
      <c r="PH74"/>
      <c r="PI74"/>
      <c r="PJ74"/>
      <c r="PK74"/>
      <c r="PL74"/>
      <c r="PM74"/>
      <c r="PN74"/>
      <c r="PO74"/>
      <c r="PP74"/>
      <c r="PQ74"/>
      <c r="PR74"/>
      <c r="PS74"/>
      <c r="PT74"/>
      <c r="PU74"/>
    </row>
    <row r="75" spans="1:437" s="58" customFormat="1" outlineLevel="1" x14ac:dyDescent="0.35">
      <c r="A75" s="75"/>
      <c r="B75" s="15"/>
      <c r="C75" s="76"/>
      <c r="D75" s="65"/>
      <c r="E75" s="11" t="str">
        <f t="shared" ref="E75:BP75" si="129" xml:space="preserve"> E$25</f>
        <v>Model period ending</v>
      </c>
      <c r="F75" s="11">
        <f t="shared" si="129"/>
        <v>0</v>
      </c>
      <c r="G75" s="11" t="str">
        <f t="shared" si="129"/>
        <v>date</v>
      </c>
      <c r="H75" s="11">
        <f t="shared" si="129"/>
        <v>0</v>
      </c>
      <c r="I75" s="183">
        <f t="shared" si="129"/>
        <v>0</v>
      </c>
      <c r="J75" s="11">
        <f t="shared" si="129"/>
        <v>44104</v>
      </c>
      <c r="K75" s="11">
        <f t="shared" si="129"/>
        <v>44196</v>
      </c>
      <c r="L75" s="11">
        <f t="shared" si="129"/>
        <v>44286</v>
      </c>
      <c r="M75" s="11">
        <f t="shared" si="129"/>
        <v>44377</v>
      </c>
      <c r="N75" s="11">
        <f t="shared" si="129"/>
        <v>44469</v>
      </c>
      <c r="O75" s="11">
        <f t="shared" si="129"/>
        <v>44561</v>
      </c>
      <c r="P75" s="11">
        <f t="shared" si="129"/>
        <v>44651</v>
      </c>
      <c r="Q75" s="11">
        <f t="shared" si="129"/>
        <v>44742</v>
      </c>
      <c r="R75" s="11">
        <f t="shared" si="129"/>
        <v>44834</v>
      </c>
      <c r="S75" s="11">
        <f t="shared" si="129"/>
        <v>44926</v>
      </c>
      <c r="T75" s="11">
        <f t="shared" si="129"/>
        <v>45016</v>
      </c>
      <c r="U75" s="11">
        <f t="shared" si="129"/>
        <v>45107</v>
      </c>
      <c r="V75" s="11">
        <f t="shared" si="129"/>
        <v>45199</v>
      </c>
      <c r="W75" s="11">
        <f t="shared" si="129"/>
        <v>45291</v>
      </c>
      <c r="X75" s="11">
        <f t="shared" si="129"/>
        <v>45382</v>
      </c>
      <c r="Y75" s="11">
        <f t="shared" si="129"/>
        <v>45473</v>
      </c>
      <c r="Z75" s="11">
        <f t="shared" si="129"/>
        <v>45565</v>
      </c>
      <c r="AA75" s="11">
        <f t="shared" si="129"/>
        <v>45657</v>
      </c>
      <c r="AB75" s="11">
        <f t="shared" si="129"/>
        <v>45747</v>
      </c>
      <c r="AC75" s="11">
        <f t="shared" si="129"/>
        <v>45838</v>
      </c>
      <c r="AD75" s="11">
        <f t="shared" si="129"/>
        <v>45930</v>
      </c>
      <c r="AE75" s="11">
        <f t="shared" si="129"/>
        <v>46022</v>
      </c>
      <c r="AF75" s="11">
        <f t="shared" si="129"/>
        <v>46112</v>
      </c>
      <c r="AG75" s="11">
        <f t="shared" si="129"/>
        <v>46203</v>
      </c>
      <c r="AH75" s="11">
        <f t="shared" si="129"/>
        <v>46295</v>
      </c>
      <c r="AI75" s="11">
        <f t="shared" si="129"/>
        <v>46387</v>
      </c>
      <c r="AJ75" s="11">
        <f t="shared" si="129"/>
        <v>46477</v>
      </c>
      <c r="AK75" s="11">
        <f t="shared" si="129"/>
        <v>46568</v>
      </c>
      <c r="AL75" s="11">
        <f t="shared" si="129"/>
        <v>46660</v>
      </c>
      <c r="AM75" s="11">
        <f t="shared" si="129"/>
        <v>46752</v>
      </c>
      <c r="AN75" s="11">
        <f t="shared" si="129"/>
        <v>46843</v>
      </c>
      <c r="AO75" s="11">
        <f t="shared" si="129"/>
        <v>46934</v>
      </c>
      <c r="AP75" s="11">
        <f t="shared" si="129"/>
        <v>47026</v>
      </c>
      <c r="AQ75" s="11">
        <f t="shared" si="129"/>
        <v>47118</v>
      </c>
      <c r="AR75" s="11">
        <f t="shared" si="129"/>
        <v>47208</v>
      </c>
      <c r="AS75" s="11">
        <f t="shared" si="129"/>
        <v>47299</v>
      </c>
      <c r="AT75" s="11">
        <f t="shared" si="129"/>
        <v>47391</v>
      </c>
      <c r="AU75" s="11">
        <f t="shared" si="129"/>
        <v>47483</v>
      </c>
      <c r="AV75" s="11">
        <f t="shared" si="129"/>
        <v>47573</v>
      </c>
      <c r="AW75" s="11">
        <f t="shared" si="129"/>
        <v>47664</v>
      </c>
      <c r="AX75" s="11">
        <f t="shared" si="129"/>
        <v>47756</v>
      </c>
      <c r="AY75" s="11">
        <f t="shared" si="129"/>
        <v>47848</v>
      </c>
      <c r="AZ75" s="11">
        <f t="shared" si="129"/>
        <v>47938</v>
      </c>
      <c r="BA75" s="11">
        <f t="shared" si="129"/>
        <v>48029</v>
      </c>
      <c r="BB75" s="11">
        <f t="shared" si="129"/>
        <v>48121</v>
      </c>
      <c r="BC75" s="11">
        <f t="shared" si="129"/>
        <v>48213</v>
      </c>
      <c r="BD75" s="11">
        <f t="shared" si="129"/>
        <v>48304</v>
      </c>
      <c r="BE75" s="11">
        <f t="shared" si="129"/>
        <v>48395</v>
      </c>
      <c r="BF75" s="11">
        <f t="shared" si="129"/>
        <v>48487</v>
      </c>
      <c r="BG75" s="11">
        <f t="shared" si="129"/>
        <v>48579</v>
      </c>
      <c r="BH75" s="11">
        <f t="shared" si="129"/>
        <v>48669</v>
      </c>
      <c r="BI75" s="11">
        <f t="shared" si="129"/>
        <v>48760</v>
      </c>
      <c r="BJ75" s="11">
        <f t="shared" si="129"/>
        <v>48852</v>
      </c>
      <c r="BK75" s="11">
        <f t="shared" si="129"/>
        <v>48944</v>
      </c>
      <c r="BL75" s="11">
        <f t="shared" si="129"/>
        <v>49034</v>
      </c>
      <c r="BM75" s="11">
        <f t="shared" si="129"/>
        <v>49125</v>
      </c>
      <c r="BN75" s="11">
        <f t="shared" si="129"/>
        <v>49217</v>
      </c>
      <c r="BO75" s="11">
        <f t="shared" si="129"/>
        <v>49309</v>
      </c>
      <c r="BP75" s="11">
        <f t="shared" si="129"/>
        <v>49399</v>
      </c>
      <c r="BQ75" s="11">
        <f t="shared" ref="BQ75:EB75" si="130" xml:space="preserve"> BQ$25</f>
        <v>49490</v>
      </c>
      <c r="BR75" s="11">
        <f t="shared" si="130"/>
        <v>49582</v>
      </c>
      <c r="BS75" s="11">
        <f t="shared" si="130"/>
        <v>49674</v>
      </c>
      <c r="BT75" s="11">
        <f t="shared" si="130"/>
        <v>49765</v>
      </c>
      <c r="BU75" s="11">
        <f t="shared" si="130"/>
        <v>49856</v>
      </c>
      <c r="BV75" s="11">
        <f t="shared" si="130"/>
        <v>49948</v>
      </c>
      <c r="BW75" s="11">
        <f t="shared" si="130"/>
        <v>50040</v>
      </c>
      <c r="BX75" s="11">
        <f t="shared" si="130"/>
        <v>50130</v>
      </c>
      <c r="BY75" s="11">
        <f t="shared" si="130"/>
        <v>50221</v>
      </c>
      <c r="BZ75" s="11">
        <f t="shared" si="130"/>
        <v>50313</v>
      </c>
      <c r="CA75" s="11">
        <f t="shared" si="130"/>
        <v>50405</v>
      </c>
      <c r="CB75" s="11">
        <f t="shared" si="130"/>
        <v>50495</v>
      </c>
      <c r="CC75" s="11">
        <f t="shared" si="130"/>
        <v>50586</v>
      </c>
      <c r="CD75" s="11">
        <f t="shared" si="130"/>
        <v>50678</v>
      </c>
      <c r="CE75" s="11">
        <f t="shared" si="130"/>
        <v>50770</v>
      </c>
      <c r="CF75" s="11">
        <f t="shared" si="130"/>
        <v>50860</v>
      </c>
      <c r="CG75" s="11">
        <f t="shared" si="130"/>
        <v>50951</v>
      </c>
      <c r="CH75" s="11">
        <f t="shared" si="130"/>
        <v>51043</v>
      </c>
      <c r="CI75" s="11">
        <f t="shared" si="130"/>
        <v>51135</v>
      </c>
      <c r="CJ75" s="11">
        <f t="shared" si="130"/>
        <v>51226</v>
      </c>
      <c r="CK75" s="11">
        <f t="shared" si="130"/>
        <v>51317</v>
      </c>
      <c r="CL75" s="11">
        <f t="shared" si="130"/>
        <v>51409</v>
      </c>
      <c r="CM75" s="11">
        <f t="shared" si="130"/>
        <v>51501</v>
      </c>
      <c r="CN75" s="11">
        <f t="shared" si="130"/>
        <v>51591</v>
      </c>
      <c r="CO75" s="11">
        <f t="shared" si="130"/>
        <v>51682</v>
      </c>
      <c r="CP75" s="11">
        <f t="shared" si="130"/>
        <v>51774</v>
      </c>
      <c r="CQ75" s="11">
        <f t="shared" si="130"/>
        <v>51866</v>
      </c>
      <c r="CR75" s="11">
        <f t="shared" si="130"/>
        <v>51956</v>
      </c>
      <c r="CS75" s="11">
        <f t="shared" si="130"/>
        <v>52047</v>
      </c>
      <c r="CT75" s="11">
        <f t="shared" si="130"/>
        <v>52139</v>
      </c>
      <c r="CU75" s="11">
        <f t="shared" si="130"/>
        <v>52231</v>
      </c>
      <c r="CV75" s="11">
        <f t="shared" si="130"/>
        <v>52321</v>
      </c>
      <c r="CW75" s="11">
        <f t="shared" si="130"/>
        <v>52412</v>
      </c>
      <c r="CX75" s="11">
        <f t="shared" si="130"/>
        <v>52504</v>
      </c>
      <c r="CY75" s="11">
        <f t="shared" si="130"/>
        <v>52596</v>
      </c>
      <c r="CZ75" s="11">
        <f t="shared" si="130"/>
        <v>52687</v>
      </c>
      <c r="DA75" s="11">
        <f t="shared" si="130"/>
        <v>52778</v>
      </c>
      <c r="DB75" s="11">
        <f t="shared" si="130"/>
        <v>52870</v>
      </c>
      <c r="DC75" s="11">
        <f t="shared" si="130"/>
        <v>52962</v>
      </c>
      <c r="DD75" s="11">
        <f t="shared" si="130"/>
        <v>53052</v>
      </c>
      <c r="DE75" s="11">
        <f t="shared" si="130"/>
        <v>53143</v>
      </c>
      <c r="DF75" s="11">
        <f t="shared" si="130"/>
        <v>53235</v>
      </c>
      <c r="DG75" s="11">
        <f t="shared" si="130"/>
        <v>53327</v>
      </c>
      <c r="DH75" s="11">
        <f t="shared" si="130"/>
        <v>53417</v>
      </c>
      <c r="DI75" s="11">
        <f t="shared" si="130"/>
        <v>53508</v>
      </c>
      <c r="DJ75" s="11">
        <f t="shared" si="130"/>
        <v>53600</v>
      </c>
      <c r="DK75" s="11">
        <f t="shared" si="130"/>
        <v>53692</v>
      </c>
      <c r="DL75" s="11">
        <f t="shared" si="130"/>
        <v>53782</v>
      </c>
      <c r="DM75" s="11">
        <f t="shared" si="130"/>
        <v>53873</v>
      </c>
      <c r="DN75" s="11">
        <f t="shared" si="130"/>
        <v>53965</v>
      </c>
      <c r="DO75" s="11">
        <f t="shared" si="130"/>
        <v>54057</v>
      </c>
      <c r="DP75" s="11">
        <f t="shared" si="130"/>
        <v>54148</v>
      </c>
      <c r="DQ75" s="11">
        <f t="shared" si="130"/>
        <v>54239</v>
      </c>
      <c r="DR75" s="11">
        <f t="shared" si="130"/>
        <v>54331</v>
      </c>
      <c r="DS75" s="11">
        <f t="shared" si="130"/>
        <v>54423</v>
      </c>
      <c r="DT75" s="11">
        <f t="shared" si="130"/>
        <v>54513</v>
      </c>
      <c r="DU75" s="11">
        <f t="shared" si="130"/>
        <v>54604</v>
      </c>
      <c r="DV75" s="11">
        <f t="shared" si="130"/>
        <v>54696</v>
      </c>
      <c r="DW75" s="11">
        <f t="shared" si="130"/>
        <v>54788</v>
      </c>
      <c r="DX75" s="11">
        <f t="shared" si="130"/>
        <v>54878</v>
      </c>
      <c r="DY75" s="11">
        <f t="shared" si="130"/>
        <v>54969</v>
      </c>
      <c r="DZ75" s="11">
        <f t="shared" si="130"/>
        <v>55061</v>
      </c>
      <c r="EA75" s="11">
        <f t="shared" si="130"/>
        <v>55153</v>
      </c>
      <c r="EB75" s="11">
        <f t="shared" si="130"/>
        <v>55243</v>
      </c>
      <c r="EC75" s="11">
        <f t="shared" ref="EC75:FH75" si="131" xml:space="preserve"> EC$25</f>
        <v>55334</v>
      </c>
      <c r="ED75" s="11">
        <f t="shared" si="131"/>
        <v>55426</v>
      </c>
      <c r="EE75" s="11">
        <f t="shared" si="131"/>
        <v>55518</v>
      </c>
      <c r="EF75" s="11">
        <f t="shared" si="131"/>
        <v>55609</v>
      </c>
      <c r="EG75" s="11">
        <f t="shared" si="131"/>
        <v>55700</v>
      </c>
      <c r="EH75" s="11">
        <f t="shared" si="131"/>
        <v>55792</v>
      </c>
      <c r="EI75" s="11">
        <f t="shared" si="131"/>
        <v>55884</v>
      </c>
      <c r="EJ75" s="11">
        <f t="shared" si="131"/>
        <v>55974</v>
      </c>
      <c r="EK75" s="11">
        <f t="shared" si="131"/>
        <v>56065</v>
      </c>
      <c r="EL75" s="11">
        <f t="shared" si="131"/>
        <v>56157</v>
      </c>
      <c r="EM75" s="11">
        <f t="shared" si="131"/>
        <v>56249</v>
      </c>
      <c r="EN75" s="11">
        <f t="shared" si="131"/>
        <v>56339</v>
      </c>
      <c r="EO75" s="11">
        <f t="shared" si="131"/>
        <v>56430</v>
      </c>
      <c r="EP75" s="11">
        <f t="shared" si="131"/>
        <v>56522</v>
      </c>
      <c r="EQ75" s="11">
        <f t="shared" si="131"/>
        <v>56614</v>
      </c>
      <c r="ER75" s="11">
        <f t="shared" si="131"/>
        <v>56704</v>
      </c>
      <c r="ES75" s="11">
        <f t="shared" si="131"/>
        <v>56795</v>
      </c>
      <c r="ET75" s="11">
        <f t="shared" si="131"/>
        <v>56887</v>
      </c>
      <c r="EU75" s="11">
        <f t="shared" si="131"/>
        <v>56979</v>
      </c>
      <c r="EV75" s="11">
        <f t="shared" si="131"/>
        <v>57070</v>
      </c>
      <c r="EW75" s="11">
        <f t="shared" si="131"/>
        <v>57161</v>
      </c>
      <c r="EX75" s="11">
        <f t="shared" si="131"/>
        <v>57253</v>
      </c>
      <c r="EY75" s="11">
        <f t="shared" si="131"/>
        <v>57345</v>
      </c>
      <c r="EZ75" s="11">
        <f t="shared" si="131"/>
        <v>57435</v>
      </c>
      <c r="FA75" s="11">
        <f t="shared" si="131"/>
        <v>57526</v>
      </c>
      <c r="FB75" s="11">
        <f t="shared" si="131"/>
        <v>57618</v>
      </c>
      <c r="FC75" s="11">
        <f t="shared" si="131"/>
        <v>57710</v>
      </c>
      <c r="FD75" s="11">
        <f t="shared" si="131"/>
        <v>57800</v>
      </c>
      <c r="FE75" s="11">
        <f t="shared" si="131"/>
        <v>57891</v>
      </c>
      <c r="FF75" s="11">
        <f t="shared" si="131"/>
        <v>57983</v>
      </c>
      <c r="FG75" s="11">
        <f t="shared" si="131"/>
        <v>58075</v>
      </c>
      <c r="FH75" s="11">
        <f t="shared" si="131"/>
        <v>58165</v>
      </c>
      <c r="FI75" s="11">
        <f t="shared" ref="FI75:GJ75" si="132" xml:space="preserve"> FI$25</f>
        <v>58256</v>
      </c>
      <c r="FJ75" s="11">
        <f t="shared" si="132"/>
        <v>58348</v>
      </c>
      <c r="FK75" s="11">
        <f t="shared" si="132"/>
        <v>58440</v>
      </c>
      <c r="FL75" s="11">
        <f t="shared" si="132"/>
        <v>58531</v>
      </c>
      <c r="FM75" s="11">
        <f t="shared" si="132"/>
        <v>58622</v>
      </c>
      <c r="FN75" s="11">
        <f t="shared" si="132"/>
        <v>58714</v>
      </c>
      <c r="FO75" s="11">
        <f t="shared" si="132"/>
        <v>58806</v>
      </c>
      <c r="FP75" s="11">
        <f t="shared" si="132"/>
        <v>58896</v>
      </c>
      <c r="FQ75" s="11">
        <f t="shared" si="132"/>
        <v>58987</v>
      </c>
      <c r="FR75" s="11">
        <f t="shared" si="132"/>
        <v>59079</v>
      </c>
      <c r="FS75" s="11">
        <f t="shared" si="132"/>
        <v>59171</v>
      </c>
      <c r="FT75" s="11">
        <f t="shared" si="132"/>
        <v>59261</v>
      </c>
      <c r="FU75" s="11">
        <f t="shared" si="132"/>
        <v>59352</v>
      </c>
      <c r="FV75" s="11">
        <f t="shared" si="132"/>
        <v>59444</v>
      </c>
      <c r="FW75" s="11">
        <f t="shared" si="132"/>
        <v>59536</v>
      </c>
      <c r="FX75" s="11">
        <f t="shared" si="132"/>
        <v>59626</v>
      </c>
      <c r="FY75" s="11">
        <f t="shared" si="132"/>
        <v>59717</v>
      </c>
      <c r="FZ75" s="11">
        <f t="shared" si="132"/>
        <v>59809</v>
      </c>
      <c r="GA75" s="11">
        <f t="shared" si="132"/>
        <v>59901</v>
      </c>
      <c r="GB75" s="11">
        <f t="shared" si="132"/>
        <v>59992</v>
      </c>
      <c r="GC75" s="11">
        <f t="shared" si="132"/>
        <v>60083</v>
      </c>
      <c r="GD75" s="11">
        <f t="shared" si="132"/>
        <v>60175</v>
      </c>
      <c r="GE75" s="11">
        <f t="shared" si="132"/>
        <v>60267</v>
      </c>
      <c r="GF75" s="11">
        <f t="shared" si="132"/>
        <v>60357</v>
      </c>
      <c r="GG75" s="11">
        <f t="shared" si="132"/>
        <v>60448</v>
      </c>
      <c r="GH75" s="11">
        <f t="shared" si="132"/>
        <v>60540</v>
      </c>
      <c r="GI75" s="11">
        <f t="shared" si="132"/>
        <v>60632</v>
      </c>
      <c r="GJ75" s="11">
        <f t="shared" si="132"/>
        <v>60722</v>
      </c>
      <c r="GK75"/>
      <c r="GL75"/>
      <c r="GM75"/>
      <c r="GN75"/>
      <c r="GO75"/>
      <c r="GP75"/>
      <c r="GQ75"/>
      <c r="GR75"/>
      <c r="GS75"/>
      <c r="GT75"/>
      <c r="GU75"/>
      <c r="GV75"/>
      <c r="GW75"/>
      <c r="GX75"/>
      <c r="GY75"/>
      <c r="GZ75"/>
      <c r="HA75"/>
      <c r="HB75"/>
      <c r="HC75"/>
      <c r="HD75"/>
      <c r="HE75"/>
      <c r="HF75"/>
      <c r="HG75"/>
      <c r="HH75"/>
      <c r="HI75"/>
      <c r="HJ75"/>
      <c r="HK75"/>
      <c r="HL75"/>
      <c r="HM75"/>
      <c r="HN75"/>
      <c r="HO75"/>
      <c r="HP75"/>
      <c r="HQ75"/>
      <c r="HR75"/>
      <c r="HS75"/>
      <c r="HT75"/>
      <c r="HU75"/>
      <c r="HV75"/>
      <c r="HW75"/>
      <c r="HX75"/>
      <c r="HY75"/>
      <c r="HZ75"/>
      <c r="IA75"/>
      <c r="IB75"/>
      <c r="IC75"/>
      <c r="ID75"/>
      <c r="IE75"/>
      <c r="IF75"/>
      <c r="IG75"/>
      <c r="IH75"/>
      <c r="II75"/>
      <c r="IJ75"/>
      <c r="IK75"/>
      <c r="IL75"/>
      <c r="IM75"/>
      <c r="IN75"/>
      <c r="IO75"/>
      <c r="IP75"/>
      <c r="IQ75"/>
      <c r="IR75"/>
      <c r="IS75"/>
      <c r="IT75"/>
      <c r="IU75"/>
      <c r="IV75"/>
      <c r="IW75"/>
      <c r="IX75"/>
      <c r="IY75"/>
      <c r="IZ75"/>
      <c r="JA75"/>
      <c r="JB75"/>
      <c r="JC75"/>
      <c r="JD75"/>
      <c r="JE75"/>
      <c r="JF75"/>
      <c r="JG75"/>
      <c r="JH75"/>
      <c r="JI75"/>
      <c r="JJ75"/>
      <c r="JK75"/>
      <c r="JL75"/>
      <c r="JM75"/>
      <c r="JN75"/>
      <c r="JO75"/>
      <c r="JP75"/>
      <c r="JQ75"/>
      <c r="JR75"/>
      <c r="JS75"/>
      <c r="JT75"/>
      <c r="JU75"/>
      <c r="JV75"/>
      <c r="JW75"/>
      <c r="JX75"/>
      <c r="JY75"/>
      <c r="JZ75"/>
      <c r="KA75"/>
      <c r="KB75"/>
      <c r="KC75"/>
      <c r="KD75"/>
      <c r="KE75"/>
      <c r="KF75"/>
      <c r="KG75"/>
      <c r="KH75"/>
      <c r="KI75"/>
      <c r="KJ75"/>
      <c r="KK75"/>
      <c r="KL75"/>
      <c r="KM75"/>
      <c r="KN75"/>
      <c r="KO75"/>
      <c r="KP75"/>
      <c r="KQ75"/>
      <c r="KR75"/>
      <c r="KS75"/>
      <c r="KT75"/>
      <c r="KU75"/>
      <c r="KV75"/>
      <c r="KW75"/>
      <c r="KX75"/>
      <c r="KY75"/>
      <c r="KZ75"/>
      <c r="LA75"/>
      <c r="LB75"/>
      <c r="LC75"/>
      <c r="LD75"/>
      <c r="LE75"/>
      <c r="LF75"/>
      <c r="LG75"/>
      <c r="LH75"/>
      <c r="LI75"/>
      <c r="LJ75"/>
      <c r="LK75"/>
      <c r="LL75"/>
      <c r="LM75"/>
      <c r="LN75"/>
      <c r="LO75"/>
      <c r="LP75"/>
      <c r="LQ75"/>
      <c r="LR75"/>
      <c r="LS75"/>
      <c r="LT75"/>
      <c r="LU75"/>
      <c r="LV75"/>
      <c r="LW75"/>
      <c r="LX75"/>
      <c r="LY75"/>
      <c r="LZ75"/>
      <c r="MA75"/>
      <c r="MB75"/>
      <c r="MC75"/>
      <c r="MD75"/>
      <c r="ME75"/>
      <c r="MF75"/>
      <c r="MG75"/>
      <c r="MH75"/>
      <c r="MI75"/>
      <c r="MJ75"/>
      <c r="MK75"/>
      <c r="ML75"/>
      <c r="MM75"/>
      <c r="MN75"/>
      <c r="MO75"/>
      <c r="MP75"/>
      <c r="MQ75"/>
      <c r="MR75"/>
      <c r="MS75"/>
      <c r="MT75"/>
      <c r="MU75"/>
      <c r="MV75"/>
      <c r="MW75"/>
      <c r="MX75"/>
      <c r="MY75"/>
      <c r="MZ75"/>
      <c r="NA75"/>
      <c r="NB75"/>
      <c r="NC75"/>
      <c r="ND75"/>
      <c r="NE75"/>
      <c r="NF75"/>
      <c r="NG75"/>
      <c r="NH75"/>
      <c r="NI75"/>
      <c r="NJ75"/>
      <c r="NK75"/>
      <c r="NL75"/>
      <c r="NM75"/>
      <c r="NN75"/>
      <c r="NO75"/>
      <c r="NP75"/>
      <c r="NQ75"/>
      <c r="NR75"/>
      <c r="NS75"/>
      <c r="NT75"/>
      <c r="NU75"/>
      <c r="NV75"/>
      <c r="NW75"/>
      <c r="NX75"/>
      <c r="NY75"/>
      <c r="NZ75"/>
      <c r="OA75"/>
      <c r="OB75"/>
      <c r="OC75"/>
      <c r="OD75"/>
      <c r="OE75"/>
      <c r="OF75"/>
      <c r="OG75"/>
      <c r="OH75"/>
      <c r="OI75"/>
      <c r="OJ75"/>
      <c r="OK75"/>
      <c r="OL75"/>
      <c r="OM75"/>
      <c r="ON75"/>
      <c r="OO75"/>
      <c r="OP75"/>
      <c r="OQ75"/>
      <c r="OR75"/>
      <c r="OS75"/>
      <c r="OT75"/>
      <c r="OU75"/>
      <c r="OV75"/>
      <c r="OW75"/>
      <c r="OX75"/>
      <c r="OY75"/>
      <c r="OZ75"/>
      <c r="PA75"/>
      <c r="PB75"/>
      <c r="PC75"/>
      <c r="PD75"/>
      <c r="PE75"/>
      <c r="PF75"/>
      <c r="PG75"/>
      <c r="PH75"/>
      <c r="PI75"/>
      <c r="PJ75"/>
      <c r="PK75"/>
      <c r="PL75"/>
      <c r="PM75"/>
      <c r="PN75"/>
      <c r="PO75"/>
      <c r="PP75"/>
      <c r="PQ75"/>
      <c r="PR75"/>
      <c r="PS75"/>
      <c r="PT75"/>
      <c r="PU75"/>
    </row>
    <row r="76" spans="1:437" s="304" customFormat="1" outlineLevel="1" x14ac:dyDescent="0.35">
      <c r="A76" s="302"/>
      <c r="B76" s="302"/>
      <c r="C76" s="303"/>
      <c r="E76" s="300" t="s">
        <v>42</v>
      </c>
      <c r="F76" s="300"/>
      <c r="G76" s="300" t="s">
        <v>5</v>
      </c>
      <c r="H76" s="300">
        <f xml:space="preserve"> SUM(J76:GJ76)</f>
        <v>1</v>
      </c>
      <c r="I76" s="305"/>
      <c r="J76" s="300">
        <f xml:space="preserve"> IF(AND(I75 &lt; $F74, J75 &gt;= $F74), 1, 0)</f>
        <v>0</v>
      </c>
      <c r="K76" s="300">
        <f t="shared" ref="K76:BV76" si="133" xml:space="preserve"> IF(AND(J75 &lt; $F74, K75 &gt;= $F74), 1, 0)</f>
        <v>0</v>
      </c>
      <c r="L76" s="300">
        <f t="shared" si="133"/>
        <v>1</v>
      </c>
      <c r="M76" s="300">
        <f t="shared" si="133"/>
        <v>0</v>
      </c>
      <c r="N76" s="300">
        <f t="shared" si="133"/>
        <v>0</v>
      </c>
      <c r="O76" s="300">
        <f t="shared" si="133"/>
        <v>0</v>
      </c>
      <c r="P76" s="300">
        <f t="shared" si="133"/>
        <v>0</v>
      </c>
      <c r="Q76" s="300">
        <f t="shared" si="133"/>
        <v>0</v>
      </c>
      <c r="R76" s="300">
        <f t="shared" si="133"/>
        <v>0</v>
      </c>
      <c r="S76" s="300">
        <f t="shared" si="133"/>
        <v>0</v>
      </c>
      <c r="T76" s="300">
        <f t="shared" si="133"/>
        <v>0</v>
      </c>
      <c r="U76" s="300">
        <f t="shared" si="133"/>
        <v>0</v>
      </c>
      <c r="V76" s="300">
        <f t="shared" si="133"/>
        <v>0</v>
      </c>
      <c r="W76" s="300">
        <f t="shared" si="133"/>
        <v>0</v>
      </c>
      <c r="X76" s="300">
        <f t="shared" si="133"/>
        <v>0</v>
      </c>
      <c r="Y76" s="300">
        <f t="shared" si="133"/>
        <v>0</v>
      </c>
      <c r="Z76" s="300">
        <f t="shared" si="133"/>
        <v>0</v>
      </c>
      <c r="AA76" s="300">
        <f t="shared" si="133"/>
        <v>0</v>
      </c>
      <c r="AB76" s="300">
        <f t="shared" si="133"/>
        <v>0</v>
      </c>
      <c r="AC76" s="300">
        <f t="shared" si="133"/>
        <v>0</v>
      </c>
      <c r="AD76" s="300">
        <f t="shared" si="133"/>
        <v>0</v>
      </c>
      <c r="AE76" s="300">
        <f t="shared" si="133"/>
        <v>0</v>
      </c>
      <c r="AF76" s="300">
        <f t="shared" si="133"/>
        <v>0</v>
      </c>
      <c r="AG76" s="300">
        <f t="shared" si="133"/>
        <v>0</v>
      </c>
      <c r="AH76" s="300">
        <f t="shared" si="133"/>
        <v>0</v>
      </c>
      <c r="AI76" s="300">
        <f t="shared" si="133"/>
        <v>0</v>
      </c>
      <c r="AJ76" s="300">
        <f t="shared" si="133"/>
        <v>0</v>
      </c>
      <c r="AK76" s="300">
        <f t="shared" si="133"/>
        <v>0</v>
      </c>
      <c r="AL76" s="300">
        <f t="shared" si="133"/>
        <v>0</v>
      </c>
      <c r="AM76" s="300">
        <f t="shared" si="133"/>
        <v>0</v>
      </c>
      <c r="AN76" s="300">
        <f t="shared" si="133"/>
        <v>0</v>
      </c>
      <c r="AO76" s="300">
        <f t="shared" si="133"/>
        <v>0</v>
      </c>
      <c r="AP76" s="300">
        <f t="shared" si="133"/>
        <v>0</v>
      </c>
      <c r="AQ76" s="300">
        <f t="shared" si="133"/>
        <v>0</v>
      </c>
      <c r="AR76" s="300">
        <f t="shared" si="133"/>
        <v>0</v>
      </c>
      <c r="AS76" s="300">
        <f t="shared" si="133"/>
        <v>0</v>
      </c>
      <c r="AT76" s="300">
        <f t="shared" si="133"/>
        <v>0</v>
      </c>
      <c r="AU76" s="300">
        <f t="shared" si="133"/>
        <v>0</v>
      </c>
      <c r="AV76" s="300">
        <f t="shared" si="133"/>
        <v>0</v>
      </c>
      <c r="AW76" s="300">
        <f t="shared" si="133"/>
        <v>0</v>
      </c>
      <c r="AX76" s="300">
        <f t="shared" si="133"/>
        <v>0</v>
      </c>
      <c r="AY76" s="300">
        <f t="shared" si="133"/>
        <v>0</v>
      </c>
      <c r="AZ76" s="300">
        <f t="shared" si="133"/>
        <v>0</v>
      </c>
      <c r="BA76" s="300">
        <f t="shared" si="133"/>
        <v>0</v>
      </c>
      <c r="BB76" s="300">
        <f t="shared" si="133"/>
        <v>0</v>
      </c>
      <c r="BC76" s="300">
        <f t="shared" si="133"/>
        <v>0</v>
      </c>
      <c r="BD76" s="300">
        <f t="shared" si="133"/>
        <v>0</v>
      </c>
      <c r="BE76" s="300">
        <f t="shared" si="133"/>
        <v>0</v>
      </c>
      <c r="BF76" s="300">
        <f t="shared" si="133"/>
        <v>0</v>
      </c>
      <c r="BG76" s="300">
        <f t="shared" si="133"/>
        <v>0</v>
      </c>
      <c r="BH76" s="300">
        <f t="shared" si="133"/>
        <v>0</v>
      </c>
      <c r="BI76" s="300">
        <f t="shared" si="133"/>
        <v>0</v>
      </c>
      <c r="BJ76" s="300">
        <f t="shared" si="133"/>
        <v>0</v>
      </c>
      <c r="BK76" s="300">
        <f t="shared" si="133"/>
        <v>0</v>
      </c>
      <c r="BL76" s="300">
        <f t="shared" si="133"/>
        <v>0</v>
      </c>
      <c r="BM76" s="300">
        <f t="shared" si="133"/>
        <v>0</v>
      </c>
      <c r="BN76" s="300">
        <f t="shared" si="133"/>
        <v>0</v>
      </c>
      <c r="BO76" s="300">
        <f t="shared" si="133"/>
        <v>0</v>
      </c>
      <c r="BP76" s="300">
        <f t="shared" si="133"/>
        <v>0</v>
      </c>
      <c r="BQ76" s="300">
        <f t="shared" si="133"/>
        <v>0</v>
      </c>
      <c r="BR76" s="300">
        <f t="shared" si="133"/>
        <v>0</v>
      </c>
      <c r="BS76" s="300">
        <f t="shared" si="133"/>
        <v>0</v>
      </c>
      <c r="BT76" s="300">
        <f t="shared" si="133"/>
        <v>0</v>
      </c>
      <c r="BU76" s="300">
        <f t="shared" si="133"/>
        <v>0</v>
      </c>
      <c r="BV76" s="300">
        <f t="shared" si="133"/>
        <v>0</v>
      </c>
      <c r="BW76" s="300">
        <f t="shared" ref="BW76:EH76" si="134" xml:space="preserve"> IF(AND(BV75 &lt; $F74, BW75 &gt;= $F74), 1, 0)</f>
        <v>0</v>
      </c>
      <c r="BX76" s="300">
        <f t="shared" si="134"/>
        <v>0</v>
      </c>
      <c r="BY76" s="300">
        <f t="shared" si="134"/>
        <v>0</v>
      </c>
      <c r="BZ76" s="300">
        <f t="shared" si="134"/>
        <v>0</v>
      </c>
      <c r="CA76" s="300">
        <f t="shared" si="134"/>
        <v>0</v>
      </c>
      <c r="CB76" s="300">
        <f t="shared" si="134"/>
        <v>0</v>
      </c>
      <c r="CC76" s="300">
        <f t="shared" si="134"/>
        <v>0</v>
      </c>
      <c r="CD76" s="300">
        <f t="shared" si="134"/>
        <v>0</v>
      </c>
      <c r="CE76" s="300">
        <f t="shared" si="134"/>
        <v>0</v>
      </c>
      <c r="CF76" s="300">
        <f t="shared" si="134"/>
        <v>0</v>
      </c>
      <c r="CG76" s="300">
        <f t="shared" si="134"/>
        <v>0</v>
      </c>
      <c r="CH76" s="300">
        <f t="shared" si="134"/>
        <v>0</v>
      </c>
      <c r="CI76" s="300">
        <f t="shared" si="134"/>
        <v>0</v>
      </c>
      <c r="CJ76" s="300">
        <f t="shared" si="134"/>
        <v>0</v>
      </c>
      <c r="CK76" s="300">
        <f t="shared" si="134"/>
        <v>0</v>
      </c>
      <c r="CL76" s="300">
        <f t="shared" si="134"/>
        <v>0</v>
      </c>
      <c r="CM76" s="300">
        <f t="shared" si="134"/>
        <v>0</v>
      </c>
      <c r="CN76" s="300">
        <f t="shared" si="134"/>
        <v>0</v>
      </c>
      <c r="CO76" s="300">
        <f t="shared" si="134"/>
        <v>0</v>
      </c>
      <c r="CP76" s="300">
        <f t="shared" si="134"/>
        <v>0</v>
      </c>
      <c r="CQ76" s="300">
        <f t="shared" si="134"/>
        <v>0</v>
      </c>
      <c r="CR76" s="300">
        <f t="shared" si="134"/>
        <v>0</v>
      </c>
      <c r="CS76" s="300">
        <f t="shared" si="134"/>
        <v>0</v>
      </c>
      <c r="CT76" s="300">
        <f t="shared" si="134"/>
        <v>0</v>
      </c>
      <c r="CU76" s="300">
        <f t="shared" si="134"/>
        <v>0</v>
      </c>
      <c r="CV76" s="300">
        <f t="shared" si="134"/>
        <v>0</v>
      </c>
      <c r="CW76" s="300">
        <f t="shared" si="134"/>
        <v>0</v>
      </c>
      <c r="CX76" s="300">
        <f t="shared" si="134"/>
        <v>0</v>
      </c>
      <c r="CY76" s="300">
        <f t="shared" si="134"/>
        <v>0</v>
      </c>
      <c r="CZ76" s="300">
        <f t="shared" si="134"/>
        <v>0</v>
      </c>
      <c r="DA76" s="300">
        <f t="shared" si="134"/>
        <v>0</v>
      </c>
      <c r="DB76" s="300">
        <f t="shared" si="134"/>
        <v>0</v>
      </c>
      <c r="DC76" s="300">
        <f t="shared" si="134"/>
        <v>0</v>
      </c>
      <c r="DD76" s="300">
        <f t="shared" si="134"/>
        <v>0</v>
      </c>
      <c r="DE76" s="300">
        <f t="shared" si="134"/>
        <v>0</v>
      </c>
      <c r="DF76" s="300">
        <f t="shared" si="134"/>
        <v>0</v>
      </c>
      <c r="DG76" s="300">
        <f t="shared" si="134"/>
        <v>0</v>
      </c>
      <c r="DH76" s="300">
        <f t="shared" si="134"/>
        <v>0</v>
      </c>
      <c r="DI76" s="300">
        <f t="shared" si="134"/>
        <v>0</v>
      </c>
      <c r="DJ76" s="300">
        <f t="shared" si="134"/>
        <v>0</v>
      </c>
      <c r="DK76" s="300">
        <f t="shared" si="134"/>
        <v>0</v>
      </c>
      <c r="DL76" s="300">
        <f t="shared" si="134"/>
        <v>0</v>
      </c>
      <c r="DM76" s="300">
        <f t="shared" si="134"/>
        <v>0</v>
      </c>
      <c r="DN76" s="300">
        <f t="shared" si="134"/>
        <v>0</v>
      </c>
      <c r="DO76" s="300">
        <f t="shared" si="134"/>
        <v>0</v>
      </c>
      <c r="DP76" s="300">
        <f t="shared" si="134"/>
        <v>0</v>
      </c>
      <c r="DQ76" s="300">
        <f t="shared" si="134"/>
        <v>0</v>
      </c>
      <c r="DR76" s="300">
        <f t="shared" si="134"/>
        <v>0</v>
      </c>
      <c r="DS76" s="300">
        <f t="shared" si="134"/>
        <v>0</v>
      </c>
      <c r="DT76" s="300">
        <f t="shared" si="134"/>
        <v>0</v>
      </c>
      <c r="DU76" s="300">
        <f t="shared" si="134"/>
        <v>0</v>
      </c>
      <c r="DV76" s="300">
        <f t="shared" si="134"/>
        <v>0</v>
      </c>
      <c r="DW76" s="300">
        <f t="shared" si="134"/>
        <v>0</v>
      </c>
      <c r="DX76" s="300">
        <f t="shared" si="134"/>
        <v>0</v>
      </c>
      <c r="DY76" s="300">
        <f t="shared" si="134"/>
        <v>0</v>
      </c>
      <c r="DZ76" s="300">
        <f t="shared" si="134"/>
        <v>0</v>
      </c>
      <c r="EA76" s="300">
        <f t="shared" si="134"/>
        <v>0</v>
      </c>
      <c r="EB76" s="300">
        <f t="shared" si="134"/>
        <v>0</v>
      </c>
      <c r="EC76" s="300">
        <f t="shared" si="134"/>
        <v>0</v>
      </c>
      <c r="ED76" s="300">
        <f t="shared" si="134"/>
        <v>0</v>
      </c>
      <c r="EE76" s="300">
        <f t="shared" si="134"/>
        <v>0</v>
      </c>
      <c r="EF76" s="300">
        <f t="shared" si="134"/>
        <v>0</v>
      </c>
      <c r="EG76" s="300">
        <f t="shared" si="134"/>
        <v>0</v>
      </c>
      <c r="EH76" s="300">
        <f t="shared" si="134"/>
        <v>0</v>
      </c>
      <c r="EI76" s="300">
        <f t="shared" ref="EI76:GG76" si="135" xml:space="preserve"> IF(AND(EH75 &lt; $F74, EI75 &gt;= $F74), 1, 0)</f>
        <v>0</v>
      </c>
      <c r="EJ76" s="300">
        <f t="shared" si="135"/>
        <v>0</v>
      </c>
      <c r="EK76" s="300">
        <f t="shared" si="135"/>
        <v>0</v>
      </c>
      <c r="EL76" s="300">
        <f t="shared" si="135"/>
        <v>0</v>
      </c>
      <c r="EM76" s="300">
        <f t="shared" si="135"/>
        <v>0</v>
      </c>
      <c r="EN76" s="300">
        <f t="shared" si="135"/>
        <v>0</v>
      </c>
      <c r="EO76" s="300">
        <f t="shared" si="135"/>
        <v>0</v>
      </c>
      <c r="EP76" s="300">
        <f t="shared" si="135"/>
        <v>0</v>
      </c>
      <c r="EQ76" s="300">
        <f t="shared" si="135"/>
        <v>0</v>
      </c>
      <c r="ER76" s="300">
        <f t="shared" si="135"/>
        <v>0</v>
      </c>
      <c r="ES76" s="300">
        <f t="shared" si="135"/>
        <v>0</v>
      </c>
      <c r="ET76" s="300">
        <f t="shared" si="135"/>
        <v>0</v>
      </c>
      <c r="EU76" s="300">
        <f t="shared" si="135"/>
        <v>0</v>
      </c>
      <c r="EV76" s="300">
        <f t="shared" si="135"/>
        <v>0</v>
      </c>
      <c r="EW76" s="300">
        <f t="shared" si="135"/>
        <v>0</v>
      </c>
      <c r="EX76" s="300">
        <f t="shared" si="135"/>
        <v>0</v>
      </c>
      <c r="EY76" s="300">
        <f t="shared" si="135"/>
        <v>0</v>
      </c>
      <c r="EZ76" s="300">
        <f t="shared" si="135"/>
        <v>0</v>
      </c>
      <c r="FA76" s="300">
        <f t="shared" si="135"/>
        <v>0</v>
      </c>
      <c r="FB76" s="300">
        <f t="shared" si="135"/>
        <v>0</v>
      </c>
      <c r="FC76" s="300">
        <f t="shared" si="135"/>
        <v>0</v>
      </c>
      <c r="FD76" s="300">
        <f t="shared" si="135"/>
        <v>0</v>
      </c>
      <c r="FE76" s="300">
        <f t="shared" si="135"/>
        <v>0</v>
      </c>
      <c r="FF76" s="300">
        <f t="shared" si="135"/>
        <v>0</v>
      </c>
      <c r="FG76" s="300">
        <f t="shared" si="135"/>
        <v>0</v>
      </c>
      <c r="FH76" s="300">
        <f t="shared" si="135"/>
        <v>0</v>
      </c>
      <c r="FI76" s="300">
        <f t="shared" si="135"/>
        <v>0</v>
      </c>
      <c r="FJ76" s="300">
        <f t="shared" si="135"/>
        <v>0</v>
      </c>
      <c r="FK76" s="300">
        <f t="shared" si="135"/>
        <v>0</v>
      </c>
      <c r="FL76" s="300">
        <f t="shared" si="135"/>
        <v>0</v>
      </c>
      <c r="FM76" s="300">
        <f t="shared" si="135"/>
        <v>0</v>
      </c>
      <c r="FN76" s="300">
        <f t="shared" si="135"/>
        <v>0</v>
      </c>
      <c r="FO76" s="300">
        <f t="shared" si="135"/>
        <v>0</v>
      </c>
      <c r="FP76" s="300">
        <f t="shared" si="135"/>
        <v>0</v>
      </c>
      <c r="FQ76" s="300">
        <f t="shared" si="135"/>
        <v>0</v>
      </c>
      <c r="FR76" s="300">
        <f t="shared" si="135"/>
        <v>0</v>
      </c>
      <c r="FS76" s="300">
        <f t="shared" si="135"/>
        <v>0</v>
      </c>
      <c r="FT76" s="300">
        <f t="shared" si="135"/>
        <v>0</v>
      </c>
      <c r="FU76" s="300">
        <f t="shared" si="135"/>
        <v>0</v>
      </c>
      <c r="FV76" s="300">
        <f t="shared" si="135"/>
        <v>0</v>
      </c>
      <c r="FW76" s="300">
        <f t="shared" si="135"/>
        <v>0</v>
      </c>
      <c r="FX76" s="300">
        <f t="shared" si="135"/>
        <v>0</v>
      </c>
      <c r="FY76" s="300">
        <f t="shared" si="135"/>
        <v>0</v>
      </c>
      <c r="FZ76" s="300">
        <f t="shared" si="135"/>
        <v>0</v>
      </c>
      <c r="GA76" s="300">
        <f t="shared" si="135"/>
        <v>0</v>
      </c>
      <c r="GB76" s="300">
        <f t="shared" si="135"/>
        <v>0</v>
      </c>
      <c r="GC76" s="300">
        <f t="shared" si="135"/>
        <v>0</v>
      </c>
      <c r="GD76" s="300">
        <f t="shared" si="135"/>
        <v>0</v>
      </c>
      <c r="GE76" s="300">
        <f t="shared" si="135"/>
        <v>0</v>
      </c>
      <c r="GF76" s="300">
        <f t="shared" si="135"/>
        <v>0</v>
      </c>
      <c r="GG76" s="300">
        <f t="shared" si="135"/>
        <v>0</v>
      </c>
      <c r="GH76" s="300">
        <f t="shared" ref="GH76:GJ76" si="136" xml:space="preserve"> IF(AND(GG75 &lt; $F74, GH75 &gt;= $F74), 1, 0)</f>
        <v>0</v>
      </c>
      <c r="GI76" s="300">
        <f t="shared" si="136"/>
        <v>0</v>
      </c>
      <c r="GJ76" s="300">
        <f t="shared" si="136"/>
        <v>0</v>
      </c>
      <c r="GK76" s="250"/>
      <c r="GL76" s="250"/>
      <c r="GM76" s="250"/>
      <c r="GN76" s="250"/>
      <c r="GO76" s="250"/>
      <c r="GP76" s="250"/>
      <c r="GQ76" s="250"/>
      <c r="GR76" s="250"/>
      <c r="GS76" s="250"/>
      <c r="GT76" s="250"/>
      <c r="GU76" s="250"/>
      <c r="GV76" s="250"/>
      <c r="GW76" s="250"/>
      <c r="GX76" s="250"/>
      <c r="GY76" s="250"/>
      <c r="GZ76" s="250"/>
      <c r="HA76" s="250"/>
      <c r="HB76" s="250"/>
      <c r="HC76" s="250"/>
      <c r="HD76" s="250"/>
      <c r="HE76" s="250"/>
      <c r="HF76" s="250"/>
      <c r="HG76" s="250"/>
      <c r="HH76" s="250"/>
      <c r="HI76" s="250"/>
      <c r="HJ76" s="250"/>
      <c r="HK76" s="250"/>
      <c r="HL76" s="250"/>
      <c r="HM76" s="250"/>
      <c r="HN76" s="250"/>
      <c r="HO76" s="250"/>
      <c r="HP76" s="250"/>
      <c r="HQ76" s="250"/>
      <c r="HR76" s="250"/>
      <c r="HS76" s="250"/>
      <c r="HT76" s="250"/>
      <c r="HU76" s="250"/>
      <c r="HV76" s="250"/>
      <c r="HW76" s="250"/>
      <c r="HX76" s="250"/>
      <c r="HY76" s="250"/>
      <c r="HZ76" s="250"/>
      <c r="IA76" s="250"/>
      <c r="IB76" s="250"/>
      <c r="IC76" s="250"/>
      <c r="ID76" s="250"/>
      <c r="IE76" s="250"/>
      <c r="IF76" s="250"/>
      <c r="IG76" s="250"/>
      <c r="IH76" s="250"/>
      <c r="II76" s="250"/>
      <c r="IJ76" s="250"/>
      <c r="IK76" s="250"/>
      <c r="IL76" s="250"/>
      <c r="IM76" s="250"/>
      <c r="IN76" s="250"/>
      <c r="IO76" s="250"/>
      <c r="IP76" s="250"/>
      <c r="IQ76" s="250"/>
      <c r="IR76" s="250"/>
      <c r="IS76" s="250"/>
      <c r="IT76" s="250"/>
      <c r="IU76" s="250"/>
      <c r="IV76" s="250"/>
      <c r="IW76" s="250"/>
      <c r="IX76" s="250"/>
      <c r="IY76" s="250"/>
      <c r="IZ76" s="250"/>
      <c r="JA76" s="250"/>
      <c r="JB76" s="250"/>
      <c r="JC76" s="250"/>
      <c r="JD76" s="250"/>
      <c r="JE76" s="250"/>
      <c r="JF76" s="250"/>
      <c r="JG76" s="250"/>
      <c r="JH76" s="250"/>
      <c r="JI76" s="250"/>
      <c r="JJ76" s="250"/>
      <c r="JK76" s="250"/>
      <c r="JL76" s="250"/>
      <c r="JM76" s="250"/>
      <c r="JN76" s="250"/>
      <c r="JO76" s="250"/>
      <c r="JP76" s="250"/>
      <c r="JQ76" s="250"/>
      <c r="JR76" s="250"/>
      <c r="JS76" s="250"/>
      <c r="JT76" s="250"/>
      <c r="JU76" s="250"/>
      <c r="JV76" s="250"/>
      <c r="JW76" s="250"/>
      <c r="JX76" s="250"/>
      <c r="JY76" s="250"/>
      <c r="JZ76" s="250"/>
      <c r="KA76" s="250"/>
      <c r="KB76" s="250"/>
      <c r="KC76" s="250"/>
      <c r="KD76" s="250"/>
      <c r="KE76" s="250"/>
      <c r="KF76" s="250"/>
      <c r="KG76" s="250"/>
      <c r="KH76" s="250"/>
      <c r="KI76" s="250"/>
      <c r="KJ76" s="250"/>
      <c r="KK76" s="250"/>
      <c r="KL76" s="250"/>
      <c r="KM76" s="250"/>
      <c r="KN76" s="250"/>
      <c r="KO76" s="250"/>
      <c r="KP76" s="250"/>
      <c r="KQ76" s="250"/>
      <c r="KR76" s="250"/>
      <c r="KS76" s="250"/>
      <c r="KT76" s="250"/>
      <c r="KU76" s="250"/>
      <c r="KV76" s="250"/>
      <c r="KW76" s="250"/>
      <c r="KX76" s="250"/>
      <c r="KY76" s="250"/>
      <c r="KZ76" s="250"/>
      <c r="LA76" s="250"/>
      <c r="LB76" s="250"/>
      <c r="LC76" s="250"/>
      <c r="LD76" s="250"/>
      <c r="LE76" s="250"/>
      <c r="LF76" s="250"/>
      <c r="LG76" s="250"/>
      <c r="LH76" s="250"/>
      <c r="LI76" s="250"/>
      <c r="LJ76" s="250"/>
      <c r="LK76" s="250"/>
      <c r="LL76" s="250"/>
      <c r="LM76" s="250"/>
      <c r="LN76" s="250"/>
      <c r="LO76" s="250"/>
      <c r="LP76" s="250"/>
      <c r="LQ76" s="250"/>
      <c r="LR76" s="250"/>
      <c r="LS76" s="250"/>
      <c r="LT76" s="250"/>
      <c r="LU76" s="250"/>
      <c r="LV76" s="250"/>
      <c r="LW76" s="250"/>
      <c r="LX76" s="250"/>
      <c r="LY76" s="250"/>
      <c r="LZ76" s="250"/>
      <c r="MA76" s="250"/>
      <c r="MB76" s="250"/>
      <c r="MC76" s="250"/>
      <c r="MD76" s="250"/>
      <c r="ME76" s="250"/>
      <c r="MF76" s="250"/>
      <c r="MG76" s="250"/>
      <c r="MH76" s="250"/>
      <c r="MI76" s="250"/>
      <c r="MJ76" s="250"/>
      <c r="MK76" s="250"/>
      <c r="ML76" s="250"/>
      <c r="MM76" s="250"/>
      <c r="MN76" s="250"/>
      <c r="MO76" s="250"/>
      <c r="MP76" s="250"/>
      <c r="MQ76" s="250"/>
      <c r="MR76" s="250"/>
      <c r="MS76" s="250"/>
      <c r="MT76" s="250"/>
      <c r="MU76" s="250"/>
      <c r="MV76" s="250"/>
      <c r="MW76" s="250"/>
      <c r="MX76" s="250"/>
      <c r="MY76" s="250"/>
      <c r="MZ76" s="250"/>
      <c r="NA76" s="250"/>
      <c r="NB76" s="250"/>
      <c r="NC76" s="250"/>
      <c r="ND76" s="250"/>
      <c r="NE76" s="250"/>
      <c r="NF76" s="250"/>
      <c r="NG76" s="250"/>
      <c r="NH76" s="250"/>
      <c r="NI76" s="250"/>
      <c r="NJ76" s="250"/>
      <c r="NK76" s="250"/>
      <c r="NL76" s="250"/>
      <c r="NM76" s="250"/>
      <c r="NN76" s="250"/>
      <c r="NO76" s="250"/>
      <c r="NP76" s="250"/>
      <c r="NQ76" s="250"/>
      <c r="NR76" s="250"/>
      <c r="NS76" s="250"/>
      <c r="NT76" s="250"/>
      <c r="NU76" s="250"/>
      <c r="NV76" s="250"/>
      <c r="NW76" s="250"/>
      <c r="NX76" s="250"/>
      <c r="NY76" s="250"/>
      <c r="NZ76" s="250"/>
      <c r="OA76" s="250"/>
      <c r="OB76" s="250"/>
      <c r="OC76" s="250"/>
      <c r="OD76" s="250"/>
      <c r="OE76" s="250"/>
      <c r="OF76" s="250"/>
      <c r="OG76" s="250"/>
      <c r="OH76" s="250"/>
      <c r="OI76" s="250"/>
      <c r="OJ76" s="250"/>
      <c r="OK76" s="250"/>
      <c r="OL76" s="250"/>
      <c r="OM76" s="250"/>
      <c r="ON76" s="250"/>
      <c r="OO76" s="250"/>
      <c r="OP76" s="250"/>
      <c r="OQ76" s="250"/>
      <c r="OR76" s="250"/>
      <c r="OS76" s="250"/>
      <c r="OT76" s="250"/>
      <c r="OU76" s="250"/>
      <c r="OV76" s="250"/>
      <c r="OW76" s="250"/>
      <c r="OX76" s="250"/>
      <c r="OY76" s="250"/>
      <c r="OZ76" s="250"/>
      <c r="PA76" s="250"/>
      <c r="PB76" s="250"/>
      <c r="PC76" s="250"/>
      <c r="PD76" s="250"/>
      <c r="PE76" s="250"/>
      <c r="PF76" s="250"/>
      <c r="PG76" s="250"/>
      <c r="PH76" s="250"/>
      <c r="PI76" s="250"/>
      <c r="PJ76" s="250"/>
      <c r="PK76" s="250"/>
      <c r="PL76" s="250"/>
      <c r="PM76" s="250"/>
      <c r="PN76" s="250"/>
      <c r="PO76" s="250"/>
      <c r="PP76" s="250"/>
      <c r="PQ76" s="250"/>
      <c r="PR76" s="250"/>
      <c r="PS76" s="250"/>
      <c r="PT76" s="250"/>
      <c r="PU76" s="250"/>
    </row>
    <row r="77" spans="1:437" s="52" customFormat="1" outlineLevel="1" x14ac:dyDescent="0.35">
      <c r="A77" s="15"/>
      <c r="B77" s="15"/>
      <c r="C77" s="21"/>
      <c r="D77" s="60"/>
      <c r="E77" s="6"/>
      <c r="F77" s="6"/>
      <c r="G77" s="6"/>
      <c r="H77" s="6"/>
      <c r="I77" s="104"/>
      <c r="J77" s="6"/>
      <c r="K77" s="6"/>
      <c r="L77" s="6"/>
      <c r="M77" s="6"/>
      <c r="N77" s="6"/>
      <c r="O77" s="6"/>
      <c r="P77" s="6"/>
      <c r="Q77" s="6"/>
      <c r="R77" s="6"/>
      <c r="S77" s="6"/>
      <c r="T77" s="6"/>
      <c r="U77" s="6"/>
      <c r="V77" s="6"/>
      <c r="W77" s="6"/>
      <c r="X77" s="6"/>
      <c r="Y77" s="6"/>
      <c r="Z77" s="6"/>
      <c r="AA77" s="6"/>
      <c r="AB77" s="6"/>
      <c r="AC77" s="6"/>
      <c r="AD77" s="6"/>
      <c r="AE77" s="6"/>
      <c r="AF77" s="6"/>
      <c r="AG77" s="6"/>
      <c r="AH77" s="6"/>
      <c r="AI77" s="6"/>
      <c r="AJ77" s="6"/>
      <c r="AK77" s="6"/>
      <c r="AL77" s="6"/>
      <c r="AM77" s="6"/>
      <c r="AN77" s="6"/>
      <c r="AO77" s="6"/>
      <c r="AP77" s="6"/>
      <c r="AQ77" s="6"/>
      <c r="AR77" s="6"/>
      <c r="AS77" s="6"/>
      <c r="AT77" s="6"/>
      <c r="AU77" s="6"/>
      <c r="AV77" s="6"/>
      <c r="AW77" s="6"/>
      <c r="AX77" s="6"/>
      <c r="AY77" s="6"/>
      <c r="AZ77" s="6"/>
      <c r="BA77" s="6"/>
      <c r="BB77" s="6"/>
      <c r="BC77" s="6"/>
      <c r="BD77" s="6"/>
      <c r="BE77" s="6"/>
      <c r="BF77" s="6"/>
      <c r="BG77" s="6"/>
      <c r="BH77" s="6"/>
      <c r="BI77" s="6"/>
      <c r="BJ77" s="6"/>
      <c r="BK77" s="6"/>
      <c r="BL77" s="6"/>
      <c r="BM77" s="6"/>
      <c r="BN77" s="6"/>
      <c r="BO77" s="6"/>
      <c r="BP77" s="6"/>
      <c r="BQ77" s="6"/>
      <c r="BR77" s="6"/>
      <c r="BS77" s="6"/>
      <c r="BT77" s="6"/>
      <c r="BU77" s="6"/>
      <c r="BV77" s="6"/>
      <c r="BW77" s="6"/>
      <c r="BX77" s="6"/>
      <c r="BY77" s="6"/>
      <c r="BZ77" s="6"/>
      <c r="CA77" s="6"/>
      <c r="CB77" s="6"/>
      <c r="CC77" s="6"/>
      <c r="CD77" s="6"/>
      <c r="CE77" s="6"/>
      <c r="CF77" s="6"/>
      <c r="CG77" s="6"/>
      <c r="CH77" s="6"/>
      <c r="CI77" s="6"/>
      <c r="CJ77" s="6"/>
      <c r="CK77" s="6"/>
      <c r="CL77" s="6"/>
      <c r="CM77" s="6"/>
      <c r="CN77" s="6"/>
      <c r="CO77" s="6"/>
      <c r="CP77" s="6"/>
      <c r="CQ77" s="6"/>
      <c r="CR77" s="6"/>
      <c r="CS77" s="6"/>
      <c r="CT77" s="6"/>
      <c r="CU77" s="6"/>
      <c r="CV77" s="6"/>
      <c r="CW77" s="6"/>
      <c r="CX77" s="6"/>
      <c r="CY77" s="6"/>
      <c r="CZ77" s="6"/>
      <c r="DA77" s="6"/>
      <c r="DB77" s="6"/>
      <c r="DC77" s="6"/>
      <c r="DD77" s="6"/>
      <c r="DE77" s="6"/>
      <c r="DF77" s="6"/>
      <c r="DG77" s="6"/>
      <c r="DH77" s="6"/>
      <c r="DI77" s="6"/>
      <c r="DJ77" s="6"/>
      <c r="DK77" s="6"/>
      <c r="DL77" s="6"/>
      <c r="DM77" s="6"/>
      <c r="DN77" s="6"/>
      <c r="DO77" s="6"/>
      <c r="DP77" s="6"/>
      <c r="DQ77" s="6"/>
      <c r="DR77" s="6"/>
      <c r="DS77" s="6"/>
      <c r="DT77" s="6"/>
      <c r="DU77" s="6"/>
      <c r="DV77" s="6"/>
      <c r="DW77" s="6"/>
      <c r="DX77" s="6"/>
      <c r="DY77" s="6"/>
      <c r="DZ77" s="6"/>
      <c r="EA77" s="6"/>
      <c r="EB77" s="6"/>
      <c r="EC77" s="6"/>
      <c r="ED77" s="6"/>
      <c r="EE77" s="6"/>
      <c r="EF77" s="6"/>
      <c r="EG77" s="6"/>
      <c r="EH77" s="6"/>
      <c r="EI77" s="6"/>
      <c r="EJ77" s="6"/>
      <c r="EK77" s="6"/>
      <c r="EL77" s="6"/>
      <c r="EM77" s="6"/>
      <c r="EN77" s="6"/>
      <c r="EO77" s="6"/>
      <c r="EP77" s="6"/>
      <c r="EQ77" s="6"/>
      <c r="ER77" s="6"/>
      <c r="ES77" s="6"/>
      <c r="ET77" s="6"/>
      <c r="EU77" s="6"/>
      <c r="EV77" s="6"/>
      <c r="EW77" s="6"/>
      <c r="EX77" s="6"/>
      <c r="EY77" s="6"/>
      <c r="EZ77" s="6"/>
      <c r="FA77" s="6"/>
      <c r="FB77" s="6"/>
      <c r="FC77" s="6"/>
      <c r="FD77" s="6"/>
      <c r="FE77" s="6"/>
      <c r="FF77" s="6"/>
      <c r="FG77" s="6"/>
      <c r="FH77" s="6"/>
      <c r="FI77" s="6"/>
      <c r="FJ77" s="6"/>
      <c r="FK77" s="6"/>
      <c r="FL77" s="6"/>
      <c r="FM77" s="6"/>
      <c r="FN77" s="6"/>
      <c r="FO77" s="6"/>
      <c r="FP77" s="6"/>
      <c r="FQ77" s="6"/>
      <c r="FR77" s="6"/>
      <c r="FS77" s="6"/>
      <c r="FT77" s="6"/>
      <c r="FU77" s="6"/>
      <c r="FV77" s="6"/>
      <c r="FW77" s="6"/>
      <c r="FX77" s="6"/>
      <c r="FY77" s="6"/>
      <c r="FZ77" s="6"/>
      <c r="GA77" s="6"/>
      <c r="GB77" s="6"/>
      <c r="GC77" s="6"/>
      <c r="GD77" s="6"/>
      <c r="GE77" s="6"/>
      <c r="GF77" s="6"/>
      <c r="GG77" s="6"/>
      <c r="GH77" s="6"/>
      <c r="GI77" s="6"/>
      <c r="GJ77" s="6"/>
      <c r="GK77"/>
      <c r="GL77"/>
      <c r="GM77"/>
      <c r="GN77"/>
      <c r="GO77"/>
      <c r="GP77"/>
      <c r="GQ77"/>
      <c r="GR77"/>
      <c r="GS77"/>
      <c r="GT77"/>
      <c r="GU77"/>
      <c r="GV77"/>
      <c r="GW77"/>
      <c r="GX77"/>
      <c r="GY77"/>
      <c r="GZ77"/>
      <c r="HA77"/>
      <c r="HB77"/>
      <c r="HC77"/>
      <c r="HD77"/>
      <c r="HE77"/>
      <c r="HF77"/>
      <c r="HG77"/>
      <c r="HH77"/>
      <c r="HI77"/>
      <c r="HJ77"/>
      <c r="HK77"/>
      <c r="HL77"/>
      <c r="HM77"/>
      <c r="HN77"/>
      <c r="HO77"/>
      <c r="HP77"/>
      <c r="HQ77"/>
      <c r="HR77"/>
      <c r="HS77"/>
      <c r="HT77"/>
      <c r="HU77"/>
      <c r="HV77"/>
      <c r="HW77"/>
      <c r="HX77"/>
      <c r="HY77"/>
      <c r="HZ77"/>
      <c r="IA77"/>
      <c r="IB77"/>
      <c r="IC77"/>
      <c r="ID77"/>
      <c r="IE77"/>
      <c r="IF77"/>
      <c r="IG77"/>
      <c r="IH77"/>
      <c r="II77"/>
      <c r="IJ77"/>
      <c r="IK77"/>
      <c r="IL77"/>
      <c r="IM77"/>
      <c r="IN77"/>
      <c r="IO77"/>
      <c r="IP77"/>
      <c r="IQ77"/>
      <c r="IR77"/>
      <c r="IS77"/>
      <c r="IT77"/>
      <c r="IU77"/>
      <c r="IV77"/>
      <c r="IW77"/>
      <c r="IX77"/>
      <c r="IY77"/>
      <c r="IZ77"/>
      <c r="JA77"/>
      <c r="JB77"/>
      <c r="JC77"/>
      <c r="JD77"/>
      <c r="JE77"/>
      <c r="JF77"/>
      <c r="JG77"/>
      <c r="JH77"/>
      <c r="JI77"/>
      <c r="JJ77"/>
      <c r="JK77"/>
      <c r="JL77"/>
      <c r="JM77"/>
      <c r="JN77"/>
      <c r="JO77"/>
      <c r="JP77"/>
      <c r="JQ77"/>
      <c r="JR77"/>
      <c r="JS77"/>
      <c r="JT77"/>
      <c r="JU77"/>
      <c r="JV77"/>
      <c r="JW77"/>
      <c r="JX77"/>
      <c r="JY77"/>
      <c r="JZ77"/>
      <c r="KA77"/>
      <c r="KB77"/>
      <c r="KC77"/>
      <c r="KD77"/>
      <c r="KE77"/>
      <c r="KF77"/>
      <c r="KG77"/>
      <c r="KH77"/>
      <c r="KI77"/>
      <c r="KJ77"/>
      <c r="KK77"/>
      <c r="KL77"/>
      <c r="KM77"/>
      <c r="KN77"/>
      <c r="KO77"/>
      <c r="KP77"/>
      <c r="KQ77"/>
      <c r="KR77"/>
      <c r="KS77"/>
      <c r="KT77"/>
      <c r="KU77"/>
      <c r="KV77"/>
      <c r="KW77"/>
      <c r="KX77"/>
      <c r="KY77"/>
      <c r="KZ77"/>
      <c r="LA77"/>
      <c r="LB77"/>
      <c r="LC77"/>
      <c r="LD77"/>
      <c r="LE77"/>
      <c r="LF77"/>
      <c r="LG77"/>
      <c r="LH77"/>
      <c r="LI77"/>
      <c r="LJ77"/>
      <c r="LK77"/>
      <c r="LL77"/>
      <c r="LM77"/>
      <c r="LN77"/>
      <c r="LO77"/>
      <c r="LP77"/>
      <c r="LQ77"/>
      <c r="LR77"/>
      <c r="LS77"/>
      <c r="LT77"/>
      <c r="LU77"/>
      <c r="LV77"/>
      <c r="LW77"/>
      <c r="LX77"/>
      <c r="LY77"/>
      <c r="LZ77"/>
      <c r="MA77"/>
      <c r="MB77"/>
      <c r="MC77"/>
      <c r="MD77"/>
      <c r="ME77"/>
      <c r="MF77"/>
      <c r="MG77"/>
      <c r="MH77"/>
      <c r="MI77"/>
      <c r="MJ77"/>
      <c r="MK77"/>
      <c r="ML77"/>
      <c r="MM77"/>
      <c r="MN77"/>
      <c r="MO77"/>
      <c r="MP77"/>
      <c r="MQ77"/>
      <c r="MR77"/>
      <c r="MS77"/>
      <c r="MT77"/>
      <c r="MU77"/>
      <c r="MV77"/>
      <c r="MW77"/>
      <c r="MX77"/>
      <c r="MY77"/>
      <c r="MZ77"/>
      <c r="NA77"/>
      <c r="NB77"/>
      <c r="NC77"/>
      <c r="ND77"/>
      <c r="NE77"/>
      <c r="NF77"/>
      <c r="NG77"/>
      <c r="NH77"/>
      <c r="NI77"/>
      <c r="NJ77"/>
      <c r="NK77"/>
      <c r="NL77"/>
      <c r="NM77"/>
      <c r="NN77"/>
      <c r="NO77"/>
      <c r="NP77"/>
      <c r="NQ77"/>
      <c r="NR77"/>
      <c r="NS77"/>
      <c r="NT77"/>
      <c r="NU77"/>
      <c r="NV77"/>
      <c r="NW77"/>
      <c r="NX77"/>
      <c r="NY77"/>
      <c r="NZ77"/>
      <c r="OA77"/>
      <c r="OB77"/>
      <c r="OC77"/>
      <c r="OD77"/>
      <c r="OE77"/>
      <c r="OF77"/>
      <c r="OG77"/>
      <c r="OH77"/>
      <c r="OI77"/>
      <c r="OJ77"/>
      <c r="OK77"/>
      <c r="OL77"/>
      <c r="OM77"/>
      <c r="ON77"/>
      <c r="OO77"/>
      <c r="OP77"/>
      <c r="OQ77"/>
      <c r="OR77"/>
      <c r="OS77"/>
      <c r="OT77"/>
      <c r="OU77"/>
      <c r="OV77"/>
      <c r="OW77"/>
      <c r="OX77"/>
      <c r="OY77"/>
      <c r="OZ77"/>
      <c r="PA77"/>
      <c r="PB77"/>
      <c r="PC77"/>
      <c r="PD77"/>
      <c r="PE77"/>
      <c r="PF77"/>
      <c r="PG77"/>
      <c r="PH77"/>
      <c r="PI77"/>
      <c r="PJ77"/>
      <c r="PK77"/>
      <c r="PL77"/>
      <c r="PM77"/>
      <c r="PN77"/>
      <c r="PO77"/>
      <c r="PP77"/>
      <c r="PQ77"/>
      <c r="PR77"/>
      <c r="PS77"/>
      <c r="PT77"/>
      <c r="PU77"/>
    </row>
    <row r="78" spans="1:437" s="52" customFormat="1" outlineLevel="1" x14ac:dyDescent="0.35">
      <c r="A78" s="67"/>
      <c r="B78" s="66" t="s">
        <v>44</v>
      </c>
      <c r="C78" s="67"/>
      <c r="D78" s="67"/>
      <c r="E78" s="67"/>
      <c r="F78" s="67"/>
      <c r="G78" s="67"/>
      <c r="H78" s="67"/>
      <c r="I78" s="67"/>
      <c r="J78" s="67"/>
      <c r="K78" s="67"/>
      <c r="L78" s="67"/>
      <c r="M78" s="67"/>
      <c r="N78" s="67"/>
      <c r="O78" s="67"/>
      <c r="P78" s="67"/>
      <c r="Q78" s="67"/>
      <c r="R78" s="67"/>
      <c r="S78" s="67"/>
      <c r="T78" s="67"/>
      <c r="U78" s="67"/>
      <c r="V78" s="67"/>
      <c r="W78" s="67"/>
      <c r="X78" s="67"/>
      <c r="Y78" s="67"/>
      <c r="Z78" s="67"/>
      <c r="AA78" s="67"/>
      <c r="AB78" s="67"/>
      <c r="AC78" s="67"/>
      <c r="AD78" s="67"/>
      <c r="AE78" s="67"/>
      <c r="AF78" s="67"/>
      <c r="AG78" s="67"/>
      <c r="AH78" s="67"/>
      <c r="AI78" s="67"/>
      <c r="AJ78" s="67"/>
      <c r="AK78" s="67"/>
      <c r="AL78" s="67"/>
      <c r="AM78" s="67"/>
      <c r="AN78" s="67"/>
      <c r="AO78" s="67"/>
      <c r="AP78" s="67"/>
      <c r="AQ78" s="67"/>
      <c r="AR78" s="67"/>
      <c r="AS78" s="67"/>
      <c r="AT78" s="67"/>
      <c r="AU78" s="67"/>
      <c r="AV78" s="67"/>
      <c r="AW78" s="67"/>
      <c r="AX78" s="67"/>
      <c r="AY78" s="67"/>
      <c r="AZ78" s="67"/>
      <c r="BA78" s="67"/>
      <c r="BB78" s="67"/>
      <c r="BC78" s="67"/>
      <c r="BD78" s="67"/>
      <c r="BE78" s="67"/>
      <c r="BF78" s="67"/>
      <c r="BG78" s="67"/>
      <c r="BH78" s="67"/>
      <c r="BI78" s="67"/>
      <c r="BJ78" s="67"/>
      <c r="BK78" s="67"/>
      <c r="BL78" s="67"/>
      <c r="BM78" s="67"/>
      <c r="BN78" s="67"/>
      <c r="BO78" s="67"/>
      <c r="BP78" s="67"/>
      <c r="BQ78" s="67"/>
      <c r="BR78" s="67"/>
      <c r="BS78" s="67"/>
      <c r="BT78" s="67"/>
      <c r="BU78" s="67"/>
      <c r="BV78" s="67"/>
      <c r="BW78" s="67"/>
      <c r="BX78" s="67"/>
      <c r="BY78" s="67"/>
      <c r="BZ78" s="67"/>
      <c r="CA78" s="67"/>
      <c r="CB78" s="67"/>
      <c r="CC78" s="67"/>
      <c r="CD78" s="67"/>
      <c r="CE78" s="67"/>
      <c r="CF78" s="67"/>
      <c r="CG78" s="67"/>
      <c r="CH78" s="67"/>
      <c r="CI78" s="67"/>
      <c r="CJ78" s="67"/>
      <c r="CK78" s="67"/>
      <c r="CL78" s="67"/>
      <c r="CM78" s="67"/>
      <c r="CN78" s="67"/>
      <c r="CO78" s="67"/>
      <c r="CP78" s="67"/>
      <c r="CQ78" s="67"/>
      <c r="CR78" s="67"/>
      <c r="CS78" s="67"/>
      <c r="CT78" s="67"/>
      <c r="CU78" s="67"/>
      <c r="CV78" s="67"/>
      <c r="CW78" s="67"/>
      <c r="CX78" s="67"/>
      <c r="CY78" s="67"/>
      <c r="CZ78" s="67"/>
      <c r="DA78" s="67"/>
      <c r="DB78" s="67"/>
      <c r="DC78" s="67"/>
      <c r="DD78" s="67"/>
      <c r="DE78" s="67"/>
      <c r="DF78" s="67"/>
      <c r="DG78" s="67"/>
      <c r="DH78" s="67"/>
      <c r="DI78" s="67"/>
      <c r="DJ78" s="67"/>
      <c r="DK78" s="67"/>
      <c r="DL78" s="67"/>
      <c r="DM78" s="67"/>
      <c r="DN78" s="67"/>
      <c r="DO78" s="67"/>
      <c r="DP78" s="67"/>
      <c r="DQ78" s="67"/>
      <c r="DR78" s="67"/>
      <c r="DS78" s="67"/>
      <c r="DT78" s="67"/>
      <c r="DU78" s="67"/>
      <c r="DV78" s="67"/>
      <c r="DW78" s="67"/>
      <c r="DX78" s="67"/>
      <c r="DY78" s="67"/>
      <c r="DZ78" s="67"/>
      <c r="EA78" s="67"/>
      <c r="EB78" s="67"/>
      <c r="EC78" s="67"/>
      <c r="ED78" s="67"/>
      <c r="EE78" s="67"/>
      <c r="EF78" s="67"/>
      <c r="EG78" s="67"/>
      <c r="EH78" s="67"/>
      <c r="EI78" s="67"/>
      <c r="EJ78" s="67"/>
      <c r="EK78" s="67"/>
      <c r="EL78" s="67"/>
      <c r="EM78" s="67"/>
      <c r="EN78" s="67"/>
      <c r="EO78" s="67"/>
      <c r="EP78" s="67"/>
      <c r="EQ78" s="67"/>
      <c r="ER78" s="67"/>
      <c r="ES78" s="67"/>
      <c r="ET78" s="67"/>
      <c r="EU78" s="67"/>
      <c r="EV78" s="67"/>
      <c r="EW78" s="67"/>
      <c r="EX78" s="67"/>
      <c r="EY78" s="67"/>
      <c r="EZ78" s="67"/>
      <c r="FA78" s="67"/>
      <c r="FB78" s="67"/>
      <c r="FC78" s="67"/>
      <c r="FD78" s="67"/>
      <c r="FE78" s="67"/>
      <c r="FF78" s="67"/>
      <c r="FG78" s="67"/>
      <c r="FH78" s="67"/>
      <c r="FI78" s="67"/>
      <c r="FJ78" s="67"/>
      <c r="FK78" s="67"/>
      <c r="FL78" s="67"/>
      <c r="FM78" s="67"/>
      <c r="FN78" s="67"/>
      <c r="FO78" s="67"/>
      <c r="FP78" s="67"/>
      <c r="FQ78" s="67"/>
      <c r="FR78" s="67"/>
      <c r="FS78" s="67"/>
      <c r="FT78" s="67"/>
      <c r="FU78" s="67"/>
      <c r="FV78" s="67"/>
      <c r="FW78" s="67"/>
      <c r="FX78" s="67"/>
      <c r="FY78" s="67"/>
      <c r="FZ78" s="67"/>
      <c r="GA78" s="67"/>
      <c r="GB78" s="67"/>
      <c r="GC78" s="67"/>
      <c r="GD78" s="67"/>
      <c r="GE78" s="67"/>
      <c r="GF78" s="67"/>
      <c r="GG78" s="67"/>
      <c r="GH78" s="67"/>
      <c r="GI78" s="67"/>
      <c r="GJ78" s="67"/>
      <c r="GK78"/>
      <c r="GL78"/>
      <c r="GM78"/>
      <c r="GN78"/>
      <c r="GO78"/>
      <c r="GP78"/>
      <c r="GQ78"/>
      <c r="GR78"/>
      <c r="GS78"/>
      <c r="GT78"/>
      <c r="GU78"/>
      <c r="GV78"/>
      <c r="GW78"/>
      <c r="GX78"/>
      <c r="GY78"/>
      <c r="GZ78"/>
      <c r="HA78"/>
      <c r="HB78"/>
      <c r="HC78"/>
      <c r="HD78"/>
      <c r="HE78"/>
      <c r="HF78"/>
      <c r="HG78"/>
      <c r="HH78"/>
      <c r="HI78"/>
      <c r="HJ78"/>
      <c r="HK78"/>
      <c r="HL78"/>
      <c r="HM78"/>
      <c r="HN78"/>
      <c r="HO78"/>
      <c r="HP78"/>
      <c r="HQ78"/>
      <c r="HR78"/>
      <c r="HS78"/>
      <c r="HT78"/>
      <c r="HU78"/>
      <c r="HV78"/>
      <c r="HW78"/>
      <c r="HX78"/>
      <c r="HY78"/>
      <c r="HZ78"/>
      <c r="IA78"/>
      <c r="IB78"/>
      <c r="IC78"/>
      <c r="ID78"/>
      <c r="IE78"/>
      <c r="IF78"/>
      <c r="IG78"/>
      <c r="IH78"/>
      <c r="II78"/>
      <c r="IJ78"/>
      <c r="IK78"/>
      <c r="IL78"/>
      <c r="IM78"/>
      <c r="IN78"/>
      <c r="IO78"/>
      <c r="IP78"/>
      <c r="IQ78"/>
      <c r="IR78"/>
      <c r="IS78"/>
      <c r="IT78"/>
      <c r="IU78"/>
      <c r="IV78"/>
      <c r="IW78"/>
      <c r="IX78"/>
      <c r="IY78"/>
      <c r="IZ78"/>
      <c r="JA78"/>
      <c r="JB78"/>
      <c r="JC78"/>
      <c r="JD78"/>
      <c r="JE78"/>
      <c r="JF78"/>
      <c r="JG78"/>
      <c r="JH78"/>
      <c r="JI78"/>
      <c r="JJ78"/>
      <c r="JK78"/>
      <c r="JL78"/>
      <c r="JM78"/>
      <c r="JN78"/>
      <c r="JO78"/>
      <c r="JP78"/>
      <c r="JQ78"/>
      <c r="JR78"/>
      <c r="JS78"/>
      <c r="JT78"/>
      <c r="JU78"/>
      <c r="JV78"/>
      <c r="JW78"/>
      <c r="JX78"/>
      <c r="JY78"/>
      <c r="JZ78"/>
      <c r="KA78"/>
      <c r="KB78"/>
      <c r="KC78"/>
      <c r="KD78"/>
      <c r="KE78"/>
      <c r="KF78"/>
      <c r="KG78"/>
      <c r="KH78"/>
      <c r="KI78"/>
      <c r="KJ78"/>
      <c r="KK78"/>
      <c r="KL78"/>
      <c r="KM78"/>
      <c r="KN78"/>
      <c r="KO78"/>
      <c r="KP78"/>
      <c r="KQ78"/>
      <c r="KR78"/>
      <c r="KS78"/>
      <c r="KT78"/>
      <c r="KU78"/>
      <c r="KV78"/>
      <c r="KW78"/>
      <c r="KX78"/>
      <c r="KY78"/>
      <c r="KZ78"/>
      <c r="LA78"/>
      <c r="LB78"/>
      <c r="LC78"/>
      <c r="LD78"/>
      <c r="LE78"/>
      <c r="LF78"/>
      <c r="LG78"/>
      <c r="LH78"/>
      <c r="LI78"/>
      <c r="LJ78"/>
      <c r="LK78"/>
      <c r="LL78"/>
      <c r="LM78"/>
      <c r="LN78"/>
      <c r="LO78"/>
      <c r="LP78"/>
      <c r="LQ78"/>
      <c r="LR78"/>
      <c r="LS78"/>
      <c r="LT78"/>
      <c r="LU78"/>
      <c r="LV78"/>
      <c r="LW78"/>
      <c r="LX78"/>
      <c r="LY78"/>
      <c r="LZ78"/>
      <c r="MA78"/>
      <c r="MB78"/>
      <c r="MC78"/>
      <c r="MD78"/>
      <c r="ME78"/>
      <c r="MF78"/>
      <c r="MG78"/>
      <c r="MH78"/>
      <c r="MI78"/>
      <c r="MJ78"/>
      <c r="MK78"/>
      <c r="ML78"/>
      <c r="MM78"/>
      <c r="MN78"/>
      <c r="MO78"/>
      <c r="MP78"/>
      <c r="MQ78"/>
      <c r="MR78"/>
      <c r="MS78"/>
      <c r="MT78"/>
      <c r="MU78"/>
      <c r="MV78"/>
      <c r="MW78"/>
      <c r="MX78"/>
      <c r="MY78"/>
      <c r="MZ78"/>
      <c r="NA78"/>
      <c r="NB78"/>
      <c r="NC78"/>
      <c r="ND78"/>
      <c r="NE78"/>
      <c r="NF78"/>
      <c r="NG78"/>
      <c r="NH78"/>
      <c r="NI78"/>
      <c r="NJ78"/>
      <c r="NK78"/>
      <c r="NL78"/>
      <c r="NM78"/>
      <c r="NN78"/>
      <c r="NO78"/>
      <c r="NP78"/>
      <c r="NQ78"/>
      <c r="NR78"/>
      <c r="NS78"/>
      <c r="NT78"/>
      <c r="NU78"/>
      <c r="NV78"/>
      <c r="NW78"/>
      <c r="NX78"/>
      <c r="NY78"/>
      <c r="NZ78"/>
      <c r="OA78"/>
      <c r="OB78"/>
      <c r="OC78"/>
      <c r="OD78"/>
      <c r="OE78"/>
      <c r="OF78"/>
      <c r="OG78"/>
      <c r="OH78"/>
      <c r="OI78"/>
      <c r="OJ78"/>
      <c r="OK78"/>
      <c r="OL78"/>
      <c r="OM78"/>
      <c r="ON78"/>
      <c r="OO78"/>
      <c r="OP78"/>
      <c r="OQ78"/>
      <c r="OR78"/>
      <c r="OS78"/>
      <c r="OT78"/>
      <c r="OU78"/>
      <c r="OV78"/>
      <c r="OW78"/>
      <c r="OX78"/>
      <c r="OY78"/>
      <c r="OZ78"/>
      <c r="PA78"/>
      <c r="PB78"/>
      <c r="PC78"/>
      <c r="PD78"/>
      <c r="PE78"/>
      <c r="PF78"/>
      <c r="PG78"/>
      <c r="PH78"/>
      <c r="PI78"/>
      <c r="PJ78"/>
      <c r="PK78"/>
      <c r="PL78"/>
      <c r="PM78"/>
      <c r="PN78"/>
      <c r="PO78"/>
      <c r="PP78"/>
      <c r="PQ78"/>
      <c r="PR78"/>
      <c r="PS78"/>
      <c r="PT78"/>
      <c r="PU78"/>
    </row>
    <row r="79" spans="1:437" s="52" customFormat="1" outlineLevel="1" x14ac:dyDescent="0.35">
      <c r="A79" s="15"/>
      <c r="B79" s="15"/>
      <c r="C79" s="21"/>
      <c r="D79" s="60"/>
      <c r="E79" s="205" t="str">
        <f t="shared" ref="E79:AJ79" si="137" xml:space="preserve"> E$76</f>
        <v>Financial close date flag</v>
      </c>
      <c r="F79" s="205">
        <f t="shared" si="137"/>
        <v>0</v>
      </c>
      <c r="G79" s="205" t="str">
        <f t="shared" si="137"/>
        <v>flag</v>
      </c>
      <c r="H79" s="205">
        <f t="shared" si="137"/>
        <v>1</v>
      </c>
      <c r="I79" s="205">
        <f t="shared" si="137"/>
        <v>0</v>
      </c>
      <c r="J79" s="205">
        <f t="shared" si="137"/>
        <v>0</v>
      </c>
      <c r="K79" s="205">
        <f t="shared" si="137"/>
        <v>0</v>
      </c>
      <c r="L79" s="205">
        <f t="shared" si="137"/>
        <v>1</v>
      </c>
      <c r="M79" s="205">
        <f t="shared" si="137"/>
        <v>0</v>
      </c>
      <c r="N79" s="205">
        <f t="shared" si="137"/>
        <v>0</v>
      </c>
      <c r="O79" s="205">
        <f t="shared" si="137"/>
        <v>0</v>
      </c>
      <c r="P79" s="205">
        <f t="shared" si="137"/>
        <v>0</v>
      </c>
      <c r="Q79" s="205">
        <f t="shared" si="137"/>
        <v>0</v>
      </c>
      <c r="R79" s="205">
        <f t="shared" si="137"/>
        <v>0</v>
      </c>
      <c r="S79" s="205">
        <f t="shared" si="137"/>
        <v>0</v>
      </c>
      <c r="T79" s="205">
        <f t="shared" si="137"/>
        <v>0</v>
      </c>
      <c r="U79" s="205">
        <f t="shared" si="137"/>
        <v>0</v>
      </c>
      <c r="V79" s="205">
        <f t="shared" si="137"/>
        <v>0</v>
      </c>
      <c r="W79" s="205">
        <f t="shared" si="137"/>
        <v>0</v>
      </c>
      <c r="X79" s="205">
        <f t="shared" si="137"/>
        <v>0</v>
      </c>
      <c r="Y79" s="205">
        <f t="shared" si="137"/>
        <v>0</v>
      </c>
      <c r="Z79" s="205">
        <f t="shared" si="137"/>
        <v>0</v>
      </c>
      <c r="AA79" s="205">
        <f t="shared" si="137"/>
        <v>0</v>
      </c>
      <c r="AB79" s="205">
        <f t="shared" si="137"/>
        <v>0</v>
      </c>
      <c r="AC79" s="205">
        <f t="shared" si="137"/>
        <v>0</v>
      </c>
      <c r="AD79" s="205">
        <f t="shared" si="137"/>
        <v>0</v>
      </c>
      <c r="AE79" s="205">
        <f t="shared" si="137"/>
        <v>0</v>
      </c>
      <c r="AF79" s="205">
        <f t="shared" si="137"/>
        <v>0</v>
      </c>
      <c r="AG79" s="205">
        <f t="shared" si="137"/>
        <v>0</v>
      </c>
      <c r="AH79" s="205">
        <f t="shared" si="137"/>
        <v>0</v>
      </c>
      <c r="AI79" s="205">
        <f t="shared" si="137"/>
        <v>0</v>
      </c>
      <c r="AJ79" s="205">
        <f t="shared" si="137"/>
        <v>0</v>
      </c>
      <c r="AK79" s="205">
        <f t="shared" ref="AK79:BP79" si="138" xml:space="preserve"> AK$76</f>
        <v>0</v>
      </c>
      <c r="AL79" s="205">
        <f t="shared" si="138"/>
        <v>0</v>
      </c>
      <c r="AM79" s="205">
        <f t="shared" si="138"/>
        <v>0</v>
      </c>
      <c r="AN79" s="205">
        <f t="shared" si="138"/>
        <v>0</v>
      </c>
      <c r="AO79" s="205">
        <f t="shared" si="138"/>
        <v>0</v>
      </c>
      <c r="AP79" s="205">
        <f t="shared" si="138"/>
        <v>0</v>
      </c>
      <c r="AQ79" s="205">
        <f t="shared" si="138"/>
        <v>0</v>
      </c>
      <c r="AR79" s="205">
        <f t="shared" si="138"/>
        <v>0</v>
      </c>
      <c r="AS79" s="205">
        <f t="shared" si="138"/>
        <v>0</v>
      </c>
      <c r="AT79" s="205">
        <f t="shared" si="138"/>
        <v>0</v>
      </c>
      <c r="AU79" s="205">
        <f t="shared" si="138"/>
        <v>0</v>
      </c>
      <c r="AV79" s="205">
        <f t="shared" si="138"/>
        <v>0</v>
      </c>
      <c r="AW79" s="205">
        <f t="shared" si="138"/>
        <v>0</v>
      </c>
      <c r="AX79" s="205">
        <f t="shared" si="138"/>
        <v>0</v>
      </c>
      <c r="AY79" s="205">
        <f t="shared" si="138"/>
        <v>0</v>
      </c>
      <c r="AZ79" s="205">
        <f t="shared" si="138"/>
        <v>0</v>
      </c>
      <c r="BA79" s="205">
        <f t="shared" si="138"/>
        <v>0</v>
      </c>
      <c r="BB79" s="205">
        <f t="shared" si="138"/>
        <v>0</v>
      </c>
      <c r="BC79" s="205">
        <f t="shared" si="138"/>
        <v>0</v>
      </c>
      <c r="BD79" s="205">
        <f t="shared" si="138"/>
        <v>0</v>
      </c>
      <c r="BE79" s="205">
        <f t="shared" si="138"/>
        <v>0</v>
      </c>
      <c r="BF79" s="205">
        <f t="shared" si="138"/>
        <v>0</v>
      </c>
      <c r="BG79" s="205">
        <f t="shared" si="138"/>
        <v>0</v>
      </c>
      <c r="BH79" s="205">
        <f t="shared" si="138"/>
        <v>0</v>
      </c>
      <c r="BI79" s="205">
        <f t="shared" si="138"/>
        <v>0</v>
      </c>
      <c r="BJ79" s="205">
        <f t="shared" si="138"/>
        <v>0</v>
      </c>
      <c r="BK79" s="205">
        <f t="shared" si="138"/>
        <v>0</v>
      </c>
      <c r="BL79" s="205">
        <f t="shared" si="138"/>
        <v>0</v>
      </c>
      <c r="BM79" s="205">
        <f t="shared" si="138"/>
        <v>0</v>
      </c>
      <c r="BN79" s="205">
        <f t="shared" si="138"/>
        <v>0</v>
      </c>
      <c r="BO79" s="205">
        <f t="shared" si="138"/>
        <v>0</v>
      </c>
      <c r="BP79" s="205">
        <f t="shared" si="138"/>
        <v>0</v>
      </c>
      <c r="BQ79" s="205">
        <f t="shared" ref="BQ79:CV79" si="139" xml:space="preserve"> BQ$76</f>
        <v>0</v>
      </c>
      <c r="BR79" s="205">
        <f t="shared" si="139"/>
        <v>0</v>
      </c>
      <c r="BS79" s="205">
        <f t="shared" si="139"/>
        <v>0</v>
      </c>
      <c r="BT79" s="205">
        <f t="shared" si="139"/>
        <v>0</v>
      </c>
      <c r="BU79" s="205">
        <f t="shared" si="139"/>
        <v>0</v>
      </c>
      <c r="BV79" s="205">
        <f t="shared" si="139"/>
        <v>0</v>
      </c>
      <c r="BW79" s="205">
        <f t="shared" si="139"/>
        <v>0</v>
      </c>
      <c r="BX79" s="205">
        <f t="shared" si="139"/>
        <v>0</v>
      </c>
      <c r="BY79" s="205">
        <f t="shared" si="139"/>
        <v>0</v>
      </c>
      <c r="BZ79" s="205">
        <f t="shared" si="139"/>
        <v>0</v>
      </c>
      <c r="CA79" s="205">
        <f t="shared" si="139"/>
        <v>0</v>
      </c>
      <c r="CB79" s="205">
        <f t="shared" si="139"/>
        <v>0</v>
      </c>
      <c r="CC79" s="205">
        <f t="shared" si="139"/>
        <v>0</v>
      </c>
      <c r="CD79" s="205">
        <f t="shared" si="139"/>
        <v>0</v>
      </c>
      <c r="CE79" s="205">
        <f t="shared" si="139"/>
        <v>0</v>
      </c>
      <c r="CF79" s="205">
        <f t="shared" si="139"/>
        <v>0</v>
      </c>
      <c r="CG79" s="205">
        <f t="shared" si="139"/>
        <v>0</v>
      </c>
      <c r="CH79" s="205">
        <f t="shared" si="139"/>
        <v>0</v>
      </c>
      <c r="CI79" s="205">
        <f t="shared" si="139"/>
        <v>0</v>
      </c>
      <c r="CJ79" s="205">
        <f t="shared" si="139"/>
        <v>0</v>
      </c>
      <c r="CK79" s="205">
        <f t="shared" si="139"/>
        <v>0</v>
      </c>
      <c r="CL79" s="205">
        <f t="shared" si="139"/>
        <v>0</v>
      </c>
      <c r="CM79" s="205">
        <f t="shared" si="139"/>
        <v>0</v>
      </c>
      <c r="CN79" s="205">
        <f t="shared" si="139"/>
        <v>0</v>
      </c>
      <c r="CO79" s="205">
        <f t="shared" si="139"/>
        <v>0</v>
      </c>
      <c r="CP79" s="205">
        <f t="shared" si="139"/>
        <v>0</v>
      </c>
      <c r="CQ79" s="205">
        <f t="shared" si="139"/>
        <v>0</v>
      </c>
      <c r="CR79" s="205">
        <f t="shared" si="139"/>
        <v>0</v>
      </c>
      <c r="CS79" s="205">
        <f t="shared" si="139"/>
        <v>0</v>
      </c>
      <c r="CT79" s="205">
        <f t="shared" si="139"/>
        <v>0</v>
      </c>
      <c r="CU79" s="205">
        <f t="shared" si="139"/>
        <v>0</v>
      </c>
      <c r="CV79" s="205">
        <f t="shared" si="139"/>
        <v>0</v>
      </c>
      <c r="CW79" s="205">
        <f t="shared" ref="CW79:EB79" si="140" xml:space="preserve"> CW$76</f>
        <v>0</v>
      </c>
      <c r="CX79" s="205">
        <f t="shared" si="140"/>
        <v>0</v>
      </c>
      <c r="CY79" s="205">
        <f t="shared" si="140"/>
        <v>0</v>
      </c>
      <c r="CZ79" s="205">
        <f t="shared" si="140"/>
        <v>0</v>
      </c>
      <c r="DA79" s="205">
        <f t="shared" si="140"/>
        <v>0</v>
      </c>
      <c r="DB79" s="205">
        <f t="shared" si="140"/>
        <v>0</v>
      </c>
      <c r="DC79" s="205">
        <f t="shared" si="140"/>
        <v>0</v>
      </c>
      <c r="DD79" s="205">
        <f t="shared" si="140"/>
        <v>0</v>
      </c>
      <c r="DE79" s="205">
        <f t="shared" si="140"/>
        <v>0</v>
      </c>
      <c r="DF79" s="205">
        <f t="shared" si="140"/>
        <v>0</v>
      </c>
      <c r="DG79" s="205">
        <f t="shared" si="140"/>
        <v>0</v>
      </c>
      <c r="DH79" s="205">
        <f t="shared" si="140"/>
        <v>0</v>
      </c>
      <c r="DI79" s="205">
        <f t="shared" si="140"/>
        <v>0</v>
      </c>
      <c r="DJ79" s="205">
        <f t="shared" si="140"/>
        <v>0</v>
      </c>
      <c r="DK79" s="205">
        <f t="shared" si="140"/>
        <v>0</v>
      </c>
      <c r="DL79" s="205">
        <f t="shared" si="140"/>
        <v>0</v>
      </c>
      <c r="DM79" s="205">
        <f t="shared" si="140"/>
        <v>0</v>
      </c>
      <c r="DN79" s="205">
        <f t="shared" si="140"/>
        <v>0</v>
      </c>
      <c r="DO79" s="205">
        <f t="shared" si="140"/>
        <v>0</v>
      </c>
      <c r="DP79" s="205">
        <f t="shared" si="140"/>
        <v>0</v>
      </c>
      <c r="DQ79" s="205">
        <f t="shared" si="140"/>
        <v>0</v>
      </c>
      <c r="DR79" s="205">
        <f t="shared" si="140"/>
        <v>0</v>
      </c>
      <c r="DS79" s="205">
        <f t="shared" si="140"/>
        <v>0</v>
      </c>
      <c r="DT79" s="205">
        <f t="shared" si="140"/>
        <v>0</v>
      </c>
      <c r="DU79" s="205">
        <f t="shared" si="140"/>
        <v>0</v>
      </c>
      <c r="DV79" s="205">
        <f t="shared" si="140"/>
        <v>0</v>
      </c>
      <c r="DW79" s="205">
        <f t="shared" si="140"/>
        <v>0</v>
      </c>
      <c r="DX79" s="205">
        <f t="shared" si="140"/>
        <v>0</v>
      </c>
      <c r="DY79" s="205">
        <f t="shared" si="140"/>
        <v>0</v>
      </c>
      <c r="DZ79" s="205">
        <f t="shared" si="140"/>
        <v>0</v>
      </c>
      <c r="EA79" s="205">
        <f t="shared" si="140"/>
        <v>0</v>
      </c>
      <c r="EB79" s="205">
        <f t="shared" si="140"/>
        <v>0</v>
      </c>
      <c r="EC79" s="205">
        <f t="shared" ref="EC79:FH79" si="141" xml:space="preserve"> EC$76</f>
        <v>0</v>
      </c>
      <c r="ED79" s="205">
        <f t="shared" si="141"/>
        <v>0</v>
      </c>
      <c r="EE79" s="205">
        <f t="shared" si="141"/>
        <v>0</v>
      </c>
      <c r="EF79" s="205">
        <f t="shared" si="141"/>
        <v>0</v>
      </c>
      <c r="EG79" s="205">
        <f t="shared" si="141"/>
        <v>0</v>
      </c>
      <c r="EH79" s="205">
        <f t="shared" si="141"/>
        <v>0</v>
      </c>
      <c r="EI79" s="205">
        <f t="shared" si="141"/>
        <v>0</v>
      </c>
      <c r="EJ79" s="205">
        <f t="shared" si="141"/>
        <v>0</v>
      </c>
      <c r="EK79" s="205">
        <f t="shared" si="141"/>
        <v>0</v>
      </c>
      <c r="EL79" s="205">
        <f t="shared" si="141"/>
        <v>0</v>
      </c>
      <c r="EM79" s="205">
        <f t="shared" si="141"/>
        <v>0</v>
      </c>
      <c r="EN79" s="205">
        <f t="shared" si="141"/>
        <v>0</v>
      </c>
      <c r="EO79" s="205">
        <f t="shared" si="141"/>
        <v>0</v>
      </c>
      <c r="EP79" s="205">
        <f t="shared" si="141"/>
        <v>0</v>
      </c>
      <c r="EQ79" s="205">
        <f t="shared" si="141"/>
        <v>0</v>
      </c>
      <c r="ER79" s="205">
        <f t="shared" si="141"/>
        <v>0</v>
      </c>
      <c r="ES79" s="205">
        <f t="shared" si="141"/>
        <v>0</v>
      </c>
      <c r="ET79" s="205">
        <f t="shared" si="141"/>
        <v>0</v>
      </c>
      <c r="EU79" s="205">
        <f t="shared" si="141"/>
        <v>0</v>
      </c>
      <c r="EV79" s="205">
        <f t="shared" si="141"/>
        <v>0</v>
      </c>
      <c r="EW79" s="205">
        <f t="shared" si="141"/>
        <v>0</v>
      </c>
      <c r="EX79" s="205">
        <f t="shared" si="141"/>
        <v>0</v>
      </c>
      <c r="EY79" s="205">
        <f t="shared" si="141"/>
        <v>0</v>
      </c>
      <c r="EZ79" s="205">
        <f t="shared" si="141"/>
        <v>0</v>
      </c>
      <c r="FA79" s="205">
        <f t="shared" si="141"/>
        <v>0</v>
      </c>
      <c r="FB79" s="205">
        <f t="shared" si="141"/>
        <v>0</v>
      </c>
      <c r="FC79" s="205">
        <f t="shared" si="141"/>
        <v>0</v>
      </c>
      <c r="FD79" s="205">
        <f t="shared" si="141"/>
        <v>0</v>
      </c>
      <c r="FE79" s="205">
        <f t="shared" si="141"/>
        <v>0</v>
      </c>
      <c r="FF79" s="205">
        <f t="shared" si="141"/>
        <v>0</v>
      </c>
      <c r="FG79" s="205">
        <f t="shared" si="141"/>
        <v>0</v>
      </c>
      <c r="FH79" s="205">
        <f t="shared" si="141"/>
        <v>0</v>
      </c>
      <c r="FI79" s="205">
        <f t="shared" ref="FI79:GJ79" si="142" xml:space="preserve"> FI$76</f>
        <v>0</v>
      </c>
      <c r="FJ79" s="205">
        <f t="shared" si="142"/>
        <v>0</v>
      </c>
      <c r="FK79" s="205">
        <f t="shared" si="142"/>
        <v>0</v>
      </c>
      <c r="FL79" s="205">
        <f t="shared" si="142"/>
        <v>0</v>
      </c>
      <c r="FM79" s="205">
        <f t="shared" si="142"/>
        <v>0</v>
      </c>
      <c r="FN79" s="205">
        <f t="shared" si="142"/>
        <v>0</v>
      </c>
      <c r="FO79" s="205">
        <f t="shared" si="142"/>
        <v>0</v>
      </c>
      <c r="FP79" s="205">
        <f t="shared" si="142"/>
        <v>0</v>
      </c>
      <c r="FQ79" s="205">
        <f t="shared" si="142"/>
        <v>0</v>
      </c>
      <c r="FR79" s="205">
        <f t="shared" si="142"/>
        <v>0</v>
      </c>
      <c r="FS79" s="205">
        <f t="shared" si="142"/>
        <v>0</v>
      </c>
      <c r="FT79" s="205">
        <f t="shared" si="142"/>
        <v>0</v>
      </c>
      <c r="FU79" s="205">
        <f t="shared" si="142"/>
        <v>0</v>
      </c>
      <c r="FV79" s="205">
        <f t="shared" si="142"/>
        <v>0</v>
      </c>
      <c r="FW79" s="205">
        <f t="shared" si="142"/>
        <v>0</v>
      </c>
      <c r="FX79" s="205">
        <f t="shared" si="142"/>
        <v>0</v>
      </c>
      <c r="FY79" s="205">
        <f t="shared" si="142"/>
        <v>0</v>
      </c>
      <c r="FZ79" s="205">
        <f t="shared" si="142"/>
        <v>0</v>
      </c>
      <c r="GA79" s="205">
        <f t="shared" si="142"/>
        <v>0</v>
      </c>
      <c r="GB79" s="205">
        <f t="shared" si="142"/>
        <v>0</v>
      </c>
      <c r="GC79" s="205">
        <f t="shared" si="142"/>
        <v>0</v>
      </c>
      <c r="GD79" s="205">
        <f t="shared" si="142"/>
        <v>0</v>
      </c>
      <c r="GE79" s="205">
        <f t="shared" si="142"/>
        <v>0</v>
      </c>
      <c r="GF79" s="205">
        <f t="shared" si="142"/>
        <v>0</v>
      </c>
      <c r="GG79" s="205">
        <f t="shared" si="142"/>
        <v>0</v>
      </c>
      <c r="GH79" s="205">
        <f t="shared" si="142"/>
        <v>0</v>
      </c>
      <c r="GI79" s="205">
        <f t="shared" si="142"/>
        <v>0</v>
      </c>
      <c r="GJ79" s="205">
        <f t="shared" si="142"/>
        <v>0</v>
      </c>
      <c r="GK79"/>
      <c r="GL79"/>
      <c r="GM79"/>
      <c r="GN79"/>
      <c r="GO79"/>
      <c r="GP79"/>
      <c r="GQ79"/>
      <c r="GR79"/>
      <c r="GS79"/>
      <c r="GT79"/>
      <c r="GU79"/>
      <c r="GV79"/>
      <c r="GW79"/>
      <c r="GX79"/>
      <c r="GY79"/>
      <c r="GZ79"/>
      <c r="HA79"/>
      <c r="HB79"/>
      <c r="HC79"/>
      <c r="HD79"/>
      <c r="HE79"/>
      <c r="HF79"/>
      <c r="HG79"/>
      <c r="HH79"/>
      <c r="HI79"/>
      <c r="HJ79"/>
      <c r="HK79"/>
      <c r="HL79"/>
      <c r="HM79"/>
      <c r="HN79"/>
      <c r="HO79"/>
      <c r="HP79"/>
      <c r="HQ79"/>
      <c r="HR79"/>
      <c r="HS79"/>
      <c r="HT79"/>
      <c r="HU79"/>
      <c r="HV79"/>
      <c r="HW79"/>
      <c r="HX79"/>
      <c r="HY79"/>
      <c r="HZ79"/>
      <c r="IA79"/>
      <c r="IB79"/>
      <c r="IC79"/>
      <c r="ID79"/>
      <c r="IE79"/>
      <c r="IF79"/>
      <c r="IG79"/>
      <c r="IH79"/>
      <c r="II79"/>
      <c r="IJ79"/>
      <c r="IK79"/>
      <c r="IL79"/>
      <c r="IM79"/>
      <c r="IN79"/>
      <c r="IO79"/>
      <c r="IP79"/>
      <c r="IQ79"/>
      <c r="IR79"/>
      <c r="IS79"/>
      <c r="IT79"/>
      <c r="IU79"/>
      <c r="IV79"/>
      <c r="IW79"/>
      <c r="IX79"/>
      <c r="IY79"/>
      <c r="IZ79"/>
      <c r="JA79"/>
      <c r="JB79"/>
      <c r="JC79"/>
      <c r="JD79"/>
      <c r="JE79"/>
      <c r="JF79"/>
      <c r="JG79"/>
      <c r="JH79"/>
      <c r="JI79"/>
      <c r="JJ79"/>
      <c r="JK79"/>
      <c r="JL79"/>
      <c r="JM79"/>
      <c r="JN79"/>
      <c r="JO79"/>
      <c r="JP79"/>
      <c r="JQ79"/>
      <c r="JR79"/>
      <c r="JS79"/>
      <c r="JT79"/>
      <c r="JU79"/>
      <c r="JV79"/>
      <c r="JW79"/>
      <c r="JX79"/>
      <c r="JY79"/>
      <c r="JZ79"/>
      <c r="KA79"/>
      <c r="KB79"/>
      <c r="KC79"/>
      <c r="KD79"/>
      <c r="KE79"/>
      <c r="KF79"/>
      <c r="KG79"/>
      <c r="KH79"/>
      <c r="KI79"/>
      <c r="KJ79"/>
      <c r="KK79"/>
      <c r="KL79"/>
      <c r="KM79"/>
      <c r="KN79"/>
      <c r="KO79"/>
      <c r="KP79"/>
      <c r="KQ79"/>
      <c r="KR79"/>
      <c r="KS79"/>
      <c r="KT79"/>
      <c r="KU79"/>
      <c r="KV79"/>
      <c r="KW79"/>
      <c r="KX79"/>
      <c r="KY79"/>
      <c r="KZ79"/>
      <c r="LA79"/>
      <c r="LB79"/>
      <c r="LC79"/>
      <c r="LD79"/>
      <c r="LE79"/>
      <c r="LF79"/>
      <c r="LG79"/>
      <c r="LH79"/>
      <c r="LI79"/>
      <c r="LJ79"/>
      <c r="LK79"/>
      <c r="LL79"/>
      <c r="LM79"/>
      <c r="LN79"/>
      <c r="LO79"/>
      <c r="LP79"/>
      <c r="LQ79"/>
      <c r="LR79"/>
      <c r="LS79"/>
      <c r="LT79"/>
      <c r="LU79"/>
      <c r="LV79"/>
      <c r="LW79"/>
      <c r="LX79"/>
      <c r="LY79"/>
      <c r="LZ79"/>
      <c r="MA79"/>
      <c r="MB79"/>
      <c r="MC79"/>
      <c r="MD79"/>
      <c r="ME79"/>
      <c r="MF79"/>
      <c r="MG79"/>
      <c r="MH79"/>
      <c r="MI79"/>
      <c r="MJ79"/>
      <c r="MK79"/>
      <c r="ML79"/>
      <c r="MM79"/>
      <c r="MN79"/>
      <c r="MO79"/>
      <c r="MP79"/>
      <c r="MQ79"/>
      <c r="MR79"/>
      <c r="MS79"/>
      <c r="MT79"/>
      <c r="MU79"/>
      <c r="MV79"/>
      <c r="MW79"/>
      <c r="MX79"/>
      <c r="MY79"/>
      <c r="MZ79"/>
      <c r="NA79"/>
      <c r="NB79"/>
      <c r="NC79"/>
      <c r="ND79"/>
      <c r="NE79"/>
      <c r="NF79"/>
      <c r="NG79"/>
      <c r="NH79"/>
      <c r="NI79"/>
      <c r="NJ79"/>
      <c r="NK79"/>
      <c r="NL79"/>
      <c r="NM79"/>
      <c r="NN79"/>
      <c r="NO79"/>
      <c r="NP79"/>
      <c r="NQ79"/>
      <c r="NR79"/>
      <c r="NS79"/>
      <c r="NT79"/>
      <c r="NU79"/>
      <c r="NV79"/>
      <c r="NW79"/>
      <c r="NX79"/>
      <c r="NY79"/>
      <c r="NZ79"/>
      <c r="OA79"/>
      <c r="OB79"/>
      <c r="OC79"/>
      <c r="OD79"/>
      <c r="OE79"/>
      <c r="OF79"/>
      <c r="OG79"/>
      <c r="OH79"/>
      <c r="OI79"/>
      <c r="OJ79"/>
      <c r="OK79"/>
      <c r="OL79"/>
      <c r="OM79"/>
      <c r="ON79"/>
      <c r="OO79"/>
      <c r="OP79"/>
      <c r="OQ79"/>
      <c r="OR79"/>
      <c r="OS79"/>
      <c r="OT79"/>
      <c r="OU79"/>
      <c r="OV79"/>
      <c r="OW79"/>
      <c r="OX79"/>
      <c r="OY79"/>
      <c r="OZ79"/>
      <c r="PA79"/>
      <c r="PB79"/>
      <c r="PC79"/>
      <c r="PD79"/>
      <c r="PE79"/>
      <c r="PF79"/>
      <c r="PG79"/>
      <c r="PH79"/>
      <c r="PI79"/>
      <c r="PJ79"/>
      <c r="PK79"/>
      <c r="PL79"/>
      <c r="PM79"/>
      <c r="PN79"/>
      <c r="PO79"/>
      <c r="PP79"/>
      <c r="PQ79"/>
      <c r="PR79"/>
      <c r="PS79"/>
      <c r="PT79"/>
      <c r="PU79"/>
    </row>
    <row r="80" spans="1:437" s="40" customFormat="1" outlineLevel="1" x14ac:dyDescent="0.35">
      <c r="A80" s="68"/>
      <c r="B80" s="68"/>
      <c r="C80" s="38"/>
      <c r="E80" s="36" t="s">
        <v>44</v>
      </c>
      <c r="F80" s="36"/>
      <c r="G80" s="36" t="s">
        <v>5</v>
      </c>
      <c r="H80" s="36">
        <f xml:space="preserve"> SUM(J80:GJ80)</f>
        <v>1</v>
      </c>
      <c r="I80" s="35"/>
      <c r="J80" s="6">
        <f t="shared" ref="J80:AO80" si="143" xml:space="preserve"> I79</f>
        <v>0</v>
      </c>
      <c r="K80" s="6">
        <f t="shared" si="143"/>
        <v>0</v>
      </c>
      <c r="L80" s="6">
        <f t="shared" si="143"/>
        <v>0</v>
      </c>
      <c r="M80" s="6">
        <f t="shared" si="143"/>
        <v>1</v>
      </c>
      <c r="N80" s="6">
        <f t="shared" si="143"/>
        <v>0</v>
      </c>
      <c r="O80" s="6">
        <f t="shared" si="143"/>
        <v>0</v>
      </c>
      <c r="P80" s="6">
        <f t="shared" si="143"/>
        <v>0</v>
      </c>
      <c r="Q80" s="6">
        <f t="shared" si="143"/>
        <v>0</v>
      </c>
      <c r="R80" s="6">
        <f t="shared" si="143"/>
        <v>0</v>
      </c>
      <c r="S80" s="6">
        <f t="shared" si="143"/>
        <v>0</v>
      </c>
      <c r="T80" s="6">
        <f t="shared" si="143"/>
        <v>0</v>
      </c>
      <c r="U80" s="6">
        <f t="shared" si="143"/>
        <v>0</v>
      </c>
      <c r="V80" s="6">
        <f t="shared" si="143"/>
        <v>0</v>
      </c>
      <c r="W80" s="6">
        <f t="shared" si="143"/>
        <v>0</v>
      </c>
      <c r="X80" s="6">
        <f t="shared" si="143"/>
        <v>0</v>
      </c>
      <c r="Y80" s="6">
        <f t="shared" si="143"/>
        <v>0</v>
      </c>
      <c r="Z80" s="6">
        <f t="shared" si="143"/>
        <v>0</v>
      </c>
      <c r="AA80" s="6">
        <f t="shared" si="143"/>
        <v>0</v>
      </c>
      <c r="AB80" s="6">
        <f t="shared" si="143"/>
        <v>0</v>
      </c>
      <c r="AC80" s="6">
        <f t="shared" si="143"/>
        <v>0</v>
      </c>
      <c r="AD80" s="6">
        <f t="shared" si="143"/>
        <v>0</v>
      </c>
      <c r="AE80" s="6">
        <f t="shared" si="143"/>
        <v>0</v>
      </c>
      <c r="AF80" s="6">
        <f t="shared" si="143"/>
        <v>0</v>
      </c>
      <c r="AG80" s="6">
        <f t="shared" si="143"/>
        <v>0</v>
      </c>
      <c r="AH80" s="6">
        <f t="shared" si="143"/>
        <v>0</v>
      </c>
      <c r="AI80" s="6">
        <f t="shared" si="143"/>
        <v>0</v>
      </c>
      <c r="AJ80" s="6">
        <f t="shared" si="143"/>
        <v>0</v>
      </c>
      <c r="AK80" s="6">
        <f t="shared" si="143"/>
        <v>0</v>
      </c>
      <c r="AL80" s="6">
        <f t="shared" si="143"/>
        <v>0</v>
      </c>
      <c r="AM80" s="6">
        <f t="shared" si="143"/>
        <v>0</v>
      </c>
      <c r="AN80" s="6">
        <f t="shared" si="143"/>
        <v>0</v>
      </c>
      <c r="AO80" s="6">
        <f t="shared" si="143"/>
        <v>0</v>
      </c>
      <c r="AP80" s="6">
        <f t="shared" ref="AP80:BU80" si="144" xml:space="preserve"> AO79</f>
        <v>0</v>
      </c>
      <c r="AQ80" s="6">
        <f t="shared" si="144"/>
        <v>0</v>
      </c>
      <c r="AR80" s="6">
        <f t="shared" si="144"/>
        <v>0</v>
      </c>
      <c r="AS80" s="6">
        <f t="shared" si="144"/>
        <v>0</v>
      </c>
      <c r="AT80" s="6">
        <f t="shared" si="144"/>
        <v>0</v>
      </c>
      <c r="AU80" s="6">
        <f t="shared" si="144"/>
        <v>0</v>
      </c>
      <c r="AV80" s="6">
        <f t="shared" si="144"/>
        <v>0</v>
      </c>
      <c r="AW80" s="6">
        <f t="shared" si="144"/>
        <v>0</v>
      </c>
      <c r="AX80" s="6">
        <f t="shared" si="144"/>
        <v>0</v>
      </c>
      <c r="AY80" s="6">
        <f t="shared" si="144"/>
        <v>0</v>
      </c>
      <c r="AZ80" s="6">
        <f t="shared" si="144"/>
        <v>0</v>
      </c>
      <c r="BA80" s="6">
        <f t="shared" si="144"/>
        <v>0</v>
      </c>
      <c r="BB80" s="6">
        <f t="shared" si="144"/>
        <v>0</v>
      </c>
      <c r="BC80" s="6">
        <f t="shared" si="144"/>
        <v>0</v>
      </c>
      <c r="BD80" s="6">
        <f t="shared" si="144"/>
        <v>0</v>
      </c>
      <c r="BE80" s="6">
        <f t="shared" si="144"/>
        <v>0</v>
      </c>
      <c r="BF80" s="6">
        <f t="shared" si="144"/>
        <v>0</v>
      </c>
      <c r="BG80" s="6">
        <f t="shared" si="144"/>
        <v>0</v>
      </c>
      <c r="BH80" s="6">
        <f t="shared" si="144"/>
        <v>0</v>
      </c>
      <c r="BI80" s="6">
        <f t="shared" si="144"/>
        <v>0</v>
      </c>
      <c r="BJ80" s="6">
        <f t="shared" si="144"/>
        <v>0</v>
      </c>
      <c r="BK80" s="6">
        <f t="shared" si="144"/>
        <v>0</v>
      </c>
      <c r="BL80" s="6">
        <f t="shared" si="144"/>
        <v>0</v>
      </c>
      <c r="BM80" s="6">
        <f t="shared" si="144"/>
        <v>0</v>
      </c>
      <c r="BN80" s="6">
        <f t="shared" si="144"/>
        <v>0</v>
      </c>
      <c r="BO80" s="6">
        <f t="shared" si="144"/>
        <v>0</v>
      </c>
      <c r="BP80" s="6">
        <f t="shared" si="144"/>
        <v>0</v>
      </c>
      <c r="BQ80" s="6">
        <f t="shared" si="144"/>
        <v>0</v>
      </c>
      <c r="BR80" s="6">
        <f t="shared" si="144"/>
        <v>0</v>
      </c>
      <c r="BS80" s="6">
        <f t="shared" si="144"/>
        <v>0</v>
      </c>
      <c r="BT80" s="6">
        <f t="shared" si="144"/>
        <v>0</v>
      </c>
      <c r="BU80" s="6">
        <f t="shared" si="144"/>
        <v>0</v>
      </c>
      <c r="BV80" s="6">
        <f t="shared" ref="BV80:DA80" si="145" xml:space="preserve"> BU79</f>
        <v>0</v>
      </c>
      <c r="BW80" s="6">
        <f t="shared" si="145"/>
        <v>0</v>
      </c>
      <c r="BX80" s="6">
        <f t="shared" si="145"/>
        <v>0</v>
      </c>
      <c r="BY80" s="6">
        <f t="shared" si="145"/>
        <v>0</v>
      </c>
      <c r="BZ80" s="6">
        <f t="shared" si="145"/>
        <v>0</v>
      </c>
      <c r="CA80" s="6">
        <f t="shared" si="145"/>
        <v>0</v>
      </c>
      <c r="CB80" s="6">
        <f t="shared" si="145"/>
        <v>0</v>
      </c>
      <c r="CC80" s="6">
        <f t="shared" si="145"/>
        <v>0</v>
      </c>
      <c r="CD80" s="6">
        <f t="shared" si="145"/>
        <v>0</v>
      </c>
      <c r="CE80" s="6">
        <f t="shared" si="145"/>
        <v>0</v>
      </c>
      <c r="CF80" s="6">
        <f t="shared" si="145"/>
        <v>0</v>
      </c>
      <c r="CG80" s="6">
        <f t="shared" si="145"/>
        <v>0</v>
      </c>
      <c r="CH80" s="6">
        <f t="shared" si="145"/>
        <v>0</v>
      </c>
      <c r="CI80" s="6">
        <f t="shared" si="145"/>
        <v>0</v>
      </c>
      <c r="CJ80" s="6">
        <f t="shared" si="145"/>
        <v>0</v>
      </c>
      <c r="CK80" s="6">
        <f t="shared" si="145"/>
        <v>0</v>
      </c>
      <c r="CL80" s="6">
        <f t="shared" si="145"/>
        <v>0</v>
      </c>
      <c r="CM80" s="6">
        <f t="shared" si="145"/>
        <v>0</v>
      </c>
      <c r="CN80" s="6">
        <f t="shared" si="145"/>
        <v>0</v>
      </c>
      <c r="CO80" s="6">
        <f t="shared" si="145"/>
        <v>0</v>
      </c>
      <c r="CP80" s="6">
        <f t="shared" si="145"/>
        <v>0</v>
      </c>
      <c r="CQ80" s="6">
        <f t="shared" si="145"/>
        <v>0</v>
      </c>
      <c r="CR80" s="6">
        <f t="shared" si="145"/>
        <v>0</v>
      </c>
      <c r="CS80" s="6">
        <f t="shared" si="145"/>
        <v>0</v>
      </c>
      <c r="CT80" s="6">
        <f t="shared" si="145"/>
        <v>0</v>
      </c>
      <c r="CU80" s="6">
        <f t="shared" si="145"/>
        <v>0</v>
      </c>
      <c r="CV80" s="6">
        <f t="shared" si="145"/>
        <v>0</v>
      </c>
      <c r="CW80" s="6">
        <f t="shared" si="145"/>
        <v>0</v>
      </c>
      <c r="CX80" s="6">
        <f t="shared" si="145"/>
        <v>0</v>
      </c>
      <c r="CY80" s="6">
        <f t="shared" si="145"/>
        <v>0</v>
      </c>
      <c r="CZ80" s="6">
        <f t="shared" si="145"/>
        <v>0</v>
      </c>
      <c r="DA80" s="6">
        <f t="shared" si="145"/>
        <v>0</v>
      </c>
      <c r="DB80" s="6">
        <f t="shared" ref="DB80:EG80" si="146" xml:space="preserve"> DA79</f>
        <v>0</v>
      </c>
      <c r="DC80" s="6">
        <f t="shared" si="146"/>
        <v>0</v>
      </c>
      <c r="DD80" s="6">
        <f t="shared" si="146"/>
        <v>0</v>
      </c>
      <c r="DE80" s="6">
        <f t="shared" si="146"/>
        <v>0</v>
      </c>
      <c r="DF80" s="6">
        <f t="shared" si="146"/>
        <v>0</v>
      </c>
      <c r="DG80" s="6">
        <f t="shared" si="146"/>
        <v>0</v>
      </c>
      <c r="DH80" s="6">
        <f t="shared" si="146"/>
        <v>0</v>
      </c>
      <c r="DI80" s="6">
        <f t="shared" si="146"/>
        <v>0</v>
      </c>
      <c r="DJ80" s="6">
        <f t="shared" si="146"/>
        <v>0</v>
      </c>
      <c r="DK80" s="6">
        <f t="shared" si="146"/>
        <v>0</v>
      </c>
      <c r="DL80" s="6">
        <f t="shared" si="146"/>
        <v>0</v>
      </c>
      <c r="DM80" s="6">
        <f t="shared" si="146"/>
        <v>0</v>
      </c>
      <c r="DN80" s="6">
        <f t="shared" si="146"/>
        <v>0</v>
      </c>
      <c r="DO80" s="6">
        <f t="shared" si="146"/>
        <v>0</v>
      </c>
      <c r="DP80" s="6">
        <f t="shared" si="146"/>
        <v>0</v>
      </c>
      <c r="DQ80" s="6">
        <f t="shared" si="146"/>
        <v>0</v>
      </c>
      <c r="DR80" s="6">
        <f t="shared" si="146"/>
        <v>0</v>
      </c>
      <c r="DS80" s="6">
        <f t="shared" si="146"/>
        <v>0</v>
      </c>
      <c r="DT80" s="6">
        <f t="shared" si="146"/>
        <v>0</v>
      </c>
      <c r="DU80" s="6">
        <f t="shared" si="146"/>
        <v>0</v>
      </c>
      <c r="DV80" s="6">
        <f t="shared" si="146"/>
        <v>0</v>
      </c>
      <c r="DW80" s="6">
        <f t="shared" si="146"/>
        <v>0</v>
      </c>
      <c r="DX80" s="6">
        <f t="shared" si="146"/>
        <v>0</v>
      </c>
      <c r="DY80" s="6">
        <f t="shared" si="146"/>
        <v>0</v>
      </c>
      <c r="DZ80" s="6">
        <f t="shared" si="146"/>
        <v>0</v>
      </c>
      <c r="EA80" s="6">
        <f t="shared" si="146"/>
        <v>0</v>
      </c>
      <c r="EB80" s="6">
        <f t="shared" si="146"/>
        <v>0</v>
      </c>
      <c r="EC80" s="6">
        <f t="shared" si="146"/>
        <v>0</v>
      </c>
      <c r="ED80" s="6">
        <f t="shared" si="146"/>
        <v>0</v>
      </c>
      <c r="EE80" s="6">
        <f t="shared" si="146"/>
        <v>0</v>
      </c>
      <c r="EF80" s="6">
        <f t="shared" si="146"/>
        <v>0</v>
      </c>
      <c r="EG80" s="6">
        <f t="shared" si="146"/>
        <v>0</v>
      </c>
      <c r="EH80" s="6">
        <f t="shared" ref="EH80:FM80" si="147" xml:space="preserve"> EG79</f>
        <v>0</v>
      </c>
      <c r="EI80" s="6">
        <f t="shared" si="147"/>
        <v>0</v>
      </c>
      <c r="EJ80" s="6">
        <f t="shared" si="147"/>
        <v>0</v>
      </c>
      <c r="EK80" s="6">
        <f t="shared" si="147"/>
        <v>0</v>
      </c>
      <c r="EL80" s="6">
        <f t="shared" si="147"/>
        <v>0</v>
      </c>
      <c r="EM80" s="6">
        <f t="shared" si="147"/>
        <v>0</v>
      </c>
      <c r="EN80" s="6">
        <f t="shared" si="147"/>
        <v>0</v>
      </c>
      <c r="EO80" s="6">
        <f t="shared" si="147"/>
        <v>0</v>
      </c>
      <c r="EP80" s="6">
        <f t="shared" si="147"/>
        <v>0</v>
      </c>
      <c r="EQ80" s="6">
        <f t="shared" si="147"/>
        <v>0</v>
      </c>
      <c r="ER80" s="6">
        <f t="shared" si="147"/>
        <v>0</v>
      </c>
      <c r="ES80" s="6">
        <f t="shared" si="147"/>
        <v>0</v>
      </c>
      <c r="ET80" s="6">
        <f t="shared" si="147"/>
        <v>0</v>
      </c>
      <c r="EU80" s="6">
        <f t="shared" si="147"/>
        <v>0</v>
      </c>
      <c r="EV80" s="6">
        <f t="shared" si="147"/>
        <v>0</v>
      </c>
      <c r="EW80" s="6">
        <f t="shared" si="147"/>
        <v>0</v>
      </c>
      <c r="EX80" s="6">
        <f t="shared" si="147"/>
        <v>0</v>
      </c>
      <c r="EY80" s="6">
        <f t="shared" si="147"/>
        <v>0</v>
      </c>
      <c r="EZ80" s="6">
        <f t="shared" si="147"/>
        <v>0</v>
      </c>
      <c r="FA80" s="6">
        <f t="shared" si="147"/>
        <v>0</v>
      </c>
      <c r="FB80" s="6">
        <f t="shared" si="147"/>
        <v>0</v>
      </c>
      <c r="FC80" s="6">
        <f t="shared" si="147"/>
        <v>0</v>
      </c>
      <c r="FD80" s="6">
        <f t="shared" si="147"/>
        <v>0</v>
      </c>
      <c r="FE80" s="6">
        <f t="shared" si="147"/>
        <v>0</v>
      </c>
      <c r="FF80" s="6">
        <f t="shared" si="147"/>
        <v>0</v>
      </c>
      <c r="FG80" s="6">
        <f t="shared" si="147"/>
        <v>0</v>
      </c>
      <c r="FH80" s="6">
        <f t="shared" si="147"/>
        <v>0</v>
      </c>
      <c r="FI80" s="6">
        <f t="shared" si="147"/>
        <v>0</v>
      </c>
      <c r="FJ80" s="6">
        <f t="shared" si="147"/>
        <v>0</v>
      </c>
      <c r="FK80" s="6">
        <f t="shared" si="147"/>
        <v>0</v>
      </c>
      <c r="FL80" s="6">
        <f t="shared" si="147"/>
        <v>0</v>
      </c>
      <c r="FM80" s="6">
        <f t="shared" si="147"/>
        <v>0</v>
      </c>
      <c r="FN80" s="6">
        <f t="shared" ref="FN80:GJ80" si="148" xml:space="preserve"> FM79</f>
        <v>0</v>
      </c>
      <c r="FO80" s="6">
        <f t="shared" si="148"/>
        <v>0</v>
      </c>
      <c r="FP80" s="6">
        <f t="shared" si="148"/>
        <v>0</v>
      </c>
      <c r="FQ80" s="6">
        <f t="shared" si="148"/>
        <v>0</v>
      </c>
      <c r="FR80" s="6">
        <f t="shared" si="148"/>
        <v>0</v>
      </c>
      <c r="FS80" s="6">
        <f t="shared" si="148"/>
        <v>0</v>
      </c>
      <c r="FT80" s="6">
        <f t="shared" si="148"/>
        <v>0</v>
      </c>
      <c r="FU80" s="6">
        <f t="shared" si="148"/>
        <v>0</v>
      </c>
      <c r="FV80" s="6">
        <f t="shared" si="148"/>
        <v>0</v>
      </c>
      <c r="FW80" s="6">
        <f t="shared" si="148"/>
        <v>0</v>
      </c>
      <c r="FX80" s="6">
        <f t="shared" si="148"/>
        <v>0</v>
      </c>
      <c r="FY80" s="6">
        <f t="shared" si="148"/>
        <v>0</v>
      </c>
      <c r="FZ80" s="6">
        <f t="shared" si="148"/>
        <v>0</v>
      </c>
      <c r="GA80" s="6">
        <f t="shared" si="148"/>
        <v>0</v>
      </c>
      <c r="GB80" s="6">
        <f t="shared" si="148"/>
        <v>0</v>
      </c>
      <c r="GC80" s="6">
        <f t="shared" si="148"/>
        <v>0</v>
      </c>
      <c r="GD80" s="6">
        <f t="shared" si="148"/>
        <v>0</v>
      </c>
      <c r="GE80" s="6">
        <f t="shared" si="148"/>
        <v>0</v>
      </c>
      <c r="GF80" s="6">
        <f t="shared" si="148"/>
        <v>0</v>
      </c>
      <c r="GG80" s="6">
        <f t="shared" si="148"/>
        <v>0</v>
      </c>
      <c r="GH80" s="6">
        <f t="shared" si="148"/>
        <v>0</v>
      </c>
      <c r="GI80" s="6">
        <f t="shared" si="148"/>
        <v>0</v>
      </c>
      <c r="GJ80" s="6">
        <f t="shared" si="148"/>
        <v>0</v>
      </c>
      <c r="GK80"/>
      <c r="GL80"/>
      <c r="GM80"/>
      <c r="GN80"/>
      <c r="GO80"/>
      <c r="GP80"/>
      <c r="GQ80"/>
      <c r="GR80"/>
      <c r="GS80"/>
      <c r="GT80"/>
      <c r="GU80"/>
      <c r="GV80"/>
      <c r="GW80"/>
      <c r="GX80"/>
      <c r="GY80"/>
      <c r="GZ80"/>
      <c r="HA80"/>
      <c r="HB80"/>
      <c r="HC80"/>
      <c r="HD80"/>
      <c r="HE80"/>
      <c r="HF80"/>
      <c r="HG80"/>
      <c r="HH80"/>
      <c r="HI80"/>
      <c r="HJ80"/>
      <c r="HK80"/>
      <c r="HL80"/>
      <c r="HM80"/>
      <c r="HN80"/>
      <c r="HO80"/>
      <c r="HP80"/>
      <c r="HQ80"/>
      <c r="HR80"/>
      <c r="HS80"/>
      <c r="HT80"/>
      <c r="HU80"/>
      <c r="HV80"/>
      <c r="HW80"/>
      <c r="HX80"/>
      <c r="HY80"/>
      <c r="HZ80"/>
      <c r="IA80"/>
      <c r="IB80"/>
      <c r="IC80"/>
      <c r="ID80"/>
      <c r="IE80"/>
      <c r="IF80"/>
      <c r="IG80"/>
      <c r="IH80"/>
      <c r="II80"/>
      <c r="IJ80"/>
      <c r="IK80"/>
      <c r="IL80"/>
      <c r="IM80"/>
      <c r="IN80"/>
      <c r="IO80"/>
      <c r="IP80"/>
      <c r="IQ80"/>
      <c r="IR80"/>
      <c r="IS80"/>
      <c r="IT80"/>
      <c r="IU80"/>
      <c r="IV80"/>
      <c r="IW80"/>
      <c r="IX80"/>
      <c r="IY80"/>
      <c r="IZ80"/>
      <c r="JA80"/>
      <c r="JB80"/>
      <c r="JC80"/>
      <c r="JD80"/>
      <c r="JE80"/>
      <c r="JF80"/>
      <c r="JG80"/>
      <c r="JH80"/>
      <c r="JI80"/>
      <c r="JJ80"/>
      <c r="JK80"/>
      <c r="JL80"/>
      <c r="JM80"/>
      <c r="JN80"/>
      <c r="JO80"/>
      <c r="JP80"/>
      <c r="JQ80"/>
      <c r="JR80"/>
      <c r="JS80"/>
      <c r="JT80"/>
      <c r="JU80"/>
      <c r="JV80"/>
      <c r="JW80"/>
      <c r="JX80"/>
      <c r="JY80"/>
      <c r="JZ80"/>
      <c r="KA80"/>
      <c r="KB80"/>
      <c r="KC80"/>
      <c r="KD80"/>
      <c r="KE80"/>
      <c r="KF80"/>
      <c r="KG80"/>
      <c r="KH80"/>
      <c r="KI80"/>
      <c r="KJ80"/>
      <c r="KK80"/>
      <c r="KL80"/>
      <c r="KM80"/>
      <c r="KN80"/>
      <c r="KO80"/>
      <c r="KP80"/>
      <c r="KQ80"/>
      <c r="KR80"/>
      <c r="KS80"/>
      <c r="KT80"/>
      <c r="KU80"/>
      <c r="KV80"/>
      <c r="KW80"/>
      <c r="KX80"/>
      <c r="KY80"/>
      <c r="KZ80"/>
      <c r="LA80"/>
      <c r="LB80"/>
      <c r="LC80"/>
      <c r="LD80"/>
      <c r="LE80"/>
      <c r="LF80"/>
      <c r="LG80"/>
      <c r="LH80"/>
      <c r="LI80"/>
      <c r="LJ80"/>
      <c r="LK80"/>
      <c r="LL80"/>
      <c r="LM80"/>
      <c r="LN80"/>
      <c r="LO80"/>
      <c r="LP80"/>
      <c r="LQ80"/>
      <c r="LR80"/>
      <c r="LS80"/>
      <c r="LT80"/>
      <c r="LU80"/>
      <c r="LV80"/>
      <c r="LW80"/>
      <c r="LX80"/>
      <c r="LY80"/>
      <c r="LZ80"/>
      <c r="MA80"/>
      <c r="MB80"/>
      <c r="MC80"/>
      <c r="MD80"/>
      <c r="ME80"/>
      <c r="MF80"/>
      <c r="MG80"/>
      <c r="MH80"/>
      <c r="MI80"/>
      <c r="MJ80"/>
      <c r="MK80"/>
      <c r="ML80"/>
      <c r="MM80"/>
      <c r="MN80"/>
      <c r="MO80"/>
      <c r="MP80"/>
      <c r="MQ80"/>
      <c r="MR80"/>
      <c r="MS80"/>
      <c r="MT80"/>
      <c r="MU80"/>
      <c r="MV80"/>
      <c r="MW80"/>
      <c r="MX80"/>
      <c r="MY80"/>
      <c r="MZ80"/>
      <c r="NA80"/>
      <c r="NB80"/>
      <c r="NC80"/>
      <c r="ND80"/>
      <c r="NE80"/>
      <c r="NF80"/>
      <c r="NG80"/>
      <c r="NH80"/>
      <c r="NI80"/>
      <c r="NJ80"/>
      <c r="NK80"/>
      <c r="NL80"/>
      <c r="NM80"/>
      <c r="NN80"/>
      <c r="NO80"/>
      <c r="NP80"/>
      <c r="NQ80"/>
      <c r="NR80"/>
      <c r="NS80"/>
      <c r="NT80"/>
      <c r="NU80"/>
      <c r="NV80"/>
      <c r="NW80"/>
      <c r="NX80"/>
      <c r="NY80"/>
      <c r="NZ80"/>
      <c r="OA80"/>
      <c r="OB80"/>
      <c r="OC80"/>
      <c r="OD80"/>
      <c r="OE80"/>
      <c r="OF80"/>
      <c r="OG80"/>
      <c r="OH80"/>
      <c r="OI80"/>
      <c r="OJ80"/>
      <c r="OK80"/>
      <c r="OL80"/>
      <c r="OM80"/>
      <c r="ON80"/>
      <c r="OO80"/>
      <c r="OP80"/>
      <c r="OQ80"/>
      <c r="OR80"/>
      <c r="OS80"/>
      <c r="OT80"/>
      <c r="OU80"/>
      <c r="OV80"/>
      <c r="OW80"/>
      <c r="OX80"/>
      <c r="OY80"/>
      <c r="OZ80"/>
      <c r="PA80"/>
      <c r="PB80"/>
      <c r="PC80"/>
      <c r="PD80"/>
      <c r="PE80"/>
      <c r="PF80"/>
      <c r="PG80"/>
      <c r="PH80"/>
      <c r="PI80"/>
      <c r="PJ80"/>
      <c r="PK80"/>
      <c r="PL80"/>
      <c r="PM80"/>
      <c r="PN80"/>
      <c r="PO80"/>
      <c r="PP80"/>
      <c r="PQ80"/>
      <c r="PR80"/>
      <c r="PS80"/>
      <c r="PT80"/>
      <c r="PU80"/>
    </row>
    <row r="81" spans="1:437" s="52" customFormat="1" outlineLevel="1" x14ac:dyDescent="0.35">
      <c r="A81" s="15"/>
      <c r="B81" s="15"/>
      <c r="C81" s="21"/>
      <c r="D81" s="60"/>
      <c r="E81" s="6"/>
      <c r="F81" s="6"/>
      <c r="G81" s="6"/>
      <c r="H81" s="6"/>
      <c r="I81" s="104"/>
      <c r="J81" s="6"/>
      <c r="K81" s="6"/>
      <c r="L81" s="6"/>
      <c r="M81" s="6"/>
      <c r="N81" s="6"/>
      <c r="O81" s="6"/>
      <c r="P81" s="6"/>
      <c r="Q81" s="6"/>
      <c r="R81" s="6"/>
      <c r="S81" s="6"/>
      <c r="T81" s="6"/>
      <c r="U81" s="6"/>
      <c r="V81" s="6"/>
      <c r="W81" s="6"/>
      <c r="X81" s="6"/>
      <c r="Y81" s="6"/>
      <c r="Z81" s="6"/>
      <c r="AA81" s="6"/>
      <c r="AB81" s="6"/>
      <c r="AC81" s="6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6"/>
      <c r="AO81" s="6"/>
      <c r="AP81" s="6"/>
      <c r="AQ81" s="6"/>
      <c r="AR81" s="6"/>
      <c r="AS81" s="6"/>
      <c r="AT81" s="6"/>
      <c r="AU81" s="6"/>
      <c r="AV81" s="6"/>
      <c r="AW81" s="6"/>
      <c r="AX81" s="6"/>
      <c r="AY81" s="6"/>
      <c r="AZ81" s="6"/>
      <c r="BA81" s="6"/>
      <c r="BB81" s="6"/>
      <c r="BC81" s="6"/>
      <c r="BD81" s="6"/>
      <c r="BE81" s="6"/>
      <c r="BF81" s="6"/>
      <c r="BG81" s="6"/>
      <c r="BH81" s="6"/>
      <c r="BI81" s="6"/>
      <c r="BJ81" s="6"/>
      <c r="BK81" s="6"/>
      <c r="BL81" s="6"/>
      <c r="BM81" s="6"/>
      <c r="BN81" s="6"/>
      <c r="BO81" s="6"/>
      <c r="BP81" s="6"/>
      <c r="BQ81" s="6"/>
      <c r="BR81" s="6"/>
      <c r="BS81" s="6"/>
      <c r="BT81" s="6"/>
      <c r="BU81" s="6"/>
      <c r="BV81" s="6"/>
      <c r="BW81" s="6"/>
      <c r="BX81" s="6"/>
      <c r="BY81" s="6"/>
      <c r="BZ81" s="6"/>
      <c r="CA81" s="6"/>
      <c r="CB81" s="6"/>
      <c r="CC81" s="6"/>
      <c r="CD81" s="6"/>
      <c r="CE81" s="6"/>
      <c r="CF81" s="6"/>
      <c r="CG81" s="6"/>
      <c r="CH81" s="6"/>
      <c r="CI81" s="6"/>
      <c r="CJ81" s="6"/>
      <c r="CK81" s="6"/>
      <c r="CL81" s="6"/>
      <c r="CM81" s="6"/>
      <c r="CN81" s="6"/>
      <c r="CO81" s="6"/>
      <c r="CP81" s="6"/>
      <c r="CQ81" s="6"/>
      <c r="CR81" s="6"/>
      <c r="CS81" s="6"/>
      <c r="CT81" s="6"/>
      <c r="CU81" s="6"/>
      <c r="CV81" s="6"/>
      <c r="CW81" s="6"/>
      <c r="CX81" s="6"/>
      <c r="CY81" s="6"/>
      <c r="CZ81" s="6"/>
      <c r="DA81" s="6"/>
      <c r="DB81" s="6"/>
      <c r="DC81" s="6"/>
      <c r="DD81" s="6"/>
      <c r="DE81" s="6"/>
      <c r="DF81" s="6"/>
      <c r="DG81" s="6"/>
      <c r="DH81" s="6"/>
      <c r="DI81" s="6"/>
      <c r="DJ81" s="6"/>
      <c r="DK81" s="6"/>
      <c r="DL81" s="6"/>
      <c r="DM81" s="6"/>
      <c r="DN81" s="6"/>
      <c r="DO81" s="6"/>
      <c r="DP81" s="6"/>
      <c r="DQ81" s="6"/>
      <c r="DR81" s="6"/>
      <c r="DS81" s="6"/>
      <c r="DT81" s="6"/>
      <c r="DU81" s="6"/>
      <c r="DV81" s="6"/>
      <c r="DW81" s="6"/>
      <c r="DX81" s="6"/>
      <c r="DY81" s="6"/>
      <c r="DZ81" s="6"/>
      <c r="EA81" s="6"/>
      <c r="EB81" s="6"/>
      <c r="EC81" s="6"/>
      <c r="ED81" s="6"/>
      <c r="EE81" s="6"/>
      <c r="EF81" s="6"/>
      <c r="EG81" s="6"/>
      <c r="EH81" s="6"/>
      <c r="EI81" s="6"/>
      <c r="EJ81" s="6"/>
      <c r="EK81" s="6"/>
      <c r="EL81" s="6"/>
      <c r="EM81" s="6"/>
      <c r="EN81" s="6"/>
      <c r="EO81" s="6"/>
      <c r="EP81" s="6"/>
      <c r="EQ81" s="6"/>
      <c r="ER81" s="6"/>
      <c r="ES81" s="6"/>
      <c r="ET81" s="6"/>
      <c r="EU81" s="6"/>
      <c r="EV81" s="6"/>
      <c r="EW81" s="6"/>
      <c r="EX81" s="6"/>
      <c r="EY81" s="6"/>
      <c r="EZ81" s="6"/>
      <c r="FA81" s="6"/>
      <c r="FB81" s="6"/>
      <c r="FC81" s="6"/>
      <c r="FD81" s="6"/>
      <c r="FE81" s="6"/>
      <c r="FF81" s="6"/>
      <c r="FG81" s="6"/>
      <c r="FH81" s="6"/>
      <c r="FI81" s="6"/>
      <c r="FJ81" s="6"/>
      <c r="FK81" s="6"/>
      <c r="FL81" s="6"/>
      <c r="FM81" s="6"/>
      <c r="FN81" s="6"/>
      <c r="FO81" s="6"/>
      <c r="FP81" s="6"/>
      <c r="FQ81" s="6"/>
      <c r="FR81" s="6"/>
      <c r="FS81" s="6"/>
      <c r="FT81" s="6"/>
      <c r="FU81" s="6"/>
      <c r="FV81" s="6"/>
      <c r="FW81" s="6"/>
      <c r="FX81" s="6"/>
      <c r="FY81" s="6"/>
      <c r="FZ81" s="6"/>
      <c r="GA81" s="6"/>
      <c r="GB81" s="6"/>
      <c r="GC81" s="6"/>
      <c r="GD81" s="6"/>
      <c r="GE81" s="6"/>
      <c r="GF81" s="6"/>
      <c r="GG81" s="6"/>
      <c r="GH81" s="6"/>
      <c r="GI81" s="6"/>
      <c r="GJ81" s="6"/>
      <c r="GK81"/>
      <c r="GL81"/>
      <c r="GM81"/>
      <c r="GN81"/>
      <c r="GO81"/>
      <c r="GP81"/>
      <c r="GQ81"/>
      <c r="GR81"/>
      <c r="GS81"/>
      <c r="GT81"/>
      <c r="GU81"/>
      <c r="GV81"/>
      <c r="GW81"/>
      <c r="GX81"/>
      <c r="GY81"/>
      <c r="GZ81"/>
      <c r="HA81"/>
      <c r="HB81"/>
      <c r="HC81"/>
      <c r="HD81"/>
      <c r="HE81"/>
      <c r="HF81"/>
      <c r="HG81"/>
      <c r="HH81"/>
      <c r="HI81"/>
      <c r="HJ81"/>
      <c r="HK81"/>
      <c r="HL81"/>
      <c r="HM81"/>
      <c r="HN81"/>
      <c r="HO81"/>
      <c r="HP81"/>
      <c r="HQ81"/>
      <c r="HR81"/>
      <c r="HS81"/>
      <c r="HT81"/>
      <c r="HU81"/>
      <c r="HV81"/>
      <c r="HW81"/>
      <c r="HX81"/>
      <c r="HY81"/>
      <c r="HZ81"/>
      <c r="IA81"/>
      <c r="IB81"/>
      <c r="IC81"/>
      <c r="ID81"/>
      <c r="IE81"/>
      <c r="IF81"/>
      <c r="IG81"/>
      <c r="IH81"/>
      <c r="II81"/>
      <c r="IJ81"/>
      <c r="IK81"/>
      <c r="IL81"/>
      <c r="IM81"/>
      <c r="IN81"/>
      <c r="IO81"/>
      <c r="IP81"/>
      <c r="IQ81"/>
      <c r="IR81"/>
      <c r="IS81"/>
      <c r="IT81"/>
      <c r="IU81"/>
      <c r="IV81"/>
      <c r="IW81"/>
      <c r="IX81"/>
      <c r="IY81"/>
      <c r="IZ81"/>
      <c r="JA81"/>
      <c r="JB81"/>
      <c r="JC81"/>
      <c r="JD81"/>
      <c r="JE81"/>
      <c r="JF81"/>
      <c r="JG81"/>
      <c r="JH81"/>
      <c r="JI81"/>
      <c r="JJ81"/>
      <c r="JK81"/>
      <c r="JL81"/>
      <c r="JM81"/>
      <c r="JN81"/>
      <c r="JO81"/>
      <c r="JP81"/>
      <c r="JQ81"/>
      <c r="JR81"/>
      <c r="JS81"/>
      <c r="JT81"/>
      <c r="JU81"/>
      <c r="JV81"/>
      <c r="JW81"/>
      <c r="JX81"/>
      <c r="JY81"/>
      <c r="JZ81"/>
      <c r="KA81"/>
      <c r="KB81"/>
      <c r="KC81"/>
      <c r="KD81"/>
      <c r="KE81"/>
      <c r="KF81"/>
      <c r="KG81"/>
      <c r="KH81"/>
      <c r="KI81"/>
      <c r="KJ81"/>
      <c r="KK81"/>
      <c r="KL81"/>
      <c r="KM81"/>
      <c r="KN81"/>
      <c r="KO81"/>
      <c r="KP81"/>
      <c r="KQ81"/>
      <c r="KR81"/>
      <c r="KS81"/>
      <c r="KT81"/>
      <c r="KU81"/>
      <c r="KV81"/>
      <c r="KW81"/>
      <c r="KX81"/>
      <c r="KY81"/>
      <c r="KZ81"/>
      <c r="LA81"/>
      <c r="LB81"/>
      <c r="LC81"/>
      <c r="LD81"/>
      <c r="LE81"/>
      <c r="LF81"/>
      <c r="LG81"/>
      <c r="LH81"/>
      <c r="LI81"/>
      <c r="LJ81"/>
      <c r="LK81"/>
      <c r="LL81"/>
      <c r="LM81"/>
      <c r="LN81"/>
      <c r="LO81"/>
      <c r="LP81"/>
      <c r="LQ81"/>
      <c r="LR81"/>
      <c r="LS81"/>
      <c r="LT81"/>
      <c r="LU81"/>
      <c r="LV81"/>
      <c r="LW81"/>
      <c r="LX81"/>
      <c r="LY81"/>
      <c r="LZ81"/>
      <c r="MA81"/>
      <c r="MB81"/>
      <c r="MC81"/>
      <c r="MD81"/>
      <c r="ME81"/>
      <c r="MF81"/>
      <c r="MG81"/>
      <c r="MH81"/>
      <c r="MI81"/>
      <c r="MJ81"/>
      <c r="MK81"/>
      <c r="ML81"/>
      <c r="MM81"/>
      <c r="MN81"/>
      <c r="MO81"/>
      <c r="MP81"/>
      <c r="MQ81"/>
      <c r="MR81"/>
      <c r="MS81"/>
      <c r="MT81"/>
      <c r="MU81"/>
      <c r="MV81"/>
      <c r="MW81"/>
      <c r="MX81"/>
      <c r="MY81"/>
      <c r="MZ81"/>
      <c r="NA81"/>
      <c r="NB81"/>
      <c r="NC81"/>
      <c r="ND81"/>
      <c r="NE81"/>
      <c r="NF81"/>
      <c r="NG81"/>
      <c r="NH81"/>
      <c r="NI81"/>
      <c r="NJ81"/>
      <c r="NK81"/>
      <c r="NL81"/>
      <c r="NM81"/>
      <c r="NN81"/>
      <c r="NO81"/>
      <c r="NP81"/>
      <c r="NQ81"/>
      <c r="NR81"/>
      <c r="NS81"/>
      <c r="NT81"/>
      <c r="NU81"/>
      <c r="NV81"/>
      <c r="NW81"/>
      <c r="NX81"/>
      <c r="NY81"/>
      <c r="NZ81"/>
      <c r="OA81"/>
      <c r="OB81"/>
      <c r="OC81"/>
      <c r="OD81"/>
      <c r="OE81"/>
      <c r="OF81"/>
      <c r="OG81"/>
      <c r="OH81"/>
      <c r="OI81"/>
      <c r="OJ81"/>
      <c r="OK81"/>
      <c r="OL81"/>
      <c r="OM81"/>
      <c r="ON81"/>
      <c r="OO81"/>
      <c r="OP81"/>
      <c r="OQ81"/>
      <c r="OR81"/>
      <c r="OS81"/>
      <c r="OT81"/>
      <c r="OU81"/>
      <c r="OV81"/>
      <c r="OW81"/>
      <c r="OX81"/>
      <c r="OY81"/>
      <c r="OZ81"/>
      <c r="PA81"/>
      <c r="PB81"/>
      <c r="PC81"/>
      <c r="PD81"/>
      <c r="PE81"/>
      <c r="PF81"/>
      <c r="PG81"/>
      <c r="PH81"/>
      <c r="PI81"/>
      <c r="PJ81"/>
      <c r="PK81"/>
      <c r="PL81"/>
      <c r="PM81"/>
      <c r="PN81"/>
      <c r="PO81"/>
      <c r="PP81"/>
      <c r="PQ81"/>
      <c r="PR81"/>
      <c r="PS81"/>
      <c r="PT81"/>
      <c r="PU81"/>
    </row>
    <row r="82" spans="1:437" s="52" customFormat="1" outlineLevel="1" x14ac:dyDescent="0.35">
      <c r="A82" s="15"/>
      <c r="B82" s="15" t="s">
        <v>45</v>
      </c>
      <c r="C82" s="21"/>
      <c r="D82" s="60"/>
      <c r="E82" s="6"/>
      <c r="F82" s="6"/>
      <c r="G82" s="6"/>
      <c r="H82" s="6"/>
      <c r="I82" s="104"/>
      <c r="J82" s="6"/>
      <c r="K82" s="6"/>
      <c r="L82" s="6"/>
      <c r="M82" s="6"/>
      <c r="N82" s="6"/>
      <c r="O82" s="6"/>
      <c r="P82" s="6"/>
      <c r="Q82" s="6"/>
      <c r="R82" s="6"/>
      <c r="S82" s="6"/>
      <c r="T82" s="6"/>
      <c r="U82" s="6"/>
      <c r="V82" s="6"/>
      <c r="W82" s="6"/>
      <c r="X82" s="6"/>
      <c r="Y82" s="6"/>
      <c r="Z82" s="6"/>
      <c r="AA82" s="6"/>
      <c r="AB82" s="6"/>
      <c r="AC82" s="6"/>
      <c r="AD82" s="6"/>
      <c r="AE82" s="6"/>
      <c r="AF82" s="6"/>
      <c r="AG82" s="6"/>
      <c r="AH82" s="6"/>
      <c r="AI82" s="6"/>
      <c r="AJ82" s="6"/>
      <c r="AK82" s="6"/>
      <c r="AL82" s="6"/>
      <c r="AM82" s="6"/>
      <c r="AN82" s="6"/>
      <c r="AO82" s="6"/>
      <c r="AP82" s="6"/>
      <c r="AQ82" s="6"/>
      <c r="AR82" s="6"/>
      <c r="AS82" s="6"/>
      <c r="AT82" s="6"/>
      <c r="AU82" s="6"/>
      <c r="AV82" s="6"/>
      <c r="AW82" s="6"/>
      <c r="AX82" s="6"/>
      <c r="AY82" s="6"/>
      <c r="AZ82" s="6"/>
      <c r="BA82" s="6"/>
      <c r="BB82" s="6"/>
      <c r="BC82" s="6"/>
      <c r="BD82" s="6"/>
      <c r="BE82" s="6"/>
      <c r="BF82" s="6"/>
      <c r="BG82" s="6"/>
      <c r="BH82" s="6"/>
      <c r="BI82" s="6"/>
      <c r="BJ82" s="6"/>
      <c r="BK82" s="6"/>
      <c r="BL82" s="6"/>
      <c r="BM82" s="6"/>
      <c r="BN82" s="6"/>
      <c r="BO82" s="6"/>
      <c r="BP82" s="6"/>
      <c r="BQ82" s="6"/>
      <c r="BR82" s="6"/>
      <c r="BS82" s="6"/>
      <c r="BT82" s="6"/>
      <c r="BU82" s="6"/>
      <c r="BV82" s="6"/>
      <c r="BW82" s="6"/>
      <c r="BX82" s="6"/>
      <c r="BY82" s="6"/>
      <c r="BZ82" s="6"/>
      <c r="CA82" s="6"/>
      <c r="CB82" s="6"/>
      <c r="CC82" s="6"/>
      <c r="CD82" s="6"/>
      <c r="CE82" s="6"/>
      <c r="CF82" s="6"/>
      <c r="CG82" s="6"/>
      <c r="CH82" s="6"/>
      <c r="CI82" s="6"/>
      <c r="CJ82" s="6"/>
      <c r="CK82" s="6"/>
      <c r="CL82" s="6"/>
      <c r="CM82" s="6"/>
      <c r="CN82" s="6"/>
      <c r="CO82" s="6"/>
      <c r="CP82" s="6"/>
      <c r="CQ82" s="6"/>
      <c r="CR82" s="6"/>
      <c r="CS82" s="6"/>
      <c r="CT82" s="6"/>
      <c r="CU82" s="6"/>
      <c r="CV82" s="6"/>
      <c r="CW82" s="6"/>
      <c r="CX82" s="6"/>
      <c r="CY82" s="6"/>
      <c r="CZ82" s="6"/>
      <c r="DA82" s="6"/>
      <c r="DB82" s="6"/>
      <c r="DC82" s="6"/>
      <c r="DD82" s="6"/>
      <c r="DE82" s="6"/>
      <c r="DF82" s="6"/>
      <c r="DG82" s="6"/>
      <c r="DH82" s="6"/>
      <c r="DI82" s="6"/>
      <c r="DJ82" s="6"/>
      <c r="DK82" s="6"/>
      <c r="DL82" s="6"/>
      <c r="DM82" s="6"/>
      <c r="DN82" s="6"/>
      <c r="DO82" s="6"/>
      <c r="DP82" s="6"/>
      <c r="DQ82" s="6"/>
      <c r="DR82" s="6"/>
      <c r="DS82" s="6"/>
      <c r="DT82" s="6"/>
      <c r="DU82" s="6"/>
      <c r="DV82" s="6"/>
      <c r="DW82" s="6"/>
      <c r="DX82" s="6"/>
      <c r="DY82" s="6"/>
      <c r="DZ82" s="6"/>
      <c r="EA82" s="6"/>
      <c r="EB82" s="6"/>
      <c r="EC82" s="6"/>
      <c r="ED82" s="6"/>
      <c r="EE82" s="6"/>
      <c r="EF82" s="6"/>
      <c r="EG82" s="6"/>
      <c r="EH82" s="6"/>
      <c r="EI82" s="6"/>
      <c r="EJ82" s="6"/>
      <c r="EK82" s="6"/>
      <c r="EL82" s="6"/>
      <c r="EM82" s="6"/>
      <c r="EN82" s="6"/>
      <c r="EO82" s="6"/>
      <c r="EP82" s="6"/>
      <c r="EQ82" s="6"/>
      <c r="ER82" s="6"/>
      <c r="ES82" s="6"/>
      <c r="ET82" s="6"/>
      <c r="EU82" s="6"/>
      <c r="EV82" s="6"/>
      <c r="EW82" s="6"/>
      <c r="EX82" s="6"/>
      <c r="EY82" s="6"/>
      <c r="EZ82" s="6"/>
      <c r="FA82" s="6"/>
      <c r="FB82" s="6"/>
      <c r="FC82" s="6"/>
      <c r="FD82" s="6"/>
      <c r="FE82" s="6"/>
      <c r="FF82" s="6"/>
      <c r="FG82" s="6"/>
      <c r="FH82" s="6"/>
      <c r="FI82" s="6"/>
      <c r="FJ82" s="6"/>
      <c r="FK82" s="6"/>
      <c r="FL82" s="6"/>
      <c r="FM82" s="6"/>
      <c r="FN82" s="6"/>
      <c r="FO82" s="6"/>
      <c r="FP82" s="6"/>
      <c r="FQ82" s="6"/>
      <c r="FR82" s="6"/>
      <c r="FS82" s="6"/>
      <c r="FT82" s="6"/>
      <c r="FU82" s="6"/>
      <c r="FV82" s="6"/>
      <c r="FW82" s="6"/>
      <c r="FX82" s="6"/>
      <c r="FY82" s="6"/>
      <c r="FZ82" s="6"/>
      <c r="GA82" s="6"/>
      <c r="GB82" s="6"/>
      <c r="GC82" s="6"/>
      <c r="GD82" s="6"/>
      <c r="GE82" s="6"/>
      <c r="GF82" s="6"/>
      <c r="GG82" s="6"/>
      <c r="GH82" s="6"/>
      <c r="GI82" s="6"/>
      <c r="GJ82" s="6"/>
      <c r="GK82"/>
      <c r="GL82"/>
      <c r="GM82"/>
      <c r="GN82"/>
      <c r="GO82"/>
      <c r="GP82"/>
      <c r="GQ82"/>
      <c r="GR82"/>
      <c r="GS82"/>
      <c r="GT82"/>
      <c r="GU82"/>
      <c r="GV82"/>
      <c r="GW82"/>
      <c r="GX82"/>
      <c r="GY82"/>
      <c r="GZ82"/>
      <c r="HA82"/>
      <c r="HB82"/>
      <c r="HC82"/>
      <c r="HD82"/>
      <c r="HE82"/>
      <c r="HF82"/>
      <c r="HG82"/>
      <c r="HH82"/>
      <c r="HI82"/>
      <c r="HJ82"/>
      <c r="HK82"/>
      <c r="HL82"/>
      <c r="HM82"/>
      <c r="HN82"/>
      <c r="HO82"/>
      <c r="HP82"/>
      <c r="HQ82"/>
      <c r="HR82"/>
      <c r="HS82"/>
      <c r="HT82"/>
      <c r="HU82"/>
      <c r="HV82"/>
      <c r="HW82"/>
      <c r="HX82"/>
      <c r="HY82"/>
      <c r="HZ82"/>
      <c r="IA82"/>
      <c r="IB82"/>
      <c r="IC82"/>
      <c r="ID82"/>
      <c r="IE82"/>
      <c r="IF82"/>
      <c r="IG82"/>
      <c r="IH82"/>
      <c r="II82"/>
      <c r="IJ82"/>
      <c r="IK82"/>
      <c r="IL82"/>
      <c r="IM82"/>
      <c r="IN82"/>
      <c r="IO82"/>
      <c r="IP82"/>
      <c r="IQ82"/>
      <c r="IR82"/>
      <c r="IS82"/>
      <c r="IT82"/>
      <c r="IU82"/>
      <c r="IV82"/>
      <c r="IW82"/>
      <c r="IX82"/>
      <c r="IY82"/>
      <c r="IZ82"/>
      <c r="JA82"/>
      <c r="JB82"/>
      <c r="JC82"/>
      <c r="JD82"/>
      <c r="JE82"/>
      <c r="JF82"/>
      <c r="JG82"/>
      <c r="JH82"/>
      <c r="JI82"/>
      <c r="JJ82"/>
      <c r="JK82"/>
      <c r="JL82"/>
      <c r="JM82"/>
      <c r="JN82"/>
      <c r="JO82"/>
      <c r="JP82"/>
      <c r="JQ82"/>
      <c r="JR82"/>
      <c r="JS82"/>
      <c r="JT82"/>
      <c r="JU82"/>
      <c r="JV82"/>
      <c r="JW82"/>
      <c r="JX82"/>
      <c r="JY82"/>
      <c r="JZ82"/>
      <c r="KA82"/>
      <c r="KB82"/>
      <c r="KC82"/>
      <c r="KD82"/>
      <c r="KE82"/>
      <c r="KF82"/>
      <c r="KG82"/>
      <c r="KH82"/>
      <c r="KI82"/>
      <c r="KJ82"/>
      <c r="KK82"/>
      <c r="KL82"/>
      <c r="KM82"/>
      <c r="KN82"/>
      <c r="KO82"/>
      <c r="KP82"/>
      <c r="KQ82"/>
      <c r="KR82"/>
      <c r="KS82"/>
      <c r="KT82"/>
      <c r="KU82"/>
      <c r="KV82"/>
      <c r="KW82"/>
      <c r="KX82"/>
      <c r="KY82"/>
      <c r="KZ82"/>
      <c r="LA82"/>
      <c r="LB82"/>
      <c r="LC82"/>
      <c r="LD82"/>
      <c r="LE82"/>
      <c r="LF82"/>
      <c r="LG82"/>
      <c r="LH82"/>
      <c r="LI82"/>
      <c r="LJ82"/>
      <c r="LK82"/>
      <c r="LL82"/>
      <c r="LM82"/>
      <c r="LN82"/>
      <c r="LO82"/>
      <c r="LP82"/>
      <c r="LQ82"/>
      <c r="LR82"/>
      <c r="LS82"/>
      <c r="LT82"/>
      <c r="LU82"/>
      <c r="LV82"/>
      <c r="LW82"/>
      <c r="LX82"/>
      <c r="LY82"/>
      <c r="LZ82"/>
      <c r="MA82"/>
      <c r="MB82"/>
      <c r="MC82"/>
      <c r="MD82"/>
      <c r="ME82"/>
      <c r="MF82"/>
      <c r="MG82"/>
      <c r="MH82"/>
      <c r="MI82"/>
      <c r="MJ82"/>
      <c r="MK82"/>
      <c r="ML82"/>
      <c r="MM82"/>
      <c r="MN82"/>
      <c r="MO82"/>
      <c r="MP82"/>
      <c r="MQ82"/>
      <c r="MR82"/>
      <c r="MS82"/>
      <c r="MT82"/>
      <c r="MU82"/>
      <c r="MV82"/>
      <c r="MW82"/>
      <c r="MX82"/>
      <c r="MY82"/>
      <c r="MZ82"/>
      <c r="NA82"/>
      <c r="NB82"/>
      <c r="NC82"/>
      <c r="ND82"/>
      <c r="NE82"/>
      <c r="NF82"/>
      <c r="NG82"/>
      <c r="NH82"/>
      <c r="NI82"/>
      <c r="NJ82"/>
      <c r="NK82"/>
      <c r="NL82"/>
      <c r="NM82"/>
      <c r="NN82"/>
      <c r="NO82"/>
      <c r="NP82"/>
      <c r="NQ82"/>
      <c r="NR82"/>
      <c r="NS82"/>
      <c r="NT82"/>
      <c r="NU82"/>
      <c r="NV82"/>
      <c r="NW82"/>
      <c r="NX82"/>
      <c r="NY82"/>
      <c r="NZ82"/>
      <c r="OA82"/>
      <c r="OB82"/>
      <c r="OC82"/>
      <c r="OD82"/>
      <c r="OE82"/>
      <c r="OF82"/>
      <c r="OG82"/>
      <c r="OH82"/>
      <c r="OI82"/>
      <c r="OJ82"/>
      <c r="OK82"/>
      <c r="OL82"/>
      <c r="OM82"/>
      <c r="ON82"/>
      <c r="OO82"/>
      <c r="OP82"/>
      <c r="OQ82"/>
      <c r="OR82"/>
      <c r="OS82"/>
      <c r="OT82"/>
      <c r="OU82"/>
      <c r="OV82"/>
      <c r="OW82"/>
      <c r="OX82"/>
      <c r="OY82"/>
      <c r="OZ82"/>
      <c r="PA82"/>
      <c r="PB82"/>
      <c r="PC82"/>
      <c r="PD82"/>
      <c r="PE82"/>
      <c r="PF82"/>
      <c r="PG82"/>
      <c r="PH82"/>
      <c r="PI82"/>
      <c r="PJ82"/>
      <c r="PK82"/>
      <c r="PL82"/>
      <c r="PM82"/>
      <c r="PN82"/>
      <c r="PO82"/>
      <c r="PP82"/>
      <c r="PQ82"/>
      <c r="PR82"/>
      <c r="PS82"/>
      <c r="PT82"/>
      <c r="PU82"/>
    </row>
    <row r="83" spans="1:437" s="55" customFormat="1" outlineLevel="1" x14ac:dyDescent="0.35">
      <c r="A83" s="70"/>
      <c r="B83" s="15"/>
      <c r="C83" s="73"/>
      <c r="D83" s="74"/>
      <c r="E83" s="14" t="str">
        <f xml:space="preserve"> InpC!E$19</f>
        <v>Acquisition date</v>
      </c>
      <c r="F83" s="14">
        <f xml:space="preserve"> InpC!F$19</f>
        <v>44286</v>
      </c>
      <c r="G83" s="14" t="str">
        <f xml:space="preserve"> InpC!G$19</f>
        <v>date</v>
      </c>
      <c r="H83" s="50"/>
      <c r="I83" s="79"/>
      <c r="J83" s="50"/>
      <c r="K83" s="50"/>
      <c r="L83" s="50"/>
      <c r="M83" s="50"/>
      <c r="N83" s="50"/>
      <c r="O83" s="50"/>
      <c r="P83" s="50"/>
      <c r="Q83" s="50"/>
      <c r="R83" s="50"/>
      <c r="S83" s="50"/>
      <c r="T83" s="50"/>
      <c r="U83" s="50"/>
      <c r="V83" s="50"/>
      <c r="W83" s="50"/>
      <c r="X83" s="50"/>
      <c r="Y83" s="50"/>
      <c r="Z83" s="50"/>
      <c r="AA83" s="50"/>
      <c r="AB83" s="50"/>
      <c r="AC83" s="50"/>
      <c r="AD83" s="50"/>
      <c r="AE83" s="50"/>
      <c r="AF83" s="50"/>
      <c r="AG83" s="50"/>
      <c r="AH83" s="50"/>
      <c r="AI83" s="50"/>
      <c r="AJ83" s="50"/>
      <c r="AK83" s="50"/>
      <c r="AL83" s="50"/>
      <c r="AM83" s="50"/>
      <c r="AN83" s="50"/>
      <c r="AO83" s="50"/>
      <c r="AP83" s="50"/>
      <c r="AQ83" s="50"/>
      <c r="AR83" s="50"/>
      <c r="AS83" s="50"/>
      <c r="AT83" s="50"/>
      <c r="AU83" s="50"/>
      <c r="AV83" s="50"/>
      <c r="AW83" s="50"/>
      <c r="AX83" s="50"/>
      <c r="AY83" s="50"/>
      <c r="AZ83" s="50"/>
      <c r="BA83" s="50"/>
      <c r="BB83" s="50"/>
      <c r="BC83" s="50"/>
      <c r="BD83" s="50"/>
      <c r="BE83" s="50"/>
      <c r="BF83" s="50"/>
      <c r="BG83" s="50"/>
      <c r="BH83" s="50"/>
      <c r="BI83" s="50"/>
      <c r="BJ83" s="50"/>
      <c r="BK83" s="50"/>
      <c r="BL83" s="50"/>
      <c r="BM83" s="50"/>
      <c r="BN83" s="50"/>
      <c r="BO83" s="50"/>
      <c r="BP83" s="50"/>
      <c r="BQ83" s="50"/>
      <c r="BR83" s="50"/>
      <c r="BS83" s="50"/>
      <c r="BT83" s="50"/>
      <c r="BU83" s="50"/>
      <c r="BV83" s="50"/>
      <c r="BW83" s="50"/>
      <c r="BX83" s="50"/>
      <c r="BY83" s="50"/>
      <c r="BZ83" s="50"/>
      <c r="CA83" s="50"/>
      <c r="CB83" s="50"/>
      <c r="CC83" s="50"/>
      <c r="CD83" s="50"/>
      <c r="CE83" s="50"/>
      <c r="CF83" s="50"/>
      <c r="CG83" s="50"/>
      <c r="CH83" s="50"/>
      <c r="CI83" s="50"/>
      <c r="CJ83" s="50"/>
      <c r="CK83" s="50"/>
      <c r="CL83" s="50"/>
      <c r="CM83" s="50"/>
      <c r="CN83" s="50"/>
      <c r="CO83" s="50"/>
      <c r="CP83" s="50"/>
      <c r="CQ83" s="50"/>
      <c r="CR83" s="50"/>
      <c r="CS83" s="50"/>
      <c r="CT83" s="50"/>
      <c r="CU83" s="50"/>
      <c r="CV83" s="50"/>
      <c r="CW83" s="50"/>
      <c r="CX83" s="50"/>
      <c r="CY83" s="50"/>
      <c r="CZ83" s="50"/>
      <c r="DA83" s="50"/>
      <c r="DB83" s="50"/>
      <c r="DC83" s="50"/>
      <c r="DD83" s="50"/>
      <c r="DE83" s="50"/>
      <c r="DF83" s="50"/>
      <c r="DG83" s="50"/>
      <c r="DH83" s="50"/>
      <c r="DI83" s="50"/>
      <c r="DJ83" s="50"/>
      <c r="DK83" s="50"/>
      <c r="DL83" s="50"/>
      <c r="DM83" s="50"/>
      <c r="DN83" s="50"/>
      <c r="DO83" s="50"/>
      <c r="DP83" s="50"/>
      <c r="DQ83" s="50"/>
      <c r="DR83" s="50"/>
      <c r="DS83" s="50"/>
      <c r="DT83" s="50"/>
      <c r="DU83" s="50"/>
      <c r="DV83" s="50"/>
      <c r="DW83" s="50"/>
      <c r="DX83" s="50"/>
      <c r="DY83" s="50"/>
      <c r="DZ83" s="50"/>
      <c r="EA83" s="50"/>
      <c r="EB83" s="50"/>
      <c r="EC83" s="50"/>
      <c r="ED83" s="50"/>
      <c r="EE83" s="50"/>
      <c r="EF83" s="50"/>
      <c r="EG83" s="50"/>
      <c r="EH83" s="50"/>
      <c r="EI83" s="50"/>
      <c r="EJ83" s="50"/>
      <c r="EK83" s="50"/>
      <c r="EL83" s="50"/>
      <c r="EM83" s="50"/>
      <c r="EN83" s="50"/>
      <c r="EO83" s="50"/>
      <c r="EP83" s="50"/>
      <c r="EQ83" s="50"/>
      <c r="ER83" s="50"/>
      <c r="ES83" s="50"/>
      <c r="ET83" s="50"/>
      <c r="EU83" s="50"/>
      <c r="EV83" s="50"/>
      <c r="EW83" s="50"/>
      <c r="EX83" s="50"/>
      <c r="EY83" s="50"/>
      <c r="EZ83" s="50"/>
      <c r="FA83" s="50"/>
      <c r="FB83" s="50"/>
      <c r="FC83" s="50"/>
      <c r="FD83" s="50"/>
      <c r="FE83" s="50"/>
      <c r="FF83" s="50"/>
      <c r="FG83" s="50"/>
      <c r="FH83" s="50"/>
      <c r="FI83" s="50"/>
      <c r="FJ83" s="50"/>
      <c r="FK83" s="50"/>
      <c r="FL83" s="50"/>
      <c r="FM83" s="50"/>
      <c r="FN83" s="50"/>
      <c r="FO83" s="50"/>
      <c r="FP83" s="50"/>
      <c r="FQ83" s="50"/>
      <c r="FR83" s="50"/>
      <c r="FS83" s="50"/>
      <c r="FT83" s="50"/>
      <c r="FU83" s="50"/>
      <c r="FV83" s="50"/>
      <c r="FW83" s="50"/>
      <c r="FX83" s="50"/>
      <c r="FY83" s="50"/>
      <c r="FZ83" s="50"/>
      <c r="GA83" s="50"/>
      <c r="GB83" s="50"/>
      <c r="GC83" s="50"/>
      <c r="GD83" s="50"/>
      <c r="GE83" s="50"/>
      <c r="GF83" s="50"/>
      <c r="GG83" s="50"/>
      <c r="GH83" s="50"/>
      <c r="GI83" s="50"/>
      <c r="GJ83" s="50"/>
      <c r="GK83"/>
      <c r="GL83"/>
      <c r="GM83"/>
      <c r="GN83"/>
      <c r="GO83"/>
      <c r="GP83"/>
      <c r="GQ83"/>
      <c r="GR83"/>
      <c r="GS83"/>
      <c r="GT83"/>
      <c r="GU83"/>
      <c r="GV83"/>
      <c r="GW83"/>
      <c r="GX83"/>
      <c r="GY83"/>
      <c r="GZ83"/>
      <c r="HA83"/>
      <c r="HB83"/>
      <c r="HC83"/>
      <c r="HD83"/>
      <c r="HE83"/>
      <c r="HF83"/>
      <c r="HG83"/>
      <c r="HH83"/>
      <c r="HI83"/>
      <c r="HJ83"/>
      <c r="HK83"/>
      <c r="HL83"/>
      <c r="HM83"/>
      <c r="HN83"/>
      <c r="HO83"/>
      <c r="HP83"/>
      <c r="HQ83"/>
      <c r="HR83"/>
      <c r="HS83"/>
      <c r="HT83"/>
      <c r="HU83"/>
      <c r="HV83"/>
      <c r="HW83"/>
      <c r="HX83"/>
      <c r="HY83"/>
      <c r="HZ83"/>
      <c r="IA83"/>
      <c r="IB83"/>
      <c r="IC83"/>
      <c r="ID83"/>
      <c r="IE83"/>
      <c r="IF83"/>
      <c r="IG83"/>
      <c r="IH83"/>
      <c r="II83"/>
      <c r="IJ83"/>
      <c r="IK83"/>
      <c r="IL83"/>
      <c r="IM83"/>
      <c r="IN83"/>
      <c r="IO83"/>
      <c r="IP83"/>
      <c r="IQ83"/>
      <c r="IR83"/>
      <c r="IS83"/>
      <c r="IT83"/>
      <c r="IU83"/>
      <c r="IV83"/>
      <c r="IW83"/>
      <c r="IX83"/>
      <c r="IY83"/>
      <c r="IZ83"/>
      <c r="JA83"/>
      <c r="JB83"/>
      <c r="JC83"/>
      <c r="JD83"/>
      <c r="JE83"/>
      <c r="JF83"/>
      <c r="JG83"/>
      <c r="JH83"/>
      <c r="JI83"/>
      <c r="JJ83"/>
      <c r="JK83"/>
      <c r="JL83"/>
      <c r="JM83"/>
      <c r="JN83"/>
      <c r="JO83"/>
      <c r="JP83"/>
      <c r="JQ83"/>
      <c r="JR83"/>
      <c r="JS83"/>
      <c r="JT83"/>
      <c r="JU83"/>
      <c r="JV83"/>
      <c r="JW83"/>
      <c r="JX83"/>
      <c r="JY83"/>
      <c r="JZ83"/>
      <c r="KA83"/>
      <c r="KB83"/>
      <c r="KC83"/>
      <c r="KD83"/>
      <c r="KE83"/>
      <c r="KF83"/>
      <c r="KG83"/>
      <c r="KH83"/>
      <c r="KI83"/>
      <c r="KJ83"/>
      <c r="KK83"/>
      <c r="KL83"/>
      <c r="KM83"/>
      <c r="KN83"/>
      <c r="KO83"/>
      <c r="KP83"/>
      <c r="KQ83"/>
      <c r="KR83"/>
      <c r="KS83"/>
      <c r="KT83"/>
      <c r="KU83"/>
      <c r="KV83"/>
      <c r="KW83"/>
      <c r="KX83"/>
      <c r="KY83"/>
      <c r="KZ83"/>
      <c r="LA83"/>
      <c r="LB83"/>
      <c r="LC83"/>
      <c r="LD83"/>
      <c r="LE83"/>
      <c r="LF83"/>
      <c r="LG83"/>
      <c r="LH83"/>
      <c r="LI83"/>
      <c r="LJ83"/>
      <c r="LK83"/>
      <c r="LL83"/>
      <c r="LM83"/>
      <c r="LN83"/>
      <c r="LO83"/>
      <c r="LP83"/>
      <c r="LQ83"/>
      <c r="LR83"/>
      <c r="LS83"/>
      <c r="LT83"/>
      <c r="LU83"/>
      <c r="LV83"/>
      <c r="LW83"/>
      <c r="LX83"/>
      <c r="LY83"/>
      <c r="LZ83"/>
      <c r="MA83"/>
      <c r="MB83"/>
      <c r="MC83"/>
      <c r="MD83"/>
      <c r="ME83"/>
      <c r="MF83"/>
      <c r="MG83"/>
      <c r="MH83"/>
      <c r="MI83"/>
      <c r="MJ83"/>
      <c r="MK83"/>
      <c r="ML83"/>
      <c r="MM83"/>
      <c r="MN83"/>
      <c r="MO83"/>
      <c r="MP83"/>
      <c r="MQ83"/>
      <c r="MR83"/>
      <c r="MS83"/>
      <c r="MT83"/>
      <c r="MU83"/>
      <c r="MV83"/>
      <c r="MW83"/>
      <c r="MX83"/>
      <c r="MY83"/>
      <c r="MZ83"/>
      <c r="NA83"/>
      <c r="NB83"/>
      <c r="NC83"/>
      <c r="ND83"/>
      <c r="NE83"/>
      <c r="NF83"/>
      <c r="NG83"/>
      <c r="NH83"/>
      <c r="NI83"/>
      <c r="NJ83"/>
      <c r="NK83"/>
      <c r="NL83"/>
      <c r="NM83"/>
      <c r="NN83"/>
      <c r="NO83"/>
      <c r="NP83"/>
      <c r="NQ83"/>
      <c r="NR83"/>
      <c r="NS83"/>
      <c r="NT83"/>
      <c r="NU83"/>
      <c r="NV83"/>
      <c r="NW83"/>
      <c r="NX83"/>
      <c r="NY83"/>
      <c r="NZ83"/>
      <c r="OA83"/>
      <c r="OB83"/>
      <c r="OC83"/>
      <c r="OD83"/>
      <c r="OE83"/>
      <c r="OF83"/>
      <c r="OG83"/>
      <c r="OH83"/>
      <c r="OI83"/>
      <c r="OJ83"/>
      <c r="OK83"/>
      <c r="OL83"/>
      <c r="OM83"/>
      <c r="ON83"/>
      <c r="OO83"/>
      <c r="OP83"/>
      <c r="OQ83"/>
      <c r="OR83"/>
      <c r="OS83"/>
      <c r="OT83"/>
      <c r="OU83"/>
      <c r="OV83"/>
      <c r="OW83"/>
      <c r="OX83"/>
      <c r="OY83"/>
      <c r="OZ83"/>
      <c r="PA83"/>
      <c r="PB83"/>
      <c r="PC83"/>
      <c r="PD83"/>
      <c r="PE83"/>
      <c r="PF83"/>
      <c r="PG83"/>
      <c r="PH83"/>
      <c r="PI83"/>
      <c r="PJ83"/>
      <c r="PK83"/>
      <c r="PL83"/>
      <c r="PM83"/>
      <c r="PN83"/>
      <c r="PO83"/>
      <c r="PP83"/>
      <c r="PQ83"/>
      <c r="PR83"/>
      <c r="PS83"/>
      <c r="PT83"/>
      <c r="PU83"/>
    </row>
    <row r="84" spans="1:437" s="110" customFormat="1" outlineLevel="1" x14ac:dyDescent="0.35">
      <c r="A84" s="108"/>
      <c r="B84" s="108"/>
      <c r="C84" s="109"/>
      <c r="E84" s="110" t="str">
        <f xml:space="preserve"> InpC!E$21</f>
        <v>Length of PPA</v>
      </c>
      <c r="F84" s="110">
        <f xml:space="preserve"> InpC!F$21</f>
        <v>25</v>
      </c>
      <c r="G84" s="110" t="str">
        <f xml:space="preserve"> InpC!G$21</f>
        <v>years</v>
      </c>
      <c r="GK84"/>
      <c r="GL84"/>
      <c r="GM84"/>
      <c r="GN84"/>
      <c r="GO84"/>
      <c r="GP84"/>
      <c r="GQ84"/>
      <c r="GR84"/>
      <c r="GS84"/>
      <c r="GT84"/>
      <c r="GU84"/>
      <c r="GV84"/>
      <c r="GW84"/>
      <c r="GX84"/>
      <c r="GY84"/>
      <c r="GZ84"/>
      <c r="HA84"/>
      <c r="HB84"/>
      <c r="HC84"/>
      <c r="HD84"/>
      <c r="HE84"/>
      <c r="HF84"/>
      <c r="HG84"/>
      <c r="HH84"/>
      <c r="HI84"/>
      <c r="HJ84"/>
      <c r="HK84"/>
      <c r="HL84"/>
      <c r="HM84"/>
      <c r="HN84"/>
      <c r="HO84"/>
      <c r="HP84"/>
      <c r="HQ84"/>
      <c r="HR84"/>
      <c r="HS84"/>
      <c r="HT84"/>
      <c r="HU84"/>
      <c r="HV84"/>
      <c r="HW84"/>
      <c r="HX84"/>
      <c r="HY84"/>
      <c r="HZ84"/>
      <c r="IA84"/>
      <c r="IB84"/>
      <c r="IC84"/>
      <c r="ID84"/>
      <c r="IE84"/>
      <c r="IF84"/>
      <c r="IG84"/>
      <c r="IH84"/>
      <c r="II84"/>
      <c r="IJ84"/>
      <c r="IK84"/>
      <c r="IL84"/>
      <c r="IM84"/>
      <c r="IN84"/>
      <c r="IO84"/>
      <c r="IP84"/>
      <c r="IQ84"/>
      <c r="IR84"/>
      <c r="IS84"/>
      <c r="IT84"/>
      <c r="IU84"/>
      <c r="IV84"/>
      <c r="IW84"/>
      <c r="IX84"/>
      <c r="IY84"/>
      <c r="IZ84"/>
      <c r="JA84"/>
      <c r="JB84"/>
      <c r="JC84"/>
      <c r="JD84"/>
      <c r="JE84"/>
      <c r="JF84"/>
      <c r="JG84"/>
      <c r="JH84"/>
      <c r="JI84"/>
      <c r="JJ84"/>
      <c r="JK84"/>
      <c r="JL84"/>
      <c r="JM84"/>
      <c r="JN84"/>
      <c r="JO84"/>
      <c r="JP84"/>
      <c r="JQ84"/>
      <c r="JR84"/>
      <c r="JS84"/>
      <c r="JT84"/>
      <c r="JU84"/>
      <c r="JV84"/>
      <c r="JW84"/>
      <c r="JX84"/>
      <c r="JY84"/>
      <c r="JZ84"/>
      <c r="KA84"/>
      <c r="KB84"/>
      <c r="KC84"/>
      <c r="KD84"/>
      <c r="KE84"/>
      <c r="KF84"/>
      <c r="KG84"/>
      <c r="KH84"/>
      <c r="KI84"/>
      <c r="KJ84"/>
      <c r="KK84"/>
      <c r="KL84"/>
      <c r="KM84"/>
      <c r="KN84"/>
      <c r="KO84"/>
      <c r="KP84"/>
      <c r="KQ84"/>
      <c r="KR84"/>
      <c r="KS84"/>
      <c r="KT84"/>
      <c r="KU84"/>
      <c r="KV84"/>
      <c r="KW84"/>
      <c r="KX84"/>
      <c r="KY84"/>
      <c r="KZ84"/>
      <c r="LA84"/>
      <c r="LB84"/>
      <c r="LC84"/>
      <c r="LD84"/>
      <c r="LE84"/>
      <c r="LF84"/>
      <c r="LG84"/>
      <c r="LH84"/>
      <c r="LI84"/>
      <c r="LJ84"/>
      <c r="LK84"/>
      <c r="LL84"/>
      <c r="LM84"/>
      <c r="LN84"/>
      <c r="LO84"/>
      <c r="LP84"/>
      <c r="LQ84"/>
      <c r="LR84"/>
      <c r="LS84"/>
      <c r="LT84"/>
      <c r="LU84"/>
      <c r="LV84"/>
      <c r="LW84"/>
      <c r="LX84"/>
      <c r="LY84"/>
      <c r="LZ84"/>
      <c r="MA84"/>
      <c r="MB84"/>
      <c r="MC84"/>
      <c r="MD84"/>
      <c r="ME84"/>
      <c r="MF84"/>
      <c r="MG84"/>
      <c r="MH84"/>
      <c r="MI84"/>
      <c r="MJ84"/>
      <c r="MK84"/>
      <c r="ML84"/>
      <c r="MM84"/>
      <c r="MN84"/>
      <c r="MO84"/>
      <c r="MP84"/>
      <c r="MQ84"/>
      <c r="MR84"/>
      <c r="MS84"/>
      <c r="MT84"/>
      <c r="MU84"/>
      <c r="MV84"/>
      <c r="MW84"/>
      <c r="MX84"/>
      <c r="MY84"/>
      <c r="MZ84"/>
      <c r="NA84"/>
      <c r="NB84"/>
      <c r="NC84"/>
      <c r="ND84"/>
      <c r="NE84"/>
      <c r="NF84"/>
      <c r="NG84"/>
      <c r="NH84"/>
      <c r="NI84"/>
      <c r="NJ84"/>
      <c r="NK84"/>
      <c r="NL84"/>
      <c r="NM84"/>
      <c r="NN84"/>
      <c r="NO84"/>
      <c r="NP84"/>
      <c r="NQ84"/>
      <c r="NR84"/>
      <c r="NS84"/>
      <c r="NT84"/>
      <c r="NU84"/>
      <c r="NV84"/>
      <c r="NW84"/>
      <c r="NX84"/>
      <c r="NY84"/>
      <c r="NZ84"/>
      <c r="OA84"/>
      <c r="OB84"/>
      <c r="OC84"/>
      <c r="OD84"/>
      <c r="OE84"/>
      <c r="OF84"/>
      <c r="OG84"/>
      <c r="OH84"/>
      <c r="OI84"/>
      <c r="OJ84"/>
      <c r="OK84"/>
      <c r="OL84"/>
      <c r="OM84"/>
      <c r="ON84"/>
      <c r="OO84"/>
      <c r="OP84"/>
      <c r="OQ84"/>
      <c r="OR84"/>
      <c r="OS84"/>
      <c r="OT84"/>
      <c r="OU84"/>
      <c r="OV84"/>
      <c r="OW84"/>
      <c r="OX84"/>
      <c r="OY84"/>
      <c r="OZ84"/>
      <c r="PA84"/>
      <c r="PB84"/>
      <c r="PC84"/>
      <c r="PD84"/>
      <c r="PE84"/>
      <c r="PF84"/>
      <c r="PG84"/>
      <c r="PH84"/>
      <c r="PI84"/>
      <c r="PJ84"/>
      <c r="PK84"/>
      <c r="PL84"/>
      <c r="PM84"/>
      <c r="PN84"/>
      <c r="PO84"/>
      <c r="PP84"/>
      <c r="PQ84"/>
      <c r="PR84"/>
      <c r="PS84"/>
      <c r="PT84"/>
      <c r="PU84"/>
    </row>
    <row r="85" spans="1:437" s="198" customFormat="1" outlineLevel="1" x14ac:dyDescent="0.35">
      <c r="A85" s="129"/>
      <c r="B85" s="129"/>
      <c r="C85" s="130"/>
      <c r="D85" s="131"/>
      <c r="E85" s="499" t="str">
        <f xml:space="preserve"> InpC!E$23</f>
        <v>Contract extension</v>
      </c>
      <c r="F85" s="499">
        <f xml:space="preserve"> InpC!F$23</f>
        <v>0</v>
      </c>
      <c r="G85" s="499" t="str">
        <f xml:space="preserve"> InpC!G$23</f>
        <v>years</v>
      </c>
      <c r="H85" s="197"/>
      <c r="I85" s="197"/>
      <c r="J85" s="197"/>
      <c r="K85" s="197"/>
      <c r="L85" s="197"/>
      <c r="M85" s="197"/>
      <c r="N85" s="197"/>
      <c r="O85" s="197"/>
      <c r="P85" s="197"/>
      <c r="Q85" s="197"/>
      <c r="R85" s="197"/>
      <c r="S85" s="197"/>
      <c r="T85" s="197"/>
      <c r="U85" s="197"/>
      <c r="V85" s="197"/>
      <c r="W85" s="197"/>
      <c r="X85" s="197"/>
      <c r="Y85" s="197"/>
      <c r="Z85" s="197"/>
      <c r="AA85" s="197"/>
      <c r="AB85" s="197"/>
      <c r="AC85" s="197"/>
      <c r="AD85" s="197"/>
      <c r="AE85" s="197"/>
      <c r="AF85" s="197"/>
      <c r="AG85" s="197"/>
      <c r="AH85" s="197"/>
      <c r="AI85" s="197"/>
      <c r="AJ85" s="197"/>
      <c r="AK85" s="197"/>
      <c r="AL85" s="197"/>
      <c r="AM85" s="197"/>
      <c r="AN85" s="197"/>
      <c r="AO85" s="197"/>
      <c r="AP85" s="197"/>
      <c r="AQ85" s="197"/>
      <c r="AR85" s="197"/>
      <c r="AS85" s="197"/>
      <c r="AT85" s="197"/>
      <c r="AU85" s="197"/>
      <c r="AV85" s="197"/>
      <c r="AW85" s="197"/>
      <c r="AX85" s="197"/>
      <c r="AY85" s="197"/>
      <c r="AZ85" s="197"/>
      <c r="BA85" s="197"/>
      <c r="BB85" s="197"/>
      <c r="BC85" s="197"/>
      <c r="BD85" s="197"/>
      <c r="BE85" s="197"/>
      <c r="BF85" s="197"/>
      <c r="BG85" s="197"/>
      <c r="BH85" s="197"/>
      <c r="BI85" s="197"/>
      <c r="BJ85" s="197"/>
      <c r="BK85" s="197"/>
      <c r="BL85" s="197"/>
      <c r="BM85" s="197"/>
      <c r="BN85" s="197"/>
      <c r="BO85" s="197"/>
      <c r="BP85" s="197"/>
      <c r="BQ85" s="197"/>
      <c r="BR85" s="197"/>
      <c r="BS85" s="197"/>
      <c r="BT85" s="197"/>
      <c r="BU85" s="197"/>
      <c r="BV85" s="197"/>
      <c r="BW85" s="197"/>
      <c r="BX85" s="197"/>
      <c r="BY85" s="197"/>
      <c r="BZ85" s="197"/>
      <c r="CA85" s="197"/>
      <c r="CB85" s="197"/>
      <c r="CC85" s="197"/>
      <c r="CD85" s="197"/>
      <c r="CE85" s="197"/>
      <c r="CF85" s="197"/>
      <c r="CG85" s="197"/>
      <c r="CH85" s="197"/>
      <c r="CI85" s="197"/>
      <c r="CJ85" s="197"/>
      <c r="CK85" s="197"/>
      <c r="CL85" s="197"/>
      <c r="CM85" s="197"/>
      <c r="CN85" s="197"/>
      <c r="CO85" s="197"/>
      <c r="CP85" s="197"/>
      <c r="CQ85" s="197"/>
      <c r="CR85" s="197"/>
      <c r="CS85" s="197"/>
      <c r="CT85" s="197"/>
      <c r="CU85" s="197"/>
      <c r="CV85" s="197"/>
      <c r="CW85" s="197"/>
      <c r="CX85" s="197"/>
      <c r="CY85" s="197"/>
      <c r="CZ85" s="197"/>
      <c r="DA85" s="197"/>
      <c r="DB85" s="197"/>
      <c r="DC85" s="197"/>
      <c r="DD85" s="197"/>
      <c r="DE85" s="197"/>
      <c r="DF85" s="197"/>
      <c r="DG85" s="197"/>
      <c r="DH85" s="197"/>
      <c r="DI85" s="197"/>
      <c r="DJ85" s="197"/>
      <c r="DK85" s="197"/>
      <c r="DL85" s="197"/>
      <c r="DM85" s="197"/>
      <c r="DN85" s="197"/>
      <c r="DO85" s="197"/>
      <c r="DP85" s="197"/>
      <c r="DQ85" s="197"/>
      <c r="DR85" s="197"/>
      <c r="DS85" s="197"/>
      <c r="DT85" s="197"/>
      <c r="DU85" s="197"/>
      <c r="DV85" s="197"/>
      <c r="DW85" s="197"/>
      <c r="DX85" s="197"/>
      <c r="DY85" s="197"/>
      <c r="DZ85" s="197"/>
      <c r="EA85" s="197"/>
      <c r="EB85" s="197"/>
      <c r="EC85" s="197"/>
      <c r="ED85" s="197"/>
      <c r="EE85" s="197"/>
      <c r="EF85" s="197"/>
      <c r="EG85" s="197"/>
      <c r="EH85" s="197"/>
      <c r="EI85" s="197"/>
      <c r="EJ85" s="197"/>
      <c r="EK85" s="197"/>
      <c r="EL85" s="197"/>
      <c r="EM85" s="197"/>
      <c r="EN85" s="197"/>
      <c r="EO85" s="197"/>
      <c r="EP85" s="197"/>
      <c r="EQ85" s="197"/>
      <c r="ER85" s="197"/>
      <c r="ES85" s="197"/>
      <c r="ET85" s="197"/>
      <c r="EU85" s="197"/>
      <c r="EV85" s="197"/>
      <c r="EW85" s="197"/>
      <c r="EX85" s="197"/>
      <c r="EY85" s="197"/>
      <c r="EZ85" s="197"/>
      <c r="FA85" s="197"/>
      <c r="FB85" s="197"/>
      <c r="FC85" s="197"/>
      <c r="FD85" s="197"/>
      <c r="FE85" s="197"/>
      <c r="FF85" s="197"/>
      <c r="FG85" s="197"/>
      <c r="FH85" s="197"/>
      <c r="FI85" s="197"/>
      <c r="FJ85" s="197"/>
      <c r="FK85" s="197"/>
      <c r="FL85" s="197"/>
      <c r="FM85" s="197"/>
      <c r="FN85" s="197"/>
      <c r="FO85" s="197"/>
      <c r="FP85" s="197"/>
      <c r="FQ85" s="197"/>
      <c r="FR85" s="197"/>
      <c r="FS85" s="197"/>
      <c r="FT85" s="197"/>
      <c r="FU85" s="197"/>
      <c r="FV85" s="197"/>
      <c r="FW85" s="197"/>
      <c r="FX85" s="197"/>
      <c r="FY85" s="197"/>
      <c r="FZ85" s="197"/>
      <c r="GA85" s="197"/>
      <c r="GB85" s="197"/>
      <c r="GC85" s="197"/>
      <c r="GD85" s="197"/>
      <c r="GE85" s="197"/>
      <c r="GF85" s="197"/>
      <c r="GG85" s="197"/>
      <c r="GH85" s="197"/>
      <c r="GI85" s="197"/>
      <c r="GJ85" s="197"/>
      <c r="GK85"/>
      <c r="GL85"/>
      <c r="GM85"/>
      <c r="GN85"/>
      <c r="GO85"/>
      <c r="GP85"/>
      <c r="GQ85"/>
      <c r="GR85"/>
      <c r="GS85"/>
      <c r="GT85"/>
      <c r="GU85"/>
      <c r="GV85"/>
      <c r="GW85"/>
      <c r="GX85"/>
      <c r="GY85"/>
      <c r="GZ85"/>
      <c r="HA85"/>
      <c r="HB85"/>
      <c r="HC85"/>
      <c r="HD85"/>
      <c r="HE85"/>
      <c r="HF85"/>
      <c r="HG85"/>
      <c r="HH85"/>
      <c r="HI85"/>
      <c r="HJ85"/>
      <c r="HK85"/>
      <c r="HL85"/>
      <c r="HM85"/>
      <c r="HN85"/>
      <c r="HO85"/>
      <c r="HP85"/>
      <c r="HQ85"/>
      <c r="HR85"/>
      <c r="HS85"/>
      <c r="HT85"/>
      <c r="HU85"/>
      <c r="HV85"/>
      <c r="HW85"/>
      <c r="HX85"/>
      <c r="HY85"/>
      <c r="HZ85"/>
      <c r="IA85"/>
      <c r="IB85"/>
      <c r="IC85"/>
      <c r="ID85"/>
      <c r="IE85"/>
      <c r="IF85"/>
      <c r="IG85"/>
      <c r="IH85"/>
      <c r="II85"/>
      <c r="IJ85"/>
      <c r="IK85"/>
      <c r="IL85"/>
      <c r="IM85"/>
      <c r="IN85"/>
      <c r="IO85"/>
      <c r="IP85"/>
      <c r="IQ85"/>
      <c r="IR85"/>
      <c r="IS85"/>
      <c r="IT85"/>
      <c r="IU85"/>
      <c r="IV85"/>
      <c r="IW85"/>
      <c r="IX85"/>
      <c r="IY85"/>
      <c r="IZ85"/>
      <c r="JA85"/>
      <c r="JB85"/>
      <c r="JC85"/>
      <c r="JD85"/>
      <c r="JE85"/>
      <c r="JF85"/>
      <c r="JG85"/>
      <c r="JH85"/>
      <c r="JI85"/>
      <c r="JJ85"/>
      <c r="JK85"/>
      <c r="JL85"/>
      <c r="JM85"/>
      <c r="JN85"/>
      <c r="JO85"/>
      <c r="JP85"/>
      <c r="JQ85"/>
      <c r="JR85"/>
      <c r="JS85"/>
      <c r="JT85"/>
      <c r="JU85"/>
      <c r="JV85"/>
      <c r="JW85"/>
      <c r="JX85"/>
      <c r="JY85"/>
      <c r="JZ85"/>
      <c r="KA85"/>
      <c r="KB85"/>
      <c r="KC85"/>
      <c r="KD85"/>
      <c r="KE85"/>
      <c r="KF85"/>
      <c r="KG85"/>
      <c r="KH85"/>
      <c r="KI85"/>
      <c r="KJ85"/>
      <c r="KK85"/>
      <c r="KL85"/>
      <c r="KM85"/>
      <c r="KN85"/>
      <c r="KO85"/>
      <c r="KP85"/>
      <c r="KQ85"/>
      <c r="KR85"/>
      <c r="KS85"/>
      <c r="KT85"/>
      <c r="KU85"/>
      <c r="KV85"/>
      <c r="KW85"/>
      <c r="KX85"/>
      <c r="KY85"/>
      <c r="KZ85"/>
      <c r="LA85"/>
      <c r="LB85"/>
      <c r="LC85"/>
      <c r="LD85"/>
      <c r="LE85"/>
      <c r="LF85"/>
      <c r="LG85"/>
      <c r="LH85"/>
      <c r="LI85"/>
      <c r="LJ85"/>
      <c r="LK85"/>
      <c r="LL85"/>
      <c r="LM85"/>
      <c r="LN85"/>
      <c r="LO85"/>
      <c r="LP85"/>
      <c r="LQ85"/>
      <c r="LR85"/>
      <c r="LS85"/>
      <c r="LT85"/>
      <c r="LU85"/>
      <c r="LV85"/>
      <c r="LW85"/>
      <c r="LX85"/>
      <c r="LY85"/>
      <c r="LZ85"/>
      <c r="MA85"/>
      <c r="MB85"/>
      <c r="MC85"/>
      <c r="MD85"/>
      <c r="ME85"/>
      <c r="MF85"/>
      <c r="MG85"/>
      <c r="MH85"/>
      <c r="MI85"/>
      <c r="MJ85"/>
      <c r="MK85"/>
      <c r="ML85"/>
      <c r="MM85"/>
      <c r="MN85"/>
      <c r="MO85"/>
      <c r="MP85"/>
      <c r="MQ85"/>
      <c r="MR85"/>
      <c r="MS85"/>
      <c r="MT85"/>
      <c r="MU85"/>
      <c r="MV85"/>
      <c r="MW85"/>
      <c r="MX85"/>
      <c r="MY85"/>
      <c r="MZ85"/>
      <c r="NA85"/>
      <c r="NB85"/>
      <c r="NC85"/>
      <c r="ND85"/>
      <c r="NE85"/>
      <c r="NF85"/>
      <c r="NG85"/>
      <c r="NH85"/>
      <c r="NI85"/>
      <c r="NJ85"/>
      <c r="NK85"/>
      <c r="NL85"/>
      <c r="NM85"/>
      <c r="NN85"/>
      <c r="NO85"/>
      <c r="NP85"/>
      <c r="NQ85"/>
      <c r="NR85"/>
      <c r="NS85"/>
      <c r="NT85"/>
      <c r="NU85"/>
      <c r="NV85"/>
      <c r="NW85"/>
      <c r="NX85"/>
      <c r="NY85"/>
      <c r="NZ85"/>
      <c r="OA85"/>
      <c r="OB85"/>
      <c r="OC85"/>
      <c r="OD85"/>
      <c r="OE85"/>
      <c r="OF85"/>
      <c r="OG85"/>
      <c r="OH85"/>
      <c r="OI85"/>
      <c r="OJ85"/>
      <c r="OK85"/>
      <c r="OL85"/>
      <c r="OM85"/>
      <c r="ON85"/>
      <c r="OO85"/>
      <c r="OP85"/>
      <c r="OQ85"/>
      <c r="OR85"/>
      <c r="OS85"/>
      <c r="OT85"/>
      <c r="OU85"/>
      <c r="OV85"/>
      <c r="OW85"/>
      <c r="OX85"/>
      <c r="OY85"/>
      <c r="OZ85"/>
      <c r="PA85"/>
      <c r="PB85"/>
      <c r="PC85"/>
      <c r="PD85"/>
      <c r="PE85"/>
      <c r="PF85"/>
      <c r="PG85"/>
      <c r="PH85"/>
      <c r="PI85"/>
      <c r="PJ85"/>
      <c r="PK85"/>
      <c r="PL85"/>
      <c r="PM85"/>
      <c r="PN85"/>
      <c r="PO85"/>
      <c r="PP85"/>
      <c r="PQ85"/>
      <c r="PR85"/>
      <c r="PS85"/>
      <c r="PT85"/>
      <c r="PU85"/>
    </row>
    <row r="86" spans="1:437" s="110" customFormat="1" outlineLevel="1" x14ac:dyDescent="0.35">
      <c r="A86" s="108"/>
      <c r="B86" s="108"/>
      <c r="C86" s="109"/>
      <c r="E86" s="110" t="str">
        <f xml:space="preserve"> InpC!E$136</f>
        <v>Months in year</v>
      </c>
      <c r="F86" s="110">
        <f xml:space="preserve"> InpC!F$136</f>
        <v>12</v>
      </c>
      <c r="G86" s="110" t="str">
        <f xml:space="preserve"> InpC!G$136</f>
        <v>months</v>
      </c>
      <c r="GK86"/>
      <c r="GL86"/>
      <c r="GM86"/>
      <c r="GN86"/>
      <c r="GO86"/>
      <c r="GP86"/>
      <c r="GQ86"/>
      <c r="GR86"/>
      <c r="GS86"/>
      <c r="GT86"/>
      <c r="GU86"/>
      <c r="GV86"/>
      <c r="GW86"/>
      <c r="GX86"/>
      <c r="GY86"/>
      <c r="GZ86"/>
      <c r="HA86"/>
      <c r="HB86"/>
      <c r="HC86"/>
      <c r="HD86"/>
      <c r="HE86"/>
      <c r="HF86"/>
      <c r="HG86"/>
      <c r="HH86"/>
      <c r="HI86"/>
      <c r="HJ86"/>
      <c r="HK86"/>
      <c r="HL86"/>
      <c r="HM86"/>
      <c r="HN86"/>
      <c r="HO86"/>
      <c r="HP86"/>
      <c r="HQ86"/>
      <c r="HR86"/>
      <c r="HS86"/>
      <c r="HT86"/>
      <c r="HU86"/>
      <c r="HV86"/>
      <c r="HW86"/>
      <c r="HX86"/>
      <c r="HY86"/>
      <c r="HZ86"/>
      <c r="IA86"/>
      <c r="IB86"/>
      <c r="IC86"/>
      <c r="ID86"/>
      <c r="IE86"/>
      <c r="IF86"/>
      <c r="IG86"/>
      <c r="IH86"/>
      <c r="II86"/>
      <c r="IJ86"/>
      <c r="IK86"/>
      <c r="IL86"/>
      <c r="IM86"/>
      <c r="IN86"/>
      <c r="IO86"/>
      <c r="IP86"/>
      <c r="IQ86"/>
      <c r="IR86"/>
      <c r="IS86"/>
      <c r="IT86"/>
      <c r="IU86"/>
      <c r="IV86"/>
      <c r="IW86"/>
      <c r="IX86"/>
      <c r="IY86"/>
      <c r="IZ86"/>
      <c r="JA86"/>
      <c r="JB86"/>
      <c r="JC86"/>
      <c r="JD86"/>
      <c r="JE86"/>
      <c r="JF86"/>
      <c r="JG86"/>
      <c r="JH86"/>
      <c r="JI86"/>
      <c r="JJ86"/>
      <c r="JK86"/>
      <c r="JL86"/>
      <c r="JM86"/>
      <c r="JN86"/>
      <c r="JO86"/>
      <c r="JP86"/>
      <c r="JQ86"/>
      <c r="JR86"/>
      <c r="JS86"/>
      <c r="JT86"/>
      <c r="JU86"/>
      <c r="JV86"/>
      <c r="JW86"/>
      <c r="JX86"/>
      <c r="JY86"/>
      <c r="JZ86"/>
      <c r="KA86"/>
      <c r="KB86"/>
      <c r="KC86"/>
      <c r="KD86"/>
      <c r="KE86"/>
      <c r="KF86"/>
      <c r="KG86"/>
      <c r="KH86"/>
      <c r="KI86"/>
      <c r="KJ86"/>
      <c r="KK86"/>
      <c r="KL86"/>
      <c r="KM86"/>
      <c r="KN86"/>
      <c r="KO86"/>
      <c r="KP86"/>
      <c r="KQ86"/>
      <c r="KR86"/>
      <c r="KS86"/>
      <c r="KT86"/>
      <c r="KU86"/>
      <c r="KV86"/>
      <c r="KW86"/>
      <c r="KX86"/>
      <c r="KY86"/>
      <c r="KZ86"/>
      <c r="LA86"/>
      <c r="LB86"/>
      <c r="LC86"/>
      <c r="LD86"/>
      <c r="LE86"/>
      <c r="LF86"/>
      <c r="LG86"/>
      <c r="LH86"/>
      <c r="LI86"/>
      <c r="LJ86"/>
      <c r="LK86"/>
      <c r="LL86"/>
      <c r="LM86"/>
      <c r="LN86"/>
      <c r="LO86"/>
      <c r="LP86"/>
      <c r="LQ86"/>
      <c r="LR86"/>
      <c r="LS86"/>
      <c r="LT86"/>
      <c r="LU86"/>
      <c r="LV86"/>
      <c r="LW86"/>
      <c r="LX86"/>
      <c r="LY86"/>
      <c r="LZ86"/>
      <c r="MA86"/>
      <c r="MB86"/>
      <c r="MC86"/>
      <c r="MD86"/>
      <c r="ME86"/>
      <c r="MF86"/>
      <c r="MG86"/>
      <c r="MH86"/>
      <c r="MI86"/>
      <c r="MJ86"/>
      <c r="MK86"/>
      <c r="ML86"/>
      <c r="MM86"/>
      <c r="MN86"/>
      <c r="MO86"/>
      <c r="MP86"/>
      <c r="MQ86"/>
      <c r="MR86"/>
      <c r="MS86"/>
      <c r="MT86"/>
      <c r="MU86"/>
      <c r="MV86"/>
      <c r="MW86"/>
      <c r="MX86"/>
      <c r="MY86"/>
      <c r="MZ86"/>
      <c r="NA86"/>
      <c r="NB86"/>
      <c r="NC86"/>
      <c r="ND86"/>
      <c r="NE86"/>
      <c r="NF86"/>
      <c r="NG86"/>
      <c r="NH86"/>
      <c r="NI86"/>
      <c r="NJ86"/>
      <c r="NK86"/>
      <c r="NL86"/>
      <c r="NM86"/>
      <c r="NN86"/>
      <c r="NO86"/>
      <c r="NP86"/>
      <c r="NQ86"/>
      <c r="NR86"/>
      <c r="NS86"/>
      <c r="NT86"/>
      <c r="NU86"/>
      <c r="NV86"/>
      <c r="NW86"/>
      <c r="NX86"/>
      <c r="NY86"/>
      <c r="NZ86"/>
      <c r="OA86"/>
      <c r="OB86"/>
      <c r="OC86"/>
      <c r="OD86"/>
      <c r="OE86"/>
      <c r="OF86"/>
      <c r="OG86"/>
      <c r="OH86"/>
      <c r="OI86"/>
      <c r="OJ86"/>
      <c r="OK86"/>
      <c r="OL86"/>
      <c r="OM86"/>
      <c r="ON86"/>
      <c r="OO86"/>
      <c r="OP86"/>
      <c r="OQ86"/>
      <c r="OR86"/>
      <c r="OS86"/>
      <c r="OT86"/>
      <c r="OU86"/>
      <c r="OV86"/>
      <c r="OW86"/>
      <c r="OX86"/>
      <c r="OY86"/>
      <c r="OZ86"/>
      <c r="PA86"/>
      <c r="PB86"/>
      <c r="PC86"/>
      <c r="PD86"/>
      <c r="PE86"/>
      <c r="PF86"/>
      <c r="PG86"/>
      <c r="PH86"/>
      <c r="PI86"/>
      <c r="PJ86"/>
      <c r="PK86"/>
      <c r="PL86"/>
      <c r="PM86"/>
      <c r="PN86"/>
      <c r="PO86"/>
      <c r="PP86"/>
      <c r="PQ86"/>
      <c r="PR86"/>
      <c r="PS86"/>
      <c r="PT86"/>
      <c r="PU86"/>
    </row>
    <row r="87" spans="1:437" s="107" customFormat="1" outlineLevel="1" x14ac:dyDescent="0.35">
      <c r="A87" s="105"/>
      <c r="B87" s="105"/>
      <c r="C87" s="106"/>
      <c r="E87" s="26" t="s">
        <v>134</v>
      </c>
      <c r="F87" s="26">
        <f xml:space="preserve"> EOMONTH(F83, ((F84 + F85) * F86))</f>
        <v>53417</v>
      </c>
      <c r="G87" s="26" t="s">
        <v>6</v>
      </c>
      <c r="H87" s="26"/>
      <c r="I87" s="26"/>
      <c r="J87" s="26"/>
      <c r="K87" s="26"/>
      <c r="L87" s="26"/>
      <c r="M87" s="26"/>
      <c r="N87" s="26"/>
      <c r="O87" s="26"/>
      <c r="P87" s="26"/>
      <c r="Q87" s="26"/>
      <c r="R87" s="26"/>
      <c r="S87" s="26"/>
      <c r="T87" s="26"/>
      <c r="U87" s="26"/>
      <c r="V87" s="26"/>
      <c r="W87" s="26"/>
      <c r="X87" s="26"/>
      <c r="Y87" s="26"/>
      <c r="Z87" s="26"/>
      <c r="AA87" s="26"/>
      <c r="AB87" s="26"/>
      <c r="AC87" s="26"/>
      <c r="AD87" s="26"/>
      <c r="AE87" s="26"/>
      <c r="AF87" s="26"/>
      <c r="AG87" s="26"/>
      <c r="AH87" s="26"/>
      <c r="AI87" s="26"/>
      <c r="AJ87" s="26"/>
      <c r="AK87" s="26"/>
      <c r="AL87" s="26"/>
      <c r="AM87" s="26"/>
      <c r="AN87" s="26"/>
      <c r="AO87" s="26"/>
      <c r="AP87" s="26"/>
      <c r="AQ87" s="26"/>
      <c r="AR87" s="26"/>
      <c r="AS87" s="26"/>
      <c r="AT87" s="26"/>
      <c r="AU87" s="26"/>
      <c r="AV87" s="26"/>
      <c r="AW87" s="26"/>
      <c r="AX87" s="26"/>
      <c r="AY87" s="26"/>
      <c r="AZ87" s="26"/>
      <c r="BA87" s="26"/>
      <c r="BB87" s="26"/>
      <c r="BC87" s="26"/>
      <c r="BD87" s="26"/>
      <c r="BE87" s="26"/>
      <c r="BF87" s="26"/>
      <c r="BG87" s="26"/>
      <c r="BH87" s="26"/>
      <c r="BI87" s="26"/>
      <c r="BJ87" s="26"/>
      <c r="BK87" s="26"/>
      <c r="BL87" s="26"/>
      <c r="BM87" s="26"/>
      <c r="BN87" s="26"/>
      <c r="BO87" s="26"/>
      <c r="BP87" s="26"/>
      <c r="BQ87" s="26"/>
      <c r="BR87" s="26"/>
      <c r="BS87" s="26"/>
      <c r="BT87" s="26"/>
      <c r="BU87" s="26"/>
      <c r="BV87" s="26"/>
      <c r="BW87" s="26"/>
      <c r="BX87" s="26"/>
      <c r="BY87" s="26"/>
      <c r="BZ87" s="26"/>
      <c r="CA87" s="26"/>
      <c r="CB87" s="26"/>
      <c r="CC87" s="26"/>
      <c r="CD87" s="26"/>
      <c r="CE87" s="26"/>
      <c r="CF87" s="26"/>
      <c r="CG87" s="26"/>
      <c r="CH87" s="26"/>
      <c r="CI87" s="26"/>
      <c r="CJ87" s="26"/>
      <c r="CK87" s="26"/>
      <c r="CL87" s="26"/>
      <c r="CM87" s="26"/>
      <c r="CN87" s="26"/>
      <c r="CO87" s="26"/>
      <c r="CP87" s="26"/>
      <c r="CQ87" s="26"/>
      <c r="CR87" s="26"/>
      <c r="CS87" s="26"/>
      <c r="CT87" s="26"/>
      <c r="CU87" s="26"/>
      <c r="CV87" s="26"/>
      <c r="CW87" s="26"/>
      <c r="CX87" s="26"/>
      <c r="CY87" s="26"/>
      <c r="CZ87" s="26"/>
      <c r="DA87" s="26"/>
      <c r="DB87" s="26"/>
      <c r="DC87" s="26"/>
      <c r="DD87" s="26"/>
      <c r="DE87" s="26"/>
      <c r="DF87" s="26"/>
      <c r="DG87" s="26"/>
      <c r="DH87" s="26"/>
      <c r="DI87" s="26"/>
      <c r="DJ87" s="26"/>
      <c r="DK87" s="26"/>
      <c r="DL87" s="26"/>
      <c r="DM87" s="26"/>
      <c r="DN87" s="26"/>
      <c r="DO87" s="26"/>
      <c r="DP87" s="26"/>
      <c r="DQ87" s="26"/>
      <c r="DR87" s="26"/>
      <c r="DS87" s="26"/>
      <c r="DT87" s="26"/>
      <c r="DU87" s="26"/>
      <c r="DV87" s="26"/>
      <c r="DW87" s="26"/>
      <c r="DX87" s="26"/>
      <c r="DY87" s="26"/>
      <c r="DZ87" s="26"/>
      <c r="EA87" s="26"/>
      <c r="EB87" s="26"/>
      <c r="EC87" s="26"/>
      <c r="ED87" s="26"/>
      <c r="EE87" s="26"/>
      <c r="EF87" s="26"/>
      <c r="EG87" s="26"/>
      <c r="EH87" s="26"/>
      <c r="EI87" s="26"/>
      <c r="EJ87" s="26"/>
      <c r="EK87" s="26"/>
      <c r="EL87" s="26"/>
      <c r="EM87" s="26"/>
      <c r="EN87" s="26"/>
      <c r="EO87" s="26"/>
      <c r="EP87" s="26"/>
      <c r="EQ87" s="26"/>
      <c r="ER87" s="26"/>
      <c r="ES87" s="26"/>
      <c r="ET87" s="26"/>
      <c r="EU87" s="26"/>
      <c r="EV87" s="26"/>
      <c r="EW87" s="26"/>
      <c r="EX87" s="26"/>
      <c r="EY87" s="26"/>
      <c r="EZ87" s="26"/>
      <c r="FA87" s="26"/>
      <c r="FB87" s="26"/>
      <c r="FC87" s="26"/>
      <c r="FD87" s="26"/>
      <c r="FE87" s="26"/>
      <c r="FF87" s="26"/>
      <c r="FG87" s="26"/>
      <c r="FH87" s="26"/>
      <c r="FI87" s="26"/>
      <c r="FJ87" s="26"/>
      <c r="FK87" s="26"/>
      <c r="FL87" s="26"/>
      <c r="FM87" s="26"/>
      <c r="FN87" s="26"/>
      <c r="FO87" s="26"/>
      <c r="FP87" s="26"/>
      <c r="FQ87" s="26"/>
      <c r="FR87" s="26"/>
      <c r="FS87" s="26"/>
      <c r="FT87" s="26"/>
      <c r="FU87" s="26"/>
      <c r="FV87" s="26"/>
      <c r="FW87" s="26"/>
      <c r="FX87" s="26"/>
      <c r="FY87" s="26"/>
      <c r="FZ87" s="26"/>
      <c r="GA87" s="26"/>
      <c r="GB87" s="26"/>
      <c r="GC87" s="26"/>
      <c r="GD87" s="26"/>
      <c r="GE87" s="26"/>
      <c r="GF87" s="26"/>
      <c r="GG87" s="26"/>
      <c r="GH87" s="26"/>
      <c r="GI87" s="26"/>
      <c r="GJ87" s="26"/>
      <c r="GK87"/>
      <c r="GL87"/>
      <c r="GM87"/>
      <c r="GN87"/>
      <c r="GO87"/>
      <c r="GP87"/>
      <c r="GQ87"/>
      <c r="GR87"/>
      <c r="GS87"/>
      <c r="GT87"/>
      <c r="GU87"/>
      <c r="GV87"/>
      <c r="GW87"/>
      <c r="GX87"/>
      <c r="GY87"/>
      <c r="GZ87"/>
      <c r="HA87"/>
      <c r="HB87"/>
      <c r="HC87"/>
      <c r="HD87"/>
      <c r="HE87"/>
      <c r="HF87"/>
      <c r="HG87"/>
      <c r="HH87"/>
      <c r="HI87"/>
      <c r="HJ87"/>
      <c r="HK87"/>
      <c r="HL87"/>
      <c r="HM87"/>
      <c r="HN87"/>
      <c r="HO87"/>
      <c r="HP87"/>
      <c r="HQ87"/>
      <c r="HR87"/>
      <c r="HS87"/>
      <c r="HT87"/>
      <c r="HU87"/>
      <c r="HV87"/>
      <c r="HW87"/>
      <c r="HX87"/>
      <c r="HY87"/>
      <c r="HZ87"/>
      <c r="IA87"/>
      <c r="IB87"/>
      <c r="IC87"/>
      <c r="ID87"/>
      <c r="IE87"/>
      <c r="IF87"/>
      <c r="IG87"/>
      <c r="IH87"/>
      <c r="II87"/>
      <c r="IJ87"/>
      <c r="IK87"/>
      <c r="IL87"/>
      <c r="IM87"/>
      <c r="IN87"/>
      <c r="IO87"/>
      <c r="IP87"/>
      <c r="IQ87"/>
      <c r="IR87"/>
      <c r="IS87"/>
      <c r="IT87"/>
      <c r="IU87"/>
      <c r="IV87"/>
      <c r="IW87"/>
      <c r="IX87"/>
      <c r="IY87"/>
      <c r="IZ87"/>
      <c r="JA87"/>
      <c r="JB87"/>
      <c r="JC87"/>
      <c r="JD87"/>
      <c r="JE87"/>
      <c r="JF87"/>
      <c r="JG87"/>
      <c r="JH87"/>
      <c r="JI87"/>
      <c r="JJ87"/>
      <c r="JK87"/>
      <c r="JL87"/>
      <c r="JM87"/>
      <c r="JN87"/>
      <c r="JO87"/>
      <c r="JP87"/>
      <c r="JQ87"/>
      <c r="JR87"/>
      <c r="JS87"/>
      <c r="JT87"/>
      <c r="JU87"/>
      <c r="JV87"/>
      <c r="JW87"/>
      <c r="JX87"/>
      <c r="JY87"/>
      <c r="JZ87"/>
      <c r="KA87"/>
      <c r="KB87"/>
      <c r="KC87"/>
      <c r="KD87"/>
      <c r="KE87"/>
      <c r="KF87"/>
      <c r="KG87"/>
      <c r="KH87"/>
      <c r="KI87"/>
      <c r="KJ87"/>
      <c r="KK87"/>
      <c r="KL87"/>
      <c r="KM87"/>
      <c r="KN87"/>
      <c r="KO87"/>
      <c r="KP87"/>
      <c r="KQ87"/>
      <c r="KR87"/>
      <c r="KS87"/>
      <c r="KT87"/>
      <c r="KU87"/>
      <c r="KV87"/>
      <c r="KW87"/>
      <c r="KX87"/>
      <c r="KY87"/>
      <c r="KZ87"/>
      <c r="LA87"/>
      <c r="LB87"/>
      <c r="LC87"/>
      <c r="LD87"/>
      <c r="LE87"/>
      <c r="LF87"/>
      <c r="LG87"/>
      <c r="LH87"/>
      <c r="LI87"/>
      <c r="LJ87"/>
      <c r="LK87"/>
      <c r="LL87"/>
      <c r="LM87"/>
      <c r="LN87"/>
      <c r="LO87"/>
      <c r="LP87"/>
      <c r="LQ87"/>
      <c r="LR87"/>
      <c r="LS87"/>
      <c r="LT87"/>
      <c r="LU87"/>
      <c r="LV87"/>
      <c r="LW87"/>
      <c r="LX87"/>
      <c r="LY87"/>
      <c r="LZ87"/>
      <c r="MA87"/>
      <c r="MB87"/>
      <c r="MC87"/>
      <c r="MD87"/>
      <c r="ME87"/>
      <c r="MF87"/>
      <c r="MG87"/>
      <c r="MH87"/>
      <c r="MI87"/>
      <c r="MJ87"/>
      <c r="MK87"/>
      <c r="ML87"/>
      <c r="MM87"/>
      <c r="MN87"/>
      <c r="MO87"/>
      <c r="MP87"/>
      <c r="MQ87"/>
      <c r="MR87"/>
      <c r="MS87"/>
      <c r="MT87"/>
      <c r="MU87"/>
      <c r="MV87"/>
      <c r="MW87"/>
      <c r="MX87"/>
      <c r="MY87"/>
      <c r="MZ87"/>
      <c r="NA87"/>
      <c r="NB87"/>
      <c r="NC87"/>
      <c r="ND87"/>
      <c r="NE87"/>
      <c r="NF87"/>
      <c r="NG87"/>
      <c r="NH87"/>
      <c r="NI87"/>
      <c r="NJ87"/>
      <c r="NK87"/>
      <c r="NL87"/>
      <c r="NM87"/>
      <c r="NN87"/>
      <c r="NO87"/>
      <c r="NP87"/>
      <c r="NQ87"/>
      <c r="NR87"/>
      <c r="NS87"/>
      <c r="NT87"/>
      <c r="NU87"/>
      <c r="NV87"/>
      <c r="NW87"/>
      <c r="NX87"/>
      <c r="NY87"/>
      <c r="NZ87"/>
      <c r="OA87"/>
      <c r="OB87"/>
      <c r="OC87"/>
      <c r="OD87"/>
      <c r="OE87"/>
      <c r="OF87"/>
      <c r="OG87"/>
      <c r="OH87"/>
      <c r="OI87"/>
      <c r="OJ87"/>
      <c r="OK87"/>
      <c r="OL87"/>
      <c r="OM87"/>
      <c r="ON87"/>
      <c r="OO87"/>
      <c r="OP87"/>
      <c r="OQ87"/>
      <c r="OR87"/>
      <c r="OS87"/>
      <c r="OT87"/>
      <c r="OU87"/>
      <c r="OV87"/>
      <c r="OW87"/>
      <c r="OX87"/>
      <c r="OY87"/>
      <c r="OZ87"/>
      <c r="PA87"/>
      <c r="PB87"/>
      <c r="PC87"/>
      <c r="PD87"/>
      <c r="PE87"/>
      <c r="PF87"/>
      <c r="PG87"/>
      <c r="PH87"/>
      <c r="PI87"/>
      <c r="PJ87"/>
      <c r="PK87"/>
      <c r="PL87"/>
      <c r="PM87"/>
      <c r="PN87"/>
      <c r="PO87"/>
      <c r="PP87"/>
      <c r="PQ87"/>
      <c r="PR87"/>
      <c r="PS87"/>
      <c r="PT87"/>
      <c r="PU87"/>
    </row>
    <row r="88" spans="1:437" s="52" customFormat="1" outlineLevel="1" x14ac:dyDescent="0.35">
      <c r="A88" s="15"/>
      <c r="B88" s="15"/>
      <c r="C88" s="21"/>
      <c r="D88" s="60"/>
      <c r="E88" s="6"/>
      <c r="F88" s="6"/>
      <c r="G88" s="6"/>
      <c r="H88" s="6"/>
      <c r="I88" s="104"/>
      <c r="J88" s="6"/>
      <c r="K88" s="6"/>
      <c r="L88" s="6"/>
      <c r="M88" s="6"/>
      <c r="N88" s="6"/>
      <c r="O88" s="6"/>
      <c r="P88" s="6"/>
      <c r="Q88" s="6"/>
      <c r="R88" s="6"/>
      <c r="S88" s="6"/>
      <c r="T88" s="6"/>
      <c r="U88" s="6"/>
      <c r="V88" s="6"/>
      <c r="W88" s="6"/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  <c r="BC88" s="6"/>
      <c r="BD88" s="6"/>
      <c r="BE88" s="6"/>
      <c r="BF88" s="6"/>
      <c r="BG88" s="6"/>
      <c r="BH88" s="6"/>
      <c r="BI88" s="6"/>
      <c r="BJ88" s="6"/>
      <c r="BK88" s="6"/>
      <c r="BL88" s="6"/>
      <c r="BM88" s="6"/>
      <c r="BN88" s="6"/>
      <c r="BO88" s="6"/>
      <c r="BP88" s="6"/>
      <c r="BQ88" s="6"/>
      <c r="BR88" s="6"/>
      <c r="BS88" s="6"/>
      <c r="BT88" s="6"/>
      <c r="BU88" s="6"/>
      <c r="BV88" s="6"/>
      <c r="BW88" s="6"/>
      <c r="BX88" s="6"/>
      <c r="BY88" s="6"/>
      <c r="BZ88" s="6"/>
      <c r="CA88" s="6"/>
      <c r="CB88" s="6"/>
      <c r="CC88" s="6"/>
      <c r="CD88" s="6"/>
      <c r="CE88" s="6"/>
      <c r="CF88" s="6"/>
      <c r="CG88" s="6"/>
      <c r="CH88" s="6"/>
      <c r="CI88" s="6"/>
      <c r="CJ88" s="6"/>
      <c r="CK88" s="6"/>
      <c r="CL88" s="6"/>
      <c r="CM88" s="6"/>
      <c r="CN88" s="6"/>
      <c r="CO88" s="6"/>
      <c r="CP88" s="6"/>
      <c r="CQ88" s="6"/>
      <c r="CR88" s="6"/>
      <c r="CS88" s="6"/>
      <c r="CT88" s="6"/>
      <c r="CU88" s="6"/>
      <c r="CV88" s="6"/>
      <c r="CW88" s="6"/>
      <c r="CX88" s="6"/>
      <c r="CY88" s="6"/>
      <c r="CZ88" s="6"/>
      <c r="DA88" s="6"/>
      <c r="DB88" s="6"/>
      <c r="DC88" s="6"/>
      <c r="DD88" s="6"/>
      <c r="DE88" s="6"/>
      <c r="DF88" s="6"/>
      <c r="DG88" s="6"/>
      <c r="DH88" s="6"/>
      <c r="DI88" s="6"/>
      <c r="DJ88" s="6"/>
      <c r="DK88" s="6"/>
      <c r="DL88" s="6"/>
      <c r="DM88" s="6"/>
      <c r="DN88" s="6"/>
      <c r="DO88" s="6"/>
      <c r="DP88" s="6"/>
      <c r="DQ88" s="6"/>
      <c r="DR88" s="6"/>
      <c r="DS88" s="6"/>
      <c r="DT88" s="6"/>
      <c r="DU88" s="6"/>
      <c r="DV88" s="6"/>
      <c r="DW88" s="6"/>
      <c r="DX88" s="6"/>
      <c r="DY88" s="6"/>
      <c r="DZ88" s="6"/>
      <c r="EA88" s="6"/>
      <c r="EB88" s="6"/>
      <c r="EC88" s="6"/>
      <c r="ED88" s="6"/>
      <c r="EE88" s="6"/>
      <c r="EF88" s="6"/>
      <c r="EG88" s="6"/>
      <c r="EH88" s="6"/>
      <c r="EI88" s="6"/>
      <c r="EJ88" s="6"/>
      <c r="EK88" s="6"/>
      <c r="EL88" s="6"/>
      <c r="EM88" s="6"/>
      <c r="EN88" s="6"/>
      <c r="EO88" s="6"/>
      <c r="EP88" s="6"/>
      <c r="EQ88" s="6"/>
      <c r="ER88" s="6"/>
      <c r="ES88" s="6"/>
      <c r="ET88" s="6"/>
      <c r="EU88" s="6"/>
      <c r="EV88" s="6"/>
      <c r="EW88" s="6"/>
      <c r="EX88" s="6"/>
      <c r="EY88" s="6"/>
      <c r="EZ88" s="6"/>
      <c r="FA88" s="6"/>
      <c r="FB88" s="6"/>
      <c r="FC88" s="6"/>
      <c r="FD88" s="6"/>
      <c r="FE88" s="6"/>
      <c r="FF88" s="6"/>
      <c r="FG88" s="6"/>
      <c r="FH88" s="6"/>
      <c r="FI88" s="6"/>
      <c r="FJ88" s="6"/>
      <c r="FK88" s="6"/>
      <c r="FL88" s="6"/>
      <c r="FM88" s="6"/>
      <c r="FN88" s="6"/>
      <c r="FO88" s="6"/>
      <c r="FP88" s="6"/>
      <c r="FQ88" s="6"/>
      <c r="FR88" s="6"/>
      <c r="FS88" s="6"/>
      <c r="FT88" s="6"/>
      <c r="FU88" s="6"/>
      <c r="FV88" s="6"/>
      <c r="FW88" s="6"/>
      <c r="FX88" s="6"/>
      <c r="FY88" s="6"/>
      <c r="FZ88" s="6"/>
      <c r="GA88" s="6"/>
      <c r="GB88" s="6"/>
      <c r="GC88" s="6"/>
      <c r="GD88" s="6"/>
      <c r="GE88" s="6"/>
      <c r="GF88" s="6"/>
      <c r="GG88" s="6"/>
      <c r="GH88" s="6"/>
      <c r="GI88" s="6"/>
      <c r="GJ88" s="6"/>
      <c r="GK88"/>
      <c r="GL88"/>
      <c r="GM88"/>
      <c r="GN88"/>
      <c r="GO88"/>
      <c r="GP88"/>
      <c r="GQ88"/>
      <c r="GR88"/>
      <c r="GS88"/>
      <c r="GT88"/>
      <c r="GU88"/>
      <c r="GV88"/>
      <c r="GW88"/>
      <c r="GX88"/>
      <c r="GY88"/>
      <c r="GZ88"/>
      <c r="HA88"/>
      <c r="HB88"/>
      <c r="HC88"/>
      <c r="HD88"/>
      <c r="HE88"/>
      <c r="HF88"/>
      <c r="HG88"/>
      <c r="HH88"/>
      <c r="HI88"/>
      <c r="HJ88"/>
      <c r="HK88"/>
      <c r="HL88"/>
      <c r="HM88"/>
      <c r="HN88"/>
      <c r="HO88"/>
      <c r="HP88"/>
      <c r="HQ88"/>
      <c r="HR88"/>
      <c r="HS88"/>
      <c r="HT88"/>
      <c r="HU88"/>
      <c r="HV88"/>
      <c r="HW88"/>
      <c r="HX88"/>
      <c r="HY88"/>
      <c r="HZ88"/>
      <c r="IA88"/>
      <c r="IB88"/>
      <c r="IC88"/>
      <c r="ID88"/>
      <c r="IE88"/>
      <c r="IF88"/>
      <c r="IG88"/>
      <c r="IH88"/>
      <c r="II88"/>
      <c r="IJ88"/>
      <c r="IK88"/>
      <c r="IL88"/>
      <c r="IM88"/>
      <c r="IN88"/>
      <c r="IO88"/>
      <c r="IP88"/>
      <c r="IQ88"/>
      <c r="IR88"/>
      <c r="IS88"/>
      <c r="IT88"/>
      <c r="IU88"/>
      <c r="IV88"/>
      <c r="IW88"/>
      <c r="IX88"/>
      <c r="IY88"/>
      <c r="IZ88"/>
      <c r="JA88"/>
      <c r="JB88"/>
      <c r="JC88"/>
      <c r="JD88"/>
      <c r="JE88"/>
      <c r="JF88"/>
      <c r="JG88"/>
      <c r="JH88"/>
      <c r="JI88"/>
      <c r="JJ88"/>
      <c r="JK88"/>
      <c r="JL88"/>
      <c r="JM88"/>
      <c r="JN88"/>
      <c r="JO88"/>
      <c r="JP88"/>
      <c r="JQ88"/>
      <c r="JR88"/>
      <c r="JS88"/>
      <c r="JT88"/>
      <c r="JU88"/>
      <c r="JV88"/>
      <c r="JW88"/>
      <c r="JX88"/>
      <c r="JY88"/>
      <c r="JZ88"/>
      <c r="KA88"/>
      <c r="KB88"/>
      <c r="KC88"/>
      <c r="KD88"/>
      <c r="KE88"/>
      <c r="KF88"/>
      <c r="KG88"/>
      <c r="KH88"/>
      <c r="KI88"/>
      <c r="KJ88"/>
      <c r="KK88"/>
      <c r="KL88"/>
      <c r="KM88"/>
      <c r="KN88"/>
      <c r="KO88"/>
      <c r="KP88"/>
      <c r="KQ88"/>
      <c r="KR88"/>
      <c r="KS88"/>
      <c r="KT88"/>
      <c r="KU88"/>
      <c r="KV88"/>
      <c r="KW88"/>
      <c r="KX88"/>
      <c r="KY88"/>
      <c r="KZ88"/>
      <c r="LA88"/>
      <c r="LB88"/>
      <c r="LC88"/>
      <c r="LD88"/>
      <c r="LE88"/>
      <c r="LF88"/>
      <c r="LG88"/>
      <c r="LH88"/>
      <c r="LI88"/>
      <c r="LJ88"/>
      <c r="LK88"/>
      <c r="LL88"/>
      <c r="LM88"/>
      <c r="LN88"/>
      <c r="LO88"/>
      <c r="LP88"/>
      <c r="LQ88"/>
      <c r="LR88"/>
      <c r="LS88"/>
      <c r="LT88"/>
      <c r="LU88"/>
      <c r="LV88"/>
      <c r="LW88"/>
      <c r="LX88"/>
      <c r="LY88"/>
      <c r="LZ88"/>
      <c r="MA88"/>
      <c r="MB88"/>
      <c r="MC88"/>
      <c r="MD88"/>
      <c r="ME88"/>
      <c r="MF88"/>
      <c r="MG88"/>
      <c r="MH88"/>
      <c r="MI88"/>
      <c r="MJ88"/>
      <c r="MK88"/>
      <c r="ML88"/>
      <c r="MM88"/>
      <c r="MN88"/>
      <c r="MO88"/>
      <c r="MP88"/>
      <c r="MQ88"/>
      <c r="MR88"/>
      <c r="MS88"/>
      <c r="MT88"/>
      <c r="MU88"/>
      <c r="MV88"/>
      <c r="MW88"/>
      <c r="MX88"/>
      <c r="MY88"/>
      <c r="MZ88"/>
      <c r="NA88"/>
      <c r="NB88"/>
      <c r="NC88"/>
      <c r="ND88"/>
      <c r="NE88"/>
      <c r="NF88"/>
      <c r="NG88"/>
      <c r="NH88"/>
      <c r="NI88"/>
      <c r="NJ88"/>
      <c r="NK88"/>
      <c r="NL88"/>
      <c r="NM88"/>
      <c r="NN88"/>
      <c r="NO88"/>
      <c r="NP88"/>
      <c r="NQ88"/>
      <c r="NR88"/>
      <c r="NS88"/>
      <c r="NT88"/>
      <c r="NU88"/>
      <c r="NV88"/>
      <c r="NW88"/>
      <c r="NX88"/>
      <c r="NY88"/>
      <c r="NZ88"/>
      <c r="OA88"/>
      <c r="OB88"/>
      <c r="OC88"/>
      <c r="OD88"/>
      <c r="OE88"/>
      <c r="OF88"/>
      <c r="OG88"/>
      <c r="OH88"/>
      <c r="OI88"/>
      <c r="OJ88"/>
      <c r="OK88"/>
      <c r="OL88"/>
      <c r="OM88"/>
      <c r="ON88"/>
      <c r="OO88"/>
      <c r="OP88"/>
      <c r="OQ88"/>
      <c r="OR88"/>
      <c r="OS88"/>
      <c r="OT88"/>
      <c r="OU88"/>
      <c r="OV88"/>
      <c r="OW88"/>
      <c r="OX88"/>
      <c r="OY88"/>
      <c r="OZ88"/>
      <c r="PA88"/>
      <c r="PB88"/>
      <c r="PC88"/>
      <c r="PD88"/>
      <c r="PE88"/>
      <c r="PF88"/>
      <c r="PG88"/>
      <c r="PH88"/>
      <c r="PI88"/>
      <c r="PJ88"/>
      <c r="PK88"/>
      <c r="PL88"/>
      <c r="PM88"/>
      <c r="PN88"/>
      <c r="PO88"/>
      <c r="PP88"/>
      <c r="PQ88"/>
      <c r="PR88"/>
      <c r="PS88"/>
      <c r="PT88"/>
      <c r="PU88"/>
    </row>
    <row r="89" spans="1:437" s="113" customFormat="1" outlineLevel="1" x14ac:dyDescent="0.35">
      <c r="A89" s="111"/>
      <c r="B89" s="111"/>
      <c r="C89" s="112"/>
      <c r="E89" s="114" t="str">
        <f xml:space="preserve"> E$87</f>
        <v>End of operating period</v>
      </c>
      <c r="F89" s="114">
        <f xml:space="preserve"> F$87</f>
        <v>53417</v>
      </c>
      <c r="G89" s="114" t="str">
        <f xml:space="preserve"> G$87</f>
        <v>date</v>
      </c>
      <c r="H89" s="114"/>
      <c r="I89" s="114"/>
      <c r="J89" s="114"/>
      <c r="K89" s="114"/>
      <c r="L89" s="114"/>
      <c r="M89" s="114"/>
      <c r="N89" s="114"/>
      <c r="O89" s="114"/>
      <c r="P89" s="114"/>
      <c r="Q89" s="114"/>
      <c r="R89" s="114"/>
      <c r="S89" s="114"/>
      <c r="T89" s="114"/>
      <c r="U89" s="114"/>
      <c r="V89" s="114"/>
      <c r="W89" s="114"/>
      <c r="X89" s="114"/>
      <c r="Y89" s="114"/>
      <c r="Z89" s="114"/>
      <c r="AA89" s="114"/>
      <c r="AB89" s="114"/>
      <c r="AC89" s="114"/>
      <c r="AD89" s="114"/>
      <c r="AE89" s="114"/>
      <c r="AF89" s="114"/>
      <c r="AG89" s="114"/>
      <c r="AH89" s="114"/>
      <c r="AI89" s="114"/>
      <c r="AJ89" s="114"/>
      <c r="AK89" s="114"/>
      <c r="AL89" s="114"/>
      <c r="AM89" s="114"/>
      <c r="AN89" s="114"/>
      <c r="AO89" s="114"/>
      <c r="AP89" s="114"/>
      <c r="AQ89" s="114"/>
      <c r="AR89" s="114"/>
      <c r="AS89" s="114"/>
      <c r="AT89" s="114"/>
      <c r="AU89" s="114"/>
      <c r="AV89" s="114"/>
      <c r="AW89" s="114"/>
      <c r="AX89" s="114"/>
      <c r="AY89" s="114"/>
      <c r="AZ89" s="114"/>
      <c r="BA89" s="114"/>
      <c r="BB89" s="114"/>
      <c r="BC89" s="114"/>
      <c r="BD89" s="114"/>
      <c r="BE89" s="114"/>
      <c r="BF89" s="114"/>
      <c r="BG89" s="114"/>
      <c r="BH89" s="114"/>
      <c r="BI89" s="114"/>
      <c r="BJ89" s="114"/>
      <c r="BK89" s="114"/>
      <c r="BL89" s="114"/>
      <c r="BM89" s="114"/>
      <c r="BN89" s="114"/>
      <c r="BO89" s="114"/>
      <c r="BP89" s="114"/>
      <c r="BQ89" s="114"/>
      <c r="BR89" s="114"/>
      <c r="BS89" s="114"/>
      <c r="BT89" s="114"/>
      <c r="BU89" s="114"/>
      <c r="BV89" s="114"/>
      <c r="BW89" s="114"/>
      <c r="BX89" s="114"/>
      <c r="BY89" s="114"/>
      <c r="BZ89" s="114"/>
      <c r="CA89" s="114"/>
      <c r="CB89" s="114"/>
      <c r="CC89" s="114"/>
      <c r="CD89" s="114"/>
      <c r="CE89" s="114"/>
      <c r="CF89" s="114"/>
      <c r="CG89" s="114"/>
      <c r="CH89" s="114"/>
      <c r="CI89" s="114"/>
      <c r="CJ89" s="114"/>
      <c r="CK89" s="114"/>
      <c r="CL89" s="114"/>
      <c r="CM89" s="114"/>
      <c r="CN89" s="114"/>
      <c r="CO89" s="114"/>
      <c r="CP89" s="114"/>
      <c r="CQ89" s="114"/>
      <c r="CR89" s="114"/>
      <c r="CS89" s="114"/>
      <c r="CT89" s="114"/>
      <c r="CU89" s="114"/>
      <c r="CV89" s="114"/>
      <c r="CW89" s="114"/>
      <c r="CX89" s="114"/>
      <c r="CY89" s="114"/>
      <c r="CZ89" s="114"/>
      <c r="DA89" s="114"/>
      <c r="DB89" s="114"/>
      <c r="DC89" s="114"/>
      <c r="DD89" s="114"/>
      <c r="DE89" s="114"/>
      <c r="DF89" s="114"/>
      <c r="DG89" s="114"/>
      <c r="DH89" s="114"/>
      <c r="DI89" s="114"/>
      <c r="DJ89" s="114"/>
      <c r="DK89" s="114"/>
      <c r="DL89" s="114"/>
      <c r="DM89" s="114"/>
      <c r="DN89" s="114"/>
      <c r="DO89" s="114"/>
      <c r="DP89" s="114"/>
      <c r="DQ89" s="114"/>
      <c r="DR89" s="114"/>
      <c r="DS89" s="114"/>
      <c r="DT89" s="114"/>
      <c r="DU89" s="114"/>
      <c r="DV89" s="114"/>
      <c r="DW89" s="114"/>
      <c r="DX89" s="114"/>
      <c r="DY89" s="114"/>
      <c r="DZ89" s="114"/>
      <c r="EA89" s="114"/>
      <c r="EB89" s="114"/>
      <c r="EC89" s="114"/>
      <c r="ED89" s="114"/>
      <c r="EE89" s="114"/>
      <c r="EF89" s="114"/>
      <c r="EG89" s="114"/>
      <c r="EH89" s="114"/>
      <c r="EI89" s="114"/>
      <c r="EJ89" s="114"/>
      <c r="EK89" s="114"/>
      <c r="EL89" s="114"/>
      <c r="EM89" s="114"/>
      <c r="EN89" s="114"/>
      <c r="EO89" s="114"/>
      <c r="EP89" s="114"/>
      <c r="EQ89" s="114"/>
      <c r="ER89" s="114"/>
      <c r="ES89" s="114"/>
      <c r="ET89" s="114"/>
      <c r="EU89" s="114"/>
      <c r="EV89" s="114"/>
      <c r="EW89" s="114"/>
      <c r="EX89" s="114"/>
      <c r="EY89" s="114"/>
      <c r="EZ89" s="114"/>
      <c r="FA89" s="114"/>
      <c r="FB89" s="114"/>
      <c r="FC89" s="114"/>
      <c r="FD89" s="114"/>
      <c r="FE89" s="114"/>
      <c r="FF89" s="114"/>
      <c r="FG89" s="114"/>
      <c r="FH89" s="114"/>
      <c r="FI89" s="114"/>
      <c r="FJ89" s="114"/>
      <c r="FK89" s="114"/>
      <c r="FL89" s="114"/>
      <c r="FM89" s="114"/>
      <c r="FN89" s="114"/>
      <c r="FO89" s="114"/>
      <c r="FP89" s="114"/>
      <c r="FQ89" s="114"/>
      <c r="FR89" s="114"/>
      <c r="FS89" s="114"/>
      <c r="FT89" s="114"/>
      <c r="FU89" s="114"/>
      <c r="FV89" s="114"/>
      <c r="FW89" s="114"/>
      <c r="FX89" s="114"/>
      <c r="FY89" s="114"/>
      <c r="FZ89" s="114"/>
      <c r="GA89" s="114"/>
      <c r="GB89" s="114"/>
      <c r="GC89" s="114"/>
      <c r="GD89" s="114"/>
      <c r="GE89" s="114"/>
      <c r="GF89" s="114"/>
      <c r="GG89" s="114"/>
      <c r="GH89" s="114"/>
      <c r="GI89" s="114"/>
      <c r="GJ89" s="114"/>
      <c r="GK89"/>
      <c r="GL89"/>
      <c r="GM89"/>
      <c r="GN89"/>
      <c r="GO89"/>
      <c r="GP89"/>
      <c r="GQ89"/>
      <c r="GR89"/>
      <c r="GS89"/>
      <c r="GT89"/>
      <c r="GU89"/>
      <c r="GV89"/>
      <c r="GW89"/>
      <c r="GX89"/>
      <c r="GY89"/>
      <c r="GZ89"/>
      <c r="HA89"/>
      <c r="HB89"/>
      <c r="HC89"/>
      <c r="HD89"/>
      <c r="HE89"/>
      <c r="HF89"/>
      <c r="HG89"/>
      <c r="HH89"/>
      <c r="HI89"/>
      <c r="HJ89"/>
      <c r="HK89"/>
      <c r="HL89"/>
      <c r="HM89"/>
      <c r="HN89"/>
      <c r="HO89"/>
      <c r="HP89"/>
      <c r="HQ89"/>
      <c r="HR89"/>
      <c r="HS89"/>
      <c r="HT89"/>
      <c r="HU89"/>
      <c r="HV89"/>
      <c r="HW89"/>
      <c r="HX89"/>
      <c r="HY89"/>
      <c r="HZ89"/>
      <c r="IA89"/>
      <c r="IB89"/>
      <c r="IC89"/>
      <c r="ID89"/>
      <c r="IE89"/>
      <c r="IF89"/>
      <c r="IG89"/>
      <c r="IH89"/>
      <c r="II89"/>
      <c r="IJ89"/>
      <c r="IK89"/>
      <c r="IL89"/>
      <c r="IM89"/>
      <c r="IN89"/>
      <c r="IO89"/>
      <c r="IP89"/>
      <c r="IQ89"/>
      <c r="IR89"/>
      <c r="IS89"/>
      <c r="IT89"/>
      <c r="IU89"/>
      <c r="IV89"/>
      <c r="IW89"/>
      <c r="IX89"/>
      <c r="IY89"/>
      <c r="IZ89"/>
      <c r="JA89"/>
      <c r="JB89"/>
      <c r="JC89"/>
      <c r="JD89"/>
      <c r="JE89"/>
      <c r="JF89"/>
      <c r="JG89"/>
      <c r="JH89"/>
      <c r="JI89"/>
      <c r="JJ89"/>
      <c r="JK89"/>
      <c r="JL89"/>
      <c r="JM89"/>
      <c r="JN89"/>
      <c r="JO89"/>
      <c r="JP89"/>
      <c r="JQ89"/>
      <c r="JR89"/>
      <c r="JS89"/>
      <c r="JT89"/>
      <c r="JU89"/>
      <c r="JV89"/>
      <c r="JW89"/>
      <c r="JX89"/>
      <c r="JY89"/>
      <c r="JZ89"/>
      <c r="KA89"/>
      <c r="KB89"/>
      <c r="KC89"/>
      <c r="KD89"/>
      <c r="KE89"/>
      <c r="KF89"/>
      <c r="KG89"/>
      <c r="KH89"/>
      <c r="KI89"/>
      <c r="KJ89"/>
      <c r="KK89"/>
      <c r="KL89"/>
      <c r="KM89"/>
      <c r="KN89"/>
      <c r="KO89"/>
      <c r="KP89"/>
      <c r="KQ89"/>
      <c r="KR89"/>
      <c r="KS89"/>
      <c r="KT89"/>
      <c r="KU89"/>
      <c r="KV89"/>
      <c r="KW89"/>
      <c r="KX89"/>
      <c r="KY89"/>
      <c r="KZ89"/>
      <c r="LA89"/>
      <c r="LB89"/>
      <c r="LC89"/>
      <c r="LD89"/>
      <c r="LE89"/>
      <c r="LF89"/>
      <c r="LG89"/>
      <c r="LH89"/>
      <c r="LI89"/>
      <c r="LJ89"/>
      <c r="LK89"/>
      <c r="LL89"/>
      <c r="LM89"/>
      <c r="LN89"/>
      <c r="LO89"/>
      <c r="LP89"/>
      <c r="LQ89"/>
      <c r="LR89"/>
      <c r="LS89"/>
      <c r="LT89"/>
      <c r="LU89"/>
      <c r="LV89"/>
      <c r="LW89"/>
      <c r="LX89"/>
      <c r="LY89"/>
      <c r="LZ89"/>
      <c r="MA89"/>
      <c r="MB89"/>
      <c r="MC89"/>
      <c r="MD89"/>
      <c r="ME89"/>
      <c r="MF89"/>
      <c r="MG89"/>
      <c r="MH89"/>
      <c r="MI89"/>
      <c r="MJ89"/>
      <c r="MK89"/>
      <c r="ML89"/>
      <c r="MM89"/>
      <c r="MN89"/>
      <c r="MO89"/>
      <c r="MP89"/>
      <c r="MQ89"/>
      <c r="MR89"/>
      <c r="MS89"/>
      <c r="MT89"/>
      <c r="MU89"/>
      <c r="MV89"/>
      <c r="MW89"/>
      <c r="MX89"/>
      <c r="MY89"/>
      <c r="MZ89"/>
      <c r="NA89"/>
      <c r="NB89"/>
      <c r="NC89"/>
      <c r="ND89"/>
      <c r="NE89"/>
      <c r="NF89"/>
      <c r="NG89"/>
      <c r="NH89"/>
      <c r="NI89"/>
      <c r="NJ89"/>
      <c r="NK89"/>
      <c r="NL89"/>
      <c r="NM89"/>
      <c r="NN89"/>
      <c r="NO89"/>
      <c r="NP89"/>
      <c r="NQ89"/>
      <c r="NR89"/>
      <c r="NS89"/>
      <c r="NT89"/>
      <c r="NU89"/>
      <c r="NV89"/>
      <c r="NW89"/>
      <c r="NX89"/>
      <c r="NY89"/>
      <c r="NZ89"/>
      <c r="OA89"/>
      <c r="OB89"/>
      <c r="OC89"/>
      <c r="OD89"/>
      <c r="OE89"/>
      <c r="OF89"/>
      <c r="OG89"/>
      <c r="OH89"/>
      <c r="OI89"/>
      <c r="OJ89"/>
      <c r="OK89"/>
      <c r="OL89"/>
      <c r="OM89"/>
      <c r="ON89"/>
      <c r="OO89"/>
      <c r="OP89"/>
      <c r="OQ89"/>
      <c r="OR89"/>
      <c r="OS89"/>
      <c r="OT89"/>
      <c r="OU89"/>
      <c r="OV89"/>
      <c r="OW89"/>
      <c r="OX89"/>
      <c r="OY89"/>
      <c r="OZ89"/>
      <c r="PA89"/>
      <c r="PB89"/>
      <c r="PC89"/>
      <c r="PD89"/>
      <c r="PE89"/>
      <c r="PF89"/>
      <c r="PG89"/>
      <c r="PH89"/>
      <c r="PI89"/>
      <c r="PJ89"/>
      <c r="PK89"/>
      <c r="PL89"/>
      <c r="PM89"/>
      <c r="PN89"/>
      <c r="PO89"/>
      <c r="PP89"/>
      <c r="PQ89"/>
      <c r="PR89"/>
      <c r="PS89"/>
      <c r="PT89"/>
      <c r="PU89"/>
    </row>
    <row r="90" spans="1:437" s="58" customFormat="1" outlineLevel="1" x14ac:dyDescent="0.35">
      <c r="A90" s="75"/>
      <c r="B90" s="15"/>
      <c r="C90" s="76"/>
      <c r="D90" s="65"/>
      <c r="E90" s="11" t="str">
        <f t="shared" ref="E90:BP90" si="149" xml:space="preserve"> E$25</f>
        <v>Model period ending</v>
      </c>
      <c r="F90" s="11">
        <f t="shared" si="149"/>
        <v>0</v>
      </c>
      <c r="G90" s="11" t="str">
        <f t="shared" si="149"/>
        <v>date</v>
      </c>
      <c r="H90" s="11">
        <f t="shared" si="149"/>
        <v>0</v>
      </c>
      <c r="I90" s="183">
        <f t="shared" si="149"/>
        <v>0</v>
      </c>
      <c r="J90" s="11">
        <f t="shared" si="149"/>
        <v>44104</v>
      </c>
      <c r="K90" s="11">
        <f t="shared" si="149"/>
        <v>44196</v>
      </c>
      <c r="L90" s="11">
        <f t="shared" si="149"/>
        <v>44286</v>
      </c>
      <c r="M90" s="11">
        <f t="shared" si="149"/>
        <v>44377</v>
      </c>
      <c r="N90" s="11">
        <f t="shared" si="149"/>
        <v>44469</v>
      </c>
      <c r="O90" s="11">
        <f t="shared" si="149"/>
        <v>44561</v>
      </c>
      <c r="P90" s="11">
        <f t="shared" si="149"/>
        <v>44651</v>
      </c>
      <c r="Q90" s="11">
        <f t="shared" si="149"/>
        <v>44742</v>
      </c>
      <c r="R90" s="11">
        <f t="shared" si="149"/>
        <v>44834</v>
      </c>
      <c r="S90" s="11">
        <f t="shared" si="149"/>
        <v>44926</v>
      </c>
      <c r="T90" s="11">
        <f t="shared" si="149"/>
        <v>45016</v>
      </c>
      <c r="U90" s="11">
        <f t="shared" si="149"/>
        <v>45107</v>
      </c>
      <c r="V90" s="11">
        <f t="shared" si="149"/>
        <v>45199</v>
      </c>
      <c r="W90" s="11">
        <f t="shared" si="149"/>
        <v>45291</v>
      </c>
      <c r="X90" s="11">
        <f t="shared" si="149"/>
        <v>45382</v>
      </c>
      <c r="Y90" s="11">
        <f t="shared" si="149"/>
        <v>45473</v>
      </c>
      <c r="Z90" s="11">
        <f t="shared" si="149"/>
        <v>45565</v>
      </c>
      <c r="AA90" s="11">
        <f t="shared" si="149"/>
        <v>45657</v>
      </c>
      <c r="AB90" s="11">
        <f t="shared" si="149"/>
        <v>45747</v>
      </c>
      <c r="AC90" s="11">
        <f t="shared" si="149"/>
        <v>45838</v>
      </c>
      <c r="AD90" s="11">
        <f t="shared" si="149"/>
        <v>45930</v>
      </c>
      <c r="AE90" s="11">
        <f t="shared" si="149"/>
        <v>46022</v>
      </c>
      <c r="AF90" s="11">
        <f t="shared" si="149"/>
        <v>46112</v>
      </c>
      <c r="AG90" s="11">
        <f t="shared" si="149"/>
        <v>46203</v>
      </c>
      <c r="AH90" s="11">
        <f t="shared" si="149"/>
        <v>46295</v>
      </c>
      <c r="AI90" s="11">
        <f t="shared" si="149"/>
        <v>46387</v>
      </c>
      <c r="AJ90" s="11">
        <f t="shared" si="149"/>
        <v>46477</v>
      </c>
      <c r="AK90" s="11">
        <f t="shared" si="149"/>
        <v>46568</v>
      </c>
      <c r="AL90" s="11">
        <f t="shared" si="149"/>
        <v>46660</v>
      </c>
      <c r="AM90" s="11">
        <f t="shared" si="149"/>
        <v>46752</v>
      </c>
      <c r="AN90" s="11">
        <f t="shared" si="149"/>
        <v>46843</v>
      </c>
      <c r="AO90" s="11">
        <f t="shared" si="149"/>
        <v>46934</v>
      </c>
      <c r="AP90" s="11">
        <f t="shared" si="149"/>
        <v>47026</v>
      </c>
      <c r="AQ90" s="11">
        <f t="shared" si="149"/>
        <v>47118</v>
      </c>
      <c r="AR90" s="11">
        <f t="shared" si="149"/>
        <v>47208</v>
      </c>
      <c r="AS90" s="11">
        <f t="shared" si="149"/>
        <v>47299</v>
      </c>
      <c r="AT90" s="11">
        <f t="shared" si="149"/>
        <v>47391</v>
      </c>
      <c r="AU90" s="11">
        <f t="shared" si="149"/>
        <v>47483</v>
      </c>
      <c r="AV90" s="11">
        <f t="shared" si="149"/>
        <v>47573</v>
      </c>
      <c r="AW90" s="11">
        <f t="shared" si="149"/>
        <v>47664</v>
      </c>
      <c r="AX90" s="11">
        <f t="shared" si="149"/>
        <v>47756</v>
      </c>
      <c r="AY90" s="11">
        <f t="shared" si="149"/>
        <v>47848</v>
      </c>
      <c r="AZ90" s="11">
        <f t="shared" si="149"/>
        <v>47938</v>
      </c>
      <c r="BA90" s="11">
        <f t="shared" si="149"/>
        <v>48029</v>
      </c>
      <c r="BB90" s="11">
        <f t="shared" si="149"/>
        <v>48121</v>
      </c>
      <c r="BC90" s="11">
        <f t="shared" si="149"/>
        <v>48213</v>
      </c>
      <c r="BD90" s="11">
        <f t="shared" si="149"/>
        <v>48304</v>
      </c>
      <c r="BE90" s="11">
        <f t="shared" si="149"/>
        <v>48395</v>
      </c>
      <c r="BF90" s="11">
        <f t="shared" si="149"/>
        <v>48487</v>
      </c>
      <c r="BG90" s="11">
        <f t="shared" si="149"/>
        <v>48579</v>
      </c>
      <c r="BH90" s="11">
        <f t="shared" si="149"/>
        <v>48669</v>
      </c>
      <c r="BI90" s="11">
        <f t="shared" si="149"/>
        <v>48760</v>
      </c>
      <c r="BJ90" s="11">
        <f t="shared" si="149"/>
        <v>48852</v>
      </c>
      <c r="BK90" s="11">
        <f t="shared" si="149"/>
        <v>48944</v>
      </c>
      <c r="BL90" s="11">
        <f t="shared" si="149"/>
        <v>49034</v>
      </c>
      <c r="BM90" s="11">
        <f t="shared" si="149"/>
        <v>49125</v>
      </c>
      <c r="BN90" s="11">
        <f t="shared" si="149"/>
        <v>49217</v>
      </c>
      <c r="BO90" s="11">
        <f t="shared" si="149"/>
        <v>49309</v>
      </c>
      <c r="BP90" s="11">
        <f t="shared" si="149"/>
        <v>49399</v>
      </c>
      <c r="BQ90" s="11">
        <f t="shared" ref="BQ90:EB90" si="150" xml:space="preserve"> BQ$25</f>
        <v>49490</v>
      </c>
      <c r="BR90" s="11">
        <f t="shared" si="150"/>
        <v>49582</v>
      </c>
      <c r="BS90" s="11">
        <f t="shared" si="150"/>
        <v>49674</v>
      </c>
      <c r="BT90" s="11">
        <f t="shared" si="150"/>
        <v>49765</v>
      </c>
      <c r="BU90" s="11">
        <f t="shared" si="150"/>
        <v>49856</v>
      </c>
      <c r="BV90" s="11">
        <f t="shared" si="150"/>
        <v>49948</v>
      </c>
      <c r="BW90" s="11">
        <f t="shared" si="150"/>
        <v>50040</v>
      </c>
      <c r="BX90" s="11">
        <f t="shared" si="150"/>
        <v>50130</v>
      </c>
      <c r="BY90" s="11">
        <f t="shared" si="150"/>
        <v>50221</v>
      </c>
      <c r="BZ90" s="11">
        <f t="shared" si="150"/>
        <v>50313</v>
      </c>
      <c r="CA90" s="11">
        <f t="shared" si="150"/>
        <v>50405</v>
      </c>
      <c r="CB90" s="11">
        <f t="shared" si="150"/>
        <v>50495</v>
      </c>
      <c r="CC90" s="11">
        <f t="shared" si="150"/>
        <v>50586</v>
      </c>
      <c r="CD90" s="11">
        <f t="shared" si="150"/>
        <v>50678</v>
      </c>
      <c r="CE90" s="11">
        <f t="shared" si="150"/>
        <v>50770</v>
      </c>
      <c r="CF90" s="11">
        <f t="shared" si="150"/>
        <v>50860</v>
      </c>
      <c r="CG90" s="11">
        <f t="shared" si="150"/>
        <v>50951</v>
      </c>
      <c r="CH90" s="11">
        <f t="shared" si="150"/>
        <v>51043</v>
      </c>
      <c r="CI90" s="11">
        <f t="shared" si="150"/>
        <v>51135</v>
      </c>
      <c r="CJ90" s="11">
        <f t="shared" si="150"/>
        <v>51226</v>
      </c>
      <c r="CK90" s="11">
        <f t="shared" si="150"/>
        <v>51317</v>
      </c>
      <c r="CL90" s="11">
        <f t="shared" si="150"/>
        <v>51409</v>
      </c>
      <c r="CM90" s="11">
        <f t="shared" si="150"/>
        <v>51501</v>
      </c>
      <c r="CN90" s="11">
        <f t="shared" si="150"/>
        <v>51591</v>
      </c>
      <c r="CO90" s="11">
        <f t="shared" si="150"/>
        <v>51682</v>
      </c>
      <c r="CP90" s="11">
        <f t="shared" si="150"/>
        <v>51774</v>
      </c>
      <c r="CQ90" s="11">
        <f t="shared" si="150"/>
        <v>51866</v>
      </c>
      <c r="CR90" s="11">
        <f t="shared" si="150"/>
        <v>51956</v>
      </c>
      <c r="CS90" s="11">
        <f t="shared" si="150"/>
        <v>52047</v>
      </c>
      <c r="CT90" s="11">
        <f t="shared" si="150"/>
        <v>52139</v>
      </c>
      <c r="CU90" s="11">
        <f t="shared" si="150"/>
        <v>52231</v>
      </c>
      <c r="CV90" s="11">
        <f t="shared" si="150"/>
        <v>52321</v>
      </c>
      <c r="CW90" s="11">
        <f t="shared" si="150"/>
        <v>52412</v>
      </c>
      <c r="CX90" s="11">
        <f t="shared" si="150"/>
        <v>52504</v>
      </c>
      <c r="CY90" s="11">
        <f t="shared" si="150"/>
        <v>52596</v>
      </c>
      <c r="CZ90" s="11">
        <f t="shared" si="150"/>
        <v>52687</v>
      </c>
      <c r="DA90" s="11">
        <f t="shared" si="150"/>
        <v>52778</v>
      </c>
      <c r="DB90" s="11">
        <f t="shared" si="150"/>
        <v>52870</v>
      </c>
      <c r="DC90" s="11">
        <f t="shared" si="150"/>
        <v>52962</v>
      </c>
      <c r="DD90" s="11">
        <f t="shared" si="150"/>
        <v>53052</v>
      </c>
      <c r="DE90" s="11">
        <f t="shared" si="150"/>
        <v>53143</v>
      </c>
      <c r="DF90" s="11">
        <f t="shared" si="150"/>
        <v>53235</v>
      </c>
      <c r="DG90" s="11">
        <f t="shared" si="150"/>
        <v>53327</v>
      </c>
      <c r="DH90" s="11">
        <f t="shared" si="150"/>
        <v>53417</v>
      </c>
      <c r="DI90" s="11">
        <f t="shared" si="150"/>
        <v>53508</v>
      </c>
      <c r="DJ90" s="11">
        <f t="shared" si="150"/>
        <v>53600</v>
      </c>
      <c r="DK90" s="11">
        <f t="shared" si="150"/>
        <v>53692</v>
      </c>
      <c r="DL90" s="11">
        <f t="shared" si="150"/>
        <v>53782</v>
      </c>
      <c r="DM90" s="11">
        <f t="shared" si="150"/>
        <v>53873</v>
      </c>
      <c r="DN90" s="11">
        <f t="shared" si="150"/>
        <v>53965</v>
      </c>
      <c r="DO90" s="11">
        <f t="shared" si="150"/>
        <v>54057</v>
      </c>
      <c r="DP90" s="11">
        <f t="shared" si="150"/>
        <v>54148</v>
      </c>
      <c r="DQ90" s="11">
        <f t="shared" si="150"/>
        <v>54239</v>
      </c>
      <c r="DR90" s="11">
        <f t="shared" si="150"/>
        <v>54331</v>
      </c>
      <c r="DS90" s="11">
        <f t="shared" si="150"/>
        <v>54423</v>
      </c>
      <c r="DT90" s="11">
        <f t="shared" si="150"/>
        <v>54513</v>
      </c>
      <c r="DU90" s="11">
        <f t="shared" si="150"/>
        <v>54604</v>
      </c>
      <c r="DV90" s="11">
        <f t="shared" si="150"/>
        <v>54696</v>
      </c>
      <c r="DW90" s="11">
        <f t="shared" si="150"/>
        <v>54788</v>
      </c>
      <c r="DX90" s="11">
        <f t="shared" si="150"/>
        <v>54878</v>
      </c>
      <c r="DY90" s="11">
        <f t="shared" si="150"/>
        <v>54969</v>
      </c>
      <c r="DZ90" s="11">
        <f t="shared" si="150"/>
        <v>55061</v>
      </c>
      <c r="EA90" s="11">
        <f t="shared" si="150"/>
        <v>55153</v>
      </c>
      <c r="EB90" s="11">
        <f t="shared" si="150"/>
        <v>55243</v>
      </c>
      <c r="EC90" s="11">
        <f t="shared" ref="EC90:FH90" si="151" xml:space="preserve"> EC$25</f>
        <v>55334</v>
      </c>
      <c r="ED90" s="11">
        <f t="shared" si="151"/>
        <v>55426</v>
      </c>
      <c r="EE90" s="11">
        <f t="shared" si="151"/>
        <v>55518</v>
      </c>
      <c r="EF90" s="11">
        <f t="shared" si="151"/>
        <v>55609</v>
      </c>
      <c r="EG90" s="11">
        <f t="shared" si="151"/>
        <v>55700</v>
      </c>
      <c r="EH90" s="11">
        <f t="shared" si="151"/>
        <v>55792</v>
      </c>
      <c r="EI90" s="11">
        <f t="shared" si="151"/>
        <v>55884</v>
      </c>
      <c r="EJ90" s="11">
        <f t="shared" si="151"/>
        <v>55974</v>
      </c>
      <c r="EK90" s="11">
        <f t="shared" si="151"/>
        <v>56065</v>
      </c>
      <c r="EL90" s="11">
        <f t="shared" si="151"/>
        <v>56157</v>
      </c>
      <c r="EM90" s="11">
        <f t="shared" si="151"/>
        <v>56249</v>
      </c>
      <c r="EN90" s="11">
        <f t="shared" si="151"/>
        <v>56339</v>
      </c>
      <c r="EO90" s="11">
        <f t="shared" si="151"/>
        <v>56430</v>
      </c>
      <c r="EP90" s="11">
        <f t="shared" si="151"/>
        <v>56522</v>
      </c>
      <c r="EQ90" s="11">
        <f t="shared" si="151"/>
        <v>56614</v>
      </c>
      <c r="ER90" s="11">
        <f t="shared" si="151"/>
        <v>56704</v>
      </c>
      <c r="ES90" s="11">
        <f t="shared" si="151"/>
        <v>56795</v>
      </c>
      <c r="ET90" s="11">
        <f t="shared" si="151"/>
        <v>56887</v>
      </c>
      <c r="EU90" s="11">
        <f t="shared" si="151"/>
        <v>56979</v>
      </c>
      <c r="EV90" s="11">
        <f t="shared" si="151"/>
        <v>57070</v>
      </c>
      <c r="EW90" s="11">
        <f t="shared" si="151"/>
        <v>57161</v>
      </c>
      <c r="EX90" s="11">
        <f t="shared" si="151"/>
        <v>57253</v>
      </c>
      <c r="EY90" s="11">
        <f t="shared" si="151"/>
        <v>57345</v>
      </c>
      <c r="EZ90" s="11">
        <f t="shared" si="151"/>
        <v>57435</v>
      </c>
      <c r="FA90" s="11">
        <f t="shared" si="151"/>
        <v>57526</v>
      </c>
      <c r="FB90" s="11">
        <f t="shared" si="151"/>
        <v>57618</v>
      </c>
      <c r="FC90" s="11">
        <f t="shared" si="151"/>
        <v>57710</v>
      </c>
      <c r="FD90" s="11">
        <f t="shared" si="151"/>
        <v>57800</v>
      </c>
      <c r="FE90" s="11">
        <f t="shared" si="151"/>
        <v>57891</v>
      </c>
      <c r="FF90" s="11">
        <f t="shared" si="151"/>
        <v>57983</v>
      </c>
      <c r="FG90" s="11">
        <f t="shared" si="151"/>
        <v>58075</v>
      </c>
      <c r="FH90" s="11">
        <f t="shared" si="151"/>
        <v>58165</v>
      </c>
      <c r="FI90" s="11">
        <f t="shared" ref="FI90:GJ90" si="152" xml:space="preserve"> FI$25</f>
        <v>58256</v>
      </c>
      <c r="FJ90" s="11">
        <f t="shared" si="152"/>
        <v>58348</v>
      </c>
      <c r="FK90" s="11">
        <f t="shared" si="152"/>
        <v>58440</v>
      </c>
      <c r="FL90" s="11">
        <f t="shared" si="152"/>
        <v>58531</v>
      </c>
      <c r="FM90" s="11">
        <f t="shared" si="152"/>
        <v>58622</v>
      </c>
      <c r="FN90" s="11">
        <f t="shared" si="152"/>
        <v>58714</v>
      </c>
      <c r="FO90" s="11">
        <f t="shared" si="152"/>
        <v>58806</v>
      </c>
      <c r="FP90" s="11">
        <f t="shared" si="152"/>
        <v>58896</v>
      </c>
      <c r="FQ90" s="11">
        <f t="shared" si="152"/>
        <v>58987</v>
      </c>
      <c r="FR90" s="11">
        <f t="shared" si="152"/>
        <v>59079</v>
      </c>
      <c r="FS90" s="11">
        <f t="shared" si="152"/>
        <v>59171</v>
      </c>
      <c r="FT90" s="11">
        <f t="shared" si="152"/>
        <v>59261</v>
      </c>
      <c r="FU90" s="11">
        <f t="shared" si="152"/>
        <v>59352</v>
      </c>
      <c r="FV90" s="11">
        <f t="shared" si="152"/>
        <v>59444</v>
      </c>
      <c r="FW90" s="11">
        <f t="shared" si="152"/>
        <v>59536</v>
      </c>
      <c r="FX90" s="11">
        <f t="shared" si="152"/>
        <v>59626</v>
      </c>
      <c r="FY90" s="11">
        <f t="shared" si="152"/>
        <v>59717</v>
      </c>
      <c r="FZ90" s="11">
        <f t="shared" si="152"/>
        <v>59809</v>
      </c>
      <c r="GA90" s="11">
        <f t="shared" si="152"/>
        <v>59901</v>
      </c>
      <c r="GB90" s="11">
        <f t="shared" si="152"/>
        <v>59992</v>
      </c>
      <c r="GC90" s="11">
        <f t="shared" si="152"/>
        <v>60083</v>
      </c>
      <c r="GD90" s="11">
        <f t="shared" si="152"/>
        <v>60175</v>
      </c>
      <c r="GE90" s="11">
        <f t="shared" si="152"/>
        <v>60267</v>
      </c>
      <c r="GF90" s="11">
        <f t="shared" si="152"/>
        <v>60357</v>
      </c>
      <c r="GG90" s="11">
        <f t="shared" si="152"/>
        <v>60448</v>
      </c>
      <c r="GH90" s="11">
        <f t="shared" si="152"/>
        <v>60540</v>
      </c>
      <c r="GI90" s="11">
        <f t="shared" si="152"/>
        <v>60632</v>
      </c>
      <c r="GJ90" s="11">
        <f t="shared" si="152"/>
        <v>60722</v>
      </c>
      <c r="GK90"/>
      <c r="GL90"/>
      <c r="GM90"/>
      <c r="GN90"/>
      <c r="GO90"/>
      <c r="GP90"/>
      <c r="GQ90"/>
      <c r="GR90"/>
      <c r="GS90"/>
      <c r="GT90"/>
      <c r="GU90"/>
      <c r="GV90"/>
      <c r="GW90"/>
      <c r="GX90"/>
      <c r="GY90"/>
      <c r="GZ90"/>
      <c r="HA90"/>
      <c r="HB90"/>
      <c r="HC90"/>
      <c r="HD90"/>
      <c r="HE90"/>
      <c r="HF90"/>
      <c r="HG90"/>
      <c r="HH90"/>
      <c r="HI90"/>
      <c r="HJ90"/>
      <c r="HK90"/>
      <c r="HL90"/>
      <c r="HM90"/>
      <c r="HN90"/>
      <c r="HO90"/>
      <c r="HP90"/>
      <c r="HQ90"/>
      <c r="HR90"/>
      <c r="HS90"/>
      <c r="HT90"/>
      <c r="HU90"/>
      <c r="HV90"/>
      <c r="HW90"/>
      <c r="HX90"/>
      <c r="HY90"/>
      <c r="HZ90"/>
      <c r="IA90"/>
      <c r="IB90"/>
      <c r="IC90"/>
      <c r="ID90"/>
      <c r="IE90"/>
      <c r="IF90"/>
      <c r="IG90"/>
      <c r="IH90"/>
      <c r="II90"/>
      <c r="IJ90"/>
      <c r="IK90"/>
      <c r="IL90"/>
      <c r="IM90"/>
      <c r="IN90"/>
      <c r="IO90"/>
      <c r="IP90"/>
      <c r="IQ90"/>
      <c r="IR90"/>
      <c r="IS90"/>
      <c r="IT90"/>
      <c r="IU90"/>
      <c r="IV90"/>
      <c r="IW90"/>
      <c r="IX90"/>
      <c r="IY90"/>
      <c r="IZ90"/>
      <c r="JA90"/>
      <c r="JB90"/>
      <c r="JC90"/>
      <c r="JD90"/>
      <c r="JE90"/>
      <c r="JF90"/>
      <c r="JG90"/>
      <c r="JH90"/>
      <c r="JI90"/>
      <c r="JJ90"/>
      <c r="JK90"/>
      <c r="JL90"/>
      <c r="JM90"/>
      <c r="JN90"/>
      <c r="JO90"/>
      <c r="JP90"/>
      <c r="JQ90"/>
      <c r="JR90"/>
      <c r="JS90"/>
      <c r="JT90"/>
      <c r="JU90"/>
      <c r="JV90"/>
      <c r="JW90"/>
      <c r="JX90"/>
      <c r="JY90"/>
      <c r="JZ90"/>
      <c r="KA90"/>
      <c r="KB90"/>
      <c r="KC90"/>
      <c r="KD90"/>
      <c r="KE90"/>
      <c r="KF90"/>
      <c r="KG90"/>
      <c r="KH90"/>
      <c r="KI90"/>
      <c r="KJ90"/>
      <c r="KK90"/>
      <c r="KL90"/>
      <c r="KM90"/>
      <c r="KN90"/>
      <c r="KO90"/>
      <c r="KP90"/>
      <c r="KQ90"/>
      <c r="KR90"/>
      <c r="KS90"/>
      <c r="KT90"/>
      <c r="KU90"/>
      <c r="KV90"/>
      <c r="KW90"/>
      <c r="KX90"/>
      <c r="KY90"/>
      <c r="KZ90"/>
      <c r="LA90"/>
      <c r="LB90"/>
      <c r="LC90"/>
      <c r="LD90"/>
      <c r="LE90"/>
      <c r="LF90"/>
      <c r="LG90"/>
      <c r="LH90"/>
      <c r="LI90"/>
      <c r="LJ90"/>
      <c r="LK90"/>
      <c r="LL90"/>
      <c r="LM90"/>
      <c r="LN90"/>
      <c r="LO90"/>
      <c r="LP90"/>
      <c r="LQ90"/>
      <c r="LR90"/>
      <c r="LS90"/>
      <c r="LT90"/>
      <c r="LU90"/>
      <c r="LV90"/>
      <c r="LW90"/>
      <c r="LX90"/>
      <c r="LY90"/>
      <c r="LZ90"/>
      <c r="MA90"/>
      <c r="MB90"/>
      <c r="MC90"/>
      <c r="MD90"/>
      <c r="ME90"/>
      <c r="MF90"/>
      <c r="MG90"/>
      <c r="MH90"/>
      <c r="MI90"/>
      <c r="MJ90"/>
      <c r="MK90"/>
      <c r="ML90"/>
      <c r="MM90"/>
      <c r="MN90"/>
      <c r="MO90"/>
      <c r="MP90"/>
      <c r="MQ90"/>
      <c r="MR90"/>
      <c r="MS90"/>
      <c r="MT90"/>
      <c r="MU90"/>
      <c r="MV90"/>
      <c r="MW90"/>
      <c r="MX90"/>
      <c r="MY90"/>
      <c r="MZ90"/>
      <c r="NA90"/>
      <c r="NB90"/>
      <c r="NC90"/>
      <c r="ND90"/>
      <c r="NE90"/>
      <c r="NF90"/>
      <c r="NG90"/>
      <c r="NH90"/>
      <c r="NI90"/>
      <c r="NJ90"/>
      <c r="NK90"/>
      <c r="NL90"/>
      <c r="NM90"/>
      <c r="NN90"/>
      <c r="NO90"/>
      <c r="NP90"/>
      <c r="NQ90"/>
      <c r="NR90"/>
      <c r="NS90"/>
      <c r="NT90"/>
      <c r="NU90"/>
      <c r="NV90"/>
      <c r="NW90"/>
      <c r="NX90"/>
      <c r="NY90"/>
      <c r="NZ90"/>
      <c r="OA90"/>
      <c r="OB90"/>
      <c r="OC90"/>
      <c r="OD90"/>
      <c r="OE90"/>
      <c r="OF90"/>
      <c r="OG90"/>
      <c r="OH90"/>
      <c r="OI90"/>
      <c r="OJ90"/>
      <c r="OK90"/>
      <c r="OL90"/>
      <c r="OM90"/>
      <c r="ON90"/>
      <c r="OO90"/>
      <c r="OP90"/>
      <c r="OQ90"/>
      <c r="OR90"/>
      <c r="OS90"/>
      <c r="OT90"/>
      <c r="OU90"/>
      <c r="OV90"/>
      <c r="OW90"/>
      <c r="OX90"/>
      <c r="OY90"/>
      <c r="OZ90"/>
      <c r="PA90"/>
      <c r="PB90"/>
      <c r="PC90"/>
      <c r="PD90"/>
      <c r="PE90"/>
      <c r="PF90"/>
      <c r="PG90"/>
      <c r="PH90"/>
      <c r="PI90"/>
      <c r="PJ90"/>
      <c r="PK90"/>
      <c r="PL90"/>
      <c r="PM90"/>
      <c r="PN90"/>
      <c r="PO90"/>
      <c r="PP90"/>
      <c r="PQ90"/>
      <c r="PR90"/>
      <c r="PS90"/>
      <c r="PT90"/>
      <c r="PU90"/>
    </row>
    <row r="91" spans="1:437" s="304" customFormat="1" outlineLevel="1" x14ac:dyDescent="0.35">
      <c r="A91" s="302"/>
      <c r="B91" s="302"/>
      <c r="C91" s="303"/>
      <c r="E91" s="300" t="s">
        <v>135</v>
      </c>
      <c r="F91" s="300"/>
      <c r="G91" s="300" t="s">
        <v>5</v>
      </c>
      <c r="H91" s="300">
        <f xml:space="preserve"> SUM(J91:GJ91)</f>
        <v>1</v>
      </c>
      <c r="I91" s="305"/>
      <c r="J91" s="249">
        <f t="shared" ref="J91:AO91" si="153" xml:space="preserve"> IF(J90 = $F89, 1, 0)</f>
        <v>0</v>
      </c>
      <c r="K91" s="249">
        <f t="shared" si="153"/>
        <v>0</v>
      </c>
      <c r="L91" s="249">
        <f t="shared" si="153"/>
        <v>0</v>
      </c>
      <c r="M91" s="249">
        <f t="shared" si="153"/>
        <v>0</v>
      </c>
      <c r="N91" s="249">
        <f t="shared" si="153"/>
        <v>0</v>
      </c>
      <c r="O91" s="249">
        <f t="shared" si="153"/>
        <v>0</v>
      </c>
      <c r="P91" s="249">
        <f t="shared" si="153"/>
        <v>0</v>
      </c>
      <c r="Q91" s="249">
        <f t="shared" si="153"/>
        <v>0</v>
      </c>
      <c r="R91" s="249">
        <f t="shared" si="153"/>
        <v>0</v>
      </c>
      <c r="S91" s="249">
        <f t="shared" si="153"/>
        <v>0</v>
      </c>
      <c r="T91" s="249">
        <f t="shared" si="153"/>
        <v>0</v>
      </c>
      <c r="U91" s="249">
        <f t="shared" si="153"/>
        <v>0</v>
      </c>
      <c r="V91" s="249">
        <f t="shared" si="153"/>
        <v>0</v>
      </c>
      <c r="W91" s="249">
        <f t="shared" si="153"/>
        <v>0</v>
      </c>
      <c r="X91" s="249">
        <f t="shared" si="153"/>
        <v>0</v>
      </c>
      <c r="Y91" s="249">
        <f t="shared" si="153"/>
        <v>0</v>
      </c>
      <c r="Z91" s="249">
        <f t="shared" si="153"/>
        <v>0</v>
      </c>
      <c r="AA91" s="249">
        <f t="shared" si="153"/>
        <v>0</v>
      </c>
      <c r="AB91" s="249">
        <f t="shared" si="153"/>
        <v>0</v>
      </c>
      <c r="AC91" s="249">
        <f t="shared" si="153"/>
        <v>0</v>
      </c>
      <c r="AD91" s="249">
        <f t="shared" si="153"/>
        <v>0</v>
      </c>
      <c r="AE91" s="249">
        <f t="shared" si="153"/>
        <v>0</v>
      </c>
      <c r="AF91" s="249">
        <f t="shared" si="153"/>
        <v>0</v>
      </c>
      <c r="AG91" s="249">
        <f t="shared" si="153"/>
        <v>0</v>
      </c>
      <c r="AH91" s="249">
        <f t="shared" si="153"/>
        <v>0</v>
      </c>
      <c r="AI91" s="249">
        <f t="shared" si="153"/>
        <v>0</v>
      </c>
      <c r="AJ91" s="249">
        <f t="shared" si="153"/>
        <v>0</v>
      </c>
      <c r="AK91" s="249">
        <f t="shared" si="153"/>
        <v>0</v>
      </c>
      <c r="AL91" s="249">
        <f t="shared" si="153"/>
        <v>0</v>
      </c>
      <c r="AM91" s="249">
        <f t="shared" si="153"/>
        <v>0</v>
      </c>
      <c r="AN91" s="249">
        <f t="shared" si="153"/>
        <v>0</v>
      </c>
      <c r="AO91" s="249">
        <f t="shared" si="153"/>
        <v>0</v>
      </c>
      <c r="AP91" s="249">
        <f t="shared" ref="AP91:BU91" si="154" xml:space="preserve"> IF(AP90 = $F89, 1, 0)</f>
        <v>0</v>
      </c>
      <c r="AQ91" s="249">
        <f t="shared" si="154"/>
        <v>0</v>
      </c>
      <c r="AR91" s="249">
        <f t="shared" si="154"/>
        <v>0</v>
      </c>
      <c r="AS91" s="249">
        <f t="shared" si="154"/>
        <v>0</v>
      </c>
      <c r="AT91" s="249">
        <f t="shared" si="154"/>
        <v>0</v>
      </c>
      <c r="AU91" s="249">
        <f t="shared" si="154"/>
        <v>0</v>
      </c>
      <c r="AV91" s="249">
        <f t="shared" si="154"/>
        <v>0</v>
      </c>
      <c r="AW91" s="249">
        <f t="shared" si="154"/>
        <v>0</v>
      </c>
      <c r="AX91" s="249">
        <f t="shared" si="154"/>
        <v>0</v>
      </c>
      <c r="AY91" s="249">
        <f t="shared" si="154"/>
        <v>0</v>
      </c>
      <c r="AZ91" s="249">
        <f t="shared" si="154"/>
        <v>0</v>
      </c>
      <c r="BA91" s="249">
        <f t="shared" si="154"/>
        <v>0</v>
      </c>
      <c r="BB91" s="249">
        <f t="shared" si="154"/>
        <v>0</v>
      </c>
      <c r="BC91" s="249">
        <f t="shared" si="154"/>
        <v>0</v>
      </c>
      <c r="BD91" s="249">
        <f t="shared" si="154"/>
        <v>0</v>
      </c>
      <c r="BE91" s="249">
        <f t="shared" si="154"/>
        <v>0</v>
      </c>
      <c r="BF91" s="249">
        <f t="shared" si="154"/>
        <v>0</v>
      </c>
      <c r="BG91" s="249">
        <f t="shared" si="154"/>
        <v>0</v>
      </c>
      <c r="BH91" s="249">
        <f t="shared" si="154"/>
        <v>0</v>
      </c>
      <c r="BI91" s="249">
        <f t="shared" si="154"/>
        <v>0</v>
      </c>
      <c r="BJ91" s="249">
        <f t="shared" si="154"/>
        <v>0</v>
      </c>
      <c r="BK91" s="249">
        <f t="shared" si="154"/>
        <v>0</v>
      </c>
      <c r="BL91" s="249">
        <f t="shared" si="154"/>
        <v>0</v>
      </c>
      <c r="BM91" s="249">
        <f t="shared" si="154"/>
        <v>0</v>
      </c>
      <c r="BN91" s="249">
        <f t="shared" si="154"/>
        <v>0</v>
      </c>
      <c r="BO91" s="249">
        <f t="shared" si="154"/>
        <v>0</v>
      </c>
      <c r="BP91" s="249">
        <f t="shared" si="154"/>
        <v>0</v>
      </c>
      <c r="BQ91" s="249">
        <f t="shared" si="154"/>
        <v>0</v>
      </c>
      <c r="BR91" s="249">
        <f t="shared" si="154"/>
        <v>0</v>
      </c>
      <c r="BS91" s="249">
        <f t="shared" si="154"/>
        <v>0</v>
      </c>
      <c r="BT91" s="249">
        <f t="shared" si="154"/>
        <v>0</v>
      </c>
      <c r="BU91" s="249">
        <f t="shared" si="154"/>
        <v>0</v>
      </c>
      <c r="BV91" s="249">
        <f t="shared" ref="BV91:DA91" si="155" xml:space="preserve"> IF(BV90 = $F89, 1, 0)</f>
        <v>0</v>
      </c>
      <c r="BW91" s="249">
        <f t="shared" si="155"/>
        <v>0</v>
      </c>
      <c r="BX91" s="249">
        <f t="shared" si="155"/>
        <v>0</v>
      </c>
      <c r="BY91" s="249">
        <f t="shared" si="155"/>
        <v>0</v>
      </c>
      <c r="BZ91" s="249">
        <f t="shared" si="155"/>
        <v>0</v>
      </c>
      <c r="CA91" s="249">
        <f t="shared" si="155"/>
        <v>0</v>
      </c>
      <c r="CB91" s="249">
        <f t="shared" si="155"/>
        <v>0</v>
      </c>
      <c r="CC91" s="249">
        <f t="shared" si="155"/>
        <v>0</v>
      </c>
      <c r="CD91" s="249">
        <f t="shared" si="155"/>
        <v>0</v>
      </c>
      <c r="CE91" s="249">
        <f t="shared" si="155"/>
        <v>0</v>
      </c>
      <c r="CF91" s="249">
        <f t="shared" si="155"/>
        <v>0</v>
      </c>
      <c r="CG91" s="249">
        <f t="shared" si="155"/>
        <v>0</v>
      </c>
      <c r="CH91" s="249">
        <f t="shared" si="155"/>
        <v>0</v>
      </c>
      <c r="CI91" s="249">
        <f t="shared" si="155"/>
        <v>0</v>
      </c>
      <c r="CJ91" s="249">
        <f t="shared" si="155"/>
        <v>0</v>
      </c>
      <c r="CK91" s="249">
        <f t="shared" si="155"/>
        <v>0</v>
      </c>
      <c r="CL91" s="249">
        <f t="shared" si="155"/>
        <v>0</v>
      </c>
      <c r="CM91" s="249">
        <f t="shared" si="155"/>
        <v>0</v>
      </c>
      <c r="CN91" s="249">
        <f t="shared" si="155"/>
        <v>0</v>
      </c>
      <c r="CO91" s="249">
        <f t="shared" si="155"/>
        <v>0</v>
      </c>
      <c r="CP91" s="249">
        <f t="shared" si="155"/>
        <v>0</v>
      </c>
      <c r="CQ91" s="249">
        <f t="shared" si="155"/>
        <v>0</v>
      </c>
      <c r="CR91" s="249">
        <f t="shared" si="155"/>
        <v>0</v>
      </c>
      <c r="CS91" s="249">
        <f t="shared" si="155"/>
        <v>0</v>
      </c>
      <c r="CT91" s="249">
        <f t="shared" si="155"/>
        <v>0</v>
      </c>
      <c r="CU91" s="249">
        <f t="shared" si="155"/>
        <v>0</v>
      </c>
      <c r="CV91" s="249">
        <f t="shared" si="155"/>
        <v>0</v>
      </c>
      <c r="CW91" s="249">
        <f t="shared" si="155"/>
        <v>0</v>
      </c>
      <c r="CX91" s="249">
        <f t="shared" si="155"/>
        <v>0</v>
      </c>
      <c r="CY91" s="249">
        <f t="shared" si="155"/>
        <v>0</v>
      </c>
      <c r="CZ91" s="249">
        <f t="shared" si="155"/>
        <v>0</v>
      </c>
      <c r="DA91" s="249">
        <f t="shared" si="155"/>
        <v>0</v>
      </c>
      <c r="DB91" s="249">
        <f t="shared" ref="DB91:EG91" si="156" xml:space="preserve"> IF(DB90 = $F89, 1, 0)</f>
        <v>0</v>
      </c>
      <c r="DC91" s="249">
        <f t="shared" si="156"/>
        <v>0</v>
      </c>
      <c r="DD91" s="249">
        <f t="shared" si="156"/>
        <v>0</v>
      </c>
      <c r="DE91" s="249">
        <f t="shared" si="156"/>
        <v>0</v>
      </c>
      <c r="DF91" s="249">
        <f t="shared" si="156"/>
        <v>0</v>
      </c>
      <c r="DG91" s="249">
        <f t="shared" si="156"/>
        <v>0</v>
      </c>
      <c r="DH91" s="249">
        <f t="shared" si="156"/>
        <v>1</v>
      </c>
      <c r="DI91" s="249">
        <f t="shared" si="156"/>
        <v>0</v>
      </c>
      <c r="DJ91" s="249">
        <f t="shared" si="156"/>
        <v>0</v>
      </c>
      <c r="DK91" s="249">
        <f t="shared" si="156"/>
        <v>0</v>
      </c>
      <c r="DL91" s="249">
        <f t="shared" si="156"/>
        <v>0</v>
      </c>
      <c r="DM91" s="249">
        <f t="shared" si="156"/>
        <v>0</v>
      </c>
      <c r="DN91" s="249">
        <f t="shared" si="156"/>
        <v>0</v>
      </c>
      <c r="DO91" s="249">
        <f t="shared" si="156"/>
        <v>0</v>
      </c>
      <c r="DP91" s="249">
        <f t="shared" si="156"/>
        <v>0</v>
      </c>
      <c r="DQ91" s="249">
        <f t="shared" si="156"/>
        <v>0</v>
      </c>
      <c r="DR91" s="249">
        <f t="shared" si="156"/>
        <v>0</v>
      </c>
      <c r="DS91" s="249">
        <f t="shared" si="156"/>
        <v>0</v>
      </c>
      <c r="DT91" s="249">
        <f t="shared" si="156"/>
        <v>0</v>
      </c>
      <c r="DU91" s="249">
        <f t="shared" si="156"/>
        <v>0</v>
      </c>
      <c r="DV91" s="249">
        <f t="shared" si="156"/>
        <v>0</v>
      </c>
      <c r="DW91" s="249">
        <f t="shared" si="156"/>
        <v>0</v>
      </c>
      <c r="DX91" s="249">
        <f t="shared" si="156"/>
        <v>0</v>
      </c>
      <c r="DY91" s="249">
        <f t="shared" si="156"/>
        <v>0</v>
      </c>
      <c r="DZ91" s="249">
        <f t="shared" si="156"/>
        <v>0</v>
      </c>
      <c r="EA91" s="249">
        <f t="shared" si="156"/>
        <v>0</v>
      </c>
      <c r="EB91" s="249">
        <f t="shared" si="156"/>
        <v>0</v>
      </c>
      <c r="EC91" s="249">
        <f t="shared" si="156"/>
        <v>0</v>
      </c>
      <c r="ED91" s="249">
        <f t="shared" si="156"/>
        <v>0</v>
      </c>
      <c r="EE91" s="249">
        <f t="shared" si="156"/>
        <v>0</v>
      </c>
      <c r="EF91" s="249">
        <f t="shared" si="156"/>
        <v>0</v>
      </c>
      <c r="EG91" s="249">
        <f t="shared" si="156"/>
        <v>0</v>
      </c>
      <c r="EH91" s="249">
        <f t="shared" ref="EH91:FM91" si="157" xml:space="preserve"> IF(EH90 = $F89, 1, 0)</f>
        <v>0</v>
      </c>
      <c r="EI91" s="249">
        <f t="shared" si="157"/>
        <v>0</v>
      </c>
      <c r="EJ91" s="249">
        <f t="shared" si="157"/>
        <v>0</v>
      </c>
      <c r="EK91" s="249">
        <f t="shared" si="157"/>
        <v>0</v>
      </c>
      <c r="EL91" s="249">
        <f t="shared" si="157"/>
        <v>0</v>
      </c>
      <c r="EM91" s="249">
        <f t="shared" si="157"/>
        <v>0</v>
      </c>
      <c r="EN91" s="249">
        <f t="shared" si="157"/>
        <v>0</v>
      </c>
      <c r="EO91" s="249">
        <f t="shared" si="157"/>
        <v>0</v>
      </c>
      <c r="EP91" s="249">
        <f t="shared" si="157"/>
        <v>0</v>
      </c>
      <c r="EQ91" s="249">
        <f t="shared" si="157"/>
        <v>0</v>
      </c>
      <c r="ER91" s="249">
        <f t="shared" si="157"/>
        <v>0</v>
      </c>
      <c r="ES91" s="249">
        <f t="shared" si="157"/>
        <v>0</v>
      </c>
      <c r="ET91" s="249">
        <f t="shared" si="157"/>
        <v>0</v>
      </c>
      <c r="EU91" s="249">
        <f t="shared" si="157"/>
        <v>0</v>
      </c>
      <c r="EV91" s="249">
        <f t="shared" si="157"/>
        <v>0</v>
      </c>
      <c r="EW91" s="249">
        <f t="shared" si="157"/>
        <v>0</v>
      </c>
      <c r="EX91" s="249">
        <f t="shared" si="157"/>
        <v>0</v>
      </c>
      <c r="EY91" s="249">
        <f t="shared" si="157"/>
        <v>0</v>
      </c>
      <c r="EZ91" s="249">
        <f t="shared" si="157"/>
        <v>0</v>
      </c>
      <c r="FA91" s="249">
        <f t="shared" si="157"/>
        <v>0</v>
      </c>
      <c r="FB91" s="249">
        <f t="shared" si="157"/>
        <v>0</v>
      </c>
      <c r="FC91" s="249">
        <f t="shared" si="157"/>
        <v>0</v>
      </c>
      <c r="FD91" s="249">
        <f t="shared" si="157"/>
        <v>0</v>
      </c>
      <c r="FE91" s="249">
        <f t="shared" si="157"/>
        <v>0</v>
      </c>
      <c r="FF91" s="249">
        <f t="shared" si="157"/>
        <v>0</v>
      </c>
      <c r="FG91" s="249">
        <f t="shared" si="157"/>
        <v>0</v>
      </c>
      <c r="FH91" s="249">
        <f t="shared" si="157"/>
        <v>0</v>
      </c>
      <c r="FI91" s="249">
        <f t="shared" si="157"/>
        <v>0</v>
      </c>
      <c r="FJ91" s="249">
        <f t="shared" si="157"/>
        <v>0</v>
      </c>
      <c r="FK91" s="249">
        <f t="shared" si="157"/>
        <v>0</v>
      </c>
      <c r="FL91" s="249">
        <f t="shared" si="157"/>
        <v>0</v>
      </c>
      <c r="FM91" s="249">
        <f t="shared" si="157"/>
        <v>0</v>
      </c>
      <c r="FN91" s="249">
        <f t="shared" ref="FN91:GJ91" si="158" xml:space="preserve"> IF(FN90 = $F89, 1, 0)</f>
        <v>0</v>
      </c>
      <c r="FO91" s="249">
        <f t="shared" si="158"/>
        <v>0</v>
      </c>
      <c r="FP91" s="249">
        <f t="shared" si="158"/>
        <v>0</v>
      </c>
      <c r="FQ91" s="249">
        <f t="shared" si="158"/>
        <v>0</v>
      </c>
      <c r="FR91" s="249">
        <f t="shared" si="158"/>
        <v>0</v>
      </c>
      <c r="FS91" s="249">
        <f t="shared" si="158"/>
        <v>0</v>
      </c>
      <c r="FT91" s="249">
        <f t="shared" si="158"/>
        <v>0</v>
      </c>
      <c r="FU91" s="249">
        <f t="shared" si="158"/>
        <v>0</v>
      </c>
      <c r="FV91" s="249">
        <f t="shared" si="158"/>
        <v>0</v>
      </c>
      <c r="FW91" s="249">
        <f t="shared" si="158"/>
        <v>0</v>
      </c>
      <c r="FX91" s="249">
        <f t="shared" si="158"/>
        <v>0</v>
      </c>
      <c r="FY91" s="249">
        <f t="shared" si="158"/>
        <v>0</v>
      </c>
      <c r="FZ91" s="249">
        <f t="shared" si="158"/>
        <v>0</v>
      </c>
      <c r="GA91" s="249">
        <f t="shared" si="158"/>
        <v>0</v>
      </c>
      <c r="GB91" s="249">
        <f t="shared" si="158"/>
        <v>0</v>
      </c>
      <c r="GC91" s="249">
        <f t="shared" si="158"/>
        <v>0</v>
      </c>
      <c r="GD91" s="249">
        <f t="shared" si="158"/>
        <v>0</v>
      </c>
      <c r="GE91" s="249">
        <f t="shared" si="158"/>
        <v>0</v>
      </c>
      <c r="GF91" s="249">
        <f t="shared" si="158"/>
        <v>0</v>
      </c>
      <c r="GG91" s="249">
        <f t="shared" si="158"/>
        <v>0</v>
      </c>
      <c r="GH91" s="249">
        <f t="shared" si="158"/>
        <v>0</v>
      </c>
      <c r="GI91" s="249">
        <f t="shared" si="158"/>
        <v>0</v>
      </c>
      <c r="GJ91" s="249">
        <f t="shared" si="158"/>
        <v>0</v>
      </c>
      <c r="GK91" s="250"/>
      <c r="GL91" s="250"/>
      <c r="GM91" s="250"/>
      <c r="GN91" s="250"/>
      <c r="GO91" s="250"/>
      <c r="GP91" s="250"/>
      <c r="GQ91" s="250"/>
      <c r="GR91" s="250"/>
      <c r="GS91" s="250"/>
      <c r="GT91" s="250"/>
      <c r="GU91" s="250"/>
      <c r="GV91" s="250"/>
      <c r="GW91" s="250"/>
      <c r="GX91" s="250"/>
      <c r="GY91" s="250"/>
      <c r="GZ91" s="250"/>
      <c r="HA91" s="250"/>
      <c r="HB91" s="250"/>
      <c r="HC91" s="250"/>
      <c r="HD91" s="250"/>
      <c r="HE91" s="250"/>
      <c r="HF91" s="250"/>
      <c r="HG91" s="250"/>
      <c r="HH91" s="250"/>
      <c r="HI91" s="250"/>
      <c r="HJ91" s="250"/>
      <c r="HK91" s="250"/>
      <c r="HL91" s="250"/>
      <c r="HM91" s="250"/>
      <c r="HN91" s="250"/>
      <c r="HO91" s="250"/>
      <c r="HP91" s="250"/>
      <c r="HQ91" s="250"/>
      <c r="HR91" s="250"/>
      <c r="HS91" s="250"/>
      <c r="HT91" s="250"/>
      <c r="HU91" s="250"/>
      <c r="HV91" s="250"/>
      <c r="HW91" s="250"/>
      <c r="HX91" s="250"/>
      <c r="HY91" s="250"/>
      <c r="HZ91" s="250"/>
      <c r="IA91" s="250"/>
      <c r="IB91" s="250"/>
      <c r="IC91" s="250"/>
      <c r="ID91" s="250"/>
      <c r="IE91" s="250"/>
      <c r="IF91" s="250"/>
      <c r="IG91" s="250"/>
      <c r="IH91" s="250"/>
      <c r="II91" s="250"/>
      <c r="IJ91" s="250"/>
      <c r="IK91" s="250"/>
      <c r="IL91" s="250"/>
      <c r="IM91" s="250"/>
      <c r="IN91" s="250"/>
      <c r="IO91" s="250"/>
      <c r="IP91" s="250"/>
      <c r="IQ91" s="250"/>
      <c r="IR91" s="250"/>
      <c r="IS91" s="250"/>
      <c r="IT91" s="250"/>
      <c r="IU91" s="250"/>
      <c r="IV91" s="250"/>
      <c r="IW91" s="250"/>
      <c r="IX91" s="250"/>
      <c r="IY91" s="250"/>
      <c r="IZ91" s="250"/>
      <c r="JA91" s="250"/>
      <c r="JB91" s="250"/>
      <c r="JC91" s="250"/>
      <c r="JD91" s="250"/>
      <c r="JE91" s="250"/>
      <c r="JF91" s="250"/>
      <c r="JG91" s="250"/>
      <c r="JH91" s="250"/>
      <c r="JI91" s="250"/>
      <c r="JJ91" s="250"/>
      <c r="JK91" s="250"/>
      <c r="JL91" s="250"/>
      <c r="JM91" s="250"/>
      <c r="JN91" s="250"/>
      <c r="JO91" s="250"/>
      <c r="JP91" s="250"/>
      <c r="JQ91" s="250"/>
      <c r="JR91" s="250"/>
      <c r="JS91" s="250"/>
      <c r="JT91" s="250"/>
      <c r="JU91" s="250"/>
      <c r="JV91" s="250"/>
      <c r="JW91" s="250"/>
      <c r="JX91" s="250"/>
      <c r="JY91" s="250"/>
      <c r="JZ91" s="250"/>
      <c r="KA91" s="250"/>
      <c r="KB91" s="250"/>
      <c r="KC91" s="250"/>
      <c r="KD91" s="250"/>
      <c r="KE91" s="250"/>
      <c r="KF91" s="250"/>
      <c r="KG91" s="250"/>
      <c r="KH91" s="250"/>
      <c r="KI91" s="250"/>
      <c r="KJ91" s="250"/>
      <c r="KK91" s="250"/>
      <c r="KL91" s="250"/>
      <c r="KM91" s="250"/>
      <c r="KN91" s="250"/>
      <c r="KO91" s="250"/>
      <c r="KP91" s="250"/>
      <c r="KQ91" s="250"/>
      <c r="KR91" s="250"/>
      <c r="KS91" s="250"/>
      <c r="KT91" s="250"/>
      <c r="KU91" s="250"/>
      <c r="KV91" s="250"/>
      <c r="KW91" s="250"/>
      <c r="KX91" s="250"/>
      <c r="KY91" s="250"/>
      <c r="KZ91" s="250"/>
      <c r="LA91" s="250"/>
      <c r="LB91" s="250"/>
      <c r="LC91" s="250"/>
      <c r="LD91" s="250"/>
      <c r="LE91" s="250"/>
      <c r="LF91" s="250"/>
      <c r="LG91" s="250"/>
      <c r="LH91" s="250"/>
      <c r="LI91" s="250"/>
      <c r="LJ91" s="250"/>
      <c r="LK91" s="250"/>
      <c r="LL91" s="250"/>
      <c r="LM91" s="250"/>
      <c r="LN91" s="250"/>
      <c r="LO91" s="250"/>
      <c r="LP91" s="250"/>
      <c r="LQ91" s="250"/>
      <c r="LR91" s="250"/>
      <c r="LS91" s="250"/>
      <c r="LT91" s="250"/>
      <c r="LU91" s="250"/>
      <c r="LV91" s="250"/>
      <c r="LW91" s="250"/>
      <c r="LX91" s="250"/>
      <c r="LY91" s="250"/>
      <c r="LZ91" s="250"/>
      <c r="MA91" s="250"/>
      <c r="MB91" s="250"/>
      <c r="MC91" s="250"/>
      <c r="MD91" s="250"/>
      <c r="ME91" s="250"/>
      <c r="MF91" s="250"/>
      <c r="MG91" s="250"/>
      <c r="MH91" s="250"/>
      <c r="MI91" s="250"/>
      <c r="MJ91" s="250"/>
      <c r="MK91" s="250"/>
      <c r="ML91" s="250"/>
      <c r="MM91" s="250"/>
      <c r="MN91" s="250"/>
      <c r="MO91" s="250"/>
      <c r="MP91" s="250"/>
      <c r="MQ91" s="250"/>
      <c r="MR91" s="250"/>
      <c r="MS91" s="250"/>
      <c r="MT91" s="250"/>
      <c r="MU91" s="250"/>
      <c r="MV91" s="250"/>
      <c r="MW91" s="250"/>
      <c r="MX91" s="250"/>
      <c r="MY91" s="250"/>
      <c r="MZ91" s="250"/>
      <c r="NA91" s="250"/>
      <c r="NB91" s="250"/>
      <c r="NC91" s="250"/>
      <c r="ND91" s="250"/>
      <c r="NE91" s="250"/>
      <c r="NF91" s="250"/>
      <c r="NG91" s="250"/>
      <c r="NH91" s="250"/>
      <c r="NI91" s="250"/>
      <c r="NJ91" s="250"/>
      <c r="NK91" s="250"/>
      <c r="NL91" s="250"/>
      <c r="NM91" s="250"/>
      <c r="NN91" s="250"/>
      <c r="NO91" s="250"/>
      <c r="NP91" s="250"/>
      <c r="NQ91" s="250"/>
      <c r="NR91" s="250"/>
      <c r="NS91" s="250"/>
      <c r="NT91" s="250"/>
      <c r="NU91" s="250"/>
      <c r="NV91" s="250"/>
      <c r="NW91" s="250"/>
      <c r="NX91" s="250"/>
      <c r="NY91" s="250"/>
      <c r="NZ91" s="250"/>
      <c r="OA91" s="250"/>
      <c r="OB91" s="250"/>
      <c r="OC91" s="250"/>
      <c r="OD91" s="250"/>
      <c r="OE91" s="250"/>
      <c r="OF91" s="250"/>
      <c r="OG91" s="250"/>
      <c r="OH91" s="250"/>
      <c r="OI91" s="250"/>
      <c r="OJ91" s="250"/>
      <c r="OK91" s="250"/>
      <c r="OL91" s="250"/>
      <c r="OM91" s="250"/>
      <c r="ON91" s="250"/>
      <c r="OO91" s="250"/>
      <c r="OP91" s="250"/>
      <c r="OQ91" s="250"/>
      <c r="OR91" s="250"/>
      <c r="OS91" s="250"/>
      <c r="OT91" s="250"/>
      <c r="OU91" s="250"/>
      <c r="OV91" s="250"/>
      <c r="OW91" s="250"/>
      <c r="OX91" s="250"/>
      <c r="OY91" s="250"/>
      <c r="OZ91" s="250"/>
      <c r="PA91" s="250"/>
      <c r="PB91" s="250"/>
      <c r="PC91" s="250"/>
      <c r="PD91" s="250"/>
      <c r="PE91" s="250"/>
      <c r="PF91" s="250"/>
      <c r="PG91" s="250"/>
      <c r="PH91" s="250"/>
      <c r="PI91" s="250"/>
      <c r="PJ91" s="250"/>
      <c r="PK91" s="250"/>
      <c r="PL91" s="250"/>
      <c r="PM91" s="250"/>
      <c r="PN91" s="250"/>
      <c r="PO91" s="250"/>
      <c r="PP91" s="250"/>
      <c r="PQ91" s="250"/>
      <c r="PR91" s="250"/>
      <c r="PS91" s="250"/>
      <c r="PT91" s="250"/>
      <c r="PU91" s="250"/>
    </row>
    <row r="92" spans="1:437" s="52" customFormat="1" outlineLevel="1" x14ac:dyDescent="0.35">
      <c r="A92" s="15"/>
      <c r="B92" s="15"/>
      <c r="C92" s="21"/>
      <c r="D92" s="60"/>
      <c r="E92" s="6"/>
      <c r="F92" s="6"/>
      <c r="G92" s="6"/>
      <c r="H92" s="6"/>
      <c r="I92" s="104"/>
      <c r="J92" s="6"/>
      <c r="K92" s="6"/>
      <c r="L92" s="6"/>
      <c r="M92" s="6"/>
      <c r="N92" s="6"/>
      <c r="O92" s="6"/>
      <c r="P92" s="6"/>
      <c r="Q92" s="6"/>
      <c r="R92" s="6"/>
      <c r="S92" s="6"/>
      <c r="T92" s="6"/>
      <c r="U92" s="6"/>
      <c r="V92" s="6"/>
      <c r="W92" s="6"/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6"/>
      <c r="BA92" s="6"/>
      <c r="BB92" s="6"/>
      <c r="BC92" s="6"/>
      <c r="BD92" s="6"/>
      <c r="BE92" s="6"/>
      <c r="BF92" s="6"/>
      <c r="BG92" s="6"/>
      <c r="BH92" s="6"/>
      <c r="BI92" s="6"/>
      <c r="BJ92" s="6"/>
      <c r="BK92" s="6"/>
      <c r="BL92" s="6"/>
      <c r="BM92" s="6"/>
      <c r="BN92" s="6"/>
      <c r="BO92" s="6"/>
      <c r="BP92" s="6"/>
      <c r="BQ92" s="6"/>
      <c r="BR92" s="6"/>
      <c r="BS92" s="6"/>
      <c r="BT92" s="6"/>
      <c r="BU92" s="6"/>
      <c r="BV92" s="6"/>
      <c r="BW92" s="6"/>
      <c r="BX92" s="6"/>
      <c r="BY92" s="6"/>
      <c r="BZ92" s="6"/>
      <c r="CA92" s="6"/>
      <c r="CB92" s="6"/>
      <c r="CC92" s="6"/>
      <c r="CD92" s="6"/>
      <c r="CE92" s="6"/>
      <c r="CF92" s="6"/>
      <c r="CG92" s="6"/>
      <c r="CH92" s="6"/>
      <c r="CI92" s="6"/>
      <c r="CJ92" s="6"/>
      <c r="CK92" s="6"/>
      <c r="CL92" s="6"/>
      <c r="CM92" s="6"/>
      <c r="CN92" s="6"/>
      <c r="CO92" s="6"/>
      <c r="CP92" s="6"/>
      <c r="CQ92" s="6"/>
      <c r="CR92" s="6"/>
      <c r="CS92" s="6"/>
      <c r="CT92" s="6"/>
      <c r="CU92" s="6"/>
      <c r="CV92" s="6"/>
      <c r="CW92" s="6"/>
      <c r="CX92" s="6"/>
      <c r="CY92" s="6"/>
      <c r="CZ92" s="6"/>
      <c r="DA92" s="6"/>
      <c r="DB92" s="6"/>
      <c r="DC92" s="6"/>
      <c r="DD92" s="6"/>
      <c r="DE92" s="6"/>
      <c r="DF92" s="6"/>
      <c r="DG92" s="6"/>
      <c r="DH92" s="6"/>
      <c r="DI92" s="6"/>
      <c r="DJ92" s="6"/>
      <c r="DK92" s="6"/>
      <c r="DL92" s="6"/>
      <c r="DM92" s="6"/>
      <c r="DN92" s="6"/>
      <c r="DO92" s="6"/>
      <c r="DP92" s="6"/>
      <c r="DQ92" s="6"/>
      <c r="DR92" s="6"/>
      <c r="DS92" s="6"/>
      <c r="DT92" s="6"/>
      <c r="DU92" s="6"/>
      <c r="DV92" s="6"/>
      <c r="DW92" s="6"/>
      <c r="DX92" s="6"/>
      <c r="DY92" s="6"/>
      <c r="DZ92" s="6"/>
      <c r="EA92" s="6"/>
      <c r="EB92" s="6"/>
      <c r="EC92" s="6"/>
      <c r="ED92" s="6"/>
      <c r="EE92" s="6"/>
      <c r="EF92" s="6"/>
      <c r="EG92" s="6"/>
      <c r="EH92" s="6"/>
      <c r="EI92" s="6"/>
      <c r="EJ92" s="6"/>
      <c r="EK92" s="6"/>
      <c r="EL92" s="6"/>
      <c r="EM92" s="6"/>
      <c r="EN92" s="6"/>
      <c r="EO92" s="6"/>
      <c r="EP92" s="6"/>
      <c r="EQ92" s="6"/>
      <c r="ER92" s="6"/>
      <c r="ES92" s="6"/>
      <c r="ET92" s="6"/>
      <c r="EU92" s="6"/>
      <c r="EV92" s="6"/>
      <c r="EW92" s="6"/>
      <c r="EX92" s="6"/>
      <c r="EY92" s="6"/>
      <c r="EZ92" s="6"/>
      <c r="FA92" s="6"/>
      <c r="FB92" s="6"/>
      <c r="FC92" s="6"/>
      <c r="FD92" s="6"/>
      <c r="FE92" s="6"/>
      <c r="FF92" s="6"/>
      <c r="FG92" s="6"/>
      <c r="FH92" s="6"/>
      <c r="FI92" s="6"/>
      <c r="FJ92" s="6"/>
      <c r="FK92" s="6"/>
      <c r="FL92" s="6"/>
      <c r="FM92" s="6"/>
      <c r="FN92" s="6"/>
      <c r="FO92" s="6"/>
      <c r="FP92" s="6"/>
      <c r="FQ92" s="6"/>
      <c r="FR92" s="6"/>
      <c r="FS92" s="6"/>
      <c r="FT92" s="6"/>
      <c r="FU92" s="6"/>
      <c r="FV92" s="6"/>
      <c r="FW92" s="6"/>
      <c r="FX92" s="6"/>
      <c r="FY92" s="6"/>
      <c r="FZ92" s="6"/>
      <c r="GA92" s="6"/>
      <c r="GB92" s="6"/>
      <c r="GC92" s="6"/>
      <c r="GD92" s="6"/>
      <c r="GE92" s="6"/>
      <c r="GF92" s="6"/>
      <c r="GG92" s="6"/>
      <c r="GH92" s="6"/>
      <c r="GI92" s="6"/>
      <c r="GJ92" s="6"/>
      <c r="GK92"/>
      <c r="GL92"/>
      <c r="GM92"/>
      <c r="GN92"/>
      <c r="GO92"/>
      <c r="GP92"/>
      <c r="GQ92"/>
      <c r="GR92"/>
      <c r="GS92"/>
      <c r="GT92"/>
      <c r="GU92"/>
      <c r="GV92"/>
      <c r="GW92"/>
      <c r="GX92"/>
      <c r="GY92"/>
      <c r="GZ92"/>
      <c r="HA92"/>
      <c r="HB92"/>
      <c r="HC92"/>
      <c r="HD92"/>
      <c r="HE92"/>
      <c r="HF92"/>
      <c r="HG92"/>
      <c r="HH92"/>
      <c r="HI92"/>
      <c r="HJ92"/>
      <c r="HK92"/>
      <c r="HL92"/>
      <c r="HM92"/>
      <c r="HN92"/>
      <c r="HO92"/>
      <c r="HP92"/>
      <c r="HQ92"/>
      <c r="HR92"/>
      <c r="HS92"/>
      <c r="HT92"/>
      <c r="HU92"/>
      <c r="HV92"/>
      <c r="HW92"/>
      <c r="HX92"/>
      <c r="HY92"/>
      <c r="HZ92"/>
      <c r="IA92"/>
      <c r="IB92"/>
      <c r="IC92"/>
      <c r="ID92"/>
      <c r="IE92"/>
      <c r="IF92"/>
      <c r="IG92"/>
      <c r="IH92"/>
      <c r="II92"/>
      <c r="IJ92"/>
      <c r="IK92"/>
      <c r="IL92"/>
      <c r="IM92"/>
      <c r="IN92"/>
      <c r="IO92"/>
      <c r="IP92"/>
      <c r="IQ92"/>
      <c r="IR92"/>
      <c r="IS92"/>
      <c r="IT92"/>
      <c r="IU92"/>
      <c r="IV92"/>
      <c r="IW92"/>
      <c r="IX92"/>
      <c r="IY92"/>
      <c r="IZ92"/>
      <c r="JA92"/>
      <c r="JB92"/>
      <c r="JC92"/>
      <c r="JD92"/>
      <c r="JE92"/>
      <c r="JF92"/>
      <c r="JG92"/>
      <c r="JH92"/>
      <c r="JI92"/>
      <c r="JJ92"/>
      <c r="JK92"/>
      <c r="JL92"/>
      <c r="JM92"/>
      <c r="JN92"/>
      <c r="JO92"/>
      <c r="JP92"/>
      <c r="JQ92"/>
      <c r="JR92"/>
      <c r="JS92"/>
      <c r="JT92"/>
      <c r="JU92"/>
      <c r="JV92"/>
      <c r="JW92"/>
      <c r="JX92"/>
      <c r="JY92"/>
      <c r="JZ92"/>
      <c r="KA92"/>
      <c r="KB92"/>
      <c r="KC92"/>
      <c r="KD92"/>
      <c r="KE92"/>
      <c r="KF92"/>
      <c r="KG92"/>
      <c r="KH92"/>
      <c r="KI92"/>
      <c r="KJ92"/>
      <c r="KK92"/>
      <c r="KL92"/>
      <c r="KM92"/>
      <c r="KN92"/>
      <c r="KO92"/>
      <c r="KP92"/>
      <c r="KQ92"/>
      <c r="KR92"/>
      <c r="KS92"/>
      <c r="KT92"/>
      <c r="KU92"/>
      <c r="KV92"/>
      <c r="KW92"/>
      <c r="KX92"/>
      <c r="KY92"/>
      <c r="KZ92"/>
      <c r="LA92"/>
      <c r="LB92"/>
      <c r="LC92"/>
      <c r="LD92"/>
      <c r="LE92"/>
      <c r="LF92"/>
      <c r="LG92"/>
      <c r="LH92"/>
      <c r="LI92"/>
      <c r="LJ92"/>
      <c r="LK92"/>
      <c r="LL92"/>
      <c r="LM92"/>
      <c r="LN92"/>
      <c r="LO92"/>
      <c r="LP92"/>
      <c r="LQ92"/>
      <c r="LR92"/>
      <c r="LS92"/>
      <c r="LT92"/>
      <c r="LU92"/>
      <c r="LV92"/>
      <c r="LW92"/>
      <c r="LX92"/>
      <c r="LY92"/>
      <c r="LZ92"/>
      <c r="MA92"/>
      <c r="MB92"/>
      <c r="MC92"/>
      <c r="MD92"/>
      <c r="ME92"/>
      <c r="MF92"/>
      <c r="MG92"/>
      <c r="MH92"/>
      <c r="MI92"/>
      <c r="MJ92"/>
      <c r="MK92"/>
      <c r="ML92"/>
      <c r="MM92"/>
      <c r="MN92"/>
      <c r="MO92"/>
      <c r="MP92"/>
      <c r="MQ92"/>
      <c r="MR92"/>
      <c r="MS92"/>
      <c r="MT92"/>
      <c r="MU92"/>
      <c r="MV92"/>
      <c r="MW92"/>
      <c r="MX92"/>
      <c r="MY92"/>
      <c r="MZ92"/>
      <c r="NA92"/>
      <c r="NB92"/>
      <c r="NC92"/>
      <c r="ND92"/>
      <c r="NE92"/>
      <c r="NF92"/>
      <c r="NG92"/>
      <c r="NH92"/>
      <c r="NI92"/>
      <c r="NJ92"/>
      <c r="NK92"/>
      <c r="NL92"/>
      <c r="NM92"/>
      <c r="NN92"/>
      <c r="NO92"/>
      <c r="NP92"/>
      <c r="NQ92"/>
      <c r="NR92"/>
      <c r="NS92"/>
      <c r="NT92"/>
      <c r="NU92"/>
      <c r="NV92"/>
      <c r="NW92"/>
      <c r="NX92"/>
      <c r="NY92"/>
      <c r="NZ92"/>
      <c r="OA92"/>
      <c r="OB92"/>
      <c r="OC92"/>
      <c r="OD92"/>
      <c r="OE92"/>
      <c r="OF92"/>
      <c r="OG92"/>
      <c r="OH92"/>
      <c r="OI92"/>
      <c r="OJ92"/>
      <c r="OK92"/>
      <c r="OL92"/>
      <c r="OM92"/>
      <c r="ON92"/>
      <c r="OO92"/>
      <c r="OP92"/>
      <c r="OQ92"/>
      <c r="OR92"/>
      <c r="OS92"/>
      <c r="OT92"/>
      <c r="OU92"/>
      <c r="OV92"/>
      <c r="OW92"/>
      <c r="OX92"/>
      <c r="OY92"/>
      <c r="OZ92"/>
      <c r="PA92"/>
      <c r="PB92"/>
      <c r="PC92"/>
      <c r="PD92"/>
      <c r="PE92"/>
      <c r="PF92"/>
      <c r="PG92"/>
      <c r="PH92"/>
      <c r="PI92"/>
      <c r="PJ92"/>
      <c r="PK92"/>
      <c r="PL92"/>
      <c r="PM92"/>
      <c r="PN92"/>
      <c r="PO92"/>
      <c r="PP92"/>
      <c r="PQ92"/>
      <c r="PR92"/>
      <c r="PS92"/>
      <c r="PT92"/>
      <c r="PU92"/>
    </row>
    <row r="93" spans="1:437" s="52" customFormat="1" outlineLevel="1" x14ac:dyDescent="0.35">
      <c r="A93" s="15"/>
      <c r="B93" s="15" t="s">
        <v>123</v>
      </c>
      <c r="C93" s="21"/>
      <c r="D93" s="60"/>
      <c r="E93" s="6"/>
      <c r="F93" s="6"/>
      <c r="G93" s="6"/>
      <c r="H93" s="6"/>
      <c r="I93" s="104"/>
      <c r="J93" s="6"/>
      <c r="K93" s="6"/>
      <c r="L93" s="6"/>
      <c r="M93" s="6"/>
      <c r="N93" s="6"/>
      <c r="O93" s="6"/>
      <c r="P93" s="6"/>
      <c r="Q93" s="6"/>
      <c r="R93" s="6"/>
      <c r="S93" s="6"/>
      <c r="T93" s="6"/>
      <c r="U93" s="6"/>
      <c r="V93" s="6"/>
      <c r="W93" s="6"/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  <c r="BC93" s="6"/>
      <c r="BD93" s="6"/>
      <c r="BE93" s="6"/>
      <c r="BF93" s="6"/>
      <c r="BG93" s="6"/>
      <c r="BH93" s="6"/>
      <c r="BI93" s="6"/>
      <c r="BJ93" s="6"/>
      <c r="BK93" s="6"/>
      <c r="BL93" s="6"/>
      <c r="BM93" s="6"/>
      <c r="BN93" s="6"/>
      <c r="BO93" s="6"/>
      <c r="BP93" s="6"/>
      <c r="BQ93" s="6"/>
      <c r="BR93" s="6"/>
      <c r="BS93" s="6"/>
      <c r="BT93" s="6"/>
      <c r="BU93" s="6"/>
      <c r="BV93" s="6"/>
      <c r="BW93" s="6"/>
      <c r="BX93" s="6"/>
      <c r="BY93" s="6"/>
      <c r="BZ93" s="6"/>
      <c r="CA93" s="6"/>
      <c r="CB93" s="6"/>
      <c r="CC93" s="6"/>
      <c r="CD93" s="6"/>
      <c r="CE93" s="6"/>
      <c r="CF93" s="6"/>
      <c r="CG93" s="6"/>
      <c r="CH93" s="6"/>
      <c r="CI93" s="6"/>
      <c r="CJ93" s="6"/>
      <c r="CK93" s="6"/>
      <c r="CL93" s="6"/>
      <c r="CM93" s="6"/>
      <c r="CN93" s="6"/>
      <c r="CO93" s="6"/>
      <c r="CP93" s="6"/>
      <c r="CQ93" s="6"/>
      <c r="CR93" s="6"/>
      <c r="CS93" s="6"/>
      <c r="CT93" s="6"/>
      <c r="CU93" s="6"/>
      <c r="CV93" s="6"/>
      <c r="CW93" s="6"/>
      <c r="CX93" s="6"/>
      <c r="CY93" s="6"/>
      <c r="CZ93" s="6"/>
      <c r="DA93" s="6"/>
      <c r="DB93" s="6"/>
      <c r="DC93" s="6"/>
      <c r="DD93" s="6"/>
      <c r="DE93" s="6"/>
      <c r="DF93" s="6"/>
      <c r="DG93" s="6"/>
      <c r="DH93" s="6"/>
      <c r="DI93" s="6"/>
      <c r="DJ93" s="6"/>
      <c r="DK93" s="6"/>
      <c r="DL93" s="6"/>
      <c r="DM93" s="6"/>
      <c r="DN93" s="6"/>
      <c r="DO93" s="6"/>
      <c r="DP93" s="6"/>
      <c r="DQ93" s="6"/>
      <c r="DR93" s="6"/>
      <c r="DS93" s="6"/>
      <c r="DT93" s="6"/>
      <c r="DU93" s="6"/>
      <c r="DV93" s="6"/>
      <c r="DW93" s="6"/>
      <c r="DX93" s="6"/>
      <c r="DY93" s="6"/>
      <c r="DZ93" s="6"/>
      <c r="EA93" s="6"/>
      <c r="EB93" s="6"/>
      <c r="EC93" s="6"/>
      <c r="ED93" s="6"/>
      <c r="EE93" s="6"/>
      <c r="EF93" s="6"/>
      <c r="EG93" s="6"/>
      <c r="EH93" s="6"/>
      <c r="EI93" s="6"/>
      <c r="EJ93" s="6"/>
      <c r="EK93" s="6"/>
      <c r="EL93" s="6"/>
      <c r="EM93" s="6"/>
      <c r="EN93" s="6"/>
      <c r="EO93" s="6"/>
      <c r="EP93" s="6"/>
      <c r="EQ93" s="6"/>
      <c r="ER93" s="6"/>
      <c r="ES93" s="6"/>
      <c r="ET93" s="6"/>
      <c r="EU93" s="6"/>
      <c r="EV93" s="6"/>
      <c r="EW93" s="6"/>
      <c r="EX93" s="6"/>
      <c r="EY93" s="6"/>
      <c r="EZ93" s="6"/>
      <c r="FA93" s="6"/>
      <c r="FB93" s="6"/>
      <c r="FC93" s="6"/>
      <c r="FD93" s="6"/>
      <c r="FE93" s="6"/>
      <c r="FF93" s="6"/>
      <c r="FG93" s="6"/>
      <c r="FH93" s="6"/>
      <c r="FI93" s="6"/>
      <c r="FJ93" s="6"/>
      <c r="FK93" s="6"/>
      <c r="FL93" s="6"/>
      <c r="FM93" s="6"/>
      <c r="FN93" s="6"/>
      <c r="FO93" s="6"/>
      <c r="FP93" s="6"/>
      <c r="FQ93" s="6"/>
      <c r="FR93" s="6"/>
      <c r="FS93" s="6"/>
      <c r="FT93" s="6"/>
      <c r="FU93" s="6"/>
      <c r="FV93" s="6"/>
      <c r="FW93" s="6"/>
      <c r="FX93" s="6"/>
      <c r="FY93" s="6"/>
      <c r="FZ93" s="6"/>
      <c r="GA93" s="6"/>
      <c r="GB93" s="6"/>
      <c r="GC93" s="6"/>
      <c r="GD93" s="6"/>
      <c r="GE93" s="6"/>
      <c r="GF93" s="6"/>
      <c r="GG93" s="6"/>
      <c r="GH93" s="6"/>
      <c r="GI93" s="6"/>
      <c r="GJ93" s="6"/>
      <c r="GK93"/>
      <c r="GL93"/>
      <c r="GM93"/>
      <c r="GN93"/>
      <c r="GO93"/>
      <c r="GP93"/>
      <c r="GQ93"/>
      <c r="GR93"/>
      <c r="GS93"/>
      <c r="GT93"/>
      <c r="GU93"/>
      <c r="GV93"/>
      <c r="GW93"/>
      <c r="GX93"/>
      <c r="GY93"/>
      <c r="GZ93"/>
      <c r="HA93"/>
      <c r="HB93"/>
      <c r="HC93"/>
      <c r="HD93"/>
      <c r="HE93"/>
      <c r="HF93"/>
      <c r="HG93"/>
      <c r="HH93"/>
      <c r="HI93"/>
      <c r="HJ93"/>
      <c r="HK93"/>
      <c r="HL93"/>
      <c r="HM93"/>
      <c r="HN93"/>
      <c r="HO93"/>
      <c r="HP93"/>
      <c r="HQ93"/>
      <c r="HR93"/>
      <c r="HS93"/>
      <c r="HT93"/>
      <c r="HU93"/>
      <c r="HV93"/>
      <c r="HW93"/>
      <c r="HX93"/>
      <c r="HY93"/>
      <c r="HZ93"/>
      <c r="IA93"/>
      <c r="IB93"/>
      <c r="IC93"/>
      <c r="ID93"/>
      <c r="IE93"/>
      <c r="IF93"/>
      <c r="IG93"/>
      <c r="IH93"/>
      <c r="II93"/>
      <c r="IJ93"/>
      <c r="IK93"/>
      <c r="IL93"/>
      <c r="IM93"/>
      <c r="IN93"/>
      <c r="IO93"/>
      <c r="IP93"/>
      <c r="IQ93"/>
      <c r="IR93"/>
      <c r="IS93"/>
      <c r="IT93"/>
      <c r="IU93"/>
      <c r="IV93"/>
      <c r="IW93"/>
      <c r="IX93"/>
      <c r="IY93"/>
      <c r="IZ93"/>
      <c r="JA93"/>
      <c r="JB93"/>
      <c r="JC93"/>
      <c r="JD93"/>
      <c r="JE93"/>
      <c r="JF93"/>
      <c r="JG93"/>
      <c r="JH93"/>
      <c r="JI93"/>
      <c r="JJ93"/>
      <c r="JK93"/>
      <c r="JL93"/>
      <c r="JM93"/>
      <c r="JN93"/>
      <c r="JO93"/>
      <c r="JP93"/>
      <c r="JQ93"/>
      <c r="JR93"/>
      <c r="JS93"/>
      <c r="JT93"/>
      <c r="JU93"/>
      <c r="JV93"/>
      <c r="JW93"/>
      <c r="JX93"/>
      <c r="JY93"/>
      <c r="JZ93"/>
      <c r="KA93"/>
      <c r="KB93"/>
      <c r="KC93"/>
      <c r="KD93"/>
      <c r="KE93"/>
      <c r="KF93"/>
      <c r="KG93"/>
      <c r="KH93"/>
      <c r="KI93"/>
      <c r="KJ93"/>
      <c r="KK93"/>
      <c r="KL93"/>
      <c r="KM93"/>
      <c r="KN93"/>
      <c r="KO93"/>
      <c r="KP93"/>
      <c r="KQ93"/>
      <c r="KR93"/>
      <c r="KS93"/>
      <c r="KT93"/>
      <c r="KU93"/>
      <c r="KV93"/>
      <c r="KW93"/>
      <c r="KX93"/>
      <c r="KY93"/>
      <c r="KZ93"/>
      <c r="LA93"/>
      <c r="LB93"/>
      <c r="LC93"/>
      <c r="LD93"/>
      <c r="LE93"/>
      <c r="LF93"/>
      <c r="LG93"/>
      <c r="LH93"/>
      <c r="LI93"/>
      <c r="LJ93"/>
      <c r="LK93"/>
      <c r="LL93"/>
      <c r="LM93"/>
      <c r="LN93"/>
      <c r="LO93"/>
      <c r="LP93"/>
      <c r="LQ93"/>
      <c r="LR93"/>
      <c r="LS93"/>
      <c r="LT93"/>
      <c r="LU93"/>
      <c r="LV93"/>
      <c r="LW93"/>
      <c r="LX93"/>
      <c r="LY93"/>
      <c r="LZ93"/>
      <c r="MA93"/>
      <c r="MB93"/>
      <c r="MC93"/>
      <c r="MD93"/>
      <c r="ME93"/>
      <c r="MF93"/>
      <c r="MG93"/>
      <c r="MH93"/>
      <c r="MI93"/>
      <c r="MJ93"/>
      <c r="MK93"/>
      <c r="ML93"/>
      <c r="MM93"/>
      <c r="MN93"/>
      <c r="MO93"/>
      <c r="MP93"/>
      <c r="MQ93"/>
      <c r="MR93"/>
      <c r="MS93"/>
      <c r="MT93"/>
      <c r="MU93"/>
      <c r="MV93"/>
      <c r="MW93"/>
      <c r="MX93"/>
      <c r="MY93"/>
      <c r="MZ93"/>
      <c r="NA93"/>
      <c r="NB93"/>
      <c r="NC93"/>
      <c r="ND93"/>
      <c r="NE93"/>
      <c r="NF93"/>
      <c r="NG93"/>
      <c r="NH93"/>
      <c r="NI93"/>
      <c r="NJ93"/>
      <c r="NK93"/>
      <c r="NL93"/>
      <c r="NM93"/>
      <c r="NN93"/>
      <c r="NO93"/>
      <c r="NP93"/>
      <c r="NQ93"/>
      <c r="NR93"/>
      <c r="NS93"/>
      <c r="NT93"/>
      <c r="NU93"/>
      <c r="NV93"/>
      <c r="NW93"/>
      <c r="NX93"/>
      <c r="NY93"/>
      <c r="NZ93"/>
      <c r="OA93"/>
      <c r="OB93"/>
      <c r="OC93"/>
      <c r="OD93"/>
      <c r="OE93"/>
      <c r="OF93"/>
      <c r="OG93"/>
      <c r="OH93"/>
      <c r="OI93"/>
      <c r="OJ93"/>
      <c r="OK93"/>
      <c r="OL93"/>
      <c r="OM93"/>
      <c r="ON93"/>
      <c r="OO93"/>
      <c r="OP93"/>
      <c r="OQ93"/>
      <c r="OR93"/>
      <c r="OS93"/>
      <c r="OT93"/>
      <c r="OU93"/>
      <c r="OV93"/>
      <c r="OW93"/>
      <c r="OX93"/>
      <c r="OY93"/>
      <c r="OZ93"/>
      <c r="PA93"/>
      <c r="PB93"/>
      <c r="PC93"/>
      <c r="PD93"/>
      <c r="PE93"/>
      <c r="PF93"/>
      <c r="PG93"/>
      <c r="PH93"/>
      <c r="PI93"/>
      <c r="PJ93"/>
      <c r="PK93"/>
      <c r="PL93"/>
      <c r="PM93"/>
      <c r="PN93"/>
      <c r="PO93"/>
      <c r="PP93"/>
      <c r="PQ93"/>
      <c r="PR93"/>
      <c r="PS93"/>
      <c r="PT93"/>
      <c r="PU93"/>
    </row>
    <row r="94" spans="1:437" s="55" customFormat="1" outlineLevel="1" x14ac:dyDescent="0.35">
      <c r="A94" s="70"/>
      <c r="B94" s="15"/>
      <c r="C94" s="73"/>
      <c r="D94" s="74"/>
      <c r="E94" s="14" t="str">
        <f xml:space="preserve"> InpC!E$19</f>
        <v>Acquisition date</v>
      </c>
      <c r="F94" s="14">
        <f xml:space="preserve"> InpC!F$19</f>
        <v>44286</v>
      </c>
      <c r="G94" s="14" t="str">
        <f xml:space="preserve"> InpC!G$19</f>
        <v>date</v>
      </c>
      <c r="H94" s="50"/>
      <c r="I94" s="79"/>
      <c r="J94" s="50"/>
      <c r="K94" s="50"/>
      <c r="L94" s="50"/>
      <c r="M94" s="50"/>
      <c r="N94" s="50"/>
      <c r="O94" s="50"/>
      <c r="P94" s="50"/>
      <c r="Q94" s="50"/>
      <c r="R94" s="50"/>
      <c r="S94" s="50"/>
      <c r="T94" s="50"/>
      <c r="U94" s="50"/>
      <c r="V94" s="50"/>
      <c r="W94" s="50"/>
      <c r="X94" s="50"/>
      <c r="Y94" s="50"/>
      <c r="Z94" s="50"/>
      <c r="AA94" s="50"/>
      <c r="AB94" s="50"/>
      <c r="AC94" s="50"/>
      <c r="AD94" s="50"/>
      <c r="AE94" s="50"/>
      <c r="AF94" s="50"/>
      <c r="AG94" s="50"/>
      <c r="AH94" s="50"/>
      <c r="AI94" s="50"/>
      <c r="AJ94" s="50"/>
      <c r="AK94" s="50"/>
      <c r="AL94" s="50"/>
      <c r="AM94" s="50"/>
      <c r="AN94" s="50"/>
      <c r="AO94" s="50"/>
      <c r="AP94" s="50"/>
      <c r="AQ94" s="50"/>
      <c r="AR94" s="50"/>
      <c r="AS94" s="50"/>
      <c r="AT94" s="50"/>
      <c r="AU94" s="50"/>
      <c r="AV94" s="50"/>
      <c r="AW94" s="50"/>
      <c r="AX94" s="50"/>
      <c r="AY94" s="50"/>
      <c r="AZ94" s="50"/>
      <c r="BA94" s="50"/>
      <c r="BB94" s="50"/>
      <c r="BC94" s="50"/>
      <c r="BD94" s="50"/>
      <c r="BE94" s="50"/>
      <c r="BF94" s="50"/>
      <c r="BG94" s="50"/>
      <c r="BH94" s="50"/>
      <c r="BI94" s="50"/>
      <c r="BJ94" s="50"/>
      <c r="BK94" s="50"/>
      <c r="BL94" s="50"/>
      <c r="BM94" s="50"/>
      <c r="BN94" s="50"/>
      <c r="BO94" s="50"/>
      <c r="BP94" s="50"/>
      <c r="BQ94" s="50"/>
      <c r="BR94" s="50"/>
      <c r="BS94" s="50"/>
      <c r="BT94" s="50"/>
      <c r="BU94" s="50"/>
      <c r="BV94" s="50"/>
      <c r="BW94" s="50"/>
      <c r="BX94" s="50"/>
      <c r="BY94" s="50"/>
      <c r="BZ94" s="50"/>
      <c r="CA94" s="50"/>
      <c r="CB94" s="50"/>
      <c r="CC94" s="50"/>
      <c r="CD94" s="50"/>
      <c r="CE94" s="50"/>
      <c r="CF94" s="50"/>
      <c r="CG94" s="50"/>
      <c r="CH94" s="50"/>
      <c r="CI94" s="50"/>
      <c r="CJ94" s="50"/>
      <c r="CK94" s="50"/>
      <c r="CL94" s="50"/>
      <c r="CM94" s="50"/>
      <c r="CN94" s="50"/>
      <c r="CO94" s="50"/>
      <c r="CP94" s="50"/>
      <c r="CQ94" s="50"/>
      <c r="CR94" s="50"/>
      <c r="CS94" s="50"/>
      <c r="CT94" s="50"/>
      <c r="CU94" s="50"/>
      <c r="CV94" s="50"/>
      <c r="CW94" s="50"/>
      <c r="CX94" s="50"/>
      <c r="CY94" s="50"/>
      <c r="CZ94" s="50"/>
      <c r="DA94" s="50"/>
      <c r="DB94" s="50"/>
      <c r="DC94" s="50"/>
      <c r="DD94" s="50"/>
      <c r="DE94" s="50"/>
      <c r="DF94" s="50"/>
      <c r="DG94" s="50"/>
      <c r="DH94" s="50"/>
      <c r="DI94" s="50"/>
      <c r="DJ94" s="50"/>
      <c r="DK94" s="50"/>
      <c r="DL94" s="50"/>
      <c r="DM94" s="50"/>
      <c r="DN94" s="50"/>
      <c r="DO94" s="50"/>
      <c r="DP94" s="50"/>
      <c r="DQ94" s="50"/>
      <c r="DR94" s="50"/>
      <c r="DS94" s="50"/>
      <c r="DT94" s="50"/>
      <c r="DU94" s="50"/>
      <c r="DV94" s="50"/>
      <c r="DW94" s="50"/>
      <c r="DX94" s="50"/>
      <c r="DY94" s="50"/>
      <c r="DZ94" s="50"/>
      <c r="EA94" s="50"/>
      <c r="EB94" s="50"/>
      <c r="EC94" s="50"/>
      <c r="ED94" s="50"/>
      <c r="EE94" s="50"/>
      <c r="EF94" s="50"/>
      <c r="EG94" s="50"/>
      <c r="EH94" s="50"/>
      <c r="EI94" s="50"/>
      <c r="EJ94" s="50"/>
      <c r="EK94" s="50"/>
      <c r="EL94" s="50"/>
      <c r="EM94" s="50"/>
      <c r="EN94" s="50"/>
      <c r="EO94" s="50"/>
      <c r="EP94" s="50"/>
      <c r="EQ94" s="50"/>
      <c r="ER94" s="50"/>
      <c r="ES94" s="50"/>
      <c r="ET94" s="50"/>
      <c r="EU94" s="50"/>
      <c r="EV94" s="50"/>
      <c r="EW94" s="50"/>
      <c r="EX94" s="50"/>
      <c r="EY94" s="50"/>
      <c r="EZ94" s="50"/>
      <c r="FA94" s="50"/>
      <c r="FB94" s="50"/>
      <c r="FC94" s="50"/>
      <c r="FD94" s="50"/>
      <c r="FE94" s="50"/>
      <c r="FF94" s="50"/>
      <c r="FG94" s="50"/>
      <c r="FH94" s="50"/>
      <c r="FI94" s="50"/>
      <c r="FJ94" s="50"/>
      <c r="FK94" s="50"/>
      <c r="FL94" s="50"/>
      <c r="FM94" s="50"/>
      <c r="FN94" s="50"/>
      <c r="FO94" s="50"/>
      <c r="FP94" s="50"/>
      <c r="FQ94" s="50"/>
      <c r="FR94" s="50"/>
      <c r="FS94" s="50"/>
      <c r="FT94" s="50"/>
      <c r="FU94" s="50"/>
      <c r="FV94" s="50"/>
      <c r="FW94" s="50"/>
      <c r="FX94" s="50"/>
      <c r="FY94" s="50"/>
      <c r="FZ94" s="50"/>
      <c r="GA94" s="50"/>
      <c r="GB94" s="50"/>
      <c r="GC94" s="50"/>
      <c r="GD94" s="50"/>
      <c r="GE94" s="50"/>
      <c r="GF94" s="50"/>
      <c r="GG94" s="50"/>
      <c r="GH94" s="50"/>
      <c r="GI94" s="50"/>
      <c r="GJ94" s="50"/>
      <c r="GK94"/>
      <c r="GL94"/>
      <c r="GM94"/>
      <c r="GN94"/>
      <c r="GO94"/>
      <c r="GP94"/>
      <c r="GQ94"/>
      <c r="GR94"/>
      <c r="GS94"/>
      <c r="GT94"/>
      <c r="GU94"/>
      <c r="GV94"/>
      <c r="GW94"/>
      <c r="GX94"/>
      <c r="GY94"/>
      <c r="GZ94"/>
      <c r="HA94"/>
      <c r="HB94"/>
      <c r="HC94"/>
      <c r="HD94"/>
      <c r="HE94"/>
      <c r="HF94"/>
      <c r="HG94"/>
      <c r="HH94"/>
      <c r="HI94"/>
      <c r="HJ94"/>
      <c r="HK94"/>
      <c r="HL94"/>
      <c r="HM94"/>
      <c r="HN94"/>
      <c r="HO94"/>
      <c r="HP94"/>
      <c r="HQ94"/>
      <c r="HR94"/>
      <c r="HS94"/>
      <c r="HT94"/>
      <c r="HU94"/>
      <c r="HV94"/>
      <c r="HW94"/>
      <c r="HX94"/>
      <c r="HY94"/>
      <c r="HZ94"/>
      <c r="IA94"/>
      <c r="IB94"/>
      <c r="IC94"/>
      <c r="ID94"/>
      <c r="IE94"/>
      <c r="IF94"/>
      <c r="IG94"/>
      <c r="IH94"/>
      <c r="II94"/>
      <c r="IJ94"/>
      <c r="IK94"/>
      <c r="IL94"/>
      <c r="IM94"/>
      <c r="IN94"/>
      <c r="IO94"/>
      <c r="IP94"/>
      <c r="IQ94"/>
      <c r="IR94"/>
      <c r="IS94"/>
      <c r="IT94"/>
      <c r="IU94"/>
      <c r="IV94"/>
      <c r="IW94"/>
      <c r="IX94"/>
      <c r="IY94"/>
      <c r="IZ94"/>
      <c r="JA94"/>
      <c r="JB94"/>
      <c r="JC94"/>
      <c r="JD94"/>
      <c r="JE94"/>
      <c r="JF94"/>
      <c r="JG94"/>
      <c r="JH94"/>
      <c r="JI94"/>
      <c r="JJ94"/>
      <c r="JK94"/>
      <c r="JL94"/>
      <c r="JM94"/>
      <c r="JN94"/>
      <c r="JO94"/>
      <c r="JP94"/>
      <c r="JQ94"/>
      <c r="JR94"/>
      <c r="JS94"/>
      <c r="JT94"/>
      <c r="JU94"/>
      <c r="JV94"/>
      <c r="JW94"/>
      <c r="JX94"/>
      <c r="JY94"/>
      <c r="JZ94"/>
      <c r="KA94"/>
      <c r="KB94"/>
      <c r="KC94"/>
      <c r="KD94"/>
      <c r="KE94"/>
      <c r="KF94"/>
      <c r="KG94"/>
      <c r="KH94"/>
      <c r="KI94"/>
      <c r="KJ94"/>
      <c r="KK94"/>
      <c r="KL94"/>
      <c r="KM94"/>
      <c r="KN94"/>
      <c r="KO94"/>
      <c r="KP94"/>
      <c r="KQ94"/>
      <c r="KR94"/>
      <c r="KS94"/>
      <c r="KT94"/>
      <c r="KU94"/>
      <c r="KV94"/>
      <c r="KW94"/>
      <c r="KX94"/>
      <c r="KY94"/>
      <c r="KZ94"/>
      <c r="LA94"/>
      <c r="LB94"/>
      <c r="LC94"/>
      <c r="LD94"/>
      <c r="LE94"/>
      <c r="LF94"/>
      <c r="LG94"/>
      <c r="LH94"/>
      <c r="LI94"/>
      <c r="LJ94"/>
      <c r="LK94"/>
      <c r="LL94"/>
      <c r="LM94"/>
      <c r="LN94"/>
      <c r="LO94"/>
      <c r="LP94"/>
      <c r="LQ94"/>
      <c r="LR94"/>
      <c r="LS94"/>
      <c r="LT94"/>
      <c r="LU94"/>
      <c r="LV94"/>
      <c r="LW94"/>
      <c r="LX94"/>
      <c r="LY94"/>
      <c r="LZ94"/>
      <c r="MA94"/>
      <c r="MB94"/>
      <c r="MC94"/>
      <c r="MD94"/>
      <c r="ME94"/>
      <c r="MF94"/>
      <c r="MG94"/>
      <c r="MH94"/>
      <c r="MI94"/>
      <c r="MJ94"/>
      <c r="MK94"/>
      <c r="ML94"/>
      <c r="MM94"/>
      <c r="MN94"/>
      <c r="MO94"/>
      <c r="MP94"/>
      <c r="MQ94"/>
      <c r="MR94"/>
      <c r="MS94"/>
      <c r="MT94"/>
      <c r="MU94"/>
      <c r="MV94"/>
      <c r="MW94"/>
      <c r="MX94"/>
      <c r="MY94"/>
      <c r="MZ94"/>
      <c r="NA94"/>
      <c r="NB94"/>
      <c r="NC94"/>
      <c r="ND94"/>
      <c r="NE94"/>
      <c r="NF94"/>
      <c r="NG94"/>
      <c r="NH94"/>
      <c r="NI94"/>
      <c r="NJ94"/>
      <c r="NK94"/>
      <c r="NL94"/>
      <c r="NM94"/>
      <c r="NN94"/>
      <c r="NO94"/>
      <c r="NP94"/>
      <c r="NQ94"/>
      <c r="NR94"/>
      <c r="NS94"/>
      <c r="NT94"/>
      <c r="NU94"/>
      <c r="NV94"/>
      <c r="NW94"/>
      <c r="NX94"/>
      <c r="NY94"/>
      <c r="NZ94"/>
      <c r="OA94"/>
      <c r="OB94"/>
      <c r="OC94"/>
      <c r="OD94"/>
      <c r="OE94"/>
      <c r="OF94"/>
      <c r="OG94"/>
      <c r="OH94"/>
      <c r="OI94"/>
      <c r="OJ94"/>
      <c r="OK94"/>
      <c r="OL94"/>
      <c r="OM94"/>
      <c r="ON94"/>
      <c r="OO94"/>
      <c r="OP94"/>
      <c r="OQ94"/>
      <c r="OR94"/>
      <c r="OS94"/>
      <c r="OT94"/>
      <c r="OU94"/>
      <c r="OV94"/>
      <c r="OW94"/>
      <c r="OX94"/>
      <c r="OY94"/>
      <c r="OZ94"/>
      <c r="PA94"/>
      <c r="PB94"/>
      <c r="PC94"/>
      <c r="PD94"/>
      <c r="PE94"/>
      <c r="PF94"/>
      <c r="PG94"/>
      <c r="PH94"/>
      <c r="PI94"/>
      <c r="PJ94"/>
      <c r="PK94"/>
      <c r="PL94"/>
      <c r="PM94"/>
      <c r="PN94"/>
      <c r="PO94"/>
      <c r="PP94"/>
      <c r="PQ94"/>
      <c r="PR94"/>
      <c r="PS94"/>
      <c r="PT94"/>
      <c r="PU94"/>
    </row>
    <row r="95" spans="1:437" s="52" customFormat="1" outlineLevel="1" x14ac:dyDescent="0.35">
      <c r="A95" s="15"/>
      <c r="B95" s="15"/>
      <c r="C95" s="21"/>
      <c r="D95" s="60"/>
      <c r="E95" s="251" t="str">
        <f xml:space="preserve"> E$87</f>
        <v>End of operating period</v>
      </c>
      <c r="F95" s="251">
        <f xml:space="preserve"> F$87</f>
        <v>53417</v>
      </c>
      <c r="G95" s="251" t="str">
        <f xml:space="preserve"> G$87</f>
        <v>date</v>
      </c>
      <c r="H95" s="6"/>
      <c r="I95" s="104"/>
      <c r="J95" s="6"/>
      <c r="K95" s="6"/>
      <c r="L95" s="6"/>
      <c r="M95" s="6"/>
      <c r="N95" s="6"/>
      <c r="O95" s="6"/>
      <c r="P95" s="6"/>
      <c r="Q95" s="6"/>
      <c r="R95" s="6"/>
      <c r="S95" s="6"/>
      <c r="T95" s="6"/>
      <c r="U95" s="6"/>
      <c r="V95" s="6"/>
      <c r="W95" s="6"/>
      <c r="X95" s="6"/>
      <c r="Y95" s="6"/>
      <c r="Z95" s="6"/>
      <c r="AA95" s="6"/>
      <c r="AB95" s="6"/>
      <c r="AC95" s="6"/>
      <c r="AD95" s="6"/>
      <c r="AE95" s="6"/>
      <c r="AF95" s="6"/>
      <c r="AG95" s="6"/>
      <c r="AH95" s="6"/>
      <c r="AI95" s="6"/>
      <c r="AJ95" s="6"/>
      <c r="AK95" s="6"/>
      <c r="AL95" s="6"/>
      <c r="AM95" s="6"/>
      <c r="AN95" s="6"/>
      <c r="AO95" s="6"/>
      <c r="AP95" s="6"/>
      <c r="AQ95" s="6"/>
      <c r="AR95" s="6"/>
      <c r="AS95" s="6"/>
      <c r="AT95" s="6"/>
      <c r="AU95" s="6"/>
      <c r="AV95" s="6"/>
      <c r="AW95" s="6"/>
      <c r="AX95" s="6"/>
      <c r="AY95" s="6"/>
      <c r="AZ95" s="6"/>
      <c r="BA95" s="6"/>
      <c r="BB95" s="6"/>
      <c r="BC95" s="6"/>
      <c r="BD95" s="6"/>
      <c r="BE95" s="6"/>
      <c r="BF95" s="6"/>
      <c r="BG95" s="6"/>
      <c r="BH95" s="6"/>
      <c r="BI95" s="6"/>
      <c r="BJ95" s="6"/>
      <c r="BK95" s="6"/>
      <c r="BL95" s="6"/>
      <c r="BM95" s="6"/>
      <c r="BN95" s="6"/>
      <c r="BO95" s="6"/>
      <c r="BP95" s="6"/>
      <c r="BQ95" s="6"/>
      <c r="BR95" s="6"/>
      <c r="BS95" s="6"/>
      <c r="BT95" s="6"/>
      <c r="BU95" s="6"/>
      <c r="BV95" s="6"/>
      <c r="BW95" s="6"/>
      <c r="BX95" s="6"/>
      <c r="BY95" s="6"/>
      <c r="BZ95" s="6"/>
      <c r="CA95" s="6"/>
      <c r="CB95" s="6"/>
      <c r="CC95" s="6"/>
      <c r="CD95" s="6"/>
      <c r="CE95" s="6"/>
      <c r="CF95" s="6"/>
      <c r="CG95" s="6"/>
      <c r="CH95" s="6"/>
      <c r="CI95" s="6"/>
      <c r="CJ95" s="6"/>
      <c r="CK95" s="6"/>
      <c r="CL95" s="6"/>
      <c r="CM95" s="6"/>
      <c r="CN95" s="6"/>
      <c r="CO95" s="6"/>
      <c r="CP95" s="6"/>
      <c r="CQ95" s="6"/>
      <c r="CR95" s="6"/>
      <c r="CS95" s="6"/>
      <c r="CT95" s="6"/>
      <c r="CU95" s="6"/>
      <c r="CV95" s="6"/>
      <c r="CW95" s="6"/>
      <c r="CX95" s="6"/>
      <c r="CY95" s="6"/>
      <c r="CZ95" s="6"/>
      <c r="DA95" s="6"/>
      <c r="DB95" s="6"/>
      <c r="DC95" s="6"/>
      <c r="DD95" s="6"/>
      <c r="DE95" s="6"/>
      <c r="DF95" s="6"/>
      <c r="DG95" s="6"/>
      <c r="DH95" s="6"/>
      <c r="DI95" s="6"/>
      <c r="DJ95" s="6"/>
      <c r="DK95" s="6"/>
      <c r="DL95" s="6"/>
      <c r="DM95" s="6"/>
      <c r="DN95" s="6"/>
      <c r="DO95" s="6"/>
      <c r="DP95" s="6"/>
      <c r="DQ95" s="6"/>
      <c r="DR95" s="6"/>
      <c r="DS95" s="6"/>
      <c r="DT95" s="6"/>
      <c r="DU95" s="6"/>
      <c r="DV95" s="6"/>
      <c r="DW95" s="6"/>
      <c r="DX95" s="6"/>
      <c r="DY95" s="6"/>
      <c r="DZ95" s="6"/>
      <c r="EA95" s="6"/>
      <c r="EB95" s="6"/>
      <c r="EC95" s="6"/>
      <c r="ED95" s="6"/>
      <c r="EE95" s="6"/>
      <c r="EF95" s="6"/>
      <c r="EG95" s="6"/>
      <c r="EH95" s="6"/>
      <c r="EI95" s="6"/>
      <c r="EJ95" s="6"/>
      <c r="EK95" s="6"/>
      <c r="EL95" s="6"/>
      <c r="EM95" s="6"/>
      <c r="EN95" s="6"/>
      <c r="EO95" s="6"/>
      <c r="EP95" s="6"/>
      <c r="EQ95" s="6"/>
      <c r="ER95" s="6"/>
      <c r="ES95" s="6"/>
      <c r="ET95" s="6"/>
      <c r="EU95" s="6"/>
      <c r="EV95" s="6"/>
      <c r="EW95" s="6"/>
      <c r="EX95" s="6"/>
      <c r="EY95" s="6"/>
      <c r="EZ95" s="6"/>
      <c r="FA95" s="6"/>
      <c r="FB95" s="6"/>
      <c r="FC95" s="6"/>
      <c r="FD95" s="6"/>
      <c r="FE95" s="6"/>
      <c r="FF95" s="6"/>
      <c r="FG95" s="6"/>
      <c r="FH95" s="6"/>
      <c r="FI95" s="6"/>
      <c r="FJ95" s="6"/>
      <c r="FK95" s="6"/>
      <c r="FL95" s="6"/>
      <c r="FM95" s="6"/>
      <c r="FN95" s="6"/>
      <c r="FO95" s="6"/>
      <c r="FP95" s="6"/>
      <c r="FQ95" s="6"/>
      <c r="FR95" s="6"/>
      <c r="FS95" s="6"/>
      <c r="FT95" s="6"/>
      <c r="FU95" s="6"/>
      <c r="FV95" s="6"/>
      <c r="FW95" s="6"/>
      <c r="FX95" s="6"/>
      <c r="FY95" s="6"/>
      <c r="FZ95" s="6"/>
      <c r="GA95" s="6"/>
      <c r="GB95" s="6"/>
      <c r="GC95" s="6"/>
      <c r="GD95" s="6"/>
      <c r="GE95" s="6"/>
      <c r="GF95" s="6"/>
      <c r="GG95" s="6"/>
      <c r="GH95" s="6"/>
      <c r="GI95" s="6"/>
      <c r="GJ95" s="6"/>
      <c r="GK95"/>
      <c r="GL95"/>
      <c r="GM95"/>
      <c r="GN95"/>
      <c r="GO95"/>
      <c r="GP95"/>
      <c r="GQ95"/>
      <c r="GR95"/>
      <c r="GS95"/>
      <c r="GT95"/>
      <c r="GU95"/>
      <c r="GV95"/>
      <c r="GW95"/>
      <c r="GX95"/>
      <c r="GY95"/>
      <c r="GZ95"/>
      <c r="HA95"/>
      <c r="HB95"/>
      <c r="HC95"/>
      <c r="HD95"/>
      <c r="HE95"/>
      <c r="HF95"/>
      <c r="HG95"/>
      <c r="HH95"/>
      <c r="HI95"/>
      <c r="HJ95"/>
      <c r="HK95"/>
      <c r="HL95"/>
      <c r="HM95"/>
      <c r="HN95"/>
      <c r="HO95"/>
      <c r="HP95"/>
      <c r="HQ95"/>
      <c r="HR95"/>
      <c r="HS95"/>
      <c r="HT95"/>
      <c r="HU95"/>
      <c r="HV95"/>
      <c r="HW95"/>
      <c r="HX95"/>
      <c r="HY95"/>
      <c r="HZ95"/>
      <c r="IA95"/>
      <c r="IB95"/>
      <c r="IC95"/>
      <c r="ID95"/>
      <c r="IE95"/>
      <c r="IF95"/>
      <c r="IG95"/>
      <c r="IH95"/>
      <c r="II95"/>
      <c r="IJ95"/>
      <c r="IK95"/>
      <c r="IL95"/>
      <c r="IM95"/>
      <c r="IN95"/>
      <c r="IO95"/>
      <c r="IP95"/>
      <c r="IQ95"/>
      <c r="IR95"/>
      <c r="IS95"/>
      <c r="IT95"/>
      <c r="IU95"/>
      <c r="IV95"/>
      <c r="IW95"/>
      <c r="IX95"/>
      <c r="IY95"/>
      <c r="IZ95"/>
      <c r="JA95"/>
      <c r="JB95"/>
      <c r="JC95"/>
      <c r="JD95"/>
      <c r="JE95"/>
      <c r="JF95"/>
      <c r="JG95"/>
      <c r="JH95"/>
      <c r="JI95"/>
      <c r="JJ95"/>
      <c r="JK95"/>
      <c r="JL95"/>
      <c r="JM95"/>
      <c r="JN95"/>
      <c r="JO95"/>
      <c r="JP95"/>
      <c r="JQ95"/>
      <c r="JR95"/>
      <c r="JS95"/>
      <c r="JT95"/>
      <c r="JU95"/>
      <c r="JV95"/>
      <c r="JW95"/>
      <c r="JX95"/>
      <c r="JY95"/>
      <c r="JZ95"/>
      <c r="KA95"/>
      <c r="KB95"/>
      <c r="KC95"/>
      <c r="KD95"/>
      <c r="KE95"/>
      <c r="KF95"/>
      <c r="KG95"/>
      <c r="KH95"/>
      <c r="KI95"/>
      <c r="KJ95"/>
      <c r="KK95"/>
      <c r="KL95"/>
      <c r="KM95"/>
      <c r="KN95"/>
      <c r="KO95"/>
      <c r="KP95"/>
      <c r="KQ95"/>
      <c r="KR95"/>
      <c r="KS95"/>
      <c r="KT95"/>
      <c r="KU95"/>
      <c r="KV95"/>
      <c r="KW95"/>
      <c r="KX95"/>
      <c r="KY95"/>
      <c r="KZ95"/>
      <c r="LA95"/>
      <c r="LB95"/>
      <c r="LC95"/>
      <c r="LD95"/>
      <c r="LE95"/>
      <c r="LF95"/>
      <c r="LG95"/>
      <c r="LH95"/>
      <c r="LI95"/>
      <c r="LJ95"/>
      <c r="LK95"/>
      <c r="LL95"/>
      <c r="LM95"/>
      <c r="LN95"/>
      <c r="LO95"/>
      <c r="LP95"/>
      <c r="LQ95"/>
      <c r="LR95"/>
      <c r="LS95"/>
      <c r="LT95"/>
      <c r="LU95"/>
      <c r="LV95"/>
      <c r="LW95"/>
      <c r="LX95"/>
      <c r="LY95"/>
      <c r="LZ95"/>
      <c r="MA95"/>
      <c r="MB95"/>
      <c r="MC95"/>
      <c r="MD95"/>
      <c r="ME95"/>
      <c r="MF95"/>
      <c r="MG95"/>
      <c r="MH95"/>
      <c r="MI95"/>
      <c r="MJ95"/>
      <c r="MK95"/>
      <c r="ML95"/>
      <c r="MM95"/>
      <c r="MN95"/>
      <c r="MO95"/>
      <c r="MP95"/>
      <c r="MQ95"/>
      <c r="MR95"/>
      <c r="MS95"/>
      <c r="MT95"/>
      <c r="MU95"/>
      <c r="MV95"/>
      <c r="MW95"/>
      <c r="MX95"/>
      <c r="MY95"/>
      <c r="MZ95"/>
      <c r="NA95"/>
      <c r="NB95"/>
      <c r="NC95"/>
      <c r="ND95"/>
      <c r="NE95"/>
      <c r="NF95"/>
      <c r="NG95"/>
      <c r="NH95"/>
      <c r="NI95"/>
      <c r="NJ95"/>
      <c r="NK95"/>
      <c r="NL95"/>
      <c r="NM95"/>
      <c r="NN95"/>
      <c r="NO95"/>
      <c r="NP95"/>
      <c r="NQ95"/>
      <c r="NR95"/>
      <c r="NS95"/>
      <c r="NT95"/>
      <c r="NU95"/>
      <c r="NV95"/>
      <c r="NW95"/>
      <c r="NX95"/>
      <c r="NY95"/>
      <c r="NZ95"/>
      <c r="OA95"/>
      <c r="OB95"/>
      <c r="OC95"/>
      <c r="OD95"/>
      <c r="OE95"/>
      <c r="OF95"/>
      <c r="OG95"/>
      <c r="OH95"/>
      <c r="OI95"/>
      <c r="OJ95"/>
      <c r="OK95"/>
      <c r="OL95"/>
      <c r="OM95"/>
      <c r="ON95"/>
      <c r="OO95"/>
      <c r="OP95"/>
      <c r="OQ95"/>
      <c r="OR95"/>
      <c r="OS95"/>
      <c r="OT95"/>
      <c r="OU95"/>
      <c r="OV95"/>
      <c r="OW95"/>
      <c r="OX95"/>
      <c r="OY95"/>
      <c r="OZ95"/>
      <c r="PA95"/>
      <c r="PB95"/>
      <c r="PC95"/>
      <c r="PD95"/>
      <c r="PE95"/>
      <c r="PF95"/>
      <c r="PG95"/>
      <c r="PH95"/>
      <c r="PI95"/>
      <c r="PJ95"/>
      <c r="PK95"/>
      <c r="PL95"/>
      <c r="PM95"/>
      <c r="PN95"/>
      <c r="PO95"/>
      <c r="PP95"/>
      <c r="PQ95"/>
      <c r="PR95"/>
      <c r="PS95"/>
      <c r="PT95"/>
      <c r="PU95"/>
    </row>
    <row r="96" spans="1:437" s="58" customFormat="1" outlineLevel="1" x14ac:dyDescent="0.35">
      <c r="A96" s="75"/>
      <c r="B96" s="15"/>
      <c r="C96" s="76"/>
      <c r="D96" s="65"/>
      <c r="E96" s="11" t="str">
        <f t="shared" ref="E96:BP96" si="159" xml:space="preserve"> E$25</f>
        <v>Model period ending</v>
      </c>
      <c r="F96" s="11">
        <f t="shared" si="159"/>
        <v>0</v>
      </c>
      <c r="G96" s="11" t="str">
        <f t="shared" si="159"/>
        <v>date</v>
      </c>
      <c r="H96" s="11">
        <f t="shared" si="159"/>
        <v>0</v>
      </c>
      <c r="I96" s="183">
        <f t="shared" si="159"/>
        <v>0</v>
      </c>
      <c r="J96" s="11">
        <f t="shared" si="159"/>
        <v>44104</v>
      </c>
      <c r="K96" s="11">
        <f t="shared" si="159"/>
        <v>44196</v>
      </c>
      <c r="L96" s="11">
        <f t="shared" si="159"/>
        <v>44286</v>
      </c>
      <c r="M96" s="11">
        <f t="shared" si="159"/>
        <v>44377</v>
      </c>
      <c r="N96" s="11">
        <f t="shared" si="159"/>
        <v>44469</v>
      </c>
      <c r="O96" s="11">
        <f t="shared" si="159"/>
        <v>44561</v>
      </c>
      <c r="P96" s="11">
        <f t="shared" si="159"/>
        <v>44651</v>
      </c>
      <c r="Q96" s="11">
        <f t="shared" si="159"/>
        <v>44742</v>
      </c>
      <c r="R96" s="11">
        <f t="shared" si="159"/>
        <v>44834</v>
      </c>
      <c r="S96" s="11">
        <f t="shared" si="159"/>
        <v>44926</v>
      </c>
      <c r="T96" s="11">
        <f t="shared" si="159"/>
        <v>45016</v>
      </c>
      <c r="U96" s="11">
        <f t="shared" si="159"/>
        <v>45107</v>
      </c>
      <c r="V96" s="11">
        <f t="shared" si="159"/>
        <v>45199</v>
      </c>
      <c r="W96" s="11">
        <f t="shared" si="159"/>
        <v>45291</v>
      </c>
      <c r="X96" s="11">
        <f t="shared" si="159"/>
        <v>45382</v>
      </c>
      <c r="Y96" s="11">
        <f t="shared" si="159"/>
        <v>45473</v>
      </c>
      <c r="Z96" s="11">
        <f t="shared" si="159"/>
        <v>45565</v>
      </c>
      <c r="AA96" s="11">
        <f t="shared" si="159"/>
        <v>45657</v>
      </c>
      <c r="AB96" s="11">
        <f t="shared" si="159"/>
        <v>45747</v>
      </c>
      <c r="AC96" s="11">
        <f t="shared" si="159"/>
        <v>45838</v>
      </c>
      <c r="AD96" s="11">
        <f t="shared" si="159"/>
        <v>45930</v>
      </c>
      <c r="AE96" s="11">
        <f t="shared" si="159"/>
        <v>46022</v>
      </c>
      <c r="AF96" s="11">
        <f t="shared" si="159"/>
        <v>46112</v>
      </c>
      <c r="AG96" s="11">
        <f t="shared" si="159"/>
        <v>46203</v>
      </c>
      <c r="AH96" s="11">
        <f t="shared" si="159"/>
        <v>46295</v>
      </c>
      <c r="AI96" s="11">
        <f t="shared" si="159"/>
        <v>46387</v>
      </c>
      <c r="AJ96" s="11">
        <f t="shared" si="159"/>
        <v>46477</v>
      </c>
      <c r="AK96" s="11">
        <f t="shared" si="159"/>
        <v>46568</v>
      </c>
      <c r="AL96" s="11">
        <f t="shared" si="159"/>
        <v>46660</v>
      </c>
      <c r="AM96" s="11">
        <f t="shared" si="159"/>
        <v>46752</v>
      </c>
      <c r="AN96" s="11">
        <f t="shared" si="159"/>
        <v>46843</v>
      </c>
      <c r="AO96" s="11">
        <f t="shared" si="159"/>
        <v>46934</v>
      </c>
      <c r="AP96" s="11">
        <f t="shared" si="159"/>
        <v>47026</v>
      </c>
      <c r="AQ96" s="11">
        <f t="shared" si="159"/>
        <v>47118</v>
      </c>
      <c r="AR96" s="11">
        <f t="shared" si="159"/>
        <v>47208</v>
      </c>
      <c r="AS96" s="11">
        <f t="shared" si="159"/>
        <v>47299</v>
      </c>
      <c r="AT96" s="11">
        <f t="shared" si="159"/>
        <v>47391</v>
      </c>
      <c r="AU96" s="11">
        <f t="shared" si="159"/>
        <v>47483</v>
      </c>
      <c r="AV96" s="11">
        <f t="shared" si="159"/>
        <v>47573</v>
      </c>
      <c r="AW96" s="11">
        <f t="shared" si="159"/>
        <v>47664</v>
      </c>
      <c r="AX96" s="11">
        <f t="shared" si="159"/>
        <v>47756</v>
      </c>
      <c r="AY96" s="11">
        <f t="shared" si="159"/>
        <v>47848</v>
      </c>
      <c r="AZ96" s="11">
        <f t="shared" si="159"/>
        <v>47938</v>
      </c>
      <c r="BA96" s="11">
        <f t="shared" si="159"/>
        <v>48029</v>
      </c>
      <c r="BB96" s="11">
        <f t="shared" si="159"/>
        <v>48121</v>
      </c>
      <c r="BC96" s="11">
        <f t="shared" si="159"/>
        <v>48213</v>
      </c>
      <c r="BD96" s="11">
        <f t="shared" si="159"/>
        <v>48304</v>
      </c>
      <c r="BE96" s="11">
        <f t="shared" si="159"/>
        <v>48395</v>
      </c>
      <c r="BF96" s="11">
        <f t="shared" si="159"/>
        <v>48487</v>
      </c>
      <c r="BG96" s="11">
        <f t="shared" si="159"/>
        <v>48579</v>
      </c>
      <c r="BH96" s="11">
        <f t="shared" si="159"/>
        <v>48669</v>
      </c>
      <c r="BI96" s="11">
        <f t="shared" si="159"/>
        <v>48760</v>
      </c>
      <c r="BJ96" s="11">
        <f t="shared" si="159"/>
        <v>48852</v>
      </c>
      <c r="BK96" s="11">
        <f t="shared" si="159"/>
        <v>48944</v>
      </c>
      <c r="BL96" s="11">
        <f t="shared" si="159"/>
        <v>49034</v>
      </c>
      <c r="BM96" s="11">
        <f t="shared" si="159"/>
        <v>49125</v>
      </c>
      <c r="BN96" s="11">
        <f t="shared" si="159"/>
        <v>49217</v>
      </c>
      <c r="BO96" s="11">
        <f t="shared" si="159"/>
        <v>49309</v>
      </c>
      <c r="BP96" s="11">
        <f t="shared" si="159"/>
        <v>49399</v>
      </c>
      <c r="BQ96" s="11">
        <f t="shared" ref="BQ96:EB96" si="160" xml:space="preserve"> BQ$25</f>
        <v>49490</v>
      </c>
      <c r="BR96" s="11">
        <f t="shared" si="160"/>
        <v>49582</v>
      </c>
      <c r="BS96" s="11">
        <f t="shared" si="160"/>
        <v>49674</v>
      </c>
      <c r="BT96" s="11">
        <f t="shared" si="160"/>
        <v>49765</v>
      </c>
      <c r="BU96" s="11">
        <f t="shared" si="160"/>
        <v>49856</v>
      </c>
      <c r="BV96" s="11">
        <f t="shared" si="160"/>
        <v>49948</v>
      </c>
      <c r="BW96" s="11">
        <f t="shared" si="160"/>
        <v>50040</v>
      </c>
      <c r="BX96" s="11">
        <f t="shared" si="160"/>
        <v>50130</v>
      </c>
      <c r="BY96" s="11">
        <f t="shared" si="160"/>
        <v>50221</v>
      </c>
      <c r="BZ96" s="11">
        <f t="shared" si="160"/>
        <v>50313</v>
      </c>
      <c r="CA96" s="11">
        <f t="shared" si="160"/>
        <v>50405</v>
      </c>
      <c r="CB96" s="11">
        <f t="shared" si="160"/>
        <v>50495</v>
      </c>
      <c r="CC96" s="11">
        <f t="shared" si="160"/>
        <v>50586</v>
      </c>
      <c r="CD96" s="11">
        <f t="shared" si="160"/>
        <v>50678</v>
      </c>
      <c r="CE96" s="11">
        <f t="shared" si="160"/>
        <v>50770</v>
      </c>
      <c r="CF96" s="11">
        <f t="shared" si="160"/>
        <v>50860</v>
      </c>
      <c r="CG96" s="11">
        <f t="shared" si="160"/>
        <v>50951</v>
      </c>
      <c r="CH96" s="11">
        <f t="shared" si="160"/>
        <v>51043</v>
      </c>
      <c r="CI96" s="11">
        <f t="shared" si="160"/>
        <v>51135</v>
      </c>
      <c r="CJ96" s="11">
        <f t="shared" si="160"/>
        <v>51226</v>
      </c>
      <c r="CK96" s="11">
        <f t="shared" si="160"/>
        <v>51317</v>
      </c>
      <c r="CL96" s="11">
        <f t="shared" si="160"/>
        <v>51409</v>
      </c>
      <c r="CM96" s="11">
        <f t="shared" si="160"/>
        <v>51501</v>
      </c>
      <c r="CN96" s="11">
        <f t="shared" si="160"/>
        <v>51591</v>
      </c>
      <c r="CO96" s="11">
        <f t="shared" si="160"/>
        <v>51682</v>
      </c>
      <c r="CP96" s="11">
        <f t="shared" si="160"/>
        <v>51774</v>
      </c>
      <c r="CQ96" s="11">
        <f t="shared" si="160"/>
        <v>51866</v>
      </c>
      <c r="CR96" s="11">
        <f t="shared" si="160"/>
        <v>51956</v>
      </c>
      <c r="CS96" s="11">
        <f t="shared" si="160"/>
        <v>52047</v>
      </c>
      <c r="CT96" s="11">
        <f t="shared" si="160"/>
        <v>52139</v>
      </c>
      <c r="CU96" s="11">
        <f t="shared" si="160"/>
        <v>52231</v>
      </c>
      <c r="CV96" s="11">
        <f t="shared" si="160"/>
        <v>52321</v>
      </c>
      <c r="CW96" s="11">
        <f t="shared" si="160"/>
        <v>52412</v>
      </c>
      <c r="CX96" s="11">
        <f t="shared" si="160"/>
        <v>52504</v>
      </c>
      <c r="CY96" s="11">
        <f t="shared" si="160"/>
        <v>52596</v>
      </c>
      <c r="CZ96" s="11">
        <f t="shared" si="160"/>
        <v>52687</v>
      </c>
      <c r="DA96" s="11">
        <f t="shared" si="160"/>
        <v>52778</v>
      </c>
      <c r="DB96" s="11">
        <f t="shared" si="160"/>
        <v>52870</v>
      </c>
      <c r="DC96" s="11">
        <f t="shared" si="160"/>
        <v>52962</v>
      </c>
      <c r="DD96" s="11">
        <f t="shared" si="160"/>
        <v>53052</v>
      </c>
      <c r="DE96" s="11">
        <f t="shared" si="160"/>
        <v>53143</v>
      </c>
      <c r="DF96" s="11">
        <f t="shared" si="160"/>
        <v>53235</v>
      </c>
      <c r="DG96" s="11">
        <f t="shared" si="160"/>
        <v>53327</v>
      </c>
      <c r="DH96" s="11">
        <f t="shared" si="160"/>
        <v>53417</v>
      </c>
      <c r="DI96" s="11">
        <f t="shared" si="160"/>
        <v>53508</v>
      </c>
      <c r="DJ96" s="11">
        <f t="shared" si="160"/>
        <v>53600</v>
      </c>
      <c r="DK96" s="11">
        <f t="shared" si="160"/>
        <v>53692</v>
      </c>
      <c r="DL96" s="11">
        <f t="shared" si="160"/>
        <v>53782</v>
      </c>
      <c r="DM96" s="11">
        <f t="shared" si="160"/>
        <v>53873</v>
      </c>
      <c r="DN96" s="11">
        <f t="shared" si="160"/>
        <v>53965</v>
      </c>
      <c r="DO96" s="11">
        <f t="shared" si="160"/>
        <v>54057</v>
      </c>
      <c r="DP96" s="11">
        <f t="shared" si="160"/>
        <v>54148</v>
      </c>
      <c r="DQ96" s="11">
        <f t="shared" si="160"/>
        <v>54239</v>
      </c>
      <c r="DR96" s="11">
        <f t="shared" si="160"/>
        <v>54331</v>
      </c>
      <c r="DS96" s="11">
        <f t="shared" si="160"/>
        <v>54423</v>
      </c>
      <c r="DT96" s="11">
        <f t="shared" si="160"/>
        <v>54513</v>
      </c>
      <c r="DU96" s="11">
        <f t="shared" si="160"/>
        <v>54604</v>
      </c>
      <c r="DV96" s="11">
        <f t="shared" si="160"/>
        <v>54696</v>
      </c>
      <c r="DW96" s="11">
        <f t="shared" si="160"/>
        <v>54788</v>
      </c>
      <c r="DX96" s="11">
        <f t="shared" si="160"/>
        <v>54878</v>
      </c>
      <c r="DY96" s="11">
        <f t="shared" si="160"/>
        <v>54969</v>
      </c>
      <c r="DZ96" s="11">
        <f t="shared" si="160"/>
        <v>55061</v>
      </c>
      <c r="EA96" s="11">
        <f t="shared" si="160"/>
        <v>55153</v>
      </c>
      <c r="EB96" s="11">
        <f t="shared" si="160"/>
        <v>55243</v>
      </c>
      <c r="EC96" s="11">
        <f t="shared" ref="EC96:GJ96" si="161" xml:space="preserve"> EC$25</f>
        <v>55334</v>
      </c>
      <c r="ED96" s="11">
        <f t="shared" si="161"/>
        <v>55426</v>
      </c>
      <c r="EE96" s="11">
        <f t="shared" si="161"/>
        <v>55518</v>
      </c>
      <c r="EF96" s="11">
        <f t="shared" si="161"/>
        <v>55609</v>
      </c>
      <c r="EG96" s="11">
        <f t="shared" si="161"/>
        <v>55700</v>
      </c>
      <c r="EH96" s="11">
        <f t="shared" si="161"/>
        <v>55792</v>
      </c>
      <c r="EI96" s="11">
        <f t="shared" si="161"/>
        <v>55884</v>
      </c>
      <c r="EJ96" s="11">
        <f t="shared" si="161"/>
        <v>55974</v>
      </c>
      <c r="EK96" s="11">
        <f t="shared" si="161"/>
        <v>56065</v>
      </c>
      <c r="EL96" s="11">
        <f t="shared" si="161"/>
        <v>56157</v>
      </c>
      <c r="EM96" s="11">
        <f t="shared" si="161"/>
        <v>56249</v>
      </c>
      <c r="EN96" s="11">
        <f t="shared" si="161"/>
        <v>56339</v>
      </c>
      <c r="EO96" s="11">
        <f t="shared" si="161"/>
        <v>56430</v>
      </c>
      <c r="EP96" s="11">
        <f t="shared" si="161"/>
        <v>56522</v>
      </c>
      <c r="EQ96" s="11">
        <f t="shared" si="161"/>
        <v>56614</v>
      </c>
      <c r="ER96" s="11">
        <f t="shared" si="161"/>
        <v>56704</v>
      </c>
      <c r="ES96" s="11">
        <f t="shared" si="161"/>
        <v>56795</v>
      </c>
      <c r="ET96" s="11">
        <f t="shared" si="161"/>
        <v>56887</v>
      </c>
      <c r="EU96" s="11">
        <f t="shared" si="161"/>
        <v>56979</v>
      </c>
      <c r="EV96" s="11">
        <f t="shared" si="161"/>
        <v>57070</v>
      </c>
      <c r="EW96" s="11">
        <f t="shared" si="161"/>
        <v>57161</v>
      </c>
      <c r="EX96" s="11">
        <f t="shared" si="161"/>
        <v>57253</v>
      </c>
      <c r="EY96" s="11">
        <f t="shared" si="161"/>
        <v>57345</v>
      </c>
      <c r="EZ96" s="11">
        <f t="shared" si="161"/>
        <v>57435</v>
      </c>
      <c r="FA96" s="11">
        <f t="shared" si="161"/>
        <v>57526</v>
      </c>
      <c r="FB96" s="11">
        <f t="shared" si="161"/>
        <v>57618</v>
      </c>
      <c r="FC96" s="11">
        <f t="shared" si="161"/>
        <v>57710</v>
      </c>
      <c r="FD96" s="11">
        <f t="shared" si="161"/>
        <v>57800</v>
      </c>
      <c r="FE96" s="11">
        <f t="shared" si="161"/>
        <v>57891</v>
      </c>
      <c r="FF96" s="11">
        <f t="shared" si="161"/>
        <v>57983</v>
      </c>
      <c r="FG96" s="11">
        <f t="shared" si="161"/>
        <v>58075</v>
      </c>
      <c r="FH96" s="11">
        <f t="shared" si="161"/>
        <v>58165</v>
      </c>
      <c r="FI96" s="11">
        <f t="shared" si="161"/>
        <v>58256</v>
      </c>
      <c r="FJ96" s="11">
        <f t="shared" si="161"/>
        <v>58348</v>
      </c>
      <c r="FK96" s="11">
        <f t="shared" si="161"/>
        <v>58440</v>
      </c>
      <c r="FL96" s="11">
        <f t="shared" si="161"/>
        <v>58531</v>
      </c>
      <c r="FM96" s="11">
        <f t="shared" si="161"/>
        <v>58622</v>
      </c>
      <c r="FN96" s="11">
        <f t="shared" si="161"/>
        <v>58714</v>
      </c>
      <c r="FO96" s="11">
        <f t="shared" si="161"/>
        <v>58806</v>
      </c>
      <c r="FP96" s="11">
        <f t="shared" si="161"/>
        <v>58896</v>
      </c>
      <c r="FQ96" s="11">
        <f t="shared" si="161"/>
        <v>58987</v>
      </c>
      <c r="FR96" s="11">
        <f t="shared" si="161"/>
        <v>59079</v>
      </c>
      <c r="FS96" s="11">
        <f t="shared" si="161"/>
        <v>59171</v>
      </c>
      <c r="FT96" s="11">
        <f t="shared" si="161"/>
        <v>59261</v>
      </c>
      <c r="FU96" s="11">
        <f t="shared" si="161"/>
        <v>59352</v>
      </c>
      <c r="FV96" s="11">
        <f t="shared" si="161"/>
        <v>59444</v>
      </c>
      <c r="FW96" s="11">
        <f t="shared" si="161"/>
        <v>59536</v>
      </c>
      <c r="FX96" s="11">
        <f t="shared" si="161"/>
        <v>59626</v>
      </c>
      <c r="FY96" s="11">
        <f t="shared" si="161"/>
        <v>59717</v>
      </c>
      <c r="FZ96" s="11">
        <f t="shared" si="161"/>
        <v>59809</v>
      </c>
      <c r="GA96" s="11">
        <f t="shared" si="161"/>
        <v>59901</v>
      </c>
      <c r="GB96" s="11">
        <f t="shared" si="161"/>
        <v>59992</v>
      </c>
      <c r="GC96" s="11">
        <f t="shared" si="161"/>
        <v>60083</v>
      </c>
      <c r="GD96" s="11">
        <f t="shared" si="161"/>
        <v>60175</v>
      </c>
      <c r="GE96" s="11">
        <f t="shared" si="161"/>
        <v>60267</v>
      </c>
      <c r="GF96" s="11">
        <f t="shared" si="161"/>
        <v>60357</v>
      </c>
      <c r="GG96" s="11">
        <f t="shared" si="161"/>
        <v>60448</v>
      </c>
      <c r="GH96" s="11">
        <f t="shared" si="161"/>
        <v>60540</v>
      </c>
      <c r="GI96" s="11">
        <f t="shared" si="161"/>
        <v>60632</v>
      </c>
      <c r="GJ96" s="11">
        <f t="shared" si="161"/>
        <v>60722</v>
      </c>
      <c r="GK96"/>
      <c r="GL96"/>
      <c r="GM96"/>
      <c r="GN96"/>
      <c r="GO96"/>
      <c r="GP96"/>
      <c r="GQ96"/>
      <c r="GR96"/>
      <c r="GS96"/>
      <c r="GT96"/>
      <c r="GU96"/>
      <c r="GV96"/>
      <c r="GW96"/>
      <c r="GX96"/>
      <c r="GY96"/>
      <c r="GZ96"/>
      <c r="HA96"/>
      <c r="HB96"/>
      <c r="HC96"/>
      <c r="HD96"/>
      <c r="HE96"/>
      <c r="HF96"/>
      <c r="HG96"/>
      <c r="HH96"/>
      <c r="HI96"/>
      <c r="HJ96"/>
      <c r="HK96"/>
      <c r="HL96"/>
      <c r="HM96"/>
      <c r="HN96"/>
      <c r="HO96"/>
      <c r="HP96"/>
      <c r="HQ96"/>
      <c r="HR96"/>
      <c r="HS96"/>
      <c r="HT96"/>
      <c r="HU96"/>
      <c r="HV96"/>
      <c r="HW96"/>
      <c r="HX96"/>
      <c r="HY96"/>
      <c r="HZ96"/>
      <c r="IA96"/>
      <c r="IB96"/>
      <c r="IC96"/>
      <c r="ID96"/>
      <c r="IE96"/>
      <c r="IF96"/>
      <c r="IG96"/>
      <c r="IH96"/>
      <c r="II96"/>
      <c r="IJ96"/>
      <c r="IK96"/>
      <c r="IL96"/>
      <c r="IM96"/>
      <c r="IN96"/>
      <c r="IO96"/>
      <c r="IP96"/>
      <c r="IQ96"/>
      <c r="IR96"/>
      <c r="IS96"/>
      <c r="IT96"/>
      <c r="IU96"/>
      <c r="IV96"/>
      <c r="IW96"/>
      <c r="IX96"/>
      <c r="IY96"/>
      <c r="IZ96"/>
      <c r="JA96"/>
      <c r="JB96"/>
      <c r="JC96"/>
      <c r="JD96"/>
      <c r="JE96"/>
      <c r="JF96"/>
      <c r="JG96"/>
      <c r="JH96"/>
      <c r="JI96"/>
      <c r="JJ96"/>
      <c r="JK96"/>
      <c r="JL96"/>
      <c r="JM96"/>
      <c r="JN96"/>
      <c r="JO96"/>
      <c r="JP96"/>
      <c r="JQ96"/>
      <c r="JR96"/>
      <c r="JS96"/>
      <c r="JT96"/>
      <c r="JU96"/>
      <c r="JV96"/>
      <c r="JW96"/>
      <c r="JX96"/>
      <c r="JY96"/>
      <c r="JZ96"/>
      <c r="KA96"/>
      <c r="KB96"/>
      <c r="KC96"/>
      <c r="KD96"/>
      <c r="KE96"/>
      <c r="KF96"/>
      <c r="KG96"/>
      <c r="KH96"/>
      <c r="KI96"/>
      <c r="KJ96"/>
      <c r="KK96"/>
      <c r="KL96"/>
      <c r="KM96"/>
      <c r="KN96"/>
      <c r="KO96"/>
      <c r="KP96"/>
      <c r="KQ96"/>
      <c r="KR96"/>
      <c r="KS96"/>
      <c r="KT96"/>
      <c r="KU96"/>
      <c r="KV96"/>
      <c r="KW96"/>
      <c r="KX96"/>
      <c r="KY96"/>
      <c r="KZ96"/>
      <c r="LA96"/>
      <c r="LB96"/>
      <c r="LC96"/>
      <c r="LD96"/>
      <c r="LE96"/>
      <c r="LF96"/>
      <c r="LG96"/>
      <c r="LH96"/>
      <c r="LI96"/>
      <c r="LJ96"/>
      <c r="LK96"/>
      <c r="LL96"/>
      <c r="LM96"/>
      <c r="LN96"/>
      <c r="LO96"/>
      <c r="LP96"/>
      <c r="LQ96"/>
      <c r="LR96"/>
      <c r="LS96"/>
      <c r="LT96"/>
      <c r="LU96"/>
      <c r="LV96"/>
      <c r="LW96"/>
      <c r="LX96"/>
      <c r="LY96"/>
      <c r="LZ96"/>
      <c r="MA96"/>
      <c r="MB96"/>
      <c r="MC96"/>
      <c r="MD96"/>
      <c r="ME96"/>
      <c r="MF96"/>
      <c r="MG96"/>
      <c r="MH96"/>
      <c r="MI96"/>
      <c r="MJ96"/>
      <c r="MK96"/>
      <c r="ML96"/>
      <c r="MM96"/>
      <c r="MN96"/>
      <c r="MO96"/>
      <c r="MP96"/>
      <c r="MQ96"/>
      <c r="MR96"/>
      <c r="MS96"/>
      <c r="MT96"/>
      <c r="MU96"/>
      <c r="MV96"/>
      <c r="MW96"/>
      <c r="MX96"/>
      <c r="MY96"/>
      <c r="MZ96"/>
      <c r="NA96"/>
      <c r="NB96"/>
      <c r="NC96"/>
      <c r="ND96"/>
      <c r="NE96"/>
      <c r="NF96"/>
      <c r="NG96"/>
      <c r="NH96"/>
      <c r="NI96"/>
      <c r="NJ96"/>
      <c r="NK96"/>
      <c r="NL96"/>
      <c r="NM96"/>
      <c r="NN96"/>
      <c r="NO96"/>
      <c r="NP96"/>
      <c r="NQ96"/>
      <c r="NR96"/>
      <c r="NS96"/>
      <c r="NT96"/>
      <c r="NU96"/>
      <c r="NV96"/>
      <c r="NW96"/>
      <c r="NX96"/>
      <c r="NY96"/>
      <c r="NZ96"/>
      <c r="OA96"/>
      <c r="OB96"/>
      <c r="OC96"/>
      <c r="OD96"/>
      <c r="OE96"/>
      <c r="OF96"/>
      <c r="OG96"/>
      <c r="OH96"/>
      <c r="OI96"/>
      <c r="OJ96"/>
      <c r="OK96"/>
      <c r="OL96"/>
      <c r="OM96"/>
      <c r="ON96"/>
      <c r="OO96"/>
      <c r="OP96"/>
      <c r="OQ96"/>
      <c r="OR96"/>
      <c r="OS96"/>
      <c r="OT96"/>
      <c r="OU96"/>
      <c r="OV96"/>
      <c r="OW96"/>
      <c r="OX96"/>
      <c r="OY96"/>
      <c r="OZ96"/>
      <c r="PA96"/>
      <c r="PB96"/>
      <c r="PC96"/>
      <c r="PD96"/>
      <c r="PE96"/>
      <c r="PF96"/>
      <c r="PG96"/>
      <c r="PH96"/>
      <c r="PI96"/>
      <c r="PJ96"/>
      <c r="PK96"/>
      <c r="PL96"/>
      <c r="PM96"/>
      <c r="PN96"/>
      <c r="PO96"/>
      <c r="PP96"/>
      <c r="PQ96"/>
      <c r="PR96"/>
      <c r="PS96"/>
      <c r="PT96"/>
      <c r="PU96"/>
    </row>
    <row r="97" spans="1:437" s="304" customFormat="1" outlineLevel="1" x14ac:dyDescent="0.35">
      <c r="A97" s="302"/>
      <c r="B97" s="302"/>
      <c r="C97" s="303"/>
      <c r="E97" s="305" t="s">
        <v>123</v>
      </c>
      <c r="F97" s="517"/>
      <c r="G97" s="300" t="s">
        <v>5</v>
      </c>
      <c r="H97" s="300">
        <f xml:space="preserve"> SUM(J97:GJ97)</f>
        <v>100</v>
      </c>
      <c r="I97" s="305"/>
      <c r="J97" s="305">
        <f t="shared" ref="J97:AO97" si="162" xml:space="preserve"> IF( AND(J96 &gt; $F94, J96 &lt;= $F95), 1, 0)</f>
        <v>0</v>
      </c>
      <c r="K97" s="305">
        <f t="shared" si="162"/>
        <v>0</v>
      </c>
      <c r="L97" s="305">
        <f t="shared" si="162"/>
        <v>0</v>
      </c>
      <c r="M97" s="305">
        <f t="shared" si="162"/>
        <v>1</v>
      </c>
      <c r="N97" s="305">
        <f t="shared" si="162"/>
        <v>1</v>
      </c>
      <c r="O97" s="305">
        <f t="shared" si="162"/>
        <v>1</v>
      </c>
      <c r="P97" s="305">
        <f t="shared" si="162"/>
        <v>1</v>
      </c>
      <c r="Q97" s="305">
        <f t="shared" si="162"/>
        <v>1</v>
      </c>
      <c r="R97" s="305">
        <f t="shared" si="162"/>
        <v>1</v>
      </c>
      <c r="S97" s="305">
        <f t="shared" si="162"/>
        <v>1</v>
      </c>
      <c r="T97" s="305">
        <f t="shared" si="162"/>
        <v>1</v>
      </c>
      <c r="U97" s="305">
        <f t="shared" si="162"/>
        <v>1</v>
      </c>
      <c r="V97" s="305">
        <f t="shared" si="162"/>
        <v>1</v>
      </c>
      <c r="W97" s="305">
        <f t="shared" si="162"/>
        <v>1</v>
      </c>
      <c r="X97" s="305">
        <f t="shared" si="162"/>
        <v>1</v>
      </c>
      <c r="Y97" s="305">
        <f t="shared" si="162"/>
        <v>1</v>
      </c>
      <c r="Z97" s="305">
        <f t="shared" si="162"/>
        <v>1</v>
      </c>
      <c r="AA97" s="305">
        <f t="shared" si="162"/>
        <v>1</v>
      </c>
      <c r="AB97" s="305">
        <f t="shared" si="162"/>
        <v>1</v>
      </c>
      <c r="AC97" s="305">
        <f t="shared" si="162"/>
        <v>1</v>
      </c>
      <c r="AD97" s="305">
        <f t="shared" si="162"/>
        <v>1</v>
      </c>
      <c r="AE97" s="305">
        <f t="shared" si="162"/>
        <v>1</v>
      </c>
      <c r="AF97" s="305">
        <f t="shared" si="162"/>
        <v>1</v>
      </c>
      <c r="AG97" s="305">
        <f t="shared" si="162"/>
        <v>1</v>
      </c>
      <c r="AH97" s="305">
        <f t="shared" si="162"/>
        <v>1</v>
      </c>
      <c r="AI97" s="305">
        <f t="shared" si="162"/>
        <v>1</v>
      </c>
      <c r="AJ97" s="305">
        <f t="shared" si="162"/>
        <v>1</v>
      </c>
      <c r="AK97" s="305">
        <f t="shared" si="162"/>
        <v>1</v>
      </c>
      <c r="AL97" s="305">
        <f t="shared" si="162"/>
        <v>1</v>
      </c>
      <c r="AM97" s="305">
        <f t="shared" si="162"/>
        <v>1</v>
      </c>
      <c r="AN97" s="305">
        <f t="shared" si="162"/>
        <v>1</v>
      </c>
      <c r="AO97" s="305">
        <f t="shared" si="162"/>
        <v>1</v>
      </c>
      <c r="AP97" s="305">
        <f t="shared" ref="AP97:BU97" si="163" xml:space="preserve"> IF( AND(AP96 &gt; $F94, AP96 &lt;= $F95), 1, 0)</f>
        <v>1</v>
      </c>
      <c r="AQ97" s="305">
        <f t="shared" si="163"/>
        <v>1</v>
      </c>
      <c r="AR97" s="305">
        <f t="shared" si="163"/>
        <v>1</v>
      </c>
      <c r="AS97" s="305">
        <f t="shared" si="163"/>
        <v>1</v>
      </c>
      <c r="AT97" s="305">
        <f t="shared" si="163"/>
        <v>1</v>
      </c>
      <c r="AU97" s="305">
        <f t="shared" si="163"/>
        <v>1</v>
      </c>
      <c r="AV97" s="305">
        <f t="shared" si="163"/>
        <v>1</v>
      </c>
      <c r="AW97" s="305">
        <f t="shared" si="163"/>
        <v>1</v>
      </c>
      <c r="AX97" s="305">
        <f t="shared" si="163"/>
        <v>1</v>
      </c>
      <c r="AY97" s="305">
        <f t="shared" si="163"/>
        <v>1</v>
      </c>
      <c r="AZ97" s="305">
        <f t="shared" si="163"/>
        <v>1</v>
      </c>
      <c r="BA97" s="305">
        <f t="shared" si="163"/>
        <v>1</v>
      </c>
      <c r="BB97" s="305">
        <f t="shared" si="163"/>
        <v>1</v>
      </c>
      <c r="BC97" s="305">
        <f t="shared" si="163"/>
        <v>1</v>
      </c>
      <c r="BD97" s="305">
        <f t="shared" si="163"/>
        <v>1</v>
      </c>
      <c r="BE97" s="305">
        <f t="shared" si="163"/>
        <v>1</v>
      </c>
      <c r="BF97" s="305">
        <f t="shared" si="163"/>
        <v>1</v>
      </c>
      <c r="BG97" s="305">
        <f t="shared" si="163"/>
        <v>1</v>
      </c>
      <c r="BH97" s="305">
        <f t="shared" si="163"/>
        <v>1</v>
      </c>
      <c r="BI97" s="305">
        <f t="shared" si="163"/>
        <v>1</v>
      </c>
      <c r="BJ97" s="305">
        <f t="shared" si="163"/>
        <v>1</v>
      </c>
      <c r="BK97" s="305">
        <f t="shared" si="163"/>
        <v>1</v>
      </c>
      <c r="BL97" s="305">
        <f t="shared" si="163"/>
        <v>1</v>
      </c>
      <c r="BM97" s="305">
        <f t="shared" si="163"/>
        <v>1</v>
      </c>
      <c r="BN97" s="305">
        <f t="shared" si="163"/>
        <v>1</v>
      </c>
      <c r="BO97" s="305">
        <f t="shared" si="163"/>
        <v>1</v>
      </c>
      <c r="BP97" s="305">
        <f t="shared" si="163"/>
        <v>1</v>
      </c>
      <c r="BQ97" s="305">
        <f t="shared" si="163"/>
        <v>1</v>
      </c>
      <c r="BR97" s="305">
        <f t="shared" si="163"/>
        <v>1</v>
      </c>
      <c r="BS97" s="305">
        <f t="shared" si="163"/>
        <v>1</v>
      </c>
      <c r="BT97" s="305">
        <f t="shared" si="163"/>
        <v>1</v>
      </c>
      <c r="BU97" s="305">
        <f t="shared" si="163"/>
        <v>1</v>
      </c>
      <c r="BV97" s="305">
        <f t="shared" ref="BV97:DA97" si="164" xml:space="preserve"> IF( AND(BV96 &gt; $F94, BV96 &lt;= $F95), 1, 0)</f>
        <v>1</v>
      </c>
      <c r="BW97" s="305">
        <f t="shared" si="164"/>
        <v>1</v>
      </c>
      <c r="BX97" s="305">
        <f t="shared" si="164"/>
        <v>1</v>
      </c>
      <c r="BY97" s="305">
        <f t="shared" si="164"/>
        <v>1</v>
      </c>
      <c r="BZ97" s="305">
        <f t="shared" si="164"/>
        <v>1</v>
      </c>
      <c r="CA97" s="305">
        <f t="shared" si="164"/>
        <v>1</v>
      </c>
      <c r="CB97" s="305">
        <f t="shared" si="164"/>
        <v>1</v>
      </c>
      <c r="CC97" s="305">
        <f t="shared" si="164"/>
        <v>1</v>
      </c>
      <c r="CD97" s="305">
        <f t="shared" si="164"/>
        <v>1</v>
      </c>
      <c r="CE97" s="305">
        <f t="shared" si="164"/>
        <v>1</v>
      </c>
      <c r="CF97" s="305">
        <f t="shared" si="164"/>
        <v>1</v>
      </c>
      <c r="CG97" s="305">
        <f t="shared" si="164"/>
        <v>1</v>
      </c>
      <c r="CH97" s="305">
        <f t="shared" si="164"/>
        <v>1</v>
      </c>
      <c r="CI97" s="305">
        <f t="shared" si="164"/>
        <v>1</v>
      </c>
      <c r="CJ97" s="305">
        <f t="shared" si="164"/>
        <v>1</v>
      </c>
      <c r="CK97" s="305">
        <f t="shared" si="164"/>
        <v>1</v>
      </c>
      <c r="CL97" s="305">
        <f t="shared" si="164"/>
        <v>1</v>
      </c>
      <c r="CM97" s="305">
        <f t="shared" si="164"/>
        <v>1</v>
      </c>
      <c r="CN97" s="305">
        <f t="shared" si="164"/>
        <v>1</v>
      </c>
      <c r="CO97" s="305">
        <f t="shared" si="164"/>
        <v>1</v>
      </c>
      <c r="CP97" s="305">
        <f t="shared" si="164"/>
        <v>1</v>
      </c>
      <c r="CQ97" s="305">
        <f t="shared" si="164"/>
        <v>1</v>
      </c>
      <c r="CR97" s="305">
        <f t="shared" si="164"/>
        <v>1</v>
      </c>
      <c r="CS97" s="305">
        <f t="shared" si="164"/>
        <v>1</v>
      </c>
      <c r="CT97" s="305">
        <f t="shared" si="164"/>
        <v>1</v>
      </c>
      <c r="CU97" s="305">
        <f t="shared" si="164"/>
        <v>1</v>
      </c>
      <c r="CV97" s="305">
        <f t="shared" si="164"/>
        <v>1</v>
      </c>
      <c r="CW97" s="305">
        <f t="shared" si="164"/>
        <v>1</v>
      </c>
      <c r="CX97" s="305">
        <f t="shared" si="164"/>
        <v>1</v>
      </c>
      <c r="CY97" s="305">
        <f t="shared" si="164"/>
        <v>1</v>
      </c>
      <c r="CZ97" s="305">
        <f t="shared" si="164"/>
        <v>1</v>
      </c>
      <c r="DA97" s="305">
        <f t="shared" si="164"/>
        <v>1</v>
      </c>
      <c r="DB97" s="305">
        <f t="shared" ref="DB97:EG97" si="165" xml:space="preserve"> IF( AND(DB96 &gt; $F94, DB96 &lt;= $F95), 1, 0)</f>
        <v>1</v>
      </c>
      <c r="DC97" s="305">
        <f t="shared" si="165"/>
        <v>1</v>
      </c>
      <c r="DD97" s="305">
        <f t="shared" si="165"/>
        <v>1</v>
      </c>
      <c r="DE97" s="305">
        <f t="shared" si="165"/>
        <v>1</v>
      </c>
      <c r="DF97" s="305">
        <f t="shared" si="165"/>
        <v>1</v>
      </c>
      <c r="DG97" s="305">
        <f t="shared" si="165"/>
        <v>1</v>
      </c>
      <c r="DH97" s="305">
        <f t="shared" si="165"/>
        <v>1</v>
      </c>
      <c r="DI97" s="305">
        <f t="shared" si="165"/>
        <v>0</v>
      </c>
      <c r="DJ97" s="305">
        <f t="shared" si="165"/>
        <v>0</v>
      </c>
      <c r="DK97" s="305">
        <f t="shared" si="165"/>
        <v>0</v>
      </c>
      <c r="DL97" s="305">
        <f t="shared" si="165"/>
        <v>0</v>
      </c>
      <c r="DM97" s="305">
        <f t="shared" si="165"/>
        <v>0</v>
      </c>
      <c r="DN97" s="305">
        <f t="shared" si="165"/>
        <v>0</v>
      </c>
      <c r="DO97" s="305">
        <f t="shared" si="165"/>
        <v>0</v>
      </c>
      <c r="DP97" s="305">
        <f t="shared" si="165"/>
        <v>0</v>
      </c>
      <c r="DQ97" s="305">
        <f t="shared" si="165"/>
        <v>0</v>
      </c>
      <c r="DR97" s="305">
        <f t="shared" si="165"/>
        <v>0</v>
      </c>
      <c r="DS97" s="305">
        <f t="shared" si="165"/>
        <v>0</v>
      </c>
      <c r="DT97" s="305">
        <f t="shared" si="165"/>
        <v>0</v>
      </c>
      <c r="DU97" s="305">
        <f t="shared" si="165"/>
        <v>0</v>
      </c>
      <c r="DV97" s="305">
        <f t="shared" si="165"/>
        <v>0</v>
      </c>
      <c r="DW97" s="305">
        <f t="shared" si="165"/>
        <v>0</v>
      </c>
      <c r="DX97" s="305">
        <f t="shared" si="165"/>
        <v>0</v>
      </c>
      <c r="DY97" s="305">
        <f t="shared" si="165"/>
        <v>0</v>
      </c>
      <c r="DZ97" s="305">
        <f t="shared" si="165"/>
        <v>0</v>
      </c>
      <c r="EA97" s="305">
        <f t="shared" si="165"/>
        <v>0</v>
      </c>
      <c r="EB97" s="305">
        <f t="shared" si="165"/>
        <v>0</v>
      </c>
      <c r="EC97" s="305">
        <f t="shared" si="165"/>
        <v>0</v>
      </c>
      <c r="ED97" s="305">
        <f t="shared" si="165"/>
        <v>0</v>
      </c>
      <c r="EE97" s="305">
        <f t="shared" si="165"/>
        <v>0</v>
      </c>
      <c r="EF97" s="305">
        <f t="shared" si="165"/>
        <v>0</v>
      </c>
      <c r="EG97" s="305">
        <f t="shared" si="165"/>
        <v>0</v>
      </c>
      <c r="EH97" s="305">
        <f t="shared" ref="EH97:FM97" si="166" xml:space="preserve"> IF( AND(EH96 &gt; $F94, EH96 &lt;= $F95), 1, 0)</f>
        <v>0</v>
      </c>
      <c r="EI97" s="305">
        <f t="shared" si="166"/>
        <v>0</v>
      </c>
      <c r="EJ97" s="305">
        <f t="shared" si="166"/>
        <v>0</v>
      </c>
      <c r="EK97" s="305">
        <f t="shared" si="166"/>
        <v>0</v>
      </c>
      <c r="EL97" s="305">
        <f t="shared" si="166"/>
        <v>0</v>
      </c>
      <c r="EM97" s="305">
        <f t="shared" si="166"/>
        <v>0</v>
      </c>
      <c r="EN97" s="305">
        <f t="shared" si="166"/>
        <v>0</v>
      </c>
      <c r="EO97" s="305">
        <f t="shared" si="166"/>
        <v>0</v>
      </c>
      <c r="EP97" s="305">
        <f t="shared" si="166"/>
        <v>0</v>
      </c>
      <c r="EQ97" s="305">
        <f t="shared" si="166"/>
        <v>0</v>
      </c>
      <c r="ER97" s="305">
        <f t="shared" si="166"/>
        <v>0</v>
      </c>
      <c r="ES97" s="305">
        <f t="shared" si="166"/>
        <v>0</v>
      </c>
      <c r="ET97" s="305">
        <f t="shared" si="166"/>
        <v>0</v>
      </c>
      <c r="EU97" s="305">
        <f t="shared" si="166"/>
        <v>0</v>
      </c>
      <c r="EV97" s="305">
        <f t="shared" si="166"/>
        <v>0</v>
      </c>
      <c r="EW97" s="305">
        <f t="shared" si="166"/>
        <v>0</v>
      </c>
      <c r="EX97" s="305">
        <f t="shared" si="166"/>
        <v>0</v>
      </c>
      <c r="EY97" s="305">
        <f t="shared" si="166"/>
        <v>0</v>
      </c>
      <c r="EZ97" s="305">
        <f t="shared" si="166"/>
        <v>0</v>
      </c>
      <c r="FA97" s="305">
        <f t="shared" si="166"/>
        <v>0</v>
      </c>
      <c r="FB97" s="305">
        <f t="shared" si="166"/>
        <v>0</v>
      </c>
      <c r="FC97" s="305">
        <f t="shared" si="166"/>
        <v>0</v>
      </c>
      <c r="FD97" s="305">
        <f t="shared" si="166"/>
        <v>0</v>
      </c>
      <c r="FE97" s="305">
        <f t="shared" si="166"/>
        <v>0</v>
      </c>
      <c r="FF97" s="305">
        <f t="shared" si="166"/>
        <v>0</v>
      </c>
      <c r="FG97" s="305">
        <f t="shared" si="166"/>
        <v>0</v>
      </c>
      <c r="FH97" s="305">
        <f t="shared" si="166"/>
        <v>0</v>
      </c>
      <c r="FI97" s="305">
        <f t="shared" si="166"/>
        <v>0</v>
      </c>
      <c r="FJ97" s="305">
        <f t="shared" si="166"/>
        <v>0</v>
      </c>
      <c r="FK97" s="305">
        <f t="shared" si="166"/>
        <v>0</v>
      </c>
      <c r="FL97" s="305">
        <f t="shared" si="166"/>
        <v>0</v>
      </c>
      <c r="FM97" s="305">
        <f t="shared" si="166"/>
        <v>0</v>
      </c>
      <c r="FN97" s="305">
        <f t="shared" ref="FN97:GJ97" si="167" xml:space="preserve"> IF( AND(FN96 &gt; $F94, FN96 &lt;= $F95), 1, 0)</f>
        <v>0</v>
      </c>
      <c r="FO97" s="305">
        <f t="shared" si="167"/>
        <v>0</v>
      </c>
      <c r="FP97" s="305">
        <f t="shared" si="167"/>
        <v>0</v>
      </c>
      <c r="FQ97" s="305">
        <f t="shared" si="167"/>
        <v>0</v>
      </c>
      <c r="FR97" s="305">
        <f t="shared" si="167"/>
        <v>0</v>
      </c>
      <c r="FS97" s="305">
        <f t="shared" si="167"/>
        <v>0</v>
      </c>
      <c r="FT97" s="305">
        <f t="shared" si="167"/>
        <v>0</v>
      </c>
      <c r="FU97" s="305">
        <f t="shared" si="167"/>
        <v>0</v>
      </c>
      <c r="FV97" s="305">
        <f t="shared" si="167"/>
        <v>0</v>
      </c>
      <c r="FW97" s="305">
        <f t="shared" si="167"/>
        <v>0</v>
      </c>
      <c r="FX97" s="305">
        <f t="shared" si="167"/>
        <v>0</v>
      </c>
      <c r="FY97" s="305">
        <f t="shared" si="167"/>
        <v>0</v>
      </c>
      <c r="FZ97" s="305">
        <f t="shared" si="167"/>
        <v>0</v>
      </c>
      <c r="GA97" s="305">
        <f t="shared" si="167"/>
        <v>0</v>
      </c>
      <c r="GB97" s="305">
        <f t="shared" si="167"/>
        <v>0</v>
      </c>
      <c r="GC97" s="305">
        <f t="shared" si="167"/>
        <v>0</v>
      </c>
      <c r="GD97" s="305">
        <f t="shared" si="167"/>
        <v>0</v>
      </c>
      <c r="GE97" s="305">
        <f t="shared" si="167"/>
        <v>0</v>
      </c>
      <c r="GF97" s="305">
        <f t="shared" si="167"/>
        <v>0</v>
      </c>
      <c r="GG97" s="305">
        <f t="shared" si="167"/>
        <v>0</v>
      </c>
      <c r="GH97" s="305">
        <f t="shared" si="167"/>
        <v>0</v>
      </c>
      <c r="GI97" s="305">
        <f t="shared" si="167"/>
        <v>0</v>
      </c>
      <c r="GJ97" s="305">
        <f t="shared" si="167"/>
        <v>0</v>
      </c>
      <c r="GK97" s="250"/>
      <c r="GL97" s="250"/>
      <c r="GM97" s="250"/>
      <c r="GN97" s="250"/>
      <c r="GO97" s="250"/>
      <c r="GP97" s="250"/>
      <c r="GQ97" s="250"/>
      <c r="GR97" s="250"/>
      <c r="GS97" s="250"/>
      <c r="GT97" s="250"/>
      <c r="GU97" s="250"/>
      <c r="GV97" s="250"/>
      <c r="GW97" s="250"/>
      <c r="GX97" s="250"/>
      <c r="GY97" s="250"/>
      <c r="GZ97" s="250"/>
      <c r="HA97" s="250"/>
      <c r="HB97" s="250"/>
      <c r="HC97" s="250"/>
      <c r="HD97" s="250"/>
      <c r="HE97" s="250"/>
      <c r="HF97" s="250"/>
      <c r="HG97" s="250"/>
      <c r="HH97" s="250"/>
      <c r="HI97" s="250"/>
      <c r="HJ97" s="250"/>
      <c r="HK97" s="250"/>
      <c r="HL97" s="250"/>
      <c r="HM97" s="250"/>
      <c r="HN97" s="250"/>
      <c r="HO97" s="250"/>
      <c r="HP97" s="250"/>
      <c r="HQ97" s="250"/>
      <c r="HR97" s="250"/>
      <c r="HS97" s="250"/>
      <c r="HT97" s="250"/>
      <c r="HU97" s="250"/>
      <c r="HV97" s="250"/>
      <c r="HW97" s="250"/>
      <c r="HX97" s="250"/>
      <c r="HY97" s="250"/>
      <c r="HZ97" s="250"/>
      <c r="IA97" s="250"/>
      <c r="IB97" s="250"/>
      <c r="IC97" s="250"/>
      <c r="ID97" s="250"/>
      <c r="IE97" s="250"/>
      <c r="IF97" s="250"/>
      <c r="IG97" s="250"/>
      <c r="IH97" s="250"/>
      <c r="II97" s="250"/>
      <c r="IJ97" s="250"/>
      <c r="IK97" s="250"/>
      <c r="IL97" s="250"/>
      <c r="IM97" s="250"/>
      <c r="IN97" s="250"/>
      <c r="IO97" s="250"/>
      <c r="IP97" s="250"/>
      <c r="IQ97" s="250"/>
      <c r="IR97" s="250"/>
      <c r="IS97" s="250"/>
      <c r="IT97" s="250"/>
      <c r="IU97" s="250"/>
      <c r="IV97" s="250"/>
      <c r="IW97" s="250"/>
      <c r="IX97" s="250"/>
      <c r="IY97" s="250"/>
      <c r="IZ97" s="250"/>
      <c r="JA97" s="250"/>
      <c r="JB97" s="250"/>
      <c r="JC97" s="250"/>
      <c r="JD97" s="250"/>
      <c r="JE97" s="250"/>
      <c r="JF97" s="250"/>
      <c r="JG97" s="250"/>
      <c r="JH97" s="250"/>
      <c r="JI97" s="250"/>
      <c r="JJ97" s="250"/>
      <c r="JK97" s="250"/>
      <c r="JL97" s="250"/>
      <c r="JM97" s="250"/>
      <c r="JN97" s="250"/>
      <c r="JO97" s="250"/>
      <c r="JP97" s="250"/>
      <c r="JQ97" s="250"/>
      <c r="JR97" s="250"/>
      <c r="JS97" s="250"/>
      <c r="JT97" s="250"/>
      <c r="JU97" s="250"/>
      <c r="JV97" s="250"/>
      <c r="JW97" s="250"/>
      <c r="JX97" s="250"/>
      <c r="JY97" s="250"/>
      <c r="JZ97" s="250"/>
      <c r="KA97" s="250"/>
      <c r="KB97" s="250"/>
      <c r="KC97" s="250"/>
      <c r="KD97" s="250"/>
      <c r="KE97" s="250"/>
      <c r="KF97" s="250"/>
      <c r="KG97" s="250"/>
      <c r="KH97" s="250"/>
      <c r="KI97" s="250"/>
      <c r="KJ97" s="250"/>
      <c r="KK97" s="250"/>
      <c r="KL97" s="250"/>
      <c r="KM97" s="250"/>
      <c r="KN97" s="250"/>
      <c r="KO97" s="250"/>
      <c r="KP97" s="250"/>
      <c r="KQ97" s="250"/>
      <c r="KR97" s="250"/>
      <c r="KS97" s="250"/>
      <c r="KT97" s="250"/>
      <c r="KU97" s="250"/>
      <c r="KV97" s="250"/>
      <c r="KW97" s="250"/>
      <c r="KX97" s="250"/>
      <c r="KY97" s="250"/>
      <c r="KZ97" s="250"/>
      <c r="LA97" s="250"/>
      <c r="LB97" s="250"/>
      <c r="LC97" s="250"/>
      <c r="LD97" s="250"/>
      <c r="LE97" s="250"/>
      <c r="LF97" s="250"/>
      <c r="LG97" s="250"/>
      <c r="LH97" s="250"/>
      <c r="LI97" s="250"/>
      <c r="LJ97" s="250"/>
      <c r="LK97" s="250"/>
      <c r="LL97" s="250"/>
      <c r="LM97" s="250"/>
      <c r="LN97" s="250"/>
      <c r="LO97" s="250"/>
      <c r="LP97" s="250"/>
      <c r="LQ97" s="250"/>
      <c r="LR97" s="250"/>
      <c r="LS97" s="250"/>
      <c r="LT97" s="250"/>
      <c r="LU97" s="250"/>
      <c r="LV97" s="250"/>
      <c r="LW97" s="250"/>
      <c r="LX97" s="250"/>
      <c r="LY97" s="250"/>
      <c r="LZ97" s="250"/>
      <c r="MA97" s="250"/>
      <c r="MB97" s="250"/>
      <c r="MC97" s="250"/>
      <c r="MD97" s="250"/>
      <c r="ME97" s="250"/>
      <c r="MF97" s="250"/>
      <c r="MG97" s="250"/>
      <c r="MH97" s="250"/>
      <c r="MI97" s="250"/>
      <c r="MJ97" s="250"/>
      <c r="MK97" s="250"/>
      <c r="ML97" s="250"/>
      <c r="MM97" s="250"/>
      <c r="MN97" s="250"/>
      <c r="MO97" s="250"/>
      <c r="MP97" s="250"/>
      <c r="MQ97" s="250"/>
      <c r="MR97" s="250"/>
      <c r="MS97" s="250"/>
      <c r="MT97" s="250"/>
      <c r="MU97" s="250"/>
      <c r="MV97" s="250"/>
      <c r="MW97" s="250"/>
      <c r="MX97" s="250"/>
      <c r="MY97" s="250"/>
      <c r="MZ97" s="250"/>
      <c r="NA97" s="250"/>
      <c r="NB97" s="250"/>
      <c r="NC97" s="250"/>
      <c r="ND97" s="250"/>
      <c r="NE97" s="250"/>
      <c r="NF97" s="250"/>
      <c r="NG97" s="250"/>
      <c r="NH97" s="250"/>
      <c r="NI97" s="250"/>
      <c r="NJ97" s="250"/>
      <c r="NK97" s="250"/>
      <c r="NL97" s="250"/>
      <c r="NM97" s="250"/>
      <c r="NN97" s="250"/>
      <c r="NO97" s="250"/>
      <c r="NP97" s="250"/>
      <c r="NQ97" s="250"/>
      <c r="NR97" s="250"/>
      <c r="NS97" s="250"/>
      <c r="NT97" s="250"/>
      <c r="NU97" s="250"/>
      <c r="NV97" s="250"/>
      <c r="NW97" s="250"/>
      <c r="NX97" s="250"/>
      <c r="NY97" s="250"/>
      <c r="NZ97" s="250"/>
      <c r="OA97" s="250"/>
      <c r="OB97" s="250"/>
      <c r="OC97" s="250"/>
      <c r="OD97" s="250"/>
      <c r="OE97" s="250"/>
      <c r="OF97" s="250"/>
      <c r="OG97" s="250"/>
      <c r="OH97" s="250"/>
      <c r="OI97" s="250"/>
      <c r="OJ97" s="250"/>
      <c r="OK97" s="250"/>
      <c r="OL97" s="250"/>
      <c r="OM97" s="250"/>
      <c r="ON97" s="250"/>
      <c r="OO97" s="250"/>
      <c r="OP97" s="250"/>
      <c r="OQ97" s="250"/>
      <c r="OR97" s="250"/>
      <c r="OS97" s="250"/>
      <c r="OT97" s="250"/>
      <c r="OU97" s="250"/>
      <c r="OV97" s="250"/>
      <c r="OW97" s="250"/>
      <c r="OX97" s="250"/>
      <c r="OY97" s="250"/>
      <c r="OZ97" s="250"/>
      <c r="PA97" s="250"/>
      <c r="PB97" s="250"/>
      <c r="PC97" s="250"/>
      <c r="PD97" s="250"/>
      <c r="PE97" s="250"/>
      <c r="PF97" s="250"/>
      <c r="PG97" s="250"/>
      <c r="PH97" s="250"/>
      <c r="PI97" s="250"/>
      <c r="PJ97" s="250"/>
      <c r="PK97" s="250"/>
      <c r="PL97" s="250"/>
      <c r="PM97" s="250"/>
      <c r="PN97" s="250"/>
      <c r="PO97" s="250"/>
      <c r="PP97" s="250"/>
      <c r="PQ97" s="250"/>
      <c r="PR97" s="250"/>
      <c r="PS97" s="250"/>
      <c r="PT97" s="250"/>
      <c r="PU97" s="250"/>
    </row>
    <row r="98" spans="1:437" s="52" customFormat="1" outlineLevel="1" x14ac:dyDescent="0.35">
      <c r="A98" s="15"/>
      <c r="B98" s="15"/>
      <c r="C98" s="21"/>
      <c r="D98" s="60"/>
      <c r="E98" s="6"/>
      <c r="F98" s="6"/>
      <c r="G98" s="6"/>
      <c r="H98" s="6"/>
      <c r="I98" s="104"/>
      <c r="J98" s="6"/>
      <c r="K98" s="6"/>
      <c r="L98" s="6"/>
      <c r="M98" s="6"/>
      <c r="N98" s="6"/>
      <c r="O98" s="6"/>
      <c r="P98" s="6"/>
      <c r="Q98" s="6"/>
      <c r="R98" s="6"/>
      <c r="S98" s="6"/>
      <c r="T98" s="6"/>
      <c r="U98" s="6"/>
      <c r="V98" s="6"/>
      <c r="W98" s="6"/>
      <c r="X98" s="6"/>
      <c r="Y98" s="6"/>
      <c r="Z98" s="6"/>
      <c r="AA98" s="6"/>
      <c r="AB98" s="6"/>
      <c r="AC98" s="6"/>
      <c r="AD98" s="6"/>
      <c r="AE98" s="6"/>
      <c r="AF98" s="6"/>
      <c r="AG98" s="6"/>
      <c r="AH98" s="6"/>
      <c r="AI98" s="6"/>
      <c r="AJ98" s="6"/>
      <c r="AK98" s="6"/>
      <c r="AL98" s="6"/>
      <c r="AM98" s="6"/>
      <c r="AN98" s="6"/>
      <c r="AO98" s="6"/>
      <c r="AP98" s="6"/>
      <c r="AQ98" s="6"/>
      <c r="AR98" s="6"/>
      <c r="AS98" s="6"/>
      <c r="AT98" s="6"/>
      <c r="AU98" s="6"/>
      <c r="AV98" s="6"/>
      <c r="AW98" s="6"/>
      <c r="AX98" s="6"/>
      <c r="AY98" s="6"/>
      <c r="AZ98" s="6"/>
      <c r="BA98" s="6"/>
      <c r="BB98" s="6"/>
      <c r="BC98" s="6"/>
      <c r="BD98" s="6"/>
      <c r="BE98" s="6"/>
      <c r="BF98" s="6"/>
      <c r="BG98" s="6"/>
      <c r="BH98" s="6"/>
      <c r="BI98" s="6"/>
      <c r="BJ98" s="6"/>
      <c r="BK98" s="6"/>
      <c r="BL98" s="6"/>
      <c r="BM98" s="6"/>
      <c r="BN98" s="6"/>
      <c r="BO98" s="6"/>
      <c r="BP98" s="6"/>
      <c r="BQ98" s="6"/>
      <c r="BR98" s="6"/>
      <c r="BS98" s="6"/>
      <c r="BT98" s="6"/>
      <c r="BU98" s="6"/>
      <c r="BV98" s="6"/>
      <c r="BW98" s="6"/>
      <c r="BX98" s="6"/>
      <c r="BY98" s="6"/>
      <c r="BZ98" s="6"/>
      <c r="CA98" s="6"/>
      <c r="CB98" s="6"/>
      <c r="CC98" s="6"/>
      <c r="CD98" s="6"/>
      <c r="CE98" s="6"/>
      <c r="CF98" s="6"/>
      <c r="CG98" s="6"/>
      <c r="CH98" s="6"/>
      <c r="CI98" s="6"/>
      <c r="CJ98" s="6"/>
      <c r="CK98" s="6"/>
      <c r="CL98" s="6"/>
      <c r="CM98" s="6"/>
      <c r="CN98" s="6"/>
      <c r="CO98" s="6"/>
      <c r="CP98" s="6"/>
      <c r="CQ98" s="6"/>
      <c r="CR98" s="6"/>
      <c r="CS98" s="6"/>
      <c r="CT98" s="6"/>
      <c r="CU98" s="6"/>
      <c r="CV98" s="6"/>
      <c r="CW98" s="6"/>
      <c r="CX98" s="6"/>
      <c r="CY98" s="6"/>
      <c r="CZ98" s="6"/>
      <c r="DA98" s="6"/>
      <c r="DB98" s="6"/>
      <c r="DC98" s="6"/>
      <c r="DD98" s="6"/>
      <c r="DE98" s="6"/>
      <c r="DF98" s="6"/>
      <c r="DG98" s="6"/>
      <c r="DH98" s="6"/>
      <c r="DI98" s="6"/>
      <c r="DJ98" s="6"/>
      <c r="DK98" s="6"/>
      <c r="DL98" s="6"/>
      <c r="DM98" s="6"/>
      <c r="DN98" s="6"/>
      <c r="DO98" s="6"/>
      <c r="DP98" s="6"/>
      <c r="DQ98" s="6"/>
      <c r="DR98" s="6"/>
      <c r="DS98" s="6"/>
      <c r="DT98" s="6"/>
      <c r="DU98" s="6"/>
      <c r="DV98" s="6"/>
      <c r="DW98" s="6"/>
      <c r="DX98" s="6"/>
      <c r="DY98" s="6"/>
      <c r="DZ98" s="6"/>
      <c r="EA98" s="6"/>
      <c r="EB98" s="6"/>
      <c r="EC98" s="6"/>
      <c r="ED98" s="6"/>
      <c r="EE98" s="6"/>
      <c r="EF98" s="6"/>
      <c r="EG98" s="6"/>
      <c r="EH98" s="6"/>
      <c r="EI98" s="6"/>
      <c r="EJ98" s="6"/>
      <c r="EK98" s="6"/>
      <c r="EL98" s="6"/>
      <c r="EM98" s="6"/>
      <c r="EN98" s="6"/>
      <c r="EO98" s="6"/>
      <c r="EP98" s="6"/>
      <c r="EQ98" s="6"/>
      <c r="ER98" s="6"/>
      <c r="ES98" s="6"/>
      <c r="ET98" s="6"/>
      <c r="EU98" s="6"/>
      <c r="EV98" s="6"/>
      <c r="EW98" s="6"/>
      <c r="EX98" s="6"/>
      <c r="EY98" s="6"/>
      <c r="EZ98" s="6"/>
      <c r="FA98" s="6"/>
      <c r="FB98" s="6"/>
      <c r="FC98" s="6"/>
      <c r="FD98" s="6"/>
      <c r="FE98" s="6"/>
      <c r="FF98" s="6"/>
      <c r="FG98" s="6"/>
      <c r="FH98" s="6"/>
      <c r="FI98" s="6"/>
      <c r="FJ98" s="6"/>
      <c r="FK98" s="6"/>
      <c r="FL98" s="6"/>
      <c r="FM98" s="6"/>
      <c r="FN98" s="6"/>
      <c r="FO98" s="6"/>
      <c r="FP98" s="6"/>
      <c r="FQ98" s="6"/>
      <c r="FR98" s="6"/>
      <c r="FS98" s="6"/>
      <c r="FT98" s="6"/>
      <c r="FU98" s="6"/>
      <c r="FV98" s="6"/>
      <c r="FW98" s="6"/>
      <c r="FX98" s="6"/>
      <c r="FY98" s="6"/>
      <c r="FZ98" s="6"/>
      <c r="GA98" s="6"/>
      <c r="GB98" s="6"/>
      <c r="GC98" s="6"/>
      <c r="GD98" s="6"/>
      <c r="GE98" s="6"/>
      <c r="GF98" s="6"/>
      <c r="GG98" s="6"/>
      <c r="GH98" s="6"/>
      <c r="GI98" s="6"/>
      <c r="GJ98" s="6"/>
      <c r="GK98"/>
      <c r="GL98"/>
      <c r="GM98"/>
      <c r="GN98"/>
      <c r="GO98"/>
      <c r="GP98"/>
      <c r="GQ98"/>
      <c r="GR98"/>
      <c r="GS98"/>
      <c r="GT98"/>
      <c r="GU98"/>
      <c r="GV98"/>
      <c r="GW98"/>
      <c r="GX98"/>
      <c r="GY98"/>
      <c r="GZ98"/>
      <c r="HA98"/>
      <c r="HB98"/>
      <c r="HC98"/>
      <c r="HD98"/>
      <c r="HE98"/>
      <c r="HF98"/>
      <c r="HG98"/>
      <c r="HH98"/>
      <c r="HI98"/>
      <c r="HJ98"/>
      <c r="HK98"/>
      <c r="HL98"/>
      <c r="HM98"/>
      <c r="HN98"/>
      <c r="HO98"/>
      <c r="HP98"/>
      <c r="HQ98"/>
      <c r="HR98"/>
      <c r="HS98"/>
      <c r="HT98"/>
      <c r="HU98"/>
      <c r="HV98"/>
      <c r="HW98"/>
      <c r="HX98"/>
      <c r="HY98"/>
      <c r="HZ98"/>
      <c r="IA98"/>
      <c r="IB98"/>
      <c r="IC98"/>
      <c r="ID98"/>
      <c r="IE98"/>
      <c r="IF98"/>
      <c r="IG98"/>
      <c r="IH98"/>
      <c r="II98"/>
      <c r="IJ98"/>
      <c r="IK98"/>
      <c r="IL98"/>
      <c r="IM98"/>
      <c r="IN98"/>
      <c r="IO98"/>
      <c r="IP98"/>
      <c r="IQ98"/>
      <c r="IR98"/>
      <c r="IS98"/>
      <c r="IT98"/>
      <c r="IU98"/>
      <c r="IV98"/>
      <c r="IW98"/>
      <c r="IX98"/>
      <c r="IY98"/>
      <c r="IZ98"/>
      <c r="JA98"/>
      <c r="JB98"/>
      <c r="JC98"/>
      <c r="JD98"/>
      <c r="JE98"/>
      <c r="JF98"/>
      <c r="JG98"/>
      <c r="JH98"/>
      <c r="JI98"/>
      <c r="JJ98"/>
      <c r="JK98"/>
      <c r="JL98"/>
      <c r="JM98"/>
      <c r="JN98"/>
      <c r="JO98"/>
      <c r="JP98"/>
      <c r="JQ98"/>
      <c r="JR98"/>
      <c r="JS98"/>
      <c r="JT98"/>
      <c r="JU98"/>
      <c r="JV98"/>
      <c r="JW98"/>
      <c r="JX98"/>
      <c r="JY98"/>
      <c r="JZ98"/>
      <c r="KA98"/>
      <c r="KB98"/>
      <c r="KC98"/>
      <c r="KD98"/>
      <c r="KE98"/>
      <c r="KF98"/>
      <c r="KG98"/>
      <c r="KH98"/>
      <c r="KI98"/>
      <c r="KJ98"/>
      <c r="KK98"/>
      <c r="KL98"/>
      <c r="KM98"/>
      <c r="KN98"/>
      <c r="KO98"/>
      <c r="KP98"/>
      <c r="KQ98"/>
      <c r="KR98"/>
      <c r="KS98"/>
      <c r="KT98"/>
      <c r="KU98"/>
      <c r="KV98"/>
      <c r="KW98"/>
      <c r="KX98"/>
      <c r="KY98"/>
      <c r="KZ98"/>
      <c r="LA98"/>
      <c r="LB98"/>
      <c r="LC98"/>
      <c r="LD98"/>
      <c r="LE98"/>
      <c r="LF98"/>
      <c r="LG98"/>
      <c r="LH98"/>
      <c r="LI98"/>
      <c r="LJ98"/>
      <c r="LK98"/>
      <c r="LL98"/>
      <c r="LM98"/>
      <c r="LN98"/>
      <c r="LO98"/>
      <c r="LP98"/>
      <c r="LQ98"/>
      <c r="LR98"/>
      <c r="LS98"/>
      <c r="LT98"/>
      <c r="LU98"/>
      <c r="LV98"/>
      <c r="LW98"/>
      <c r="LX98"/>
      <c r="LY98"/>
      <c r="LZ98"/>
      <c r="MA98"/>
      <c r="MB98"/>
      <c r="MC98"/>
      <c r="MD98"/>
      <c r="ME98"/>
      <c r="MF98"/>
      <c r="MG98"/>
      <c r="MH98"/>
      <c r="MI98"/>
      <c r="MJ98"/>
      <c r="MK98"/>
      <c r="ML98"/>
      <c r="MM98"/>
      <c r="MN98"/>
      <c r="MO98"/>
      <c r="MP98"/>
      <c r="MQ98"/>
      <c r="MR98"/>
      <c r="MS98"/>
      <c r="MT98"/>
      <c r="MU98"/>
      <c r="MV98"/>
      <c r="MW98"/>
      <c r="MX98"/>
      <c r="MY98"/>
      <c r="MZ98"/>
      <c r="NA98"/>
      <c r="NB98"/>
      <c r="NC98"/>
      <c r="ND98"/>
      <c r="NE98"/>
      <c r="NF98"/>
      <c r="NG98"/>
      <c r="NH98"/>
      <c r="NI98"/>
      <c r="NJ98"/>
      <c r="NK98"/>
      <c r="NL98"/>
      <c r="NM98"/>
      <c r="NN98"/>
      <c r="NO98"/>
      <c r="NP98"/>
      <c r="NQ98"/>
      <c r="NR98"/>
      <c r="NS98"/>
      <c r="NT98"/>
      <c r="NU98"/>
      <c r="NV98"/>
      <c r="NW98"/>
      <c r="NX98"/>
      <c r="NY98"/>
      <c r="NZ98"/>
      <c r="OA98"/>
      <c r="OB98"/>
      <c r="OC98"/>
      <c r="OD98"/>
      <c r="OE98"/>
      <c r="OF98"/>
      <c r="OG98"/>
      <c r="OH98"/>
      <c r="OI98"/>
      <c r="OJ98"/>
      <c r="OK98"/>
      <c r="OL98"/>
      <c r="OM98"/>
      <c r="ON98"/>
      <c r="OO98"/>
      <c r="OP98"/>
      <c r="OQ98"/>
      <c r="OR98"/>
      <c r="OS98"/>
      <c r="OT98"/>
      <c r="OU98"/>
      <c r="OV98"/>
      <c r="OW98"/>
      <c r="OX98"/>
      <c r="OY98"/>
      <c r="OZ98"/>
      <c r="PA98"/>
      <c r="PB98"/>
      <c r="PC98"/>
      <c r="PD98"/>
      <c r="PE98"/>
      <c r="PF98"/>
      <c r="PG98"/>
      <c r="PH98"/>
      <c r="PI98"/>
      <c r="PJ98"/>
      <c r="PK98"/>
      <c r="PL98"/>
      <c r="PM98"/>
      <c r="PN98"/>
      <c r="PO98"/>
      <c r="PP98"/>
      <c r="PQ98"/>
      <c r="PR98"/>
      <c r="PS98"/>
      <c r="PT98"/>
      <c r="PU98"/>
    </row>
    <row r="99" spans="1:437" s="52" customFormat="1" outlineLevel="1" x14ac:dyDescent="0.35">
      <c r="A99" s="15"/>
      <c r="B99" s="15" t="s">
        <v>132</v>
      </c>
      <c r="C99" s="21"/>
      <c r="D99" s="60"/>
      <c r="E99" s="6"/>
      <c r="F99" s="6"/>
      <c r="G99" s="6"/>
      <c r="H99" s="6"/>
      <c r="I99" s="104"/>
      <c r="J99" s="6"/>
      <c r="K99" s="6"/>
      <c r="L99" s="6"/>
      <c r="M99" s="6"/>
      <c r="N99" s="6"/>
      <c r="O99" s="6"/>
      <c r="P99" s="6"/>
      <c r="Q99" s="6"/>
      <c r="R99" s="6"/>
      <c r="S99" s="6"/>
      <c r="T99" s="6"/>
      <c r="U99" s="6"/>
      <c r="V99" s="6"/>
      <c r="W99" s="6"/>
      <c r="X99" s="6"/>
      <c r="Y99" s="6"/>
      <c r="Z99" s="6"/>
      <c r="AA99" s="6"/>
      <c r="AB99" s="6"/>
      <c r="AC99" s="6"/>
      <c r="AD99" s="6"/>
      <c r="AE99" s="6"/>
      <c r="AF99" s="6"/>
      <c r="AG99" s="6"/>
      <c r="AH99" s="6"/>
      <c r="AI99" s="6"/>
      <c r="AJ99" s="6"/>
      <c r="AK99" s="6"/>
      <c r="AL99" s="6"/>
      <c r="AM99" s="6"/>
      <c r="AN99" s="6"/>
      <c r="AO99" s="6"/>
      <c r="AP99" s="6"/>
      <c r="AQ99" s="6"/>
      <c r="AR99" s="6"/>
      <c r="AS99" s="6"/>
      <c r="AT99" s="6"/>
      <c r="AU99" s="6"/>
      <c r="AV99" s="6"/>
      <c r="AW99" s="6"/>
      <c r="AX99" s="6"/>
      <c r="AY99" s="6"/>
      <c r="AZ99" s="6"/>
      <c r="BA99" s="6"/>
      <c r="BB99" s="6"/>
      <c r="BC99" s="6"/>
      <c r="BD99" s="6"/>
      <c r="BE99" s="6"/>
      <c r="BF99" s="6"/>
      <c r="BG99" s="6"/>
      <c r="BH99" s="6"/>
      <c r="BI99" s="6"/>
      <c r="BJ99" s="6"/>
      <c r="BK99" s="6"/>
      <c r="BL99" s="6"/>
      <c r="BM99" s="6"/>
      <c r="BN99" s="6"/>
      <c r="BO99" s="6"/>
      <c r="BP99" s="6"/>
      <c r="BQ99" s="6"/>
      <c r="BR99" s="6"/>
      <c r="BS99" s="6"/>
      <c r="BT99" s="6"/>
      <c r="BU99" s="6"/>
      <c r="BV99" s="6"/>
      <c r="BW99" s="6"/>
      <c r="BX99" s="6"/>
      <c r="BY99" s="6"/>
      <c r="BZ99" s="6"/>
      <c r="CA99" s="6"/>
      <c r="CB99" s="6"/>
      <c r="CC99" s="6"/>
      <c r="CD99" s="6"/>
      <c r="CE99" s="6"/>
      <c r="CF99" s="6"/>
      <c r="CG99" s="6"/>
      <c r="CH99" s="6"/>
      <c r="CI99" s="6"/>
      <c r="CJ99" s="6"/>
      <c r="CK99" s="6"/>
      <c r="CL99" s="6"/>
      <c r="CM99" s="6"/>
      <c r="CN99" s="6"/>
      <c r="CO99" s="6"/>
      <c r="CP99" s="6"/>
      <c r="CQ99" s="6"/>
      <c r="CR99" s="6"/>
      <c r="CS99" s="6"/>
      <c r="CT99" s="6"/>
      <c r="CU99" s="6"/>
      <c r="CV99" s="6"/>
      <c r="CW99" s="6"/>
      <c r="CX99" s="6"/>
      <c r="CY99" s="6"/>
      <c r="CZ99" s="6"/>
      <c r="DA99" s="6"/>
      <c r="DB99" s="6"/>
      <c r="DC99" s="6"/>
      <c r="DD99" s="6"/>
      <c r="DE99" s="6"/>
      <c r="DF99" s="6"/>
      <c r="DG99" s="6"/>
      <c r="DH99" s="6"/>
      <c r="DI99" s="6"/>
      <c r="DJ99" s="6"/>
      <c r="DK99" s="6"/>
      <c r="DL99" s="6"/>
      <c r="DM99" s="6"/>
      <c r="DN99" s="6"/>
      <c r="DO99" s="6"/>
      <c r="DP99" s="6"/>
      <c r="DQ99" s="6"/>
      <c r="DR99" s="6"/>
      <c r="DS99" s="6"/>
      <c r="DT99" s="6"/>
      <c r="DU99" s="6"/>
      <c r="DV99" s="6"/>
      <c r="DW99" s="6"/>
      <c r="DX99" s="6"/>
      <c r="DY99" s="6"/>
      <c r="DZ99" s="6"/>
      <c r="EA99" s="6"/>
      <c r="EB99" s="6"/>
      <c r="EC99" s="6"/>
      <c r="ED99" s="6"/>
      <c r="EE99" s="6"/>
      <c r="EF99" s="6"/>
      <c r="EG99" s="6"/>
      <c r="EH99" s="6"/>
      <c r="EI99" s="6"/>
      <c r="EJ99" s="6"/>
      <c r="EK99" s="6"/>
      <c r="EL99" s="6"/>
      <c r="EM99" s="6"/>
      <c r="EN99" s="6"/>
      <c r="EO99" s="6"/>
      <c r="EP99" s="6"/>
      <c r="EQ99" s="6"/>
      <c r="ER99" s="6"/>
      <c r="ES99" s="6"/>
      <c r="ET99" s="6"/>
      <c r="EU99" s="6"/>
      <c r="EV99" s="6"/>
      <c r="EW99" s="6"/>
      <c r="EX99" s="6"/>
      <c r="EY99" s="6"/>
      <c r="EZ99" s="6"/>
      <c r="FA99" s="6"/>
      <c r="FB99" s="6"/>
      <c r="FC99" s="6"/>
      <c r="FD99" s="6"/>
      <c r="FE99" s="6"/>
      <c r="FF99" s="6"/>
      <c r="FG99" s="6"/>
      <c r="FH99" s="6"/>
      <c r="FI99" s="6"/>
      <c r="FJ99" s="6"/>
      <c r="FK99" s="6"/>
      <c r="FL99" s="6"/>
      <c r="FM99" s="6"/>
      <c r="FN99" s="6"/>
      <c r="FO99" s="6"/>
      <c r="FP99" s="6"/>
      <c r="FQ99" s="6"/>
      <c r="FR99" s="6"/>
      <c r="FS99" s="6"/>
      <c r="FT99" s="6"/>
      <c r="FU99" s="6"/>
      <c r="FV99" s="6"/>
      <c r="FW99" s="6"/>
      <c r="FX99" s="6"/>
      <c r="FY99" s="6"/>
      <c r="FZ99" s="6"/>
      <c r="GA99" s="6"/>
      <c r="GB99" s="6"/>
      <c r="GC99" s="6"/>
      <c r="GD99" s="6"/>
      <c r="GE99" s="6"/>
      <c r="GF99" s="6"/>
      <c r="GG99" s="6"/>
      <c r="GH99" s="6"/>
      <c r="GI99" s="6"/>
      <c r="GJ99" s="6"/>
      <c r="GK99"/>
      <c r="GL99"/>
      <c r="GM99"/>
      <c r="GN99"/>
      <c r="GO99"/>
      <c r="GP99"/>
      <c r="GQ99"/>
      <c r="GR99"/>
      <c r="GS99"/>
      <c r="GT99"/>
      <c r="GU99"/>
      <c r="GV99"/>
      <c r="GW99"/>
      <c r="GX99"/>
      <c r="GY99"/>
      <c r="GZ99"/>
      <c r="HA99"/>
      <c r="HB99"/>
      <c r="HC99"/>
      <c r="HD99"/>
      <c r="HE99"/>
      <c r="HF99"/>
      <c r="HG99"/>
      <c r="HH99"/>
      <c r="HI99"/>
      <c r="HJ99"/>
      <c r="HK99"/>
      <c r="HL99"/>
      <c r="HM99"/>
      <c r="HN99"/>
      <c r="HO99"/>
      <c r="HP99"/>
      <c r="HQ99"/>
      <c r="HR99"/>
      <c r="HS99"/>
      <c r="HT99"/>
      <c r="HU99"/>
      <c r="HV99"/>
      <c r="HW99"/>
      <c r="HX99"/>
      <c r="HY99"/>
      <c r="HZ99"/>
      <c r="IA99"/>
      <c r="IB99"/>
      <c r="IC99"/>
      <c r="ID99"/>
      <c r="IE99"/>
      <c r="IF99"/>
      <c r="IG99"/>
      <c r="IH99"/>
      <c r="II99"/>
      <c r="IJ99"/>
      <c r="IK99"/>
      <c r="IL99"/>
      <c r="IM99"/>
      <c r="IN99"/>
      <c r="IO99"/>
      <c r="IP99"/>
      <c r="IQ99"/>
      <c r="IR99"/>
      <c r="IS99"/>
      <c r="IT99"/>
      <c r="IU99"/>
      <c r="IV99"/>
      <c r="IW99"/>
      <c r="IX99"/>
      <c r="IY99"/>
      <c r="IZ99"/>
      <c r="JA99"/>
      <c r="JB99"/>
      <c r="JC99"/>
      <c r="JD99"/>
      <c r="JE99"/>
      <c r="JF99"/>
      <c r="JG99"/>
      <c r="JH99"/>
      <c r="JI99"/>
      <c r="JJ99"/>
      <c r="JK99"/>
      <c r="JL99"/>
      <c r="JM99"/>
      <c r="JN99"/>
      <c r="JO99"/>
      <c r="JP99"/>
      <c r="JQ99"/>
      <c r="JR99"/>
      <c r="JS99"/>
      <c r="JT99"/>
      <c r="JU99"/>
      <c r="JV99"/>
      <c r="JW99"/>
      <c r="JX99"/>
      <c r="JY99"/>
      <c r="JZ99"/>
      <c r="KA99"/>
      <c r="KB99"/>
      <c r="KC99"/>
      <c r="KD99"/>
      <c r="KE99"/>
      <c r="KF99"/>
      <c r="KG99"/>
      <c r="KH99"/>
      <c r="KI99"/>
      <c r="KJ99"/>
      <c r="KK99"/>
      <c r="KL99"/>
      <c r="KM99"/>
      <c r="KN99"/>
      <c r="KO99"/>
      <c r="KP99"/>
      <c r="KQ99"/>
      <c r="KR99"/>
      <c r="KS99"/>
      <c r="KT99"/>
      <c r="KU99"/>
      <c r="KV99"/>
      <c r="KW99"/>
      <c r="KX99"/>
      <c r="KY99"/>
      <c r="KZ99"/>
      <c r="LA99"/>
      <c r="LB99"/>
      <c r="LC99"/>
      <c r="LD99"/>
      <c r="LE99"/>
      <c r="LF99"/>
      <c r="LG99"/>
      <c r="LH99"/>
      <c r="LI99"/>
      <c r="LJ99"/>
      <c r="LK99"/>
      <c r="LL99"/>
      <c r="LM99"/>
      <c r="LN99"/>
      <c r="LO99"/>
      <c r="LP99"/>
      <c r="LQ99"/>
      <c r="LR99"/>
      <c r="LS99"/>
      <c r="LT99"/>
      <c r="LU99"/>
      <c r="LV99"/>
      <c r="LW99"/>
      <c r="LX99"/>
      <c r="LY99"/>
      <c r="LZ99"/>
      <c r="MA99"/>
      <c r="MB99"/>
      <c r="MC99"/>
      <c r="MD99"/>
      <c r="ME99"/>
      <c r="MF99"/>
      <c r="MG99"/>
      <c r="MH99"/>
      <c r="MI99"/>
      <c r="MJ99"/>
      <c r="MK99"/>
      <c r="ML99"/>
      <c r="MM99"/>
      <c r="MN99"/>
      <c r="MO99"/>
      <c r="MP99"/>
      <c r="MQ99"/>
      <c r="MR99"/>
      <c r="MS99"/>
      <c r="MT99"/>
      <c r="MU99"/>
      <c r="MV99"/>
      <c r="MW99"/>
      <c r="MX99"/>
      <c r="MY99"/>
      <c r="MZ99"/>
      <c r="NA99"/>
      <c r="NB99"/>
      <c r="NC99"/>
      <c r="ND99"/>
      <c r="NE99"/>
      <c r="NF99"/>
      <c r="NG99"/>
      <c r="NH99"/>
      <c r="NI99"/>
      <c r="NJ99"/>
      <c r="NK99"/>
      <c r="NL99"/>
      <c r="NM99"/>
      <c r="NN99"/>
      <c r="NO99"/>
      <c r="NP99"/>
      <c r="NQ99"/>
      <c r="NR99"/>
      <c r="NS99"/>
      <c r="NT99"/>
      <c r="NU99"/>
      <c r="NV99"/>
      <c r="NW99"/>
      <c r="NX99"/>
      <c r="NY99"/>
      <c r="NZ99"/>
      <c r="OA99"/>
      <c r="OB99"/>
      <c r="OC99"/>
      <c r="OD99"/>
      <c r="OE99"/>
      <c r="OF99"/>
      <c r="OG99"/>
      <c r="OH99"/>
      <c r="OI99"/>
      <c r="OJ99"/>
      <c r="OK99"/>
      <c r="OL99"/>
      <c r="OM99"/>
      <c r="ON99"/>
      <c r="OO99"/>
      <c r="OP99"/>
      <c r="OQ99"/>
      <c r="OR99"/>
      <c r="OS99"/>
      <c r="OT99"/>
      <c r="OU99"/>
      <c r="OV99"/>
      <c r="OW99"/>
      <c r="OX99"/>
      <c r="OY99"/>
      <c r="OZ99"/>
      <c r="PA99"/>
      <c r="PB99"/>
      <c r="PC99"/>
      <c r="PD99"/>
      <c r="PE99"/>
      <c r="PF99"/>
      <c r="PG99"/>
      <c r="PH99"/>
      <c r="PI99"/>
      <c r="PJ99"/>
      <c r="PK99"/>
      <c r="PL99"/>
      <c r="PM99"/>
      <c r="PN99"/>
      <c r="PO99"/>
      <c r="PP99"/>
      <c r="PQ99"/>
      <c r="PR99"/>
      <c r="PS99"/>
      <c r="PT99"/>
      <c r="PU99"/>
    </row>
    <row r="100" spans="1:437" s="52" customFormat="1" outlineLevel="1" x14ac:dyDescent="0.35">
      <c r="A100" s="15"/>
      <c r="B100" s="15"/>
      <c r="C100" s="21"/>
      <c r="D100" s="60"/>
      <c r="E100" s="172" t="str">
        <f t="shared" ref="E100:AJ100" si="168" xml:space="preserve"> E$91</f>
        <v xml:space="preserve">Last operating period flag </v>
      </c>
      <c r="F100" s="172">
        <f t="shared" si="168"/>
        <v>0</v>
      </c>
      <c r="G100" s="172" t="str">
        <f t="shared" si="168"/>
        <v>flag</v>
      </c>
      <c r="H100" s="172">
        <f t="shared" si="168"/>
        <v>1</v>
      </c>
      <c r="I100" s="172">
        <f t="shared" si="168"/>
        <v>0</v>
      </c>
      <c r="J100" s="172">
        <f t="shared" si="168"/>
        <v>0</v>
      </c>
      <c r="K100" s="172">
        <f t="shared" si="168"/>
        <v>0</v>
      </c>
      <c r="L100" s="172">
        <f t="shared" si="168"/>
        <v>0</v>
      </c>
      <c r="M100" s="172">
        <f t="shared" si="168"/>
        <v>0</v>
      </c>
      <c r="N100" s="172">
        <f t="shared" si="168"/>
        <v>0</v>
      </c>
      <c r="O100" s="172">
        <f t="shared" si="168"/>
        <v>0</v>
      </c>
      <c r="P100" s="172">
        <f t="shared" si="168"/>
        <v>0</v>
      </c>
      <c r="Q100" s="172">
        <f t="shared" si="168"/>
        <v>0</v>
      </c>
      <c r="R100" s="172">
        <f t="shared" si="168"/>
        <v>0</v>
      </c>
      <c r="S100" s="172">
        <f t="shared" si="168"/>
        <v>0</v>
      </c>
      <c r="T100" s="172">
        <f t="shared" si="168"/>
        <v>0</v>
      </c>
      <c r="U100" s="172">
        <f t="shared" si="168"/>
        <v>0</v>
      </c>
      <c r="V100" s="172">
        <f t="shared" si="168"/>
        <v>0</v>
      </c>
      <c r="W100" s="172">
        <f t="shared" si="168"/>
        <v>0</v>
      </c>
      <c r="X100" s="172">
        <f t="shared" si="168"/>
        <v>0</v>
      </c>
      <c r="Y100" s="172">
        <f t="shared" si="168"/>
        <v>0</v>
      </c>
      <c r="Z100" s="172">
        <f t="shared" si="168"/>
        <v>0</v>
      </c>
      <c r="AA100" s="172">
        <f t="shared" si="168"/>
        <v>0</v>
      </c>
      <c r="AB100" s="172">
        <f t="shared" si="168"/>
        <v>0</v>
      </c>
      <c r="AC100" s="172">
        <f t="shared" si="168"/>
        <v>0</v>
      </c>
      <c r="AD100" s="172">
        <f t="shared" si="168"/>
        <v>0</v>
      </c>
      <c r="AE100" s="172">
        <f t="shared" si="168"/>
        <v>0</v>
      </c>
      <c r="AF100" s="172">
        <f t="shared" si="168"/>
        <v>0</v>
      </c>
      <c r="AG100" s="172">
        <f t="shared" si="168"/>
        <v>0</v>
      </c>
      <c r="AH100" s="172">
        <f t="shared" si="168"/>
        <v>0</v>
      </c>
      <c r="AI100" s="172">
        <f t="shared" si="168"/>
        <v>0</v>
      </c>
      <c r="AJ100" s="172">
        <f t="shared" si="168"/>
        <v>0</v>
      </c>
      <c r="AK100" s="172">
        <f t="shared" ref="AK100:BP100" si="169" xml:space="preserve"> AK$91</f>
        <v>0</v>
      </c>
      <c r="AL100" s="172">
        <f t="shared" si="169"/>
        <v>0</v>
      </c>
      <c r="AM100" s="172">
        <f t="shared" si="169"/>
        <v>0</v>
      </c>
      <c r="AN100" s="172">
        <f t="shared" si="169"/>
        <v>0</v>
      </c>
      <c r="AO100" s="172">
        <f t="shared" si="169"/>
        <v>0</v>
      </c>
      <c r="AP100" s="172">
        <f t="shared" si="169"/>
        <v>0</v>
      </c>
      <c r="AQ100" s="172">
        <f t="shared" si="169"/>
        <v>0</v>
      </c>
      <c r="AR100" s="172">
        <f t="shared" si="169"/>
        <v>0</v>
      </c>
      <c r="AS100" s="172">
        <f t="shared" si="169"/>
        <v>0</v>
      </c>
      <c r="AT100" s="172">
        <f t="shared" si="169"/>
        <v>0</v>
      </c>
      <c r="AU100" s="172">
        <f t="shared" si="169"/>
        <v>0</v>
      </c>
      <c r="AV100" s="172">
        <f t="shared" si="169"/>
        <v>0</v>
      </c>
      <c r="AW100" s="172">
        <f t="shared" si="169"/>
        <v>0</v>
      </c>
      <c r="AX100" s="172">
        <f t="shared" si="169"/>
        <v>0</v>
      </c>
      <c r="AY100" s="172">
        <f t="shared" si="169"/>
        <v>0</v>
      </c>
      <c r="AZ100" s="172">
        <f t="shared" si="169"/>
        <v>0</v>
      </c>
      <c r="BA100" s="172">
        <f t="shared" si="169"/>
        <v>0</v>
      </c>
      <c r="BB100" s="172">
        <f t="shared" si="169"/>
        <v>0</v>
      </c>
      <c r="BC100" s="172">
        <f t="shared" si="169"/>
        <v>0</v>
      </c>
      <c r="BD100" s="172">
        <f t="shared" si="169"/>
        <v>0</v>
      </c>
      <c r="BE100" s="172">
        <f t="shared" si="169"/>
        <v>0</v>
      </c>
      <c r="BF100" s="172">
        <f t="shared" si="169"/>
        <v>0</v>
      </c>
      <c r="BG100" s="172">
        <f t="shared" si="169"/>
        <v>0</v>
      </c>
      <c r="BH100" s="172">
        <f t="shared" si="169"/>
        <v>0</v>
      </c>
      <c r="BI100" s="172">
        <f t="shared" si="169"/>
        <v>0</v>
      </c>
      <c r="BJ100" s="172">
        <f t="shared" si="169"/>
        <v>0</v>
      </c>
      <c r="BK100" s="172">
        <f t="shared" si="169"/>
        <v>0</v>
      </c>
      <c r="BL100" s="172">
        <f t="shared" si="169"/>
        <v>0</v>
      </c>
      <c r="BM100" s="172">
        <f t="shared" si="169"/>
        <v>0</v>
      </c>
      <c r="BN100" s="172">
        <f t="shared" si="169"/>
        <v>0</v>
      </c>
      <c r="BO100" s="172">
        <f t="shared" si="169"/>
        <v>0</v>
      </c>
      <c r="BP100" s="172">
        <f t="shared" si="169"/>
        <v>0</v>
      </c>
      <c r="BQ100" s="172">
        <f t="shared" ref="BQ100:CV100" si="170" xml:space="preserve"> BQ$91</f>
        <v>0</v>
      </c>
      <c r="BR100" s="172">
        <f t="shared" si="170"/>
        <v>0</v>
      </c>
      <c r="BS100" s="172">
        <f t="shared" si="170"/>
        <v>0</v>
      </c>
      <c r="BT100" s="172">
        <f t="shared" si="170"/>
        <v>0</v>
      </c>
      <c r="BU100" s="172">
        <f t="shared" si="170"/>
        <v>0</v>
      </c>
      <c r="BV100" s="172">
        <f t="shared" si="170"/>
        <v>0</v>
      </c>
      <c r="BW100" s="172">
        <f t="shared" si="170"/>
        <v>0</v>
      </c>
      <c r="BX100" s="172">
        <f t="shared" si="170"/>
        <v>0</v>
      </c>
      <c r="BY100" s="172">
        <f t="shared" si="170"/>
        <v>0</v>
      </c>
      <c r="BZ100" s="172">
        <f t="shared" si="170"/>
        <v>0</v>
      </c>
      <c r="CA100" s="172">
        <f t="shared" si="170"/>
        <v>0</v>
      </c>
      <c r="CB100" s="172">
        <f t="shared" si="170"/>
        <v>0</v>
      </c>
      <c r="CC100" s="172">
        <f t="shared" si="170"/>
        <v>0</v>
      </c>
      <c r="CD100" s="172">
        <f t="shared" si="170"/>
        <v>0</v>
      </c>
      <c r="CE100" s="172">
        <f t="shared" si="170"/>
        <v>0</v>
      </c>
      <c r="CF100" s="172">
        <f t="shared" si="170"/>
        <v>0</v>
      </c>
      <c r="CG100" s="172">
        <f t="shared" si="170"/>
        <v>0</v>
      </c>
      <c r="CH100" s="172">
        <f t="shared" si="170"/>
        <v>0</v>
      </c>
      <c r="CI100" s="172">
        <f t="shared" si="170"/>
        <v>0</v>
      </c>
      <c r="CJ100" s="172">
        <f t="shared" si="170"/>
        <v>0</v>
      </c>
      <c r="CK100" s="172">
        <f t="shared" si="170"/>
        <v>0</v>
      </c>
      <c r="CL100" s="172">
        <f t="shared" si="170"/>
        <v>0</v>
      </c>
      <c r="CM100" s="172">
        <f t="shared" si="170"/>
        <v>0</v>
      </c>
      <c r="CN100" s="172">
        <f t="shared" si="170"/>
        <v>0</v>
      </c>
      <c r="CO100" s="172">
        <f t="shared" si="170"/>
        <v>0</v>
      </c>
      <c r="CP100" s="172">
        <f t="shared" si="170"/>
        <v>0</v>
      </c>
      <c r="CQ100" s="172">
        <f t="shared" si="170"/>
        <v>0</v>
      </c>
      <c r="CR100" s="172">
        <f t="shared" si="170"/>
        <v>0</v>
      </c>
      <c r="CS100" s="172">
        <f t="shared" si="170"/>
        <v>0</v>
      </c>
      <c r="CT100" s="172">
        <f t="shared" si="170"/>
        <v>0</v>
      </c>
      <c r="CU100" s="172">
        <f t="shared" si="170"/>
        <v>0</v>
      </c>
      <c r="CV100" s="172">
        <f t="shared" si="170"/>
        <v>0</v>
      </c>
      <c r="CW100" s="172">
        <f t="shared" ref="CW100:EB100" si="171" xml:space="preserve"> CW$91</f>
        <v>0</v>
      </c>
      <c r="CX100" s="172">
        <f t="shared" si="171"/>
        <v>0</v>
      </c>
      <c r="CY100" s="172">
        <f t="shared" si="171"/>
        <v>0</v>
      </c>
      <c r="CZ100" s="172">
        <f t="shared" si="171"/>
        <v>0</v>
      </c>
      <c r="DA100" s="172">
        <f t="shared" si="171"/>
        <v>0</v>
      </c>
      <c r="DB100" s="172">
        <f t="shared" si="171"/>
        <v>0</v>
      </c>
      <c r="DC100" s="172">
        <f t="shared" si="171"/>
        <v>0</v>
      </c>
      <c r="DD100" s="172">
        <f t="shared" si="171"/>
        <v>0</v>
      </c>
      <c r="DE100" s="172">
        <f t="shared" si="171"/>
        <v>0</v>
      </c>
      <c r="DF100" s="172">
        <f t="shared" si="171"/>
        <v>0</v>
      </c>
      <c r="DG100" s="172">
        <f t="shared" si="171"/>
        <v>0</v>
      </c>
      <c r="DH100" s="172">
        <f t="shared" si="171"/>
        <v>1</v>
      </c>
      <c r="DI100" s="172">
        <f t="shared" si="171"/>
        <v>0</v>
      </c>
      <c r="DJ100" s="172">
        <f t="shared" si="171"/>
        <v>0</v>
      </c>
      <c r="DK100" s="172">
        <f t="shared" si="171"/>
        <v>0</v>
      </c>
      <c r="DL100" s="172">
        <f t="shared" si="171"/>
        <v>0</v>
      </c>
      <c r="DM100" s="172">
        <f t="shared" si="171"/>
        <v>0</v>
      </c>
      <c r="DN100" s="172">
        <f t="shared" si="171"/>
        <v>0</v>
      </c>
      <c r="DO100" s="172">
        <f t="shared" si="171"/>
        <v>0</v>
      </c>
      <c r="DP100" s="172">
        <f t="shared" si="171"/>
        <v>0</v>
      </c>
      <c r="DQ100" s="172">
        <f t="shared" si="171"/>
        <v>0</v>
      </c>
      <c r="DR100" s="172">
        <f t="shared" si="171"/>
        <v>0</v>
      </c>
      <c r="DS100" s="172">
        <f t="shared" si="171"/>
        <v>0</v>
      </c>
      <c r="DT100" s="172">
        <f t="shared" si="171"/>
        <v>0</v>
      </c>
      <c r="DU100" s="172">
        <f t="shared" si="171"/>
        <v>0</v>
      </c>
      <c r="DV100" s="172">
        <f t="shared" si="171"/>
        <v>0</v>
      </c>
      <c r="DW100" s="172">
        <f t="shared" si="171"/>
        <v>0</v>
      </c>
      <c r="DX100" s="172">
        <f t="shared" si="171"/>
        <v>0</v>
      </c>
      <c r="DY100" s="172">
        <f t="shared" si="171"/>
        <v>0</v>
      </c>
      <c r="DZ100" s="172">
        <f t="shared" si="171"/>
        <v>0</v>
      </c>
      <c r="EA100" s="172">
        <f t="shared" si="171"/>
        <v>0</v>
      </c>
      <c r="EB100" s="172">
        <f t="shared" si="171"/>
        <v>0</v>
      </c>
      <c r="EC100" s="172">
        <f t="shared" ref="EC100:FH100" si="172" xml:space="preserve"> EC$91</f>
        <v>0</v>
      </c>
      <c r="ED100" s="172">
        <f t="shared" si="172"/>
        <v>0</v>
      </c>
      <c r="EE100" s="172">
        <f t="shared" si="172"/>
        <v>0</v>
      </c>
      <c r="EF100" s="172">
        <f t="shared" si="172"/>
        <v>0</v>
      </c>
      <c r="EG100" s="172">
        <f t="shared" si="172"/>
        <v>0</v>
      </c>
      <c r="EH100" s="172">
        <f t="shared" si="172"/>
        <v>0</v>
      </c>
      <c r="EI100" s="172">
        <f t="shared" si="172"/>
        <v>0</v>
      </c>
      <c r="EJ100" s="172">
        <f t="shared" si="172"/>
        <v>0</v>
      </c>
      <c r="EK100" s="172">
        <f t="shared" si="172"/>
        <v>0</v>
      </c>
      <c r="EL100" s="172">
        <f t="shared" si="172"/>
        <v>0</v>
      </c>
      <c r="EM100" s="172">
        <f t="shared" si="172"/>
        <v>0</v>
      </c>
      <c r="EN100" s="172">
        <f t="shared" si="172"/>
        <v>0</v>
      </c>
      <c r="EO100" s="172">
        <f t="shared" si="172"/>
        <v>0</v>
      </c>
      <c r="EP100" s="172">
        <f t="shared" si="172"/>
        <v>0</v>
      </c>
      <c r="EQ100" s="172">
        <f t="shared" si="172"/>
        <v>0</v>
      </c>
      <c r="ER100" s="172">
        <f t="shared" si="172"/>
        <v>0</v>
      </c>
      <c r="ES100" s="172">
        <f t="shared" si="172"/>
        <v>0</v>
      </c>
      <c r="ET100" s="172">
        <f t="shared" si="172"/>
        <v>0</v>
      </c>
      <c r="EU100" s="172">
        <f t="shared" si="172"/>
        <v>0</v>
      </c>
      <c r="EV100" s="172">
        <f t="shared" si="172"/>
        <v>0</v>
      </c>
      <c r="EW100" s="172">
        <f t="shared" si="172"/>
        <v>0</v>
      </c>
      <c r="EX100" s="172">
        <f t="shared" si="172"/>
        <v>0</v>
      </c>
      <c r="EY100" s="172">
        <f t="shared" si="172"/>
        <v>0</v>
      </c>
      <c r="EZ100" s="172">
        <f t="shared" si="172"/>
        <v>0</v>
      </c>
      <c r="FA100" s="172">
        <f t="shared" si="172"/>
        <v>0</v>
      </c>
      <c r="FB100" s="172">
        <f t="shared" si="172"/>
        <v>0</v>
      </c>
      <c r="FC100" s="172">
        <f t="shared" si="172"/>
        <v>0</v>
      </c>
      <c r="FD100" s="172">
        <f t="shared" si="172"/>
        <v>0</v>
      </c>
      <c r="FE100" s="172">
        <f t="shared" si="172"/>
        <v>0</v>
      </c>
      <c r="FF100" s="172">
        <f t="shared" si="172"/>
        <v>0</v>
      </c>
      <c r="FG100" s="172">
        <f t="shared" si="172"/>
        <v>0</v>
      </c>
      <c r="FH100" s="172">
        <f t="shared" si="172"/>
        <v>0</v>
      </c>
      <c r="FI100" s="172">
        <f t="shared" ref="FI100:GJ100" si="173" xml:space="preserve"> FI$91</f>
        <v>0</v>
      </c>
      <c r="FJ100" s="172">
        <f t="shared" si="173"/>
        <v>0</v>
      </c>
      <c r="FK100" s="172">
        <f t="shared" si="173"/>
        <v>0</v>
      </c>
      <c r="FL100" s="172">
        <f t="shared" si="173"/>
        <v>0</v>
      </c>
      <c r="FM100" s="172">
        <f t="shared" si="173"/>
        <v>0</v>
      </c>
      <c r="FN100" s="172">
        <f t="shared" si="173"/>
        <v>0</v>
      </c>
      <c r="FO100" s="172">
        <f t="shared" si="173"/>
        <v>0</v>
      </c>
      <c r="FP100" s="172">
        <f t="shared" si="173"/>
        <v>0</v>
      </c>
      <c r="FQ100" s="172">
        <f t="shared" si="173"/>
        <v>0</v>
      </c>
      <c r="FR100" s="172">
        <f t="shared" si="173"/>
        <v>0</v>
      </c>
      <c r="FS100" s="172">
        <f t="shared" si="173"/>
        <v>0</v>
      </c>
      <c r="FT100" s="172">
        <f t="shared" si="173"/>
        <v>0</v>
      </c>
      <c r="FU100" s="172">
        <f t="shared" si="173"/>
        <v>0</v>
      </c>
      <c r="FV100" s="172">
        <f t="shared" si="173"/>
        <v>0</v>
      </c>
      <c r="FW100" s="172">
        <f t="shared" si="173"/>
        <v>0</v>
      </c>
      <c r="FX100" s="172">
        <f t="shared" si="173"/>
        <v>0</v>
      </c>
      <c r="FY100" s="172">
        <f t="shared" si="173"/>
        <v>0</v>
      </c>
      <c r="FZ100" s="172">
        <f t="shared" si="173"/>
        <v>0</v>
      </c>
      <c r="GA100" s="172">
        <f t="shared" si="173"/>
        <v>0</v>
      </c>
      <c r="GB100" s="172">
        <f t="shared" si="173"/>
        <v>0</v>
      </c>
      <c r="GC100" s="172">
        <f t="shared" si="173"/>
        <v>0</v>
      </c>
      <c r="GD100" s="172">
        <f t="shared" si="173"/>
        <v>0</v>
      </c>
      <c r="GE100" s="172">
        <f t="shared" si="173"/>
        <v>0</v>
      </c>
      <c r="GF100" s="172">
        <f t="shared" si="173"/>
        <v>0</v>
      </c>
      <c r="GG100" s="172">
        <f t="shared" si="173"/>
        <v>0</v>
      </c>
      <c r="GH100" s="172">
        <f t="shared" si="173"/>
        <v>0</v>
      </c>
      <c r="GI100" s="172">
        <f t="shared" si="173"/>
        <v>0</v>
      </c>
      <c r="GJ100" s="172">
        <f t="shared" si="173"/>
        <v>0</v>
      </c>
      <c r="GK100"/>
      <c r="GL100"/>
      <c r="GM100"/>
      <c r="GN100"/>
      <c r="GO100"/>
      <c r="GP100"/>
      <c r="GQ100"/>
      <c r="GR100"/>
      <c r="GS100"/>
      <c r="GT100"/>
      <c r="GU100"/>
      <c r="GV100"/>
      <c r="GW100"/>
      <c r="GX100"/>
      <c r="GY100"/>
      <c r="GZ100"/>
      <c r="HA100"/>
      <c r="HB100"/>
      <c r="HC100"/>
      <c r="HD100"/>
      <c r="HE100"/>
      <c r="HF100"/>
      <c r="HG100"/>
      <c r="HH100"/>
      <c r="HI100"/>
      <c r="HJ100"/>
      <c r="HK100"/>
      <c r="HL100"/>
      <c r="HM100"/>
      <c r="HN100"/>
      <c r="HO100"/>
      <c r="HP100"/>
      <c r="HQ100"/>
      <c r="HR100"/>
      <c r="HS100"/>
      <c r="HT100"/>
      <c r="HU100"/>
      <c r="HV100"/>
      <c r="HW100"/>
      <c r="HX100"/>
      <c r="HY100"/>
      <c r="HZ100"/>
      <c r="IA100"/>
      <c r="IB100"/>
      <c r="IC100"/>
      <c r="ID100"/>
      <c r="IE100"/>
      <c r="IF100"/>
      <c r="IG100"/>
      <c r="IH100"/>
      <c r="II100"/>
      <c r="IJ100"/>
      <c r="IK100"/>
      <c r="IL100"/>
      <c r="IM100"/>
      <c r="IN100"/>
      <c r="IO100"/>
      <c r="IP100"/>
      <c r="IQ100"/>
      <c r="IR100"/>
      <c r="IS100"/>
      <c r="IT100"/>
      <c r="IU100"/>
      <c r="IV100" s="275"/>
      <c r="IW100" s="275"/>
      <c r="IX100" s="275"/>
      <c r="IY100" s="275"/>
      <c r="IZ100" s="275"/>
      <c r="JA100" s="275"/>
      <c r="JB100" s="275"/>
      <c r="JC100" s="275"/>
      <c r="JD100" s="275"/>
      <c r="JE100" s="275"/>
      <c r="JF100" s="275"/>
      <c r="JG100" s="275"/>
      <c r="JH100" s="275"/>
      <c r="JI100" s="275"/>
      <c r="JJ100" s="275"/>
      <c r="JK100" s="275"/>
      <c r="JL100" s="275"/>
      <c r="JM100" s="275"/>
      <c r="JN100" s="275"/>
      <c r="JO100" s="275"/>
      <c r="JP100" s="275"/>
      <c r="JQ100" s="275"/>
      <c r="JR100" s="275"/>
      <c r="JS100" s="275"/>
      <c r="JT100" s="275"/>
      <c r="JU100" s="275"/>
      <c r="JV100" s="275"/>
      <c r="JW100" s="275"/>
      <c r="JX100" s="275"/>
      <c r="JY100" s="275"/>
      <c r="JZ100" s="275"/>
      <c r="KA100" s="275"/>
      <c r="KB100" s="275"/>
      <c r="KC100" s="275"/>
      <c r="KD100" s="275"/>
      <c r="KE100" s="275"/>
      <c r="KF100" s="275"/>
      <c r="KG100" s="275"/>
      <c r="KH100" s="275"/>
      <c r="KI100" s="275"/>
      <c r="KJ100" s="275"/>
      <c r="KK100" s="275"/>
      <c r="KL100" s="275"/>
      <c r="KM100" s="275"/>
      <c r="KN100" s="275"/>
      <c r="KO100" s="275"/>
      <c r="KP100" s="275"/>
      <c r="KQ100" s="275"/>
      <c r="KR100" s="275"/>
      <c r="KS100" s="275"/>
      <c r="KT100" s="275"/>
      <c r="KU100" s="275"/>
      <c r="KV100" s="275"/>
      <c r="KW100" s="275"/>
      <c r="KX100" s="275"/>
      <c r="KY100" s="275"/>
      <c r="KZ100" s="275"/>
      <c r="LA100" s="275"/>
      <c r="LB100" s="275"/>
      <c r="LC100" s="275"/>
      <c r="LD100" s="275"/>
      <c r="LE100" s="275"/>
      <c r="LF100" s="275"/>
      <c r="LG100" s="275"/>
      <c r="LH100" s="275"/>
      <c r="LI100" s="275"/>
      <c r="LJ100" s="275"/>
      <c r="LK100" s="275"/>
      <c r="LL100" s="275"/>
      <c r="LM100" s="275"/>
      <c r="LN100" s="275"/>
      <c r="LO100" s="275"/>
      <c r="LP100" s="275"/>
      <c r="LQ100" s="275"/>
      <c r="LR100" s="275"/>
      <c r="LS100" s="275"/>
      <c r="LT100" s="275"/>
      <c r="LU100" s="275"/>
      <c r="LV100" s="275"/>
      <c r="LW100" s="275"/>
      <c r="LX100" s="275"/>
      <c r="LY100" s="275"/>
      <c r="LZ100" s="275"/>
      <c r="MA100" s="275"/>
      <c r="MB100" s="275"/>
      <c r="MC100" s="275"/>
      <c r="MD100" s="275"/>
      <c r="ME100" s="275"/>
      <c r="MF100" s="275"/>
      <c r="MG100" s="275"/>
      <c r="MH100" s="275"/>
      <c r="MI100" s="275"/>
      <c r="MJ100" s="275"/>
      <c r="MK100" s="275"/>
      <c r="ML100" s="275"/>
      <c r="MM100" s="275"/>
      <c r="MN100" s="275"/>
      <c r="MO100" s="275"/>
      <c r="MP100" s="275"/>
      <c r="MQ100" s="275"/>
      <c r="MR100" s="275"/>
      <c r="MS100" s="275"/>
      <c r="MT100" s="275"/>
      <c r="MU100" s="275"/>
      <c r="MV100" s="275"/>
      <c r="MW100" s="275"/>
      <c r="MX100" s="275"/>
      <c r="MY100" s="275"/>
      <c r="MZ100" s="275"/>
      <c r="NA100" s="275"/>
      <c r="NB100" s="275"/>
      <c r="NC100" s="275"/>
      <c r="ND100" s="275"/>
      <c r="NE100" s="275"/>
      <c r="NF100" s="275"/>
      <c r="NG100" s="275"/>
      <c r="NH100" s="275"/>
      <c r="NI100" s="275"/>
      <c r="NJ100" s="275"/>
      <c r="NK100" s="275"/>
      <c r="NL100" s="275"/>
      <c r="NM100" s="275"/>
      <c r="NN100" s="275"/>
      <c r="NO100" s="275"/>
      <c r="NP100" s="275"/>
      <c r="NQ100" s="275"/>
      <c r="NR100" s="275"/>
      <c r="NS100" s="275"/>
      <c r="NT100" s="275"/>
      <c r="NU100" s="275"/>
      <c r="NV100" s="275"/>
      <c r="NW100" s="275"/>
      <c r="NX100" s="275"/>
      <c r="NY100" s="275"/>
      <c r="NZ100" s="275"/>
      <c r="OA100" s="275"/>
      <c r="OB100" s="275"/>
      <c r="OC100" s="275"/>
      <c r="OD100" s="275"/>
      <c r="OE100" s="275"/>
      <c r="OF100" s="275"/>
      <c r="OG100" s="275"/>
      <c r="OH100" s="275"/>
      <c r="OI100" s="275"/>
      <c r="OJ100" s="275"/>
      <c r="OK100" s="275"/>
      <c r="OL100" s="275"/>
      <c r="OM100" s="275"/>
      <c r="ON100" s="275"/>
      <c r="OO100" s="275"/>
      <c r="OP100" s="275"/>
      <c r="OQ100" s="275"/>
      <c r="OR100" s="275"/>
      <c r="OS100" s="275"/>
      <c r="OT100" s="275"/>
      <c r="OU100" s="275"/>
      <c r="OV100" s="275"/>
      <c r="OW100" s="275"/>
      <c r="OX100" s="275"/>
      <c r="OY100" s="275"/>
      <c r="OZ100" s="275"/>
      <c r="PA100" s="275"/>
      <c r="PB100" s="275"/>
      <c r="PC100" s="275"/>
      <c r="PD100" s="275"/>
      <c r="PE100" s="275"/>
      <c r="PF100" s="275"/>
      <c r="PG100" s="275"/>
      <c r="PH100" s="275"/>
      <c r="PI100" s="275"/>
      <c r="PJ100" s="275"/>
      <c r="PK100" s="275"/>
      <c r="PL100" s="275"/>
      <c r="PM100" s="275"/>
      <c r="PN100" s="275"/>
      <c r="PO100" s="275"/>
      <c r="PP100" s="275"/>
      <c r="PQ100" s="275"/>
      <c r="PR100" s="275"/>
      <c r="PS100" s="275"/>
      <c r="PT100" s="275"/>
      <c r="PU100" s="275"/>
    </row>
    <row r="101" spans="1:437" s="52" customFormat="1" outlineLevel="1" x14ac:dyDescent="0.35">
      <c r="A101" s="15"/>
      <c r="B101" s="15"/>
      <c r="C101" s="21"/>
      <c r="D101" s="60"/>
      <c r="E101" s="43" t="s">
        <v>132</v>
      </c>
      <c r="F101" s="43"/>
      <c r="G101" s="43"/>
      <c r="H101" s="43"/>
      <c r="I101" s="43"/>
      <c r="J101" s="43">
        <f t="shared" ref="J101:AO101" si="174" xml:space="preserve"> I100</f>
        <v>0</v>
      </c>
      <c r="K101" s="43">
        <f t="shared" si="174"/>
        <v>0</v>
      </c>
      <c r="L101" s="43">
        <f t="shared" si="174"/>
        <v>0</v>
      </c>
      <c r="M101" s="43">
        <f t="shared" si="174"/>
        <v>0</v>
      </c>
      <c r="N101" s="43">
        <f t="shared" si="174"/>
        <v>0</v>
      </c>
      <c r="O101" s="43">
        <f t="shared" si="174"/>
        <v>0</v>
      </c>
      <c r="P101" s="43">
        <f t="shared" si="174"/>
        <v>0</v>
      </c>
      <c r="Q101" s="43">
        <f t="shared" si="174"/>
        <v>0</v>
      </c>
      <c r="R101" s="43">
        <f t="shared" si="174"/>
        <v>0</v>
      </c>
      <c r="S101" s="43">
        <f t="shared" si="174"/>
        <v>0</v>
      </c>
      <c r="T101" s="43">
        <f t="shared" si="174"/>
        <v>0</v>
      </c>
      <c r="U101" s="43">
        <f t="shared" si="174"/>
        <v>0</v>
      </c>
      <c r="V101" s="43">
        <f t="shared" si="174"/>
        <v>0</v>
      </c>
      <c r="W101" s="43">
        <f t="shared" si="174"/>
        <v>0</v>
      </c>
      <c r="X101" s="43">
        <f t="shared" si="174"/>
        <v>0</v>
      </c>
      <c r="Y101" s="43">
        <f t="shared" si="174"/>
        <v>0</v>
      </c>
      <c r="Z101" s="43">
        <f t="shared" si="174"/>
        <v>0</v>
      </c>
      <c r="AA101" s="43">
        <f t="shared" si="174"/>
        <v>0</v>
      </c>
      <c r="AB101" s="43">
        <f t="shared" si="174"/>
        <v>0</v>
      </c>
      <c r="AC101" s="43">
        <f t="shared" si="174"/>
        <v>0</v>
      </c>
      <c r="AD101" s="43">
        <f t="shared" si="174"/>
        <v>0</v>
      </c>
      <c r="AE101" s="43">
        <f t="shared" si="174"/>
        <v>0</v>
      </c>
      <c r="AF101" s="43">
        <f t="shared" si="174"/>
        <v>0</v>
      </c>
      <c r="AG101" s="43">
        <f t="shared" si="174"/>
        <v>0</v>
      </c>
      <c r="AH101" s="43">
        <f t="shared" si="174"/>
        <v>0</v>
      </c>
      <c r="AI101" s="43">
        <f t="shared" si="174"/>
        <v>0</v>
      </c>
      <c r="AJ101" s="43">
        <f t="shared" si="174"/>
        <v>0</v>
      </c>
      <c r="AK101" s="43">
        <f t="shared" si="174"/>
        <v>0</v>
      </c>
      <c r="AL101" s="43">
        <f t="shared" si="174"/>
        <v>0</v>
      </c>
      <c r="AM101" s="43">
        <f t="shared" si="174"/>
        <v>0</v>
      </c>
      <c r="AN101" s="43">
        <f t="shared" si="174"/>
        <v>0</v>
      </c>
      <c r="AO101" s="43">
        <f t="shared" si="174"/>
        <v>0</v>
      </c>
      <c r="AP101" s="43">
        <f t="shared" ref="AP101:BU101" si="175" xml:space="preserve"> AO100</f>
        <v>0</v>
      </c>
      <c r="AQ101" s="43">
        <f t="shared" si="175"/>
        <v>0</v>
      </c>
      <c r="AR101" s="43">
        <f t="shared" si="175"/>
        <v>0</v>
      </c>
      <c r="AS101" s="43">
        <f t="shared" si="175"/>
        <v>0</v>
      </c>
      <c r="AT101" s="43">
        <f t="shared" si="175"/>
        <v>0</v>
      </c>
      <c r="AU101" s="43">
        <f t="shared" si="175"/>
        <v>0</v>
      </c>
      <c r="AV101" s="43">
        <f t="shared" si="175"/>
        <v>0</v>
      </c>
      <c r="AW101" s="43">
        <f t="shared" si="175"/>
        <v>0</v>
      </c>
      <c r="AX101" s="43">
        <f t="shared" si="175"/>
        <v>0</v>
      </c>
      <c r="AY101" s="43">
        <f t="shared" si="175"/>
        <v>0</v>
      </c>
      <c r="AZ101" s="43">
        <f t="shared" si="175"/>
        <v>0</v>
      </c>
      <c r="BA101" s="43">
        <f t="shared" si="175"/>
        <v>0</v>
      </c>
      <c r="BB101" s="43">
        <f t="shared" si="175"/>
        <v>0</v>
      </c>
      <c r="BC101" s="43">
        <f t="shared" si="175"/>
        <v>0</v>
      </c>
      <c r="BD101" s="43">
        <f t="shared" si="175"/>
        <v>0</v>
      </c>
      <c r="BE101" s="43">
        <f t="shared" si="175"/>
        <v>0</v>
      </c>
      <c r="BF101" s="43">
        <f t="shared" si="175"/>
        <v>0</v>
      </c>
      <c r="BG101" s="43">
        <f t="shared" si="175"/>
        <v>0</v>
      </c>
      <c r="BH101" s="43">
        <f t="shared" si="175"/>
        <v>0</v>
      </c>
      <c r="BI101" s="43">
        <f t="shared" si="175"/>
        <v>0</v>
      </c>
      <c r="BJ101" s="43">
        <f t="shared" si="175"/>
        <v>0</v>
      </c>
      <c r="BK101" s="43">
        <f t="shared" si="175"/>
        <v>0</v>
      </c>
      <c r="BL101" s="43">
        <f t="shared" si="175"/>
        <v>0</v>
      </c>
      <c r="BM101" s="43">
        <f t="shared" si="175"/>
        <v>0</v>
      </c>
      <c r="BN101" s="43">
        <f t="shared" si="175"/>
        <v>0</v>
      </c>
      <c r="BO101" s="43">
        <f t="shared" si="175"/>
        <v>0</v>
      </c>
      <c r="BP101" s="43">
        <f t="shared" si="175"/>
        <v>0</v>
      </c>
      <c r="BQ101" s="43">
        <f t="shared" si="175"/>
        <v>0</v>
      </c>
      <c r="BR101" s="43">
        <f t="shared" si="175"/>
        <v>0</v>
      </c>
      <c r="BS101" s="43">
        <f t="shared" si="175"/>
        <v>0</v>
      </c>
      <c r="BT101" s="43">
        <f t="shared" si="175"/>
        <v>0</v>
      </c>
      <c r="BU101" s="43">
        <f t="shared" si="175"/>
        <v>0</v>
      </c>
      <c r="BV101" s="43">
        <f t="shared" ref="BV101:DA101" si="176" xml:space="preserve"> BU100</f>
        <v>0</v>
      </c>
      <c r="BW101" s="43">
        <f t="shared" si="176"/>
        <v>0</v>
      </c>
      <c r="BX101" s="43">
        <f t="shared" si="176"/>
        <v>0</v>
      </c>
      <c r="BY101" s="43">
        <f t="shared" si="176"/>
        <v>0</v>
      </c>
      <c r="BZ101" s="43">
        <f t="shared" si="176"/>
        <v>0</v>
      </c>
      <c r="CA101" s="43">
        <f t="shared" si="176"/>
        <v>0</v>
      </c>
      <c r="CB101" s="43">
        <f t="shared" si="176"/>
        <v>0</v>
      </c>
      <c r="CC101" s="43">
        <f t="shared" si="176"/>
        <v>0</v>
      </c>
      <c r="CD101" s="43">
        <f t="shared" si="176"/>
        <v>0</v>
      </c>
      <c r="CE101" s="43">
        <f t="shared" si="176"/>
        <v>0</v>
      </c>
      <c r="CF101" s="43">
        <f t="shared" si="176"/>
        <v>0</v>
      </c>
      <c r="CG101" s="43">
        <f t="shared" si="176"/>
        <v>0</v>
      </c>
      <c r="CH101" s="43">
        <f t="shared" si="176"/>
        <v>0</v>
      </c>
      <c r="CI101" s="43">
        <f t="shared" si="176"/>
        <v>0</v>
      </c>
      <c r="CJ101" s="43">
        <f t="shared" si="176"/>
        <v>0</v>
      </c>
      <c r="CK101" s="43">
        <f t="shared" si="176"/>
        <v>0</v>
      </c>
      <c r="CL101" s="43">
        <f t="shared" si="176"/>
        <v>0</v>
      </c>
      <c r="CM101" s="43">
        <f t="shared" si="176"/>
        <v>0</v>
      </c>
      <c r="CN101" s="43">
        <f t="shared" si="176"/>
        <v>0</v>
      </c>
      <c r="CO101" s="43">
        <f t="shared" si="176"/>
        <v>0</v>
      </c>
      <c r="CP101" s="43">
        <f t="shared" si="176"/>
        <v>0</v>
      </c>
      <c r="CQ101" s="43">
        <f t="shared" si="176"/>
        <v>0</v>
      </c>
      <c r="CR101" s="43">
        <f t="shared" si="176"/>
        <v>0</v>
      </c>
      <c r="CS101" s="43">
        <f t="shared" si="176"/>
        <v>0</v>
      </c>
      <c r="CT101" s="43">
        <f t="shared" si="176"/>
        <v>0</v>
      </c>
      <c r="CU101" s="43">
        <f t="shared" si="176"/>
        <v>0</v>
      </c>
      <c r="CV101" s="43">
        <f t="shared" si="176"/>
        <v>0</v>
      </c>
      <c r="CW101" s="43">
        <f t="shared" si="176"/>
        <v>0</v>
      </c>
      <c r="CX101" s="43">
        <f t="shared" si="176"/>
        <v>0</v>
      </c>
      <c r="CY101" s="43">
        <f t="shared" si="176"/>
        <v>0</v>
      </c>
      <c r="CZ101" s="43">
        <f t="shared" si="176"/>
        <v>0</v>
      </c>
      <c r="DA101" s="43">
        <f t="shared" si="176"/>
        <v>0</v>
      </c>
      <c r="DB101" s="43">
        <f t="shared" ref="DB101:EG101" si="177" xml:space="preserve"> DA100</f>
        <v>0</v>
      </c>
      <c r="DC101" s="43">
        <f t="shared" si="177"/>
        <v>0</v>
      </c>
      <c r="DD101" s="43">
        <f t="shared" si="177"/>
        <v>0</v>
      </c>
      <c r="DE101" s="43">
        <f t="shared" si="177"/>
        <v>0</v>
      </c>
      <c r="DF101" s="43">
        <f t="shared" si="177"/>
        <v>0</v>
      </c>
      <c r="DG101" s="43">
        <f t="shared" si="177"/>
        <v>0</v>
      </c>
      <c r="DH101" s="43">
        <f t="shared" si="177"/>
        <v>0</v>
      </c>
      <c r="DI101" s="43">
        <f t="shared" si="177"/>
        <v>1</v>
      </c>
      <c r="DJ101" s="43">
        <f t="shared" si="177"/>
        <v>0</v>
      </c>
      <c r="DK101" s="43">
        <f t="shared" si="177"/>
        <v>0</v>
      </c>
      <c r="DL101" s="43">
        <f t="shared" si="177"/>
        <v>0</v>
      </c>
      <c r="DM101" s="43">
        <f t="shared" si="177"/>
        <v>0</v>
      </c>
      <c r="DN101" s="43">
        <f t="shared" si="177"/>
        <v>0</v>
      </c>
      <c r="DO101" s="43">
        <f t="shared" si="177"/>
        <v>0</v>
      </c>
      <c r="DP101" s="43">
        <f t="shared" si="177"/>
        <v>0</v>
      </c>
      <c r="DQ101" s="43">
        <f t="shared" si="177"/>
        <v>0</v>
      </c>
      <c r="DR101" s="43">
        <f t="shared" si="177"/>
        <v>0</v>
      </c>
      <c r="DS101" s="43">
        <f t="shared" si="177"/>
        <v>0</v>
      </c>
      <c r="DT101" s="43">
        <f t="shared" si="177"/>
        <v>0</v>
      </c>
      <c r="DU101" s="43">
        <f t="shared" si="177"/>
        <v>0</v>
      </c>
      <c r="DV101" s="43">
        <f t="shared" si="177"/>
        <v>0</v>
      </c>
      <c r="DW101" s="43">
        <f t="shared" si="177"/>
        <v>0</v>
      </c>
      <c r="DX101" s="43">
        <f t="shared" si="177"/>
        <v>0</v>
      </c>
      <c r="DY101" s="43">
        <f t="shared" si="177"/>
        <v>0</v>
      </c>
      <c r="DZ101" s="43">
        <f t="shared" si="177"/>
        <v>0</v>
      </c>
      <c r="EA101" s="43">
        <f t="shared" si="177"/>
        <v>0</v>
      </c>
      <c r="EB101" s="43">
        <f t="shared" si="177"/>
        <v>0</v>
      </c>
      <c r="EC101" s="43">
        <f t="shared" si="177"/>
        <v>0</v>
      </c>
      <c r="ED101" s="43">
        <f t="shared" si="177"/>
        <v>0</v>
      </c>
      <c r="EE101" s="43">
        <f t="shared" si="177"/>
        <v>0</v>
      </c>
      <c r="EF101" s="43">
        <f t="shared" si="177"/>
        <v>0</v>
      </c>
      <c r="EG101" s="43">
        <f t="shared" si="177"/>
        <v>0</v>
      </c>
      <c r="EH101" s="43">
        <f t="shared" ref="EH101:FM101" si="178" xml:space="preserve"> EG100</f>
        <v>0</v>
      </c>
      <c r="EI101" s="43">
        <f t="shared" si="178"/>
        <v>0</v>
      </c>
      <c r="EJ101" s="43">
        <f t="shared" si="178"/>
        <v>0</v>
      </c>
      <c r="EK101" s="43">
        <f t="shared" si="178"/>
        <v>0</v>
      </c>
      <c r="EL101" s="43">
        <f t="shared" si="178"/>
        <v>0</v>
      </c>
      <c r="EM101" s="43">
        <f t="shared" si="178"/>
        <v>0</v>
      </c>
      <c r="EN101" s="43">
        <f t="shared" si="178"/>
        <v>0</v>
      </c>
      <c r="EO101" s="43">
        <f t="shared" si="178"/>
        <v>0</v>
      </c>
      <c r="EP101" s="43">
        <f t="shared" si="178"/>
        <v>0</v>
      </c>
      <c r="EQ101" s="43">
        <f t="shared" si="178"/>
        <v>0</v>
      </c>
      <c r="ER101" s="43">
        <f t="shared" si="178"/>
        <v>0</v>
      </c>
      <c r="ES101" s="43">
        <f t="shared" si="178"/>
        <v>0</v>
      </c>
      <c r="ET101" s="43">
        <f t="shared" si="178"/>
        <v>0</v>
      </c>
      <c r="EU101" s="43">
        <f t="shared" si="178"/>
        <v>0</v>
      </c>
      <c r="EV101" s="43">
        <f t="shared" si="178"/>
        <v>0</v>
      </c>
      <c r="EW101" s="43">
        <f t="shared" si="178"/>
        <v>0</v>
      </c>
      <c r="EX101" s="43">
        <f t="shared" si="178"/>
        <v>0</v>
      </c>
      <c r="EY101" s="43">
        <f t="shared" si="178"/>
        <v>0</v>
      </c>
      <c r="EZ101" s="43">
        <f t="shared" si="178"/>
        <v>0</v>
      </c>
      <c r="FA101" s="43">
        <f t="shared" si="178"/>
        <v>0</v>
      </c>
      <c r="FB101" s="43">
        <f t="shared" si="178"/>
        <v>0</v>
      </c>
      <c r="FC101" s="43">
        <f t="shared" si="178"/>
        <v>0</v>
      </c>
      <c r="FD101" s="43">
        <f t="shared" si="178"/>
        <v>0</v>
      </c>
      <c r="FE101" s="43">
        <f t="shared" si="178"/>
        <v>0</v>
      </c>
      <c r="FF101" s="43">
        <f t="shared" si="178"/>
        <v>0</v>
      </c>
      <c r="FG101" s="43">
        <f t="shared" si="178"/>
        <v>0</v>
      </c>
      <c r="FH101" s="43">
        <f t="shared" si="178"/>
        <v>0</v>
      </c>
      <c r="FI101" s="43">
        <f t="shared" si="178"/>
        <v>0</v>
      </c>
      <c r="FJ101" s="43">
        <f t="shared" si="178"/>
        <v>0</v>
      </c>
      <c r="FK101" s="43">
        <f t="shared" si="178"/>
        <v>0</v>
      </c>
      <c r="FL101" s="43">
        <f t="shared" si="178"/>
        <v>0</v>
      </c>
      <c r="FM101" s="43">
        <f t="shared" si="178"/>
        <v>0</v>
      </c>
      <c r="FN101" s="43">
        <f t="shared" ref="FN101:GJ101" si="179" xml:space="preserve"> FM100</f>
        <v>0</v>
      </c>
      <c r="FO101" s="43">
        <f t="shared" si="179"/>
        <v>0</v>
      </c>
      <c r="FP101" s="43">
        <f t="shared" si="179"/>
        <v>0</v>
      </c>
      <c r="FQ101" s="43">
        <f t="shared" si="179"/>
        <v>0</v>
      </c>
      <c r="FR101" s="43">
        <f t="shared" si="179"/>
        <v>0</v>
      </c>
      <c r="FS101" s="43">
        <f t="shared" si="179"/>
        <v>0</v>
      </c>
      <c r="FT101" s="43">
        <f t="shared" si="179"/>
        <v>0</v>
      </c>
      <c r="FU101" s="43">
        <f t="shared" si="179"/>
        <v>0</v>
      </c>
      <c r="FV101" s="43">
        <f t="shared" si="179"/>
        <v>0</v>
      </c>
      <c r="FW101" s="43">
        <f t="shared" si="179"/>
        <v>0</v>
      </c>
      <c r="FX101" s="43">
        <f t="shared" si="179"/>
        <v>0</v>
      </c>
      <c r="FY101" s="43">
        <f t="shared" si="179"/>
        <v>0</v>
      </c>
      <c r="FZ101" s="43">
        <f t="shared" si="179"/>
        <v>0</v>
      </c>
      <c r="GA101" s="43">
        <f t="shared" si="179"/>
        <v>0</v>
      </c>
      <c r="GB101" s="43">
        <f t="shared" si="179"/>
        <v>0</v>
      </c>
      <c r="GC101" s="43">
        <f t="shared" si="179"/>
        <v>0</v>
      </c>
      <c r="GD101" s="43">
        <f t="shared" si="179"/>
        <v>0</v>
      </c>
      <c r="GE101" s="43">
        <f t="shared" si="179"/>
        <v>0</v>
      </c>
      <c r="GF101" s="43">
        <f t="shared" si="179"/>
        <v>0</v>
      </c>
      <c r="GG101" s="43">
        <f t="shared" si="179"/>
        <v>0</v>
      </c>
      <c r="GH101" s="43">
        <f t="shared" si="179"/>
        <v>0</v>
      </c>
      <c r="GI101" s="43">
        <f t="shared" si="179"/>
        <v>0</v>
      </c>
      <c r="GJ101" s="43">
        <f t="shared" si="179"/>
        <v>0</v>
      </c>
      <c r="GK101"/>
      <c r="GL101"/>
      <c r="GM101"/>
      <c r="GN101"/>
      <c r="GO101"/>
      <c r="GP101"/>
      <c r="GQ101"/>
      <c r="GR101"/>
      <c r="GS101"/>
      <c r="GT101"/>
      <c r="GU101"/>
      <c r="GV101"/>
      <c r="GW101"/>
      <c r="GX101"/>
      <c r="GY101"/>
      <c r="GZ101"/>
      <c r="HA101"/>
      <c r="HB101"/>
      <c r="HC101"/>
      <c r="HD101"/>
      <c r="HE101"/>
      <c r="HF101"/>
      <c r="HG101"/>
      <c r="HH101"/>
      <c r="HI101"/>
      <c r="HJ101"/>
      <c r="HK101"/>
      <c r="HL101"/>
      <c r="HM101"/>
      <c r="HN101"/>
      <c r="HO101"/>
      <c r="HP101"/>
      <c r="HQ101"/>
      <c r="HR101"/>
      <c r="HS101"/>
      <c r="HT101"/>
      <c r="HU101"/>
      <c r="HV101"/>
      <c r="HW101"/>
      <c r="HX101"/>
      <c r="HY101"/>
      <c r="HZ101"/>
      <c r="IA101"/>
      <c r="IB101"/>
      <c r="IC101"/>
      <c r="ID101"/>
      <c r="IE101"/>
      <c r="IF101"/>
      <c r="IG101"/>
      <c r="IH101"/>
      <c r="II101"/>
      <c r="IJ101"/>
      <c r="IK101"/>
      <c r="IL101"/>
      <c r="IM101"/>
      <c r="IN101"/>
      <c r="IO101"/>
      <c r="IP101"/>
      <c r="IQ101"/>
      <c r="IR101"/>
      <c r="IS101"/>
      <c r="IT101"/>
      <c r="IU101"/>
      <c r="IV101" s="275"/>
      <c r="IW101" s="275"/>
      <c r="IX101" s="275"/>
      <c r="IY101" s="275"/>
      <c r="IZ101" s="275"/>
      <c r="JA101" s="275"/>
      <c r="JB101" s="275"/>
      <c r="JC101" s="275"/>
      <c r="JD101" s="275"/>
      <c r="JE101" s="275"/>
      <c r="JF101" s="275"/>
      <c r="JG101" s="275"/>
      <c r="JH101" s="275"/>
      <c r="JI101" s="275"/>
      <c r="JJ101" s="275"/>
      <c r="JK101" s="275"/>
      <c r="JL101" s="275"/>
      <c r="JM101" s="275"/>
      <c r="JN101" s="275"/>
      <c r="JO101" s="275"/>
      <c r="JP101" s="275"/>
      <c r="JQ101" s="275"/>
      <c r="JR101" s="275"/>
      <c r="JS101" s="275"/>
      <c r="JT101" s="275"/>
      <c r="JU101" s="275"/>
      <c r="JV101" s="275"/>
      <c r="JW101" s="275"/>
      <c r="JX101" s="275"/>
      <c r="JY101" s="275"/>
      <c r="JZ101" s="275"/>
      <c r="KA101" s="275"/>
      <c r="KB101" s="275"/>
      <c r="KC101" s="275"/>
      <c r="KD101" s="275"/>
      <c r="KE101" s="275"/>
      <c r="KF101" s="275"/>
      <c r="KG101" s="275"/>
      <c r="KH101" s="275"/>
      <c r="KI101" s="275"/>
      <c r="KJ101" s="275"/>
      <c r="KK101" s="275"/>
      <c r="KL101" s="275"/>
      <c r="KM101" s="275"/>
      <c r="KN101" s="275"/>
      <c r="KO101" s="275"/>
      <c r="KP101" s="275"/>
      <c r="KQ101" s="275"/>
      <c r="KR101" s="275"/>
      <c r="KS101" s="275"/>
      <c r="KT101" s="275"/>
      <c r="KU101" s="275"/>
      <c r="KV101" s="275"/>
      <c r="KW101" s="275"/>
      <c r="KX101" s="275"/>
      <c r="KY101" s="275"/>
      <c r="KZ101" s="275"/>
      <c r="LA101" s="275"/>
      <c r="LB101" s="275"/>
      <c r="LC101" s="275"/>
      <c r="LD101" s="275"/>
      <c r="LE101" s="275"/>
      <c r="LF101" s="275"/>
      <c r="LG101" s="275"/>
      <c r="LH101" s="275"/>
      <c r="LI101" s="275"/>
      <c r="LJ101" s="275"/>
      <c r="LK101" s="275"/>
      <c r="LL101" s="275"/>
      <c r="LM101" s="275"/>
      <c r="LN101" s="275"/>
      <c r="LO101" s="275"/>
      <c r="LP101" s="275"/>
      <c r="LQ101" s="275"/>
      <c r="LR101" s="275"/>
      <c r="LS101" s="275"/>
      <c r="LT101" s="275"/>
      <c r="LU101" s="275"/>
      <c r="LV101" s="275"/>
      <c r="LW101" s="275"/>
      <c r="LX101" s="275"/>
      <c r="LY101" s="275"/>
      <c r="LZ101" s="275"/>
      <c r="MA101" s="275"/>
      <c r="MB101" s="275"/>
      <c r="MC101" s="275"/>
      <c r="MD101" s="275"/>
      <c r="ME101" s="275"/>
      <c r="MF101" s="275"/>
      <c r="MG101" s="275"/>
      <c r="MH101" s="275"/>
      <c r="MI101" s="275"/>
      <c r="MJ101" s="275"/>
      <c r="MK101" s="275"/>
      <c r="ML101" s="275"/>
      <c r="MM101" s="275"/>
      <c r="MN101" s="275"/>
      <c r="MO101" s="275"/>
      <c r="MP101" s="275"/>
      <c r="MQ101" s="275"/>
      <c r="MR101" s="275"/>
      <c r="MS101" s="275"/>
      <c r="MT101" s="275"/>
      <c r="MU101" s="275"/>
      <c r="MV101" s="275"/>
      <c r="MW101" s="275"/>
      <c r="MX101" s="275"/>
      <c r="MY101" s="275"/>
      <c r="MZ101" s="275"/>
      <c r="NA101" s="275"/>
      <c r="NB101" s="275"/>
      <c r="NC101" s="275"/>
      <c r="ND101" s="275"/>
      <c r="NE101" s="275"/>
      <c r="NF101" s="275"/>
      <c r="NG101" s="275"/>
      <c r="NH101" s="275"/>
      <c r="NI101" s="275"/>
      <c r="NJ101" s="275"/>
      <c r="NK101" s="275"/>
      <c r="NL101" s="275"/>
      <c r="NM101" s="275"/>
      <c r="NN101" s="275"/>
      <c r="NO101" s="275"/>
      <c r="NP101" s="275"/>
      <c r="NQ101" s="275"/>
      <c r="NR101" s="275"/>
      <c r="NS101" s="275"/>
      <c r="NT101" s="275"/>
      <c r="NU101" s="275"/>
      <c r="NV101" s="275"/>
      <c r="NW101" s="275"/>
      <c r="NX101" s="275"/>
      <c r="NY101" s="275"/>
      <c r="NZ101" s="275"/>
      <c r="OA101" s="275"/>
      <c r="OB101" s="275"/>
      <c r="OC101" s="275"/>
      <c r="OD101" s="275"/>
      <c r="OE101" s="275"/>
      <c r="OF101" s="275"/>
      <c r="OG101" s="275"/>
      <c r="OH101" s="275"/>
      <c r="OI101" s="275"/>
      <c r="OJ101" s="275"/>
      <c r="OK101" s="275"/>
      <c r="OL101" s="275"/>
      <c r="OM101" s="275"/>
      <c r="ON101" s="275"/>
      <c r="OO101" s="275"/>
      <c r="OP101" s="275"/>
      <c r="OQ101" s="275"/>
      <c r="OR101" s="275"/>
      <c r="OS101" s="275"/>
      <c r="OT101" s="275"/>
      <c r="OU101" s="275"/>
      <c r="OV101" s="275"/>
      <c r="OW101" s="275"/>
      <c r="OX101" s="275"/>
      <c r="OY101" s="275"/>
      <c r="OZ101" s="275"/>
      <c r="PA101" s="275"/>
      <c r="PB101" s="275"/>
      <c r="PC101" s="275"/>
      <c r="PD101" s="275"/>
      <c r="PE101" s="275"/>
      <c r="PF101" s="275"/>
      <c r="PG101" s="275"/>
      <c r="PH101" s="275"/>
      <c r="PI101" s="275"/>
      <c r="PJ101" s="275"/>
      <c r="PK101" s="275"/>
      <c r="PL101" s="275"/>
      <c r="PM101" s="275"/>
      <c r="PN101" s="275"/>
      <c r="PO101" s="275"/>
      <c r="PP101" s="275"/>
      <c r="PQ101" s="275"/>
      <c r="PR101" s="275"/>
      <c r="PS101" s="275"/>
      <c r="PT101" s="275"/>
      <c r="PU101" s="275"/>
    </row>
    <row r="102" spans="1:437" s="52" customFormat="1" outlineLevel="1" x14ac:dyDescent="0.35">
      <c r="A102" s="15"/>
      <c r="B102" s="15"/>
      <c r="C102" s="21"/>
      <c r="D102" s="60"/>
      <c r="E102" s="43"/>
      <c r="F102" s="43"/>
      <c r="G102" s="43"/>
      <c r="H102" s="43"/>
      <c r="I102" s="43"/>
      <c r="J102" s="43"/>
      <c r="K102" s="43"/>
      <c r="L102" s="43"/>
      <c r="M102" s="43"/>
      <c r="N102" s="43"/>
      <c r="O102" s="43"/>
      <c r="P102" s="43"/>
      <c r="Q102" s="43"/>
      <c r="R102" s="43"/>
      <c r="S102" s="43"/>
      <c r="T102" s="43"/>
      <c r="U102" s="43"/>
      <c r="V102" s="43"/>
      <c r="W102" s="43"/>
      <c r="X102" s="43"/>
      <c r="Y102" s="43"/>
      <c r="Z102" s="43"/>
      <c r="AA102" s="43"/>
      <c r="AB102" s="43"/>
      <c r="AC102" s="43"/>
      <c r="AD102" s="43"/>
      <c r="AE102" s="43"/>
      <c r="AF102" s="43"/>
      <c r="AG102" s="43"/>
      <c r="AH102" s="43"/>
      <c r="AI102" s="43"/>
      <c r="AJ102" s="43"/>
      <c r="AK102" s="43"/>
      <c r="AL102" s="43"/>
      <c r="AM102" s="43"/>
      <c r="AN102" s="43"/>
      <c r="AO102" s="43"/>
      <c r="AP102" s="43"/>
      <c r="AQ102" s="43"/>
      <c r="AR102" s="43"/>
      <c r="AS102" s="43"/>
      <c r="AT102" s="43"/>
      <c r="AU102" s="43"/>
      <c r="AV102" s="43"/>
      <c r="AW102" s="43"/>
      <c r="AX102" s="43"/>
      <c r="AY102" s="43"/>
      <c r="AZ102" s="43"/>
      <c r="BA102" s="43"/>
      <c r="BB102" s="43"/>
      <c r="BC102" s="43"/>
      <c r="BD102" s="43"/>
      <c r="BE102" s="43"/>
      <c r="BF102" s="43"/>
      <c r="BG102" s="43"/>
      <c r="BH102" s="43"/>
      <c r="BI102" s="43"/>
      <c r="BJ102" s="43"/>
      <c r="BK102" s="43"/>
      <c r="BL102" s="43"/>
      <c r="BM102" s="43"/>
      <c r="BN102" s="43"/>
      <c r="BO102" s="43"/>
      <c r="BP102" s="43"/>
      <c r="BQ102" s="43"/>
      <c r="BR102" s="43"/>
      <c r="BS102" s="43"/>
      <c r="BT102" s="43"/>
      <c r="BU102" s="43"/>
      <c r="BV102" s="43"/>
      <c r="BW102" s="43"/>
      <c r="BX102" s="43"/>
      <c r="BY102" s="43"/>
      <c r="BZ102" s="43"/>
      <c r="CA102" s="43"/>
      <c r="CB102" s="43"/>
      <c r="CC102" s="43"/>
      <c r="CD102" s="43"/>
      <c r="CE102" s="43"/>
      <c r="CF102" s="43"/>
      <c r="CG102" s="43"/>
      <c r="CH102" s="43"/>
      <c r="CI102" s="43"/>
      <c r="CJ102" s="43"/>
      <c r="CK102" s="43"/>
      <c r="CL102" s="43"/>
      <c r="CM102" s="43"/>
      <c r="CN102" s="43"/>
      <c r="CO102" s="43"/>
      <c r="CP102" s="43"/>
      <c r="CQ102" s="43"/>
      <c r="CR102" s="43"/>
      <c r="CS102" s="43"/>
      <c r="CT102" s="43"/>
      <c r="CU102" s="43"/>
      <c r="CV102" s="43"/>
      <c r="CW102" s="43"/>
      <c r="CX102" s="43"/>
      <c r="CY102" s="43"/>
      <c r="CZ102" s="43"/>
      <c r="DA102" s="43"/>
      <c r="DB102" s="43"/>
      <c r="DC102" s="43"/>
      <c r="DD102" s="43"/>
      <c r="DE102" s="43"/>
      <c r="DF102" s="43"/>
      <c r="DG102" s="43"/>
      <c r="DH102" s="43"/>
      <c r="DI102" s="43"/>
      <c r="DJ102" s="43"/>
      <c r="DK102" s="43"/>
      <c r="DL102" s="43"/>
      <c r="DM102" s="43"/>
      <c r="DN102" s="43"/>
      <c r="DO102" s="43"/>
      <c r="DP102" s="43"/>
      <c r="DQ102" s="43"/>
      <c r="DR102" s="43"/>
      <c r="DS102" s="43"/>
      <c r="DT102" s="43"/>
      <c r="DU102" s="43"/>
      <c r="DV102" s="43"/>
      <c r="DW102" s="43"/>
      <c r="DX102" s="43"/>
      <c r="DY102" s="43"/>
      <c r="DZ102" s="43"/>
      <c r="EA102" s="43"/>
      <c r="EB102" s="43"/>
      <c r="EC102" s="43"/>
      <c r="ED102" s="43"/>
      <c r="EE102" s="43"/>
      <c r="EF102" s="43"/>
      <c r="EG102" s="43"/>
      <c r="EH102" s="43"/>
      <c r="EI102" s="43"/>
      <c r="EJ102" s="43"/>
      <c r="EK102" s="43"/>
      <c r="EL102" s="43"/>
      <c r="EM102" s="43"/>
      <c r="EN102" s="43"/>
      <c r="EO102" s="43"/>
      <c r="EP102" s="43"/>
      <c r="EQ102" s="43"/>
      <c r="ER102" s="43"/>
      <c r="ES102" s="43"/>
      <c r="ET102" s="43"/>
      <c r="EU102" s="43"/>
      <c r="EV102" s="43"/>
      <c r="EW102" s="43"/>
      <c r="EX102" s="43"/>
      <c r="EY102" s="43"/>
      <c r="EZ102" s="43"/>
      <c r="FA102" s="43"/>
      <c r="FB102" s="43"/>
      <c r="FC102" s="43"/>
      <c r="FD102" s="43"/>
      <c r="FE102" s="43"/>
      <c r="FF102" s="43"/>
      <c r="FG102" s="43"/>
      <c r="FH102" s="43"/>
      <c r="FI102" s="43"/>
      <c r="FJ102" s="43"/>
      <c r="FK102" s="43"/>
      <c r="FL102" s="43"/>
      <c r="FM102" s="43"/>
      <c r="FN102" s="43"/>
      <c r="FO102" s="43"/>
      <c r="FP102" s="43"/>
      <c r="FQ102" s="43"/>
      <c r="FR102" s="43"/>
      <c r="FS102" s="43"/>
      <c r="FT102" s="43"/>
      <c r="FU102" s="43"/>
      <c r="FV102" s="43"/>
      <c r="FW102" s="43"/>
      <c r="FX102" s="43"/>
      <c r="FY102" s="43"/>
      <c r="FZ102" s="43"/>
      <c r="GA102" s="43"/>
      <c r="GB102" s="43"/>
      <c r="GC102" s="43"/>
      <c r="GD102" s="43"/>
      <c r="GE102" s="43"/>
      <c r="GF102" s="43"/>
      <c r="GG102" s="43"/>
      <c r="GH102" s="43"/>
      <c r="GI102" s="43"/>
      <c r="GJ102" s="43"/>
      <c r="GK102"/>
      <c r="GL102"/>
      <c r="GM102"/>
      <c r="GN102"/>
      <c r="GO102"/>
      <c r="GP102"/>
      <c r="GQ102"/>
      <c r="GR102"/>
      <c r="GS102"/>
      <c r="GT102"/>
      <c r="GU102"/>
      <c r="GV102"/>
      <c r="GW102"/>
      <c r="GX102"/>
      <c r="GY102"/>
      <c r="GZ102"/>
      <c r="HA102"/>
      <c r="HB102"/>
      <c r="HC102"/>
      <c r="HD102"/>
      <c r="HE102"/>
      <c r="HF102"/>
      <c r="HG102"/>
      <c r="HH102"/>
      <c r="HI102"/>
      <c r="HJ102"/>
      <c r="HK102"/>
      <c r="HL102"/>
      <c r="HM102"/>
      <c r="HN102"/>
      <c r="HO102"/>
      <c r="HP102"/>
      <c r="HQ102"/>
      <c r="HR102"/>
      <c r="HS102"/>
      <c r="HT102"/>
      <c r="HU102"/>
      <c r="HV102"/>
      <c r="HW102"/>
      <c r="HX102"/>
      <c r="HY102"/>
      <c r="HZ102"/>
      <c r="IA102"/>
      <c r="IB102"/>
      <c r="IC102"/>
      <c r="ID102"/>
      <c r="IE102"/>
      <c r="IF102"/>
      <c r="IG102"/>
      <c r="IH102"/>
      <c r="II102"/>
      <c r="IJ102"/>
      <c r="IK102"/>
      <c r="IL102"/>
      <c r="IM102"/>
      <c r="IN102"/>
      <c r="IO102"/>
      <c r="IP102"/>
      <c r="IQ102"/>
      <c r="IR102"/>
      <c r="IS102"/>
      <c r="IT102"/>
      <c r="IU102"/>
      <c r="IV102" s="275"/>
      <c r="IW102" s="275"/>
      <c r="IX102" s="275"/>
      <c r="IY102" s="275"/>
      <c r="IZ102" s="275"/>
      <c r="JA102" s="275"/>
      <c r="JB102" s="275"/>
      <c r="JC102" s="275"/>
      <c r="JD102" s="275"/>
      <c r="JE102" s="275"/>
      <c r="JF102" s="275"/>
      <c r="JG102" s="275"/>
      <c r="JH102" s="275"/>
      <c r="JI102" s="275"/>
      <c r="JJ102" s="275"/>
      <c r="JK102" s="275"/>
      <c r="JL102" s="275"/>
      <c r="JM102" s="275"/>
      <c r="JN102" s="275"/>
      <c r="JO102" s="275"/>
      <c r="JP102" s="275"/>
      <c r="JQ102" s="275"/>
      <c r="JR102" s="275"/>
      <c r="JS102" s="275"/>
      <c r="JT102" s="275"/>
      <c r="JU102" s="275"/>
      <c r="JV102" s="275"/>
      <c r="JW102" s="275"/>
      <c r="JX102" s="275"/>
      <c r="JY102" s="275"/>
      <c r="JZ102" s="275"/>
      <c r="KA102" s="275"/>
      <c r="KB102" s="275"/>
      <c r="KC102" s="275"/>
      <c r="KD102" s="275"/>
      <c r="KE102" s="275"/>
      <c r="KF102" s="275"/>
      <c r="KG102" s="275"/>
      <c r="KH102" s="275"/>
      <c r="KI102" s="275"/>
      <c r="KJ102" s="275"/>
      <c r="KK102" s="275"/>
      <c r="KL102" s="275"/>
      <c r="KM102" s="275"/>
      <c r="KN102" s="275"/>
      <c r="KO102" s="275"/>
      <c r="KP102" s="275"/>
      <c r="KQ102" s="275"/>
      <c r="KR102" s="275"/>
      <c r="KS102" s="275"/>
      <c r="KT102" s="275"/>
      <c r="KU102" s="275"/>
      <c r="KV102" s="275"/>
      <c r="KW102" s="275"/>
      <c r="KX102" s="275"/>
      <c r="KY102" s="275"/>
      <c r="KZ102" s="275"/>
      <c r="LA102" s="275"/>
      <c r="LB102" s="275"/>
      <c r="LC102" s="275"/>
      <c r="LD102" s="275"/>
      <c r="LE102" s="275"/>
      <c r="LF102" s="275"/>
      <c r="LG102" s="275"/>
      <c r="LH102" s="275"/>
      <c r="LI102" s="275"/>
      <c r="LJ102" s="275"/>
      <c r="LK102" s="275"/>
      <c r="LL102" s="275"/>
      <c r="LM102" s="275"/>
      <c r="LN102" s="275"/>
      <c r="LO102" s="275"/>
      <c r="LP102" s="275"/>
      <c r="LQ102" s="275"/>
      <c r="LR102" s="275"/>
      <c r="LS102" s="275"/>
      <c r="LT102" s="275"/>
      <c r="LU102" s="275"/>
      <c r="LV102" s="275"/>
      <c r="LW102" s="275"/>
      <c r="LX102" s="275"/>
      <c r="LY102" s="275"/>
      <c r="LZ102" s="275"/>
      <c r="MA102" s="275"/>
      <c r="MB102" s="275"/>
      <c r="MC102" s="275"/>
      <c r="MD102" s="275"/>
      <c r="ME102" s="275"/>
      <c r="MF102" s="275"/>
      <c r="MG102" s="275"/>
      <c r="MH102" s="275"/>
      <c r="MI102" s="275"/>
      <c r="MJ102" s="275"/>
      <c r="MK102" s="275"/>
      <c r="ML102" s="275"/>
      <c r="MM102" s="275"/>
      <c r="MN102" s="275"/>
      <c r="MO102" s="275"/>
      <c r="MP102" s="275"/>
      <c r="MQ102" s="275"/>
      <c r="MR102" s="275"/>
      <c r="MS102" s="275"/>
      <c r="MT102" s="275"/>
      <c r="MU102" s="275"/>
      <c r="MV102" s="275"/>
      <c r="MW102" s="275"/>
      <c r="MX102" s="275"/>
      <c r="MY102" s="275"/>
      <c r="MZ102" s="275"/>
      <c r="NA102" s="275"/>
      <c r="NB102" s="275"/>
      <c r="NC102" s="275"/>
      <c r="ND102" s="275"/>
      <c r="NE102" s="275"/>
      <c r="NF102" s="275"/>
      <c r="NG102" s="275"/>
      <c r="NH102" s="275"/>
      <c r="NI102" s="275"/>
      <c r="NJ102" s="275"/>
      <c r="NK102" s="275"/>
      <c r="NL102" s="275"/>
      <c r="NM102" s="275"/>
      <c r="NN102" s="275"/>
      <c r="NO102" s="275"/>
      <c r="NP102" s="275"/>
      <c r="NQ102" s="275"/>
      <c r="NR102" s="275"/>
      <c r="NS102" s="275"/>
      <c r="NT102" s="275"/>
      <c r="NU102" s="275"/>
      <c r="NV102" s="275"/>
      <c r="NW102" s="275"/>
      <c r="NX102" s="275"/>
      <c r="NY102" s="275"/>
      <c r="NZ102" s="275"/>
      <c r="OA102" s="275"/>
      <c r="OB102" s="275"/>
      <c r="OC102" s="275"/>
      <c r="OD102" s="275"/>
      <c r="OE102" s="275"/>
      <c r="OF102" s="275"/>
      <c r="OG102" s="275"/>
      <c r="OH102" s="275"/>
      <c r="OI102" s="275"/>
      <c r="OJ102" s="275"/>
      <c r="OK102" s="275"/>
      <c r="OL102" s="275"/>
      <c r="OM102" s="275"/>
      <c r="ON102" s="275"/>
      <c r="OO102" s="275"/>
      <c r="OP102" s="275"/>
      <c r="OQ102" s="275"/>
      <c r="OR102" s="275"/>
      <c r="OS102" s="275"/>
      <c r="OT102" s="275"/>
      <c r="OU102" s="275"/>
      <c r="OV102" s="275"/>
      <c r="OW102" s="275"/>
      <c r="OX102" s="275"/>
      <c r="OY102" s="275"/>
      <c r="OZ102" s="275"/>
      <c r="PA102" s="275"/>
      <c r="PB102" s="275"/>
      <c r="PC102" s="275"/>
      <c r="PD102" s="275"/>
      <c r="PE102" s="275"/>
      <c r="PF102" s="275"/>
      <c r="PG102" s="275"/>
      <c r="PH102" s="275"/>
      <c r="PI102" s="275"/>
      <c r="PJ102" s="275"/>
      <c r="PK102" s="275"/>
      <c r="PL102" s="275"/>
      <c r="PM102" s="275"/>
      <c r="PN102" s="275"/>
      <c r="PO102" s="275"/>
      <c r="PP102" s="275"/>
      <c r="PQ102" s="275"/>
      <c r="PR102" s="275"/>
      <c r="PS102" s="275"/>
      <c r="PT102" s="275"/>
      <c r="PU102" s="275"/>
    </row>
    <row r="103" spans="1:437" s="52" customFormat="1" outlineLevel="1" x14ac:dyDescent="0.35">
      <c r="A103" s="15"/>
      <c r="B103" s="15" t="s">
        <v>174</v>
      </c>
      <c r="C103" s="21"/>
      <c r="D103" s="60"/>
      <c r="E103" s="43"/>
      <c r="F103" s="43"/>
      <c r="G103" s="43"/>
      <c r="H103" s="43"/>
      <c r="I103" s="43"/>
      <c r="J103" s="43"/>
      <c r="K103" s="43"/>
      <c r="L103" s="43"/>
      <c r="M103" s="43"/>
      <c r="N103" s="43"/>
      <c r="O103" s="43"/>
      <c r="P103" s="43"/>
      <c r="Q103" s="43"/>
      <c r="R103" s="43"/>
      <c r="S103" s="43"/>
      <c r="T103" s="43"/>
      <c r="U103" s="43"/>
      <c r="V103" s="43"/>
      <c r="W103" s="43"/>
      <c r="X103" s="43"/>
      <c r="Y103" s="43"/>
      <c r="Z103" s="43"/>
      <c r="AA103" s="43"/>
      <c r="AB103" s="43"/>
      <c r="AC103" s="43"/>
      <c r="AD103" s="43"/>
      <c r="AE103" s="43"/>
      <c r="AF103" s="43"/>
      <c r="AG103" s="43"/>
      <c r="AH103" s="43"/>
      <c r="AI103" s="43"/>
      <c r="AJ103" s="43"/>
      <c r="AK103" s="43"/>
      <c r="AL103" s="43"/>
      <c r="AM103" s="43"/>
      <c r="AN103" s="43"/>
      <c r="AO103" s="43"/>
      <c r="AP103" s="43"/>
      <c r="AQ103" s="43"/>
      <c r="AR103" s="43"/>
      <c r="AS103" s="43"/>
      <c r="AT103" s="43"/>
      <c r="AU103" s="43"/>
      <c r="AV103" s="43"/>
      <c r="AW103" s="43"/>
      <c r="AX103" s="43"/>
      <c r="AY103" s="43"/>
      <c r="AZ103" s="43"/>
      <c r="BA103" s="43"/>
      <c r="BB103" s="43"/>
      <c r="BC103" s="43"/>
      <c r="BD103" s="43"/>
      <c r="BE103" s="43"/>
      <c r="BF103" s="43"/>
      <c r="BG103" s="43"/>
      <c r="BH103" s="43"/>
      <c r="BI103" s="43"/>
      <c r="BJ103" s="43"/>
      <c r="BK103" s="43"/>
      <c r="BL103" s="43"/>
      <c r="BM103" s="43"/>
      <c r="BN103" s="43"/>
      <c r="BO103" s="43"/>
      <c r="BP103" s="43"/>
      <c r="BQ103" s="43"/>
      <c r="BR103" s="43"/>
      <c r="BS103" s="43"/>
      <c r="BT103" s="43"/>
      <c r="BU103" s="43"/>
      <c r="BV103" s="43"/>
      <c r="BW103" s="43"/>
      <c r="BX103" s="43"/>
      <c r="BY103" s="43"/>
      <c r="BZ103" s="43"/>
      <c r="CA103" s="43"/>
      <c r="CB103" s="43"/>
      <c r="CC103" s="43"/>
      <c r="CD103" s="43"/>
      <c r="CE103" s="43"/>
      <c r="CF103" s="43"/>
      <c r="CG103" s="43"/>
      <c r="CH103" s="43"/>
      <c r="CI103" s="43"/>
      <c r="CJ103" s="43"/>
      <c r="CK103" s="43"/>
      <c r="CL103" s="43"/>
      <c r="CM103" s="43"/>
      <c r="CN103" s="43"/>
      <c r="CO103" s="43"/>
      <c r="CP103" s="43"/>
      <c r="CQ103" s="43"/>
      <c r="CR103" s="43"/>
      <c r="CS103" s="43"/>
      <c r="CT103" s="43"/>
      <c r="CU103" s="43"/>
      <c r="CV103" s="43"/>
      <c r="CW103" s="43"/>
      <c r="CX103" s="43"/>
      <c r="CY103" s="43"/>
      <c r="CZ103" s="43"/>
      <c r="DA103" s="43"/>
      <c r="DB103" s="43"/>
      <c r="DC103" s="43"/>
      <c r="DD103" s="43"/>
      <c r="DE103" s="43"/>
      <c r="DF103" s="43"/>
      <c r="DG103" s="43"/>
      <c r="DH103" s="43"/>
      <c r="DI103" s="43"/>
      <c r="DJ103" s="43"/>
      <c r="DK103" s="43"/>
      <c r="DL103" s="43"/>
      <c r="DM103" s="43"/>
      <c r="DN103" s="43"/>
      <c r="DO103" s="43"/>
      <c r="DP103" s="43"/>
      <c r="DQ103" s="43"/>
      <c r="DR103" s="43"/>
      <c r="DS103" s="43"/>
      <c r="DT103" s="43"/>
      <c r="DU103" s="43"/>
      <c r="DV103" s="43"/>
      <c r="DW103" s="43"/>
      <c r="DX103" s="43"/>
      <c r="DY103" s="43"/>
      <c r="DZ103" s="43"/>
      <c r="EA103" s="43"/>
      <c r="EB103" s="43"/>
      <c r="EC103" s="43"/>
      <c r="ED103" s="43"/>
      <c r="EE103" s="43"/>
      <c r="EF103" s="43"/>
      <c r="EG103" s="43"/>
      <c r="EH103" s="43"/>
      <c r="EI103" s="43"/>
      <c r="EJ103" s="43"/>
      <c r="EK103" s="43"/>
      <c r="EL103" s="43"/>
      <c r="EM103" s="43"/>
      <c r="EN103" s="43"/>
      <c r="EO103" s="43"/>
      <c r="EP103" s="43"/>
      <c r="EQ103" s="43"/>
      <c r="ER103" s="43"/>
      <c r="ES103" s="43"/>
      <c r="ET103" s="43"/>
      <c r="EU103" s="43"/>
      <c r="EV103" s="43"/>
      <c r="EW103" s="43"/>
      <c r="EX103" s="43"/>
      <c r="EY103" s="43"/>
      <c r="EZ103" s="43"/>
      <c r="FA103" s="43"/>
      <c r="FB103" s="43"/>
      <c r="FC103" s="43"/>
      <c r="FD103" s="43"/>
      <c r="FE103" s="43"/>
      <c r="FF103" s="43"/>
      <c r="FG103" s="43"/>
      <c r="FH103" s="43"/>
      <c r="FI103" s="43"/>
      <c r="FJ103" s="43"/>
      <c r="FK103" s="43"/>
      <c r="FL103" s="43"/>
      <c r="FM103" s="43"/>
      <c r="FN103" s="43"/>
      <c r="FO103" s="43"/>
      <c r="FP103" s="43"/>
      <c r="FQ103" s="43"/>
      <c r="FR103" s="43"/>
      <c r="FS103" s="43"/>
      <c r="FT103" s="43"/>
      <c r="FU103" s="43"/>
      <c r="FV103" s="43"/>
      <c r="FW103" s="43"/>
      <c r="FX103" s="43"/>
      <c r="FY103" s="43"/>
      <c r="FZ103" s="43"/>
      <c r="GA103" s="43"/>
      <c r="GB103" s="43"/>
      <c r="GC103" s="43"/>
      <c r="GD103" s="43"/>
      <c r="GE103" s="43"/>
      <c r="GF103" s="43"/>
      <c r="GG103" s="43"/>
      <c r="GH103" s="43"/>
      <c r="GI103" s="43"/>
      <c r="GJ103" s="43"/>
      <c r="GK103"/>
      <c r="GL103"/>
      <c r="GM103"/>
      <c r="GN103"/>
      <c r="GO103"/>
      <c r="GP103"/>
      <c r="GQ103"/>
      <c r="GR103"/>
      <c r="GS103"/>
      <c r="GT103"/>
      <c r="GU103"/>
      <c r="GV103"/>
      <c r="GW103"/>
      <c r="GX103"/>
      <c r="GY103"/>
      <c r="GZ103"/>
      <c r="HA103"/>
      <c r="HB103"/>
      <c r="HC103"/>
      <c r="HD103"/>
      <c r="HE103"/>
      <c r="HF103"/>
      <c r="HG103"/>
      <c r="HH103"/>
      <c r="HI103"/>
      <c r="HJ103"/>
      <c r="HK103"/>
      <c r="HL103"/>
      <c r="HM103"/>
      <c r="HN103"/>
      <c r="HO103"/>
      <c r="HP103"/>
      <c r="HQ103"/>
      <c r="HR103"/>
      <c r="HS103"/>
      <c r="HT103"/>
      <c r="HU103"/>
      <c r="HV103"/>
      <c r="HW103"/>
      <c r="HX103"/>
      <c r="HY103"/>
      <c r="HZ103"/>
      <c r="IA103"/>
      <c r="IB103"/>
      <c r="IC103"/>
      <c r="ID103"/>
      <c r="IE103"/>
      <c r="IF103"/>
      <c r="IG103"/>
      <c r="IH103"/>
      <c r="II103"/>
      <c r="IJ103"/>
      <c r="IK103"/>
      <c r="IL103"/>
      <c r="IM103"/>
      <c r="IN103"/>
      <c r="IO103"/>
      <c r="IP103"/>
      <c r="IQ103"/>
      <c r="IR103"/>
      <c r="IS103"/>
      <c r="IT103"/>
      <c r="IU103"/>
      <c r="IV103" s="275"/>
      <c r="IW103" s="275"/>
      <c r="IX103" s="275"/>
      <c r="IY103" s="275"/>
      <c r="IZ103" s="275"/>
      <c r="JA103" s="275"/>
      <c r="JB103" s="275"/>
      <c r="JC103" s="275"/>
      <c r="JD103" s="275"/>
      <c r="JE103" s="275"/>
      <c r="JF103" s="275"/>
      <c r="JG103" s="275"/>
      <c r="JH103" s="275"/>
      <c r="JI103" s="275"/>
      <c r="JJ103" s="275"/>
      <c r="JK103" s="275"/>
      <c r="JL103" s="275"/>
      <c r="JM103" s="275"/>
      <c r="JN103" s="275"/>
      <c r="JO103" s="275"/>
      <c r="JP103" s="275"/>
      <c r="JQ103" s="275"/>
      <c r="JR103" s="275"/>
      <c r="JS103" s="275"/>
      <c r="JT103" s="275"/>
      <c r="JU103" s="275"/>
      <c r="JV103" s="275"/>
      <c r="JW103" s="275"/>
      <c r="JX103" s="275"/>
      <c r="JY103" s="275"/>
      <c r="JZ103" s="275"/>
      <c r="KA103" s="275"/>
      <c r="KB103" s="275"/>
      <c r="KC103" s="275"/>
      <c r="KD103" s="275"/>
      <c r="KE103" s="275"/>
      <c r="KF103" s="275"/>
      <c r="KG103" s="275"/>
      <c r="KH103" s="275"/>
      <c r="KI103" s="275"/>
      <c r="KJ103" s="275"/>
      <c r="KK103" s="275"/>
      <c r="KL103" s="275"/>
      <c r="KM103" s="275"/>
      <c r="KN103" s="275"/>
      <c r="KO103" s="275"/>
      <c r="KP103" s="275"/>
      <c r="KQ103" s="275"/>
      <c r="KR103" s="275"/>
      <c r="KS103" s="275"/>
      <c r="KT103" s="275"/>
      <c r="KU103" s="275"/>
      <c r="KV103" s="275"/>
      <c r="KW103" s="275"/>
      <c r="KX103" s="275"/>
      <c r="KY103" s="275"/>
      <c r="KZ103" s="275"/>
      <c r="LA103" s="275"/>
      <c r="LB103" s="275"/>
      <c r="LC103" s="275"/>
      <c r="LD103" s="275"/>
      <c r="LE103" s="275"/>
      <c r="LF103" s="275"/>
      <c r="LG103" s="275"/>
      <c r="LH103" s="275"/>
      <c r="LI103" s="275"/>
      <c r="LJ103" s="275"/>
      <c r="LK103" s="275"/>
      <c r="LL103" s="275"/>
      <c r="LM103" s="275"/>
      <c r="LN103" s="275"/>
      <c r="LO103" s="275"/>
      <c r="LP103" s="275"/>
      <c r="LQ103" s="275"/>
      <c r="LR103" s="275"/>
      <c r="LS103" s="275"/>
      <c r="LT103" s="275"/>
      <c r="LU103" s="275"/>
      <c r="LV103" s="275"/>
      <c r="LW103" s="275"/>
      <c r="LX103" s="275"/>
      <c r="LY103" s="275"/>
      <c r="LZ103" s="275"/>
      <c r="MA103" s="275"/>
      <c r="MB103" s="275"/>
      <c r="MC103" s="275"/>
      <c r="MD103" s="275"/>
      <c r="ME103" s="275"/>
      <c r="MF103" s="275"/>
      <c r="MG103" s="275"/>
      <c r="MH103" s="275"/>
      <c r="MI103" s="275"/>
      <c r="MJ103" s="275"/>
      <c r="MK103" s="275"/>
      <c r="ML103" s="275"/>
      <c r="MM103" s="275"/>
      <c r="MN103" s="275"/>
      <c r="MO103" s="275"/>
      <c r="MP103" s="275"/>
      <c r="MQ103" s="275"/>
      <c r="MR103" s="275"/>
      <c r="MS103" s="275"/>
      <c r="MT103" s="275"/>
      <c r="MU103" s="275"/>
      <c r="MV103" s="275"/>
      <c r="MW103" s="275"/>
      <c r="MX103" s="275"/>
      <c r="MY103" s="275"/>
      <c r="MZ103" s="275"/>
      <c r="NA103" s="275"/>
      <c r="NB103" s="275"/>
      <c r="NC103" s="275"/>
      <c r="ND103" s="275"/>
      <c r="NE103" s="275"/>
      <c r="NF103" s="275"/>
      <c r="NG103" s="275"/>
      <c r="NH103" s="275"/>
      <c r="NI103" s="275"/>
      <c r="NJ103" s="275"/>
      <c r="NK103" s="275"/>
      <c r="NL103" s="275"/>
      <c r="NM103" s="275"/>
      <c r="NN103" s="275"/>
      <c r="NO103" s="275"/>
      <c r="NP103" s="275"/>
      <c r="NQ103" s="275"/>
      <c r="NR103" s="275"/>
      <c r="NS103" s="275"/>
      <c r="NT103" s="275"/>
      <c r="NU103" s="275"/>
      <c r="NV103" s="275"/>
      <c r="NW103" s="275"/>
      <c r="NX103" s="275"/>
      <c r="NY103" s="275"/>
      <c r="NZ103" s="275"/>
      <c r="OA103" s="275"/>
      <c r="OB103" s="275"/>
      <c r="OC103" s="275"/>
      <c r="OD103" s="275"/>
      <c r="OE103" s="275"/>
      <c r="OF103" s="275"/>
      <c r="OG103" s="275"/>
      <c r="OH103" s="275"/>
      <c r="OI103" s="275"/>
      <c r="OJ103" s="275"/>
      <c r="OK103" s="275"/>
      <c r="OL103" s="275"/>
      <c r="OM103" s="275"/>
      <c r="ON103" s="275"/>
      <c r="OO103" s="275"/>
      <c r="OP103" s="275"/>
      <c r="OQ103" s="275"/>
      <c r="OR103" s="275"/>
      <c r="OS103" s="275"/>
      <c r="OT103" s="275"/>
      <c r="OU103" s="275"/>
      <c r="OV103" s="275"/>
      <c r="OW103" s="275"/>
      <c r="OX103" s="275"/>
      <c r="OY103" s="275"/>
      <c r="OZ103" s="275"/>
      <c r="PA103" s="275"/>
      <c r="PB103" s="275"/>
      <c r="PC103" s="275"/>
      <c r="PD103" s="275"/>
      <c r="PE103" s="275"/>
      <c r="PF103" s="275"/>
      <c r="PG103" s="275"/>
      <c r="PH103" s="275"/>
      <c r="PI103" s="275"/>
      <c r="PJ103" s="275"/>
      <c r="PK103" s="275"/>
      <c r="PL103" s="275"/>
      <c r="PM103" s="275"/>
      <c r="PN103" s="275"/>
      <c r="PO103" s="275"/>
      <c r="PP103" s="275"/>
      <c r="PQ103" s="275"/>
      <c r="PR103" s="275"/>
      <c r="PS103" s="275"/>
      <c r="PT103" s="275"/>
      <c r="PU103" s="275"/>
    </row>
    <row r="104" spans="1:437" s="55" customFormat="1" outlineLevel="1" x14ac:dyDescent="0.35">
      <c r="A104" s="70"/>
      <c r="B104" s="15"/>
      <c r="C104" s="73"/>
      <c r="D104" s="74"/>
      <c r="E104" s="14" t="str">
        <f xml:space="preserve"> InpC!E$19</f>
        <v>Acquisition date</v>
      </c>
      <c r="F104" s="14">
        <f xml:space="preserve"> InpC!F$19</f>
        <v>44286</v>
      </c>
      <c r="G104" s="14" t="str">
        <f xml:space="preserve"> InpC!G$19</f>
        <v>date</v>
      </c>
      <c r="H104" s="50"/>
      <c r="I104" s="79"/>
      <c r="J104" s="50"/>
      <c r="K104" s="50"/>
      <c r="L104" s="50"/>
      <c r="M104" s="50"/>
      <c r="N104" s="50"/>
      <c r="O104" s="50"/>
      <c r="P104" s="50"/>
      <c r="Q104" s="50"/>
      <c r="R104" s="50"/>
      <c r="S104" s="50"/>
      <c r="T104" s="50"/>
      <c r="U104" s="50"/>
      <c r="V104" s="50"/>
      <c r="W104" s="50"/>
      <c r="X104" s="50"/>
      <c r="Y104" s="50"/>
      <c r="Z104" s="50"/>
      <c r="AA104" s="50"/>
      <c r="AB104" s="50"/>
      <c r="AC104" s="50"/>
      <c r="AD104" s="50"/>
      <c r="AE104" s="50"/>
      <c r="AF104" s="50"/>
      <c r="AG104" s="50"/>
      <c r="AH104" s="50"/>
      <c r="AI104" s="50"/>
      <c r="AJ104" s="50"/>
      <c r="AK104" s="50"/>
      <c r="AL104" s="50"/>
      <c r="AM104" s="50"/>
      <c r="AN104" s="50"/>
      <c r="AO104" s="50"/>
      <c r="AP104" s="50"/>
      <c r="AQ104" s="50"/>
      <c r="AR104" s="50"/>
      <c r="AS104" s="50"/>
      <c r="AT104" s="50"/>
      <c r="AU104" s="50"/>
      <c r="AV104" s="50"/>
      <c r="AW104" s="50"/>
      <c r="AX104" s="50"/>
      <c r="AY104" s="50"/>
      <c r="AZ104" s="50"/>
      <c r="BA104" s="50"/>
      <c r="BB104" s="50"/>
      <c r="BC104" s="50"/>
      <c r="BD104" s="50"/>
      <c r="BE104" s="50"/>
      <c r="BF104" s="50"/>
      <c r="BG104" s="50"/>
      <c r="BH104" s="50"/>
      <c r="BI104" s="50"/>
      <c r="BJ104" s="50"/>
      <c r="BK104" s="50"/>
      <c r="BL104" s="50"/>
      <c r="BM104" s="50"/>
      <c r="BN104" s="50"/>
      <c r="BO104" s="50"/>
      <c r="BP104" s="50"/>
      <c r="BQ104" s="50"/>
      <c r="BR104" s="50"/>
      <c r="BS104" s="50"/>
      <c r="BT104" s="50"/>
      <c r="BU104" s="50"/>
      <c r="BV104" s="50"/>
      <c r="BW104" s="50"/>
      <c r="BX104" s="50"/>
      <c r="BY104" s="50"/>
      <c r="BZ104" s="50"/>
      <c r="CA104" s="50"/>
      <c r="CB104" s="50"/>
      <c r="CC104" s="50"/>
      <c r="CD104" s="50"/>
      <c r="CE104" s="50"/>
      <c r="CF104" s="50"/>
      <c r="CG104" s="50"/>
      <c r="CH104" s="50"/>
      <c r="CI104" s="50"/>
      <c r="CJ104" s="50"/>
      <c r="CK104" s="50"/>
      <c r="CL104" s="50"/>
      <c r="CM104" s="50"/>
      <c r="CN104" s="50"/>
      <c r="CO104" s="50"/>
      <c r="CP104" s="50"/>
      <c r="CQ104" s="50"/>
      <c r="CR104" s="50"/>
      <c r="CS104" s="50"/>
      <c r="CT104" s="50"/>
      <c r="CU104" s="50"/>
      <c r="CV104" s="50"/>
      <c r="CW104" s="50"/>
      <c r="CX104" s="50"/>
      <c r="CY104" s="50"/>
      <c r="CZ104" s="50"/>
      <c r="DA104" s="50"/>
      <c r="DB104" s="50"/>
      <c r="DC104" s="50"/>
      <c r="DD104" s="50"/>
      <c r="DE104" s="50"/>
      <c r="DF104" s="50"/>
      <c r="DG104" s="50"/>
      <c r="DH104" s="50"/>
      <c r="DI104" s="50"/>
      <c r="DJ104" s="50"/>
      <c r="DK104" s="50"/>
      <c r="DL104" s="50"/>
      <c r="DM104" s="50"/>
      <c r="DN104" s="50"/>
      <c r="DO104" s="50"/>
      <c r="DP104" s="50"/>
      <c r="DQ104" s="50"/>
      <c r="DR104" s="50"/>
      <c r="DS104" s="50"/>
      <c r="DT104" s="50"/>
      <c r="DU104" s="50"/>
      <c r="DV104" s="50"/>
      <c r="DW104" s="50"/>
      <c r="DX104" s="50"/>
      <c r="DY104" s="50"/>
      <c r="DZ104" s="50"/>
      <c r="EA104" s="50"/>
      <c r="EB104" s="50"/>
      <c r="EC104" s="50"/>
      <c r="ED104" s="50"/>
      <c r="EE104" s="50"/>
      <c r="EF104" s="50"/>
      <c r="EG104" s="50"/>
      <c r="EH104" s="50"/>
      <c r="EI104" s="50"/>
      <c r="EJ104" s="50"/>
      <c r="EK104" s="50"/>
      <c r="EL104" s="50"/>
      <c r="EM104" s="50"/>
      <c r="EN104" s="50"/>
      <c r="EO104" s="50"/>
      <c r="EP104" s="50"/>
      <c r="EQ104" s="50"/>
      <c r="ER104" s="50"/>
      <c r="ES104" s="50"/>
      <c r="ET104" s="50"/>
      <c r="EU104" s="50"/>
      <c r="EV104" s="50"/>
      <c r="EW104" s="50"/>
      <c r="EX104" s="50"/>
      <c r="EY104" s="50"/>
      <c r="EZ104" s="50"/>
      <c r="FA104" s="50"/>
      <c r="FB104" s="50"/>
      <c r="FC104" s="50"/>
      <c r="FD104" s="50"/>
      <c r="FE104" s="50"/>
      <c r="FF104" s="50"/>
      <c r="FG104" s="50"/>
      <c r="FH104" s="50"/>
      <c r="FI104" s="50"/>
      <c r="FJ104" s="50"/>
      <c r="FK104" s="50"/>
      <c r="FL104" s="50"/>
      <c r="FM104" s="50"/>
      <c r="FN104" s="50"/>
      <c r="FO104" s="50"/>
      <c r="FP104" s="50"/>
      <c r="FQ104" s="50"/>
      <c r="FR104" s="50"/>
      <c r="FS104" s="50"/>
      <c r="FT104" s="50"/>
      <c r="FU104" s="50"/>
      <c r="FV104" s="50"/>
      <c r="FW104" s="50"/>
      <c r="FX104" s="50"/>
      <c r="FY104" s="50"/>
      <c r="FZ104" s="50"/>
      <c r="GA104" s="50"/>
      <c r="GB104" s="50"/>
      <c r="GC104" s="50"/>
      <c r="GD104" s="50"/>
      <c r="GE104" s="50"/>
      <c r="GF104" s="50"/>
      <c r="GG104" s="50"/>
      <c r="GH104" s="50"/>
      <c r="GI104" s="50"/>
      <c r="GJ104" s="50"/>
      <c r="GK104"/>
      <c r="GL104"/>
      <c r="GM104"/>
      <c r="GN104"/>
      <c r="GO104"/>
      <c r="GP104"/>
      <c r="GQ104"/>
      <c r="GR104"/>
      <c r="GS104"/>
      <c r="GT104"/>
      <c r="GU104"/>
      <c r="GV104"/>
      <c r="GW104"/>
      <c r="GX104"/>
      <c r="GY104"/>
      <c r="GZ104"/>
      <c r="HA104"/>
      <c r="HB104"/>
      <c r="HC104"/>
      <c r="HD104"/>
      <c r="HE104"/>
      <c r="HF104"/>
      <c r="HG104"/>
      <c r="HH104"/>
      <c r="HI104"/>
      <c r="HJ104"/>
      <c r="HK104"/>
      <c r="HL104"/>
      <c r="HM104"/>
      <c r="HN104"/>
      <c r="HO104"/>
      <c r="HP104"/>
      <c r="HQ104"/>
      <c r="HR104"/>
      <c r="HS104"/>
      <c r="HT104"/>
      <c r="HU104"/>
      <c r="HV104"/>
      <c r="HW104"/>
      <c r="HX104"/>
      <c r="HY104"/>
      <c r="HZ104"/>
      <c r="IA104"/>
      <c r="IB104"/>
      <c r="IC104"/>
      <c r="ID104"/>
      <c r="IE104"/>
      <c r="IF104"/>
      <c r="IG104"/>
      <c r="IH104"/>
      <c r="II104"/>
      <c r="IJ104"/>
      <c r="IK104"/>
      <c r="IL104"/>
      <c r="IM104"/>
      <c r="IN104"/>
      <c r="IO104"/>
      <c r="IP104"/>
      <c r="IQ104"/>
      <c r="IR104"/>
      <c r="IS104"/>
      <c r="IT104"/>
      <c r="IU104"/>
      <c r="IV104"/>
      <c r="IW104"/>
      <c r="IX104"/>
      <c r="IY104"/>
      <c r="IZ104"/>
      <c r="JA104"/>
      <c r="JB104"/>
      <c r="JC104"/>
      <c r="JD104"/>
      <c r="JE104"/>
      <c r="JF104"/>
      <c r="JG104"/>
      <c r="JH104"/>
      <c r="JI104"/>
      <c r="JJ104"/>
      <c r="JK104"/>
      <c r="JL104"/>
      <c r="JM104"/>
      <c r="JN104"/>
      <c r="JO104"/>
      <c r="JP104"/>
      <c r="JQ104"/>
      <c r="JR104"/>
      <c r="JS104"/>
      <c r="JT104"/>
      <c r="JU104"/>
      <c r="JV104"/>
      <c r="JW104"/>
      <c r="JX104"/>
      <c r="JY104"/>
      <c r="JZ104"/>
      <c r="KA104"/>
      <c r="KB104"/>
      <c r="KC104"/>
      <c r="KD104"/>
      <c r="KE104"/>
      <c r="KF104"/>
      <c r="KG104"/>
      <c r="KH104"/>
      <c r="KI104"/>
      <c r="KJ104"/>
      <c r="KK104"/>
      <c r="KL104"/>
      <c r="KM104"/>
      <c r="KN104"/>
      <c r="KO104"/>
      <c r="KP104"/>
      <c r="KQ104"/>
      <c r="KR104"/>
      <c r="KS104"/>
      <c r="KT104"/>
      <c r="KU104"/>
      <c r="KV104"/>
      <c r="KW104"/>
      <c r="KX104"/>
      <c r="KY104"/>
      <c r="KZ104"/>
      <c r="LA104"/>
      <c r="LB104"/>
      <c r="LC104"/>
      <c r="LD104"/>
      <c r="LE104"/>
      <c r="LF104"/>
      <c r="LG104"/>
      <c r="LH104"/>
      <c r="LI104"/>
      <c r="LJ104"/>
      <c r="LK104"/>
      <c r="LL104"/>
      <c r="LM104"/>
      <c r="LN104"/>
      <c r="LO104"/>
      <c r="LP104"/>
      <c r="LQ104"/>
      <c r="LR104"/>
      <c r="LS104"/>
      <c r="LT104"/>
      <c r="LU104"/>
      <c r="LV104"/>
      <c r="LW104"/>
      <c r="LX104"/>
      <c r="LY104"/>
      <c r="LZ104"/>
      <c r="MA104"/>
      <c r="MB104"/>
      <c r="MC104"/>
      <c r="MD104"/>
      <c r="ME104"/>
      <c r="MF104"/>
      <c r="MG104"/>
      <c r="MH104"/>
      <c r="MI104"/>
      <c r="MJ104"/>
      <c r="MK104"/>
      <c r="ML104"/>
      <c r="MM104"/>
      <c r="MN104"/>
      <c r="MO104"/>
      <c r="MP104"/>
      <c r="MQ104"/>
      <c r="MR104"/>
      <c r="MS104"/>
      <c r="MT104"/>
      <c r="MU104"/>
      <c r="MV104"/>
      <c r="MW104"/>
      <c r="MX104"/>
      <c r="MY104"/>
      <c r="MZ104"/>
      <c r="NA104"/>
      <c r="NB104"/>
      <c r="NC104"/>
      <c r="ND104"/>
      <c r="NE104"/>
      <c r="NF104"/>
      <c r="NG104"/>
      <c r="NH104"/>
      <c r="NI104"/>
      <c r="NJ104"/>
      <c r="NK104"/>
      <c r="NL104"/>
      <c r="NM104"/>
      <c r="NN104"/>
      <c r="NO104"/>
      <c r="NP104"/>
      <c r="NQ104"/>
      <c r="NR104"/>
      <c r="NS104"/>
      <c r="NT104"/>
      <c r="NU104"/>
      <c r="NV104"/>
      <c r="NW104"/>
      <c r="NX104"/>
      <c r="NY104"/>
      <c r="NZ104"/>
      <c r="OA104"/>
      <c r="OB104"/>
      <c r="OC104"/>
      <c r="OD104"/>
      <c r="OE104"/>
      <c r="OF104"/>
      <c r="OG104"/>
      <c r="OH104"/>
      <c r="OI104"/>
      <c r="OJ104"/>
      <c r="OK104"/>
      <c r="OL104"/>
      <c r="OM104"/>
      <c r="ON104"/>
      <c r="OO104"/>
      <c r="OP104"/>
      <c r="OQ104"/>
      <c r="OR104"/>
      <c r="OS104"/>
      <c r="OT104"/>
      <c r="OU104"/>
      <c r="OV104"/>
      <c r="OW104"/>
      <c r="OX104"/>
      <c r="OY104"/>
      <c r="OZ104"/>
      <c r="PA104"/>
      <c r="PB104"/>
      <c r="PC104"/>
      <c r="PD104"/>
      <c r="PE104"/>
      <c r="PF104"/>
      <c r="PG104"/>
      <c r="PH104"/>
      <c r="PI104"/>
      <c r="PJ104"/>
      <c r="PK104"/>
      <c r="PL104"/>
      <c r="PM104"/>
      <c r="PN104"/>
      <c r="PO104"/>
      <c r="PP104"/>
      <c r="PQ104"/>
      <c r="PR104"/>
      <c r="PS104"/>
      <c r="PT104"/>
      <c r="PU104"/>
    </row>
    <row r="105" spans="1:437" s="509" customFormat="1" outlineLevel="1" x14ac:dyDescent="0.35">
      <c r="A105" s="15"/>
      <c r="B105" s="15"/>
      <c r="C105" s="21"/>
      <c r="D105" s="60"/>
      <c r="E105" s="508" t="str">
        <f xml:space="preserve"> InpC!E$109</f>
        <v>Useful life of solar asset</v>
      </c>
      <c r="F105" s="508">
        <f xml:space="preserve"> InpC!F$109</f>
        <v>25</v>
      </c>
      <c r="G105" s="508" t="str">
        <f xml:space="preserve"> InpC!G$109</f>
        <v>years</v>
      </c>
      <c r="H105" s="43"/>
      <c r="I105" s="43"/>
      <c r="J105" s="43"/>
      <c r="K105" s="43"/>
      <c r="L105" s="43"/>
      <c r="M105" s="43"/>
      <c r="N105" s="43"/>
      <c r="O105" s="43"/>
      <c r="P105" s="43"/>
      <c r="Q105" s="43"/>
      <c r="R105" s="43"/>
      <c r="S105" s="43"/>
      <c r="T105" s="43"/>
      <c r="U105" s="43"/>
      <c r="V105" s="43"/>
      <c r="W105" s="43"/>
      <c r="X105" s="43"/>
      <c r="Y105" s="43"/>
      <c r="Z105" s="43"/>
      <c r="AA105" s="43"/>
      <c r="AB105" s="43"/>
      <c r="AC105" s="43"/>
      <c r="AD105" s="43"/>
      <c r="AE105" s="43"/>
      <c r="AF105" s="43"/>
      <c r="AG105" s="43"/>
      <c r="AH105" s="43"/>
      <c r="AI105" s="43"/>
      <c r="AJ105" s="43"/>
      <c r="AK105" s="43"/>
      <c r="AL105" s="43"/>
      <c r="AM105" s="43"/>
      <c r="AN105" s="43"/>
      <c r="AO105" s="43"/>
      <c r="AP105" s="43"/>
      <c r="AQ105" s="43"/>
      <c r="AR105" s="43"/>
      <c r="AS105" s="43"/>
      <c r="AT105" s="43"/>
      <c r="AU105" s="43"/>
      <c r="AV105" s="43"/>
      <c r="AW105" s="43"/>
      <c r="AX105" s="43"/>
      <c r="AY105" s="43"/>
      <c r="AZ105" s="43"/>
      <c r="BA105" s="43"/>
      <c r="BB105" s="43"/>
      <c r="BC105" s="43"/>
      <c r="BD105" s="43"/>
      <c r="BE105" s="43"/>
      <c r="BF105" s="43"/>
      <c r="BG105" s="43"/>
      <c r="BH105" s="43"/>
      <c r="BI105" s="43"/>
      <c r="BJ105" s="43"/>
      <c r="BK105" s="43"/>
      <c r="BL105" s="43"/>
      <c r="BM105" s="43"/>
      <c r="BN105" s="43"/>
      <c r="BO105" s="43"/>
      <c r="BP105" s="43"/>
      <c r="BQ105" s="43"/>
      <c r="BR105" s="43"/>
      <c r="BS105" s="43"/>
      <c r="BT105" s="43"/>
      <c r="BU105" s="43"/>
      <c r="BV105" s="43"/>
      <c r="BW105" s="43"/>
      <c r="BX105" s="43"/>
      <c r="BY105" s="43"/>
      <c r="BZ105" s="43"/>
      <c r="CA105" s="43"/>
      <c r="CB105" s="43"/>
      <c r="CC105" s="43"/>
      <c r="CD105" s="43"/>
      <c r="CE105" s="43"/>
      <c r="CF105" s="43"/>
      <c r="CG105" s="43"/>
      <c r="CH105" s="43"/>
      <c r="CI105" s="43"/>
      <c r="CJ105" s="43"/>
      <c r="CK105" s="43"/>
      <c r="CL105" s="43"/>
      <c r="CM105" s="43"/>
      <c r="CN105" s="43"/>
      <c r="CO105" s="43"/>
      <c r="CP105" s="43"/>
      <c r="CQ105" s="43"/>
      <c r="CR105" s="43"/>
      <c r="CS105" s="43"/>
      <c r="CT105" s="43"/>
      <c r="CU105" s="43"/>
      <c r="CV105" s="43"/>
      <c r="CW105" s="43"/>
      <c r="CX105" s="43"/>
      <c r="CY105" s="43"/>
      <c r="CZ105" s="43"/>
      <c r="DA105" s="43"/>
      <c r="DB105" s="43"/>
      <c r="DC105" s="43"/>
      <c r="DD105" s="43"/>
      <c r="DE105" s="43"/>
      <c r="DF105" s="43"/>
      <c r="DG105" s="43"/>
      <c r="DH105" s="43"/>
      <c r="DI105" s="43"/>
      <c r="DJ105" s="43"/>
      <c r="DK105" s="43"/>
      <c r="DL105" s="43"/>
      <c r="DM105" s="43"/>
      <c r="DN105" s="43"/>
      <c r="DO105" s="43"/>
      <c r="DP105" s="43"/>
      <c r="DQ105" s="43"/>
      <c r="DR105" s="43"/>
      <c r="DS105" s="43"/>
      <c r="DT105" s="43"/>
      <c r="DU105" s="43"/>
      <c r="DV105" s="43"/>
      <c r="DW105" s="43"/>
      <c r="DX105" s="43"/>
      <c r="DY105" s="43"/>
      <c r="DZ105" s="43"/>
      <c r="EA105" s="43"/>
      <c r="EB105" s="43"/>
      <c r="EC105" s="43"/>
      <c r="ED105" s="43"/>
      <c r="EE105" s="43"/>
      <c r="EF105" s="43"/>
      <c r="EG105" s="43"/>
      <c r="EH105" s="43"/>
      <c r="EI105" s="43"/>
      <c r="EJ105" s="43"/>
      <c r="EK105" s="43"/>
      <c r="EL105" s="43"/>
      <c r="EM105" s="43"/>
      <c r="EN105" s="43"/>
      <c r="EO105" s="43"/>
      <c r="EP105" s="43"/>
      <c r="EQ105" s="43"/>
      <c r="ER105" s="43"/>
      <c r="ES105" s="43"/>
      <c r="ET105" s="43"/>
      <c r="EU105" s="43"/>
      <c r="EV105" s="43"/>
      <c r="EW105" s="43"/>
      <c r="EX105" s="43"/>
      <c r="EY105" s="43"/>
      <c r="EZ105" s="43"/>
      <c r="FA105" s="43"/>
      <c r="FB105" s="43"/>
      <c r="FC105" s="43"/>
      <c r="FD105" s="43"/>
      <c r="FE105" s="43"/>
      <c r="FF105" s="43"/>
      <c r="FG105" s="43"/>
      <c r="FH105" s="43"/>
      <c r="FI105" s="43"/>
      <c r="FJ105" s="43"/>
      <c r="FK105" s="43"/>
      <c r="FL105" s="43"/>
      <c r="FM105" s="43"/>
      <c r="FN105" s="43"/>
      <c r="FO105" s="43"/>
      <c r="FP105" s="43"/>
      <c r="FQ105" s="43"/>
      <c r="FR105" s="43"/>
      <c r="FS105" s="43"/>
      <c r="FT105" s="43"/>
      <c r="FU105" s="43"/>
      <c r="FV105" s="43"/>
      <c r="FW105" s="43"/>
      <c r="FX105" s="43"/>
      <c r="FY105" s="43"/>
      <c r="FZ105" s="43"/>
      <c r="GA105" s="43"/>
      <c r="GB105" s="43"/>
      <c r="GC105" s="43"/>
      <c r="GD105" s="43"/>
      <c r="GE105" s="43"/>
      <c r="GF105" s="43"/>
      <c r="GG105" s="43"/>
      <c r="GH105" s="43"/>
      <c r="GI105" s="43"/>
      <c r="GJ105" s="43"/>
    </row>
    <row r="106" spans="1:437" s="110" customFormat="1" outlineLevel="1" x14ac:dyDescent="0.35">
      <c r="A106" s="108"/>
      <c r="B106" s="108"/>
      <c r="C106" s="109"/>
      <c r="E106" s="110" t="str">
        <f xml:space="preserve"> InpC!E$136</f>
        <v>Months in year</v>
      </c>
      <c r="F106" s="110">
        <f xml:space="preserve"> InpC!F$136</f>
        <v>12</v>
      </c>
      <c r="G106" s="110" t="str">
        <f xml:space="preserve"> InpC!G$136</f>
        <v>months</v>
      </c>
      <c r="GK106"/>
      <c r="GL106"/>
      <c r="GM106"/>
      <c r="GN106"/>
      <c r="GO106"/>
      <c r="GP106"/>
      <c r="GQ106"/>
      <c r="GR106"/>
      <c r="GS106"/>
      <c r="GT106"/>
      <c r="GU106"/>
      <c r="GV106"/>
      <c r="GW106"/>
      <c r="GX106"/>
      <c r="GY106"/>
      <c r="GZ106"/>
      <c r="HA106"/>
      <c r="HB106"/>
      <c r="HC106"/>
      <c r="HD106"/>
      <c r="HE106"/>
      <c r="HF106"/>
      <c r="HG106"/>
      <c r="HH106"/>
      <c r="HI106"/>
      <c r="HJ106"/>
      <c r="HK106"/>
      <c r="HL106"/>
      <c r="HM106"/>
      <c r="HN106"/>
      <c r="HO106"/>
      <c r="HP106"/>
      <c r="HQ106"/>
      <c r="HR106"/>
      <c r="HS106"/>
      <c r="HT106"/>
      <c r="HU106"/>
      <c r="HV106"/>
      <c r="HW106"/>
      <c r="HX106"/>
      <c r="HY106"/>
      <c r="HZ106"/>
      <c r="IA106"/>
      <c r="IB106"/>
      <c r="IC106"/>
      <c r="ID106"/>
      <c r="IE106"/>
      <c r="IF106"/>
      <c r="IG106"/>
      <c r="IH106"/>
      <c r="II106"/>
      <c r="IJ106"/>
      <c r="IK106"/>
      <c r="IL106"/>
      <c r="IM106"/>
      <c r="IN106"/>
      <c r="IO106"/>
      <c r="IP106"/>
      <c r="IQ106"/>
      <c r="IR106"/>
      <c r="IS106"/>
      <c r="IT106"/>
      <c r="IU106"/>
      <c r="IV106"/>
      <c r="IW106"/>
      <c r="IX106"/>
      <c r="IY106"/>
      <c r="IZ106"/>
      <c r="JA106"/>
      <c r="JB106"/>
      <c r="JC106"/>
      <c r="JD106"/>
      <c r="JE106"/>
      <c r="JF106"/>
      <c r="JG106"/>
      <c r="JH106"/>
      <c r="JI106"/>
      <c r="JJ106"/>
      <c r="JK106"/>
      <c r="JL106"/>
      <c r="JM106"/>
      <c r="JN106"/>
      <c r="JO106"/>
      <c r="JP106"/>
      <c r="JQ106"/>
      <c r="JR106"/>
      <c r="JS106"/>
      <c r="JT106"/>
      <c r="JU106"/>
      <c r="JV106"/>
      <c r="JW106"/>
      <c r="JX106"/>
      <c r="JY106"/>
      <c r="JZ106"/>
      <c r="KA106"/>
      <c r="KB106"/>
      <c r="KC106"/>
      <c r="KD106"/>
      <c r="KE106"/>
      <c r="KF106"/>
      <c r="KG106"/>
      <c r="KH106"/>
      <c r="KI106"/>
      <c r="KJ106"/>
      <c r="KK106"/>
      <c r="KL106"/>
      <c r="KM106"/>
      <c r="KN106"/>
      <c r="KO106"/>
      <c r="KP106"/>
      <c r="KQ106"/>
      <c r="KR106"/>
      <c r="KS106"/>
      <c r="KT106"/>
      <c r="KU106"/>
      <c r="KV106"/>
      <c r="KW106"/>
      <c r="KX106"/>
      <c r="KY106"/>
      <c r="KZ106"/>
      <c r="LA106"/>
      <c r="LB106"/>
      <c r="LC106"/>
      <c r="LD106"/>
      <c r="LE106"/>
      <c r="LF106"/>
      <c r="LG106"/>
      <c r="LH106"/>
      <c r="LI106"/>
      <c r="LJ106"/>
      <c r="LK106"/>
      <c r="LL106"/>
      <c r="LM106"/>
      <c r="LN106"/>
      <c r="LO106"/>
      <c r="LP106"/>
      <c r="LQ106"/>
      <c r="LR106"/>
      <c r="LS106"/>
      <c r="LT106"/>
      <c r="LU106"/>
      <c r="LV106"/>
      <c r="LW106"/>
      <c r="LX106"/>
      <c r="LY106"/>
      <c r="LZ106"/>
      <c r="MA106"/>
      <c r="MB106"/>
      <c r="MC106"/>
      <c r="MD106"/>
      <c r="ME106"/>
      <c r="MF106"/>
      <c r="MG106"/>
      <c r="MH106"/>
      <c r="MI106"/>
      <c r="MJ106"/>
      <c r="MK106"/>
      <c r="ML106"/>
      <c r="MM106"/>
      <c r="MN106"/>
      <c r="MO106"/>
      <c r="MP106"/>
      <c r="MQ106"/>
      <c r="MR106"/>
      <c r="MS106"/>
      <c r="MT106"/>
      <c r="MU106"/>
      <c r="MV106"/>
      <c r="MW106"/>
      <c r="MX106"/>
      <c r="MY106"/>
      <c r="MZ106"/>
      <c r="NA106"/>
      <c r="NB106"/>
      <c r="NC106"/>
      <c r="ND106"/>
      <c r="NE106"/>
      <c r="NF106"/>
      <c r="NG106"/>
      <c r="NH106"/>
      <c r="NI106"/>
      <c r="NJ106"/>
      <c r="NK106"/>
      <c r="NL106"/>
      <c r="NM106"/>
      <c r="NN106"/>
      <c r="NO106"/>
      <c r="NP106"/>
      <c r="NQ106"/>
      <c r="NR106"/>
      <c r="NS106"/>
      <c r="NT106"/>
      <c r="NU106"/>
      <c r="NV106"/>
      <c r="NW106"/>
      <c r="NX106"/>
      <c r="NY106"/>
      <c r="NZ106"/>
      <c r="OA106"/>
      <c r="OB106"/>
      <c r="OC106"/>
      <c r="OD106"/>
      <c r="OE106"/>
      <c r="OF106"/>
      <c r="OG106"/>
      <c r="OH106"/>
      <c r="OI106"/>
      <c r="OJ106"/>
      <c r="OK106"/>
      <c r="OL106"/>
      <c r="OM106"/>
      <c r="ON106"/>
      <c r="OO106"/>
      <c r="OP106"/>
      <c r="OQ106"/>
      <c r="OR106"/>
      <c r="OS106"/>
      <c r="OT106"/>
      <c r="OU106"/>
      <c r="OV106"/>
      <c r="OW106"/>
      <c r="OX106"/>
      <c r="OY106"/>
      <c r="OZ106"/>
      <c r="PA106"/>
      <c r="PB106"/>
      <c r="PC106"/>
      <c r="PD106"/>
      <c r="PE106"/>
      <c r="PF106"/>
      <c r="PG106"/>
      <c r="PH106"/>
      <c r="PI106"/>
      <c r="PJ106"/>
      <c r="PK106"/>
      <c r="PL106"/>
      <c r="PM106"/>
      <c r="PN106"/>
      <c r="PO106"/>
      <c r="PP106"/>
      <c r="PQ106"/>
      <c r="PR106"/>
      <c r="PS106"/>
      <c r="PT106"/>
      <c r="PU106"/>
    </row>
    <row r="107" spans="1:437" s="107" customFormat="1" outlineLevel="1" x14ac:dyDescent="0.35">
      <c r="A107" s="105"/>
      <c r="B107" s="105"/>
      <c r="C107" s="106"/>
      <c r="E107" s="26" t="s">
        <v>175</v>
      </c>
      <c r="F107" s="26">
        <f xml:space="preserve"> EOMONTH(F104, (F105 * F106))</f>
        <v>53417</v>
      </c>
      <c r="G107" s="26" t="s">
        <v>6</v>
      </c>
      <c r="H107" s="26"/>
      <c r="I107" s="26"/>
      <c r="J107" s="26"/>
      <c r="K107" s="26"/>
      <c r="L107" s="26"/>
      <c r="M107" s="26"/>
      <c r="N107" s="26"/>
      <c r="O107" s="26"/>
      <c r="P107" s="26"/>
      <c r="Q107" s="26"/>
      <c r="R107" s="26"/>
      <c r="S107" s="26"/>
      <c r="T107" s="26"/>
      <c r="U107" s="26"/>
      <c r="V107" s="26"/>
      <c r="W107" s="26"/>
      <c r="X107" s="26"/>
      <c r="Y107" s="26"/>
      <c r="Z107" s="26"/>
      <c r="AA107" s="26"/>
      <c r="AB107" s="26"/>
      <c r="AC107" s="26"/>
      <c r="AD107" s="26"/>
      <c r="AE107" s="26"/>
      <c r="AF107" s="26"/>
      <c r="AG107" s="26"/>
      <c r="AH107" s="26"/>
      <c r="AI107" s="26"/>
      <c r="AJ107" s="26"/>
      <c r="AK107" s="26"/>
      <c r="AL107" s="26"/>
      <c r="AM107" s="26"/>
      <c r="AN107" s="26"/>
      <c r="AO107" s="26"/>
      <c r="AP107" s="26"/>
      <c r="AQ107" s="26"/>
      <c r="AR107" s="26"/>
      <c r="AS107" s="26"/>
      <c r="AT107" s="26"/>
      <c r="AU107" s="26"/>
      <c r="AV107" s="26"/>
      <c r="AW107" s="26"/>
      <c r="AX107" s="26"/>
      <c r="AY107" s="26"/>
      <c r="AZ107" s="26"/>
      <c r="BA107" s="26"/>
      <c r="BB107" s="26"/>
      <c r="BC107" s="26"/>
      <c r="BD107" s="26"/>
      <c r="BE107" s="26"/>
      <c r="BF107" s="26"/>
      <c r="BG107" s="26"/>
      <c r="BH107" s="26"/>
      <c r="BI107" s="26"/>
      <c r="BJ107" s="26"/>
      <c r="BK107" s="26"/>
      <c r="BL107" s="26"/>
      <c r="BM107" s="26"/>
      <c r="BN107" s="26"/>
      <c r="BO107" s="26"/>
      <c r="BP107" s="26"/>
      <c r="BQ107" s="26"/>
      <c r="BR107" s="26"/>
      <c r="BS107" s="26"/>
      <c r="BT107" s="26"/>
      <c r="BU107" s="26"/>
      <c r="BV107" s="26"/>
      <c r="BW107" s="26"/>
      <c r="BX107" s="26"/>
      <c r="BY107" s="26"/>
      <c r="BZ107" s="26"/>
      <c r="CA107" s="26"/>
      <c r="CB107" s="26"/>
      <c r="CC107" s="26"/>
      <c r="CD107" s="26"/>
      <c r="CE107" s="26"/>
      <c r="CF107" s="26"/>
      <c r="CG107" s="26"/>
      <c r="CH107" s="26"/>
      <c r="CI107" s="26"/>
      <c r="CJ107" s="26"/>
      <c r="CK107" s="26"/>
      <c r="CL107" s="26"/>
      <c r="CM107" s="26"/>
      <c r="CN107" s="26"/>
      <c r="CO107" s="26"/>
      <c r="CP107" s="26"/>
      <c r="CQ107" s="26"/>
      <c r="CR107" s="26"/>
      <c r="CS107" s="26"/>
      <c r="CT107" s="26"/>
      <c r="CU107" s="26"/>
      <c r="CV107" s="26"/>
      <c r="CW107" s="26"/>
      <c r="CX107" s="26"/>
      <c r="CY107" s="26"/>
      <c r="CZ107" s="26"/>
      <c r="DA107" s="26"/>
      <c r="DB107" s="26"/>
      <c r="DC107" s="26"/>
      <c r="DD107" s="26"/>
      <c r="DE107" s="26"/>
      <c r="DF107" s="26"/>
      <c r="DG107" s="26"/>
      <c r="DH107" s="26"/>
      <c r="DI107" s="26"/>
      <c r="DJ107" s="26"/>
      <c r="DK107" s="26"/>
      <c r="DL107" s="26"/>
      <c r="DM107" s="26"/>
      <c r="DN107" s="26"/>
      <c r="DO107" s="26"/>
      <c r="DP107" s="26"/>
      <c r="DQ107" s="26"/>
      <c r="DR107" s="26"/>
      <c r="DS107" s="26"/>
      <c r="DT107" s="26"/>
      <c r="DU107" s="26"/>
      <c r="DV107" s="26"/>
      <c r="DW107" s="26"/>
      <c r="DX107" s="26"/>
      <c r="DY107" s="26"/>
      <c r="DZ107" s="26"/>
      <c r="EA107" s="26"/>
      <c r="EB107" s="26"/>
      <c r="EC107" s="26"/>
      <c r="ED107" s="26"/>
      <c r="EE107" s="26"/>
      <c r="EF107" s="26"/>
      <c r="EG107" s="26"/>
      <c r="EH107" s="26"/>
      <c r="EI107" s="26"/>
      <c r="EJ107" s="26"/>
      <c r="EK107" s="26"/>
      <c r="EL107" s="26"/>
      <c r="EM107" s="26"/>
      <c r="EN107" s="26"/>
      <c r="EO107" s="26"/>
      <c r="EP107" s="26"/>
      <c r="EQ107" s="26"/>
      <c r="ER107" s="26"/>
      <c r="ES107" s="26"/>
      <c r="ET107" s="26"/>
      <c r="EU107" s="26"/>
      <c r="EV107" s="26"/>
      <c r="EW107" s="26"/>
      <c r="EX107" s="26"/>
      <c r="EY107" s="26"/>
      <c r="EZ107" s="26"/>
      <c r="FA107" s="26"/>
      <c r="FB107" s="26"/>
      <c r="FC107" s="26"/>
      <c r="FD107" s="26"/>
      <c r="FE107" s="26"/>
      <c r="FF107" s="26"/>
      <c r="FG107" s="26"/>
      <c r="FH107" s="26"/>
      <c r="FI107" s="26"/>
      <c r="FJ107" s="26"/>
      <c r="FK107" s="26"/>
      <c r="FL107" s="26"/>
      <c r="FM107" s="26"/>
      <c r="FN107" s="26"/>
      <c r="FO107" s="26"/>
      <c r="FP107" s="26"/>
      <c r="FQ107" s="26"/>
      <c r="FR107" s="26"/>
      <c r="FS107" s="26"/>
      <c r="FT107" s="26"/>
      <c r="FU107" s="26"/>
      <c r="FV107" s="26"/>
      <c r="FW107" s="26"/>
      <c r="FX107" s="26"/>
      <c r="FY107" s="26"/>
      <c r="FZ107" s="26"/>
      <c r="GA107" s="26"/>
      <c r="GB107" s="26"/>
      <c r="GC107" s="26"/>
      <c r="GD107" s="26"/>
      <c r="GE107" s="26"/>
      <c r="GF107" s="26"/>
      <c r="GG107" s="26"/>
      <c r="GH107" s="26"/>
      <c r="GI107" s="26"/>
      <c r="GJ107" s="26"/>
      <c r="GK107"/>
      <c r="GL107"/>
      <c r="GM107"/>
      <c r="GN107"/>
      <c r="GO107"/>
      <c r="GP107"/>
      <c r="GQ107"/>
      <c r="GR107"/>
      <c r="GS107"/>
      <c r="GT107"/>
      <c r="GU107"/>
      <c r="GV107"/>
      <c r="GW107"/>
      <c r="GX107"/>
      <c r="GY107"/>
      <c r="GZ107"/>
      <c r="HA107"/>
      <c r="HB107"/>
      <c r="HC107"/>
      <c r="HD107"/>
      <c r="HE107"/>
      <c r="HF107"/>
      <c r="HG107"/>
      <c r="HH107"/>
      <c r="HI107"/>
      <c r="HJ107"/>
      <c r="HK107"/>
      <c r="HL107"/>
      <c r="HM107"/>
      <c r="HN107"/>
      <c r="HO107"/>
      <c r="HP107"/>
      <c r="HQ107"/>
      <c r="HR107"/>
      <c r="HS107"/>
      <c r="HT107"/>
      <c r="HU107"/>
      <c r="HV107"/>
      <c r="HW107"/>
      <c r="HX107"/>
      <c r="HY107"/>
      <c r="HZ107"/>
      <c r="IA107"/>
      <c r="IB107"/>
      <c r="IC107"/>
      <c r="ID107"/>
      <c r="IE107"/>
      <c r="IF107"/>
      <c r="IG107"/>
      <c r="IH107"/>
      <c r="II107"/>
      <c r="IJ107"/>
      <c r="IK107"/>
      <c r="IL107"/>
      <c r="IM107"/>
      <c r="IN107"/>
      <c r="IO107"/>
      <c r="IP107"/>
      <c r="IQ107"/>
      <c r="IR107"/>
      <c r="IS107"/>
      <c r="IT107"/>
      <c r="IU107"/>
      <c r="IV107"/>
      <c r="IW107"/>
      <c r="IX107"/>
      <c r="IY107"/>
      <c r="IZ107"/>
      <c r="JA107"/>
      <c r="JB107"/>
      <c r="JC107"/>
      <c r="JD107"/>
      <c r="JE107"/>
      <c r="JF107"/>
      <c r="JG107"/>
      <c r="JH107"/>
      <c r="JI107"/>
      <c r="JJ107"/>
      <c r="JK107"/>
      <c r="JL107"/>
      <c r="JM107"/>
      <c r="JN107"/>
      <c r="JO107"/>
      <c r="JP107"/>
      <c r="JQ107"/>
      <c r="JR107"/>
      <c r="JS107"/>
      <c r="JT107"/>
      <c r="JU107"/>
      <c r="JV107"/>
      <c r="JW107"/>
      <c r="JX107"/>
      <c r="JY107"/>
      <c r="JZ107"/>
      <c r="KA107"/>
      <c r="KB107"/>
      <c r="KC107"/>
      <c r="KD107"/>
      <c r="KE107"/>
      <c r="KF107"/>
      <c r="KG107"/>
      <c r="KH107"/>
      <c r="KI107"/>
      <c r="KJ107"/>
      <c r="KK107"/>
      <c r="KL107"/>
      <c r="KM107"/>
      <c r="KN107"/>
      <c r="KO107"/>
      <c r="KP107"/>
      <c r="KQ107"/>
      <c r="KR107"/>
      <c r="KS107"/>
      <c r="KT107"/>
      <c r="KU107"/>
      <c r="KV107"/>
      <c r="KW107"/>
      <c r="KX107"/>
      <c r="KY107"/>
      <c r="KZ107"/>
      <c r="LA107"/>
      <c r="LB107"/>
      <c r="LC107"/>
      <c r="LD107"/>
      <c r="LE107"/>
      <c r="LF107"/>
      <c r="LG107"/>
      <c r="LH107"/>
      <c r="LI107"/>
      <c r="LJ107"/>
      <c r="LK107"/>
      <c r="LL107"/>
      <c r="LM107"/>
      <c r="LN107"/>
      <c r="LO107"/>
      <c r="LP107"/>
      <c r="LQ107"/>
      <c r="LR107"/>
      <c r="LS107"/>
      <c r="LT107"/>
      <c r="LU107"/>
      <c r="LV107"/>
      <c r="LW107"/>
      <c r="LX107"/>
      <c r="LY107"/>
      <c r="LZ107"/>
      <c r="MA107"/>
      <c r="MB107"/>
      <c r="MC107"/>
      <c r="MD107"/>
      <c r="ME107"/>
      <c r="MF107"/>
      <c r="MG107"/>
      <c r="MH107"/>
      <c r="MI107"/>
      <c r="MJ107"/>
      <c r="MK107"/>
      <c r="ML107"/>
      <c r="MM107"/>
      <c r="MN107"/>
      <c r="MO107"/>
      <c r="MP107"/>
      <c r="MQ107"/>
      <c r="MR107"/>
      <c r="MS107"/>
      <c r="MT107"/>
      <c r="MU107"/>
      <c r="MV107"/>
      <c r="MW107"/>
      <c r="MX107"/>
      <c r="MY107"/>
      <c r="MZ107"/>
      <c r="NA107"/>
      <c r="NB107"/>
      <c r="NC107"/>
      <c r="ND107"/>
      <c r="NE107"/>
      <c r="NF107"/>
      <c r="NG107"/>
      <c r="NH107"/>
      <c r="NI107"/>
      <c r="NJ107"/>
      <c r="NK107"/>
      <c r="NL107"/>
      <c r="NM107"/>
      <c r="NN107"/>
      <c r="NO107"/>
      <c r="NP107"/>
      <c r="NQ107"/>
      <c r="NR107"/>
      <c r="NS107"/>
      <c r="NT107"/>
      <c r="NU107"/>
      <c r="NV107"/>
      <c r="NW107"/>
      <c r="NX107"/>
      <c r="NY107"/>
      <c r="NZ107"/>
      <c r="OA107"/>
      <c r="OB107"/>
      <c r="OC107"/>
      <c r="OD107"/>
      <c r="OE107"/>
      <c r="OF107"/>
      <c r="OG107"/>
      <c r="OH107"/>
      <c r="OI107"/>
      <c r="OJ107"/>
      <c r="OK107"/>
      <c r="OL107"/>
      <c r="OM107"/>
      <c r="ON107"/>
      <c r="OO107"/>
      <c r="OP107"/>
      <c r="OQ107"/>
      <c r="OR107"/>
      <c r="OS107"/>
      <c r="OT107"/>
      <c r="OU107"/>
      <c r="OV107"/>
      <c r="OW107"/>
      <c r="OX107"/>
      <c r="OY107"/>
      <c r="OZ107"/>
      <c r="PA107"/>
      <c r="PB107"/>
      <c r="PC107"/>
      <c r="PD107"/>
      <c r="PE107"/>
      <c r="PF107"/>
      <c r="PG107"/>
      <c r="PH107"/>
      <c r="PI107"/>
      <c r="PJ107"/>
      <c r="PK107"/>
      <c r="PL107"/>
      <c r="PM107"/>
      <c r="PN107"/>
      <c r="PO107"/>
      <c r="PP107"/>
      <c r="PQ107"/>
      <c r="PR107"/>
      <c r="PS107"/>
      <c r="PT107"/>
      <c r="PU107"/>
    </row>
    <row r="108" spans="1:437" s="52" customFormat="1" outlineLevel="1" x14ac:dyDescent="0.35">
      <c r="A108" s="15"/>
      <c r="B108" s="15"/>
      <c r="C108" s="21"/>
      <c r="D108" s="60"/>
      <c r="E108" s="6"/>
      <c r="F108" s="6"/>
      <c r="G108" s="6"/>
      <c r="H108" s="6"/>
      <c r="I108" s="104"/>
      <c r="J108" s="6"/>
      <c r="K108" s="6"/>
      <c r="L108" s="6"/>
      <c r="M108" s="6"/>
      <c r="N108" s="6"/>
      <c r="O108" s="6"/>
      <c r="P108" s="6"/>
      <c r="Q108" s="6"/>
      <c r="R108" s="6"/>
      <c r="S108" s="6"/>
      <c r="T108" s="6"/>
      <c r="U108" s="6"/>
      <c r="V108" s="6"/>
      <c r="W108" s="6"/>
      <c r="X108" s="6"/>
      <c r="Y108" s="6"/>
      <c r="Z108" s="6"/>
      <c r="AA108" s="6"/>
      <c r="AB108" s="6"/>
      <c r="AC108" s="6"/>
      <c r="AD108" s="6"/>
      <c r="AE108" s="6"/>
      <c r="AF108" s="6"/>
      <c r="AG108" s="6"/>
      <c r="AH108" s="6"/>
      <c r="AI108" s="6"/>
      <c r="AJ108" s="6"/>
      <c r="AK108" s="6"/>
      <c r="AL108" s="6"/>
      <c r="AM108" s="6"/>
      <c r="AN108" s="6"/>
      <c r="AO108" s="6"/>
      <c r="AP108" s="6"/>
      <c r="AQ108" s="6"/>
      <c r="AR108" s="6"/>
      <c r="AS108" s="6"/>
      <c r="AT108" s="6"/>
      <c r="AU108" s="6"/>
      <c r="AV108" s="6"/>
      <c r="AW108" s="6"/>
      <c r="AX108" s="6"/>
      <c r="AY108" s="6"/>
      <c r="AZ108" s="6"/>
      <c r="BA108" s="6"/>
      <c r="BB108" s="6"/>
      <c r="BC108" s="6"/>
      <c r="BD108" s="6"/>
      <c r="BE108" s="6"/>
      <c r="BF108" s="6"/>
      <c r="BG108" s="6"/>
      <c r="BH108" s="6"/>
      <c r="BI108" s="6"/>
      <c r="BJ108" s="6"/>
      <c r="BK108" s="6"/>
      <c r="BL108" s="6"/>
      <c r="BM108" s="6"/>
      <c r="BN108" s="6"/>
      <c r="BO108" s="6"/>
      <c r="BP108" s="6"/>
      <c r="BQ108" s="6"/>
      <c r="BR108" s="6"/>
      <c r="BS108" s="6"/>
      <c r="BT108" s="6"/>
      <c r="BU108" s="6"/>
      <c r="BV108" s="6"/>
      <c r="BW108" s="6"/>
      <c r="BX108" s="6"/>
      <c r="BY108" s="6"/>
      <c r="BZ108" s="6"/>
      <c r="CA108" s="6"/>
      <c r="CB108" s="6"/>
      <c r="CC108" s="6"/>
      <c r="CD108" s="6"/>
      <c r="CE108" s="6"/>
      <c r="CF108" s="6"/>
      <c r="CG108" s="6"/>
      <c r="CH108" s="6"/>
      <c r="CI108" s="6"/>
      <c r="CJ108" s="6"/>
      <c r="CK108" s="6"/>
      <c r="CL108" s="6"/>
      <c r="CM108" s="6"/>
      <c r="CN108" s="6"/>
      <c r="CO108" s="6"/>
      <c r="CP108" s="6"/>
      <c r="CQ108" s="6"/>
      <c r="CR108" s="6"/>
      <c r="CS108" s="6"/>
      <c r="CT108" s="6"/>
      <c r="CU108" s="6"/>
      <c r="CV108" s="6"/>
      <c r="CW108" s="6"/>
      <c r="CX108" s="6"/>
      <c r="CY108" s="6"/>
      <c r="CZ108" s="6"/>
      <c r="DA108" s="6"/>
      <c r="DB108" s="6"/>
      <c r="DC108" s="6"/>
      <c r="DD108" s="6"/>
      <c r="DE108" s="6"/>
      <c r="DF108" s="6"/>
      <c r="DG108" s="6"/>
      <c r="DH108" s="6"/>
      <c r="DI108" s="6"/>
      <c r="DJ108" s="6"/>
      <c r="DK108" s="6"/>
      <c r="DL108" s="6"/>
      <c r="DM108" s="6"/>
      <c r="DN108" s="6"/>
      <c r="DO108" s="6"/>
      <c r="DP108" s="6"/>
      <c r="DQ108" s="6"/>
      <c r="DR108" s="6"/>
      <c r="DS108" s="6"/>
      <c r="DT108" s="6"/>
      <c r="DU108" s="6"/>
      <c r="DV108" s="6"/>
      <c r="DW108" s="6"/>
      <c r="DX108" s="6"/>
      <c r="DY108" s="6"/>
      <c r="DZ108" s="6"/>
      <c r="EA108" s="6"/>
      <c r="EB108" s="6"/>
      <c r="EC108" s="6"/>
      <c r="ED108" s="6"/>
      <c r="EE108" s="6"/>
      <c r="EF108" s="6"/>
      <c r="EG108" s="6"/>
      <c r="EH108" s="6"/>
      <c r="EI108" s="6"/>
      <c r="EJ108" s="6"/>
      <c r="EK108" s="6"/>
      <c r="EL108" s="6"/>
      <c r="EM108" s="6"/>
      <c r="EN108" s="6"/>
      <c r="EO108" s="6"/>
      <c r="EP108" s="6"/>
      <c r="EQ108" s="6"/>
      <c r="ER108" s="6"/>
      <c r="ES108" s="6"/>
      <c r="ET108" s="6"/>
      <c r="EU108" s="6"/>
      <c r="EV108" s="6"/>
      <c r="EW108" s="6"/>
      <c r="EX108" s="6"/>
      <c r="EY108" s="6"/>
      <c r="EZ108" s="6"/>
      <c r="FA108" s="6"/>
      <c r="FB108" s="6"/>
      <c r="FC108" s="6"/>
      <c r="FD108" s="6"/>
      <c r="FE108" s="6"/>
      <c r="FF108" s="6"/>
      <c r="FG108" s="6"/>
      <c r="FH108" s="6"/>
      <c r="FI108" s="6"/>
      <c r="FJ108" s="6"/>
      <c r="FK108" s="6"/>
      <c r="FL108" s="6"/>
      <c r="FM108" s="6"/>
      <c r="FN108" s="6"/>
      <c r="FO108" s="6"/>
      <c r="FP108" s="6"/>
      <c r="FQ108" s="6"/>
      <c r="FR108" s="6"/>
      <c r="FS108" s="6"/>
      <c r="FT108" s="6"/>
      <c r="FU108" s="6"/>
      <c r="FV108" s="6"/>
      <c r="FW108" s="6"/>
      <c r="FX108" s="6"/>
      <c r="FY108" s="6"/>
      <c r="FZ108" s="6"/>
      <c r="GA108" s="6"/>
      <c r="GB108" s="6"/>
      <c r="GC108" s="6"/>
      <c r="GD108" s="6"/>
      <c r="GE108" s="6"/>
      <c r="GF108" s="6"/>
      <c r="GG108" s="6"/>
      <c r="GH108" s="6"/>
      <c r="GI108" s="6"/>
      <c r="GJ108" s="6"/>
      <c r="GK108"/>
      <c r="GL108"/>
      <c r="GM108"/>
      <c r="GN108"/>
      <c r="GO108"/>
      <c r="GP108"/>
      <c r="GQ108"/>
      <c r="GR108"/>
      <c r="GS108"/>
      <c r="GT108"/>
      <c r="GU108"/>
      <c r="GV108"/>
      <c r="GW108"/>
      <c r="GX108"/>
      <c r="GY108"/>
      <c r="GZ108"/>
      <c r="HA108"/>
      <c r="HB108"/>
      <c r="HC108"/>
      <c r="HD108"/>
      <c r="HE108"/>
      <c r="HF108"/>
      <c r="HG108"/>
      <c r="HH108"/>
      <c r="HI108"/>
      <c r="HJ108"/>
      <c r="HK108"/>
      <c r="HL108"/>
      <c r="HM108"/>
      <c r="HN108"/>
      <c r="HO108"/>
      <c r="HP108"/>
      <c r="HQ108"/>
      <c r="HR108"/>
      <c r="HS108"/>
      <c r="HT108"/>
      <c r="HU108"/>
      <c r="HV108"/>
      <c r="HW108"/>
      <c r="HX108"/>
      <c r="HY108"/>
      <c r="HZ108"/>
      <c r="IA108"/>
      <c r="IB108"/>
      <c r="IC108"/>
      <c r="ID108"/>
      <c r="IE108"/>
      <c r="IF108"/>
      <c r="IG108"/>
      <c r="IH108"/>
      <c r="II108"/>
      <c r="IJ108"/>
      <c r="IK108"/>
      <c r="IL108"/>
      <c r="IM108"/>
      <c r="IN108"/>
      <c r="IO108"/>
      <c r="IP108"/>
      <c r="IQ108"/>
      <c r="IR108"/>
      <c r="IS108"/>
      <c r="IT108"/>
      <c r="IU108"/>
      <c r="IV108"/>
      <c r="IW108"/>
      <c r="IX108"/>
      <c r="IY108"/>
      <c r="IZ108"/>
      <c r="JA108"/>
      <c r="JB108"/>
      <c r="JC108"/>
      <c r="JD108"/>
      <c r="JE108"/>
      <c r="JF108"/>
      <c r="JG108"/>
      <c r="JH108"/>
      <c r="JI108"/>
      <c r="JJ108"/>
      <c r="JK108"/>
      <c r="JL108"/>
      <c r="JM108"/>
      <c r="JN108"/>
      <c r="JO108"/>
      <c r="JP108"/>
      <c r="JQ108"/>
      <c r="JR108"/>
      <c r="JS108"/>
      <c r="JT108"/>
      <c r="JU108"/>
      <c r="JV108"/>
      <c r="JW108"/>
      <c r="JX108"/>
      <c r="JY108"/>
      <c r="JZ108"/>
      <c r="KA108"/>
      <c r="KB108"/>
      <c r="KC108"/>
      <c r="KD108"/>
      <c r="KE108"/>
      <c r="KF108"/>
      <c r="KG108"/>
      <c r="KH108"/>
      <c r="KI108"/>
      <c r="KJ108"/>
      <c r="KK108"/>
      <c r="KL108"/>
      <c r="KM108"/>
      <c r="KN108"/>
      <c r="KO108"/>
      <c r="KP108"/>
      <c r="KQ108"/>
      <c r="KR108"/>
      <c r="KS108"/>
      <c r="KT108"/>
      <c r="KU108"/>
      <c r="KV108"/>
      <c r="KW108"/>
      <c r="KX108"/>
      <c r="KY108"/>
      <c r="KZ108"/>
      <c r="LA108"/>
      <c r="LB108"/>
      <c r="LC108"/>
      <c r="LD108"/>
      <c r="LE108"/>
      <c r="LF108"/>
      <c r="LG108"/>
      <c r="LH108"/>
      <c r="LI108"/>
      <c r="LJ108"/>
      <c r="LK108"/>
      <c r="LL108"/>
      <c r="LM108"/>
      <c r="LN108"/>
      <c r="LO108"/>
      <c r="LP108"/>
      <c r="LQ108"/>
      <c r="LR108"/>
      <c r="LS108"/>
      <c r="LT108"/>
      <c r="LU108"/>
      <c r="LV108"/>
      <c r="LW108"/>
      <c r="LX108"/>
      <c r="LY108"/>
      <c r="LZ108"/>
      <c r="MA108"/>
      <c r="MB108"/>
      <c r="MC108"/>
      <c r="MD108"/>
      <c r="ME108"/>
      <c r="MF108"/>
      <c r="MG108"/>
      <c r="MH108"/>
      <c r="MI108"/>
      <c r="MJ108"/>
      <c r="MK108"/>
      <c r="ML108"/>
      <c r="MM108"/>
      <c r="MN108"/>
      <c r="MO108"/>
      <c r="MP108"/>
      <c r="MQ108"/>
      <c r="MR108"/>
      <c r="MS108"/>
      <c r="MT108"/>
      <c r="MU108"/>
      <c r="MV108"/>
      <c r="MW108"/>
      <c r="MX108"/>
      <c r="MY108"/>
      <c r="MZ108"/>
      <c r="NA108"/>
      <c r="NB108"/>
      <c r="NC108"/>
      <c r="ND108"/>
      <c r="NE108"/>
      <c r="NF108"/>
      <c r="NG108"/>
      <c r="NH108"/>
      <c r="NI108"/>
      <c r="NJ108"/>
      <c r="NK108"/>
      <c r="NL108"/>
      <c r="NM108"/>
      <c r="NN108"/>
      <c r="NO108"/>
      <c r="NP108"/>
      <c r="NQ108"/>
      <c r="NR108"/>
      <c r="NS108"/>
      <c r="NT108"/>
      <c r="NU108"/>
      <c r="NV108"/>
      <c r="NW108"/>
      <c r="NX108"/>
      <c r="NY108"/>
      <c r="NZ108"/>
      <c r="OA108"/>
      <c r="OB108"/>
      <c r="OC108"/>
      <c r="OD108"/>
      <c r="OE108"/>
      <c r="OF108"/>
      <c r="OG108"/>
      <c r="OH108"/>
      <c r="OI108"/>
      <c r="OJ108"/>
      <c r="OK108"/>
      <c r="OL108"/>
      <c r="OM108"/>
      <c r="ON108"/>
      <c r="OO108"/>
      <c r="OP108"/>
      <c r="OQ108"/>
      <c r="OR108"/>
      <c r="OS108"/>
      <c r="OT108"/>
      <c r="OU108"/>
      <c r="OV108"/>
      <c r="OW108"/>
      <c r="OX108"/>
      <c r="OY108"/>
      <c r="OZ108"/>
      <c r="PA108"/>
      <c r="PB108"/>
      <c r="PC108"/>
      <c r="PD108"/>
      <c r="PE108"/>
      <c r="PF108"/>
      <c r="PG108"/>
      <c r="PH108"/>
      <c r="PI108"/>
      <c r="PJ108"/>
      <c r="PK108"/>
      <c r="PL108"/>
      <c r="PM108"/>
      <c r="PN108"/>
      <c r="PO108"/>
      <c r="PP108"/>
      <c r="PQ108"/>
      <c r="PR108"/>
      <c r="PS108"/>
      <c r="PT108"/>
      <c r="PU108"/>
    </row>
    <row r="109" spans="1:437" s="55" customFormat="1" outlineLevel="1" x14ac:dyDescent="0.35">
      <c r="A109" s="70"/>
      <c r="B109" s="15"/>
      <c r="C109" s="73"/>
      <c r="D109" s="74"/>
      <c r="E109" s="14" t="str">
        <f xml:space="preserve"> InpC!E$19</f>
        <v>Acquisition date</v>
      </c>
      <c r="F109" s="14">
        <f xml:space="preserve"> InpC!F$19</f>
        <v>44286</v>
      </c>
      <c r="G109" s="14" t="str">
        <f xml:space="preserve"> InpC!G$19</f>
        <v>date</v>
      </c>
      <c r="H109" s="50"/>
      <c r="I109" s="79"/>
      <c r="J109" s="50"/>
      <c r="K109" s="50"/>
      <c r="L109" s="50"/>
      <c r="M109" s="50"/>
      <c r="N109" s="50"/>
      <c r="O109" s="50"/>
      <c r="P109" s="50"/>
      <c r="Q109" s="50"/>
      <c r="R109" s="50"/>
      <c r="S109" s="50"/>
      <c r="T109" s="50"/>
      <c r="U109" s="50"/>
      <c r="V109" s="50"/>
      <c r="W109" s="50"/>
      <c r="X109" s="50"/>
      <c r="Y109" s="50"/>
      <c r="Z109" s="50"/>
      <c r="AA109" s="50"/>
      <c r="AB109" s="50"/>
      <c r="AC109" s="50"/>
      <c r="AD109" s="50"/>
      <c r="AE109" s="50"/>
      <c r="AF109" s="50"/>
      <c r="AG109" s="50"/>
      <c r="AH109" s="50"/>
      <c r="AI109" s="50"/>
      <c r="AJ109" s="50"/>
      <c r="AK109" s="50"/>
      <c r="AL109" s="50"/>
      <c r="AM109" s="50"/>
      <c r="AN109" s="50"/>
      <c r="AO109" s="50"/>
      <c r="AP109" s="50"/>
      <c r="AQ109" s="50"/>
      <c r="AR109" s="50"/>
      <c r="AS109" s="50"/>
      <c r="AT109" s="50"/>
      <c r="AU109" s="50"/>
      <c r="AV109" s="50"/>
      <c r="AW109" s="50"/>
      <c r="AX109" s="50"/>
      <c r="AY109" s="50"/>
      <c r="AZ109" s="50"/>
      <c r="BA109" s="50"/>
      <c r="BB109" s="50"/>
      <c r="BC109" s="50"/>
      <c r="BD109" s="50"/>
      <c r="BE109" s="50"/>
      <c r="BF109" s="50"/>
      <c r="BG109" s="50"/>
      <c r="BH109" s="50"/>
      <c r="BI109" s="50"/>
      <c r="BJ109" s="50"/>
      <c r="BK109" s="50"/>
      <c r="BL109" s="50"/>
      <c r="BM109" s="50"/>
      <c r="BN109" s="50"/>
      <c r="BO109" s="50"/>
      <c r="BP109" s="50"/>
      <c r="BQ109" s="50"/>
      <c r="BR109" s="50"/>
      <c r="BS109" s="50"/>
      <c r="BT109" s="50"/>
      <c r="BU109" s="50"/>
      <c r="BV109" s="50"/>
      <c r="BW109" s="50"/>
      <c r="BX109" s="50"/>
      <c r="BY109" s="50"/>
      <c r="BZ109" s="50"/>
      <c r="CA109" s="50"/>
      <c r="CB109" s="50"/>
      <c r="CC109" s="50"/>
      <c r="CD109" s="50"/>
      <c r="CE109" s="50"/>
      <c r="CF109" s="50"/>
      <c r="CG109" s="50"/>
      <c r="CH109" s="50"/>
      <c r="CI109" s="50"/>
      <c r="CJ109" s="50"/>
      <c r="CK109" s="50"/>
      <c r="CL109" s="50"/>
      <c r="CM109" s="50"/>
      <c r="CN109" s="50"/>
      <c r="CO109" s="50"/>
      <c r="CP109" s="50"/>
      <c r="CQ109" s="50"/>
      <c r="CR109" s="50"/>
      <c r="CS109" s="50"/>
      <c r="CT109" s="50"/>
      <c r="CU109" s="50"/>
      <c r="CV109" s="50"/>
      <c r="CW109" s="50"/>
      <c r="CX109" s="50"/>
      <c r="CY109" s="50"/>
      <c r="CZ109" s="50"/>
      <c r="DA109" s="50"/>
      <c r="DB109" s="50"/>
      <c r="DC109" s="50"/>
      <c r="DD109" s="50"/>
      <c r="DE109" s="50"/>
      <c r="DF109" s="50"/>
      <c r="DG109" s="50"/>
      <c r="DH109" s="50"/>
      <c r="DI109" s="50"/>
      <c r="DJ109" s="50"/>
      <c r="DK109" s="50"/>
      <c r="DL109" s="50"/>
      <c r="DM109" s="50"/>
      <c r="DN109" s="50"/>
      <c r="DO109" s="50"/>
      <c r="DP109" s="50"/>
      <c r="DQ109" s="50"/>
      <c r="DR109" s="50"/>
      <c r="DS109" s="50"/>
      <c r="DT109" s="50"/>
      <c r="DU109" s="50"/>
      <c r="DV109" s="50"/>
      <c r="DW109" s="50"/>
      <c r="DX109" s="50"/>
      <c r="DY109" s="50"/>
      <c r="DZ109" s="50"/>
      <c r="EA109" s="50"/>
      <c r="EB109" s="50"/>
      <c r="EC109" s="50"/>
      <c r="ED109" s="50"/>
      <c r="EE109" s="50"/>
      <c r="EF109" s="50"/>
      <c r="EG109" s="50"/>
      <c r="EH109" s="50"/>
      <c r="EI109" s="50"/>
      <c r="EJ109" s="50"/>
      <c r="EK109" s="50"/>
      <c r="EL109" s="50"/>
      <c r="EM109" s="50"/>
      <c r="EN109" s="50"/>
      <c r="EO109" s="50"/>
      <c r="EP109" s="50"/>
      <c r="EQ109" s="50"/>
      <c r="ER109" s="50"/>
      <c r="ES109" s="50"/>
      <c r="ET109" s="50"/>
      <c r="EU109" s="50"/>
      <c r="EV109" s="50"/>
      <c r="EW109" s="50"/>
      <c r="EX109" s="50"/>
      <c r="EY109" s="50"/>
      <c r="EZ109" s="50"/>
      <c r="FA109" s="50"/>
      <c r="FB109" s="50"/>
      <c r="FC109" s="50"/>
      <c r="FD109" s="50"/>
      <c r="FE109" s="50"/>
      <c r="FF109" s="50"/>
      <c r="FG109" s="50"/>
      <c r="FH109" s="50"/>
      <c r="FI109" s="50"/>
      <c r="FJ109" s="50"/>
      <c r="FK109" s="50"/>
      <c r="FL109" s="50"/>
      <c r="FM109" s="50"/>
      <c r="FN109" s="50"/>
      <c r="FO109" s="50"/>
      <c r="FP109" s="50"/>
      <c r="FQ109" s="50"/>
      <c r="FR109" s="50"/>
      <c r="FS109" s="50"/>
      <c r="FT109" s="50"/>
      <c r="FU109" s="50"/>
      <c r="FV109" s="50"/>
      <c r="FW109" s="50"/>
      <c r="FX109" s="50"/>
      <c r="FY109" s="50"/>
      <c r="FZ109" s="50"/>
      <c r="GA109" s="50"/>
      <c r="GB109" s="50"/>
      <c r="GC109" s="50"/>
      <c r="GD109" s="50"/>
      <c r="GE109" s="50"/>
      <c r="GF109" s="50"/>
      <c r="GG109" s="50"/>
      <c r="GH109" s="50"/>
      <c r="GI109" s="50"/>
      <c r="GJ109" s="50"/>
      <c r="GK109"/>
      <c r="GL109"/>
      <c r="GM109"/>
      <c r="GN109"/>
      <c r="GO109"/>
      <c r="GP109"/>
      <c r="GQ109"/>
      <c r="GR109"/>
      <c r="GS109"/>
      <c r="GT109"/>
      <c r="GU109"/>
      <c r="GV109"/>
      <c r="GW109"/>
      <c r="GX109"/>
      <c r="GY109"/>
      <c r="GZ109"/>
      <c r="HA109"/>
      <c r="HB109"/>
      <c r="HC109"/>
      <c r="HD109"/>
      <c r="HE109"/>
      <c r="HF109"/>
      <c r="HG109"/>
      <c r="HH109"/>
      <c r="HI109"/>
      <c r="HJ109"/>
      <c r="HK109"/>
      <c r="HL109"/>
      <c r="HM109"/>
      <c r="HN109"/>
      <c r="HO109"/>
      <c r="HP109"/>
      <c r="HQ109"/>
      <c r="HR109"/>
      <c r="HS109"/>
      <c r="HT109"/>
      <c r="HU109"/>
      <c r="HV109"/>
      <c r="HW109"/>
      <c r="HX109"/>
      <c r="HY109"/>
      <c r="HZ109"/>
      <c r="IA109"/>
      <c r="IB109"/>
      <c r="IC109"/>
      <c r="ID109"/>
      <c r="IE109"/>
      <c r="IF109"/>
      <c r="IG109"/>
      <c r="IH109"/>
      <c r="II109"/>
      <c r="IJ109"/>
      <c r="IK109"/>
      <c r="IL109"/>
      <c r="IM109"/>
      <c r="IN109"/>
      <c r="IO109"/>
      <c r="IP109"/>
      <c r="IQ109"/>
      <c r="IR109"/>
      <c r="IS109"/>
      <c r="IT109"/>
      <c r="IU109"/>
      <c r="IV109"/>
      <c r="IW109"/>
      <c r="IX109"/>
      <c r="IY109"/>
      <c r="IZ109"/>
      <c r="JA109"/>
      <c r="JB109"/>
      <c r="JC109"/>
      <c r="JD109"/>
      <c r="JE109"/>
      <c r="JF109"/>
      <c r="JG109"/>
      <c r="JH109"/>
      <c r="JI109"/>
      <c r="JJ109"/>
      <c r="JK109"/>
      <c r="JL109"/>
      <c r="JM109"/>
      <c r="JN109"/>
      <c r="JO109"/>
      <c r="JP109"/>
      <c r="JQ109"/>
      <c r="JR109"/>
      <c r="JS109"/>
      <c r="JT109"/>
      <c r="JU109"/>
      <c r="JV109"/>
      <c r="JW109"/>
      <c r="JX109"/>
      <c r="JY109"/>
      <c r="JZ109"/>
      <c r="KA109"/>
      <c r="KB109"/>
      <c r="KC109"/>
      <c r="KD109"/>
      <c r="KE109"/>
      <c r="KF109"/>
      <c r="KG109"/>
      <c r="KH109"/>
      <c r="KI109"/>
      <c r="KJ109"/>
      <c r="KK109"/>
      <c r="KL109"/>
      <c r="KM109"/>
      <c r="KN109"/>
      <c r="KO109"/>
      <c r="KP109"/>
      <c r="KQ109"/>
      <c r="KR109"/>
      <c r="KS109"/>
      <c r="KT109"/>
      <c r="KU109"/>
      <c r="KV109"/>
      <c r="KW109"/>
      <c r="KX109"/>
      <c r="KY109"/>
      <c r="KZ109"/>
      <c r="LA109"/>
      <c r="LB109"/>
      <c r="LC109"/>
      <c r="LD109"/>
      <c r="LE109"/>
      <c r="LF109"/>
      <c r="LG109"/>
      <c r="LH109"/>
      <c r="LI109"/>
      <c r="LJ109"/>
      <c r="LK109"/>
      <c r="LL109"/>
      <c r="LM109"/>
      <c r="LN109"/>
      <c r="LO109"/>
      <c r="LP109"/>
      <c r="LQ109"/>
      <c r="LR109"/>
      <c r="LS109"/>
      <c r="LT109"/>
      <c r="LU109"/>
      <c r="LV109"/>
      <c r="LW109"/>
      <c r="LX109"/>
      <c r="LY109"/>
      <c r="LZ109"/>
      <c r="MA109"/>
      <c r="MB109"/>
      <c r="MC109"/>
      <c r="MD109"/>
      <c r="ME109"/>
      <c r="MF109"/>
      <c r="MG109"/>
      <c r="MH109"/>
      <c r="MI109"/>
      <c r="MJ109"/>
      <c r="MK109"/>
      <c r="ML109"/>
      <c r="MM109"/>
      <c r="MN109"/>
      <c r="MO109"/>
      <c r="MP109"/>
      <c r="MQ109"/>
      <c r="MR109"/>
      <c r="MS109"/>
      <c r="MT109"/>
      <c r="MU109"/>
      <c r="MV109"/>
      <c r="MW109"/>
      <c r="MX109"/>
      <c r="MY109"/>
      <c r="MZ109"/>
      <c r="NA109"/>
      <c r="NB109"/>
      <c r="NC109"/>
      <c r="ND109"/>
      <c r="NE109"/>
      <c r="NF109"/>
      <c r="NG109"/>
      <c r="NH109"/>
      <c r="NI109"/>
      <c r="NJ109"/>
      <c r="NK109"/>
      <c r="NL109"/>
      <c r="NM109"/>
      <c r="NN109"/>
      <c r="NO109"/>
      <c r="NP109"/>
      <c r="NQ109"/>
      <c r="NR109"/>
      <c r="NS109"/>
      <c r="NT109"/>
      <c r="NU109"/>
      <c r="NV109"/>
      <c r="NW109"/>
      <c r="NX109"/>
      <c r="NY109"/>
      <c r="NZ109"/>
      <c r="OA109"/>
      <c r="OB109"/>
      <c r="OC109"/>
      <c r="OD109"/>
      <c r="OE109"/>
      <c r="OF109"/>
      <c r="OG109"/>
      <c r="OH109"/>
      <c r="OI109"/>
      <c r="OJ109"/>
      <c r="OK109"/>
      <c r="OL109"/>
      <c r="OM109"/>
      <c r="ON109"/>
      <c r="OO109"/>
      <c r="OP109"/>
      <c r="OQ109"/>
      <c r="OR109"/>
      <c r="OS109"/>
      <c r="OT109"/>
      <c r="OU109"/>
      <c r="OV109"/>
      <c r="OW109"/>
      <c r="OX109"/>
      <c r="OY109"/>
      <c r="OZ109"/>
      <c r="PA109"/>
      <c r="PB109"/>
      <c r="PC109"/>
      <c r="PD109"/>
      <c r="PE109"/>
      <c r="PF109"/>
      <c r="PG109"/>
      <c r="PH109"/>
      <c r="PI109"/>
      <c r="PJ109"/>
      <c r="PK109"/>
      <c r="PL109"/>
      <c r="PM109"/>
      <c r="PN109"/>
      <c r="PO109"/>
      <c r="PP109"/>
      <c r="PQ109"/>
      <c r="PR109"/>
      <c r="PS109"/>
      <c r="PT109"/>
      <c r="PU109"/>
    </row>
    <row r="110" spans="1:437" s="52" customFormat="1" outlineLevel="1" x14ac:dyDescent="0.35">
      <c r="A110" s="15"/>
      <c r="B110" s="15"/>
      <c r="C110" s="21"/>
      <c r="D110" s="60"/>
      <c r="E110" s="251" t="str">
        <f xml:space="preserve"> E$107</f>
        <v>End of useful life of solar asset</v>
      </c>
      <c r="F110" s="251">
        <f xml:space="preserve"> F$107</f>
        <v>53417</v>
      </c>
      <c r="G110" s="251" t="str">
        <f xml:space="preserve"> G$107</f>
        <v>date</v>
      </c>
      <c r="H110" s="6"/>
      <c r="I110" s="104"/>
      <c r="J110" s="6"/>
      <c r="K110" s="6"/>
      <c r="L110" s="6"/>
      <c r="M110" s="6"/>
      <c r="N110" s="6"/>
      <c r="O110" s="6"/>
      <c r="P110" s="6"/>
      <c r="Q110" s="6"/>
      <c r="R110" s="6"/>
      <c r="S110" s="6"/>
      <c r="T110" s="6"/>
      <c r="U110" s="6"/>
      <c r="V110" s="6"/>
      <c r="W110" s="6"/>
      <c r="X110" s="6"/>
      <c r="Y110" s="6"/>
      <c r="Z110" s="6"/>
      <c r="AA110" s="6"/>
      <c r="AB110" s="6"/>
      <c r="AC110" s="6"/>
      <c r="AD110" s="6"/>
      <c r="AE110" s="6"/>
      <c r="AF110" s="6"/>
      <c r="AG110" s="6"/>
      <c r="AH110" s="6"/>
      <c r="AI110" s="6"/>
      <c r="AJ110" s="6"/>
      <c r="AK110" s="6"/>
      <c r="AL110" s="6"/>
      <c r="AM110" s="6"/>
      <c r="AN110" s="6"/>
      <c r="AO110" s="6"/>
      <c r="AP110" s="6"/>
      <c r="AQ110" s="6"/>
      <c r="AR110" s="6"/>
      <c r="AS110" s="6"/>
      <c r="AT110" s="6"/>
      <c r="AU110" s="6"/>
      <c r="AV110" s="6"/>
      <c r="AW110" s="6"/>
      <c r="AX110" s="6"/>
      <c r="AY110" s="6"/>
      <c r="AZ110" s="6"/>
      <c r="BA110" s="6"/>
      <c r="BB110" s="6"/>
      <c r="BC110" s="6"/>
      <c r="BD110" s="6"/>
      <c r="BE110" s="6"/>
      <c r="BF110" s="6"/>
      <c r="BG110" s="6"/>
      <c r="BH110" s="6"/>
      <c r="BI110" s="6"/>
      <c r="BJ110" s="6"/>
      <c r="BK110" s="6"/>
      <c r="BL110" s="6"/>
      <c r="BM110" s="6"/>
      <c r="BN110" s="6"/>
      <c r="BO110" s="6"/>
      <c r="BP110" s="6"/>
      <c r="BQ110" s="6"/>
      <c r="BR110" s="6"/>
      <c r="BS110" s="6"/>
      <c r="BT110" s="6"/>
      <c r="BU110" s="6"/>
      <c r="BV110" s="6"/>
      <c r="BW110" s="6"/>
      <c r="BX110" s="6"/>
      <c r="BY110" s="6"/>
      <c r="BZ110" s="6"/>
      <c r="CA110" s="6"/>
      <c r="CB110" s="6"/>
      <c r="CC110" s="6"/>
      <c r="CD110" s="6"/>
      <c r="CE110" s="6"/>
      <c r="CF110" s="6"/>
      <c r="CG110" s="6"/>
      <c r="CH110" s="6"/>
      <c r="CI110" s="6"/>
      <c r="CJ110" s="6"/>
      <c r="CK110" s="6"/>
      <c r="CL110" s="6"/>
      <c r="CM110" s="6"/>
      <c r="CN110" s="6"/>
      <c r="CO110" s="6"/>
      <c r="CP110" s="6"/>
      <c r="CQ110" s="6"/>
      <c r="CR110" s="6"/>
      <c r="CS110" s="6"/>
      <c r="CT110" s="6"/>
      <c r="CU110" s="6"/>
      <c r="CV110" s="6"/>
      <c r="CW110" s="6"/>
      <c r="CX110" s="6"/>
      <c r="CY110" s="6"/>
      <c r="CZ110" s="6"/>
      <c r="DA110" s="6"/>
      <c r="DB110" s="6"/>
      <c r="DC110" s="6"/>
      <c r="DD110" s="6"/>
      <c r="DE110" s="6"/>
      <c r="DF110" s="6"/>
      <c r="DG110" s="6"/>
      <c r="DH110" s="6"/>
      <c r="DI110" s="6"/>
      <c r="DJ110" s="6"/>
      <c r="DK110" s="6"/>
      <c r="DL110" s="6"/>
      <c r="DM110" s="6"/>
      <c r="DN110" s="6"/>
      <c r="DO110" s="6"/>
      <c r="DP110" s="6"/>
      <c r="DQ110" s="6"/>
      <c r="DR110" s="6"/>
      <c r="DS110" s="6"/>
      <c r="DT110" s="6"/>
      <c r="DU110" s="6"/>
      <c r="DV110" s="6"/>
      <c r="DW110" s="6"/>
      <c r="DX110" s="6"/>
      <c r="DY110" s="6"/>
      <c r="DZ110" s="6"/>
      <c r="EA110" s="6"/>
      <c r="EB110" s="6"/>
      <c r="EC110" s="6"/>
      <c r="ED110" s="6"/>
      <c r="EE110" s="6"/>
      <c r="EF110" s="6"/>
      <c r="EG110" s="6"/>
      <c r="EH110" s="6"/>
      <c r="EI110" s="6"/>
      <c r="EJ110" s="6"/>
      <c r="EK110" s="6"/>
      <c r="EL110" s="6"/>
      <c r="EM110" s="6"/>
      <c r="EN110" s="6"/>
      <c r="EO110" s="6"/>
      <c r="EP110" s="6"/>
      <c r="EQ110" s="6"/>
      <c r="ER110" s="6"/>
      <c r="ES110" s="6"/>
      <c r="ET110" s="6"/>
      <c r="EU110" s="6"/>
      <c r="EV110" s="6"/>
      <c r="EW110" s="6"/>
      <c r="EX110" s="6"/>
      <c r="EY110" s="6"/>
      <c r="EZ110" s="6"/>
      <c r="FA110" s="6"/>
      <c r="FB110" s="6"/>
      <c r="FC110" s="6"/>
      <c r="FD110" s="6"/>
      <c r="FE110" s="6"/>
      <c r="FF110" s="6"/>
      <c r="FG110" s="6"/>
      <c r="FH110" s="6"/>
      <c r="FI110" s="6"/>
      <c r="FJ110" s="6"/>
      <c r="FK110" s="6"/>
      <c r="FL110" s="6"/>
      <c r="FM110" s="6"/>
      <c r="FN110" s="6"/>
      <c r="FO110" s="6"/>
      <c r="FP110" s="6"/>
      <c r="FQ110" s="6"/>
      <c r="FR110" s="6"/>
      <c r="FS110" s="6"/>
      <c r="FT110" s="6"/>
      <c r="FU110" s="6"/>
      <c r="FV110" s="6"/>
      <c r="FW110" s="6"/>
      <c r="FX110" s="6"/>
      <c r="FY110" s="6"/>
      <c r="FZ110" s="6"/>
      <c r="GA110" s="6"/>
      <c r="GB110" s="6"/>
      <c r="GC110" s="6"/>
      <c r="GD110" s="6"/>
      <c r="GE110" s="6"/>
      <c r="GF110" s="6"/>
      <c r="GG110" s="6"/>
      <c r="GH110" s="6"/>
      <c r="GI110" s="6"/>
      <c r="GJ110" s="6"/>
      <c r="GK110"/>
      <c r="GL110"/>
      <c r="GM110"/>
      <c r="GN110"/>
      <c r="GO110"/>
      <c r="GP110"/>
      <c r="GQ110"/>
      <c r="GR110"/>
      <c r="GS110"/>
      <c r="GT110"/>
      <c r="GU110"/>
      <c r="GV110"/>
      <c r="GW110"/>
      <c r="GX110"/>
      <c r="GY110"/>
      <c r="GZ110"/>
      <c r="HA110"/>
      <c r="HB110"/>
      <c r="HC110"/>
      <c r="HD110"/>
      <c r="HE110"/>
      <c r="HF110"/>
      <c r="HG110"/>
      <c r="HH110"/>
      <c r="HI110"/>
      <c r="HJ110"/>
      <c r="HK110"/>
      <c r="HL110"/>
      <c r="HM110"/>
      <c r="HN110"/>
      <c r="HO110"/>
      <c r="HP110"/>
      <c r="HQ110"/>
      <c r="HR110"/>
      <c r="HS110"/>
      <c r="HT110"/>
      <c r="HU110"/>
      <c r="HV110"/>
      <c r="HW110"/>
      <c r="HX110"/>
      <c r="HY110"/>
      <c r="HZ110"/>
      <c r="IA110"/>
      <c r="IB110"/>
      <c r="IC110"/>
      <c r="ID110"/>
      <c r="IE110"/>
      <c r="IF110"/>
      <c r="IG110"/>
      <c r="IH110"/>
      <c r="II110"/>
      <c r="IJ110"/>
      <c r="IK110"/>
      <c r="IL110"/>
      <c r="IM110"/>
      <c r="IN110"/>
      <c r="IO110"/>
      <c r="IP110"/>
      <c r="IQ110"/>
      <c r="IR110"/>
      <c r="IS110"/>
      <c r="IT110"/>
      <c r="IU110"/>
      <c r="IV110"/>
      <c r="IW110"/>
      <c r="IX110"/>
      <c r="IY110"/>
      <c r="IZ110"/>
      <c r="JA110"/>
      <c r="JB110"/>
      <c r="JC110"/>
      <c r="JD110"/>
      <c r="JE110"/>
      <c r="JF110"/>
      <c r="JG110"/>
      <c r="JH110"/>
      <c r="JI110"/>
      <c r="JJ110"/>
      <c r="JK110"/>
      <c r="JL110"/>
      <c r="JM110"/>
      <c r="JN110"/>
      <c r="JO110"/>
      <c r="JP110"/>
      <c r="JQ110"/>
      <c r="JR110"/>
      <c r="JS110"/>
      <c r="JT110"/>
      <c r="JU110"/>
      <c r="JV110"/>
      <c r="JW110"/>
      <c r="JX110"/>
      <c r="JY110"/>
      <c r="JZ110"/>
      <c r="KA110"/>
      <c r="KB110"/>
      <c r="KC110"/>
      <c r="KD110"/>
      <c r="KE110"/>
      <c r="KF110"/>
      <c r="KG110"/>
      <c r="KH110"/>
      <c r="KI110"/>
      <c r="KJ110"/>
      <c r="KK110"/>
      <c r="KL110"/>
      <c r="KM110"/>
      <c r="KN110"/>
      <c r="KO110"/>
      <c r="KP110"/>
      <c r="KQ110"/>
      <c r="KR110"/>
      <c r="KS110"/>
      <c r="KT110"/>
      <c r="KU110"/>
      <c r="KV110"/>
      <c r="KW110"/>
      <c r="KX110"/>
      <c r="KY110"/>
      <c r="KZ110"/>
      <c r="LA110"/>
      <c r="LB110"/>
      <c r="LC110"/>
      <c r="LD110"/>
      <c r="LE110"/>
      <c r="LF110"/>
      <c r="LG110"/>
      <c r="LH110"/>
      <c r="LI110"/>
      <c r="LJ110"/>
      <c r="LK110"/>
      <c r="LL110"/>
      <c r="LM110"/>
      <c r="LN110"/>
      <c r="LO110"/>
      <c r="LP110"/>
      <c r="LQ110"/>
      <c r="LR110"/>
      <c r="LS110"/>
      <c r="LT110"/>
      <c r="LU110"/>
      <c r="LV110"/>
      <c r="LW110"/>
      <c r="LX110"/>
      <c r="LY110"/>
      <c r="LZ110"/>
      <c r="MA110"/>
      <c r="MB110"/>
      <c r="MC110"/>
      <c r="MD110"/>
      <c r="ME110"/>
      <c r="MF110"/>
      <c r="MG110"/>
      <c r="MH110"/>
      <c r="MI110"/>
      <c r="MJ110"/>
      <c r="MK110"/>
      <c r="ML110"/>
      <c r="MM110"/>
      <c r="MN110"/>
      <c r="MO110"/>
      <c r="MP110"/>
      <c r="MQ110"/>
      <c r="MR110"/>
      <c r="MS110"/>
      <c r="MT110"/>
      <c r="MU110"/>
      <c r="MV110"/>
      <c r="MW110"/>
      <c r="MX110"/>
      <c r="MY110"/>
      <c r="MZ110"/>
      <c r="NA110"/>
      <c r="NB110"/>
      <c r="NC110"/>
      <c r="ND110"/>
      <c r="NE110"/>
      <c r="NF110"/>
      <c r="NG110"/>
      <c r="NH110"/>
      <c r="NI110"/>
      <c r="NJ110"/>
      <c r="NK110"/>
      <c r="NL110"/>
      <c r="NM110"/>
      <c r="NN110"/>
      <c r="NO110"/>
      <c r="NP110"/>
      <c r="NQ110"/>
      <c r="NR110"/>
      <c r="NS110"/>
      <c r="NT110"/>
      <c r="NU110"/>
      <c r="NV110"/>
      <c r="NW110"/>
      <c r="NX110"/>
      <c r="NY110"/>
      <c r="NZ110"/>
      <c r="OA110"/>
      <c r="OB110"/>
      <c r="OC110"/>
      <c r="OD110"/>
      <c r="OE110"/>
      <c r="OF110"/>
      <c r="OG110"/>
      <c r="OH110"/>
      <c r="OI110"/>
      <c r="OJ110"/>
      <c r="OK110"/>
      <c r="OL110"/>
      <c r="OM110"/>
      <c r="ON110"/>
      <c r="OO110"/>
      <c r="OP110"/>
      <c r="OQ110"/>
      <c r="OR110"/>
      <c r="OS110"/>
      <c r="OT110"/>
      <c r="OU110"/>
      <c r="OV110"/>
      <c r="OW110"/>
      <c r="OX110"/>
      <c r="OY110"/>
      <c r="OZ110"/>
      <c r="PA110"/>
      <c r="PB110"/>
      <c r="PC110"/>
      <c r="PD110"/>
      <c r="PE110"/>
      <c r="PF110"/>
      <c r="PG110"/>
      <c r="PH110"/>
      <c r="PI110"/>
      <c r="PJ110"/>
      <c r="PK110"/>
      <c r="PL110"/>
      <c r="PM110"/>
      <c r="PN110"/>
      <c r="PO110"/>
      <c r="PP110"/>
      <c r="PQ110"/>
      <c r="PR110"/>
      <c r="PS110"/>
      <c r="PT110"/>
      <c r="PU110"/>
    </row>
    <row r="111" spans="1:437" s="58" customFormat="1" outlineLevel="1" x14ac:dyDescent="0.35">
      <c r="A111" s="75"/>
      <c r="B111" s="15"/>
      <c r="C111" s="76"/>
      <c r="D111" s="65"/>
      <c r="E111" s="11" t="str">
        <f t="shared" ref="E111:BP111" si="180" xml:space="preserve"> E$25</f>
        <v>Model period ending</v>
      </c>
      <c r="F111" s="11">
        <f t="shared" si="180"/>
        <v>0</v>
      </c>
      <c r="G111" s="11" t="str">
        <f t="shared" si="180"/>
        <v>date</v>
      </c>
      <c r="H111" s="11">
        <f t="shared" si="180"/>
        <v>0</v>
      </c>
      <c r="I111" s="183">
        <f t="shared" si="180"/>
        <v>0</v>
      </c>
      <c r="J111" s="11">
        <f t="shared" si="180"/>
        <v>44104</v>
      </c>
      <c r="K111" s="11">
        <f t="shared" si="180"/>
        <v>44196</v>
      </c>
      <c r="L111" s="11">
        <f t="shared" si="180"/>
        <v>44286</v>
      </c>
      <c r="M111" s="11">
        <f t="shared" si="180"/>
        <v>44377</v>
      </c>
      <c r="N111" s="11">
        <f t="shared" si="180"/>
        <v>44469</v>
      </c>
      <c r="O111" s="11">
        <f t="shared" si="180"/>
        <v>44561</v>
      </c>
      <c r="P111" s="11">
        <f t="shared" si="180"/>
        <v>44651</v>
      </c>
      <c r="Q111" s="11">
        <f t="shared" si="180"/>
        <v>44742</v>
      </c>
      <c r="R111" s="11">
        <f t="shared" si="180"/>
        <v>44834</v>
      </c>
      <c r="S111" s="11">
        <f t="shared" si="180"/>
        <v>44926</v>
      </c>
      <c r="T111" s="11">
        <f t="shared" si="180"/>
        <v>45016</v>
      </c>
      <c r="U111" s="11">
        <f t="shared" si="180"/>
        <v>45107</v>
      </c>
      <c r="V111" s="11">
        <f t="shared" si="180"/>
        <v>45199</v>
      </c>
      <c r="W111" s="11">
        <f t="shared" si="180"/>
        <v>45291</v>
      </c>
      <c r="X111" s="11">
        <f t="shared" si="180"/>
        <v>45382</v>
      </c>
      <c r="Y111" s="11">
        <f t="shared" si="180"/>
        <v>45473</v>
      </c>
      <c r="Z111" s="11">
        <f t="shared" si="180"/>
        <v>45565</v>
      </c>
      <c r="AA111" s="11">
        <f t="shared" si="180"/>
        <v>45657</v>
      </c>
      <c r="AB111" s="11">
        <f t="shared" si="180"/>
        <v>45747</v>
      </c>
      <c r="AC111" s="11">
        <f t="shared" si="180"/>
        <v>45838</v>
      </c>
      <c r="AD111" s="11">
        <f t="shared" si="180"/>
        <v>45930</v>
      </c>
      <c r="AE111" s="11">
        <f t="shared" si="180"/>
        <v>46022</v>
      </c>
      <c r="AF111" s="11">
        <f t="shared" si="180"/>
        <v>46112</v>
      </c>
      <c r="AG111" s="11">
        <f t="shared" si="180"/>
        <v>46203</v>
      </c>
      <c r="AH111" s="11">
        <f t="shared" si="180"/>
        <v>46295</v>
      </c>
      <c r="AI111" s="11">
        <f t="shared" si="180"/>
        <v>46387</v>
      </c>
      <c r="AJ111" s="11">
        <f t="shared" si="180"/>
        <v>46477</v>
      </c>
      <c r="AK111" s="11">
        <f t="shared" si="180"/>
        <v>46568</v>
      </c>
      <c r="AL111" s="11">
        <f t="shared" si="180"/>
        <v>46660</v>
      </c>
      <c r="AM111" s="11">
        <f t="shared" si="180"/>
        <v>46752</v>
      </c>
      <c r="AN111" s="11">
        <f t="shared" si="180"/>
        <v>46843</v>
      </c>
      <c r="AO111" s="11">
        <f t="shared" si="180"/>
        <v>46934</v>
      </c>
      <c r="AP111" s="11">
        <f t="shared" si="180"/>
        <v>47026</v>
      </c>
      <c r="AQ111" s="11">
        <f t="shared" si="180"/>
        <v>47118</v>
      </c>
      <c r="AR111" s="11">
        <f t="shared" si="180"/>
        <v>47208</v>
      </c>
      <c r="AS111" s="11">
        <f t="shared" si="180"/>
        <v>47299</v>
      </c>
      <c r="AT111" s="11">
        <f t="shared" si="180"/>
        <v>47391</v>
      </c>
      <c r="AU111" s="11">
        <f t="shared" si="180"/>
        <v>47483</v>
      </c>
      <c r="AV111" s="11">
        <f t="shared" si="180"/>
        <v>47573</v>
      </c>
      <c r="AW111" s="11">
        <f t="shared" si="180"/>
        <v>47664</v>
      </c>
      <c r="AX111" s="11">
        <f t="shared" si="180"/>
        <v>47756</v>
      </c>
      <c r="AY111" s="11">
        <f t="shared" si="180"/>
        <v>47848</v>
      </c>
      <c r="AZ111" s="11">
        <f t="shared" si="180"/>
        <v>47938</v>
      </c>
      <c r="BA111" s="11">
        <f t="shared" si="180"/>
        <v>48029</v>
      </c>
      <c r="BB111" s="11">
        <f t="shared" si="180"/>
        <v>48121</v>
      </c>
      <c r="BC111" s="11">
        <f t="shared" si="180"/>
        <v>48213</v>
      </c>
      <c r="BD111" s="11">
        <f t="shared" si="180"/>
        <v>48304</v>
      </c>
      <c r="BE111" s="11">
        <f t="shared" si="180"/>
        <v>48395</v>
      </c>
      <c r="BF111" s="11">
        <f t="shared" si="180"/>
        <v>48487</v>
      </c>
      <c r="BG111" s="11">
        <f t="shared" si="180"/>
        <v>48579</v>
      </c>
      <c r="BH111" s="11">
        <f t="shared" si="180"/>
        <v>48669</v>
      </c>
      <c r="BI111" s="11">
        <f t="shared" si="180"/>
        <v>48760</v>
      </c>
      <c r="BJ111" s="11">
        <f t="shared" si="180"/>
        <v>48852</v>
      </c>
      <c r="BK111" s="11">
        <f t="shared" si="180"/>
        <v>48944</v>
      </c>
      <c r="BL111" s="11">
        <f t="shared" si="180"/>
        <v>49034</v>
      </c>
      <c r="BM111" s="11">
        <f t="shared" si="180"/>
        <v>49125</v>
      </c>
      <c r="BN111" s="11">
        <f t="shared" si="180"/>
        <v>49217</v>
      </c>
      <c r="BO111" s="11">
        <f t="shared" si="180"/>
        <v>49309</v>
      </c>
      <c r="BP111" s="11">
        <f t="shared" si="180"/>
        <v>49399</v>
      </c>
      <c r="BQ111" s="11">
        <f t="shared" ref="BQ111:EB111" si="181" xml:space="preserve"> BQ$25</f>
        <v>49490</v>
      </c>
      <c r="BR111" s="11">
        <f t="shared" si="181"/>
        <v>49582</v>
      </c>
      <c r="BS111" s="11">
        <f t="shared" si="181"/>
        <v>49674</v>
      </c>
      <c r="BT111" s="11">
        <f t="shared" si="181"/>
        <v>49765</v>
      </c>
      <c r="BU111" s="11">
        <f t="shared" si="181"/>
        <v>49856</v>
      </c>
      <c r="BV111" s="11">
        <f t="shared" si="181"/>
        <v>49948</v>
      </c>
      <c r="BW111" s="11">
        <f t="shared" si="181"/>
        <v>50040</v>
      </c>
      <c r="BX111" s="11">
        <f t="shared" si="181"/>
        <v>50130</v>
      </c>
      <c r="BY111" s="11">
        <f t="shared" si="181"/>
        <v>50221</v>
      </c>
      <c r="BZ111" s="11">
        <f t="shared" si="181"/>
        <v>50313</v>
      </c>
      <c r="CA111" s="11">
        <f t="shared" si="181"/>
        <v>50405</v>
      </c>
      <c r="CB111" s="11">
        <f t="shared" si="181"/>
        <v>50495</v>
      </c>
      <c r="CC111" s="11">
        <f t="shared" si="181"/>
        <v>50586</v>
      </c>
      <c r="CD111" s="11">
        <f t="shared" si="181"/>
        <v>50678</v>
      </c>
      <c r="CE111" s="11">
        <f t="shared" si="181"/>
        <v>50770</v>
      </c>
      <c r="CF111" s="11">
        <f t="shared" si="181"/>
        <v>50860</v>
      </c>
      <c r="CG111" s="11">
        <f t="shared" si="181"/>
        <v>50951</v>
      </c>
      <c r="CH111" s="11">
        <f t="shared" si="181"/>
        <v>51043</v>
      </c>
      <c r="CI111" s="11">
        <f t="shared" si="181"/>
        <v>51135</v>
      </c>
      <c r="CJ111" s="11">
        <f t="shared" si="181"/>
        <v>51226</v>
      </c>
      <c r="CK111" s="11">
        <f t="shared" si="181"/>
        <v>51317</v>
      </c>
      <c r="CL111" s="11">
        <f t="shared" si="181"/>
        <v>51409</v>
      </c>
      <c r="CM111" s="11">
        <f t="shared" si="181"/>
        <v>51501</v>
      </c>
      <c r="CN111" s="11">
        <f t="shared" si="181"/>
        <v>51591</v>
      </c>
      <c r="CO111" s="11">
        <f t="shared" si="181"/>
        <v>51682</v>
      </c>
      <c r="CP111" s="11">
        <f t="shared" si="181"/>
        <v>51774</v>
      </c>
      <c r="CQ111" s="11">
        <f t="shared" si="181"/>
        <v>51866</v>
      </c>
      <c r="CR111" s="11">
        <f t="shared" si="181"/>
        <v>51956</v>
      </c>
      <c r="CS111" s="11">
        <f t="shared" si="181"/>
        <v>52047</v>
      </c>
      <c r="CT111" s="11">
        <f t="shared" si="181"/>
        <v>52139</v>
      </c>
      <c r="CU111" s="11">
        <f t="shared" si="181"/>
        <v>52231</v>
      </c>
      <c r="CV111" s="11">
        <f t="shared" si="181"/>
        <v>52321</v>
      </c>
      <c r="CW111" s="11">
        <f t="shared" si="181"/>
        <v>52412</v>
      </c>
      <c r="CX111" s="11">
        <f t="shared" si="181"/>
        <v>52504</v>
      </c>
      <c r="CY111" s="11">
        <f t="shared" si="181"/>
        <v>52596</v>
      </c>
      <c r="CZ111" s="11">
        <f t="shared" si="181"/>
        <v>52687</v>
      </c>
      <c r="DA111" s="11">
        <f t="shared" si="181"/>
        <v>52778</v>
      </c>
      <c r="DB111" s="11">
        <f t="shared" si="181"/>
        <v>52870</v>
      </c>
      <c r="DC111" s="11">
        <f t="shared" si="181"/>
        <v>52962</v>
      </c>
      <c r="DD111" s="11">
        <f t="shared" si="181"/>
        <v>53052</v>
      </c>
      <c r="DE111" s="11">
        <f t="shared" si="181"/>
        <v>53143</v>
      </c>
      <c r="DF111" s="11">
        <f t="shared" si="181"/>
        <v>53235</v>
      </c>
      <c r="DG111" s="11">
        <f t="shared" si="181"/>
        <v>53327</v>
      </c>
      <c r="DH111" s="11">
        <f t="shared" si="181"/>
        <v>53417</v>
      </c>
      <c r="DI111" s="11">
        <f t="shared" si="181"/>
        <v>53508</v>
      </c>
      <c r="DJ111" s="11">
        <f t="shared" si="181"/>
        <v>53600</v>
      </c>
      <c r="DK111" s="11">
        <f t="shared" si="181"/>
        <v>53692</v>
      </c>
      <c r="DL111" s="11">
        <f t="shared" si="181"/>
        <v>53782</v>
      </c>
      <c r="DM111" s="11">
        <f t="shared" si="181"/>
        <v>53873</v>
      </c>
      <c r="DN111" s="11">
        <f t="shared" si="181"/>
        <v>53965</v>
      </c>
      <c r="DO111" s="11">
        <f t="shared" si="181"/>
        <v>54057</v>
      </c>
      <c r="DP111" s="11">
        <f t="shared" si="181"/>
        <v>54148</v>
      </c>
      <c r="DQ111" s="11">
        <f t="shared" si="181"/>
        <v>54239</v>
      </c>
      <c r="DR111" s="11">
        <f t="shared" si="181"/>
        <v>54331</v>
      </c>
      <c r="DS111" s="11">
        <f t="shared" si="181"/>
        <v>54423</v>
      </c>
      <c r="DT111" s="11">
        <f t="shared" si="181"/>
        <v>54513</v>
      </c>
      <c r="DU111" s="11">
        <f t="shared" si="181"/>
        <v>54604</v>
      </c>
      <c r="DV111" s="11">
        <f t="shared" si="181"/>
        <v>54696</v>
      </c>
      <c r="DW111" s="11">
        <f t="shared" si="181"/>
        <v>54788</v>
      </c>
      <c r="DX111" s="11">
        <f t="shared" si="181"/>
        <v>54878</v>
      </c>
      <c r="DY111" s="11">
        <f t="shared" si="181"/>
        <v>54969</v>
      </c>
      <c r="DZ111" s="11">
        <f t="shared" si="181"/>
        <v>55061</v>
      </c>
      <c r="EA111" s="11">
        <f t="shared" si="181"/>
        <v>55153</v>
      </c>
      <c r="EB111" s="11">
        <f t="shared" si="181"/>
        <v>55243</v>
      </c>
      <c r="EC111" s="11">
        <f t="shared" ref="EC111:GJ111" si="182" xml:space="preserve"> EC$25</f>
        <v>55334</v>
      </c>
      <c r="ED111" s="11">
        <f t="shared" si="182"/>
        <v>55426</v>
      </c>
      <c r="EE111" s="11">
        <f t="shared" si="182"/>
        <v>55518</v>
      </c>
      <c r="EF111" s="11">
        <f t="shared" si="182"/>
        <v>55609</v>
      </c>
      <c r="EG111" s="11">
        <f t="shared" si="182"/>
        <v>55700</v>
      </c>
      <c r="EH111" s="11">
        <f t="shared" si="182"/>
        <v>55792</v>
      </c>
      <c r="EI111" s="11">
        <f t="shared" si="182"/>
        <v>55884</v>
      </c>
      <c r="EJ111" s="11">
        <f t="shared" si="182"/>
        <v>55974</v>
      </c>
      <c r="EK111" s="11">
        <f t="shared" si="182"/>
        <v>56065</v>
      </c>
      <c r="EL111" s="11">
        <f t="shared" si="182"/>
        <v>56157</v>
      </c>
      <c r="EM111" s="11">
        <f t="shared" si="182"/>
        <v>56249</v>
      </c>
      <c r="EN111" s="11">
        <f t="shared" si="182"/>
        <v>56339</v>
      </c>
      <c r="EO111" s="11">
        <f t="shared" si="182"/>
        <v>56430</v>
      </c>
      <c r="EP111" s="11">
        <f t="shared" si="182"/>
        <v>56522</v>
      </c>
      <c r="EQ111" s="11">
        <f t="shared" si="182"/>
        <v>56614</v>
      </c>
      <c r="ER111" s="11">
        <f t="shared" si="182"/>
        <v>56704</v>
      </c>
      <c r="ES111" s="11">
        <f t="shared" si="182"/>
        <v>56795</v>
      </c>
      <c r="ET111" s="11">
        <f t="shared" si="182"/>
        <v>56887</v>
      </c>
      <c r="EU111" s="11">
        <f t="shared" si="182"/>
        <v>56979</v>
      </c>
      <c r="EV111" s="11">
        <f t="shared" si="182"/>
        <v>57070</v>
      </c>
      <c r="EW111" s="11">
        <f t="shared" si="182"/>
        <v>57161</v>
      </c>
      <c r="EX111" s="11">
        <f t="shared" si="182"/>
        <v>57253</v>
      </c>
      <c r="EY111" s="11">
        <f t="shared" si="182"/>
        <v>57345</v>
      </c>
      <c r="EZ111" s="11">
        <f t="shared" si="182"/>
        <v>57435</v>
      </c>
      <c r="FA111" s="11">
        <f t="shared" si="182"/>
        <v>57526</v>
      </c>
      <c r="FB111" s="11">
        <f t="shared" si="182"/>
        <v>57618</v>
      </c>
      <c r="FC111" s="11">
        <f t="shared" si="182"/>
        <v>57710</v>
      </c>
      <c r="FD111" s="11">
        <f t="shared" si="182"/>
        <v>57800</v>
      </c>
      <c r="FE111" s="11">
        <f t="shared" si="182"/>
        <v>57891</v>
      </c>
      <c r="FF111" s="11">
        <f t="shared" si="182"/>
        <v>57983</v>
      </c>
      <c r="FG111" s="11">
        <f t="shared" si="182"/>
        <v>58075</v>
      </c>
      <c r="FH111" s="11">
        <f t="shared" si="182"/>
        <v>58165</v>
      </c>
      <c r="FI111" s="11">
        <f t="shared" si="182"/>
        <v>58256</v>
      </c>
      <c r="FJ111" s="11">
        <f t="shared" si="182"/>
        <v>58348</v>
      </c>
      <c r="FK111" s="11">
        <f t="shared" si="182"/>
        <v>58440</v>
      </c>
      <c r="FL111" s="11">
        <f t="shared" si="182"/>
        <v>58531</v>
      </c>
      <c r="FM111" s="11">
        <f t="shared" si="182"/>
        <v>58622</v>
      </c>
      <c r="FN111" s="11">
        <f t="shared" si="182"/>
        <v>58714</v>
      </c>
      <c r="FO111" s="11">
        <f t="shared" si="182"/>
        <v>58806</v>
      </c>
      <c r="FP111" s="11">
        <f t="shared" si="182"/>
        <v>58896</v>
      </c>
      <c r="FQ111" s="11">
        <f t="shared" si="182"/>
        <v>58987</v>
      </c>
      <c r="FR111" s="11">
        <f t="shared" si="182"/>
        <v>59079</v>
      </c>
      <c r="FS111" s="11">
        <f t="shared" si="182"/>
        <v>59171</v>
      </c>
      <c r="FT111" s="11">
        <f t="shared" si="182"/>
        <v>59261</v>
      </c>
      <c r="FU111" s="11">
        <f t="shared" si="182"/>
        <v>59352</v>
      </c>
      <c r="FV111" s="11">
        <f t="shared" si="182"/>
        <v>59444</v>
      </c>
      <c r="FW111" s="11">
        <f t="shared" si="182"/>
        <v>59536</v>
      </c>
      <c r="FX111" s="11">
        <f t="shared" si="182"/>
        <v>59626</v>
      </c>
      <c r="FY111" s="11">
        <f t="shared" si="182"/>
        <v>59717</v>
      </c>
      <c r="FZ111" s="11">
        <f t="shared" si="182"/>
        <v>59809</v>
      </c>
      <c r="GA111" s="11">
        <f t="shared" si="182"/>
        <v>59901</v>
      </c>
      <c r="GB111" s="11">
        <f t="shared" si="182"/>
        <v>59992</v>
      </c>
      <c r="GC111" s="11">
        <f t="shared" si="182"/>
        <v>60083</v>
      </c>
      <c r="GD111" s="11">
        <f t="shared" si="182"/>
        <v>60175</v>
      </c>
      <c r="GE111" s="11">
        <f t="shared" si="182"/>
        <v>60267</v>
      </c>
      <c r="GF111" s="11">
        <f t="shared" si="182"/>
        <v>60357</v>
      </c>
      <c r="GG111" s="11">
        <f t="shared" si="182"/>
        <v>60448</v>
      </c>
      <c r="GH111" s="11">
        <f t="shared" si="182"/>
        <v>60540</v>
      </c>
      <c r="GI111" s="11">
        <f t="shared" si="182"/>
        <v>60632</v>
      </c>
      <c r="GJ111" s="11">
        <f t="shared" si="182"/>
        <v>60722</v>
      </c>
      <c r="GK111"/>
      <c r="GL111"/>
      <c r="GM111"/>
      <c r="GN111"/>
      <c r="GO111"/>
      <c r="GP111"/>
      <c r="GQ111"/>
      <c r="GR111"/>
      <c r="GS111"/>
      <c r="GT111"/>
      <c r="GU111"/>
      <c r="GV111"/>
      <c r="GW111"/>
      <c r="GX111"/>
      <c r="GY111"/>
      <c r="GZ111"/>
      <c r="HA111"/>
      <c r="HB111"/>
      <c r="HC111"/>
      <c r="HD111"/>
      <c r="HE111"/>
      <c r="HF111"/>
      <c r="HG111"/>
      <c r="HH111"/>
      <c r="HI111"/>
      <c r="HJ111"/>
      <c r="HK111"/>
      <c r="HL111"/>
      <c r="HM111"/>
      <c r="HN111"/>
      <c r="HO111"/>
      <c r="HP111"/>
      <c r="HQ111"/>
      <c r="HR111"/>
      <c r="HS111"/>
      <c r="HT111"/>
      <c r="HU111"/>
      <c r="HV111"/>
      <c r="HW111"/>
      <c r="HX111"/>
      <c r="HY111"/>
      <c r="HZ111"/>
      <c r="IA111"/>
      <c r="IB111"/>
      <c r="IC111"/>
      <c r="ID111"/>
      <c r="IE111"/>
      <c r="IF111"/>
      <c r="IG111"/>
      <c r="IH111"/>
      <c r="II111"/>
      <c r="IJ111"/>
      <c r="IK111"/>
      <c r="IL111"/>
      <c r="IM111"/>
      <c r="IN111"/>
      <c r="IO111"/>
      <c r="IP111"/>
      <c r="IQ111"/>
      <c r="IR111"/>
      <c r="IS111"/>
      <c r="IT111"/>
      <c r="IU111"/>
      <c r="IV111"/>
      <c r="IW111"/>
      <c r="IX111"/>
      <c r="IY111"/>
      <c r="IZ111"/>
      <c r="JA111"/>
      <c r="JB111"/>
      <c r="JC111"/>
      <c r="JD111"/>
      <c r="JE111"/>
      <c r="JF111"/>
      <c r="JG111"/>
      <c r="JH111"/>
      <c r="JI111"/>
      <c r="JJ111"/>
      <c r="JK111"/>
      <c r="JL111"/>
      <c r="JM111"/>
      <c r="JN111"/>
      <c r="JO111"/>
      <c r="JP111"/>
      <c r="JQ111"/>
      <c r="JR111"/>
      <c r="JS111"/>
      <c r="JT111"/>
      <c r="JU111"/>
      <c r="JV111"/>
      <c r="JW111"/>
      <c r="JX111"/>
      <c r="JY111"/>
      <c r="JZ111"/>
      <c r="KA111"/>
      <c r="KB111"/>
      <c r="KC111"/>
      <c r="KD111"/>
      <c r="KE111"/>
      <c r="KF111"/>
      <c r="KG111"/>
      <c r="KH111"/>
      <c r="KI111"/>
      <c r="KJ111"/>
      <c r="KK111"/>
      <c r="KL111"/>
      <c r="KM111"/>
      <c r="KN111"/>
      <c r="KO111"/>
      <c r="KP111"/>
      <c r="KQ111"/>
      <c r="KR111"/>
      <c r="KS111"/>
      <c r="KT111"/>
      <c r="KU111"/>
      <c r="KV111"/>
      <c r="KW111"/>
      <c r="KX111"/>
      <c r="KY111"/>
      <c r="KZ111"/>
      <c r="LA111"/>
      <c r="LB111"/>
      <c r="LC111"/>
      <c r="LD111"/>
      <c r="LE111"/>
      <c r="LF111"/>
      <c r="LG111"/>
      <c r="LH111"/>
      <c r="LI111"/>
      <c r="LJ111"/>
      <c r="LK111"/>
      <c r="LL111"/>
      <c r="LM111"/>
      <c r="LN111"/>
      <c r="LO111"/>
      <c r="LP111"/>
      <c r="LQ111"/>
      <c r="LR111"/>
      <c r="LS111"/>
      <c r="LT111"/>
      <c r="LU111"/>
      <c r="LV111"/>
      <c r="LW111"/>
      <c r="LX111"/>
      <c r="LY111"/>
      <c r="LZ111"/>
      <c r="MA111"/>
      <c r="MB111"/>
      <c r="MC111"/>
      <c r="MD111"/>
      <c r="ME111"/>
      <c r="MF111"/>
      <c r="MG111"/>
      <c r="MH111"/>
      <c r="MI111"/>
      <c r="MJ111"/>
      <c r="MK111"/>
      <c r="ML111"/>
      <c r="MM111"/>
      <c r="MN111"/>
      <c r="MO111"/>
      <c r="MP111"/>
      <c r="MQ111"/>
      <c r="MR111"/>
      <c r="MS111"/>
      <c r="MT111"/>
      <c r="MU111"/>
      <c r="MV111"/>
      <c r="MW111"/>
      <c r="MX111"/>
      <c r="MY111"/>
      <c r="MZ111"/>
      <c r="NA111"/>
      <c r="NB111"/>
      <c r="NC111"/>
      <c r="ND111"/>
      <c r="NE111"/>
      <c r="NF111"/>
      <c r="NG111"/>
      <c r="NH111"/>
      <c r="NI111"/>
      <c r="NJ111"/>
      <c r="NK111"/>
      <c r="NL111"/>
      <c r="NM111"/>
      <c r="NN111"/>
      <c r="NO111"/>
      <c r="NP111"/>
      <c r="NQ111"/>
      <c r="NR111"/>
      <c r="NS111"/>
      <c r="NT111"/>
      <c r="NU111"/>
      <c r="NV111"/>
      <c r="NW111"/>
      <c r="NX111"/>
      <c r="NY111"/>
      <c r="NZ111"/>
      <c r="OA111"/>
      <c r="OB111"/>
      <c r="OC111"/>
      <c r="OD111"/>
      <c r="OE111"/>
      <c r="OF111"/>
      <c r="OG111"/>
      <c r="OH111"/>
      <c r="OI111"/>
      <c r="OJ111"/>
      <c r="OK111"/>
      <c r="OL111"/>
      <c r="OM111"/>
      <c r="ON111"/>
      <c r="OO111"/>
      <c r="OP111"/>
      <c r="OQ111"/>
      <c r="OR111"/>
      <c r="OS111"/>
      <c r="OT111"/>
      <c r="OU111"/>
      <c r="OV111"/>
      <c r="OW111"/>
      <c r="OX111"/>
      <c r="OY111"/>
      <c r="OZ111"/>
      <c r="PA111"/>
      <c r="PB111"/>
      <c r="PC111"/>
      <c r="PD111"/>
      <c r="PE111"/>
      <c r="PF111"/>
      <c r="PG111"/>
      <c r="PH111"/>
      <c r="PI111"/>
      <c r="PJ111"/>
      <c r="PK111"/>
      <c r="PL111"/>
      <c r="PM111"/>
      <c r="PN111"/>
      <c r="PO111"/>
      <c r="PP111"/>
      <c r="PQ111"/>
      <c r="PR111"/>
      <c r="PS111"/>
      <c r="PT111"/>
      <c r="PU111"/>
    </row>
    <row r="112" spans="1:437" s="304" customFormat="1" outlineLevel="1" x14ac:dyDescent="0.35">
      <c r="A112" s="302"/>
      <c r="B112" s="302"/>
      <c r="C112" s="303"/>
      <c r="E112" s="305" t="s">
        <v>174</v>
      </c>
      <c r="F112" s="517"/>
      <c r="G112" s="300" t="s">
        <v>5</v>
      </c>
      <c r="H112" s="300">
        <f xml:space="preserve"> SUM(J112:GJ112)</f>
        <v>100</v>
      </c>
      <c r="I112" s="305"/>
      <c r="J112" s="305">
        <f t="shared" ref="J112:BU112" si="183" xml:space="preserve"> IF( AND(J111 &gt; $F109, J111 &lt;= $F110), 1, 0)</f>
        <v>0</v>
      </c>
      <c r="K112" s="305">
        <f t="shared" si="183"/>
        <v>0</v>
      </c>
      <c r="L112" s="305">
        <f t="shared" si="183"/>
        <v>0</v>
      </c>
      <c r="M112" s="305">
        <f t="shared" si="183"/>
        <v>1</v>
      </c>
      <c r="N112" s="305">
        <f t="shared" si="183"/>
        <v>1</v>
      </c>
      <c r="O112" s="305">
        <f t="shared" si="183"/>
        <v>1</v>
      </c>
      <c r="P112" s="305">
        <f t="shared" si="183"/>
        <v>1</v>
      </c>
      <c r="Q112" s="305">
        <f t="shared" si="183"/>
        <v>1</v>
      </c>
      <c r="R112" s="305">
        <f t="shared" si="183"/>
        <v>1</v>
      </c>
      <c r="S112" s="305">
        <f t="shared" si="183"/>
        <v>1</v>
      </c>
      <c r="T112" s="305">
        <f t="shared" si="183"/>
        <v>1</v>
      </c>
      <c r="U112" s="305">
        <f t="shared" si="183"/>
        <v>1</v>
      </c>
      <c r="V112" s="305">
        <f t="shared" si="183"/>
        <v>1</v>
      </c>
      <c r="W112" s="305">
        <f t="shared" si="183"/>
        <v>1</v>
      </c>
      <c r="X112" s="305">
        <f t="shared" si="183"/>
        <v>1</v>
      </c>
      <c r="Y112" s="305">
        <f t="shared" si="183"/>
        <v>1</v>
      </c>
      <c r="Z112" s="305">
        <f t="shared" si="183"/>
        <v>1</v>
      </c>
      <c r="AA112" s="305">
        <f t="shared" si="183"/>
        <v>1</v>
      </c>
      <c r="AB112" s="305">
        <f t="shared" si="183"/>
        <v>1</v>
      </c>
      <c r="AC112" s="305">
        <f t="shared" si="183"/>
        <v>1</v>
      </c>
      <c r="AD112" s="305">
        <f t="shared" si="183"/>
        <v>1</v>
      </c>
      <c r="AE112" s="305">
        <f t="shared" si="183"/>
        <v>1</v>
      </c>
      <c r="AF112" s="305">
        <f t="shared" si="183"/>
        <v>1</v>
      </c>
      <c r="AG112" s="305">
        <f t="shared" si="183"/>
        <v>1</v>
      </c>
      <c r="AH112" s="305">
        <f t="shared" si="183"/>
        <v>1</v>
      </c>
      <c r="AI112" s="305">
        <f t="shared" si="183"/>
        <v>1</v>
      </c>
      <c r="AJ112" s="305">
        <f t="shared" si="183"/>
        <v>1</v>
      </c>
      <c r="AK112" s="305">
        <f t="shared" si="183"/>
        <v>1</v>
      </c>
      <c r="AL112" s="305">
        <f t="shared" si="183"/>
        <v>1</v>
      </c>
      <c r="AM112" s="305">
        <f t="shared" si="183"/>
        <v>1</v>
      </c>
      <c r="AN112" s="305">
        <f t="shared" si="183"/>
        <v>1</v>
      </c>
      <c r="AO112" s="305">
        <f t="shared" si="183"/>
        <v>1</v>
      </c>
      <c r="AP112" s="305">
        <f t="shared" si="183"/>
        <v>1</v>
      </c>
      <c r="AQ112" s="305">
        <f t="shared" si="183"/>
        <v>1</v>
      </c>
      <c r="AR112" s="305">
        <f t="shared" si="183"/>
        <v>1</v>
      </c>
      <c r="AS112" s="305">
        <f t="shared" si="183"/>
        <v>1</v>
      </c>
      <c r="AT112" s="305">
        <f t="shared" si="183"/>
        <v>1</v>
      </c>
      <c r="AU112" s="305">
        <f t="shared" si="183"/>
        <v>1</v>
      </c>
      <c r="AV112" s="305">
        <f t="shared" si="183"/>
        <v>1</v>
      </c>
      <c r="AW112" s="305">
        <f t="shared" si="183"/>
        <v>1</v>
      </c>
      <c r="AX112" s="305">
        <f t="shared" si="183"/>
        <v>1</v>
      </c>
      <c r="AY112" s="305">
        <f t="shared" si="183"/>
        <v>1</v>
      </c>
      <c r="AZ112" s="305">
        <f t="shared" si="183"/>
        <v>1</v>
      </c>
      <c r="BA112" s="305">
        <f t="shared" si="183"/>
        <v>1</v>
      </c>
      <c r="BB112" s="305">
        <f t="shared" si="183"/>
        <v>1</v>
      </c>
      <c r="BC112" s="305">
        <f t="shared" si="183"/>
        <v>1</v>
      </c>
      <c r="BD112" s="305">
        <f t="shared" si="183"/>
        <v>1</v>
      </c>
      <c r="BE112" s="305">
        <f t="shared" si="183"/>
        <v>1</v>
      </c>
      <c r="BF112" s="305">
        <f t="shared" si="183"/>
        <v>1</v>
      </c>
      <c r="BG112" s="305">
        <f t="shared" si="183"/>
        <v>1</v>
      </c>
      <c r="BH112" s="305">
        <f t="shared" si="183"/>
        <v>1</v>
      </c>
      <c r="BI112" s="305">
        <f t="shared" si="183"/>
        <v>1</v>
      </c>
      <c r="BJ112" s="305">
        <f t="shared" si="183"/>
        <v>1</v>
      </c>
      <c r="BK112" s="305">
        <f t="shared" si="183"/>
        <v>1</v>
      </c>
      <c r="BL112" s="305">
        <f t="shared" si="183"/>
        <v>1</v>
      </c>
      <c r="BM112" s="305">
        <f t="shared" si="183"/>
        <v>1</v>
      </c>
      <c r="BN112" s="305">
        <f t="shared" si="183"/>
        <v>1</v>
      </c>
      <c r="BO112" s="305">
        <f t="shared" si="183"/>
        <v>1</v>
      </c>
      <c r="BP112" s="305">
        <f t="shared" si="183"/>
        <v>1</v>
      </c>
      <c r="BQ112" s="305">
        <f t="shared" si="183"/>
        <v>1</v>
      </c>
      <c r="BR112" s="305">
        <f t="shared" si="183"/>
        <v>1</v>
      </c>
      <c r="BS112" s="305">
        <f t="shared" si="183"/>
        <v>1</v>
      </c>
      <c r="BT112" s="305">
        <f t="shared" si="183"/>
        <v>1</v>
      </c>
      <c r="BU112" s="305">
        <f t="shared" si="183"/>
        <v>1</v>
      </c>
      <c r="BV112" s="305">
        <f t="shared" ref="BV112:EG112" si="184" xml:space="preserve"> IF( AND(BV111 &gt; $F109, BV111 &lt;= $F110), 1, 0)</f>
        <v>1</v>
      </c>
      <c r="BW112" s="305">
        <f t="shared" si="184"/>
        <v>1</v>
      </c>
      <c r="BX112" s="305">
        <f t="shared" si="184"/>
        <v>1</v>
      </c>
      <c r="BY112" s="305">
        <f t="shared" si="184"/>
        <v>1</v>
      </c>
      <c r="BZ112" s="305">
        <f t="shared" si="184"/>
        <v>1</v>
      </c>
      <c r="CA112" s="305">
        <f t="shared" si="184"/>
        <v>1</v>
      </c>
      <c r="CB112" s="305">
        <f t="shared" si="184"/>
        <v>1</v>
      </c>
      <c r="CC112" s="305">
        <f t="shared" si="184"/>
        <v>1</v>
      </c>
      <c r="CD112" s="305">
        <f t="shared" si="184"/>
        <v>1</v>
      </c>
      <c r="CE112" s="305">
        <f t="shared" si="184"/>
        <v>1</v>
      </c>
      <c r="CF112" s="305">
        <f t="shared" si="184"/>
        <v>1</v>
      </c>
      <c r="CG112" s="305">
        <f t="shared" si="184"/>
        <v>1</v>
      </c>
      <c r="CH112" s="305">
        <f t="shared" si="184"/>
        <v>1</v>
      </c>
      <c r="CI112" s="305">
        <f t="shared" si="184"/>
        <v>1</v>
      </c>
      <c r="CJ112" s="305">
        <f t="shared" si="184"/>
        <v>1</v>
      </c>
      <c r="CK112" s="305">
        <f t="shared" si="184"/>
        <v>1</v>
      </c>
      <c r="CL112" s="305">
        <f t="shared" si="184"/>
        <v>1</v>
      </c>
      <c r="CM112" s="305">
        <f t="shared" si="184"/>
        <v>1</v>
      </c>
      <c r="CN112" s="305">
        <f t="shared" si="184"/>
        <v>1</v>
      </c>
      <c r="CO112" s="305">
        <f t="shared" si="184"/>
        <v>1</v>
      </c>
      <c r="CP112" s="305">
        <f t="shared" si="184"/>
        <v>1</v>
      </c>
      <c r="CQ112" s="305">
        <f t="shared" si="184"/>
        <v>1</v>
      </c>
      <c r="CR112" s="305">
        <f t="shared" si="184"/>
        <v>1</v>
      </c>
      <c r="CS112" s="305">
        <f t="shared" si="184"/>
        <v>1</v>
      </c>
      <c r="CT112" s="305">
        <f t="shared" si="184"/>
        <v>1</v>
      </c>
      <c r="CU112" s="305">
        <f t="shared" si="184"/>
        <v>1</v>
      </c>
      <c r="CV112" s="305">
        <f t="shared" si="184"/>
        <v>1</v>
      </c>
      <c r="CW112" s="305">
        <f t="shared" si="184"/>
        <v>1</v>
      </c>
      <c r="CX112" s="305">
        <f t="shared" si="184"/>
        <v>1</v>
      </c>
      <c r="CY112" s="305">
        <f t="shared" si="184"/>
        <v>1</v>
      </c>
      <c r="CZ112" s="305">
        <f t="shared" si="184"/>
        <v>1</v>
      </c>
      <c r="DA112" s="305">
        <f t="shared" si="184"/>
        <v>1</v>
      </c>
      <c r="DB112" s="305">
        <f t="shared" si="184"/>
        <v>1</v>
      </c>
      <c r="DC112" s="305">
        <f t="shared" si="184"/>
        <v>1</v>
      </c>
      <c r="DD112" s="305">
        <f t="shared" si="184"/>
        <v>1</v>
      </c>
      <c r="DE112" s="305">
        <f t="shared" si="184"/>
        <v>1</v>
      </c>
      <c r="DF112" s="305">
        <f t="shared" si="184"/>
        <v>1</v>
      </c>
      <c r="DG112" s="305">
        <f t="shared" si="184"/>
        <v>1</v>
      </c>
      <c r="DH112" s="305">
        <f t="shared" si="184"/>
        <v>1</v>
      </c>
      <c r="DI112" s="305">
        <f t="shared" si="184"/>
        <v>0</v>
      </c>
      <c r="DJ112" s="305">
        <f t="shared" si="184"/>
        <v>0</v>
      </c>
      <c r="DK112" s="305">
        <f t="shared" si="184"/>
        <v>0</v>
      </c>
      <c r="DL112" s="305">
        <f t="shared" si="184"/>
        <v>0</v>
      </c>
      <c r="DM112" s="305">
        <f t="shared" si="184"/>
        <v>0</v>
      </c>
      <c r="DN112" s="305">
        <f t="shared" si="184"/>
        <v>0</v>
      </c>
      <c r="DO112" s="305">
        <f t="shared" si="184"/>
        <v>0</v>
      </c>
      <c r="DP112" s="305">
        <f t="shared" si="184"/>
        <v>0</v>
      </c>
      <c r="DQ112" s="305">
        <f t="shared" si="184"/>
        <v>0</v>
      </c>
      <c r="DR112" s="305">
        <f t="shared" si="184"/>
        <v>0</v>
      </c>
      <c r="DS112" s="305">
        <f t="shared" si="184"/>
        <v>0</v>
      </c>
      <c r="DT112" s="305">
        <f t="shared" si="184"/>
        <v>0</v>
      </c>
      <c r="DU112" s="305">
        <f t="shared" si="184"/>
        <v>0</v>
      </c>
      <c r="DV112" s="305">
        <f t="shared" si="184"/>
        <v>0</v>
      </c>
      <c r="DW112" s="305">
        <f t="shared" si="184"/>
        <v>0</v>
      </c>
      <c r="DX112" s="305">
        <f t="shared" si="184"/>
        <v>0</v>
      </c>
      <c r="DY112" s="305">
        <f t="shared" si="184"/>
        <v>0</v>
      </c>
      <c r="DZ112" s="305">
        <f t="shared" si="184"/>
        <v>0</v>
      </c>
      <c r="EA112" s="305">
        <f t="shared" si="184"/>
        <v>0</v>
      </c>
      <c r="EB112" s="305">
        <f t="shared" si="184"/>
        <v>0</v>
      </c>
      <c r="EC112" s="305">
        <f t="shared" si="184"/>
        <v>0</v>
      </c>
      <c r="ED112" s="305">
        <f t="shared" si="184"/>
        <v>0</v>
      </c>
      <c r="EE112" s="305">
        <f t="shared" si="184"/>
        <v>0</v>
      </c>
      <c r="EF112" s="305">
        <f t="shared" si="184"/>
        <v>0</v>
      </c>
      <c r="EG112" s="305">
        <f t="shared" si="184"/>
        <v>0</v>
      </c>
      <c r="EH112" s="305">
        <f t="shared" ref="EH112:GJ112" si="185" xml:space="preserve"> IF( AND(EH111 &gt; $F109, EH111 &lt;= $F110), 1, 0)</f>
        <v>0</v>
      </c>
      <c r="EI112" s="305">
        <f t="shared" si="185"/>
        <v>0</v>
      </c>
      <c r="EJ112" s="305">
        <f t="shared" si="185"/>
        <v>0</v>
      </c>
      <c r="EK112" s="305">
        <f t="shared" si="185"/>
        <v>0</v>
      </c>
      <c r="EL112" s="305">
        <f t="shared" si="185"/>
        <v>0</v>
      </c>
      <c r="EM112" s="305">
        <f t="shared" si="185"/>
        <v>0</v>
      </c>
      <c r="EN112" s="305">
        <f t="shared" si="185"/>
        <v>0</v>
      </c>
      <c r="EO112" s="305">
        <f t="shared" si="185"/>
        <v>0</v>
      </c>
      <c r="EP112" s="305">
        <f t="shared" si="185"/>
        <v>0</v>
      </c>
      <c r="EQ112" s="305">
        <f t="shared" si="185"/>
        <v>0</v>
      </c>
      <c r="ER112" s="305">
        <f t="shared" si="185"/>
        <v>0</v>
      </c>
      <c r="ES112" s="305">
        <f t="shared" si="185"/>
        <v>0</v>
      </c>
      <c r="ET112" s="305">
        <f t="shared" si="185"/>
        <v>0</v>
      </c>
      <c r="EU112" s="305">
        <f t="shared" si="185"/>
        <v>0</v>
      </c>
      <c r="EV112" s="305">
        <f t="shared" si="185"/>
        <v>0</v>
      </c>
      <c r="EW112" s="305">
        <f t="shared" si="185"/>
        <v>0</v>
      </c>
      <c r="EX112" s="305">
        <f t="shared" si="185"/>
        <v>0</v>
      </c>
      <c r="EY112" s="305">
        <f t="shared" si="185"/>
        <v>0</v>
      </c>
      <c r="EZ112" s="305">
        <f t="shared" si="185"/>
        <v>0</v>
      </c>
      <c r="FA112" s="305">
        <f t="shared" si="185"/>
        <v>0</v>
      </c>
      <c r="FB112" s="305">
        <f t="shared" si="185"/>
        <v>0</v>
      </c>
      <c r="FC112" s="305">
        <f t="shared" si="185"/>
        <v>0</v>
      </c>
      <c r="FD112" s="305">
        <f t="shared" si="185"/>
        <v>0</v>
      </c>
      <c r="FE112" s="305">
        <f t="shared" si="185"/>
        <v>0</v>
      </c>
      <c r="FF112" s="305">
        <f t="shared" si="185"/>
        <v>0</v>
      </c>
      <c r="FG112" s="305">
        <f t="shared" si="185"/>
        <v>0</v>
      </c>
      <c r="FH112" s="305">
        <f t="shared" si="185"/>
        <v>0</v>
      </c>
      <c r="FI112" s="305">
        <f t="shared" si="185"/>
        <v>0</v>
      </c>
      <c r="FJ112" s="305">
        <f t="shared" si="185"/>
        <v>0</v>
      </c>
      <c r="FK112" s="305">
        <f t="shared" si="185"/>
        <v>0</v>
      </c>
      <c r="FL112" s="305">
        <f t="shared" si="185"/>
        <v>0</v>
      </c>
      <c r="FM112" s="305">
        <f t="shared" si="185"/>
        <v>0</v>
      </c>
      <c r="FN112" s="305">
        <f t="shared" si="185"/>
        <v>0</v>
      </c>
      <c r="FO112" s="305">
        <f t="shared" si="185"/>
        <v>0</v>
      </c>
      <c r="FP112" s="305">
        <f t="shared" si="185"/>
        <v>0</v>
      </c>
      <c r="FQ112" s="305">
        <f t="shared" si="185"/>
        <v>0</v>
      </c>
      <c r="FR112" s="305">
        <f t="shared" si="185"/>
        <v>0</v>
      </c>
      <c r="FS112" s="305">
        <f t="shared" si="185"/>
        <v>0</v>
      </c>
      <c r="FT112" s="305">
        <f t="shared" si="185"/>
        <v>0</v>
      </c>
      <c r="FU112" s="305">
        <f t="shared" si="185"/>
        <v>0</v>
      </c>
      <c r="FV112" s="305">
        <f t="shared" si="185"/>
        <v>0</v>
      </c>
      <c r="FW112" s="305">
        <f t="shared" si="185"/>
        <v>0</v>
      </c>
      <c r="FX112" s="305">
        <f t="shared" si="185"/>
        <v>0</v>
      </c>
      <c r="FY112" s="305">
        <f t="shared" si="185"/>
        <v>0</v>
      </c>
      <c r="FZ112" s="305">
        <f t="shared" si="185"/>
        <v>0</v>
      </c>
      <c r="GA112" s="305">
        <f t="shared" si="185"/>
        <v>0</v>
      </c>
      <c r="GB112" s="305">
        <f t="shared" si="185"/>
        <v>0</v>
      </c>
      <c r="GC112" s="305">
        <f t="shared" si="185"/>
        <v>0</v>
      </c>
      <c r="GD112" s="305">
        <f t="shared" si="185"/>
        <v>0</v>
      </c>
      <c r="GE112" s="305">
        <f t="shared" si="185"/>
        <v>0</v>
      </c>
      <c r="GF112" s="305">
        <f t="shared" si="185"/>
        <v>0</v>
      </c>
      <c r="GG112" s="305">
        <f t="shared" si="185"/>
        <v>0</v>
      </c>
      <c r="GH112" s="305">
        <f t="shared" si="185"/>
        <v>0</v>
      </c>
      <c r="GI112" s="305">
        <f t="shared" si="185"/>
        <v>0</v>
      </c>
      <c r="GJ112" s="305">
        <f t="shared" si="185"/>
        <v>0</v>
      </c>
      <c r="GK112" s="250"/>
      <c r="GL112" s="250"/>
      <c r="GM112" s="250"/>
      <c r="GN112" s="250"/>
      <c r="GO112" s="250"/>
      <c r="GP112" s="250"/>
      <c r="GQ112" s="250"/>
      <c r="GR112" s="250"/>
      <c r="GS112" s="250"/>
      <c r="GT112" s="250"/>
      <c r="GU112" s="250"/>
      <c r="GV112" s="250"/>
      <c r="GW112" s="250"/>
      <c r="GX112" s="250"/>
      <c r="GY112" s="250"/>
      <c r="GZ112" s="250"/>
      <c r="HA112" s="250"/>
      <c r="HB112" s="250"/>
      <c r="HC112" s="250"/>
      <c r="HD112" s="250"/>
      <c r="HE112" s="250"/>
      <c r="HF112" s="250"/>
      <c r="HG112" s="250"/>
      <c r="HH112" s="250"/>
      <c r="HI112" s="250"/>
      <c r="HJ112" s="250"/>
      <c r="HK112" s="250"/>
      <c r="HL112" s="250"/>
      <c r="HM112" s="250"/>
      <c r="HN112" s="250"/>
      <c r="HO112" s="250"/>
      <c r="HP112" s="250"/>
      <c r="HQ112" s="250"/>
      <c r="HR112" s="250"/>
      <c r="HS112" s="250"/>
      <c r="HT112" s="250"/>
      <c r="HU112" s="250"/>
      <c r="HV112" s="250"/>
      <c r="HW112" s="250"/>
      <c r="HX112" s="250"/>
      <c r="HY112" s="250"/>
      <c r="HZ112" s="250"/>
      <c r="IA112" s="250"/>
      <c r="IB112" s="250"/>
      <c r="IC112" s="250"/>
      <c r="ID112" s="250"/>
      <c r="IE112" s="250"/>
      <c r="IF112" s="250"/>
      <c r="IG112" s="250"/>
      <c r="IH112" s="250"/>
      <c r="II112" s="250"/>
      <c r="IJ112" s="250"/>
      <c r="IK112" s="250"/>
      <c r="IL112" s="250"/>
      <c r="IM112" s="250"/>
      <c r="IN112" s="250"/>
      <c r="IO112" s="250"/>
      <c r="IP112" s="250"/>
      <c r="IQ112" s="250"/>
      <c r="IR112" s="250"/>
      <c r="IS112" s="250"/>
      <c r="IT112" s="250"/>
      <c r="IU112" s="250"/>
      <c r="IV112" s="250"/>
      <c r="IW112" s="250"/>
      <c r="IX112" s="250"/>
      <c r="IY112" s="250"/>
      <c r="IZ112" s="250"/>
      <c r="JA112" s="250"/>
      <c r="JB112" s="250"/>
      <c r="JC112" s="250"/>
      <c r="JD112" s="250"/>
      <c r="JE112" s="250"/>
      <c r="JF112" s="250"/>
      <c r="JG112" s="250"/>
      <c r="JH112" s="250"/>
      <c r="JI112" s="250"/>
      <c r="JJ112" s="250"/>
      <c r="JK112" s="250"/>
      <c r="JL112" s="250"/>
      <c r="JM112" s="250"/>
      <c r="JN112" s="250"/>
      <c r="JO112" s="250"/>
      <c r="JP112" s="250"/>
      <c r="JQ112" s="250"/>
      <c r="JR112" s="250"/>
      <c r="JS112" s="250"/>
      <c r="JT112" s="250"/>
      <c r="JU112" s="250"/>
      <c r="JV112" s="250"/>
      <c r="JW112" s="250"/>
      <c r="JX112" s="250"/>
      <c r="JY112" s="250"/>
      <c r="JZ112" s="250"/>
      <c r="KA112" s="250"/>
      <c r="KB112" s="250"/>
      <c r="KC112" s="250"/>
      <c r="KD112" s="250"/>
      <c r="KE112" s="250"/>
      <c r="KF112" s="250"/>
      <c r="KG112" s="250"/>
      <c r="KH112" s="250"/>
      <c r="KI112" s="250"/>
      <c r="KJ112" s="250"/>
      <c r="KK112" s="250"/>
      <c r="KL112" s="250"/>
      <c r="KM112" s="250"/>
      <c r="KN112" s="250"/>
      <c r="KO112" s="250"/>
      <c r="KP112" s="250"/>
      <c r="KQ112" s="250"/>
      <c r="KR112" s="250"/>
      <c r="KS112" s="250"/>
      <c r="KT112" s="250"/>
      <c r="KU112" s="250"/>
      <c r="KV112" s="250"/>
      <c r="KW112" s="250"/>
      <c r="KX112" s="250"/>
      <c r="KY112" s="250"/>
      <c r="KZ112" s="250"/>
      <c r="LA112" s="250"/>
      <c r="LB112" s="250"/>
      <c r="LC112" s="250"/>
      <c r="LD112" s="250"/>
      <c r="LE112" s="250"/>
      <c r="LF112" s="250"/>
      <c r="LG112" s="250"/>
      <c r="LH112" s="250"/>
      <c r="LI112" s="250"/>
      <c r="LJ112" s="250"/>
      <c r="LK112" s="250"/>
      <c r="LL112" s="250"/>
      <c r="LM112" s="250"/>
      <c r="LN112" s="250"/>
      <c r="LO112" s="250"/>
      <c r="LP112" s="250"/>
      <c r="LQ112" s="250"/>
      <c r="LR112" s="250"/>
      <c r="LS112" s="250"/>
      <c r="LT112" s="250"/>
      <c r="LU112" s="250"/>
      <c r="LV112" s="250"/>
      <c r="LW112" s="250"/>
      <c r="LX112" s="250"/>
      <c r="LY112" s="250"/>
      <c r="LZ112" s="250"/>
      <c r="MA112" s="250"/>
      <c r="MB112" s="250"/>
      <c r="MC112" s="250"/>
      <c r="MD112" s="250"/>
      <c r="ME112" s="250"/>
      <c r="MF112" s="250"/>
      <c r="MG112" s="250"/>
      <c r="MH112" s="250"/>
      <c r="MI112" s="250"/>
      <c r="MJ112" s="250"/>
      <c r="MK112" s="250"/>
      <c r="ML112" s="250"/>
      <c r="MM112" s="250"/>
      <c r="MN112" s="250"/>
      <c r="MO112" s="250"/>
      <c r="MP112" s="250"/>
      <c r="MQ112" s="250"/>
      <c r="MR112" s="250"/>
      <c r="MS112" s="250"/>
      <c r="MT112" s="250"/>
      <c r="MU112" s="250"/>
      <c r="MV112" s="250"/>
      <c r="MW112" s="250"/>
      <c r="MX112" s="250"/>
      <c r="MY112" s="250"/>
      <c r="MZ112" s="250"/>
      <c r="NA112" s="250"/>
      <c r="NB112" s="250"/>
      <c r="NC112" s="250"/>
      <c r="ND112" s="250"/>
      <c r="NE112" s="250"/>
      <c r="NF112" s="250"/>
      <c r="NG112" s="250"/>
      <c r="NH112" s="250"/>
      <c r="NI112" s="250"/>
      <c r="NJ112" s="250"/>
      <c r="NK112" s="250"/>
      <c r="NL112" s="250"/>
      <c r="NM112" s="250"/>
      <c r="NN112" s="250"/>
      <c r="NO112" s="250"/>
      <c r="NP112" s="250"/>
      <c r="NQ112" s="250"/>
      <c r="NR112" s="250"/>
      <c r="NS112" s="250"/>
      <c r="NT112" s="250"/>
      <c r="NU112" s="250"/>
      <c r="NV112" s="250"/>
      <c r="NW112" s="250"/>
      <c r="NX112" s="250"/>
      <c r="NY112" s="250"/>
      <c r="NZ112" s="250"/>
      <c r="OA112" s="250"/>
      <c r="OB112" s="250"/>
      <c r="OC112" s="250"/>
      <c r="OD112" s="250"/>
      <c r="OE112" s="250"/>
      <c r="OF112" s="250"/>
      <c r="OG112" s="250"/>
      <c r="OH112" s="250"/>
      <c r="OI112" s="250"/>
      <c r="OJ112" s="250"/>
      <c r="OK112" s="250"/>
      <c r="OL112" s="250"/>
      <c r="OM112" s="250"/>
      <c r="ON112" s="250"/>
      <c r="OO112" s="250"/>
      <c r="OP112" s="250"/>
      <c r="OQ112" s="250"/>
      <c r="OR112" s="250"/>
      <c r="OS112" s="250"/>
      <c r="OT112" s="250"/>
      <c r="OU112" s="250"/>
      <c r="OV112" s="250"/>
      <c r="OW112" s="250"/>
      <c r="OX112" s="250"/>
      <c r="OY112" s="250"/>
      <c r="OZ112" s="250"/>
      <c r="PA112" s="250"/>
      <c r="PB112" s="250"/>
      <c r="PC112" s="250"/>
      <c r="PD112" s="250"/>
      <c r="PE112" s="250"/>
      <c r="PF112" s="250"/>
      <c r="PG112" s="250"/>
      <c r="PH112" s="250"/>
      <c r="PI112" s="250"/>
      <c r="PJ112" s="250"/>
      <c r="PK112" s="250"/>
      <c r="PL112" s="250"/>
      <c r="PM112" s="250"/>
      <c r="PN112" s="250"/>
      <c r="PO112" s="250"/>
      <c r="PP112" s="250"/>
      <c r="PQ112" s="250"/>
      <c r="PR112" s="250"/>
      <c r="PS112" s="250"/>
      <c r="PT112" s="250"/>
      <c r="PU112" s="250"/>
    </row>
    <row r="113" spans="1:437" s="52" customFormat="1" outlineLevel="1" x14ac:dyDescent="0.35">
      <c r="A113" s="15"/>
      <c r="B113" s="15"/>
      <c r="C113" s="21"/>
      <c r="D113" s="60"/>
      <c r="E113" s="6"/>
      <c r="F113" s="6"/>
      <c r="G113" s="6"/>
      <c r="H113" s="6"/>
      <c r="I113" s="104"/>
      <c r="J113" s="6"/>
      <c r="K113" s="6"/>
      <c r="L113" s="6"/>
      <c r="M113" s="6"/>
      <c r="N113" s="6"/>
      <c r="O113" s="6"/>
      <c r="P113" s="6"/>
      <c r="Q113" s="6"/>
      <c r="R113" s="6"/>
      <c r="S113" s="6"/>
      <c r="T113" s="6"/>
      <c r="U113" s="6"/>
      <c r="V113" s="6"/>
      <c r="W113" s="6"/>
      <c r="X113" s="6"/>
      <c r="Y113" s="6"/>
      <c r="Z113" s="6"/>
      <c r="AA113" s="6"/>
      <c r="AB113" s="6"/>
      <c r="AC113" s="6"/>
      <c r="AD113" s="6"/>
      <c r="AE113" s="6"/>
      <c r="AF113" s="6"/>
      <c r="AG113" s="6"/>
      <c r="AH113" s="6"/>
      <c r="AI113" s="6"/>
      <c r="AJ113" s="6"/>
      <c r="AK113" s="6"/>
      <c r="AL113" s="6"/>
      <c r="AM113" s="6"/>
      <c r="AN113" s="6"/>
      <c r="AO113" s="6"/>
      <c r="AP113" s="6"/>
      <c r="AQ113" s="6"/>
      <c r="AR113" s="6"/>
      <c r="AS113" s="6"/>
      <c r="AT113" s="6"/>
      <c r="AU113" s="6"/>
      <c r="AV113" s="6"/>
      <c r="AW113" s="6"/>
      <c r="AX113" s="6"/>
      <c r="AY113" s="6"/>
      <c r="AZ113" s="6"/>
      <c r="BA113" s="6"/>
      <c r="BB113" s="6"/>
      <c r="BC113" s="6"/>
      <c r="BD113" s="6"/>
      <c r="BE113" s="6"/>
      <c r="BF113" s="6"/>
      <c r="BG113" s="6"/>
      <c r="BH113" s="6"/>
      <c r="BI113" s="6"/>
      <c r="BJ113" s="6"/>
      <c r="BK113" s="6"/>
      <c r="BL113" s="6"/>
      <c r="BM113" s="6"/>
      <c r="BN113" s="6"/>
      <c r="BO113" s="6"/>
      <c r="BP113" s="6"/>
      <c r="BQ113" s="6"/>
      <c r="BR113" s="6"/>
      <c r="BS113" s="6"/>
      <c r="BT113" s="6"/>
      <c r="BU113" s="6"/>
      <c r="BV113" s="6"/>
      <c r="BW113" s="6"/>
      <c r="BX113" s="6"/>
      <c r="BY113" s="6"/>
      <c r="BZ113" s="6"/>
      <c r="CA113" s="6"/>
      <c r="CB113" s="6"/>
      <c r="CC113" s="6"/>
      <c r="CD113" s="6"/>
      <c r="CE113" s="6"/>
      <c r="CF113" s="6"/>
      <c r="CG113" s="6"/>
      <c r="CH113" s="6"/>
      <c r="CI113" s="6"/>
      <c r="CJ113" s="6"/>
      <c r="CK113" s="6"/>
      <c r="CL113" s="6"/>
      <c r="CM113" s="6"/>
      <c r="CN113" s="6"/>
      <c r="CO113" s="6"/>
      <c r="CP113" s="6"/>
      <c r="CQ113" s="6"/>
      <c r="CR113" s="6"/>
      <c r="CS113" s="6"/>
      <c r="CT113" s="6"/>
      <c r="CU113" s="6"/>
      <c r="CV113" s="6"/>
      <c r="CW113" s="6"/>
      <c r="CX113" s="6"/>
      <c r="CY113" s="6"/>
      <c r="CZ113" s="6"/>
      <c r="DA113" s="6"/>
      <c r="DB113" s="6"/>
      <c r="DC113" s="6"/>
      <c r="DD113" s="6"/>
      <c r="DE113" s="6"/>
      <c r="DF113" s="6"/>
      <c r="DG113" s="6"/>
      <c r="DH113" s="6"/>
      <c r="DI113" s="6"/>
      <c r="DJ113" s="6"/>
      <c r="DK113" s="6"/>
      <c r="DL113" s="6"/>
      <c r="DM113" s="6"/>
      <c r="DN113" s="6"/>
      <c r="DO113" s="6"/>
      <c r="DP113" s="6"/>
      <c r="DQ113" s="6"/>
      <c r="DR113" s="6"/>
      <c r="DS113" s="6"/>
      <c r="DT113" s="6"/>
      <c r="DU113" s="6"/>
      <c r="DV113" s="6"/>
      <c r="DW113" s="6"/>
      <c r="DX113" s="6"/>
      <c r="DY113" s="6"/>
      <c r="DZ113" s="6"/>
      <c r="EA113" s="6"/>
      <c r="EB113" s="6"/>
      <c r="EC113" s="6"/>
      <c r="ED113" s="6"/>
      <c r="EE113" s="6"/>
      <c r="EF113" s="6"/>
      <c r="EG113" s="6"/>
      <c r="EH113" s="6"/>
      <c r="EI113" s="6"/>
      <c r="EJ113" s="6"/>
      <c r="EK113" s="6"/>
      <c r="EL113" s="6"/>
      <c r="EM113" s="6"/>
      <c r="EN113" s="6"/>
      <c r="EO113" s="6"/>
      <c r="EP113" s="6"/>
      <c r="EQ113" s="6"/>
      <c r="ER113" s="6"/>
      <c r="ES113" s="6"/>
      <c r="ET113" s="6"/>
      <c r="EU113" s="6"/>
      <c r="EV113" s="6"/>
      <c r="EW113" s="6"/>
      <c r="EX113" s="6"/>
      <c r="EY113" s="6"/>
      <c r="EZ113" s="6"/>
      <c r="FA113" s="6"/>
      <c r="FB113" s="6"/>
      <c r="FC113" s="6"/>
      <c r="FD113" s="6"/>
      <c r="FE113" s="6"/>
      <c r="FF113" s="6"/>
      <c r="FG113" s="6"/>
      <c r="FH113" s="6"/>
      <c r="FI113" s="6"/>
      <c r="FJ113" s="6"/>
      <c r="FK113" s="6"/>
      <c r="FL113" s="6"/>
      <c r="FM113" s="6"/>
      <c r="FN113" s="6"/>
      <c r="FO113" s="6"/>
      <c r="FP113" s="6"/>
      <c r="FQ113" s="6"/>
      <c r="FR113" s="6"/>
      <c r="FS113" s="6"/>
      <c r="FT113" s="6"/>
      <c r="FU113" s="6"/>
      <c r="FV113" s="6"/>
      <c r="FW113" s="6"/>
      <c r="FX113" s="6"/>
      <c r="FY113" s="6"/>
      <c r="FZ113" s="6"/>
      <c r="GA113" s="6"/>
      <c r="GB113" s="6"/>
      <c r="GC113" s="6"/>
      <c r="GD113" s="6"/>
      <c r="GE113" s="6"/>
      <c r="GF113" s="6"/>
      <c r="GG113" s="6"/>
      <c r="GH113" s="6"/>
      <c r="GI113" s="6"/>
      <c r="GJ113" s="6"/>
      <c r="GK113"/>
      <c r="GL113"/>
      <c r="GM113"/>
      <c r="GN113"/>
      <c r="GO113"/>
      <c r="GP113"/>
      <c r="GQ113"/>
      <c r="GR113"/>
      <c r="GS113"/>
      <c r="GT113"/>
      <c r="GU113"/>
      <c r="GV113"/>
      <c r="GW113"/>
      <c r="GX113"/>
      <c r="GY113"/>
      <c r="GZ113"/>
      <c r="HA113"/>
      <c r="HB113"/>
      <c r="HC113"/>
      <c r="HD113"/>
      <c r="HE113"/>
      <c r="HF113"/>
      <c r="HG113"/>
      <c r="HH113"/>
      <c r="HI113"/>
      <c r="HJ113"/>
      <c r="HK113"/>
      <c r="HL113"/>
      <c r="HM113"/>
      <c r="HN113"/>
      <c r="HO113"/>
      <c r="HP113"/>
      <c r="HQ113"/>
      <c r="HR113"/>
      <c r="HS113"/>
      <c r="HT113"/>
      <c r="HU113"/>
      <c r="HV113"/>
      <c r="HW113"/>
      <c r="HX113"/>
      <c r="HY113"/>
      <c r="HZ113"/>
      <c r="IA113"/>
      <c r="IB113"/>
      <c r="IC113"/>
      <c r="ID113"/>
      <c r="IE113"/>
      <c r="IF113"/>
      <c r="IG113"/>
      <c r="IH113"/>
      <c r="II113"/>
      <c r="IJ113"/>
      <c r="IK113"/>
      <c r="IL113"/>
      <c r="IM113"/>
      <c r="IN113"/>
      <c r="IO113"/>
      <c r="IP113"/>
      <c r="IQ113"/>
      <c r="IR113"/>
      <c r="IS113"/>
      <c r="IT113"/>
      <c r="IU113"/>
      <c r="IV113"/>
      <c r="IW113"/>
      <c r="IX113"/>
      <c r="IY113"/>
      <c r="IZ113"/>
      <c r="JA113"/>
      <c r="JB113"/>
      <c r="JC113"/>
      <c r="JD113"/>
      <c r="JE113"/>
      <c r="JF113"/>
      <c r="JG113"/>
      <c r="JH113"/>
      <c r="JI113"/>
      <c r="JJ113"/>
      <c r="JK113"/>
      <c r="JL113"/>
      <c r="JM113"/>
      <c r="JN113"/>
      <c r="JO113"/>
      <c r="JP113"/>
      <c r="JQ113"/>
      <c r="JR113"/>
      <c r="JS113"/>
      <c r="JT113"/>
      <c r="JU113"/>
      <c r="JV113"/>
      <c r="JW113"/>
      <c r="JX113"/>
      <c r="JY113"/>
      <c r="JZ113"/>
      <c r="KA113"/>
      <c r="KB113"/>
      <c r="KC113"/>
      <c r="KD113"/>
      <c r="KE113"/>
      <c r="KF113"/>
      <c r="KG113"/>
      <c r="KH113"/>
      <c r="KI113"/>
      <c r="KJ113"/>
      <c r="KK113"/>
      <c r="KL113"/>
      <c r="KM113"/>
      <c r="KN113"/>
      <c r="KO113"/>
      <c r="KP113"/>
      <c r="KQ113"/>
      <c r="KR113"/>
      <c r="KS113"/>
      <c r="KT113"/>
      <c r="KU113"/>
      <c r="KV113"/>
      <c r="KW113"/>
      <c r="KX113"/>
      <c r="KY113"/>
      <c r="KZ113"/>
      <c r="LA113"/>
      <c r="LB113"/>
      <c r="LC113"/>
      <c r="LD113"/>
      <c r="LE113"/>
      <c r="LF113"/>
      <c r="LG113"/>
      <c r="LH113"/>
      <c r="LI113"/>
      <c r="LJ113"/>
      <c r="LK113"/>
      <c r="LL113"/>
      <c r="LM113"/>
      <c r="LN113"/>
      <c r="LO113"/>
      <c r="LP113"/>
      <c r="LQ113"/>
      <c r="LR113"/>
      <c r="LS113"/>
      <c r="LT113"/>
      <c r="LU113"/>
      <c r="LV113"/>
      <c r="LW113"/>
      <c r="LX113"/>
      <c r="LY113"/>
      <c r="LZ113"/>
      <c r="MA113"/>
      <c r="MB113"/>
      <c r="MC113"/>
      <c r="MD113"/>
      <c r="ME113"/>
      <c r="MF113"/>
      <c r="MG113"/>
      <c r="MH113"/>
      <c r="MI113"/>
      <c r="MJ113"/>
      <c r="MK113"/>
      <c r="ML113"/>
      <c r="MM113"/>
      <c r="MN113"/>
      <c r="MO113"/>
      <c r="MP113"/>
      <c r="MQ113"/>
      <c r="MR113"/>
      <c r="MS113"/>
      <c r="MT113"/>
      <c r="MU113"/>
      <c r="MV113"/>
      <c r="MW113"/>
      <c r="MX113"/>
      <c r="MY113"/>
      <c r="MZ113"/>
      <c r="NA113"/>
      <c r="NB113"/>
      <c r="NC113"/>
      <c r="ND113"/>
      <c r="NE113"/>
      <c r="NF113"/>
      <c r="NG113"/>
      <c r="NH113"/>
      <c r="NI113"/>
      <c r="NJ113"/>
      <c r="NK113"/>
      <c r="NL113"/>
      <c r="NM113"/>
      <c r="NN113"/>
      <c r="NO113"/>
      <c r="NP113"/>
      <c r="NQ113"/>
      <c r="NR113"/>
      <c r="NS113"/>
      <c r="NT113"/>
      <c r="NU113"/>
      <c r="NV113"/>
      <c r="NW113"/>
      <c r="NX113"/>
      <c r="NY113"/>
      <c r="NZ113"/>
      <c r="OA113"/>
      <c r="OB113"/>
      <c r="OC113"/>
      <c r="OD113"/>
      <c r="OE113"/>
      <c r="OF113"/>
      <c r="OG113"/>
      <c r="OH113"/>
      <c r="OI113"/>
      <c r="OJ113"/>
      <c r="OK113"/>
      <c r="OL113"/>
      <c r="OM113"/>
      <c r="ON113"/>
      <c r="OO113"/>
      <c r="OP113"/>
      <c r="OQ113"/>
      <c r="OR113"/>
      <c r="OS113"/>
      <c r="OT113"/>
      <c r="OU113"/>
      <c r="OV113"/>
      <c r="OW113"/>
      <c r="OX113"/>
      <c r="OY113"/>
      <c r="OZ113"/>
      <c r="PA113"/>
      <c r="PB113"/>
      <c r="PC113"/>
      <c r="PD113"/>
      <c r="PE113"/>
      <c r="PF113"/>
      <c r="PG113"/>
      <c r="PH113"/>
      <c r="PI113"/>
      <c r="PJ113"/>
      <c r="PK113"/>
      <c r="PL113"/>
      <c r="PM113"/>
      <c r="PN113"/>
      <c r="PO113"/>
      <c r="PP113"/>
      <c r="PQ113"/>
      <c r="PR113"/>
      <c r="PS113"/>
      <c r="PT113"/>
      <c r="PU113"/>
    </row>
    <row r="114" spans="1:437" s="52" customFormat="1" outlineLevel="1" x14ac:dyDescent="0.35">
      <c r="A114" s="15"/>
      <c r="B114" s="15" t="s">
        <v>212</v>
      </c>
      <c r="C114" s="21"/>
      <c r="D114" s="60"/>
      <c r="E114" s="43"/>
      <c r="F114" s="43"/>
      <c r="G114" s="43"/>
      <c r="H114" s="43"/>
      <c r="I114" s="43"/>
      <c r="J114" s="43"/>
      <c r="K114" s="43"/>
      <c r="L114" s="43"/>
      <c r="M114" s="43"/>
      <c r="N114" s="43"/>
      <c r="O114" s="43"/>
      <c r="P114" s="43"/>
      <c r="Q114" s="43"/>
      <c r="R114" s="43"/>
      <c r="S114" s="43"/>
      <c r="T114" s="43"/>
      <c r="U114" s="43"/>
      <c r="V114" s="43"/>
      <c r="W114" s="43"/>
      <c r="X114" s="43"/>
      <c r="Y114" s="43"/>
      <c r="Z114" s="43"/>
      <c r="AA114" s="43"/>
      <c r="AB114" s="43"/>
      <c r="AC114" s="43"/>
      <c r="AD114" s="43"/>
      <c r="AE114" s="43"/>
      <c r="AF114" s="43"/>
      <c r="AG114" s="43"/>
      <c r="AH114" s="43"/>
      <c r="AI114" s="43"/>
      <c r="AJ114" s="43"/>
      <c r="AK114" s="43"/>
      <c r="AL114" s="43"/>
      <c r="AM114" s="43"/>
      <c r="AN114" s="43"/>
      <c r="AO114" s="43"/>
      <c r="AP114" s="43"/>
      <c r="AQ114" s="43"/>
      <c r="AR114" s="43"/>
      <c r="AS114" s="43"/>
      <c r="AT114" s="43"/>
      <c r="AU114" s="43"/>
      <c r="AV114" s="43"/>
      <c r="AW114" s="43"/>
      <c r="AX114" s="43"/>
      <c r="AY114" s="43"/>
      <c r="AZ114" s="43"/>
      <c r="BA114" s="43"/>
      <c r="BB114" s="43"/>
      <c r="BC114" s="43"/>
      <c r="BD114" s="43"/>
      <c r="BE114" s="43"/>
      <c r="BF114" s="43"/>
      <c r="BG114" s="43"/>
      <c r="BH114" s="43"/>
      <c r="BI114" s="43"/>
      <c r="BJ114" s="43"/>
      <c r="BK114" s="43"/>
      <c r="BL114" s="43"/>
      <c r="BM114" s="43"/>
      <c r="BN114" s="43"/>
      <c r="BO114" s="43"/>
      <c r="BP114" s="43"/>
      <c r="BQ114" s="43"/>
      <c r="BR114" s="43"/>
      <c r="BS114" s="43"/>
      <c r="BT114" s="43"/>
      <c r="BU114" s="43"/>
      <c r="BV114" s="43"/>
      <c r="BW114" s="43"/>
      <c r="BX114" s="43"/>
      <c r="BY114" s="43"/>
      <c r="BZ114" s="43"/>
      <c r="CA114" s="43"/>
      <c r="CB114" s="43"/>
      <c r="CC114" s="43"/>
      <c r="CD114" s="43"/>
      <c r="CE114" s="43"/>
      <c r="CF114" s="43"/>
      <c r="CG114" s="43"/>
      <c r="CH114" s="43"/>
      <c r="CI114" s="43"/>
      <c r="CJ114" s="43"/>
      <c r="CK114" s="43"/>
      <c r="CL114" s="43"/>
      <c r="CM114" s="43"/>
      <c r="CN114" s="43"/>
      <c r="CO114" s="43"/>
      <c r="CP114" s="43"/>
      <c r="CQ114" s="43"/>
      <c r="CR114" s="43"/>
      <c r="CS114" s="43"/>
      <c r="CT114" s="43"/>
      <c r="CU114" s="43"/>
      <c r="CV114" s="43"/>
      <c r="CW114" s="43"/>
      <c r="CX114" s="43"/>
      <c r="CY114" s="43"/>
      <c r="CZ114" s="43"/>
      <c r="DA114" s="43"/>
      <c r="DB114" s="43"/>
      <c r="DC114" s="43"/>
      <c r="DD114" s="43"/>
      <c r="DE114" s="43"/>
      <c r="DF114" s="43"/>
      <c r="DG114" s="43"/>
      <c r="DH114" s="43"/>
      <c r="DI114" s="43"/>
      <c r="DJ114" s="43"/>
      <c r="DK114" s="43"/>
      <c r="DL114" s="43"/>
      <c r="DM114" s="43"/>
      <c r="DN114" s="43"/>
      <c r="DO114" s="43"/>
      <c r="DP114" s="43"/>
      <c r="DQ114" s="43"/>
      <c r="DR114" s="43"/>
      <c r="DS114" s="43"/>
      <c r="DT114" s="43"/>
      <c r="DU114" s="43"/>
      <c r="DV114" s="43"/>
      <c r="DW114" s="43"/>
      <c r="DX114" s="43"/>
      <c r="DY114" s="43"/>
      <c r="DZ114" s="43"/>
      <c r="EA114" s="43"/>
      <c r="EB114" s="43"/>
      <c r="EC114" s="43"/>
      <c r="ED114" s="43"/>
      <c r="EE114" s="43"/>
      <c r="EF114" s="43"/>
      <c r="EG114" s="43"/>
      <c r="EH114" s="43"/>
      <c r="EI114" s="43"/>
      <c r="EJ114" s="43"/>
      <c r="EK114" s="43"/>
      <c r="EL114" s="43"/>
      <c r="EM114" s="43"/>
      <c r="EN114" s="43"/>
      <c r="EO114" s="43"/>
      <c r="EP114" s="43"/>
      <c r="EQ114" s="43"/>
      <c r="ER114" s="43"/>
      <c r="ES114" s="43"/>
      <c r="ET114" s="43"/>
      <c r="EU114" s="43"/>
      <c r="EV114" s="43"/>
      <c r="EW114" s="43"/>
      <c r="EX114" s="43"/>
      <c r="EY114" s="43"/>
      <c r="EZ114" s="43"/>
      <c r="FA114" s="43"/>
      <c r="FB114" s="43"/>
      <c r="FC114" s="43"/>
      <c r="FD114" s="43"/>
      <c r="FE114" s="43"/>
      <c r="FF114" s="43"/>
      <c r="FG114" s="43"/>
      <c r="FH114" s="43"/>
      <c r="FI114" s="43"/>
      <c r="FJ114" s="43"/>
      <c r="FK114" s="43"/>
      <c r="FL114" s="43"/>
      <c r="FM114" s="43"/>
      <c r="FN114" s="43"/>
      <c r="FO114" s="43"/>
      <c r="FP114" s="43"/>
      <c r="FQ114" s="43"/>
      <c r="FR114" s="43"/>
      <c r="FS114" s="43"/>
      <c r="FT114" s="43"/>
      <c r="FU114" s="43"/>
      <c r="FV114" s="43"/>
      <c r="FW114" s="43"/>
      <c r="FX114" s="43"/>
      <c r="FY114" s="43"/>
      <c r="FZ114" s="43"/>
      <c r="GA114" s="43"/>
      <c r="GB114" s="43"/>
      <c r="GC114" s="43"/>
      <c r="GD114" s="43"/>
      <c r="GE114" s="43"/>
      <c r="GF114" s="43"/>
      <c r="GG114" s="43"/>
      <c r="GH114" s="43"/>
      <c r="GI114" s="43"/>
      <c r="GJ114" s="43"/>
      <c r="GK114"/>
      <c r="GL114"/>
      <c r="GM114"/>
      <c r="GN114"/>
      <c r="GO114"/>
      <c r="GP114"/>
      <c r="GQ114"/>
      <c r="GR114"/>
      <c r="GS114"/>
      <c r="GT114"/>
      <c r="GU114"/>
      <c r="GV114"/>
      <c r="GW114"/>
      <c r="GX114"/>
      <c r="GY114"/>
      <c r="GZ114"/>
      <c r="HA114"/>
      <c r="HB114"/>
      <c r="HC114"/>
      <c r="HD114"/>
      <c r="HE114"/>
      <c r="HF114"/>
      <c r="HG114"/>
      <c r="HH114"/>
      <c r="HI114"/>
      <c r="HJ114"/>
      <c r="HK114"/>
      <c r="HL114"/>
      <c r="HM114"/>
      <c r="HN114"/>
      <c r="HO114"/>
      <c r="HP114"/>
      <c r="HQ114"/>
      <c r="HR114"/>
      <c r="HS114"/>
      <c r="HT114"/>
      <c r="HU114"/>
      <c r="HV114"/>
      <c r="HW114"/>
      <c r="HX114"/>
      <c r="HY114"/>
      <c r="HZ114"/>
      <c r="IA114"/>
      <c r="IB114"/>
      <c r="IC114"/>
      <c r="ID114"/>
      <c r="IE114"/>
      <c r="IF114"/>
      <c r="IG114"/>
      <c r="IH114"/>
      <c r="II114"/>
      <c r="IJ114"/>
      <c r="IK114"/>
      <c r="IL114"/>
      <c r="IM114"/>
      <c r="IN114"/>
      <c r="IO114"/>
      <c r="IP114"/>
      <c r="IQ114"/>
      <c r="IR114"/>
      <c r="IS114"/>
      <c r="IT114"/>
      <c r="IU114"/>
      <c r="IV114" s="275"/>
      <c r="IW114" s="275"/>
      <c r="IX114" s="275"/>
      <c r="IY114" s="275"/>
      <c r="IZ114" s="275"/>
      <c r="JA114" s="275"/>
      <c r="JB114" s="275"/>
      <c r="JC114" s="275"/>
      <c r="JD114" s="275"/>
      <c r="JE114" s="275"/>
      <c r="JF114" s="275"/>
      <c r="JG114" s="275"/>
      <c r="JH114" s="275"/>
      <c r="JI114" s="275"/>
      <c r="JJ114" s="275"/>
      <c r="JK114" s="275"/>
      <c r="JL114" s="275"/>
      <c r="JM114" s="275"/>
      <c r="JN114" s="275"/>
      <c r="JO114" s="275"/>
      <c r="JP114" s="275"/>
      <c r="JQ114" s="275"/>
      <c r="JR114" s="275"/>
      <c r="JS114" s="275"/>
      <c r="JT114" s="275"/>
      <c r="JU114" s="275"/>
      <c r="JV114" s="275"/>
      <c r="JW114" s="275"/>
      <c r="JX114" s="275"/>
      <c r="JY114" s="275"/>
      <c r="JZ114" s="275"/>
      <c r="KA114" s="275"/>
      <c r="KB114" s="275"/>
      <c r="KC114" s="275"/>
      <c r="KD114" s="275"/>
      <c r="KE114" s="275"/>
      <c r="KF114" s="275"/>
      <c r="KG114" s="275"/>
      <c r="KH114" s="275"/>
      <c r="KI114" s="275"/>
      <c r="KJ114" s="275"/>
      <c r="KK114" s="275"/>
      <c r="KL114" s="275"/>
      <c r="KM114" s="275"/>
      <c r="KN114" s="275"/>
      <c r="KO114" s="275"/>
      <c r="KP114" s="275"/>
      <c r="KQ114" s="275"/>
      <c r="KR114" s="275"/>
      <c r="KS114" s="275"/>
      <c r="KT114" s="275"/>
      <c r="KU114" s="275"/>
      <c r="KV114" s="275"/>
      <c r="KW114" s="275"/>
      <c r="KX114" s="275"/>
      <c r="KY114" s="275"/>
      <c r="KZ114" s="275"/>
      <c r="LA114" s="275"/>
      <c r="LB114" s="275"/>
      <c r="LC114" s="275"/>
      <c r="LD114" s="275"/>
      <c r="LE114" s="275"/>
      <c r="LF114" s="275"/>
      <c r="LG114" s="275"/>
      <c r="LH114" s="275"/>
      <c r="LI114" s="275"/>
      <c r="LJ114" s="275"/>
      <c r="LK114" s="275"/>
      <c r="LL114" s="275"/>
      <c r="LM114" s="275"/>
      <c r="LN114" s="275"/>
      <c r="LO114" s="275"/>
      <c r="LP114" s="275"/>
      <c r="LQ114" s="275"/>
      <c r="LR114" s="275"/>
      <c r="LS114" s="275"/>
      <c r="LT114" s="275"/>
      <c r="LU114" s="275"/>
      <c r="LV114" s="275"/>
      <c r="LW114" s="275"/>
      <c r="LX114" s="275"/>
      <c r="LY114" s="275"/>
      <c r="LZ114" s="275"/>
      <c r="MA114" s="275"/>
      <c r="MB114" s="275"/>
      <c r="MC114" s="275"/>
      <c r="MD114" s="275"/>
      <c r="ME114" s="275"/>
      <c r="MF114" s="275"/>
      <c r="MG114" s="275"/>
      <c r="MH114" s="275"/>
      <c r="MI114" s="275"/>
      <c r="MJ114" s="275"/>
      <c r="MK114" s="275"/>
      <c r="ML114" s="275"/>
      <c r="MM114" s="275"/>
      <c r="MN114" s="275"/>
      <c r="MO114" s="275"/>
      <c r="MP114" s="275"/>
      <c r="MQ114" s="275"/>
      <c r="MR114" s="275"/>
      <c r="MS114" s="275"/>
      <c r="MT114" s="275"/>
      <c r="MU114" s="275"/>
      <c r="MV114" s="275"/>
      <c r="MW114" s="275"/>
      <c r="MX114" s="275"/>
      <c r="MY114" s="275"/>
      <c r="MZ114" s="275"/>
      <c r="NA114" s="275"/>
      <c r="NB114" s="275"/>
      <c r="NC114" s="275"/>
      <c r="ND114" s="275"/>
      <c r="NE114" s="275"/>
      <c r="NF114" s="275"/>
      <c r="NG114" s="275"/>
      <c r="NH114" s="275"/>
      <c r="NI114" s="275"/>
      <c r="NJ114" s="275"/>
      <c r="NK114" s="275"/>
      <c r="NL114" s="275"/>
      <c r="NM114" s="275"/>
      <c r="NN114" s="275"/>
      <c r="NO114" s="275"/>
      <c r="NP114" s="275"/>
      <c r="NQ114" s="275"/>
      <c r="NR114" s="275"/>
      <c r="NS114" s="275"/>
      <c r="NT114" s="275"/>
      <c r="NU114" s="275"/>
      <c r="NV114" s="275"/>
      <c r="NW114" s="275"/>
      <c r="NX114" s="275"/>
      <c r="NY114" s="275"/>
      <c r="NZ114" s="275"/>
      <c r="OA114" s="275"/>
      <c r="OB114" s="275"/>
      <c r="OC114" s="275"/>
      <c r="OD114" s="275"/>
      <c r="OE114" s="275"/>
      <c r="OF114" s="275"/>
      <c r="OG114" s="275"/>
      <c r="OH114" s="275"/>
      <c r="OI114" s="275"/>
      <c r="OJ114" s="275"/>
      <c r="OK114" s="275"/>
      <c r="OL114" s="275"/>
      <c r="OM114" s="275"/>
      <c r="ON114" s="275"/>
      <c r="OO114" s="275"/>
      <c r="OP114" s="275"/>
      <c r="OQ114" s="275"/>
      <c r="OR114" s="275"/>
      <c r="OS114" s="275"/>
      <c r="OT114" s="275"/>
      <c r="OU114" s="275"/>
      <c r="OV114" s="275"/>
      <c r="OW114" s="275"/>
      <c r="OX114" s="275"/>
      <c r="OY114" s="275"/>
      <c r="OZ114" s="275"/>
      <c r="PA114" s="275"/>
      <c r="PB114" s="275"/>
      <c r="PC114" s="275"/>
      <c r="PD114" s="275"/>
      <c r="PE114" s="275"/>
      <c r="PF114" s="275"/>
      <c r="PG114" s="275"/>
      <c r="PH114" s="275"/>
      <c r="PI114" s="275"/>
      <c r="PJ114" s="275"/>
      <c r="PK114" s="275"/>
      <c r="PL114" s="275"/>
      <c r="PM114" s="275"/>
      <c r="PN114" s="275"/>
      <c r="PO114" s="275"/>
      <c r="PP114" s="275"/>
      <c r="PQ114" s="275"/>
      <c r="PR114" s="275"/>
      <c r="PS114" s="275"/>
      <c r="PT114" s="275"/>
      <c r="PU114" s="275"/>
    </row>
    <row r="115" spans="1:437" s="55" customFormat="1" outlineLevel="1" x14ac:dyDescent="0.35">
      <c r="A115" s="70"/>
      <c r="B115" s="15"/>
      <c r="C115" s="73"/>
      <c r="D115" s="74"/>
      <c r="E115" s="14" t="str">
        <f xml:space="preserve"> InpC!E$19</f>
        <v>Acquisition date</v>
      </c>
      <c r="F115" s="14">
        <f xml:space="preserve"> InpC!F$19</f>
        <v>44286</v>
      </c>
      <c r="G115" s="14" t="str">
        <f xml:space="preserve"> InpC!G$19</f>
        <v>date</v>
      </c>
      <c r="H115" s="50"/>
      <c r="I115" s="79"/>
      <c r="J115" s="50"/>
      <c r="K115" s="50"/>
      <c r="L115" s="50"/>
      <c r="M115" s="50"/>
      <c r="N115" s="50"/>
      <c r="O115" s="50"/>
      <c r="P115" s="50"/>
      <c r="Q115" s="50"/>
      <c r="R115" s="50"/>
      <c r="S115" s="50"/>
      <c r="T115" s="50"/>
      <c r="U115" s="50"/>
      <c r="V115" s="50"/>
      <c r="W115" s="50"/>
      <c r="X115" s="50"/>
      <c r="Y115" s="50"/>
      <c r="Z115" s="50"/>
      <c r="AA115" s="50"/>
      <c r="AB115" s="50"/>
      <c r="AC115" s="50"/>
      <c r="AD115" s="50"/>
      <c r="AE115" s="50"/>
      <c r="AF115" s="50"/>
      <c r="AG115" s="50"/>
      <c r="AH115" s="50"/>
      <c r="AI115" s="50"/>
      <c r="AJ115" s="50"/>
      <c r="AK115" s="50"/>
      <c r="AL115" s="50"/>
      <c r="AM115" s="50"/>
      <c r="AN115" s="50"/>
      <c r="AO115" s="50"/>
      <c r="AP115" s="50"/>
      <c r="AQ115" s="50"/>
      <c r="AR115" s="50"/>
      <c r="AS115" s="50"/>
      <c r="AT115" s="50"/>
      <c r="AU115" s="50"/>
      <c r="AV115" s="50"/>
      <c r="AW115" s="50"/>
      <c r="AX115" s="50"/>
      <c r="AY115" s="50"/>
      <c r="AZ115" s="50"/>
      <c r="BA115" s="50"/>
      <c r="BB115" s="50"/>
      <c r="BC115" s="50"/>
      <c r="BD115" s="50"/>
      <c r="BE115" s="50"/>
      <c r="BF115" s="50"/>
      <c r="BG115" s="50"/>
      <c r="BH115" s="50"/>
      <c r="BI115" s="50"/>
      <c r="BJ115" s="50"/>
      <c r="BK115" s="50"/>
      <c r="BL115" s="50"/>
      <c r="BM115" s="50"/>
      <c r="BN115" s="50"/>
      <c r="BO115" s="50"/>
      <c r="BP115" s="50"/>
      <c r="BQ115" s="50"/>
      <c r="BR115" s="50"/>
      <c r="BS115" s="50"/>
      <c r="BT115" s="50"/>
      <c r="BU115" s="50"/>
      <c r="BV115" s="50"/>
      <c r="BW115" s="50"/>
      <c r="BX115" s="50"/>
      <c r="BY115" s="50"/>
      <c r="BZ115" s="50"/>
      <c r="CA115" s="50"/>
      <c r="CB115" s="50"/>
      <c r="CC115" s="50"/>
      <c r="CD115" s="50"/>
      <c r="CE115" s="50"/>
      <c r="CF115" s="50"/>
      <c r="CG115" s="50"/>
      <c r="CH115" s="50"/>
      <c r="CI115" s="50"/>
      <c r="CJ115" s="50"/>
      <c r="CK115" s="50"/>
      <c r="CL115" s="50"/>
      <c r="CM115" s="50"/>
      <c r="CN115" s="50"/>
      <c r="CO115" s="50"/>
      <c r="CP115" s="50"/>
      <c r="CQ115" s="50"/>
      <c r="CR115" s="50"/>
      <c r="CS115" s="50"/>
      <c r="CT115" s="50"/>
      <c r="CU115" s="50"/>
      <c r="CV115" s="50"/>
      <c r="CW115" s="50"/>
      <c r="CX115" s="50"/>
      <c r="CY115" s="50"/>
      <c r="CZ115" s="50"/>
      <c r="DA115" s="50"/>
      <c r="DB115" s="50"/>
      <c r="DC115" s="50"/>
      <c r="DD115" s="50"/>
      <c r="DE115" s="50"/>
      <c r="DF115" s="50"/>
      <c r="DG115" s="50"/>
      <c r="DH115" s="50"/>
      <c r="DI115" s="50"/>
      <c r="DJ115" s="50"/>
      <c r="DK115" s="50"/>
      <c r="DL115" s="50"/>
      <c r="DM115" s="50"/>
      <c r="DN115" s="50"/>
      <c r="DO115" s="50"/>
      <c r="DP115" s="50"/>
      <c r="DQ115" s="50"/>
      <c r="DR115" s="50"/>
      <c r="DS115" s="50"/>
      <c r="DT115" s="50"/>
      <c r="DU115" s="50"/>
      <c r="DV115" s="50"/>
      <c r="DW115" s="50"/>
      <c r="DX115" s="50"/>
      <c r="DY115" s="50"/>
      <c r="DZ115" s="50"/>
      <c r="EA115" s="50"/>
      <c r="EB115" s="50"/>
      <c r="EC115" s="50"/>
      <c r="ED115" s="50"/>
      <c r="EE115" s="50"/>
      <c r="EF115" s="50"/>
      <c r="EG115" s="50"/>
      <c r="EH115" s="50"/>
      <c r="EI115" s="50"/>
      <c r="EJ115" s="50"/>
      <c r="EK115" s="50"/>
      <c r="EL115" s="50"/>
      <c r="EM115" s="50"/>
      <c r="EN115" s="50"/>
      <c r="EO115" s="50"/>
      <c r="EP115" s="50"/>
      <c r="EQ115" s="50"/>
      <c r="ER115" s="50"/>
      <c r="ES115" s="50"/>
      <c r="ET115" s="50"/>
      <c r="EU115" s="50"/>
      <c r="EV115" s="50"/>
      <c r="EW115" s="50"/>
      <c r="EX115" s="50"/>
      <c r="EY115" s="50"/>
      <c r="EZ115" s="50"/>
      <c r="FA115" s="50"/>
      <c r="FB115" s="50"/>
      <c r="FC115" s="50"/>
      <c r="FD115" s="50"/>
      <c r="FE115" s="50"/>
      <c r="FF115" s="50"/>
      <c r="FG115" s="50"/>
      <c r="FH115" s="50"/>
      <c r="FI115" s="50"/>
      <c r="FJ115" s="50"/>
      <c r="FK115" s="50"/>
      <c r="FL115" s="50"/>
      <c r="FM115" s="50"/>
      <c r="FN115" s="50"/>
      <c r="FO115" s="50"/>
      <c r="FP115" s="50"/>
      <c r="FQ115" s="50"/>
      <c r="FR115" s="50"/>
      <c r="FS115" s="50"/>
      <c r="FT115" s="50"/>
      <c r="FU115" s="50"/>
      <c r="FV115" s="50"/>
      <c r="FW115" s="50"/>
      <c r="FX115" s="50"/>
      <c r="FY115" s="50"/>
      <c r="FZ115" s="50"/>
      <c r="GA115" s="50"/>
      <c r="GB115" s="50"/>
      <c r="GC115" s="50"/>
      <c r="GD115" s="50"/>
      <c r="GE115" s="50"/>
      <c r="GF115" s="50"/>
      <c r="GG115" s="50"/>
      <c r="GH115" s="50"/>
      <c r="GI115" s="50"/>
      <c r="GJ115" s="50"/>
      <c r="GK115"/>
      <c r="GL115"/>
      <c r="GM115"/>
      <c r="GN115"/>
      <c r="GO115"/>
      <c r="GP115"/>
      <c r="GQ115"/>
      <c r="GR115"/>
      <c r="GS115"/>
      <c r="GT115"/>
      <c r="GU115"/>
      <c r="GV115"/>
      <c r="GW115"/>
      <c r="GX115"/>
      <c r="GY115"/>
      <c r="GZ115"/>
      <c r="HA115"/>
      <c r="HB115"/>
      <c r="HC115"/>
      <c r="HD115"/>
      <c r="HE115"/>
      <c r="HF115"/>
      <c r="HG115"/>
      <c r="HH115"/>
      <c r="HI115"/>
      <c r="HJ115"/>
      <c r="HK115"/>
      <c r="HL115"/>
      <c r="HM115"/>
      <c r="HN115"/>
      <c r="HO115"/>
      <c r="HP115"/>
      <c r="HQ115"/>
      <c r="HR115"/>
      <c r="HS115"/>
      <c r="HT115"/>
      <c r="HU115"/>
      <c r="HV115"/>
      <c r="HW115"/>
      <c r="HX115"/>
      <c r="HY115"/>
      <c r="HZ115"/>
      <c r="IA115"/>
      <c r="IB115"/>
      <c r="IC115"/>
      <c r="ID115"/>
      <c r="IE115"/>
      <c r="IF115"/>
      <c r="IG115"/>
      <c r="IH115"/>
      <c r="II115"/>
      <c r="IJ115"/>
      <c r="IK115"/>
      <c r="IL115"/>
      <c r="IM115"/>
      <c r="IN115"/>
      <c r="IO115"/>
      <c r="IP115"/>
      <c r="IQ115"/>
      <c r="IR115"/>
      <c r="IS115"/>
      <c r="IT115"/>
      <c r="IU115"/>
      <c r="IV115"/>
      <c r="IW115"/>
      <c r="IX115"/>
      <c r="IY115"/>
      <c r="IZ115"/>
      <c r="JA115"/>
      <c r="JB115"/>
      <c r="JC115"/>
      <c r="JD115"/>
      <c r="JE115"/>
      <c r="JF115"/>
      <c r="JG115"/>
      <c r="JH115"/>
      <c r="JI115"/>
      <c r="JJ115"/>
      <c r="JK115"/>
      <c r="JL115"/>
      <c r="JM115"/>
      <c r="JN115"/>
      <c r="JO115"/>
      <c r="JP115"/>
      <c r="JQ115"/>
      <c r="JR115"/>
      <c r="JS115"/>
      <c r="JT115"/>
      <c r="JU115"/>
      <c r="JV115"/>
      <c r="JW115"/>
      <c r="JX115"/>
      <c r="JY115"/>
      <c r="JZ115"/>
      <c r="KA115"/>
      <c r="KB115"/>
      <c r="KC115"/>
      <c r="KD115"/>
      <c r="KE115"/>
      <c r="KF115"/>
      <c r="KG115"/>
      <c r="KH115"/>
      <c r="KI115"/>
      <c r="KJ115"/>
      <c r="KK115"/>
      <c r="KL115"/>
      <c r="KM115"/>
      <c r="KN115"/>
      <c r="KO115"/>
      <c r="KP115"/>
      <c r="KQ115"/>
      <c r="KR115"/>
      <c r="KS115"/>
      <c r="KT115"/>
      <c r="KU115"/>
      <c r="KV115"/>
      <c r="KW115"/>
      <c r="KX115"/>
      <c r="KY115"/>
      <c r="KZ115"/>
      <c r="LA115"/>
      <c r="LB115"/>
      <c r="LC115"/>
      <c r="LD115"/>
      <c r="LE115"/>
      <c r="LF115"/>
      <c r="LG115"/>
      <c r="LH115"/>
      <c r="LI115"/>
      <c r="LJ115"/>
      <c r="LK115"/>
      <c r="LL115"/>
      <c r="LM115"/>
      <c r="LN115"/>
      <c r="LO115"/>
      <c r="LP115"/>
      <c r="LQ115"/>
      <c r="LR115"/>
      <c r="LS115"/>
      <c r="LT115"/>
      <c r="LU115"/>
      <c r="LV115"/>
      <c r="LW115"/>
      <c r="LX115"/>
      <c r="LY115"/>
      <c r="LZ115"/>
      <c r="MA115"/>
      <c r="MB115"/>
      <c r="MC115"/>
      <c r="MD115"/>
      <c r="ME115"/>
      <c r="MF115"/>
      <c r="MG115"/>
      <c r="MH115"/>
      <c r="MI115"/>
      <c r="MJ115"/>
      <c r="MK115"/>
      <c r="ML115"/>
      <c r="MM115"/>
      <c r="MN115"/>
      <c r="MO115"/>
      <c r="MP115"/>
      <c r="MQ115"/>
      <c r="MR115"/>
      <c r="MS115"/>
      <c r="MT115"/>
      <c r="MU115"/>
      <c r="MV115"/>
      <c r="MW115"/>
      <c r="MX115"/>
      <c r="MY115"/>
      <c r="MZ115"/>
      <c r="NA115"/>
      <c r="NB115"/>
      <c r="NC115"/>
      <c r="ND115"/>
      <c r="NE115"/>
      <c r="NF115"/>
      <c r="NG115"/>
      <c r="NH115"/>
      <c r="NI115"/>
      <c r="NJ115"/>
      <c r="NK115"/>
      <c r="NL115"/>
      <c r="NM115"/>
      <c r="NN115"/>
      <c r="NO115"/>
      <c r="NP115"/>
      <c r="NQ115"/>
      <c r="NR115"/>
      <c r="NS115"/>
      <c r="NT115"/>
      <c r="NU115"/>
      <c r="NV115"/>
      <c r="NW115"/>
      <c r="NX115"/>
      <c r="NY115"/>
      <c r="NZ115"/>
      <c r="OA115"/>
      <c r="OB115"/>
      <c r="OC115"/>
      <c r="OD115"/>
      <c r="OE115"/>
      <c r="OF115"/>
      <c r="OG115"/>
      <c r="OH115"/>
      <c r="OI115"/>
      <c r="OJ115"/>
      <c r="OK115"/>
      <c r="OL115"/>
      <c r="OM115"/>
      <c r="ON115"/>
      <c r="OO115"/>
      <c r="OP115"/>
      <c r="OQ115"/>
      <c r="OR115"/>
      <c r="OS115"/>
      <c r="OT115"/>
      <c r="OU115"/>
      <c r="OV115"/>
      <c r="OW115"/>
      <c r="OX115"/>
      <c r="OY115"/>
      <c r="OZ115"/>
      <c r="PA115"/>
      <c r="PB115"/>
      <c r="PC115"/>
      <c r="PD115"/>
      <c r="PE115"/>
      <c r="PF115"/>
      <c r="PG115"/>
      <c r="PH115"/>
      <c r="PI115"/>
      <c r="PJ115"/>
      <c r="PK115"/>
      <c r="PL115"/>
      <c r="PM115"/>
      <c r="PN115"/>
      <c r="PO115"/>
      <c r="PP115"/>
      <c r="PQ115"/>
      <c r="PR115"/>
      <c r="PS115"/>
      <c r="PT115"/>
      <c r="PU115"/>
    </row>
    <row r="116" spans="1:437" s="509" customFormat="1" outlineLevel="1" x14ac:dyDescent="0.35">
      <c r="A116" s="15"/>
      <c r="B116" s="15"/>
      <c r="C116" s="21"/>
      <c r="D116" s="60"/>
      <c r="E116" s="508" t="str">
        <f xml:space="preserve"> InpC!E$58</f>
        <v>Senior debt repayment term</v>
      </c>
      <c r="F116" s="508">
        <f xml:space="preserve"> InpC!F$58</f>
        <v>10</v>
      </c>
      <c r="G116" s="508" t="str">
        <f xml:space="preserve"> InpC!G$58</f>
        <v>years</v>
      </c>
      <c r="H116" s="43"/>
      <c r="I116" s="43"/>
      <c r="J116" s="43"/>
      <c r="K116" s="43"/>
      <c r="L116" s="43"/>
      <c r="M116" s="43"/>
      <c r="N116" s="43"/>
      <c r="O116" s="43"/>
      <c r="P116" s="43"/>
      <c r="Q116" s="43"/>
      <c r="R116" s="43"/>
      <c r="S116" s="43"/>
      <c r="T116" s="43"/>
      <c r="U116" s="43"/>
      <c r="V116" s="43"/>
      <c r="W116" s="43"/>
      <c r="X116" s="43"/>
      <c r="Y116" s="43"/>
      <c r="Z116" s="43"/>
      <c r="AA116" s="43"/>
      <c r="AB116" s="43"/>
      <c r="AC116" s="43"/>
      <c r="AD116" s="43"/>
      <c r="AE116" s="43"/>
      <c r="AF116" s="43"/>
      <c r="AG116" s="43"/>
      <c r="AH116" s="43"/>
      <c r="AI116" s="43"/>
      <c r="AJ116" s="43"/>
      <c r="AK116" s="43"/>
      <c r="AL116" s="43"/>
      <c r="AM116" s="43"/>
      <c r="AN116" s="43"/>
      <c r="AO116" s="43"/>
      <c r="AP116" s="43"/>
      <c r="AQ116" s="43"/>
      <c r="AR116" s="43"/>
      <c r="AS116" s="43"/>
      <c r="AT116" s="43"/>
      <c r="AU116" s="43"/>
      <c r="AV116" s="43"/>
      <c r="AW116" s="43"/>
      <c r="AX116" s="43"/>
      <c r="AY116" s="43"/>
      <c r="AZ116" s="43"/>
      <c r="BA116" s="43"/>
      <c r="BB116" s="43"/>
      <c r="BC116" s="43"/>
      <c r="BD116" s="43"/>
      <c r="BE116" s="43"/>
      <c r="BF116" s="43"/>
      <c r="BG116" s="43"/>
      <c r="BH116" s="43"/>
      <c r="BI116" s="43"/>
      <c r="BJ116" s="43"/>
      <c r="BK116" s="43"/>
      <c r="BL116" s="43"/>
      <c r="BM116" s="43"/>
      <c r="BN116" s="43"/>
      <c r="BO116" s="43"/>
      <c r="BP116" s="43"/>
      <c r="BQ116" s="43"/>
      <c r="BR116" s="43"/>
      <c r="BS116" s="43"/>
      <c r="BT116" s="43"/>
      <c r="BU116" s="43"/>
      <c r="BV116" s="43"/>
      <c r="BW116" s="43"/>
      <c r="BX116" s="43"/>
      <c r="BY116" s="43"/>
      <c r="BZ116" s="43"/>
      <c r="CA116" s="43"/>
      <c r="CB116" s="43"/>
      <c r="CC116" s="43"/>
      <c r="CD116" s="43"/>
      <c r="CE116" s="43"/>
      <c r="CF116" s="43"/>
      <c r="CG116" s="43"/>
      <c r="CH116" s="43"/>
      <c r="CI116" s="43"/>
      <c r="CJ116" s="43"/>
      <c r="CK116" s="43"/>
      <c r="CL116" s="43"/>
      <c r="CM116" s="43"/>
      <c r="CN116" s="43"/>
      <c r="CO116" s="43"/>
      <c r="CP116" s="43"/>
      <c r="CQ116" s="43"/>
      <c r="CR116" s="43"/>
      <c r="CS116" s="43"/>
      <c r="CT116" s="43"/>
      <c r="CU116" s="43"/>
      <c r="CV116" s="43"/>
      <c r="CW116" s="43"/>
      <c r="CX116" s="43"/>
      <c r="CY116" s="43"/>
      <c r="CZ116" s="43"/>
      <c r="DA116" s="43"/>
      <c r="DB116" s="43"/>
      <c r="DC116" s="43"/>
      <c r="DD116" s="43"/>
      <c r="DE116" s="43"/>
      <c r="DF116" s="43"/>
      <c r="DG116" s="43"/>
      <c r="DH116" s="43"/>
      <c r="DI116" s="43"/>
      <c r="DJ116" s="43"/>
      <c r="DK116" s="43"/>
      <c r="DL116" s="43"/>
      <c r="DM116" s="43"/>
      <c r="DN116" s="43"/>
      <c r="DO116" s="43"/>
      <c r="DP116" s="43"/>
      <c r="DQ116" s="43"/>
      <c r="DR116" s="43"/>
      <c r="DS116" s="43"/>
      <c r="DT116" s="43"/>
      <c r="DU116" s="43"/>
      <c r="DV116" s="43"/>
      <c r="DW116" s="43"/>
      <c r="DX116" s="43"/>
      <c r="DY116" s="43"/>
      <c r="DZ116" s="43"/>
      <c r="EA116" s="43"/>
      <c r="EB116" s="43"/>
      <c r="EC116" s="43"/>
      <c r="ED116" s="43"/>
      <c r="EE116" s="43"/>
      <c r="EF116" s="43"/>
      <c r="EG116" s="43"/>
      <c r="EH116" s="43"/>
      <c r="EI116" s="43"/>
      <c r="EJ116" s="43"/>
      <c r="EK116" s="43"/>
      <c r="EL116" s="43"/>
      <c r="EM116" s="43"/>
      <c r="EN116" s="43"/>
      <c r="EO116" s="43"/>
      <c r="EP116" s="43"/>
      <c r="EQ116" s="43"/>
      <c r="ER116" s="43"/>
      <c r="ES116" s="43"/>
      <c r="ET116" s="43"/>
      <c r="EU116" s="43"/>
      <c r="EV116" s="43"/>
      <c r="EW116" s="43"/>
      <c r="EX116" s="43"/>
      <c r="EY116" s="43"/>
      <c r="EZ116" s="43"/>
      <c r="FA116" s="43"/>
      <c r="FB116" s="43"/>
      <c r="FC116" s="43"/>
      <c r="FD116" s="43"/>
      <c r="FE116" s="43"/>
      <c r="FF116" s="43"/>
      <c r="FG116" s="43"/>
      <c r="FH116" s="43"/>
      <c r="FI116" s="43"/>
      <c r="FJ116" s="43"/>
      <c r="FK116" s="43"/>
      <c r="FL116" s="43"/>
      <c r="FM116" s="43"/>
      <c r="FN116" s="43"/>
      <c r="FO116" s="43"/>
      <c r="FP116" s="43"/>
      <c r="FQ116" s="43"/>
      <c r="FR116" s="43"/>
      <c r="FS116" s="43"/>
      <c r="FT116" s="43"/>
      <c r="FU116" s="43"/>
      <c r="FV116" s="43"/>
      <c r="FW116" s="43"/>
      <c r="FX116" s="43"/>
      <c r="FY116" s="43"/>
      <c r="FZ116" s="43"/>
      <c r="GA116" s="43"/>
      <c r="GB116" s="43"/>
      <c r="GC116" s="43"/>
      <c r="GD116" s="43"/>
      <c r="GE116" s="43"/>
      <c r="GF116" s="43"/>
      <c r="GG116" s="43"/>
      <c r="GH116" s="43"/>
      <c r="GI116" s="43"/>
      <c r="GJ116" s="43"/>
    </row>
    <row r="117" spans="1:437" s="110" customFormat="1" outlineLevel="1" x14ac:dyDescent="0.35">
      <c r="A117" s="108"/>
      <c r="B117" s="108"/>
      <c r="C117" s="109"/>
      <c r="E117" s="110" t="str">
        <f xml:space="preserve"> InpC!E$136</f>
        <v>Months in year</v>
      </c>
      <c r="F117" s="110">
        <f xml:space="preserve"> InpC!F$136</f>
        <v>12</v>
      </c>
      <c r="G117" s="110" t="str">
        <f xml:space="preserve"> InpC!G$136</f>
        <v>months</v>
      </c>
      <c r="GK117"/>
      <c r="GL117"/>
      <c r="GM117"/>
      <c r="GN117"/>
      <c r="GO117"/>
      <c r="GP117"/>
      <c r="GQ117"/>
      <c r="GR117"/>
      <c r="GS117"/>
      <c r="GT117"/>
      <c r="GU117"/>
      <c r="GV117"/>
      <c r="GW117"/>
      <c r="GX117"/>
      <c r="GY117"/>
      <c r="GZ117"/>
      <c r="HA117"/>
      <c r="HB117"/>
      <c r="HC117"/>
      <c r="HD117"/>
      <c r="HE117"/>
      <c r="HF117"/>
      <c r="HG117"/>
      <c r="HH117"/>
      <c r="HI117"/>
      <c r="HJ117"/>
      <c r="HK117"/>
      <c r="HL117"/>
      <c r="HM117"/>
      <c r="HN117"/>
      <c r="HO117"/>
      <c r="HP117"/>
      <c r="HQ117"/>
      <c r="HR117"/>
      <c r="HS117"/>
      <c r="HT117"/>
      <c r="HU117"/>
      <c r="HV117"/>
      <c r="HW117"/>
      <c r="HX117"/>
      <c r="HY117"/>
      <c r="HZ117"/>
      <c r="IA117"/>
      <c r="IB117"/>
      <c r="IC117"/>
      <c r="ID117"/>
      <c r="IE117"/>
      <c r="IF117"/>
      <c r="IG117"/>
      <c r="IH117"/>
      <c r="II117"/>
      <c r="IJ117"/>
      <c r="IK117"/>
      <c r="IL117"/>
      <c r="IM117"/>
      <c r="IN117"/>
      <c r="IO117"/>
      <c r="IP117"/>
      <c r="IQ117"/>
      <c r="IR117"/>
      <c r="IS117"/>
      <c r="IT117"/>
      <c r="IU117"/>
      <c r="IV117"/>
      <c r="IW117"/>
      <c r="IX117"/>
      <c r="IY117"/>
      <c r="IZ117"/>
      <c r="JA117"/>
      <c r="JB117"/>
      <c r="JC117"/>
      <c r="JD117"/>
      <c r="JE117"/>
      <c r="JF117"/>
      <c r="JG117"/>
      <c r="JH117"/>
      <c r="JI117"/>
      <c r="JJ117"/>
      <c r="JK117"/>
      <c r="JL117"/>
      <c r="JM117"/>
      <c r="JN117"/>
      <c r="JO117"/>
      <c r="JP117"/>
      <c r="JQ117"/>
      <c r="JR117"/>
      <c r="JS117"/>
      <c r="JT117"/>
      <c r="JU117"/>
      <c r="JV117"/>
      <c r="JW117"/>
      <c r="JX117"/>
      <c r="JY117"/>
      <c r="JZ117"/>
      <c r="KA117"/>
      <c r="KB117"/>
      <c r="KC117"/>
      <c r="KD117"/>
      <c r="KE117"/>
      <c r="KF117"/>
      <c r="KG117"/>
      <c r="KH117"/>
      <c r="KI117"/>
      <c r="KJ117"/>
      <c r="KK117"/>
      <c r="KL117"/>
      <c r="KM117"/>
      <c r="KN117"/>
      <c r="KO117"/>
      <c r="KP117"/>
      <c r="KQ117"/>
      <c r="KR117"/>
      <c r="KS117"/>
      <c r="KT117"/>
      <c r="KU117"/>
      <c r="KV117"/>
      <c r="KW117"/>
      <c r="KX117"/>
      <c r="KY117"/>
      <c r="KZ117"/>
      <c r="LA117"/>
      <c r="LB117"/>
      <c r="LC117"/>
      <c r="LD117"/>
      <c r="LE117"/>
      <c r="LF117"/>
      <c r="LG117"/>
      <c r="LH117"/>
      <c r="LI117"/>
      <c r="LJ117"/>
      <c r="LK117"/>
      <c r="LL117"/>
      <c r="LM117"/>
      <c r="LN117"/>
      <c r="LO117"/>
      <c r="LP117"/>
      <c r="LQ117"/>
      <c r="LR117"/>
      <c r="LS117"/>
      <c r="LT117"/>
      <c r="LU117"/>
      <c r="LV117"/>
      <c r="LW117"/>
      <c r="LX117"/>
      <c r="LY117"/>
      <c r="LZ117"/>
      <c r="MA117"/>
      <c r="MB117"/>
      <c r="MC117"/>
      <c r="MD117"/>
      <c r="ME117"/>
      <c r="MF117"/>
      <c r="MG117"/>
      <c r="MH117"/>
      <c r="MI117"/>
      <c r="MJ117"/>
      <c r="MK117"/>
      <c r="ML117"/>
      <c r="MM117"/>
      <c r="MN117"/>
      <c r="MO117"/>
      <c r="MP117"/>
      <c r="MQ117"/>
      <c r="MR117"/>
      <c r="MS117"/>
      <c r="MT117"/>
      <c r="MU117"/>
      <c r="MV117"/>
      <c r="MW117"/>
      <c r="MX117"/>
      <c r="MY117"/>
      <c r="MZ117"/>
      <c r="NA117"/>
      <c r="NB117"/>
      <c r="NC117"/>
      <c r="ND117"/>
      <c r="NE117"/>
      <c r="NF117"/>
      <c r="NG117"/>
      <c r="NH117"/>
      <c r="NI117"/>
      <c r="NJ117"/>
      <c r="NK117"/>
      <c r="NL117"/>
      <c r="NM117"/>
      <c r="NN117"/>
      <c r="NO117"/>
      <c r="NP117"/>
      <c r="NQ117"/>
      <c r="NR117"/>
      <c r="NS117"/>
      <c r="NT117"/>
      <c r="NU117"/>
      <c r="NV117"/>
      <c r="NW117"/>
      <c r="NX117"/>
      <c r="NY117"/>
      <c r="NZ117"/>
      <c r="OA117"/>
      <c r="OB117"/>
      <c r="OC117"/>
      <c r="OD117"/>
      <c r="OE117"/>
      <c r="OF117"/>
      <c r="OG117"/>
      <c r="OH117"/>
      <c r="OI117"/>
      <c r="OJ117"/>
      <c r="OK117"/>
      <c r="OL117"/>
      <c r="OM117"/>
      <c r="ON117"/>
      <c r="OO117"/>
      <c r="OP117"/>
      <c r="OQ117"/>
      <c r="OR117"/>
      <c r="OS117"/>
      <c r="OT117"/>
      <c r="OU117"/>
      <c r="OV117"/>
      <c r="OW117"/>
      <c r="OX117"/>
      <c r="OY117"/>
      <c r="OZ117"/>
      <c r="PA117"/>
      <c r="PB117"/>
      <c r="PC117"/>
      <c r="PD117"/>
      <c r="PE117"/>
      <c r="PF117"/>
      <c r="PG117"/>
      <c r="PH117"/>
      <c r="PI117"/>
      <c r="PJ117"/>
      <c r="PK117"/>
      <c r="PL117"/>
      <c r="PM117"/>
      <c r="PN117"/>
      <c r="PO117"/>
      <c r="PP117"/>
      <c r="PQ117"/>
      <c r="PR117"/>
      <c r="PS117"/>
      <c r="PT117"/>
      <c r="PU117"/>
    </row>
    <row r="118" spans="1:437" s="107" customFormat="1" outlineLevel="1" x14ac:dyDescent="0.35">
      <c r="A118" s="105"/>
      <c r="B118" s="105"/>
      <c r="C118" s="106"/>
      <c r="E118" s="26" t="s">
        <v>221</v>
      </c>
      <c r="F118" s="26">
        <f xml:space="preserve"> EOMONTH(F115, (F116 * F117))</f>
        <v>47938</v>
      </c>
      <c r="G118" s="26" t="s">
        <v>6</v>
      </c>
      <c r="H118" s="26"/>
      <c r="I118" s="26"/>
      <c r="J118" s="26"/>
      <c r="K118" s="26"/>
      <c r="L118" s="26"/>
      <c r="M118" s="26"/>
      <c r="N118" s="26"/>
      <c r="O118" s="26"/>
      <c r="P118" s="26"/>
      <c r="Q118" s="26"/>
      <c r="R118" s="26"/>
      <c r="S118" s="26"/>
      <c r="T118" s="26"/>
      <c r="U118" s="26"/>
      <c r="V118" s="26"/>
      <c r="W118" s="26"/>
      <c r="X118" s="26"/>
      <c r="Y118" s="26"/>
      <c r="Z118" s="26"/>
      <c r="AA118" s="26"/>
      <c r="AB118" s="26"/>
      <c r="AC118" s="26"/>
      <c r="AD118" s="26"/>
      <c r="AE118" s="26"/>
      <c r="AF118" s="26"/>
      <c r="AG118" s="26"/>
      <c r="AH118" s="26"/>
      <c r="AI118" s="26"/>
      <c r="AJ118" s="26"/>
      <c r="AK118" s="26"/>
      <c r="AL118" s="26"/>
      <c r="AM118" s="26"/>
      <c r="AN118" s="26"/>
      <c r="AO118" s="26"/>
      <c r="AP118" s="26"/>
      <c r="AQ118" s="26"/>
      <c r="AR118" s="26"/>
      <c r="AS118" s="26"/>
      <c r="AT118" s="26"/>
      <c r="AU118" s="26"/>
      <c r="AV118" s="26"/>
      <c r="AW118" s="26"/>
      <c r="AX118" s="26"/>
      <c r="AY118" s="26"/>
      <c r="AZ118" s="26"/>
      <c r="BA118" s="26"/>
      <c r="BB118" s="26"/>
      <c r="BC118" s="26"/>
      <c r="BD118" s="26"/>
      <c r="BE118" s="26"/>
      <c r="BF118" s="26"/>
      <c r="BG118" s="26"/>
      <c r="BH118" s="26"/>
      <c r="BI118" s="26"/>
      <c r="BJ118" s="26"/>
      <c r="BK118" s="26"/>
      <c r="BL118" s="26"/>
      <c r="BM118" s="26"/>
      <c r="BN118" s="26"/>
      <c r="BO118" s="26"/>
      <c r="BP118" s="26"/>
      <c r="BQ118" s="26"/>
      <c r="BR118" s="26"/>
      <c r="BS118" s="26"/>
      <c r="BT118" s="26"/>
      <c r="BU118" s="26"/>
      <c r="BV118" s="26"/>
      <c r="BW118" s="26"/>
      <c r="BX118" s="26"/>
      <c r="BY118" s="26"/>
      <c r="BZ118" s="26"/>
      <c r="CA118" s="26"/>
      <c r="CB118" s="26"/>
      <c r="CC118" s="26"/>
      <c r="CD118" s="26"/>
      <c r="CE118" s="26"/>
      <c r="CF118" s="26"/>
      <c r="CG118" s="26"/>
      <c r="CH118" s="26"/>
      <c r="CI118" s="26"/>
      <c r="CJ118" s="26"/>
      <c r="CK118" s="26"/>
      <c r="CL118" s="26"/>
      <c r="CM118" s="26"/>
      <c r="CN118" s="26"/>
      <c r="CO118" s="26"/>
      <c r="CP118" s="26"/>
      <c r="CQ118" s="26"/>
      <c r="CR118" s="26"/>
      <c r="CS118" s="26"/>
      <c r="CT118" s="26"/>
      <c r="CU118" s="26"/>
      <c r="CV118" s="26"/>
      <c r="CW118" s="26"/>
      <c r="CX118" s="26"/>
      <c r="CY118" s="26"/>
      <c r="CZ118" s="26"/>
      <c r="DA118" s="26"/>
      <c r="DB118" s="26"/>
      <c r="DC118" s="26"/>
      <c r="DD118" s="26"/>
      <c r="DE118" s="26"/>
      <c r="DF118" s="26"/>
      <c r="DG118" s="26"/>
      <c r="DH118" s="26"/>
      <c r="DI118" s="26"/>
      <c r="DJ118" s="26"/>
      <c r="DK118" s="26"/>
      <c r="DL118" s="26"/>
      <c r="DM118" s="26"/>
      <c r="DN118" s="26"/>
      <c r="DO118" s="26"/>
      <c r="DP118" s="26"/>
      <c r="DQ118" s="26"/>
      <c r="DR118" s="26"/>
      <c r="DS118" s="26"/>
      <c r="DT118" s="26"/>
      <c r="DU118" s="26"/>
      <c r="DV118" s="26"/>
      <c r="DW118" s="26"/>
      <c r="DX118" s="26"/>
      <c r="DY118" s="26"/>
      <c r="DZ118" s="26"/>
      <c r="EA118" s="26"/>
      <c r="EB118" s="26"/>
      <c r="EC118" s="26"/>
      <c r="ED118" s="26"/>
      <c r="EE118" s="26"/>
      <c r="EF118" s="26"/>
      <c r="EG118" s="26"/>
      <c r="EH118" s="26"/>
      <c r="EI118" s="26"/>
      <c r="EJ118" s="26"/>
      <c r="EK118" s="26"/>
      <c r="EL118" s="26"/>
      <c r="EM118" s="26"/>
      <c r="EN118" s="26"/>
      <c r="EO118" s="26"/>
      <c r="EP118" s="26"/>
      <c r="EQ118" s="26"/>
      <c r="ER118" s="26"/>
      <c r="ES118" s="26"/>
      <c r="ET118" s="26"/>
      <c r="EU118" s="26"/>
      <c r="EV118" s="26"/>
      <c r="EW118" s="26"/>
      <c r="EX118" s="26"/>
      <c r="EY118" s="26"/>
      <c r="EZ118" s="26"/>
      <c r="FA118" s="26"/>
      <c r="FB118" s="26"/>
      <c r="FC118" s="26"/>
      <c r="FD118" s="26"/>
      <c r="FE118" s="26"/>
      <c r="FF118" s="26"/>
      <c r="FG118" s="26"/>
      <c r="FH118" s="26"/>
      <c r="FI118" s="26"/>
      <c r="FJ118" s="26"/>
      <c r="FK118" s="26"/>
      <c r="FL118" s="26"/>
      <c r="FM118" s="26"/>
      <c r="FN118" s="26"/>
      <c r="FO118" s="26"/>
      <c r="FP118" s="26"/>
      <c r="FQ118" s="26"/>
      <c r="FR118" s="26"/>
      <c r="FS118" s="26"/>
      <c r="FT118" s="26"/>
      <c r="FU118" s="26"/>
      <c r="FV118" s="26"/>
      <c r="FW118" s="26"/>
      <c r="FX118" s="26"/>
      <c r="FY118" s="26"/>
      <c r="FZ118" s="26"/>
      <c r="GA118" s="26"/>
      <c r="GB118" s="26"/>
      <c r="GC118" s="26"/>
      <c r="GD118" s="26"/>
      <c r="GE118" s="26"/>
      <c r="GF118" s="26"/>
      <c r="GG118" s="26"/>
      <c r="GH118" s="26"/>
      <c r="GI118" s="26"/>
      <c r="GJ118" s="26"/>
      <c r="GK118"/>
      <c r="GL118"/>
      <c r="GM118"/>
      <c r="GN118"/>
      <c r="GO118"/>
      <c r="GP118"/>
      <c r="GQ118"/>
      <c r="GR118"/>
      <c r="GS118"/>
      <c r="GT118"/>
      <c r="GU118"/>
      <c r="GV118"/>
      <c r="GW118"/>
      <c r="GX118"/>
      <c r="GY118"/>
      <c r="GZ118"/>
      <c r="HA118"/>
      <c r="HB118"/>
      <c r="HC118"/>
      <c r="HD118"/>
      <c r="HE118"/>
      <c r="HF118"/>
      <c r="HG118"/>
      <c r="HH118"/>
      <c r="HI118"/>
      <c r="HJ118"/>
      <c r="HK118"/>
      <c r="HL118"/>
      <c r="HM118"/>
      <c r="HN118"/>
      <c r="HO118"/>
      <c r="HP118"/>
      <c r="HQ118"/>
      <c r="HR118"/>
      <c r="HS118"/>
      <c r="HT118"/>
      <c r="HU118"/>
      <c r="HV118"/>
      <c r="HW118"/>
      <c r="HX118"/>
      <c r="HY118"/>
      <c r="HZ118"/>
      <c r="IA118"/>
      <c r="IB118"/>
      <c r="IC118"/>
      <c r="ID118"/>
      <c r="IE118"/>
      <c r="IF118"/>
      <c r="IG118"/>
      <c r="IH118"/>
      <c r="II118"/>
      <c r="IJ118"/>
      <c r="IK118"/>
      <c r="IL118"/>
      <c r="IM118"/>
      <c r="IN118"/>
      <c r="IO118"/>
      <c r="IP118"/>
      <c r="IQ118"/>
      <c r="IR118"/>
      <c r="IS118"/>
      <c r="IT118"/>
      <c r="IU118"/>
      <c r="IV118"/>
      <c r="IW118"/>
      <c r="IX118"/>
      <c r="IY118"/>
      <c r="IZ118"/>
      <c r="JA118"/>
      <c r="JB118"/>
      <c r="JC118"/>
      <c r="JD118"/>
      <c r="JE118"/>
      <c r="JF118"/>
      <c r="JG118"/>
      <c r="JH118"/>
      <c r="JI118"/>
      <c r="JJ118"/>
      <c r="JK118"/>
      <c r="JL118"/>
      <c r="JM118"/>
      <c r="JN118"/>
      <c r="JO118"/>
      <c r="JP118"/>
      <c r="JQ118"/>
      <c r="JR118"/>
      <c r="JS118"/>
      <c r="JT118"/>
      <c r="JU118"/>
      <c r="JV118"/>
      <c r="JW118"/>
      <c r="JX118"/>
      <c r="JY118"/>
      <c r="JZ118"/>
      <c r="KA118"/>
      <c r="KB118"/>
      <c r="KC118"/>
      <c r="KD118"/>
      <c r="KE118"/>
      <c r="KF118"/>
      <c r="KG118"/>
      <c r="KH118"/>
      <c r="KI118"/>
      <c r="KJ118"/>
      <c r="KK118"/>
      <c r="KL118"/>
      <c r="KM118"/>
      <c r="KN118"/>
      <c r="KO118"/>
      <c r="KP118"/>
      <c r="KQ118"/>
      <c r="KR118"/>
      <c r="KS118"/>
      <c r="KT118"/>
      <c r="KU118"/>
      <c r="KV118"/>
      <c r="KW118"/>
      <c r="KX118"/>
      <c r="KY118"/>
      <c r="KZ118"/>
      <c r="LA118"/>
      <c r="LB118"/>
      <c r="LC118"/>
      <c r="LD118"/>
      <c r="LE118"/>
      <c r="LF118"/>
      <c r="LG118"/>
      <c r="LH118"/>
      <c r="LI118"/>
      <c r="LJ118"/>
      <c r="LK118"/>
      <c r="LL118"/>
      <c r="LM118"/>
      <c r="LN118"/>
      <c r="LO118"/>
      <c r="LP118"/>
      <c r="LQ118"/>
      <c r="LR118"/>
      <c r="LS118"/>
      <c r="LT118"/>
      <c r="LU118"/>
      <c r="LV118"/>
      <c r="LW118"/>
      <c r="LX118"/>
      <c r="LY118"/>
      <c r="LZ118"/>
      <c r="MA118"/>
      <c r="MB118"/>
      <c r="MC118"/>
      <c r="MD118"/>
      <c r="ME118"/>
      <c r="MF118"/>
      <c r="MG118"/>
      <c r="MH118"/>
      <c r="MI118"/>
      <c r="MJ118"/>
      <c r="MK118"/>
      <c r="ML118"/>
      <c r="MM118"/>
      <c r="MN118"/>
      <c r="MO118"/>
      <c r="MP118"/>
      <c r="MQ118"/>
      <c r="MR118"/>
      <c r="MS118"/>
      <c r="MT118"/>
      <c r="MU118"/>
      <c r="MV118"/>
      <c r="MW118"/>
      <c r="MX118"/>
      <c r="MY118"/>
      <c r="MZ118"/>
      <c r="NA118"/>
      <c r="NB118"/>
      <c r="NC118"/>
      <c r="ND118"/>
      <c r="NE118"/>
      <c r="NF118"/>
      <c r="NG118"/>
      <c r="NH118"/>
      <c r="NI118"/>
      <c r="NJ118"/>
      <c r="NK118"/>
      <c r="NL118"/>
      <c r="NM118"/>
      <c r="NN118"/>
      <c r="NO118"/>
      <c r="NP118"/>
      <c r="NQ118"/>
      <c r="NR118"/>
      <c r="NS118"/>
      <c r="NT118"/>
      <c r="NU118"/>
      <c r="NV118"/>
      <c r="NW118"/>
      <c r="NX118"/>
      <c r="NY118"/>
      <c r="NZ118"/>
      <c r="OA118"/>
      <c r="OB118"/>
      <c r="OC118"/>
      <c r="OD118"/>
      <c r="OE118"/>
      <c r="OF118"/>
      <c r="OG118"/>
      <c r="OH118"/>
      <c r="OI118"/>
      <c r="OJ118"/>
      <c r="OK118"/>
      <c r="OL118"/>
      <c r="OM118"/>
      <c r="ON118"/>
      <c r="OO118"/>
      <c r="OP118"/>
      <c r="OQ118"/>
      <c r="OR118"/>
      <c r="OS118"/>
      <c r="OT118"/>
      <c r="OU118"/>
      <c r="OV118"/>
      <c r="OW118"/>
      <c r="OX118"/>
      <c r="OY118"/>
      <c r="OZ118"/>
      <c r="PA118"/>
      <c r="PB118"/>
      <c r="PC118"/>
      <c r="PD118"/>
      <c r="PE118"/>
      <c r="PF118"/>
      <c r="PG118"/>
      <c r="PH118"/>
      <c r="PI118"/>
      <c r="PJ118"/>
      <c r="PK118"/>
      <c r="PL118"/>
      <c r="PM118"/>
      <c r="PN118"/>
      <c r="PO118"/>
      <c r="PP118"/>
      <c r="PQ118"/>
      <c r="PR118"/>
      <c r="PS118"/>
      <c r="PT118"/>
      <c r="PU118"/>
    </row>
    <row r="119" spans="1:437" s="52" customFormat="1" outlineLevel="1" x14ac:dyDescent="0.35">
      <c r="A119" s="15"/>
      <c r="B119" s="15"/>
      <c r="C119" s="21"/>
      <c r="D119" s="60"/>
      <c r="E119" s="6"/>
      <c r="F119" s="6"/>
      <c r="G119" s="6"/>
      <c r="H119" s="6"/>
      <c r="I119" s="104"/>
      <c r="J119" s="6"/>
      <c r="K119" s="6"/>
      <c r="L119" s="6"/>
      <c r="M119" s="6"/>
      <c r="N119" s="6"/>
      <c r="O119" s="6"/>
      <c r="P119" s="6"/>
      <c r="Q119" s="6"/>
      <c r="R119" s="6"/>
      <c r="S119" s="6"/>
      <c r="T119" s="6"/>
      <c r="U119" s="6"/>
      <c r="V119" s="6"/>
      <c r="W119" s="6"/>
      <c r="X119" s="6"/>
      <c r="Y119" s="6"/>
      <c r="Z119" s="6"/>
      <c r="AA119" s="6"/>
      <c r="AB119" s="6"/>
      <c r="AC119" s="6"/>
      <c r="AD119" s="6"/>
      <c r="AE119" s="6"/>
      <c r="AF119" s="6"/>
      <c r="AG119" s="6"/>
      <c r="AH119" s="6"/>
      <c r="AI119" s="6"/>
      <c r="AJ119" s="6"/>
      <c r="AK119" s="6"/>
      <c r="AL119" s="6"/>
      <c r="AM119" s="6"/>
      <c r="AN119" s="6"/>
      <c r="AO119" s="6"/>
      <c r="AP119" s="6"/>
      <c r="AQ119" s="6"/>
      <c r="AR119" s="6"/>
      <c r="AS119" s="6"/>
      <c r="AT119" s="6"/>
      <c r="AU119" s="6"/>
      <c r="AV119" s="6"/>
      <c r="AW119" s="6"/>
      <c r="AX119" s="6"/>
      <c r="AY119" s="6"/>
      <c r="AZ119" s="6"/>
      <c r="BA119" s="6"/>
      <c r="BB119" s="6"/>
      <c r="BC119" s="6"/>
      <c r="BD119" s="6"/>
      <c r="BE119" s="6"/>
      <c r="BF119" s="6"/>
      <c r="BG119" s="6"/>
      <c r="BH119" s="6"/>
      <c r="BI119" s="6"/>
      <c r="BJ119" s="6"/>
      <c r="BK119" s="6"/>
      <c r="BL119" s="6"/>
      <c r="BM119" s="6"/>
      <c r="BN119" s="6"/>
      <c r="BO119" s="6"/>
      <c r="BP119" s="6"/>
      <c r="BQ119" s="6"/>
      <c r="BR119" s="6"/>
      <c r="BS119" s="6"/>
      <c r="BT119" s="6"/>
      <c r="BU119" s="6"/>
      <c r="BV119" s="6"/>
      <c r="BW119" s="6"/>
      <c r="BX119" s="6"/>
      <c r="BY119" s="6"/>
      <c r="BZ119" s="6"/>
      <c r="CA119" s="6"/>
      <c r="CB119" s="6"/>
      <c r="CC119" s="6"/>
      <c r="CD119" s="6"/>
      <c r="CE119" s="6"/>
      <c r="CF119" s="6"/>
      <c r="CG119" s="6"/>
      <c r="CH119" s="6"/>
      <c r="CI119" s="6"/>
      <c r="CJ119" s="6"/>
      <c r="CK119" s="6"/>
      <c r="CL119" s="6"/>
      <c r="CM119" s="6"/>
      <c r="CN119" s="6"/>
      <c r="CO119" s="6"/>
      <c r="CP119" s="6"/>
      <c r="CQ119" s="6"/>
      <c r="CR119" s="6"/>
      <c r="CS119" s="6"/>
      <c r="CT119" s="6"/>
      <c r="CU119" s="6"/>
      <c r="CV119" s="6"/>
      <c r="CW119" s="6"/>
      <c r="CX119" s="6"/>
      <c r="CY119" s="6"/>
      <c r="CZ119" s="6"/>
      <c r="DA119" s="6"/>
      <c r="DB119" s="6"/>
      <c r="DC119" s="6"/>
      <c r="DD119" s="6"/>
      <c r="DE119" s="6"/>
      <c r="DF119" s="6"/>
      <c r="DG119" s="6"/>
      <c r="DH119" s="6"/>
      <c r="DI119" s="6"/>
      <c r="DJ119" s="6"/>
      <c r="DK119" s="6"/>
      <c r="DL119" s="6"/>
      <c r="DM119" s="6"/>
      <c r="DN119" s="6"/>
      <c r="DO119" s="6"/>
      <c r="DP119" s="6"/>
      <c r="DQ119" s="6"/>
      <c r="DR119" s="6"/>
      <c r="DS119" s="6"/>
      <c r="DT119" s="6"/>
      <c r="DU119" s="6"/>
      <c r="DV119" s="6"/>
      <c r="DW119" s="6"/>
      <c r="DX119" s="6"/>
      <c r="DY119" s="6"/>
      <c r="DZ119" s="6"/>
      <c r="EA119" s="6"/>
      <c r="EB119" s="6"/>
      <c r="EC119" s="6"/>
      <c r="ED119" s="6"/>
      <c r="EE119" s="6"/>
      <c r="EF119" s="6"/>
      <c r="EG119" s="6"/>
      <c r="EH119" s="6"/>
      <c r="EI119" s="6"/>
      <c r="EJ119" s="6"/>
      <c r="EK119" s="6"/>
      <c r="EL119" s="6"/>
      <c r="EM119" s="6"/>
      <c r="EN119" s="6"/>
      <c r="EO119" s="6"/>
      <c r="EP119" s="6"/>
      <c r="EQ119" s="6"/>
      <c r="ER119" s="6"/>
      <c r="ES119" s="6"/>
      <c r="ET119" s="6"/>
      <c r="EU119" s="6"/>
      <c r="EV119" s="6"/>
      <c r="EW119" s="6"/>
      <c r="EX119" s="6"/>
      <c r="EY119" s="6"/>
      <c r="EZ119" s="6"/>
      <c r="FA119" s="6"/>
      <c r="FB119" s="6"/>
      <c r="FC119" s="6"/>
      <c r="FD119" s="6"/>
      <c r="FE119" s="6"/>
      <c r="FF119" s="6"/>
      <c r="FG119" s="6"/>
      <c r="FH119" s="6"/>
      <c r="FI119" s="6"/>
      <c r="FJ119" s="6"/>
      <c r="FK119" s="6"/>
      <c r="FL119" s="6"/>
      <c r="FM119" s="6"/>
      <c r="FN119" s="6"/>
      <c r="FO119" s="6"/>
      <c r="FP119" s="6"/>
      <c r="FQ119" s="6"/>
      <c r="FR119" s="6"/>
      <c r="FS119" s="6"/>
      <c r="FT119" s="6"/>
      <c r="FU119" s="6"/>
      <c r="FV119" s="6"/>
      <c r="FW119" s="6"/>
      <c r="FX119" s="6"/>
      <c r="FY119" s="6"/>
      <c r="FZ119" s="6"/>
      <c r="GA119" s="6"/>
      <c r="GB119" s="6"/>
      <c r="GC119" s="6"/>
      <c r="GD119" s="6"/>
      <c r="GE119" s="6"/>
      <c r="GF119" s="6"/>
      <c r="GG119" s="6"/>
      <c r="GH119" s="6"/>
      <c r="GI119" s="6"/>
      <c r="GJ119" s="6"/>
      <c r="GK119"/>
      <c r="GL119"/>
      <c r="GM119"/>
      <c r="GN119"/>
      <c r="GO119"/>
      <c r="GP119"/>
      <c r="GQ119"/>
      <c r="GR119"/>
      <c r="GS119"/>
      <c r="GT119"/>
      <c r="GU119"/>
      <c r="GV119"/>
      <c r="GW119"/>
      <c r="GX119"/>
      <c r="GY119"/>
      <c r="GZ119"/>
      <c r="HA119"/>
      <c r="HB119"/>
      <c r="HC119"/>
      <c r="HD119"/>
      <c r="HE119"/>
      <c r="HF119"/>
      <c r="HG119"/>
      <c r="HH119"/>
      <c r="HI119"/>
      <c r="HJ119"/>
      <c r="HK119"/>
      <c r="HL119"/>
      <c r="HM119"/>
      <c r="HN119"/>
      <c r="HO119"/>
      <c r="HP119"/>
      <c r="HQ119"/>
      <c r="HR119"/>
      <c r="HS119"/>
      <c r="HT119"/>
      <c r="HU119"/>
      <c r="HV119"/>
      <c r="HW119"/>
      <c r="HX119"/>
      <c r="HY119"/>
      <c r="HZ119"/>
      <c r="IA119"/>
      <c r="IB119"/>
      <c r="IC119"/>
      <c r="ID119"/>
      <c r="IE119"/>
      <c r="IF119"/>
      <c r="IG119"/>
      <c r="IH119"/>
      <c r="II119"/>
      <c r="IJ119"/>
      <c r="IK119"/>
      <c r="IL119"/>
      <c r="IM119"/>
      <c r="IN119"/>
      <c r="IO119"/>
      <c r="IP119"/>
      <c r="IQ119"/>
      <c r="IR119"/>
      <c r="IS119"/>
      <c r="IT119"/>
      <c r="IU119"/>
      <c r="IV119"/>
      <c r="IW119"/>
      <c r="IX119"/>
      <c r="IY119"/>
      <c r="IZ119"/>
      <c r="JA119"/>
      <c r="JB119"/>
      <c r="JC119"/>
      <c r="JD119"/>
      <c r="JE119"/>
      <c r="JF119"/>
      <c r="JG119"/>
      <c r="JH119"/>
      <c r="JI119"/>
      <c r="JJ119"/>
      <c r="JK119"/>
      <c r="JL119"/>
      <c r="JM119"/>
      <c r="JN119"/>
      <c r="JO119"/>
      <c r="JP119"/>
      <c r="JQ119"/>
      <c r="JR119"/>
      <c r="JS119"/>
      <c r="JT119"/>
      <c r="JU119"/>
      <c r="JV119"/>
      <c r="JW119"/>
      <c r="JX119"/>
      <c r="JY119"/>
      <c r="JZ119"/>
      <c r="KA119"/>
      <c r="KB119"/>
      <c r="KC119"/>
      <c r="KD119"/>
      <c r="KE119"/>
      <c r="KF119"/>
      <c r="KG119"/>
      <c r="KH119"/>
      <c r="KI119"/>
      <c r="KJ119"/>
      <c r="KK119"/>
      <c r="KL119"/>
      <c r="KM119"/>
      <c r="KN119"/>
      <c r="KO119"/>
      <c r="KP119"/>
      <c r="KQ119"/>
      <c r="KR119"/>
      <c r="KS119"/>
      <c r="KT119"/>
      <c r="KU119"/>
      <c r="KV119"/>
      <c r="KW119"/>
      <c r="KX119"/>
      <c r="KY119"/>
      <c r="KZ119"/>
      <c r="LA119"/>
      <c r="LB119"/>
      <c r="LC119"/>
      <c r="LD119"/>
      <c r="LE119"/>
      <c r="LF119"/>
      <c r="LG119"/>
      <c r="LH119"/>
      <c r="LI119"/>
      <c r="LJ119"/>
      <c r="LK119"/>
      <c r="LL119"/>
      <c r="LM119"/>
      <c r="LN119"/>
      <c r="LO119"/>
      <c r="LP119"/>
      <c r="LQ119"/>
      <c r="LR119"/>
      <c r="LS119"/>
      <c r="LT119"/>
      <c r="LU119"/>
      <c r="LV119"/>
      <c r="LW119"/>
      <c r="LX119"/>
      <c r="LY119"/>
      <c r="LZ119"/>
      <c r="MA119"/>
      <c r="MB119"/>
      <c r="MC119"/>
      <c r="MD119"/>
      <c r="ME119"/>
      <c r="MF119"/>
      <c r="MG119"/>
      <c r="MH119"/>
      <c r="MI119"/>
      <c r="MJ119"/>
      <c r="MK119"/>
      <c r="ML119"/>
      <c r="MM119"/>
      <c r="MN119"/>
      <c r="MO119"/>
      <c r="MP119"/>
      <c r="MQ119"/>
      <c r="MR119"/>
      <c r="MS119"/>
      <c r="MT119"/>
      <c r="MU119"/>
      <c r="MV119"/>
      <c r="MW119"/>
      <c r="MX119"/>
      <c r="MY119"/>
      <c r="MZ119"/>
      <c r="NA119"/>
      <c r="NB119"/>
      <c r="NC119"/>
      <c r="ND119"/>
      <c r="NE119"/>
      <c r="NF119"/>
      <c r="NG119"/>
      <c r="NH119"/>
      <c r="NI119"/>
      <c r="NJ119"/>
      <c r="NK119"/>
      <c r="NL119"/>
      <c r="NM119"/>
      <c r="NN119"/>
      <c r="NO119"/>
      <c r="NP119"/>
      <c r="NQ119"/>
      <c r="NR119"/>
      <c r="NS119"/>
      <c r="NT119"/>
      <c r="NU119"/>
      <c r="NV119"/>
      <c r="NW119"/>
      <c r="NX119"/>
      <c r="NY119"/>
      <c r="NZ119"/>
      <c r="OA119"/>
      <c r="OB119"/>
      <c r="OC119"/>
      <c r="OD119"/>
      <c r="OE119"/>
      <c r="OF119"/>
      <c r="OG119"/>
      <c r="OH119"/>
      <c r="OI119"/>
      <c r="OJ119"/>
      <c r="OK119"/>
      <c r="OL119"/>
      <c r="OM119"/>
      <c r="ON119"/>
      <c r="OO119"/>
      <c r="OP119"/>
      <c r="OQ119"/>
      <c r="OR119"/>
      <c r="OS119"/>
      <c r="OT119"/>
      <c r="OU119"/>
      <c r="OV119"/>
      <c r="OW119"/>
      <c r="OX119"/>
      <c r="OY119"/>
      <c r="OZ119"/>
      <c r="PA119"/>
      <c r="PB119"/>
      <c r="PC119"/>
      <c r="PD119"/>
      <c r="PE119"/>
      <c r="PF119"/>
      <c r="PG119"/>
      <c r="PH119"/>
      <c r="PI119"/>
      <c r="PJ119"/>
      <c r="PK119"/>
      <c r="PL119"/>
      <c r="PM119"/>
      <c r="PN119"/>
      <c r="PO119"/>
      <c r="PP119"/>
      <c r="PQ119"/>
      <c r="PR119"/>
      <c r="PS119"/>
      <c r="PT119"/>
      <c r="PU119"/>
    </row>
    <row r="120" spans="1:437" s="55" customFormat="1" outlineLevel="1" x14ac:dyDescent="0.35">
      <c r="A120" s="70"/>
      <c r="B120" s="15"/>
      <c r="C120" s="73"/>
      <c r="D120" s="74"/>
      <c r="E120" s="14" t="str">
        <f xml:space="preserve"> InpC!E$19</f>
        <v>Acquisition date</v>
      </c>
      <c r="F120" s="14">
        <f xml:space="preserve"> InpC!F$19</f>
        <v>44286</v>
      </c>
      <c r="G120" s="14" t="str">
        <f xml:space="preserve"> InpC!G$19</f>
        <v>date</v>
      </c>
      <c r="H120" s="50"/>
      <c r="I120" s="79"/>
      <c r="J120" s="50"/>
      <c r="K120" s="50"/>
      <c r="L120" s="50"/>
      <c r="M120" s="50"/>
      <c r="N120" s="50"/>
      <c r="O120" s="50"/>
      <c r="P120" s="50"/>
      <c r="Q120" s="50"/>
      <c r="R120" s="50"/>
      <c r="S120" s="50"/>
      <c r="T120" s="50"/>
      <c r="U120" s="50"/>
      <c r="V120" s="50"/>
      <c r="W120" s="50"/>
      <c r="X120" s="50"/>
      <c r="Y120" s="50"/>
      <c r="Z120" s="50"/>
      <c r="AA120" s="50"/>
      <c r="AB120" s="50"/>
      <c r="AC120" s="50"/>
      <c r="AD120" s="50"/>
      <c r="AE120" s="50"/>
      <c r="AF120" s="50"/>
      <c r="AG120" s="50"/>
      <c r="AH120" s="50"/>
      <c r="AI120" s="50"/>
      <c r="AJ120" s="50"/>
      <c r="AK120" s="50"/>
      <c r="AL120" s="50"/>
      <c r="AM120" s="50"/>
      <c r="AN120" s="50"/>
      <c r="AO120" s="50"/>
      <c r="AP120" s="50"/>
      <c r="AQ120" s="50"/>
      <c r="AR120" s="50"/>
      <c r="AS120" s="50"/>
      <c r="AT120" s="50"/>
      <c r="AU120" s="50"/>
      <c r="AV120" s="50"/>
      <c r="AW120" s="50"/>
      <c r="AX120" s="50"/>
      <c r="AY120" s="50"/>
      <c r="AZ120" s="50"/>
      <c r="BA120" s="50"/>
      <c r="BB120" s="50"/>
      <c r="BC120" s="50"/>
      <c r="BD120" s="50"/>
      <c r="BE120" s="50"/>
      <c r="BF120" s="50"/>
      <c r="BG120" s="50"/>
      <c r="BH120" s="50"/>
      <c r="BI120" s="50"/>
      <c r="BJ120" s="50"/>
      <c r="BK120" s="50"/>
      <c r="BL120" s="50"/>
      <c r="BM120" s="50"/>
      <c r="BN120" s="50"/>
      <c r="BO120" s="50"/>
      <c r="BP120" s="50"/>
      <c r="BQ120" s="50"/>
      <c r="BR120" s="50"/>
      <c r="BS120" s="50"/>
      <c r="BT120" s="50"/>
      <c r="BU120" s="50"/>
      <c r="BV120" s="50"/>
      <c r="BW120" s="50"/>
      <c r="BX120" s="50"/>
      <c r="BY120" s="50"/>
      <c r="BZ120" s="50"/>
      <c r="CA120" s="50"/>
      <c r="CB120" s="50"/>
      <c r="CC120" s="50"/>
      <c r="CD120" s="50"/>
      <c r="CE120" s="50"/>
      <c r="CF120" s="50"/>
      <c r="CG120" s="50"/>
      <c r="CH120" s="50"/>
      <c r="CI120" s="50"/>
      <c r="CJ120" s="50"/>
      <c r="CK120" s="50"/>
      <c r="CL120" s="50"/>
      <c r="CM120" s="50"/>
      <c r="CN120" s="50"/>
      <c r="CO120" s="50"/>
      <c r="CP120" s="50"/>
      <c r="CQ120" s="50"/>
      <c r="CR120" s="50"/>
      <c r="CS120" s="50"/>
      <c r="CT120" s="50"/>
      <c r="CU120" s="50"/>
      <c r="CV120" s="50"/>
      <c r="CW120" s="50"/>
      <c r="CX120" s="50"/>
      <c r="CY120" s="50"/>
      <c r="CZ120" s="50"/>
      <c r="DA120" s="50"/>
      <c r="DB120" s="50"/>
      <c r="DC120" s="50"/>
      <c r="DD120" s="50"/>
      <c r="DE120" s="50"/>
      <c r="DF120" s="50"/>
      <c r="DG120" s="50"/>
      <c r="DH120" s="50"/>
      <c r="DI120" s="50"/>
      <c r="DJ120" s="50"/>
      <c r="DK120" s="50"/>
      <c r="DL120" s="50"/>
      <c r="DM120" s="50"/>
      <c r="DN120" s="50"/>
      <c r="DO120" s="50"/>
      <c r="DP120" s="50"/>
      <c r="DQ120" s="50"/>
      <c r="DR120" s="50"/>
      <c r="DS120" s="50"/>
      <c r="DT120" s="50"/>
      <c r="DU120" s="50"/>
      <c r="DV120" s="50"/>
      <c r="DW120" s="50"/>
      <c r="DX120" s="50"/>
      <c r="DY120" s="50"/>
      <c r="DZ120" s="50"/>
      <c r="EA120" s="50"/>
      <c r="EB120" s="50"/>
      <c r="EC120" s="50"/>
      <c r="ED120" s="50"/>
      <c r="EE120" s="50"/>
      <c r="EF120" s="50"/>
      <c r="EG120" s="50"/>
      <c r="EH120" s="50"/>
      <c r="EI120" s="50"/>
      <c r="EJ120" s="50"/>
      <c r="EK120" s="50"/>
      <c r="EL120" s="50"/>
      <c r="EM120" s="50"/>
      <c r="EN120" s="50"/>
      <c r="EO120" s="50"/>
      <c r="EP120" s="50"/>
      <c r="EQ120" s="50"/>
      <c r="ER120" s="50"/>
      <c r="ES120" s="50"/>
      <c r="ET120" s="50"/>
      <c r="EU120" s="50"/>
      <c r="EV120" s="50"/>
      <c r="EW120" s="50"/>
      <c r="EX120" s="50"/>
      <c r="EY120" s="50"/>
      <c r="EZ120" s="50"/>
      <c r="FA120" s="50"/>
      <c r="FB120" s="50"/>
      <c r="FC120" s="50"/>
      <c r="FD120" s="50"/>
      <c r="FE120" s="50"/>
      <c r="FF120" s="50"/>
      <c r="FG120" s="50"/>
      <c r="FH120" s="50"/>
      <c r="FI120" s="50"/>
      <c r="FJ120" s="50"/>
      <c r="FK120" s="50"/>
      <c r="FL120" s="50"/>
      <c r="FM120" s="50"/>
      <c r="FN120" s="50"/>
      <c r="FO120" s="50"/>
      <c r="FP120" s="50"/>
      <c r="FQ120" s="50"/>
      <c r="FR120" s="50"/>
      <c r="FS120" s="50"/>
      <c r="FT120" s="50"/>
      <c r="FU120" s="50"/>
      <c r="FV120" s="50"/>
      <c r="FW120" s="50"/>
      <c r="FX120" s="50"/>
      <c r="FY120" s="50"/>
      <c r="FZ120" s="50"/>
      <c r="GA120" s="50"/>
      <c r="GB120" s="50"/>
      <c r="GC120" s="50"/>
      <c r="GD120" s="50"/>
      <c r="GE120" s="50"/>
      <c r="GF120" s="50"/>
      <c r="GG120" s="50"/>
      <c r="GH120" s="50"/>
      <c r="GI120" s="50"/>
      <c r="GJ120" s="50"/>
      <c r="GK120"/>
      <c r="GL120"/>
      <c r="GM120"/>
      <c r="GN120"/>
      <c r="GO120"/>
      <c r="GP120"/>
      <c r="GQ120"/>
      <c r="GR120"/>
      <c r="GS120"/>
      <c r="GT120"/>
      <c r="GU120"/>
      <c r="GV120"/>
      <c r="GW120"/>
      <c r="GX120"/>
      <c r="GY120"/>
      <c r="GZ120"/>
      <c r="HA120"/>
      <c r="HB120"/>
      <c r="HC120"/>
      <c r="HD120"/>
      <c r="HE120"/>
      <c r="HF120"/>
      <c r="HG120"/>
      <c r="HH120"/>
      <c r="HI120"/>
      <c r="HJ120"/>
      <c r="HK120"/>
      <c r="HL120"/>
      <c r="HM120"/>
      <c r="HN120"/>
      <c r="HO120"/>
      <c r="HP120"/>
      <c r="HQ120"/>
      <c r="HR120"/>
      <c r="HS120"/>
      <c r="HT120"/>
      <c r="HU120"/>
      <c r="HV120"/>
      <c r="HW120"/>
      <c r="HX120"/>
      <c r="HY120"/>
      <c r="HZ120"/>
      <c r="IA120"/>
      <c r="IB120"/>
      <c r="IC120"/>
      <c r="ID120"/>
      <c r="IE120"/>
      <c r="IF120"/>
      <c r="IG120"/>
      <c r="IH120"/>
      <c r="II120"/>
      <c r="IJ120"/>
      <c r="IK120"/>
      <c r="IL120"/>
      <c r="IM120"/>
      <c r="IN120"/>
      <c r="IO120"/>
      <c r="IP120"/>
      <c r="IQ120"/>
      <c r="IR120"/>
      <c r="IS120"/>
      <c r="IT120"/>
      <c r="IU120"/>
      <c r="IV120"/>
      <c r="IW120"/>
      <c r="IX120"/>
      <c r="IY120"/>
      <c r="IZ120"/>
      <c r="JA120"/>
      <c r="JB120"/>
      <c r="JC120"/>
      <c r="JD120"/>
      <c r="JE120"/>
      <c r="JF120"/>
      <c r="JG120"/>
      <c r="JH120"/>
      <c r="JI120"/>
      <c r="JJ120"/>
      <c r="JK120"/>
      <c r="JL120"/>
      <c r="JM120"/>
      <c r="JN120"/>
      <c r="JO120"/>
      <c r="JP120"/>
      <c r="JQ120"/>
      <c r="JR120"/>
      <c r="JS120"/>
      <c r="JT120"/>
      <c r="JU120"/>
      <c r="JV120"/>
      <c r="JW120"/>
      <c r="JX120"/>
      <c r="JY120"/>
      <c r="JZ120"/>
      <c r="KA120"/>
      <c r="KB120"/>
      <c r="KC120"/>
      <c r="KD120"/>
      <c r="KE120"/>
      <c r="KF120"/>
      <c r="KG120"/>
      <c r="KH120"/>
      <c r="KI120"/>
      <c r="KJ120"/>
      <c r="KK120"/>
      <c r="KL120"/>
      <c r="KM120"/>
      <c r="KN120"/>
      <c r="KO120"/>
      <c r="KP120"/>
      <c r="KQ120"/>
      <c r="KR120"/>
      <c r="KS120"/>
      <c r="KT120"/>
      <c r="KU120"/>
      <c r="KV120"/>
      <c r="KW120"/>
      <c r="KX120"/>
      <c r="KY120"/>
      <c r="KZ120"/>
      <c r="LA120"/>
      <c r="LB120"/>
      <c r="LC120"/>
      <c r="LD120"/>
      <c r="LE120"/>
      <c r="LF120"/>
      <c r="LG120"/>
      <c r="LH120"/>
      <c r="LI120"/>
      <c r="LJ120"/>
      <c r="LK120"/>
      <c r="LL120"/>
      <c r="LM120"/>
      <c r="LN120"/>
      <c r="LO120"/>
      <c r="LP120"/>
      <c r="LQ120"/>
      <c r="LR120"/>
      <c r="LS120"/>
      <c r="LT120"/>
      <c r="LU120"/>
      <c r="LV120"/>
      <c r="LW120"/>
      <c r="LX120"/>
      <c r="LY120"/>
      <c r="LZ120"/>
      <c r="MA120"/>
      <c r="MB120"/>
      <c r="MC120"/>
      <c r="MD120"/>
      <c r="ME120"/>
      <c r="MF120"/>
      <c r="MG120"/>
      <c r="MH120"/>
      <c r="MI120"/>
      <c r="MJ120"/>
      <c r="MK120"/>
      <c r="ML120"/>
      <c r="MM120"/>
      <c r="MN120"/>
      <c r="MO120"/>
      <c r="MP120"/>
      <c r="MQ120"/>
      <c r="MR120"/>
      <c r="MS120"/>
      <c r="MT120"/>
      <c r="MU120"/>
      <c r="MV120"/>
      <c r="MW120"/>
      <c r="MX120"/>
      <c r="MY120"/>
      <c r="MZ120"/>
      <c r="NA120"/>
      <c r="NB120"/>
      <c r="NC120"/>
      <c r="ND120"/>
      <c r="NE120"/>
      <c r="NF120"/>
      <c r="NG120"/>
      <c r="NH120"/>
      <c r="NI120"/>
      <c r="NJ120"/>
      <c r="NK120"/>
      <c r="NL120"/>
      <c r="NM120"/>
      <c r="NN120"/>
      <c r="NO120"/>
      <c r="NP120"/>
      <c r="NQ120"/>
      <c r="NR120"/>
      <c r="NS120"/>
      <c r="NT120"/>
      <c r="NU120"/>
      <c r="NV120"/>
      <c r="NW120"/>
      <c r="NX120"/>
      <c r="NY120"/>
      <c r="NZ120"/>
      <c r="OA120"/>
      <c r="OB120"/>
      <c r="OC120"/>
      <c r="OD120"/>
      <c r="OE120"/>
      <c r="OF120"/>
      <c r="OG120"/>
      <c r="OH120"/>
      <c r="OI120"/>
      <c r="OJ120"/>
      <c r="OK120"/>
      <c r="OL120"/>
      <c r="OM120"/>
      <c r="ON120"/>
      <c r="OO120"/>
      <c r="OP120"/>
      <c r="OQ120"/>
      <c r="OR120"/>
      <c r="OS120"/>
      <c r="OT120"/>
      <c r="OU120"/>
      <c r="OV120"/>
      <c r="OW120"/>
      <c r="OX120"/>
      <c r="OY120"/>
      <c r="OZ120"/>
      <c r="PA120"/>
      <c r="PB120"/>
      <c r="PC120"/>
      <c r="PD120"/>
      <c r="PE120"/>
      <c r="PF120"/>
      <c r="PG120"/>
      <c r="PH120"/>
      <c r="PI120"/>
      <c r="PJ120"/>
      <c r="PK120"/>
      <c r="PL120"/>
      <c r="PM120"/>
      <c r="PN120"/>
      <c r="PO120"/>
      <c r="PP120"/>
      <c r="PQ120"/>
      <c r="PR120"/>
      <c r="PS120"/>
      <c r="PT120"/>
      <c r="PU120"/>
    </row>
    <row r="121" spans="1:437" s="52" customFormat="1" outlineLevel="1" x14ac:dyDescent="0.35">
      <c r="A121" s="15"/>
      <c r="B121" s="15"/>
      <c r="C121" s="21"/>
      <c r="D121" s="60"/>
      <c r="E121" s="251" t="str">
        <f xml:space="preserve"> E$118</f>
        <v>End of senior debt repayment period date</v>
      </c>
      <c r="F121" s="251">
        <f xml:space="preserve"> F$118</f>
        <v>47938</v>
      </c>
      <c r="G121" s="251" t="str">
        <f xml:space="preserve"> G$118</f>
        <v>date</v>
      </c>
      <c r="H121" s="6"/>
      <c r="I121" s="104"/>
      <c r="J121" s="6"/>
      <c r="K121" s="6"/>
      <c r="L121" s="6"/>
      <c r="M121" s="6"/>
      <c r="N121" s="6"/>
      <c r="O121" s="6"/>
      <c r="P121" s="6"/>
      <c r="Q121" s="6"/>
      <c r="R121" s="6"/>
      <c r="S121" s="6"/>
      <c r="T121" s="6"/>
      <c r="U121" s="6"/>
      <c r="V121" s="6"/>
      <c r="W121" s="6"/>
      <c r="X121" s="6"/>
      <c r="Y121" s="6"/>
      <c r="Z121" s="6"/>
      <c r="AA121" s="6"/>
      <c r="AB121" s="6"/>
      <c r="AC121" s="6"/>
      <c r="AD121" s="6"/>
      <c r="AE121" s="6"/>
      <c r="AF121" s="6"/>
      <c r="AG121" s="6"/>
      <c r="AH121" s="6"/>
      <c r="AI121" s="6"/>
      <c r="AJ121" s="6"/>
      <c r="AK121" s="6"/>
      <c r="AL121" s="6"/>
      <c r="AM121" s="6"/>
      <c r="AN121" s="6"/>
      <c r="AO121" s="6"/>
      <c r="AP121" s="6"/>
      <c r="AQ121" s="6"/>
      <c r="AR121" s="6"/>
      <c r="AS121" s="6"/>
      <c r="AT121" s="6"/>
      <c r="AU121" s="6"/>
      <c r="AV121" s="6"/>
      <c r="AW121" s="6"/>
      <c r="AX121" s="6"/>
      <c r="AY121" s="6"/>
      <c r="AZ121" s="6"/>
      <c r="BA121" s="6"/>
      <c r="BB121" s="6"/>
      <c r="BC121" s="6"/>
      <c r="BD121" s="6"/>
      <c r="BE121" s="6"/>
      <c r="BF121" s="6"/>
      <c r="BG121" s="6"/>
      <c r="BH121" s="6"/>
      <c r="BI121" s="6"/>
      <c r="BJ121" s="6"/>
      <c r="BK121" s="6"/>
      <c r="BL121" s="6"/>
      <c r="BM121" s="6"/>
      <c r="BN121" s="6"/>
      <c r="BO121" s="6"/>
      <c r="BP121" s="6"/>
      <c r="BQ121" s="6"/>
      <c r="BR121" s="6"/>
      <c r="BS121" s="6"/>
      <c r="BT121" s="6"/>
      <c r="BU121" s="6"/>
      <c r="BV121" s="6"/>
      <c r="BW121" s="6"/>
      <c r="BX121" s="6"/>
      <c r="BY121" s="6"/>
      <c r="BZ121" s="6"/>
      <c r="CA121" s="6"/>
      <c r="CB121" s="6"/>
      <c r="CC121" s="6"/>
      <c r="CD121" s="6"/>
      <c r="CE121" s="6"/>
      <c r="CF121" s="6"/>
      <c r="CG121" s="6"/>
      <c r="CH121" s="6"/>
      <c r="CI121" s="6"/>
      <c r="CJ121" s="6"/>
      <c r="CK121" s="6"/>
      <c r="CL121" s="6"/>
      <c r="CM121" s="6"/>
      <c r="CN121" s="6"/>
      <c r="CO121" s="6"/>
      <c r="CP121" s="6"/>
      <c r="CQ121" s="6"/>
      <c r="CR121" s="6"/>
      <c r="CS121" s="6"/>
      <c r="CT121" s="6"/>
      <c r="CU121" s="6"/>
      <c r="CV121" s="6"/>
      <c r="CW121" s="6"/>
      <c r="CX121" s="6"/>
      <c r="CY121" s="6"/>
      <c r="CZ121" s="6"/>
      <c r="DA121" s="6"/>
      <c r="DB121" s="6"/>
      <c r="DC121" s="6"/>
      <c r="DD121" s="6"/>
      <c r="DE121" s="6"/>
      <c r="DF121" s="6"/>
      <c r="DG121" s="6"/>
      <c r="DH121" s="6"/>
      <c r="DI121" s="6"/>
      <c r="DJ121" s="6"/>
      <c r="DK121" s="6"/>
      <c r="DL121" s="6"/>
      <c r="DM121" s="6"/>
      <c r="DN121" s="6"/>
      <c r="DO121" s="6"/>
      <c r="DP121" s="6"/>
      <c r="DQ121" s="6"/>
      <c r="DR121" s="6"/>
      <c r="DS121" s="6"/>
      <c r="DT121" s="6"/>
      <c r="DU121" s="6"/>
      <c r="DV121" s="6"/>
      <c r="DW121" s="6"/>
      <c r="DX121" s="6"/>
      <c r="DY121" s="6"/>
      <c r="DZ121" s="6"/>
      <c r="EA121" s="6"/>
      <c r="EB121" s="6"/>
      <c r="EC121" s="6"/>
      <c r="ED121" s="6"/>
      <c r="EE121" s="6"/>
      <c r="EF121" s="6"/>
      <c r="EG121" s="6"/>
      <c r="EH121" s="6"/>
      <c r="EI121" s="6"/>
      <c r="EJ121" s="6"/>
      <c r="EK121" s="6"/>
      <c r="EL121" s="6"/>
      <c r="EM121" s="6"/>
      <c r="EN121" s="6"/>
      <c r="EO121" s="6"/>
      <c r="EP121" s="6"/>
      <c r="EQ121" s="6"/>
      <c r="ER121" s="6"/>
      <c r="ES121" s="6"/>
      <c r="ET121" s="6"/>
      <c r="EU121" s="6"/>
      <c r="EV121" s="6"/>
      <c r="EW121" s="6"/>
      <c r="EX121" s="6"/>
      <c r="EY121" s="6"/>
      <c r="EZ121" s="6"/>
      <c r="FA121" s="6"/>
      <c r="FB121" s="6"/>
      <c r="FC121" s="6"/>
      <c r="FD121" s="6"/>
      <c r="FE121" s="6"/>
      <c r="FF121" s="6"/>
      <c r="FG121" s="6"/>
      <c r="FH121" s="6"/>
      <c r="FI121" s="6"/>
      <c r="FJ121" s="6"/>
      <c r="FK121" s="6"/>
      <c r="FL121" s="6"/>
      <c r="FM121" s="6"/>
      <c r="FN121" s="6"/>
      <c r="FO121" s="6"/>
      <c r="FP121" s="6"/>
      <c r="FQ121" s="6"/>
      <c r="FR121" s="6"/>
      <c r="FS121" s="6"/>
      <c r="FT121" s="6"/>
      <c r="FU121" s="6"/>
      <c r="FV121" s="6"/>
      <c r="FW121" s="6"/>
      <c r="FX121" s="6"/>
      <c r="FY121" s="6"/>
      <c r="FZ121" s="6"/>
      <c r="GA121" s="6"/>
      <c r="GB121" s="6"/>
      <c r="GC121" s="6"/>
      <c r="GD121" s="6"/>
      <c r="GE121" s="6"/>
      <c r="GF121" s="6"/>
      <c r="GG121" s="6"/>
      <c r="GH121" s="6"/>
      <c r="GI121" s="6"/>
      <c r="GJ121" s="6"/>
      <c r="GK121"/>
      <c r="GL121"/>
      <c r="GM121"/>
      <c r="GN121"/>
      <c r="GO121"/>
      <c r="GP121"/>
      <c r="GQ121"/>
      <c r="GR121"/>
      <c r="GS121"/>
      <c r="GT121"/>
      <c r="GU121"/>
      <c r="GV121"/>
      <c r="GW121"/>
      <c r="GX121"/>
      <c r="GY121"/>
      <c r="GZ121"/>
      <c r="HA121"/>
      <c r="HB121"/>
      <c r="HC121"/>
      <c r="HD121"/>
      <c r="HE121"/>
      <c r="HF121"/>
      <c r="HG121"/>
      <c r="HH121"/>
      <c r="HI121"/>
      <c r="HJ121"/>
      <c r="HK121"/>
      <c r="HL121"/>
      <c r="HM121"/>
      <c r="HN121"/>
      <c r="HO121"/>
      <c r="HP121"/>
      <c r="HQ121"/>
      <c r="HR121"/>
      <c r="HS121"/>
      <c r="HT121"/>
      <c r="HU121"/>
      <c r="HV121"/>
      <c r="HW121"/>
      <c r="HX121"/>
      <c r="HY121"/>
      <c r="HZ121"/>
      <c r="IA121"/>
      <c r="IB121"/>
      <c r="IC121"/>
      <c r="ID121"/>
      <c r="IE121"/>
      <c r="IF121"/>
      <c r="IG121"/>
      <c r="IH121"/>
      <c r="II121"/>
      <c r="IJ121"/>
      <c r="IK121"/>
      <c r="IL121"/>
      <c r="IM121"/>
      <c r="IN121"/>
      <c r="IO121"/>
      <c r="IP121"/>
      <c r="IQ121"/>
      <c r="IR121"/>
      <c r="IS121"/>
      <c r="IT121"/>
      <c r="IU121"/>
      <c r="IV121"/>
      <c r="IW121"/>
      <c r="IX121"/>
      <c r="IY121"/>
      <c r="IZ121"/>
      <c r="JA121"/>
      <c r="JB121"/>
      <c r="JC121"/>
      <c r="JD121"/>
      <c r="JE121"/>
      <c r="JF121"/>
      <c r="JG121"/>
      <c r="JH121"/>
      <c r="JI121"/>
      <c r="JJ121"/>
      <c r="JK121"/>
      <c r="JL121"/>
      <c r="JM121"/>
      <c r="JN121"/>
      <c r="JO121"/>
      <c r="JP121"/>
      <c r="JQ121"/>
      <c r="JR121"/>
      <c r="JS121"/>
      <c r="JT121"/>
      <c r="JU121"/>
      <c r="JV121"/>
      <c r="JW121"/>
      <c r="JX121"/>
      <c r="JY121"/>
      <c r="JZ121"/>
      <c r="KA121"/>
      <c r="KB121"/>
      <c r="KC121"/>
      <c r="KD121"/>
      <c r="KE121"/>
      <c r="KF121"/>
      <c r="KG121"/>
      <c r="KH121"/>
      <c r="KI121"/>
      <c r="KJ121"/>
      <c r="KK121"/>
      <c r="KL121"/>
      <c r="KM121"/>
      <c r="KN121"/>
      <c r="KO121"/>
      <c r="KP121"/>
      <c r="KQ121"/>
      <c r="KR121"/>
      <c r="KS121"/>
      <c r="KT121"/>
      <c r="KU121"/>
      <c r="KV121"/>
      <c r="KW121"/>
      <c r="KX121"/>
      <c r="KY121"/>
      <c r="KZ121"/>
      <c r="LA121"/>
      <c r="LB121"/>
      <c r="LC121"/>
      <c r="LD121"/>
      <c r="LE121"/>
      <c r="LF121"/>
      <c r="LG121"/>
      <c r="LH121"/>
      <c r="LI121"/>
      <c r="LJ121"/>
      <c r="LK121"/>
      <c r="LL121"/>
      <c r="LM121"/>
      <c r="LN121"/>
      <c r="LO121"/>
      <c r="LP121"/>
      <c r="LQ121"/>
      <c r="LR121"/>
      <c r="LS121"/>
      <c r="LT121"/>
      <c r="LU121"/>
      <c r="LV121"/>
      <c r="LW121"/>
      <c r="LX121"/>
      <c r="LY121"/>
      <c r="LZ121"/>
      <c r="MA121"/>
      <c r="MB121"/>
      <c r="MC121"/>
      <c r="MD121"/>
      <c r="ME121"/>
      <c r="MF121"/>
      <c r="MG121"/>
      <c r="MH121"/>
      <c r="MI121"/>
      <c r="MJ121"/>
      <c r="MK121"/>
      <c r="ML121"/>
      <c r="MM121"/>
      <c r="MN121"/>
      <c r="MO121"/>
      <c r="MP121"/>
      <c r="MQ121"/>
      <c r="MR121"/>
      <c r="MS121"/>
      <c r="MT121"/>
      <c r="MU121"/>
      <c r="MV121"/>
      <c r="MW121"/>
      <c r="MX121"/>
      <c r="MY121"/>
      <c r="MZ121"/>
      <c r="NA121"/>
      <c r="NB121"/>
      <c r="NC121"/>
      <c r="ND121"/>
      <c r="NE121"/>
      <c r="NF121"/>
      <c r="NG121"/>
      <c r="NH121"/>
      <c r="NI121"/>
      <c r="NJ121"/>
      <c r="NK121"/>
      <c r="NL121"/>
      <c r="NM121"/>
      <c r="NN121"/>
      <c r="NO121"/>
      <c r="NP121"/>
      <c r="NQ121"/>
      <c r="NR121"/>
      <c r="NS121"/>
      <c r="NT121"/>
      <c r="NU121"/>
      <c r="NV121"/>
      <c r="NW121"/>
      <c r="NX121"/>
      <c r="NY121"/>
      <c r="NZ121"/>
      <c r="OA121"/>
      <c r="OB121"/>
      <c r="OC121"/>
      <c r="OD121"/>
      <c r="OE121"/>
      <c r="OF121"/>
      <c r="OG121"/>
      <c r="OH121"/>
      <c r="OI121"/>
      <c r="OJ121"/>
      <c r="OK121"/>
      <c r="OL121"/>
      <c r="OM121"/>
      <c r="ON121"/>
      <c r="OO121"/>
      <c r="OP121"/>
      <c r="OQ121"/>
      <c r="OR121"/>
      <c r="OS121"/>
      <c r="OT121"/>
      <c r="OU121"/>
      <c r="OV121"/>
      <c r="OW121"/>
      <c r="OX121"/>
      <c r="OY121"/>
      <c r="OZ121"/>
      <c r="PA121"/>
      <c r="PB121"/>
      <c r="PC121"/>
      <c r="PD121"/>
      <c r="PE121"/>
      <c r="PF121"/>
      <c r="PG121"/>
      <c r="PH121"/>
      <c r="PI121"/>
      <c r="PJ121"/>
      <c r="PK121"/>
      <c r="PL121"/>
      <c r="PM121"/>
      <c r="PN121"/>
      <c r="PO121"/>
      <c r="PP121"/>
      <c r="PQ121"/>
      <c r="PR121"/>
      <c r="PS121"/>
      <c r="PT121"/>
      <c r="PU121"/>
    </row>
    <row r="122" spans="1:437" s="58" customFormat="1" outlineLevel="1" x14ac:dyDescent="0.35">
      <c r="A122" s="75"/>
      <c r="B122" s="15"/>
      <c r="C122" s="76"/>
      <c r="D122" s="65"/>
      <c r="E122" s="11" t="str">
        <f t="shared" ref="E122:BP122" si="186" xml:space="preserve"> E$25</f>
        <v>Model period ending</v>
      </c>
      <c r="F122" s="11">
        <f t="shared" si="186"/>
        <v>0</v>
      </c>
      <c r="G122" s="11" t="str">
        <f t="shared" si="186"/>
        <v>date</v>
      </c>
      <c r="H122" s="11">
        <f t="shared" si="186"/>
        <v>0</v>
      </c>
      <c r="I122" s="183">
        <f t="shared" si="186"/>
        <v>0</v>
      </c>
      <c r="J122" s="11">
        <f t="shared" si="186"/>
        <v>44104</v>
      </c>
      <c r="K122" s="11">
        <f t="shared" si="186"/>
        <v>44196</v>
      </c>
      <c r="L122" s="11">
        <f t="shared" si="186"/>
        <v>44286</v>
      </c>
      <c r="M122" s="11">
        <f t="shared" si="186"/>
        <v>44377</v>
      </c>
      <c r="N122" s="11">
        <f t="shared" si="186"/>
        <v>44469</v>
      </c>
      <c r="O122" s="11">
        <f t="shared" si="186"/>
        <v>44561</v>
      </c>
      <c r="P122" s="11">
        <f t="shared" si="186"/>
        <v>44651</v>
      </c>
      <c r="Q122" s="11">
        <f t="shared" si="186"/>
        <v>44742</v>
      </c>
      <c r="R122" s="11">
        <f t="shared" si="186"/>
        <v>44834</v>
      </c>
      <c r="S122" s="11">
        <f t="shared" si="186"/>
        <v>44926</v>
      </c>
      <c r="T122" s="11">
        <f t="shared" si="186"/>
        <v>45016</v>
      </c>
      <c r="U122" s="11">
        <f t="shared" si="186"/>
        <v>45107</v>
      </c>
      <c r="V122" s="11">
        <f t="shared" si="186"/>
        <v>45199</v>
      </c>
      <c r="W122" s="11">
        <f t="shared" si="186"/>
        <v>45291</v>
      </c>
      <c r="X122" s="11">
        <f t="shared" si="186"/>
        <v>45382</v>
      </c>
      <c r="Y122" s="11">
        <f t="shared" si="186"/>
        <v>45473</v>
      </c>
      <c r="Z122" s="11">
        <f t="shared" si="186"/>
        <v>45565</v>
      </c>
      <c r="AA122" s="11">
        <f t="shared" si="186"/>
        <v>45657</v>
      </c>
      <c r="AB122" s="11">
        <f t="shared" si="186"/>
        <v>45747</v>
      </c>
      <c r="AC122" s="11">
        <f t="shared" si="186"/>
        <v>45838</v>
      </c>
      <c r="AD122" s="11">
        <f t="shared" si="186"/>
        <v>45930</v>
      </c>
      <c r="AE122" s="11">
        <f t="shared" si="186"/>
        <v>46022</v>
      </c>
      <c r="AF122" s="11">
        <f t="shared" si="186"/>
        <v>46112</v>
      </c>
      <c r="AG122" s="11">
        <f t="shared" si="186"/>
        <v>46203</v>
      </c>
      <c r="AH122" s="11">
        <f t="shared" si="186"/>
        <v>46295</v>
      </c>
      <c r="AI122" s="11">
        <f t="shared" si="186"/>
        <v>46387</v>
      </c>
      <c r="AJ122" s="11">
        <f t="shared" si="186"/>
        <v>46477</v>
      </c>
      <c r="AK122" s="11">
        <f t="shared" si="186"/>
        <v>46568</v>
      </c>
      <c r="AL122" s="11">
        <f t="shared" si="186"/>
        <v>46660</v>
      </c>
      <c r="AM122" s="11">
        <f t="shared" si="186"/>
        <v>46752</v>
      </c>
      <c r="AN122" s="11">
        <f t="shared" si="186"/>
        <v>46843</v>
      </c>
      <c r="AO122" s="11">
        <f t="shared" si="186"/>
        <v>46934</v>
      </c>
      <c r="AP122" s="11">
        <f t="shared" si="186"/>
        <v>47026</v>
      </c>
      <c r="AQ122" s="11">
        <f t="shared" si="186"/>
        <v>47118</v>
      </c>
      <c r="AR122" s="11">
        <f t="shared" si="186"/>
        <v>47208</v>
      </c>
      <c r="AS122" s="11">
        <f t="shared" si="186"/>
        <v>47299</v>
      </c>
      <c r="AT122" s="11">
        <f t="shared" si="186"/>
        <v>47391</v>
      </c>
      <c r="AU122" s="11">
        <f t="shared" si="186"/>
        <v>47483</v>
      </c>
      <c r="AV122" s="11">
        <f t="shared" si="186"/>
        <v>47573</v>
      </c>
      <c r="AW122" s="11">
        <f t="shared" si="186"/>
        <v>47664</v>
      </c>
      <c r="AX122" s="11">
        <f t="shared" si="186"/>
        <v>47756</v>
      </c>
      <c r="AY122" s="11">
        <f t="shared" si="186"/>
        <v>47848</v>
      </c>
      <c r="AZ122" s="11">
        <f t="shared" si="186"/>
        <v>47938</v>
      </c>
      <c r="BA122" s="11">
        <f t="shared" si="186"/>
        <v>48029</v>
      </c>
      <c r="BB122" s="11">
        <f t="shared" si="186"/>
        <v>48121</v>
      </c>
      <c r="BC122" s="11">
        <f t="shared" si="186"/>
        <v>48213</v>
      </c>
      <c r="BD122" s="11">
        <f t="shared" si="186"/>
        <v>48304</v>
      </c>
      <c r="BE122" s="11">
        <f t="shared" si="186"/>
        <v>48395</v>
      </c>
      <c r="BF122" s="11">
        <f t="shared" si="186"/>
        <v>48487</v>
      </c>
      <c r="BG122" s="11">
        <f t="shared" si="186"/>
        <v>48579</v>
      </c>
      <c r="BH122" s="11">
        <f t="shared" si="186"/>
        <v>48669</v>
      </c>
      <c r="BI122" s="11">
        <f t="shared" si="186"/>
        <v>48760</v>
      </c>
      <c r="BJ122" s="11">
        <f t="shared" si="186"/>
        <v>48852</v>
      </c>
      <c r="BK122" s="11">
        <f t="shared" si="186"/>
        <v>48944</v>
      </c>
      <c r="BL122" s="11">
        <f t="shared" si="186"/>
        <v>49034</v>
      </c>
      <c r="BM122" s="11">
        <f t="shared" si="186"/>
        <v>49125</v>
      </c>
      <c r="BN122" s="11">
        <f t="shared" si="186"/>
        <v>49217</v>
      </c>
      <c r="BO122" s="11">
        <f t="shared" si="186"/>
        <v>49309</v>
      </c>
      <c r="BP122" s="11">
        <f t="shared" si="186"/>
        <v>49399</v>
      </c>
      <c r="BQ122" s="11">
        <f t="shared" ref="BQ122:EB122" si="187" xml:space="preserve"> BQ$25</f>
        <v>49490</v>
      </c>
      <c r="BR122" s="11">
        <f t="shared" si="187"/>
        <v>49582</v>
      </c>
      <c r="BS122" s="11">
        <f t="shared" si="187"/>
        <v>49674</v>
      </c>
      <c r="BT122" s="11">
        <f t="shared" si="187"/>
        <v>49765</v>
      </c>
      <c r="BU122" s="11">
        <f t="shared" si="187"/>
        <v>49856</v>
      </c>
      <c r="BV122" s="11">
        <f t="shared" si="187"/>
        <v>49948</v>
      </c>
      <c r="BW122" s="11">
        <f t="shared" si="187"/>
        <v>50040</v>
      </c>
      <c r="BX122" s="11">
        <f t="shared" si="187"/>
        <v>50130</v>
      </c>
      <c r="BY122" s="11">
        <f t="shared" si="187"/>
        <v>50221</v>
      </c>
      <c r="BZ122" s="11">
        <f t="shared" si="187"/>
        <v>50313</v>
      </c>
      <c r="CA122" s="11">
        <f t="shared" si="187"/>
        <v>50405</v>
      </c>
      <c r="CB122" s="11">
        <f t="shared" si="187"/>
        <v>50495</v>
      </c>
      <c r="CC122" s="11">
        <f t="shared" si="187"/>
        <v>50586</v>
      </c>
      <c r="CD122" s="11">
        <f t="shared" si="187"/>
        <v>50678</v>
      </c>
      <c r="CE122" s="11">
        <f t="shared" si="187"/>
        <v>50770</v>
      </c>
      <c r="CF122" s="11">
        <f t="shared" si="187"/>
        <v>50860</v>
      </c>
      <c r="CG122" s="11">
        <f t="shared" si="187"/>
        <v>50951</v>
      </c>
      <c r="CH122" s="11">
        <f t="shared" si="187"/>
        <v>51043</v>
      </c>
      <c r="CI122" s="11">
        <f t="shared" si="187"/>
        <v>51135</v>
      </c>
      <c r="CJ122" s="11">
        <f t="shared" si="187"/>
        <v>51226</v>
      </c>
      <c r="CK122" s="11">
        <f t="shared" si="187"/>
        <v>51317</v>
      </c>
      <c r="CL122" s="11">
        <f t="shared" si="187"/>
        <v>51409</v>
      </c>
      <c r="CM122" s="11">
        <f t="shared" si="187"/>
        <v>51501</v>
      </c>
      <c r="CN122" s="11">
        <f t="shared" si="187"/>
        <v>51591</v>
      </c>
      <c r="CO122" s="11">
        <f t="shared" si="187"/>
        <v>51682</v>
      </c>
      <c r="CP122" s="11">
        <f t="shared" si="187"/>
        <v>51774</v>
      </c>
      <c r="CQ122" s="11">
        <f t="shared" si="187"/>
        <v>51866</v>
      </c>
      <c r="CR122" s="11">
        <f t="shared" si="187"/>
        <v>51956</v>
      </c>
      <c r="CS122" s="11">
        <f t="shared" si="187"/>
        <v>52047</v>
      </c>
      <c r="CT122" s="11">
        <f t="shared" si="187"/>
        <v>52139</v>
      </c>
      <c r="CU122" s="11">
        <f t="shared" si="187"/>
        <v>52231</v>
      </c>
      <c r="CV122" s="11">
        <f t="shared" si="187"/>
        <v>52321</v>
      </c>
      <c r="CW122" s="11">
        <f t="shared" si="187"/>
        <v>52412</v>
      </c>
      <c r="CX122" s="11">
        <f t="shared" si="187"/>
        <v>52504</v>
      </c>
      <c r="CY122" s="11">
        <f t="shared" si="187"/>
        <v>52596</v>
      </c>
      <c r="CZ122" s="11">
        <f t="shared" si="187"/>
        <v>52687</v>
      </c>
      <c r="DA122" s="11">
        <f t="shared" si="187"/>
        <v>52778</v>
      </c>
      <c r="DB122" s="11">
        <f t="shared" si="187"/>
        <v>52870</v>
      </c>
      <c r="DC122" s="11">
        <f t="shared" si="187"/>
        <v>52962</v>
      </c>
      <c r="DD122" s="11">
        <f t="shared" si="187"/>
        <v>53052</v>
      </c>
      <c r="DE122" s="11">
        <f t="shared" si="187"/>
        <v>53143</v>
      </c>
      <c r="DF122" s="11">
        <f t="shared" si="187"/>
        <v>53235</v>
      </c>
      <c r="DG122" s="11">
        <f t="shared" si="187"/>
        <v>53327</v>
      </c>
      <c r="DH122" s="11">
        <f t="shared" si="187"/>
        <v>53417</v>
      </c>
      <c r="DI122" s="11">
        <f t="shared" si="187"/>
        <v>53508</v>
      </c>
      <c r="DJ122" s="11">
        <f t="shared" si="187"/>
        <v>53600</v>
      </c>
      <c r="DK122" s="11">
        <f t="shared" si="187"/>
        <v>53692</v>
      </c>
      <c r="DL122" s="11">
        <f t="shared" si="187"/>
        <v>53782</v>
      </c>
      <c r="DM122" s="11">
        <f t="shared" si="187"/>
        <v>53873</v>
      </c>
      <c r="DN122" s="11">
        <f t="shared" si="187"/>
        <v>53965</v>
      </c>
      <c r="DO122" s="11">
        <f t="shared" si="187"/>
        <v>54057</v>
      </c>
      <c r="DP122" s="11">
        <f t="shared" si="187"/>
        <v>54148</v>
      </c>
      <c r="DQ122" s="11">
        <f t="shared" si="187"/>
        <v>54239</v>
      </c>
      <c r="DR122" s="11">
        <f t="shared" si="187"/>
        <v>54331</v>
      </c>
      <c r="DS122" s="11">
        <f t="shared" si="187"/>
        <v>54423</v>
      </c>
      <c r="DT122" s="11">
        <f t="shared" si="187"/>
        <v>54513</v>
      </c>
      <c r="DU122" s="11">
        <f t="shared" si="187"/>
        <v>54604</v>
      </c>
      <c r="DV122" s="11">
        <f t="shared" si="187"/>
        <v>54696</v>
      </c>
      <c r="DW122" s="11">
        <f t="shared" si="187"/>
        <v>54788</v>
      </c>
      <c r="DX122" s="11">
        <f t="shared" si="187"/>
        <v>54878</v>
      </c>
      <c r="DY122" s="11">
        <f t="shared" si="187"/>
        <v>54969</v>
      </c>
      <c r="DZ122" s="11">
        <f t="shared" si="187"/>
        <v>55061</v>
      </c>
      <c r="EA122" s="11">
        <f t="shared" si="187"/>
        <v>55153</v>
      </c>
      <c r="EB122" s="11">
        <f t="shared" si="187"/>
        <v>55243</v>
      </c>
      <c r="EC122" s="11">
        <f t="shared" ref="EC122:GJ122" si="188" xml:space="preserve"> EC$25</f>
        <v>55334</v>
      </c>
      <c r="ED122" s="11">
        <f t="shared" si="188"/>
        <v>55426</v>
      </c>
      <c r="EE122" s="11">
        <f t="shared" si="188"/>
        <v>55518</v>
      </c>
      <c r="EF122" s="11">
        <f t="shared" si="188"/>
        <v>55609</v>
      </c>
      <c r="EG122" s="11">
        <f t="shared" si="188"/>
        <v>55700</v>
      </c>
      <c r="EH122" s="11">
        <f t="shared" si="188"/>
        <v>55792</v>
      </c>
      <c r="EI122" s="11">
        <f t="shared" si="188"/>
        <v>55884</v>
      </c>
      <c r="EJ122" s="11">
        <f t="shared" si="188"/>
        <v>55974</v>
      </c>
      <c r="EK122" s="11">
        <f t="shared" si="188"/>
        <v>56065</v>
      </c>
      <c r="EL122" s="11">
        <f t="shared" si="188"/>
        <v>56157</v>
      </c>
      <c r="EM122" s="11">
        <f t="shared" si="188"/>
        <v>56249</v>
      </c>
      <c r="EN122" s="11">
        <f t="shared" si="188"/>
        <v>56339</v>
      </c>
      <c r="EO122" s="11">
        <f t="shared" si="188"/>
        <v>56430</v>
      </c>
      <c r="EP122" s="11">
        <f t="shared" si="188"/>
        <v>56522</v>
      </c>
      <c r="EQ122" s="11">
        <f t="shared" si="188"/>
        <v>56614</v>
      </c>
      <c r="ER122" s="11">
        <f t="shared" si="188"/>
        <v>56704</v>
      </c>
      <c r="ES122" s="11">
        <f t="shared" si="188"/>
        <v>56795</v>
      </c>
      <c r="ET122" s="11">
        <f t="shared" si="188"/>
        <v>56887</v>
      </c>
      <c r="EU122" s="11">
        <f t="shared" si="188"/>
        <v>56979</v>
      </c>
      <c r="EV122" s="11">
        <f t="shared" si="188"/>
        <v>57070</v>
      </c>
      <c r="EW122" s="11">
        <f t="shared" si="188"/>
        <v>57161</v>
      </c>
      <c r="EX122" s="11">
        <f t="shared" si="188"/>
        <v>57253</v>
      </c>
      <c r="EY122" s="11">
        <f t="shared" si="188"/>
        <v>57345</v>
      </c>
      <c r="EZ122" s="11">
        <f t="shared" si="188"/>
        <v>57435</v>
      </c>
      <c r="FA122" s="11">
        <f t="shared" si="188"/>
        <v>57526</v>
      </c>
      <c r="FB122" s="11">
        <f t="shared" si="188"/>
        <v>57618</v>
      </c>
      <c r="FC122" s="11">
        <f t="shared" si="188"/>
        <v>57710</v>
      </c>
      <c r="FD122" s="11">
        <f t="shared" si="188"/>
        <v>57800</v>
      </c>
      <c r="FE122" s="11">
        <f t="shared" si="188"/>
        <v>57891</v>
      </c>
      <c r="FF122" s="11">
        <f t="shared" si="188"/>
        <v>57983</v>
      </c>
      <c r="FG122" s="11">
        <f t="shared" si="188"/>
        <v>58075</v>
      </c>
      <c r="FH122" s="11">
        <f t="shared" si="188"/>
        <v>58165</v>
      </c>
      <c r="FI122" s="11">
        <f t="shared" si="188"/>
        <v>58256</v>
      </c>
      <c r="FJ122" s="11">
        <f t="shared" si="188"/>
        <v>58348</v>
      </c>
      <c r="FK122" s="11">
        <f t="shared" si="188"/>
        <v>58440</v>
      </c>
      <c r="FL122" s="11">
        <f t="shared" si="188"/>
        <v>58531</v>
      </c>
      <c r="FM122" s="11">
        <f t="shared" si="188"/>
        <v>58622</v>
      </c>
      <c r="FN122" s="11">
        <f t="shared" si="188"/>
        <v>58714</v>
      </c>
      <c r="FO122" s="11">
        <f t="shared" si="188"/>
        <v>58806</v>
      </c>
      <c r="FP122" s="11">
        <f t="shared" si="188"/>
        <v>58896</v>
      </c>
      <c r="FQ122" s="11">
        <f t="shared" si="188"/>
        <v>58987</v>
      </c>
      <c r="FR122" s="11">
        <f t="shared" si="188"/>
        <v>59079</v>
      </c>
      <c r="FS122" s="11">
        <f t="shared" si="188"/>
        <v>59171</v>
      </c>
      <c r="FT122" s="11">
        <f t="shared" si="188"/>
        <v>59261</v>
      </c>
      <c r="FU122" s="11">
        <f t="shared" si="188"/>
        <v>59352</v>
      </c>
      <c r="FV122" s="11">
        <f t="shared" si="188"/>
        <v>59444</v>
      </c>
      <c r="FW122" s="11">
        <f t="shared" si="188"/>
        <v>59536</v>
      </c>
      <c r="FX122" s="11">
        <f t="shared" si="188"/>
        <v>59626</v>
      </c>
      <c r="FY122" s="11">
        <f t="shared" si="188"/>
        <v>59717</v>
      </c>
      <c r="FZ122" s="11">
        <f t="shared" si="188"/>
        <v>59809</v>
      </c>
      <c r="GA122" s="11">
        <f t="shared" si="188"/>
        <v>59901</v>
      </c>
      <c r="GB122" s="11">
        <f t="shared" si="188"/>
        <v>59992</v>
      </c>
      <c r="GC122" s="11">
        <f t="shared" si="188"/>
        <v>60083</v>
      </c>
      <c r="GD122" s="11">
        <f t="shared" si="188"/>
        <v>60175</v>
      </c>
      <c r="GE122" s="11">
        <f t="shared" si="188"/>
        <v>60267</v>
      </c>
      <c r="GF122" s="11">
        <f t="shared" si="188"/>
        <v>60357</v>
      </c>
      <c r="GG122" s="11">
        <f t="shared" si="188"/>
        <v>60448</v>
      </c>
      <c r="GH122" s="11">
        <f t="shared" si="188"/>
        <v>60540</v>
      </c>
      <c r="GI122" s="11">
        <f t="shared" si="188"/>
        <v>60632</v>
      </c>
      <c r="GJ122" s="11">
        <f t="shared" si="188"/>
        <v>60722</v>
      </c>
      <c r="GK122"/>
      <c r="GL122"/>
      <c r="GM122"/>
      <c r="GN122"/>
      <c r="GO122"/>
      <c r="GP122"/>
      <c r="GQ122"/>
      <c r="GR122"/>
      <c r="GS122"/>
      <c r="GT122"/>
      <c r="GU122"/>
      <c r="GV122"/>
      <c r="GW122"/>
      <c r="GX122"/>
      <c r="GY122"/>
      <c r="GZ122"/>
      <c r="HA122"/>
      <c r="HB122"/>
      <c r="HC122"/>
      <c r="HD122"/>
      <c r="HE122"/>
      <c r="HF122"/>
      <c r="HG122"/>
      <c r="HH122"/>
      <c r="HI122"/>
      <c r="HJ122"/>
      <c r="HK122"/>
      <c r="HL122"/>
      <c r="HM122"/>
      <c r="HN122"/>
      <c r="HO122"/>
      <c r="HP122"/>
      <c r="HQ122"/>
      <c r="HR122"/>
      <c r="HS122"/>
      <c r="HT122"/>
      <c r="HU122"/>
      <c r="HV122"/>
      <c r="HW122"/>
      <c r="HX122"/>
      <c r="HY122"/>
      <c r="HZ122"/>
      <c r="IA122"/>
      <c r="IB122"/>
      <c r="IC122"/>
      <c r="ID122"/>
      <c r="IE122"/>
      <c r="IF122"/>
      <c r="IG122"/>
      <c r="IH122"/>
      <c r="II122"/>
      <c r="IJ122"/>
      <c r="IK122"/>
      <c r="IL122"/>
      <c r="IM122"/>
      <c r="IN122"/>
      <c r="IO122"/>
      <c r="IP122"/>
      <c r="IQ122"/>
      <c r="IR122"/>
      <c r="IS122"/>
      <c r="IT122"/>
      <c r="IU122"/>
      <c r="IV122"/>
      <c r="IW122"/>
      <c r="IX122"/>
      <c r="IY122"/>
      <c r="IZ122"/>
      <c r="JA122"/>
      <c r="JB122"/>
      <c r="JC122"/>
      <c r="JD122"/>
      <c r="JE122"/>
      <c r="JF122"/>
      <c r="JG122"/>
      <c r="JH122"/>
      <c r="JI122"/>
      <c r="JJ122"/>
      <c r="JK122"/>
      <c r="JL122"/>
      <c r="JM122"/>
      <c r="JN122"/>
      <c r="JO122"/>
      <c r="JP122"/>
      <c r="JQ122"/>
      <c r="JR122"/>
      <c r="JS122"/>
      <c r="JT122"/>
      <c r="JU122"/>
      <c r="JV122"/>
      <c r="JW122"/>
      <c r="JX122"/>
      <c r="JY122"/>
      <c r="JZ122"/>
      <c r="KA122"/>
      <c r="KB122"/>
      <c r="KC122"/>
      <c r="KD122"/>
      <c r="KE122"/>
      <c r="KF122"/>
      <c r="KG122"/>
      <c r="KH122"/>
      <c r="KI122"/>
      <c r="KJ122"/>
      <c r="KK122"/>
      <c r="KL122"/>
      <c r="KM122"/>
      <c r="KN122"/>
      <c r="KO122"/>
      <c r="KP122"/>
      <c r="KQ122"/>
      <c r="KR122"/>
      <c r="KS122"/>
      <c r="KT122"/>
      <c r="KU122"/>
      <c r="KV122"/>
      <c r="KW122"/>
      <c r="KX122"/>
      <c r="KY122"/>
      <c r="KZ122"/>
      <c r="LA122"/>
      <c r="LB122"/>
      <c r="LC122"/>
      <c r="LD122"/>
      <c r="LE122"/>
      <c r="LF122"/>
      <c r="LG122"/>
      <c r="LH122"/>
      <c r="LI122"/>
      <c r="LJ122"/>
      <c r="LK122"/>
      <c r="LL122"/>
      <c r="LM122"/>
      <c r="LN122"/>
      <c r="LO122"/>
      <c r="LP122"/>
      <c r="LQ122"/>
      <c r="LR122"/>
      <c r="LS122"/>
      <c r="LT122"/>
      <c r="LU122"/>
      <c r="LV122"/>
      <c r="LW122"/>
      <c r="LX122"/>
      <c r="LY122"/>
      <c r="LZ122"/>
      <c r="MA122"/>
      <c r="MB122"/>
      <c r="MC122"/>
      <c r="MD122"/>
      <c r="ME122"/>
      <c r="MF122"/>
      <c r="MG122"/>
      <c r="MH122"/>
      <c r="MI122"/>
      <c r="MJ122"/>
      <c r="MK122"/>
      <c r="ML122"/>
      <c r="MM122"/>
      <c r="MN122"/>
      <c r="MO122"/>
      <c r="MP122"/>
      <c r="MQ122"/>
      <c r="MR122"/>
      <c r="MS122"/>
      <c r="MT122"/>
      <c r="MU122"/>
      <c r="MV122"/>
      <c r="MW122"/>
      <c r="MX122"/>
      <c r="MY122"/>
      <c r="MZ122"/>
      <c r="NA122"/>
      <c r="NB122"/>
      <c r="NC122"/>
      <c r="ND122"/>
      <c r="NE122"/>
      <c r="NF122"/>
      <c r="NG122"/>
      <c r="NH122"/>
      <c r="NI122"/>
      <c r="NJ122"/>
      <c r="NK122"/>
      <c r="NL122"/>
      <c r="NM122"/>
      <c r="NN122"/>
      <c r="NO122"/>
      <c r="NP122"/>
      <c r="NQ122"/>
      <c r="NR122"/>
      <c r="NS122"/>
      <c r="NT122"/>
      <c r="NU122"/>
      <c r="NV122"/>
      <c r="NW122"/>
      <c r="NX122"/>
      <c r="NY122"/>
      <c r="NZ122"/>
      <c r="OA122"/>
      <c r="OB122"/>
      <c r="OC122"/>
      <c r="OD122"/>
      <c r="OE122"/>
      <c r="OF122"/>
      <c r="OG122"/>
      <c r="OH122"/>
      <c r="OI122"/>
      <c r="OJ122"/>
      <c r="OK122"/>
      <c r="OL122"/>
      <c r="OM122"/>
      <c r="ON122"/>
      <c r="OO122"/>
      <c r="OP122"/>
      <c r="OQ122"/>
      <c r="OR122"/>
      <c r="OS122"/>
      <c r="OT122"/>
      <c r="OU122"/>
      <c r="OV122"/>
      <c r="OW122"/>
      <c r="OX122"/>
      <c r="OY122"/>
      <c r="OZ122"/>
      <c r="PA122"/>
      <c r="PB122"/>
      <c r="PC122"/>
      <c r="PD122"/>
      <c r="PE122"/>
      <c r="PF122"/>
      <c r="PG122"/>
      <c r="PH122"/>
      <c r="PI122"/>
      <c r="PJ122"/>
      <c r="PK122"/>
      <c r="PL122"/>
      <c r="PM122"/>
      <c r="PN122"/>
      <c r="PO122"/>
      <c r="PP122"/>
      <c r="PQ122"/>
      <c r="PR122"/>
      <c r="PS122"/>
      <c r="PT122"/>
      <c r="PU122"/>
    </row>
    <row r="123" spans="1:437" s="304" customFormat="1" outlineLevel="1" x14ac:dyDescent="0.35">
      <c r="A123" s="302"/>
      <c r="B123" s="302"/>
      <c r="C123" s="303"/>
      <c r="E123" s="305" t="s">
        <v>212</v>
      </c>
      <c r="F123" s="517"/>
      <c r="G123" s="300" t="s">
        <v>5</v>
      </c>
      <c r="H123" s="300">
        <f xml:space="preserve"> SUM(J123:GJ123)</f>
        <v>40</v>
      </c>
      <c r="I123" s="305"/>
      <c r="J123" s="305">
        <f t="shared" ref="J123:BU123" si="189" xml:space="preserve"> IF( AND(J122 &gt; $F120, J122 &lt;= $F121), 1, 0)</f>
        <v>0</v>
      </c>
      <c r="K123" s="305">
        <f t="shared" si="189"/>
        <v>0</v>
      </c>
      <c r="L123" s="305">
        <f t="shared" si="189"/>
        <v>0</v>
      </c>
      <c r="M123" s="305">
        <f t="shared" si="189"/>
        <v>1</v>
      </c>
      <c r="N123" s="305">
        <f t="shared" si="189"/>
        <v>1</v>
      </c>
      <c r="O123" s="305">
        <f t="shared" si="189"/>
        <v>1</v>
      </c>
      <c r="P123" s="305">
        <f t="shared" si="189"/>
        <v>1</v>
      </c>
      <c r="Q123" s="305">
        <f t="shared" si="189"/>
        <v>1</v>
      </c>
      <c r="R123" s="305">
        <f t="shared" si="189"/>
        <v>1</v>
      </c>
      <c r="S123" s="305">
        <f t="shared" si="189"/>
        <v>1</v>
      </c>
      <c r="T123" s="305">
        <f t="shared" si="189"/>
        <v>1</v>
      </c>
      <c r="U123" s="305">
        <f t="shared" si="189"/>
        <v>1</v>
      </c>
      <c r="V123" s="305">
        <f t="shared" si="189"/>
        <v>1</v>
      </c>
      <c r="W123" s="305">
        <f t="shared" si="189"/>
        <v>1</v>
      </c>
      <c r="X123" s="305">
        <f t="shared" si="189"/>
        <v>1</v>
      </c>
      <c r="Y123" s="305">
        <f t="shared" si="189"/>
        <v>1</v>
      </c>
      <c r="Z123" s="305">
        <f t="shared" si="189"/>
        <v>1</v>
      </c>
      <c r="AA123" s="305">
        <f t="shared" si="189"/>
        <v>1</v>
      </c>
      <c r="AB123" s="305">
        <f t="shared" si="189"/>
        <v>1</v>
      </c>
      <c r="AC123" s="305">
        <f t="shared" si="189"/>
        <v>1</v>
      </c>
      <c r="AD123" s="305">
        <f t="shared" si="189"/>
        <v>1</v>
      </c>
      <c r="AE123" s="305">
        <f t="shared" si="189"/>
        <v>1</v>
      </c>
      <c r="AF123" s="305">
        <f t="shared" si="189"/>
        <v>1</v>
      </c>
      <c r="AG123" s="305">
        <f t="shared" si="189"/>
        <v>1</v>
      </c>
      <c r="AH123" s="305">
        <f t="shared" si="189"/>
        <v>1</v>
      </c>
      <c r="AI123" s="305">
        <f t="shared" si="189"/>
        <v>1</v>
      </c>
      <c r="AJ123" s="305">
        <f t="shared" si="189"/>
        <v>1</v>
      </c>
      <c r="AK123" s="305">
        <f t="shared" si="189"/>
        <v>1</v>
      </c>
      <c r="AL123" s="305">
        <f t="shared" si="189"/>
        <v>1</v>
      </c>
      <c r="AM123" s="305">
        <f t="shared" si="189"/>
        <v>1</v>
      </c>
      <c r="AN123" s="305">
        <f t="shared" si="189"/>
        <v>1</v>
      </c>
      <c r="AO123" s="305">
        <f t="shared" si="189"/>
        <v>1</v>
      </c>
      <c r="AP123" s="305">
        <f t="shared" si="189"/>
        <v>1</v>
      </c>
      <c r="AQ123" s="305">
        <f t="shared" si="189"/>
        <v>1</v>
      </c>
      <c r="AR123" s="305">
        <f t="shared" si="189"/>
        <v>1</v>
      </c>
      <c r="AS123" s="305">
        <f t="shared" si="189"/>
        <v>1</v>
      </c>
      <c r="AT123" s="305">
        <f t="shared" si="189"/>
        <v>1</v>
      </c>
      <c r="AU123" s="305">
        <f t="shared" si="189"/>
        <v>1</v>
      </c>
      <c r="AV123" s="305">
        <f t="shared" si="189"/>
        <v>1</v>
      </c>
      <c r="AW123" s="305">
        <f t="shared" si="189"/>
        <v>1</v>
      </c>
      <c r="AX123" s="305">
        <f t="shared" si="189"/>
        <v>1</v>
      </c>
      <c r="AY123" s="305">
        <f t="shared" si="189"/>
        <v>1</v>
      </c>
      <c r="AZ123" s="305">
        <f t="shared" si="189"/>
        <v>1</v>
      </c>
      <c r="BA123" s="305">
        <f t="shared" si="189"/>
        <v>0</v>
      </c>
      <c r="BB123" s="305">
        <f t="shared" si="189"/>
        <v>0</v>
      </c>
      <c r="BC123" s="305">
        <f t="shared" si="189"/>
        <v>0</v>
      </c>
      <c r="BD123" s="305">
        <f t="shared" si="189"/>
        <v>0</v>
      </c>
      <c r="BE123" s="305">
        <f t="shared" si="189"/>
        <v>0</v>
      </c>
      <c r="BF123" s="305">
        <f t="shared" si="189"/>
        <v>0</v>
      </c>
      <c r="BG123" s="305">
        <f t="shared" si="189"/>
        <v>0</v>
      </c>
      <c r="BH123" s="305">
        <f t="shared" si="189"/>
        <v>0</v>
      </c>
      <c r="BI123" s="305">
        <f t="shared" si="189"/>
        <v>0</v>
      </c>
      <c r="BJ123" s="305">
        <f t="shared" si="189"/>
        <v>0</v>
      </c>
      <c r="BK123" s="305">
        <f t="shared" si="189"/>
        <v>0</v>
      </c>
      <c r="BL123" s="305">
        <f t="shared" si="189"/>
        <v>0</v>
      </c>
      <c r="BM123" s="305">
        <f t="shared" si="189"/>
        <v>0</v>
      </c>
      <c r="BN123" s="305">
        <f t="shared" si="189"/>
        <v>0</v>
      </c>
      <c r="BO123" s="305">
        <f t="shared" si="189"/>
        <v>0</v>
      </c>
      <c r="BP123" s="305">
        <f t="shared" si="189"/>
        <v>0</v>
      </c>
      <c r="BQ123" s="305">
        <f t="shared" si="189"/>
        <v>0</v>
      </c>
      <c r="BR123" s="305">
        <f t="shared" si="189"/>
        <v>0</v>
      </c>
      <c r="BS123" s="305">
        <f t="shared" si="189"/>
        <v>0</v>
      </c>
      <c r="BT123" s="305">
        <f t="shared" si="189"/>
        <v>0</v>
      </c>
      <c r="BU123" s="305">
        <f t="shared" si="189"/>
        <v>0</v>
      </c>
      <c r="BV123" s="305">
        <f t="shared" ref="BV123:EG123" si="190" xml:space="preserve"> IF( AND(BV122 &gt; $F120, BV122 &lt;= $F121), 1, 0)</f>
        <v>0</v>
      </c>
      <c r="BW123" s="305">
        <f t="shared" si="190"/>
        <v>0</v>
      </c>
      <c r="BX123" s="305">
        <f t="shared" si="190"/>
        <v>0</v>
      </c>
      <c r="BY123" s="305">
        <f t="shared" si="190"/>
        <v>0</v>
      </c>
      <c r="BZ123" s="305">
        <f t="shared" si="190"/>
        <v>0</v>
      </c>
      <c r="CA123" s="305">
        <f t="shared" si="190"/>
        <v>0</v>
      </c>
      <c r="CB123" s="305">
        <f t="shared" si="190"/>
        <v>0</v>
      </c>
      <c r="CC123" s="305">
        <f t="shared" si="190"/>
        <v>0</v>
      </c>
      <c r="CD123" s="305">
        <f t="shared" si="190"/>
        <v>0</v>
      </c>
      <c r="CE123" s="305">
        <f t="shared" si="190"/>
        <v>0</v>
      </c>
      <c r="CF123" s="305">
        <f t="shared" si="190"/>
        <v>0</v>
      </c>
      <c r="CG123" s="305">
        <f t="shared" si="190"/>
        <v>0</v>
      </c>
      <c r="CH123" s="305">
        <f t="shared" si="190"/>
        <v>0</v>
      </c>
      <c r="CI123" s="305">
        <f t="shared" si="190"/>
        <v>0</v>
      </c>
      <c r="CJ123" s="305">
        <f t="shared" si="190"/>
        <v>0</v>
      </c>
      <c r="CK123" s="305">
        <f t="shared" si="190"/>
        <v>0</v>
      </c>
      <c r="CL123" s="305">
        <f t="shared" si="190"/>
        <v>0</v>
      </c>
      <c r="CM123" s="305">
        <f t="shared" si="190"/>
        <v>0</v>
      </c>
      <c r="CN123" s="305">
        <f t="shared" si="190"/>
        <v>0</v>
      </c>
      <c r="CO123" s="305">
        <f t="shared" si="190"/>
        <v>0</v>
      </c>
      <c r="CP123" s="305">
        <f t="shared" si="190"/>
        <v>0</v>
      </c>
      <c r="CQ123" s="305">
        <f t="shared" si="190"/>
        <v>0</v>
      </c>
      <c r="CR123" s="305">
        <f t="shared" si="190"/>
        <v>0</v>
      </c>
      <c r="CS123" s="305">
        <f t="shared" si="190"/>
        <v>0</v>
      </c>
      <c r="CT123" s="305">
        <f t="shared" si="190"/>
        <v>0</v>
      </c>
      <c r="CU123" s="305">
        <f t="shared" si="190"/>
        <v>0</v>
      </c>
      <c r="CV123" s="305">
        <f t="shared" si="190"/>
        <v>0</v>
      </c>
      <c r="CW123" s="305">
        <f t="shared" si="190"/>
        <v>0</v>
      </c>
      <c r="CX123" s="305">
        <f t="shared" si="190"/>
        <v>0</v>
      </c>
      <c r="CY123" s="305">
        <f t="shared" si="190"/>
        <v>0</v>
      </c>
      <c r="CZ123" s="305">
        <f t="shared" si="190"/>
        <v>0</v>
      </c>
      <c r="DA123" s="305">
        <f t="shared" si="190"/>
        <v>0</v>
      </c>
      <c r="DB123" s="305">
        <f t="shared" si="190"/>
        <v>0</v>
      </c>
      <c r="DC123" s="305">
        <f t="shared" si="190"/>
        <v>0</v>
      </c>
      <c r="DD123" s="305">
        <f t="shared" si="190"/>
        <v>0</v>
      </c>
      <c r="DE123" s="305">
        <f t="shared" si="190"/>
        <v>0</v>
      </c>
      <c r="DF123" s="305">
        <f t="shared" si="190"/>
        <v>0</v>
      </c>
      <c r="DG123" s="305">
        <f t="shared" si="190"/>
        <v>0</v>
      </c>
      <c r="DH123" s="305">
        <f t="shared" si="190"/>
        <v>0</v>
      </c>
      <c r="DI123" s="305">
        <f t="shared" si="190"/>
        <v>0</v>
      </c>
      <c r="DJ123" s="305">
        <f t="shared" si="190"/>
        <v>0</v>
      </c>
      <c r="DK123" s="305">
        <f t="shared" si="190"/>
        <v>0</v>
      </c>
      <c r="DL123" s="305">
        <f t="shared" si="190"/>
        <v>0</v>
      </c>
      <c r="DM123" s="305">
        <f t="shared" si="190"/>
        <v>0</v>
      </c>
      <c r="DN123" s="305">
        <f t="shared" si="190"/>
        <v>0</v>
      </c>
      <c r="DO123" s="305">
        <f t="shared" si="190"/>
        <v>0</v>
      </c>
      <c r="DP123" s="305">
        <f t="shared" si="190"/>
        <v>0</v>
      </c>
      <c r="DQ123" s="305">
        <f t="shared" si="190"/>
        <v>0</v>
      </c>
      <c r="DR123" s="305">
        <f t="shared" si="190"/>
        <v>0</v>
      </c>
      <c r="DS123" s="305">
        <f t="shared" si="190"/>
        <v>0</v>
      </c>
      <c r="DT123" s="305">
        <f t="shared" si="190"/>
        <v>0</v>
      </c>
      <c r="DU123" s="305">
        <f t="shared" si="190"/>
        <v>0</v>
      </c>
      <c r="DV123" s="305">
        <f t="shared" si="190"/>
        <v>0</v>
      </c>
      <c r="DW123" s="305">
        <f t="shared" si="190"/>
        <v>0</v>
      </c>
      <c r="DX123" s="305">
        <f t="shared" si="190"/>
        <v>0</v>
      </c>
      <c r="DY123" s="305">
        <f t="shared" si="190"/>
        <v>0</v>
      </c>
      <c r="DZ123" s="305">
        <f t="shared" si="190"/>
        <v>0</v>
      </c>
      <c r="EA123" s="305">
        <f t="shared" si="190"/>
        <v>0</v>
      </c>
      <c r="EB123" s="305">
        <f t="shared" si="190"/>
        <v>0</v>
      </c>
      <c r="EC123" s="305">
        <f t="shared" si="190"/>
        <v>0</v>
      </c>
      <c r="ED123" s="305">
        <f t="shared" si="190"/>
        <v>0</v>
      </c>
      <c r="EE123" s="305">
        <f t="shared" si="190"/>
        <v>0</v>
      </c>
      <c r="EF123" s="305">
        <f t="shared" si="190"/>
        <v>0</v>
      </c>
      <c r="EG123" s="305">
        <f t="shared" si="190"/>
        <v>0</v>
      </c>
      <c r="EH123" s="305">
        <f t="shared" ref="EH123:GJ123" si="191" xml:space="preserve"> IF( AND(EH122 &gt; $F120, EH122 &lt;= $F121), 1, 0)</f>
        <v>0</v>
      </c>
      <c r="EI123" s="305">
        <f t="shared" si="191"/>
        <v>0</v>
      </c>
      <c r="EJ123" s="305">
        <f t="shared" si="191"/>
        <v>0</v>
      </c>
      <c r="EK123" s="305">
        <f t="shared" si="191"/>
        <v>0</v>
      </c>
      <c r="EL123" s="305">
        <f t="shared" si="191"/>
        <v>0</v>
      </c>
      <c r="EM123" s="305">
        <f t="shared" si="191"/>
        <v>0</v>
      </c>
      <c r="EN123" s="305">
        <f t="shared" si="191"/>
        <v>0</v>
      </c>
      <c r="EO123" s="305">
        <f t="shared" si="191"/>
        <v>0</v>
      </c>
      <c r="EP123" s="305">
        <f t="shared" si="191"/>
        <v>0</v>
      </c>
      <c r="EQ123" s="305">
        <f t="shared" si="191"/>
        <v>0</v>
      </c>
      <c r="ER123" s="305">
        <f t="shared" si="191"/>
        <v>0</v>
      </c>
      <c r="ES123" s="305">
        <f t="shared" si="191"/>
        <v>0</v>
      </c>
      <c r="ET123" s="305">
        <f t="shared" si="191"/>
        <v>0</v>
      </c>
      <c r="EU123" s="305">
        <f t="shared" si="191"/>
        <v>0</v>
      </c>
      <c r="EV123" s="305">
        <f t="shared" si="191"/>
        <v>0</v>
      </c>
      <c r="EW123" s="305">
        <f t="shared" si="191"/>
        <v>0</v>
      </c>
      <c r="EX123" s="305">
        <f t="shared" si="191"/>
        <v>0</v>
      </c>
      <c r="EY123" s="305">
        <f t="shared" si="191"/>
        <v>0</v>
      </c>
      <c r="EZ123" s="305">
        <f t="shared" si="191"/>
        <v>0</v>
      </c>
      <c r="FA123" s="305">
        <f t="shared" si="191"/>
        <v>0</v>
      </c>
      <c r="FB123" s="305">
        <f t="shared" si="191"/>
        <v>0</v>
      </c>
      <c r="FC123" s="305">
        <f t="shared" si="191"/>
        <v>0</v>
      </c>
      <c r="FD123" s="305">
        <f t="shared" si="191"/>
        <v>0</v>
      </c>
      <c r="FE123" s="305">
        <f t="shared" si="191"/>
        <v>0</v>
      </c>
      <c r="FF123" s="305">
        <f t="shared" si="191"/>
        <v>0</v>
      </c>
      <c r="FG123" s="305">
        <f t="shared" si="191"/>
        <v>0</v>
      </c>
      <c r="FH123" s="305">
        <f t="shared" si="191"/>
        <v>0</v>
      </c>
      <c r="FI123" s="305">
        <f t="shared" si="191"/>
        <v>0</v>
      </c>
      <c r="FJ123" s="305">
        <f t="shared" si="191"/>
        <v>0</v>
      </c>
      <c r="FK123" s="305">
        <f t="shared" si="191"/>
        <v>0</v>
      </c>
      <c r="FL123" s="305">
        <f t="shared" si="191"/>
        <v>0</v>
      </c>
      <c r="FM123" s="305">
        <f t="shared" si="191"/>
        <v>0</v>
      </c>
      <c r="FN123" s="305">
        <f t="shared" si="191"/>
        <v>0</v>
      </c>
      <c r="FO123" s="305">
        <f t="shared" si="191"/>
        <v>0</v>
      </c>
      <c r="FP123" s="305">
        <f t="shared" si="191"/>
        <v>0</v>
      </c>
      <c r="FQ123" s="305">
        <f t="shared" si="191"/>
        <v>0</v>
      </c>
      <c r="FR123" s="305">
        <f t="shared" si="191"/>
        <v>0</v>
      </c>
      <c r="FS123" s="305">
        <f t="shared" si="191"/>
        <v>0</v>
      </c>
      <c r="FT123" s="305">
        <f t="shared" si="191"/>
        <v>0</v>
      </c>
      <c r="FU123" s="305">
        <f t="shared" si="191"/>
        <v>0</v>
      </c>
      <c r="FV123" s="305">
        <f t="shared" si="191"/>
        <v>0</v>
      </c>
      <c r="FW123" s="305">
        <f t="shared" si="191"/>
        <v>0</v>
      </c>
      <c r="FX123" s="305">
        <f t="shared" si="191"/>
        <v>0</v>
      </c>
      <c r="FY123" s="305">
        <f t="shared" si="191"/>
        <v>0</v>
      </c>
      <c r="FZ123" s="305">
        <f t="shared" si="191"/>
        <v>0</v>
      </c>
      <c r="GA123" s="305">
        <f t="shared" si="191"/>
        <v>0</v>
      </c>
      <c r="GB123" s="305">
        <f t="shared" si="191"/>
        <v>0</v>
      </c>
      <c r="GC123" s="305">
        <f t="shared" si="191"/>
        <v>0</v>
      </c>
      <c r="GD123" s="305">
        <f t="shared" si="191"/>
        <v>0</v>
      </c>
      <c r="GE123" s="305">
        <f t="shared" si="191"/>
        <v>0</v>
      </c>
      <c r="GF123" s="305">
        <f t="shared" si="191"/>
        <v>0</v>
      </c>
      <c r="GG123" s="305">
        <f t="shared" si="191"/>
        <v>0</v>
      </c>
      <c r="GH123" s="305">
        <f t="shared" si="191"/>
        <v>0</v>
      </c>
      <c r="GI123" s="305">
        <f t="shared" si="191"/>
        <v>0</v>
      </c>
      <c r="GJ123" s="305">
        <f t="shared" si="191"/>
        <v>0</v>
      </c>
      <c r="GK123" s="250"/>
      <c r="GL123" s="250"/>
      <c r="GM123" s="250"/>
      <c r="GN123" s="250"/>
      <c r="GO123" s="250"/>
      <c r="GP123" s="250"/>
      <c r="GQ123" s="250"/>
      <c r="GR123" s="250"/>
      <c r="GS123" s="250"/>
      <c r="GT123" s="250"/>
      <c r="GU123" s="250"/>
      <c r="GV123" s="250"/>
      <c r="GW123" s="250"/>
      <c r="GX123" s="250"/>
      <c r="GY123" s="250"/>
      <c r="GZ123" s="250"/>
      <c r="HA123" s="250"/>
      <c r="HB123" s="250"/>
      <c r="HC123" s="250"/>
      <c r="HD123" s="250"/>
      <c r="HE123" s="250"/>
      <c r="HF123" s="250"/>
      <c r="HG123" s="250"/>
      <c r="HH123" s="250"/>
      <c r="HI123" s="250"/>
      <c r="HJ123" s="250"/>
      <c r="HK123" s="250"/>
      <c r="HL123" s="250"/>
      <c r="HM123" s="250"/>
      <c r="HN123" s="250"/>
      <c r="HO123" s="250"/>
      <c r="HP123" s="250"/>
      <c r="HQ123" s="250"/>
      <c r="HR123" s="250"/>
      <c r="HS123" s="250"/>
      <c r="HT123" s="250"/>
      <c r="HU123" s="250"/>
      <c r="HV123" s="250"/>
      <c r="HW123" s="250"/>
      <c r="HX123" s="250"/>
      <c r="HY123" s="250"/>
      <c r="HZ123" s="250"/>
      <c r="IA123" s="250"/>
      <c r="IB123" s="250"/>
      <c r="IC123" s="250"/>
      <c r="ID123" s="250"/>
      <c r="IE123" s="250"/>
      <c r="IF123" s="250"/>
      <c r="IG123" s="250"/>
      <c r="IH123" s="250"/>
      <c r="II123" s="250"/>
      <c r="IJ123" s="250"/>
      <c r="IK123" s="250"/>
      <c r="IL123" s="250"/>
      <c r="IM123" s="250"/>
      <c r="IN123" s="250"/>
      <c r="IO123" s="250"/>
      <c r="IP123" s="250"/>
      <c r="IQ123" s="250"/>
      <c r="IR123" s="250"/>
      <c r="IS123" s="250"/>
      <c r="IT123" s="250"/>
      <c r="IU123" s="250"/>
      <c r="IV123" s="250"/>
      <c r="IW123" s="250"/>
      <c r="IX123" s="250"/>
      <c r="IY123" s="250"/>
      <c r="IZ123" s="250"/>
      <c r="JA123" s="250"/>
      <c r="JB123" s="250"/>
      <c r="JC123" s="250"/>
      <c r="JD123" s="250"/>
      <c r="JE123" s="250"/>
      <c r="JF123" s="250"/>
      <c r="JG123" s="250"/>
      <c r="JH123" s="250"/>
      <c r="JI123" s="250"/>
      <c r="JJ123" s="250"/>
      <c r="JK123" s="250"/>
      <c r="JL123" s="250"/>
      <c r="JM123" s="250"/>
      <c r="JN123" s="250"/>
      <c r="JO123" s="250"/>
      <c r="JP123" s="250"/>
      <c r="JQ123" s="250"/>
      <c r="JR123" s="250"/>
      <c r="JS123" s="250"/>
      <c r="JT123" s="250"/>
      <c r="JU123" s="250"/>
      <c r="JV123" s="250"/>
      <c r="JW123" s="250"/>
      <c r="JX123" s="250"/>
      <c r="JY123" s="250"/>
      <c r="JZ123" s="250"/>
      <c r="KA123" s="250"/>
      <c r="KB123" s="250"/>
      <c r="KC123" s="250"/>
      <c r="KD123" s="250"/>
      <c r="KE123" s="250"/>
      <c r="KF123" s="250"/>
      <c r="KG123" s="250"/>
      <c r="KH123" s="250"/>
      <c r="KI123" s="250"/>
      <c r="KJ123" s="250"/>
      <c r="KK123" s="250"/>
      <c r="KL123" s="250"/>
      <c r="KM123" s="250"/>
      <c r="KN123" s="250"/>
      <c r="KO123" s="250"/>
      <c r="KP123" s="250"/>
      <c r="KQ123" s="250"/>
      <c r="KR123" s="250"/>
      <c r="KS123" s="250"/>
      <c r="KT123" s="250"/>
      <c r="KU123" s="250"/>
      <c r="KV123" s="250"/>
      <c r="KW123" s="250"/>
      <c r="KX123" s="250"/>
      <c r="KY123" s="250"/>
      <c r="KZ123" s="250"/>
      <c r="LA123" s="250"/>
      <c r="LB123" s="250"/>
      <c r="LC123" s="250"/>
      <c r="LD123" s="250"/>
      <c r="LE123" s="250"/>
      <c r="LF123" s="250"/>
      <c r="LG123" s="250"/>
      <c r="LH123" s="250"/>
      <c r="LI123" s="250"/>
      <c r="LJ123" s="250"/>
      <c r="LK123" s="250"/>
      <c r="LL123" s="250"/>
      <c r="LM123" s="250"/>
      <c r="LN123" s="250"/>
      <c r="LO123" s="250"/>
      <c r="LP123" s="250"/>
      <c r="LQ123" s="250"/>
      <c r="LR123" s="250"/>
      <c r="LS123" s="250"/>
      <c r="LT123" s="250"/>
      <c r="LU123" s="250"/>
      <c r="LV123" s="250"/>
      <c r="LW123" s="250"/>
      <c r="LX123" s="250"/>
      <c r="LY123" s="250"/>
      <c r="LZ123" s="250"/>
      <c r="MA123" s="250"/>
      <c r="MB123" s="250"/>
      <c r="MC123" s="250"/>
      <c r="MD123" s="250"/>
      <c r="ME123" s="250"/>
      <c r="MF123" s="250"/>
      <c r="MG123" s="250"/>
      <c r="MH123" s="250"/>
      <c r="MI123" s="250"/>
      <c r="MJ123" s="250"/>
      <c r="MK123" s="250"/>
      <c r="ML123" s="250"/>
      <c r="MM123" s="250"/>
      <c r="MN123" s="250"/>
      <c r="MO123" s="250"/>
      <c r="MP123" s="250"/>
      <c r="MQ123" s="250"/>
      <c r="MR123" s="250"/>
      <c r="MS123" s="250"/>
      <c r="MT123" s="250"/>
      <c r="MU123" s="250"/>
      <c r="MV123" s="250"/>
      <c r="MW123" s="250"/>
      <c r="MX123" s="250"/>
      <c r="MY123" s="250"/>
      <c r="MZ123" s="250"/>
      <c r="NA123" s="250"/>
      <c r="NB123" s="250"/>
      <c r="NC123" s="250"/>
      <c r="ND123" s="250"/>
      <c r="NE123" s="250"/>
      <c r="NF123" s="250"/>
      <c r="NG123" s="250"/>
      <c r="NH123" s="250"/>
      <c r="NI123" s="250"/>
      <c r="NJ123" s="250"/>
      <c r="NK123" s="250"/>
      <c r="NL123" s="250"/>
      <c r="NM123" s="250"/>
      <c r="NN123" s="250"/>
      <c r="NO123" s="250"/>
      <c r="NP123" s="250"/>
      <c r="NQ123" s="250"/>
      <c r="NR123" s="250"/>
      <c r="NS123" s="250"/>
      <c r="NT123" s="250"/>
      <c r="NU123" s="250"/>
      <c r="NV123" s="250"/>
      <c r="NW123" s="250"/>
      <c r="NX123" s="250"/>
      <c r="NY123" s="250"/>
      <c r="NZ123" s="250"/>
      <c r="OA123" s="250"/>
      <c r="OB123" s="250"/>
      <c r="OC123" s="250"/>
      <c r="OD123" s="250"/>
      <c r="OE123" s="250"/>
      <c r="OF123" s="250"/>
      <c r="OG123" s="250"/>
      <c r="OH123" s="250"/>
      <c r="OI123" s="250"/>
      <c r="OJ123" s="250"/>
      <c r="OK123" s="250"/>
      <c r="OL123" s="250"/>
      <c r="OM123" s="250"/>
      <c r="ON123" s="250"/>
      <c r="OO123" s="250"/>
      <c r="OP123" s="250"/>
      <c r="OQ123" s="250"/>
      <c r="OR123" s="250"/>
      <c r="OS123" s="250"/>
      <c r="OT123" s="250"/>
      <c r="OU123" s="250"/>
      <c r="OV123" s="250"/>
      <c r="OW123" s="250"/>
      <c r="OX123" s="250"/>
      <c r="OY123" s="250"/>
      <c r="OZ123" s="250"/>
      <c r="PA123" s="250"/>
      <c r="PB123" s="250"/>
      <c r="PC123" s="250"/>
      <c r="PD123" s="250"/>
      <c r="PE123" s="250"/>
      <c r="PF123" s="250"/>
      <c r="PG123" s="250"/>
      <c r="PH123" s="250"/>
      <c r="PI123" s="250"/>
      <c r="PJ123" s="250"/>
      <c r="PK123" s="250"/>
      <c r="PL123" s="250"/>
      <c r="PM123" s="250"/>
      <c r="PN123" s="250"/>
      <c r="PO123" s="250"/>
      <c r="PP123" s="250"/>
      <c r="PQ123" s="250"/>
      <c r="PR123" s="250"/>
      <c r="PS123" s="250"/>
      <c r="PT123" s="250"/>
      <c r="PU123" s="250"/>
    </row>
    <row r="124" spans="1:437" s="304" customFormat="1" outlineLevel="1" x14ac:dyDescent="0.35">
      <c r="A124" s="302"/>
      <c r="B124" s="302"/>
      <c r="C124" s="303"/>
      <c r="E124" s="305"/>
      <c r="F124" s="517"/>
      <c r="G124" s="300"/>
      <c r="H124" s="300"/>
      <c r="I124" s="305"/>
      <c r="J124" s="305"/>
      <c r="K124" s="305"/>
      <c r="L124" s="305"/>
      <c r="M124" s="305"/>
      <c r="N124" s="305"/>
      <c r="O124" s="305"/>
      <c r="P124" s="305"/>
      <c r="Q124" s="305"/>
      <c r="R124" s="305"/>
      <c r="S124" s="305"/>
      <c r="T124" s="305"/>
      <c r="U124" s="305"/>
      <c r="V124" s="305"/>
      <c r="W124" s="305"/>
      <c r="X124" s="305"/>
      <c r="Y124" s="305"/>
      <c r="Z124" s="305"/>
      <c r="AA124" s="305"/>
      <c r="AB124" s="305"/>
      <c r="AC124" s="305"/>
      <c r="AD124" s="305"/>
      <c r="AE124" s="305"/>
      <c r="AF124" s="305"/>
      <c r="AG124" s="305"/>
      <c r="AH124" s="305"/>
      <c r="AI124" s="305"/>
      <c r="AJ124" s="305"/>
      <c r="AK124" s="305"/>
      <c r="AL124" s="305"/>
      <c r="AM124" s="305"/>
      <c r="AN124" s="305"/>
      <c r="AO124" s="305"/>
      <c r="AP124" s="305"/>
      <c r="AQ124" s="305"/>
      <c r="AR124" s="305"/>
      <c r="AS124" s="305"/>
      <c r="AT124" s="305"/>
      <c r="AU124" s="305"/>
      <c r="AV124" s="305"/>
      <c r="AW124" s="305"/>
      <c r="AX124" s="305"/>
      <c r="AY124" s="305"/>
      <c r="AZ124" s="305"/>
      <c r="BA124" s="305"/>
      <c r="BB124" s="305"/>
      <c r="BC124" s="305"/>
      <c r="BD124" s="305"/>
      <c r="BE124" s="305"/>
      <c r="BF124" s="305"/>
      <c r="BG124" s="305"/>
      <c r="BH124" s="305"/>
      <c r="BI124" s="305"/>
      <c r="BJ124" s="305"/>
      <c r="BK124" s="305"/>
      <c r="BL124" s="305"/>
      <c r="BM124" s="305"/>
      <c r="BN124" s="305"/>
      <c r="BO124" s="305"/>
      <c r="BP124" s="305"/>
      <c r="BQ124" s="305"/>
      <c r="BR124" s="305"/>
      <c r="BS124" s="305"/>
      <c r="BT124" s="305"/>
      <c r="BU124" s="305"/>
      <c r="BV124" s="305"/>
      <c r="BW124" s="305"/>
      <c r="BX124" s="305"/>
      <c r="BY124" s="305"/>
      <c r="BZ124" s="305"/>
      <c r="CA124" s="305"/>
      <c r="CB124" s="305"/>
      <c r="CC124" s="305"/>
      <c r="CD124" s="305"/>
      <c r="CE124" s="305"/>
      <c r="CF124" s="305"/>
      <c r="CG124" s="305"/>
      <c r="CH124" s="305"/>
      <c r="CI124" s="305"/>
      <c r="CJ124" s="305"/>
      <c r="CK124" s="305"/>
      <c r="CL124" s="305"/>
      <c r="CM124" s="305"/>
      <c r="CN124" s="305"/>
      <c r="CO124" s="305"/>
      <c r="CP124" s="305"/>
      <c r="CQ124" s="305"/>
      <c r="CR124" s="305"/>
      <c r="CS124" s="305"/>
      <c r="CT124" s="305"/>
      <c r="CU124" s="305"/>
      <c r="CV124" s="305"/>
      <c r="CW124" s="305"/>
      <c r="CX124" s="305"/>
      <c r="CY124" s="305"/>
      <c r="CZ124" s="305"/>
      <c r="DA124" s="305"/>
      <c r="DB124" s="305"/>
      <c r="DC124" s="305"/>
      <c r="DD124" s="305"/>
      <c r="DE124" s="305"/>
      <c r="DF124" s="305"/>
      <c r="DG124" s="305"/>
      <c r="DH124" s="305"/>
      <c r="DI124" s="305"/>
      <c r="DJ124" s="305"/>
      <c r="DK124" s="305"/>
      <c r="DL124" s="305"/>
      <c r="DM124" s="305"/>
      <c r="DN124" s="305"/>
      <c r="DO124" s="305"/>
      <c r="DP124" s="305"/>
      <c r="DQ124" s="305"/>
      <c r="DR124" s="305"/>
      <c r="DS124" s="305"/>
      <c r="DT124" s="305"/>
      <c r="DU124" s="305"/>
      <c r="DV124" s="305"/>
      <c r="DW124" s="305"/>
      <c r="DX124" s="305"/>
      <c r="DY124" s="305"/>
      <c r="DZ124" s="305"/>
      <c r="EA124" s="305"/>
      <c r="EB124" s="305"/>
      <c r="EC124" s="305"/>
      <c r="ED124" s="305"/>
      <c r="EE124" s="305"/>
      <c r="EF124" s="305"/>
      <c r="EG124" s="305"/>
      <c r="EH124" s="305"/>
      <c r="EI124" s="305"/>
      <c r="EJ124" s="305"/>
      <c r="EK124" s="305"/>
      <c r="EL124" s="305"/>
      <c r="EM124" s="305"/>
      <c r="EN124" s="305"/>
      <c r="EO124" s="305"/>
      <c r="EP124" s="305"/>
      <c r="EQ124" s="305"/>
      <c r="ER124" s="305"/>
      <c r="ES124" s="305"/>
      <c r="ET124" s="305"/>
      <c r="EU124" s="305"/>
      <c r="EV124" s="305"/>
      <c r="EW124" s="305"/>
      <c r="EX124" s="305"/>
      <c r="EY124" s="305"/>
      <c r="EZ124" s="305"/>
      <c r="FA124" s="305"/>
      <c r="FB124" s="305"/>
      <c r="FC124" s="305"/>
      <c r="FD124" s="305"/>
      <c r="FE124" s="305"/>
      <c r="FF124" s="305"/>
      <c r="FG124" s="305"/>
      <c r="FH124" s="305"/>
      <c r="FI124" s="305"/>
      <c r="FJ124" s="305"/>
      <c r="FK124" s="305"/>
      <c r="FL124" s="305"/>
      <c r="FM124" s="305"/>
      <c r="FN124" s="305"/>
      <c r="FO124" s="305"/>
      <c r="FP124" s="305"/>
      <c r="FQ124" s="305"/>
      <c r="FR124" s="305"/>
      <c r="FS124" s="305"/>
      <c r="FT124" s="305"/>
      <c r="FU124" s="305"/>
      <c r="FV124" s="305"/>
      <c r="FW124" s="305"/>
      <c r="FX124" s="305"/>
      <c r="FY124" s="305"/>
      <c r="FZ124" s="305"/>
      <c r="GA124" s="305"/>
      <c r="GB124" s="305"/>
      <c r="GC124" s="305"/>
      <c r="GD124" s="305"/>
      <c r="GE124" s="305"/>
      <c r="GF124" s="305"/>
      <c r="GG124" s="305"/>
      <c r="GH124" s="305"/>
      <c r="GI124" s="305"/>
      <c r="GJ124" s="305"/>
      <c r="GK124" s="250"/>
      <c r="GL124" s="250"/>
      <c r="GM124" s="250"/>
      <c r="GN124" s="250"/>
      <c r="GO124" s="250"/>
      <c r="GP124" s="250"/>
      <c r="GQ124" s="250"/>
      <c r="GR124" s="250"/>
      <c r="GS124" s="250"/>
      <c r="GT124" s="250"/>
      <c r="GU124" s="250"/>
      <c r="GV124" s="250"/>
      <c r="GW124" s="250"/>
      <c r="GX124" s="250"/>
      <c r="GY124" s="250"/>
      <c r="GZ124" s="250"/>
      <c r="HA124" s="250"/>
      <c r="HB124" s="250"/>
      <c r="HC124" s="250"/>
      <c r="HD124" s="250"/>
      <c r="HE124" s="250"/>
      <c r="HF124" s="250"/>
      <c r="HG124" s="250"/>
      <c r="HH124" s="250"/>
      <c r="HI124" s="250"/>
      <c r="HJ124" s="250"/>
      <c r="HK124" s="250"/>
      <c r="HL124" s="250"/>
      <c r="HM124" s="250"/>
      <c r="HN124" s="250"/>
      <c r="HO124" s="250"/>
      <c r="HP124" s="250"/>
      <c r="HQ124" s="250"/>
      <c r="HR124" s="250"/>
      <c r="HS124" s="250"/>
      <c r="HT124" s="250"/>
      <c r="HU124" s="250"/>
      <c r="HV124" s="250"/>
      <c r="HW124" s="250"/>
      <c r="HX124" s="250"/>
      <c r="HY124" s="250"/>
      <c r="HZ124" s="250"/>
      <c r="IA124" s="250"/>
      <c r="IB124" s="250"/>
      <c r="IC124" s="250"/>
      <c r="ID124" s="250"/>
      <c r="IE124" s="250"/>
      <c r="IF124" s="250"/>
      <c r="IG124" s="250"/>
      <c r="IH124" s="250"/>
      <c r="II124" s="250"/>
      <c r="IJ124" s="250"/>
      <c r="IK124" s="250"/>
      <c r="IL124" s="250"/>
      <c r="IM124" s="250"/>
      <c r="IN124" s="250"/>
      <c r="IO124" s="250"/>
      <c r="IP124" s="250"/>
      <c r="IQ124" s="250"/>
      <c r="IR124" s="250"/>
      <c r="IS124" s="250"/>
      <c r="IT124" s="250"/>
      <c r="IU124" s="250"/>
      <c r="IV124" s="250"/>
      <c r="IW124" s="250"/>
      <c r="IX124" s="250"/>
      <c r="IY124" s="250"/>
      <c r="IZ124" s="250"/>
      <c r="JA124" s="250"/>
      <c r="JB124" s="250"/>
      <c r="JC124" s="250"/>
      <c r="JD124" s="250"/>
      <c r="JE124" s="250"/>
      <c r="JF124" s="250"/>
      <c r="JG124" s="250"/>
      <c r="JH124" s="250"/>
      <c r="JI124" s="250"/>
      <c r="JJ124" s="250"/>
      <c r="JK124" s="250"/>
      <c r="JL124" s="250"/>
      <c r="JM124" s="250"/>
      <c r="JN124" s="250"/>
      <c r="JO124" s="250"/>
      <c r="JP124" s="250"/>
      <c r="JQ124" s="250"/>
      <c r="JR124" s="250"/>
      <c r="JS124" s="250"/>
      <c r="JT124" s="250"/>
      <c r="JU124" s="250"/>
      <c r="JV124" s="250"/>
      <c r="JW124" s="250"/>
      <c r="JX124" s="250"/>
      <c r="JY124" s="250"/>
      <c r="JZ124" s="250"/>
      <c r="KA124" s="250"/>
      <c r="KB124" s="250"/>
      <c r="KC124" s="250"/>
      <c r="KD124" s="250"/>
      <c r="KE124" s="250"/>
      <c r="KF124" s="250"/>
      <c r="KG124" s="250"/>
      <c r="KH124" s="250"/>
      <c r="KI124" s="250"/>
      <c r="KJ124" s="250"/>
      <c r="KK124" s="250"/>
      <c r="KL124" s="250"/>
      <c r="KM124" s="250"/>
      <c r="KN124" s="250"/>
      <c r="KO124" s="250"/>
      <c r="KP124" s="250"/>
      <c r="KQ124" s="250"/>
      <c r="KR124" s="250"/>
      <c r="KS124" s="250"/>
      <c r="KT124" s="250"/>
      <c r="KU124" s="250"/>
      <c r="KV124" s="250"/>
      <c r="KW124" s="250"/>
      <c r="KX124" s="250"/>
      <c r="KY124" s="250"/>
      <c r="KZ124" s="250"/>
      <c r="LA124" s="250"/>
      <c r="LB124" s="250"/>
      <c r="LC124" s="250"/>
      <c r="LD124" s="250"/>
      <c r="LE124" s="250"/>
      <c r="LF124" s="250"/>
      <c r="LG124" s="250"/>
      <c r="LH124" s="250"/>
      <c r="LI124" s="250"/>
      <c r="LJ124" s="250"/>
      <c r="LK124" s="250"/>
      <c r="LL124" s="250"/>
      <c r="LM124" s="250"/>
      <c r="LN124" s="250"/>
      <c r="LO124" s="250"/>
      <c r="LP124" s="250"/>
      <c r="LQ124" s="250"/>
      <c r="LR124" s="250"/>
      <c r="LS124" s="250"/>
      <c r="LT124" s="250"/>
      <c r="LU124" s="250"/>
      <c r="LV124" s="250"/>
      <c r="LW124" s="250"/>
      <c r="LX124" s="250"/>
      <c r="LY124" s="250"/>
      <c r="LZ124" s="250"/>
      <c r="MA124" s="250"/>
      <c r="MB124" s="250"/>
      <c r="MC124" s="250"/>
      <c r="MD124" s="250"/>
      <c r="ME124" s="250"/>
      <c r="MF124" s="250"/>
      <c r="MG124" s="250"/>
      <c r="MH124" s="250"/>
      <c r="MI124" s="250"/>
      <c r="MJ124" s="250"/>
      <c r="MK124" s="250"/>
      <c r="ML124" s="250"/>
      <c r="MM124" s="250"/>
      <c r="MN124" s="250"/>
      <c r="MO124" s="250"/>
      <c r="MP124" s="250"/>
      <c r="MQ124" s="250"/>
      <c r="MR124" s="250"/>
      <c r="MS124" s="250"/>
      <c r="MT124" s="250"/>
      <c r="MU124" s="250"/>
      <c r="MV124" s="250"/>
      <c r="MW124" s="250"/>
      <c r="MX124" s="250"/>
      <c r="MY124" s="250"/>
      <c r="MZ124" s="250"/>
      <c r="NA124" s="250"/>
      <c r="NB124" s="250"/>
      <c r="NC124" s="250"/>
      <c r="ND124" s="250"/>
      <c r="NE124" s="250"/>
      <c r="NF124" s="250"/>
      <c r="NG124" s="250"/>
      <c r="NH124" s="250"/>
      <c r="NI124" s="250"/>
      <c r="NJ124" s="250"/>
      <c r="NK124" s="250"/>
      <c r="NL124" s="250"/>
      <c r="NM124" s="250"/>
      <c r="NN124" s="250"/>
      <c r="NO124" s="250"/>
      <c r="NP124" s="250"/>
      <c r="NQ124" s="250"/>
      <c r="NR124" s="250"/>
      <c r="NS124" s="250"/>
      <c r="NT124" s="250"/>
      <c r="NU124" s="250"/>
      <c r="NV124" s="250"/>
      <c r="NW124" s="250"/>
      <c r="NX124" s="250"/>
      <c r="NY124" s="250"/>
      <c r="NZ124" s="250"/>
      <c r="OA124" s="250"/>
      <c r="OB124" s="250"/>
      <c r="OC124" s="250"/>
      <c r="OD124" s="250"/>
      <c r="OE124" s="250"/>
      <c r="OF124" s="250"/>
      <c r="OG124" s="250"/>
      <c r="OH124" s="250"/>
      <c r="OI124" s="250"/>
      <c r="OJ124" s="250"/>
      <c r="OK124" s="250"/>
      <c r="OL124" s="250"/>
      <c r="OM124" s="250"/>
      <c r="ON124" s="250"/>
      <c r="OO124" s="250"/>
      <c r="OP124" s="250"/>
      <c r="OQ124" s="250"/>
      <c r="OR124" s="250"/>
      <c r="OS124" s="250"/>
      <c r="OT124" s="250"/>
      <c r="OU124" s="250"/>
      <c r="OV124" s="250"/>
      <c r="OW124" s="250"/>
      <c r="OX124" s="250"/>
      <c r="OY124" s="250"/>
      <c r="OZ124" s="250"/>
      <c r="PA124" s="250"/>
      <c r="PB124" s="250"/>
      <c r="PC124" s="250"/>
      <c r="PD124" s="250"/>
      <c r="PE124" s="250"/>
      <c r="PF124" s="250"/>
      <c r="PG124" s="250"/>
      <c r="PH124" s="250"/>
      <c r="PI124" s="250"/>
      <c r="PJ124" s="250"/>
      <c r="PK124" s="250"/>
      <c r="PL124" s="250"/>
      <c r="PM124" s="250"/>
      <c r="PN124" s="250"/>
      <c r="PO124" s="250"/>
      <c r="PP124" s="250"/>
      <c r="PQ124" s="250"/>
      <c r="PR124" s="250"/>
      <c r="PS124" s="250"/>
      <c r="PT124" s="250"/>
      <c r="PU124" s="250"/>
    </row>
    <row r="125" spans="1:437" s="253" customFormat="1" outlineLevel="1" x14ac:dyDescent="0.35">
      <c r="A125" s="600"/>
      <c r="B125" s="600" t="s">
        <v>340</v>
      </c>
      <c r="C125" s="601"/>
      <c r="E125" s="255"/>
      <c r="F125" s="602"/>
      <c r="G125" s="254"/>
      <c r="H125" s="254"/>
      <c r="I125" s="255"/>
      <c r="J125" s="255"/>
      <c r="K125" s="255"/>
      <c r="L125" s="255"/>
      <c r="M125" s="255"/>
      <c r="N125" s="255"/>
      <c r="O125" s="255"/>
      <c r="P125" s="255"/>
      <c r="Q125" s="255"/>
      <c r="R125" s="255"/>
      <c r="S125" s="255"/>
      <c r="T125" s="255"/>
      <c r="U125" s="255"/>
      <c r="V125" s="255"/>
      <c r="W125" s="255"/>
      <c r="X125" s="255"/>
      <c r="Y125" s="255"/>
      <c r="Z125" s="255"/>
      <c r="AA125" s="255"/>
      <c r="AB125" s="255"/>
      <c r="AC125" s="255"/>
      <c r="AD125" s="255"/>
      <c r="AE125" s="255"/>
      <c r="AF125" s="255"/>
      <c r="AG125" s="255"/>
      <c r="AH125" s="255"/>
      <c r="AI125" s="255"/>
      <c r="AJ125" s="255"/>
      <c r="AK125" s="255"/>
      <c r="AL125" s="255"/>
      <c r="AM125" s="255"/>
      <c r="AN125" s="255"/>
      <c r="AO125" s="255"/>
      <c r="AP125" s="255"/>
      <c r="AQ125" s="255"/>
      <c r="AR125" s="255"/>
      <c r="AS125" s="255"/>
      <c r="AT125" s="255"/>
      <c r="AU125" s="255"/>
      <c r="AV125" s="255"/>
      <c r="AW125" s="255"/>
      <c r="AX125" s="255"/>
      <c r="AY125" s="255"/>
      <c r="AZ125" s="255"/>
      <c r="BA125" s="255"/>
      <c r="BB125" s="255"/>
      <c r="BC125" s="255"/>
      <c r="BD125" s="255"/>
      <c r="BE125" s="255"/>
      <c r="BF125" s="255"/>
      <c r="BG125" s="255"/>
      <c r="BH125" s="255"/>
      <c r="BI125" s="255"/>
      <c r="BJ125" s="255"/>
      <c r="BK125" s="255"/>
      <c r="BL125" s="255"/>
      <c r="BM125" s="255"/>
      <c r="BN125" s="255"/>
      <c r="BO125" s="255"/>
      <c r="BP125" s="255"/>
      <c r="BQ125" s="255"/>
      <c r="BR125" s="255"/>
      <c r="BS125" s="255"/>
      <c r="BT125" s="255"/>
      <c r="BU125" s="255"/>
      <c r="BV125" s="255"/>
      <c r="BW125" s="255"/>
      <c r="BX125" s="255"/>
      <c r="BY125" s="255"/>
      <c r="BZ125" s="255"/>
      <c r="CA125" s="255"/>
      <c r="CB125" s="255"/>
      <c r="CC125" s="255"/>
      <c r="CD125" s="255"/>
      <c r="CE125" s="255"/>
      <c r="CF125" s="255"/>
      <c r="CG125" s="255"/>
      <c r="CH125" s="255"/>
      <c r="CI125" s="255"/>
      <c r="CJ125" s="255"/>
      <c r="CK125" s="255"/>
      <c r="CL125" s="255"/>
      <c r="CM125" s="255"/>
      <c r="CN125" s="255"/>
      <c r="CO125" s="255"/>
      <c r="CP125" s="255"/>
      <c r="CQ125" s="255"/>
      <c r="CR125" s="255"/>
      <c r="CS125" s="255"/>
      <c r="CT125" s="255"/>
      <c r="CU125" s="255"/>
      <c r="CV125" s="255"/>
      <c r="CW125" s="255"/>
      <c r="CX125" s="255"/>
      <c r="CY125" s="255"/>
      <c r="CZ125" s="255"/>
      <c r="DA125" s="255"/>
      <c r="DB125" s="255"/>
      <c r="DC125" s="255"/>
      <c r="DD125" s="255"/>
      <c r="DE125" s="255"/>
      <c r="DF125" s="255"/>
      <c r="DG125" s="255"/>
      <c r="DH125" s="255"/>
      <c r="DI125" s="255"/>
      <c r="DJ125" s="255"/>
      <c r="DK125" s="255"/>
      <c r="DL125" s="255"/>
      <c r="DM125" s="255"/>
      <c r="DN125" s="255"/>
      <c r="DO125" s="255"/>
      <c r="DP125" s="255"/>
      <c r="DQ125" s="255"/>
      <c r="DR125" s="255"/>
      <c r="DS125" s="255"/>
      <c r="DT125" s="255"/>
      <c r="DU125" s="255"/>
      <c r="DV125" s="255"/>
      <c r="DW125" s="255"/>
      <c r="DX125" s="255"/>
      <c r="DY125" s="255"/>
      <c r="DZ125" s="255"/>
      <c r="EA125" s="255"/>
      <c r="EB125" s="255"/>
      <c r="EC125" s="255"/>
      <c r="ED125" s="255"/>
      <c r="EE125" s="255"/>
      <c r="EF125" s="255"/>
      <c r="EG125" s="255"/>
      <c r="EH125" s="255"/>
      <c r="EI125" s="255"/>
      <c r="EJ125" s="255"/>
      <c r="EK125" s="255"/>
      <c r="EL125" s="255"/>
      <c r="EM125" s="255"/>
      <c r="EN125" s="255"/>
      <c r="EO125" s="255"/>
      <c r="EP125" s="255"/>
      <c r="EQ125" s="255"/>
      <c r="ER125" s="255"/>
      <c r="ES125" s="255"/>
      <c r="ET125" s="255"/>
      <c r="EU125" s="255"/>
      <c r="EV125" s="255"/>
      <c r="EW125" s="255"/>
      <c r="EX125" s="255"/>
      <c r="EY125" s="255"/>
      <c r="EZ125" s="255"/>
      <c r="FA125" s="255"/>
      <c r="FB125" s="255"/>
      <c r="FC125" s="255"/>
      <c r="FD125" s="255"/>
      <c r="FE125" s="255"/>
      <c r="FF125" s="255"/>
      <c r="FG125" s="255"/>
      <c r="FH125" s="255"/>
      <c r="FI125" s="255"/>
      <c r="FJ125" s="255"/>
      <c r="FK125" s="255"/>
      <c r="FL125" s="255"/>
      <c r="FM125" s="255"/>
      <c r="FN125" s="255"/>
      <c r="FO125" s="255"/>
      <c r="FP125" s="255"/>
      <c r="FQ125" s="255"/>
      <c r="FR125" s="255"/>
      <c r="FS125" s="255"/>
      <c r="FT125" s="255"/>
      <c r="FU125" s="255"/>
      <c r="FV125" s="255"/>
      <c r="FW125" s="255"/>
      <c r="FX125" s="255"/>
      <c r="FY125" s="255"/>
      <c r="FZ125" s="255"/>
      <c r="GA125" s="255"/>
      <c r="GB125" s="255"/>
      <c r="GC125" s="255"/>
      <c r="GD125" s="255"/>
      <c r="GE125" s="255"/>
      <c r="GF125" s="255"/>
      <c r="GG125" s="255"/>
      <c r="GH125" s="255"/>
      <c r="GI125" s="255"/>
      <c r="GJ125" s="255"/>
      <c r="GK125" s="256"/>
      <c r="GL125" s="256"/>
      <c r="GM125" s="256"/>
      <c r="GN125" s="256"/>
      <c r="GO125" s="256"/>
      <c r="GP125" s="256"/>
      <c r="GQ125" s="256"/>
      <c r="GR125" s="256"/>
      <c r="GS125" s="256"/>
      <c r="GT125" s="256"/>
      <c r="GU125" s="256"/>
      <c r="GV125" s="256"/>
      <c r="GW125" s="256"/>
      <c r="GX125" s="256"/>
      <c r="GY125" s="256"/>
      <c r="GZ125" s="256"/>
      <c r="HA125" s="256"/>
      <c r="HB125" s="256"/>
      <c r="HC125" s="256"/>
      <c r="HD125" s="256"/>
      <c r="HE125" s="256"/>
      <c r="HF125" s="256"/>
      <c r="HG125" s="256"/>
      <c r="HH125" s="256"/>
      <c r="HI125" s="256"/>
      <c r="HJ125" s="256"/>
      <c r="HK125" s="256"/>
      <c r="HL125" s="256"/>
      <c r="HM125" s="256"/>
      <c r="HN125" s="256"/>
      <c r="HO125" s="256"/>
      <c r="HP125" s="256"/>
      <c r="HQ125" s="256"/>
      <c r="HR125" s="256"/>
      <c r="HS125" s="256"/>
      <c r="HT125" s="256"/>
      <c r="HU125" s="256"/>
      <c r="HV125" s="256"/>
      <c r="HW125" s="256"/>
      <c r="HX125" s="256"/>
      <c r="HY125" s="256"/>
      <c r="HZ125" s="256"/>
      <c r="IA125" s="256"/>
      <c r="IB125" s="256"/>
      <c r="IC125" s="256"/>
      <c r="ID125" s="256"/>
      <c r="IE125" s="256"/>
      <c r="IF125" s="256"/>
      <c r="IG125" s="256"/>
      <c r="IH125" s="256"/>
      <c r="II125" s="256"/>
      <c r="IJ125" s="256"/>
      <c r="IK125" s="256"/>
      <c r="IL125" s="256"/>
      <c r="IM125" s="256"/>
      <c r="IN125" s="256"/>
      <c r="IO125" s="256"/>
      <c r="IP125" s="256"/>
      <c r="IQ125" s="256"/>
      <c r="IR125" s="256"/>
      <c r="IS125" s="256"/>
      <c r="IT125" s="256"/>
      <c r="IU125" s="256"/>
      <c r="IV125" s="256"/>
      <c r="IW125" s="256"/>
      <c r="IX125" s="256"/>
      <c r="IY125" s="256"/>
      <c r="IZ125" s="256"/>
      <c r="JA125" s="256"/>
      <c r="JB125" s="256"/>
      <c r="JC125" s="256"/>
      <c r="JD125" s="256"/>
      <c r="JE125" s="256"/>
      <c r="JF125" s="256"/>
      <c r="JG125" s="256"/>
      <c r="JH125" s="256"/>
      <c r="JI125" s="256"/>
      <c r="JJ125" s="256"/>
      <c r="JK125" s="256"/>
      <c r="JL125" s="256"/>
      <c r="JM125" s="256"/>
      <c r="JN125" s="256"/>
      <c r="JO125" s="256"/>
      <c r="JP125" s="256"/>
      <c r="JQ125" s="256"/>
      <c r="JR125" s="256"/>
      <c r="JS125" s="256"/>
      <c r="JT125" s="256"/>
      <c r="JU125" s="256"/>
      <c r="JV125" s="256"/>
      <c r="JW125" s="256"/>
      <c r="JX125" s="256"/>
      <c r="JY125" s="256"/>
      <c r="JZ125" s="256"/>
      <c r="KA125" s="256"/>
      <c r="KB125" s="256"/>
      <c r="KC125" s="256"/>
      <c r="KD125" s="256"/>
      <c r="KE125" s="256"/>
      <c r="KF125" s="256"/>
      <c r="KG125" s="256"/>
      <c r="KH125" s="256"/>
      <c r="KI125" s="256"/>
      <c r="KJ125" s="256"/>
      <c r="KK125" s="256"/>
      <c r="KL125" s="256"/>
      <c r="KM125" s="256"/>
      <c r="KN125" s="256"/>
      <c r="KO125" s="256"/>
      <c r="KP125" s="256"/>
      <c r="KQ125" s="256"/>
      <c r="KR125" s="256"/>
      <c r="KS125" s="256"/>
      <c r="KT125" s="256"/>
      <c r="KU125" s="256"/>
      <c r="KV125" s="256"/>
      <c r="KW125" s="256"/>
      <c r="KX125" s="256"/>
      <c r="KY125" s="256"/>
      <c r="KZ125" s="256"/>
      <c r="LA125" s="256"/>
      <c r="LB125" s="256"/>
      <c r="LC125" s="256"/>
      <c r="LD125" s="256"/>
      <c r="LE125" s="256"/>
      <c r="LF125" s="256"/>
      <c r="LG125" s="256"/>
      <c r="LH125" s="256"/>
      <c r="LI125" s="256"/>
      <c r="LJ125" s="256"/>
      <c r="LK125" s="256"/>
      <c r="LL125" s="256"/>
      <c r="LM125" s="256"/>
      <c r="LN125" s="256"/>
      <c r="LO125" s="256"/>
      <c r="LP125" s="256"/>
      <c r="LQ125" s="256"/>
      <c r="LR125" s="256"/>
      <c r="LS125" s="256"/>
      <c r="LT125" s="256"/>
      <c r="LU125" s="256"/>
      <c r="LV125" s="256"/>
      <c r="LW125" s="256"/>
      <c r="LX125" s="256"/>
      <c r="LY125" s="256"/>
      <c r="LZ125" s="256"/>
      <c r="MA125" s="256"/>
      <c r="MB125" s="256"/>
      <c r="MC125" s="256"/>
      <c r="MD125" s="256"/>
      <c r="ME125" s="256"/>
      <c r="MF125" s="256"/>
      <c r="MG125" s="256"/>
      <c r="MH125" s="256"/>
      <c r="MI125" s="256"/>
      <c r="MJ125" s="256"/>
      <c r="MK125" s="256"/>
      <c r="ML125" s="256"/>
      <c r="MM125" s="256"/>
      <c r="MN125" s="256"/>
      <c r="MO125" s="256"/>
      <c r="MP125" s="256"/>
      <c r="MQ125" s="256"/>
      <c r="MR125" s="256"/>
      <c r="MS125" s="256"/>
      <c r="MT125" s="256"/>
      <c r="MU125" s="256"/>
      <c r="MV125" s="256"/>
      <c r="MW125" s="256"/>
      <c r="MX125" s="256"/>
      <c r="MY125" s="256"/>
      <c r="MZ125" s="256"/>
      <c r="NA125" s="256"/>
      <c r="NB125" s="256"/>
      <c r="NC125" s="256"/>
      <c r="ND125" s="256"/>
      <c r="NE125" s="256"/>
      <c r="NF125" s="256"/>
      <c r="NG125" s="256"/>
      <c r="NH125" s="256"/>
      <c r="NI125" s="256"/>
      <c r="NJ125" s="256"/>
      <c r="NK125" s="256"/>
      <c r="NL125" s="256"/>
      <c r="NM125" s="256"/>
      <c r="NN125" s="256"/>
      <c r="NO125" s="256"/>
      <c r="NP125" s="256"/>
      <c r="NQ125" s="256"/>
      <c r="NR125" s="256"/>
      <c r="NS125" s="256"/>
      <c r="NT125" s="256"/>
      <c r="NU125" s="256"/>
      <c r="NV125" s="256"/>
      <c r="NW125" s="256"/>
      <c r="NX125" s="256"/>
      <c r="NY125" s="256"/>
      <c r="NZ125" s="256"/>
      <c r="OA125" s="256"/>
      <c r="OB125" s="256"/>
      <c r="OC125" s="256"/>
      <c r="OD125" s="256"/>
      <c r="OE125" s="256"/>
      <c r="OF125" s="256"/>
      <c r="OG125" s="256"/>
      <c r="OH125" s="256"/>
      <c r="OI125" s="256"/>
      <c r="OJ125" s="256"/>
      <c r="OK125" s="256"/>
      <c r="OL125" s="256"/>
      <c r="OM125" s="256"/>
      <c r="ON125" s="256"/>
      <c r="OO125" s="256"/>
      <c r="OP125" s="256"/>
      <c r="OQ125" s="256"/>
      <c r="OR125" s="256"/>
      <c r="OS125" s="256"/>
      <c r="OT125" s="256"/>
      <c r="OU125" s="256"/>
      <c r="OV125" s="256"/>
      <c r="OW125" s="256"/>
      <c r="OX125" s="256"/>
      <c r="OY125" s="256"/>
      <c r="OZ125" s="256"/>
      <c r="PA125" s="256"/>
      <c r="PB125" s="256"/>
      <c r="PC125" s="256"/>
      <c r="PD125" s="256"/>
      <c r="PE125" s="256"/>
      <c r="PF125" s="256"/>
      <c r="PG125" s="256"/>
      <c r="PH125" s="256"/>
      <c r="PI125" s="256"/>
      <c r="PJ125" s="256"/>
      <c r="PK125" s="256"/>
      <c r="PL125" s="256"/>
      <c r="PM125" s="256"/>
      <c r="PN125" s="256"/>
      <c r="PO125" s="256"/>
      <c r="PP125" s="256"/>
      <c r="PQ125" s="256"/>
      <c r="PR125" s="256"/>
      <c r="PS125" s="256"/>
      <c r="PT125" s="256"/>
      <c r="PU125" s="256"/>
    </row>
    <row r="126" spans="1:437" s="253" customFormat="1" outlineLevel="1" x14ac:dyDescent="0.35">
      <c r="A126" s="600"/>
      <c r="B126" s="600"/>
      <c r="C126" s="601"/>
      <c r="E126" s="254" t="s">
        <v>341</v>
      </c>
      <c r="F126" s="540">
        <v>3</v>
      </c>
      <c r="G126" s="254" t="s">
        <v>86</v>
      </c>
      <c r="H126" s="254"/>
      <c r="I126" s="255"/>
      <c r="J126" s="254"/>
      <c r="K126" s="254"/>
      <c r="L126" s="254"/>
      <c r="M126" s="254"/>
      <c r="N126" s="254"/>
      <c r="O126" s="254"/>
      <c r="P126" s="254"/>
      <c r="Q126" s="254"/>
      <c r="R126" s="254"/>
      <c r="S126" s="254"/>
      <c r="T126" s="254"/>
      <c r="U126" s="254"/>
      <c r="V126" s="254"/>
      <c r="W126" s="254"/>
      <c r="X126" s="254"/>
      <c r="Y126" s="254"/>
      <c r="Z126" s="254"/>
      <c r="AA126" s="254"/>
      <c r="AB126" s="254"/>
      <c r="AC126" s="254"/>
      <c r="AD126" s="254"/>
      <c r="AE126" s="254"/>
      <c r="AF126" s="254"/>
      <c r="AG126" s="254"/>
      <c r="AH126" s="254"/>
      <c r="AI126" s="254"/>
      <c r="AJ126" s="254"/>
      <c r="AK126" s="254"/>
      <c r="AL126" s="254"/>
      <c r="AM126" s="254"/>
      <c r="AN126" s="254"/>
      <c r="AO126" s="254"/>
      <c r="AP126" s="254"/>
      <c r="AQ126" s="254"/>
      <c r="AR126" s="254"/>
      <c r="AS126" s="254"/>
      <c r="AT126" s="254"/>
      <c r="AU126" s="254"/>
      <c r="AV126" s="254"/>
      <c r="AW126" s="254"/>
      <c r="AX126" s="254"/>
      <c r="AY126" s="254"/>
      <c r="AZ126" s="254"/>
      <c r="BA126" s="254"/>
      <c r="BB126" s="254"/>
      <c r="BC126" s="254"/>
      <c r="BD126" s="254"/>
      <c r="BE126" s="254"/>
      <c r="BF126" s="254"/>
      <c r="BG126" s="254"/>
      <c r="BH126" s="254"/>
      <c r="BI126" s="254"/>
      <c r="BJ126" s="254"/>
      <c r="BK126" s="254"/>
      <c r="BL126" s="254"/>
      <c r="BM126" s="254"/>
      <c r="BN126" s="254"/>
      <c r="BO126" s="254"/>
      <c r="BP126" s="254"/>
      <c r="BQ126" s="254"/>
      <c r="BR126" s="254"/>
      <c r="BS126" s="254"/>
      <c r="BT126" s="254"/>
      <c r="BU126" s="254"/>
      <c r="BV126" s="254"/>
      <c r="BW126" s="254"/>
      <c r="BX126" s="254"/>
      <c r="BY126" s="254"/>
      <c r="BZ126" s="254"/>
      <c r="CA126" s="254"/>
      <c r="CB126" s="254"/>
      <c r="CC126" s="254"/>
      <c r="CD126" s="254"/>
      <c r="CE126" s="254"/>
      <c r="CF126" s="254"/>
      <c r="CG126" s="254"/>
      <c r="CH126" s="254"/>
      <c r="CI126" s="254"/>
      <c r="CJ126" s="254"/>
      <c r="CK126" s="254"/>
      <c r="CL126" s="254"/>
      <c r="CM126" s="254"/>
      <c r="CN126" s="254"/>
      <c r="CO126" s="254"/>
      <c r="CP126" s="254"/>
      <c r="CQ126" s="254"/>
      <c r="CR126" s="254"/>
      <c r="CS126" s="254"/>
      <c r="CT126" s="254"/>
      <c r="CU126" s="254"/>
      <c r="CV126" s="254"/>
      <c r="CW126" s="254"/>
      <c r="CX126" s="254"/>
      <c r="CY126" s="254"/>
      <c r="CZ126" s="254"/>
      <c r="DA126" s="254"/>
      <c r="DB126" s="254"/>
      <c r="DC126" s="254"/>
      <c r="DD126" s="254"/>
      <c r="DE126" s="254"/>
      <c r="DF126" s="254"/>
      <c r="DG126" s="254"/>
      <c r="DH126" s="254"/>
      <c r="DI126" s="254"/>
      <c r="DJ126" s="254"/>
      <c r="DK126" s="254"/>
      <c r="DL126" s="254"/>
      <c r="DM126" s="254"/>
      <c r="DN126" s="254"/>
      <c r="DO126" s="254"/>
      <c r="DP126" s="254"/>
      <c r="DQ126" s="254"/>
      <c r="DR126" s="254"/>
      <c r="DS126" s="254"/>
      <c r="DT126" s="254"/>
      <c r="DU126" s="254"/>
      <c r="DV126" s="254"/>
      <c r="DW126" s="254"/>
      <c r="DX126" s="254"/>
      <c r="DY126" s="254"/>
      <c r="DZ126" s="254"/>
      <c r="EA126" s="254"/>
      <c r="EB126" s="254"/>
      <c r="EC126" s="254"/>
      <c r="ED126" s="254"/>
      <c r="EE126" s="254"/>
      <c r="EF126" s="254"/>
      <c r="EG126" s="254"/>
      <c r="EH126" s="254"/>
      <c r="EI126" s="254"/>
      <c r="EJ126" s="254"/>
      <c r="EK126" s="254"/>
      <c r="EL126" s="254"/>
      <c r="EM126" s="254"/>
      <c r="EN126" s="254"/>
      <c r="EO126" s="254"/>
      <c r="EP126" s="254"/>
      <c r="EQ126" s="254"/>
      <c r="ER126" s="254"/>
      <c r="ES126" s="254"/>
      <c r="ET126" s="254"/>
      <c r="EU126" s="254"/>
      <c r="EV126" s="254"/>
      <c r="EW126" s="254"/>
      <c r="EX126" s="254"/>
      <c r="EY126" s="254"/>
      <c r="EZ126" s="254"/>
      <c r="FA126" s="254"/>
      <c r="FB126" s="254"/>
      <c r="FC126" s="254"/>
      <c r="FD126" s="254"/>
      <c r="FE126" s="254"/>
      <c r="FF126" s="254"/>
      <c r="FG126" s="254"/>
      <c r="FH126" s="254"/>
      <c r="FI126" s="254"/>
      <c r="FJ126" s="254"/>
      <c r="FK126" s="254"/>
      <c r="FL126" s="254"/>
      <c r="FM126" s="254"/>
      <c r="FN126" s="254"/>
      <c r="FO126" s="254"/>
      <c r="FP126" s="254"/>
      <c r="FQ126" s="254"/>
      <c r="FR126" s="254"/>
      <c r="FS126" s="254"/>
      <c r="FT126" s="254"/>
      <c r="FU126" s="254"/>
      <c r="FV126" s="254"/>
      <c r="FW126" s="254"/>
      <c r="FX126" s="254"/>
      <c r="FY126" s="254"/>
      <c r="FZ126" s="254"/>
      <c r="GA126" s="254"/>
      <c r="GB126" s="254"/>
      <c r="GC126" s="254"/>
      <c r="GD126" s="254"/>
      <c r="GE126" s="254"/>
      <c r="GF126" s="254"/>
      <c r="GG126" s="254"/>
      <c r="GH126" s="254"/>
      <c r="GI126" s="254"/>
      <c r="GJ126" s="254"/>
      <c r="GK126" s="254"/>
      <c r="GL126" s="254"/>
      <c r="GM126" s="254"/>
      <c r="GN126" s="254"/>
      <c r="GO126" s="254"/>
      <c r="GP126" s="254"/>
      <c r="GQ126" s="254"/>
      <c r="GR126" s="254"/>
      <c r="GS126" s="254"/>
      <c r="GT126" s="254"/>
      <c r="GU126" s="254"/>
      <c r="GV126" s="254"/>
      <c r="GW126" s="254"/>
      <c r="GX126" s="254"/>
      <c r="GY126" s="254"/>
      <c r="GZ126" s="254"/>
      <c r="HA126" s="254"/>
      <c r="HB126" s="254"/>
      <c r="HC126" s="254"/>
      <c r="HD126" s="254"/>
      <c r="HE126" s="254"/>
      <c r="HF126" s="254"/>
      <c r="HG126" s="254"/>
      <c r="HH126" s="254"/>
      <c r="HI126" s="254"/>
      <c r="HJ126" s="254"/>
      <c r="HK126" s="254"/>
      <c r="HL126" s="254"/>
      <c r="HM126" s="254"/>
      <c r="HN126" s="254"/>
      <c r="HO126" s="254"/>
      <c r="HP126" s="254"/>
      <c r="HQ126" s="254"/>
      <c r="HR126" s="254"/>
      <c r="HS126" s="254"/>
      <c r="HT126" s="254"/>
      <c r="HU126" s="254"/>
      <c r="HV126" s="254"/>
      <c r="HW126" s="254"/>
      <c r="HX126" s="254"/>
      <c r="HY126" s="254"/>
      <c r="HZ126" s="254"/>
      <c r="IA126" s="254"/>
      <c r="IB126" s="254"/>
      <c r="IC126" s="254"/>
      <c r="ID126" s="254"/>
      <c r="IE126" s="254"/>
      <c r="IF126" s="254"/>
      <c r="IG126" s="254"/>
      <c r="IH126" s="254"/>
      <c r="II126" s="254"/>
      <c r="IJ126" s="254"/>
      <c r="IK126" s="254"/>
      <c r="IL126" s="254"/>
      <c r="IM126" s="254"/>
      <c r="IN126" s="254"/>
      <c r="IO126" s="254"/>
      <c r="IP126" s="254"/>
      <c r="IQ126" s="254"/>
      <c r="IR126" s="254"/>
      <c r="IS126" s="254"/>
      <c r="IT126" s="254"/>
      <c r="IU126" s="254"/>
      <c r="IV126" s="254"/>
      <c r="IW126" s="254"/>
      <c r="IX126" s="254"/>
      <c r="IY126" s="254"/>
      <c r="IZ126" s="254"/>
      <c r="JA126" s="254"/>
      <c r="JB126" s="254"/>
      <c r="JC126" s="254"/>
      <c r="JD126" s="254"/>
      <c r="JE126" s="254"/>
      <c r="JF126" s="254"/>
      <c r="JG126" s="254"/>
      <c r="JH126" s="254"/>
      <c r="JI126" s="254"/>
      <c r="JJ126" s="254"/>
      <c r="JK126" s="254"/>
      <c r="JL126" s="254"/>
      <c r="JM126" s="254"/>
      <c r="JN126" s="254"/>
      <c r="JO126" s="254"/>
      <c r="JP126" s="254"/>
      <c r="JQ126" s="254"/>
      <c r="JR126" s="254"/>
      <c r="JS126" s="254"/>
      <c r="JT126" s="254"/>
      <c r="JU126" s="254"/>
      <c r="JV126" s="254"/>
      <c r="JW126" s="254"/>
      <c r="JX126" s="254"/>
      <c r="JY126" s="254"/>
      <c r="JZ126" s="254"/>
      <c r="KA126" s="254"/>
      <c r="KB126" s="254"/>
      <c r="KC126" s="254"/>
      <c r="KD126" s="254"/>
      <c r="KE126" s="254"/>
      <c r="KF126" s="254"/>
      <c r="KG126" s="254"/>
      <c r="KH126" s="254"/>
      <c r="KI126" s="254"/>
      <c r="KJ126" s="254"/>
      <c r="KK126" s="254"/>
      <c r="KL126" s="254"/>
      <c r="KM126" s="254"/>
      <c r="KN126" s="254"/>
      <c r="KO126" s="254"/>
      <c r="KP126" s="254"/>
      <c r="KQ126" s="254"/>
      <c r="KR126" s="254"/>
      <c r="KS126" s="254"/>
      <c r="KT126" s="254"/>
      <c r="KU126" s="254"/>
      <c r="KV126" s="254"/>
      <c r="KW126" s="254"/>
      <c r="KX126" s="254"/>
      <c r="KY126" s="254"/>
      <c r="KZ126" s="254"/>
      <c r="LA126" s="254"/>
      <c r="LB126" s="254"/>
      <c r="LC126" s="254"/>
      <c r="LD126" s="254"/>
      <c r="LE126" s="254"/>
      <c r="LF126" s="254"/>
      <c r="LG126" s="254"/>
      <c r="LH126" s="254"/>
      <c r="LI126" s="254"/>
      <c r="LJ126" s="254"/>
      <c r="LK126" s="254"/>
      <c r="LL126" s="254"/>
      <c r="LM126" s="254"/>
      <c r="LN126" s="254"/>
      <c r="LO126" s="254"/>
      <c r="LP126" s="254"/>
      <c r="LQ126" s="254"/>
      <c r="LR126" s="254"/>
      <c r="LS126" s="254"/>
      <c r="LT126" s="254"/>
      <c r="LU126" s="254"/>
      <c r="LV126" s="254"/>
      <c r="LW126" s="254"/>
      <c r="LX126" s="254"/>
      <c r="LY126" s="254"/>
      <c r="LZ126" s="254"/>
      <c r="MA126" s="254"/>
      <c r="MB126" s="254"/>
      <c r="MC126" s="254"/>
      <c r="MD126" s="254"/>
      <c r="ME126" s="254"/>
      <c r="MF126" s="254"/>
      <c r="MG126" s="254"/>
      <c r="MH126" s="254"/>
      <c r="MI126" s="254"/>
      <c r="MJ126" s="254"/>
      <c r="MK126" s="254"/>
      <c r="ML126" s="254"/>
      <c r="MM126" s="254"/>
      <c r="MN126" s="254"/>
      <c r="MO126" s="254"/>
      <c r="MP126" s="254"/>
      <c r="MQ126" s="254"/>
      <c r="MR126" s="254"/>
      <c r="MS126" s="254"/>
      <c r="MT126" s="254"/>
      <c r="MU126" s="254"/>
      <c r="MV126" s="254"/>
      <c r="MW126" s="254"/>
      <c r="MX126" s="254"/>
      <c r="MY126" s="254"/>
      <c r="MZ126" s="254"/>
      <c r="NA126" s="254"/>
      <c r="NB126" s="254"/>
      <c r="NC126" s="254"/>
      <c r="ND126" s="254"/>
      <c r="NE126" s="254"/>
      <c r="NF126" s="254"/>
      <c r="NG126" s="254"/>
      <c r="NH126" s="254"/>
      <c r="NI126" s="254"/>
      <c r="NJ126" s="254"/>
      <c r="NK126" s="254"/>
      <c r="NL126" s="254"/>
      <c r="NM126" s="254"/>
      <c r="NN126" s="254"/>
      <c r="NO126" s="254"/>
      <c r="NP126" s="254"/>
      <c r="NQ126" s="254"/>
      <c r="NR126" s="254"/>
      <c r="NS126" s="254"/>
      <c r="NT126" s="254"/>
      <c r="NU126" s="254"/>
      <c r="NV126" s="254"/>
      <c r="NW126" s="254"/>
      <c r="NX126" s="254"/>
      <c r="NY126" s="254"/>
      <c r="NZ126" s="254"/>
      <c r="OA126" s="254"/>
      <c r="OB126" s="254"/>
      <c r="OC126" s="254"/>
      <c r="OD126" s="254"/>
      <c r="OE126" s="254"/>
      <c r="OF126" s="254"/>
      <c r="OG126" s="254"/>
      <c r="OH126" s="254"/>
      <c r="OI126" s="254"/>
      <c r="OJ126" s="254"/>
      <c r="OK126" s="254"/>
      <c r="OL126" s="254"/>
      <c r="OM126" s="254"/>
      <c r="ON126" s="254"/>
      <c r="OO126" s="254"/>
      <c r="OP126" s="254"/>
      <c r="OQ126" s="254"/>
      <c r="OR126" s="254"/>
      <c r="OS126" s="254"/>
      <c r="OT126" s="254"/>
      <c r="OU126" s="254"/>
      <c r="OV126" s="254"/>
      <c r="OW126" s="254"/>
      <c r="OX126" s="254"/>
      <c r="OY126" s="254"/>
      <c r="OZ126" s="254"/>
      <c r="PA126" s="254"/>
      <c r="PB126" s="254"/>
      <c r="PC126" s="254"/>
      <c r="PD126" s="254"/>
      <c r="PE126" s="254"/>
      <c r="PF126" s="254"/>
      <c r="PG126" s="254"/>
      <c r="PH126" s="254"/>
      <c r="PI126" s="254"/>
      <c r="PJ126" s="254"/>
      <c r="PK126" s="254"/>
      <c r="PL126" s="254"/>
      <c r="PM126" s="254"/>
      <c r="PN126" s="254"/>
      <c r="PO126" s="254"/>
      <c r="PP126" s="254"/>
      <c r="PQ126" s="254"/>
      <c r="PR126" s="254"/>
      <c r="PS126" s="254"/>
      <c r="PT126" s="254"/>
      <c r="PU126" s="254"/>
    </row>
    <row r="127" spans="1:437" s="58" customFormat="1" outlineLevel="1" x14ac:dyDescent="0.35">
      <c r="A127" s="75"/>
      <c r="B127" s="15"/>
      <c r="C127" s="76"/>
      <c r="D127" s="65"/>
      <c r="E127" s="11" t="str">
        <f t="shared" ref="E127:BP127" si="192" xml:space="preserve"> E$25</f>
        <v>Model period ending</v>
      </c>
      <c r="F127" s="11">
        <f t="shared" si="192"/>
        <v>0</v>
      </c>
      <c r="G127" s="11" t="str">
        <f t="shared" si="192"/>
        <v>date</v>
      </c>
      <c r="H127" s="11">
        <f t="shared" si="192"/>
        <v>0</v>
      </c>
      <c r="I127" s="183">
        <f t="shared" si="192"/>
        <v>0</v>
      </c>
      <c r="J127" s="11">
        <f t="shared" si="192"/>
        <v>44104</v>
      </c>
      <c r="K127" s="11">
        <f t="shared" si="192"/>
        <v>44196</v>
      </c>
      <c r="L127" s="11">
        <f t="shared" si="192"/>
        <v>44286</v>
      </c>
      <c r="M127" s="11">
        <f t="shared" si="192"/>
        <v>44377</v>
      </c>
      <c r="N127" s="11">
        <f t="shared" si="192"/>
        <v>44469</v>
      </c>
      <c r="O127" s="11">
        <f t="shared" si="192"/>
        <v>44561</v>
      </c>
      <c r="P127" s="11">
        <f t="shared" si="192"/>
        <v>44651</v>
      </c>
      <c r="Q127" s="11">
        <f t="shared" si="192"/>
        <v>44742</v>
      </c>
      <c r="R127" s="11">
        <f t="shared" si="192"/>
        <v>44834</v>
      </c>
      <c r="S127" s="11">
        <f t="shared" si="192"/>
        <v>44926</v>
      </c>
      <c r="T127" s="11">
        <f t="shared" si="192"/>
        <v>45016</v>
      </c>
      <c r="U127" s="11">
        <f t="shared" si="192"/>
        <v>45107</v>
      </c>
      <c r="V127" s="11">
        <f t="shared" si="192"/>
        <v>45199</v>
      </c>
      <c r="W127" s="11">
        <f t="shared" si="192"/>
        <v>45291</v>
      </c>
      <c r="X127" s="11">
        <f t="shared" si="192"/>
        <v>45382</v>
      </c>
      <c r="Y127" s="11">
        <f t="shared" si="192"/>
        <v>45473</v>
      </c>
      <c r="Z127" s="11">
        <f t="shared" si="192"/>
        <v>45565</v>
      </c>
      <c r="AA127" s="11">
        <f t="shared" si="192"/>
        <v>45657</v>
      </c>
      <c r="AB127" s="11">
        <f t="shared" si="192"/>
        <v>45747</v>
      </c>
      <c r="AC127" s="11">
        <f t="shared" si="192"/>
        <v>45838</v>
      </c>
      <c r="AD127" s="11">
        <f t="shared" si="192"/>
        <v>45930</v>
      </c>
      <c r="AE127" s="11">
        <f t="shared" si="192"/>
        <v>46022</v>
      </c>
      <c r="AF127" s="11">
        <f t="shared" si="192"/>
        <v>46112</v>
      </c>
      <c r="AG127" s="11">
        <f t="shared" si="192"/>
        <v>46203</v>
      </c>
      <c r="AH127" s="11">
        <f t="shared" si="192"/>
        <v>46295</v>
      </c>
      <c r="AI127" s="11">
        <f t="shared" si="192"/>
        <v>46387</v>
      </c>
      <c r="AJ127" s="11">
        <f t="shared" si="192"/>
        <v>46477</v>
      </c>
      <c r="AK127" s="11">
        <f t="shared" si="192"/>
        <v>46568</v>
      </c>
      <c r="AL127" s="11">
        <f t="shared" si="192"/>
        <v>46660</v>
      </c>
      <c r="AM127" s="11">
        <f t="shared" si="192"/>
        <v>46752</v>
      </c>
      <c r="AN127" s="11">
        <f t="shared" si="192"/>
        <v>46843</v>
      </c>
      <c r="AO127" s="11">
        <f t="shared" si="192"/>
        <v>46934</v>
      </c>
      <c r="AP127" s="11">
        <f t="shared" si="192"/>
        <v>47026</v>
      </c>
      <c r="AQ127" s="11">
        <f t="shared" si="192"/>
        <v>47118</v>
      </c>
      <c r="AR127" s="11">
        <f t="shared" si="192"/>
        <v>47208</v>
      </c>
      <c r="AS127" s="11">
        <f t="shared" si="192"/>
        <v>47299</v>
      </c>
      <c r="AT127" s="11">
        <f t="shared" si="192"/>
        <v>47391</v>
      </c>
      <c r="AU127" s="11">
        <f t="shared" si="192"/>
        <v>47483</v>
      </c>
      <c r="AV127" s="11">
        <f t="shared" si="192"/>
        <v>47573</v>
      </c>
      <c r="AW127" s="11">
        <f t="shared" si="192"/>
        <v>47664</v>
      </c>
      <c r="AX127" s="11">
        <f t="shared" si="192"/>
        <v>47756</v>
      </c>
      <c r="AY127" s="11">
        <f t="shared" si="192"/>
        <v>47848</v>
      </c>
      <c r="AZ127" s="11">
        <f t="shared" si="192"/>
        <v>47938</v>
      </c>
      <c r="BA127" s="11">
        <f t="shared" si="192"/>
        <v>48029</v>
      </c>
      <c r="BB127" s="11">
        <f t="shared" si="192"/>
        <v>48121</v>
      </c>
      <c r="BC127" s="11">
        <f t="shared" si="192"/>
        <v>48213</v>
      </c>
      <c r="BD127" s="11">
        <f t="shared" si="192"/>
        <v>48304</v>
      </c>
      <c r="BE127" s="11">
        <f t="shared" si="192"/>
        <v>48395</v>
      </c>
      <c r="BF127" s="11">
        <f t="shared" si="192"/>
        <v>48487</v>
      </c>
      <c r="BG127" s="11">
        <f t="shared" si="192"/>
        <v>48579</v>
      </c>
      <c r="BH127" s="11">
        <f t="shared" si="192"/>
        <v>48669</v>
      </c>
      <c r="BI127" s="11">
        <f t="shared" si="192"/>
        <v>48760</v>
      </c>
      <c r="BJ127" s="11">
        <f t="shared" si="192"/>
        <v>48852</v>
      </c>
      <c r="BK127" s="11">
        <f t="shared" si="192"/>
        <v>48944</v>
      </c>
      <c r="BL127" s="11">
        <f t="shared" si="192"/>
        <v>49034</v>
      </c>
      <c r="BM127" s="11">
        <f t="shared" si="192"/>
        <v>49125</v>
      </c>
      <c r="BN127" s="11">
        <f t="shared" si="192"/>
        <v>49217</v>
      </c>
      <c r="BO127" s="11">
        <f t="shared" si="192"/>
        <v>49309</v>
      </c>
      <c r="BP127" s="11">
        <f t="shared" si="192"/>
        <v>49399</v>
      </c>
      <c r="BQ127" s="11">
        <f t="shared" ref="BQ127:EB127" si="193" xml:space="preserve"> BQ$25</f>
        <v>49490</v>
      </c>
      <c r="BR127" s="11">
        <f t="shared" si="193"/>
        <v>49582</v>
      </c>
      <c r="BS127" s="11">
        <f t="shared" si="193"/>
        <v>49674</v>
      </c>
      <c r="BT127" s="11">
        <f t="shared" si="193"/>
        <v>49765</v>
      </c>
      <c r="BU127" s="11">
        <f t="shared" si="193"/>
        <v>49856</v>
      </c>
      <c r="BV127" s="11">
        <f t="shared" si="193"/>
        <v>49948</v>
      </c>
      <c r="BW127" s="11">
        <f t="shared" si="193"/>
        <v>50040</v>
      </c>
      <c r="BX127" s="11">
        <f t="shared" si="193"/>
        <v>50130</v>
      </c>
      <c r="BY127" s="11">
        <f t="shared" si="193"/>
        <v>50221</v>
      </c>
      <c r="BZ127" s="11">
        <f t="shared" si="193"/>
        <v>50313</v>
      </c>
      <c r="CA127" s="11">
        <f t="shared" si="193"/>
        <v>50405</v>
      </c>
      <c r="CB127" s="11">
        <f t="shared" si="193"/>
        <v>50495</v>
      </c>
      <c r="CC127" s="11">
        <f t="shared" si="193"/>
        <v>50586</v>
      </c>
      <c r="CD127" s="11">
        <f t="shared" si="193"/>
        <v>50678</v>
      </c>
      <c r="CE127" s="11">
        <f t="shared" si="193"/>
        <v>50770</v>
      </c>
      <c r="CF127" s="11">
        <f t="shared" si="193"/>
        <v>50860</v>
      </c>
      <c r="CG127" s="11">
        <f t="shared" si="193"/>
        <v>50951</v>
      </c>
      <c r="CH127" s="11">
        <f t="shared" si="193"/>
        <v>51043</v>
      </c>
      <c r="CI127" s="11">
        <f t="shared" si="193"/>
        <v>51135</v>
      </c>
      <c r="CJ127" s="11">
        <f t="shared" si="193"/>
        <v>51226</v>
      </c>
      <c r="CK127" s="11">
        <f t="shared" si="193"/>
        <v>51317</v>
      </c>
      <c r="CL127" s="11">
        <f t="shared" si="193"/>
        <v>51409</v>
      </c>
      <c r="CM127" s="11">
        <f t="shared" si="193"/>
        <v>51501</v>
      </c>
      <c r="CN127" s="11">
        <f t="shared" si="193"/>
        <v>51591</v>
      </c>
      <c r="CO127" s="11">
        <f t="shared" si="193"/>
        <v>51682</v>
      </c>
      <c r="CP127" s="11">
        <f t="shared" si="193"/>
        <v>51774</v>
      </c>
      <c r="CQ127" s="11">
        <f t="shared" si="193"/>
        <v>51866</v>
      </c>
      <c r="CR127" s="11">
        <f t="shared" si="193"/>
        <v>51956</v>
      </c>
      <c r="CS127" s="11">
        <f t="shared" si="193"/>
        <v>52047</v>
      </c>
      <c r="CT127" s="11">
        <f t="shared" si="193"/>
        <v>52139</v>
      </c>
      <c r="CU127" s="11">
        <f t="shared" si="193"/>
        <v>52231</v>
      </c>
      <c r="CV127" s="11">
        <f t="shared" si="193"/>
        <v>52321</v>
      </c>
      <c r="CW127" s="11">
        <f t="shared" si="193"/>
        <v>52412</v>
      </c>
      <c r="CX127" s="11">
        <f t="shared" si="193"/>
        <v>52504</v>
      </c>
      <c r="CY127" s="11">
        <f t="shared" si="193"/>
        <v>52596</v>
      </c>
      <c r="CZ127" s="11">
        <f t="shared" si="193"/>
        <v>52687</v>
      </c>
      <c r="DA127" s="11">
        <f t="shared" si="193"/>
        <v>52778</v>
      </c>
      <c r="DB127" s="11">
        <f t="shared" si="193"/>
        <v>52870</v>
      </c>
      <c r="DC127" s="11">
        <f t="shared" si="193"/>
        <v>52962</v>
      </c>
      <c r="DD127" s="11">
        <f t="shared" si="193"/>
        <v>53052</v>
      </c>
      <c r="DE127" s="11">
        <f t="shared" si="193"/>
        <v>53143</v>
      </c>
      <c r="DF127" s="11">
        <f t="shared" si="193"/>
        <v>53235</v>
      </c>
      <c r="DG127" s="11">
        <f t="shared" si="193"/>
        <v>53327</v>
      </c>
      <c r="DH127" s="11">
        <f t="shared" si="193"/>
        <v>53417</v>
      </c>
      <c r="DI127" s="11">
        <f t="shared" si="193"/>
        <v>53508</v>
      </c>
      <c r="DJ127" s="11">
        <f t="shared" si="193"/>
        <v>53600</v>
      </c>
      <c r="DK127" s="11">
        <f t="shared" si="193"/>
        <v>53692</v>
      </c>
      <c r="DL127" s="11">
        <f t="shared" si="193"/>
        <v>53782</v>
      </c>
      <c r="DM127" s="11">
        <f t="shared" si="193"/>
        <v>53873</v>
      </c>
      <c r="DN127" s="11">
        <f t="shared" si="193"/>
        <v>53965</v>
      </c>
      <c r="DO127" s="11">
        <f t="shared" si="193"/>
        <v>54057</v>
      </c>
      <c r="DP127" s="11">
        <f t="shared" si="193"/>
        <v>54148</v>
      </c>
      <c r="DQ127" s="11">
        <f t="shared" si="193"/>
        <v>54239</v>
      </c>
      <c r="DR127" s="11">
        <f t="shared" si="193"/>
        <v>54331</v>
      </c>
      <c r="DS127" s="11">
        <f t="shared" si="193"/>
        <v>54423</v>
      </c>
      <c r="DT127" s="11">
        <f t="shared" si="193"/>
        <v>54513</v>
      </c>
      <c r="DU127" s="11">
        <f t="shared" si="193"/>
        <v>54604</v>
      </c>
      <c r="DV127" s="11">
        <f t="shared" si="193"/>
        <v>54696</v>
      </c>
      <c r="DW127" s="11">
        <f t="shared" si="193"/>
        <v>54788</v>
      </c>
      <c r="DX127" s="11">
        <f t="shared" si="193"/>
        <v>54878</v>
      </c>
      <c r="DY127" s="11">
        <f t="shared" si="193"/>
        <v>54969</v>
      </c>
      <c r="DZ127" s="11">
        <f t="shared" si="193"/>
        <v>55061</v>
      </c>
      <c r="EA127" s="11">
        <f t="shared" si="193"/>
        <v>55153</v>
      </c>
      <c r="EB127" s="11">
        <f t="shared" si="193"/>
        <v>55243</v>
      </c>
      <c r="EC127" s="11">
        <f t="shared" ref="EC127:GJ127" si="194" xml:space="preserve"> EC$25</f>
        <v>55334</v>
      </c>
      <c r="ED127" s="11">
        <f t="shared" si="194"/>
        <v>55426</v>
      </c>
      <c r="EE127" s="11">
        <f t="shared" si="194"/>
        <v>55518</v>
      </c>
      <c r="EF127" s="11">
        <f t="shared" si="194"/>
        <v>55609</v>
      </c>
      <c r="EG127" s="11">
        <f t="shared" si="194"/>
        <v>55700</v>
      </c>
      <c r="EH127" s="11">
        <f t="shared" si="194"/>
        <v>55792</v>
      </c>
      <c r="EI127" s="11">
        <f t="shared" si="194"/>
        <v>55884</v>
      </c>
      <c r="EJ127" s="11">
        <f t="shared" si="194"/>
        <v>55974</v>
      </c>
      <c r="EK127" s="11">
        <f t="shared" si="194"/>
        <v>56065</v>
      </c>
      <c r="EL127" s="11">
        <f t="shared" si="194"/>
        <v>56157</v>
      </c>
      <c r="EM127" s="11">
        <f t="shared" si="194"/>
        <v>56249</v>
      </c>
      <c r="EN127" s="11">
        <f t="shared" si="194"/>
        <v>56339</v>
      </c>
      <c r="EO127" s="11">
        <f t="shared" si="194"/>
        <v>56430</v>
      </c>
      <c r="EP127" s="11">
        <f t="shared" si="194"/>
        <v>56522</v>
      </c>
      <c r="EQ127" s="11">
        <f t="shared" si="194"/>
        <v>56614</v>
      </c>
      <c r="ER127" s="11">
        <f t="shared" si="194"/>
        <v>56704</v>
      </c>
      <c r="ES127" s="11">
        <f t="shared" si="194"/>
        <v>56795</v>
      </c>
      <c r="ET127" s="11">
        <f t="shared" si="194"/>
        <v>56887</v>
      </c>
      <c r="EU127" s="11">
        <f t="shared" si="194"/>
        <v>56979</v>
      </c>
      <c r="EV127" s="11">
        <f t="shared" si="194"/>
        <v>57070</v>
      </c>
      <c r="EW127" s="11">
        <f t="shared" si="194"/>
        <v>57161</v>
      </c>
      <c r="EX127" s="11">
        <f t="shared" si="194"/>
        <v>57253</v>
      </c>
      <c r="EY127" s="11">
        <f t="shared" si="194"/>
        <v>57345</v>
      </c>
      <c r="EZ127" s="11">
        <f t="shared" si="194"/>
        <v>57435</v>
      </c>
      <c r="FA127" s="11">
        <f t="shared" si="194"/>
        <v>57526</v>
      </c>
      <c r="FB127" s="11">
        <f t="shared" si="194"/>
        <v>57618</v>
      </c>
      <c r="FC127" s="11">
        <f t="shared" si="194"/>
        <v>57710</v>
      </c>
      <c r="FD127" s="11">
        <f t="shared" si="194"/>
        <v>57800</v>
      </c>
      <c r="FE127" s="11">
        <f t="shared" si="194"/>
        <v>57891</v>
      </c>
      <c r="FF127" s="11">
        <f t="shared" si="194"/>
        <v>57983</v>
      </c>
      <c r="FG127" s="11">
        <f t="shared" si="194"/>
        <v>58075</v>
      </c>
      <c r="FH127" s="11">
        <f t="shared" si="194"/>
        <v>58165</v>
      </c>
      <c r="FI127" s="11">
        <f t="shared" si="194"/>
        <v>58256</v>
      </c>
      <c r="FJ127" s="11">
        <f t="shared" si="194"/>
        <v>58348</v>
      </c>
      <c r="FK127" s="11">
        <f t="shared" si="194"/>
        <v>58440</v>
      </c>
      <c r="FL127" s="11">
        <f t="shared" si="194"/>
        <v>58531</v>
      </c>
      <c r="FM127" s="11">
        <f t="shared" si="194"/>
        <v>58622</v>
      </c>
      <c r="FN127" s="11">
        <f t="shared" si="194"/>
        <v>58714</v>
      </c>
      <c r="FO127" s="11">
        <f t="shared" si="194"/>
        <v>58806</v>
      </c>
      <c r="FP127" s="11">
        <f t="shared" si="194"/>
        <v>58896</v>
      </c>
      <c r="FQ127" s="11">
        <f t="shared" si="194"/>
        <v>58987</v>
      </c>
      <c r="FR127" s="11">
        <f t="shared" si="194"/>
        <v>59079</v>
      </c>
      <c r="FS127" s="11">
        <f t="shared" si="194"/>
        <v>59171</v>
      </c>
      <c r="FT127" s="11">
        <f t="shared" si="194"/>
        <v>59261</v>
      </c>
      <c r="FU127" s="11">
        <f t="shared" si="194"/>
        <v>59352</v>
      </c>
      <c r="FV127" s="11">
        <f t="shared" si="194"/>
        <v>59444</v>
      </c>
      <c r="FW127" s="11">
        <f t="shared" si="194"/>
        <v>59536</v>
      </c>
      <c r="FX127" s="11">
        <f t="shared" si="194"/>
        <v>59626</v>
      </c>
      <c r="FY127" s="11">
        <f t="shared" si="194"/>
        <v>59717</v>
      </c>
      <c r="FZ127" s="11">
        <f t="shared" si="194"/>
        <v>59809</v>
      </c>
      <c r="GA127" s="11">
        <f t="shared" si="194"/>
        <v>59901</v>
      </c>
      <c r="GB127" s="11">
        <f t="shared" si="194"/>
        <v>59992</v>
      </c>
      <c r="GC127" s="11">
        <f t="shared" si="194"/>
        <v>60083</v>
      </c>
      <c r="GD127" s="11">
        <f t="shared" si="194"/>
        <v>60175</v>
      </c>
      <c r="GE127" s="11">
        <f t="shared" si="194"/>
        <v>60267</v>
      </c>
      <c r="GF127" s="11">
        <f t="shared" si="194"/>
        <v>60357</v>
      </c>
      <c r="GG127" s="11">
        <f t="shared" si="194"/>
        <v>60448</v>
      </c>
      <c r="GH127" s="11">
        <f t="shared" si="194"/>
        <v>60540</v>
      </c>
      <c r="GI127" s="11">
        <f t="shared" si="194"/>
        <v>60632</v>
      </c>
      <c r="GJ127" s="11">
        <f t="shared" si="194"/>
        <v>60722</v>
      </c>
      <c r="GK127"/>
      <c r="GL127"/>
      <c r="GM127"/>
      <c r="GN127"/>
      <c r="GO127"/>
      <c r="GP127"/>
      <c r="GQ127"/>
      <c r="GR127"/>
      <c r="GS127"/>
      <c r="GT127"/>
      <c r="GU127"/>
      <c r="GV127"/>
      <c r="GW127"/>
      <c r="GX127"/>
      <c r="GY127"/>
      <c r="GZ127"/>
      <c r="HA127"/>
      <c r="HB127"/>
      <c r="HC127"/>
      <c r="HD127"/>
      <c r="HE127"/>
      <c r="HF127"/>
      <c r="HG127"/>
      <c r="HH127"/>
      <c r="HI127"/>
      <c r="HJ127"/>
      <c r="HK127"/>
      <c r="HL127"/>
      <c r="HM127"/>
      <c r="HN127"/>
      <c r="HO127"/>
      <c r="HP127"/>
      <c r="HQ127"/>
      <c r="HR127"/>
      <c r="HS127"/>
      <c r="HT127"/>
      <c r="HU127"/>
      <c r="HV127"/>
      <c r="HW127"/>
      <c r="HX127"/>
      <c r="HY127"/>
      <c r="HZ127"/>
      <c r="IA127"/>
      <c r="IB127"/>
      <c r="IC127"/>
      <c r="ID127"/>
      <c r="IE127"/>
      <c r="IF127"/>
      <c r="IG127"/>
      <c r="IH127"/>
      <c r="II127"/>
      <c r="IJ127"/>
      <c r="IK127"/>
      <c r="IL127"/>
      <c r="IM127"/>
      <c r="IN127"/>
      <c r="IO127"/>
      <c r="IP127"/>
      <c r="IQ127"/>
      <c r="IR127"/>
      <c r="IS127"/>
      <c r="IT127"/>
      <c r="IU127"/>
      <c r="IV127"/>
      <c r="IW127"/>
      <c r="IX127"/>
      <c r="IY127"/>
      <c r="IZ127"/>
      <c r="JA127"/>
      <c r="JB127"/>
      <c r="JC127"/>
      <c r="JD127"/>
      <c r="JE127"/>
      <c r="JF127"/>
      <c r="JG127"/>
      <c r="JH127"/>
      <c r="JI127"/>
      <c r="JJ127"/>
      <c r="JK127"/>
      <c r="JL127"/>
      <c r="JM127"/>
      <c r="JN127"/>
      <c r="JO127"/>
      <c r="JP127"/>
      <c r="JQ127"/>
      <c r="JR127"/>
      <c r="JS127"/>
      <c r="JT127"/>
      <c r="JU127"/>
      <c r="JV127"/>
      <c r="JW127"/>
      <c r="JX127"/>
      <c r="JY127"/>
      <c r="JZ127"/>
      <c r="KA127"/>
      <c r="KB127"/>
      <c r="KC127"/>
      <c r="KD127"/>
      <c r="KE127"/>
      <c r="KF127"/>
      <c r="KG127"/>
      <c r="KH127"/>
      <c r="KI127"/>
      <c r="KJ127"/>
      <c r="KK127"/>
      <c r="KL127"/>
      <c r="KM127"/>
      <c r="KN127"/>
      <c r="KO127"/>
      <c r="KP127"/>
      <c r="KQ127"/>
      <c r="KR127"/>
      <c r="KS127"/>
      <c r="KT127"/>
      <c r="KU127"/>
      <c r="KV127"/>
      <c r="KW127"/>
      <c r="KX127"/>
      <c r="KY127"/>
      <c r="KZ127"/>
      <c r="LA127"/>
      <c r="LB127"/>
      <c r="LC127"/>
      <c r="LD127"/>
      <c r="LE127"/>
      <c r="LF127"/>
      <c r="LG127"/>
      <c r="LH127"/>
      <c r="LI127"/>
      <c r="LJ127"/>
      <c r="LK127"/>
      <c r="LL127"/>
      <c r="LM127"/>
      <c r="LN127"/>
      <c r="LO127"/>
      <c r="LP127"/>
      <c r="LQ127"/>
      <c r="LR127"/>
      <c r="LS127"/>
      <c r="LT127"/>
      <c r="LU127"/>
      <c r="LV127"/>
      <c r="LW127"/>
      <c r="LX127"/>
      <c r="LY127"/>
      <c r="LZ127"/>
      <c r="MA127"/>
      <c r="MB127"/>
      <c r="MC127"/>
      <c r="MD127"/>
      <c r="ME127"/>
      <c r="MF127"/>
      <c r="MG127"/>
      <c r="MH127"/>
      <c r="MI127"/>
      <c r="MJ127"/>
      <c r="MK127"/>
      <c r="ML127"/>
      <c r="MM127"/>
      <c r="MN127"/>
      <c r="MO127"/>
      <c r="MP127"/>
      <c r="MQ127"/>
      <c r="MR127"/>
      <c r="MS127"/>
      <c r="MT127"/>
      <c r="MU127"/>
      <c r="MV127"/>
      <c r="MW127"/>
      <c r="MX127"/>
      <c r="MY127"/>
      <c r="MZ127"/>
      <c r="NA127"/>
      <c r="NB127"/>
      <c r="NC127"/>
      <c r="ND127"/>
      <c r="NE127"/>
      <c r="NF127"/>
      <c r="NG127"/>
      <c r="NH127"/>
      <c r="NI127"/>
      <c r="NJ127"/>
      <c r="NK127"/>
      <c r="NL127"/>
      <c r="NM127"/>
      <c r="NN127"/>
      <c r="NO127"/>
      <c r="NP127"/>
      <c r="NQ127"/>
      <c r="NR127"/>
      <c r="NS127"/>
      <c r="NT127"/>
      <c r="NU127"/>
      <c r="NV127"/>
      <c r="NW127"/>
      <c r="NX127"/>
      <c r="NY127"/>
      <c r="NZ127"/>
      <c r="OA127"/>
      <c r="OB127"/>
      <c r="OC127"/>
      <c r="OD127"/>
      <c r="OE127"/>
      <c r="OF127"/>
      <c r="OG127"/>
      <c r="OH127"/>
      <c r="OI127"/>
      <c r="OJ127"/>
      <c r="OK127"/>
      <c r="OL127"/>
      <c r="OM127"/>
      <c r="ON127"/>
      <c r="OO127"/>
      <c r="OP127"/>
      <c r="OQ127"/>
      <c r="OR127"/>
      <c r="OS127"/>
      <c r="OT127"/>
      <c r="OU127"/>
      <c r="OV127"/>
      <c r="OW127"/>
      <c r="OX127"/>
      <c r="OY127"/>
      <c r="OZ127"/>
      <c r="PA127"/>
      <c r="PB127"/>
      <c r="PC127"/>
      <c r="PD127"/>
      <c r="PE127"/>
      <c r="PF127"/>
      <c r="PG127"/>
      <c r="PH127"/>
      <c r="PI127"/>
      <c r="PJ127"/>
      <c r="PK127"/>
      <c r="PL127"/>
      <c r="PM127"/>
      <c r="PN127"/>
      <c r="PO127"/>
      <c r="PP127"/>
      <c r="PQ127"/>
      <c r="PR127"/>
      <c r="PS127"/>
      <c r="PT127"/>
      <c r="PU127"/>
    </row>
    <row r="128" spans="1:437" s="528" customFormat="1" outlineLevel="1" x14ac:dyDescent="0.35">
      <c r="A128" s="189"/>
      <c r="B128" s="189"/>
      <c r="C128" s="190"/>
      <c r="D128" s="191"/>
      <c r="E128" s="249" t="s">
        <v>342</v>
      </c>
      <c r="F128" s="249"/>
      <c r="G128" s="249"/>
      <c r="H128" s="249"/>
      <c r="I128" s="192"/>
      <c r="J128" s="249">
        <f t="shared" ref="J128:AO128" si="195" xml:space="preserve"> IF(MONTH(J127) = $F126, 1, 0)</f>
        <v>0</v>
      </c>
      <c r="K128" s="249">
        <f t="shared" si="195"/>
        <v>0</v>
      </c>
      <c r="L128" s="249">
        <f t="shared" si="195"/>
        <v>1</v>
      </c>
      <c r="M128" s="249">
        <f t="shared" si="195"/>
        <v>0</v>
      </c>
      <c r="N128" s="249">
        <f t="shared" si="195"/>
        <v>0</v>
      </c>
      <c r="O128" s="249">
        <f t="shared" si="195"/>
        <v>0</v>
      </c>
      <c r="P128" s="249">
        <f t="shared" si="195"/>
        <v>1</v>
      </c>
      <c r="Q128" s="249">
        <f t="shared" si="195"/>
        <v>0</v>
      </c>
      <c r="R128" s="249">
        <f t="shared" si="195"/>
        <v>0</v>
      </c>
      <c r="S128" s="249">
        <f t="shared" si="195"/>
        <v>0</v>
      </c>
      <c r="T128" s="249">
        <f t="shared" si="195"/>
        <v>1</v>
      </c>
      <c r="U128" s="249">
        <f t="shared" si="195"/>
        <v>0</v>
      </c>
      <c r="V128" s="249">
        <f t="shared" si="195"/>
        <v>0</v>
      </c>
      <c r="W128" s="249">
        <f t="shared" si="195"/>
        <v>0</v>
      </c>
      <c r="X128" s="249">
        <f t="shared" si="195"/>
        <v>1</v>
      </c>
      <c r="Y128" s="249">
        <f t="shared" si="195"/>
        <v>0</v>
      </c>
      <c r="Z128" s="249">
        <f t="shared" si="195"/>
        <v>0</v>
      </c>
      <c r="AA128" s="249">
        <f t="shared" si="195"/>
        <v>0</v>
      </c>
      <c r="AB128" s="249">
        <f t="shared" si="195"/>
        <v>1</v>
      </c>
      <c r="AC128" s="249">
        <f t="shared" si="195"/>
        <v>0</v>
      </c>
      <c r="AD128" s="249">
        <f t="shared" si="195"/>
        <v>0</v>
      </c>
      <c r="AE128" s="249">
        <f t="shared" si="195"/>
        <v>0</v>
      </c>
      <c r="AF128" s="249">
        <f t="shared" si="195"/>
        <v>1</v>
      </c>
      <c r="AG128" s="249">
        <f t="shared" si="195"/>
        <v>0</v>
      </c>
      <c r="AH128" s="249">
        <f t="shared" si="195"/>
        <v>0</v>
      </c>
      <c r="AI128" s="249">
        <f t="shared" si="195"/>
        <v>0</v>
      </c>
      <c r="AJ128" s="249">
        <f t="shared" si="195"/>
        <v>1</v>
      </c>
      <c r="AK128" s="249">
        <f t="shared" si="195"/>
        <v>0</v>
      </c>
      <c r="AL128" s="249">
        <f t="shared" si="195"/>
        <v>0</v>
      </c>
      <c r="AM128" s="249">
        <f t="shared" si="195"/>
        <v>0</v>
      </c>
      <c r="AN128" s="249">
        <f t="shared" si="195"/>
        <v>1</v>
      </c>
      <c r="AO128" s="249">
        <f t="shared" si="195"/>
        <v>0</v>
      </c>
      <c r="AP128" s="249">
        <f t="shared" ref="AP128:BU128" si="196" xml:space="preserve"> IF(MONTH(AP127) = $F126, 1, 0)</f>
        <v>0</v>
      </c>
      <c r="AQ128" s="249">
        <f t="shared" si="196"/>
        <v>0</v>
      </c>
      <c r="AR128" s="249">
        <f t="shared" si="196"/>
        <v>1</v>
      </c>
      <c r="AS128" s="249">
        <f t="shared" si="196"/>
        <v>0</v>
      </c>
      <c r="AT128" s="249">
        <f t="shared" si="196"/>
        <v>0</v>
      </c>
      <c r="AU128" s="249">
        <f t="shared" si="196"/>
        <v>0</v>
      </c>
      <c r="AV128" s="249">
        <f t="shared" si="196"/>
        <v>1</v>
      </c>
      <c r="AW128" s="249">
        <f t="shared" si="196"/>
        <v>0</v>
      </c>
      <c r="AX128" s="249">
        <f t="shared" si="196"/>
        <v>0</v>
      </c>
      <c r="AY128" s="249">
        <f t="shared" si="196"/>
        <v>0</v>
      </c>
      <c r="AZ128" s="249">
        <f t="shared" si="196"/>
        <v>1</v>
      </c>
      <c r="BA128" s="249">
        <f t="shared" si="196"/>
        <v>0</v>
      </c>
      <c r="BB128" s="249">
        <f t="shared" si="196"/>
        <v>0</v>
      </c>
      <c r="BC128" s="249">
        <f t="shared" si="196"/>
        <v>0</v>
      </c>
      <c r="BD128" s="249">
        <f t="shared" si="196"/>
        <v>1</v>
      </c>
      <c r="BE128" s="249">
        <f t="shared" si="196"/>
        <v>0</v>
      </c>
      <c r="BF128" s="249">
        <f t="shared" si="196"/>
        <v>0</v>
      </c>
      <c r="BG128" s="249">
        <f t="shared" si="196"/>
        <v>0</v>
      </c>
      <c r="BH128" s="249">
        <f t="shared" si="196"/>
        <v>1</v>
      </c>
      <c r="BI128" s="249">
        <f t="shared" si="196"/>
        <v>0</v>
      </c>
      <c r="BJ128" s="249">
        <f t="shared" si="196"/>
        <v>0</v>
      </c>
      <c r="BK128" s="249">
        <f t="shared" si="196"/>
        <v>0</v>
      </c>
      <c r="BL128" s="249">
        <f t="shared" si="196"/>
        <v>1</v>
      </c>
      <c r="BM128" s="249">
        <f t="shared" si="196"/>
        <v>0</v>
      </c>
      <c r="BN128" s="249">
        <f t="shared" si="196"/>
        <v>0</v>
      </c>
      <c r="BO128" s="249">
        <f t="shared" si="196"/>
        <v>0</v>
      </c>
      <c r="BP128" s="249">
        <f t="shared" si="196"/>
        <v>1</v>
      </c>
      <c r="BQ128" s="249">
        <f t="shared" si="196"/>
        <v>0</v>
      </c>
      <c r="BR128" s="249">
        <f t="shared" si="196"/>
        <v>0</v>
      </c>
      <c r="BS128" s="249">
        <f t="shared" si="196"/>
        <v>0</v>
      </c>
      <c r="BT128" s="249">
        <f t="shared" si="196"/>
        <v>1</v>
      </c>
      <c r="BU128" s="249">
        <f t="shared" si="196"/>
        <v>0</v>
      </c>
      <c r="BV128" s="249">
        <f t="shared" ref="BV128:DA128" si="197" xml:space="preserve"> IF(MONTH(BV127) = $F126, 1, 0)</f>
        <v>0</v>
      </c>
      <c r="BW128" s="249">
        <f t="shared" si="197"/>
        <v>0</v>
      </c>
      <c r="BX128" s="249">
        <f t="shared" si="197"/>
        <v>1</v>
      </c>
      <c r="BY128" s="249">
        <f t="shared" si="197"/>
        <v>0</v>
      </c>
      <c r="BZ128" s="249">
        <f t="shared" si="197"/>
        <v>0</v>
      </c>
      <c r="CA128" s="249">
        <f t="shared" si="197"/>
        <v>0</v>
      </c>
      <c r="CB128" s="249">
        <f t="shared" si="197"/>
        <v>1</v>
      </c>
      <c r="CC128" s="249">
        <f t="shared" si="197"/>
        <v>0</v>
      </c>
      <c r="CD128" s="249">
        <f t="shared" si="197"/>
        <v>0</v>
      </c>
      <c r="CE128" s="249">
        <f t="shared" si="197"/>
        <v>0</v>
      </c>
      <c r="CF128" s="249">
        <f t="shared" si="197"/>
        <v>1</v>
      </c>
      <c r="CG128" s="249">
        <f t="shared" si="197"/>
        <v>0</v>
      </c>
      <c r="CH128" s="249">
        <f t="shared" si="197"/>
        <v>0</v>
      </c>
      <c r="CI128" s="249">
        <f t="shared" si="197"/>
        <v>0</v>
      </c>
      <c r="CJ128" s="249">
        <f t="shared" si="197"/>
        <v>1</v>
      </c>
      <c r="CK128" s="249">
        <f t="shared" si="197"/>
        <v>0</v>
      </c>
      <c r="CL128" s="249">
        <f t="shared" si="197"/>
        <v>0</v>
      </c>
      <c r="CM128" s="249">
        <f t="shared" si="197"/>
        <v>0</v>
      </c>
      <c r="CN128" s="249">
        <f t="shared" si="197"/>
        <v>1</v>
      </c>
      <c r="CO128" s="249">
        <f t="shared" si="197"/>
        <v>0</v>
      </c>
      <c r="CP128" s="249">
        <f t="shared" si="197"/>
        <v>0</v>
      </c>
      <c r="CQ128" s="249">
        <f t="shared" si="197"/>
        <v>0</v>
      </c>
      <c r="CR128" s="249">
        <f t="shared" si="197"/>
        <v>1</v>
      </c>
      <c r="CS128" s="249">
        <f t="shared" si="197"/>
        <v>0</v>
      </c>
      <c r="CT128" s="249">
        <f t="shared" si="197"/>
        <v>0</v>
      </c>
      <c r="CU128" s="249">
        <f t="shared" si="197"/>
        <v>0</v>
      </c>
      <c r="CV128" s="249">
        <f t="shared" si="197"/>
        <v>1</v>
      </c>
      <c r="CW128" s="249">
        <f t="shared" si="197"/>
        <v>0</v>
      </c>
      <c r="CX128" s="249">
        <f t="shared" si="197"/>
        <v>0</v>
      </c>
      <c r="CY128" s="249">
        <f t="shared" si="197"/>
        <v>0</v>
      </c>
      <c r="CZ128" s="249">
        <f t="shared" si="197"/>
        <v>1</v>
      </c>
      <c r="DA128" s="249">
        <f t="shared" si="197"/>
        <v>0</v>
      </c>
      <c r="DB128" s="249">
        <f t="shared" ref="DB128:EG128" si="198" xml:space="preserve"> IF(MONTH(DB127) = $F126, 1, 0)</f>
        <v>0</v>
      </c>
      <c r="DC128" s="249">
        <f t="shared" si="198"/>
        <v>0</v>
      </c>
      <c r="DD128" s="249">
        <f t="shared" si="198"/>
        <v>1</v>
      </c>
      <c r="DE128" s="249">
        <f t="shared" si="198"/>
        <v>0</v>
      </c>
      <c r="DF128" s="249">
        <f t="shared" si="198"/>
        <v>0</v>
      </c>
      <c r="DG128" s="249">
        <f t="shared" si="198"/>
        <v>0</v>
      </c>
      <c r="DH128" s="249">
        <f t="shared" si="198"/>
        <v>1</v>
      </c>
      <c r="DI128" s="249">
        <f t="shared" si="198"/>
        <v>0</v>
      </c>
      <c r="DJ128" s="249">
        <f t="shared" si="198"/>
        <v>0</v>
      </c>
      <c r="DK128" s="249">
        <f t="shared" si="198"/>
        <v>0</v>
      </c>
      <c r="DL128" s="249">
        <f t="shared" si="198"/>
        <v>1</v>
      </c>
      <c r="DM128" s="249">
        <f t="shared" si="198"/>
        <v>0</v>
      </c>
      <c r="DN128" s="249">
        <f t="shared" si="198"/>
        <v>0</v>
      </c>
      <c r="DO128" s="249">
        <f t="shared" si="198"/>
        <v>0</v>
      </c>
      <c r="DP128" s="249">
        <f t="shared" si="198"/>
        <v>1</v>
      </c>
      <c r="DQ128" s="249">
        <f t="shared" si="198"/>
        <v>0</v>
      </c>
      <c r="DR128" s="249">
        <f t="shared" si="198"/>
        <v>0</v>
      </c>
      <c r="DS128" s="249">
        <f t="shared" si="198"/>
        <v>0</v>
      </c>
      <c r="DT128" s="249">
        <f t="shared" si="198"/>
        <v>1</v>
      </c>
      <c r="DU128" s="249">
        <f t="shared" si="198"/>
        <v>0</v>
      </c>
      <c r="DV128" s="249">
        <f t="shared" si="198"/>
        <v>0</v>
      </c>
      <c r="DW128" s="249">
        <f t="shared" si="198"/>
        <v>0</v>
      </c>
      <c r="DX128" s="249">
        <f t="shared" si="198"/>
        <v>1</v>
      </c>
      <c r="DY128" s="249">
        <f t="shared" si="198"/>
        <v>0</v>
      </c>
      <c r="DZ128" s="249">
        <f t="shared" si="198"/>
        <v>0</v>
      </c>
      <c r="EA128" s="249">
        <f t="shared" si="198"/>
        <v>0</v>
      </c>
      <c r="EB128" s="249">
        <f t="shared" si="198"/>
        <v>1</v>
      </c>
      <c r="EC128" s="249">
        <f t="shared" si="198"/>
        <v>0</v>
      </c>
      <c r="ED128" s="249">
        <f t="shared" si="198"/>
        <v>0</v>
      </c>
      <c r="EE128" s="249">
        <f t="shared" si="198"/>
        <v>0</v>
      </c>
      <c r="EF128" s="249">
        <f t="shared" si="198"/>
        <v>1</v>
      </c>
      <c r="EG128" s="249">
        <f t="shared" si="198"/>
        <v>0</v>
      </c>
      <c r="EH128" s="249">
        <f t="shared" ref="EH128:FM128" si="199" xml:space="preserve"> IF(MONTH(EH127) = $F126, 1, 0)</f>
        <v>0</v>
      </c>
      <c r="EI128" s="249">
        <f t="shared" si="199"/>
        <v>0</v>
      </c>
      <c r="EJ128" s="249">
        <f t="shared" si="199"/>
        <v>1</v>
      </c>
      <c r="EK128" s="249">
        <f t="shared" si="199"/>
        <v>0</v>
      </c>
      <c r="EL128" s="249">
        <f t="shared" si="199"/>
        <v>0</v>
      </c>
      <c r="EM128" s="249">
        <f t="shared" si="199"/>
        <v>0</v>
      </c>
      <c r="EN128" s="249">
        <f t="shared" si="199"/>
        <v>1</v>
      </c>
      <c r="EO128" s="249">
        <f t="shared" si="199"/>
        <v>0</v>
      </c>
      <c r="EP128" s="249">
        <f t="shared" si="199"/>
        <v>0</v>
      </c>
      <c r="EQ128" s="249">
        <f t="shared" si="199"/>
        <v>0</v>
      </c>
      <c r="ER128" s="249">
        <f t="shared" si="199"/>
        <v>1</v>
      </c>
      <c r="ES128" s="249">
        <f t="shared" si="199"/>
        <v>0</v>
      </c>
      <c r="ET128" s="249">
        <f t="shared" si="199"/>
        <v>0</v>
      </c>
      <c r="EU128" s="249">
        <f t="shared" si="199"/>
        <v>0</v>
      </c>
      <c r="EV128" s="249">
        <f t="shared" si="199"/>
        <v>1</v>
      </c>
      <c r="EW128" s="249">
        <f t="shared" si="199"/>
        <v>0</v>
      </c>
      <c r="EX128" s="249">
        <f t="shared" si="199"/>
        <v>0</v>
      </c>
      <c r="EY128" s="249">
        <f t="shared" si="199"/>
        <v>0</v>
      </c>
      <c r="EZ128" s="249">
        <f t="shared" si="199"/>
        <v>1</v>
      </c>
      <c r="FA128" s="249">
        <f t="shared" si="199"/>
        <v>0</v>
      </c>
      <c r="FB128" s="249">
        <f t="shared" si="199"/>
        <v>0</v>
      </c>
      <c r="FC128" s="249">
        <f t="shared" si="199"/>
        <v>0</v>
      </c>
      <c r="FD128" s="249">
        <f t="shared" si="199"/>
        <v>1</v>
      </c>
      <c r="FE128" s="249">
        <f t="shared" si="199"/>
        <v>0</v>
      </c>
      <c r="FF128" s="249">
        <f t="shared" si="199"/>
        <v>0</v>
      </c>
      <c r="FG128" s="249">
        <f t="shared" si="199"/>
        <v>0</v>
      </c>
      <c r="FH128" s="249">
        <f t="shared" si="199"/>
        <v>1</v>
      </c>
      <c r="FI128" s="249">
        <f t="shared" si="199"/>
        <v>0</v>
      </c>
      <c r="FJ128" s="249">
        <f t="shared" si="199"/>
        <v>0</v>
      </c>
      <c r="FK128" s="249">
        <f t="shared" si="199"/>
        <v>0</v>
      </c>
      <c r="FL128" s="249">
        <f t="shared" si="199"/>
        <v>1</v>
      </c>
      <c r="FM128" s="249">
        <f t="shared" si="199"/>
        <v>0</v>
      </c>
      <c r="FN128" s="249">
        <f t="shared" ref="FN128:GJ128" si="200" xml:space="preserve"> IF(MONTH(FN127) = $F126, 1, 0)</f>
        <v>0</v>
      </c>
      <c r="FO128" s="249">
        <f t="shared" si="200"/>
        <v>0</v>
      </c>
      <c r="FP128" s="249">
        <f t="shared" si="200"/>
        <v>1</v>
      </c>
      <c r="FQ128" s="249">
        <f t="shared" si="200"/>
        <v>0</v>
      </c>
      <c r="FR128" s="249">
        <f t="shared" si="200"/>
        <v>0</v>
      </c>
      <c r="FS128" s="249">
        <f t="shared" si="200"/>
        <v>0</v>
      </c>
      <c r="FT128" s="249">
        <f t="shared" si="200"/>
        <v>1</v>
      </c>
      <c r="FU128" s="249">
        <f t="shared" si="200"/>
        <v>0</v>
      </c>
      <c r="FV128" s="249">
        <f t="shared" si="200"/>
        <v>0</v>
      </c>
      <c r="FW128" s="249">
        <f t="shared" si="200"/>
        <v>0</v>
      </c>
      <c r="FX128" s="249">
        <f t="shared" si="200"/>
        <v>1</v>
      </c>
      <c r="FY128" s="249">
        <f t="shared" si="200"/>
        <v>0</v>
      </c>
      <c r="FZ128" s="249">
        <f t="shared" si="200"/>
        <v>0</v>
      </c>
      <c r="GA128" s="249">
        <f t="shared" si="200"/>
        <v>0</v>
      </c>
      <c r="GB128" s="249">
        <f t="shared" si="200"/>
        <v>1</v>
      </c>
      <c r="GC128" s="249">
        <f t="shared" si="200"/>
        <v>0</v>
      </c>
      <c r="GD128" s="249">
        <f t="shared" si="200"/>
        <v>0</v>
      </c>
      <c r="GE128" s="249">
        <f t="shared" si="200"/>
        <v>0</v>
      </c>
      <c r="GF128" s="249">
        <f t="shared" si="200"/>
        <v>1</v>
      </c>
      <c r="GG128" s="249">
        <f t="shared" si="200"/>
        <v>0</v>
      </c>
      <c r="GH128" s="249">
        <f t="shared" si="200"/>
        <v>0</v>
      </c>
      <c r="GI128" s="249">
        <f t="shared" si="200"/>
        <v>0</v>
      </c>
      <c r="GJ128" s="249">
        <f t="shared" si="200"/>
        <v>1</v>
      </c>
      <c r="GK128" s="250"/>
      <c r="GL128" s="250"/>
      <c r="GM128" s="250"/>
      <c r="GN128" s="250"/>
      <c r="GO128" s="250"/>
      <c r="GP128" s="250"/>
      <c r="GQ128" s="250"/>
      <c r="GR128" s="250"/>
      <c r="GS128" s="250"/>
      <c r="GT128" s="250"/>
      <c r="GU128" s="250"/>
      <c r="GV128" s="250"/>
      <c r="GW128" s="250"/>
      <c r="GX128" s="250"/>
      <c r="GY128" s="250"/>
      <c r="GZ128" s="250"/>
      <c r="HA128" s="250"/>
      <c r="HB128" s="250"/>
      <c r="HC128" s="250"/>
      <c r="HD128" s="250"/>
      <c r="HE128" s="250"/>
      <c r="HF128" s="250"/>
      <c r="HG128" s="250"/>
      <c r="HH128" s="250"/>
      <c r="HI128" s="250"/>
      <c r="HJ128" s="250"/>
      <c r="HK128" s="250"/>
      <c r="HL128" s="250"/>
      <c r="HM128" s="250"/>
      <c r="HN128" s="250"/>
      <c r="HO128" s="250"/>
      <c r="HP128" s="250"/>
      <c r="HQ128" s="250"/>
      <c r="HR128" s="250"/>
      <c r="HS128" s="250"/>
      <c r="HT128" s="250"/>
      <c r="HU128" s="250"/>
      <c r="HV128" s="250"/>
      <c r="HW128" s="250"/>
      <c r="HX128" s="250"/>
      <c r="HY128" s="250"/>
      <c r="HZ128" s="250"/>
      <c r="IA128" s="250"/>
      <c r="IB128" s="250"/>
      <c r="IC128" s="250"/>
      <c r="ID128" s="250"/>
      <c r="IE128" s="250"/>
      <c r="IF128" s="250"/>
      <c r="IG128" s="250"/>
      <c r="IH128" s="250"/>
      <c r="II128" s="250"/>
      <c r="IJ128" s="250"/>
      <c r="IK128" s="250"/>
      <c r="IL128" s="250"/>
      <c r="IM128" s="250"/>
      <c r="IN128" s="250"/>
      <c r="IO128" s="250"/>
      <c r="IP128" s="250"/>
      <c r="IQ128" s="250"/>
      <c r="IR128" s="250"/>
      <c r="IS128" s="250"/>
      <c r="IT128" s="250"/>
      <c r="IU128" s="250"/>
      <c r="IV128" s="250"/>
      <c r="IW128" s="250"/>
      <c r="IX128" s="250"/>
      <c r="IY128" s="250"/>
      <c r="IZ128" s="250"/>
      <c r="JA128" s="250"/>
      <c r="JB128" s="250"/>
      <c r="JC128" s="250"/>
      <c r="JD128" s="250"/>
      <c r="JE128" s="250"/>
      <c r="JF128" s="250"/>
      <c r="JG128" s="250"/>
      <c r="JH128" s="250"/>
      <c r="JI128" s="250"/>
      <c r="JJ128" s="250"/>
      <c r="JK128" s="250"/>
      <c r="JL128" s="250"/>
      <c r="JM128" s="250"/>
      <c r="JN128" s="250"/>
      <c r="JO128" s="250"/>
      <c r="JP128" s="250"/>
      <c r="JQ128" s="250"/>
      <c r="JR128" s="250"/>
      <c r="JS128" s="250"/>
      <c r="JT128" s="250"/>
      <c r="JU128" s="250"/>
      <c r="JV128" s="250"/>
      <c r="JW128" s="250"/>
      <c r="JX128" s="250"/>
      <c r="JY128" s="250"/>
      <c r="JZ128" s="250"/>
      <c r="KA128" s="250"/>
      <c r="KB128" s="250"/>
      <c r="KC128" s="250"/>
      <c r="KD128" s="250"/>
      <c r="KE128" s="250"/>
      <c r="KF128" s="250"/>
      <c r="KG128" s="250"/>
      <c r="KH128" s="250"/>
      <c r="KI128" s="250"/>
      <c r="KJ128" s="250"/>
      <c r="KK128" s="250"/>
      <c r="KL128" s="250"/>
      <c r="KM128" s="250"/>
      <c r="KN128" s="250"/>
      <c r="KO128" s="250"/>
      <c r="KP128" s="250"/>
      <c r="KQ128" s="250"/>
      <c r="KR128" s="250"/>
      <c r="KS128" s="250"/>
      <c r="KT128" s="250"/>
      <c r="KU128" s="250"/>
      <c r="KV128" s="250"/>
      <c r="KW128" s="250"/>
      <c r="KX128" s="250"/>
      <c r="KY128" s="250"/>
      <c r="KZ128" s="250"/>
      <c r="LA128" s="250"/>
      <c r="LB128" s="250"/>
      <c r="LC128" s="250"/>
      <c r="LD128" s="250"/>
      <c r="LE128" s="250"/>
      <c r="LF128" s="250"/>
      <c r="LG128" s="250"/>
      <c r="LH128" s="250"/>
      <c r="LI128" s="250"/>
      <c r="LJ128" s="250"/>
      <c r="LK128" s="250"/>
      <c r="LL128" s="250"/>
      <c r="LM128" s="250"/>
      <c r="LN128" s="250"/>
      <c r="LO128" s="250"/>
      <c r="LP128" s="250"/>
      <c r="LQ128" s="250"/>
      <c r="LR128" s="250"/>
      <c r="LS128" s="250"/>
      <c r="LT128" s="250"/>
      <c r="LU128" s="250"/>
      <c r="LV128" s="250"/>
      <c r="LW128" s="250"/>
      <c r="LX128" s="250"/>
      <c r="LY128" s="250"/>
      <c r="LZ128" s="250"/>
      <c r="MA128" s="250"/>
      <c r="MB128" s="250"/>
      <c r="MC128" s="250"/>
      <c r="MD128" s="250"/>
      <c r="ME128" s="250"/>
      <c r="MF128" s="250"/>
      <c r="MG128" s="250"/>
      <c r="MH128" s="250"/>
      <c r="MI128" s="250"/>
      <c r="MJ128" s="250"/>
      <c r="MK128" s="250"/>
      <c r="ML128" s="250"/>
      <c r="MM128" s="250"/>
      <c r="MN128" s="250"/>
      <c r="MO128" s="250"/>
      <c r="MP128" s="250"/>
      <c r="MQ128" s="250"/>
      <c r="MR128" s="250"/>
      <c r="MS128" s="250"/>
      <c r="MT128" s="250"/>
      <c r="MU128" s="250"/>
      <c r="MV128" s="250"/>
      <c r="MW128" s="250"/>
      <c r="MX128" s="250"/>
      <c r="MY128" s="250"/>
      <c r="MZ128" s="250"/>
      <c r="NA128" s="250"/>
      <c r="NB128" s="250"/>
      <c r="NC128" s="250"/>
      <c r="ND128" s="250"/>
      <c r="NE128" s="250"/>
      <c r="NF128" s="250"/>
      <c r="NG128" s="250"/>
      <c r="NH128" s="250"/>
      <c r="NI128" s="250"/>
      <c r="NJ128" s="250"/>
      <c r="NK128" s="250"/>
      <c r="NL128" s="250"/>
      <c r="NM128" s="250"/>
      <c r="NN128" s="250"/>
      <c r="NO128" s="250"/>
      <c r="NP128" s="250"/>
      <c r="NQ128" s="250"/>
      <c r="NR128" s="250"/>
      <c r="NS128" s="250"/>
      <c r="NT128" s="250"/>
      <c r="NU128" s="250"/>
      <c r="NV128" s="250"/>
      <c r="NW128" s="250"/>
      <c r="NX128" s="250"/>
      <c r="NY128" s="250"/>
      <c r="NZ128" s="250"/>
      <c r="OA128" s="250"/>
      <c r="OB128" s="250"/>
      <c r="OC128" s="250"/>
      <c r="OD128" s="250"/>
      <c r="OE128" s="250"/>
      <c r="OF128" s="250"/>
      <c r="OG128" s="250"/>
      <c r="OH128" s="250"/>
      <c r="OI128" s="250"/>
      <c r="OJ128" s="250"/>
      <c r="OK128" s="250"/>
      <c r="OL128" s="250"/>
      <c r="OM128" s="250"/>
      <c r="ON128" s="250"/>
      <c r="OO128" s="250"/>
      <c r="OP128" s="250"/>
      <c r="OQ128" s="250"/>
      <c r="OR128" s="250"/>
      <c r="OS128" s="250"/>
      <c r="OT128" s="250"/>
      <c r="OU128" s="250"/>
      <c r="OV128" s="250"/>
      <c r="OW128" s="250"/>
      <c r="OX128" s="250"/>
      <c r="OY128" s="250"/>
      <c r="OZ128" s="250"/>
      <c r="PA128" s="250"/>
      <c r="PB128" s="250"/>
      <c r="PC128" s="250"/>
      <c r="PD128" s="250"/>
      <c r="PE128" s="250"/>
      <c r="PF128" s="250"/>
      <c r="PG128" s="250"/>
      <c r="PH128" s="250"/>
      <c r="PI128" s="250"/>
      <c r="PJ128" s="250"/>
      <c r="PK128" s="250"/>
      <c r="PL128" s="250"/>
      <c r="PM128" s="250"/>
      <c r="PN128" s="250"/>
      <c r="PO128" s="250"/>
      <c r="PP128" s="250"/>
      <c r="PQ128" s="250"/>
      <c r="PR128" s="250"/>
      <c r="PS128" s="250"/>
      <c r="PT128" s="250"/>
      <c r="PU128" s="250"/>
    </row>
    <row r="129" spans="1:437" s="52" customFormat="1" x14ac:dyDescent="0.35">
      <c r="A129" s="15"/>
      <c r="B129" s="15"/>
      <c r="C129" s="21"/>
      <c r="D129" s="60"/>
      <c r="E129" s="9"/>
      <c r="F129" s="9"/>
      <c r="G129" s="9"/>
      <c r="H129" s="9"/>
      <c r="I129" s="9"/>
      <c r="J129" s="9"/>
      <c r="K129" s="9"/>
      <c r="L129" s="9"/>
      <c r="M129" s="9"/>
      <c r="N129" s="9"/>
      <c r="O129" s="9"/>
      <c r="P129" s="9"/>
      <c r="Q129" s="9"/>
      <c r="R129" s="9"/>
      <c r="S129" s="9"/>
      <c r="T129" s="9"/>
      <c r="U129" s="9"/>
      <c r="V129" s="9"/>
      <c r="W129" s="9"/>
      <c r="X129" s="9"/>
      <c r="Y129" s="9"/>
      <c r="Z129" s="9"/>
      <c r="AA129" s="9"/>
      <c r="AB129" s="9"/>
      <c r="AC129" s="9"/>
      <c r="AD129" s="9"/>
      <c r="AE129" s="9"/>
      <c r="AF129" s="9"/>
      <c r="AG129" s="9"/>
      <c r="AH129" s="9"/>
      <c r="AI129" s="9"/>
      <c r="AJ129" s="9"/>
      <c r="AK129" s="9"/>
      <c r="AL129" s="9"/>
      <c r="AM129" s="9"/>
      <c r="AN129" s="9"/>
      <c r="AO129" s="9"/>
      <c r="AP129" s="9"/>
      <c r="AQ129" s="9"/>
      <c r="AR129" s="9"/>
      <c r="AS129" s="9"/>
      <c r="AT129" s="9"/>
      <c r="AU129" s="9"/>
      <c r="AV129" s="9"/>
      <c r="AW129" s="9"/>
      <c r="AX129" s="9"/>
      <c r="AY129" s="9"/>
      <c r="AZ129" s="9"/>
      <c r="BA129" s="9"/>
      <c r="BB129" s="9"/>
      <c r="BC129" s="9"/>
      <c r="BD129" s="9"/>
      <c r="BE129" s="9"/>
      <c r="BF129" s="9"/>
      <c r="BG129" s="9"/>
      <c r="BH129" s="9"/>
      <c r="BI129" s="9"/>
      <c r="BJ129" s="9"/>
      <c r="BK129" s="9"/>
      <c r="BL129" s="9"/>
      <c r="BM129" s="9"/>
      <c r="BN129" s="9"/>
      <c r="BO129" s="9"/>
      <c r="BP129" s="9"/>
      <c r="BQ129" s="9"/>
      <c r="BR129" s="9"/>
      <c r="BS129" s="9"/>
      <c r="BT129" s="9"/>
      <c r="BU129" s="9"/>
      <c r="BV129" s="9"/>
      <c r="BW129" s="9"/>
      <c r="BX129" s="9"/>
      <c r="BY129" s="9"/>
      <c r="BZ129" s="9"/>
      <c r="CA129" s="9"/>
      <c r="CB129" s="9"/>
      <c r="CC129" s="9"/>
      <c r="CD129" s="9"/>
      <c r="CE129" s="9"/>
      <c r="CF129" s="9"/>
      <c r="CG129" s="9"/>
      <c r="CH129" s="9"/>
      <c r="CI129" s="9"/>
      <c r="CJ129" s="9"/>
      <c r="CK129" s="9"/>
      <c r="CL129" s="9"/>
      <c r="CM129" s="9"/>
      <c r="CN129" s="9"/>
      <c r="CO129" s="9"/>
      <c r="CP129" s="9"/>
      <c r="CQ129" s="9"/>
      <c r="CR129" s="9"/>
      <c r="CS129" s="9"/>
      <c r="CT129" s="9"/>
      <c r="CU129" s="9"/>
      <c r="CV129" s="9"/>
      <c r="CW129" s="9"/>
      <c r="CX129" s="9"/>
      <c r="CY129" s="9"/>
      <c r="CZ129" s="9"/>
      <c r="DA129" s="9"/>
      <c r="DB129" s="9"/>
      <c r="DC129" s="9"/>
      <c r="DD129" s="9"/>
      <c r="DE129" s="9"/>
      <c r="DF129" s="9"/>
      <c r="DG129" s="9"/>
      <c r="DH129" s="9"/>
      <c r="DI129" s="9"/>
      <c r="DJ129" s="9"/>
      <c r="DK129" s="9"/>
      <c r="DL129" s="9"/>
      <c r="DM129" s="9"/>
      <c r="DN129" s="9"/>
      <c r="DO129" s="9"/>
      <c r="DP129" s="9"/>
      <c r="DQ129" s="9"/>
      <c r="DR129" s="9"/>
      <c r="DS129" s="9"/>
      <c r="DT129" s="9"/>
      <c r="DU129" s="9"/>
      <c r="DV129" s="9"/>
      <c r="DW129" s="9"/>
      <c r="DX129" s="9"/>
      <c r="DY129" s="9"/>
      <c r="DZ129" s="9"/>
      <c r="EA129" s="9"/>
      <c r="EB129" s="9"/>
      <c r="EC129" s="9"/>
      <c r="ED129" s="9"/>
      <c r="EE129" s="9"/>
      <c r="EF129" s="9"/>
      <c r="EG129" s="9"/>
      <c r="EH129" s="9"/>
      <c r="EI129" s="9"/>
      <c r="EJ129" s="9"/>
      <c r="EK129" s="9"/>
      <c r="EL129" s="9"/>
      <c r="EM129" s="9"/>
      <c r="EN129" s="9"/>
      <c r="EO129" s="9"/>
      <c r="EP129" s="9"/>
      <c r="EQ129" s="9"/>
      <c r="ER129" s="9"/>
      <c r="ES129" s="9"/>
      <c r="ET129" s="9"/>
      <c r="EU129" s="9"/>
      <c r="EV129" s="9"/>
      <c r="EW129" s="9"/>
      <c r="EX129" s="9"/>
      <c r="EY129" s="9"/>
      <c r="EZ129" s="9"/>
      <c r="FA129" s="9"/>
      <c r="FB129" s="9"/>
      <c r="FC129" s="9"/>
      <c r="FD129" s="9"/>
      <c r="FE129" s="9"/>
      <c r="FF129" s="9"/>
      <c r="FG129" s="9"/>
      <c r="FH129" s="9"/>
      <c r="FI129" s="9"/>
      <c r="FJ129" s="9"/>
      <c r="FK129" s="9"/>
      <c r="FL129" s="9"/>
      <c r="FM129" s="9"/>
      <c r="FN129" s="9"/>
      <c r="FO129" s="9"/>
      <c r="FP129" s="9"/>
      <c r="FQ129" s="9"/>
      <c r="FR129" s="9"/>
      <c r="FS129" s="9"/>
      <c r="FT129" s="9"/>
      <c r="FU129" s="9"/>
      <c r="FV129" s="9"/>
      <c r="FW129" s="9"/>
      <c r="FX129" s="9"/>
      <c r="FY129" s="9"/>
      <c r="FZ129" s="9"/>
      <c r="GA129" s="9"/>
      <c r="GB129" s="9"/>
      <c r="GC129" s="9"/>
      <c r="GD129" s="9"/>
      <c r="GE129" s="9"/>
      <c r="GF129" s="9"/>
      <c r="GG129" s="9"/>
      <c r="GH129" s="9"/>
      <c r="GI129" s="9"/>
      <c r="GJ129" s="9"/>
      <c r="GK129"/>
      <c r="GL129"/>
      <c r="GM129"/>
      <c r="GN129"/>
      <c r="GO129"/>
      <c r="GP129"/>
      <c r="GQ129"/>
      <c r="GR129"/>
      <c r="GS129"/>
      <c r="GT129"/>
      <c r="GU129"/>
      <c r="GV129"/>
      <c r="GW129"/>
      <c r="GX129"/>
      <c r="GY129"/>
      <c r="GZ129"/>
      <c r="HA129"/>
      <c r="HB129"/>
      <c r="HC129"/>
      <c r="HD129"/>
      <c r="HE129"/>
      <c r="HF129"/>
      <c r="HG129"/>
      <c r="HH129"/>
      <c r="HI129"/>
      <c r="HJ129"/>
      <c r="HK129"/>
      <c r="HL129"/>
      <c r="HM129"/>
      <c r="HN129"/>
      <c r="HO129"/>
      <c r="HP129"/>
      <c r="HQ129"/>
      <c r="HR129"/>
      <c r="HS129"/>
      <c r="HT129"/>
      <c r="HU129"/>
      <c r="HV129"/>
      <c r="HW129"/>
      <c r="HX129"/>
      <c r="HY129"/>
      <c r="HZ129"/>
      <c r="IA129"/>
      <c r="IB129"/>
      <c r="IC129"/>
      <c r="ID129"/>
      <c r="IE129"/>
      <c r="IF129"/>
      <c r="IG129"/>
      <c r="IH129"/>
      <c r="II129"/>
      <c r="IJ129"/>
      <c r="IK129"/>
      <c r="IL129"/>
      <c r="IM129"/>
      <c r="IN129"/>
      <c r="IO129"/>
      <c r="IP129"/>
      <c r="IQ129"/>
      <c r="IR129"/>
      <c r="IS129"/>
      <c r="IT129"/>
      <c r="IU129"/>
      <c r="IV129"/>
      <c r="IW129"/>
      <c r="IX129"/>
      <c r="IY129"/>
      <c r="IZ129"/>
      <c r="JA129"/>
      <c r="JB129"/>
      <c r="JC129"/>
      <c r="JD129"/>
      <c r="JE129"/>
      <c r="JF129"/>
      <c r="JG129"/>
      <c r="JH129"/>
      <c r="JI129"/>
      <c r="JJ129"/>
      <c r="JK129"/>
      <c r="JL129"/>
      <c r="JM129"/>
      <c r="JN129"/>
      <c r="JO129"/>
      <c r="JP129"/>
      <c r="JQ129"/>
      <c r="JR129"/>
      <c r="JS129"/>
      <c r="JT129"/>
      <c r="JU129"/>
      <c r="JV129"/>
      <c r="JW129"/>
      <c r="JX129"/>
      <c r="JY129"/>
      <c r="JZ129"/>
      <c r="KA129"/>
      <c r="KB129"/>
      <c r="KC129"/>
      <c r="KD129"/>
      <c r="KE129"/>
      <c r="KF129"/>
      <c r="KG129"/>
      <c r="KH129"/>
      <c r="KI129"/>
      <c r="KJ129"/>
      <c r="KK129"/>
      <c r="KL129"/>
      <c r="KM129"/>
      <c r="KN129"/>
      <c r="KO129"/>
      <c r="KP129"/>
      <c r="KQ129"/>
      <c r="KR129"/>
      <c r="KS129"/>
      <c r="KT129"/>
      <c r="KU129"/>
      <c r="KV129"/>
      <c r="KW129"/>
      <c r="KX129"/>
      <c r="KY129"/>
      <c r="KZ129"/>
      <c r="LA129"/>
      <c r="LB129"/>
      <c r="LC129"/>
      <c r="LD129"/>
      <c r="LE129"/>
      <c r="LF129"/>
      <c r="LG129"/>
      <c r="LH129"/>
      <c r="LI129"/>
      <c r="LJ129"/>
      <c r="LK129"/>
      <c r="LL129"/>
      <c r="LM129"/>
      <c r="LN129"/>
      <c r="LO129"/>
      <c r="LP129"/>
      <c r="LQ129"/>
      <c r="LR129"/>
      <c r="LS129"/>
      <c r="LT129"/>
      <c r="LU129"/>
      <c r="LV129"/>
      <c r="LW129"/>
      <c r="LX129"/>
      <c r="LY129"/>
      <c r="LZ129"/>
      <c r="MA129"/>
      <c r="MB129"/>
      <c r="MC129"/>
      <c r="MD129"/>
      <c r="ME129"/>
      <c r="MF129"/>
      <c r="MG129"/>
      <c r="MH129"/>
      <c r="MI129"/>
      <c r="MJ129"/>
      <c r="MK129"/>
      <c r="ML129"/>
      <c r="MM129"/>
      <c r="MN129"/>
      <c r="MO129"/>
      <c r="MP129"/>
      <c r="MQ129"/>
      <c r="MR129"/>
      <c r="MS129"/>
      <c r="MT129"/>
      <c r="MU129"/>
      <c r="MV129"/>
      <c r="MW129"/>
      <c r="MX129"/>
      <c r="MY129"/>
      <c r="MZ129"/>
      <c r="NA129"/>
      <c r="NB129"/>
      <c r="NC129"/>
      <c r="ND129"/>
      <c r="NE129"/>
      <c r="NF129"/>
      <c r="NG129"/>
      <c r="NH129"/>
      <c r="NI129"/>
      <c r="NJ129"/>
      <c r="NK129"/>
      <c r="NL129"/>
      <c r="NM129"/>
      <c r="NN129"/>
      <c r="NO129"/>
      <c r="NP129"/>
      <c r="NQ129"/>
      <c r="NR129"/>
      <c r="NS129"/>
      <c r="NT129"/>
      <c r="NU129"/>
      <c r="NV129"/>
      <c r="NW129"/>
      <c r="NX129"/>
      <c r="NY129"/>
      <c r="NZ129"/>
      <c r="OA129"/>
      <c r="OB129"/>
      <c r="OC129"/>
      <c r="OD129"/>
      <c r="OE129"/>
      <c r="OF129"/>
      <c r="OG129"/>
      <c r="OH129"/>
      <c r="OI129"/>
      <c r="OJ129"/>
      <c r="OK129"/>
      <c r="OL129"/>
      <c r="OM129"/>
      <c r="ON129"/>
      <c r="OO129"/>
      <c r="OP129"/>
      <c r="OQ129"/>
      <c r="OR129"/>
      <c r="OS129"/>
      <c r="OT129"/>
      <c r="OU129"/>
      <c r="OV129"/>
      <c r="OW129"/>
      <c r="OX129"/>
      <c r="OY129"/>
      <c r="OZ129"/>
      <c r="PA129"/>
      <c r="PB129"/>
      <c r="PC129"/>
      <c r="PD129"/>
      <c r="PE129"/>
      <c r="PF129"/>
      <c r="PG129"/>
      <c r="PH129"/>
      <c r="PI129"/>
      <c r="PJ129"/>
      <c r="PK129"/>
      <c r="PL129"/>
      <c r="PM129"/>
      <c r="PN129"/>
      <c r="PO129"/>
      <c r="PP129"/>
      <c r="PQ129"/>
      <c r="PR129"/>
      <c r="PS129"/>
      <c r="PT129"/>
      <c r="PU129"/>
    </row>
    <row r="130" spans="1:437" s="52" customFormat="1" x14ac:dyDescent="0.35">
      <c r="A130" s="15"/>
      <c r="B130" s="15"/>
      <c r="C130" s="21"/>
      <c r="D130" s="60"/>
      <c r="E130" s="9"/>
      <c r="F130" s="9"/>
      <c r="G130" s="9"/>
      <c r="H130" s="9"/>
      <c r="I130" s="9"/>
      <c r="J130" s="9"/>
      <c r="K130" s="9"/>
      <c r="L130" s="9"/>
      <c r="M130" s="9"/>
      <c r="N130" s="9"/>
      <c r="O130" s="9"/>
      <c r="P130" s="9"/>
      <c r="Q130" s="9"/>
      <c r="R130" s="9"/>
      <c r="S130" s="9"/>
      <c r="T130" s="9"/>
      <c r="U130" s="9"/>
      <c r="V130" s="9"/>
      <c r="W130" s="9"/>
      <c r="X130" s="9"/>
      <c r="Y130" s="9"/>
      <c r="Z130" s="9"/>
      <c r="AA130" s="9"/>
      <c r="AB130" s="9"/>
      <c r="AC130" s="9"/>
      <c r="AD130" s="9"/>
      <c r="AE130" s="9"/>
      <c r="AF130" s="9"/>
      <c r="AG130" s="9"/>
      <c r="AH130" s="9"/>
      <c r="AI130" s="9"/>
      <c r="AJ130" s="9"/>
      <c r="AK130" s="9"/>
      <c r="AL130" s="9"/>
      <c r="AM130" s="9"/>
      <c r="AN130" s="9"/>
      <c r="AO130" s="9"/>
      <c r="AP130" s="9"/>
      <c r="AQ130" s="9"/>
      <c r="AR130" s="9"/>
      <c r="AS130" s="9"/>
      <c r="AT130" s="9"/>
      <c r="AU130" s="9"/>
      <c r="AV130" s="9"/>
      <c r="AW130" s="9"/>
      <c r="AX130" s="9"/>
      <c r="AY130" s="9"/>
      <c r="AZ130" s="9"/>
      <c r="BA130" s="9"/>
      <c r="BB130" s="9"/>
      <c r="BC130" s="9"/>
      <c r="BD130" s="9"/>
      <c r="BE130" s="9"/>
      <c r="BF130" s="9"/>
      <c r="BG130" s="9"/>
      <c r="BH130" s="9"/>
      <c r="BI130" s="9"/>
      <c r="BJ130" s="9"/>
      <c r="BK130" s="9"/>
      <c r="BL130" s="9"/>
      <c r="BM130" s="9"/>
      <c r="BN130" s="9"/>
      <c r="BO130" s="9"/>
      <c r="BP130" s="9"/>
      <c r="BQ130" s="9"/>
      <c r="BR130" s="9"/>
      <c r="BS130" s="9"/>
      <c r="BT130" s="9"/>
      <c r="BU130" s="9"/>
      <c r="BV130" s="9"/>
      <c r="BW130" s="9"/>
      <c r="BX130" s="9"/>
      <c r="BY130" s="9"/>
      <c r="BZ130" s="9"/>
      <c r="CA130" s="9"/>
      <c r="CB130" s="9"/>
      <c r="CC130" s="9"/>
      <c r="CD130" s="9"/>
      <c r="CE130" s="9"/>
      <c r="CF130" s="9"/>
      <c r="CG130" s="9"/>
      <c r="CH130" s="9"/>
      <c r="CI130" s="9"/>
      <c r="CJ130" s="9"/>
      <c r="CK130" s="9"/>
      <c r="CL130" s="9"/>
      <c r="CM130" s="9"/>
      <c r="CN130" s="9"/>
      <c r="CO130" s="9"/>
      <c r="CP130" s="9"/>
      <c r="CQ130" s="9"/>
      <c r="CR130" s="9"/>
      <c r="CS130" s="9"/>
      <c r="CT130" s="9"/>
      <c r="CU130" s="9"/>
      <c r="CV130" s="9"/>
      <c r="CW130" s="9"/>
      <c r="CX130" s="9"/>
      <c r="CY130" s="9"/>
      <c r="CZ130" s="9"/>
      <c r="DA130" s="9"/>
      <c r="DB130" s="9"/>
      <c r="DC130" s="9"/>
      <c r="DD130" s="9"/>
      <c r="DE130" s="9"/>
      <c r="DF130" s="9"/>
      <c r="DG130" s="9"/>
      <c r="DH130" s="9"/>
      <c r="DI130" s="9"/>
      <c r="DJ130" s="9"/>
      <c r="DK130" s="9"/>
      <c r="DL130" s="9"/>
      <c r="DM130" s="9"/>
      <c r="DN130" s="9"/>
      <c r="DO130" s="9"/>
      <c r="DP130" s="9"/>
      <c r="DQ130" s="9"/>
      <c r="DR130" s="9"/>
      <c r="DS130" s="9"/>
      <c r="DT130" s="9"/>
      <c r="DU130" s="9"/>
      <c r="DV130" s="9"/>
      <c r="DW130" s="9"/>
      <c r="DX130" s="9"/>
      <c r="DY130" s="9"/>
      <c r="DZ130" s="9"/>
      <c r="EA130" s="9"/>
      <c r="EB130" s="9"/>
      <c r="EC130" s="9"/>
      <c r="ED130" s="9"/>
      <c r="EE130" s="9"/>
      <c r="EF130" s="9"/>
      <c r="EG130" s="9"/>
      <c r="EH130" s="9"/>
      <c r="EI130" s="9"/>
      <c r="EJ130" s="9"/>
      <c r="EK130" s="9"/>
      <c r="EL130" s="9"/>
      <c r="EM130" s="9"/>
      <c r="EN130" s="9"/>
      <c r="EO130" s="9"/>
      <c r="EP130" s="9"/>
      <c r="EQ130" s="9"/>
      <c r="ER130" s="9"/>
      <c r="ES130" s="9"/>
      <c r="ET130" s="9"/>
      <c r="EU130" s="9"/>
      <c r="EV130" s="9"/>
      <c r="EW130" s="9"/>
      <c r="EX130" s="9"/>
      <c r="EY130" s="9"/>
      <c r="EZ130" s="9"/>
      <c r="FA130" s="9"/>
      <c r="FB130" s="9"/>
      <c r="FC130" s="9"/>
      <c r="FD130" s="9"/>
      <c r="FE130" s="9"/>
      <c r="FF130" s="9"/>
      <c r="FG130" s="9"/>
      <c r="FH130" s="9"/>
      <c r="FI130" s="9"/>
      <c r="FJ130" s="9"/>
      <c r="FK130" s="9"/>
      <c r="FL130" s="9"/>
      <c r="FM130" s="9"/>
      <c r="FN130" s="9"/>
      <c r="FO130" s="9"/>
      <c r="FP130" s="9"/>
      <c r="FQ130" s="9"/>
      <c r="FR130" s="9"/>
      <c r="FS130" s="9"/>
      <c r="FT130" s="9"/>
      <c r="FU130" s="9"/>
      <c r="FV130" s="9"/>
      <c r="FW130" s="9"/>
      <c r="FX130" s="9"/>
      <c r="FY130" s="9"/>
      <c r="FZ130" s="9"/>
      <c r="GA130" s="9"/>
      <c r="GB130" s="9"/>
      <c r="GC130" s="9"/>
      <c r="GD130" s="9"/>
      <c r="GE130" s="9"/>
      <c r="GF130" s="9"/>
      <c r="GG130" s="9"/>
      <c r="GH130" s="9"/>
      <c r="GI130" s="9"/>
      <c r="GJ130" s="9"/>
      <c r="GK130"/>
      <c r="GL130"/>
      <c r="GM130"/>
      <c r="GN130"/>
      <c r="GO130"/>
      <c r="GP130"/>
      <c r="GQ130"/>
      <c r="GR130"/>
      <c r="GS130"/>
      <c r="GT130"/>
      <c r="GU130"/>
      <c r="GV130"/>
      <c r="GW130"/>
      <c r="GX130"/>
      <c r="GY130"/>
      <c r="GZ130"/>
      <c r="HA130"/>
      <c r="HB130"/>
      <c r="HC130"/>
      <c r="HD130"/>
      <c r="HE130"/>
      <c r="HF130"/>
      <c r="HG130"/>
      <c r="HH130"/>
      <c r="HI130"/>
      <c r="HJ130"/>
      <c r="HK130"/>
      <c r="HL130"/>
      <c r="HM130"/>
      <c r="HN130"/>
      <c r="HO130"/>
      <c r="HP130"/>
      <c r="HQ130"/>
      <c r="HR130"/>
      <c r="HS130"/>
      <c r="HT130"/>
      <c r="HU130"/>
      <c r="HV130"/>
      <c r="HW130"/>
      <c r="HX130"/>
      <c r="HY130"/>
      <c r="HZ130"/>
      <c r="IA130"/>
      <c r="IB130"/>
      <c r="IC130"/>
      <c r="ID130"/>
      <c r="IE130"/>
      <c r="IF130"/>
      <c r="IG130"/>
      <c r="IH130"/>
      <c r="II130"/>
      <c r="IJ130"/>
      <c r="IK130"/>
      <c r="IL130"/>
      <c r="IM130"/>
      <c r="IN130"/>
      <c r="IO130"/>
      <c r="IP130"/>
      <c r="IQ130"/>
      <c r="IR130"/>
      <c r="IS130"/>
      <c r="IT130"/>
      <c r="IU130"/>
      <c r="IV130"/>
      <c r="IW130"/>
      <c r="IX130"/>
      <c r="IY130"/>
      <c r="IZ130"/>
      <c r="JA130"/>
      <c r="JB130"/>
      <c r="JC130"/>
      <c r="JD130"/>
      <c r="JE130"/>
      <c r="JF130"/>
      <c r="JG130"/>
      <c r="JH130"/>
      <c r="JI130"/>
      <c r="JJ130"/>
      <c r="JK130"/>
      <c r="JL130"/>
      <c r="JM130"/>
      <c r="JN130"/>
      <c r="JO130"/>
      <c r="JP130"/>
      <c r="JQ130"/>
      <c r="JR130"/>
      <c r="JS130"/>
      <c r="JT130"/>
      <c r="JU130"/>
      <c r="JV130"/>
      <c r="JW130"/>
      <c r="JX130"/>
      <c r="JY130"/>
      <c r="JZ130"/>
      <c r="KA130"/>
      <c r="KB130"/>
      <c r="KC130"/>
      <c r="KD130"/>
      <c r="KE130"/>
      <c r="KF130"/>
      <c r="KG130"/>
      <c r="KH130"/>
      <c r="KI130"/>
      <c r="KJ130"/>
      <c r="KK130"/>
      <c r="KL130"/>
      <c r="KM130"/>
      <c r="KN130"/>
      <c r="KO130"/>
      <c r="KP130"/>
      <c r="KQ130"/>
      <c r="KR130"/>
      <c r="KS130"/>
      <c r="KT130"/>
      <c r="KU130"/>
      <c r="KV130"/>
      <c r="KW130"/>
      <c r="KX130"/>
      <c r="KY130"/>
      <c r="KZ130"/>
      <c r="LA130"/>
      <c r="LB130"/>
      <c r="LC130"/>
      <c r="LD130"/>
      <c r="LE130"/>
      <c r="LF130"/>
      <c r="LG130"/>
      <c r="LH130"/>
      <c r="LI130"/>
      <c r="LJ130"/>
      <c r="LK130"/>
      <c r="LL130"/>
      <c r="LM130"/>
      <c r="LN130"/>
      <c r="LO130"/>
      <c r="LP130"/>
      <c r="LQ130"/>
      <c r="LR130"/>
      <c r="LS130"/>
      <c r="LT130"/>
      <c r="LU130"/>
      <c r="LV130"/>
      <c r="LW130"/>
      <c r="LX130"/>
      <c r="LY130"/>
      <c r="LZ130"/>
      <c r="MA130"/>
      <c r="MB130"/>
      <c r="MC130"/>
      <c r="MD130"/>
      <c r="ME130"/>
      <c r="MF130"/>
      <c r="MG130"/>
      <c r="MH130"/>
      <c r="MI130"/>
      <c r="MJ130"/>
      <c r="MK130"/>
      <c r="ML130"/>
      <c r="MM130"/>
      <c r="MN130"/>
      <c r="MO130"/>
      <c r="MP130"/>
      <c r="MQ130"/>
      <c r="MR130"/>
      <c r="MS130"/>
      <c r="MT130"/>
      <c r="MU130"/>
      <c r="MV130"/>
      <c r="MW130"/>
      <c r="MX130"/>
      <c r="MY130"/>
      <c r="MZ130"/>
      <c r="NA130"/>
      <c r="NB130"/>
      <c r="NC130"/>
      <c r="ND130"/>
      <c r="NE130"/>
      <c r="NF130"/>
      <c r="NG130"/>
      <c r="NH130"/>
      <c r="NI130"/>
      <c r="NJ130"/>
      <c r="NK130"/>
      <c r="NL130"/>
      <c r="NM130"/>
      <c r="NN130"/>
      <c r="NO130"/>
      <c r="NP130"/>
      <c r="NQ130"/>
      <c r="NR130"/>
      <c r="NS130"/>
      <c r="NT130"/>
      <c r="NU130"/>
      <c r="NV130"/>
      <c r="NW130"/>
      <c r="NX130"/>
      <c r="NY130"/>
      <c r="NZ130"/>
      <c r="OA130"/>
      <c r="OB130"/>
      <c r="OC130"/>
      <c r="OD130"/>
      <c r="OE130"/>
      <c r="OF130"/>
      <c r="OG130"/>
      <c r="OH130"/>
      <c r="OI130"/>
      <c r="OJ130"/>
      <c r="OK130"/>
      <c r="OL130"/>
      <c r="OM130"/>
      <c r="ON130"/>
      <c r="OO130"/>
      <c r="OP130"/>
      <c r="OQ130"/>
      <c r="OR130"/>
      <c r="OS130"/>
      <c r="OT130"/>
      <c r="OU130"/>
      <c r="OV130"/>
      <c r="OW130"/>
      <c r="OX130"/>
      <c r="OY130"/>
      <c r="OZ130"/>
      <c r="PA130"/>
      <c r="PB130"/>
      <c r="PC130"/>
      <c r="PD130"/>
      <c r="PE130"/>
      <c r="PF130"/>
      <c r="PG130"/>
      <c r="PH130"/>
      <c r="PI130"/>
      <c r="PJ130"/>
      <c r="PK130"/>
      <c r="PL130"/>
      <c r="PM130"/>
      <c r="PN130"/>
      <c r="PO130"/>
      <c r="PP130"/>
      <c r="PQ130"/>
      <c r="PR130"/>
      <c r="PS130"/>
      <c r="PT130"/>
      <c r="PU130"/>
    </row>
    <row r="131" spans="1:437" s="52" customFormat="1" x14ac:dyDescent="0.35">
      <c r="A131" s="15" t="s">
        <v>146</v>
      </c>
      <c r="B131" s="15"/>
      <c r="C131" s="21"/>
      <c r="D131" s="60"/>
      <c r="E131" s="9"/>
      <c r="F131" s="9"/>
      <c r="G131" s="9"/>
      <c r="H131" s="9"/>
      <c r="I131" s="9"/>
      <c r="J131" s="9"/>
      <c r="K131" s="9"/>
      <c r="L131" s="9"/>
      <c r="M131" s="9"/>
      <c r="N131" s="9"/>
      <c r="O131" s="9"/>
      <c r="P131" s="9"/>
      <c r="Q131" s="9"/>
      <c r="R131" s="9"/>
      <c r="S131" s="9"/>
      <c r="T131" s="9"/>
      <c r="U131" s="9"/>
      <c r="V131" s="9"/>
      <c r="W131" s="9"/>
      <c r="X131" s="9"/>
      <c r="Y131" s="9"/>
      <c r="Z131" s="9"/>
      <c r="AA131" s="9"/>
      <c r="AB131" s="9"/>
      <c r="AC131" s="9"/>
      <c r="AD131" s="9"/>
      <c r="AE131" s="9"/>
      <c r="AF131" s="9"/>
      <c r="AG131" s="9"/>
      <c r="AH131" s="9"/>
      <c r="AI131" s="9"/>
      <c r="AJ131" s="9"/>
      <c r="AK131" s="9"/>
      <c r="AL131" s="9"/>
      <c r="AM131" s="9"/>
      <c r="AN131" s="9"/>
      <c r="AO131" s="9"/>
      <c r="AP131" s="9"/>
      <c r="AQ131" s="9"/>
      <c r="AR131" s="9"/>
      <c r="AS131" s="9"/>
      <c r="AT131" s="9"/>
      <c r="AU131" s="9"/>
      <c r="AV131" s="9"/>
      <c r="AW131" s="9"/>
      <c r="AX131" s="9"/>
      <c r="AY131" s="9"/>
      <c r="AZ131" s="9"/>
      <c r="BA131" s="9"/>
      <c r="BB131" s="9"/>
      <c r="BC131" s="9"/>
      <c r="BD131" s="9"/>
      <c r="BE131" s="9"/>
      <c r="BF131" s="9"/>
      <c r="BG131" s="9"/>
      <c r="BH131" s="9"/>
      <c r="BI131" s="9"/>
      <c r="BJ131" s="9"/>
      <c r="BK131" s="9"/>
      <c r="BL131" s="9"/>
      <c r="BM131" s="9"/>
      <c r="BN131" s="9"/>
      <c r="BO131" s="9"/>
      <c r="BP131" s="9"/>
      <c r="BQ131" s="9"/>
      <c r="BR131" s="9"/>
      <c r="BS131" s="9"/>
      <c r="BT131" s="9"/>
      <c r="BU131" s="9"/>
      <c r="BV131" s="9"/>
      <c r="BW131" s="9"/>
      <c r="BX131" s="9"/>
      <c r="BY131" s="9"/>
      <c r="BZ131" s="9"/>
      <c r="CA131" s="9"/>
      <c r="CB131" s="9"/>
      <c r="CC131" s="9"/>
      <c r="CD131" s="9"/>
      <c r="CE131" s="9"/>
      <c r="CF131" s="9"/>
      <c r="CG131" s="9"/>
      <c r="CH131" s="9"/>
      <c r="CI131" s="9"/>
      <c r="CJ131" s="9"/>
      <c r="CK131" s="9"/>
      <c r="CL131" s="9"/>
      <c r="CM131" s="9"/>
      <c r="CN131" s="9"/>
      <c r="CO131" s="9"/>
      <c r="CP131" s="9"/>
      <c r="CQ131" s="9"/>
      <c r="CR131" s="9"/>
      <c r="CS131" s="9"/>
      <c r="CT131" s="9"/>
      <c r="CU131" s="9"/>
      <c r="CV131" s="9"/>
      <c r="CW131" s="9"/>
      <c r="CX131" s="9"/>
      <c r="CY131" s="9"/>
      <c r="CZ131" s="9"/>
      <c r="DA131" s="9"/>
      <c r="DB131" s="9"/>
      <c r="DC131" s="9"/>
      <c r="DD131" s="9"/>
      <c r="DE131" s="9"/>
      <c r="DF131" s="9"/>
      <c r="DG131" s="9"/>
      <c r="DH131" s="9"/>
      <c r="DI131" s="9"/>
      <c r="DJ131" s="9"/>
      <c r="DK131" s="9"/>
      <c r="DL131" s="9"/>
      <c r="DM131" s="9"/>
      <c r="DN131" s="9"/>
      <c r="DO131" s="9"/>
      <c r="DP131" s="9"/>
      <c r="DQ131" s="9"/>
      <c r="DR131" s="9"/>
      <c r="DS131" s="9"/>
      <c r="DT131" s="9"/>
      <c r="DU131" s="9"/>
      <c r="DV131" s="9"/>
      <c r="DW131" s="9"/>
      <c r="DX131" s="9"/>
      <c r="DY131" s="9"/>
      <c r="DZ131" s="9"/>
      <c r="EA131" s="9"/>
      <c r="EB131" s="9"/>
      <c r="EC131" s="9"/>
      <c r="ED131" s="9"/>
      <c r="EE131" s="9"/>
      <c r="EF131" s="9"/>
      <c r="EG131" s="9"/>
      <c r="EH131" s="9"/>
      <c r="EI131" s="9"/>
      <c r="EJ131" s="9"/>
      <c r="EK131" s="9"/>
      <c r="EL131" s="9"/>
      <c r="EM131" s="9"/>
      <c r="EN131" s="9"/>
      <c r="EO131" s="9"/>
      <c r="EP131" s="9"/>
      <c r="EQ131" s="9"/>
      <c r="ER131" s="9"/>
      <c r="ES131" s="9"/>
      <c r="ET131" s="9"/>
      <c r="EU131" s="9"/>
      <c r="EV131" s="9"/>
      <c r="EW131" s="9"/>
      <c r="EX131" s="9"/>
      <c r="EY131" s="9"/>
      <c r="EZ131" s="9"/>
      <c r="FA131" s="9"/>
      <c r="FB131" s="9"/>
      <c r="FC131" s="9"/>
      <c r="FD131" s="9"/>
      <c r="FE131" s="9"/>
      <c r="FF131" s="9"/>
      <c r="FG131" s="9"/>
      <c r="FH131" s="9"/>
      <c r="FI131" s="9"/>
      <c r="FJ131" s="9"/>
      <c r="FK131" s="9"/>
      <c r="FL131" s="9"/>
      <c r="FM131" s="9"/>
      <c r="FN131" s="9"/>
      <c r="FO131" s="9"/>
      <c r="FP131" s="9"/>
      <c r="FQ131" s="9"/>
      <c r="FR131" s="9"/>
      <c r="FS131" s="9"/>
      <c r="FT131" s="9"/>
      <c r="FU131" s="9"/>
      <c r="FV131" s="9"/>
      <c r="FW131" s="9"/>
      <c r="FX131" s="9"/>
      <c r="FY131" s="9"/>
      <c r="FZ131" s="9"/>
      <c r="GA131" s="9"/>
      <c r="GB131" s="9"/>
      <c r="GC131" s="9"/>
      <c r="GD131" s="9"/>
      <c r="GE131" s="9"/>
      <c r="GF131" s="9"/>
      <c r="GG131" s="9"/>
      <c r="GH131" s="9"/>
      <c r="GI131" s="9"/>
      <c r="GJ131" s="9"/>
      <c r="GK131"/>
      <c r="GL131"/>
      <c r="GM131"/>
      <c r="GN131"/>
      <c r="GO131"/>
      <c r="GP131"/>
      <c r="GQ131"/>
      <c r="GR131"/>
      <c r="GS131"/>
      <c r="GT131"/>
      <c r="GU131"/>
      <c r="GV131"/>
      <c r="GW131"/>
      <c r="GX131"/>
      <c r="GY131"/>
      <c r="GZ131"/>
      <c r="HA131"/>
      <c r="HB131"/>
      <c r="HC131"/>
      <c r="HD131"/>
      <c r="HE131"/>
      <c r="HF131"/>
      <c r="HG131"/>
      <c r="HH131"/>
      <c r="HI131"/>
      <c r="HJ131"/>
      <c r="HK131"/>
      <c r="HL131"/>
      <c r="HM131"/>
      <c r="HN131"/>
      <c r="HO131"/>
      <c r="HP131"/>
      <c r="HQ131"/>
      <c r="HR131"/>
      <c r="HS131"/>
      <c r="HT131"/>
      <c r="HU131"/>
      <c r="HV131"/>
      <c r="HW131"/>
      <c r="HX131"/>
      <c r="HY131"/>
      <c r="HZ131"/>
      <c r="IA131"/>
      <c r="IB131"/>
      <c r="IC131"/>
      <c r="ID131"/>
      <c r="IE131"/>
      <c r="IF131"/>
      <c r="IG131"/>
      <c r="IH131"/>
      <c r="II131"/>
      <c r="IJ131"/>
      <c r="IK131"/>
      <c r="IL131"/>
      <c r="IM131"/>
      <c r="IN131"/>
      <c r="IO131"/>
      <c r="IP131"/>
      <c r="IQ131"/>
      <c r="IR131"/>
      <c r="IS131"/>
      <c r="IT131"/>
      <c r="IU131"/>
      <c r="IV131"/>
      <c r="IW131"/>
      <c r="IX131"/>
      <c r="IY131"/>
      <c r="IZ131"/>
      <c r="JA131"/>
      <c r="JB131"/>
      <c r="JC131"/>
      <c r="JD131"/>
      <c r="JE131"/>
      <c r="JF131"/>
      <c r="JG131"/>
      <c r="JH131"/>
      <c r="JI131"/>
      <c r="JJ131"/>
      <c r="JK131"/>
      <c r="JL131"/>
      <c r="JM131"/>
      <c r="JN131"/>
      <c r="JO131"/>
      <c r="JP131"/>
      <c r="JQ131"/>
      <c r="JR131"/>
      <c r="JS131"/>
      <c r="JT131"/>
      <c r="JU131"/>
      <c r="JV131"/>
      <c r="JW131"/>
      <c r="JX131"/>
      <c r="JY131"/>
      <c r="JZ131"/>
      <c r="KA131"/>
      <c r="KB131"/>
      <c r="KC131"/>
      <c r="KD131"/>
      <c r="KE131"/>
      <c r="KF131"/>
      <c r="KG131"/>
      <c r="KH131"/>
      <c r="KI131"/>
      <c r="KJ131"/>
      <c r="KK131"/>
      <c r="KL131"/>
      <c r="KM131"/>
      <c r="KN131"/>
      <c r="KO131"/>
      <c r="KP131"/>
      <c r="KQ131"/>
      <c r="KR131"/>
      <c r="KS131"/>
      <c r="KT131"/>
      <c r="KU131"/>
      <c r="KV131"/>
      <c r="KW131"/>
      <c r="KX131"/>
      <c r="KY131"/>
      <c r="KZ131"/>
      <c r="LA131"/>
      <c r="LB131"/>
      <c r="LC131"/>
      <c r="LD131"/>
      <c r="LE131"/>
      <c r="LF131"/>
      <c r="LG131"/>
      <c r="LH131"/>
      <c r="LI131"/>
      <c r="LJ131"/>
      <c r="LK131"/>
      <c r="LL131"/>
      <c r="LM131"/>
      <c r="LN131"/>
      <c r="LO131"/>
      <c r="LP131"/>
      <c r="LQ131"/>
      <c r="LR131"/>
      <c r="LS131"/>
      <c r="LT131"/>
      <c r="LU131"/>
      <c r="LV131"/>
      <c r="LW131"/>
      <c r="LX131"/>
      <c r="LY131"/>
      <c r="LZ131"/>
      <c r="MA131"/>
      <c r="MB131"/>
      <c r="MC131"/>
      <c r="MD131"/>
      <c r="ME131"/>
      <c r="MF131"/>
      <c r="MG131"/>
      <c r="MH131"/>
      <c r="MI131"/>
      <c r="MJ131"/>
      <c r="MK131"/>
      <c r="ML131"/>
      <c r="MM131"/>
      <c r="MN131"/>
      <c r="MO131"/>
      <c r="MP131"/>
      <c r="MQ131"/>
      <c r="MR131"/>
      <c r="MS131"/>
      <c r="MT131"/>
      <c r="MU131"/>
      <c r="MV131"/>
      <c r="MW131"/>
      <c r="MX131"/>
      <c r="MY131"/>
      <c r="MZ131"/>
      <c r="NA131"/>
      <c r="NB131"/>
      <c r="NC131"/>
      <c r="ND131"/>
      <c r="NE131"/>
      <c r="NF131"/>
      <c r="NG131"/>
      <c r="NH131"/>
      <c r="NI131"/>
      <c r="NJ131"/>
      <c r="NK131"/>
      <c r="NL131"/>
      <c r="NM131"/>
      <c r="NN131"/>
      <c r="NO131"/>
      <c r="NP131"/>
      <c r="NQ131"/>
      <c r="NR131"/>
      <c r="NS131"/>
      <c r="NT131"/>
      <c r="NU131"/>
      <c r="NV131"/>
      <c r="NW131"/>
      <c r="NX131"/>
      <c r="NY131"/>
      <c r="NZ131"/>
      <c r="OA131"/>
      <c r="OB131"/>
      <c r="OC131"/>
      <c r="OD131"/>
      <c r="OE131"/>
      <c r="OF131"/>
      <c r="OG131"/>
      <c r="OH131"/>
      <c r="OI131"/>
      <c r="OJ131"/>
      <c r="OK131"/>
      <c r="OL131"/>
      <c r="OM131"/>
      <c r="ON131"/>
      <c r="OO131"/>
      <c r="OP131"/>
      <c r="OQ131"/>
      <c r="OR131"/>
      <c r="OS131"/>
      <c r="OT131"/>
      <c r="OU131"/>
      <c r="OV131"/>
      <c r="OW131"/>
      <c r="OX131"/>
      <c r="OY131"/>
      <c r="OZ131"/>
      <c r="PA131"/>
      <c r="PB131"/>
      <c r="PC131"/>
      <c r="PD131"/>
      <c r="PE131"/>
      <c r="PF131"/>
      <c r="PG131"/>
      <c r="PH131"/>
      <c r="PI131"/>
      <c r="PJ131"/>
      <c r="PK131"/>
      <c r="PL131"/>
      <c r="PM131"/>
      <c r="PN131"/>
      <c r="PO131"/>
      <c r="PP131"/>
      <c r="PQ131"/>
      <c r="PR131"/>
      <c r="PS131"/>
      <c r="PT131"/>
      <c r="PU131"/>
    </row>
    <row r="132" spans="1:437" s="52" customFormat="1" outlineLevel="1" x14ac:dyDescent="0.35">
      <c r="A132" s="15"/>
      <c r="B132" s="15"/>
      <c r="C132" s="21"/>
      <c r="D132" s="60"/>
      <c r="E132" s="9"/>
      <c r="F132" s="9"/>
      <c r="G132" s="9"/>
      <c r="H132" s="9"/>
      <c r="I132" s="9"/>
      <c r="J132" s="9"/>
      <c r="K132" s="9"/>
      <c r="L132" s="9"/>
      <c r="M132" s="9"/>
      <c r="N132" s="9"/>
      <c r="O132" s="9"/>
      <c r="P132" s="9"/>
      <c r="Q132" s="9"/>
      <c r="R132" s="9"/>
      <c r="S132" s="9"/>
      <c r="T132" s="9"/>
      <c r="U132" s="9"/>
      <c r="V132" s="9"/>
      <c r="W132" s="9"/>
      <c r="X132" s="9"/>
      <c r="Y132" s="9"/>
      <c r="Z132" s="9"/>
      <c r="AA132" s="9"/>
      <c r="AB132" s="9"/>
      <c r="AC132" s="9"/>
      <c r="AD132" s="9"/>
      <c r="AE132" s="9"/>
      <c r="AF132" s="9"/>
      <c r="AG132" s="9"/>
      <c r="AH132" s="9"/>
      <c r="AI132" s="9"/>
      <c r="AJ132" s="9"/>
      <c r="AK132" s="9"/>
      <c r="AL132" s="9"/>
      <c r="AM132" s="9"/>
      <c r="AN132" s="9"/>
      <c r="AO132" s="9"/>
      <c r="AP132" s="9"/>
      <c r="AQ132" s="9"/>
      <c r="AR132" s="9"/>
      <c r="AS132" s="9"/>
      <c r="AT132" s="9"/>
      <c r="AU132" s="9"/>
      <c r="AV132" s="9"/>
      <c r="AW132" s="9"/>
      <c r="AX132" s="9"/>
      <c r="AY132" s="9"/>
      <c r="AZ132" s="9"/>
      <c r="BA132" s="9"/>
      <c r="BB132" s="9"/>
      <c r="BC132" s="9"/>
      <c r="BD132" s="9"/>
      <c r="BE132" s="9"/>
      <c r="BF132" s="9"/>
      <c r="BG132" s="9"/>
      <c r="BH132" s="9"/>
      <c r="BI132" s="9"/>
      <c r="BJ132" s="9"/>
      <c r="BK132" s="9"/>
      <c r="BL132" s="9"/>
      <c r="BM132" s="9"/>
      <c r="BN132" s="9"/>
      <c r="BO132" s="9"/>
      <c r="BP132" s="9"/>
      <c r="BQ132" s="9"/>
      <c r="BR132" s="9"/>
      <c r="BS132" s="9"/>
      <c r="BT132" s="9"/>
      <c r="BU132" s="9"/>
      <c r="BV132" s="9"/>
      <c r="BW132" s="9"/>
      <c r="BX132" s="9"/>
      <c r="BY132" s="9"/>
      <c r="BZ132" s="9"/>
      <c r="CA132" s="9"/>
      <c r="CB132" s="9"/>
      <c r="CC132" s="9"/>
      <c r="CD132" s="9"/>
      <c r="CE132" s="9"/>
      <c r="CF132" s="9"/>
      <c r="CG132" s="9"/>
      <c r="CH132" s="9"/>
      <c r="CI132" s="9"/>
      <c r="CJ132" s="9"/>
      <c r="CK132" s="9"/>
      <c r="CL132" s="9"/>
      <c r="CM132" s="9"/>
      <c r="CN132" s="9"/>
      <c r="CO132" s="9"/>
      <c r="CP132" s="9"/>
      <c r="CQ132" s="9"/>
      <c r="CR132" s="9"/>
      <c r="CS132" s="9"/>
      <c r="CT132" s="9"/>
      <c r="CU132" s="9"/>
      <c r="CV132" s="9"/>
      <c r="CW132" s="9"/>
      <c r="CX132" s="9"/>
      <c r="CY132" s="9"/>
      <c r="CZ132" s="9"/>
      <c r="DA132" s="9"/>
      <c r="DB132" s="9"/>
      <c r="DC132" s="9"/>
      <c r="DD132" s="9"/>
      <c r="DE132" s="9"/>
      <c r="DF132" s="9"/>
      <c r="DG132" s="9"/>
      <c r="DH132" s="9"/>
      <c r="DI132" s="9"/>
      <c r="DJ132" s="9"/>
      <c r="DK132" s="9"/>
      <c r="DL132" s="9"/>
      <c r="DM132" s="9"/>
      <c r="DN132" s="9"/>
      <c r="DO132" s="9"/>
      <c r="DP132" s="9"/>
      <c r="DQ132" s="9"/>
      <c r="DR132" s="9"/>
      <c r="DS132" s="9"/>
      <c r="DT132" s="9"/>
      <c r="DU132" s="9"/>
      <c r="DV132" s="9"/>
      <c r="DW132" s="9"/>
      <c r="DX132" s="9"/>
      <c r="DY132" s="9"/>
      <c r="DZ132" s="9"/>
      <c r="EA132" s="9"/>
      <c r="EB132" s="9"/>
      <c r="EC132" s="9"/>
      <c r="ED132" s="9"/>
      <c r="EE132" s="9"/>
      <c r="EF132" s="9"/>
      <c r="EG132" s="9"/>
      <c r="EH132" s="9"/>
      <c r="EI132" s="9"/>
      <c r="EJ132" s="9"/>
      <c r="EK132" s="9"/>
      <c r="EL132" s="9"/>
      <c r="EM132" s="9"/>
      <c r="EN132" s="9"/>
      <c r="EO132" s="9"/>
      <c r="EP132" s="9"/>
      <c r="EQ132" s="9"/>
      <c r="ER132" s="9"/>
      <c r="ES132" s="9"/>
      <c r="ET132" s="9"/>
      <c r="EU132" s="9"/>
      <c r="EV132" s="9"/>
      <c r="EW132" s="9"/>
      <c r="EX132" s="9"/>
      <c r="EY132" s="9"/>
      <c r="EZ132" s="9"/>
      <c r="FA132" s="9"/>
      <c r="FB132" s="9"/>
      <c r="FC132" s="9"/>
      <c r="FD132" s="9"/>
      <c r="FE132" s="9"/>
      <c r="FF132" s="9"/>
      <c r="FG132" s="9"/>
      <c r="FH132" s="9"/>
      <c r="FI132" s="9"/>
      <c r="FJ132" s="9"/>
      <c r="FK132" s="9"/>
      <c r="FL132" s="9"/>
      <c r="FM132" s="9"/>
      <c r="FN132" s="9"/>
      <c r="FO132" s="9"/>
      <c r="FP132" s="9"/>
      <c r="FQ132" s="9"/>
      <c r="FR132" s="9"/>
      <c r="FS132" s="9"/>
      <c r="FT132" s="9"/>
      <c r="FU132" s="9"/>
      <c r="FV132" s="9"/>
      <c r="FW132" s="9"/>
      <c r="FX132" s="9"/>
      <c r="FY132" s="9"/>
      <c r="FZ132" s="9"/>
      <c r="GA132" s="9"/>
      <c r="GB132" s="9"/>
      <c r="GC132" s="9"/>
      <c r="GD132" s="9"/>
      <c r="GE132" s="9"/>
      <c r="GF132" s="9"/>
      <c r="GG132" s="9"/>
      <c r="GH132" s="9"/>
      <c r="GI132" s="9"/>
      <c r="GJ132" s="9"/>
      <c r="GK132"/>
      <c r="GL132"/>
      <c r="GM132"/>
      <c r="GN132"/>
      <c r="GO132"/>
      <c r="GP132"/>
      <c r="GQ132"/>
      <c r="GR132"/>
      <c r="GS132"/>
      <c r="GT132"/>
      <c r="GU132"/>
      <c r="GV132"/>
      <c r="GW132"/>
      <c r="GX132"/>
      <c r="GY132"/>
      <c r="GZ132"/>
      <c r="HA132"/>
      <c r="HB132"/>
      <c r="HC132"/>
      <c r="HD132"/>
      <c r="HE132"/>
      <c r="HF132"/>
      <c r="HG132"/>
      <c r="HH132"/>
      <c r="HI132"/>
      <c r="HJ132"/>
      <c r="HK132"/>
      <c r="HL132"/>
      <c r="HM132"/>
      <c r="HN132"/>
      <c r="HO132"/>
      <c r="HP132"/>
      <c r="HQ132"/>
      <c r="HR132"/>
      <c r="HS132"/>
      <c r="HT132"/>
      <c r="HU132"/>
      <c r="HV132"/>
      <c r="HW132"/>
      <c r="HX132"/>
      <c r="HY132"/>
      <c r="HZ132"/>
      <c r="IA132"/>
      <c r="IB132"/>
      <c r="IC132"/>
      <c r="ID132"/>
      <c r="IE132"/>
      <c r="IF132"/>
      <c r="IG132"/>
      <c r="IH132"/>
      <c r="II132"/>
      <c r="IJ132"/>
      <c r="IK132"/>
      <c r="IL132"/>
      <c r="IM132"/>
      <c r="IN132"/>
      <c r="IO132"/>
      <c r="IP132"/>
      <c r="IQ132"/>
      <c r="IR132"/>
      <c r="IS132"/>
      <c r="IT132"/>
      <c r="IU132"/>
      <c r="IV132"/>
      <c r="IW132"/>
      <c r="IX132"/>
      <c r="IY132"/>
      <c r="IZ132"/>
      <c r="JA132"/>
      <c r="JB132"/>
      <c r="JC132"/>
      <c r="JD132"/>
      <c r="JE132"/>
      <c r="JF132"/>
      <c r="JG132"/>
      <c r="JH132"/>
      <c r="JI132"/>
      <c r="JJ132"/>
      <c r="JK132"/>
      <c r="JL132"/>
      <c r="JM132"/>
      <c r="JN132"/>
      <c r="JO132"/>
      <c r="JP132"/>
      <c r="JQ132"/>
      <c r="JR132"/>
      <c r="JS132"/>
      <c r="JT132"/>
      <c r="JU132"/>
      <c r="JV132"/>
      <c r="JW132"/>
      <c r="JX132"/>
      <c r="JY132"/>
      <c r="JZ132"/>
      <c r="KA132"/>
      <c r="KB132"/>
      <c r="KC132"/>
      <c r="KD132"/>
      <c r="KE132"/>
      <c r="KF132"/>
      <c r="KG132"/>
      <c r="KH132"/>
      <c r="KI132"/>
      <c r="KJ132"/>
      <c r="KK132"/>
      <c r="KL132"/>
      <c r="KM132"/>
      <c r="KN132"/>
      <c r="KO132"/>
      <c r="KP132"/>
      <c r="KQ132"/>
      <c r="KR132"/>
      <c r="KS132"/>
      <c r="KT132"/>
      <c r="KU132"/>
      <c r="KV132"/>
      <c r="KW132"/>
      <c r="KX132"/>
      <c r="KY132"/>
      <c r="KZ132"/>
      <c r="LA132"/>
      <c r="LB132"/>
      <c r="LC132"/>
      <c r="LD132"/>
      <c r="LE132"/>
      <c r="LF132"/>
      <c r="LG132"/>
      <c r="LH132"/>
      <c r="LI132"/>
      <c r="LJ132"/>
      <c r="LK132"/>
      <c r="LL132"/>
      <c r="LM132"/>
      <c r="LN132"/>
      <c r="LO132"/>
      <c r="LP132"/>
      <c r="LQ132"/>
      <c r="LR132"/>
      <c r="LS132"/>
      <c r="LT132"/>
      <c r="LU132"/>
      <c r="LV132"/>
      <c r="LW132"/>
      <c r="LX132"/>
      <c r="LY132"/>
      <c r="LZ132"/>
      <c r="MA132"/>
      <c r="MB132"/>
      <c r="MC132"/>
      <c r="MD132"/>
      <c r="ME132"/>
      <c r="MF132"/>
      <c r="MG132"/>
      <c r="MH132"/>
      <c r="MI132"/>
      <c r="MJ132"/>
      <c r="MK132"/>
      <c r="ML132"/>
      <c r="MM132"/>
      <c r="MN132"/>
      <c r="MO132"/>
      <c r="MP132"/>
      <c r="MQ132"/>
      <c r="MR132"/>
      <c r="MS132"/>
      <c r="MT132"/>
      <c r="MU132"/>
      <c r="MV132"/>
      <c r="MW132"/>
      <c r="MX132"/>
      <c r="MY132"/>
      <c r="MZ132"/>
      <c r="NA132"/>
      <c r="NB132"/>
      <c r="NC132"/>
      <c r="ND132"/>
      <c r="NE132"/>
      <c r="NF132"/>
      <c r="NG132"/>
      <c r="NH132"/>
      <c r="NI132"/>
      <c r="NJ132"/>
      <c r="NK132"/>
      <c r="NL132"/>
      <c r="NM132"/>
      <c r="NN132"/>
      <c r="NO132"/>
      <c r="NP132"/>
      <c r="NQ132"/>
      <c r="NR132"/>
      <c r="NS132"/>
      <c r="NT132"/>
      <c r="NU132"/>
      <c r="NV132"/>
      <c r="NW132"/>
      <c r="NX132"/>
      <c r="NY132"/>
      <c r="NZ132"/>
      <c r="OA132"/>
      <c r="OB132"/>
      <c r="OC132"/>
      <c r="OD132"/>
      <c r="OE132"/>
      <c r="OF132"/>
      <c r="OG132"/>
      <c r="OH132"/>
      <c r="OI132"/>
      <c r="OJ132"/>
      <c r="OK132"/>
      <c r="OL132"/>
      <c r="OM132"/>
      <c r="ON132"/>
      <c r="OO132"/>
      <c r="OP132"/>
      <c r="OQ132"/>
      <c r="OR132"/>
      <c r="OS132"/>
      <c r="OT132"/>
      <c r="OU132"/>
      <c r="OV132"/>
      <c r="OW132"/>
      <c r="OX132"/>
      <c r="OY132"/>
      <c r="OZ132"/>
      <c r="PA132"/>
      <c r="PB132"/>
      <c r="PC132"/>
      <c r="PD132"/>
      <c r="PE132"/>
      <c r="PF132"/>
      <c r="PG132"/>
      <c r="PH132"/>
      <c r="PI132"/>
      <c r="PJ132"/>
      <c r="PK132"/>
      <c r="PL132"/>
      <c r="PM132"/>
      <c r="PN132"/>
      <c r="PO132"/>
      <c r="PP132"/>
      <c r="PQ132"/>
      <c r="PR132"/>
      <c r="PS132"/>
      <c r="PT132"/>
      <c r="PU132"/>
    </row>
    <row r="133" spans="1:437" s="204" customFormat="1" outlineLevel="1" x14ac:dyDescent="0.35">
      <c r="A133" s="15"/>
      <c r="B133" s="15" t="s">
        <v>148</v>
      </c>
      <c r="C133" s="21"/>
      <c r="D133" s="60"/>
      <c r="E133" s="9"/>
      <c r="F133" s="9"/>
      <c r="G133" s="9"/>
      <c r="H133" s="9"/>
      <c r="I133" s="9"/>
      <c r="J133" s="9"/>
      <c r="K133" s="9"/>
      <c r="L133" s="9"/>
      <c r="M133" s="9"/>
      <c r="N133" s="9"/>
      <c r="O133" s="9"/>
      <c r="P133" s="9"/>
      <c r="Q133" s="9"/>
      <c r="R133" s="9"/>
      <c r="S133" s="9"/>
      <c r="T133" s="9"/>
      <c r="U133" s="9"/>
      <c r="V133" s="9"/>
      <c r="W133" s="9"/>
      <c r="X133" s="9"/>
      <c r="Y133" s="9"/>
      <c r="Z133" s="9"/>
      <c r="AA133" s="9"/>
      <c r="AB133" s="9"/>
      <c r="AC133" s="9"/>
      <c r="AD133" s="9"/>
      <c r="AE133" s="9"/>
      <c r="AF133" s="9"/>
      <c r="AG133" s="9"/>
      <c r="AH133" s="9"/>
      <c r="AI133" s="9"/>
      <c r="AJ133" s="9"/>
      <c r="AK133" s="9"/>
      <c r="AL133" s="9"/>
      <c r="AM133" s="9"/>
      <c r="AN133" s="9"/>
      <c r="AO133" s="9"/>
      <c r="AP133" s="9"/>
      <c r="AQ133" s="9"/>
      <c r="AR133" s="9"/>
      <c r="AS133" s="9"/>
      <c r="AT133" s="9"/>
      <c r="AU133" s="9"/>
      <c r="AV133" s="9"/>
      <c r="AW133" s="9"/>
      <c r="AX133" s="9"/>
      <c r="AY133" s="9"/>
      <c r="AZ133" s="9"/>
      <c r="BA133" s="9"/>
      <c r="BB133" s="9"/>
      <c r="BC133" s="9"/>
      <c r="BD133" s="9"/>
      <c r="BE133" s="9"/>
      <c r="BF133" s="9"/>
      <c r="BG133" s="9"/>
      <c r="BH133" s="9"/>
      <c r="BI133" s="9"/>
      <c r="BJ133" s="9"/>
      <c r="BK133" s="9"/>
      <c r="BL133" s="9"/>
      <c r="BM133" s="9"/>
      <c r="BN133" s="9"/>
      <c r="BO133" s="9"/>
      <c r="BP133" s="9"/>
      <c r="BQ133" s="9"/>
      <c r="BR133" s="9"/>
      <c r="BS133" s="9"/>
      <c r="BT133" s="9"/>
      <c r="BU133" s="9"/>
      <c r="BV133" s="9"/>
      <c r="BW133" s="9"/>
      <c r="BX133" s="9"/>
      <c r="BY133" s="9"/>
      <c r="BZ133" s="9"/>
      <c r="CA133" s="9"/>
      <c r="CB133" s="9"/>
      <c r="CC133" s="9"/>
      <c r="CD133" s="9"/>
      <c r="CE133" s="9"/>
      <c r="CF133" s="9"/>
      <c r="CG133" s="9"/>
      <c r="CH133" s="9"/>
      <c r="CI133" s="9"/>
      <c r="CJ133" s="9"/>
      <c r="CK133" s="9"/>
      <c r="CL133" s="9"/>
      <c r="CM133" s="9"/>
      <c r="CN133" s="9"/>
      <c r="CO133" s="9"/>
      <c r="CP133" s="9"/>
      <c r="CQ133" s="9"/>
      <c r="CR133" s="9"/>
      <c r="CS133" s="9"/>
      <c r="CT133" s="9"/>
      <c r="CU133" s="9"/>
      <c r="CV133" s="9"/>
      <c r="CW133" s="9"/>
      <c r="CX133" s="9"/>
      <c r="CY133" s="9"/>
      <c r="CZ133" s="9"/>
      <c r="DA133" s="9"/>
      <c r="DB133" s="9"/>
      <c r="DC133" s="9"/>
      <c r="DD133" s="9"/>
      <c r="DE133" s="9"/>
      <c r="DF133" s="9"/>
      <c r="DG133" s="9"/>
      <c r="DH133" s="9"/>
      <c r="DI133" s="9"/>
      <c r="DJ133" s="9"/>
      <c r="DK133" s="9"/>
      <c r="DL133" s="9"/>
      <c r="DM133" s="9"/>
      <c r="DN133" s="9"/>
      <c r="DO133" s="9"/>
      <c r="DP133" s="9"/>
      <c r="DQ133" s="9"/>
      <c r="DR133" s="9"/>
      <c r="DS133" s="9"/>
      <c r="DT133" s="9"/>
      <c r="DU133" s="9"/>
      <c r="DV133" s="9"/>
      <c r="DW133" s="9"/>
      <c r="DX133" s="9"/>
      <c r="DY133" s="9"/>
      <c r="DZ133" s="9"/>
      <c r="EA133" s="9"/>
      <c r="EB133" s="9"/>
      <c r="EC133" s="9"/>
      <c r="ED133" s="9"/>
      <c r="EE133" s="9"/>
      <c r="EF133" s="9"/>
      <c r="EG133" s="9"/>
      <c r="EH133" s="9"/>
      <c r="EI133" s="9"/>
      <c r="EJ133" s="9"/>
      <c r="EK133" s="9"/>
      <c r="EL133" s="9"/>
      <c r="EM133" s="9"/>
      <c r="EN133" s="9"/>
      <c r="EO133" s="9"/>
      <c r="EP133" s="9"/>
      <c r="EQ133" s="9"/>
      <c r="ER133" s="9"/>
      <c r="ES133" s="9"/>
      <c r="ET133" s="9"/>
      <c r="EU133" s="9"/>
      <c r="EV133" s="9"/>
      <c r="EW133" s="9"/>
      <c r="EX133" s="9"/>
      <c r="EY133" s="9"/>
      <c r="EZ133" s="9"/>
      <c r="FA133" s="9"/>
      <c r="FB133" s="9"/>
      <c r="FC133" s="9"/>
      <c r="FD133" s="9"/>
      <c r="FE133" s="9"/>
      <c r="FF133" s="9"/>
      <c r="FG133" s="9"/>
      <c r="FH133" s="9"/>
      <c r="FI133" s="9"/>
      <c r="FJ133" s="9"/>
      <c r="FK133" s="9"/>
      <c r="FL133" s="9"/>
      <c r="FM133" s="9"/>
      <c r="FN133" s="9"/>
      <c r="FO133" s="9"/>
      <c r="FP133" s="9"/>
      <c r="FQ133" s="9"/>
      <c r="FR133" s="9"/>
      <c r="FS133" s="9"/>
      <c r="FT133" s="9"/>
      <c r="FU133" s="9"/>
      <c r="FV133" s="9"/>
      <c r="FW133" s="9"/>
      <c r="FX133" s="9"/>
      <c r="FY133" s="9"/>
      <c r="FZ133" s="9"/>
      <c r="GA133" s="9"/>
      <c r="GB133" s="9"/>
      <c r="GC133" s="9"/>
      <c r="GD133" s="9"/>
      <c r="GE133" s="9"/>
      <c r="GF133" s="9"/>
      <c r="GG133" s="9"/>
      <c r="GH133" s="9"/>
      <c r="GI133" s="9"/>
      <c r="GJ133" s="9"/>
      <c r="GK133"/>
      <c r="GL133"/>
      <c r="GM133"/>
      <c r="GN133"/>
      <c r="GO133"/>
      <c r="GP133"/>
      <c r="GQ133"/>
      <c r="GR133"/>
      <c r="GS133"/>
      <c r="GT133"/>
      <c r="GU133"/>
      <c r="GV133"/>
      <c r="GW133"/>
      <c r="GX133"/>
      <c r="GY133"/>
      <c r="GZ133"/>
      <c r="HA133"/>
      <c r="HB133"/>
      <c r="HC133"/>
      <c r="HD133"/>
      <c r="HE133"/>
      <c r="HF133"/>
      <c r="HG133"/>
      <c r="HH133"/>
      <c r="HI133"/>
      <c r="HJ133"/>
      <c r="HK133"/>
      <c r="HL133"/>
      <c r="HM133"/>
      <c r="HN133"/>
      <c r="HO133"/>
      <c r="HP133"/>
      <c r="HQ133"/>
      <c r="HR133"/>
      <c r="HS133"/>
      <c r="HT133"/>
      <c r="HU133"/>
      <c r="HV133"/>
      <c r="HW133"/>
      <c r="HX133"/>
      <c r="HY133"/>
      <c r="HZ133"/>
      <c r="IA133"/>
      <c r="IB133"/>
      <c r="IC133"/>
      <c r="ID133"/>
      <c r="IE133"/>
      <c r="IF133"/>
      <c r="IG133"/>
      <c r="IH133"/>
      <c r="II133"/>
      <c r="IJ133"/>
      <c r="IK133"/>
      <c r="IL133"/>
      <c r="IM133"/>
      <c r="IN133"/>
      <c r="IO133"/>
      <c r="IP133"/>
      <c r="IQ133"/>
      <c r="IR133"/>
      <c r="IS133"/>
      <c r="IT133"/>
      <c r="IU133"/>
      <c r="IV133"/>
      <c r="IW133"/>
      <c r="IX133"/>
      <c r="IY133"/>
      <c r="IZ133"/>
      <c r="JA133"/>
      <c r="JB133"/>
      <c r="JC133"/>
      <c r="JD133"/>
      <c r="JE133"/>
      <c r="JF133"/>
      <c r="JG133"/>
      <c r="JH133"/>
      <c r="JI133"/>
      <c r="JJ133"/>
      <c r="JK133"/>
      <c r="JL133"/>
      <c r="JM133"/>
      <c r="JN133"/>
      <c r="JO133"/>
      <c r="JP133"/>
      <c r="JQ133"/>
      <c r="JR133"/>
      <c r="JS133"/>
      <c r="JT133"/>
      <c r="JU133"/>
      <c r="JV133"/>
      <c r="JW133"/>
      <c r="JX133"/>
      <c r="JY133"/>
      <c r="JZ133"/>
      <c r="KA133"/>
      <c r="KB133"/>
      <c r="KC133"/>
      <c r="KD133"/>
      <c r="KE133"/>
      <c r="KF133"/>
      <c r="KG133"/>
      <c r="KH133"/>
      <c r="KI133"/>
      <c r="KJ133"/>
      <c r="KK133"/>
      <c r="KL133"/>
      <c r="KM133"/>
      <c r="KN133"/>
      <c r="KO133"/>
      <c r="KP133"/>
      <c r="KQ133"/>
      <c r="KR133"/>
      <c r="KS133"/>
      <c r="KT133"/>
      <c r="KU133"/>
      <c r="KV133"/>
      <c r="KW133"/>
      <c r="KX133"/>
      <c r="KY133"/>
      <c r="KZ133"/>
      <c r="LA133"/>
      <c r="LB133"/>
      <c r="LC133"/>
      <c r="LD133"/>
      <c r="LE133"/>
      <c r="LF133"/>
      <c r="LG133"/>
      <c r="LH133"/>
      <c r="LI133"/>
      <c r="LJ133"/>
      <c r="LK133"/>
      <c r="LL133"/>
      <c r="LM133"/>
      <c r="LN133"/>
      <c r="LO133"/>
      <c r="LP133"/>
      <c r="LQ133"/>
      <c r="LR133"/>
      <c r="LS133"/>
      <c r="LT133"/>
      <c r="LU133"/>
      <c r="LV133"/>
      <c r="LW133"/>
      <c r="LX133"/>
      <c r="LY133"/>
      <c r="LZ133"/>
      <c r="MA133"/>
      <c r="MB133"/>
      <c r="MC133"/>
      <c r="MD133"/>
      <c r="ME133"/>
      <c r="MF133"/>
      <c r="MG133"/>
      <c r="MH133"/>
      <c r="MI133"/>
      <c r="MJ133"/>
      <c r="MK133"/>
      <c r="ML133"/>
      <c r="MM133"/>
      <c r="MN133"/>
      <c r="MO133"/>
      <c r="MP133"/>
      <c r="MQ133"/>
      <c r="MR133"/>
      <c r="MS133"/>
      <c r="MT133"/>
      <c r="MU133"/>
      <c r="MV133"/>
      <c r="MW133"/>
      <c r="MX133"/>
      <c r="MY133"/>
      <c r="MZ133"/>
      <c r="NA133"/>
      <c r="NB133"/>
      <c r="NC133"/>
      <c r="ND133"/>
      <c r="NE133"/>
      <c r="NF133"/>
      <c r="NG133"/>
      <c r="NH133"/>
      <c r="NI133"/>
      <c r="NJ133"/>
      <c r="NK133"/>
      <c r="NL133"/>
      <c r="NM133"/>
      <c r="NN133"/>
      <c r="NO133"/>
      <c r="NP133"/>
      <c r="NQ133"/>
      <c r="NR133"/>
      <c r="NS133"/>
      <c r="NT133"/>
      <c r="NU133"/>
      <c r="NV133"/>
      <c r="NW133"/>
      <c r="NX133"/>
      <c r="NY133"/>
      <c r="NZ133"/>
      <c r="OA133"/>
      <c r="OB133"/>
      <c r="OC133"/>
      <c r="OD133"/>
      <c r="OE133"/>
      <c r="OF133"/>
      <c r="OG133"/>
      <c r="OH133"/>
      <c r="OI133"/>
      <c r="OJ133"/>
      <c r="OK133"/>
      <c r="OL133"/>
      <c r="OM133"/>
      <c r="ON133"/>
      <c r="OO133"/>
      <c r="OP133"/>
      <c r="OQ133"/>
      <c r="OR133"/>
      <c r="OS133"/>
      <c r="OT133"/>
      <c r="OU133"/>
      <c r="OV133"/>
      <c r="OW133"/>
      <c r="OX133"/>
      <c r="OY133"/>
      <c r="OZ133"/>
      <c r="PA133"/>
      <c r="PB133"/>
      <c r="PC133"/>
      <c r="PD133"/>
      <c r="PE133"/>
      <c r="PF133"/>
      <c r="PG133"/>
      <c r="PH133"/>
      <c r="PI133"/>
      <c r="PJ133"/>
      <c r="PK133"/>
      <c r="PL133"/>
      <c r="PM133"/>
      <c r="PN133"/>
      <c r="PO133"/>
      <c r="PP133"/>
      <c r="PQ133"/>
      <c r="PR133"/>
      <c r="PS133"/>
      <c r="PT133"/>
      <c r="PU133"/>
    </row>
    <row r="134" spans="1:437" s="204" customFormat="1" outlineLevel="1" x14ac:dyDescent="0.35">
      <c r="A134" s="15"/>
      <c r="B134" s="15"/>
      <c r="C134" s="21"/>
      <c r="D134" s="60"/>
      <c r="E134" s="205" t="str">
        <f t="shared" ref="E134:AJ134" si="201" xml:space="preserve"> E$97</f>
        <v>Operating period flag</v>
      </c>
      <c r="F134" s="205">
        <f t="shared" si="201"/>
        <v>0</v>
      </c>
      <c r="G134" s="205" t="str">
        <f t="shared" si="201"/>
        <v>flag</v>
      </c>
      <c r="H134" s="205">
        <f t="shared" si="201"/>
        <v>100</v>
      </c>
      <c r="I134" s="205">
        <f t="shared" si="201"/>
        <v>0</v>
      </c>
      <c r="J134" s="205">
        <f t="shared" si="201"/>
        <v>0</v>
      </c>
      <c r="K134" s="205">
        <f t="shared" si="201"/>
        <v>0</v>
      </c>
      <c r="L134" s="205">
        <f t="shared" si="201"/>
        <v>0</v>
      </c>
      <c r="M134" s="205">
        <f t="shared" si="201"/>
        <v>1</v>
      </c>
      <c r="N134" s="205">
        <f t="shared" si="201"/>
        <v>1</v>
      </c>
      <c r="O134" s="205">
        <f t="shared" si="201"/>
        <v>1</v>
      </c>
      <c r="P134" s="205">
        <f t="shared" si="201"/>
        <v>1</v>
      </c>
      <c r="Q134" s="205">
        <f t="shared" si="201"/>
        <v>1</v>
      </c>
      <c r="R134" s="205">
        <f t="shared" si="201"/>
        <v>1</v>
      </c>
      <c r="S134" s="205">
        <f t="shared" si="201"/>
        <v>1</v>
      </c>
      <c r="T134" s="205">
        <f t="shared" si="201"/>
        <v>1</v>
      </c>
      <c r="U134" s="205">
        <f t="shared" si="201"/>
        <v>1</v>
      </c>
      <c r="V134" s="205">
        <f t="shared" si="201"/>
        <v>1</v>
      </c>
      <c r="W134" s="205">
        <f t="shared" si="201"/>
        <v>1</v>
      </c>
      <c r="X134" s="205">
        <f t="shared" si="201"/>
        <v>1</v>
      </c>
      <c r="Y134" s="205">
        <f t="shared" si="201"/>
        <v>1</v>
      </c>
      <c r="Z134" s="205">
        <f t="shared" si="201"/>
        <v>1</v>
      </c>
      <c r="AA134" s="205">
        <f t="shared" si="201"/>
        <v>1</v>
      </c>
      <c r="AB134" s="205">
        <f t="shared" si="201"/>
        <v>1</v>
      </c>
      <c r="AC134" s="205">
        <f t="shared" si="201"/>
        <v>1</v>
      </c>
      <c r="AD134" s="205">
        <f t="shared" si="201"/>
        <v>1</v>
      </c>
      <c r="AE134" s="205">
        <f t="shared" si="201"/>
        <v>1</v>
      </c>
      <c r="AF134" s="205">
        <f t="shared" si="201"/>
        <v>1</v>
      </c>
      <c r="AG134" s="205">
        <f t="shared" si="201"/>
        <v>1</v>
      </c>
      <c r="AH134" s="205">
        <f t="shared" si="201"/>
        <v>1</v>
      </c>
      <c r="AI134" s="205">
        <f t="shared" si="201"/>
        <v>1</v>
      </c>
      <c r="AJ134" s="205">
        <f t="shared" si="201"/>
        <v>1</v>
      </c>
      <c r="AK134" s="205">
        <f t="shared" ref="AK134:BP134" si="202" xml:space="preserve"> AK$97</f>
        <v>1</v>
      </c>
      <c r="AL134" s="205">
        <f t="shared" si="202"/>
        <v>1</v>
      </c>
      <c r="AM134" s="205">
        <f t="shared" si="202"/>
        <v>1</v>
      </c>
      <c r="AN134" s="205">
        <f t="shared" si="202"/>
        <v>1</v>
      </c>
      <c r="AO134" s="205">
        <f t="shared" si="202"/>
        <v>1</v>
      </c>
      <c r="AP134" s="205">
        <f t="shared" si="202"/>
        <v>1</v>
      </c>
      <c r="AQ134" s="205">
        <f t="shared" si="202"/>
        <v>1</v>
      </c>
      <c r="AR134" s="205">
        <f t="shared" si="202"/>
        <v>1</v>
      </c>
      <c r="AS134" s="205">
        <f t="shared" si="202"/>
        <v>1</v>
      </c>
      <c r="AT134" s="205">
        <f t="shared" si="202"/>
        <v>1</v>
      </c>
      <c r="AU134" s="205">
        <f t="shared" si="202"/>
        <v>1</v>
      </c>
      <c r="AV134" s="205">
        <f t="shared" si="202"/>
        <v>1</v>
      </c>
      <c r="AW134" s="205">
        <f t="shared" si="202"/>
        <v>1</v>
      </c>
      <c r="AX134" s="205">
        <f t="shared" si="202"/>
        <v>1</v>
      </c>
      <c r="AY134" s="205">
        <f t="shared" si="202"/>
        <v>1</v>
      </c>
      <c r="AZ134" s="205">
        <f t="shared" si="202"/>
        <v>1</v>
      </c>
      <c r="BA134" s="205">
        <f t="shared" si="202"/>
        <v>1</v>
      </c>
      <c r="BB134" s="205">
        <f t="shared" si="202"/>
        <v>1</v>
      </c>
      <c r="BC134" s="205">
        <f t="shared" si="202"/>
        <v>1</v>
      </c>
      <c r="BD134" s="205">
        <f t="shared" si="202"/>
        <v>1</v>
      </c>
      <c r="BE134" s="205">
        <f t="shared" si="202"/>
        <v>1</v>
      </c>
      <c r="BF134" s="205">
        <f t="shared" si="202"/>
        <v>1</v>
      </c>
      <c r="BG134" s="205">
        <f t="shared" si="202"/>
        <v>1</v>
      </c>
      <c r="BH134" s="205">
        <f t="shared" si="202"/>
        <v>1</v>
      </c>
      <c r="BI134" s="205">
        <f t="shared" si="202"/>
        <v>1</v>
      </c>
      <c r="BJ134" s="205">
        <f t="shared" si="202"/>
        <v>1</v>
      </c>
      <c r="BK134" s="205">
        <f t="shared" si="202"/>
        <v>1</v>
      </c>
      <c r="BL134" s="205">
        <f t="shared" si="202"/>
        <v>1</v>
      </c>
      <c r="BM134" s="205">
        <f t="shared" si="202"/>
        <v>1</v>
      </c>
      <c r="BN134" s="205">
        <f t="shared" si="202"/>
        <v>1</v>
      </c>
      <c r="BO134" s="205">
        <f t="shared" si="202"/>
        <v>1</v>
      </c>
      <c r="BP134" s="205">
        <f t="shared" si="202"/>
        <v>1</v>
      </c>
      <c r="BQ134" s="205">
        <f t="shared" ref="BQ134:CV134" si="203" xml:space="preserve"> BQ$97</f>
        <v>1</v>
      </c>
      <c r="BR134" s="205">
        <f t="shared" si="203"/>
        <v>1</v>
      </c>
      <c r="BS134" s="205">
        <f t="shared" si="203"/>
        <v>1</v>
      </c>
      <c r="BT134" s="205">
        <f t="shared" si="203"/>
        <v>1</v>
      </c>
      <c r="BU134" s="205">
        <f t="shared" si="203"/>
        <v>1</v>
      </c>
      <c r="BV134" s="205">
        <f t="shared" si="203"/>
        <v>1</v>
      </c>
      <c r="BW134" s="205">
        <f t="shared" si="203"/>
        <v>1</v>
      </c>
      <c r="BX134" s="205">
        <f t="shared" si="203"/>
        <v>1</v>
      </c>
      <c r="BY134" s="205">
        <f t="shared" si="203"/>
        <v>1</v>
      </c>
      <c r="BZ134" s="205">
        <f t="shared" si="203"/>
        <v>1</v>
      </c>
      <c r="CA134" s="205">
        <f t="shared" si="203"/>
        <v>1</v>
      </c>
      <c r="CB134" s="205">
        <f t="shared" si="203"/>
        <v>1</v>
      </c>
      <c r="CC134" s="205">
        <f t="shared" si="203"/>
        <v>1</v>
      </c>
      <c r="CD134" s="205">
        <f t="shared" si="203"/>
        <v>1</v>
      </c>
      <c r="CE134" s="205">
        <f t="shared" si="203"/>
        <v>1</v>
      </c>
      <c r="CF134" s="205">
        <f t="shared" si="203"/>
        <v>1</v>
      </c>
      <c r="CG134" s="205">
        <f t="shared" si="203"/>
        <v>1</v>
      </c>
      <c r="CH134" s="205">
        <f t="shared" si="203"/>
        <v>1</v>
      </c>
      <c r="CI134" s="205">
        <f t="shared" si="203"/>
        <v>1</v>
      </c>
      <c r="CJ134" s="205">
        <f t="shared" si="203"/>
        <v>1</v>
      </c>
      <c r="CK134" s="205">
        <f t="shared" si="203"/>
        <v>1</v>
      </c>
      <c r="CL134" s="205">
        <f t="shared" si="203"/>
        <v>1</v>
      </c>
      <c r="CM134" s="205">
        <f t="shared" si="203"/>
        <v>1</v>
      </c>
      <c r="CN134" s="205">
        <f t="shared" si="203"/>
        <v>1</v>
      </c>
      <c r="CO134" s="205">
        <f t="shared" si="203"/>
        <v>1</v>
      </c>
      <c r="CP134" s="205">
        <f t="shared" si="203"/>
        <v>1</v>
      </c>
      <c r="CQ134" s="205">
        <f t="shared" si="203"/>
        <v>1</v>
      </c>
      <c r="CR134" s="205">
        <f t="shared" si="203"/>
        <v>1</v>
      </c>
      <c r="CS134" s="205">
        <f t="shared" si="203"/>
        <v>1</v>
      </c>
      <c r="CT134" s="205">
        <f t="shared" si="203"/>
        <v>1</v>
      </c>
      <c r="CU134" s="205">
        <f t="shared" si="203"/>
        <v>1</v>
      </c>
      <c r="CV134" s="205">
        <f t="shared" si="203"/>
        <v>1</v>
      </c>
      <c r="CW134" s="205">
        <f t="shared" ref="CW134:EB134" si="204" xml:space="preserve"> CW$97</f>
        <v>1</v>
      </c>
      <c r="CX134" s="205">
        <f t="shared" si="204"/>
        <v>1</v>
      </c>
      <c r="CY134" s="205">
        <f t="shared" si="204"/>
        <v>1</v>
      </c>
      <c r="CZ134" s="205">
        <f t="shared" si="204"/>
        <v>1</v>
      </c>
      <c r="DA134" s="205">
        <f t="shared" si="204"/>
        <v>1</v>
      </c>
      <c r="DB134" s="205">
        <f t="shared" si="204"/>
        <v>1</v>
      </c>
      <c r="DC134" s="205">
        <f t="shared" si="204"/>
        <v>1</v>
      </c>
      <c r="DD134" s="205">
        <f t="shared" si="204"/>
        <v>1</v>
      </c>
      <c r="DE134" s="205">
        <f t="shared" si="204"/>
        <v>1</v>
      </c>
      <c r="DF134" s="205">
        <f t="shared" si="204"/>
        <v>1</v>
      </c>
      <c r="DG134" s="205">
        <f t="shared" si="204"/>
        <v>1</v>
      </c>
      <c r="DH134" s="205">
        <f t="shared" si="204"/>
        <v>1</v>
      </c>
      <c r="DI134" s="205">
        <f t="shared" si="204"/>
        <v>0</v>
      </c>
      <c r="DJ134" s="205">
        <f t="shared" si="204"/>
        <v>0</v>
      </c>
      <c r="DK134" s="205">
        <f t="shared" si="204"/>
        <v>0</v>
      </c>
      <c r="DL134" s="205">
        <f t="shared" si="204"/>
        <v>0</v>
      </c>
      <c r="DM134" s="205">
        <f t="shared" si="204"/>
        <v>0</v>
      </c>
      <c r="DN134" s="205">
        <f t="shared" si="204"/>
        <v>0</v>
      </c>
      <c r="DO134" s="205">
        <f t="shared" si="204"/>
        <v>0</v>
      </c>
      <c r="DP134" s="205">
        <f t="shared" si="204"/>
        <v>0</v>
      </c>
      <c r="DQ134" s="205">
        <f t="shared" si="204"/>
        <v>0</v>
      </c>
      <c r="DR134" s="205">
        <f t="shared" si="204"/>
        <v>0</v>
      </c>
      <c r="DS134" s="205">
        <f t="shared" si="204"/>
        <v>0</v>
      </c>
      <c r="DT134" s="205">
        <f t="shared" si="204"/>
        <v>0</v>
      </c>
      <c r="DU134" s="205">
        <f t="shared" si="204"/>
        <v>0</v>
      </c>
      <c r="DV134" s="205">
        <f t="shared" si="204"/>
        <v>0</v>
      </c>
      <c r="DW134" s="205">
        <f t="shared" si="204"/>
        <v>0</v>
      </c>
      <c r="DX134" s="205">
        <f t="shared" si="204"/>
        <v>0</v>
      </c>
      <c r="DY134" s="205">
        <f t="shared" si="204"/>
        <v>0</v>
      </c>
      <c r="DZ134" s="205">
        <f t="shared" si="204"/>
        <v>0</v>
      </c>
      <c r="EA134" s="205">
        <f t="shared" si="204"/>
        <v>0</v>
      </c>
      <c r="EB134" s="205">
        <f t="shared" si="204"/>
        <v>0</v>
      </c>
      <c r="EC134" s="205">
        <f t="shared" ref="EC134:FH134" si="205" xml:space="preserve"> EC$97</f>
        <v>0</v>
      </c>
      <c r="ED134" s="205">
        <f t="shared" si="205"/>
        <v>0</v>
      </c>
      <c r="EE134" s="205">
        <f t="shared" si="205"/>
        <v>0</v>
      </c>
      <c r="EF134" s="205">
        <f t="shared" si="205"/>
        <v>0</v>
      </c>
      <c r="EG134" s="205">
        <f t="shared" si="205"/>
        <v>0</v>
      </c>
      <c r="EH134" s="205">
        <f t="shared" si="205"/>
        <v>0</v>
      </c>
      <c r="EI134" s="205">
        <f t="shared" si="205"/>
        <v>0</v>
      </c>
      <c r="EJ134" s="205">
        <f t="shared" si="205"/>
        <v>0</v>
      </c>
      <c r="EK134" s="205">
        <f t="shared" si="205"/>
        <v>0</v>
      </c>
      <c r="EL134" s="205">
        <f t="shared" si="205"/>
        <v>0</v>
      </c>
      <c r="EM134" s="205">
        <f t="shared" si="205"/>
        <v>0</v>
      </c>
      <c r="EN134" s="205">
        <f t="shared" si="205"/>
        <v>0</v>
      </c>
      <c r="EO134" s="205">
        <f t="shared" si="205"/>
        <v>0</v>
      </c>
      <c r="EP134" s="205">
        <f t="shared" si="205"/>
        <v>0</v>
      </c>
      <c r="EQ134" s="205">
        <f t="shared" si="205"/>
        <v>0</v>
      </c>
      <c r="ER134" s="205">
        <f t="shared" si="205"/>
        <v>0</v>
      </c>
      <c r="ES134" s="205">
        <f t="shared" si="205"/>
        <v>0</v>
      </c>
      <c r="ET134" s="205">
        <f t="shared" si="205"/>
        <v>0</v>
      </c>
      <c r="EU134" s="205">
        <f t="shared" si="205"/>
        <v>0</v>
      </c>
      <c r="EV134" s="205">
        <f t="shared" si="205"/>
        <v>0</v>
      </c>
      <c r="EW134" s="205">
        <f t="shared" si="205"/>
        <v>0</v>
      </c>
      <c r="EX134" s="205">
        <f t="shared" si="205"/>
        <v>0</v>
      </c>
      <c r="EY134" s="205">
        <f t="shared" si="205"/>
        <v>0</v>
      </c>
      <c r="EZ134" s="205">
        <f t="shared" si="205"/>
        <v>0</v>
      </c>
      <c r="FA134" s="205">
        <f t="shared" si="205"/>
        <v>0</v>
      </c>
      <c r="FB134" s="205">
        <f t="shared" si="205"/>
        <v>0</v>
      </c>
      <c r="FC134" s="205">
        <f t="shared" si="205"/>
        <v>0</v>
      </c>
      <c r="FD134" s="205">
        <f t="shared" si="205"/>
        <v>0</v>
      </c>
      <c r="FE134" s="205">
        <f t="shared" si="205"/>
        <v>0</v>
      </c>
      <c r="FF134" s="205">
        <f t="shared" si="205"/>
        <v>0</v>
      </c>
      <c r="FG134" s="205">
        <f t="shared" si="205"/>
        <v>0</v>
      </c>
      <c r="FH134" s="205">
        <f t="shared" si="205"/>
        <v>0</v>
      </c>
      <c r="FI134" s="205">
        <f t="shared" ref="FI134:GJ134" si="206" xml:space="preserve"> FI$97</f>
        <v>0</v>
      </c>
      <c r="FJ134" s="205">
        <f t="shared" si="206"/>
        <v>0</v>
      </c>
      <c r="FK134" s="205">
        <f t="shared" si="206"/>
        <v>0</v>
      </c>
      <c r="FL134" s="205">
        <f t="shared" si="206"/>
        <v>0</v>
      </c>
      <c r="FM134" s="205">
        <f t="shared" si="206"/>
        <v>0</v>
      </c>
      <c r="FN134" s="205">
        <f t="shared" si="206"/>
        <v>0</v>
      </c>
      <c r="FO134" s="205">
        <f t="shared" si="206"/>
        <v>0</v>
      </c>
      <c r="FP134" s="205">
        <f t="shared" si="206"/>
        <v>0</v>
      </c>
      <c r="FQ134" s="205">
        <f t="shared" si="206"/>
        <v>0</v>
      </c>
      <c r="FR134" s="205">
        <f t="shared" si="206"/>
        <v>0</v>
      </c>
      <c r="FS134" s="205">
        <f t="shared" si="206"/>
        <v>0</v>
      </c>
      <c r="FT134" s="205">
        <f t="shared" si="206"/>
        <v>0</v>
      </c>
      <c r="FU134" s="205">
        <f t="shared" si="206"/>
        <v>0</v>
      </c>
      <c r="FV134" s="205">
        <f t="shared" si="206"/>
        <v>0</v>
      </c>
      <c r="FW134" s="205">
        <f t="shared" si="206"/>
        <v>0</v>
      </c>
      <c r="FX134" s="205">
        <f t="shared" si="206"/>
        <v>0</v>
      </c>
      <c r="FY134" s="205">
        <f t="shared" si="206"/>
        <v>0</v>
      </c>
      <c r="FZ134" s="205">
        <f t="shared" si="206"/>
        <v>0</v>
      </c>
      <c r="GA134" s="205">
        <f t="shared" si="206"/>
        <v>0</v>
      </c>
      <c r="GB134" s="205">
        <f t="shared" si="206"/>
        <v>0</v>
      </c>
      <c r="GC134" s="205">
        <f t="shared" si="206"/>
        <v>0</v>
      </c>
      <c r="GD134" s="205">
        <f t="shared" si="206"/>
        <v>0</v>
      </c>
      <c r="GE134" s="205">
        <f t="shared" si="206"/>
        <v>0</v>
      </c>
      <c r="GF134" s="205">
        <f t="shared" si="206"/>
        <v>0</v>
      </c>
      <c r="GG134" s="205">
        <f t="shared" si="206"/>
        <v>0</v>
      </c>
      <c r="GH134" s="205">
        <f t="shared" si="206"/>
        <v>0</v>
      </c>
      <c r="GI134" s="205">
        <f t="shared" si="206"/>
        <v>0</v>
      </c>
      <c r="GJ134" s="205">
        <f t="shared" si="206"/>
        <v>0</v>
      </c>
      <c r="GK134"/>
      <c r="GL134"/>
      <c r="GM134"/>
      <c r="GN134"/>
      <c r="GO134"/>
      <c r="GP134"/>
      <c r="GQ134"/>
      <c r="GR134"/>
      <c r="GS134"/>
      <c r="GT134"/>
      <c r="GU134"/>
      <c r="GV134"/>
      <c r="GW134"/>
      <c r="GX134"/>
      <c r="GY134"/>
      <c r="GZ134"/>
      <c r="HA134"/>
      <c r="HB134"/>
      <c r="HC134"/>
      <c r="HD134"/>
      <c r="HE134"/>
      <c r="HF134"/>
      <c r="HG134"/>
      <c r="HH134"/>
      <c r="HI134"/>
      <c r="HJ134"/>
      <c r="HK134"/>
      <c r="HL134"/>
      <c r="HM134"/>
      <c r="HN134"/>
      <c r="HO134"/>
      <c r="HP134"/>
      <c r="HQ134"/>
      <c r="HR134"/>
      <c r="HS134"/>
      <c r="HT134"/>
      <c r="HU134"/>
      <c r="HV134"/>
      <c r="HW134"/>
      <c r="HX134"/>
      <c r="HY134"/>
      <c r="HZ134"/>
      <c r="IA134"/>
      <c r="IB134"/>
      <c r="IC134"/>
      <c r="ID134"/>
      <c r="IE134"/>
      <c r="IF134"/>
      <c r="IG134"/>
      <c r="IH134"/>
      <c r="II134"/>
      <c r="IJ134"/>
      <c r="IK134"/>
      <c r="IL134"/>
      <c r="IM134"/>
      <c r="IN134"/>
      <c r="IO134"/>
      <c r="IP134"/>
      <c r="IQ134"/>
      <c r="IR134"/>
      <c r="IS134"/>
      <c r="IT134"/>
      <c r="IU134"/>
      <c r="IV134"/>
      <c r="IW134"/>
      <c r="IX134"/>
      <c r="IY134"/>
      <c r="IZ134"/>
      <c r="JA134"/>
      <c r="JB134"/>
      <c r="JC134"/>
      <c r="JD134"/>
      <c r="JE134"/>
      <c r="JF134"/>
      <c r="JG134"/>
      <c r="JH134"/>
      <c r="JI134"/>
      <c r="JJ134"/>
      <c r="JK134"/>
      <c r="JL134"/>
      <c r="JM134"/>
      <c r="JN134"/>
      <c r="JO134"/>
      <c r="JP134"/>
      <c r="JQ134"/>
      <c r="JR134"/>
      <c r="JS134"/>
      <c r="JT134"/>
      <c r="JU134"/>
      <c r="JV134"/>
      <c r="JW134"/>
      <c r="JX134"/>
      <c r="JY134"/>
      <c r="JZ134"/>
      <c r="KA134"/>
      <c r="KB134"/>
      <c r="KC134"/>
      <c r="KD134"/>
      <c r="KE134"/>
      <c r="KF134"/>
      <c r="KG134"/>
      <c r="KH134"/>
      <c r="KI134"/>
      <c r="KJ134"/>
      <c r="KK134"/>
      <c r="KL134"/>
      <c r="KM134"/>
      <c r="KN134"/>
      <c r="KO134"/>
      <c r="KP134"/>
      <c r="KQ134"/>
      <c r="KR134"/>
      <c r="KS134"/>
      <c r="KT134"/>
      <c r="KU134"/>
      <c r="KV134"/>
      <c r="KW134"/>
      <c r="KX134"/>
      <c r="KY134"/>
      <c r="KZ134"/>
      <c r="LA134"/>
      <c r="LB134"/>
      <c r="LC134"/>
      <c r="LD134"/>
      <c r="LE134"/>
      <c r="LF134"/>
      <c r="LG134"/>
      <c r="LH134"/>
      <c r="LI134"/>
      <c r="LJ134"/>
      <c r="LK134"/>
      <c r="LL134"/>
      <c r="LM134"/>
      <c r="LN134"/>
      <c r="LO134"/>
      <c r="LP134"/>
      <c r="LQ134"/>
      <c r="LR134"/>
      <c r="LS134"/>
      <c r="LT134"/>
      <c r="LU134"/>
      <c r="LV134"/>
      <c r="LW134"/>
      <c r="LX134"/>
      <c r="LY134"/>
      <c r="LZ134"/>
      <c r="MA134"/>
      <c r="MB134"/>
      <c r="MC134"/>
      <c r="MD134"/>
      <c r="ME134"/>
      <c r="MF134"/>
      <c r="MG134"/>
      <c r="MH134"/>
      <c r="MI134"/>
      <c r="MJ134"/>
      <c r="MK134"/>
      <c r="ML134"/>
      <c r="MM134"/>
      <c r="MN134"/>
      <c r="MO134"/>
      <c r="MP134"/>
      <c r="MQ134"/>
      <c r="MR134"/>
      <c r="MS134"/>
      <c r="MT134"/>
      <c r="MU134"/>
      <c r="MV134"/>
      <c r="MW134"/>
      <c r="MX134"/>
      <c r="MY134"/>
      <c r="MZ134"/>
      <c r="NA134"/>
      <c r="NB134"/>
      <c r="NC134"/>
      <c r="ND134"/>
      <c r="NE134"/>
      <c r="NF134"/>
      <c r="NG134"/>
      <c r="NH134"/>
      <c r="NI134"/>
      <c r="NJ134"/>
      <c r="NK134"/>
      <c r="NL134"/>
      <c r="NM134"/>
      <c r="NN134"/>
      <c r="NO134"/>
      <c r="NP134"/>
      <c r="NQ134"/>
      <c r="NR134"/>
      <c r="NS134"/>
      <c r="NT134"/>
      <c r="NU134"/>
      <c r="NV134"/>
      <c r="NW134"/>
      <c r="NX134"/>
      <c r="NY134"/>
      <c r="NZ134"/>
      <c r="OA134"/>
      <c r="OB134"/>
      <c r="OC134"/>
      <c r="OD134"/>
      <c r="OE134"/>
      <c r="OF134"/>
      <c r="OG134"/>
      <c r="OH134"/>
      <c r="OI134"/>
      <c r="OJ134"/>
      <c r="OK134"/>
      <c r="OL134"/>
      <c r="OM134"/>
      <c r="ON134"/>
      <c r="OO134"/>
      <c r="OP134"/>
      <c r="OQ134"/>
      <c r="OR134"/>
      <c r="OS134"/>
      <c r="OT134"/>
      <c r="OU134"/>
      <c r="OV134"/>
      <c r="OW134"/>
      <c r="OX134"/>
      <c r="OY134"/>
      <c r="OZ134"/>
      <c r="PA134"/>
      <c r="PB134"/>
      <c r="PC134"/>
      <c r="PD134"/>
      <c r="PE134"/>
      <c r="PF134"/>
      <c r="PG134"/>
      <c r="PH134"/>
      <c r="PI134"/>
      <c r="PJ134"/>
      <c r="PK134"/>
      <c r="PL134"/>
      <c r="PM134"/>
      <c r="PN134"/>
      <c r="PO134"/>
      <c r="PP134"/>
      <c r="PQ134"/>
      <c r="PR134"/>
      <c r="PS134"/>
      <c r="PT134"/>
      <c r="PU134"/>
    </row>
    <row r="135" spans="1:437" s="204" customFormat="1" outlineLevel="1" x14ac:dyDescent="0.35">
      <c r="A135" s="15"/>
      <c r="B135" s="15"/>
      <c r="C135" s="21"/>
      <c r="D135" s="60"/>
      <c r="E135" s="9" t="s">
        <v>136</v>
      </c>
      <c r="F135" s="9"/>
      <c r="G135" s="9"/>
      <c r="H135" s="9"/>
      <c r="I135" s="9"/>
      <c r="J135" s="9">
        <f t="shared" ref="J135:AO135" si="207">I135 + J134</f>
        <v>0</v>
      </c>
      <c r="K135" s="9">
        <f t="shared" si="207"/>
        <v>0</v>
      </c>
      <c r="L135" s="9">
        <f t="shared" si="207"/>
        <v>0</v>
      </c>
      <c r="M135" s="9">
        <f t="shared" si="207"/>
        <v>1</v>
      </c>
      <c r="N135" s="9">
        <f t="shared" si="207"/>
        <v>2</v>
      </c>
      <c r="O135" s="9">
        <f t="shared" si="207"/>
        <v>3</v>
      </c>
      <c r="P135" s="9">
        <f t="shared" si="207"/>
        <v>4</v>
      </c>
      <c r="Q135" s="9">
        <f t="shared" si="207"/>
        <v>5</v>
      </c>
      <c r="R135" s="9">
        <f t="shared" si="207"/>
        <v>6</v>
      </c>
      <c r="S135" s="9">
        <f t="shared" si="207"/>
        <v>7</v>
      </c>
      <c r="T135" s="9">
        <f t="shared" si="207"/>
        <v>8</v>
      </c>
      <c r="U135" s="9">
        <f t="shared" si="207"/>
        <v>9</v>
      </c>
      <c r="V135" s="9">
        <f t="shared" si="207"/>
        <v>10</v>
      </c>
      <c r="W135" s="9">
        <f t="shared" si="207"/>
        <v>11</v>
      </c>
      <c r="X135" s="9">
        <f t="shared" si="207"/>
        <v>12</v>
      </c>
      <c r="Y135" s="9">
        <f t="shared" si="207"/>
        <v>13</v>
      </c>
      <c r="Z135" s="9">
        <f t="shared" si="207"/>
        <v>14</v>
      </c>
      <c r="AA135" s="9">
        <f t="shared" si="207"/>
        <v>15</v>
      </c>
      <c r="AB135" s="9">
        <f t="shared" si="207"/>
        <v>16</v>
      </c>
      <c r="AC135" s="9">
        <f t="shared" si="207"/>
        <v>17</v>
      </c>
      <c r="AD135" s="9">
        <f t="shared" si="207"/>
        <v>18</v>
      </c>
      <c r="AE135" s="9">
        <f t="shared" si="207"/>
        <v>19</v>
      </c>
      <c r="AF135" s="9">
        <f t="shared" si="207"/>
        <v>20</v>
      </c>
      <c r="AG135" s="9">
        <f t="shared" si="207"/>
        <v>21</v>
      </c>
      <c r="AH135" s="9">
        <f t="shared" si="207"/>
        <v>22</v>
      </c>
      <c r="AI135" s="9">
        <f t="shared" si="207"/>
        <v>23</v>
      </c>
      <c r="AJ135" s="9">
        <f t="shared" si="207"/>
        <v>24</v>
      </c>
      <c r="AK135" s="9">
        <f t="shared" si="207"/>
        <v>25</v>
      </c>
      <c r="AL135" s="9">
        <f t="shared" si="207"/>
        <v>26</v>
      </c>
      <c r="AM135" s="9">
        <f t="shared" si="207"/>
        <v>27</v>
      </c>
      <c r="AN135" s="9">
        <f t="shared" si="207"/>
        <v>28</v>
      </c>
      <c r="AO135" s="9">
        <f t="shared" si="207"/>
        <v>29</v>
      </c>
      <c r="AP135" s="9">
        <f t="shared" ref="AP135:BU135" si="208">AO135 + AP134</f>
        <v>30</v>
      </c>
      <c r="AQ135" s="9">
        <f t="shared" si="208"/>
        <v>31</v>
      </c>
      <c r="AR135" s="9">
        <f t="shared" si="208"/>
        <v>32</v>
      </c>
      <c r="AS135" s="9">
        <f t="shared" si="208"/>
        <v>33</v>
      </c>
      <c r="AT135" s="9">
        <f t="shared" si="208"/>
        <v>34</v>
      </c>
      <c r="AU135" s="9">
        <f t="shared" si="208"/>
        <v>35</v>
      </c>
      <c r="AV135" s="9">
        <f t="shared" si="208"/>
        <v>36</v>
      </c>
      <c r="AW135" s="9">
        <f t="shared" si="208"/>
        <v>37</v>
      </c>
      <c r="AX135" s="9">
        <f t="shared" si="208"/>
        <v>38</v>
      </c>
      <c r="AY135" s="9">
        <f t="shared" si="208"/>
        <v>39</v>
      </c>
      <c r="AZ135" s="9">
        <f t="shared" si="208"/>
        <v>40</v>
      </c>
      <c r="BA135" s="9">
        <f t="shared" si="208"/>
        <v>41</v>
      </c>
      <c r="BB135" s="9">
        <f t="shared" si="208"/>
        <v>42</v>
      </c>
      <c r="BC135" s="9">
        <f t="shared" si="208"/>
        <v>43</v>
      </c>
      <c r="BD135" s="9">
        <f t="shared" si="208"/>
        <v>44</v>
      </c>
      <c r="BE135" s="9">
        <f t="shared" si="208"/>
        <v>45</v>
      </c>
      <c r="BF135" s="9">
        <f t="shared" si="208"/>
        <v>46</v>
      </c>
      <c r="BG135" s="9">
        <f t="shared" si="208"/>
        <v>47</v>
      </c>
      <c r="BH135" s="9">
        <f t="shared" si="208"/>
        <v>48</v>
      </c>
      <c r="BI135" s="9">
        <f t="shared" si="208"/>
        <v>49</v>
      </c>
      <c r="BJ135" s="9">
        <f t="shared" si="208"/>
        <v>50</v>
      </c>
      <c r="BK135" s="9">
        <f t="shared" si="208"/>
        <v>51</v>
      </c>
      <c r="BL135" s="9">
        <f t="shared" si="208"/>
        <v>52</v>
      </c>
      <c r="BM135" s="9">
        <f t="shared" si="208"/>
        <v>53</v>
      </c>
      <c r="BN135" s="9">
        <f t="shared" si="208"/>
        <v>54</v>
      </c>
      <c r="BO135" s="9">
        <f t="shared" si="208"/>
        <v>55</v>
      </c>
      <c r="BP135" s="9">
        <f t="shared" si="208"/>
        <v>56</v>
      </c>
      <c r="BQ135" s="9">
        <f t="shared" si="208"/>
        <v>57</v>
      </c>
      <c r="BR135" s="9">
        <f t="shared" si="208"/>
        <v>58</v>
      </c>
      <c r="BS135" s="9">
        <f t="shared" si="208"/>
        <v>59</v>
      </c>
      <c r="BT135" s="9">
        <f t="shared" si="208"/>
        <v>60</v>
      </c>
      <c r="BU135" s="9">
        <f t="shared" si="208"/>
        <v>61</v>
      </c>
      <c r="BV135" s="9">
        <f t="shared" ref="BV135:DA135" si="209">BU135 + BV134</f>
        <v>62</v>
      </c>
      <c r="BW135" s="9">
        <f t="shared" si="209"/>
        <v>63</v>
      </c>
      <c r="BX135" s="9">
        <f t="shared" si="209"/>
        <v>64</v>
      </c>
      <c r="BY135" s="9">
        <f t="shared" si="209"/>
        <v>65</v>
      </c>
      <c r="BZ135" s="9">
        <f t="shared" si="209"/>
        <v>66</v>
      </c>
      <c r="CA135" s="9">
        <f t="shared" si="209"/>
        <v>67</v>
      </c>
      <c r="CB135" s="9">
        <f t="shared" si="209"/>
        <v>68</v>
      </c>
      <c r="CC135" s="9">
        <f t="shared" si="209"/>
        <v>69</v>
      </c>
      <c r="CD135" s="9">
        <f t="shared" si="209"/>
        <v>70</v>
      </c>
      <c r="CE135" s="9">
        <f t="shared" si="209"/>
        <v>71</v>
      </c>
      <c r="CF135" s="9">
        <f t="shared" si="209"/>
        <v>72</v>
      </c>
      <c r="CG135" s="9">
        <f t="shared" si="209"/>
        <v>73</v>
      </c>
      <c r="CH135" s="9">
        <f t="shared" si="209"/>
        <v>74</v>
      </c>
      <c r="CI135" s="9">
        <f t="shared" si="209"/>
        <v>75</v>
      </c>
      <c r="CJ135" s="9">
        <f t="shared" si="209"/>
        <v>76</v>
      </c>
      <c r="CK135" s="9">
        <f t="shared" si="209"/>
        <v>77</v>
      </c>
      <c r="CL135" s="9">
        <f t="shared" si="209"/>
        <v>78</v>
      </c>
      <c r="CM135" s="9">
        <f t="shared" si="209"/>
        <v>79</v>
      </c>
      <c r="CN135" s="9">
        <f t="shared" si="209"/>
        <v>80</v>
      </c>
      <c r="CO135" s="9">
        <f t="shared" si="209"/>
        <v>81</v>
      </c>
      <c r="CP135" s="9">
        <f t="shared" si="209"/>
        <v>82</v>
      </c>
      <c r="CQ135" s="9">
        <f t="shared" si="209"/>
        <v>83</v>
      </c>
      <c r="CR135" s="9">
        <f t="shared" si="209"/>
        <v>84</v>
      </c>
      <c r="CS135" s="9">
        <f t="shared" si="209"/>
        <v>85</v>
      </c>
      <c r="CT135" s="9">
        <f t="shared" si="209"/>
        <v>86</v>
      </c>
      <c r="CU135" s="9">
        <f t="shared" si="209"/>
        <v>87</v>
      </c>
      <c r="CV135" s="9">
        <f t="shared" si="209"/>
        <v>88</v>
      </c>
      <c r="CW135" s="9">
        <f t="shared" si="209"/>
        <v>89</v>
      </c>
      <c r="CX135" s="9">
        <f t="shared" si="209"/>
        <v>90</v>
      </c>
      <c r="CY135" s="9">
        <f t="shared" si="209"/>
        <v>91</v>
      </c>
      <c r="CZ135" s="9">
        <f t="shared" si="209"/>
        <v>92</v>
      </c>
      <c r="DA135" s="9">
        <f t="shared" si="209"/>
        <v>93</v>
      </c>
      <c r="DB135" s="9">
        <f t="shared" ref="DB135:EG135" si="210">DA135 + DB134</f>
        <v>94</v>
      </c>
      <c r="DC135" s="9">
        <f t="shared" si="210"/>
        <v>95</v>
      </c>
      <c r="DD135" s="9">
        <f t="shared" si="210"/>
        <v>96</v>
      </c>
      <c r="DE135" s="9">
        <f t="shared" si="210"/>
        <v>97</v>
      </c>
      <c r="DF135" s="9">
        <f t="shared" si="210"/>
        <v>98</v>
      </c>
      <c r="DG135" s="9">
        <f t="shared" si="210"/>
        <v>99</v>
      </c>
      <c r="DH135" s="9">
        <f t="shared" si="210"/>
        <v>100</v>
      </c>
      <c r="DI135" s="9">
        <f t="shared" si="210"/>
        <v>100</v>
      </c>
      <c r="DJ135" s="9">
        <f t="shared" si="210"/>
        <v>100</v>
      </c>
      <c r="DK135" s="9">
        <f t="shared" si="210"/>
        <v>100</v>
      </c>
      <c r="DL135" s="9">
        <f t="shared" si="210"/>
        <v>100</v>
      </c>
      <c r="DM135" s="9">
        <f t="shared" si="210"/>
        <v>100</v>
      </c>
      <c r="DN135" s="9">
        <f t="shared" si="210"/>
        <v>100</v>
      </c>
      <c r="DO135" s="9">
        <f t="shared" si="210"/>
        <v>100</v>
      </c>
      <c r="DP135" s="9">
        <f t="shared" si="210"/>
        <v>100</v>
      </c>
      <c r="DQ135" s="9">
        <f t="shared" si="210"/>
        <v>100</v>
      </c>
      <c r="DR135" s="9">
        <f t="shared" si="210"/>
        <v>100</v>
      </c>
      <c r="DS135" s="9">
        <f t="shared" si="210"/>
        <v>100</v>
      </c>
      <c r="DT135" s="9">
        <f t="shared" si="210"/>
        <v>100</v>
      </c>
      <c r="DU135" s="9">
        <f t="shared" si="210"/>
        <v>100</v>
      </c>
      <c r="DV135" s="9">
        <f t="shared" si="210"/>
        <v>100</v>
      </c>
      <c r="DW135" s="9">
        <f t="shared" si="210"/>
        <v>100</v>
      </c>
      <c r="DX135" s="9">
        <f t="shared" si="210"/>
        <v>100</v>
      </c>
      <c r="DY135" s="9">
        <f t="shared" si="210"/>
        <v>100</v>
      </c>
      <c r="DZ135" s="9">
        <f t="shared" si="210"/>
        <v>100</v>
      </c>
      <c r="EA135" s="9">
        <f t="shared" si="210"/>
        <v>100</v>
      </c>
      <c r="EB135" s="9">
        <f t="shared" si="210"/>
        <v>100</v>
      </c>
      <c r="EC135" s="9">
        <f t="shared" si="210"/>
        <v>100</v>
      </c>
      <c r="ED135" s="9">
        <f t="shared" si="210"/>
        <v>100</v>
      </c>
      <c r="EE135" s="9">
        <f t="shared" si="210"/>
        <v>100</v>
      </c>
      <c r="EF135" s="9">
        <f t="shared" si="210"/>
        <v>100</v>
      </c>
      <c r="EG135" s="9">
        <f t="shared" si="210"/>
        <v>100</v>
      </c>
      <c r="EH135" s="9">
        <f t="shared" ref="EH135:FM135" si="211">EG135 + EH134</f>
        <v>100</v>
      </c>
      <c r="EI135" s="9">
        <f t="shared" si="211"/>
        <v>100</v>
      </c>
      <c r="EJ135" s="9">
        <f t="shared" si="211"/>
        <v>100</v>
      </c>
      <c r="EK135" s="9">
        <f t="shared" si="211"/>
        <v>100</v>
      </c>
      <c r="EL135" s="9">
        <f t="shared" si="211"/>
        <v>100</v>
      </c>
      <c r="EM135" s="9">
        <f t="shared" si="211"/>
        <v>100</v>
      </c>
      <c r="EN135" s="9">
        <f t="shared" si="211"/>
        <v>100</v>
      </c>
      <c r="EO135" s="9">
        <f t="shared" si="211"/>
        <v>100</v>
      </c>
      <c r="EP135" s="9">
        <f t="shared" si="211"/>
        <v>100</v>
      </c>
      <c r="EQ135" s="9">
        <f t="shared" si="211"/>
        <v>100</v>
      </c>
      <c r="ER135" s="9">
        <f t="shared" si="211"/>
        <v>100</v>
      </c>
      <c r="ES135" s="9">
        <f t="shared" si="211"/>
        <v>100</v>
      </c>
      <c r="ET135" s="9">
        <f t="shared" si="211"/>
        <v>100</v>
      </c>
      <c r="EU135" s="9">
        <f t="shared" si="211"/>
        <v>100</v>
      </c>
      <c r="EV135" s="9">
        <f t="shared" si="211"/>
        <v>100</v>
      </c>
      <c r="EW135" s="9">
        <f t="shared" si="211"/>
        <v>100</v>
      </c>
      <c r="EX135" s="9">
        <f t="shared" si="211"/>
        <v>100</v>
      </c>
      <c r="EY135" s="9">
        <f t="shared" si="211"/>
        <v>100</v>
      </c>
      <c r="EZ135" s="9">
        <f t="shared" si="211"/>
        <v>100</v>
      </c>
      <c r="FA135" s="9">
        <f t="shared" si="211"/>
        <v>100</v>
      </c>
      <c r="FB135" s="9">
        <f t="shared" si="211"/>
        <v>100</v>
      </c>
      <c r="FC135" s="9">
        <f t="shared" si="211"/>
        <v>100</v>
      </c>
      <c r="FD135" s="9">
        <f t="shared" si="211"/>
        <v>100</v>
      </c>
      <c r="FE135" s="9">
        <f t="shared" si="211"/>
        <v>100</v>
      </c>
      <c r="FF135" s="9">
        <f t="shared" si="211"/>
        <v>100</v>
      </c>
      <c r="FG135" s="9">
        <f t="shared" si="211"/>
        <v>100</v>
      </c>
      <c r="FH135" s="9">
        <f t="shared" si="211"/>
        <v>100</v>
      </c>
      <c r="FI135" s="9">
        <f t="shared" si="211"/>
        <v>100</v>
      </c>
      <c r="FJ135" s="9">
        <f t="shared" si="211"/>
        <v>100</v>
      </c>
      <c r="FK135" s="9">
        <f t="shared" si="211"/>
        <v>100</v>
      </c>
      <c r="FL135" s="9">
        <f t="shared" si="211"/>
        <v>100</v>
      </c>
      <c r="FM135" s="9">
        <f t="shared" si="211"/>
        <v>100</v>
      </c>
      <c r="FN135" s="9">
        <f t="shared" ref="FN135:GJ135" si="212">FM135 + FN134</f>
        <v>100</v>
      </c>
      <c r="FO135" s="9">
        <f t="shared" si="212"/>
        <v>100</v>
      </c>
      <c r="FP135" s="9">
        <f t="shared" si="212"/>
        <v>100</v>
      </c>
      <c r="FQ135" s="9">
        <f t="shared" si="212"/>
        <v>100</v>
      </c>
      <c r="FR135" s="9">
        <f t="shared" si="212"/>
        <v>100</v>
      </c>
      <c r="FS135" s="9">
        <f t="shared" si="212"/>
        <v>100</v>
      </c>
      <c r="FT135" s="9">
        <f t="shared" si="212"/>
        <v>100</v>
      </c>
      <c r="FU135" s="9">
        <f t="shared" si="212"/>
        <v>100</v>
      </c>
      <c r="FV135" s="9">
        <f t="shared" si="212"/>
        <v>100</v>
      </c>
      <c r="FW135" s="9">
        <f t="shared" si="212"/>
        <v>100</v>
      </c>
      <c r="FX135" s="9">
        <f t="shared" si="212"/>
        <v>100</v>
      </c>
      <c r="FY135" s="9">
        <f t="shared" si="212"/>
        <v>100</v>
      </c>
      <c r="FZ135" s="9">
        <f t="shared" si="212"/>
        <v>100</v>
      </c>
      <c r="GA135" s="9">
        <f t="shared" si="212"/>
        <v>100</v>
      </c>
      <c r="GB135" s="9">
        <f t="shared" si="212"/>
        <v>100</v>
      </c>
      <c r="GC135" s="9">
        <f t="shared" si="212"/>
        <v>100</v>
      </c>
      <c r="GD135" s="9">
        <f t="shared" si="212"/>
        <v>100</v>
      </c>
      <c r="GE135" s="9">
        <f t="shared" si="212"/>
        <v>100</v>
      </c>
      <c r="GF135" s="9">
        <f t="shared" si="212"/>
        <v>100</v>
      </c>
      <c r="GG135" s="9">
        <f t="shared" si="212"/>
        <v>100</v>
      </c>
      <c r="GH135" s="9">
        <f t="shared" si="212"/>
        <v>100</v>
      </c>
      <c r="GI135" s="9">
        <f t="shared" si="212"/>
        <v>100</v>
      </c>
      <c r="GJ135" s="9">
        <f t="shared" si="212"/>
        <v>100</v>
      </c>
      <c r="GK135"/>
      <c r="GL135"/>
      <c r="GM135"/>
      <c r="GN135"/>
      <c r="GO135"/>
      <c r="GP135"/>
      <c r="GQ135"/>
      <c r="GR135"/>
      <c r="GS135"/>
      <c r="GT135"/>
      <c r="GU135"/>
      <c r="GV135"/>
      <c r="GW135"/>
      <c r="GX135"/>
      <c r="GY135"/>
      <c r="GZ135"/>
      <c r="HA135"/>
      <c r="HB135"/>
      <c r="HC135"/>
      <c r="HD135"/>
      <c r="HE135"/>
      <c r="HF135"/>
      <c r="HG135"/>
      <c r="HH135"/>
      <c r="HI135"/>
      <c r="HJ135"/>
      <c r="HK135"/>
      <c r="HL135"/>
      <c r="HM135"/>
      <c r="HN135"/>
      <c r="HO135"/>
      <c r="HP135"/>
      <c r="HQ135"/>
      <c r="HR135"/>
      <c r="HS135"/>
      <c r="HT135"/>
      <c r="HU135"/>
      <c r="HV135"/>
      <c r="HW135"/>
      <c r="HX135"/>
      <c r="HY135"/>
      <c r="HZ135"/>
      <c r="IA135"/>
      <c r="IB135"/>
      <c r="IC135"/>
      <c r="ID135"/>
      <c r="IE135"/>
      <c r="IF135"/>
      <c r="IG135"/>
      <c r="IH135"/>
      <c r="II135"/>
      <c r="IJ135"/>
      <c r="IK135"/>
      <c r="IL135"/>
      <c r="IM135"/>
      <c r="IN135"/>
      <c r="IO135"/>
      <c r="IP135"/>
      <c r="IQ135"/>
      <c r="IR135"/>
      <c r="IS135"/>
      <c r="IT135"/>
      <c r="IU135"/>
      <c r="IV135"/>
      <c r="IW135"/>
      <c r="IX135"/>
      <c r="IY135"/>
      <c r="IZ135"/>
      <c r="JA135"/>
      <c r="JB135"/>
      <c r="JC135"/>
      <c r="JD135"/>
      <c r="JE135"/>
      <c r="JF135"/>
      <c r="JG135"/>
      <c r="JH135"/>
      <c r="JI135"/>
      <c r="JJ135"/>
      <c r="JK135"/>
      <c r="JL135"/>
      <c r="JM135"/>
      <c r="JN135"/>
      <c r="JO135"/>
      <c r="JP135"/>
      <c r="JQ135"/>
      <c r="JR135"/>
      <c r="JS135"/>
      <c r="JT135"/>
      <c r="JU135"/>
      <c r="JV135"/>
      <c r="JW135"/>
      <c r="JX135"/>
      <c r="JY135"/>
      <c r="JZ135"/>
      <c r="KA135"/>
      <c r="KB135"/>
      <c r="KC135"/>
      <c r="KD135"/>
      <c r="KE135"/>
      <c r="KF135"/>
      <c r="KG135"/>
      <c r="KH135"/>
      <c r="KI135"/>
      <c r="KJ135"/>
      <c r="KK135"/>
      <c r="KL135"/>
      <c r="KM135"/>
      <c r="KN135"/>
      <c r="KO135"/>
      <c r="KP135"/>
      <c r="KQ135"/>
      <c r="KR135"/>
      <c r="KS135"/>
      <c r="KT135"/>
      <c r="KU135"/>
      <c r="KV135"/>
      <c r="KW135"/>
      <c r="KX135"/>
      <c r="KY135"/>
      <c r="KZ135"/>
      <c r="LA135"/>
      <c r="LB135"/>
      <c r="LC135"/>
      <c r="LD135"/>
      <c r="LE135"/>
      <c r="LF135"/>
      <c r="LG135"/>
      <c r="LH135"/>
      <c r="LI135"/>
      <c r="LJ135"/>
      <c r="LK135"/>
      <c r="LL135"/>
      <c r="LM135"/>
      <c r="LN135"/>
      <c r="LO135"/>
      <c r="LP135"/>
      <c r="LQ135"/>
      <c r="LR135"/>
      <c r="LS135"/>
      <c r="LT135"/>
      <c r="LU135"/>
      <c r="LV135"/>
      <c r="LW135"/>
      <c r="LX135"/>
      <c r="LY135"/>
      <c r="LZ135"/>
      <c r="MA135"/>
      <c r="MB135"/>
      <c r="MC135"/>
      <c r="MD135"/>
      <c r="ME135"/>
      <c r="MF135"/>
      <c r="MG135"/>
      <c r="MH135"/>
      <c r="MI135"/>
      <c r="MJ135"/>
      <c r="MK135"/>
      <c r="ML135"/>
      <c r="MM135"/>
      <c r="MN135"/>
      <c r="MO135"/>
      <c r="MP135"/>
      <c r="MQ135"/>
      <c r="MR135"/>
      <c r="MS135"/>
      <c r="MT135"/>
      <c r="MU135"/>
      <c r="MV135"/>
      <c r="MW135"/>
      <c r="MX135"/>
      <c r="MY135"/>
      <c r="MZ135"/>
      <c r="NA135"/>
      <c r="NB135"/>
      <c r="NC135"/>
      <c r="ND135"/>
      <c r="NE135"/>
      <c r="NF135"/>
      <c r="NG135"/>
      <c r="NH135"/>
      <c r="NI135"/>
      <c r="NJ135"/>
      <c r="NK135"/>
      <c r="NL135"/>
      <c r="NM135"/>
      <c r="NN135"/>
      <c r="NO135"/>
      <c r="NP135"/>
      <c r="NQ135"/>
      <c r="NR135"/>
      <c r="NS135"/>
      <c r="NT135"/>
      <c r="NU135"/>
      <c r="NV135"/>
      <c r="NW135"/>
      <c r="NX135"/>
      <c r="NY135"/>
      <c r="NZ135"/>
      <c r="OA135"/>
      <c r="OB135"/>
      <c r="OC135"/>
      <c r="OD135"/>
      <c r="OE135"/>
      <c r="OF135"/>
      <c r="OG135"/>
      <c r="OH135"/>
      <c r="OI135"/>
      <c r="OJ135"/>
      <c r="OK135"/>
      <c r="OL135"/>
      <c r="OM135"/>
      <c r="ON135"/>
      <c r="OO135"/>
      <c r="OP135"/>
      <c r="OQ135"/>
      <c r="OR135"/>
      <c r="OS135"/>
      <c r="OT135"/>
      <c r="OU135"/>
      <c r="OV135"/>
      <c r="OW135"/>
      <c r="OX135"/>
      <c r="OY135"/>
      <c r="OZ135"/>
      <c r="PA135"/>
      <c r="PB135"/>
      <c r="PC135"/>
      <c r="PD135"/>
      <c r="PE135"/>
      <c r="PF135"/>
      <c r="PG135"/>
      <c r="PH135"/>
      <c r="PI135"/>
      <c r="PJ135"/>
      <c r="PK135"/>
      <c r="PL135"/>
      <c r="PM135"/>
      <c r="PN135"/>
      <c r="PO135"/>
      <c r="PP135"/>
      <c r="PQ135"/>
      <c r="PR135"/>
      <c r="PS135"/>
      <c r="PT135"/>
      <c r="PU135"/>
    </row>
    <row r="136" spans="1:437" s="204" customFormat="1" outlineLevel="1" x14ac:dyDescent="0.35">
      <c r="A136" s="15"/>
      <c r="B136" s="15"/>
      <c r="C136" s="21"/>
      <c r="D136" s="60"/>
      <c r="E136" s="9"/>
      <c r="F136" s="9"/>
      <c r="G136" s="9"/>
      <c r="H136" s="9"/>
      <c r="I136" s="9"/>
      <c r="J136" s="9"/>
      <c r="K136" s="9"/>
      <c r="L136" s="9"/>
      <c r="M136" s="9"/>
      <c r="N136" s="9"/>
      <c r="O136" s="9"/>
      <c r="P136" s="9"/>
      <c r="Q136" s="9"/>
      <c r="R136" s="9"/>
      <c r="S136" s="9"/>
      <c r="T136" s="9"/>
      <c r="U136" s="9"/>
      <c r="V136" s="9"/>
      <c r="W136" s="9"/>
      <c r="X136" s="9"/>
      <c r="Y136" s="9"/>
      <c r="Z136" s="9"/>
      <c r="AA136" s="9"/>
      <c r="AB136" s="9"/>
      <c r="AC136" s="9"/>
      <c r="AD136" s="9"/>
      <c r="AE136" s="9"/>
      <c r="AF136" s="9"/>
      <c r="AG136" s="9"/>
      <c r="AH136" s="9"/>
      <c r="AI136" s="9"/>
      <c r="AJ136" s="9"/>
      <c r="AK136" s="9"/>
      <c r="AL136" s="9"/>
      <c r="AM136" s="9"/>
      <c r="AN136" s="9"/>
      <c r="AO136" s="9"/>
      <c r="AP136" s="9"/>
      <c r="AQ136" s="9"/>
      <c r="AR136" s="9"/>
      <c r="AS136" s="9"/>
      <c r="AT136" s="9"/>
      <c r="AU136" s="9"/>
      <c r="AV136" s="9"/>
      <c r="AW136" s="9"/>
      <c r="AX136" s="9"/>
      <c r="AY136" s="9"/>
      <c r="AZ136" s="9"/>
      <c r="BA136" s="9"/>
      <c r="BB136" s="9"/>
      <c r="BC136" s="9"/>
      <c r="BD136" s="9"/>
      <c r="BE136" s="9"/>
      <c r="BF136" s="9"/>
      <c r="BG136" s="9"/>
      <c r="BH136" s="9"/>
      <c r="BI136" s="9"/>
      <c r="BJ136" s="9"/>
      <c r="BK136" s="9"/>
      <c r="BL136" s="9"/>
      <c r="BM136" s="9"/>
      <c r="BN136" s="9"/>
      <c r="BO136" s="9"/>
      <c r="BP136" s="9"/>
      <c r="BQ136" s="9"/>
      <c r="BR136" s="9"/>
      <c r="BS136" s="9"/>
      <c r="BT136" s="9"/>
      <c r="BU136" s="9"/>
      <c r="BV136" s="9"/>
      <c r="BW136" s="9"/>
      <c r="BX136" s="9"/>
      <c r="BY136" s="9"/>
      <c r="BZ136" s="9"/>
      <c r="CA136" s="9"/>
      <c r="CB136" s="9"/>
      <c r="CC136" s="9"/>
      <c r="CD136" s="9"/>
      <c r="CE136" s="9"/>
      <c r="CF136" s="9"/>
      <c r="CG136" s="9"/>
      <c r="CH136" s="9"/>
      <c r="CI136" s="9"/>
      <c r="CJ136" s="9"/>
      <c r="CK136" s="9"/>
      <c r="CL136" s="9"/>
      <c r="CM136" s="9"/>
      <c r="CN136" s="9"/>
      <c r="CO136" s="9"/>
      <c r="CP136" s="9"/>
      <c r="CQ136" s="9"/>
      <c r="CR136" s="9"/>
      <c r="CS136" s="9"/>
      <c r="CT136" s="9"/>
      <c r="CU136" s="9"/>
      <c r="CV136" s="9"/>
      <c r="CW136" s="9"/>
      <c r="CX136" s="9"/>
      <c r="CY136" s="9"/>
      <c r="CZ136" s="9"/>
      <c r="DA136" s="9"/>
      <c r="DB136" s="9"/>
      <c r="DC136" s="9"/>
      <c r="DD136" s="9"/>
      <c r="DE136" s="9"/>
      <c r="DF136" s="9"/>
      <c r="DG136" s="9"/>
      <c r="DH136" s="9"/>
      <c r="DI136" s="9"/>
      <c r="DJ136" s="9"/>
      <c r="DK136" s="9"/>
      <c r="DL136" s="9"/>
      <c r="DM136" s="9"/>
      <c r="DN136" s="9"/>
      <c r="DO136" s="9"/>
      <c r="DP136" s="9"/>
      <c r="DQ136" s="9"/>
      <c r="DR136" s="9"/>
      <c r="DS136" s="9"/>
      <c r="DT136" s="9"/>
      <c r="DU136" s="9"/>
      <c r="DV136" s="9"/>
      <c r="DW136" s="9"/>
      <c r="DX136" s="9"/>
      <c r="DY136" s="9"/>
      <c r="DZ136" s="9"/>
      <c r="EA136" s="9"/>
      <c r="EB136" s="9"/>
      <c r="EC136" s="9"/>
      <c r="ED136" s="9"/>
      <c r="EE136" s="9"/>
      <c r="EF136" s="9"/>
      <c r="EG136" s="9"/>
      <c r="EH136" s="9"/>
      <c r="EI136" s="9"/>
      <c r="EJ136" s="9"/>
      <c r="EK136" s="9"/>
      <c r="EL136" s="9"/>
      <c r="EM136" s="9"/>
      <c r="EN136" s="9"/>
      <c r="EO136" s="9"/>
      <c r="EP136" s="9"/>
      <c r="EQ136" s="9"/>
      <c r="ER136" s="9"/>
      <c r="ES136" s="9"/>
      <c r="ET136" s="9"/>
      <c r="EU136" s="9"/>
      <c r="EV136" s="9"/>
      <c r="EW136" s="9"/>
      <c r="EX136" s="9"/>
      <c r="EY136" s="9"/>
      <c r="EZ136" s="9"/>
      <c r="FA136" s="9"/>
      <c r="FB136" s="9"/>
      <c r="FC136" s="9"/>
      <c r="FD136" s="9"/>
      <c r="FE136" s="9"/>
      <c r="FF136" s="9"/>
      <c r="FG136" s="9"/>
      <c r="FH136" s="9"/>
      <c r="FI136" s="9"/>
      <c r="FJ136" s="9"/>
      <c r="FK136" s="9"/>
      <c r="FL136" s="9"/>
      <c r="FM136" s="9"/>
      <c r="FN136" s="9"/>
      <c r="FO136" s="9"/>
      <c r="FP136" s="9"/>
      <c r="FQ136" s="9"/>
      <c r="FR136" s="9"/>
      <c r="FS136" s="9"/>
      <c r="FT136" s="9"/>
      <c r="FU136" s="9"/>
      <c r="FV136" s="9"/>
      <c r="FW136" s="9"/>
      <c r="FX136" s="9"/>
      <c r="FY136" s="9"/>
      <c r="FZ136" s="9"/>
      <c r="GA136" s="9"/>
      <c r="GB136" s="9"/>
      <c r="GC136" s="9"/>
      <c r="GD136" s="9"/>
      <c r="GE136" s="9"/>
      <c r="GF136" s="9"/>
      <c r="GG136" s="9"/>
      <c r="GH136" s="9"/>
      <c r="GI136" s="9"/>
      <c r="GJ136" s="9"/>
      <c r="GK136"/>
      <c r="GL136"/>
      <c r="GM136"/>
      <c r="GN136"/>
      <c r="GO136"/>
      <c r="GP136"/>
      <c r="GQ136"/>
      <c r="GR136"/>
      <c r="GS136"/>
      <c r="GT136"/>
      <c r="GU136"/>
      <c r="GV136"/>
      <c r="GW136"/>
      <c r="GX136"/>
      <c r="GY136"/>
      <c r="GZ136"/>
      <c r="HA136"/>
      <c r="HB136"/>
      <c r="HC136"/>
      <c r="HD136"/>
      <c r="HE136"/>
      <c r="HF136"/>
      <c r="HG136"/>
      <c r="HH136"/>
      <c r="HI136"/>
      <c r="HJ136"/>
      <c r="HK136"/>
      <c r="HL136"/>
      <c r="HM136"/>
      <c r="HN136"/>
      <c r="HO136"/>
      <c r="HP136"/>
      <c r="HQ136"/>
      <c r="HR136"/>
      <c r="HS136"/>
      <c r="HT136"/>
      <c r="HU136"/>
      <c r="HV136"/>
      <c r="HW136"/>
      <c r="HX136"/>
      <c r="HY136"/>
      <c r="HZ136"/>
      <c r="IA136"/>
      <c r="IB136"/>
      <c r="IC136"/>
      <c r="ID136"/>
      <c r="IE136"/>
      <c r="IF136"/>
      <c r="IG136"/>
      <c r="IH136"/>
      <c r="II136"/>
      <c r="IJ136"/>
      <c r="IK136"/>
      <c r="IL136"/>
      <c r="IM136"/>
      <c r="IN136"/>
      <c r="IO136"/>
      <c r="IP136"/>
      <c r="IQ136"/>
      <c r="IR136"/>
      <c r="IS136"/>
      <c r="IT136"/>
      <c r="IU136"/>
      <c r="IV136"/>
      <c r="IW136"/>
      <c r="IX136"/>
      <c r="IY136"/>
      <c r="IZ136"/>
      <c r="JA136"/>
      <c r="JB136"/>
      <c r="JC136"/>
      <c r="JD136"/>
      <c r="JE136"/>
      <c r="JF136"/>
      <c r="JG136"/>
      <c r="JH136"/>
      <c r="JI136"/>
      <c r="JJ136"/>
      <c r="JK136"/>
      <c r="JL136"/>
      <c r="JM136"/>
      <c r="JN136"/>
      <c r="JO136"/>
      <c r="JP136"/>
      <c r="JQ136"/>
      <c r="JR136"/>
      <c r="JS136"/>
      <c r="JT136"/>
      <c r="JU136"/>
      <c r="JV136"/>
      <c r="JW136"/>
      <c r="JX136"/>
      <c r="JY136"/>
      <c r="JZ136"/>
      <c r="KA136"/>
      <c r="KB136"/>
      <c r="KC136"/>
      <c r="KD136"/>
      <c r="KE136"/>
      <c r="KF136"/>
      <c r="KG136"/>
      <c r="KH136"/>
      <c r="KI136"/>
      <c r="KJ136"/>
      <c r="KK136"/>
      <c r="KL136"/>
      <c r="KM136"/>
      <c r="KN136"/>
      <c r="KO136"/>
      <c r="KP136"/>
      <c r="KQ136"/>
      <c r="KR136"/>
      <c r="KS136"/>
      <c r="KT136"/>
      <c r="KU136"/>
      <c r="KV136"/>
      <c r="KW136"/>
      <c r="KX136"/>
      <c r="KY136"/>
      <c r="KZ136"/>
      <c r="LA136"/>
      <c r="LB136"/>
      <c r="LC136"/>
      <c r="LD136"/>
      <c r="LE136"/>
      <c r="LF136"/>
      <c r="LG136"/>
      <c r="LH136"/>
      <c r="LI136"/>
      <c r="LJ136"/>
      <c r="LK136"/>
      <c r="LL136"/>
      <c r="LM136"/>
      <c r="LN136"/>
      <c r="LO136"/>
      <c r="LP136"/>
      <c r="LQ136"/>
      <c r="LR136"/>
      <c r="LS136"/>
      <c r="LT136"/>
      <c r="LU136"/>
      <c r="LV136"/>
      <c r="LW136"/>
      <c r="LX136"/>
      <c r="LY136"/>
      <c r="LZ136"/>
      <c r="MA136"/>
      <c r="MB136"/>
      <c r="MC136"/>
      <c r="MD136"/>
      <c r="ME136"/>
      <c r="MF136"/>
      <c r="MG136"/>
      <c r="MH136"/>
      <c r="MI136"/>
      <c r="MJ136"/>
      <c r="MK136"/>
      <c r="ML136"/>
      <c r="MM136"/>
      <c r="MN136"/>
      <c r="MO136"/>
      <c r="MP136"/>
      <c r="MQ136"/>
      <c r="MR136"/>
      <c r="MS136"/>
      <c r="MT136"/>
      <c r="MU136"/>
      <c r="MV136"/>
      <c r="MW136"/>
      <c r="MX136"/>
      <c r="MY136"/>
      <c r="MZ136"/>
      <c r="NA136"/>
      <c r="NB136"/>
      <c r="NC136"/>
      <c r="ND136"/>
      <c r="NE136"/>
      <c r="NF136"/>
      <c r="NG136"/>
      <c r="NH136"/>
      <c r="NI136"/>
      <c r="NJ136"/>
      <c r="NK136"/>
      <c r="NL136"/>
      <c r="NM136"/>
      <c r="NN136"/>
      <c r="NO136"/>
      <c r="NP136"/>
      <c r="NQ136"/>
      <c r="NR136"/>
      <c r="NS136"/>
      <c r="NT136"/>
      <c r="NU136"/>
      <c r="NV136"/>
      <c r="NW136"/>
      <c r="NX136"/>
      <c r="NY136"/>
      <c r="NZ136"/>
      <c r="OA136"/>
      <c r="OB136"/>
      <c r="OC136"/>
      <c r="OD136"/>
      <c r="OE136"/>
      <c r="OF136"/>
      <c r="OG136"/>
      <c r="OH136"/>
      <c r="OI136"/>
      <c r="OJ136"/>
      <c r="OK136"/>
      <c r="OL136"/>
      <c r="OM136"/>
      <c r="ON136"/>
      <c r="OO136"/>
      <c r="OP136"/>
      <c r="OQ136"/>
      <c r="OR136"/>
      <c r="OS136"/>
      <c r="OT136"/>
      <c r="OU136"/>
      <c r="OV136"/>
      <c r="OW136"/>
      <c r="OX136"/>
      <c r="OY136"/>
      <c r="OZ136"/>
      <c r="PA136"/>
      <c r="PB136"/>
      <c r="PC136"/>
      <c r="PD136"/>
      <c r="PE136"/>
      <c r="PF136"/>
      <c r="PG136"/>
      <c r="PH136"/>
      <c r="PI136"/>
      <c r="PJ136"/>
      <c r="PK136"/>
      <c r="PL136"/>
      <c r="PM136"/>
      <c r="PN136"/>
      <c r="PO136"/>
      <c r="PP136"/>
      <c r="PQ136"/>
      <c r="PR136"/>
      <c r="PS136"/>
      <c r="PT136"/>
      <c r="PU136"/>
    </row>
    <row r="137" spans="1:437" s="204" customFormat="1" outlineLevel="1" x14ac:dyDescent="0.35">
      <c r="A137" s="15"/>
      <c r="B137" s="15"/>
      <c r="C137" s="21"/>
      <c r="D137" s="60"/>
      <c r="E137" s="101" t="str">
        <f xml:space="preserve"> InpC!E$138</f>
        <v>Number of periods in a year</v>
      </c>
      <c r="F137" s="101">
        <f xml:space="preserve"> InpC!F$138</f>
        <v>4</v>
      </c>
      <c r="G137" s="101" t="str">
        <f xml:space="preserve"> InpC!G$138</f>
        <v>periods</v>
      </c>
      <c r="H137" s="9"/>
      <c r="I137" s="9"/>
      <c r="J137" s="9"/>
      <c r="K137" s="9"/>
      <c r="L137" s="9"/>
      <c r="M137" s="9"/>
      <c r="N137" s="9"/>
      <c r="O137" s="9"/>
      <c r="P137" s="9"/>
      <c r="Q137" s="9"/>
      <c r="R137" s="9"/>
      <c r="S137" s="9"/>
      <c r="T137" s="9"/>
      <c r="U137" s="9"/>
      <c r="V137" s="9"/>
      <c r="W137" s="9"/>
      <c r="X137" s="9"/>
      <c r="Y137" s="9"/>
      <c r="Z137" s="9"/>
      <c r="AA137" s="9"/>
      <c r="AB137" s="9"/>
      <c r="AC137" s="9"/>
      <c r="AD137" s="9"/>
      <c r="AE137" s="9"/>
      <c r="AF137" s="9"/>
      <c r="AG137" s="9"/>
      <c r="AH137" s="9"/>
      <c r="AI137" s="9"/>
      <c r="AJ137" s="9"/>
      <c r="AK137" s="9"/>
      <c r="AL137" s="9"/>
      <c r="AM137" s="9"/>
      <c r="AN137" s="9"/>
      <c r="AO137" s="9"/>
      <c r="AP137" s="9"/>
      <c r="AQ137" s="9"/>
      <c r="AR137" s="9"/>
      <c r="AS137" s="9"/>
      <c r="AT137" s="9"/>
      <c r="AU137" s="9"/>
      <c r="AV137" s="9"/>
      <c r="AW137" s="9"/>
      <c r="AX137" s="9"/>
      <c r="AY137" s="9"/>
      <c r="AZ137" s="9"/>
      <c r="BA137" s="9"/>
      <c r="BB137" s="9"/>
      <c r="BC137" s="9"/>
      <c r="BD137" s="9"/>
      <c r="BE137" s="9"/>
      <c r="BF137" s="9"/>
      <c r="BG137" s="9"/>
      <c r="BH137" s="9"/>
      <c r="BI137" s="9"/>
      <c r="BJ137" s="9"/>
      <c r="BK137" s="9"/>
      <c r="BL137" s="9"/>
      <c r="BM137" s="9"/>
      <c r="BN137" s="9"/>
      <c r="BO137" s="9"/>
      <c r="BP137" s="9"/>
      <c r="BQ137" s="9"/>
      <c r="BR137" s="9"/>
      <c r="BS137" s="9"/>
      <c r="BT137" s="9"/>
      <c r="BU137" s="9"/>
      <c r="BV137" s="9"/>
      <c r="BW137" s="9"/>
      <c r="BX137" s="9"/>
      <c r="BY137" s="9"/>
      <c r="BZ137" s="9"/>
      <c r="CA137" s="9"/>
      <c r="CB137" s="9"/>
      <c r="CC137" s="9"/>
      <c r="CD137" s="9"/>
      <c r="CE137" s="9"/>
      <c r="CF137" s="9"/>
      <c r="CG137" s="9"/>
      <c r="CH137" s="9"/>
      <c r="CI137" s="9"/>
      <c r="CJ137" s="9"/>
      <c r="CK137" s="9"/>
      <c r="CL137" s="9"/>
      <c r="CM137" s="9"/>
      <c r="CN137" s="9"/>
      <c r="CO137" s="9"/>
      <c r="CP137" s="9"/>
      <c r="CQ137" s="9"/>
      <c r="CR137" s="9"/>
      <c r="CS137" s="9"/>
      <c r="CT137" s="9"/>
      <c r="CU137" s="9"/>
      <c r="CV137" s="9"/>
      <c r="CW137" s="9"/>
      <c r="CX137" s="9"/>
      <c r="CY137" s="9"/>
      <c r="CZ137" s="9"/>
      <c r="DA137" s="9"/>
      <c r="DB137" s="9"/>
      <c r="DC137" s="9"/>
      <c r="DD137" s="9"/>
      <c r="DE137" s="9"/>
      <c r="DF137" s="9"/>
      <c r="DG137" s="9"/>
      <c r="DH137" s="9"/>
      <c r="DI137" s="9"/>
      <c r="DJ137" s="9"/>
      <c r="DK137" s="9"/>
      <c r="DL137" s="9"/>
      <c r="DM137" s="9"/>
      <c r="DN137" s="9"/>
      <c r="DO137" s="9"/>
      <c r="DP137" s="9"/>
      <c r="DQ137" s="9"/>
      <c r="DR137" s="9"/>
      <c r="DS137" s="9"/>
      <c r="DT137" s="9"/>
      <c r="DU137" s="9"/>
      <c r="DV137" s="9"/>
      <c r="DW137" s="9"/>
      <c r="DX137" s="9"/>
      <c r="DY137" s="9"/>
      <c r="DZ137" s="9"/>
      <c r="EA137" s="9"/>
      <c r="EB137" s="9"/>
      <c r="EC137" s="9"/>
      <c r="ED137" s="9"/>
      <c r="EE137" s="9"/>
      <c r="EF137" s="9"/>
      <c r="EG137" s="9"/>
      <c r="EH137" s="9"/>
      <c r="EI137" s="9"/>
      <c r="EJ137" s="9"/>
      <c r="EK137" s="9"/>
      <c r="EL137" s="9"/>
      <c r="EM137" s="9"/>
      <c r="EN137" s="9"/>
      <c r="EO137" s="9"/>
      <c r="EP137" s="9"/>
      <c r="EQ137" s="9"/>
      <c r="ER137" s="9"/>
      <c r="ES137" s="9"/>
      <c r="ET137" s="9"/>
      <c r="EU137" s="9"/>
      <c r="EV137" s="9"/>
      <c r="EW137" s="9"/>
      <c r="EX137" s="9"/>
      <c r="EY137" s="9"/>
      <c r="EZ137" s="9"/>
      <c r="FA137" s="9"/>
      <c r="FB137" s="9"/>
      <c r="FC137" s="9"/>
      <c r="FD137" s="9"/>
      <c r="FE137" s="9"/>
      <c r="FF137" s="9"/>
      <c r="FG137" s="9"/>
      <c r="FH137" s="9"/>
      <c r="FI137" s="9"/>
      <c r="FJ137" s="9"/>
      <c r="FK137" s="9"/>
      <c r="FL137" s="9"/>
      <c r="FM137" s="9"/>
      <c r="FN137" s="9"/>
      <c r="FO137" s="9"/>
      <c r="FP137" s="9"/>
      <c r="FQ137" s="9"/>
      <c r="FR137" s="9"/>
      <c r="FS137" s="9"/>
      <c r="FT137" s="9"/>
      <c r="FU137" s="9"/>
      <c r="FV137" s="9"/>
      <c r="FW137" s="9"/>
      <c r="FX137" s="9"/>
      <c r="FY137" s="9"/>
      <c r="FZ137" s="9"/>
      <c r="GA137" s="9"/>
      <c r="GB137" s="9"/>
      <c r="GC137" s="9"/>
      <c r="GD137" s="9"/>
      <c r="GE137" s="9"/>
      <c r="GF137" s="9"/>
      <c r="GG137" s="9"/>
      <c r="GH137" s="9"/>
      <c r="GI137" s="9"/>
      <c r="GJ137" s="9"/>
      <c r="GK137"/>
      <c r="GL137"/>
      <c r="GM137"/>
      <c r="GN137"/>
      <c r="GO137"/>
      <c r="GP137"/>
      <c r="GQ137"/>
      <c r="GR137"/>
      <c r="GS137"/>
      <c r="GT137"/>
      <c r="GU137"/>
      <c r="GV137"/>
      <c r="GW137"/>
      <c r="GX137"/>
      <c r="GY137"/>
      <c r="GZ137"/>
      <c r="HA137"/>
      <c r="HB137"/>
      <c r="HC137"/>
      <c r="HD137"/>
      <c r="HE137"/>
      <c r="HF137"/>
      <c r="HG137"/>
      <c r="HH137"/>
      <c r="HI137"/>
      <c r="HJ137"/>
      <c r="HK137"/>
      <c r="HL137"/>
      <c r="HM137"/>
      <c r="HN137"/>
      <c r="HO137"/>
      <c r="HP137"/>
      <c r="HQ137"/>
      <c r="HR137"/>
      <c r="HS137"/>
      <c r="HT137"/>
      <c r="HU137"/>
      <c r="HV137"/>
      <c r="HW137"/>
      <c r="HX137"/>
      <c r="HY137"/>
      <c r="HZ137"/>
      <c r="IA137"/>
      <c r="IB137"/>
      <c r="IC137"/>
      <c r="ID137"/>
      <c r="IE137"/>
      <c r="IF137"/>
      <c r="IG137"/>
      <c r="IH137"/>
      <c r="II137"/>
      <c r="IJ137"/>
      <c r="IK137"/>
      <c r="IL137"/>
      <c r="IM137"/>
      <c r="IN137"/>
      <c r="IO137"/>
      <c r="IP137"/>
      <c r="IQ137"/>
      <c r="IR137"/>
      <c r="IS137"/>
      <c r="IT137"/>
      <c r="IU137"/>
      <c r="IV137"/>
      <c r="IW137"/>
      <c r="IX137"/>
      <c r="IY137"/>
      <c r="IZ137"/>
      <c r="JA137"/>
      <c r="JB137"/>
      <c r="JC137"/>
      <c r="JD137"/>
      <c r="JE137"/>
      <c r="JF137"/>
      <c r="JG137"/>
      <c r="JH137"/>
      <c r="JI137"/>
      <c r="JJ137"/>
      <c r="JK137"/>
      <c r="JL137"/>
      <c r="JM137"/>
      <c r="JN137"/>
      <c r="JO137"/>
      <c r="JP137"/>
      <c r="JQ137"/>
      <c r="JR137"/>
      <c r="JS137"/>
      <c r="JT137"/>
      <c r="JU137"/>
      <c r="JV137"/>
      <c r="JW137"/>
      <c r="JX137"/>
      <c r="JY137"/>
      <c r="JZ137"/>
      <c r="KA137"/>
      <c r="KB137"/>
      <c r="KC137"/>
      <c r="KD137"/>
      <c r="KE137"/>
      <c r="KF137"/>
      <c r="KG137"/>
      <c r="KH137"/>
      <c r="KI137"/>
      <c r="KJ137"/>
      <c r="KK137"/>
      <c r="KL137"/>
      <c r="KM137"/>
      <c r="KN137"/>
      <c r="KO137"/>
      <c r="KP137"/>
      <c r="KQ137"/>
      <c r="KR137"/>
      <c r="KS137"/>
      <c r="KT137"/>
      <c r="KU137"/>
      <c r="KV137"/>
      <c r="KW137"/>
      <c r="KX137"/>
      <c r="KY137"/>
      <c r="KZ137"/>
      <c r="LA137"/>
      <c r="LB137"/>
      <c r="LC137"/>
      <c r="LD137"/>
      <c r="LE137"/>
      <c r="LF137"/>
      <c r="LG137"/>
      <c r="LH137"/>
      <c r="LI137"/>
      <c r="LJ137"/>
      <c r="LK137"/>
      <c r="LL137"/>
      <c r="LM137"/>
      <c r="LN137"/>
      <c r="LO137"/>
      <c r="LP137"/>
      <c r="LQ137"/>
      <c r="LR137"/>
      <c r="LS137"/>
      <c r="LT137"/>
      <c r="LU137"/>
      <c r="LV137"/>
      <c r="LW137"/>
      <c r="LX137"/>
      <c r="LY137"/>
      <c r="LZ137"/>
      <c r="MA137"/>
      <c r="MB137"/>
      <c r="MC137"/>
      <c r="MD137"/>
      <c r="ME137"/>
      <c r="MF137"/>
      <c r="MG137"/>
      <c r="MH137"/>
      <c r="MI137"/>
      <c r="MJ137"/>
      <c r="MK137"/>
      <c r="ML137"/>
      <c r="MM137"/>
      <c r="MN137"/>
      <c r="MO137"/>
      <c r="MP137"/>
      <c r="MQ137"/>
      <c r="MR137"/>
      <c r="MS137"/>
      <c r="MT137"/>
      <c r="MU137"/>
      <c r="MV137"/>
      <c r="MW137"/>
      <c r="MX137"/>
      <c r="MY137"/>
      <c r="MZ137"/>
      <c r="NA137"/>
      <c r="NB137"/>
      <c r="NC137"/>
      <c r="ND137"/>
      <c r="NE137"/>
      <c r="NF137"/>
      <c r="NG137"/>
      <c r="NH137"/>
      <c r="NI137"/>
      <c r="NJ137"/>
      <c r="NK137"/>
      <c r="NL137"/>
      <c r="NM137"/>
      <c r="NN137"/>
      <c r="NO137"/>
      <c r="NP137"/>
      <c r="NQ137"/>
      <c r="NR137"/>
      <c r="NS137"/>
      <c r="NT137"/>
      <c r="NU137"/>
      <c r="NV137"/>
      <c r="NW137"/>
      <c r="NX137"/>
      <c r="NY137"/>
      <c r="NZ137"/>
      <c r="OA137"/>
      <c r="OB137"/>
      <c r="OC137"/>
      <c r="OD137"/>
      <c r="OE137"/>
      <c r="OF137"/>
      <c r="OG137"/>
      <c r="OH137"/>
      <c r="OI137"/>
      <c r="OJ137"/>
      <c r="OK137"/>
      <c r="OL137"/>
      <c r="OM137"/>
      <c r="ON137"/>
      <c r="OO137"/>
      <c r="OP137"/>
      <c r="OQ137"/>
      <c r="OR137"/>
      <c r="OS137"/>
      <c r="OT137"/>
      <c r="OU137"/>
      <c r="OV137"/>
      <c r="OW137"/>
      <c r="OX137"/>
      <c r="OY137"/>
      <c r="OZ137"/>
      <c r="PA137"/>
      <c r="PB137"/>
      <c r="PC137"/>
      <c r="PD137"/>
      <c r="PE137"/>
      <c r="PF137"/>
      <c r="PG137"/>
      <c r="PH137"/>
      <c r="PI137"/>
      <c r="PJ137"/>
      <c r="PK137"/>
      <c r="PL137"/>
      <c r="PM137"/>
      <c r="PN137"/>
      <c r="PO137"/>
      <c r="PP137"/>
      <c r="PQ137"/>
      <c r="PR137"/>
      <c r="PS137"/>
      <c r="PT137"/>
      <c r="PU137"/>
    </row>
    <row r="138" spans="1:437" s="204" customFormat="1" outlineLevel="1" x14ac:dyDescent="0.35">
      <c r="A138" s="15"/>
      <c r="B138" s="15"/>
      <c r="C138" s="21"/>
      <c r="D138" s="60"/>
      <c r="E138" s="205" t="str">
        <f t="shared" ref="E138:AJ138" si="213" xml:space="preserve"> E$135</f>
        <v>Contract period number</v>
      </c>
      <c r="F138" s="205">
        <f t="shared" si="213"/>
        <v>0</v>
      </c>
      <c r="G138" s="205">
        <f t="shared" si="213"/>
        <v>0</v>
      </c>
      <c r="H138" s="205">
        <f t="shared" si="213"/>
        <v>0</v>
      </c>
      <c r="I138" s="205">
        <f t="shared" si="213"/>
        <v>0</v>
      </c>
      <c r="J138" s="205">
        <f t="shared" si="213"/>
        <v>0</v>
      </c>
      <c r="K138" s="205">
        <f t="shared" si="213"/>
        <v>0</v>
      </c>
      <c r="L138" s="205">
        <f t="shared" si="213"/>
        <v>0</v>
      </c>
      <c r="M138" s="205">
        <f t="shared" si="213"/>
        <v>1</v>
      </c>
      <c r="N138" s="205">
        <f t="shared" si="213"/>
        <v>2</v>
      </c>
      <c r="O138" s="205">
        <f t="shared" si="213"/>
        <v>3</v>
      </c>
      <c r="P138" s="205">
        <f t="shared" si="213"/>
        <v>4</v>
      </c>
      <c r="Q138" s="205">
        <f t="shared" si="213"/>
        <v>5</v>
      </c>
      <c r="R138" s="205">
        <f t="shared" si="213"/>
        <v>6</v>
      </c>
      <c r="S138" s="205">
        <f t="shared" si="213"/>
        <v>7</v>
      </c>
      <c r="T138" s="205">
        <f t="shared" si="213"/>
        <v>8</v>
      </c>
      <c r="U138" s="205">
        <f t="shared" si="213"/>
        <v>9</v>
      </c>
      <c r="V138" s="205">
        <f t="shared" si="213"/>
        <v>10</v>
      </c>
      <c r="W138" s="205">
        <f t="shared" si="213"/>
        <v>11</v>
      </c>
      <c r="X138" s="205">
        <f t="shared" si="213"/>
        <v>12</v>
      </c>
      <c r="Y138" s="205">
        <f t="shared" si="213"/>
        <v>13</v>
      </c>
      <c r="Z138" s="205">
        <f t="shared" si="213"/>
        <v>14</v>
      </c>
      <c r="AA138" s="205">
        <f t="shared" si="213"/>
        <v>15</v>
      </c>
      <c r="AB138" s="205">
        <f t="shared" si="213"/>
        <v>16</v>
      </c>
      <c r="AC138" s="205">
        <f t="shared" si="213"/>
        <v>17</v>
      </c>
      <c r="AD138" s="205">
        <f t="shared" si="213"/>
        <v>18</v>
      </c>
      <c r="AE138" s="205">
        <f t="shared" si="213"/>
        <v>19</v>
      </c>
      <c r="AF138" s="205">
        <f t="shared" si="213"/>
        <v>20</v>
      </c>
      <c r="AG138" s="205">
        <f t="shared" si="213"/>
        <v>21</v>
      </c>
      <c r="AH138" s="205">
        <f t="shared" si="213"/>
        <v>22</v>
      </c>
      <c r="AI138" s="205">
        <f t="shared" si="213"/>
        <v>23</v>
      </c>
      <c r="AJ138" s="205">
        <f t="shared" si="213"/>
        <v>24</v>
      </c>
      <c r="AK138" s="205">
        <f t="shared" ref="AK138:BP138" si="214" xml:space="preserve"> AK$135</f>
        <v>25</v>
      </c>
      <c r="AL138" s="205">
        <f t="shared" si="214"/>
        <v>26</v>
      </c>
      <c r="AM138" s="205">
        <f t="shared" si="214"/>
        <v>27</v>
      </c>
      <c r="AN138" s="205">
        <f t="shared" si="214"/>
        <v>28</v>
      </c>
      <c r="AO138" s="205">
        <f t="shared" si="214"/>
        <v>29</v>
      </c>
      <c r="AP138" s="205">
        <f t="shared" si="214"/>
        <v>30</v>
      </c>
      <c r="AQ138" s="205">
        <f t="shared" si="214"/>
        <v>31</v>
      </c>
      <c r="AR138" s="205">
        <f t="shared" si="214"/>
        <v>32</v>
      </c>
      <c r="AS138" s="205">
        <f t="shared" si="214"/>
        <v>33</v>
      </c>
      <c r="AT138" s="205">
        <f t="shared" si="214"/>
        <v>34</v>
      </c>
      <c r="AU138" s="205">
        <f t="shared" si="214"/>
        <v>35</v>
      </c>
      <c r="AV138" s="205">
        <f t="shared" si="214"/>
        <v>36</v>
      </c>
      <c r="AW138" s="205">
        <f t="shared" si="214"/>
        <v>37</v>
      </c>
      <c r="AX138" s="205">
        <f t="shared" si="214"/>
        <v>38</v>
      </c>
      <c r="AY138" s="205">
        <f t="shared" si="214"/>
        <v>39</v>
      </c>
      <c r="AZ138" s="205">
        <f t="shared" si="214"/>
        <v>40</v>
      </c>
      <c r="BA138" s="205">
        <f t="shared" si="214"/>
        <v>41</v>
      </c>
      <c r="BB138" s="205">
        <f t="shared" si="214"/>
        <v>42</v>
      </c>
      <c r="BC138" s="205">
        <f t="shared" si="214"/>
        <v>43</v>
      </c>
      <c r="BD138" s="205">
        <f t="shared" si="214"/>
        <v>44</v>
      </c>
      <c r="BE138" s="205">
        <f t="shared" si="214"/>
        <v>45</v>
      </c>
      <c r="BF138" s="205">
        <f t="shared" si="214"/>
        <v>46</v>
      </c>
      <c r="BG138" s="205">
        <f t="shared" si="214"/>
        <v>47</v>
      </c>
      <c r="BH138" s="205">
        <f t="shared" si="214"/>
        <v>48</v>
      </c>
      <c r="BI138" s="205">
        <f t="shared" si="214"/>
        <v>49</v>
      </c>
      <c r="BJ138" s="205">
        <f t="shared" si="214"/>
        <v>50</v>
      </c>
      <c r="BK138" s="205">
        <f t="shared" si="214"/>
        <v>51</v>
      </c>
      <c r="BL138" s="205">
        <f t="shared" si="214"/>
        <v>52</v>
      </c>
      <c r="BM138" s="205">
        <f t="shared" si="214"/>
        <v>53</v>
      </c>
      <c r="BN138" s="205">
        <f t="shared" si="214"/>
        <v>54</v>
      </c>
      <c r="BO138" s="205">
        <f t="shared" si="214"/>
        <v>55</v>
      </c>
      <c r="BP138" s="205">
        <f t="shared" si="214"/>
        <v>56</v>
      </c>
      <c r="BQ138" s="205">
        <f t="shared" ref="BQ138:CV138" si="215" xml:space="preserve"> BQ$135</f>
        <v>57</v>
      </c>
      <c r="BR138" s="205">
        <f t="shared" si="215"/>
        <v>58</v>
      </c>
      <c r="BS138" s="205">
        <f t="shared" si="215"/>
        <v>59</v>
      </c>
      <c r="BT138" s="205">
        <f t="shared" si="215"/>
        <v>60</v>
      </c>
      <c r="BU138" s="205">
        <f t="shared" si="215"/>
        <v>61</v>
      </c>
      <c r="BV138" s="205">
        <f t="shared" si="215"/>
        <v>62</v>
      </c>
      <c r="BW138" s="205">
        <f t="shared" si="215"/>
        <v>63</v>
      </c>
      <c r="BX138" s="205">
        <f t="shared" si="215"/>
        <v>64</v>
      </c>
      <c r="BY138" s="205">
        <f t="shared" si="215"/>
        <v>65</v>
      </c>
      <c r="BZ138" s="205">
        <f t="shared" si="215"/>
        <v>66</v>
      </c>
      <c r="CA138" s="205">
        <f t="shared" si="215"/>
        <v>67</v>
      </c>
      <c r="CB138" s="205">
        <f t="shared" si="215"/>
        <v>68</v>
      </c>
      <c r="CC138" s="205">
        <f t="shared" si="215"/>
        <v>69</v>
      </c>
      <c r="CD138" s="205">
        <f t="shared" si="215"/>
        <v>70</v>
      </c>
      <c r="CE138" s="205">
        <f t="shared" si="215"/>
        <v>71</v>
      </c>
      <c r="CF138" s="205">
        <f t="shared" si="215"/>
        <v>72</v>
      </c>
      <c r="CG138" s="205">
        <f t="shared" si="215"/>
        <v>73</v>
      </c>
      <c r="CH138" s="205">
        <f t="shared" si="215"/>
        <v>74</v>
      </c>
      <c r="CI138" s="205">
        <f t="shared" si="215"/>
        <v>75</v>
      </c>
      <c r="CJ138" s="205">
        <f t="shared" si="215"/>
        <v>76</v>
      </c>
      <c r="CK138" s="205">
        <f t="shared" si="215"/>
        <v>77</v>
      </c>
      <c r="CL138" s="205">
        <f t="shared" si="215"/>
        <v>78</v>
      </c>
      <c r="CM138" s="205">
        <f t="shared" si="215"/>
        <v>79</v>
      </c>
      <c r="CN138" s="205">
        <f t="shared" si="215"/>
        <v>80</v>
      </c>
      <c r="CO138" s="205">
        <f t="shared" si="215"/>
        <v>81</v>
      </c>
      <c r="CP138" s="205">
        <f t="shared" si="215"/>
        <v>82</v>
      </c>
      <c r="CQ138" s="205">
        <f t="shared" si="215"/>
        <v>83</v>
      </c>
      <c r="CR138" s="205">
        <f t="shared" si="215"/>
        <v>84</v>
      </c>
      <c r="CS138" s="205">
        <f t="shared" si="215"/>
        <v>85</v>
      </c>
      <c r="CT138" s="205">
        <f t="shared" si="215"/>
        <v>86</v>
      </c>
      <c r="CU138" s="205">
        <f t="shared" si="215"/>
        <v>87</v>
      </c>
      <c r="CV138" s="205">
        <f t="shared" si="215"/>
        <v>88</v>
      </c>
      <c r="CW138" s="205">
        <f t="shared" ref="CW138:EB138" si="216" xml:space="preserve"> CW$135</f>
        <v>89</v>
      </c>
      <c r="CX138" s="205">
        <f t="shared" si="216"/>
        <v>90</v>
      </c>
      <c r="CY138" s="205">
        <f t="shared" si="216"/>
        <v>91</v>
      </c>
      <c r="CZ138" s="205">
        <f t="shared" si="216"/>
        <v>92</v>
      </c>
      <c r="DA138" s="205">
        <f t="shared" si="216"/>
        <v>93</v>
      </c>
      <c r="DB138" s="205">
        <f t="shared" si="216"/>
        <v>94</v>
      </c>
      <c r="DC138" s="205">
        <f t="shared" si="216"/>
        <v>95</v>
      </c>
      <c r="DD138" s="205">
        <f t="shared" si="216"/>
        <v>96</v>
      </c>
      <c r="DE138" s="205">
        <f t="shared" si="216"/>
        <v>97</v>
      </c>
      <c r="DF138" s="205">
        <f t="shared" si="216"/>
        <v>98</v>
      </c>
      <c r="DG138" s="205">
        <f t="shared" si="216"/>
        <v>99</v>
      </c>
      <c r="DH138" s="205">
        <f t="shared" si="216"/>
        <v>100</v>
      </c>
      <c r="DI138" s="205">
        <f t="shared" si="216"/>
        <v>100</v>
      </c>
      <c r="DJ138" s="205">
        <f t="shared" si="216"/>
        <v>100</v>
      </c>
      <c r="DK138" s="205">
        <f t="shared" si="216"/>
        <v>100</v>
      </c>
      <c r="DL138" s="205">
        <f t="shared" si="216"/>
        <v>100</v>
      </c>
      <c r="DM138" s="205">
        <f t="shared" si="216"/>
        <v>100</v>
      </c>
      <c r="DN138" s="205">
        <f t="shared" si="216"/>
        <v>100</v>
      </c>
      <c r="DO138" s="205">
        <f t="shared" si="216"/>
        <v>100</v>
      </c>
      <c r="DP138" s="205">
        <f t="shared" si="216"/>
        <v>100</v>
      </c>
      <c r="DQ138" s="205">
        <f t="shared" si="216"/>
        <v>100</v>
      </c>
      <c r="DR138" s="205">
        <f t="shared" si="216"/>
        <v>100</v>
      </c>
      <c r="DS138" s="205">
        <f t="shared" si="216"/>
        <v>100</v>
      </c>
      <c r="DT138" s="205">
        <f t="shared" si="216"/>
        <v>100</v>
      </c>
      <c r="DU138" s="205">
        <f t="shared" si="216"/>
        <v>100</v>
      </c>
      <c r="DV138" s="205">
        <f t="shared" si="216"/>
        <v>100</v>
      </c>
      <c r="DW138" s="205">
        <f t="shared" si="216"/>
        <v>100</v>
      </c>
      <c r="DX138" s="205">
        <f t="shared" si="216"/>
        <v>100</v>
      </c>
      <c r="DY138" s="205">
        <f t="shared" si="216"/>
        <v>100</v>
      </c>
      <c r="DZ138" s="205">
        <f t="shared" si="216"/>
        <v>100</v>
      </c>
      <c r="EA138" s="205">
        <f t="shared" si="216"/>
        <v>100</v>
      </c>
      <c r="EB138" s="205">
        <f t="shared" si="216"/>
        <v>100</v>
      </c>
      <c r="EC138" s="205">
        <f t="shared" ref="EC138:FH138" si="217" xml:space="preserve"> EC$135</f>
        <v>100</v>
      </c>
      <c r="ED138" s="205">
        <f t="shared" si="217"/>
        <v>100</v>
      </c>
      <c r="EE138" s="205">
        <f t="shared" si="217"/>
        <v>100</v>
      </c>
      <c r="EF138" s="205">
        <f t="shared" si="217"/>
        <v>100</v>
      </c>
      <c r="EG138" s="205">
        <f t="shared" si="217"/>
        <v>100</v>
      </c>
      <c r="EH138" s="205">
        <f t="shared" si="217"/>
        <v>100</v>
      </c>
      <c r="EI138" s="205">
        <f t="shared" si="217"/>
        <v>100</v>
      </c>
      <c r="EJ138" s="205">
        <f t="shared" si="217"/>
        <v>100</v>
      </c>
      <c r="EK138" s="205">
        <f t="shared" si="217"/>
        <v>100</v>
      </c>
      <c r="EL138" s="205">
        <f t="shared" si="217"/>
        <v>100</v>
      </c>
      <c r="EM138" s="205">
        <f t="shared" si="217"/>
        <v>100</v>
      </c>
      <c r="EN138" s="205">
        <f t="shared" si="217"/>
        <v>100</v>
      </c>
      <c r="EO138" s="205">
        <f t="shared" si="217"/>
        <v>100</v>
      </c>
      <c r="EP138" s="205">
        <f t="shared" si="217"/>
        <v>100</v>
      </c>
      <c r="EQ138" s="205">
        <f t="shared" si="217"/>
        <v>100</v>
      </c>
      <c r="ER138" s="205">
        <f t="shared" si="217"/>
        <v>100</v>
      </c>
      <c r="ES138" s="205">
        <f t="shared" si="217"/>
        <v>100</v>
      </c>
      <c r="ET138" s="205">
        <f t="shared" si="217"/>
        <v>100</v>
      </c>
      <c r="EU138" s="205">
        <f t="shared" si="217"/>
        <v>100</v>
      </c>
      <c r="EV138" s="205">
        <f t="shared" si="217"/>
        <v>100</v>
      </c>
      <c r="EW138" s="205">
        <f t="shared" si="217"/>
        <v>100</v>
      </c>
      <c r="EX138" s="205">
        <f t="shared" si="217"/>
        <v>100</v>
      </c>
      <c r="EY138" s="205">
        <f t="shared" si="217"/>
        <v>100</v>
      </c>
      <c r="EZ138" s="205">
        <f t="shared" si="217"/>
        <v>100</v>
      </c>
      <c r="FA138" s="205">
        <f t="shared" si="217"/>
        <v>100</v>
      </c>
      <c r="FB138" s="205">
        <f t="shared" si="217"/>
        <v>100</v>
      </c>
      <c r="FC138" s="205">
        <f t="shared" si="217"/>
        <v>100</v>
      </c>
      <c r="FD138" s="205">
        <f t="shared" si="217"/>
        <v>100</v>
      </c>
      <c r="FE138" s="205">
        <f t="shared" si="217"/>
        <v>100</v>
      </c>
      <c r="FF138" s="205">
        <f t="shared" si="217"/>
        <v>100</v>
      </c>
      <c r="FG138" s="205">
        <f t="shared" si="217"/>
        <v>100</v>
      </c>
      <c r="FH138" s="205">
        <f t="shared" si="217"/>
        <v>100</v>
      </c>
      <c r="FI138" s="205">
        <f t="shared" ref="FI138:GJ138" si="218" xml:space="preserve"> FI$135</f>
        <v>100</v>
      </c>
      <c r="FJ138" s="205">
        <f t="shared" si="218"/>
        <v>100</v>
      </c>
      <c r="FK138" s="205">
        <f t="shared" si="218"/>
        <v>100</v>
      </c>
      <c r="FL138" s="205">
        <f t="shared" si="218"/>
        <v>100</v>
      </c>
      <c r="FM138" s="205">
        <f t="shared" si="218"/>
        <v>100</v>
      </c>
      <c r="FN138" s="205">
        <f t="shared" si="218"/>
        <v>100</v>
      </c>
      <c r="FO138" s="205">
        <f t="shared" si="218"/>
        <v>100</v>
      </c>
      <c r="FP138" s="205">
        <f t="shared" si="218"/>
        <v>100</v>
      </c>
      <c r="FQ138" s="205">
        <f t="shared" si="218"/>
        <v>100</v>
      </c>
      <c r="FR138" s="205">
        <f t="shared" si="218"/>
        <v>100</v>
      </c>
      <c r="FS138" s="205">
        <f t="shared" si="218"/>
        <v>100</v>
      </c>
      <c r="FT138" s="205">
        <f t="shared" si="218"/>
        <v>100</v>
      </c>
      <c r="FU138" s="205">
        <f t="shared" si="218"/>
        <v>100</v>
      </c>
      <c r="FV138" s="205">
        <f t="shared" si="218"/>
        <v>100</v>
      </c>
      <c r="FW138" s="205">
        <f t="shared" si="218"/>
        <v>100</v>
      </c>
      <c r="FX138" s="205">
        <f t="shared" si="218"/>
        <v>100</v>
      </c>
      <c r="FY138" s="205">
        <f t="shared" si="218"/>
        <v>100</v>
      </c>
      <c r="FZ138" s="205">
        <f t="shared" si="218"/>
        <v>100</v>
      </c>
      <c r="GA138" s="205">
        <f t="shared" si="218"/>
        <v>100</v>
      </c>
      <c r="GB138" s="205">
        <f t="shared" si="218"/>
        <v>100</v>
      </c>
      <c r="GC138" s="205">
        <f t="shared" si="218"/>
        <v>100</v>
      </c>
      <c r="GD138" s="205">
        <f t="shared" si="218"/>
        <v>100</v>
      </c>
      <c r="GE138" s="205">
        <f t="shared" si="218"/>
        <v>100</v>
      </c>
      <c r="GF138" s="205">
        <f t="shared" si="218"/>
        <v>100</v>
      </c>
      <c r="GG138" s="205">
        <f t="shared" si="218"/>
        <v>100</v>
      </c>
      <c r="GH138" s="205">
        <f t="shared" si="218"/>
        <v>100</v>
      </c>
      <c r="GI138" s="205">
        <f t="shared" si="218"/>
        <v>100</v>
      </c>
      <c r="GJ138" s="205">
        <f t="shared" si="218"/>
        <v>100</v>
      </c>
      <c r="GK138"/>
      <c r="GL138"/>
      <c r="GM138"/>
      <c r="GN138"/>
      <c r="GO138"/>
      <c r="GP138"/>
      <c r="GQ138"/>
      <c r="GR138"/>
      <c r="GS138"/>
      <c r="GT138"/>
      <c r="GU138"/>
      <c r="GV138"/>
      <c r="GW138"/>
      <c r="GX138"/>
      <c r="GY138"/>
      <c r="GZ138"/>
      <c r="HA138"/>
      <c r="HB138"/>
      <c r="HC138"/>
      <c r="HD138"/>
      <c r="HE138"/>
      <c r="HF138"/>
      <c r="HG138"/>
      <c r="HH138"/>
      <c r="HI138"/>
      <c r="HJ138"/>
      <c r="HK138"/>
      <c r="HL138"/>
      <c r="HM138"/>
      <c r="HN138"/>
      <c r="HO138"/>
      <c r="HP138"/>
      <c r="HQ138"/>
      <c r="HR138"/>
      <c r="HS138"/>
      <c r="HT138"/>
      <c r="HU138"/>
      <c r="HV138"/>
      <c r="HW138"/>
      <c r="HX138"/>
      <c r="HY138"/>
      <c r="HZ138"/>
      <c r="IA138"/>
      <c r="IB138"/>
      <c r="IC138"/>
      <c r="ID138"/>
      <c r="IE138"/>
      <c r="IF138"/>
      <c r="IG138"/>
      <c r="IH138"/>
      <c r="II138"/>
      <c r="IJ138"/>
      <c r="IK138"/>
      <c r="IL138"/>
      <c r="IM138"/>
      <c r="IN138"/>
      <c r="IO138"/>
      <c r="IP138"/>
      <c r="IQ138"/>
      <c r="IR138"/>
      <c r="IS138"/>
      <c r="IT138"/>
      <c r="IU138"/>
      <c r="IV138"/>
      <c r="IW138"/>
      <c r="IX138"/>
      <c r="IY138"/>
      <c r="IZ138"/>
      <c r="JA138"/>
      <c r="JB138"/>
      <c r="JC138"/>
      <c r="JD138"/>
      <c r="JE138"/>
      <c r="JF138"/>
      <c r="JG138"/>
      <c r="JH138"/>
      <c r="JI138"/>
      <c r="JJ138"/>
      <c r="JK138"/>
      <c r="JL138"/>
      <c r="JM138"/>
      <c r="JN138"/>
      <c r="JO138"/>
      <c r="JP138"/>
      <c r="JQ138"/>
      <c r="JR138"/>
      <c r="JS138"/>
      <c r="JT138"/>
      <c r="JU138"/>
      <c r="JV138"/>
      <c r="JW138"/>
      <c r="JX138"/>
      <c r="JY138"/>
      <c r="JZ138"/>
      <c r="KA138"/>
      <c r="KB138"/>
      <c r="KC138"/>
      <c r="KD138"/>
      <c r="KE138"/>
      <c r="KF138"/>
      <c r="KG138"/>
      <c r="KH138"/>
      <c r="KI138"/>
      <c r="KJ138"/>
      <c r="KK138"/>
      <c r="KL138"/>
      <c r="KM138"/>
      <c r="KN138"/>
      <c r="KO138"/>
      <c r="KP138"/>
      <c r="KQ138"/>
      <c r="KR138"/>
      <c r="KS138"/>
      <c r="KT138"/>
      <c r="KU138"/>
      <c r="KV138"/>
      <c r="KW138"/>
      <c r="KX138"/>
      <c r="KY138"/>
      <c r="KZ138"/>
      <c r="LA138"/>
      <c r="LB138"/>
      <c r="LC138"/>
      <c r="LD138"/>
      <c r="LE138"/>
      <c r="LF138"/>
      <c r="LG138"/>
      <c r="LH138"/>
      <c r="LI138"/>
      <c r="LJ138"/>
      <c r="LK138"/>
      <c r="LL138"/>
      <c r="LM138"/>
      <c r="LN138"/>
      <c r="LO138"/>
      <c r="LP138"/>
      <c r="LQ138"/>
      <c r="LR138"/>
      <c r="LS138"/>
      <c r="LT138"/>
      <c r="LU138"/>
      <c r="LV138"/>
      <c r="LW138"/>
      <c r="LX138"/>
      <c r="LY138"/>
      <c r="LZ138"/>
      <c r="MA138"/>
      <c r="MB138"/>
      <c r="MC138"/>
      <c r="MD138"/>
      <c r="ME138"/>
      <c r="MF138"/>
      <c r="MG138"/>
      <c r="MH138"/>
      <c r="MI138"/>
      <c r="MJ138"/>
      <c r="MK138"/>
      <c r="ML138"/>
      <c r="MM138"/>
      <c r="MN138"/>
      <c r="MO138"/>
      <c r="MP138"/>
      <c r="MQ138"/>
      <c r="MR138"/>
      <c r="MS138"/>
      <c r="MT138"/>
      <c r="MU138"/>
      <c r="MV138"/>
      <c r="MW138"/>
      <c r="MX138"/>
      <c r="MY138"/>
      <c r="MZ138"/>
      <c r="NA138"/>
      <c r="NB138"/>
      <c r="NC138"/>
      <c r="ND138"/>
      <c r="NE138"/>
      <c r="NF138"/>
      <c r="NG138"/>
      <c r="NH138"/>
      <c r="NI138"/>
      <c r="NJ138"/>
      <c r="NK138"/>
      <c r="NL138"/>
      <c r="NM138"/>
      <c r="NN138"/>
      <c r="NO138"/>
      <c r="NP138"/>
      <c r="NQ138"/>
      <c r="NR138"/>
      <c r="NS138"/>
      <c r="NT138"/>
      <c r="NU138"/>
      <c r="NV138"/>
      <c r="NW138"/>
      <c r="NX138"/>
      <c r="NY138"/>
      <c r="NZ138"/>
      <c r="OA138"/>
      <c r="OB138"/>
      <c r="OC138"/>
      <c r="OD138"/>
      <c r="OE138"/>
      <c r="OF138"/>
      <c r="OG138"/>
      <c r="OH138"/>
      <c r="OI138"/>
      <c r="OJ138"/>
      <c r="OK138"/>
      <c r="OL138"/>
      <c r="OM138"/>
      <c r="ON138"/>
      <c r="OO138"/>
      <c r="OP138"/>
      <c r="OQ138"/>
      <c r="OR138"/>
      <c r="OS138"/>
      <c r="OT138"/>
      <c r="OU138"/>
      <c r="OV138"/>
      <c r="OW138"/>
      <c r="OX138"/>
      <c r="OY138"/>
      <c r="OZ138"/>
      <c r="PA138"/>
      <c r="PB138"/>
      <c r="PC138"/>
      <c r="PD138"/>
      <c r="PE138"/>
      <c r="PF138"/>
      <c r="PG138"/>
      <c r="PH138"/>
      <c r="PI138"/>
      <c r="PJ138"/>
      <c r="PK138"/>
      <c r="PL138"/>
      <c r="PM138"/>
      <c r="PN138"/>
      <c r="PO138"/>
      <c r="PP138"/>
      <c r="PQ138"/>
      <c r="PR138"/>
      <c r="PS138"/>
      <c r="PT138"/>
      <c r="PU138"/>
    </row>
    <row r="139" spans="1:437" s="204" customFormat="1" outlineLevel="1" x14ac:dyDescent="0.35">
      <c r="A139" s="15"/>
      <c r="B139" s="15"/>
      <c r="C139" s="21"/>
      <c r="D139" s="60"/>
      <c r="E139" s="205" t="str">
        <f t="shared" ref="E139:BP139" si="219" xml:space="preserve"> E$97</f>
        <v>Operating period flag</v>
      </c>
      <c r="F139" s="205">
        <f t="shared" si="219"/>
        <v>0</v>
      </c>
      <c r="G139" s="205" t="str">
        <f t="shared" si="219"/>
        <v>flag</v>
      </c>
      <c r="H139" s="205">
        <f t="shared" si="219"/>
        <v>100</v>
      </c>
      <c r="I139" s="205">
        <f t="shared" si="219"/>
        <v>0</v>
      </c>
      <c r="J139" s="205">
        <f t="shared" si="219"/>
        <v>0</v>
      </c>
      <c r="K139" s="205">
        <f t="shared" si="219"/>
        <v>0</v>
      </c>
      <c r="L139" s="205">
        <f t="shared" si="219"/>
        <v>0</v>
      </c>
      <c r="M139" s="205">
        <f t="shared" si="219"/>
        <v>1</v>
      </c>
      <c r="N139" s="205">
        <f t="shared" si="219"/>
        <v>1</v>
      </c>
      <c r="O139" s="205">
        <f t="shared" si="219"/>
        <v>1</v>
      </c>
      <c r="P139" s="205">
        <f t="shared" si="219"/>
        <v>1</v>
      </c>
      <c r="Q139" s="205">
        <f t="shared" si="219"/>
        <v>1</v>
      </c>
      <c r="R139" s="205">
        <f t="shared" si="219"/>
        <v>1</v>
      </c>
      <c r="S139" s="205">
        <f t="shared" si="219"/>
        <v>1</v>
      </c>
      <c r="T139" s="205">
        <f t="shared" si="219"/>
        <v>1</v>
      </c>
      <c r="U139" s="205">
        <f t="shared" si="219"/>
        <v>1</v>
      </c>
      <c r="V139" s="205">
        <f t="shared" si="219"/>
        <v>1</v>
      </c>
      <c r="W139" s="205">
        <f t="shared" si="219"/>
        <v>1</v>
      </c>
      <c r="X139" s="205">
        <f t="shared" si="219"/>
        <v>1</v>
      </c>
      <c r="Y139" s="205">
        <f t="shared" si="219"/>
        <v>1</v>
      </c>
      <c r="Z139" s="205">
        <f t="shared" si="219"/>
        <v>1</v>
      </c>
      <c r="AA139" s="205">
        <f t="shared" si="219"/>
        <v>1</v>
      </c>
      <c r="AB139" s="205">
        <f t="shared" si="219"/>
        <v>1</v>
      </c>
      <c r="AC139" s="205">
        <f t="shared" si="219"/>
        <v>1</v>
      </c>
      <c r="AD139" s="205">
        <f t="shared" si="219"/>
        <v>1</v>
      </c>
      <c r="AE139" s="205">
        <f t="shared" si="219"/>
        <v>1</v>
      </c>
      <c r="AF139" s="205">
        <f t="shared" si="219"/>
        <v>1</v>
      </c>
      <c r="AG139" s="205">
        <f t="shared" si="219"/>
        <v>1</v>
      </c>
      <c r="AH139" s="205">
        <f t="shared" si="219"/>
        <v>1</v>
      </c>
      <c r="AI139" s="205">
        <f t="shared" si="219"/>
        <v>1</v>
      </c>
      <c r="AJ139" s="205">
        <f t="shared" si="219"/>
        <v>1</v>
      </c>
      <c r="AK139" s="205">
        <f t="shared" si="219"/>
        <v>1</v>
      </c>
      <c r="AL139" s="205">
        <f t="shared" si="219"/>
        <v>1</v>
      </c>
      <c r="AM139" s="205">
        <f t="shared" si="219"/>
        <v>1</v>
      </c>
      <c r="AN139" s="205">
        <f t="shared" si="219"/>
        <v>1</v>
      </c>
      <c r="AO139" s="205">
        <f t="shared" si="219"/>
        <v>1</v>
      </c>
      <c r="AP139" s="205">
        <f t="shared" si="219"/>
        <v>1</v>
      </c>
      <c r="AQ139" s="205">
        <f t="shared" si="219"/>
        <v>1</v>
      </c>
      <c r="AR139" s="205">
        <f t="shared" si="219"/>
        <v>1</v>
      </c>
      <c r="AS139" s="205">
        <f t="shared" si="219"/>
        <v>1</v>
      </c>
      <c r="AT139" s="205">
        <f t="shared" si="219"/>
        <v>1</v>
      </c>
      <c r="AU139" s="205">
        <f t="shared" si="219"/>
        <v>1</v>
      </c>
      <c r="AV139" s="205">
        <f t="shared" si="219"/>
        <v>1</v>
      </c>
      <c r="AW139" s="205">
        <f t="shared" si="219"/>
        <v>1</v>
      </c>
      <c r="AX139" s="205">
        <f t="shared" si="219"/>
        <v>1</v>
      </c>
      <c r="AY139" s="205">
        <f t="shared" si="219"/>
        <v>1</v>
      </c>
      <c r="AZ139" s="205">
        <f t="shared" si="219"/>
        <v>1</v>
      </c>
      <c r="BA139" s="205">
        <f t="shared" si="219"/>
        <v>1</v>
      </c>
      <c r="BB139" s="205">
        <f t="shared" si="219"/>
        <v>1</v>
      </c>
      <c r="BC139" s="205">
        <f t="shared" si="219"/>
        <v>1</v>
      </c>
      <c r="BD139" s="205">
        <f t="shared" si="219"/>
        <v>1</v>
      </c>
      <c r="BE139" s="205">
        <f t="shared" si="219"/>
        <v>1</v>
      </c>
      <c r="BF139" s="205">
        <f t="shared" si="219"/>
        <v>1</v>
      </c>
      <c r="BG139" s="205">
        <f t="shared" si="219"/>
        <v>1</v>
      </c>
      <c r="BH139" s="205">
        <f t="shared" si="219"/>
        <v>1</v>
      </c>
      <c r="BI139" s="205">
        <f t="shared" si="219"/>
        <v>1</v>
      </c>
      <c r="BJ139" s="205">
        <f t="shared" si="219"/>
        <v>1</v>
      </c>
      <c r="BK139" s="205">
        <f t="shared" si="219"/>
        <v>1</v>
      </c>
      <c r="BL139" s="205">
        <f t="shared" si="219"/>
        <v>1</v>
      </c>
      <c r="BM139" s="205">
        <f t="shared" si="219"/>
        <v>1</v>
      </c>
      <c r="BN139" s="205">
        <f t="shared" si="219"/>
        <v>1</v>
      </c>
      <c r="BO139" s="205">
        <f t="shared" si="219"/>
        <v>1</v>
      </c>
      <c r="BP139" s="205">
        <f t="shared" si="219"/>
        <v>1</v>
      </c>
      <c r="BQ139" s="205">
        <f t="shared" ref="BQ139:EB139" si="220" xml:space="preserve"> BQ$97</f>
        <v>1</v>
      </c>
      <c r="BR139" s="205">
        <f t="shared" si="220"/>
        <v>1</v>
      </c>
      <c r="BS139" s="205">
        <f t="shared" si="220"/>
        <v>1</v>
      </c>
      <c r="BT139" s="205">
        <f t="shared" si="220"/>
        <v>1</v>
      </c>
      <c r="BU139" s="205">
        <f t="shared" si="220"/>
        <v>1</v>
      </c>
      <c r="BV139" s="205">
        <f t="shared" si="220"/>
        <v>1</v>
      </c>
      <c r="BW139" s="205">
        <f t="shared" si="220"/>
        <v>1</v>
      </c>
      <c r="BX139" s="205">
        <f t="shared" si="220"/>
        <v>1</v>
      </c>
      <c r="BY139" s="205">
        <f t="shared" si="220"/>
        <v>1</v>
      </c>
      <c r="BZ139" s="205">
        <f t="shared" si="220"/>
        <v>1</v>
      </c>
      <c r="CA139" s="205">
        <f t="shared" si="220"/>
        <v>1</v>
      </c>
      <c r="CB139" s="205">
        <f t="shared" si="220"/>
        <v>1</v>
      </c>
      <c r="CC139" s="205">
        <f t="shared" si="220"/>
        <v>1</v>
      </c>
      <c r="CD139" s="205">
        <f t="shared" si="220"/>
        <v>1</v>
      </c>
      <c r="CE139" s="205">
        <f t="shared" si="220"/>
        <v>1</v>
      </c>
      <c r="CF139" s="205">
        <f t="shared" si="220"/>
        <v>1</v>
      </c>
      <c r="CG139" s="205">
        <f t="shared" si="220"/>
        <v>1</v>
      </c>
      <c r="CH139" s="205">
        <f t="shared" si="220"/>
        <v>1</v>
      </c>
      <c r="CI139" s="205">
        <f t="shared" si="220"/>
        <v>1</v>
      </c>
      <c r="CJ139" s="205">
        <f t="shared" si="220"/>
        <v>1</v>
      </c>
      <c r="CK139" s="205">
        <f t="shared" si="220"/>
        <v>1</v>
      </c>
      <c r="CL139" s="205">
        <f t="shared" si="220"/>
        <v>1</v>
      </c>
      <c r="CM139" s="205">
        <f t="shared" si="220"/>
        <v>1</v>
      </c>
      <c r="CN139" s="205">
        <f t="shared" si="220"/>
        <v>1</v>
      </c>
      <c r="CO139" s="205">
        <f t="shared" si="220"/>
        <v>1</v>
      </c>
      <c r="CP139" s="205">
        <f t="shared" si="220"/>
        <v>1</v>
      </c>
      <c r="CQ139" s="205">
        <f t="shared" si="220"/>
        <v>1</v>
      </c>
      <c r="CR139" s="205">
        <f t="shared" si="220"/>
        <v>1</v>
      </c>
      <c r="CS139" s="205">
        <f t="shared" si="220"/>
        <v>1</v>
      </c>
      <c r="CT139" s="205">
        <f t="shared" si="220"/>
        <v>1</v>
      </c>
      <c r="CU139" s="205">
        <f t="shared" si="220"/>
        <v>1</v>
      </c>
      <c r="CV139" s="205">
        <f t="shared" si="220"/>
        <v>1</v>
      </c>
      <c r="CW139" s="205">
        <f t="shared" si="220"/>
        <v>1</v>
      </c>
      <c r="CX139" s="205">
        <f t="shared" si="220"/>
        <v>1</v>
      </c>
      <c r="CY139" s="205">
        <f t="shared" si="220"/>
        <v>1</v>
      </c>
      <c r="CZ139" s="205">
        <f t="shared" si="220"/>
        <v>1</v>
      </c>
      <c r="DA139" s="205">
        <f t="shared" si="220"/>
        <v>1</v>
      </c>
      <c r="DB139" s="205">
        <f t="shared" si="220"/>
        <v>1</v>
      </c>
      <c r="DC139" s="205">
        <f t="shared" si="220"/>
        <v>1</v>
      </c>
      <c r="DD139" s="205">
        <f t="shared" si="220"/>
        <v>1</v>
      </c>
      <c r="DE139" s="205">
        <f t="shared" si="220"/>
        <v>1</v>
      </c>
      <c r="DF139" s="205">
        <f t="shared" si="220"/>
        <v>1</v>
      </c>
      <c r="DG139" s="205">
        <f t="shared" si="220"/>
        <v>1</v>
      </c>
      <c r="DH139" s="205">
        <f t="shared" si="220"/>
        <v>1</v>
      </c>
      <c r="DI139" s="205">
        <f t="shared" si="220"/>
        <v>0</v>
      </c>
      <c r="DJ139" s="205">
        <f t="shared" si="220"/>
        <v>0</v>
      </c>
      <c r="DK139" s="205">
        <f t="shared" si="220"/>
        <v>0</v>
      </c>
      <c r="DL139" s="205">
        <f t="shared" si="220"/>
        <v>0</v>
      </c>
      <c r="DM139" s="205">
        <f t="shared" si="220"/>
        <v>0</v>
      </c>
      <c r="DN139" s="205">
        <f t="shared" si="220"/>
        <v>0</v>
      </c>
      <c r="DO139" s="205">
        <f t="shared" si="220"/>
        <v>0</v>
      </c>
      <c r="DP139" s="205">
        <f t="shared" si="220"/>
        <v>0</v>
      </c>
      <c r="DQ139" s="205">
        <f t="shared" si="220"/>
        <v>0</v>
      </c>
      <c r="DR139" s="205">
        <f t="shared" si="220"/>
        <v>0</v>
      </c>
      <c r="DS139" s="205">
        <f t="shared" si="220"/>
        <v>0</v>
      </c>
      <c r="DT139" s="205">
        <f t="shared" si="220"/>
        <v>0</v>
      </c>
      <c r="DU139" s="205">
        <f t="shared" si="220"/>
        <v>0</v>
      </c>
      <c r="DV139" s="205">
        <f t="shared" si="220"/>
        <v>0</v>
      </c>
      <c r="DW139" s="205">
        <f t="shared" si="220"/>
        <v>0</v>
      </c>
      <c r="DX139" s="205">
        <f t="shared" si="220"/>
        <v>0</v>
      </c>
      <c r="DY139" s="205">
        <f t="shared" si="220"/>
        <v>0</v>
      </c>
      <c r="DZ139" s="205">
        <f t="shared" si="220"/>
        <v>0</v>
      </c>
      <c r="EA139" s="205">
        <f t="shared" si="220"/>
        <v>0</v>
      </c>
      <c r="EB139" s="205">
        <f t="shared" si="220"/>
        <v>0</v>
      </c>
      <c r="EC139" s="205">
        <f t="shared" ref="EC139:GJ139" si="221" xml:space="preserve"> EC$97</f>
        <v>0</v>
      </c>
      <c r="ED139" s="205">
        <f t="shared" si="221"/>
        <v>0</v>
      </c>
      <c r="EE139" s="205">
        <f t="shared" si="221"/>
        <v>0</v>
      </c>
      <c r="EF139" s="205">
        <f t="shared" si="221"/>
        <v>0</v>
      </c>
      <c r="EG139" s="205">
        <f t="shared" si="221"/>
        <v>0</v>
      </c>
      <c r="EH139" s="205">
        <f t="shared" si="221"/>
        <v>0</v>
      </c>
      <c r="EI139" s="205">
        <f t="shared" si="221"/>
        <v>0</v>
      </c>
      <c r="EJ139" s="205">
        <f t="shared" si="221"/>
        <v>0</v>
      </c>
      <c r="EK139" s="205">
        <f t="shared" si="221"/>
        <v>0</v>
      </c>
      <c r="EL139" s="205">
        <f t="shared" si="221"/>
        <v>0</v>
      </c>
      <c r="EM139" s="205">
        <f t="shared" si="221"/>
        <v>0</v>
      </c>
      <c r="EN139" s="205">
        <f t="shared" si="221"/>
        <v>0</v>
      </c>
      <c r="EO139" s="205">
        <f t="shared" si="221"/>
        <v>0</v>
      </c>
      <c r="EP139" s="205">
        <f t="shared" si="221"/>
        <v>0</v>
      </c>
      <c r="EQ139" s="205">
        <f t="shared" si="221"/>
        <v>0</v>
      </c>
      <c r="ER139" s="205">
        <f t="shared" si="221"/>
        <v>0</v>
      </c>
      <c r="ES139" s="205">
        <f t="shared" si="221"/>
        <v>0</v>
      </c>
      <c r="ET139" s="205">
        <f t="shared" si="221"/>
        <v>0</v>
      </c>
      <c r="EU139" s="205">
        <f t="shared" si="221"/>
        <v>0</v>
      </c>
      <c r="EV139" s="205">
        <f t="shared" si="221"/>
        <v>0</v>
      </c>
      <c r="EW139" s="205">
        <f t="shared" si="221"/>
        <v>0</v>
      </c>
      <c r="EX139" s="205">
        <f t="shared" si="221"/>
        <v>0</v>
      </c>
      <c r="EY139" s="205">
        <f t="shared" si="221"/>
        <v>0</v>
      </c>
      <c r="EZ139" s="205">
        <f t="shared" si="221"/>
        <v>0</v>
      </c>
      <c r="FA139" s="205">
        <f t="shared" si="221"/>
        <v>0</v>
      </c>
      <c r="FB139" s="205">
        <f t="shared" si="221"/>
        <v>0</v>
      </c>
      <c r="FC139" s="205">
        <f t="shared" si="221"/>
        <v>0</v>
      </c>
      <c r="FD139" s="205">
        <f t="shared" si="221"/>
        <v>0</v>
      </c>
      <c r="FE139" s="205">
        <f t="shared" si="221"/>
        <v>0</v>
      </c>
      <c r="FF139" s="205">
        <f t="shared" si="221"/>
        <v>0</v>
      </c>
      <c r="FG139" s="205">
        <f t="shared" si="221"/>
        <v>0</v>
      </c>
      <c r="FH139" s="205">
        <f t="shared" si="221"/>
        <v>0</v>
      </c>
      <c r="FI139" s="205">
        <f t="shared" si="221"/>
        <v>0</v>
      </c>
      <c r="FJ139" s="205">
        <f t="shared" si="221"/>
        <v>0</v>
      </c>
      <c r="FK139" s="205">
        <f t="shared" si="221"/>
        <v>0</v>
      </c>
      <c r="FL139" s="205">
        <f t="shared" si="221"/>
        <v>0</v>
      </c>
      <c r="FM139" s="205">
        <f t="shared" si="221"/>
        <v>0</v>
      </c>
      <c r="FN139" s="205">
        <f t="shared" si="221"/>
        <v>0</v>
      </c>
      <c r="FO139" s="205">
        <f t="shared" si="221"/>
        <v>0</v>
      </c>
      <c r="FP139" s="205">
        <f t="shared" si="221"/>
        <v>0</v>
      </c>
      <c r="FQ139" s="205">
        <f t="shared" si="221"/>
        <v>0</v>
      </c>
      <c r="FR139" s="205">
        <f t="shared" si="221"/>
        <v>0</v>
      </c>
      <c r="FS139" s="205">
        <f t="shared" si="221"/>
        <v>0</v>
      </c>
      <c r="FT139" s="205">
        <f t="shared" si="221"/>
        <v>0</v>
      </c>
      <c r="FU139" s="205">
        <f t="shared" si="221"/>
        <v>0</v>
      </c>
      <c r="FV139" s="205">
        <f t="shared" si="221"/>
        <v>0</v>
      </c>
      <c r="FW139" s="205">
        <f t="shared" si="221"/>
        <v>0</v>
      </c>
      <c r="FX139" s="205">
        <f t="shared" si="221"/>
        <v>0</v>
      </c>
      <c r="FY139" s="205">
        <f t="shared" si="221"/>
        <v>0</v>
      </c>
      <c r="FZ139" s="205">
        <f t="shared" si="221"/>
        <v>0</v>
      </c>
      <c r="GA139" s="205">
        <f t="shared" si="221"/>
        <v>0</v>
      </c>
      <c r="GB139" s="205">
        <f t="shared" si="221"/>
        <v>0</v>
      </c>
      <c r="GC139" s="205">
        <f t="shared" si="221"/>
        <v>0</v>
      </c>
      <c r="GD139" s="205">
        <f t="shared" si="221"/>
        <v>0</v>
      </c>
      <c r="GE139" s="205">
        <f t="shared" si="221"/>
        <v>0</v>
      </c>
      <c r="GF139" s="205">
        <f t="shared" si="221"/>
        <v>0</v>
      </c>
      <c r="GG139" s="205">
        <f t="shared" si="221"/>
        <v>0</v>
      </c>
      <c r="GH139" s="205">
        <f t="shared" si="221"/>
        <v>0</v>
      </c>
      <c r="GI139" s="205">
        <f t="shared" si="221"/>
        <v>0</v>
      </c>
      <c r="GJ139" s="205">
        <f t="shared" si="221"/>
        <v>0</v>
      </c>
      <c r="GK139"/>
      <c r="GL139"/>
      <c r="GM139"/>
      <c r="GN139"/>
      <c r="GO139"/>
      <c r="GP139"/>
      <c r="GQ139"/>
      <c r="GR139"/>
      <c r="GS139"/>
      <c r="GT139"/>
      <c r="GU139"/>
      <c r="GV139"/>
      <c r="GW139"/>
      <c r="GX139"/>
      <c r="GY139"/>
      <c r="GZ139"/>
      <c r="HA139"/>
      <c r="HB139"/>
      <c r="HC139"/>
      <c r="HD139"/>
      <c r="HE139"/>
      <c r="HF139"/>
      <c r="HG139"/>
      <c r="HH139"/>
      <c r="HI139"/>
      <c r="HJ139"/>
      <c r="HK139"/>
      <c r="HL139"/>
      <c r="HM139"/>
      <c r="HN139"/>
      <c r="HO139"/>
      <c r="HP139"/>
      <c r="HQ139"/>
      <c r="HR139"/>
      <c r="HS139"/>
      <c r="HT139"/>
      <c r="HU139"/>
      <c r="HV139"/>
      <c r="HW139"/>
      <c r="HX139"/>
      <c r="HY139"/>
      <c r="HZ139"/>
      <c r="IA139"/>
      <c r="IB139"/>
      <c r="IC139"/>
      <c r="ID139"/>
      <c r="IE139"/>
      <c r="IF139"/>
      <c r="IG139"/>
      <c r="IH139"/>
      <c r="II139"/>
      <c r="IJ139"/>
      <c r="IK139"/>
      <c r="IL139"/>
      <c r="IM139"/>
      <c r="IN139"/>
      <c r="IO139"/>
      <c r="IP139"/>
      <c r="IQ139"/>
      <c r="IR139"/>
      <c r="IS139"/>
      <c r="IT139"/>
      <c r="IU139"/>
      <c r="IV139"/>
      <c r="IW139"/>
      <c r="IX139"/>
      <c r="IY139"/>
      <c r="IZ139"/>
      <c r="JA139"/>
      <c r="JB139"/>
      <c r="JC139"/>
      <c r="JD139"/>
      <c r="JE139"/>
      <c r="JF139"/>
      <c r="JG139"/>
      <c r="JH139"/>
      <c r="JI139"/>
      <c r="JJ139"/>
      <c r="JK139"/>
      <c r="JL139"/>
      <c r="JM139"/>
      <c r="JN139"/>
      <c r="JO139"/>
      <c r="JP139"/>
      <c r="JQ139"/>
      <c r="JR139"/>
      <c r="JS139"/>
      <c r="JT139"/>
      <c r="JU139"/>
      <c r="JV139"/>
      <c r="JW139"/>
      <c r="JX139"/>
      <c r="JY139"/>
      <c r="JZ139"/>
      <c r="KA139"/>
      <c r="KB139"/>
      <c r="KC139"/>
      <c r="KD139"/>
      <c r="KE139"/>
      <c r="KF139"/>
      <c r="KG139"/>
      <c r="KH139"/>
      <c r="KI139"/>
      <c r="KJ139"/>
      <c r="KK139"/>
      <c r="KL139"/>
      <c r="KM139"/>
      <c r="KN139"/>
      <c r="KO139"/>
      <c r="KP139"/>
      <c r="KQ139"/>
      <c r="KR139"/>
      <c r="KS139"/>
      <c r="KT139"/>
      <c r="KU139"/>
      <c r="KV139"/>
      <c r="KW139"/>
      <c r="KX139"/>
      <c r="KY139"/>
      <c r="KZ139"/>
      <c r="LA139"/>
      <c r="LB139"/>
      <c r="LC139"/>
      <c r="LD139"/>
      <c r="LE139"/>
      <c r="LF139"/>
      <c r="LG139"/>
      <c r="LH139"/>
      <c r="LI139"/>
      <c r="LJ139"/>
      <c r="LK139"/>
      <c r="LL139"/>
      <c r="LM139"/>
      <c r="LN139"/>
      <c r="LO139"/>
      <c r="LP139"/>
      <c r="LQ139"/>
      <c r="LR139"/>
      <c r="LS139"/>
      <c r="LT139"/>
      <c r="LU139"/>
      <c r="LV139"/>
      <c r="LW139"/>
      <c r="LX139"/>
      <c r="LY139"/>
      <c r="LZ139"/>
      <c r="MA139"/>
      <c r="MB139"/>
      <c r="MC139"/>
      <c r="MD139"/>
      <c r="ME139"/>
      <c r="MF139"/>
      <c r="MG139"/>
      <c r="MH139"/>
      <c r="MI139"/>
      <c r="MJ139"/>
      <c r="MK139"/>
      <c r="ML139"/>
      <c r="MM139"/>
      <c r="MN139"/>
      <c r="MO139"/>
      <c r="MP139"/>
      <c r="MQ139"/>
      <c r="MR139"/>
      <c r="MS139"/>
      <c r="MT139"/>
      <c r="MU139"/>
      <c r="MV139"/>
      <c r="MW139"/>
      <c r="MX139"/>
      <c r="MY139"/>
      <c r="MZ139"/>
      <c r="NA139"/>
      <c r="NB139"/>
      <c r="NC139"/>
      <c r="ND139"/>
      <c r="NE139"/>
      <c r="NF139"/>
      <c r="NG139"/>
      <c r="NH139"/>
      <c r="NI139"/>
      <c r="NJ139"/>
      <c r="NK139"/>
      <c r="NL139"/>
      <c r="NM139"/>
      <c r="NN139"/>
      <c r="NO139"/>
      <c r="NP139"/>
      <c r="NQ139"/>
      <c r="NR139"/>
      <c r="NS139"/>
      <c r="NT139"/>
      <c r="NU139"/>
      <c r="NV139"/>
      <c r="NW139"/>
      <c r="NX139"/>
      <c r="NY139"/>
      <c r="NZ139"/>
      <c r="OA139"/>
      <c r="OB139"/>
      <c r="OC139"/>
      <c r="OD139"/>
      <c r="OE139"/>
      <c r="OF139"/>
      <c r="OG139"/>
      <c r="OH139"/>
      <c r="OI139"/>
      <c r="OJ139"/>
      <c r="OK139"/>
      <c r="OL139"/>
      <c r="OM139"/>
      <c r="ON139"/>
      <c r="OO139"/>
      <c r="OP139"/>
      <c r="OQ139"/>
      <c r="OR139"/>
      <c r="OS139"/>
      <c r="OT139"/>
      <c r="OU139"/>
      <c r="OV139"/>
      <c r="OW139"/>
      <c r="OX139"/>
      <c r="OY139"/>
      <c r="OZ139"/>
      <c r="PA139"/>
      <c r="PB139"/>
      <c r="PC139"/>
      <c r="PD139"/>
      <c r="PE139"/>
      <c r="PF139"/>
      <c r="PG139"/>
      <c r="PH139"/>
      <c r="PI139"/>
      <c r="PJ139"/>
      <c r="PK139"/>
      <c r="PL139"/>
      <c r="PM139"/>
      <c r="PN139"/>
      <c r="PO139"/>
      <c r="PP139"/>
      <c r="PQ139"/>
      <c r="PR139"/>
      <c r="PS139"/>
      <c r="PT139"/>
      <c r="PU139"/>
    </row>
    <row r="140" spans="1:437" s="265" customFormat="1" outlineLevel="1" x14ac:dyDescent="0.35">
      <c r="A140" s="189"/>
      <c r="B140" s="189"/>
      <c r="C140" s="190"/>
      <c r="D140" s="191"/>
      <c r="E140" s="192" t="s">
        <v>148</v>
      </c>
      <c r="F140" s="192"/>
      <c r="G140" s="192" t="s">
        <v>14</v>
      </c>
      <c r="H140" s="192"/>
      <c r="I140" s="192"/>
      <c r="J140" s="192">
        <f t="shared" ref="J140:AO140" si="222" xml:space="preserve"> IF( I140 = $F137, 1, I140 + 1) * J139</f>
        <v>0</v>
      </c>
      <c r="K140" s="192">
        <f t="shared" si="222"/>
        <v>0</v>
      </c>
      <c r="L140" s="192">
        <f t="shared" si="222"/>
        <v>0</v>
      </c>
      <c r="M140" s="192">
        <f t="shared" si="222"/>
        <v>1</v>
      </c>
      <c r="N140" s="192">
        <f t="shared" si="222"/>
        <v>2</v>
      </c>
      <c r="O140" s="192">
        <f t="shared" si="222"/>
        <v>3</v>
      </c>
      <c r="P140" s="192">
        <f t="shared" si="222"/>
        <v>4</v>
      </c>
      <c r="Q140" s="192">
        <f t="shared" si="222"/>
        <v>1</v>
      </c>
      <c r="R140" s="192">
        <f t="shared" si="222"/>
        <v>2</v>
      </c>
      <c r="S140" s="192">
        <f t="shared" si="222"/>
        <v>3</v>
      </c>
      <c r="T140" s="192">
        <f t="shared" si="222"/>
        <v>4</v>
      </c>
      <c r="U140" s="192">
        <f t="shared" si="222"/>
        <v>1</v>
      </c>
      <c r="V140" s="192">
        <f t="shared" si="222"/>
        <v>2</v>
      </c>
      <c r="W140" s="192">
        <f t="shared" si="222"/>
        <v>3</v>
      </c>
      <c r="X140" s="192">
        <f t="shared" si="222"/>
        <v>4</v>
      </c>
      <c r="Y140" s="192">
        <f t="shared" si="222"/>
        <v>1</v>
      </c>
      <c r="Z140" s="192">
        <f t="shared" si="222"/>
        <v>2</v>
      </c>
      <c r="AA140" s="192">
        <f t="shared" si="222"/>
        <v>3</v>
      </c>
      <c r="AB140" s="192">
        <f t="shared" si="222"/>
        <v>4</v>
      </c>
      <c r="AC140" s="192">
        <f t="shared" si="222"/>
        <v>1</v>
      </c>
      <c r="AD140" s="192">
        <f t="shared" si="222"/>
        <v>2</v>
      </c>
      <c r="AE140" s="192">
        <f t="shared" si="222"/>
        <v>3</v>
      </c>
      <c r="AF140" s="192">
        <f t="shared" si="222"/>
        <v>4</v>
      </c>
      <c r="AG140" s="192">
        <f t="shared" si="222"/>
        <v>1</v>
      </c>
      <c r="AH140" s="192">
        <f t="shared" si="222"/>
        <v>2</v>
      </c>
      <c r="AI140" s="192">
        <f t="shared" si="222"/>
        <v>3</v>
      </c>
      <c r="AJ140" s="192">
        <f t="shared" si="222"/>
        <v>4</v>
      </c>
      <c r="AK140" s="192">
        <f t="shared" si="222"/>
        <v>1</v>
      </c>
      <c r="AL140" s="192">
        <f t="shared" si="222"/>
        <v>2</v>
      </c>
      <c r="AM140" s="192">
        <f t="shared" si="222"/>
        <v>3</v>
      </c>
      <c r="AN140" s="192">
        <f t="shared" si="222"/>
        <v>4</v>
      </c>
      <c r="AO140" s="192">
        <f t="shared" si="222"/>
        <v>1</v>
      </c>
      <c r="AP140" s="192">
        <f t="shared" ref="AP140:BU140" si="223" xml:space="preserve"> IF( AO140 = $F137, 1, AO140 + 1) * AP139</f>
        <v>2</v>
      </c>
      <c r="AQ140" s="192">
        <f t="shared" si="223"/>
        <v>3</v>
      </c>
      <c r="AR140" s="192">
        <f t="shared" si="223"/>
        <v>4</v>
      </c>
      <c r="AS140" s="192">
        <f t="shared" si="223"/>
        <v>1</v>
      </c>
      <c r="AT140" s="192">
        <f t="shared" si="223"/>
        <v>2</v>
      </c>
      <c r="AU140" s="192">
        <f t="shared" si="223"/>
        <v>3</v>
      </c>
      <c r="AV140" s="192">
        <f t="shared" si="223"/>
        <v>4</v>
      </c>
      <c r="AW140" s="192">
        <f t="shared" si="223"/>
        <v>1</v>
      </c>
      <c r="AX140" s="192">
        <f t="shared" si="223"/>
        <v>2</v>
      </c>
      <c r="AY140" s="192">
        <f t="shared" si="223"/>
        <v>3</v>
      </c>
      <c r="AZ140" s="192">
        <f t="shared" si="223"/>
        <v>4</v>
      </c>
      <c r="BA140" s="192">
        <f t="shared" si="223"/>
        <v>1</v>
      </c>
      <c r="BB140" s="192">
        <f t="shared" si="223"/>
        <v>2</v>
      </c>
      <c r="BC140" s="192">
        <f t="shared" si="223"/>
        <v>3</v>
      </c>
      <c r="BD140" s="192">
        <f t="shared" si="223"/>
        <v>4</v>
      </c>
      <c r="BE140" s="192">
        <f t="shared" si="223"/>
        <v>1</v>
      </c>
      <c r="BF140" s="192">
        <f t="shared" si="223"/>
        <v>2</v>
      </c>
      <c r="BG140" s="192">
        <f t="shared" si="223"/>
        <v>3</v>
      </c>
      <c r="BH140" s="192">
        <f t="shared" si="223"/>
        <v>4</v>
      </c>
      <c r="BI140" s="192">
        <f t="shared" si="223"/>
        <v>1</v>
      </c>
      <c r="BJ140" s="192">
        <f t="shared" si="223"/>
        <v>2</v>
      </c>
      <c r="BK140" s="192">
        <f t="shared" si="223"/>
        <v>3</v>
      </c>
      <c r="BL140" s="192">
        <f t="shared" si="223"/>
        <v>4</v>
      </c>
      <c r="BM140" s="192">
        <f t="shared" si="223"/>
        <v>1</v>
      </c>
      <c r="BN140" s="192">
        <f t="shared" si="223"/>
        <v>2</v>
      </c>
      <c r="BO140" s="192">
        <f t="shared" si="223"/>
        <v>3</v>
      </c>
      <c r="BP140" s="192">
        <f t="shared" si="223"/>
        <v>4</v>
      </c>
      <c r="BQ140" s="192">
        <f t="shared" si="223"/>
        <v>1</v>
      </c>
      <c r="BR140" s="192">
        <f t="shared" si="223"/>
        <v>2</v>
      </c>
      <c r="BS140" s="192">
        <f t="shared" si="223"/>
        <v>3</v>
      </c>
      <c r="BT140" s="192">
        <f t="shared" si="223"/>
        <v>4</v>
      </c>
      <c r="BU140" s="192">
        <f t="shared" si="223"/>
        <v>1</v>
      </c>
      <c r="BV140" s="192">
        <f t="shared" ref="BV140:DA140" si="224" xml:space="preserve"> IF( BU140 = $F137, 1, BU140 + 1) * BV139</f>
        <v>2</v>
      </c>
      <c r="BW140" s="192">
        <f t="shared" si="224"/>
        <v>3</v>
      </c>
      <c r="BX140" s="192">
        <f t="shared" si="224"/>
        <v>4</v>
      </c>
      <c r="BY140" s="192">
        <f t="shared" si="224"/>
        <v>1</v>
      </c>
      <c r="BZ140" s="192">
        <f t="shared" si="224"/>
        <v>2</v>
      </c>
      <c r="CA140" s="192">
        <f t="shared" si="224"/>
        <v>3</v>
      </c>
      <c r="CB140" s="192">
        <f t="shared" si="224"/>
        <v>4</v>
      </c>
      <c r="CC140" s="192">
        <f t="shared" si="224"/>
        <v>1</v>
      </c>
      <c r="CD140" s="192">
        <f t="shared" si="224"/>
        <v>2</v>
      </c>
      <c r="CE140" s="192">
        <f t="shared" si="224"/>
        <v>3</v>
      </c>
      <c r="CF140" s="192">
        <f t="shared" si="224"/>
        <v>4</v>
      </c>
      <c r="CG140" s="192">
        <f t="shared" si="224"/>
        <v>1</v>
      </c>
      <c r="CH140" s="192">
        <f t="shared" si="224"/>
        <v>2</v>
      </c>
      <c r="CI140" s="192">
        <f t="shared" si="224"/>
        <v>3</v>
      </c>
      <c r="CJ140" s="192">
        <f t="shared" si="224"/>
        <v>4</v>
      </c>
      <c r="CK140" s="192">
        <f t="shared" si="224"/>
        <v>1</v>
      </c>
      <c r="CL140" s="192">
        <f t="shared" si="224"/>
        <v>2</v>
      </c>
      <c r="CM140" s="192">
        <f t="shared" si="224"/>
        <v>3</v>
      </c>
      <c r="CN140" s="192">
        <f t="shared" si="224"/>
        <v>4</v>
      </c>
      <c r="CO140" s="192">
        <f t="shared" si="224"/>
        <v>1</v>
      </c>
      <c r="CP140" s="192">
        <f t="shared" si="224"/>
        <v>2</v>
      </c>
      <c r="CQ140" s="192">
        <f t="shared" si="224"/>
        <v>3</v>
      </c>
      <c r="CR140" s="192">
        <f t="shared" si="224"/>
        <v>4</v>
      </c>
      <c r="CS140" s="192">
        <f t="shared" si="224"/>
        <v>1</v>
      </c>
      <c r="CT140" s="192">
        <f t="shared" si="224"/>
        <v>2</v>
      </c>
      <c r="CU140" s="192">
        <f t="shared" si="224"/>
        <v>3</v>
      </c>
      <c r="CV140" s="192">
        <f t="shared" si="224"/>
        <v>4</v>
      </c>
      <c r="CW140" s="192">
        <f t="shared" si="224"/>
        <v>1</v>
      </c>
      <c r="CX140" s="192">
        <f t="shared" si="224"/>
        <v>2</v>
      </c>
      <c r="CY140" s="192">
        <f t="shared" si="224"/>
        <v>3</v>
      </c>
      <c r="CZ140" s="192">
        <f t="shared" si="224"/>
        <v>4</v>
      </c>
      <c r="DA140" s="192">
        <f t="shared" si="224"/>
        <v>1</v>
      </c>
      <c r="DB140" s="192">
        <f t="shared" ref="DB140:EG140" si="225" xml:space="preserve"> IF( DA140 = $F137, 1, DA140 + 1) * DB139</f>
        <v>2</v>
      </c>
      <c r="DC140" s="192">
        <f t="shared" si="225"/>
        <v>3</v>
      </c>
      <c r="DD140" s="192">
        <f t="shared" si="225"/>
        <v>4</v>
      </c>
      <c r="DE140" s="192">
        <f t="shared" si="225"/>
        <v>1</v>
      </c>
      <c r="DF140" s="192">
        <f t="shared" si="225"/>
        <v>2</v>
      </c>
      <c r="DG140" s="192">
        <f t="shared" si="225"/>
        <v>3</v>
      </c>
      <c r="DH140" s="192">
        <f t="shared" si="225"/>
        <v>4</v>
      </c>
      <c r="DI140" s="192">
        <f t="shared" si="225"/>
        <v>0</v>
      </c>
      <c r="DJ140" s="192">
        <f t="shared" si="225"/>
        <v>0</v>
      </c>
      <c r="DK140" s="192">
        <f t="shared" si="225"/>
        <v>0</v>
      </c>
      <c r="DL140" s="192">
        <f t="shared" si="225"/>
        <v>0</v>
      </c>
      <c r="DM140" s="192">
        <f t="shared" si="225"/>
        <v>0</v>
      </c>
      <c r="DN140" s="192">
        <f t="shared" si="225"/>
        <v>0</v>
      </c>
      <c r="DO140" s="192">
        <f t="shared" si="225"/>
        <v>0</v>
      </c>
      <c r="DP140" s="192">
        <f t="shared" si="225"/>
        <v>0</v>
      </c>
      <c r="DQ140" s="192">
        <f t="shared" si="225"/>
        <v>0</v>
      </c>
      <c r="DR140" s="192">
        <f t="shared" si="225"/>
        <v>0</v>
      </c>
      <c r="DS140" s="192">
        <f t="shared" si="225"/>
        <v>0</v>
      </c>
      <c r="DT140" s="192">
        <f t="shared" si="225"/>
        <v>0</v>
      </c>
      <c r="DU140" s="192">
        <f t="shared" si="225"/>
        <v>0</v>
      </c>
      <c r="DV140" s="192">
        <f t="shared" si="225"/>
        <v>0</v>
      </c>
      <c r="DW140" s="192">
        <f t="shared" si="225"/>
        <v>0</v>
      </c>
      <c r="DX140" s="192">
        <f t="shared" si="225"/>
        <v>0</v>
      </c>
      <c r="DY140" s="192">
        <f t="shared" si="225"/>
        <v>0</v>
      </c>
      <c r="DZ140" s="192">
        <f t="shared" si="225"/>
        <v>0</v>
      </c>
      <c r="EA140" s="192">
        <f t="shared" si="225"/>
        <v>0</v>
      </c>
      <c r="EB140" s="192">
        <f t="shared" si="225"/>
        <v>0</v>
      </c>
      <c r="EC140" s="192">
        <f t="shared" si="225"/>
        <v>0</v>
      </c>
      <c r="ED140" s="192">
        <f t="shared" si="225"/>
        <v>0</v>
      </c>
      <c r="EE140" s="192">
        <f t="shared" si="225"/>
        <v>0</v>
      </c>
      <c r="EF140" s="192">
        <f t="shared" si="225"/>
        <v>0</v>
      </c>
      <c r="EG140" s="192">
        <f t="shared" si="225"/>
        <v>0</v>
      </c>
      <c r="EH140" s="192">
        <f t="shared" ref="EH140:FM140" si="226" xml:space="preserve"> IF( EG140 = $F137, 1, EG140 + 1) * EH139</f>
        <v>0</v>
      </c>
      <c r="EI140" s="192">
        <f t="shared" si="226"/>
        <v>0</v>
      </c>
      <c r="EJ140" s="192">
        <f t="shared" si="226"/>
        <v>0</v>
      </c>
      <c r="EK140" s="192">
        <f t="shared" si="226"/>
        <v>0</v>
      </c>
      <c r="EL140" s="192">
        <f t="shared" si="226"/>
        <v>0</v>
      </c>
      <c r="EM140" s="192">
        <f t="shared" si="226"/>
        <v>0</v>
      </c>
      <c r="EN140" s="192">
        <f t="shared" si="226"/>
        <v>0</v>
      </c>
      <c r="EO140" s="192">
        <f t="shared" si="226"/>
        <v>0</v>
      </c>
      <c r="EP140" s="192">
        <f t="shared" si="226"/>
        <v>0</v>
      </c>
      <c r="EQ140" s="192">
        <f t="shared" si="226"/>
        <v>0</v>
      </c>
      <c r="ER140" s="192">
        <f t="shared" si="226"/>
        <v>0</v>
      </c>
      <c r="ES140" s="192">
        <f t="shared" si="226"/>
        <v>0</v>
      </c>
      <c r="ET140" s="192">
        <f t="shared" si="226"/>
        <v>0</v>
      </c>
      <c r="EU140" s="192">
        <f t="shared" si="226"/>
        <v>0</v>
      </c>
      <c r="EV140" s="192">
        <f t="shared" si="226"/>
        <v>0</v>
      </c>
      <c r="EW140" s="192">
        <f t="shared" si="226"/>
        <v>0</v>
      </c>
      <c r="EX140" s="192">
        <f t="shared" si="226"/>
        <v>0</v>
      </c>
      <c r="EY140" s="192">
        <f t="shared" si="226"/>
        <v>0</v>
      </c>
      <c r="EZ140" s="192">
        <f t="shared" si="226"/>
        <v>0</v>
      </c>
      <c r="FA140" s="192">
        <f t="shared" si="226"/>
        <v>0</v>
      </c>
      <c r="FB140" s="192">
        <f t="shared" si="226"/>
        <v>0</v>
      </c>
      <c r="FC140" s="192">
        <f t="shared" si="226"/>
        <v>0</v>
      </c>
      <c r="FD140" s="192">
        <f t="shared" si="226"/>
        <v>0</v>
      </c>
      <c r="FE140" s="192">
        <f t="shared" si="226"/>
        <v>0</v>
      </c>
      <c r="FF140" s="192">
        <f t="shared" si="226"/>
        <v>0</v>
      </c>
      <c r="FG140" s="192">
        <f t="shared" si="226"/>
        <v>0</v>
      </c>
      <c r="FH140" s="192">
        <f t="shared" si="226"/>
        <v>0</v>
      </c>
      <c r="FI140" s="192">
        <f t="shared" si="226"/>
        <v>0</v>
      </c>
      <c r="FJ140" s="192">
        <f t="shared" si="226"/>
        <v>0</v>
      </c>
      <c r="FK140" s="192">
        <f t="shared" si="226"/>
        <v>0</v>
      </c>
      <c r="FL140" s="192">
        <f t="shared" si="226"/>
        <v>0</v>
      </c>
      <c r="FM140" s="192">
        <f t="shared" si="226"/>
        <v>0</v>
      </c>
      <c r="FN140" s="192">
        <f t="shared" ref="FN140:GJ140" si="227" xml:space="preserve"> IF( FM140 = $F137, 1, FM140 + 1) * FN139</f>
        <v>0</v>
      </c>
      <c r="FO140" s="192">
        <f t="shared" si="227"/>
        <v>0</v>
      </c>
      <c r="FP140" s="192">
        <f t="shared" si="227"/>
        <v>0</v>
      </c>
      <c r="FQ140" s="192">
        <f t="shared" si="227"/>
        <v>0</v>
      </c>
      <c r="FR140" s="192">
        <f t="shared" si="227"/>
        <v>0</v>
      </c>
      <c r="FS140" s="192">
        <f t="shared" si="227"/>
        <v>0</v>
      </c>
      <c r="FT140" s="192">
        <f t="shared" si="227"/>
        <v>0</v>
      </c>
      <c r="FU140" s="192">
        <f t="shared" si="227"/>
        <v>0</v>
      </c>
      <c r="FV140" s="192">
        <f t="shared" si="227"/>
        <v>0</v>
      </c>
      <c r="FW140" s="192">
        <f t="shared" si="227"/>
        <v>0</v>
      </c>
      <c r="FX140" s="192">
        <f t="shared" si="227"/>
        <v>0</v>
      </c>
      <c r="FY140" s="192">
        <f t="shared" si="227"/>
        <v>0</v>
      </c>
      <c r="FZ140" s="192">
        <f t="shared" si="227"/>
        <v>0</v>
      </c>
      <c r="GA140" s="192">
        <f t="shared" si="227"/>
        <v>0</v>
      </c>
      <c r="GB140" s="192">
        <f t="shared" si="227"/>
        <v>0</v>
      </c>
      <c r="GC140" s="192">
        <f t="shared" si="227"/>
        <v>0</v>
      </c>
      <c r="GD140" s="192">
        <f t="shared" si="227"/>
        <v>0</v>
      </c>
      <c r="GE140" s="192">
        <f t="shared" si="227"/>
        <v>0</v>
      </c>
      <c r="GF140" s="192">
        <f t="shared" si="227"/>
        <v>0</v>
      </c>
      <c r="GG140" s="192">
        <f t="shared" si="227"/>
        <v>0</v>
      </c>
      <c r="GH140" s="192">
        <f t="shared" si="227"/>
        <v>0</v>
      </c>
      <c r="GI140" s="192">
        <f t="shared" si="227"/>
        <v>0</v>
      </c>
      <c r="GJ140" s="192">
        <f t="shared" si="227"/>
        <v>0</v>
      </c>
      <c r="GK140" s="250"/>
      <c r="GL140" s="250"/>
      <c r="GM140" s="250"/>
      <c r="GN140" s="250"/>
      <c r="GO140" s="250"/>
      <c r="GP140" s="250"/>
      <c r="GQ140" s="250"/>
      <c r="GR140" s="250"/>
      <c r="GS140" s="250"/>
      <c r="GT140" s="250"/>
      <c r="GU140" s="250"/>
      <c r="GV140" s="250"/>
      <c r="GW140" s="250"/>
      <c r="GX140" s="250"/>
      <c r="GY140" s="250"/>
      <c r="GZ140" s="250"/>
      <c r="HA140" s="250"/>
      <c r="HB140" s="250"/>
      <c r="HC140" s="250"/>
      <c r="HD140" s="250"/>
      <c r="HE140" s="250"/>
      <c r="HF140" s="250"/>
      <c r="HG140" s="250"/>
      <c r="HH140" s="250"/>
      <c r="HI140" s="250"/>
      <c r="HJ140" s="250"/>
      <c r="HK140" s="250"/>
      <c r="HL140" s="250"/>
      <c r="HM140" s="250"/>
      <c r="HN140" s="250"/>
      <c r="HO140" s="250"/>
      <c r="HP140" s="250"/>
      <c r="HQ140" s="250"/>
      <c r="HR140" s="250"/>
      <c r="HS140" s="250"/>
      <c r="HT140" s="250"/>
      <c r="HU140" s="250"/>
      <c r="HV140" s="250"/>
      <c r="HW140" s="250"/>
      <c r="HX140" s="250"/>
      <c r="HY140" s="250"/>
      <c r="HZ140" s="250"/>
      <c r="IA140" s="250"/>
      <c r="IB140" s="250"/>
      <c r="IC140" s="250"/>
      <c r="ID140" s="250"/>
      <c r="IE140" s="250"/>
      <c r="IF140" s="250"/>
      <c r="IG140" s="250"/>
      <c r="IH140" s="250"/>
      <c r="II140" s="250"/>
      <c r="IJ140" s="250"/>
      <c r="IK140" s="250"/>
      <c r="IL140" s="250"/>
      <c r="IM140" s="250"/>
      <c r="IN140" s="250"/>
      <c r="IO140" s="250"/>
      <c r="IP140" s="250"/>
      <c r="IQ140" s="250"/>
      <c r="IR140" s="250"/>
      <c r="IS140" s="250"/>
      <c r="IT140" s="250"/>
      <c r="IU140" s="250"/>
      <c r="IV140" s="250"/>
      <c r="IW140" s="250"/>
      <c r="IX140" s="250"/>
      <c r="IY140" s="250"/>
      <c r="IZ140" s="250"/>
      <c r="JA140" s="250"/>
      <c r="JB140" s="250"/>
      <c r="JC140" s="250"/>
      <c r="JD140" s="250"/>
      <c r="JE140" s="250"/>
      <c r="JF140" s="250"/>
      <c r="JG140" s="250"/>
      <c r="JH140" s="250"/>
      <c r="JI140" s="250"/>
      <c r="JJ140" s="250"/>
      <c r="JK140" s="250"/>
      <c r="JL140" s="250"/>
      <c r="JM140" s="250"/>
      <c r="JN140" s="250"/>
      <c r="JO140" s="250"/>
      <c r="JP140" s="250"/>
      <c r="JQ140" s="250"/>
      <c r="JR140" s="250"/>
      <c r="JS140" s="250"/>
      <c r="JT140" s="250"/>
      <c r="JU140" s="250"/>
      <c r="JV140" s="250"/>
      <c r="JW140" s="250"/>
      <c r="JX140" s="250"/>
      <c r="JY140" s="250"/>
      <c r="JZ140" s="250"/>
      <c r="KA140" s="250"/>
      <c r="KB140" s="250"/>
      <c r="KC140" s="250"/>
      <c r="KD140" s="250"/>
      <c r="KE140" s="250"/>
      <c r="KF140" s="250"/>
      <c r="KG140" s="250"/>
      <c r="KH140" s="250"/>
      <c r="KI140" s="250"/>
      <c r="KJ140" s="250"/>
      <c r="KK140" s="250"/>
      <c r="KL140" s="250"/>
      <c r="KM140" s="250"/>
      <c r="KN140" s="250"/>
      <c r="KO140" s="250"/>
      <c r="KP140" s="250"/>
      <c r="KQ140" s="250"/>
      <c r="KR140" s="250"/>
      <c r="KS140" s="250"/>
      <c r="KT140" s="250"/>
      <c r="KU140" s="250"/>
      <c r="KV140" s="250"/>
      <c r="KW140" s="250"/>
      <c r="KX140" s="250"/>
      <c r="KY140" s="250"/>
      <c r="KZ140" s="250"/>
      <c r="LA140" s="250"/>
      <c r="LB140" s="250"/>
      <c r="LC140" s="250"/>
      <c r="LD140" s="250"/>
      <c r="LE140" s="250"/>
      <c r="LF140" s="250"/>
      <c r="LG140" s="250"/>
      <c r="LH140" s="250"/>
      <c r="LI140" s="250"/>
      <c r="LJ140" s="250"/>
      <c r="LK140" s="250"/>
      <c r="LL140" s="250"/>
      <c r="LM140" s="250"/>
      <c r="LN140" s="250"/>
      <c r="LO140" s="250"/>
      <c r="LP140" s="250"/>
      <c r="LQ140" s="250"/>
      <c r="LR140" s="250"/>
      <c r="LS140" s="250"/>
      <c r="LT140" s="250"/>
      <c r="LU140" s="250"/>
      <c r="LV140" s="250"/>
      <c r="LW140" s="250"/>
      <c r="LX140" s="250"/>
      <c r="LY140" s="250"/>
      <c r="LZ140" s="250"/>
      <c r="MA140" s="250"/>
      <c r="MB140" s="250"/>
      <c r="MC140" s="250"/>
      <c r="MD140" s="250"/>
      <c r="ME140" s="250"/>
      <c r="MF140" s="250"/>
      <c r="MG140" s="250"/>
      <c r="MH140" s="250"/>
      <c r="MI140" s="250"/>
      <c r="MJ140" s="250"/>
      <c r="MK140" s="250"/>
      <c r="ML140" s="250"/>
      <c r="MM140" s="250"/>
      <c r="MN140" s="250"/>
      <c r="MO140" s="250"/>
      <c r="MP140" s="250"/>
      <c r="MQ140" s="250"/>
      <c r="MR140" s="250"/>
      <c r="MS140" s="250"/>
      <c r="MT140" s="250"/>
      <c r="MU140" s="250"/>
      <c r="MV140" s="250"/>
      <c r="MW140" s="250"/>
      <c r="MX140" s="250"/>
      <c r="MY140" s="250"/>
      <c r="MZ140" s="250"/>
      <c r="NA140" s="250"/>
      <c r="NB140" s="250"/>
      <c r="NC140" s="250"/>
      <c r="ND140" s="250"/>
      <c r="NE140" s="250"/>
      <c r="NF140" s="250"/>
      <c r="NG140" s="250"/>
      <c r="NH140" s="250"/>
      <c r="NI140" s="250"/>
      <c r="NJ140" s="250"/>
      <c r="NK140" s="250"/>
      <c r="NL140" s="250"/>
      <c r="NM140" s="250"/>
      <c r="NN140" s="250"/>
      <c r="NO140" s="250"/>
      <c r="NP140" s="250"/>
      <c r="NQ140" s="250"/>
      <c r="NR140" s="250"/>
      <c r="NS140" s="250"/>
      <c r="NT140" s="250"/>
      <c r="NU140" s="250"/>
      <c r="NV140" s="250"/>
      <c r="NW140" s="250"/>
      <c r="NX140" s="250"/>
      <c r="NY140" s="250"/>
      <c r="NZ140" s="250"/>
      <c r="OA140" s="250"/>
      <c r="OB140" s="250"/>
      <c r="OC140" s="250"/>
      <c r="OD140" s="250"/>
      <c r="OE140" s="250"/>
      <c r="OF140" s="250"/>
      <c r="OG140" s="250"/>
      <c r="OH140" s="250"/>
      <c r="OI140" s="250"/>
      <c r="OJ140" s="250"/>
      <c r="OK140" s="250"/>
      <c r="OL140" s="250"/>
      <c r="OM140" s="250"/>
      <c r="ON140" s="250"/>
      <c r="OO140" s="250"/>
      <c r="OP140" s="250"/>
      <c r="OQ140" s="250"/>
      <c r="OR140" s="250"/>
      <c r="OS140" s="250"/>
      <c r="OT140" s="250"/>
      <c r="OU140" s="250"/>
      <c r="OV140" s="250"/>
      <c r="OW140" s="250"/>
      <c r="OX140" s="250"/>
      <c r="OY140" s="250"/>
      <c r="OZ140" s="250"/>
      <c r="PA140" s="250"/>
      <c r="PB140" s="250"/>
      <c r="PC140" s="250"/>
      <c r="PD140" s="250"/>
      <c r="PE140" s="250"/>
      <c r="PF140" s="250"/>
      <c r="PG140" s="250"/>
      <c r="PH140" s="250"/>
      <c r="PI140" s="250"/>
      <c r="PJ140" s="250"/>
      <c r="PK140" s="250"/>
      <c r="PL140" s="250"/>
      <c r="PM140" s="250"/>
      <c r="PN140" s="250"/>
      <c r="PO140" s="250"/>
      <c r="PP140" s="250"/>
      <c r="PQ140" s="250"/>
      <c r="PR140" s="250"/>
      <c r="PS140" s="250"/>
      <c r="PT140" s="250"/>
      <c r="PU140" s="250"/>
    </row>
    <row r="141" spans="1:437" s="265" customFormat="1" outlineLevel="1" x14ac:dyDescent="0.35">
      <c r="A141" s="189"/>
      <c r="B141" s="189"/>
      <c r="C141" s="190"/>
      <c r="D141" s="191"/>
      <c r="E141" s="192"/>
      <c r="F141" s="192"/>
      <c r="G141" s="192"/>
      <c r="H141" s="192"/>
      <c r="I141" s="192"/>
      <c r="J141" s="192"/>
      <c r="K141" s="192"/>
      <c r="L141" s="192"/>
      <c r="M141" s="192"/>
      <c r="N141" s="192"/>
      <c r="O141" s="192"/>
      <c r="P141" s="192"/>
      <c r="Q141" s="192"/>
      <c r="R141" s="192"/>
      <c r="S141" s="192"/>
      <c r="T141" s="192"/>
      <c r="U141" s="192"/>
      <c r="V141" s="192"/>
      <c r="W141" s="192"/>
      <c r="X141" s="192"/>
      <c r="Y141" s="192"/>
      <c r="Z141" s="192"/>
      <c r="AA141" s="192"/>
      <c r="AB141" s="192"/>
      <c r="AC141" s="192"/>
      <c r="AD141" s="192"/>
      <c r="AE141" s="192"/>
      <c r="AF141" s="192"/>
      <c r="AG141" s="192"/>
      <c r="AH141" s="192"/>
      <c r="AI141" s="192"/>
      <c r="AJ141" s="192"/>
      <c r="AK141" s="192"/>
      <c r="AL141" s="192"/>
      <c r="AM141" s="192"/>
      <c r="AN141" s="192"/>
      <c r="AO141" s="192"/>
      <c r="AP141" s="192"/>
      <c r="AQ141" s="192"/>
      <c r="AR141" s="192"/>
      <c r="AS141" s="192"/>
      <c r="AT141" s="192"/>
      <c r="AU141" s="192"/>
      <c r="AV141" s="192"/>
      <c r="AW141" s="192"/>
      <c r="AX141" s="192"/>
      <c r="AY141" s="192"/>
      <c r="AZ141" s="192"/>
      <c r="BA141" s="192"/>
      <c r="BB141" s="192"/>
      <c r="BC141" s="192"/>
      <c r="BD141" s="192"/>
      <c r="BE141" s="192"/>
      <c r="BF141" s="192"/>
      <c r="BG141" s="192"/>
      <c r="BH141" s="192"/>
      <c r="BI141" s="192"/>
      <c r="BJ141" s="192"/>
      <c r="BK141" s="192"/>
      <c r="BL141" s="192"/>
      <c r="BM141" s="192"/>
      <c r="BN141" s="192"/>
      <c r="BO141" s="192"/>
      <c r="BP141" s="192"/>
      <c r="BQ141" s="192"/>
      <c r="BR141" s="192"/>
      <c r="BS141" s="192"/>
      <c r="BT141" s="192"/>
      <c r="BU141" s="192"/>
      <c r="BV141" s="192"/>
      <c r="BW141" s="192"/>
      <c r="BX141" s="192"/>
      <c r="BY141" s="192"/>
      <c r="BZ141" s="192"/>
      <c r="CA141" s="192"/>
      <c r="CB141" s="192"/>
      <c r="CC141" s="192"/>
      <c r="CD141" s="192"/>
      <c r="CE141" s="192"/>
      <c r="CF141" s="192"/>
      <c r="CG141" s="192"/>
      <c r="CH141" s="192"/>
      <c r="CI141" s="192"/>
      <c r="CJ141" s="192"/>
      <c r="CK141" s="192"/>
      <c r="CL141" s="192"/>
      <c r="CM141" s="192"/>
      <c r="CN141" s="192"/>
      <c r="CO141" s="192"/>
      <c r="CP141" s="192"/>
      <c r="CQ141" s="192"/>
      <c r="CR141" s="192"/>
      <c r="CS141" s="192"/>
      <c r="CT141" s="192"/>
      <c r="CU141" s="192"/>
      <c r="CV141" s="192"/>
      <c r="CW141" s="192"/>
      <c r="CX141" s="192"/>
      <c r="CY141" s="192"/>
      <c r="CZ141" s="192"/>
      <c r="DA141" s="192"/>
      <c r="DB141" s="192"/>
      <c r="DC141" s="192"/>
      <c r="DD141" s="192"/>
      <c r="DE141" s="192"/>
      <c r="DF141" s="192"/>
      <c r="DG141" s="192"/>
      <c r="DH141" s="192"/>
      <c r="DI141" s="192"/>
      <c r="DJ141" s="192"/>
      <c r="DK141" s="192"/>
      <c r="DL141" s="192"/>
      <c r="DM141" s="192"/>
      <c r="DN141" s="192"/>
      <c r="DO141" s="192"/>
      <c r="DP141" s="192"/>
      <c r="DQ141" s="192"/>
      <c r="DR141" s="192"/>
      <c r="DS141" s="192"/>
      <c r="DT141" s="192"/>
      <c r="DU141" s="192"/>
      <c r="DV141" s="192"/>
      <c r="DW141" s="192"/>
      <c r="DX141" s="192"/>
      <c r="DY141" s="192"/>
      <c r="DZ141" s="192"/>
      <c r="EA141" s="192"/>
      <c r="EB141" s="192"/>
      <c r="EC141" s="192"/>
      <c r="ED141" s="192"/>
      <c r="EE141" s="192"/>
      <c r="EF141" s="192"/>
      <c r="EG141" s="192"/>
      <c r="EH141" s="192"/>
      <c r="EI141" s="192"/>
      <c r="EJ141" s="192"/>
      <c r="EK141" s="192"/>
      <c r="EL141" s="192"/>
      <c r="EM141" s="192"/>
      <c r="EN141" s="192"/>
      <c r="EO141" s="192"/>
      <c r="EP141" s="192"/>
      <c r="EQ141" s="192"/>
      <c r="ER141" s="192"/>
      <c r="ES141" s="192"/>
      <c r="ET141" s="192"/>
      <c r="EU141" s="192"/>
      <c r="EV141" s="192"/>
      <c r="EW141" s="192"/>
      <c r="EX141" s="192"/>
      <c r="EY141" s="192"/>
      <c r="EZ141" s="192"/>
      <c r="FA141" s="192"/>
      <c r="FB141" s="192"/>
      <c r="FC141" s="192"/>
      <c r="FD141" s="192"/>
      <c r="FE141" s="192"/>
      <c r="FF141" s="192"/>
      <c r="FG141" s="192"/>
      <c r="FH141" s="192"/>
      <c r="FI141" s="192"/>
      <c r="FJ141" s="192"/>
      <c r="FK141" s="192"/>
      <c r="FL141" s="192"/>
      <c r="FM141" s="192"/>
      <c r="FN141" s="192"/>
      <c r="FO141" s="192"/>
      <c r="FP141" s="192"/>
      <c r="FQ141" s="192"/>
      <c r="FR141" s="192"/>
      <c r="FS141" s="192"/>
      <c r="FT141" s="192"/>
      <c r="FU141" s="192"/>
      <c r="FV141" s="192"/>
      <c r="FW141" s="192"/>
      <c r="FX141" s="192"/>
      <c r="FY141" s="192"/>
      <c r="FZ141" s="192"/>
      <c r="GA141" s="192"/>
      <c r="GB141" s="192"/>
      <c r="GC141" s="192"/>
      <c r="GD141" s="192"/>
      <c r="GE141" s="192"/>
      <c r="GF141" s="192"/>
      <c r="GG141" s="192"/>
      <c r="GH141" s="192"/>
      <c r="GI141" s="192"/>
      <c r="GJ141" s="192"/>
      <c r="GK141" s="250"/>
      <c r="GL141" s="250"/>
      <c r="GM141" s="250"/>
      <c r="GN141" s="250"/>
      <c r="GO141" s="250"/>
      <c r="GP141" s="250"/>
      <c r="GQ141" s="250"/>
      <c r="GR141" s="250"/>
      <c r="GS141" s="250"/>
      <c r="GT141" s="250"/>
      <c r="GU141" s="250"/>
      <c r="GV141" s="250"/>
      <c r="GW141" s="250"/>
      <c r="GX141" s="250"/>
      <c r="GY141" s="250"/>
      <c r="GZ141" s="250"/>
      <c r="HA141" s="250"/>
      <c r="HB141" s="250"/>
      <c r="HC141" s="250"/>
      <c r="HD141" s="250"/>
      <c r="HE141" s="250"/>
      <c r="HF141" s="250"/>
      <c r="HG141" s="250"/>
      <c r="HH141" s="250"/>
      <c r="HI141" s="250"/>
      <c r="HJ141" s="250"/>
      <c r="HK141" s="250"/>
      <c r="HL141" s="250"/>
      <c r="HM141" s="250"/>
      <c r="HN141" s="250"/>
      <c r="HO141" s="250"/>
      <c r="HP141" s="250"/>
      <c r="HQ141" s="250"/>
      <c r="HR141" s="250"/>
      <c r="HS141" s="250"/>
      <c r="HT141" s="250"/>
      <c r="HU141" s="250"/>
      <c r="HV141" s="250"/>
      <c r="HW141" s="250"/>
      <c r="HX141" s="250"/>
      <c r="HY141" s="250"/>
      <c r="HZ141" s="250"/>
      <c r="IA141" s="250"/>
      <c r="IB141" s="250"/>
      <c r="IC141" s="250"/>
      <c r="ID141" s="250"/>
      <c r="IE141" s="250"/>
      <c r="IF141" s="250"/>
      <c r="IG141" s="250"/>
      <c r="IH141" s="250"/>
      <c r="II141" s="250"/>
      <c r="IJ141" s="250"/>
      <c r="IK141" s="250"/>
      <c r="IL141" s="250"/>
      <c r="IM141" s="250"/>
      <c r="IN141" s="250"/>
      <c r="IO141" s="250"/>
      <c r="IP141" s="250"/>
      <c r="IQ141" s="250"/>
      <c r="IR141" s="250"/>
      <c r="IS141" s="250"/>
      <c r="IT141" s="250"/>
      <c r="IU141" s="250"/>
      <c r="IV141" s="250"/>
      <c r="IW141" s="250"/>
      <c r="IX141" s="250"/>
      <c r="IY141" s="250"/>
      <c r="IZ141" s="250"/>
      <c r="JA141" s="250"/>
      <c r="JB141" s="250"/>
      <c r="JC141" s="250"/>
      <c r="JD141" s="250"/>
      <c r="JE141" s="250"/>
      <c r="JF141" s="250"/>
      <c r="JG141" s="250"/>
      <c r="JH141" s="250"/>
      <c r="JI141" s="250"/>
      <c r="JJ141" s="250"/>
      <c r="JK141" s="250"/>
      <c r="JL141" s="250"/>
      <c r="JM141" s="250"/>
      <c r="JN141" s="250"/>
      <c r="JO141" s="250"/>
      <c r="JP141" s="250"/>
      <c r="JQ141" s="250"/>
      <c r="JR141" s="250"/>
      <c r="JS141" s="250"/>
      <c r="JT141" s="250"/>
      <c r="JU141" s="250"/>
      <c r="JV141" s="250"/>
      <c r="JW141" s="250"/>
      <c r="JX141" s="250"/>
      <c r="JY141" s="250"/>
      <c r="JZ141" s="250"/>
      <c r="KA141" s="250"/>
      <c r="KB141" s="250"/>
      <c r="KC141" s="250"/>
      <c r="KD141" s="250"/>
      <c r="KE141" s="250"/>
      <c r="KF141" s="250"/>
      <c r="KG141" s="250"/>
      <c r="KH141" s="250"/>
      <c r="KI141" s="250"/>
      <c r="KJ141" s="250"/>
      <c r="KK141" s="250"/>
      <c r="KL141" s="250"/>
      <c r="KM141" s="250"/>
      <c r="KN141" s="250"/>
      <c r="KO141" s="250"/>
      <c r="KP141" s="250"/>
      <c r="KQ141" s="250"/>
      <c r="KR141" s="250"/>
      <c r="KS141" s="250"/>
      <c r="KT141" s="250"/>
      <c r="KU141" s="250"/>
      <c r="KV141" s="250"/>
      <c r="KW141" s="250"/>
      <c r="KX141" s="250"/>
      <c r="KY141" s="250"/>
      <c r="KZ141" s="250"/>
      <c r="LA141" s="250"/>
      <c r="LB141" s="250"/>
      <c r="LC141" s="250"/>
      <c r="LD141" s="250"/>
      <c r="LE141" s="250"/>
      <c r="LF141" s="250"/>
      <c r="LG141" s="250"/>
      <c r="LH141" s="250"/>
      <c r="LI141" s="250"/>
      <c r="LJ141" s="250"/>
      <c r="LK141" s="250"/>
      <c r="LL141" s="250"/>
      <c r="LM141" s="250"/>
      <c r="LN141" s="250"/>
      <c r="LO141" s="250"/>
      <c r="LP141" s="250"/>
      <c r="LQ141" s="250"/>
      <c r="LR141" s="250"/>
      <c r="LS141" s="250"/>
      <c r="LT141" s="250"/>
      <c r="LU141" s="250"/>
      <c r="LV141" s="250"/>
      <c r="LW141" s="250"/>
      <c r="LX141" s="250"/>
      <c r="LY141" s="250"/>
      <c r="LZ141" s="250"/>
      <c r="MA141" s="250"/>
      <c r="MB141" s="250"/>
      <c r="MC141" s="250"/>
      <c r="MD141" s="250"/>
      <c r="ME141" s="250"/>
      <c r="MF141" s="250"/>
      <c r="MG141" s="250"/>
      <c r="MH141" s="250"/>
      <c r="MI141" s="250"/>
      <c r="MJ141" s="250"/>
      <c r="MK141" s="250"/>
      <c r="ML141" s="250"/>
      <c r="MM141" s="250"/>
      <c r="MN141" s="250"/>
      <c r="MO141" s="250"/>
      <c r="MP141" s="250"/>
      <c r="MQ141" s="250"/>
      <c r="MR141" s="250"/>
      <c r="MS141" s="250"/>
      <c r="MT141" s="250"/>
      <c r="MU141" s="250"/>
      <c r="MV141" s="250"/>
      <c r="MW141" s="250"/>
      <c r="MX141" s="250"/>
      <c r="MY141" s="250"/>
      <c r="MZ141" s="250"/>
      <c r="NA141" s="250"/>
      <c r="NB141" s="250"/>
      <c r="NC141" s="250"/>
      <c r="ND141" s="250"/>
      <c r="NE141" s="250"/>
      <c r="NF141" s="250"/>
      <c r="NG141" s="250"/>
      <c r="NH141" s="250"/>
      <c r="NI141" s="250"/>
      <c r="NJ141" s="250"/>
      <c r="NK141" s="250"/>
      <c r="NL141" s="250"/>
      <c r="NM141" s="250"/>
      <c r="NN141" s="250"/>
      <c r="NO141" s="250"/>
      <c r="NP141" s="250"/>
      <c r="NQ141" s="250"/>
      <c r="NR141" s="250"/>
      <c r="NS141" s="250"/>
      <c r="NT141" s="250"/>
      <c r="NU141" s="250"/>
      <c r="NV141" s="250"/>
      <c r="NW141" s="250"/>
      <c r="NX141" s="250"/>
      <c r="NY141" s="250"/>
      <c r="NZ141" s="250"/>
      <c r="OA141" s="250"/>
      <c r="OB141" s="250"/>
      <c r="OC141" s="250"/>
      <c r="OD141" s="250"/>
      <c r="OE141" s="250"/>
      <c r="OF141" s="250"/>
      <c r="OG141" s="250"/>
      <c r="OH141" s="250"/>
      <c r="OI141" s="250"/>
      <c r="OJ141" s="250"/>
      <c r="OK141" s="250"/>
      <c r="OL141" s="250"/>
      <c r="OM141" s="250"/>
      <c r="ON141" s="250"/>
      <c r="OO141" s="250"/>
      <c r="OP141" s="250"/>
      <c r="OQ141" s="250"/>
      <c r="OR141" s="250"/>
      <c r="OS141" s="250"/>
      <c r="OT141" s="250"/>
      <c r="OU141" s="250"/>
      <c r="OV141" s="250"/>
      <c r="OW141" s="250"/>
      <c r="OX141" s="250"/>
      <c r="OY141" s="250"/>
      <c r="OZ141" s="250"/>
      <c r="PA141" s="250"/>
      <c r="PB141" s="250"/>
      <c r="PC141" s="250"/>
      <c r="PD141" s="250"/>
      <c r="PE141" s="250"/>
      <c r="PF141" s="250"/>
      <c r="PG141" s="250"/>
      <c r="PH141" s="250"/>
      <c r="PI141" s="250"/>
      <c r="PJ141" s="250"/>
      <c r="PK141" s="250"/>
      <c r="PL141" s="250"/>
      <c r="PM141" s="250"/>
      <c r="PN141" s="250"/>
      <c r="PO141" s="250"/>
      <c r="PP141" s="250"/>
      <c r="PQ141" s="250"/>
      <c r="PR141" s="250"/>
      <c r="PS141" s="250"/>
      <c r="PT141" s="250"/>
      <c r="PU141" s="250"/>
    </row>
    <row r="142" spans="1:437" s="316" customFormat="1" outlineLevel="1" x14ac:dyDescent="0.35">
      <c r="A142" s="313"/>
      <c r="B142" s="313" t="s">
        <v>137</v>
      </c>
      <c r="C142" s="314"/>
      <c r="D142" s="315"/>
      <c r="E142" s="312"/>
      <c r="F142" s="312"/>
      <c r="G142" s="312"/>
      <c r="H142" s="312"/>
      <c r="I142" s="312"/>
      <c r="J142" s="312"/>
      <c r="K142" s="312"/>
      <c r="L142" s="312"/>
      <c r="M142" s="312"/>
      <c r="N142" s="312"/>
      <c r="O142" s="312"/>
      <c r="P142" s="312"/>
      <c r="Q142" s="312"/>
      <c r="R142" s="312"/>
      <c r="S142" s="312"/>
      <c r="T142" s="312"/>
      <c r="U142" s="312"/>
      <c r="V142" s="312"/>
      <c r="W142" s="312"/>
      <c r="X142" s="312"/>
      <c r="Y142" s="312"/>
      <c r="Z142" s="312"/>
      <c r="AA142" s="312"/>
      <c r="AB142" s="312"/>
      <c r="AC142" s="312"/>
      <c r="AD142" s="312"/>
      <c r="AE142" s="312"/>
      <c r="AF142" s="312"/>
      <c r="AG142" s="312"/>
      <c r="AH142" s="312"/>
      <c r="AI142" s="312"/>
      <c r="AJ142" s="312"/>
      <c r="AK142" s="312"/>
      <c r="AL142" s="312"/>
      <c r="AM142" s="312"/>
      <c r="AN142" s="312"/>
      <c r="AO142" s="312"/>
      <c r="AP142" s="312"/>
      <c r="AQ142" s="312"/>
      <c r="AR142" s="312"/>
      <c r="AS142" s="312"/>
      <c r="AT142" s="312"/>
      <c r="AU142" s="312"/>
      <c r="AV142" s="312"/>
      <c r="AW142" s="312"/>
      <c r="AX142" s="312"/>
      <c r="AY142" s="312"/>
      <c r="AZ142" s="312"/>
      <c r="BA142" s="312"/>
      <c r="BB142" s="312"/>
      <c r="BC142" s="312"/>
      <c r="BD142" s="312"/>
      <c r="BE142" s="312"/>
      <c r="BF142" s="312"/>
      <c r="BG142" s="312"/>
      <c r="BH142" s="312"/>
      <c r="BI142" s="312"/>
      <c r="BJ142" s="312"/>
      <c r="BK142" s="312"/>
      <c r="BL142" s="312"/>
      <c r="BM142" s="312"/>
      <c r="BN142" s="312"/>
      <c r="BO142" s="312"/>
      <c r="BP142" s="312"/>
      <c r="BQ142" s="312"/>
      <c r="BR142" s="312"/>
      <c r="BS142" s="312"/>
      <c r="BT142" s="312"/>
      <c r="BU142" s="312"/>
      <c r="BV142" s="312"/>
      <c r="BW142" s="312"/>
      <c r="BX142" s="312"/>
      <c r="BY142" s="312"/>
      <c r="BZ142" s="312"/>
      <c r="CA142" s="312"/>
      <c r="CB142" s="312"/>
      <c r="CC142" s="312"/>
      <c r="CD142" s="312"/>
      <c r="CE142" s="312"/>
      <c r="CF142" s="312"/>
      <c r="CG142" s="312"/>
      <c r="CH142" s="312"/>
      <c r="CI142" s="312"/>
      <c r="CJ142" s="312"/>
      <c r="CK142" s="312"/>
      <c r="CL142" s="312"/>
      <c r="CM142" s="312"/>
      <c r="CN142" s="312"/>
      <c r="CO142" s="312"/>
      <c r="CP142" s="312"/>
      <c r="CQ142" s="312"/>
      <c r="CR142" s="312"/>
      <c r="CS142" s="312"/>
      <c r="CT142" s="312"/>
      <c r="CU142" s="312"/>
      <c r="CV142" s="312"/>
      <c r="CW142" s="312"/>
      <c r="CX142" s="312"/>
      <c r="CY142" s="312"/>
      <c r="CZ142" s="312"/>
      <c r="DA142" s="312"/>
      <c r="DB142" s="312"/>
      <c r="DC142" s="312"/>
      <c r="DD142" s="312"/>
      <c r="DE142" s="312"/>
      <c r="DF142" s="312"/>
      <c r="DG142" s="312"/>
      <c r="DH142" s="312"/>
      <c r="DI142" s="312"/>
      <c r="DJ142" s="312"/>
      <c r="DK142" s="312"/>
      <c r="DL142" s="312"/>
      <c r="DM142" s="312"/>
      <c r="DN142" s="312"/>
      <c r="DO142" s="312"/>
      <c r="DP142" s="312"/>
      <c r="DQ142" s="312"/>
      <c r="DR142" s="312"/>
      <c r="DS142" s="312"/>
      <c r="DT142" s="312"/>
      <c r="DU142" s="312"/>
      <c r="DV142" s="312"/>
      <c r="DW142" s="312"/>
      <c r="DX142" s="312"/>
      <c r="DY142" s="312"/>
      <c r="DZ142" s="312"/>
      <c r="EA142" s="312"/>
      <c r="EB142" s="312"/>
      <c r="EC142" s="312"/>
      <c r="ED142" s="312"/>
      <c r="EE142" s="312"/>
      <c r="EF142" s="312"/>
      <c r="EG142" s="312"/>
      <c r="EH142" s="312"/>
      <c r="EI142" s="312"/>
      <c r="EJ142" s="312"/>
      <c r="EK142" s="312"/>
      <c r="EL142" s="312"/>
      <c r="EM142" s="312"/>
      <c r="EN142" s="312"/>
      <c r="EO142" s="312"/>
      <c r="EP142" s="312"/>
      <c r="EQ142" s="312"/>
      <c r="ER142" s="312"/>
      <c r="ES142" s="312"/>
      <c r="ET142" s="312"/>
      <c r="EU142" s="312"/>
      <c r="EV142" s="312"/>
      <c r="EW142" s="312"/>
      <c r="EX142" s="312"/>
      <c r="EY142" s="312"/>
      <c r="EZ142" s="312"/>
      <c r="FA142" s="312"/>
      <c r="FB142" s="312"/>
      <c r="FC142" s="312"/>
      <c r="FD142" s="312"/>
      <c r="FE142" s="312"/>
      <c r="FF142" s="312"/>
      <c r="FG142" s="312"/>
      <c r="FH142" s="312"/>
      <c r="FI142" s="312"/>
      <c r="FJ142" s="312"/>
      <c r="FK142" s="312"/>
      <c r="FL142" s="312"/>
      <c r="FM142" s="312"/>
      <c r="FN142" s="312"/>
      <c r="FO142" s="312"/>
      <c r="FP142" s="312"/>
      <c r="FQ142" s="312"/>
      <c r="FR142" s="312"/>
      <c r="FS142" s="312"/>
      <c r="FT142" s="312"/>
      <c r="FU142" s="312"/>
      <c r="FV142" s="312"/>
      <c r="FW142" s="312"/>
      <c r="FX142" s="312"/>
      <c r="FY142" s="312"/>
      <c r="FZ142" s="312"/>
      <c r="GA142" s="312"/>
      <c r="GB142" s="312"/>
      <c r="GC142" s="312"/>
      <c r="GD142" s="312"/>
      <c r="GE142" s="312"/>
      <c r="GF142" s="312"/>
      <c r="GG142" s="312"/>
      <c r="GH142" s="312"/>
      <c r="GI142" s="312"/>
      <c r="GJ142" s="312"/>
      <c r="GK142" s="256"/>
      <c r="GL142" s="256"/>
      <c r="GM142" s="256"/>
      <c r="GN142" s="256"/>
      <c r="GO142" s="256"/>
      <c r="GP142" s="256"/>
      <c r="GQ142" s="256"/>
      <c r="GR142" s="256"/>
      <c r="GS142" s="256"/>
      <c r="GT142" s="256"/>
      <c r="GU142" s="256"/>
      <c r="GV142" s="256"/>
      <c r="GW142" s="256"/>
      <c r="GX142" s="256"/>
      <c r="GY142" s="256"/>
      <c r="GZ142" s="256"/>
      <c r="HA142" s="256"/>
      <c r="HB142" s="256"/>
      <c r="HC142" s="256"/>
      <c r="HD142" s="256"/>
      <c r="HE142" s="256"/>
      <c r="HF142" s="256"/>
      <c r="HG142" s="256"/>
      <c r="HH142" s="256"/>
      <c r="HI142" s="256"/>
      <c r="HJ142" s="256"/>
      <c r="HK142" s="256"/>
      <c r="HL142" s="256"/>
      <c r="HM142" s="256"/>
      <c r="HN142" s="256"/>
      <c r="HO142" s="256"/>
      <c r="HP142" s="256"/>
      <c r="HQ142" s="256"/>
      <c r="HR142" s="256"/>
      <c r="HS142" s="256"/>
      <c r="HT142" s="256"/>
      <c r="HU142" s="256"/>
      <c r="HV142" s="256"/>
      <c r="HW142" s="256"/>
      <c r="HX142" s="256"/>
      <c r="HY142" s="256"/>
      <c r="HZ142" s="256"/>
      <c r="IA142" s="256"/>
      <c r="IB142" s="256"/>
      <c r="IC142" s="256"/>
      <c r="ID142" s="256"/>
      <c r="IE142" s="256"/>
      <c r="IF142" s="256"/>
      <c r="IG142" s="256"/>
      <c r="IH142" s="256"/>
      <c r="II142" s="256"/>
      <c r="IJ142" s="256"/>
      <c r="IK142" s="256"/>
      <c r="IL142" s="256"/>
      <c r="IM142" s="256"/>
      <c r="IN142" s="256"/>
      <c r="IO142" s="256"/>
      <c r="IP142" s="256"/>
      <c r="IQ142" s="256"/>
      <c r="IR142" s="256"/>
      <c r="IS142" s="256"/>
      <c r="IT142" s="256"/>
      <c r="IU142" s="256"/>
      <c r="IV142" s="256"/>
      <c r="IW142" s="256"/>
      <c r="IX142" s="256"/>
      <c r="IY142" s="256"/>
      <c r="IZ142" s="256"/>
      <c r="JA142" s="256"/>
      <c r="JB142" s="256"/>
      <c r="JC142" s="256"/>
      <c r="JD142" s="256"/>
      <c r="JE142" s="256"/>
      <c r="JF142" s="256"/>
      <c r="JG142" s="256"/>
      <c r="JH142" s="256"/>
      <c r="JI142" s="256"/>
      <c r="JJ142" s="256"/>
      <c r="JK142" s="256"/>
      <c r="JL142" s="256"/>
      <c r="JM142" s="256"/>
      <c r="JN142" s="256"/>
      <c r="JO142" s="256"/>
      <c r="JP142" s="256"/>
      <c r="JQ142" s="256"/>
      <c r="JR142" s="256"/>
      <c r="JS142" s="256"/>
      <c r="JT142" s="256"/>
      <c r="JU142" s="256"/>
      <c r="JV142" s="256"/>
      <c r="JW142" s="256"/>
      <c r="JX142" s="256"/>
      <c r="JY142" s="256"/>
      <c r="JZ142" s="256"/>
      <c r="KA142" s="256"/>
      <c r="KB142" s="256"/>
      <c r="KC142" s="256"/>
      <c r="KD142" s="256"/>
      <c r="KE142" s="256"/>
      <c r="KF142" s="256"/>
      <c r="KG142" s="256"/>
      <c r="KH142" s="256"/>
      <c r="KI142" s="256"/>
      <c r="KJ142" s="256"/>
      <c r="KK142" s="256"/>
      <c r="KL142" s="256"/>
      <c r="KM142" s="256"/>
      <c r="KN142" s="256"/>
      <c r="KO142" s="256"/>
      <c r="KP142" s="256"/>
      <c r="KQ142" s="256"/>
      <c r="KR142" s="256"/>
      <c r="KS142" s="256"/>
      <c r="KT142" s="256"/>
      <c r="KU142" s="256"/>
      <c r="KV142" s="256"/>
      <c r="KW142" s="256"/>
      <c r="KX142" s="256"/>
      <c r="KY142" s="256"/>
      <c r="KZ142" s="256"/>
      <c r="LA142" s="256"/>
      <c r="LB142" s="256"/>
      <c r="LC142" s="256"/>
      <c r="LD142" s="256"/>
      <c r="LE142" s="256"/>
      <c r="LF142" s="256"/>
      <c r="LG142" s="256"/>
      <c r="LH142" s="256"/>
      <c r="LI142" s="256"/>
      <c r="LJ142" s="256"/>
      <c r="LK142" s="256"/>
      <c r="LL142" s="256"/>
      <c r="LM142" s="256"/>
      <c r="LN142" s="256"/>
      <c r="LO142" s="256"/>
      <c r="LP142" s="256"/>
      <c r="LQ142" s="256"/>
      <c r="LR142" s="256"/>
      <c r="LS142" s="256"/>
      <c r="LT142" s="256"/>
      <c r="LU142" s="256"/>
      <c r="LV142" s="256"/>
      <c r="LW142" s="256"/>
      <c r="LX142" s="256"/>
      <c r="LY142" s="256"/>
      <c r="LZ142" s="256"/>
      <c r="MA142" s="256"/>
      <c r="MB142" s="256"/>
      <c r="MC142" s="256"/>
      <c r="MD142" s="256"/>
      <c r="ME142" s="256"/>
      <c r="MF142" s="256"/>
      <c r="MG142" s="256"/>
      <c r="MH142" s="256"/>
      <c r="MI142" s="256"/>
      <c r="MJ142" s="256"/>
      <c r="MK142" s="256"/>
      <c r="ML142" s="256"/>
      <c r="MM142" s="256"/>
      <c r="MN142" s="256"/>
      <c r="MO142" s="256"/>
      <c r="MP142" s="256"/>
      <c r="MQ142" s="256"/>
      <c r="MR142" s="256"/>
      <c r="MS142" s="256"/>
      <c r="MT142" s="256"/>
      <c r="MU142" s="256"/>
      <c r="MV142" s="256"/>
      <c r="MW142" s="256"/>
      <c r="MX142" s="256"/>
      <c r="MY142" s="256"/>
      <c r="MZ142" s="256"/>
      <c r="NA142" s="256"/>
      <c r="NB142" s="256"/>
      <c r="NC142" s="256"/>
      <c r="ND142" s="256"/>
      <c r="NE142" s="256"/>
      <c r="NF142" s="256"/>
      <c r="NG142" s="256"/>
      <c r="NH142" s="256"/>
      <c r="NI142" s="256"/>
      <c r="NJ142" s="256"/>
      <c r="NK142" s="256"/>
      <c r="NL142" s="256"/>
      <c r="NM142" s="256"/>
      <c r="NN142" s="256"/>
      <c r="NO142" s="256"/>
      <c r="NP142" s="256"/>
      <c r="NQ142" s="256"/>
      <c r="NR142" s="256"/>
      <c r="NS142" s="256"/>
      <c r="NT142" s="256"/>
      <c r="NU142" s="256"/>
      <c r="NV142" s="256"/>
      <c r="NW142" s="256"/>
      <c r="NX142" s="256"/>
      <c r="NY142" s="256"/>
      <c r="NZ142" s="256"/>
      <c r="OA142" s="256"/>
      <c r="OB142" s="256"/>
      <c r="OC142" s="256"/>
      <c r="OD142" s="256"/>
      <c r="OE142" s="256"/>
      <c r="OF142" s="256"/>
      <c r="OG142" s="256"/>
      <c r="OH142" s="256"/>
      <c r="OI142" s="256"/>
      <c r="OJ142" s="256"/>
      <c r="OK142" s="256"/>
      <c r="OL142" s="256"/>
      <c r="OM142" s="256"/>
      <c r="ON142" s="256"/>
      <c r="OO142" s="256"/>
      <c r="OP142" s="256"/>
      <c r="OQ142" s="256"/>
      <c r="OR142" s="256"/>
      <c r="OS142" s="256"/>
      <c r="OT142" s="256"/>
      <c r="OU142" s="256"/>
      <c r="OV142" s="256"/>
      <c r="OW142" s="256"/>
      <c r="OX142" s="256"/>
      <c r="OY142" s="256"/>
      <c r="OZ142" s="256"/>
      <c r="PA142" s="256"/>
      <c r="PB142" s="256"/>
      <c r="PC142" s="256"/>
      <c r="PD142" s="256"/>
      <c r="PE142" s="256"/>
      <c r="PF142" s="256"/>
      <c r="PG142" s="256"/>
      <c r="PH142" s="256"/>
      <c r="PI142" s="256"/>
      <c r="PJ142" s="256"/>
      <c r="PK142" s="256"/>
      <c r="PL142" s="256"/>
      <c r="PM142" s="256"/>
      <c r="PN142" s="256"/>
      <c r="PO142" s="256"/>
      <c r="PP142" s="256"/>
      <c r="PQ142" s="256"/>
      <c r="PR142" s="256"/>
      <c r="PS142" s="256"/>
      <c r="PT142" s="256"/>
      <c r="PU142" s="256"/>
    </row>
    <row r="143" spans="1:437" s="501" customFormat="1" outlineLevel="1" x14ac:dyDescent="0.35">
      <c r="A143" s="68"/>
      <c r="B143" s="68"/>
      <c r="C143" s="38"/>
      <c r="D143" s="40"/>
      <c r="E143" s="500" t="str">
        <f xml:space="preserve"> InpC!E$138</f>
        <v>Number of periods in a year</v>
      </c>
      <c r="F143" s="500">
        <f xml:space="preserve"> InpC!F$138</f>
        <v>4</v>
      </c>
      <c r="G143" s="500" t="str">
        <f xml:space="preserve"> InpC!G$138</f>
        <v>periods</v>
      </c>
      <c r="H143" s="35"/>
      <c r="I143" s="35"/>
      <c r="J143" s="35"/>
      <c r="K143" s="35"/>
      <c r="L143" s="35"/>
      <c r="M143" s="35"/>
      <c r="N143" s="35"/>
      <c r="O143" s="35"/>
      <c r="P143" s="35"/>
      <c r="Q143" s="35"/>
      <c r="R143" s="35"/>
      <c r="S143" s="35"/>
      <c r="T143" s="35"/>
      <c r="U143" s="35"/>
      <c r="V143" s="35"/>
      <c r="W143" s="35"/>
      <c r="X143" s="35"/>
      <c r="Y143" s="35"/>
      <c r="Z143" s="35"/>
      <c r="AA143" s="35"/>
      <c r="AB143" s="35"/>
      <c r="AC143" s="35"/>
      <c r="AD143" s="35"/>
      <c r="AE143" s="35"/>
      <c r="AF143" s="35"/>
      <c r="AG143" s="35"/>
      <c r="AH143" s="35"/>
      <c r="AI143" s="35"/>
      <c r="AJ143" s="35"/>
      <c r="AK143" s="35"/>
      <c r="AL143" s="35"/>
      <c r="AM143" s="35"/>
      <c r="AN143" s="35"/>
      <c r="AO143" s="35"/>
      <c r="AP143" s="35"/>
      <c r="AQ143" s="35"/>
      <c r="AR143" s="35"/>
      <c r="AS143" s="35"/>
      <c r="AT143" s="35"/>
      <c r="AU143" s="35"/>
      <c r="AV143" s="35"/>
      <c r="AW143" s="35"/>
      <c r="AX143" s="35"/>
      <c r="AY143" s="35"/>
      <c r="AZ143" s="35"/>
      <c r="BA143" s="35"/>
      <c r="BB143" s="35"/>
      <c r="BC143" s="35"/>
      <c r="BD143" s="35"/>
      <c r="BE143" s="35"/>
      <c r="BF143" s="35"/>
      <c r="BG143" s="35"/>
      <c r="BH143" s="35"/>
      <c r="BI143" s="35"/>
      <c r="BJ143" s="35"/>
      <c r="BK143" s="35"/>
      <c r="BL143" s="35"/>
      <c r="BM143" s="35"/>
      <c r="BN143" s="35"/>
      <c r="BO143" s="35"/>
      <c r="BP143" s="35"/>
      <c r="BQ143" s="35"/>
      <c r="BR143" s="35"/>
      <c r="BS143" s="35"/>
      <c r="BT143" s="35"/>
      <c r="BU143" s="35"/>
      <c r="BV143" s="35"/>
      <c r="BW143" s="35"/>
      <c r="BX143" s="35"/>
      <c r="BY143" s="35"/>
      <c r="BZ143" s="35"/>
      <c r="CA143" s="35"/>
      <c r="CB143" s="35"/>
      <c r="CC143" s="35"/>
      <c r="CD143" s="35"/>
      <c r="CE143" s="35"/>
      <c r="CF143" s="35"/>
      <c r="CG143" s="35"/>
      <c r="CH143" s="35"/>
      <c r="CI143" s="35"/>
      <c r="CJ143" s="35"/>
      <c r="CK143" s="35"/>
      <c r="CL143" s="35"/>
      <c r="CM143" s="35"/>
      <c r="CN143" s="35"/>
      <c r="CO143" s="35"/>
      <c r="CP143" s="35"/>
      <c r="CQ143" s="35"/>
      <c r="CR143" s="35"/>
      <c r="CS143" s="35"/>
      <c r="CT143" s="35"/>
      <c r="CU143" s="35"/>
      <c r="CV143" s="35"/>
      <c r="CW143" s="35"/>
      <c r="CX143" s="35"/>
      <c r="CY143" s="35"/>
      <c r="CZ143" s="35"/>
      <c r="DA143" s="35"/>
      <c r="DB143" s="35"/>
      <c r="DC143" s="35"/>
      <c r="DD143" s="35"/>
      <c r="DE143" s="35"/>
      <c r="DF143" s="35"/>
      <c r="DG143" s="35"/>
      <c r="DH143" s="35"/>
      <c r="DI143" s="35"/>
      <c r="DJ143" s="35"/>
      <c r="DK143" s="35"/>
      <c r="DL143" s="35"/>
      <c r="DM143" s="35"/>
      <c r="DN143" s="35"/>
      <c r="DO143" s="35"/>
      <c r="DP143" s="35"/>
      <c r="DQ143" s="35"/>
      <c r="DR143" s="35"/>
      <c r="DS143" s="35"/>
      <c r="DT143" s="35"/>
      <c r="DU143" s="35"/>
      <c r="DV143" s="35"/>
      <c r="DW143" s="35"/>
      <c r="DX143" s="35"/>
      <c r="DY143" s="35"/>
      <c r="DZ143" s="35"/>
      <c r="EA143" s="35"/>
      <c r="EB143" s="35"/>
      <c r="EC143" s="35"/>
      <c r="ED143" s="35"/>
      <c r="EE143" s="35"/>
      <c r="EF143" s="35"/>
      <c r="EG143" s="35"/>
      <c r="EH143" s="35"/>
      <c r="EI143" s="35"/>
      <c r="EJ143" s="35"/>
      <c r="EK143" s="35"/>
      <c r="EL143" s="35"/>
      <c r="EM143" s="35"/>
      <c r="EN143" s="35"/>
      <c r="EO143" s="35"/>
      <c r="EP143" s="35"/>
      <c r="EQ143" s="35"/>
      <c r="ER143" s="35"/>
      <c r="ES143" s="35"/>
      <c r="ET143" s="35"/>
      <c r="EU143" s="35"/>
      <c r="EV143" s="35"/>
      <c r="EW143" s="35"/>
      <c r="EX143" s="35"/>
      <c r="EY143" s="35"/>
      <c r="EZ143" s="35"/>
      <c r="FA143" s="35"/>
      <c r="FB143" s="35"/>
      <c r="FC143" s="35"/>
      <c r="FD143" s="35"/>
      <c r="FE143" s="35"/>
      <c r="FF143" s="35"/>
      <c r="FG143" s="35"/>
      <c r="FH143" s="35"/>
      <c r="FI143" s="35"/>
      <c r="FJ143" s="35"/>
      <c r="FK143" s="35"/>
      <c r="FL143" s="35"/>
      <c r="FM143" s="35"/>
      <c r="FN143" s="35"/>
      <c r="FO143" s="35"/>
      <c r="FP143" s="35"/>
      <c r="FQ143" s="35"/>
      <c r="FR143" s="35"/>
      <c r="FS143" s="35"/>
      <c r="FT143" s="35"/>
      <c r="FU143" s="35"/>
      <c r="FV143" s="35"/>
      <c r="FW143" s="35"/>
      <c r="FX143" s="35"/>
      <c r="FY143" s="35"/>
      <c r="FZ143" s="35"/>
      <c r="GA143" s="35"/>
      <c r="GB143" s="35"/>
      <c r="GC143" s="35"/>
      <c r="GD143" s="35"/>
      <c r="GE143" s="35"/>
      <c r="GF143" s="35"/>
      <c r="GG143" s="35"/>
      <c r="GH143" s="35"/>
      <c r="GI143" s="35"/>
      <c r="GJ143" s="35"/>
      <c r="GK143" s="257"/>
      <c r="GL143" s="257"/>
      <c r="GM143" s="257"/>
      <c r="GN143" s="257"/>
      <c r="GO143" s="257"/>
      <c r="GP143" s="257"/>
      <c r="GQ143" s="257"/>
      <c r="GR143" s="257"/>
      <c r="GS143" s="257"/>
      <c r="GT143" s="257"/>
      <c r="GU143" s="257"/>
      <c r="GV143" s="257"/>
      <c r="GW143" s="257"/>
      <c r="GX143" s="257"/>
      <c r="GY143" s="257"/>
      <c r="GZ143" s="257"/>
      <c r="HA143" s="257"/>
      <c r="HB143" s="257"/>
      <c r="HC143" s="257"/>
      <c r="HD143" s="257"/>
      <c r="HE143" s="257"/>
      <c r="HF143" s="257"/>
      <c r="HG143" s="257"/>
      <c r="HH143" s="257"/>
      <c r="HI143" s="257"/>
      <c r="HJ143" s="257"/>
      <c r="HK143" s="257"/>
      <c r="HL143" s="257"/>
      <c r="HM143" s="257"/>
      <c r="HN143" s="257"/>
      <c r="HO143" s="257"/>
      <c r="HP143" s="257"/>
      <c r="HQ143" s="257"/>
      <c r="HR143" s="257"/>
      <c r="HS143" s="257"/>
      <c r="HT143" s="257"/>
      <c r="HU143" s="257"/>
      <c r="HV143" s="257"/>
      <c r="HW143" s="257"/>
      <c r="HX143" s="257"/>
      <c r="HY143" s="257"/>
      <c r="HZ143" s="257"/>
      <c r="IA143" s="257"/>
      <c r="IB143" s="257"/>
      <c r="IC143" s="257"/>
      <c r="ID143" s="257"/>
      <c r="IE143" s="257"/>
      <c r="IF143" s="257"/>
      <c r="IG143" s="257"/>
      <c r="IH143" s="257"/>
      <c r="II143" s="257"/>
      <c r="IJ143" s="257"/>
      <c r="IK143" s="257"/>
      <c r="IL143" s="257"/>
      <c r="IM143" s="257"/>
      <c r="IN143" s="257"/>
      <c r="IO143" s="257"/>
      <c r="IP143" s="257"/>
      <c r="IQ143" s="257"/>
      <c r="IR143" s="257"/>
      <c r="IS143" s="257"/>
      <c r="IT143" s="257"/>
      <c r="IU143" s="257"/>
      <c r="IV143" s="257"/>
      <c r="IW143" s="257"/>
      <c r="IX143" s="257"/>
      <c r="IY143" s="257"/>
      <c r="IZ143" s="257"/>
      <c r="JA143" s="257"/>
      <c r="JB143" s="257"/>
      <c r="JC143" s="257"/>
      <c r="JD143" s="257"/>
      <c r="JE143" s="257"/>
      <c r="JF143" s="257"/>
      <c r="JG143" s="257"/>
      <c r="JH143" s="257"/>
      <c r="JI143" s="257"/>
      <c r="JJ143" s="257"/>
      <c r="JK143" s="257"/>
      <c r="JL143" s="257"/>
      <c r="JM143" s="257"/>
      <c r="JN143" s="257"/>
      <c r="JO143" s="257"/>
      <c r="JP143" s="257"/>
      <c r="JQ143" s="257"/>
      <c r="JR143" s="257"/>
      <c r="JS143" s="257"/>
      <c r="JT143" s="257"/>
      <c r="JU143" s="257"/>
      <c r="JV143" s="257"/>
      <c r="JW143" s="257"/>
      <c r="JX143" s="257"/>
      <c r="JY143" s="257"/>
      <c r="JZ143" s="257"/>
      <c r="KA143" s="257"/>
      <c r="KB143" s="257"/>
      <c r="KC143" s="257"/>
      <c r="KD143" s="257"/>
      <c r="KE143" s="257"/>
      <c r="KF143" s="257"/>
      <c r="KG143" s="257"/>
      <c r="KH143" s="257"/>
      <c r="KI143" s="257"/>
      <c r="KJ143" s="257"/>
      <c r="KK143" s="257"/>
      <c r="KL143" s="257"/>
      <c r="KM143" s="257"/>
      <c r="KN143" s="257"/>
      <c r="KO143" s="257"/>
      <c r="KP143" s="257"/>
      <c r="KQ143" s="257"/>
      <c r="KR143" s="257"/>
      <c r="KS143" s="257"/>
      <c r="KT143" s="257"/>
      <c r="KU143" s="257"/>
      <c r="KV143" s="257"/>
      <c r="KW143" s="257"/>
      <c r="KX143" s="257"/>
      <c r="KY143" s="257"/>
      <c r="KZ143" s="257"/>
      <c r="LA143" s="257"/>
      <c r="LB143" s="257"/>
      <c r="LC143" s="257"/>
      <c r="LD143" s="257"/>
      <c r="LE143" s="257"/>
      <c r="LF143" s="257"/>
      <c r="LG143" s="257"/>
      <c r="LH143" s="257"/>
      <c r="LI143" s="257"/>
      <c r="LJ143" s="257"/>
      <c r="LK143" s="257"/>
      <c r="LL143" s="257"/>
      <c r="LM143" s="257"/>
      <c r="LN143" s="257"/>
      <c r="LO143" s="257"/>
      <c r="LP143" s="257"/>
      <c r="LQ143" s="257"/>
      <c r="LR143" s="257"/>
      <c r="LS143" s="257"/>
      <c r="LT143" s="257"/>
      <c r="LU143" s="257"/>
      <c r="LV143" s="257"/>
      <c r="LW143" s="257"/>
      <c r="LX143" s="257"/>
      <c r="LY143" s="257"/>
      <c r="LZ143" s="257"/>
      <c r="MA143" s="257"/>
      <c r="MB143" s="257"/>
      <c r="MC143" s="257"/>
      <c r="MD143" s="257"/>
      <c r="ME143" s="257"/>
      <c r="MF143" s="257"/>
      <c r="MG143" s="257"/>
      <c r="MH143" s="257"/>
      <c r="MI143" s="257"/>
      <c r="MJ143" s="257"/>
      <c r="MK143" s="257"/>
      <c r="ML143" s="257"/>
      <c r="MM143" s="257"/>
      <c r="MN143" s="257"/>
      <c r="MO143" s="257"/>
      <c r="MP143" s="257"/>
      <c r="MQ143" s="257"/>
      <c r="MR143" s="257"/>
      <c r="MS143" s="257"/>
      <c r="MT143" s="257"/>
      <c r="MU143" s="257"/>
      <c r="MV143" s="257"/>
      <c r="MW143" s="257"/>
      <c r="MX143" s="257"/>
      <c r="MY143" s="257"/>
      <c r="MZ143" s="257"/>
      <c r="NA143" s="257"/>
      <c r="NB143" s="257"/>
      <c r="NC143" s="257"/>
      <c r="ND143" s="257"/>
      <c r="NE143" s="257"/>
      <c r="NF143" s="257"/>
      <c r="NG143" s="257"/>
      <c r="NH143" s="257"/>
      <c r="NI143" s="257"/>
      <c r="NJ143" s="257"/>
      <c r="NK143" s="257"/>
      <c r="NL143" s="257"/>
      <c r="NM143" s="257"/>
      <c r="NN143" s="257"/>
      <c r="NO143" s="257"/>
      <c r="NP143" s="257"/>
      <c r="NQ143" s="257"/>
      <c r="NR143" s="257"/>
      <c r="NS143" s="257"/>
      <c r="NT143" s="257"/>
      <c r="NU143" s="257"/>
      <c r="NV143" s="257"/>
      <c r="NW143" s="257"/>
      <c r="NX143" s="257"/>
      <c r="NY143" s="257"/>
      <c r="NZ143" s="257"/>
      <c r="OA143" s="257"/>
      <c r="OB143" s="257"/>
      <c r="OC143" s="257"/>
      <c r="OD143" s="257"/>
      <c r="OE143" s="257"/>
      <c r="OF143" s="257"/>
      <c r="OG143" s="257"/>
      <c r="OH143" s="257"/>
      <c r="OI143" s="257"/>
      <c r="OJ143" s="257"/>
      <c r="OK143" s="257"/>
      <c r="OL143" s="257"/>
      <c r="OM143" s="257"/>
      <c r="ON143" s="257"/>
      <c r="OO143" s="257"/>
      <c r="OP143" s="257"/>
      <c r="OQ143" s="257"/>
      <c r="OR143" s="257"/>
      <c r="OS143" s="257"/>
      <c r="OT143" s="257"/>
      <c r="OU143" s="257"/>
      <c r="OV143" s="257"/>
      <c r="OW143" s="257"/>
      <c r="OX143" s="257"/>
      <c r="OY143" s="257"/>
      <c r="OZ143" s="257"/>
      <c r="PA143" s="257"/>
      <c r="PB143" s="257"/>
      <c r="PC143" s="257"/>
      <c r="PD143" s="257"/>
      <c r="PE143" s="257"/>
      <c r="PF143" s="257"/>
      <c r="PG143" s="257"/>
      <c r="PH143" s="257"/>
      <c r="PI143" s="257"/>
      <c r="PJ143" s="257"/>
      <c r="PK143" s="257"/>
      <c r="PL143" s="257"/>
      <c r="PM143" s="257"/>
      <c r="PN143" s="257"/>
      <c r="PO143" s="257"/>
      <c r="PP143" s="257"/>
      <c r="PQ143" s="257"/>
      <c r="PR143" s="257"/>
      <c r="PS143" s="257"/>
      <c r="PT143" s="257"/>
      <c r="PU143" s="257"/>
    </row>
    <row r="144" spans="1:437" s="501" customFormat="1" outlineLevel="1" x14ac:dyDescent="0.35">
      <c r="A144" s="68"/>
      <c r="B144" s="68"/>
      <c r="C144" s="38"/>
      <c r="D144" s="40"/>
      <c r="E144" s="35" t="str">
        <f t="shared" ref="E144:AJ144" si="228" xml:space="preserve"> E$33</f>
        <v>End of contract year flag</v>
      </c>
      <c r="F144" s="35">
        <f t="shared" si="228"/>
        <v>0</v>
      </c>
      <c r="G144" s="35">
        <f t="shared" si="228"/>
        <v>0</v>
      </c>
      <c r="H144" s="35">
        <f t="shared" si="228"/>
        <v>0</v>
      </c>
      <c r="I144" s="35">
        <f t="shared" si="228"/>
        <v>0</v>
      </c>
      <c r="J144" s="35">
        <f t="shared" si="228"/>
        <v>0</v>
      </c>
      <c r="K144" s="35">
        <f t="shared" si="228"/>
        <v>0</v>
      </c>
      <c r="L144" s="35">
        <f t="shared" si="228"/>
        <v>1</v>
      </c>
      <c r="M144" s="35">
        <f t="shared" si="228"/>
        <v>0</v>
      </c>
      <c r="N144" s="35">
        <f t="shared" si="228"/>
        <v>0</v>
      </c>
      <c r="O144" s="35">
        <f t="shared" si="228"/>
        <v>0</v>
      </c>
      <c r="P144" s="35">
        <f t="shared" si="228"/>
        <v>1</v>
      </c>
      <c r="Q144" s="35">
        <f t="shared" si="228"/>
        <v>0</v>
      </c>
      <c r="R144" s="35">
        <f t="shared" si="228"/>
        <v>0</v>
      </c>
      <c r="S144" s="35">
        <f t="shared" si="228"/>
        <v>0</v>
      </c>
      <c r="T144" s="35">
        <f t="shared" si="228"/>
        <v>1</v>
      </c>
      <c r="U144" s="35">
        <f t="shared" si="228"/>
        <v>0</v>
      </c>
      <c r="V144" s="35">
        <f t="shared" si="228"/>
        <v>0</v>
      </c>
      <c r="W144" s="35">
        <f t="shared" si="228"/>
        <v>0</v>
      </c>
      <c r="X144" s="35">
        <f t="shared" si="228"/>
        <v>1</v>
      </c>
      <c r="Y144" s="35">
        <f t="shared" si="228"/>
        <v>0</v>
      </c>
      <c r="Z144" s="35">
        <f t="shared" si="228"/>
        <v>0</v>
      </c>
      <c r="AA144" s="35">
        <f t="shared" si="228"/>
        <v>0</v>
      </c>
      <c r="AB144" s="35">
        <f t="shared" si="228"/>
        <v>1</v>
      </c>
      <c r="AC144" s="35">
        <f t="shared" si="228"/>
        <v>0</v>
      </c>
      <c r="AD144" s="35">
        <f t="shared" si="228"/>
        <v>0</v>
      </c>
      <c r="AE144" s="35">
        <f t="shared" si="228"/>
        <v>0</v>
      </c>
      <c r="AF144" s="35">
        <f t="shared" si="228"/>
        <v>1</v>
      </c>
      <c r="AG144" s="35">
        <f t="shared" si="228"/>
        <v>0</v>
      </c>
      <c r="AH144" s="35">
        <f t="shared" si="228"/>
        <v>0</v>
      </c>
      <c r="AI144" s="35">
        <f t="shared" si="228"/>
        <v>0</v>
      </c>
      <c r="AJ144" s="35">
        <f t="shared" si="228"/>
        <v>1</v>
      </c>
      <c r="AK144" s="35">
        <f t="shared" ref="AK144:BP144" si="229" xml:space="preserve"> AK$33</f>
        <v>0</v>
      </c>
      <c r="AL144" s="35">
        <f t="shared" si="229"/>
        <v>0</v>
      </c>
      <c r="AM144" s="35">
        <f t="shared" si="229"/>
        <v>0</v>
      </c>
      <c r="AN144" s="35">
        <f t="shared" si="229"/>
        <v>1</v>
      </c>
      <c r="AO144" s="35">
        <f t="shared" si="229"/>
        <v>0</v>
      </c>
      <c r="AP144" s="35">
        <f t="shared" si="229"/>
        <v>0</v>
      </c>
      <c r="AQ144" s="35">
        <f t="shared" si="229"/>
        <v>0</v>
      </c>
      <c r="AR144" s="35">
        <f t="shared" si="229"/>
        <v>1</v>
      </c>
      <c r="AS144" s="35">
        <f t="shared" si="229"/>
        <v>0</v>
      </c>
      <c r="AT144" s="35">
        <f t="shared" si="229"/>
        <v>0</v>
      </c>
      <c r="AU144" s="35">
        <f t="shared" si="229"/>
        <v>0</v>
      </c>
      <c r="AV144" s="35">
        <f t="shared" si="229"/>
        <v>1</v>
      </c>
      <c r="AW144" s="35">
        <f t="shared" si="229"/>
        <v>0</v>
      </c>
      <c r="AX144" s="35">
        <f t="shared" si="229"/>
        <v>0</v>
      </c>
      <c r="AY144" s="35">
        <f t="shared" si="229"/>
        <v>0</v>
      </c>
      <c r="AZ144" s="35">
        <f t="shared" si="229"/>
        <v>1</v>
      </c>
      <c r="BA144" s="35">
        <f t="shared" si="229"/>
        <v>0</v>
      </c>
      <c r="BB144" s="35">
        <f t="shared" si="229"/>
        <v>0</v>
      </c>
      <c r="BC144" s="35">
        <f t="shared" si="229"/>
        <v>0</v>
      </c>
      <c r="BD144" s="35">
        <f t="shared" si="229"/>
        <v>1</v>
      </c>
      <c r="BE144" s="35">
        <f t="shared" si="229"/>
        <v>0</v>
      </c>
      <c r="BF144" s="35">
        <f t="shared" si="229"/>
        <v>0</v>
      </c>
      <c r="BG144" s="35">
        <f t="shared" si="229"/>
        <v>0</v>
      </c>
      <c r="BH144" s="35">
        <f t="shared" si="229"/>
        <v>1</v>
      </c>
      <c r="BI144" s="35">
        <f t="shared" si="229"/>
        <v>0</v>
      </c>
      <c r="BJ144" s="35">
        <f t="shared" si="229"/>
        <v>0</v>
      </c>
      <c r="BK144" s="35">
        <f t="shared" si="229"/>
        <v>0</v>
      </c>
      <c r="BL144" s="35">
        <f t="shared" si="229"/>
        <v>1</v>
      </c>
      <c r="BM144" s="35">
        <f t="shared" si="229"/>
        <v>0</v>
      </c>
      <c r="BN144" s="35">
        <f t="shared" si="229"/>
        <v>0</v>
      </c>
      <c r="BO144" s="35">
        <f t="shared" si="229"/>
        <v>0</v>
      </c>
      <c r="BP144" s="35">
        <f t="shared" si="229"/>
        <v>1</v>
      </c>
      <c r="BQ144" s="35">
        <f t="shared" ref="BQ144:CV144" si="230" xml:space="preserve"> BQ$33</f>
        <v>0</v>
      </c>
      <c r="BR144" s="35">
        <f t="shared" si="230"/>
        <v>0</v>
      </c>
      <c r="BS144" s="35">
        <f t="shared" si="230"/>
        <v>0</v>
      </c>
      <c r="BT144" s="35">
        <f t="shared" si="230"/>
        <v>1</v>
      </c>
      <c r="BU144" s="35">
        <f t="shared" si="230"/>
        <v>0</v>
      </c>
      <c r="BV144" s="35">
        <f t="shared" si="230"/>
        <v>0</v>
      </c>
      <c r="BW144" s="35">
        <f t="shared" si="230"/>
        <v>0</v>
      </c>
      <c r="BX144" s="35">
        <f t="shared" si="230"/>
        <v>1</v>
      </c>
      <c r="BY144" s="35">
        <f t="shared" si="230"/>
        <v>0</v>
      </c>
      <c r="BZ144" s="35">
        <f t="shared" si="230"/>
        <v>0</v>
      </c>
      <c r="CA144" s="35">
        <f t="shared" si="230"/>
        <v>0</v>
      </c>
      <c r="CB144" s="35">
        <f t="shared" si="230"/>
        <v>1</v>
      </c>
      <c r="CC144" s="35">
        <f t="shared" si="230"/>
        <v>0</v>
      </c>
      <c r="CD144" s="35">
        <f t="shared" si="230"/>
        <v>0</v>
      </c>
      <c r="CE144" s="35">
        <f t="shared" si="230"/>
        <v>0</v>
      </c>
      <c r="CF144" s="35">
        <f t="shared" si="230"/>
        <v>1</v>
      </c>
      <c r="CG144" s="35">
        <f t="shared" si="230"/>
        <v>0</v>
      </c>
      <c r="CH144" s="35">
        <f t="shared" si="230"/>
        <v>0</v>
      </c>
      <c r="CI144" s="35">
        <f t="shared" si="230"/>
        <v>0</v>
      </c>
      <c r="CJ144" s="35">
        <f t="shared" si="230"/>
        <v>1</v>
      </c>
      <c r="CK144" s="35">
        <f t="shared" si="230"/>
        <v>0</v>
      </c>
      <c r="CL144" s="35">
        <f t="shared" si="230"/>
        <v>0</v>
      </c>
      <c r="CM144" s="35">
        <f t="shared" si="230"/>
        <v>0</v>
      </c>
      <c r="CN144" s="35">
        <f t="shared" si="230"/>
        <v>1</v>
      </c>
      <c r="CO144" s="35">
        <f t="shared" si="230"/>
        <v>0</v>
      </c>
      <c r="CP144" s="35">
        <f t="shared" si="230"/>
        <v>0</v>
      </c>
      <c r="CQ144" s="35">
        <f t="shared" si="230"/>
        <v>0</v>
      </c>
      <c r="CR144" s="35">
        <f t="shared" si="230"/>
        <v>1</v>
      </c>
      <c r="CS144" s="35">
        <f t="shared" si="230"/>
        <v>0</v>
      </c>
      <c r="CT144" s="35">
        <f t="shared" si="230"/>
        <v>0</v>
      </c>
      <c r="CU144" s="35">
        <f t="shared" si="230"/>
        <v>0</v>
      </c>
      <c r="CV144" s="35">
        <f t="shared" si="230"/>
        <v>1</v>
      </c>
      <c r="CW144" s="35">
        <f t="shared" ref="CW144:EB144" si="231" xml:space="preserve"> CW$33</f>
        <v>0</v>
      </c>
      <c r="CX144" s="35">
        <f t="shared" si="231"/>
        <v>0</v>
      </c>
      <c r="CY144" s="35">
        <f t="shared" si="231"/>
        <v>0</v>
      </c>
      <c r="CZ144" s="35">
        <f t="shared" si="231"/>
        <v>1</v>
      </c>
      <c r="DA144" s="35">
        <f t="shared" si="231"/>
        <v>0</v>
      </c>
      <c r="DB144" s="35">
        <f t="shared" si="231"/>
        <v>0</v>
      </c>
      <c r="DC144" s="35">
        <f t="shared" si="231"/>
        <v>0</v>
      </c>
      <c r="DD144" s="35">
        <f t="shared" si="231"/>
        <v>1</v>
      </c>
      <c r="DE144" s="35">
        <f t="shared" si="231"/>
        <v>0</v>
      </c>
      <c r="DF144" s="35">
        <f t="shared" si="231"/>
        <v>0</v>
      </c>
      <c r="DG144" s="35">
        <f t="shared" si="231"/>
        <v>0</v>
      </c>
      <c r="DH144" s="35">
        <f t="shared" si="231"/>
        <v>1</v>
      </c>
      <c r="DI144" s="35">
        <f t="shared" si="231"/>
        <v>0</v>
      </c>
      <c r="DJ144" s="35">
        <f t="shared" si="231"/>
        <v>0</v>
      </c>
      <c r="DK144" s="35">
        <f t="shared" si="231"/>
        <v>0</v>
      </c>
      <c r="DL144" s="35">
        <f t="shared" si="231"/>
        <v>1</v>
      </c>
      <c r="DM144" s="35">
        <f t="shared" si="231"/>
        <v>0</v>
      </c>
      <c r="DN144" s="35">
        <f t="shared" si="231"/>
        <v>0</v>
      </c>
      <c r="DO144" s="35">
        <f t="shared" si="231"/>
        <v>0</v>
      </c>
      <c r="DP144" s="35">
        <f t="shared" si="231"/>
        <v>1</v>
      </c>
      <c r="DQ144" s="35">
        <f t="shared" si="231"/>
        <v>0</v>
      </c>
      <c r="DR144" s="35">
        <f t="shared" si="231"/>
        <v>0</v>
      </c>
      <c r="DS144" s="35">
        <f t="shared" si="231"/>
        <v>0</v>
      </c>
      <c r="DT144" s="35">
        <f t="shared" si="231"/>
        <v>1</v>
      </c>
      <c r="DU144" s="35">
        <f t="shared" si="231"/>
        <v>0</v>
      </c>
      <c r="DV144" s="35">
        <f t="shared" si="231"/>
        <v>0</v>
      </c>
      <c r="DW144" s="35">
        <f t="shared" si="231"/>
        <v>0</v>
      </c>
      <c r="DX144" s="35">
        <f t="shared" si="231"/>
        <v>1</v>
      </c>
      <c r="DY144" s="35">
        <f t="shared" si="231"/>
        <v>0</v>
      </c>
      <c r="DZ144" s="35">
        <f t="shared" si="231"/>
        <v>0</v>
      </c>
      <c r="EA144" s="35">
        <f t="shared" si="231"/>
        <v>0</v>
      </c>
      <c r="EB144" s="35">
        <f t="shared" si="231"/>
        <v>1</v>
      </c>
      <c r="EC144" s="35">
        <f t="shared" ref="EC144:FH144" si="232" xml:space="preserve"> EC$33</f>
        <v>0</v>
      </c>
      <c r="ED144" s="35">
        <f t="shared" si="232"/>
        <v>0</v>
      </c>
      <c r="EE144" s="35">
        <f t="shared" si="232"/>
        <v>0</v>
      </c>
      <c r="EF144" s="35">
        <f t="shared" si="232"/>
        <v>1</v>
      </c>
      <c r="EG144" s="35">
        <f t="shared" si="232"/>
        <v>0</v>
      </c>
      <c r="EH144" s="35">
        <f t="shared" si="232"/>
        <v>0</v>
      </c>
      <c r="EI144" s="35">
        <f t="shared" si="232"/>
        <v>0</v>
      </c>
      <c r="EJ144" s="35">
        <f t="shared" si="232"/>
        <v>1</v>
      </c>
      <c r="EK144" s="35">
        <f t="shared" si="232"/>
        <v>0</v>
      </c>
      <c r="EL144" s="35">
        <f t="shared" si="232"/>
        <v>0</v>
      </c>
      <c r="EM144" s="35">
        <f t="shared" si="232"/>
        <v>0</v>
      </c>
      <c r="EN144" s="35">
        <f t="shared" si="232"/>
        <v>1</v>
      </c>
      <c r="EO144" s="35">
        <f t="shared" si="232"/>
        <v>0</v>
      </c>
      <c r="EP144" s="35">
        <f t="shared" si="232"/>
        <v>0</v>
      </c>
      <c r="EQ144" s="35">
        <f t="shared" si="232"/>
        <v>0</v>
      </c>
      <c r="ER144" s="35">
        <f t="shared" si="232"/>
        <v>1</v>
      </c>
      <c r="ES144" s="35">
        <f t="shared" si="232"/>
        <v>0</v>
      </c>
      <c r="ET144" s="35">
        <f t="shared" si="232"/>
        <v>0</v>
      </c>
      <c r="EU144" s="35">
        <f t="shared" si="232"/>
        <v>0</v>
      </c>
      <c r="EV144" s="35">
        <f t="shared" si="232"/>
        <v>1</v>
      </c>
      <c r="EW144" s="35">
        <f t="shared" si="232"/>
        <v>0</v>
      </c>
      <c r="EX144" s="35">
        <f t="shared" si="232"/>
        <v>0</v>
      </c>
      <c r="EY144" s="35">
        <f t="shared" si="232"/>
        <v>0</v>
      </c>
      <c r="EZ144" s="35">
        <f t="shared" si="232"/>
        <v>1</v>
      </c>
      <c r="FA144" s="35">
        <f t="shared" si="232"/>
        <v>0</v>
      </c>
      <c r="FB144" s="35">
        <f t="shared" si="232"/>
        <v>0</v>
      </c>
      <c r="FC144" s="35">
        <f t="shared" si="232"/>
        <v>0</v>
      </c>
      <c r="FD144" s="35">
        <f t="shared" si="232"/>
        <v>1</v>
      </c>
      <c r="FE144" s="35">
        <f t="shared" si="232"/>
        <v>0</v>
      </c>
      <c r="FF144" s="35">
        <f t="shared" si="232"/>
        <v>0</v>
      </c>
      <c r="FG144" s="35">
        <f t="shared" si="232"/>
        <v>0</v>
      </c>
      <c r="FH144" s="35">
        <f t="shared" si="232"/>
        <v>1</v>
      </c>
      <c r="FI144" s="35">
        <f t="shared" ref="FI144:GJ144" si="233" xml:space="preserve"> FI$33</f>
        <v>0</v>
      </c>
      <c r="FJ144" s="35">
        <f t="shared" si="233"/>
        <v>0</v>
      </c>
      <c r="FK144" s="35">
        <f t="shared" si="233"/>
        <v>0</v>
      </c>
      <c r="FL144" s="35">
        <f t="shared" si="233"/>
        <v>1</v>
      </c>
      <c r="FM144" s="35">
        <f t="shared" si="233"/>
        <v>0</v>
      </c>
      <c r="FN144" s="35">
        <f t="shared" si="233"/>
        <v>0</v>
      </c>
      <c r="FO144" s="35">
        <f t="shared" si="233"/>
        <v>0</v>
      </c>
      <c r="FP144" s="35">
        <f t="shared" si="233"/>
        <v>1</v>
      </c>
      <c r="FQ144" s="35">
        <f t="shared" si="233"/>
        <v>0</v>
      </c>
      <c r="FR144" s="35">
        <f t="shared" si="233"/>
        <v>0</v>
      </c>
      <c r="FS144" s="35">
        <f t="shared" si="233"/>
        <v>0</v>
      </c>
      <c r="FT144" s="35">
        <f t="shared" si="233"/>
        <v>1</v>
      </c>
      <c r="FU144" s="35">
        <f t="shared" si="233"/>
        <v>0</v>
      </c>
      <c r="FV144" s="35">
        <f t="shared" si="233"/>
        <v>0</v>
      </c>
      <c r="FW144" s="35">
        <f t="shared" si="233"/>
        <v>0</v>
      </c>
      <c r="FX144" s="35">
        <f t="shared" si="233"/>
        <v>1</v>
      </c>
      <c r="FY144" s="35">
        <f t="shared" si="233"/>
        <v>0</v>
      </c>
      <c r="FZ144" s="35">
        <f t="shared" si="233"/>
        <v>0</v>
      </c>
      <c r="GA144" s="35">
        <f t="shared" si="233"/>
        <v>0</v>
      </c>
      <c r="GB144" s="35">
        <f t="shared" si="233"/>
        <v>1</v>
      </c>
      <c r="GC144" s="35">
        <f t="shared" si="233"/>
        <v>0</v>
      </c>
      <c r="GD144" s="35">
        <f t="shared" si="233"/>
        <v>0</v>
      </c>
      <c r="GE144" s="35">
        <f t="shared" si="233"/>
        <v>0</v>
      </c>
      <c r="GF144" s="35">
        <f t="shared" si="233"/>
        <v>1</v>
      </c>
      <c r="GG144" s="35">
        <f t="shared" si="233"/>
        <v>0</v>
      </c>
      <c r="GH144" s="35">
        <f t="shared" si="233"/>
        <v>0</v>
      </c>
      <c r="GI144" s="35">
        <f t="shared" si="233"/>
        <v>0</v>
      </c>
      <c r="GJ144" s="35">
        <f t="shared" si="233"/>
        <v>1</v>
      </c>
      <c r="GK144" s="257"/>
      <c r="GL144" s="257"/>
      <c r="GM144" s="257"/>
      <c r="GN144" s="257"/>
      <c r="GO144" s="257"/>
      <c r="GP144" s="257"/>
      <c r="GQ144" s="257"/>
      <c r="GR144" s="257"/>
      <c r="GS144" s="257"/>
      <c r="GT144" s="257"/>
      <c r="GU144" s="257"/>
      <c r="GV144" s="257"/>
      <c r="GW144" s="257"/>
      <c r="GX144" s="257"/>
      <c r="GY144" s="257"/>
      <c r="GZ144" s="257"/>
      <c r="HA144" s="257"/>
      <c r="HB144" s="257"/>
      <c r="HC144" s="257"/>
      <c r="HD144" s="257"/>
      <c r="HE144" s="257"/>
      <c r="HF144" s="257"/>
      <c r="HG144" s="257"/>
      <c r="HH144" s="257"/>
      <c r="HI144" s="257"/>
      <c r="HJ144" s="257"/>
      <c r="HK144" s="257"/>
      <c r="HL144" s="257"/>
      <c r="HM144" s="257"/>
      <c r="HN144" s="257"/>
      <c r="HO144" s="257"/>
      <c r="HP144" s="257"/>
      <c r="HQ144" s="257"/>
      <c r="HR144" s="257"/>
      <c r="HS144" s="257"/>
      <c r="HT144" s="257"/>
      <c r="HU144" s="257"/>
      <c r="HV144" s="257"/>
      <c r="HW144" s="257"/>
      <c r="HX144" s="257"/>
      <c r="HY144" s="257"/>
      <c r="HZ144" s="257"/>
      <c r="IA144" s="257"/>
      <c r="IB144" s="257"/>
      <c r="IC144" s="257"/>
      <c r="ID144" s="257"/>
      <c r="IE144" s="257"/>
      <c r="IF144" s="257"/>
      <c r="IG144" s="257"/>
      <c r="IH144" s="257"/>
      <c r="II144" s="257"/>
      <c r="IJ144" s="257"/>
      <c r="IK144" s="257"/>
      <c r="IL144" s="257"/>
      <c r="IM144" s="257"/>
      <c r="IN144" s="257"/>
      <c r="IO144" s="257"/>
      <c r="IP144" s="257"/>
      <c r="IQ144" s="257"/>
      <c r="IR144" s="257"/>
      <c r="IS144" s="257"/>
      <c r="IT144" s="257"/>
      <c r="IU144" s="257"/>
      <c r="IV144" s="257"/>
      <c r="IW144" s="257"/>
      <c r="IX144" s="257"/>
      <c r="IY144" s="257"/>
      <c r="IZ144" s="257"/>
      <c r="JA144" s="257"/>
      <c r="JB144" s="257"/>
      <c r="JC144" s="257"/>
      <c r="JD144" s="257"/>
      <c r="JE144" s="257"/>
      <c r="JF144" s="257"/>
      <c r="JG144" s="257"/>
      <c r="JH144" s="257"/>
      <c r="JI144" s="257"/>
      <c r="JJ144" s="257"/>
      <c r="JK144" s="257"/>
      <c r="JL144" s="257"/>
      <c r="JM144" s="257"/>
      <c r="JN144" s="257"/>
      <c r="JO144" s="257"/>
      <c r="JP144" s="257"/>
      <c r="JQ144" s="257"/>
      <c r="JR144" s="257"/>
      <c r="JS144" s="257"/>
      <c r="JT144" s="257"/>
      <c r="JU144" s="257"/>
      <c r="JV144" s="257"/>
      <c r="JW144" s="257"/>
      <c r="JX144" s="257"/>
      <c r="JY144" s="257"/>
      <c r="JZ144" s="257"/>
      <c r="KA144" s="257"/>
      <c r="KB144" s="257"/>
      <c r="KC144" s="257"/>
      <c r="KD144" s="257"/>
      <c r="KE144" s="257"/>
      <c r="KF144" s="257"/>
      <c r="KG144" s="257"/>
      <c r="KH144" s="257"/>
      <c r="KI144" s="257"/>
      <c r="KJ144" s="257"/>
      <c r="KK144" s="257"/>
      <c r="KL144" s="257"/>
      <c r="KM144" s="257"/>
      <c r="KN144" s="257"/>
      <c r="KO144" s="257"/>
      <c r="KP144" s="257"/>
      <c r="KQ144" s="257"/>
      <c r="KR144" s="257"/>
      <c r="KS144" s="257"/>
      <c r="KT144" s="257"/>
      <c r="KU144" s="257"/>
      <c r="KV144" s="257"/>
      <c r="KW144" s="257"/>
      <c r="KX144" s="257"/>
      <c r="KY144" s="257"/>
      <c r="KZ144" s="257"/>
      <c r="LA144" s="257"/>
      <c r="LB144" s="257"/>
      <c r="LC144" s="257"/>
      <c r="LD144" s="257"/>
      <c r="LE144" s="257"/>
      <c r="LF144" s="257"/>
      <c r="LG144" s="257"/>
      <c r="LH144" s="257"/>
      <c r="LI144" s="257"/>
      <c r="LJ144" s="257"/>
      <c r="LK144" s="257"/>
      <c r="LL144" s="257"/>
      <c r="LM144" s="257"/>
      <c r="LN144" s="257"/>
      <c r="LO144" s="257"/>
      <c r="LP144" s="257"/>
      <c r="LQ144" s="257"/>
      <c r="LR144" s="257"/>
      <c r="LS144" s="257"/>
      <c r="LT144" s="257"/>
      <c r="LU144" s="257"/>
      <c r="LV144" s="257"/>
      <c r="LW144" s="257"/>
      <c r="LX144" s="257"/>
      <c r="LY144" s="257"/>
      <c r="LZ144" s="257"/>
      <c r="MA144" s="257"/>
      <c r="MB144" s="257"/>
      <c r="MC144" s="257"/>
      <c r="MD144" s="257"/>
      <c r="ME144" s="257"/>
      <c r="MF144" s="257"/>
      <c r="MG144" s="257"/>
      <c r="MH144" s="257"/>
      <c r="MI144" s="257"/>
      <c r="MJ144" s="257"/>
      <c r="MK144" s="257"/>
      <c r="ML144" s="257"/>
      <c r="MM144" s="257"/>
      <c r="MN144" s="257"/>
      <c r="MO144" s="257"/>
      <c r="MP144" s="257"/>
      <c r="MQ144" s="257"/>
      <c r="MR144" s="257"/>
      <c r="MS144" s="257"/>
      <c r="MT144" s="257"/>
      <c r="MU144" s="257"/>
      <c r="MV144" s="257"/>
      <c r="MW144" s="257"/>
      <c r="MX144" s="257"/>
      <c r="MY144" s="257"/>
      <c r="MZ144" s="257"/>
      <c r="NA144" s="257"/>
      <c r="NB144" s="257"/>
      <c r="NC144" s="257"/>
      <c r="ND144" s="257"/>
      <c r="NE144" s="257"/>
      <c r="NF144" s="257"/>
      <c r="NG144" s="257"/>
      <c r="NH144" s="257"/>
      <c r="NI144" s="257"/>
      <c r="NJ144" s="257"/>
      <c r="NK144" s="257"/>
      <c r="NL144" s="257"/>
      <c r="NM144" s="257"/>
      <c r="NN144" s="257"/>
      <c r="NO144" s="257"/>
      <c r="NP144" s="257"/>
      <c r="NQ144" s="257"/>
      <c r="NR144" s="257"/>
      <c r="NS144" s="257"/>
      <c r="NT144" s="257"/>
      <c r="NU144" s="257"/>
      <c r="NV144" s="257"/>
      <c r="NW144" s="257"/>
      <c r="NX144" s="257"/>
      <c r="NY144" s="257"/>
      <c r="NZ144" s="257"/>
      <c r="OA144" s="257"/>
      <c r="OB144" s="257"/>
      <c r="OC144" s="257"/>
      <c r="OD144" s="257"/>
      <c r="OE144" s="257"/>
      <c r="OF144" s="257"/>
      <c r="OG144" s="257"/>
      <c r="OH144" s="257"/>
      <c r="OI144" s="257"/>
      <c r="OJ144" s="257"/>
      <c r="OK144" s="257"/>
      <c r="OL144" s="257"/>
      <c r="OM144" s="257"/>
      <c r="ON144" s="257"/>
      <c r="OO144" s="257"/>
      <c r="OP144" s="257"/>
      <c r="OQ144" s="257"/>
      <c r="OR144" s="257"/>
      <c r="OS144" s="257"/>
      <c r="OT144" s="257"/>
      <c r="OU144" s="257"/>
      <c r="OV144" s="257"/>
      <c r="OW144" s="257"/>
      <c r="OX144" s="257"/>
      <c r="OY144" s="257"/>
      <c r="OZ144" s="257"/>
      <c r="PA144" s="257"/>
      <c r="PB144" s="257"/>
      <c r="PC144" s="257"/>
      <c r="PD144" s="257"/>
      <c r="PE144" s="257"/>
      <c r="PF144" s="257"/>
      <c r="PG144" s="257"/>
      <c r="PH144" s="257"/>
      <c r="PI144" s="257"/>
      <c r="PJ144" s="257"/>
      <c r="PK144" s="257"/>
      <c r="PL144" s="257"/>
      <c r="PM144" s="257"/>
      <c r="PN144" s="257"/>
      <c r="PO144" s="257"/>
      <c r="PP144" s="257"/>
      <c r="PQ144" s="257"/>
      <c r="PR144" s="257"/>
      <c r="PS144" s="257"/>
      <c r="PT144" s="257"/>
      <c r="PU144" s="257"/>
    </row>
    <row r="145" spans="1:15961" s="501" customFormat="1" outlineLevel="1" x14ac:dyDescent="0.35">
      <c r="A145" s="68"/>
      <c r="B145" s="68"/>
      <c r="C145" s="38"/>
      <c r="D145" s="40"/>
      <c r="E145" s="35" t="str">
        <f t="shared" ref="E145:BP145" si="234" xml:space="preserve"> E$97</f>
        <v>Operating period flag</v>
      </c>
      <c r="F145" s="35">
        <f t="shared" si="234"/>
        <v>0</v>
      </c>
      <c r="G145" s="35" t="str">
        <f t="shared" si="234"/>
        <v>flag</v>
      </c>
      <c r="H145" s="35">
        <f t="shared" si="234"/>
        <v>100</v>
      </c>
      <c r="I145" s="35">
        <f t="shared" si="234"/>
        <v>0</v>
      </c>
      <c r="J145" s="35">
        <f t="shared" si="234"/>
        <v>0</v>
      </c>
      <c r="K145" s="35">
        <f t="shared" si="234"/>
        <v>0</v>
      </c>
      <c r="L145" s="35">
        <f t="shared" si="234"/>
        <v>0</v>
      </c>
      <c r="M145" s="35">
        <f t="shared" si="234"/>
        <v>1</v>
      </c>
      <c r="N145" s="35">
        <f t="shared" si="234"/>
        <v>1</v>
      </c>
      <c r="O145" s="35">
        <f t="shared" si="234"/>
        <v>1</v>
      </c>
      <c r="P145" s="35">
        <f t="shared" si="234"/>
        <v>1</v>
      </c>
      <c r="Q145" s="35">
        <f t="shared" si="234"/>
        <v>1</v>
      </c>
      <c r="R145" s="35">
        <f t="shared" si="234"/>
        <v>1</v>
      </c>
      <c r="S145" s="35">
        <f t="shared" si="234"/>
        <v>1</v>
      </c>
      <c r="T145" s="35">
        <f t="shared" si="234"/>
        <v>1</v>
      </c>
      <c r="U145" s="35">
        <f t="shared" si="234"/>
        <v>1</v>
      </c>
      <c r="V145" s="35">
        <f t="shared" si="234"/>
        <v>1</v>
      </c>
      <c r="W145" s="35">
        <f t="shared" si="234"/>
        <v>1</v>
      </c>
      <c r="X145" s="35">
        <f t="shared" si="234"/>
        <v>1</v>
      </c>
      <c r="Y145" s="35">
        <f t="shared" si="234"/>
        <v>1</v>
      </c>
      <c r="Z145" s="35">
        <f t="shared" si="234"/>
        <v>1</v>
      </c>
      <c r="AA145" s="35">
        <f t="shared" si="234"/>
        <v>1</v>
      </c>
      <c r="AB145" s="35">
        <f t="shared" si="234"/>
        <v>1</v>
      </c>
      <c r="AC145" s="35">
        <f t="shared" si="234"/>
        <v>1</v>
      </c>
      <c r="AD145" s="35">
        <f t="shared" si="234"/>
        <v>1</v>
      </c>
      <c r="AE145" s="35">
        <f t="shared" si="234"/>
        <v>1</v>
      </c>
      <c r="AF145" s="35">
        <f t="shared" si="234"/>
        <v>1</v>
      </c>
      <c r="AG145" s="35">
        <f t="shared" si="234"/>
        <v>1</v>
      </c>
      <c r="AH145" s="35">
        <f t="shared" si="234"/>
        <v>1</v>
      </c>
      <c r="AI145" s="35">
        <f t="shared" si="234"/>
        <v>1</v>
      </c>
      <c r="AJ145" s="35">
        <f t="shared" si="234"/>
        <v>1</v>
      </c>
      <c r="AK145" s="35">
        <f t="shared" si="234"/>
        <v>1</v>
      </c>
      <c r="AL145" s="35">
        <f t="shared" si="234"/>
        <v>1</v>
      </c>
      <c r="AM145" s="35">
        <f t="shared" si="234"/>
        <v>1</v>
      </c>
      <c r="AN145" s="35">
        <f t="shared" si="234"/>
        <v>1</v>
      </c>
      <c r="AO145" s="35">
        <f t="shared" si="234"/>
        <v>1</v>
      </c>
      <c r="AP145" s="35">
        <f t="shared" si="234"/>
        <v>1</v>
      </c>
      <c r="AQ145" s="35">
        <f t="shared" si="234"/>
        <v>1</v>
      </c>
      <c r="AR145" s="35">
        <f t="shared" si="234"/>
        <v>1</v>
      </c>
      <c r="AS145" s="35">
        <f t="shared" si="234"/>
        <v>1</v>
      </c>
      <c r="AT145" s="35">
        <f t="shared" si="234"/>
        <v>1</v>
      </c>
      <c r="AU145" s="35">
        <f t="shared" si="234"/>
        <v>1</v>
      </c>
      <c r="AV145" s="35">
        <f t="shared" si="234"/>
        <v>1</v>
      </c>
      <c r="AW145" s="35">
        <f t="shared" si="234"/>
        <v>1</v>
      </c>
      <c r="AX145" s="35">
        <f t="shared" si="234"/>
        <v>1</v>
      </c>
      <c r="AY145" s="35">
        <f t="shared" si="234"/>
        <v>1</v>
      </c>
      <c r="AZ145" s="35">
        <f t="shared" si="234"/>
        <v>1</v>
      </c>
      <c r="BA145" s="35">
        <f t="shared" si="234"/>
        <v>1</v>
      </c>
      <c r="BB145" s="35">
        <f t="shared" si="234"/>
        <v>1</v>
      </c>
      <c r="BC145" s="35">
        <f t="shared" si="234"/>
        <v>1</v>
      </c>
      <c r="BD145" s="35">
        <f t="shared" si="234"/>
        <v>1</v>
      </c>
      <c r="BE145" s="35">
        <f t="shared" si="234"/>
        <v>1</v>
      </c>
      <c r="BF145" s="35">
        <f t="shared" si="234"/>
        <v>1</v>
      </c>
      <c r="BG145" s="35">
        <f t="shared" si="234"/>
        <v>1</v>
      </c>
      <c r="BH145" s="35">
        <f t="shared" si="234"/>
        <v>1</v>
      </c>
      <c r="BI145" s="35">
        <f t="shared" si="234"/>
        <v>1</v>
      </c>
      <c r="BJ145" s="35">
        <f t="shared" si="234"/>
        <v>1</v>
      </c>
      <c r="BK145" s="35">
        <f t="shared" si="234"/>
        <v>1</v>
      </c>
      <c r="BL145" s="35">
        <f t="shared" si="234"/>
        <v>1</v>
      </c>
      <c r="BM145" s="35">
        <f t="shared" si="234"/>
        <v>1</v>
      </c>
      <c r="BN145" s="35">
        <f t="shared" si="234"/>
        <v>1</v>
      </c>
      <c r="BO145" s="35">
        <f t="shared" si="234"/>
        <v>1</v>
      </c>
      <c r="BP145" s="35">
        <f t="shared" si="234"/>
        <v>1</v>
      </c>
      <c r="BQ145" s="35">
        <f t="shared" ref="BQ145:EB145" si="235" xml:space="preserve"> BQ$97</f>
        <v>1</v>
      </c>
      <c r="BR145" s="35">
        <f t="shared" si="235"/>
        <v>1</v>
      </c>
      <c r="BS145" s="35">
        <f t="shared" si="235"/>
        <v>1</v>
      </c>
      <c r="BT145" s="35">
        <f t="shared" si="235"/>
        <v>1</v>
      </c>
      <c r="BU145" s="35">
        <f t="shared" si="235"/>
        <v>1</v>
      </c>
      <c r="BV145" s="35">
        <f t="shared" si="235"/>
        <v>1</v>
      </c>
      <c r="BW145" s="35">
        <f t="shared" si="235"/>
        <v>1</v>
      </c>
      <c r="BX145" s="35">
        <f t="shared" si="235"/>
        <v>1</v>
      </c>
      <c r="BY145" s="35">
        <f t="shared" si="235"/>
        <v>1</v>
      </c>
      <c r="BZ145" s="35">
        <f t="shared" si="235"/>
        <v>1</v>
      </c>
      <c r="CA145" s="35">
        <f t="shared" si="235"/>
        <v>1</v>
      </c>
      <c r="CB145" s="35">
        <f t="shared" si="235"/>
        <v>1</v>
      </c>
      <c r="CC145" s="35">
        <f t="shared" si="235"/>
        <v>1</v>
      </c>
      <c r="CD145" s="35">
        <f t="shared" si="235"/>
        <v>1</v>
      </c>
      <c r="CE145" s="35">
        <f t="shared" si="235"/>
        <v>1</v>
      </c>
      <c r="CF145" s="35">
        <f t="shared" si="235"/>
        <v>1</v>
      </c>
      <c r="CG145" s="35">
        <f t="shared" si="235"/>
        <v>1</v>
      </c>
      <c r="CH145" s="35">
        <f t="shared" si="235"/>
        <v>1</v>
      </c>
      <c r="CI145" s="35">
        <f t="shared" si="235"/>
        <v>1</v>
      </c>
      <c r="CJ145" s="35">
        <f t="shared" si="235"/>
        <v>1</v>
      </c>
      <c r="CK145" s="35">
        <f t="shared" si="235"/>
        <v>1</v>
      </c>
      <c r="CL145" s="35">
        <f t="shared" si="235"/>
        <v>1</v>
      </c>
      <c r="CM145" s="35">
        <f t="shared" si="235"/>
        <v>1</v>
      </c>
      <c r="CN145" s="35">
        <f t="shared" si="235"/>
        <v>1</v>
      </c>
      <c r="CO145" s="35">
        <f t="shared" si="235"/>
        <v>1</v>
      </c>
      <c r="CP145" s="35">
        <f t="shared" si="235"/>
        <v>1</v>
      </c>
      <c r="CQ145" s="35">
        <f t="shared" si="235"/>
        <v>1</v>
      </c>
      <c r="CR145" s="35">
        <f t="shared" si="235"/>
        <v>1</v>
      </c>
      <c r="CS145" s="35">
        <f t="shared" si="235"/>
        <v>1</v>
      </c>
      <c r="CT145" s="35">
        <f t="shared" si="235"/>
        <v>1</v>
      </c>
      <c r="CU145" s="35">
        <f t="shared" si="235"/>
        <v>1</v>
      </c>
      <c r="CV145" s="35">
        <f t="shared" si="235"/>
        <v>1</v>
      </c>
      <c r="CW145" s="35">
        <f t="shared" si="235"/>
        <v>1</v>
      </c>
      <c r="CX145" s="35">
        <f t="shared" si="235"/>
        <v>1</v>
      </c>
      <c r="CY145" s="35">
        <f t="shared" si="235"/>
        <v>1</v>
      </c>
      <c r="CZ145" s="35">
        <f t="shared" si="235"/>
        <v>1</v>
      </c>
      <c r="DA145" s="35">
        <f t="shared" si="235"/>
        <v>1</v>
      </c>
      <c r="DB145" s="35">
        <f t="shared" si="235"/>
        <v>1</v>
      </c>
      <c r="DC145" s="35">
        <f t="shared" si="235"/>
        <v>1</v>
      </c>
      <c r="DD145" s="35">
        <f t="shared" si="235"/>
        <v>1</v>
      </c>
      <c r="DE145" s="35">
        <f t="shared" si="235"/>
        <v>1</v>
      </c>
      <c r="DF145" s="35">
        <f t="shared" si="235"/>
        <v>1</v>
      </c>
      <c r="DG145" s="35">
        <f t="shared" si="235"/>
        <v>1</v>
      </c>
      <c r="DH145" s="35">
        <f t="shared" si="235"/>
        <v>1</v>
      </c>
      <c r="DI145" s="35">
        <f t="shared" si="235"/>
        <v>0</v>
      </c>
      <c r="DJ145" s="35">
        <f t="shared" si="235"/>
        <v>0</v>
      </c>
      <c r="DK145" s="35">
        <f t="shared" si="235"/>
        <v>0</v>
      </c>
      <c r="DL145" s="35">
        <f t="shared" si="235"/>
        <v>0</v>
      </c>
      <c r="DM145" s="35">
        <f t="shared" si="235"/>
        <v>0</v>
      </c>
      <c r="DN145" s="35">
        <f t="shared" si="235"/>
        <v>0</v>
      </c>
      <c r="DO145" s="35">
        <f t="shared" si="235"/>
        <v>0</v>
      </c>
      <c r="DP145" s="35">
        <f t="shared" si="235"/>
        <v>0</v>
      </c>
      <c r="DQ145" s="35">
        <f t="shared" si="235"/>
        <v>0</v>
      </c>
      <c r="DR145" s="35">
        <f t="shared" si="235"/>
        <v>0</v>
      </c>
      <c r="DS145" s="35">
        <f t="shared" si="235"/>
        <v>0</v>
      </c>
      <c r="DT145" s="35">
        <f t="shared" si="235"/>
        <v>0</v>
      </c>
      <c r="DU145" s="35">
        <f t="shared" si="235"/>
        <v>0</v>
      </c>
      <c r="DV145" s="35">
        <f t="shared" si="235"/>
        <v>0</v>
      </c>
      <c r="DW145" s="35">
        <f t="shared" si="235"/>
        <v>0</v>
      </c>
      <c r="DX145" s="35">
        <f t="shared" si="235"/>
        <v>0</v>
      </c>
      <c r="DY145" s="35">
        <f t="shared" si="235"/>
        <v>0</v>
      </c>
      <c r="DZ145" s="35">
        <f t="shared" si="235"/>
        <v>0</v>
      </c>
      <c r="EA145" s="35">
        <f t="shared" si="235"/>
        <v>0</v>
      </c>
      <c r="EB145" s="35">
        <f t="shared" si="235"/>
        <v>0</v>
      </c>
      <c r="EC145" s="35">
        <f t="shared" ref="EC145:GJ145" si="236" xml:space="preserve"> EC$97</f>
        <v>0</v>
      </c>
      <c r="ED145" s="35">
        <f t="shared" si="236"/>
        <v>0</v>
      </c>
      <c r="EE145" s="35">
        <f t="shared" si="236"/>
        <v>0</v>
      </c>
      <c r="EF145" s="35">
        <f t="shared" si="236"/>
        <v>0</v>
      </c>
      <c r="EG145" s="35">
        <f t="shared" si="236"/>
        <v>0</v>
      </c>
      <c r="EH145" s="35">
        <f t="shared" si="236"/>
        <v>0</v>
      </c>
      <c r="EI145" s="35">
        <f t="shared" si="236"/>
        <v>0</v>
      </c>
      <c r="EJ145" s="35">
        <f t="shared" si="236"/>
        <v>0</v>
      </c>
      <c r="EK145" s="35">
        <f t="shared" si="236"/>
        <v>0</v>
      </c>
      <c r="EL145" s="35">
        <f t="shared" si="236"/>
        <v>0</v>
      </c>
      <c r="EM145" s="35">
        <f t="shared" si="236"/>
        <v>0</v>
      </c>
      <c r="EN145" s="35">
        <f t="shared" si="236"/>
        <v>0</v>
      </c>
      <c r="EO145" s="35">
        <f t="shared" si="236"/>
        <v>0</v>
      </c>
      <c r="EP145" s="35">
        <f t="shared" si="236"/>
        <v>0</v>
      </c>
      <c r="EQ145" s="35">
        <f t="shared" si="236"/>
        <v>0</v>
      </c>
      <c r="ER145" s="35">
        <f t="shared" si="236"/>
        <v>0</v>
      </c>
      <c r="ES145" s="35">
        <f t="shared" si="236"/>
        <v>0</v>
      </c>
      <c r="ET145" s="35">
        <f t="shared" si="236"/>
        <v>0</v>
      </c>
      <c r="EU145" s="35">
        <f t="shared" si="236"/>
        <v>0</v>
      </c>
      <c r="EV145" s="35">
        <f t="shared" si="236"/>
        <v>0</v>
      </c>
      <c r="EW145" s="35">
        <f t="shared" si="236"/>
        <v>0</v>
      </c>
      <c r="EX145" s="35">
        <f t="shared" si="236"/>
        <v>0</v>
      </c>
      <c r="EY145" s="35">
        <f t="shared" si="236"/>
        <v>0</v>
      </c>
      <c r="EZ145" s="35">
        <f t="shared" si="236"/>
        <v>0</v>
      </c>
      <c r="FA145" s="35">
        <f t="shared" si="236"/>
        <v>0</v>
      </c>
      <c r="FB145" s="35">
        <f t="shared" si="236"/>
        <v>0</v>
      </c>
      <c r="FC145" s="35">
        <f t="shared" si="236"/>
        <v>0</v>
      </c>
      <c r="FD145" s="35">
        <f t="shared" si="236"/>
        <v>0</v>
      </c>
      <c r="FE145" s="35">
        <f t="shared" si="236"/>
        <v>0</v>
      </c>
      <c r="FF145" s="35">
        <f t="shared" si="236"/>
        <v>0</v>
      </c>
      <c r="FG145" s="35">
        <f t="shared" si="236"/>
        <v>0</v>
      </c>
      <c r="FH145" s="35">
        <f t="shared" si="236"/>
        <v>0</v>
      </c>
      <c r="FI145" s="35">
        <f t="shared" si="236"/>
        <v>0</v>
      </c>
      <c r="FJ145" s="35">
        <f t="shared" si="236"/>
        <v>0</v>
      </c>
      <c r="FK145" s="35">
        <f t="shared" si="236"/>
        <v>0</v>
      </c>
      <c r="FL145" s="35">
        <f t="shared" si="236"/>
        <v>0</v>
      </c>
      <c r="FM145" s="35">
        <f t="shared" si="236"/>
        <v>0</v>
      </c>
      <c r="FN145" s="35">
        <f t="shared" si="236"/>
        <v>0</v>
      </c>
      <c r="FO145" s="35">
        <f t="shared" si="236"/>
        <v>0</v>
      </c>
      <c r="FP145" s="35">
        <f t="shared" si="236"/>
        <v>0</v>
      </c>
      <c r="FQ145" s="35">
        <f t="shared" si="236"/>
        <v>0</v>
      </c>
      <c r="FR145" s="35">
        <f t="shared" si="236"/>
        <v>0</v>
      </c>
      <c r="FS145" s="35">
        <f t="shared" si="236"/>
        <v>0</v>
      </c>
      <c r="FT145" s="35">
        <f t="shared" si="236"/>
        <v>0</v>
      </c>
      <c r="FU145" s="35">
        <f t="shared" si="236"/>
        <v>0</v>
      </c>
      <c r="FV145" s="35">
        <f t="shared" si="236"/>
        <v>0</v>
      </c>
      <c r="FW145" s="35">
        <f t="shared" si="236"/>
        <v>0</v>
      </c>
      <c r="FX145" s="35">
        <f t="shared" si="236"/>
        <v>0</v>
      </c>
      <c r="FY145" s="35">
        <f t="shared" si="236"/>
        <v>0</v>
      </c>
      <c r="FZ145" s="35">
        <f t="shared" si="236"/>
        <v>0</v>
      </c>
      <c r="GA145" s="35">
        <f t="shared" si="236"/>
        <v>0</v>
      </c>
      <c r="GB145" s="35">
        <f t="shared" si="236"/>
        <v>0</v>
      </c>
      <c r="GC145" s="35">
        <f t="shared" si="236"/>
        <v>0</v>
      </c>
      <c r="GD145" s="35">
        <f t="shared" si="236"/>
        <v>0</v>
      </c>
      <c r="GE145" s="35">
        <f t="shared" si="236"/>
        <v>0</v>
      </c>
      <c r="GF145" s="35">
        <f t="shared" si="236"/>
        <v>0</v>
      </c>
      <c r="GG145" s="35">
        <f t="shared" si="236"/>
        <v>0</v>
      </c>
      <c r="GH145" s="35">
        <f t="shared" si="236"/>
        <v>0</v>
      </c>
      <c r="GI145" s="35">
        <f t="shared" si="236"/>
        <v>0</v>
      </c>
      <c r="GJ145" s="35">
        <f t="shared" si="236"/>
        <v>0</v>
      </c>
      <c r="GK145" s="257"/>
      <c r="GL145" s="257"/>
      <c r="GM145" s="257"/>
      <c r="GN145" s="257"/>
      <c r="GO145" s="257"/>
      <c r="GP145" s="257"/>
      <c r="GQ145" s="257"/>
      <c r="GR145" s="257"/>
      <c r="GS145" s="257"/>
      <c r="GT145" s="257"/>
      <c r="GU145" s="257"/>
      <c r="GV145" s="257"/>
      <c r="GW145" s="257"/>
      <c r="GX145" s="257"/>
      <c r="GY145" s="257"/>
      <c r="GZ145" s="257"/>
      <c r="HA145" s="257"/>
      <c r="HB145" s="257"/>
      <c r="HC145" s="257"/>
      <c r="HD145" s="257"/>
      <c r="HE145" s="257"/>
      <c r="HF145" s="257"/>
      <c r="HG145" s="257"/>
      <c r="HH145" s="257"/>
      <c r="HI145" s="257"/>
      <c r="HJ145" s="257"/>
      <c r="HK145" s="257"/>
      <c r="HL145" s="257"/>
      <c r="HM145" s="257"/>
      <c r="HN145" s="257"/>
      <c r="HO145" s="257"/>
      <c r="HP145" s="257"/>
      <c r="HQ145" s="257"/>
      <c r="HR145" s="257"/>
      <c r="HS145" s="257"/>
      <c r="HT145" s="257"/>
      <c r="HU145" s="257"/>
      <c r="HV145" s="257"/>
      <c r="HW145" s="257"/>
      <c r="HX145" s="257"/>
      <c r="HY145" s="257"/>
      <c r="HZ145" s="257"/>
      <c r="IA145" s="257"/>
      <c r="IB145" s="257"/>
      <c r="IC145" s="257"/>
      <c r="ID145" s="257"/>
      <c r="IE145" s="257"/>
      <c r="IF145" s="257"/>
      <c r="IG145" s="257"/>
      <c r="IH145" s="257"/>
      <c r="II145" s="257"/>
      <c r="IJ145" s="257"/>
      <c r="IK145" s="257"/>
      <c r="IL145" s="257"/>
      <c r="IM145" s="257"/>
      <c r="IN145" s="257"/>
      <c r="IO145" s="257"/>
      <c r="IP145" s="257"/>
      <c r="IQ145" s="257"/>
      <c r="IR145" s="257"/>
      <c r="IS145" s="257"/>
      <c r="IT145" s="257"/>
      <c r="IU145" s="257"/>
      <c r="IV145" s="257"/>
      <c r="IW145" s="257"/>
      <c r="IX145" s="257"/>
      <c r="IY145" s="257"/>
      <c r="IZ145" s="257"/>
      <c r="JA145" s="257"/>
      <c r="JB145" s="257"/>
      <c r="JC145" s="257"/>
      <c r="JD145" s="257"/>
      <c r="JE145" s="257"/>
      <c r="JF145" s="257"/>
      <c r="JG145" s="257"/>
      <c r="JH145" s="257"/>
      <c r="JI145" s="257"/>
      <c r="JJ145" s="257"/>
      <c r="JK145" s="257"/>
      <c r="JL145" s="257"/>
      <c r="JM145" s="257"/>
      <c r="JN145" s="257"/>
      <c r="JO145" s="257"/>
      <c r="JP145" s="257"/>
      <c r="JQ145" s="257"/>
      <c r="JR145" s="257"/>
      <c r="JS145" s="257"/>
      <c r="JT145" s="257"/>
      <c r="JU145" s="257"/>
      <c r="JV145" s="257"/>
      <c r="JW145" s="257"/>
      <c r="JX145" s="257"/>
      <c r="JY145" s="257"/>
      <c r="JZ145" s="257"/>
      <c r="KA145" s="257"/>
      <c r="KB145" s="257"/>
      <c r="KC145" s="257"/>
      <c r="KD145" s="257"/>
      <c r="KE145" s="257"/>
      <c r="KF145" s="257"/>
      <c r="KG145" s="257"/>
      <c r="KH145" s="257"/>
      <c r="KI145" s="257"/>
      <c r="KJ145" s="257"/>
      <c r="KK145" s="257"/>
      <c r="KL145" s="257"/>
      <c r="KM145" s="257"/>
      <c r="KN145" s="257"/>
      <c r="KO145" s="257"/>
      <c r="KP145" s="257"/>
      <c r="KQ145" s="257"/>
      <c r="KR145" s="257"/>
      <c r="KS145" s="257"/>
      <c r="KT145" s="257"/>
      <c r="KU145" s="257"/>
      <c r="KV145" s="257"/>
      <c r="KW145" s="257"/>
      <c r="KX145" s="257"/>
      <c r="KY145" s="257"/>
      <c r="KZ145" s="257"/>
      <c r="LA145" s="257"/>
      <c r="LB145" s="257"/>
      <c r="LC145" s="257"/>
      <c r="LD145" s="257"/>
      <c r="LE145" s="257"/>
      <c r="LF145" s="257"/>
      <c r="LG145" s="257"/>
      <c r="LH145" s="257"/>
      <c r="LI145" s="257"/>
      <c r="LJ145" s="257"/>
      <c r="LK145" s="257"/>
      <c r="LL145" s="257"/>
      <c r="LM145" s="257"/>
      <c r="LN145" s="257"/>
      <c r="LO145" s="257"/>
      <c r="LP145" s="257"/>
      <c r="LQ145" s="257"/>
      <c r="LR145" s="257"/>
      <c r="LS145" s="257"/>
      <c r="LT145" s="257"/>
      <c r="LU145" s="257"/>
      <c r="LV145" s="257"/>
      <c r="LW145" s="257"/>
      <c r="LX145" s="257"/>
      <c r="LY145" s="257"/>
      <c r="LZ145" s="257"/>
      <c r="MA145" s="257"/>
      <c r="MB145" s="257"/>
      <c r="MC145" s="257"/>
      <c r="MD145" s="257"/>
      <c r="ME145" s="257"/>
      <c r="MF145" s="257"/>
      <c r="MG145" s="257"/>
      <c r="MH145" s="257"/>
      <c r="MI145" s="257"/>
      <c r="MJ145" s="257"/>
      <c r="MK145" s="257"/>
      <c r="ML145" s="257"/>
      <c r="MM145" s="257"/>
      <c r="MN145" s="257"/>
      <c r="MO145" s="257"/>
      <c r="MP145" s="257"/>
      <c r="MQ145" s="257"/>
      <c r="MR145" s="257"/>
      <c r="MS145" s="257"/>
      <c r="MT145" s="257"/>
      <c r="MU145" s="257"/>
      <c r="MV145" s="257"/>
      <c r="MW145" s="257"/>
      <c r="MX145" s="257"/>
      <c r="MY145" s="257"/>
      <c r="MZ145" s="257"/>
      <c r="NA145" s="257"/>
      <c r="NB145" s="257"/>
      <c r="NC145" s="257"/>
      <c r="ND145" s="257"/>
      <c r="NE145" s="257"/>
      <c r="NF145" s="257"/>
      <c r="NG145" s="257"/>
      <c r="NH145" s="257"/>
      <c r="NI145" s="257"/>
      <c r="NJ145" s="257"/>
      <c r="NK145" s="257"/>
      <c r="NL145" s="257"/>
      <c r="NM145" s="257"/>
      <c r="NN145" s="257"/>
      <c r="NO145" s="257"/>
      <c r="NP145" s="257"/>
      <c r="NQ145" s="257"/>
      <c r="NR145" s="257"/>
      <c r="NS145" s="257"/>
      <c r="NT145" s="257"/>
      <c r="NU145" s="257"/>
      <c r="NV145" s="257"/>
      <c r="NW145" s="257"/>
      <c r="NX145" s="257"/>
      <c r="NY145" s="257"/>
      <c r="NZ145" s="257"/>
      <c r="OA145" s="257"/>
      <c r="OB145" s="257"/>
      <c r="OC145" s="257"/>
      <c r="OD145" s="257"/>
      <c r="OE145" s="257"/>
      <c r="OF145" s="257"/>
      <c r="OG145" s="257"/>
      <c r="OH145" s="257"/>
      <c r="OI145" s="257"/>
      <c r="OJ145" s="257"/>
      <c r="OK145" s="257"/>
      <c r="OL145" s="257"/>
      <c r="OM145" s="257"/>
      <c r="ON145" s="257"/>
      <c r="OO145" s="257"/>
      <c r="OP145" s="257"/>
      <c r="OQ145" s="257"/>
      <c r="OR145" s="257"/>
      <c r="OS145" s="257"/>
      <c r="OT145" s="257"/>
      <c r="OU145" s="257"/>
      <c r="OV145" s="257"/>
      <c r="OW145" s="257"/>
      <c r="OX145" s="257"/>
      <c r="OY145" s="257"/>
      <c r="OZ145" s="257"/>
      <c r="PA145" s="257"/>
      <c r="PB145" s="257"/>
      <c r="PC145" s="257"/>
      <c r="PD145" s="257"/>
      <c r="PE145" s="257"/>
      <c r="PF145" s="257"/>
      <c r="PG145" s="257"/>
      <c r="PH145" s="257"/>
      <c r="PI145" s="257"/>
      <c r="PJ145" s="257"/>
      <c r="PK145" s="257"/>
      <c r="PL145" s="257"/>
      <c r="PM145" s="257"/>
      <c r="PN145" s="257"/>
      <c r="PO145" s="257"/>
      <c r="PP145" s="257"/>
      <c r="PQ145" s="257"/>
      <c r="PR145" s="257"/>
      <c r="PS145" s="257"/>
      <c r="PT145" s="257"/>
      <c r="PU145" s="257"/>
    </row>
    <row r="146" spans="1:15961" s="305" customFormat="1" outlineLevel="1" x14ac:dyDescent="0.35">
      <c r="A146" s="302"/>
      <c r="B146" s="302"/>
      <c r="C146" s="303"/>
      <c r="D146" s="304"/>
      <c r="E146" s="305" t="s">
        <v>137</v>
      </c>
      <c r="G146" s="305" t="s">
        <v>14</v>
      </c>
      <c r="J146" s="305">
        <f t="shared" ref="J146:AO146" si="237" xml:space="preserve"> (I146 + I144) * J145</f>
        <v>0</v>
      </c>
      <c r="K146" s="305">
        <f t="shared" si="237"/>
        <v>0</v>
      </c>
      <c r="L146" s="305">
        <f t="shared" si="237"/>
        <v>0</v>
      </c>
      <c r="M146" s="305">
        <f t="shared" si="237"/>
        <v>1</v>
      </c>
      <c r="N146" s="305">
        <f t="shared" si="237"/>
        <v>1</v>
      </c>
      <c r="O146" s="305">
        <f t="shared" si="237"/>
        <v>1</v>
      </c>
      <c r="P146" s="305">
        <f t="shared" si="237"/>
        <v>1</v>
      </c>
      <c r="Q146" s="305">
        <f t="shared" si="237"/>
        <v>2</v>
      </c>
      <c r="R146" s="305">
        <f t="shared" si="237"/>
        <v>2</v>
      </c>
      <c r="S146" s="305">
        <f t="shared" si="237"/>
        <v>2</v>
      </c>
      <c r="T146" s="305">
        <f t="shared" si="237"/>
        <v>2</v>
      </c>
      <c r="U146" s="305">
        <f t="shared" si="237"/>
        <v>3</v>
      </c>
      <c r="V146" s="305">
        <f t="shared" si="237"/>
        <v>3</v>
      </c>
      <c r="W146" s="305">
        <f t="shared" si="237"/>
        <v>3</v>
      </c>
      <c r="X146" s="305">
        <f t="shared" si="237"/>
        <v>3</v>
      </c>
      <c r="Y146" s="305">
        <f t="shared" si="237"/>
        <v>4</v>
      </c>
      <c r="Z146" s="305">
        <f t="shared" si="237"/>
        <v>4</v>
      </c>
      <c r="AA146" s="305">
        <f t="shared" si="237"/>
        <v>4</v>
      </c>
      <c r="AB146" s="305">
        <f t="shared" si="237"/>
        <v>4</v>
      </c>
      <c r="AC146" s="305">
        <f t="shared" si="237"/>
        <v>5</v>
      </c>
      <c r="AD146" s="305">
        <f t="shared" si="237"/>
        <v>5</v>
      </c>
      <c r="AE146" s="305">
        <f t="shared" si="237"/>
        <v>5</v>
      </c>
      <c r="AF146" s="305">
        <f t="shared" si="237"/>
        <v>5</v>
      </c>
      <c r="AG146" s="305">
        <f t="shared" si="237"/>
        <v>6</v>
      </c>
      <c r="AH146" s="305">
        <f t="shared" si="237"/>
        <v>6</v>
      </c>
      <c r="AI146" s="305">
        <f t="shared" si="237"/>
        <v>6</v>
      </c>
      <c r="AJ146" s="305">
        <f t="shared" si="237"/>
        <v>6</v>
      </c>
      <c r="AK146" s="305">
        <f t="shared" si="237"/>
        <v>7</v>
      </c>
      <c r="AL146" s="305">
        <f t="shared" si="237"/>
        <v>7</v>
      </c>
      <c r="AM146" s="305">
        <f t="shared" si="237"/>
        <v>7</v>
      </c>
      <c r="AN146" s="305">
        <f t="shared" si="237"/>
        <v>7</v>
      </c>
      <c r="AO146" s="305">
        <f t="shared" si="237"/>
        <v>8</v>
      </c>
      <c r="AP146" s="305">
        <f t="shared" ref="AP146:BU146" si="238" xml:space="preserve"> (AO146 + AO144) * AP145</f>
        <v>8</v>
      </c>
      <c r="AQ146" s="305">
        <f t="shared" si="238"/>
        <v>8</v>
      </c>
      <c r="AR146" s="305">
        <f t="shared" si="238"/>
        <v>8</v>
      </c>
      <c r="AS146" s="305">
        <f t="shared" si="238"/>
        <v>9</v>
      </c>
      <c r="AT146" s="305">
        <f t="shared" si="238"/>
        <v>9</v>
      </c>
      <c r="AU146" s="305">
        <f t="shared" si="238"/>
        <v>9</v>
      </c>
      <c r="AV146" s="305">
        <f t="shared" si="238"/>
        <v>9</v>
      </c>
      <c r="AW146" s="305">
        <f t="shared" si="238"/>
        <v>10</v>
      </c>
      <c r="AX146" s="305">
        <f t="shared" si="238"/>
        <v>10</v>
      </c>
      <c r="AY146" s="305">
        <f t="shared" si="238"/>
        <v>10</v>
      </c>
      <c r="AZ146" s="305">
        <f t="shared" si="238"/>
        <v>10</v>
      </c>
      <c r="BA146" s="305">
        <f t="shared" si="238"/>
        <v>11</v>
      </c>
      <c r="BB146" s="305">
        <f t="shared" si="238"/>
        <v>11</v>
      </c>
      <c r="BC146" s="305">
        <f t="shared" si="238"/>
        <v>11</v>
      </c>
      <c r="BD146" s="305">
        <f t="shared" si="238"/>
        <v>11</v>
      </c>
      <c r="BE146" s="305">
        <f t="shared" si="238"/>
        <v>12</v>
      </c>
      <c r="BF146" s="305">
        <f t="shared" si="238"/>
        <v>12</v>
      </c>
      <c r="BG146" s="305">
        <f t="shared" si="238"/>
        <v>12</v>
      </c>
      <c r="BH146" s="305">
        <f t="shared" si="238"/>
        <v>12</v>
      </c>
      <c r="BI146" s="305">
        <f t="shared" si="238"/>
        <v>13</v>
      </c>
      <c r="BJ146" s="305">
        <f t="shared" si="238"/>
        <v>13</v>
      </c>
      <c r="BK146" s="305">
        <f t="shared" si="238"/>
        <v>13</v>
      </c>
      <c r="BL146" s="305">
        <f t="shared" si="238"/>
        <v>13</v>
      </c>
      <c r="BM146" s="305">
        <f t="shared" si="238"/>
        <v>14</v>
      </c>
      <c r="BN146" s="305">
        <f t="shared" si="238"/>
        <v>14</v>
      </c>
      <c r="BO146" s="305">
        <f t="shared" si="238"/>
        <v>14</v>
      </c>
      <c r="BP146" s="305">
        <f t="shared" si="238"/>
        <v>14</v>
      </c>
      <c r="BQ146" s="305">
        <f t="shared" si="238"/>
        <v>15</v>
      </c>
      <c r="BR146" s="305">
        <f t="shared" si="238"/>
        <v>15</v>
      </c>
      <c r="BS146" s="305">
        <f t="shared" si="238"/>
        <v>15</v>
      </c>
      <c r="BT146" s="305">
        <f t="shared" si="238"/>
        <v>15</v>
      </c>
      <c r="BU146" s="305">
        <f t="shared" si="238"/>
        <v>16</v>
      </c>
      <c r="BV146" s="305">
        <f t="shared" ref="BV146:DA146" si="239" xml:space="preserve"> (BU146 + BU144) * BV145</f>
        <v>16</v>
      </c>
      <c r="BW146" s="305">
        <f t="shared" si="239"/>
        <v>16</v>
      </c>
      <c r="BX146" s="305">
        <f t="shared" si="239"/>
        <v>16</v>
      </c>
      <c r="BY146" s="305">
        <f t="shared" si="239"/>
        <v>17</v>
      </c>
      <c r="BZ146" s="305">
        <f t="shared" si="239"/>
        <v>17</v>
      </c>
      <c r="CA146" s="305">
        <f t="shared" si="239"/>
        <v>17</v>
      </c>
      <c r="CB146" s="305">
        <f t="shared" si="239"/>
        <v>17</v>
      </c>
      <c r="CC146" s="305">
        <f t="shared" si="239"/>
        <v>18</v>
      </c>
      <c r="CD146" s="305">
        <f t="shared" si="239"/>
        <v>18</v>
      </c>
      <c r="CE146" s="305">
        <f t="shared" si="239"/>
        <v>18</v>
      </c>
      <c r="CF146" s="305">
        <f t="shared" si="239"/>
        <v>18</v>
      </c>
      <c r="CG146" s="305">
        <f t="shared" si="239"/>
        <v>19</v>
      </c>
      <c r="CH146" s="305">
        <f t="shared" si="239"/>
        <v>19</v>
      </c>
      <c r="CI146" s="305">
        <f t="shared" si="239"/>
        <v>19</v>
      </c>
      <c r="CJ146" s="305">
        <f t="shared" si="239"/>
        <v>19</v>
      </c>
      <c r="CK146" s="305">
        <f t="shared" si="239"/>
        <v>20</v>
      </c>
      <c r="CL146" s="305">
        <f t="shared" si="239"/>
        <v>20</v>
      </c>
      <c r="CM146" s="305">
        <f t="shared" si="239"/>
        <v>20</v>
      </c>
      <c r="CN146" s="305">
        <f t="shared" si="239"/>
        <v>20</v>
      </c>
      <c r="CO146" s="305">
        <f t="shared" si="239"/>
        <v>21</v>
      </c>
      <c r="CP146" s="305">
        <f t="shared" si="239"/>
        <v>21</v>
      </c>
      <c r="CQ146" s="305">
        <f t="shared" si="239"/>
        <v>21</v>
      </c>
      <c r="CR146" s="305">
        <f t="shared" si="239"/>
        <v>21</v>
      </c>
      <c r="CS146" s="305">
        <f t="shared" si="239"/>
        <v>22</v>
      </c>
      <c r="CT146" s="305">
        <f t="shared" si="239"/>
        <v>22</v>
      </c>
      <c r="CU146" s="305">
        <f t="shared" si="239"/>
        <v>22</v>
      </c>
      <c r="CV146" s="305">
        <f t="shared" si="239"/>
        <v>22</v>
      </c>
      <c r="CW146" s="305">
        <f t="shared" si="239"/>
        <v>23</v>
      </c>
      <c r="CX146" s="305">
        <f t="shared" si="239"/>
        <v>23</v>
      </c>
      <c r="CY146" s="305">
        <f t="shared" si="239"/>
        <v>23</v>
      </c>
      <c r="CZ146" s="305">
        <f t="shared" si="239"/>
        <v>23</v>
      </c>
      <c r="DA146" s="305">
        <f t="shared" si="239"/>
        <v>24</v>
      </c>
      <c r="DB146" s="305">
        <f t="shared" ref="DB146:EG146" si="240" xml:space="preserve"> (DA146 + DA144) * DB145</f>
        <v>24</v>
      </c>
      <c r="DC146" s="305">
        <f t="shared" si="240"/>
        <v>24</v>
      </c>
      <c r="DD146" s="305">
        <f t="shared" si="240"/>
        <v>24</v>
      </c>
      <c r="DE146" s="305">
        <f t="shared" si="240"/>
        <v>25</v>
      </c>
      <c r="DF146" s="305">
        <f t="shared" si="240"/>
        <v>25</v>
      </c>
      <c r="DG146" s="305">
        <f t="shared" si="240"/>
        <v>25</v>
      </c>
      <c r="DH146" s="305">
        <f t="shared" si="240"/>
        <v>25</v>
      </c>
      <c r="DI146" s="305">
        <f t="shared" si="240"/>
        <v>0</v>
      </c>
      <c r="DJ146" s="305">
        <f t="shared" si="240"/>
        <v>0</v>
      </c>
      <c r="DK146" s="305">
        <f t="shared" si="240"/>
        <v>0</v>
      </c>
      <c r="DL146" s="305">
        <f t="shared" si="240"/>
        <v>0</v>
      </c>
      <c r="DM146" s="305">
        <f t="shared" si="240"/>
        <v>0</v>
      </c>
      <c r="DN146" s="305">
        <f t="shared" si="240"/>
        <v>0</v>
      </c>
      <c r="DO146" s="305">
        <f t="shared" si="240"/>
        <v>0</v>
      </c>
      <c r="DP146" s="305">
        <f t="shared" si="240"/>
        <v>0</v>
      </c>
      <c r="DQ146" s="305">
        <f t="shared" si="240"/>
        <v>0</v>
      </c>
      <c r="DR146" s="305">
        <f t="shared" si="240"/>
        <v>0</v>
      </c>
      <c r="DS146" s="305">
        <f t="shared" si="240"/>
        <v>0</v>
      </c>
      <c r="DT146" s="305">
        <f t="shared" si="240"/>
        <v>0</v>
      </c>
      <c r="DU146" s="305">
        <f t="shared" si="240"/>
        <v>0</v>
      </c>
      <c r="DV146" s="305">
        <f t="shared" si="240"/>
        <v>0</v>
      </c>
      <c r="DW146" s="305">
        <f t="shared" si="240"/>
        <v>0</v>
      </c>
      <c r="DX146" s="305">
        <f t="shared" si="240"/>
        <v>0</v>
      </c>
      <c r="DY146" s="305">
        <f t="shared" si="240"/>
        <v>0</v>
      </c>
      <c r="DZ146" s="305">
        <f t="shared" si="240"/>
        <v>0</v>
      </c>
      <c r="EA146" s="305">
        <f t="shared" si="240"/>
        <v>0</v>
      </c>
      <c r="EB146" s="305">
        <f t="shared" si="240"/>
        <v>0</v>
      </c>
      <c r="EC146" s="305">
        <f t="shared" si="240"/>
        <v>0</v>
      </c>
      <c r="ED146" s="305">
        <f t="shared" si="240"/>
        <v>0</v>
      </c>
      <c r="EE146" s="305">
        <f t="shared" si="240"/>
        <v>0</v>
      </c>
      <c r="EF146" s="305">
        <f t="shared" si="240"/>
        <v>0</v>
      </c>
      <c r="EG146" s="305">
        <f t="shared" si="240"/>
        <v>0</v>
      </c>
      <c r="EH146" s="305">
        <f t="shared" ref="EH146:FM146" si="241" xml:space="preserve"> (EG146 + EG144) * EH145</f>
        <v>0</v>
      </c>
      <c r="EI146" s="305">
        <f t="shared" si="241"/>
        <v>0</v>
      </c>
      <c r="EJ146" s="305">
        <f t="shared" si="241"/>
        <v>0</v>
      </c>
      <c r="EK146" s="305">
        <f t="shared" si="241"/>
        <v>0</v>
      </c>
      <c r="EL146" s="305">
        <f t="shared" si="241"/>
        <v>0</v>
      </c>
      <c r="EM146" s="305">
        <f t="shared" si="241"/>
        <v>0</v>
      </c>
      <c r="EN146" s="305">
        <f t="shared" si="241"/>
        <v>0</v>
      </c>
      <c r="EO146" s="305">
        <f t="shared" si="241"/>
        <v>0</v>
      </c>
      <c r="EP146" s="305">
        <f t="shared" si="241"/>
        <v>0</v>
      </c>
      <c r="EQ146" s="305">
        <f t="shared" si="241"/>
        <v>0</v>
      </c>
      <c r="ER146" s="305">
        <f t="shared" si="241"/>
        <v>0</v>
      </c>
      <c r="ES146" s="305">
        <f t="shared" si="241"/>
        <v>0</v>
      </c>
      <c r="ET146" s="305">
        <f t="shared" si="241"/>
        <v>0</v>
      </c>
      <c r="EU146" s="305">
        <f t="shared" si="241"/>
        <v>0</v>
      </c>
      <c r="EV146" s="305">
        <f t="shared" si="241"/>
        <v>0</v>
      </c>
      <c r="EW146" s="305">
        <f t="shared" si="241"/>
        <v>0</v>
      </c>
      <c r="EX146" s="305">
        <f t="shared" si="241"/>
        <v>0</v>
      </c>
      <c r="EY146" s="305">
        <f t="shared" si="241"/>
        <v>0</v>
      </c>
      <c r="EZ146" s="305">
        <f t="shared" si="241"/>
        <v>0</v>
      </c>
      <c r="FA146" s="305">
        <f t="shared" si="241"/>
        <v>0</v>
      </c>
      <c r="FB146" s="305">
        <f t="shared" si="241"/>
        <v>0</v>
      </c>
      <c r="FC146" s="305">
        <f t="shared" si="241"/>
        <v>0</v>
      </c>
      <c r="FD146" s="305">
        <f t="shared" si="241"/>
        <v>0</v>
      </c>
      <c r="FE146" s="305">
        <f t="shared" si="241"/>
        <v>0</v>
      </c>
      <c r="FF146" s="305">
        <f t="shared" si="241"/>
        <v>0</v>
      </c>
      <c r="FG146" s="305">
        <f t="shared" si="241"/>
        <v>0</v>
      </c>
      <c r="FH146" s="305">
        <f t="shared" si="241"/>
        <v>0</v>
      </c>
      <c r="FI146" s="305">
        <f t="shared" si="241"/>
        <v>0</v>
      </c>
      <c r="FJ146" s="305">
        <f t="shared" si="241"/>
        <v>0</v>
      </c>
      <c r="FK146" s="305">
        <f t="shared" si="241"/>
        <v>0</v>
      </c>
      <c r="FL146" s="305">
        <f t="shared" si="241"/>
        <v>0</v>
      </c>
      <c r="FM146" s="305">
        <f t="shared" si="241"/>
        <v>0</v>
      </c>
      <c r="FN146" s="305">
        <f t="shared" ref="FN146:GJ146" si="242" xml:space="preserve"> (FM146 + FM144) * FN145</f>
        <v>0</v>
      </c>
      <c r="FO146" s="305">
        <f t="shared" si="242"/>
        <v>0</v>
      </c>
      <c r="FP146" s="305">
        <f t="shared" si="242"/>
        <v>0</v>
      </c>
      <c r="FQ146" s="305">
        <f t="shared" si="242"/>
        <v>0</v>
      </c>
      <c r="FR146" s="305">
        <f t="shared" si="242"/>
        <v>0</v>
      </c>
      <c r="FS146" s="305">
        <f t="shared" si="242"/>
        <v>0</v>
      </c>
      <c r="FT146" s="305">
        <f t="shared" si="242"/>
        <v>0</v>
      </c>
      <c r="FU146" s="305">
        <f t="shared" si="242"/>
        <v>0</v>
      </c>
      <c r="FV146" s="305">
        <f t="shared" si="242"/>
        <v>0</v>
      </c>
      <c r="FW146" s="305">
        <f t="shared" si="242"/>
        <v>0</v>
      </c>
      <c r="FX146" s="305">
        <f t="shared" si="242"/>
        <v>0</v>
      </c>
      <c r="FY146" s="305">
        <f t="shared" si="242"/>
        <v>0</v>
      </c>
      <c r="FZ146" s="305">
        <f t="shared" si="242"/>
        <v>0</v>
      </c>
      <c r="GA146" s="305">
        <f t="shared" si="242"/>
        <v>0</v>
      </c>
      <c r="GB146" s="305">
        <f t="shared" si="242"/>
        <v>0</v>
      </c>
      <c r="GC146" s="305">
        <f t="shared" si="242"/>
        <v>0</v>
      </c>
      <c r="GD146" s="305">
        <f t="shared" si="242"/>
        <v>0</v>
      </c>
      <c r="GE146" s="305">
        <f t="shared" si="242"/>
        <v>0</v>
      </c>
      <c r="GF146" s="305">
        <f t="shared" si="242"/>
        <v>0</v>
      </c>
      <c r="GG146" s="305">
        <f t="shared" si="242"/>
        <v>0</v>
      </c>
      <c r="GH146" s="305">
        <f t="shared" si="242"/>
        <v>0</v>
      </c>
      <c r="GI146" s="305">
        <f t="shared" si="242"/>
        <v>0</v>
      </c>
      <c r="GJ146" s="305">
        <f t="shared" si="242"/>
        <v>0</v>
      </c>
      <c r="GK146" s="300"/>
      <c r="GL146" s="300"/>
      <c r="GM146" s="300"/>
      <c r="GN146" s="300"/>
      <c r="GO146" s="300"/>
      <c r="GP146" s="300"/>
      <c r="GQ146" s="300"/>
      <c r="GR146" s="300"/>
      <c r="GS146" s="300"/>
      <c r="GT146" s="300"/>
      <c r="GU146" s="300"/>
      <c r="GV146" s="300"/>
      <c r="GW146" s="300"/>
      <c r="GX146" s="300"/>
      <c r="GY146" s="300"/>
      <c r="GZ146" s="300"/>
      <c r="HA146" s="300"/>
      <c r="HB146" s="300"/>
      <c r="HC146" s="300"/>
      <c r="HD146" s="300"/>
      <c r="HE146" s="300"/>
      <c r="HF146" s="300"/>
      <c r="HG146" s="300"/>
      <c r="HH146" s="300"/>
      <c r="HI146" s="300"/>
      <c r="HJ146" s="300"/>
      <c r="HK146" s="300"/>
      <c r="HL146" s="300"/>
      <c r="HM146" s="300"/>
      <c r="HN146" s="300"/>
      <c r="HO146" s="300"/>
      <c r="HP146" s="300"/>
      <c r="HQ146" s="300"/>
      <c r="HR146" s="300"/>
      <c r="HS146" s="300"/>
      <c r="HT146" s="300"/>
      <c r="HU146" s="300"/>
      <c r="HV146" s="300"/>
      <c r="HW146" s="300"/>
      <c r="HX146" s="300"/>
      <c r="HY146" s="300"/>
      <c r="HZ146" s="300"/>
      <c r="IA146" s="300"/>
      <c r="IB146" s="300"/>
      <c r="IC146" s="300"/>
      <c r="ID146" s="300"/>
      <c r="IE146" s="300"/>
      <c r="IF146" s="300"/>
      <c r="IG146" s="300"/>
      <c r="IH146" s="300"/>
      <c r="II146" s="300"/>
      <c r="IJ146" s="300"/>
      <c r="IK146" s="300"/>
      <c r="IL146" s="300"/>
      <c r="IM146" s="300"/>
      <c r="IN146" s="300"/>
      <c r="IO146" s="300"/>
      <c r="IP146" s="300"/>
      <c r="IQ146" s="300"/>
      <c r="IR146" s="300"/>
      <c r="IS146" s="300"/>
      <c r="IT146" s="300"/>
      <c r="IU146" s="300"/>
      <c r="IV146" s="300"/>
      <c r="IW146" s="300"/>
      <c r="IX146" s="300"/>
      <c r="IY146" s="300"/>
      <c r="IZ146" s="300"/>
      <c r="JA146" s="300"/>
      <c r="JB146" s="300"/>
      <c r="JC146" s="300"/>
      <c r="JD146" s="300"/>
      <c r="JE146" s="300"/>
      <c r="JF146" s="300"/>
      <c r="JG146" s="300"/>
      <c r="JH146" s="300"/>
      <c r="JI146" s="300"/>
      <c r="JJ146" s="300"/>
      <c r="JK146" s="300"/>
      <c r="JL146" s="300"/>
      <c r="JM146" s="300"/>
      <c r="JN146" s="300"/>
      <c r="JO146" s="300"/>
      <c r="JP146" s="300"/>
      <c r="JQ146" s="300"/>
      <c r="JR146" s="300"/>
      <c r="JS146" s="300"/>
      <c r="JT146" s="300"/>
      <c r="JU146" s="300"/>
      <c r="JV146" s="300"/>
      <c r="JW146" s="300"/>
      <c r="JX146" s="300"/>
      <c r="JY146" s="300"/>
      <c r="JZ146" s="300"/>
      <c r="KA146" s="300"/>
      <c r="KB146" s="300"/>
      <c r="KC146" s="300"/>
      <c r="KD146" s="300"/>
      <c r="KE146" s="300"/>
      <c r="KF146" s="300"/>
      <c r="KG146" s="300"/>
      <c r="KH146" s="300"/>
      <c r="KI146" s="300"/>
      <c r="KJ146" s="300"/>
      <c r="KK146" s="300"/>
      <c r="KL146" s="300"/>
      <c r="KM146" s="300"/>
      <c r="KN146" s="300"/>
      <c r="KO146" s="300"/>
      <c r="KP146" s="300"/>
      <c r="KQ146" s="300"/>
      <c r="KR146" s="300"/>
      <c r="KS146" s="300"/>
      <c r="KT146" s="300"/>
      <c r="KU146" s="300"/>
      <c r="KV146" s="300"/>
      <c r="KW146" s="300"/>
      <c r="KX146" s="300"/>
      <c r="KY146" s="300"/>
      <c r="KZ146" s="300"/>
      <c r="LA146" s="300"/>
      <c r="LB146" s="300"/>
      <c r="LC146" s="300"/>
      <c r="LD146" s="300"/>
      <c r="LE146" s="300"/>
      <c r="LF146" s="300"/>
      <c r="LG146" s="300"/>
      <c r="LH146" s="300"/>
      <c r="LI146" s="300"/>
      <c r="LJ146" s="300"/>
      <c r="LK146" s="300"/>
      <c r="LL146" s="300"/>
      <c r="LM146" s="300"/>
      <c r="LN146" s="300"/>
      <c r="LO146" s="300"/>
      <c r="LP146" s="300"/>
      <c r="LQ146" s="300"/>
      <c r="LR146" s="300"/>
      <c r="LS146" s="300"/>
      <c r="LT146" s="300"/>
      <c r="LU146" s="300"/>
      <c r="LV146" s="300"/>
      <c r="LW146" s="300"/>
      <c r="LX146" s="300"/>
      <c r="LY146" s="300"/>
      <c r="LZ146" s="300"/>
      <c r="MA146" s="300"/>
      <c r="MB146" s="300"/>
      <c r="MC146" s="300"/>
      <c r="MD146" s="300"/>
      <c r="ME146" s="300"/>
      <c r="MF146" s="300"/>
      <c r="MG146" s="300"/>
      <c r="MH146" s="300"/>
      <c r="MI146" s="300"/>
      <c r="MJ146" s="300"/>
      <c r="MK146" s="300"/>
      <c r="ML146" s="300"/>
      <c r="MM146" s="300"/>
      <c r="MN146" s="300"/>
      <c r="MO146" s="300"/>
      <c r="MP146" s="300"/>
      <c r="MQ146" s="300"/>
      <c r="MR146" s="300"/>
      <c r="MS146" s="300"/>
      <c r="MT146" s="300"/>
      <c r="MU146" s="300"/>
      <c r="MV146" s="300"/>
      <c r="MW146" s="300"/>
      <c r="MX146" s="300"/>
      <c r="MY146" s="300"/>
      <c r="MZ146" s="300"/>
      <c r="NA146" s="300"/>
      <c r="NB146" s="300"/>
      <c r="NC146" s="300"/>
      <c r="ND146" s="300"/>
      <c r="NE146" s="300"/>
      <c r="NF146" s="300"/>
      <c r="NG146" s="300"/>
      <c r="NH146" s="300"/>
      <c r="NI146" s="300"/>
      <c r="NJ146" s="300"/>
      <c r="NK146" s="300"/>
      <c r="NL146" s="300"/>
      <c r="NM146" s="300"/>
      <c r="NN146" s="300"/>
      <c r="NO146" s="300"/>
      <c r="NP146" s="300"/>
      <c r="NQ146" s="300"/>
      <c r="NR146" s="300"/>
      <c r="NS146" s="300"/>
      <c r="NT146" s="300"/>
      <c r="NU146" s="300"/>
      <c r="NV146" s="300"/>
      <c r="NW146" s="300"/>
      <c r="NX146" s="300"/>
      <c r="NY146" s="300"/>
      <c r="NZ146" s="300"/>
      <c r="OA146" s="300"/>
      <c r="OB146" s="300"/>
      <c r="OC146" s="300"/>
      <c r="OD146" s="300"/>
      <c r="OE146" s="300"/>
      <c r="OF146" s="300"/>
      <c r="OG146" s="300"/>
      <c r="OH146" s="300"/>
      <c r="OI146" s="300"/>
      <c r="OJ146" s="300"/>
      <c r="OK146" s="300"/>
      <c r="OL146" s="300"/>
      <c r="OM146" s="300"/>
      <c r="ON146" s="300"/>
      <c r="OO146" s="300"/>
      <c r="OP146" s="300"/>
      <c r="OQ146" s="300"/>
      <c r="OR146" s="300"/>
      <c r="OS146" s="300"/>
      <c r="OT146" s="300"/>
      <c r="OU146" s="300"/>
      <c r="OV146" s="300"/>
      <c r="OW146" s="300"/>
      <c r="OX146" s="300"/>
      <c r="OY146" s="300"/>
      <c r="OZ146" s="300"/>
      <c r="PA146" s="300"/>
      <c r="PB146" s="300"/>
      <c r="PC146" s="300"/>
      <c r="PD146" s="300"/>
      <c r="PE146" s="300"/>
      <c r="PF146" s="300"/>
      <c r="PG146" s="300"/>
      <c r="PH146" s="300"/>
      <c r="PI146" s="300"/>
      <c r="PJ146" s="300"/>
      <c r="PK146" s="300"/>
      <c r="PL146" s="300"/>
      <c r="PM146" s="300"/>
      <c r="PN146" s="300"/>
      <c r="PO146" s="300"/>
      <c r="PP146" s="300"/>
      <c r="PQ146" s="300"/>
      <c r="PR146" s="300"/>
      <c r="PS146" s="300"/>
      <c r="PT146" s="300"/>
      <c r="PU146" s="300"/>
    </row>
    <row r="147" spans="1:15961" s="58" customFormat="1" outlineLevel="1" x14ac:dyDescent="0.35">
      <c r="A147" s="75"/>
      <c r="B147" s="15"/>
      <c r="C147" s="76"/>
      <c r="D147" s="65"/>
      <c r="E147" s="11"/>
      <c r="F147" s="11"/>
      <c r="G147" s="11"/>
      <c r="H147" s="11"/>
      <c r="I147" s="183"/>
      <c r="J147" s="28"/>
      <c r="K147" s="11"/>
      <c r="L147" s="11"/>
      <c r="M147" s="11"/>
      <c r="N147" s="11"/>
      <c r="O147" s="11"/>
      <c r="P147" s="11"/>
      <c r="Q147" s="11"/>
      <c r="R147" s="11"/>
      <c r="S147" s="11"/>
      <c r="T147" s="11"/>
      <c r="U147" s="11"/>
      <c r="V147" s="11"/>
      <c r="W147" s="11"/>
      <c r="X147" s="11"/>
      <c r="Y147" s="11"/>
      <c r="Z147" s="11"/>
      <c r="AA147" s="11"/>
      <c r="AB147" s="11"/>
      <c r="AC147" s="11"/>
      <c r="AD147" s="11"/>
      <c r="AE147" s="11"/>
      <c r="AF147" s="11"/>
      <c r="AG147" s="11"/>
      <c r="AH147" s="11"/>
      <c r="AI147" s="11"/>
      <c r="AJ147" s="11"/>
      <c r="AK147" s="11"/>
      <c r="AL147" s="11"/>
      <c r="AM147" s="11"/>
      <c r="AN147" s="11"/>
      <c r="AO147" s="11"/>
      <c r="AP147" s="11"/>
      <c r="AQ147" s="11"/>
      <c r="AR147" s="11"/>
      <c r="AS147" s="11"/>
      <c r="AT147" s="11"/>
      <c r="AU147" s="11"/>
      <c r="AV147" s="11"/>
      <c r="AW147" s="11"/>
      <c r="AX147" s="11"/>
      <c r="AY147" s="11"/>
      <c r="AZ147" s="11"/>
      <c r="BA147" s="11"/>
      <c r="BB147" s="11"/>
      <c r="BC147" s="11"/>
      <c r="BD147" s="11"/>
      <c r="BE147" s="11"/>
      <c r="BF147" s="11"/>
      <c r="BG147" s="11"/>
      <c r="BH147" s="11"/>
      <c r="BI147" s="11"/>
      <c r="BJ147" s="11"/>
      <c r="BK147" s="11"/>
      <c r="BL147" s="11"/>
      <c r="BM147" s="11"/>
      <c r="BN147" s="11"/>
      <c r="BO147" s="11"/>
      <c r="BP147" s="11"/>
      <c r="BQ147" s="11"/>
      <c r="BR147" s="11"/>
      <c r="BS147" s="11"/>
      <c r="BT147" s="11"/>
      <c r="BU147" s="11"/>
      <c r="BV147" s="11"/>
      <c r="BW147" s="11"/>
      <c r="BX147" s="11"/>
      <c r="BY147" s="11"/>
      <c r="BZ147" s="11"/>
      <c r="CA147" s="11"/>
      <c r="CB147" s="11"/>
      <c r="CC147" s="11"/>
      <c r="CD147" s="11"/>
      <c r="CE147" s="11"/>
      <c r="CF147" s="11"/>
      <c r="CG147" s="11"/>
      <c r="CH147" s="11"/>
      <c r="CI147" s="11"/>
      <c r="CJ147" s="11"/>
      <c r="CK147" s="11"/>
      <c r="CL147" s="11"/>
      <c r="CM147" s="11"/>
      <c r="CN147" s="11"/>
      <c r="CO147" s="11"/>
      <c r="CP147" s="11"/>
      <c r="CQ147" s="11"/>
      <c r="CR147" s="11"/>
      <c r="CS147" s="11"/>
      <c r="CT147" s="11"/>
      <c r="CU147" s="11"/>
      <c r="CV147" s="11"/>
      <c r="CW147" s="11"/>
      <c r="CX147" s="11"/>
      <c r="CY147" s="11"/>
      <c r="CZ147" s="11"/>
      <c r="DA147" s="11"/>
      <c r="DB147" s="11"/>
      <c r="DC147" s="11"/>
      <c r="DD147" s="11"/>
      <c r="DE147" s="11"/>
      <c r="DF147" s="11"/>
      <c r="DG147" s="11"/>
      <c r="DH147" s="11"/>
      <c r="DI147" s="11"/>
      <c r="DJ147" s="11"/>
      <c r="DK147" s="11"/>
      <c r="DL147" s="11"/>
      <c r="DM147" s="11"/>
      <c r="DN147" s="11"/>
      <c r="DO147" s="11"/>
      <c r="DP147" s="11"/>
      <c r="DQ147" s="11"/>
      <c r="DR147" s="11"/>
      <c r="DS147" s="11"/>
      <c r="DT147" s="11"/>
      <c r="DU147" s="11"/>
      <c r="DV147" s="11"/>
      <c r="DW147" s="11"/>
      <c r="DX147" s="11"/>
      <c r="DY147" s="11"/>
      <c r="DZ147" s="11"/>
      <c r="EA147" s="11"/>
      <c r="EB147" s="11"/>
      <c r="EC147" s="11"/>
      <c r="ED147" s="11"/>
      <c r="EE147" s="11"/>
      <c r="EF147" s="11"/>
      <c r="EG147" s="11"/>
      <c r="EH147" s="11"/>
      <c r="EI147" s="11"/>
      <c r="EJ147" s="11"/>
      <c r="EK147" s="11"/>
      <c r="EL147" s="11"/>
      <c r="EM147" s="11"/>
      <c r="EN147" s="11"/>
      <c r="EO147" s="11"/>
      <c r="EP147" s="11"/>
      <c r="EQ147" s="11"/>
      <c r="ER147" s="11"/>
      <c r="ES147" s="11"/>
      <c r="ET147" s="11"/>
      <c r="EU147" s="11"/>
      <c r="EV147" s="11"/>
      <c r="EW147" s="11"/>
      <c r="EX147" s="11"/>
      <c r="EY147" s="11"/>
      <c r="EZ147" s="11"/>
      <c r="FA147" s="11"/>
      <c r="FB147" s="11"/>
      <c r="FC147" s="11"/>
      <c r="FD147" s="11"/>
      <c r="FE147" s="11"/>
      <c r="FF147" s="11"/>
      <c r="FG147" s="11"/>
      <c r="FH147" s="11"/>
      <c r="FI147" s="11"/>
      <c r="FJ147" s="11"/>
      <c r="FK147" s="11"/>
      <c r="FL147" s="11"/>
      <c r="FM147" s="11"/>
      <c r="FN147" s="11"/>
      <c r="FO147" s="11"/>
      <c r="FP147" s="11"/>
      <c r="FQ147" s="11"/>
      <c r="FR147" s="11"/>
      <c r="FS147" s="11"/>
      <c r="FT147" s="11"/>
      <c r="FU147" s="11"/>
      <c r="FV147" s="11"/>
      <c r="FW147" s="11"/>
      <c r="FX147" s="11"/>
      <c r="FY147" s="11"/>
      <c r="FZ147" s="11"/>
      <c r="GA147" s="11"/>
      <c r="GB147" s="11"/>
      <c r="GC147" s="11"/>
      <c r="GD147" s="11"/>
      <c r="GE147" s="11"/>
      <c r="GF147" s="11"/>
      <c r="GG147" s="11"/>
      <c r="GH147" s="11"/>
      <c r="GI147" s="11"/>
      <c r="GJ147" s="11"/>
      <c r="GK147"/>
      <c r="GL147"/>
      <c r="GM147"/>
      <c r="GN147"/>
      <c r="GO147"/>
      <c r="GP147"/>
      <c r="GQ147"/>
      <c r="GR147"/>
      <c r="GS147"/>
      <c r="GT147"/>
      <c r="GU147"/>
      <c r="GV147"/>
      <c r="GW147"/>
      <c r="GX147"/>
      <c r="GY147"/>
      <c r="GZ147"/>
      <c r="HA147"/>
      <c r="HB147"/>
      <c r="HC147"/>
      <c r="HD147"/>
      <c r="HE147"/>
      <c r="HF147"/>
      <c r="HG147"/>
      <c r="HH147"/>
      <c r="HI147"/>
      <c r="HJ147"/>
      <c r="HK147"/>
      <c r="HL147"/>
      <c r="HM147"/>
      <c r="HN147"/>
      <c r="HO147"/>
      <c r="HP147"/>
      <c r="HQ147"/>
      <c r="HR147"/>
      <c r="HS147"/>
      <c r="HT147"/>
      <c r="HU147"/>
      <c r="HV147"/>
      <c r="HW147"/>
      <c r="HX147"/>
      <c r="HY147"/>
      <c r="HZ147"/>
      <c r="IA147"/>
      <c r="IB147"/>
      <c r="IC147"/>
      <c r="ID147"/>
      <c r="IE147"/>
      <c r="IF147"/>
      <c r="IG147"/>
      <c r="IH147"/>
      <c r="II147"/>
      <c r="IJ147"/>
      <c r="IK147"/>
      <c r="IL147"/>
      <c r="IM147"/>
      <c r="IN147"/>
      <c r="IO147"/>
      <c r="IP147"/>
      <c r="IQ147"/>
      <c r="IR147"/>
      <c r="IS147"/>
      <c r="IT147"/>
      <c r="IU147"/>
      <c r="IV147"/>
      <c r="IW147"/>
      <c r="IX147"/>
      <c r="IY147"/>
      <c r="IZ147"/>
      <c r="JA147"/>
      <c r="JB147"/>
      <c r="JC147"/>
      <c r="JD147"/>
      <c r="JE147"/>
      <c r="JF147"/>
      <c r="JG147"/>
      <c r="JH147"/>
      <c r="JI147"/>
      <c r="JJ147"/>
      <c r="JK147"/>
      <c r="JL147"/>
      <c r="JM147"/>
      <c r="JN147"/>
      <c r="JO147"/>
      <c r="JP147"/>
      <c r="JQ147"/>
      <c r="JR147"/>
      <c r="JS147"/>
      <c r="JT147"/>
      <c r="JU147"/>
      <c r="JV147"/>
      <c r="JW147"/>
      <c r="JX147"/>
      <c r="JY147"/>
      <c r="JZ147"/>
      <c r="KA147"/>
      <c r="KB147"/>
      <c r="KC147"/>
      <c r="KD147"/>
      <c r="KE147"/>
      <c r="KF147"/>
      <c r="KG147"/>
      <c r="KH147"/>
      <c r="KI147"/>
      <c r="KJ147"/>
      <c r="KK147"/>
      <c r="KL147"/>
      <c r="KM147"/>
      <c r="KN147"/>
      <c r="KO147"/>
      <c r="KP147"/>
      <c r="KQ147"/>
      <c r="KR147"/>
      <c r="KS147"/>
      <c r="KT147"/>
      <c r="KU147"/>
      <c r="KV147"/>
      <c r="KW147"/>
      <c r="KX147"/>
      <c r="KY147"/>
      <c r="KZ147"/>
      <c r="LA147"/>
      <c r="LB147"/>
      <c r="LC147"/>
      <c r="LD147"/>
      <c r="LE147"/>
      <c r="LF147"/>
      <c r="LG147"/>
      <c r="LH147"/>
      <c r="LI147"/>
      <c r="LJ147"/>
      <c r="LK147"/>
      <c r="LL147"/>
      <c r="LM147"/>
      <c r="LN147"/>
      <c r="LO147"/>
      <c r="LP147"/>
      <c r="LQ147"/>
      <c r="LR147"/>
      <c r="LS147"/>
      <c r="LT147"/>
      <c r="LU147"/>
      <c r="LV147"/>
      <c r="LW147"/>
      <c r="LX147"/>
      <c r="LY147"/>
      <c r="LZ147"/>
      <c r="MA147"/>
      <c r="MB147"/>
      <c r="MC147"/>
      <c r="MD147"/>
      <c r="ME147"/>
      <c r="MF147"/>
      <c r="MG147"/>
      <c r="MH147"/>
      <c r="MI147"/>
      <c r="MJ147"/>
      <c r="MK147"/>
      <c r="ML147"/>
      <c r="MM147"/>
      <c r="MN147"/>
      <c r="MO147"/>
      <c r="MP147"/>
      <c r="MQ147"/>
      <c r="MR147"/>
      <c r="MS147"/>
      <c r="MT147"/>
      <c r="MU147"/>
      <c r="MV147"/>
      <c r="MW147"/>
      <c r="MX147"/>
      <c r="MY147"/>
      <c r="MZ147"/>
      <c r="NA147"/>
      <c r="NB147"/>
      <c r="NC147"/>
      <c r="ND147"/>
      <c r="NE147"/>
      <c r="NF147"/>
      <c r="NG147"/>
      <c r="NH147"/>
      <c r="NI147"/>
      <c r="NJ147"/>
      <c r="NK147"/>
      <c r="NL147"/>
      <c r="NM147"/>
      <c r="NN147"/>
      <c r="NO147"/>
      <c r="NP147"/>
      <c r="NQ147"/>
      <c r="NR147"/>
      <c r="NS147"/>
      <c r="NT147"/>
      <c r="NU147"/>
      <c r="NV147"/>
      <c r="NW147"/>
      <c r="NX147"/>
      <c r="NY147"/>
      <c r="NZ147"/>
      <c r="OA147"/>
      <c r="OB147"/>
      <c r="OC147"/>
      <c r="OD147"/>
      <c r="OE147"/>
      <c r="OF147"/>
      <c r="OG147"/>
      <c r="OH147"/>
      <c r="OI147"/>
      <c r="OJ147"/>
      <c r="OK147"/>
      <c r="OL147"/>
      <c r="OM147"/>
      <c r="ON147"/>
      <c r="OO147"/>
      <c r="OP147"/>
      <c r="OQ147"/>
      <c r="OR147"/>
      <c r="OS147"/>
      <c r="OT147"/>
      <c r="OU147"/>
      <c r="OV147"/>
      <c r="OW147"/>
      <c r="OX147"/>
      <c r="OY147"/>
      <c r="OZ147"/>
      <c r="PA147"/>
      <c r="PB147"/>
      <c r="PC147"/>
      <c r="PD147"/>
      <c r="PE147"/>
      <c r="PF147"/>
      <c r="PG147"/>
      <c r="PH147"/>
      <c r="PI147"/>
      <c r="PJ147"/>
      <c r="PK147"/>
      <c r="PL147"/>
      <c r="PM147"/>
      <c r="PN147"/>
      <c r="PO147"/>
      <c r="PP147"/>
      <c r="PQ147"/>
      <c r="PR147"/>
      <c r="PS147"/>
      <c r="PT147"/>
      <c r="PU147"/>
    </row>
    <row r="148" spans="1:15961" s="52" customFormat="1" x14ac:dyDescent="0.35">
      <c r="A148" s="15"/>
      <c r="B148" s="15"/>
      <c r="C148" s="21"/>
      <c r="D148" s="60"/>
      <c r="E148" s="9"/>
      <c r="F148" s="9"/>
      <c r="G148" s="9"/>
      <c r="H148" s="9"/>
      <c r="I148" s="9"/>
      <c r="J148" s="9"/>
      <c r="K148" s="9"/>
      <c r="L148" s="9"/>
      <c r="M148" s="9"/>
      <c r="N148" s="9"/>
      <c r="O148" s="9"/>
      <c r="P148" s="9"/>
      <c r="Q148" s="9"/>
      <c r="R148" s="9"/>
      <c r="S148" s="9"/>
      <c r="T148" s="9"/>
      <c r="U148" s="9"/>
      <c r="V148" s="9"/>
      <c r="W148" s="9"/>
      <c r="X148" s="9"/>
      <c r="Y148" s="9"/>
      <c r="Z148" s="9"/>
      <c r="AA148" s="9"/>
      <c r="AB148" s="9"/>
      <c r="AC148" s="9"/>
      <c r="AD148" s="9"/>
      <c r="AE148" s="9"/>
      <c r="AF148" s="9"/>
      <c r="AG148" s="9"/>
      <c r="AH148" s="9"/>
      <c r="AI148" s="9"/>
      <c r="AJ148" s="9"/>
      <c r="AK148" s="9"/>
      <c r="AL148" s="9"/>
      <c r="AM148" s="9"/>
      <c r="AN148" s="9"/>
      <c r="AO148" s="9"/>
      <c r="AP148" s="9"/>
      <c r="AQ148" s="9"/>
      <c r="AR148" s="9"/>
      <c r="AS148" s="9"/>
      <c r="AT148" s="9"/>
      <c r="AU148" s="9"/>
      <c r="AV148" s="9"/>
      <c r="AW148" s="9"/>
      <c r="AX148" s="9"/>
      <c r="AY148" s="9"/>
      <c r="AZ148" s="9"/>
      <c r="BA148" s="9"/>
      <c r="BB148" s="9"/>
      <c r="BC148" s="9"/>
      <c r="BD148" s="9"/>
      <c r="BE148" s="9"/>
      <c r="BF148" s="9"/>
      <c r="BG148" s="9"/>
      <c r="BH148" s="9"/>
      <c r="BI148" s="9"/>
      <c r="BJ148" s="9"/>
      <c r="BK148" s="9"/>
      <c r="BL148" s="9"/>
      <c r="BM148" s="9"/>
      <c r="BN148" s="9"/>
      <c r="BO148" s="9"/>
      <c r="BP148" s="9"/>
      <c r="BQ148" s="9"/>
      <c r="BR148" s="9"/>
      <c r="BS148" s="9"/>
      <c r="BT148" s="9"/>
      <c r="BU148" s="9"/>
      <c r="BV148" s="9"/>
      <c r="BW148" s="9"/>
      <c r="BX148" s="9"/>
      <c r="BY148" s="9"/>
      <c r="BZ148" s="9"/>
      <c r="CA148" s="9"/>
      <c r="CB148" s="9"/>
      <c r="CC148" s="9"/>
      <c r="CD148" s="9"/>
      <c r="CE148" s="9"/>
      <c r="CF148" s="9"/>
      <c r="CG148" s="9"/>
      <c r="CH148" s="9"/>
      <c r="CI148" s="9"/>
      <c r="CJ148" s="9"/>
      <c r="CK148" s="9"/>
      <c r="CL148" s="9"/>
      <c r="CM148" s="9"/>
      <c r="CN148" s="9"/>
      <c r="CO148" s="9"/>
      <c r="CP148" s="9"/>
      <c r="CQ148" s="9"/>
      <c r="CR148" s="9"/>
      <c r="CS148" s="9"/>
      <c r="CT148" s="9"/>
      <c r="CU148" s="9"/>
      <c r="CV148" s="9"/>
      <c r="CW148" s="9"/>
      <c r="CX148" s="9"/>
      <c r="CY148" s="9"/>
      <c r="CZ148" s="9"/>
      <c r="DA148" s="9"/>
      <c r="DB148" s="9"/>
      <c r="DC148" s="9"/>
      <c r="DD148" s="9"/>
      <c r="DE148" s="9"/>
      <c r="DF148" s="9"/>
      <c r="DG148" s="9"/>
      <c r="DH148" s="9"/>
      <c r="DI148" s="9"/>
      <c r="DJ148" s="9"/>
      <c r="DK148" s="9"/>
      <c r="DL148" s="9"/>
      <c r="DM148" s="9"/>
      <c r="DN148" s="9"/>
      <c r="DO148" s="9"/>
      <c r="DP148" s="9"/>
      <c r="DQ148" s="9"/>
      <c r="DR148" s="9"/>
      <c r="DS148" s="9"/>
      <c r="DT148" s="9"/>
      <c r="DU148" s="9"/>
      <c r="DV148" s="9"/>
      <c r="DW148" s="9"/>
      <c r="DX148" s="9"/>
      <c r="DY148" s="9"/>
      <c r="DZ148" s="9"/>
      <c r="EA148" s="9"/>
      <c r="EB148" s="9"/>
      <c r="EC148" s="9"/>
      <c r="ED148" s="9"/>
      <c r="EE148" s="9"/>
      <c r="EF148" s="9"/>
      <c r="EG148" s="9"/>
      <c r="EH148" s="9"/>
      <c r="EI148" s="9"/>
      <c r="EJ148" s="9"/>
      <c r="EK148" s="9"/>
      <c r="EL148" s="9"/>
      <c r="EM148" s="9"/>
      <c r="EN148" s="9"/>
      <c r="EO148" s="9"/>
      <c r="EP148" s="9"/>
      <c r="EQ148" s="9"/>
      <c r="ER148" s="9"/>
      <c r="ES148" s="9"/>
      <c r="ET148" s="9"/>
      <c r="EU148" s="9"/>
      <c r="EV148" s="9"/>
      <c r="EW148" s="9"/>
      <c r="EX148" s="9"/>
      <c r="EY148" s="9"/>
      <c r="EZ148" s="9"/>
      <c r="FA148" s="9"/>
      <c r="FB148" s="9"/>
      <c r="FC148" s="9"/>
      <c r="FD148" s="9"/>
      <c r="FE148" s="9"/>
      <c r="FF148" s="9"/>
      <c r="FG148" s="9"/>
      <c r="FH148" s="9"/>
      <c r="FI148" s="9"/>
      <c r="FJ148" s="9"/>
      <c r="FK148" s="9"/>
      <c r="FL148" s="9"/>
      <c r="FM148" s="9"/>
      <c r="FN148" s="9"/>
      <c r="FO148" s="9"/>
      <c r="FP148" s="9"/>
      <c r="FQ148" s="9"/>
      <c r="FR148" s="9"/>
      <c r="FS148" s="9"/>
      <c r="FT148" s="9"/>
      <c r="FU148" s="9"/>
      <c r="FV148" s="9"/>
      <c r="FW148" s="9"/>
      <c r="FX148" s="9"/>
      <c r="FY148" s="9"/>
      <c r="FZ148" s="9"/>
      <c r="GA148" s="9"/>
      <c r="GB148" s="9"/>
      <c r="GC148" s="9"/>
      <c r="GD148" s="9"/>
      <c r="GE148" s="9"/>
      <c r="GF148" s="9"/>
      <c r="GG148" s="9"/>
      <c r="GH148" s="9"/>
      <c r="GI148" s="9"/>
      <c r="GJ148" s="9"/>
      <c r="GK148"/>
      <c r="GL148"/>
      <c r="GM148"/>
      <c r="GN148"/>
      <c r="GO148"/>
      <c r="GP148"/>
      <c r="GQ148"/>
      <c r="GR148"/>
      <c r="GS148"/>
      <c r="GT148"/>
      <c r="GU148"/>
      <c r="GV148"/>
      <c r="GW148"/>
      <c r="GX148"/>
      <c r="GY148"/>
      <c r="GZ148"/>
      <c r="HA148"/>
      <c r="HB148"/>
      <c r="HC148"/>
      <c r="HD148"/>
      <c r="HE148"/>
      <c r="HF148"/>
      <c r="HG148"/>
      <c r="HH148"/>
      <c r="HI148"/>
      <c r="HJ148"/>
      <c r="HK148"/>
      <c r="HL148"/>
      <c r="HM148"/>
      <c r="HN148"/>
      <c r="HO148"/>
      <c r="HP148"/>
      <c r="HQ148"/>
      <c r="HR148"/>
      <c r="HS148"/>
      <c r="HT148"/>
      <c r="HU148"/>
      <c r="HV148"/>
      <c r="HW148"/>
      <c r="HX148"/>
      <c r="HY148"/>
      <c r="HZ148"/>
      <c r="IA148"/>
      <c r="IB148"/>
      <c r="IC148"/>
      <c r="ID148"/>
      <c r="IE148"/>
      <c r="IF148"/>
      <c r="IG148"/>
      <c r="IH148"/>
      <c r="II148"/>
      <c r="IJ148"/>
      <c r="IK148"/>
      <c r="IL148"/>
      <c r="IM148"/>
      <c r="IN148"/>
      <c r="IO148"/>
      <c r="IP148"/>
      <c r="IQ148"/>
      <c r="IR148"/>
      <c r="IS148"/>
      <c r="IT148"/>
      <c r="IU148"/>
      <c r="IV148"/>
      <c r="IW148"/>
      <c r="IX148"/>
      <c r="IY148"/>
      <c r="IZ148"/>
      <c r="JA148"/>
      <c r="JB148"/>
      <c r="JC148"/>
      <c r="JD148"/>
      <c r="JE148"/>
      <c r="JF148"/>
      <c r="JG148"/>
      <c r="JH148"/>
      <c r="JI148"/>
      <c r="JJ148"/>
      <c r="JK148"/>
      <c r="JL148"/>
      <c r="JM148"/>
      <c r="JN148"/>
      <c r="JO148"/>
      <c r="JP148"/>
      <c r="JQ148"/>
      <c r="JR148"/>
      <c r="JS148"/>
      <c r="JT148"/>
      <c r="JU148"/>
      <c r="JV148"/>
      <c r="JW148"/>
      <c r="JX148"/>
      <c r="JY148"/>
      <c r="JZ148"/>
      <c r="KA148"/>
      <c r="KB148"/>
      <c r="KC148"/>
      <c r="KD148"/>
      <c r="KE148"/>
      <c r="KF148"/>
      <c r="KG148"/>
      <c r="KH148"/>
      <c r="KI148"/>
      <c r="KJ148"/>
      <c r="KK148"/>
      <c r="KL148"/>
      <c r="KM148"/>
      <c r="KN148"/>
      <c r="KO148"/>
      <c r="KP148"/>
      <c r="KQ148"/>
      <c r="KR148"/>
      <c r="KS148"/>
      <c r="KT148"/>
      <c r="KU148"/>
      <c r="KV148"/>
      <c r="KW148"/>
      <c r="KX148"/>
      <c r="KY148"/>
      <c r="KZ148"/>
      <c r="LA148"/>
      <c r="LB148"/>
      <c r="LC148"/>
      <c r="LD148"/>
      <c r="LE148"/>
      <c r="LF148"/>
      <c r="LG148"/>
      <c r="LH148"/>
      <c r="LI148"/>
      <c r="LJ148"/>
      <c r="LK148"/>
      <c r="LL148"/>
      <c r="LM148"/>
      <c r="LN148"/>
      <c r="LO148"/>
      <c r="LP148"/>
      <c r="LQ148"/>
      <c r="LR148"/>
      <c r="LS148"/>
      <c r="LT148"/>
      <c r="LU148"/>
      <c r="LV148"/>
      <c r="LW148"/>
      <c r="LX148"/>
      <c r="LY148"/>
      <c r="LZ148"/>
      <c r="MA148"/>
      <c r="MB148"/>
      <c r="MC148"/>
      <c r="MD148"/>
      <c r="ME148"/>
      <c r="MF148"/>
      <c r="MG148"/>
      <c r="MH148"/>
      <c r="MI148"/>
      <c r="MJ148"/>
      <c r="MK148"/>
      <c r="ML148"/>
      <c r="MM148"/>
      <c r="MN148"/>
      <c r="MO148"/>
      <c r="MP148"/>
      <c r="MQ148"/>
      <c r="MR148"/>
      <c r="MS148"/>
      <c r="MT148"/>
      <c r="MU148"/>
      <c r="MV148"/>
      <c r="MW148"/>
      <c r="MX148"/>
      <c r="MY148"/>
      <c r="MZ148"/>
      <c r="NA148"/>
      <c r="NB148"/>
      <c r="NC148"/>
      <c r="ND148"/>
      <c r="NE148"/>
      <c r="NF148"/>
      <c r="NG148"/>
      <c r="NH148"/>
      <c r="NI148"/>
      <c r="NJ148"/>
      <c r="NK148"/>
      <c r="NL148"/>
      <c r="NM148"/>
      <c r="NN148"/>
      <c r="NO148"/>
      <c r="NP148"/>
      <c r="NQ148"/>
      <c r="NR148"/>
      <c r="NS148"/>
      <c r="NT148"/>
      <c r="NU148"/>
      <c r="NV148"/>
      <c r="NW148"/>
      <c r="NX148"/>
      <c r="NY148"/>
      <c r="NZ148"/>
      <c r="OA148"/>
      <c r="OB148"/>
      <c r="OC148"/>
      <c r="OD148"/>
      <c r="OE148"/>
      <c r="OF148"/>
      <c r="OG148"/>
      <c r="OH148"/>
      <c r="OI148"/>
      <c r="OJ148"/>
      <c r="OK148"/>
      <c r="OL148"/>
      <c r="OM148"/>
      <c r="ON148"/>
      <c r="OO148"/>
      <c r="OP148"/>
      <c r="OQ148"/>
      <c r="OR148"/>
      <c r="OS148"/>
      <c r="OT148"/>
      <c r="OU148"/>
      <c r="OV148"/>
      <c r="OW148"/>
      <c r="OX148"/>
      <c r="OY148"/>
      <c r="OZ148"/>
      <c r="PA148"/>
      <c r="PB148"/>
      <c r="PC148"/>
      <c r="PD148"/>
      <c r="PE148"/>
      <c r="PF148"/>
      <c r="PG148"/>
      <c r="PH148"/>
      <c r="PI148"/>
      <c r="PJ148"/>
      <c r="PK148"/>
      <c r="PL148"/>
      <c r="PM148"/>
      <c r="PN148"/>
      <c r="PO148"/>
      <c r="PP148"/>
      <c r="PQ148"/>
      <c r="PR148"/>
      <c r="PS148"/>
      <c r="PT148"/>
      <c r="PU148"/>
    </row>
    <row r="149" spans="1:15961" s="52" customFormat="1" x14ac:dyDescent="0.35">
      <c r="A149" s="15"/>
      <c r="B149" s="15"/>
      <c r="C149" s="21"/>
      <c r="D149" s="60"/>
      <c r="E149" s="9"/>
      <c r="F149" s="9"/>
      <c r="G149" s="9"/>
      <c r="H149" s="9"/>
      <c r="I149" s="9"/>
      <c r="J149" s="9"/>
      <c r="K149" s="9"/>
      <c r="L149" s="9"/>
      <c r="M149" s="9"/>
      <c r="N149" s="9"/>
      <c r="O149" s="9"/>
      <c r="P149" s="9"/>
      <c r="Q149" s="9"/>
      <c r="R149" s="9"/>
      <c r="S149" s="9"/>
      <c r="T149" s="9"/>
      <c r="U149" s="9"/>
      <c r="V149" s="9"/>
      <c r="W149" s="9"/>
      <c r="X149" s="9"/>
      <c r="Y149" s="9"/>
      <c r="Z149" s="9"/>
      <c r="AA149" s="9"/>
      <c r="AB149" s="9"/>
      <c r="AC149" s="9"/>
      <c r="AD149" s="9"/>
      <c r="AE149" s="9"/>
      <c r="AF149" s="9"/>
      <c r="AG149" s="9"/>
      <c r="AH149" s="9"/>
      <c r="AI149" s="9"/>
      <c r="AJ149" s="9"/>
      <c r="AK149" s="9"/>
      <c r="AL149" s="9"/>
      <c r="AM149" s="9"/>
      <c r="AN149" s="9"/>
      <c r="AO149" s="9"/>
      <c r="AP149" s="9"/>
      <c r="AQ149" s="9"/>
      <c r="AR149" s="9"/>
      <c r="AS149" s="9"/>
      <c r="AT149" s="9"/>
      <c r="AU149" s="9"/>
      <c r="AV149" s="9"/>
      <c r="AW149" s="9"/>
      <c r="AX149" s="9"/>
      <c r="AY149" s="9"/>
      <c r="AZ149" s="9"/>
      <c r="BA149" s="9"/>
      <c r="BB149" s="9"/>
      <c r="BC149" s="9"/>
      <c r="BD149" s="9"/>
      <c r="BE149" s="9"/>
      <c r="BF149" s="9"/>
      <c r="BG149" s="9"/>
      <c r="BH149" s="9"/>
      <c r="BI149" s="9"/>
      <c r="BJ149" s="9"/>
      <c r="BK149" s="9"/>
      <c r="BL149" s="9"/>
      <c r="BM149" s="9"/>
      <c r="BN149" s="9"/>
      <c r="BO149" s="9"/>
      <c r="BP149" s="9"/>
      <c r="BQ149" s="9"/>
      <c r="BR149" s="9"/>
      <c r="BS149" s="9"/>
      <c r="BT149" s="9"/>
      <c r="BU149" s="9"/>
      <c r="BV149" s="9"/>
      <c r="BW149" s="9"/>
      <c r="BX149" s="9"/>
      <c r="BY149" s="9"/>
      <c r="BZ149" s="9"/>
      <c r="CA149" s="9"/>
      <c r="CB149" s="9"/>
      <c r="CC149" s="9"/>
      <c r="CD149" s="9"/>
      <c r="CE149" s="9"/>
      <c r="CF149" s="9"/>
      <c r="CG149" s="9"/>
      <c r="CH149" s="9"/>
      <c r="CI149" s="9"/>
      <c r="CJ149" s="9"/>
      <c r="CK149" s="9"/>
      <c r="CL149" s="9"/>
      <c r="CM149" s="9"/>
      <c r="CN149" s="9"/>
      <c r="CO149" s="9"/>
      <c r="CP149" s="9"/>
      <c r="CQ149" s="9"/>
      <c r="CR149" s="9"/>
      <c r="CS149" s="9"/>
      <c r="CT149" s="9"/>
      <c r="CU149" s="9"/>
      <c r="CV149" s="9"/>
      <c r="CW149" s="9"/>
      <c r="CX149" s="9"/>
      <c r="CY149" s="9"/>
      <c r="CZ149" s="9"/>
      <c r="DA149" s="9"/>
      <c r="DB149" s="9"/>
      <c r="DC149" s="9"/>
      <c r="DD149" s="9"/>
      <c r="DE149" s="9"/>
      <c r="DF149" s="9"/>
      <c r="DG149" s="9"/>
      <c r="DH149" s="9"/>
      <c r="DI149" s="9"/>
      <c r="DJ149" s="9"/>
      <c r="DK149" s="9"/>
      <c r="DL149" s="9"/>
      <c r="DM149" s="9"/>
      <c r="DN149" s="9"/>
      <c r="DO149" s="9"/>
      <c r="DP149" s="9"/>
      <c r="DQ149" s="9"/>
      <c r="DR149" s="9"/>
      <c r="DS149" s="9"/>
      <c r="DT149" s="9"/>
      <c r="DU149" s="9"/>
      <c r="DV149" s="9"/>
      <c r="DW149" s="9"/>
      <c r="DX149" s="9"/>
      <c r="DY149" s="9"/>
      <c r="DZ149" s="9"/>
      <c r="EA149" s="9"/>
      <c r="EB149" s="9"/>
      <c r="EC149" s="9"/>
      <c r="ED149" s="9"/>
      <c r="EE149" s="9"/>
      <c r="EF149" s="9"/>
      <c r="EG149" s="9"/>
      <c r="EH149" s="9"/>
      <c r="EI149" s="9"/>
      <c r="EJ149" s="9"/>
      <c r="EK149" s="9"/>
      <c r="EL149" s="9"/>
      <c r="EM149" s="9"/>
      <c r="EN149" s="9"/>
      <c r="EO149" s="9"/>
      <c r="EP149" s="9"/>
      <c r="EQ149" s="9"/>
      <c r="ER149" s="9"/>
      <c r="ES149" s="9"/>
      <c r="ET149" s="9"/>
      <c r="EU149" s="9"/>
      <c r="EV149" s="9"/>
      <c r="EW149" s="9"/>
      <c r="EX149" s="9"/>
      <c r="EY149" s="9"/>
      <c r="EZ149" s="9"/>
      <c r="FA149" s="9"/>
      <c r="FB149" s="9"/>
      <c r="FC149" s="9"/>
      <c r="FD149" s="9"/>
      <c r="FE149" s="9"/>
      <c r="FF149" s="9"/>
      <c r="FG149" s="9"/>
      <c r="FH149" s="9"/>
      <c r="FI149" s="9"/>
      <c r="FJ149" s="9"/>
      <c r="FK149" s="9"/>
      <c r="FL149" s="9"/>
      <c r="FM149" s="9"/>
      <c r="FN149" s="9"/>
      <c r="FO149" s="9"/>
      <c r="FP149" s="9"/>
      <c r="FQ149" s="9"/>
      <c r="FR149" s="9"/>
      <c r="FS149" s="9"/>
      <c r="FT149" s="9"/>
      <c r="FU149" s="9"/>
      <c r="FV149" s="9"/>
      <c r="FW149" s="9"/>
      <c r="FX149" s="9"/>
      <c r="FY149" s="9"/>
      <c r="FZ149" s="9"/>
      <c r="GA149" s="9"/>
      <c r="GB149" s="9"/>
      <c r="GC149" s="9"/>
      <c r="GD149" s="9"/>
      <c r="GE149" s="9"/>
      <c r="GF149" s="9"/>
      <c r="GG149" s="9"/>
      <c r="GH149" s="9"/>
      <c r="GI149" s="9"/>
      <c r="GJ149" s="9"/>
      <c r="GK149"/>
      <c r="GL149"/>
      <c r="GM149"/>
      <c r="GN149"/>
      <c r="GO149"/>
      <c r="GP149"/>
      <c r="GQ149"/>
      <c r="GR149"/>
      <c r="GS149"/>
      <c r="GT149"/>
      <c r="GU149"/>
      <c r="GV149"/>
      <c r="GW149"/>
      <c r="GX149"/>
      <c r="GY149"/>
      <c r="GZ149"/>
      <c r="HA149"/>
      <c r="HB149"/>
      <c r="HC149"/>
      <c r="HD149"/>
      <c r="HE149"/>
      <c r="HF149"/>
      <c r="HG149"/>
      <c r="HH149"/>
      <c r="HI149"/>
      <c r="HJ149"/>
      <c r="HK149"/>
      <c r="HL149"/>
      <c r="HM149"/>
      <c r="HN149"/>
      <c r="HO149"/>
      <c r="HP149"/>
      <c r="HQ149"/>
      <c r="HR149"/>
      <c r="HS149"/>
      <c r="HT149"/>
      <c r="HU149"/>
      <c r="HV149"/>
      <c r="HW149"/>
      <c r="HX149"/>
      <c r="HY149"/>
      <c r="HZ149"/>
      <c r="IA149"/>
      <c r="IB149"/>
      <c r="IC149"/>
      <c r="ID149"/>
      <c r="IE149"/>
      <c r="IF149"/>
      <c r="IG149"/>
      <c r="IH149"/>
      <c r="II149"/>
      <c r="IJ149"/>
      <c r="IK149"/>
      <c r="IL149"/>
      <c r="IM149"/>
      <c r="IN149"/>
      <c r="IO149"/>
      <c r="IP149"/>
      <c r="IQ149"/>
      <c r="IR149"/>
      <c r="IS149"/>
      <c r="IT149"/>
      <c r="IU149"/>
      <c r="IV149"/>
      <c r="IW149"/>
      <c r="IX149"/>
      <c r="IY149"/>
      <c r="IZ149"/>
      <c r="JA149"/>
      <c r="JB149"/>
      <c r="JC149"/>
      <c r="JD149"/>
      <c r="JE149"/>
      <c r="JF149"/>
      <c r="JG149"/>
      <c r="JH149"/>
      <c r="JI149"/>
      <c r="JJ149"/>
      <c r="JK149"/>
      <c r="JL149"/>
      <c r="JM149"/>
      <c r="JN149"/>
      <c r="JO149"/>
      <c r="JP149"/>
      <c r="JQ149"/>
      <c r="JR149"/>
      <c r="JS149"/>
      <c r="JT149"/>
      <c r="JU149"/>
      <c r="JV149"/>
      <c r="JW149"/>
      <c r="JX149"/>
      <c r="JY149"/>
      <c r="JZ149"/>
      <c r="KA149"/>
      <c r="KB149"/>
      <c r="KC149"/>
      <c r="KD149"/>
      <c r="KE149"/>
      <c r="KF149"/>
      <c r="KG149"/>
      <c r="KH149"/>
      <c r="KI149"/>
      <c r="KJ149"/>
      <c r="KK149"/>
      <c r="KL149"/>
      <c r="KM149"/>
      <c r="KN149"/>
      <c r="KO149"/>
      <c r="KP149"/>
      <c r="KQ149"/>
      <c r="KR149"/>
      <c r="KS149"/>
      <c r="KT149"/>
      <c r="KU149"/>
      <c r="KV149"/>
      <c r="KW149"/>
      <c r="KX149"/>
      <c r="KY149"/>
      <c r="KZ149"/>
      <c r="LA149"/>
      <c r="LB149"/>
      <c r="LC149"/>
      <c r="LD149"/>
      <c r="LE149"/>
      <c r="LF149"/>
      <c r="LG149"/>
      <c r="LH149"/>
      <c r="LI149"/>
      <c r="LJ149"/>
      <c r="LK149"/>
      <c r="LL149"/>
      <c r="LM149"/>
      <c r="LN149"/>
      <c r="LO149"/>
      <c r="LP149"/>
      <c r="LQ149"/>
      <c r="LR149"/>
      <c r="LS149"/>
      <c r="LT149"/>
      <c r="LU149"/>
      <c r="LV149"/>
      <c r="LW149"/>
      <c r="LX149"/>
      <c r="LY149"/>
      <c r="LZ149"/>
      <c r="MA149"/>
      <c r="MB149"/>
      <c r="MC149"/>
      <c r="MD149"/>
      <c r="ME149"/>
      <c r="MF149"/>
      <c r="MG149"/>
      <c r="MH149"/>
      <c r="MI149"/>
      <c r="MJ149"/>
      <c r="MK149"/>
      <c r="ML149"/>
      <c r="MM149"/>
      <c r="MN149"/>
      <c r="MO149"/>
      <c r="MP149"/>
      <c r="MQ149"/>
      <c r="MR149"/>
      <c r="MS149"/>
      <c r="MT149"/>
      <c r="MU149"/>
      <c r="MV149"/>
      <c r="MW149"/>
      <c r="MX149"/>
      <c r="MY149"/>
      <c r="MZ149"/>
      <c r="NA149"/>
      <c r="NB149"/>
      <c r="NC149"/>
      <c r="ND149"/>
      <c r="NE149"/>
      <c r="NF149"/>
      <c r="NG149"/>
      <c r="NH149"/>
      <c r="NI149"/>
      <c r="NJ149"/>
      <c r="NK149"/>
      <c r="NL149"/>
      <c r="NM149"/>
      <c r="NN149"/>
      <c r="NO149"/>
      <c r="NP149"/>
      <c r="NQ149"/>
      <c r="NR149"/>
      <c r="NS149"/>
      <c r="NT149"/>
      <c r="NU149"/>
      <c r="NV149"/>
      <c r="NW149"/>
      <c r="NX149"/>
      <c r="NY149"/>
      <c r="NZ149"/>
      <c r="OA149"/>
      <c r="OB149"/>
      <c r="OC149"/>
      <c r="OD149"/>
      <c r="OE149"/>
      <c r="OF149"/>
      <c r="OG149"/>
      <c r="OH149"/>
      <c r="OI149"/>
      <c r="OJ149"/>
      <c r="OK149"/>
      <c r="OL149"/>
      <c r="OM149"/>
      <c r="ON149"/>
      <c r="OO149"/>
      <c r="OP149"/>
      <c r="OQ149"/>
      <c r="OR149"/>
      <c r="OS149"/>
      <c r="OT149"/>
      <c r="OU149"/>
      <c r="OV149"/>
      <c r="OW149"/>
      <c r="OX149"/>
      <c r="OY149"/>
      <c r="OZ149"/>
      <c r="PA149"/>
      <c r="PB149"/>
      <c r="PC149"/>
      <c r="PD149"/>
      <c r="PE149"/>
      <c r="PF149"/>
      <c r="PG149"/>
      <c r="PH149"/>
      <c r="PI149"/>
      <c r="PJ149"/>
      <c r="PK149"/>
      <c r="PL149"/>
      <c r="PM149"/>
      <c r="PN149"/>
      <c r="PO149"/>
      <c r="PP149"/>
      <c r="PQ149"/>
      <c r="PR149"/>
      <c r="PS149"/>
      <c r="PT149"/>
      <c r="PU149"/>
    </row>
    <row r="150" spans="1:15961" x14ac:dyDescent="0.35">
      <c r="A150" s="15" t="s">
        <v>214</v>
      </c>
    </row>
    <row r="151" spans="1:15961" s="56" customFormat="1" outlineLevel="1" x14ac:dyDescent="0.35">
      <c r="A151" s="63"/>
      <c r="B151" s="15"/>
      <c r="C151" s="64"/>
      <c r="D151" s="65"/>
      <c r="E151" s="30" t="str">
        <f t="shared" ref="E151:BP151" si="243" xml:space="preserve"> E$20</f>
        <v>Model period beginning</v>
      </c>
      <c r="F151" s="30">
        <f t="shared" si="243"/>
        <v>0</v>
      </c>
      <c r="G151" s="30" t="str">
        <f t="shared" si="243"/>
        <v>date</v>
      </c>
      <c r="H151" s="30">
        <f t="shared" si="243"/>
        <v>0</v>
      </c>
      <c r="I151" s="182">
        <f t="shared" si="243"/>
        <v>0</v>
      </c>
      <c r="J151" s="30">
        <f t="shared" si="243"/>
        <v>44013</v>
      </c>
      <c r="K151" s="30">
        <f t="shared" si="243"/>
        <v>44105</v>
      </c>
      <c r="L151" s="30">
        <f t="shared" si="243"/>
        <v>44197</v>
      </c>
      <c r="M151" s="30">
        <f t="shared" si="243"/>
        <v>44287</v>
      </c>
      <c r="N151" s="30">
        <f t="shared" si="243"/>
        <v>44378</v>
      </c>
      <c r="O151" s="30">
        <f t="shared" si="243"/>
        <v>44470</v>
      </c>
      <c r="P151" s="30">
        <f t="shared" si="243"/>
        <v>44562</v>
      </c>
      <c r="Q151" s="30">
        <f t="shared" si="243"/>
        <v>44652</v>
      </c>
      <c r="R151" s="30">
        <f t="shared" si="243"/>
        <v>44743</v>
      </c>
      <c r="S151" s="30">
        <f t="shared" si="243"/>
        <v>44835</v>
      </c>
      <c r="T151" s="30">
        <f t="shared" si="243"/>
        <v>44927</v>
      </c>
      <c r="U151" s="30">
        <f t="shared" si="243"/>
        <v>45017</v>
      </c>
      <c r="V151" s="30">
        <f t="shared" si="243"/>
        <v>45108</v>
      </c>
      <c r="W151" s="30">
        <f t="shared" si="243"/>
        <v>45200</v>
      </c>
      <c r="X151" s="30">
        <f t="shared" si="243"/>
        <v>45292</v>
      </c>
      <c r="Y151" s="30">
        <f t="shared" si="243"/>
        <v>45383</v>
      </c>
      <c r="Z151" s="30">
        <f t="shared" si="243"/>
        <v>45474</v>
      </c>
      <c r="AA151" s="30">
        <f t="shared" si="243"/>
        <v>45566</v>
      </c>
      <c r="AB151" s="30">
        <f t="shared" si="243"/>
        <v>45658</v>
      </c>
      <c r="AC151" s="30">
        <f t="shared" si="243"/>
        <v>45748</v>
      </c>
      <c r="AD151" s="30">
        <f t="shared" si="243"/>
        <v>45839</v>
      </c>
      <c r="AE151" s="30">
        <f t="shared" si="243"/>
        <v>45931</v>
      </c>
      <c r="AF151" s="30">
        <f t="shared" si="243"/>
        <v>46023</v>
      </c>
      <c r="AG151" s="30">
        <f t="shared" si="243"/>
        <v>46113</v>
      </c>
      <c r="AH151" s="30">
        <f t="shared" si="243"/>
        <v>46204</v>
      </c>
      <c r="AI151" s="30">
        <f t="shared" si="243"/>
        <v>46296</v>
      </c>
      <c r="AJ151" s="30">
        <f t="shared" si="243"/>
        <v>46388</v>
      </c>
      <c r="AK151" s="30">
        <f t="shared" si="243"/>
        <v>46478</v>
      </c>
      <c r="AL151" s="30">
        <f t="shared" si="243"/>
        <v>46569</v>
      </c>
      <c r="AM151" s="30">
        <f t="shared" si="243"/>
        <v>46661</v>
      </c>
      <c r="AN151" s="30">
        <f t="shared" si="243"/>
        <v>46753</v>
      </c>
      <c r="AO151" s="30">
        <f t="shared" si="243"/>
        <v>46844</v>
      </c>
      <c r="AP151" s="30">
        <f t="shared" si="243"/>
        <v>46935</v>
      </c>
      <c r="AQ151" s="30">
        <f t="shared" si="243"/>
        <v>47027</v>
      </c>
      <c r="AR151" s="30">
        <f t="shared" si="243"/>
        <v>47119</v>
      </c>
      <c r="AS151" s="30">
        <f t="shared" si="243"/>
        <v>47209</v>
      </c>
      <c r="AT151" s="30">
        <f t="shared" si="243"/>
        <v>47300</v>
      </c>
      <c r="AU151" s="30">
        <f t="shared" si="243"/>
        <v>47392</v>
      </c>
      <c r="AV151" s="30">
        <f t="shared" si="243"/>
        <v>47484</v>
      </c>
      <c r="AW151" s="30">
        <f t="shared" si="243"/>
        <v>47574</v>
      </c>
      <c r="AX151" s="30">
        <f t="shared" si="243"/>
        <v>47665</v>
      </c>
      <c r="AY151" s="30">
        <f t="shared" si="243"/>
        <v>47757</v>
      </c>
      <c r="AZ151" s="30">
        <f t="shared" si="243"/>
        <v>47849</v>
      </c>
      <c r="BA151" s="30">
        <f t="shared" si="243"/>
        <v>47939</v>
      </c>
      <c r="BB151" s="30">
        <f t="shared" si="243"/>
        <v>48030</v>
      </c>
      <c r="BC151" s="30">
        <f t="shared" si="243"/>
        <v>48122</v>
      </c>
      <c r="BD151" s="30">
        <f t="shared" si="243"/>
        <v>48214</v>
      </c>
      <c r="BE151" s="30">
        <f t="shared" si="243"/>
        <v>48305</v>
      </c>
      <c r="BF151" s="30">
        <f t="shared" si="243"/>
        <v>48396</v>
      </c>
      <c r="BG151" s="30">
        <f t="shared" si="243"/>
        <v>48488</v>
      </c>
      <c r="BH151" s="30">
        <f t="shared" si="243"/>
        <v>48580</v>
      </c>
      <c r="BI151" s="30">
        <f t="shared" si="243"/>
        <v>48670</v>
      </c>
      <c r="BJ151" s="30">
        <f t="shared" si="243"/>
        <v>48761</v>
      </c>
      <c r="BK151" s="30">
        <f t="shared" si="243"/>
        <v>48853</v>
      </c>
      <c r="BL151" s="30">
        <f t="shared" si="243"/>
        <v>48945</v>
      </c>
      <c r="BM151" s="30">
        <f t="shared" si="243"/>
        <v>49035</v>
      </c>
      <c r="BN151" s="30">
        <f t="shared" si="243"/>
        <v>49126</v>
      </c>
      <c r="BO151" s="30">
        <f t="shared" si="243"/>
        <v>49218</v>
      </c>
      <c r="BP151" s="30">
        <f t="shared" si="243"/>
        <v>49310</v>
      </c>
      <c r="BQ151" s="30">
        <f t="shared" ref="BQ151:EB151" si="244" xml:space="preserve"> BQ$20</f>
        <v>49400</v>
      </c>
      <c r="BR151" s="30">
        <f t="shared" si="244"/>
        <v>49491</v>
      </c>
      <c r="BS151" s="30">
        <f t="shared" si="244"/>
        <v>49583</v>
      </c>
      <c r="BT151" s="30">
        <f t="shared" si="244"/>
        <v>49675</v>
      </c>
      <c r="BU151" s="30">
        <f t="shared" si="244"/>
        <v>49766</v>
      </c>
      <c r="BV151" s="30">
        <f t="shared" si="244"/>
        <v>49857</v>
      </c>
      <c r="BW151" s="30">
        <f t="shared" si="244"/>
        <v>49949</v>
      </c>
      <c r="BX151" s="30">
        <f t="shared" si="244"/>
        <v>50041</v>
      </c>
      <c r="BY151" s="30">
        <f t="shared" si="244"/>
        <v>50131</v>
      </c>
      <c r="BZ151" s="30">
        <f t="shared" si="244"/>
        <v>50222</v>
      </c>
      <c r="CA151" s="30">
        <f t="shared" si="244"/>
        <v>50314</v>
      </c>
      <c r="CB151" s="30">
        <f t="shared" si="244"/>
        <v>50406</v>
      </c>
      <c r="CC151" s="30">
        <f t="shared" si="244"/>
        <v>50496</v>
      </c>
      <c r="CD151" s="30">
        <f t="shared" si="244"/>
        <v>50587</v>
      </c>
      <c r="CE151" s="30">
        <f t="shared" si="244"/>
        <v>50679</v>
      </c>
      <c r="CF151" s="30">
        <f t="shared" si="244"/>
        <v>50771</v>
      </c>
      <c r="CG151" s="30">
        <f t="shared" si="244"/>
        <v>50861</v>
      </c>
      <c r="CH151" s="30">
        <f t="shared" si="244"/>
        <v>50952</v>
      </c>
      <c r="CI151" s="30">
        <f t="shared" si="244"/>
        <v>51044</v>
      </c>
      <c r="CJ151" s="30">
        <f t="shared" si="244"/>
        <v>51136</v>
      </c>
      <c r="CK151" s="30">
        <f t="shared" si="244"/>
        <v>51227</v>
      </c>
      <c r="CL151" s="30">
        <f t="shared" si="244"/>
        <v>51318</v>
      </c>
      <c r="CM151" s="30">
        <f t="shared" si="244"/>
        <v>51410</v>
      </c>
      <c r="CN151" s="30">
        <f t="shared" si="244"/>
        <v>51502</v>
      </c>
      <c r="CO151" s="30">
        <f t="shared" si="244"/>
        <v>51592</v>
      </c>
      <c r="CP151" s="30">
        <f t="shared" si="244"/>
        <v>51683</v>
      </c>
      <c r="CQ151" s="30">
        <f t="shared" si="244"/>
        <v>51775</v>
      </c>
      <c r="CR151" s="30">
        <f t="shared" si="244"/>
        <v>51867</v>
      </c>
      <c r="CS151" s="30">
        <f t="shared" si="244"/>
        <v>51957</v>
      </c>
      <c r="CT151" s="30">
        <f t="shared" si="244"/>
        <v>52048</v>
      </c>
      <c r="CU151" s="30">
        <f t="shared" si="244"/>
        <v>52140</v>
      </c>
      <c r="CV151" s="30">
        <f t="shared" si="244"/>
        <v>52232</v>
      </c>
      <c r="CW151" s="30">
        <f t="shared" si="244"/>
        <v>52322</v>
      </c>
      <c r="CX151" s="30">
        <f t="shared" si="244"/>
        <v>52413</v>
      </c>
      <c r="CY151" s="30">
        <f t="shared" si="244"/>
        <v>52505</v>
      </c>
      <c r="CZ151" s="30">
        <f t="shared" si="244"/>
        <v>52597</v>
      </c>
      <c r="DA151" s="30">
        <f t="shared" si="244"/>
        <v>52688</v>
      </c>
      <c r="DB151" s="30">
        <f t="shared" si="244"/>
        <v>52779</v>
      </c>
      <c r="DC151" s="30">
        <f t="shared" si="244"/>
        <v>52871</v>
      </c>
      <c r="DD151" s="30">
        <f t="shared" si="244"/>
        <v>52963</v>
      </c>
      <c r="DE151" s="30">
        <f t="shared" si="244"/>
        <v>53053</v>
      </c>
      <c r="DF151" s="30">
        <f t="shared" si="244"/>
        <v>53144</v>
      </c>
      <c r="DG151" s="30">
        <f t="shared" si="244"/>
        <v>53236</v>
      </c>
      <c r="DH151" s="30">
        <f t="shared" si="244"/>
        <v>53328</v>
      </c>
      <c r="DI151" s="30">
        <f t="shared" si="244"/>
        <v>53418</v>
      </c>
      <c r="DJ151" s="30">
        <f t="shared" si="244"/>
        <v>53509</v>
      </c>
      <c r="DK151" s="30">
        <f t="shared" si="244"/>
        <v>53601</v>
      </c>
      <c r="DL151" s="30">
        <f t="shared" si="244"/>
        <v>53693</v>
      </c>
      <c r="DM151" s="30">
        <f t="shared" si="244"/>
        <v>53783</v>
      </c>
      <c r="DN151" s="30">
        <f t="shared" si="244"/>
        <v>53874</v>
      </c>
      <c r="DO151" s="30">
        <f t="shared" si="244"/>
        <v>53966</v>
      </c>
      <c r="DP151" s="30">
        <f t="shared" si="244"/>
        <v>54058</v>
      </c>
      <c r="DQ151" s="30">
        <f t="shared" si="244"/>
        <v>54149</v>
      </c>
      <c r="DR151" s="30">
        <f t="shared" si="244"/>
        <v>54240</v>
      </c>
      <c r="DS151" s="30">
        <f t="shared" si="244"/>
        <v>54332</v>
      </c>
      <c r="DT151" s="30">
        <f t="shared" si="244"/>
        <v>54424</v>
      </c>
      <c r="DU151" s="30">
        <f t="shared" si="244"/>
        <v>54514</v>
      </c>
      <c r="DV151" s="30">
        <f t="shared" si="244"/>
        <v>54605</v>
      </c>
      <c r="DW151" s="30">
        <f t="shared" si="244"/>
        <v>54697</v>
      </c>
      <c r="DX151" s="30">
        <f t="shared" si="244"/>
        <v>54789</v>
      </c>
      <c r="DY151" s="30">
        <f t="shared" si="244"/>
        <v>54879</v>
      </c>
      <c r="DZ151" s="30">
        <f t="shared" si="244"/>
        <v>54970</v>
      </c>
      <c r="EA151" s="30">
        <f t="shared" si="244"/>
        <v>55062</v>
      </c>
      <c r="EB151" s="30">
        <f t="shared" si="244"/>
        <v>55154</v>
      </c>
      <c r="EC151" s="30">
        <f t="shared" ref="EC151:GJ151" si="245" xml:space="preserve"> EC$20</f>
        <v>55244</v>
      </c>
      <c r="ED151" s="30">
        <f t="shared" si="245"/>
        <v>55335</v>
      </c>
      <c r="EE151" s="30">
        <f t="shared" si="245"/>
        <v>55427</v>
      </c>
      <c r="EF151" s="30">
        <f t="shared" si="245"/>
        <v>55519</v>
      </c>
      <c r="EG151" s="30">
        <f t="shared" si="245"/>
        <v>55610</v>
      </c>
      <c r="EH151" s="30">
        <f t="shared" si="245"/>
        <v>55701</v>
      </c>
      <c r="EI151" s="30">
        <f t="shared" si="245"/>
        <v>55793</v>
      </c>
      <c r="EJ151" s="30">
        <f t="shared" si="245"/>
        <v>55885</v>
      </c>
      <c r="EK151" s="30">
        <f t="shared" si="245"/>
        <v>55975</v>
      </c>
      <c r="EL151" s="30">
        <f t="shared" si="245"/>
        <v>56066</v>
      </c>
      <c r="EM151" s="30">
        <f t="shared" si="245"/>
        <v>56158</v>
      </c>
      <c r="EN151" s="30">
        <f t="shared" si="245"/>
        <v>56250</v>
      </c>
      <c r="EO151" s="30">
        <f t="shared" si="245"/>
        <v>56340</v>
      </c>
      <c r="EP151" s="30">
        <f t="shared" si="245"/>
        <v>56431</v>
      </c>
      <c r="EQ151" s="30">
        <f t="shared" si="245"/>
        <v>56523</v>
      </c>
      <c r="ER151" s="30">
        <f t="shared" si="245"/>
        <v>56615</v>
      </c>
      <c r="ES151" s="30">
        <f t="shared" si="245"/>
        <v>56705</v>
      </c>
      <c r="ET151" s="30">
        <f t="shared" si="245"/>
        <v>56796</v>
      </c>
      <c r="EU151" s="30">
        <f t="shared" si="245"/>
        <v>56888</v>
      </c>
      <c r="EV151" s="30">
        <f t="shared" si="245"/>
        <v>56980</v>
      </c>
      <c r="EW151" s="30">
        <f t="shared" si="245"/>
        <v>57071</v>
      </c>
      <c r="EX151" s="30">
        <f t="shared" si="245"/>
        <v>57162</v>
      </c>
      <c r="EY151" s="30">
        <f t="shared" si="245"/>
        <v>57254</v>
      </c>
      <c r="EZ151" s="30">
        <f t="shared" si="245"/>
        <v>57346</v>
      </c>
      <c r="FA151" s="30">
        <f t="shared" si="245"/>
        <v>57436</v>
      </c>
      <c r="FB151" s="30">
        <f t="shared" si="245"/>
        <v>57527</v>
      </c>
      <c r="FC151" s="30">
        <f t="shared" si="245"/>
        <v>57619</v>
      </c>
      <c r="FD151" s="30">
        <f t="shared" si="245"/>
        <v>57711</v>
      </c>
      <c r="FE151" s="30">
        <f t="shared" si="245"/>
        <v>57801</v>
      </c>
      <c r="FF151" s="30">
        <f t="shared" si="245"/>
        <v>57892</v>
      </c>
      <c r="FG151" s="30">
        <f t="shared" si="245"/>
        <v>57984</v>
      </c>
      <c r="FH151" s="30">
        <f t="shared" si="245"/>
        <v>58076</v>
      </c>
      <c r="FI151" s="30">
        <f t="shared" si="245"/>
        <v>58166</v>
      </c>
      <c r="FJ151" s="30">
        <f t="shared" si="245"/>
        <v>58257</v>
      </c>
      <c r="FK151" s="30">
        <f t="shared" si="245"/>
        <v>58349</v>
      </c>
      <c r="FL151" s="30">
        <f t="shared" si="245"/>
        <v>58441</v>
      </c>
      <c r="FM151" s="30">
        <f t="shared" si="245"/>
        <v>58532</v>
      </c>
      <c r="FN151" s="30">
        <f t="shared" si="245"/>
        <v>58623</v>
      </c>
      <c r="FO151" s="30">
        <f t="shared" si="245"/>
        <v>58715</v>
      </c>
      <c r="FP151" s="30">
        <f t="shared" si="245"/>
        <v>58807</v>
      </c>
      <c r="FQ151" s="30">
        <f t="shared" si="245"/>
        <v>58897</v>
      </c>
      <c r="FR151" s="30">
        <f t="shared" si="245"/>
        <v>58988</v>
      </c>
      <c r="FS151" s="30">
        <f t="shared" si="245"/>
        <v>59080</v>
      </c>
      <c r="FT151" s="30">
        <f t="shared" si="245"/>
        <v>59172</v>
      </c>
      <c r="FU151" s="30">
        <f t="shared" si="245"/>
        <v>59262</v>
      </c>
      <c r="FV151" s="30">
        <f t="shared" si="245"/>
        <v>59353</v>
      </c>
      <c r="FW151" s="30">
        <f t="shared" si="245"/>
        <v>59445</v>
      </c>
      <c r="FX151" s="30">
        <f t="shared" si="245"/>
        <v>59537</v>
      </c>
      <c r="FY151" s="30">
        <f t="shared" si="245"/>
        <v>59627</v>
      </c>
      <c r="FZ151" s="30">
        <f t="shared" si="245"/>
        <v>59718</v>
      </c>
      <c r="GA151" s="30">
        <f t="shared" si="245"/>
        <v>59810</v>
      </c>
      <c r="GB151" s="30">
        <f t="shared" si="245"/>
        <v>59902</v>
      </c>
      <c r="GC151" s="30">
        <f t="shared" si="245"/>
        <v>59993</v>
      </c>
      <c r="GD151" s="30">
        <f t="shared" si="245"/>
        <v>60084</v>
      </c>
      <c r="GE151" s="30">
        <f t="shared" si="245"/>
        <v>60176</v>
      </c>
      <c r="GF151" s="30">
        <f t="shared" si="245"/>
        <v>60268</v>
      </c>
      <c r="GG151" s="30">
        <f t="shared" si="245"/>
        <v>60358</v>
      </c>
      <c r="GH151" s="30">
        <f t="shared" si="245"/>
        <v>60449</v>
      </c>
      <c r="GI151" s="30">
        <f t="shared" si="245"/>
        <v>60541</v>
      </c>
      <c r="GJ151" s="30">
        <f t="shared" si="245"/>
        <v>60633</v>
      </c>
      <c r="GK151"/>
      <c r="GL151"/>
      <c r="GM151"/>
      <c r="GN151"/>
      <c r="GO151"/>
      <c r="GP151"/>
      <c r="GQ151"/>
      <c r="GR151"/>
      <c r="GS151"/>
      <c r="GT151"/>
      <c r="GU151"/>
      <c r="GV151"/>
      <c r="GW151"/>
      <c r="GX151"/>
      <c r="GY151"/>
      <c r="GZ151"/>
      <c r="HA151"/>
      <c r="HB151"/>
      <c r="HC151"/>
      <c r="HD151"/>
      <c r="HE151"/>
      <c r="HF151"/>
      <c r="HG151"/>
      <c r="HH151"/>
      <c r="HI151"/>
      <c r="HJ151"/>
      <c r="HK151"/>
      <c r="HL151"/>
      <c r="HM151"/>
      <c r="HN151"/>
      <c r="HO151"/>
      <c r="HP151"/>
      <c r="HQ151"/>
      <c r="HR151"/>
      <c r="HS151"/>
      <c r="HT151"/>
      <c r="HU151"/>
      <c r="HV151"/>
      <c r="HW151"/>
      <c r="HX151"/>
      <c r="HY151"/>
      <c r="HZ151"/>
      <c r="IA151"/>
      <c r="IB151"/>
      <c r="IC151"/>
      <c r="ID151"/>
      <c r="IE151"/>
      <c r="IF151"/>
      <c r="IG151"/>
      <c r="IH151"/>
      <c r="II151"/>
      <c r="IJ151"/>
      <c r="IK151"/>
      <c r="IL151"/>
      <c r="IM151"/>
      <c r="IN151"/>
      <c r="IO151"/>
      <c r="IP151"/>
      <c r="IQ151"/>
      <c r="IR151"/>
      <c r="IS151"/>
      <c r="IT151"/>
      <c r="IU151"/>
      <c r="IV151"/>
      <c r="IW151"/>
      <c r="IX151"/>
      <c r="IY151"/>
      <c r="IZ151"/>
      <c r="JA151"/>
      <c r="JB151"/>
      <c r="JC151"/>
      <c r="JD151"/>
      <c r="JE151"/>
      <c r="JF151"/>
      <c r="JG151"/>
      <c r="JH151"/>
      <c r="JI151"/>
      <c r="JJ151"/>
      <c r="JK151"/>
      <c r="JL151"/>
      <c r="JM151"/>
      <c r="JN151"/>
      <c r="JO151"/>
      <c r="JP151"/>
      <c r="JQ151"/>
      <c r="JR151"/>
      <c r="JS151"/>
      <c r="JT151"/>
      <c r="JU151"/>
      <c r="JV151"/>
      <c r="JW151"/>
      <c r="JX151"/>
      <c r="JY151"/>
      <c r="JZ151"/>
      <c r="KA151"/>
      <c r="KB151"/>
      <c r="KC151"/>
      <c r="KD151"/>
      <c r="KE151"/>
      <c r="KF151"/>
      <c r="KG151"/>
      <c r="KH151"/>
      <c r="KI151"/>
      <c r="KJ151"/>
      <c r="KK151"/>
      <c r="KL151"/>
      <c r="KM151"/>
      <c r="KN151"/>
      <c r="KO151"/>
      <c r="KP151"/>
      <c r="KQ151"/>
      <c r="KR151"/>
      <c r="KS151"/>
      <c r="KT151"/>
      <c r="KU151"/>
      <c r="KV151"/>
      <c r="KW151"/>
      <c r="KX151"/>
      <c r="KY151"/>
      <c r="KZ151"/>
      <c r="LA151"/>
      <c r="LB151"/>
      <c r="LC151"/>
      <c r="LD151"/>
      <c r="LE151"/>
      <c r="LF151"/>
      <c r="LG151"/>
      <c r="LH151"/>
      <c r="LI151"/>
      <c r="LJ151"/>
      <c r="LK151"/>
      <c r="LL151"/>
      <c r="LM151"/>
      <c r="LN151"/>
      <c r="LO151"/>
      <c r="LP151"/>
      <c r="LQ151"/>
      <c r="LR151"/>
      <c r="LS151"/>
      <c r="LT151"/>
      <c r="LU151"/>
      <c r="LV151"/>
      <c r="LW151"/>
      <c r="LX151"/>
      <c r="LY151"/>
      <c r="LZ151"/>
      <c r="MA151"/>
      <c r="MB151"/>
      <c r="MC151"/>
      <c r="MD151"/>
      <c r="ME151"/>
      <c r="MF151"/>
      <c r="MG151"/>
      <c r="MH151"/>
      <c r="MI151"/>
      <c r="MJ151"/>
      <c r="MK151"/>
      <c r="ML151"/>
      <c r="MM151"/>
      <c r="MN151"/>
      <c r="MO151"/>
      <c r="MP151"/>
      <c r="MQ151"/>
      <c r="MR151"/>
      <c r="MS151"/>
      <c r="MT151"/>
      <c r="MU151"/>
      <c r="MV151"/>
      <c r="MW151"/>
      <c r="MX151"/>
      <c r="MY151"/>
      <c r="MZ151"/>
      <c r="NA151"/>
      <c r="NB151"/>
      <c r="NC151"/>
      <c r="ND151"/>
      <c r="NE151"/>
      <c r="NF151"/>
      <c r="NG151"/>
      <c r="NH151"/>
      <c r="NI151"/>
      <c r="NJ151"/>
      <c r="NK151"/>
      <c r="NL151"/>
      <c r="NM151"/>
      <c r="NN151"/>
      <c r="NO151"/>
      <c r="NP151"/>
      <c r="NQ151"/>
      <c r="NR151"/>
      <c r="NS151"/>
      <c r="NT151"/>
      <c r="NU151"/>
      <c r="NV151"/>
      <c r="NW151"/>
      <c r="NX151"/>
      <c r="NY151"/>
      <c r="NZ151"/>
      <c r="OA151"/>
      <c r="OB151"/>
      <c r="OC151"/>
      <c r="OD151"/>
      <c r="OE151"/>
      <c r="OF151"/>
      <c r="OG151"/>
      <c r="OH151"/>
      <c r="OI151"/>
      <c r="OJ151"/>
      <c r="OK151"/>
      <c r="OL151"/>
      <c r="OM151"/>
      <c r="ON151"/>
      <c r="OO151"/>
      <c r="OP151"/>
      <c r="OQ151"/>
      <c r="OR151"/>
      <c r="OS151"/>
      <c r="OT151"/>
      <c r="OU151"/>
      <c r="OV151"/>
      <c r="OW151"/>
      <c r="OX151"/>
      <c r="OY151"/>
      <c r="OZ151"/>
      <c r="PA151"/>
      <c r="PB151"/>
      <c r="PC151"/>
      <c r="PD151"/>
      <c r="PE151"/>
      <c r="PF151"/>
      <c r="PG151"/>
      <c r="PH151"/>
      <c r="PI151"/>
      <c r="PJ151"/>
      <c r="PK151"/>
      <c r="PL151"/>
      <c r="PM151"/>
      <c r="PN151"/>
      <c r="PO151"/>
      <c r="PP151"/>
      <c r="PQ151"/>
      <c r="PR151"/>
      <c r="PS151"/>
      <c r="PT151"/>
      <c r="PU151"/>
    </row>
    <row r="152" spans="1:15961" s="59" customFormat="1" outlineLevel="1" x14ac:dyDescent="0.35">
      <c r="A152" s="63"/>
      <c r="B152" s="63"/>
      <c r="C152" s="64"/>
      <c r="D152" s="103"/>
      <c r="E152" s="173" t="str">
        <f t="shared" ref="E152:BP152" si="246" xml:space="preserve"> E$25</f>
        <v>Model period ending</v>
      </c>
      <c r="F152" s="173">
        <f t="shared" si="246"/>
        <v>0</v>
      </c>
      <c r="G152" s="173" t="str">
        <f t="shared" si="246"/>
        <v>date</v>
      </c>
      <c r="H152" s="173">
        <f t="shared" si="246"/>
        <v>0</v>
      </c>
      <c r="I152" s="547">
        <f t="shared" si="246"/>
        <v>0</v>
      </c>
      <c r="J152" s="173">
        <f t="shared" si="246"/>
        <v>44104</v>
      </c>
      <c r="K152" s="173">
        <f t="shared" si="246"/>
        <v>44196</v>
      </c>
      <c r="L152" s="173">
        <f t="shared" si="246"/>
        <v>44286</v>
      </c>
      <c r="M152" s="173">
        <f t="shared" si="246"/>
        <v>44377</v>
      </c>
      <c r="N152" s="173">
        <f t="shared" si="246"/>
        <v>44469</v>
      </c>
      <c r="O152" s="173">
        <f t="shared" si="246"/>
        <v>44561</v>
      </c>
      <c r="P152" s="173">
        <f t="shared" si="246"/>
        <v>44651</v>
      </c>
      <c r="Q152" s="173">
        <f t="shared" si="246"/>
        <v>44742</v>
      </c>
      <c r="R152" s="173">
        <f t="shared" si="246"/>
        <v>44834</v>
      </c>
      <c r="S152" s="173">
        <f t="shared" si="246"/>
        <v>44926</v>
      </c>
      <c r="T152" s="173">
        <f t="shared" si="246"/>
        <v>45016</v>
      </c>
      <c r="U152" s="173">
        <f t="shared" si="246"/>
        <v>45107</v>
      </c>
      <c r="V152" s="173">
        <f t="shared" si="246"/>
        <v>45199</v>
      </c>
      <c r="W152" s="173">
        <f t="shared" si="246"/>
        <v>45291</v>
      </c>
      <c r="X152" s="173">
        <f t="shared" si="246"/>
        <v>45382</v>
      </c>
      <c r="Y152" s="173">
        <f t="shared" si="246"/>
        <v>45473</v>
      </c>
      <c r="Z152" s="173">
        <f t="shared" si="246"/>
        <v>45565</v>
      </c>
      <c r="AA152" s="173">
        <f t="shared" si="246"/>
        <v>45657</v>
      </c>
      <c r="AB152" s="173">
        <f t="shared" si="246"/>
        <v>45747</v>
      </c>
      <c r="AC152" s="173">
        <f t="shared" si="246"/>
        <v>45838</v>
      </c>
      <c r="AD152" s="173">
        <f t="shared" si="246"/>
        <v>45930</v>
      </c>
      <c r="AE152" s="173">
        <f t="shared" si="246"/>
        <v>46022</v>
      </c>
      <c r="AF152" s="173">
        <f t="shared" si="246"/>
        <v>46112</v>
      </c>
      <c r="AG152" s="173">
        <f t="shared" si="246"/>
        <v>46203</v>
      </c>
      <c r="AH152" s="173">
        <f t="shared" si="246"/>
        <v>46295</v>
      </c>
      <c r="AI152" s="173">
        <f t="shared" si="246"/>
        <v>46387</v>
      </c>
      <c r="AJ152" s="173">
        <f t="shared" si="246"/>
        <v>46477</v>
      </c>
      <c r="AK152" s="173">
        <f t="shared" si="246"/>
        <v>46568</v>
      </c>
      <c r="AL152" s="173">
        <f t="shared" si="246"/>
        <v>46660</v>
      </c>
      <c r="AM152" s="173">
        <f t="shared" si="246"/>
        <v>46752</v>
      </c>
      <c r="AN152" s="173">
        <f t="shared" si="246"/>
        <v>46843</v>
      </c>
      <c r="AO152" s="173">
        <f t="shared" si="246"/>
        <v>46934</v>
      </c>
      <c r="AP152" s="173">
        <f t="shared" si="246"/>
        <v>47026</v>
      </c>
      <c r="AQ152" s="173">
        <f t="shared" si="246"/>
        <v>47118</v>
      </c>
      <c r="AR152" s="173">
        <f t="shared" si="246"/>
        <v>47208</v>
      </c>
      <c r="AS152" s="173">
        <f t="shared" si="246"/>
        <v>47299</v>
      </c>
      <c r="AT152" s="173">
        <f t="shared" si="246"/>
        <v>47391</v>
      </c>
      <c r="AU152" s="173">
        <f t="shared" si="246"/>
        <v>47483</v>
      </c>
      <c r="AV152" s="173">
        <f t="shared" si="246"/>
        <v>47573</v>
      </c>
      <c r="AW152" s="173">
        <f t="shared" si="246"/>
        <v>47664</v>
      </c>
      <c r="AX152" s="173">
        <f t="shared" si="246"/>
        <v>47756</v>
      </c>
      <c r="AY152" s="173">
        <f t="shared" si="246"/>
        <v>47848</v>
      </c>
      <c r="AZ152" s="173">
        <f t="shared" si="246"/>
        <v>47938</v>
      </c>
      <c r="BA152" s="173">
        <f t="shared" si="246"/>
        <v>48029</v>
      </c>
      <c r="BB152" s="173">
        <f t="shared" si="246"/>
        <v>48121</v>
      </c>
      <c r="BC152" s="173">
        <f t="shared" si="246"/>
        <v>48213</v>
      </c>
      <c r="BD152" s="173">
        <f t="shared" si="246"/>
        <v>48304</v>
      </c>
      <c r="BE152" s="173">
        <f t="shared" si="246"/>
        <v>48395</v>
      </c>
      <c r="BF152" s="173">
        <f t="shared" si="246"/>
        <v>48487</v>
      </c>
      <c r="BG152" s="173">
        <f t="shared" si="246"/>
        <v>48579</v>
      </c>
      <c r="BH152" s="173">
        <f t="shared" si="246"/>
        <v>48669</v>
      </c>
      <c r="BI152" s="173">
        <f t="shared" si="246"/>
        <v>48760</v>
      </c>
      <c r="BJ152" s="173">
        <f t="shared" si="246"/>
        <v>48852</v>
      </c>
      <c r="BK152" s="173">
        <f t="shared" si="246"/>
        <v>48944</v>
      </c>
      <c r="BL152" s="173">
        <f t="shared" si="246"/>
        <v>49034</v>
      </c>
      <c r="BM152" s="173">
        <f t="shared" si="246"/>
        <v>49125</v>
      </c>
      <c r="BN152" s="173">
        <f t="shared" si="246"/>
        <v>49217</v>
      </c>
      <c r="BO152" s="173">
        <f t="shared" si="246"/>
        <v>49309</v>
      </c>
      <c r="BP152" s="173">
        <f t="shared" si="246"/>
        <v>49399</v>
      </c>
      <c r="BQ152" s="173">
        <f t="shared" ref="BQ152:EB152" si="247" xml:space="preserve"> BQ$25</f>
        <v>49490</v>
      </c>
      <c r="BR152" s="173">
        <f t="shared" si="247"/>
        <v>49582</v>
      </c>
      <c r="BS152" s="173">
        <f t="shared" si="247"/>
        <v>49674</v>
      </c>
      <c r="BT152" s="173">
        <f t="shared" si="247"/>
        <v>49765</v>
      </c>
      <c r="BU152" s="173">
        <f t="shared" si="247"/>
        <v>49856</v>
      </c>
      <c r="BV152" s="173">
        <f t="shared" si="247"/>
        <v>49948</v>
      </c>
      <c r="BW152" s="173">
        <f t="shared" si="247"/>
        <v>50040</v>
      </c>
      <c r="BX152" s="173">
        <f t="shared" si="247"/>
        <v>50130</v>
      </c>
      <c r="BY152" s="173">
        <f t="shared" si="247"/>
        <v>50221</v>
      </c>
      <c r="BZ152" s="173">
        <f t="shared" si="247"/>
        <v>50313</v>
      </c>
      <c r="CA152" s="173">
        <f t="shared" si="247"/>
        <v>50405</v>
      </c>
      <c r="CB152" s="173">
        <f t="shared" si="247"/>
        <v>50495</v>
      </c>
      <c r="CC152" s="173">
        <f t="shared" si="247"/>
        <v>50586</v>
      </c>
      <c r="CD152" s="173">
        <f t="shared" si="247"/>
        <v>50678</v>
      </c>
      <c r="CE152" s="173">
        <f t="shared" si="247"/>
        <v>50770</v>
      </c>
      <c r="CF152" s="173">
        <f t="shared" si="247"/>
        <v>50860</v>
      </c>
      <c r="CG152" s="173">
        <f t="shared" si="247"/>
        <v>50951</v>
      </c>
      <c r="CH152" s="173">
        <f t="shared" si="247"/>
        <v>51043</v>
      </c>
      <c r="CI152" s="173">
        <f t="shared" si="247"/>
        <v>51135</v>
      </c>
      <c r="CJ152" s="173">
        <f t="shared" si="247"/>
        <v>51226</v>
      </c>
      <c r="CK152" s="173">
        <f t="shared" si="247"/>
        <v>51317</v>
      </c>
      <c r="CL152" s="173">
        <f t="shared" si="247"/>
        <v>51409</v>
      </c>
      <c r="CM152" s="173">
        <f t="shared" si="247"/>
        <v>51501</v>
      </c>
      <c r="CN152" s="173">
        <f t="shared" si="247"/>
        <v>51591</v>
      </c>
      <c r="CO152" s="173">
        <f t="shared" si="247"/>
        <v>51682</v>
      </c>
      <c r="CP152" s="173">
        <f t="shared" si="247"/>
        <v>51774</v>
      </c>
      <c r="CQ152" s="173">
        <f t="shared" si="247"/>
        <v>51866</v>
      </c>
      <c r="CR152" s="173">
        <f t="shared" si="247"/>
        <v>51956</v>
      </c>
      <c r="CS152" s="173">
        <f t="shared" si="247"/>
        <v>52047</v>
      </c>
      <c r="CT152" s="173">
        <f t="shared" si="247"/>
        <v>52139</v>
      </c>
      <c r="CU152" s="173">
        <f t="shared" si="247"/>
        <v>52231</v>
      </c>
      <c r="CV152" s="173">
        <f t="shared" si="247"/>
        <v>52321</v>
      </c>
      <c r="CW152" s="173">
        <f t="shared" si="247"/>
        <v>52412</v>
      </c>
      <c r="CX152" s="173">
        <f t="shared" si="247"/>
        <v>52504</v>
      </c>
      <c r="CY152" s="173">
        <f t="shared" si="247"/>
        <v>52596</v>
      </c>
      <c r="CZ152" s="173">
        <f t="shared" si="247"/>
        <v>52687</v>
      </c>
      <c r="DA152" s="173">
        <f t="shared" si="247"/>
        <v>52778</v>
      </c>
      <c r="DB152" s="173">
        <f t="shared" si="247"/>
        <v>52870</v>
      </c>
      <c r="DC152" s="173">
        <f t="shared" si="247"/>
        <v>52962</v>
      </c>
      <c r="DD152" s="173">
        <f t="shared" si="247"/>
        <v>53052</v>
      </c>
      <c r="DE152" s="173">
        <f t="shared" si="247"/>
        <v>53143</v>
      </c>
      <c r="DF152" s="173">
        <f t="shared" si="247"/>
        <v>53235</v>
      </c>
      <c r="DG152" s="173">
        <f t="shared" si="247"/>
        <v>53327</v>
      </c>
      <c r="DH152" s="173">
        <f t="shared" si="247"/>
        <v>53417</v>
      </c>
      <c r="DI152" s="173">
        <f t="shared" si="247"/>
        <v>53508</v>
      </c>
      <c r="DJ152" s="173">
        <f t="shared" si="247"/>
        <v>53600</v>
      </c>
      <c r="DK152" s="173">
        <f t="shared" si="247"/>
        <v>53692</v>
      </c>
      <c r="DL152" s="173">
        <f t="shared" si="247"/>
        <v>53782</v>
      </c>
      <c r="DM152" s="173">
        <f t="shared" si="247"/>
        <v>53873</v>
      </c>
      <c r="DN152" s="173">
        <f t="shared" si="247"/>
        <v>53965</v>
      </c>
      <c r="DO152" s="173">
        <f t="shared" si="247"/>
        <v>54057</v>
      </c>
      <c r="DP152" s="173">
        <f t="shared" si="247"/>
        <v>54148</v>
      </c>
      <c r="DQ152" s="173">
        <f t="shared" si="247"/>
        <v>54239</v>
      </c>
      <c r="DR152" s="173">
        <f t="shared" si="247"/>
        <v>54331</v>
      </c>
      <c r="DS152" s="173">
        <f t="shared" si="247"/>
        <v>54423</v>
      </c>
      <c r="DT152" s="173">
        <f t="shared" si="247"/>
        <v>54513</v>
      </c>
      <c r="DU152" s="173">
        <f t="shared" si="247"/>
        <v>54604</v>
      </c>
      <c r="DV152" s="173">
        <f t="shared" si="247"/>
        <v>54696</v>
      </c>
      <c r="DW152" s="173">
        <f t="shared" si="247"/>
        <v>54788</v>
      </c>
      <c r="DX152" s="173">
        <f t="shared" si="247"/>
        <v>54878</v>
      </c>
      <c r="DY152" s="173">
        <f t="shared" si="247"/>
        <v>54969</v>
      </c>
      <c r="DZ152" s="173">
        <f t="shared" si="247"/>
        <v>55061</v>
      </c>
      <c r="EA152" s="173">
        <f t="shared" si="247"/>
        <v>55153</v>
      </c>
      <c r="EB152" s="173">
        <f t="shared" si="247"/>
        <v>55243</v>
      </c>
      <c r="EC152" s="173">
        <f t="shared" ref="EC152:GJ152" si="248" xml:space="preserve"> EC$25</f>
        <v>55334</v>
      </c>
      <c r="ED152" s="173">
        <f t="shared" si="248"/>
        <v>55426</v>
      </c>
      <c r="EE152" s="173">
        <f t="shared" si="248"/>
        <v>55518</v>
      </c>
      <c r="EF152" s="173">
        <f t="shared" si="248"/>
        <v>55609</v>
      </c>
      <c r="EG152" s="173">
        <f t="shared" si="248"/>
        <v>55700</v>
      </c>
      <c r="EH152" s="173">
        <f t="shared" si="248"/>
        <v>55792</v>
      </c>
      <c r="EI152" s="173">
        <f t="shared" si="248"/>
        <v>55884</v>
      </c>
      <c r="EJ152" s="173">
        <f t="shared" si="248"/>
        <v>55974</v>
      </c>
      <c r="EK152" s="173">
        <f t="shared" si="248"/>
        <v>56065</v>
      </c>
      <c r="EL152" s="173">
        <f t="shared" si="248"/>
        <v>56157</v>
      </c>
      <c r="EM152" s="173">
        <f t="shared" si="248"/>
        <v>56249</v>
      </c>
      <c r="EN152" s="173">
        <f t="shared" si="248"/>
        <v>56339</v>
      </c>
      <c r="EO152" s="173">
        <f t="shared" si="248"/>
        <v>56430</v>
      </c>
      <c r="EP152" s="173">
        <f t="shared" si="248"/>
        <v>56522</v>
      </c>
      <c r="EQ152" s="173">
        <f t="shared" si="248"/>
        <v>56614</v>
      </c>
      <c r="ER152" s="173">
        <f t="shared" si="248"/>
        <v>56704</v>
      </c>
      <c r="ES152" s="173">
        <f t="shared" si="248"/>
        <v>56795</v>
      </c>
      <c r="ET152" s="173">
        <f t="shared" si="248"/>
        <v>56887</v>
      </c>
      <c r="EU152" s="173">
        <f t="shared" si="248"/>
        <v>56979</v>
      </c>
      <c r="EV152" s="173">
        <f t="shared" si="248"/>
        <v>57070</v>
      </c>
      <c r="EW152" s="173">
        <f t="shared" si="248"/>
        <v>57161</v>
      </c>
      <c r="EX152" s="173">
        <f t="shared" si="248"/>
        <v>57253</v>
      </c>
      <c r="EY152" s="173">
        <f t="shared" si="248"/>
        <v>57345</v>
      </c>
      <c r="EZ152" s="173">
        <f t="shared" si="248"/>
        <v>57435</v>
      </c>
      <c r="FA152" s="173">
        <f t="shared" si="248"/>
        <v>57526</v>
      </c>
      <c r="FB152" s="173">
        <f t="shared" si="248"/>
        <v>57618</v>
      </c>
      <c r="FC152" s="173">
        <f t="shared" si="248"/>
        <v>57710</v>
      </c>
      <c r="FD152" s="173">
        <f t="shared" si="248"/>
        <v>57800</v>
      </c>
      <c r="FE152" s="173">
        <f t="shared" si="248"/>
        <v>57891</v>
      </c>
      <c r="FF152" s="173">
        <f t="shared" si="248"/>
        <v>57983</v>
      </c>
      <c r="FG152" s="173">
        <f t="shared" si="248"/>
        <v>58075</v>
      </c>
      <c r="FH152" s="173">
        <f t="shared" si="248"/>
        <v>58165</v>
      </c>
      <c r="FI152" s="173">
        <f t="shared" si="248"/>
        <v>58256</v>
      </c>
      <c r="FJ152" s="173">
        <f t="shared" si="248"/>
        <v>58348</v>
      </c>
      <c r="FK152" s="173">
        <f t="shared" si="248"/>
        <v>58440</v>
      </c>
      <c r="FL152" s="173">
        <f t="shared" si="248"/>
        <v>58531</v>
      </c>
      <c r="FM152" s="173">
        <f t="shared" si="248"/>
        <v>58622</v>
      </c>
      <c r="FN152" s="173">
        <f t="shared" si="248"/>
        <v>58714</v>
      </c>
      <c r="FO152" s="173">
        <f t="shared" si="248"/>
        <v>58806</v>
      </c>
      <c r="FP152" s="173">
        <f t="shared" si="248"/>
        <v>58896</v>
      </c>
      <c r="FQ152" s="173">
        <f t="shared" si="248"/>
        <v>58987</v>
      </c>
      <c r="FR152" s="173">
        <f t="shared" si="248"/>
        <v>59079</v>
      </c>
      <c r="FS152" s="173">
        <f t="shared" si="248"/>
        <v>59171</v>
      </c>
      <c r="FT152" s="173">
        <f t="shared" si="248"/>
        <v>59261</v>
      </c>
      <c r="FU152" s="173">
        <f t="shared" si="248"/>
        <v>59352</v>
      </c>
      <c r="FV152" s="173">
        <f t="shared" si="248"/>
        <v>59444</v>
      </c>
      <c r="FW152" s="173">
        <f t="shared" si="248"/>
        <v>59536</v>
      </c>
      <c r="FX152" s="173">
        <f t="shared" si="248"/>
        <v>59626</v>
      </c>
      <c r="FY152" s="173">
        <f t="shared" si="248"/>
        <v>59717</v>
      </c>
      <c r="FZ152" s="173">
        <f t="shared" si="248"/>
        <v>59809</v>
      </c>
      <c r="GA152" s="173">
        <f t="shared" si="248"/>
        <v>59901</v>
      </c>
      <c r="GB152" s="173">
        <f t="shared" si="248"/>
        <v>59992</v>
      </c>
      <c r="GC152" s="173">
        <f t="shared" si="248"/>
        <v>60083</v>
      </c>
      <c r="GD152" s="173">
        <f t="shared" si="248"/>
        <v>60175</v>
      </c>
      <c r="GE152" s="173">
        <f t="shared" si="248"/>
        <v>60267</v>
      </c>
      <c r="GF152" s="173">
        <f t="shared" si="248"/>
        <v>60357</v>
      </c>
      <c r="GG152" s="173">
        <f t="shared" si="248"/>
        <v>60448</v>
      </c>
      <c r="GH152" s="173">
        <f t="shared" si="248"/>
        <v>60540</v>
      </c>
      <c r="GI152" s="173">
        <f t="shared" si="248"/>
        <v>60632</v>
      </c>
      <c r="GJ152" s="173">
        <f t="shared" si="248"/>
        <v>60722</v>
      </c>
      <c r="GK152" s="173"/>
      <c r="GL152" s="173"/>
      <c r="GM152" s="173"/>
      <c r="GN152" s="173"/>
      <c r="GO152" s="173"/>
      <c r="GP152" s="173"/>
      <c r="GQ152" s="173"/>
      <c r="GR152" s="173"/>
      <c r="GS152" s="173"/>
      <c r="GT152" s="173"/>
      <c r="GU152" s="173"/>
      <c r="GV152" s="173"/>
      <c r="GW152" s="173"/>
      <c r="GX152" s="173"/>
      <c r="GY152" s="173"/>
      <c r="GZ152" s="173"/>
      <c r="HA152" s="173"/>
      <c r="HB152" s="173"/>
      <c r="HC152" s="173"/>
      <c r="HD152" s="173"/>
      <c r="HE152" s="173"/>
      <c r="HF152" s="173"/>
      <c r="HG152" s="173"/>
      <c r="HH152" s="173"/>
      <c r="HI152" s="173"/>
      <c r="HJ152" s="173"/>
      <c r="HK152" s="173"/>
      <c r="HL152" s="173"/>
      <c r="HM152" s="173"/>
      <c r="HN152" s="173"/>
      <c r="HO152" s="173"/>
      <c r="HP152" s="173"/>
      <c r="HQ152" s="173"/>
      <c r="HR152" s="173"/>
      <c r="HS152" s="173"/>
      <c r="HT152" s="173"/>
      <c r="HU152" s="173"/>
      <c r="HV152" s="173"/>
      <c r="HW152" s="173"/>
      <c r="HX152" s="173"/>
      <c r="HY152" s="173"/>
      <c r="HZ152" s="173"/>
      <c r="IA152" s="173"/>
      <c r="IB152" s="173"/>
      <c r="IC152" s="173"/>
      <c r="ID152" s="173"/>
      <c r="IE152" s="173"/>
      <c r="IF152" s="173"/>
      <c r="IG152" s="173"/>
      <c r="IH152" s="173"/>
      <c r="II152" s="173"/>
      <c r="IJ152" s="173"/>
      <c r="IK152" s="173"/>
      <c r="IL152" s="173"/>
      <c r="IM152" s="173"/>
      <c r="IN152" s="173"/>
      <c r="IO152" s="173"/>
      <c r="IP152" s="173"/>
      <c r="IQ152" s="173"/>
      <c r="IR152" s="173"/>
      <c r="IS152" s="173"/>
      <c r="IT152" s="173"/>
      <c r="IU152" s="173"/>
      <c r="IV152" s="173"/>
      <c r="IW152" s="173"/>
      <c r="IX152" s="173"/>
      <c r="IY152" s="173"/>
      <c r="IZ152" s="173"/>
      <c r="JA152" s="173"/>
      <c r="JB152" s="173"/>
      <c r="JC152" s="173"/>
      <c r="JD152" s="173"/>
      <c r="JE152" s="173"/>
      <c r="JF152" s="173"/>
      <c r="JG152" s="173"/>
      <c r="JH152" s="173"/>
      <c r="JI152" s="173"/>
      <c r="JJ152" s="173"/>
      <c r="JK152" s="173"/>
      <c r="JL152" s="173"/>
      <c r="JM152" s="173"/>
      <c r="JN152" s="173"/>
      <c r="JO152" s="173"/>
      <c r="JP152" s="173"/>
      <c r="JQ152" s="173"/>
      <c r="JR152" s="173"/>
      <c r="JS152" s="173"/>
      <c r="JT152" s="173"/>
      <c r="JU152" s="173"/>
      <c r="JV152" s="173"/>
      <c r="JW152" s="173"/>
      <c r="JX152" s="173"/>
      <c r="JY152" s="173"/>
      <c r="JZ152" s="173"/>
      <c r="KA152" s="173"/>
      <c r="KB152" s="173"/>
      <c r="KC152" s="173"/>
      <c r="KD152" s="173"/>
      <c r="KE152" s="173"/>
      <c r="KF152" s="173"/>
      <c r="KG152" s="173"/>
      <c r="KH152" s="173"/>
      <c r="KI152" s="173"/>
      <c r="KJ152" s="173"/>
      <c r="KK152" s="173"/>
      <c r="KL152" s="173"/>
      <c r="KM152" s="173"/>
      <c r="KN152" s="173"/>
      <c r="KO152" s="173"/>
      <c r="KP152" s="173"/>
      <c r="KQ152" s="173"/>
      <c r="KR152" s="173"/>
      <c r="KS152" s="173"/>
      <c r="KT152" s="173"/>
      <c r="KU152" s="173"/>
      <c r="KV152" s="173"/>
      <c r="KW152" s="173"/>
      <c r="KX152" s="173"/>
      <c r="KY152" s="173"/>
      <c r="KZ152" s="173"/>
      <c r="LA152" s="173"/>
      <c r="LB152" s="173"/>
      <c r="LC152" s="173"/>
      <c r="LD152" s="173"/>
      <c r="LE152" s="173"/>
      <c r="LF152" s="173"/>
      <c r="LG152" s="173"/>
      <c r="LH152" s="173"/>
      <c r="LI152" s="173"/>
      <c r="LJ152" s="173"/>
      <c r="LK152" s="173"/>
      <c r="LL152" s="173"/>
      <c r="LM152" s="173"/>
      <c r="LN152" s="173"/>
      <c r="LO152" s="173"/>
      <c r="LP152" s="173"/>
      <c r="LQ152" s="173"/>
      <c r="LR152" s="173"/>
      <c r="LS152" s="173"/>
      <c r="LT152" s="173"/>
      <c r="LU152" s="173"/>
      <c r="LV152" s="173"/>
      <c r="LW152" s="173"/>
      <c r="LX152" s="173"/>
      <c r="LY152" s="173"/>
      <c r="LZ152" s="173"/>
      <c r="MA152" s="173"/>
      <c r="MB152" s="173"/>
      <c r="MC152" s="173"/>
      <c r="MD152" s="173"/>
      <c r="ME152" s="173"/>
      <c r="MF152" s="173"/>
      <c r="MG152" s="173"/>
      <c r="MH152" s="173"/>
      <c r="MI152" s="173"/>
      <c r="MJ152" s="173"/>
      <c r="MK152" s="173"/>
      <c r="ML152" s="173"/>
      <c r="MM152" s="173"/>
      <c r="MN152" s="173"/>
      <c r="MO152" s="173"/>
      <c r="MP152" s="173"/>
      <c r="MQ152" s="173"/>
      <c r="MR152" s="173"/>
      <c r="MS152" s="173"/>
      <c r="MT152" s="173"/>
      <c r="MU152" s="173"/>
      <c r="MV152" s="173"/>
      <c r="MW152" s="173"/>
      <c r="MX152" s="173"/>
      <c r="MY152" s="173"/>
      <c r="MZ152" s="173"/>
      <c r="NA152" s="173"/>
      <c r="NB152" s="173"/>
      <c r="NC152" s="173"/>
      <c r="ND152" s="173"/>
      <c r="NE152" s="173"/>
      <c r="NF152" s="173"/>
      <c r="NG152" s="173"/>
      <c r="NH152" s="173"/>
      <c r="NI152" s="173"/>
      <c r="NJ152" s="173"/>
      <c r="NK152" s="173"/>
      <c r="NL152" s="173"/>
      <c r="NM152" s="173"/>
      <c r="NN152" s="173"/>
      <c r="NO152" s="173"/>
      <c r="NP152" s="173"/>
      <c r="NQ152" s="173"/>
      <c r="NR152" s="173"/>
      <c r="NS152" s="173"/>
      <c r="NT152" s="173"/>
      <c r="NU152" s="173"/>
      <c r="NV152" s="173"/>
      <c r="NW152" s="173"/>
      <c r="NX152" s="173"/>
      <c r="NY152" s="173"/>
      <c r="NZ152" s="173"/>
      <c r="OA152" s="173"/>
      <c r="OB152" s="173"/>
      <c r="OC152" s="173"/>
      <c r="OD152" s="173"/>
      <c r="OE152" s="173"/>
      <c r="OF152" s="173"/>
      <c r="OG152" s="173"/>
      <c r="OH152" s="173"/>
      <c r="OI152" s="173"/>
      <c r="OJ152" s="173"/>
      <c r="OK152" s="173"/>
      <c r="OL152" s="173"/>
      <c r="OM152" s="173"/>
      <c r="ON152" s="173"/>
      <c r="OO152" s="173"/>
      <c r="OP152" s="173"/>
      <c r="OQ152" s="173"/>
      <c r="OR152" s="173"/>
      <c r="OS152" s="173"/>
      <c r="OT152" s="173"/>
      <c r="OU152" s="173"/>
      <c r="OV152" s="173"/>
      <c r="OW152" s="173"/>
      <c r="OX152" s="173"/>
      <c r="OY152" s="173"/>
      <c r="OZ152" s="173"/>
      <c r="PA152" s="173"/>
      <c r="PB152" s="173"/>
      <c r="PC152" s="173"/>
      <c r="PD152" s="173"/>
      <c r="PE152" s="173"/>
      <c r="PF152" s="173"/>
      <c r="PG152" s="173"/>
      <c r="PH152" s="173"/>
      <c r="PI152" s="173"/>
      <c r="PJ152" s="173"/>
      <c r="PK152" s="173"/>
      <c r="PL152" s="173"/>
      <c r="PM152" s="173"/>
      <c r="PN152" s="173"/>
      <c r="PO152" s="173"/>
      <c r="PP152" s="173"/>
      <c r="PQ152" s="173"/>
      <c r="PR152" s="173"/>
      <c r="PS152" s="173"/>
      <c r="PT152" s="173"/>
      <c r="PU152" s="173"/>
    </row>
    <row r="153" spans="1:15961" s="522" customFormat="1" x14ac:dyDescent="0.35">
      <c r="A153" s="189"/>
      <c r="B153" s="189"/>
      <c r="C153" s="190"/>
      <c r="D153" s="191"/>
      <c r="E153" s="249" t="s">
        <v>216</v>
      </c>
      <c r="F153" s="249"/>
      <c r="G153" s="249" t="s">
        <v>215</v>
      </c>
      <c r="H153" s="249"/>
      <c r="I153" s="192"/>
      <c r="J153" s="192">
        <f t="shared" ref="J153:AO153" si="249" xml:space="preserve"> J152 - J151 + 1</f>
        <v>92</v>
      </c>
      <c r="K153" s="192">
        <f t="shared" si="249"/>
        <v>92</v>
      </c>
      <c r="L153" s="192">
        <f t="shared" si="249"/>
        <v>90</v>
      </c>
      <c r="M153" s="192">
        <f t="shared" si="249"/>
        <v>91</v>
      </c>
      <c r="N153" s="192">
        <f t="shared" si="249"/>
        <v>92</v>
      </c>
      <c r="O153" s="192">
        <f t="shared" si="249"/>
        <v>92</v>
      </c>
      <c r="P153" s="192">
        <f t="shared" si="249"/>
        <v>90</v>
      </c>
      <c r="Q153" s="192">
        <f t="shared" si="249"/>
        <v>91</v>
      </c>
      <c r="R153" s="192">
        <f t="shared" si="249"/>
        <v>92</v>
      </c>
      <c r="S153" s="192">
        <f t="shared" si="249"/>
        <v>92</v>
      </c>
      <c r="T153" s="192">
        <f t="shared" si="249"/>
        <v>90</v>
      </c>
      <c r="U153" s="192">
        <f t="shared" si="249"/>
        <v>91</v>
      </c>
      <c r="V153" s="192">
        <f t="shared" si="249"/>
        <v>92</v>
      </c>
      <c r="W153" s="192">
        <f t="shared" si="249"/>
        <v>92</v>
      </c>
      <c r="X153" s="192">
        <f t="shared" si="249"/>
        <v>91</v>
      </c>
      <c r="Y153" s="192">
        <f t="shared" si="249"/>
        <v>91</v>
      </c>
      <c r="Z153" s="192">
        <f t="shared" si="249"/>
        <v>92</v>
      </c>
      <c r="AA153" s="192">
        <f t="shared" si="249"/>
        <v>92</v>
      </c>
      <c r="AB153" s="192">
        <f t="shared" si="249"/>
        <v>90</v>
      </c>
      <c r="AC153" s="192">
        <f t="shared" si="249"/>
        <v>91</v>
      </c>
      <c r="AD153" s="192">
        <f t="shared" si="249"/>
        <v>92</v>
      </c>
      <c r="AE153" s="192">
        <f t="shared" si="249"/>
        <v>92</v>
      </c>
      <c r="AF153" s="192">
        <f t="shared" si="249"/>
        <v>90</v>
      </c>
      <c r="AG153" s="192">
        <f t="shared" si="249"/>
        <v>91</v>
      </c>
      <c r="AH153" s="192">
        <f t="shared" si="249"/>
        <v>92</v>
      </c>
      <c r="AI153" s="192">
        <f t="shared" si="249"/>
        <v>92</v>
      </c>
      <c r="AJ153" s="192">
        <f t="shared" si="249"/>
        <v>90</v>
      </c>
      <c r="AK153" s="192">
        <f t="shared" si="249"/>
        <v>91</v>
      </c>
      <c r="AL153" s="192">
        <f t="shared" si="249"/>
        <v>92</v>
      </c>
      <c r="AM153" s="192">
        <f t="shared" si="249"/>
        <v>92</v>
      </c>
      <c r="AN153" s="192">
        <f t="shared" si="249"/>
        <v>91</v>
      </c>
      <c r="AO153" s="192">
        <f t="shared" si="249"/>
        <v>91</v>
      </c>
      <c r="AP153" s="192">
        <f t="shared" ref="AP153:BU153" si="250" xml:space="preserve"> AP152 - AP151 + 1</f>
        <v>92</v>
      </c>
      <c r="AQ153" s="192">
        <f t="shared" si="250"/>
        <v>92</v>
      </c>
      <c r="AR153" s="192">
        <f t="shared" si="250"/>
        <v>90</v>
      </c>
      <c r="AS153" s="192">
        <f t="shared" si="250"/>
        <v>91</v>
      </c>
      <c r="AT153" s="192">
        <f t="shared" si="250"/>
        <v>92</v>
      </c>
      <c r="AU153" s="192">
        <f t="shared" si="250"/>
        <v>92</v>
      </c>
      <c r="AV153" s="192">
        <f t="shared" si="250"/>
        <v>90</v>
      </c>
      <c r="AW153" s="192">
        <f t="shared" si="250"/>
        <v>91</v>
      </c>
      <c r="AX153" s="192">
        <f t="shared" si="250"/>
        <v>92</v>
      </c>
      <c r="AY153" s="192">
        <f t="shared" si="250"/>
        <v>92</v>
      </c>
      <c r="AZ153" s="192">
        <f t="shared" si="250"/>
        <v>90</v>
      </c>
      <c r="BA153" s="192">
        <f t="shared" si="250"/>
        <v>91</v>
      </c>
      <c r="BB153" s="192">
        <f t="shared" si="250"/>
        <v>92</v>
      </c>
      <c r="BC153" s="192">
        <f t="shared" si="250"/>
        <v>92</v>
      </c>
      <c r="BD153" s="192">
        <f t="shared" si="250"/>
        <v>91</v>
      </c>
      <c r="BE153" s="192">
        <f t="shared" si="250"/>
        <v>91</v>
      </c>
      <c r="BF153" s="192">
        <f t="shared" si="250"/>
        <v>92</v>
      </c>
      <c r="BG153" s="192">
        <f t="shared" si="250"/>
        <v>92</v>
      </c>
      <c r="BH153" s="192">
        <f t="shared" si="250"/>
        <v>90</v>
      </c>
      <c r="BI153" s="192">
        <f t="shared" si="250"/>
        <v>91</v>
      </c>
      <c r="BJ153" s="192">
        <f t="shared" si="250"/>
        <v>92</v>
      </c>
      <c r="BK153" s="192">
        <f t="shared" si="250"/>
        <v>92</v>
      </c>
      <c r="BL153" s="192">
        <f t="shared" si="250"/>
        <v>90</v>
      </c>
      <c r="BM153" s="192">
        <f t="shared" si="250"/>
        <v>91</v>
      </c>
      <c r="BN153" s="192">
        <f t="shared" si="250"/>
        <v>92</v>
      </c>
      <c r="BO153" s="192">
        <f t="shared" si="250"/>
        <v>92</v>
      </c>
      <c r="BP153" s="192">
        <f t="shared" si="250"/>
        <v>90</v>
      </c>
      <c r="BQ153" s="192">
        <f t="shared" si="250"/>
        <v>91</v>
      </c>
      <c r="BR153" s="192">
        <f t="shared" si="250"/>
        <v>92</v>
      </c>
      <c r="BS153" s="192">
        <f t="shared" si="250"/>
        <v>92</v>
      </c>
      <c r="BT153" s="192">
        <f t="shared" si="250"/>
        <v>91</v>
      </c>
      <c r="BU153" s="192">
        <f t="shared" si="250"/>
        <v>91</v>
      </c>
      <c r="BV153" s="192">
        <f t="shared" ref="BV153:DA153" si="251" xml:space="preserve"> BV152 - BV151 + 1</f>
        <v>92</v>
      </c>
      <c r="BW153" s="192">
        <f t="shared" si="251"/>
        <v>92</v>
      </c>
      <c r="BX153" s="192">
        <f t="shared" si="251"/>
        <v>90</v>
      </c>
      <c r="BY153" s="192">
        <f t="shared" si="251"/>
        <v>91</v>
      </c>
      <c r="BZ153" s="192">
        <f t="shared" si="251"/>
        <v>92</v>
      </c>
      <c r="CA153" s="192">
        <f t="shared" si="251"/>
        <v>92</v>
      </c>
      <c r="CB153" s="192">
        <f t="shared" si="251"/>
        <v>90</v>
      </c>
      <c r="CC153" s="192">
        <f t="shared" si="251"/>
        <v>91</v>
      </c>
      <c r="CD153" s="192">
        <f t="shared" si="251"/>
        <v>92</v>
      </c>
      <c r="CE153" s="192">
        <f t="shared" si="251"/>
        <v>92</v>
      </c>
      <c r="CF153" s="192">
        <f t="shared" si="251"/>
        <v>90</v>
      </c>
      <c r="CG153" s="192">
        <f t="shared" si="251"/>
        <v>91</v>
      </c>
      <c r="CH153" s="192">
        <f t="shared" si="251"/>
        <v>92</v>
      </c>
      <c r="CI153" s="192">
        <f t="shared" si="251"/>
        <v>92</v>
      </c>
      <c r="CJ153" s="192">
        <f t="shared" si="251"/>
        <v>91</v>
      </c>
      <c r="CK153" s="192">
        <f t="shared" si="251"/>
        <v>91</v>
      </c>
      <c r="CL153" s="192">
        <f t="shared" si="251"/>
        <v>92</v>
      </c>
      <c r="CM153" s="192">
        <f t="shared" si="251"/>
        <v>92</v>
      </c>
      <c r="CN153" s="192">
        <f t="shared" si="251"/>
        <v>90</v>
      </c>
      <c r="CO153" s="192">
        <f t="shared" si="251"/>
        <v>91</v>
      </c>
      <c r="CP153" s="192">
        <f t="shared" si="251"/>
        <v>92</v>
      </c>
      <c r="CQ153" s="192">
        <f t="shared" si="251"/>
        <v>92</v>
      </c>
      <c r="CR153" s="192">
        <f t="shared" si="251"/>
        <v>90</v>
      </c>
      <c r="CS153" s="192">
        <f t="shared" si="251"/>
        <v>91</v>
      </c>
      <c r="CT153" s="192">
        <f t="shared" si="251"/>
        <v>92</v>
      </c>
      <c r="CU153" s="192">
        <f t="shared" si="251"/>
        <v>92</v>
      </c>
      <c r="CV153" s="192">
        <f t="shared" si="251"/>
        <v>90</v>
      </c>
      <c r="CW153" s="192">
        <f t="shared" si="251"/>
        <v>91</v>
      </c>
      <c r="CX153" s="192">
        <f t="shared" si="251"/>
        <v>92</v>
      </c>
      <c r="CY153" s="192">
        <f t="shared" si="251"/>
        <v>92</v>
      </c>
      <c r="CZ153" s="192">
        <f t="shared" si="251"/>
        <v>91</v>
      </c>
      <c r="DA153" s="192">
        <f t="shared" si="251"/>
        <v>91</v>
      </c>
      <c r="DB153" s="192">
        <f t="shared" ref="DB153:EG153" si="252" xml:space="preserve"> DB152 - DB151 + 1</f>
        <v>92</v>
      </c>
      <c r="DC153" s="192">
        <f t="shared" si="252"/>
        <v>92</v>
      </c>
      <c r="DD153" s="192">
        <f t="shared" si="252"/>
        <v>90</v>
      </c>
      <c r="DE153" s="192">
        <f t="shared" si="252"/>
        <v>91</v>
      </c>
      <c r="DF153" s="192">
        <f t="shared" si="252"/>
        <v>92</v>
      </c>
      <c r="DG153" s="192">
        <f t="shared" si="252"/>
        <v>92</v>
      </c>
      <c r="DH153" s="192">
        <f t="shared" si="252"/>
        <v>90</v>
      </c>
      <c r="DI153" s="192">
        <f t="shared" si="252"/>
        <v>91</v>
      </c>
      <c r="DJ153" s="192">
        <f t="shared" si="252"/>
        <v>92</v>
      </c>
      <c r="DK153" s="192">
        <f t="shared" si="252"/>
        <v>92</v>
      </c>
      <c r="DL153" s="192">
        <f t="shared" si="252"/>
        <v>90</v>
      </c>
      <c r="DM153" s="192">
        <f t="shared" si="252"/>
        <v>91</v>
      </c>
      <c r="DN153" s="192">
        <f t="shared" si="252"/>
        <v>92</v>
      </c>
      <c r="DO153" s="192">
        <f t="shared" si="252"/>
        <v>92</v>
      </c>
      <c r="DP153" s="192">
        <f t="shared" si="252"/>
        <v>91</v>
      </c>
      <c r="DQ153" s="192">
        <f t="shared" si="252"/>
        <v>91</v>
      </c>
      <c r="DR153" s="192">
        <f t="shared" si="252"/>
        <v>92</v>
      </c>
      <c r="DS153" s="192">
        <f t="shared" si="252"/>
        <v>92</v>
      </c>
      <c r="DT153" s="192">
        <f t="shared" si="252"/>
        <v>90</v>
      </c>
      <c r="DU153" s="192">
        <f t="shared" si="252"/>
        <v>91</v>
      </c>
      <c r="DV153" s="192">
        <f t="shared" si="252"/>
        <v>92</v>
      </c>
      <c r="DW153" s="192">
        <f t="shared" si="252"/>
        <v>92</v>
      </c>
      <c r="DX153" s="192">
        <f t="shared" si="252"/>
        <v>90</v>
      </c>
      <c r="DY153" s="192">
        <f t="shared" si="252"/>
        <v>91</v>
      </c>
      <c r="DZ153" s="192">
        <f t="shared" si="252"/>
        <v>92</v>
      </c>
      <c r="EA153" s="192">
        <f t="shared" si="252"/>
        <v>92</v>
      </c>
      <c r="EB153" s="192">
        <f t="shared" si="252"/>
        <v>90</v>
      </c>
      <c r="EC153" s="192">
        <f t="shared" si="252"/>
        <v>91</v>
      </c>
      <c r="ED153" s="192">
        <f t="shared" si="252"/>
        <v>92</v>
      </c>
      <c r="EE153" s="192">
        <f t="shared" si="252"/>
        <v>92</v>
      </c>
      <c r="EF153" s="192">
        <f t="shared" si="252"/>
        <v>91</v>
      </c>
      <c r="EG153" s="192">
        <f t="shared" si="252"/>
        <v>91</v>
      </c>
      <c r="EH153" s="192">
        <f t="shared" ref="EH153:FM153" si="253" xml:space="preserve"> EH152 - EH151 + 1</f>
        <v>92</v>
      </c>
      <c r="EI153" s="192">
        <f t="shared" si="253"/>
        <v>92</v>
      </c>
      <c r="EJ153" s="192">
        <f t="shared" si="253"/>
        <v>90</v>
      </c>
      <c r="EK153" s="192">
        <f t="shared" si="253"/>
        <v>91</v>
      </c>
      <c r="EL153" s="192">
        <f t="shared" si="253"/>
        <v>92</v>
      </c>
      <c r="EM153" s="192">
        <f t="shared" si="253"/>
        <v>92</v>
      </c>
      <c r="EN153" s="192">
        <f t="shared" si="253"/>
        <v>90</v>
      </c>
      <c r="EO153" s="192">
        <f t="shared" si="253"/>
        <v>91</v>
      </c>
      <c r="EP153" s="192">
        <f t="shared" si="253"/>
        <v>92</v>
      </c>
      <c r="EQ153" s="192">
        <f t="shared" si="253"/>
        <v>92</v>
      </c>
      <c r="ER153" s="192">
        <f t="shared" si="253"/>
        <v>90</v>
      </c>
      <c r="ES153" s="192">
        <f t="shared" si="253"/>
        <v>91</v>
      </c>
      <c r="ET153" s="192">
        <f t="shared" si="253"/>
        <v>92</v>
      </c>
      <c r="EU153" s="192">
        <f t="shared" si="253"/>
        <v>92</v>
      </c>
      <c r="EV153" s="192">
        <f t="shared" si="253"/>
        <v>91</v>
      </c>
      <c r="EW153" s="192">
        <f t="shared" si="253"/>
        <v>91</v>
      </c>
      <c r="EX153" s="192">
        <f t="shared" si="253"/>
        <v>92</v>
      </c>
      <c r="EY153" s="192">
        <f t="shared" si="253"/>
        <v>92</v>
      </c>
      <c r="EZ153" s="192">
        <f t="shared" si="253"/>
        <v>90</v>
      </c>
      <c r="FA153" s="192">
        <f t="shared" si="253"/>
        <v>91</v>
      </c>
      <c r="FB153" s="192">
        <f t="shared" si="253"/>
        <v>92</v>
      </c>
      <c r="FC153" s="192">
        <f t="shared" si="253"/>
        <v>92</v>
      </c>
      <c r="FD153" s="192">
        <f t="shared" si="253"/>
        <v>90</v>
      </c>
      <c r="FE153" s="192">
        <f t="shared" si="253"/>
        <v>91</v>
      </c>
      <c r="FF153" s="192">
        <f t="shared" si="253"/>
        <v>92</v>
      </c>
      <c r="FG153" s="192">
        <f t="shared" si="253"/>
        <v>92</v>
      </c>
      <c r="FH153" s="192">
        <f t="shared" si="253"/>
        <v>90</v>
      </c>
      <c r="FI153" s="192">
        <f t="shared" si="253"/>
        <v>91</v>
      </c>
      <c r="FJ153" s="192">
        <f t="shared" si="253"/>
        <v>92</v>
      </c>
      <c r="FK153" s="192">
        <f t="shared" si="253"/>
        <v>92</v>
      </c>
      <c r="FL153" s="192">
        <f t="shared" si="253"/>
        <v>91</v>
      </c>
      <c r="FM153" s="192">
        <f t="shared" si="253"/>
        <v>91</v>
      </c>
      <c r="FN153" s="192">
        <f t="shared" ref="FN153:GJ153" si="254" xml:space="preserve"> FN152 - FN151 + 1</f>
        <v>92</v>
      </c>
      <c r="FO153" s="192">
        <f t="shared" si="254"/>
        <v>92</v>
      </c>
      <c r="FP153" s="192">
        <f t="shared" si="254"/>
        <v>90</v>
      </c>
      <c r="FQ153" s="192">
        <f t="shared" si="254"/>
        <v>91</v>
      </c>
      <c r="FR153" s="192">
        <f t="shared" si="254"/>
        <v>92</v>
      </c>
      <c r="FS153" s="192">
        <f t="shared" si="254"/>
        <v>92</v>
      </c>
      <c r="FT153" s="192">
        <f t="shared" si="254"/>
        <v>90</v>
      </c>
      <c r="FU153" s="192">
        <f t="shared" si="254"/>
        <v>91</v>
      </c>
      <c r="FV153" s="192">
        <f t="shared" si="254"/>
        <v>92</v>
      </c>
      <c r="FW153" s="192">
        <f t="shared" si="254"/>
        <v>92</v>
      </c>
      <c r="FX153" s="192">
        <f t="shared" si="254"/>
        <v>90</v>
      </c>
      <c r="FY153" s="192">
        <f t="shared" si="254"/>
        <v>91</v>
      </c>
      <c r="FZ153" s="192">
        <f t="shared" si="254"/>
        <v>92</v>
      </c>
      <c r="GA153" s="192">
        <f t="shared" si="254"/>
        <v>92</v>
      </c>
      <c r="GB153" s="192">
        <f t="shared" si="254"/>
        <v>91</v>
      </c>
      <c r="GC153" s="192">
        <f t="shared" si="254"/>
        <v>91</v>
      </c>
      <c r="GD153" s="192">
        <f t="shared" si="254"/>
        <v>92</v>
      </c>
      <c r="GE153" s="192">
        <f t="shared" si="254"/>
        <v>92</v>
      </c>
      <c r="GF153" s="192">
        <f t="shared" si="254"/>
        <v>90</v>
      </c>
      <c r="GG153" s="192">
        <f t="shared" si="254"/>
        <v>91</v>
      </c>
      <c r="GH153" s="192">
        <f t="shared" si="254"/>
        <v>92</v>
      </c>
      <c r="GI153" s="192">
        <f t="shared" si="254"/>
        <v>92</v>
      </c>
      <c r="GJ153" s="192">
        <f t="shared" si="254"/>
        <v>90</v>
      </c>
    </row>
    <row r="155" spans="1:15961" x14ac:dyDescent="0.35">
      <c r="E155" s="268" t="str">
        <f t="shared" ref="E155:AJ155" si="255" xml:space="preserve"> E$97</f>
        <v>Operating period flag</v>
      </c>
      <c r="F155" s="268">
        <f t="shared" si="255"/>
        <v>0</v>
      </c>
      <c r="G155" s="268" t="str">
        <f t="shared" si="255"/>
        <v>flag</v>
      </c>
      <c r="H155" s="268">
        <f t="shared" si="255"/>
        <v>100</v>
      </c>
      <c r="I155" s="268">
        <f t="shared" si="255"/>
        <v>0</v>
      </c>
      <c r="J155" s="268">
        <f t="shared" si="255"/>
        <v>0</v>
      </c>
      <c r="K155" s="268">
        <f t="shared" si="255"/>
        <v>0</v>
      </c>
      <c r="L155" s="268">
        <f t="shared" si="255"/>
        <v>0</v>
      </c>
      <c r="M155" s="268">
        <f t="shared" si="255"/>
        <v>1</v>
      </c>
      <c r="N155" s="268">
        <f t="shared" si="255"/>
        <v>1</v>
      </c>
      <c r="O155" s="268">
        <f t="shared" si="255"/>
        <v>1</v>
      </c>
      <c r="P155" s="268">
        <f t="shared" si="255"/>
        <v>1</v>
      </c>
      <c r="Q155" s="268">
        <f t="shared" si="255"/>
        <v>1</v>
      </c>
      <c r="R155" s="268">
        <f t="shared" si="255"/>
        <v>1</v>
      </c>
      <c r="S155" s="268">
        <f t="shared" si="255"/>
        <v>1</v>
      </c>
      <c r="T155" s="268">
        <f t="shared" si="255"/>
        <v>1</v>
      </c>
      <c r="U155" s="268">
        <f t="shared" si="255"/>
        <v>1</v>
      </c>
      <c r="V155" s="268">
        <f t="shared" si="255"/>
        <v>1</v>
      </c>
      <c r="W155" s="268">
        <f t="shared" si="255"/>
        <v>1</v>
      </c>
      <c r="X155" s="268">
        <f t="shared" si="255"/>
        <v>1</v>
      </c>
      <c r="Y155" s="268">
        <f t="shared" si="255"/>
        <v>1</v>
      </c>
      <c r="Z155" s="268">
        <f t="shared" si="255"/>
        <v>1</v>
      </c>
      <c r="AA155" s="268">
        <f t="shared" si="255"/>
        <v>1</v>
      </c>
      <c r="AB155" s="268">
        <f t="shared" si="255"/>
        <v>1</v>
      </c>
      <c r="AC155" s="268">
        <f t="shared" si="255"/>
        <v>1</v>
      </c>
      <c r="AD155" s="268">
        <f t="shared" si="255"/>
        <v>1</v>
      </c>
      <c r="AE155" s="268">
        <f t="shared" si="255"/>
        <v>1</v>
      </c>
      <c r="AF155" s="268">
        <f t="shared" si="255"/>
        <v>1</v>
      </c>
      <c r="AG155" s="268">
        <f t="shared" si="255"/>
        <v>1</v>
      </c>
      <c r="AH155" s="268">
        <f t="shared" si="255"/>
        <v>1</v>
      </c>
      <c r="AI155" s="268">
        <f t="shared" si="255"/>
        <v>1</v>
      </c>
      <c r="AJ155" s="268">
        <f t="shared" si="255"/>
        <v>1</v>
      </c>
      <c r="AK155" s="268">
        <f t="shared" ref="AK155:BP155" si="256" xml:space="preserve"> AK$97</f>
        <v>1</v>
      </c>
      <c r="AL155" s="268">
        <f t="shared" si="256"/>
        <v>1</v>
      </c>
      <c r="AM155" s="268">
        <f t="shared" si="256"/>
        <v>1</v>
      </c>
      <c r="AN155" s="268">
        <f t="shared" si="256"/>
        <v>1</v>
      </c>
      <c r="AO155" s="268">
        <f t="shared" si="256"/>
        <v>1</v>
      </c>
      <c r="AP155" s="268">
        <f t="shared" si="256"/>
        <v>1</v>
      </c>
      <c r="AQ155" s="268">
        <f t="shared" si="256"/>
        <v>1</v>
      </c>
      <c r="AR155" s="268">
        <f t="shared" si="256"/>
        <v>1</v>
      </c>
      <c r="AS155" s="268">
        <f t="shared" si="256"/>
        <v>1</v>
      </c>
      <c r="AT155" s="268">
        <f t="shared" si="256"/>
        <v>1</v>
      </c>
      <c r="AU155" s="268">
        <f t="shared" si="256"/>
        <v>1</v>
      </c>
      <c r="AV155" s="268">
        <f t="shared" si="256"/>
        <v>1</v>
      </c>
      <c r="AW155" s="268">
        <f t="shared" si="256"/>
        <v>1</v>
      </c>
      <c r="AX155" s="268">
        <f t="shared" si="256"/>
        <v>1</v>
      </c>
      <c r="AY155" s="268">
        <f t="shared" si="256"/>
        <v>1</v>
      </c>
      <c r="AZ155" s="268">
        <f t="shared" si="256"/>
        <v>1</v>
      </c>
      <c r="BA155" s="268">
        <f t="shared" si="256"/>
        <v>1</v>
      </c>
      <c r="BB155" s="268">
        <f t="shared" si="256"/>
        <v>1</v>
      </c>
      <c r="BC155" s="268">
        <f t="shared" si="256"/>
        <v>1</v>
      </c>
      <c r="BD155" s="268">
        <f t="shared" si="256"/>
        <v>1</v>
      </c>
      <c r="BE155" s="268">
        <f t="shared" si="256"/>
        <v>1</v>
      </c>
      <c r="BF155" s="268">
        <f t="shared" si="256"/>
        <v>1</v>
      </c>
      <c r="BG155" s="268">
        <f t="shared" si="256"/>
        <v>1</v>
      </c>
      <c r="BH155" s="268">
        <f t="shared" si="256"/>
        <v>1</v>
      </c>
      <c r="BI155" s="268">
        <f t="shared" si="256"/>
        <v>1</v>
      </c>
      <c r="BJ155" s="268">
        <f t="shared" si="256"/>
        <v>1</v>
      </c>
      <c r="BK155" s="268">
        <f t="shared" si="256"/>
        <v>1</v>
      </c>
      <c r="BL155" s="268">
        <f t="shared" si="256"/>
        <v>1</v>
      </c>
      <c r="BM155" s="268">
        <f t="shared" si="256"/>
        <v>1</v>
      </c>
      <c r="BN155" s="268">
        <f t="shared" si="256"/>
        <v>1</v>
      </c>
      <c r="BO155" s="268">
        <f t="shared" si="256"/>
        <v>1</v>
      </c>
      <c r="BP155" s="268">
        <f t="shared" si="256"/>
        <v>1</v>
      </c>
      <c r="BQ155" s="268">
        <f t="shared" ref="BQ155:CV155" si="257" xml:space="preserve"> BQ$97</f>
        <v>1</v>
      </c>
      <c r="BR155" s="268">
        <f t="shared" si="257"/>
        <v>1</v>
      </c>
      <c r="BS155" s="268">
        <f t="shared" si="257"/>
        <v>1</v>
      </c>
      <c r="BT155" s="268">
        <f t="shared" si="257"/>
        <v>1</v>
      </c>
      <c r="BU155" s="268">
        <f t="shared" si="257"/>
        <v>1</v>
      </c>
      <c r="BV155" s="268">
        <f t="shared" si="257"/>
        <v>1</v>
      </c>
      <c r="BW155" s="268">
        <f t="shared" si="257"/>
        <v>1</v>
      </c>
      <c r="BX155" s="268">
        <f t="shared" si="257"/>
        <v>1</v>
      </c>
      <c r="BY155" s="268">
        <f t="shared" si="257"/>
        <v>1</v>
      </c>
      <c r="BZ155" s="268">
        <f t="shared" si="257"/>
        <v>1</v>
      </c>
      <c r="CA155" s="268">
        <f t="shared" si="257"/>
        <v>1</v>
      </c>
      <c r="CB155" s="268">
        <f t="shared" si="257"/>
        <v>1</v>
      </c>
      <c r="CC155" s="268">
        <f t="shared" si="257"/>
        <v>1</v>
      </c>
      <c r="CD155" s="268">
        <f t="shared" si="257"/>
        <v>1</v>
      </c>
      <c r="CE155" s="268">
        <f t="shared" si="257"/>
        <v>1</v>
      </c>
      <c r="CF155" s="268">
        <f t="shared" si="257"/>
        <v>1</v>
      </c>
      <c r="CG155" s="268">
        <f t="shared" si="257"/>
        <v>1</v>
      </c>
      <c r="CH155" s="268">
        <f t="shared" si="257"/>
        <v>1</v>
      </c>
      <c r="CI155" s="268">
        <f t="shared" si="257"/>
        <v>1</v>
      </c>
      <c r="CJ155" s="268">
        <f t="shared" si="257"/>
        <v>1</v>
      </c>
      <c r="CK155" s="268">
        <f t="shared" si="257"/>
        <v>1</v>
      </c>
      <c r="CL155" s="268">
        <f t="shared" si="257"/>
        <v>1</v>
      </c>
      <c r="CM155" s="268">
        <f t="shared" si="257"/>
        <v>1</v>
      </c>
      <c r="CN155" s="268">
        <f t="shared" si="257"/>
        <v>1</v>
      </c>
      <c r="CO155" s="268">
        <f t="shared" si="257"/>
        <v>1</v>
      </c>
      <c r="CP155" s="268">
        <f t="shared" si="257"/>
        <v>1</v>
      </c>
      <c r="CQ155" s="268">
        <f t="shared" si="257"/>
        <v>1</v>
      </c>
      <c r="CR155" s="268">
        <f t="shared" si="257"/>
        <v>1</v>
      </c>
      <c r="CS155" s="268">
        <f t="shared" si="257"/>
        <v>1</v>
      </c>
      <c r="CT155" s="268">
        <f t="shared" si="257"/>
        <v>1</v>
      </c>
      <c r="CU155" s="268">
        <f t="shared" si="257"/>
        <v>1</v>
      </c>
      <c r="CV155" s="268">
        <f t="shared" si="257"/>
        <v>1</v>
      </c>
      <c r="CW155" s="268">
        <f t="shared" ref="CW155:EB155" si="258" xml:space="preserve"> CW$97</f>
        <v>1</v>
      </c>
      <c r="CX155" s="268">
        <f t="shared" si="258"/>
        <v>1</v>
      </c>
      <c r="CY155" s="268">
        <f t="shared" si="258"/>
        <v>1</v>
      </c>
      <c r="CZ155" s="268">
        <f t="shared" si="258"/>
        <v>1</v>
      </c>
      <c r="DA155" s="268">
        <f t="shared" si="258"/>
        <v>1</v>
      </c>
      <c r="DB155" s="268">
        <f t="shared" si="258"/>
        <v>1</v>
      </c>
      <c r="DC155" s="268">
        <f t="shared" si="258"/>
        <v>1</v>
      </c>
      <c r="DD155" s="268">
        <f t="shared" si="258"/>
        <v>1</v>
      </c>
      <c r="DE155" s="268">
        <f t="shared" si="258"/>
        <v>1</v>
      </c>
      <c r="DF155" s="268">
        <f t="shared" si="258"/>
        <v>1</v>
      </c>
      <c r="DG155" s="268">
        <f t="shared" si="258"/>
        <v>1</v>
      </c>
      <c r="DH155" s="268">
        <f t="shared" si="258"/>
        <v>1</v>
      </c>
      <c r="DI155" s="268">
        <f t="shared" si="258"/>
        <v>0</v>
      </c>
      <c r="DJ155" s="268">
        <f t="shared" si="258"/>
        <v>0</v>
      </c>
      <c r="DK155" s="268">
        <f t="shared" si="258"/>
        <v>0</v>
      </c>
      <c r="DL155" s="268">
        <f t="shared" si="258"/>
        <v>0</v>
      </c>
      <c r="DM155" s="268">
        <f t="shared" si="258"/>
        <v>0</v>
      </c>
      <c r="DN155" s="268">
        <f t="shared" si="258"/>
        <v>0</v>
      </c>
      <c r="DO155" s="268">
        <f t="shared" si="258"/>
        <v>0</v>
      </c>
      <c r="DP155" s="268">
        <f t="shared" si="258"/>
        <v>0</v>
      </c>
      <c r="DQ155" s="268">
        <f t="shared" si="258"/>
        <v>0</v>
      </c>
      <c r="DR155" s="268">
        <f t="shared" si="258"/>
        <v>0</v>
      </c>
      <c r="DS155" s="268">
        <f t="shared" si="258"/>
        <v>0</v>
      </c>
      <c r="DT155" s="268">
        <f t="shared" si="258"/>
        <v>0</v>
      </c>
      <c r="DU155" s="268">
        <f t="shared" si="258"/>
        <v>0</v>
      </c>
      <c r="DV155" s="268">
        <f t="shared" si="258"/>
        <v>0</v>
      </c>
      <c r="DW155" s="268">
        <f t="shared" si="258"/>
        <v>0</v>
      </c>
      <c r="DX155" s="268">
        <f t="shared" si="258"/>
        <v>0</v>
      </c>
      <c r="DY155" s="268">
        <f t="shared" si="258"/>
        <v>0</v>
      </c>
      <c r="DZ155" s="268">
        <f t="shared" si="258"/>
        <v>0</v>
      </c>
      <c r="EA155" s="268">
        <f t="shared" si="258"/>
        <v>0</v>
      </c>
      <c r="EB155" s="268">
        <f t="shared" si="258"/>
        <v>0</v>
      </c>
      <c r="EC155" s="268">
        <f t="shared" ref="EC155:FH155" si="259" xml:space="preserve"> EC$97</f>
        <v>0</v>
      </c>
      <c r="ED155" s="268">
        <f t="shared" si="259"/>
        <v>0</v>
      </c>
      <c r="EE155" s="268">
        <f t="shared" si="259"/>
        <v>0</v>
      </c>
      <c r="EF155" s="268">
        <f t="shared" si="259"/>
        <v>0</v>
      </c>
      <c r="EG155" s="268">
        <f t="shared" si="259"/>
        <v>0</v>
      </c>
      <c r="EH155" s="268">
        <f t="shared" si="259"/>
        <v>0</v>
      </c>
      <c r="EI155" s="268">
        <f t="shared" si="259"/>
        <v>0</v>
      </c>
      <c r="EJ155" s="268">
        <f t="shared" si="259"/>
        <v>0</v>
      </c>
      <c r="EK155" s="268">
        <f t="shared" si="259"/>
        <v>0</v>
      </c>
      <c r="EL155" s="268">
        <f t="shared" si="259"/>
        <v>0</v>
      </c>
      <c r="EM155" s="268">
        <f t="shared" si="259"/>
        <v>0</v>
      </c>
      <c r="EN155" s="268">
        <f t="shared" si="259"/>
        <v>0</v>
      </c>
      <c r="EO155" s="268">
        <f t="shared" si="259"/>
        <v>0</v>
      </c>
      <c r="EP155" s="268">
        <f t="shared" si="259"/>
        <v>0</v>
      </c>
      <c r="EQ155" s="268">
        <f t="shared" si="259"/>
        <v>0</v>
      </c>
      <c r="ER155" s="268">
        <f t="shared" si="259"/>
        <v>0</v>
      </c>
      <c r="ES155" s="268">
        <f t="shared" si="259"/>
        <v>0</v>
      </c>
      <c r="ET155" s="268">
        <f t="shared" si="259"/>
        <v>0</v>
      </c>
      <c r="EU155" s="268">
        <f t="shared" si="259"/>
        <v>0</v>
      </c>
      <c r="EV155" s="268">
        <f t="shared" si="259"/>
        <v>0</v>
      </c>
      <c r="EW155" s="268">
        <f t="shared" si="259"/>
        <v>0</v>
      </c>
      <c r="EX155" s="268">
        <f t="shared" si="259"/>
        <v>0</v>
      </c>
      <c r="EY155" s="268">
        <f t="shared" si="259"/>
        <v>0</v>
      </c>
      <c r="EZ155" s="268">
        <f t="shared" si="259"/>
        <v>0</v>
      </c>
      <c r="FA155" s="268">
        <f t="shared" si="259"/>
        <v>0</v>
      </c>
      <c r="FB155" s="268">
        <f t="shared" si="259"/>
        <v>0</v>
      </c>
      <c r="FC155" s="268">
        <f t="shared" si="259"/>
        <v>0</v>
      </c>
      <c r="FD155" s="268">
        <f t="shared" si="259"/>
        <v>0</v>
      </c>
      <c r="FE155" s="268">
        <f t="shared" si="259"/>
        <v>0</v>
      </c>
      <c r="FF155" s="268">
        <f t="shared" si="259"/>
        <v>0</v>
      </c>
      <c r="FG155" s="268">
        <f t="shared" si="259"/>
        <v>0</v>
      </c>
      <c r="FH155" s="268">
        <f t="shared" si="259"/>
        <v>0</v>
      </c>
      <c r="FI155" s="268">
        <f t="shared" ref="FI155:GJ155" si="260" xml:space="preserve"> FI$97</f>
        <v>0</v>
      </c>
      <c r="FJ155" s="268">
        <f t="shared" si="260"/>
        <v>0</v>
      </c>
      <c r="FK155" s="268">
        <f t="shared" si="260"/>
        <v>0</v>
      </c>
      <c r="FL155" s="268">
        <f t="shared" si="260"/>
        <v>0</v>
      </c>
      <c r="FM155" s="268">
        <f t="shared" si="260"/>
        <v>0</v>
      </c>
      <c r="FN155" s="268">
        <f t="shared" si="260"/>
        <v>0</v>
      </c>
      <c r="FO155" s="268">
        <f t="shared" si="260"/>
        <v>0</v>
      </c>
      <c r="FP155" s="268">
        <f t="shared" si="260"/>
        <v>0</v>
      </c>
      <c r="FQ155" s="268">
        <f t="shared" si="260"/>
        <v>0</v>
      </c>
      <c r="FR155" s="268">
        <f t="shared" si="260"/>
        <v>0</v>
      </c>
      <c r="FS155" s="268">
        <f t="shared" si="260"/>
        <v>0</v>
      </c>
      <c r="FT155" s="268">
        <f t="shared" si="260"/>
        <v>0</v>
      </c>
      <c r="FU155" s="268">
        <f t="shared" si="260"/>
        <v>0</v>
      </c>
      <c r="FV155" s="268">
        <f t="shared" si="260"/>
        <v>0</v>
      </c>
      <c r="FW155" s="268">
        <f t="shared" si="260"/>
        <v>0</v>
      </c>
      <c r="FX155" s="268">
        <f t="shared" si="260"/>
        <v>0</v>
      </c>
      <c r="FY155" s="268">
        <f t="shared" si="260"/>
        <v>0</v>
      </c>
      <c r="FZ155" s="268">
        <f t="shared" si="260"/>
        <v>0</v>
      </c>
      <c r="GA155" s="268">
        <f t="shared" si="260"/>
        <v>0</v>
      </c>
      <c r="GB155" s="268">
        <f t="shared" si="260"/>
        <v>0</v>
      </c>
      <c r="GC155" s="268">
        <f t="shared" si="260"/>
        <v>0</v>
      </c>
      <c r="GD155" s="268">
        <f t="shared" si="260"/>
        <v>0</v>
      </c>
      <c r="GE155" s="268">
        <f t="shared" si="260"/>
        <v>0</v>
      </c>
      <c r="GF155" s="268">
        <f t="shared" si="260"/>
        <v>0</v>
      </c>
      <c r="GG155" s="268">
        <f t="shared" si="260"/>
        <v>0</v>
      </c>
      <c r="GH155" s="268">
        <f t="shared" si="260"/>
        <v>0</v>
      </c>
      <c r="GI155" s="268">
        <f t="shared" si="260"/>
        <v>0</v>
      </c>
      <c r="GJ155" s="268">
        <f t="shared" si="260"/>
        <v>0</v>
      </c>
      <c r="GK155" s="564"/>
      <c r="GL155" s="564"/>
      <c r="GM155" s="564"/>
      <c r="GN155" s="564"/>
      <c r="GO155" s="564"/>
      <c r="GP155" s="564"/>
      <c r="GQ155" s="564"/>
      <c r="GR155" s="564"/>
      <c r="GS155" s="564"/>
      <c r="GT155" s="564"/>
      <c r="GU155" s="564"/>
      <c r="GV155" s="564"/>
      <c r="GW155" s="564"/>
      <c r="GX155" s="564"/>
      <c r="GY155" s="564"/>
      <c r="GZ155" s="564"/>
      <c r="HA155" s="564"/>
      <c r="HB155" s="564"/>
      <c r="HC155" s="564"/>
      <c r="HD155" s="564"/>
      <c r="HE155" s="564"/>
      <c r="HF155" s="564"/>
      <c r="HG155" s="564"/>
      <c r="HH155" s="564"/>
      <c r="HI155" s="564"/>
      <c r="HJ155" s="564"/>
      <c r="HK155" s="564"/>
      <c r="HL155" s="564"/>
      <c r="HM155" s="564"/>
      <c r="HN155" s="564"/>
      <c r="HO155" s="564"/>
      <c r="HP155" s="564"/>
      <c r="HQ155" s="564"/>
      <c r="HR155" s="564"/>
      <c r="HS155" s="564"/>
      <c r="HT155" s="564"/>
      <c r="HU155" s="564"/>
      <c r="HV155" s="564"/>
      <c r="HW155" s="564"/>
      <c r="HX155" s="564"/>
      <c r="HY155" s="564"/>
      <c r="HZ155" s="564"/>
      <c r="IA155" s="564"/>
      <c r="IB155" s="564"/>
      <c r="IC155" s="564"/>
      <c r="ID155" s="564"/>
      <c r="IE155" s="564"/>
      <c r="IF155" s="564"/>
      <c r="IG155" s="564"/>
      <c r="IH155" s="564"/>
      <c r="II155" s="564"/>
      <c r="IJ155" s="564"/>
      <c r="IK155" s="564"/>
      <c r="IL155" s="564"/>
      <c r="IM155" s="564"/>
      <c r="IN155" s="564"/>
      <c r="IO155" s="564"/>
      <c r="IP155" s="564"/>
      <c r="IQ155" s="564"/>
      <c r="IR155" s="564"/>
      <c r="IS155" s="564"/>
      <c r="IT155" s="564"/>
      <c r="IU155" s="564"/>
      <c r="IV155" s="564"/>
      <c r="IW155" s="564"/>
      <c r="IX155" s="564"/>
      <c r="IY155" s="564"/>
      <c r="IZ155" s="564"/>
      <c r="JA155" s="564"/>
      <c r="JB155" s="564"/>
      <c r="JC155" s="564"/>
      <c r="JD155" s="564"/>
      <c r="JE155" s="564"/>
      <c r="JF155" s="564"/>
      <c r="JG155" s="564"/>
      <c r="JH155" s="564"/>
      <c r="JI155" s="564"/>
      <c r="JJ155" s="564"/>
      <c r="JK155" s="564"/>
      <c r="JL155" s="564"/>
      <c r="JM155" s="564"/>
      <c r="JN155" s="564"/>
      <c r="JO155" s="564"/>
      <c r="JP155" s="564"/>
      <c r="JQ155" s="564"/>
      <c r="JR155" s="564"/>
      <c r="JS155" s="564"/>
      <c r="JT155" s="564"/>
      <c r="JU155" s="564"/>
      <c r="JV155" s="564"/>
      <c r="JW155" s="564"/>
      <c r="JX155" s="564"/>
      <c r="JY155" s="564"/>
      <c r="JZ155" s="564"/>
      <c r="KA155" s="564"/>
      <c r="KB155" s="564"/>
      <c r="KC155" s="564"/>
      <c r="KD155" s="564"/>
      <c r="KE155" s="564"/>
      <c r="KF155" s="564"/>
      <c r="KG155" s="564"/>
      <c r="KH155" s="564"/>
      <c r="KI155" s="564"/>
      <c r="KJ155" s="564"/>
      <c r="KK155" s="564"/>
      <c r="KL155" s="564"/>
      <c r="KM155" s="564"/>
      <c r="KN155" s="564"/>
      <c r="KO155" s="564"/>
      <c r="KP155" s="564"/>
      <c r="KQ155" s="564"/>
      <c r="KR155" s="564"/>
      <c r="KS155" s="564"/>
      <c r="KT155" s="564"/>
      <c r="KU155" s="564"/>
      <c r="KV155" s="564"/>
      <c r="KW155" s="564"/>
      <c r="KX155" s="564"/>
      <c r="KY155" s="564"/>
      <c r="KZ155" s="564"/>
      <c r="LA155" s="564"/>
      <c r="LB155" s="564"/>
      <c r="LC155" s="564"/>
      <c r="LD155" s="564"/>
      <c r="LE155" s="564"/>
      <c r="LF155" s="564"/>
      <c r="LG155" s="564"/>
      <c r="LH155" s="564"/>
      <c r="LI155" s="564"/>
      <c r="LJ155" s="564"/>
      <c r="LK155" s="564"/>
      <c r="LL155" s="564"/>
      <c r="LM155" s="564"/>
      <c r="LN155" s="564"/>
      <c r="LO155" s="564"/>
      <c r="LP155" s="564"/>
      <c r="LQ155" s="564"/>
      <c r="LR155" s="564"/>
      <c r="LS155" s="564"/>
      <c r="LT155" s="564"/>
      <c r="LU155" s="564"/>
      <c r="LV155" s="564"/>
      <c r="LW155" s="564"/>
      <c r="LX155" s="564"/>
      <c r="LY155" s="564"/>
      <c r="LZ155" s="564"/>
      <c r="MA155" s="564"/>
      <c r="MB155" s="564"/>
      <c r="MC155" s="564"/>
      <c r="MD155" s="564"/>
      <c r="ME155" s="564"/>
      <c r="MF155" s="564"/>
      <c r="MG155" s="564"/>
      <c r="MH155" s="564"/>
      <c r="MI155" s="564"/>
      <c r="MJ155" s="564"/>
      <c r="MK155" s="564"/>
      <c r="ML155" s="564"/>
      <c r="MM155" s="564"/>
      <c r="MN155" s="564"/>
      <c r="MO155" s="564"/>
      <c r="MP155" s="564"/>
      <c r="MQ155" s="564"/>
      <c r="MR155" s="564"/>
      <c r="MS155" s="564"/>
      <c r="MT155" s="564"/>
      <c r="MU155" s="564"/>
      <c r="MV155" s="564"/>
      <c r="MW155" s="564"/>
      <c r="MX155" s="564"/>
      <c r="MY155" s="564"/>
      <c r="MZ155" s="564"/>
      <c r="NA155" s="564"/>
      <c r="NB155" s="564"/>
      <c r="NC155" s="564"/>
      <c r="ND155" s="564"/>
      <c r="NE155" s="564"/>
      <c r="NF155" s="564"/>
      <c r="NG155" s="564"/>
      <c r="NH155" s="564"/>
      <c r="NI155" s="564"/>
      <c r="NJ155" s="564"/>
      <c r="NK155" s="564"/>
      <c r="NL155" s="564"/>
      <c r="NM155" s="564"/>
      <c r="NN155" s="564"/>
      <c r="NO155" s="564"/>
      <c r="NP155" s="564"/>
      <c r="NQ155" s="564"/>
      <c r="NR155" s="564"/>
      <c r="NS155" s="564"/>
      <c r="NT155" s="564"/>
      <c r="NU155" s="564"/>
      <c r="NV155" s="564"/>
      <c r="NW155" s="564"/>
      <c r="NX155" s="564"/>
      <c r="NY155" s="564"/>
      <c r="NZ155" s="564"/>
      <c r="OA155" s="564"/>
      <c r="OB155" s="564"/>
      <c r="OC155" s="564"/>
      <c r="OD155" s="564"/>
      <c r="OE155" s="564"/>
      <c r="OF155" s="564"/>
      <c r="OG155" s="564"/>
      <c r="OH155" s="564"/>
      <c r="OI155" s="564"/>
      <c r="OJ155" s="564"/>
      <c r="OK155" s="564"/>
      <c r="OL155" s="564"/>
      <c r="OM155" s="564"/>
      <c r="ON155" s="564"/>
      <c r="OO155" s="564"/>
      <c r="OP155" s="564"/>
      <c r="OQ155" s="564"/>
      <c r="OR155" s="564"/>
      <c r="OS155" s="564"/>
      <c r="OT155" s="564"/>
      <c r="OU155" s="564"/>
      <c r="OV155" s="564"/>
      <c r="OW155" s="564"/>
      <c r="OX155" s="564"/>
      <c r="OY155" s="564"/>
      <c r="OZ155" s="564"/>
      <c r="PA155" s="564"/>
      <c r="PB155" s="564"/>
      <c r="PC155" s="564"/>
      <c r="PD155" s="564"/>
      <c r="PE155" s="564"/>
      <c r="PF155" s="564"/>
      <c r="PG155" s="564"/>
      <c r="PH155" s="564"/>
      <c r="PI155" s="564"/>
      <c r="PJ155" s="564"/>
      <c r="PK155" s="564"/>
      <c r="PL155" s="564"/>
      <c r="PM155" s="564"/>
      <c r="PN155" s="564"/>
      <c r="PO155" s="564"/>
      <c r="PP155" s="564"/>
      <c r="PQ155" s="564"/>
      <c r="PR155" s="564"/>
      <c r="PS155" s="564"/>
      <c r="PT155" s="564"/>
      <c r="PU155" s="564"/>
      <c r="PV155" s="564"/>
      <c r="PW155" s="564"/>
      <c r="PX155" s="564"/>
      <c r="PY155" s="564"/>
      <c r="PZ155" s="564"/>
      <c r="QA155" s="564"/>
      <c r="QB155" s="564"/>
      <c r="QC155" s="564"/>
      <c r="QD155" s="564"/>
      <c r="QE155" s="564"/>
      <c r="QF155" s="564"/>
      <c r="QG155" s="564"/>
      <c r="QH155" s="564"/>
      <c r="QI155" s="564"/>
      <c r="QJ155" s="564"/>
      <c r="QK155" s="564"/>
      <c r="QL155" s="564"/>
      <c r="QM155" s="564"/>
      <c r="QN155" s="564"/>
      <c r="QO155" s="564"/>
      <c r="QP155" s="564"/>
      <c r="QQ155" s="564"/>
      <c r="QR155" s="564"/>
      <c r="QS155" s="564"/>
      <c r="QT155" s="564"/>
      <c r="QU155" s="564"/>
      <c r="QV155" s="564"/>
      <c r="QW155" s="564"/>
      <c r="QX155" s="564"/>
      <c r="QY155" s="564"/>
      <c r="QZ155" s="564"/>
      <c r="RA155" s="564"/>
      <c r="RB155" s="564"/>
      <c r="RC155" s="564"/>
      <c r="RD155" s="564"/>
      <c r="RE155" s="564"/>
      <c r="RF155" s="564"/>
      <c r="RG155" s="564"/>
      <c r="RH155" s="564"/>
      <c r="RI155" s="564"/>
      <c r="RJ155" s="564"/>
      <c r="RK155" s="564"/>
      <c r="RL155" s="564"/>
      <c r="RM155" s="564"/>
      <c r="RN155" s="564"/>
      <c r="RO155" s="564"/>
      <c r="RP155" s="564"/>
      <c r="RQ155" s="564"/>
      <c r="RR155" s="564"/>
      <c r="RS155" s="564"/>
      <c r="RT155" s="564"/>
      <c r="RU155" s="564"/>
      <c r="RV155" s="564"/>
      <c r="RW155" s="564"/>
      <c r="RX155" s="564"/>
      <c r="RY155" s="564"/>
      <c r="RZ155" s="564"/>
      <c r="SA155" s="564"/>
      <c r="SB155" s="564"/>
      <c r="SC155" s="564"/>
      <c r="SD155" s="564"/>
      <c r="SE155" s="564"/>
      <c r="SF155" s="564"/>
      <c r="SG155" s="564"/>
      <c r="SH155" s="564"/>
      <c r="SI155" s="564"/>
      <c r="SJ155" s="564"/>
      <c r="SK155" s="564"/>
      <c r="SL155" s="564"/>
      <c r="SM155" s="564"/>
      <c r="SN155" s="564"/>
      <c r="SO155" s="564"/>
      <c r="SP155" s="564"/>
      <c r="SQ155" s="564"/>
      <c r="SR155" s="564"/>
      <c r="SS155" s="564"/>
      <c r="ST155" s="564"/>
      <c r="SU155" s="564"/>
      <c r="SV155" s="564"/>
      <c r="SW155" s="564"/>
      <c r="SX155" s="564"/>
      <c r="SY155" s="564"/>
      <c r="SZ155" s="564"/>
      <c r="TA155" s="564"/>
      <c r="TB155" s="564"/>
      <c r="TC155" s="564"/>
      <c r="TD155" s="564"/>
      <c r="TE155" s="564"/>
      <c r="TF155" s="564"/>
      <c r="TG155" s="564"/>
      <c r="TH155" s="564"/>
      <c r="TI155" s="564"/>
      <c r="TJ155" s="564"/>
      <c r="TK155" s="564"/>
      <c r="TL155" s="564"/>
      <c r="TM155" s="564"/>
      <c r="TN155" s="564"/>
      <c r="TO155" s="564"/>
      <c r="TP155" s="564"/>
      <c r="TQ155" s="564"/>
      <c r="TR155" s="564"/>
      <c r="TS155" s="564"/>
      <c r="TT155" s="564"/>
      <c r="TU155" s="564"/>
      <c r="TV155" s="564"/>
      <c r="TW155" s="564"/>
      <c r="TX155" s="564"/>
      <c r="TY155" s="564"/>
      <c r="TZ155" s="564"/>
      <c r="UA155" s="564"/>
      <c r="UB155" s="564"/>
      <c r="UC155" s="564"/>
      <c r="UD155" s="564"/>
      <c r="UE155" s="564"/>
      <c r="UF155" s="564"/>
      <c r="UG155" s="564"/>
      <c r="UH155" s="564"/>
      <c r="UI155" s="564"/>
      <c r="UJ155" s="564"/>
      <c r="UK155" s="564"/>
      <c r="UL155" s="564"/>
      <c r="UM155" s="564"/>
      <c r="UN155" s="564"/>
      <c r="UO155" s="564"/>
      <c r="UP155" s="564"/>
      <c r="UQ155" s="564"/>
      <c r="UR155" s="564"/>
      <c r="US155" s="564"/>
      <c r="UT155" s="564"/>
      <c r="UU155" s="564"/>
      <c r="UV155" s="564"/>
      <c r="UW155" s="564"/>
      <c r="UX155" s="564"/>
      <c r="UY155" s="564"/>
      <c r="UZ155" s="564"/>
      <c r="VA155" s="564"/>
      <c r="VB155" s="564"/>
      <c r="VC155" s="564"/>
      <c r="VD155" s="564"/>
      <c r="VE155" s="564"/>
      <c r="VF155" s="564"/>
      <c r="VG155" s="564"/>
      <c r="VH155" s="564"/>
      <c r="VI155" s="564"/>
      <c r="VJ155" s="564"/>
      <c r="VK155" s="564"/>
      <c r="VL155" s="564"/>
      <c r="VM155" s="564"/>
      <c r="VN155" s="564"/>
      <c r="VO155" s="564"/>
      <c r="VP155" s="564"/>
      <c r="VQ155" s="564"/>
      <c r="VR155" s="564"/>
      <c r="VS155" s="564"/>
      <c r="VT155" s="564"/>
      <c r="VU155" s="564"/>
      <c r="VV155" s="564"/>
      <c r="VW155" s="564"/>
      <c r="VX155" s="564"/>
      <c r="VY155" s="564"/>
      <c r="VZ155" s="564"/>
      <c r="WA155" s="564"/>
      <c r="WB155" s="564"/>
      <c r="WC155" s="564"/>
      <c r="WD155" s="564"/>
      <c r="WE155" s="564"/>
      <c r="WF155" s="564"/>
      <c r="WG155" s="564"/>
      <c r="WH155" s="564"/>
      <c r="WI155" s="564"/>
      <c r="WJ155" s="564"/>
      <c r="WK155" s="564"/>
      <c r="WL155" s="564"/>
      <c r="WM155" s="564"/>
      <c r="WN155" s="564"/>
      <c r="WO155" s="564"/>
      <c r="WP155" s="564"/>
      <c r="WQ155" s="564"/>
      <c r="WR155" s="564"/>
      <c r="WS155" s="564"/>
      <c r="WT155" s="564"/>
      <c r="WU155" s="564"/>
      <c r="WV155" s="564"/>
      <c r="WW155" s="564"/>
      <c r="WX155" s="564"/>
      <c r="WY155" s="564"/>
      <c r="WZ155" s="564"/>
      <c r="XA155" s="564"/>
      <c r="XB155" s="564"/>
      <c r="XC155" s="564"/>
      <c r="XD155" s="564"/>
      <c r="XE155" s="564"/>
      <c r="XF155" s="564"/>
      <c r="XG155" s="564"/>
      <c r="XH155" s="564"/>
      <c r="XI155" s="564"/>
      <c r="XJ155" s="564"/>
      <c r="XK155" s="564"/>
      <c r="XL155" s="564"/>
      <c r="XM155" s="564"/>
      <c r="XN155" s="564"/>
      <c r="XO155" s="564"/>
      <c r="XP155" s="564"/>
      <c r="XQ155" s="564"/>
      <c r="XR155" s="564"/>
      <c r="XS155" s="564"/>
      <c r="XT155" s="564"/>
      <c r="XU155" s="564"/>
      <c r="XV155" s="564"/>
      <c r="XW155" s="564"/>
      <c r="XX155" s="564"/>
      <c r="XY155" s="564"/>
      <c r="XZ155" s="564"/>
      <c r="YA155" s="564"/>
      <c r="YB155" s="564"/>
      <c r="YC155" s="564"/>
      <c r="YD155" s="564"/>
      <c r="YE155" s="564"/>
      <c r="YF155" s="564"/>
      <c r="YG155" s="564"/>
      <c r="YH155" s="564"/>
      <c r="YI155" s="564"/>
      <c r="YJ155" s="564"/>
      <c r="YK155" s="564"/>
      <c r="YL155" s="564"/>
      <c r="YM155" s="564"/>
      <c r="YN155" s="564"/>
      <c r="YO155" s="564"/>
      <c r="YP155" s="564"/>
      <c r="YQ155" s="564"/>
      <c r="YR155" s="564"/>
      <c r="YS155" s="564"/>
      <c r="YT155" s="564"/>
      <c r="YU155" s="564"/>
      <c r="YV155" s="564"/>
      <c r="YW155" s="564"/>
      <c r="YX155" s="564"/>
      <c r="YY155" s="564"/>
      <c r="YZ155" s="564"/>
      <c r="ZA155" s="564"/>
      <c r="ZB155" s="564"/>
      <c r="ZC155" s="564"/>
      <c r="ZD155" s="564"/>
      <c r="ZE155" s="564"/>
      <c r="ZF155" s="564"/>
      <c r="ZG155" s="564"/>
      <c r="ZH155" s="564"/>
      <c r="ZI155" s="564"/>
      <c r="ZJ155" s="564"/>
      <c r="ZK155" s="564"/>
      <c r="ZL155" s="564"/>
      <c r="ZM155" s="564"/>
      <c r="ZN155" s="564"/>
      <c r="ZO155" s="564"/>
      <c r="ZP155" s="564"/>
      <c r="ZQ155" s="564"/>
      <c r="ZR155" s="564"/>
      <c r="ZS155" s="564"/>
      <c r="ZT155" s="564"/>
      <c r="ZU155" s="564"/>
      <c r="ZV155" s="564"/>
      <c r="ZW155" s="564"/>
      <c r="ZX155" s="564"/>
      <c r="ZY155" s="564"/>
      <c r="ZZ155" s="564"/>
      <c r="AAA155" s="564"/>
      <c r="AAB155" s="564"/>
      <c r="AAC155" s="564"/>
      <c r="AAD155" s="564"/>
      <c r="AAE155" s="564"/>
      <c r="AAF155" s="564"/>
      <c r="AAG155" s="564"/>
      <c r="AAH155" s="564"/>
      <c r="AAI155" s="564"/>
      <c r="AAJ155" s="564"/>
      <c r="AAK155" s="564"/>
      <c r="AAL155" s="564"/>
      <c r="AAM155" s="564"/>
      <c r="AAN155" s="564"/>
      <c r="AAO155" s="564"/>
      <c r="AAP155" s="564"/>
      <c r="AAQ155" s="564"/>
      <c r="AAR155" s="564"/>
      <c r="AAS155" s="564"/>
      <c r="AAT155" s="564"/>
      <c r="AAU155" s="564"/>
      <c r="AAV155" s="564"/>
      <c r="AAW155" s="564"/>
      <c r="AAX155" s="564"/>
      <c r="AAY155" s="564"/>
      <c r="AAZ155" s="564"/>
      <c r="ABA155" s="564"/>
      <c r="ABB155" s="564"/>
      <c r="ABC155" s="564"/>
      <c r="ABD155" s="564"/>
      <c r="ABE155" s="564"/>
      <c r="ABF155" s="564"/>
      <c r="ABG155" s="564"/>
      <c r="ABH155" s="564"/>
      <c r="ABI155" s="564"/>
      <c r="ABJ155" s="564"/>
      <c r="ABK155" s="564"/>
      <c r="ABL155" s="564"/>
      <c r="ABM155" s="564"/>
      <c r="ABN155" s="564"/>
      <c r="ABO155" s="564"/>
      <c r="ABP155" s="564"/>
      <c r="ABQ155" s="564"/>
      <c r="ABR155" s="564"/>
      <c r="ABS155" s="564"/>
      <c r="ABT155" s="564"/>
      <c r="ABU155" s="564"/>
      <c r="ABV155" s="564"/>
      <c r="ABW155" s="564"/>
      <c r="ABX155" s="564"/>
      <c r="ABY155" s="564"/>
      <c r="ABZ155" s="564"/>
      <c r="ACA155" s="564"/>
      <c r="ACB155" s="564"/>
      <c r="ACC155" s="564"/>
      <c r="ACD155" s="564"/>
      <c r="ACE155" s="564"/>
      <c r="ACF155" s="564"/>
      <c r="ACG155" s="564"/>
      <c r="ACH155" s="564"/>
      <c r="ACI155" s="564"/>
      <c r="ACJ155" s="564"/>
      <c r="ACK155" s="564"/>
      <c r="ACL155" s="564"/>
      <c r="ACM155" s="564"/>
      <c r="ACN155" s="564"/>
      <c r="ACO155" s="564"/>
      <c r="ACP155" s="564"/>
      <c r="ACQ155" s="564"/>
      <c r="ACR155" s="564"/>
      <c r="ACS155" s="564"/>
      <c r="ACT155" s="564"/>
      <c r="ACU155" s="564"/>
      <c r="ACV155" s="564"/>
      <c r="ACW155" s="564"/>
      <c r="ACX155" s="564"/>
      <c r="ACY155" s="564"/>
      <c r="ACZ155" s="564"/>
      <c r="ADA155" s="564"/>
      <c r="ADB155" s="564"/>
      <c r="ADC155" s="564"/>
      <c r="ADD155" s="564"/>
      <c r="ADE155" s="564"/>
      <c r="ADF155" s="564"/>
      <c r="ADG155" s="564"/>
      <c r="ADH155" s="564"/>
      <c r="ADI155" s="564"/>
      <c r="ADJ155" s="564"/>
      <c r="ADK155" s="564"/>
      <c r="ADL155" s="564"/>
      <c r="ADM155" s="564"/>
      <c r="ADN155" s="564"/>
      <c r="ADO155" s="564"/>
      <c r="ADP155" s="564"/>
      <c r="ADQ155" s="564"/>
      <c r="ADR155" s="564"/>
      <c r="ADS155" s="564"/>
      <c r="ADT155" s="564"/>
      <c r="ADU155" s="564"/>
      <c r="ADV155" s="564"/>
      <c r="ADW155" s="564"/>
      <c r="ADX155" s="564"/>
      <c r="ADY155" s="564"/>
      <c r="ADZ155" s="564"/>
      <c r="AEA155" s="564"/>
      <c r="AEB155" s="564"/>
      <c r="AEC155" s="564"/>
      <c r="AED155" s="564"/>
      <c r="AEE155" s="564"/>
      <c r="AEF155" s="564"/>
      <c r="AEG155" s="564"/>
      <c r="AEH155" s="564"/>
      <c r="AEI155" s="564"/>
      <c r="AEJ155" s="564"/>
      <c r="AEK155" s="564"/>
      <c r="AEL155" s="564"/>
      <c r="AEM155" s="564"/>
      <c r="AEN155" s="564"/>
      <c r="AEO155" s="564"/>
      <c r="AEP155" s="564"/>
      <c r="AEQ155" s="564"/>
      <c r="AER155" s="564"/>
      <c r="AES155" s="564"/>
      <c r="AET155" s="564"/>
      <c r="AEU155" s="564"/>
      <c r="AEV155" s="564"/>
      <c r="AEW155" s="564"/>
      <c r="AEX155" s="564"/>
      <c r="AEY155" s="564"/>
      <c r="AEZ155" s="564"/>
      <c r="AFA155" s="564"/>
      <c r="AFB155" s="564"/>
      <c r="AFC155" s="564"/>
      <c r="AFD155" s="564"/>
      <c r="AFE155" s="564"/>
      <c r="AFF155" s="564"/>
      <c r="AFG155" s="564"/>
      <c r="AFH155" s="564"/>
      <c r="AFI155" s="564"/>
      <c r="AFJ155" s="564"/>
      <c r="AFK155" s="564"/>
      <c r="AFL155" s="564"/>
      <c r="AFM155" s="564"/>
      <c r="AFN155" s="564"/>
      <c r="AFO155" s="564"/>
      <c r="AFP155" s="564"/>
      <c r="AFQ155" s="564"/>
      <c r="AFR155" s="564"/>
      <c r="AFS155" s="564"/>
      <c r="AFT155" s="564"/>
      <c r="AFU155" s="564"/>
      <c r="AFV155" s="564"/>
      <c r="AFW155" s="564"/>
      <c r="AFX155" s="564"/>
      <c r="AFY155" s="564"/>
      <c r="AFZ155" s="564"/>
      <c r="AGA155" s="564"/>
      <c r="AGB155" s="564"/>
      <c r="AGC155" s="564"/>
      <c r="AGD155" s="564"/>
      <c r="AGE155" s="564"/>
      <c r="AGF155" s="564"/>
      <c r="AGG155" s="564"/>
      <c r="AGH155" s="564"/>
      <c r="AGI155" s="564"/>
      <c r="AGJ155" s="564"/>
      <c r="AGK155" s="564"/>
      <c r="AGL155" s="564"/>
      <c r="AGM155" s="564"/>
      <c r="AGN155" s="564"/>
      <c r="AGO155" s="564"/>
      <c r="AGP155" s="564"/>
      <c r="AGQ155" s="564"/>
      <c r="AGR155" s="564"/>
      <c r="AGS155" s="564"/>
      <c r="AGT155" s="564"/>
      <c r="AGU155" s="564"/>
      <c r="AGV155" s="564"/>
      <c r="AGW155" s="564"/>
      <c r="AGX155" s="564"/>
      <c r="AGY155" s="564"/>
      <c r="AGZ155" s="564"/>
      <c r="AHA155" s="564"/>
      <c r="AHB155" s="564"/>
      <c r="AHC155" s="564"/>
      <c r="AHD155" s="564"/>
      <c r="AHE155" s="564"/>
      <c r="AHF155" s="564"/>
      <c r="AHG155" s="564"/>
      <c r="AHH155" s="564"/>
      <c r="AHI155" s="564"/>
      <c r="AHJ155" s="564"/>
      <c r="AHK155" s="564"/>
      <c r="AHL155" s="564"/>
      <c r="AHM155" s="564"/>
      <c r="AHN155" s="564"/>
      <c r="AHO155" s="564"/>
      <c r="AHP155" s="564"/>
      <c r="AHQ155" s="564"/>
      <c r="AHR155" s="564"/>
      <c r="AHS155" s="564"/>
      <c r="AHT155" s="564"/>
      <c r="AHU155" s="564"/>
      <c r="AHV155" s="564"/>
      <c r="AHW155" s="564"/>
      <c r="AHX155" s="564"/>
      <c r="AHY155" s="564"/>
      <c r="AHZ155" s="564"/>
      <c r="AIA155" s="564"/>
      <c r="AIB155" s="564"/>
      <c r="AIC155" s="564"/>
      <c r="AID155" s="564"/>
      <c r="AIE155" s="564"/>
      <c r="AIF155" s="564"/>
      <c r="AIG155" s="564"/>
      <c r="AIH155" s="564"/>
      <c r="AII155" s="564"/>
      <c r="AIJ155" s="564"/>
      <c r="AIK155" s="564"/>
      <c r="AIL155" s="564"/>
      <c r="AIM155" s="564"/>
      <c r="AIN155" s="564"/>
      <c r="AIO155" s="564"/>
      <c r="AIP155" s="564"/>
      <c r="AIQ155" s="564"/>
      <c r="AIR155" s="564"/>
      <c r="AIS155" s="564"/>
      <c r="AIT155" s="564"/>
      <c r="AIU155" s="564"/>
      <c r="AIV155" s="564"/>
      <c r="AIW155" s="564"/>
      <c r="AIX155" s="564"/>
      <c r="AIY155" s="564"/>
      <c r="AIZ155" s="564"/>
      <c r="AJA155" s="564"/>
      <c r="AJB155" s="564"/>
      <c r="AJC155" s="564"/>
      <c r="AJD155" s="564"/>
      <c r="AJE155" s="564"/>
      <c r="AJF155" s="564"/>
      <c r="AJG155" s="564"/>
      <c r="AJH155" s="564"/>
      <c r="AJI155" s="564"/>
      <c r="AJJ155" s="564"/>
      <c r="AJK155" s="564"/>
      <c r="AJL155" s="564"/>
      <c r="AJM155" s="564"/>
      <c r="AJN155" s="564"/>
      <c r="AJO155" s="564"/>
      <c r="AJP155" s="564"/>
      <c r="AJQ155" s="564"/>
      <c r="AJR155" s="564"/>
      <c r="AJS155" s="564"/>
      <c r="AJT155" s="564"/>
      <c r="AJU155" s="564"/>
      <c r="AJV155" s="564"/>
      <c r="AJW155" s="564"/>
      <c r="AJX155" s="564"/>
      <c r="AJY155" s="564"/>
      <c r="AJZ155" s="564"/>
      <c r="AKA155" s="564"/>
      <c r="AKB155" s="564"/>
      <c r="AKC155" s="564"/>
      <c r="AKD155" s="564"/>
      <c r="AKE155" s="564"/>
      <c r="AKF155" s="564"/>
      <c r="AKG155" s="564"/>
      <c r="AKH155" s="564"/>
      <c r="AKI155" s="564"/>
      <c r="AKJ155" s="564"/>
      <c r="AKK155" s="564"/>
      <c r="AKL155" s="564"/>
      <c r="AKM155" s="564"/>
      <c r="AKN155" s="564"/>
      <c r="AKO155" s="564"/>
      <c r="AKP155" s="564"/>
      <c r="AKQ155" s="564"/>
      <c r="AKR155" s="564"/>
      <c r="AKS155" s="564"/>
      <c r="AKT155" s="564"/>
      <c r="AKU155" s="564"/>
      <c r="AKV155" s="564"/>
      <c r="AKW155" s="564"/>
      <c r="AKX155" s="564"/>
      <c r="AKY155" s="564"/>
      <c r="AKZ155" s="564"/>
      <c r="ALA155" s="564"/>
      <c r="ALB155" s="564"/>
      <c r="ALC155" s="564"/>
      <c r="ALD155" s="564"/>
      <c r="ALE155" s="564"/>
      <c r="ALF155" s="564"/>
      <c r="ALG155" s="564"/>
      <c r="ALH155" s="564"/>
      <c r="ALI155" s="564"/>
      <c r="ALJ155" s="564"/>
      <c r="ALK155" s="564"/>
      <c r="ALL155" s="564"/>
      <c r="ALM155" s="564"/>
      <c r="ALN155" s="564"/>
      <c r="ALO155" s="564"/>
      <c r="ALP155" s="564"/>
      <c r="ALQ155" s="564"/>
      <c r="ALR155" s="564"/>
      <c r="ALS155" s="564"/>
      <c r="ALT155" s="564"/>
      <c r="ALU155" s="564"/>
      <c r="ALV155" s="564"/>
      <c r="ALW155" s="564"/>
      <c r="ALX155" s="564"/>
      <c r="ALY155" s="564"/>
      <c r="ALZ155" s="564"/>
      <c r="AMA155" s="564"/>
      <c r="AMB155" s="564"/>
      <c r="AMC155" s="564"/>
      <c r="AMD155" s="564"/>
      <c r="AME155" s="564"/>
      <c r="AMF155" s="564"/>
      <c r="AMG155" s="564"/>
      <c r="AMH155" s="564"/>
      <c r="AMI155" s="564"/>
      <c r="AMJ155" s="564"/>
      <c r="AMK155" s="564"/>
      <c r="AML155" s="564"/>
      <c r="AMM155" s="564"/>
      <c r="AMN155" s="564"/>
      <c r="AMO155" s="564"/>
      <c r="AMP155" s="564"/>
      <c r="AMQ155" s="564"/>
      <c r="AMR155" s="564"/>
      <c r="AMS155" s="564"/>
      <c r="AMT155" s="564"/>
      <c r="AMU155" s="564"/>
      <c r="AMV155" s="564"/>
      <c r="AMW155" s="564"/>
      <c r="AMX155" s="564"/>
      <c r="AMY155" s="564"/>
      <c r="AMZ155" s="564"/>
      <c r="ANA155" s="564"/>
      <c r="ANB155" s="564"/>
      <c r="ANC155" s="564"/>
      <c r="AND155" s="564"/>
      <c r="ANE155" s="564"/>
      <c r="ANF155" s="564"/>
      <c r="ANG155" s="564"/>
      <c r="ANH155" s="564"/>
      <c r="ANI155" s="564"/>
      <c r="ANJ155" s="564"/>
      <c r="ANK155" s="564"/>
      <c r="ANL155" s="564"/>
      <c r="ANM155" s="564"/>
      <c r="ANN155" s="564"/>
      <c r="ANO155" s="564"/>
      <c r="ANP155" s="564"/>
      <c r="ANQ155" s="564"/>
      <c r="ANR155" s="564"/>
      <c r="ANS155" s="564"/>
      <c r="ANT155" s="564"/>
      <c r="ANU155" s="564"/>
      <c r="ANV155" s="564"/>
      <c r="ANW155" s="564"/>
      <c r="ANX155" s="564"/>
      <c r="ANY155" s="564"/>
      <c r="ANZ155" s="564"/>
      <c r="AOA155" s="564"/>
      <c r="AOB155" s="564"/>
      <c r="AOC155" s="564"/>
      <c r="AOD155" s="564"/>
      <c r="AOE155" s="564"/>
      <c r="AOF155" s="564"/>
      <c r="AOG155" s="564"/>
      <c r="AOH155" s="564"/>
      <c r="AOI155" s="564"/>
      <c r="AOJ155" s="564"/>
      <c r="AOK155" s="564"/>
      <c r="AOL155" s="564"/>
      <c r="AOM155" s="564"/>
      <c r="AON155" s="564"/>
      <c r="AOO155" s="564"/>
      <c r="AOP155" s="564"/>
      <c r="AOQ155" s="564"/>
      <c r="AOR155" s="564"/>
      <c r="AOS155" s="564"/>
      <c r="AOT155" s="564"/>
      <c r="AOU155" s="564"/>
      <c r="AOV155" s="564"/>
      <c r="AOW155" s="564"/>
      <c r="AOX155" s="564"/>
      <c r="AOY155" s="564"/>
      <c r="AOZ155" s="564"/>
      <c r="APA155" s="564"/>
      <c r="APB155" s="564"/>
      <c r="APC155" s="564"/>
      <c r="APD155" s="564"/>
      <c r="APE155" s="564"/>
      <c r="APF155" s="564"/>
      <c r="APG155" s="564"/>
      <c r="APH155" s="564"/>
      <c r="API155" s="564"/>
      <c r="APJ155" s="564"/>
      <c r="APK155" s="564"/>
      <c r="APL155" s="564"/>
      <c r="APM155" s="564"/>
      <c r="APN155" s="564"/>
      <c r="APO155" s="564"/>
      <c r="APP155" s="564"/>
      <c r="APQ155" s="564"/>
      <c r="APR155" s="564"/>
      <c r="APS155" s="564"/>
      <c r="APT155" s="564"/>
      <c r="APU155" s="564"/>
      <c r="APV155" s="564"/>
      <c r="APW155" s="564"/>
      <c r="APX155" s="564"/>
      <c r="APY155" s="564"/>
      <c r="APZ155" s="564"/>
      <c r="AQA155" s="564"/>
      <c r="AQB155" s="564"/>
      <c r="AQC155" s="564"/>
      <c r="AQD155" s="564"/>
      <c r="AQE155" s="564"/>
      <c r="AQF155" s="564"/>
      <c r="AQG155" s="564"/>
      <c r="AQH155" s="564"/>
      <c r="AQI155" s="564"/>
      <c r="AQJ155" s="564"/>
      <c r="AQK155" s="564"/>
      <c r="AQL155" s="564"/>
      <c r="AQM155" s="564"/>
      <c r="AQN155" s="564"/>
      <c r="AQO155" s="564"/>
      <c r="AQP155" s="564"/>
      <c r="AQQ155" s="564"/>
      <c r="AQR155" s="564"/>
      <c r="AQS155" s="564"/>
      <c r="AQT155" s="564"/>
      <c r="AQU155" s="564"/>
      <c r="AQV155" s="564"/>
      <c r="AQW155" s="564"/>
      <c r="AQX155" s="564"/>
      <c r="AQY155" s="564"/>
      <c r="AQZ155" s="564"/>
      <c r="ARA155" s="564"/>
      <c r="ARB155" s="564"/>
      <c r="ARC155" s="564"/>
      <c r="ARD155" s="564"/>
      <c r="ARE155" s="564"/>
      <c r="ARF155" s="564"/>
      <c r="ARG155" s="564"/>
      <c r="ARH155" s="564"/>
      <c r="ARI155" s="564"/>
      <c r="ARJ155" s="564"/>
      <c r="ARK155" s="564"/>
      <c r="ARL155" s="564"/>
      <c r="ARM155" s="564"/>
      <c r="ARN155" s="564"/>
      <c r="ARO155" s="564"/>
      <c r="ARP155" s="564"/>
      <c r="ARQ155" s="564"/>
      <c r="ARR155" s="564"/>
      <c r="ARS155" s="564"/>
      <c r="ART155" s="564"/>
      <c r="ARU155" s="564"/>
      <c r="ARV155" s="564"/>
      <c r="ARW155" s="564"/>
      <c r="ARX155" s="564"/>
      <c r="ARY155" s="564"/>
      <c r="ARZ155" s="564"/>
      <c r="ASA155" s="564"/>
      <c r="ASB155" s="564"/>
      <c r="ASC155" s="564"/>
      <c r="ASD155" s="564"/>
      <c r="ASE155" s="564"/>
      <c r="ASF155" s="564"/>
      <c r="ASG155" s="564"/>
      <c r="ASH155" s="564"/>
      <c r="ASI155" s="564"/>
      <c r="ASJ155" s="564"/>
      <c r="ASK155" s="564"/>
      <c r="ASL155" s="564"/>
      <c r="ASM155" s="564"/>
      <c r="ASN155" s="564"/>
      <c r="ASO155" s="564"/>
      <c r="ASP155" s="564"/>
      <c r="ASQ155" s="564"/>
      <c r="ASR155" s="564"/>
      <c r="ASS155" s="564"/>
      <c r="AST155" s="564"/>
      <c r="ASU155" s="564"/>
      <c r="ASV155" s="564"/>
      <c r="ASW155" s="564"/>
      <c r="ASX155" s="564"/>
      <c r="ASY155" s="564"/>
      <c r="ASZ155" s="564"/>
      <c r="ATA155" s="564"/>
      <c r="ATB155" s="564"/>
      <c r="ATC155" s="564"/>
      <c r="ATD155" s="564"/>
      <c r="ATE155" s="564"/>
      <c r="ATF155" s="564"/>
      <c r="ATG155" s="564"/>
      <c r="ATH155" s="564"/>
      <c r="ATI155" s="564"/>
      <c r="ATJ155" s="564"/>
      <c r="ATK155" s="564"/>
      <c r="ATL155" s="564"/>
      <c r="ATM155" s="564"/>
      <c r="ATN155" s="564"/>
      <c r="ATO155" s="564"/>
      <c r="ATP155" s="564"/>
      <c r="ATQ155" s="564"/>
      <c r="ATR155" s="564"/>
      <c r="ATS155" s="564"/>
      <c r="ATT155" s="564"/>
      <c r="ATU155" s="564"/>
      <c r="ATV155" s="564"/>
      <c r="ATW155" s="564"/>
      <c r="ATX155" s="564"/>
      <c r="ATY155" s="564"/>
      <c r="ATZ155" s="564"/>
      <c r="AUA155" s="564"/>
      <c r="AUB155" s="564"/>
      <c r="AUC155" s="564"/>
      <c r="AUD155" s="564"/>
      <c r="AUE155" s="564"/>
      <c r="AUF155" s="564"/>
      <c r="AUG155" s="564"/>
      <c r="AUH155" s="564"/>
      <c r="AUI155" s="564"/>
      <c r="AUJ155" s="564"/>
      <c r="AUK155" s="564"/>
      <c r="AUL155" s="564"/>
      <c r="AUM155" s="564"/>
      <c r="AUN155" s="564"/>
      <c r="AUO155" s="564"/>
      <c r="AUP155" s="564"/>
      <c r="AUQ155" s="564"/>
      <c r="AUR155" s="564"/>
      <c r="AUS155" s="564"/>
      <c r="AUT155" s="564"/>
      <c r="AUU155" s="564"/>
      <c r="AUV155" s="564"/>
      <c r="AUW155" s="564"/>
      <c r="AUX155" s="564"/>
      <c r="AUY155" s="564"/>
      <c r="AUZ155" s="564"/>
      <c r="AVA155" s="564"/>
      <c r="AVB155" s="564"/>
      <c r="AVC155" s="564"/>
      <c r="AVD155" s="564"/>
      <c r="AVE155" s="564"/>
      <c r="AVF155" s="564"/>
      <c r="AVG155" s="564"/>
      <c r="AVH155" s="564"/>
      <c r="AVI155" s="564"/>
      <c r="AVJ155" s="564"/>
      <c r="AVK155" s="564"/>
      <c r="AVL155" s="564"/>
      <c r="AVM155" s="564"/>
      <c r="AVN155" s="564"/>
      <c r="AVO155" s="564"/>
      <c r="AVP155" s="564"/>
      <c r="AVQ155" s="564"/>
      <c r="AVR155" s="564"/>
      <c r="AVS155" s="564"/>
      <c r="AVT155" s="564"/>
      <c r="AVU155" s="564"/>
      <c r="AVV155" s="564"/>
      <c r="AVW155" s="564"/>
      <c r="AVX155" s="564"/>
      <c r="AVY155" s="564"/>
      <c r="AVZ155" s="564"/>
      <c r="AWA155" s="564"/>
      <c r="AWB155" s="564"/>
      <c r="AWC155" s="564"/>
      <c r="AWD155" s="564"/>
      <c r="AWE155" s="564"/>
      <c r="AWF155" s="564"/>
      <c r="AWG155" s="564"/>
      <c r="AWH155" s="564"/>
      <c r="AWI155" s="564"/>
      <c r="AWJ155" s="564"/>
      <c r="AWK155" s="564"/>
      <c r="AWL155" s="564"/>
      <c r="AWM155" s="564"/>
      <c r="AWN155" s="564"/>
      <c r="AWO155" s="564"/>
      <c r="AWP155" s="564"/>
      <c r="AWQ155" s="564"/>
      <c r="AWR155" s="564"/>
      <c r="AWS155" s="564"/>
      <c r="AWT155" s="564"/>
      <c r="AWU155" s="564"/>
      <c r="AWV155" s="564"/>
      <c r="AWW155" s="564"/>
      <c r="AWX155" s="564"/>
      <c r="AWY155" s="564"/>
      <c r="AWZ155" s="564"/>
      <c r="AXA155" s="564"/>
      <c r="AXB155" s="564"/>
      <c r="AXC155" s="564"/>
      <c r="AXD155" s="564"/>
      <c r="AXE155" s="564"/>
      <c r="AXF155" s="564"/>
      <c r="AXG155" s="564"/>
      <c r="AXH155" s="564"/>
      <c r="AXI155" s="564"/>
      <c r="AXJ155" s="564"/>
      <c r="AXK155" s="564"/>
      <c r="AXL155" s="564"/>
      <c r="AXM155" s="564"/>
      <c r="AXN155" s="564"/>
      <c r="AXO155" s="564"/>
      <c r="AXP155" s="564"/>
      <c r="AXQ155" s="564"/>
      <c r="AXR155" s="564"/>
      <c r="AXS155" s="564"/>
      <c r="AXT155" s="564"/>
      <c r="AXU155" s="564"/>
      <c r="AXV155" s="564"/>
      <c r="AXW155" s="564"/>
      <c r="AXX155" s="564"/>
      <c r="AXY155" s="564"/>
      <c r="AXZ155" s="564"/>
      <c r="AYA155" s="564"/>
      <c r="AYB155" s="564"/>
      <c r="AYC155" s="564"/>
      <c r="AYD155" s="564"/>
      <c r="AYE155" s="564"/>
      <c r="AYF155" s="564"/>
      <c r="AYG155" s="564"/>
      <c r="AYH155" s="564"/>
      <c r="AYI155" s="564"/>
      <c r="AYJ155" s="564"/>
      <c r="AYK155" s="564"/>
      <c r="AYL155" s="564"/>
      <c r="AYM155" s="564"/>
      <c r="AYN155" s="564"/>
      <c r="AYO155" s="564"/>
      <c r="AYP155" s="564"/>
      <c r="AYQ155" s="564"/>
      <c r="AYR155" s="564"/>
      <c r="AYS155" s="564"/>
      <c r="AYT155" s="564"/>
      <c r="AYU155" s="564"/>
      <c r="AYV155" s="564"/>
      <c r="AYW155" s="564"/>
      <c r="AYX155" s="564"/>
      <c r="AYY155" s="564"/>
      <c r="AYZ155" s="564"/>
      <c r="AZA155" s="564"/>
      <c r="AZB155" s="564"/>
      <c r="AZC155" s="564"/>
      <c r="AZD155" s="564"/>
      <c r="AZE155" s="564"/>
      <c r="AZF155" s="564"/>
      <c r="AZG155" s="564"/>
      <c r="AZH155" s="564"/>
      <c r="AZI155" s="564"/>
      <c r="AZJ155" s="564"/>
      <c r="AZK155" s="564"/>
      <c r="AZL155" s="564"/>
      <c r="AZM155" s="564"/>
      <c r="AZN155" s="564"/>
      <c r="AZO155" s="564"/>
      <c r="AZP155" s="564"/>
      <c r="AZQ155" s="564"/>
      <c r="AZR155" s="564"/>
      <c r="AZS155" s="564"/>
      <c r="AZT155" s="564"/>
      <c r="AZU155" s="564"/>
      <c r="AZV155" s="564"/>
      <c r="AZW155" s="564"/>
      <c r="AZX155" s="564"/>
      <c r="AZY155" s="564"/>
      <c r="AZZ155" s="564"/>
      <c r="BAA155" s="564"/>
      <c r="BAB155" s="564"/>
      <c r="BAC155" s="564"/>
      <c r="BAD155" s="564"/>
      <c r="BAE155" s="564"/>
      <c r="BAF155" s="564"/>
      <c r="BAG155" s="564"/>
      <c r="BAH155" s="564"/>
      <c r="BAI155" s="564"/>
      <c r="BAJ155" s="564"/>
      <c r="BAK155" s="564"/>
      <c r="BAL155" s="564"/>
      <c r="BAM155" s="564"/>
      <c r="BAN155" s="564"/>
      <c r="BAO155" s="564"/>
      <c r="BAP155" s="564"/>
      <c r="BAQ155" s="564"/>
      <c r="BAR155" s="564"/>
      <c r="BAS155" s="564"/>
      <c r="BAT155" s="564"/>
      <c r="BAU155" s="564"/>
      <c r="BAV155" s="564"/>
      <c r="BAW155" s="564"/>
      <c r="BAX155" s="564"/>
      <c r="BAY155" s="564"/>
      <c r="BAZ155" s="564"/>
      <c r="BBA155" s="564"/>
      <c r="BBB155" s="564"/>
      <c r="BBC155" s="564"/>
      <c r="BBD155" s="564"/>
      <c r="BBE155" s="564"/>
      <c r="BBF155" s="564"/>
      <c r="BBG155" s="564"/>
      <c r="BBH155" s="564"/>
      <c r="BBI155" s="564"/>
      <c r="BBJ155" s="564"/>
      <c r="BBK155" s="564"/>
      <c r="BBL155" s="564"/>
      <c r="BBM155" s="564"/>
      <c r="BBN155" s="564"/>
      <c r="BBO155" s="564"/>
      <c r="BBP155" s="564"/>
      <c r="BBQ155" s="564"/>
      <c r="BBR155" s="564"/>
      <c r="BBS155" s="564"/>
      <c r="BBT155" s="564"/>
      <c r="BBU155" s="564"/>
      <c r="BBV155" s="564"/>
      <c r="BBW155" s="564"/>
      <c r="BBX155" s="564"/>
      <c r="BBY155" s="564"/>
      <c r="BBZ155" s="564"/>
      <c r="BCA155" s="564"/>
      <c r="BCB155" s="564"/>
      <c r="BCC155" s="564"/>
      <c r="BCD155" s="564"/>
      <c r="BCE155" s="564"/>
      <c r="BCF155" s="564"/>
      <c r="BCG155" s="564"/>
      <c r="BCH155" s="564"/>
      <c r="BCI155" s="564"/>
      <c r="BCJ155" s="564"/>
      <c r="BCK155" s="564"/>
      <c r="BCL155" s="564"/>
      <c r="BCM155" s="564"/>
      <c r="BCN155" s="564"/>
      <c r="BCO155" s="564"/>
      <c r="BCP155" s="564"/>
      <c r="BCQ155" s="564"/>
      <c r="BCR155" s="564"/>
      <c r="BCS155" s="564"/>
      <c r="BCT155" s="564"/>
      <c r="BCU155" s="564"/>
      <c r="BCV155" s="564"/>
      <c r="BCW155" s="564"/>
      <c r="BCX155" s="564"/>
      <c r="BCY155" s="564"/>
      <c r="BCZ155" s="564"/>
      <c r="BDA155" s="564"/>
      <c r="BDB155" s="564"/>
      <c r="BDC155" s="564"/>
      <c r="BDD155" s="564"/>
      <c r="BDE155" s="564"/>
      <c r="BDF155" s="564"/>
      <c r="BDG155" s="564"/>
      <c r="BDH155" s="564"/>
      <c r="BDI155" s="564"/>
      <c r="BDJ155" s="564"/>
      <c r="BDK155" s="564"/>
      <c r="BDL155" s="564"/>
      <c r="BDM155" s="564"/>
      <c r="BDN155" s="564"/>
      <c r="BDO155" s="564"/>
      <c r="BDP155" s="564"/>
      <c r="BDQ155" s="564"/>
      <c r="BDR155" s="564"/>
      <c r="BDS155" s="564"/>
      <c r="BDT155" s="564"/>
      <c r="BDU155" s="564"/>
      <c r="BDV155" s="564"/>
      <c r="BDW155" s="564"/>
      <c r="BDX155" s="564"/>
      <c r="BDY155" s="564"/>
      <c r="BDZ155" s="564"/>
      <c r="BEA155" s="564"/>
      <c r="BEB155" s="564"/>
      <c r="BEC155" s="564"/>
      <c r="BED155" s="564"/>
      <c r="BEE155" s="564"/>
      <c r="BEF155" s="564"/>
      <c r="BEG155" s="564"/>
      <c r="BEH155" s="564"/>
      <c r="BEI155" s="564"/>
      <c r="BEJ155" s="564"/>
      <c r="BEK155" s="564"/>
      <c r="BEL155" s="564"/>
      <c r="BEM155" s="564"/>
      <c r="BEN155" s="564"/>
      <c r="BEO155" s="564"/>
      <c r="BEP155" s="564"/>
      <c r="BEQ155" s="564"/>
      <c r="BER155" s="564"/>
      <c r="BES155" s="564"/>
      <c r="BET155" s="564"/>
      <c r="BEU155" s="564"/>
      <c r="BEV155" s="564"/>
      <c r="BEW155" s="564"/>
      <c r="BEX155" s="564"/>
      <c r="BEY155" s="564"/>
      <c r="BEZ155" s="564"/>
      <c r="BFA155" s="564"/>
      <c r="BFB155" s="564"/>
      <c r="BFC155" s="564"/>
      <c r="BFD155" s="564"/>
      <c r="BFE155" s="564"/>
      <c r="BFF155" s="564"/>
      <c r="BFG155" s="564"/>
      <c r="BFH155" s="564"/>
      <c r="BFI155" s="564"/>
      <c r="BFJ155" s="564"/>
      <c r="BFK155" s="564"/>
      <c r="BFL155" s="564"/>
      <c r="BFM155" s="564"/>
      <c r="BFN155" s="564"/>
      <c r="BFO155" s="564"/>
      <c r="BFP155" s="564"/>
      <c r="BFQ155" s="564"/>
      <c r="BFR155" s="564"/>
      <c r="BFS155" s="564"/>
      <c r="BFT155" s="564"/>
      <c r="BFU155" s="564"/>
      <c r="BFV155" s="564"/>
      <c r="BFW155" s="564"/>
      <c r="BFX155" s="564"/>
      <c r="BFY155" s="564"/>
      <c r="BFZ155" s="564"/>
      <c r="BGA155" s="564"/>
      <c r="BGB155" s="564"/>
      <c r="BGC155" s="564"/>
      <c r="BGD155" s="564"/>
      <c r="BGE155" s="564"/>
      <c r="BGF155" s="564"/>
      <c r="BGG155" s="564"/>
      <c r="BGH155" s="564"/>
      <c r="BGI155" s="564"/>
      <c r="BGJ155" s="564"/>
      <c r="BGK155" s="564"/>
      <c r="BGL155" s="564"/>
      <c r="BGM155" s="564"/>
      <c r="BGN155" s="564"/>
      <c r="BGO155" s="564"/>
      <c r="BGP155" s="564"/>
      <c r="BGQ155" s="564"/>
      <c r="BGR155" s="564"/>
      <c r="BGS155" s="564"/>
      <c r="BGT155" s="564"/>
      <c r="BGU155" s="564"/>
      <c r="BGV155" s="564"/>
      <c r="BGW155" s="564"/>
      <c r="BGX155" s="564"/>
      <c r="BGY155" s="564"/>
      <c r="BGZ155" s="564"/>
      <c r="BHA155" s="564"/>
      <c r="BHB155" s="564"/>
      <c r="BHC155" s="564"/>
      <c r="BHD155" s="564"/>
      <c r="BHE155" s="564"/>
      <c r="BHF155" s="564"/>
      <c r="BHG155" s="564"/>
      <c r="BHH155" s="564"/>
      <c r="BHI155" s="564"/>
      <c r="BHJ155" s="564"/>
      <c r="BHK155" s="564"/>
      <c r="BHL155" s="564"/>
      <c r="BHM155" s="564"/>
      <c r="BHN155" s="564"/>
      <c r="BHO155" s="564"/>
      <c r="BHP155" s="564"/>
      <c r="BHQ155" s="564"/>
      <c r="BHR155" s="564"/>
      <c r="BHS155" s="564"/>
      <c r="BHT155" s="564"/>
      <c r="BHU155" s="564"/>
      <c r="BHV155" s="564"/>
      <c r="BHW155" s="564"/>
      <c r="BHX155" s="564"/>
      <c r="BHY155" s="564"/>
      <c r="BHZ155" s="564"/>
      <c r="BIA155" s="564"/>
      <c r="BIB155" s="564"/>
      <c r="BIC155" s="564"/>
      <c r="BID155" s="564"/>
      <c r="BIE155" s="564"/>
      <c r="BIF155" s="564"/>
      <c r="BIG155" s="564"/>
      <c r="BIH155" s="564"/>
      <c r="BII155" s="564"/>
      <c r="BIJ155" s="564"/>
      <c r="BIK155" s="564"/>
      <c r="BIL155" s="564"/>
      <c r="BIM155" s="564"/>
      <c r="BIN155" s="564"/>
      <c r="BIO155" s="564"/>
      <c r="BIP155" s="564"/>
      <c r="BIQ155" s="564"/>
      <c r="BIR155" s="564"/>
      <c r="BIS155" s="564"/>
      <c r="BIT155" s="564"/>
      <c r="BIU155" s="564"/>
      <c r="BIV155" s="564"/>
      <c r="BIW155" s="564"/>
      <c r="BIX155" s="564"/>
      <c r="BIY155" s="564"/>
      <c r="BIZ155" s="564"/>
      <c r="BJA155" s="564"/>
      <c r="BJB155" s="564"/>
      <c r="BJC155" s="564"/>
      <c r="BJD155" s="564"/>
      <c r="BJE155" s="564"/>
      <c r="BJF155" s="564"/>
      <c r="BJG155" s="564"/>
      <c r="BJH155" s="564"/>
      <c r="BJI155" s="564"/>
      <c r="BJJ155" s="564"/>
      <c r="BJK155" s="564"/>
      <c r="BJL155" s="564"/>
      <c r="BJM155" s="564"/>
      <c r="BJN155" s="564"/>
      <c r="BJO155" s="564"/>
      <c r="BJP155" s="564"/>
      <c r="BJQ155" s="564"/>
      <c r="BJR155" s="564"/>
      <c r="BJS155" s="564"/>
      <c r="BJT155" s="564"/>
      <c r="BJU155" s="564"/>
      <c r="BJV155" s="564"/>
      <c r="BJW155" s="564"/>
      <c r="BJX155" s="564"/>
      <c r="BJY155" s="564"/>
      <c r="BJZ155" s="564"/>
      <c r="BKA155" s="564"/>
      <c r="BKB155" s="564"/>
      <c r="BKC155" s="564"/>
      <c r="BKD155" s="564"/>
      <c r="BKE155" s="564"/>
      <c r="BKF155" s="564"/>
      <c r="BKG155" s="564"/>
      <c r="BKH155" s="564"/>
      <c r="BKI155" s="564"/>
      <c r="BKJ155" s="564"/>
      <c r="BKK155" s="564"/>
      <c r="BKL155" s="564"/>
      <c r="BKM155" s="564"/>
      <c r="BKN155" s="564"/>
      <c r="BKO155" s="564"/>
      <c r="BKP155" s="564"/>
      <c r="BKQ155" s="564"/>
      <c r="BKR155" s="564"/>
      <c r="BKS155" s="564"/>
      <c r="BKT155" s="564"/>
      <c r="BKU155" s="564"/>
      <c r="BKV155" s="564"/>
      <c r="BKW155" s="564"/>
      <c r="BKX155" s="564"/>
      <c r="BKY155" s="564"/>
      <c r="BKZ155" s="564"/>
      <c r="BLA155" s="564"/>
      <c r="BLB155" s="564"/>
      <c r="BLC155" s="564"/>
      <c r="BLD155" s="564"/>
      <c r="BLE155" s="564"/>
      <c r="BLF155" s="564"/>
      <c r="BLG155" s="564"/>
      <c r="BLH155" s="564"/>
      <c r="BLI155" s="564"/>
      <c r="BLJ155" s="564"/>
      <c r="BLK155" s="564"/>
      <c r="BLL155" s="564"/>
      <c r="BLM155" s="564"/>
      <c r="BLN155" s="564"/>
      <c r="BLO155" s="564"/>
      <c r="BLP155" s="564"/>
      <c r="BLQ155" s="564"/>
      <c r="BLR155" s="564"/>
      <c r="BLS155" s="564"/>
      <c r="BLT155" s="564"/>
      <c r="BLU155" s="564"/>
      <c r="BLV155" s="564"/>
      <c r="BLW155" s="564"/>
      <c r="BLX155" s="564"/>
      <c r="BLY155" s="564"/>
      <c r="BLZ155" s="564"/>
      <c r="BMA155" s="564"/>
      <c r="BMB155" s="564"/>
      <c r="BMC155" s="564"/>
      <c r="BMD155" s="564"/>
      <c r="BME155" s="564"/>
      <c r="BMF155" s="564"/>
      <c r="BMG155" s="564"/>
      <c r="BMH155" s="564"/>
      <c r="BMI155" s="564"/>
      <c r="BMJ155" s="564"/>
      <c r="BMK155" s="564"/>
      <c r="BML155" s="564"/>
      <c r="BMM155" s="564"/>
      <c r="BMN155" s="564"/>
      <c r="BMO155" s="564"/>
      <c r="BMP155" s="564"/>
      <c r="BMQ155" s="564"/>
      <c r="BMR155" s="564"/>
      <c r="BMS155" s="564"/>
      <c r="BMT155" s="564"/>
      <c r="BMU155" s="564"/>
      <c r="BMV155" s="564"/>
      <c r="BMW155" s="564"/>
      <c r="BMX155" s="564"/>
      <c r="BMY155" s="564"/>
      <c r="BMZ155" s="564"/>
      <c r="BNA155" s="564"/>
      <c r="BNB155" s="564"/>
      <c r="BNC155" s="564"/>
      <c r="BND155" s="564"/>
      <c r="BNE155" s="564"/>
      <c r="BNF155" s="564"/>
      <c r="BNG155" s="564"/>
      <c r="BNH155" s="564"/>
      <c r="BNI155" s="564"/>
      <c r="BNJ155" s="564"/>
      <c r="BNK155" s="564"/>
      <c r="BNL155" s="564"/>
      <c r="BNM155" s="564"/>
      <c r="BNN155" s="564"/>
      <c r="BNO155" s="564"/>
      <c r="BNP155" s="564"/>
      <c r="BNQ155" s="564"/>
      <c r="BNR155" s="564"/>
      <c r="BNS155" s="564"/>
      <c r="BNT155" s="564"/>
      <c r="BNU155" s="564"/>
      <c r="BNV155" s="564"/>
      <c r="BNW155" s="564"/>
      <c r="BNX155" s="564"/>
      <c r="BNY155" s="564"/>
      <c r="BNZ155" s="564"/>
      <c r="BOA155" s="564"/>
      <c r="BOB155" s="564"/>
      <c r="BOC155" s="564"/>
      <c r="BOD155" s="564"/>
      <c r="BOE155" s="564"/>
      <c r="BOF155" s="564"/>
      <c r="BOG155" s="564"/>
      <c r="BOH155" s="564"/>
      <c r="BOI155" s="564"/>
      <c r="BOJ155" s="564"/>
      <c r="BOK155" s="564"/>
      <c r="BOL155" s="564"/>
      <c r="BOM155" s="564"/>
      <c r="BON155" s="564"/>
      <c r="BOO155" s="564"/>
      <c r="BOP155" s="564"/>
      <c r="BOQ155" s="564"/>
      <c r="BOR155" s="564"/>
      <c r="BOS155" s="564"/>
      <c r="BOT155" s="564"/>
      <c r="BOU155" s="564"/>
      <c r="BOV155" s="564"/>
      <c r="BOW155" s="564"/>
      <c r="BOX155" s="564"/>
      <c r="BOY155" s="564"/>
      <c r="BOZ155" s="564"/>
      <c r="BPA155" s="564"/>
      <c r="BPB155" s="564"/>
      <c r="BPC155" s="564"/>
      <c r="BPD155" s="564"/>
      <c r="BPE155" s="564"/>
      <c r="BPF155" s="564"/>
      <c r="BPG155" s="564"/>
      <c r="BPH155" s="564"/>
      <c r="BPI155" s="564"/>
      <c r="BPJ155" s="564"/>
      <c r="BPK155" s="564"/>
      <c r="BPL155" s="564"/>
      <c r="BPM155" s="564"/>
      <c r="BPN155" s="564"/>
      <c r="BPO155" s="564"/>
      <c r="BPP155" s="564"/>
      <c r="BPQ155" s="564"/>
      <c r="BPR155" s="564"/>
      <c r="BPS155" s="564"/>
      <c r="BPT155" s="564"/>
      <c r="BPU155" s="564"/>
      <c r="BPV155" s="564"/>
      <c r="BPW155" s="564"/>
      <c r="BPX155" s="564"/>
      <c r="BPY155" s="564"/>
      <c r="BPZ155" s="564"/>
      <c r="BQA155" s="564"/>
      <c r="BQB155" s="564"/>
      <c r="BQC155" s="564"/>
      <c r="BQD155" s="564"/>
      <c r="BQE155" s="564"/>
      <c r="BQF155" s="564"/>
      <c r="BQG155" s="564"/>
      <c r="BQH155" s="564"/>
      <c r="BQI155" s="564"/>
      <c r="BQJ155" s="564"/>
      <c r="BQK155" s="564"/>
      <c r="BQL155" s="564"/>
      <c r="BQM155" s="564"/>
      <c r="BQN155" s="564"/>
      <c r="BQO155" s="564"/>
      <c r="BQP155" s="564"/>
      <c r="BQQ155" s="564"/>
      <c r="BQR155" s="564"/>
      <c r="BQS155" s="564"/>
      <c r="BQT155" s="564"/>
      <c r="BQU155" s="564"/>
      <c r="BQV155" s="564"/>
      <c r="BQW155" s="564"/>
      <c r="BQX155" s="564"/>
      <c r="BQY155" s="564"/>
      <c r="BQZ155" s="564"/>
      <c r="BRA155" s="564"/>
      <c r="BRB155" s="564"/>
      <c r="BRC155" s="564"/>
      <c r="BRD155" s="564"/>
      <c r="BRE155" s="564"/>
      <c r="BRF155" s="564"/>
      <c r="BRG155" s="564"/>
      <c r="BRH155" s="564"/>
      <c r="BRI155" s="564"/>
      <c r="BRJ155" s="564"/>
      <c r="BRK155" s="564"/>
      <c r="BRL155" s="564"/>
      <c r="BRM155" s="564"/>
      <c r="BRN155" s="564"/>
      <c r="BRO155" s="564"/>
      <c r="BRP155" s="564"/>
      <c r="BRQ155" s="564"/>
      <c r="BRR155" s="564"/>
      <c r="BRS155" s="564"/>
      <c r="BRT155" s="564"/>
      <c r="BRU155" s="564"/>
      <c r="BRV155" s="564"/>
      <c r="BRW155" s="564"/>
      <c r="BRX155" s="564"/>
      <c r="BRY155" s="564"/>
      <c r="BRZ155" s="564"/>
      <c r="BSA155" s="564"/>
      <c r="BSB155" s="564"/>
      <c r="BSC155" s="564"/>
      <c r="BSD155" s="564"/>
      <c r="BSE155" s="564"/>
      <c r="BSF155" s="564"/>
      <c r="BSG155" s="564"/>
      <c r="BSH155" s="564"/>
      <c r="BSI155" s="564"/>
      <c r="BSJ155" s="564"/>
      <c r="BSK155" s="564"/>
      <c r="BSL155" s="564"/>
      <c r="BSM155" s="564"/>
      <c r="BSN155" s="564"/>
      <c r="BSO155" s="564"/>
      <c r="BSP155" s="564"/>
      <c r="BSQ155" s="564"/>
      <c r="BSR155" s="564"/>
      <c r="BSS155" s="564"/>
      <c r="BST155" s="564"/>
      <c r="BSU155" s="564"/>
      <c r="BSV155" s="564"/>
      <c r="BSW155" s="564"/>
      <c r="BSX155" s="564"/>
      <c r="BSY155" s="564"/>
      <c r="BSZ155" s="564"/>
      <c r="BTA155" s="564"/>
      <c r="BTB155" s="564"/>
      <c r="BTC155" s="564"/>
      <c r="BTD155" s="564"/>
      <c r="BTE155" s="564"/>
      <c r="BTF155" s="564"/>
      <c r="BTG155" s="564"/>
      <c r="BTH155" s="564"/>
      <c r="BTI155" s="564"/>
      <c r="BTJ155" s="564"/>
      <c r="BTK155" s="564"/>
      <c r="BTL155" s="564"/>
      <c r="BTM155" s="564"/>
      <c r="BTN155" s="564"/>
      <c r="BTO155" s="564"/>
      <c r="BTP155" s="564"/>
      <c r="BTQ155" s="564"/>
      <c r="BTR155" s="564"/>
      <c r="BTS155" s="564"/>
      <c r="BTT155" s="564"/>
      <c r="BTU155" s="564"/>
      <c r="BTV155" s="564"/>
      <c r="BTW155" s="564"/>
      <c r="BTX155" s="564"/>
      <c r="BTY155" s="564"/>
      <c r="BTZ155" s="564"/>
      <c r="BUA155" s="564"/>
      <c r="BUB155" s="564"/>
      <c r="BUC155" s="564"/>
      <c r="BUD155" s="564"/>
      <c r="BUE155" s="564"/>
      <c r="BUF155" s="564"/>
      <c r="BUG155" s="564"/>
      <c r="BUH155" s="564"/>
      <c r="BUI155" s="564"/>
      <c r="BUJ155" s="564"/>
      <c r="BUK155" s="564"/>
      <c r="BUL155" s="564"/>
      <c r="BUM155" s="564"/>
      <c r="BUN155" s="564"/>
      <c r="BUO155" s="564"/>
      <c r="BUP155" s="564"/>
      <c r="BUQ155" s="564"/>
      <c r="BUR155" s="564"/>
      <c r="BUS155" s="564"/>
      <c r="BUT155" s="564"/>
      <c r="BUU155" s="564"/>
      <c r="BUV155" s="564"/>
      <c r="BUW155" s="564"/>
      <c r="BUX155" s="564"/>
      <c r="BUY155" s="564"/>
      <c r="BUZ155" s="564"/>
      <c r="BVA155" s="564"/>
      <c r="BVB155" s="564"/>
      <c r="BVC155" s="564"/>
      <c r="BVD155" s="564"/>
      <c r="BVE155" s="564"/>
      <c r="BVF155" s="564"/>
      <c r="BVG155" s="564"/>
      <c r="BVH155" s="564"/>
      <c r="BVI155" s="564"/>
      <c r="BVJ155" s="564"/>
      <c r="BVK155" s="564"/>
      <c r="BVL155" s="564"/>
      <c r="BVM155" s="564"/>
      <c r="BVN155" s="564"/>
      <c r="BVO155" s="564"/>
      <c r="BVP155" s="564"/>
      <c r="BVQ155" s="564"/>
      <c r="BVR155" s="564"/>
      <c r="BVS155" s="564"/>
      <c r="BVT155" s="564"/>
      <c r="BVU155" s="564"/>
      <c r="BVV155" s="564"/>
      <c r="BVW155" s="564"/>
      <c r="BVX155" s="564"/>
      <c r="BVY155" s="564"/>
      <c r="BVZ155" s="564"/>
      <c r="BWA155" s="564"/>
      <c r="BWB155" s="564"/>
      <c r="BWC155" s="564"/>
      <c r="BWD155" s="564"/>
      <c r="BWE155" s="564"/>
      <c r="BWF155" s="564"/>
      <c r="BWG155" s="564"/>
      <c r="BWH155" s="564"/>
      <c r="BWI155" s="564"/>
      <c r="BWJ155" s="564"/>
      <c r="BWK155" s="564"/>
      <c r="BWL155" s="564"/>
      <c r="BWM155" s="564"/>
      <c r="BWN155" s="564"/>
      <c r="BWO155" s="564"/>
      <c r="BWP155" s="564"/>
      <c r="BWQ155" s="564"/>
      <c r="BWR155" s="564"/>
      <c r="BWS155" s="564"/>
      <c r="BWT155" s="564"/>
      <c r="BWU155" s="564"/>
      <c r="BWV155" s="564"/>
      <c r="BWW155" s="564"/>
      <c r="BWX155" s="564"/>
      <c r="BWY155" s="564"/>
      <c r="BWZ155" s="564"/>
      <c r="BXA155" s="564"/>
      <c r="BXB155" s="564"/>
      <c r="BXC155" s="564"/>
      <c r="BXD155" s="564"/>
      <c r="BXE155" s="564"/>
      <c r="BXF155" s="564"/>
      <c r="BXG155" s="564"/>
      <c r="BXH155" s="564"/>
      <c r="BXI155" s="564"/>
      <c r="BXJ155" s="564"/>
      <c r="BXK155" s="564"/>
      <c r="BXL155" s="564"/>
      <c r="BXM155" s="564"/>
      <c r="BXN155" s="564"/>
      <c r="BXO155" s="564"/>
      <c r="BXP155" s="564"/>
      <c r="BXQ155" s="564"/>
      <c r="BXR155" s="564"/>
      <c r="BXS155" s="564"/>
      <c r="BXT155" s="564"/>
      <c r="BXU155" s="564"/>
      <c r="BXV155" s="564"/>
      <c r="BXW155" s="564"/>
      <c r="BXX155" s="564"/>
      <c r="BXY155" s="564"/>
      <c r="BXZ155" s="564"/>
      <c r="BYA155" s="564"/>
      <c r="BYB155" s="564"/>
      <c r="BYC155" s="564"/>
      <c r="BYD155" s="564"/>
      <c r="BYE155" s="564"/>
      <c r="BYF155" s="564"/>
      <c r="BYG155" s="564"/>
      <c r="BYH155" s="564"/>
      <c r="BYI155" s="564"/>
      <c r="BYJ155" s="564"/>
      <c r="BYK155" s="564"/>
      <c r="BYL155" s="564"/>
      <c r="BYM155" s="564"/>
      <c r="BYN155" s="564"/>
      <c r="BYO155" s="564"/>
      <c r="BYP155" s="564"/>
      <c r="BYQ155" s="564"/>
      <c r="BYR155" s="564"/>
      <c r="BYS155" s="564"/>
      <c r="BYT155" s="564"/>
      <c r="BYU155" s="564"/>
      <c r="BYV155" s="564"/>
      <c r="BYW155" s="564"/>
      <c r="BYX155" s="564"/>
      <c r="BYY155" s="564"/>
      <c r="BYZ155" s="564"/>
      <c r="BZA155" s="564"/>
      <c r="BZB155" s="564"/>
      <c r="BZC155" s="564"/>
      <c r="BZD155" s="564"/>
      <c r="BZE155" s="564"/>
      <c r="BZF155" s="564"/>
      <c r="BZG155" s="564"/>
      <c r="BZH155" s="564"/>
      <c r="BZI155" s="564"/>
      <c r="BZJ155" s="564"/>
      <c r="BZK155" s="564"/>
      <c r="BZL155" s="564"/>
      <c r="BZM155" s="564"/>
      <c r="BZN155" s="564"/>
      <c r="BZO155" s="564"/>
      <c r="BZP155" s="564"/>
      <c r="BZQ155" s="564"/>
      <c r="BZR155" s="564"/>
      <c r="BZS155" s="564"/>
      <c r="BZT155" s="564"/>
      <c r="BZU155" s="564"/>
      <c r="BZV155" s="564"/>
      <c r="BZW155" s="564"/>
      <c r="BZX155" s="564"/>
      <c r="BZY155" s="564"/>
      <c r="BZZ155" s="564"/>
      <c r="CAA155" s="564"/>
      <c r="CAB155" s="564"/>
      <c r="CAC155" s="564"/>
      <c r="CAD155" s="564"/>
      <c r="CAE155" s="564"/>
      <c r="CAF155" s="564"/>
      <c r="CAG155" s="564"/>
      <c r="CAH155" s="564"/>
      <c r="CAI155" s="564"/>
      <c r="CAJ155" s="564"/>
      <c r="CAK155" s="564"/>
      <c r="CAL155" s="564"/>
      <c r="CAM155" s="564"/>
      <c r="CAN155" s="564"/>
      <c r="CAO155" s="564"/>
      <c r="CAP155" s="564"/>
      <c r="CAQ155" s="564"/>
      <c r="CAR155" s="564"/>
      <c r="CAS155" s="564"/>
      <c r="CAT155" s="564"/>
      <c r="CAU155" s="564"/>
      <c r="CAV155" s="564"/>
      <c r="CAW155" s="564"/>
      <c r="CAX155" s="564"/>
      <c r="CAY155" s="564"/>
      <c r="CAZ155" s="564"/>
      <c r="CBA155" s="564"/>
      <c r="CBB155" s="564"/>
      <c r="CBC155" s="564"/>
      <c r="CBD155" s="564"/>
      <c r="CBE155" s="564"/>
      <c r="CBF155" s="564"/>
      <c r="CBG155" s="564"/>
      <c r="CBH155" s="564"/>
      <c r="CBI155" s="564"/>
      <c r="CBJ155" s="564"/>
      <c r="CBK155" s="564"/>
      <c r="CBL155" s="564"/>
      <c r="CBM155" s="564"/>
      <c r="CBN155" s="564"/>
      <c r="CBO155" s="564"/>
      <c r="CBP155" s="564"/>
      <c r="CBQ155" s="564"/>
      <c r="CBR155" s="564"/>
      <c r="CBS155" s="564"/>
      <c r="CBT155" s="564"/>
      <c r="CBU155" s="564"/>
      <c r="CBV155" s="564"/>
      <c r="CBW155" s="564"/>
      <c r="CBX155" s="564"/>
      <c r="CBY155" s="564"/>
      <c r="CBZ155" s="564"/>
      <c r="CCA155" s="564"/>
      <c r="CCB155" s="564"/>
      <c r="CCC155" s="564"/>
      <c r="CCD155" s="564"/>
      <c r="CCE155" s="564"/>
      <c r="CCF155" s="564"/>
      <c r="CCG155" s="564"/>
      <c r="CCH155" s="564"/>
      <c r="CCI155" s="564"/>
      <c r="CCJ155" s="564"/>
      <c r="CCK155" s="564"/>
      <c r="CCL155" s="564"/>
      <c r="CCM155" s="564"/>
      <c r="CCN155" s="564"/>
      <c r="CCO155" s="564"/>
      <c r="CCP155" s="564"/>
      <c r="CCQ155" s="564"/>
      <c r="CCR155" s="564"/>
      <c r="CCS155" s="564"/>
      <c r="CCT155" s="564"/>
      <c r="CCU155" s="564"/>
      <c r="CCV155" s="564"/>
      <c r="CCW155" s="564"/>
      <c r="CCX155" s="564"/>
      <c r="CCY155" s="564"/>
      <c r="CCZ155" s="564"/>
      <c r="CDA155" s="564"/>
      <c r="CDB155" s="564"/>
      <c r="CDC155" s="564"/>
      <c r="CDD155" s="564"/>
      <c r="CDE155" s="564"/>
      <c r="CDF155" s="564"/>
      <c r="CDG155" s="564"/>
      <c r="CDH155" s="564"/>
      <c r="CDI155" s="564"/>
      <c r="CDJ155" s="564"/>
      <c r="CDK155" s="564"/>
      <c r="CDL155" s="564"/>
      <c r="CDM155" s="564"/>
      <c r="CDN155" s="564"/>
      <c r="CDO155" s="564"/>
      <c r="CDP155" s="564"/>
      <c r="CDQ155" s="564"/>
      <c r="CDR155" s="564"/>
      <c r="CDS155" s="564"/>
      <c r="CDT155" s="564"/>
      <c r="CDU155" s="564"/>
      <c r="CDV155" s="564"/>
      <c r="CDW155" s="564"/>
      <c r="CDX155" s="564"/>
      <c r="CDY155" s="564"/>
      <c r="CDZ155" s="564"/>
      <c r="CEA155" s="564"/>
      <c r="CEB155" s="564"/>
      <c r="CEC155" s="564"/>
      <c r="CED155" s="564"/>
      <c r="CEE155" s="564"/>
      <c r="CEF155" s="564"/>
      <c r="CEG155" s="564"/>
      <c r="CEH155" s="564"/>
      <c r="CEI155" s="564"/>
      <c r="CEJ155" s="564"/>
      <c r="CEK155" s="564"/>
      <c r="CEL155" s="564"/>
      <c r="CEM155" s="564"/>
      <c r="CEN155" s="564"/>
      <c r="CEO155" s="564"/>
      <c r="CEP155" s="564"/>
      <c r="CEQ155" s="564"/>
      <c r="CER155" s="564"/>
      <c r="CES155" s="564"/>
      <c r="CET155" s="564"/>
      <c r="CEU155" s="564"/>
      <c r="CEV155" s="564"/>
      <c r="CEW155" s="564"/>
      <c r="CEX155" s="564"/>
      <c r="CEY155" s="564"/>
      <c r="CEZ155" s="564"/>
      <c r="CFA155" s="564"/>
      <c r="CFB155" s="564"/>
      <c r="CFC155" s="564"/>
      <c r="CFD155" s="564"/>
      <c r="CFE155" s="564"/>
      <c r="CFF155" s="564"/>
      <c r="CFG155" s="564"/>
      <c r="CFH155" s="564"/>
      <c r="CFI155" s="564"/>
      <c r="CFJ155" s="564"/>
      <c r="CFK155" s="564"/>
      <c r="CFL155" s="564"/>
      <c r="CFM155" s="564"/>
      <c r="CFN155" s="564"/>
      <c r="CFO155" s="564"/>
      <c r="CFP155" s="564"/>
      <c r="CFQ155" s="564"/>
      <c r="CFR155" s="564"/>
      <c r="CFS155" s="564"/>
      <c r="CFT155" s="564"/>
      <c r="CFU155" s="564"/>
      <c r="CFV155" s="564"/>
      <c r="CFW155" s="564"/>
      <c r="CFX155" s="564"/>
      <c r="CFY155" s="564"/>
      <c r="CFZ155" s="564"/>
      <c r="CGA155" s="564"/>
      <c r="CGB155" s="564"/>
      <c r="CGC155" s="564"/>
      <c r="CGD155" s="564"/>
      <c r="CGE155" s="564"/>
      <c r="CGF155" s="564"/>
      <c r="CGG155" s="564"/>
      <c r="CGH155" s="564"/>
      <c r="CGI155" s="564"/>
      <c r="CGJ155" s="564"/>
      <c r="CGK155" s="564"/>
      <c r="CGL155" s="564"/>
      <c r="CGM155" s="564"/>
      <c r="CGN155" s="564"/>
      <c r="CGO155" s="564"/>
      <c r="CGP155" s="564"/>
      <c r="CGQ155" s="564"/>
      <c r="CGR155" s="564"/>
      <c r="CGS155" s="564"/>
      <c r="CGT155" s="564"/>
      <c r="CGU155" s="564"/>
      <c r="CGV155" s="564"/>
      <c r="CGW155" s="564"/>
      <c r="CGX155" s="564"/>
      <c r="CGY155" s="564"/>
      <c r="CGZ155" s="564"/>
      <c r="CHA155" s="564"/>
      <c r="CHB155" s="564"/>
      <c r="CHC155" s="564"/>
      <c r="CHD155" s="564"/>
      <c r="CHE155" s="564"/>
      <c r="CHF155" s="564"/>
      <c r="CHG155" s="564"/>
      <c r="CHH155" s="564"/>
      <c r="CHI155" s="564"/>
      <c r="CHJ155" s="564"/>
      <c r="CHK155" s="564"/>
      <c r="CHL155" s="564"/>
      <c r="CHM155" s="564"/>
      <c r="CHN155" s="564"/>
      <c r="CHO155" s="564"/>
      <c r="CHP155" s="564"/>
      <c r="CHQ155" s="564"/>
      <c r="CHR155" s="564"/>
      <c r="CHS155" s="564"/>
      <c r="CHT155" s="564"/>
      <c r="CHU155" s="564"/>
      <c r="CHV155" s="564"/>
      <c r="CHW155" s="564"/>
      <c r="CHX155" s="564"/>
      <c r="CHY155" s="564"/>
      <c r="CHZ155" s="564"/>
      <c r="CIA155" s="564"/>
      <c r="CIB155" s="564"/>
      <c r="CIC155" s="564"/>
      <c r="CID155" s="564"/>
      <c r="CIE155" s="564"/>
      <c r="CIF155" s="564"/>
      <c r="CIG155" s="564"/>
      <c r="CIH155" s="564"/>
      <c r="CII155" s="564"/>
      <c r="CIJ155" s="564"/>
      <c r="CIK155" s="564"/>
      <c r="CIL155" s="564"/>
      <c r="CIM155" s="564"/>
      <c r="CIN155" s="564"/>
      <c r="CIO155" s="564"/>
      <c r="CIP155" s="564"/>
      <c r="CIQ155" s="564"/>
      <c r="CIR155" s="564"/>
      <c r="CIS155" s="564"/>
      <c r="CIT155" s="564"/>
      <c r="CIU155" s="564"/>
      <c r="CIV155" s="564"/>
      <c r="CIW155" s="564"/>
      <c r="CIX155" s="564"/>
      <c r="CIY155" s="564"/>
      <c r="CIZ155" s="564"/>
      <c r="CJA155" s="564"/>
      <c r="CJB155" s="564"/>
      <c r="CJC155" s="564"/>
      <c r="CJD155" s="564"/>
      <c r="CJE155" s="564"/>
      <c r="CJF155" s="564"/>
      <c r="CJG155" s="564"/>
      <c r="CJH155" s="564"/>
      <c r="CJI155" s="564"/>
      <c r="CJJ155" s="564"/>
      <c r="CJK155" s="564"/>
      <c r="CJL155" s="564"/>
      <c r="CJM155" s="564"/>
      <c r="CJN155" s="564"/>
      <c r="CJO155" s="564"/>
      <c r="CJP155" s="564"/>
      <c r="CJQ155" s="564"/>
      <c r="CJR155" s="564"/>
      <c r="CJS155" s="564"/>
      <c r="CJT155" s="564"/>
      <c r="CJU155" s="564"/>
      <c r="CJV155" s="564"/>
      <c r="CJW155" s="564"/>
      <c r="CJX155" s="564"/>
      <c r="CJY155" s="564"/>
      <c r="CJZ155" s="564"/>
      <c r="CKA155" s="564"/>
      <c r="CKB155" s="564"/>
      <c r="CKC155" s="564"/>
      <c r="CKD155" s="564"/>
      <c r="CKE155" s="564"/>
      <c r="CKF155" s="564"/>
      <c r="CKG155" s="564"/>
      <c r="CKH155" s="564"/>
      <c r="CKI155" s="564"/>
      <c r="CKJ155" s="564"/>
      <c r="CKK155" s="564"/>
      <c r="CKL155" s="564"/>
      <c r="CKM155" s="564"/>
      <c r="CKN155" s="564"/>
      <c r="CKO155" s="564"/>
      <c r="CKP155" s="564"/>
      <c r="CKQ155" s="564"/>
      <c r="CKR155" s="564"/>
      <c r="CKS155" s="564"/>
      <c r="CKT155" s="564"/>
      <c r="CKU155" s="564"/>
      <c r="CKV155" s="564"/>
      <c r="CKW155" s="564"/>
      <c r="CKX155" s="564"/>
      <c r="CKY155" s="564"/>
      <c r="CKZ155" s="564"/>
      <c r="CLA155" s="564"/>
      <c r="CLB155" s="564"/>
      <c r="CLC155" s="564"/>
      <c r="CLD155" s="564"/>
      <c r="CLE155" s="564"/>
      <c r="CLF155" s="564"/>
      <c r="CLG155" s="564"/>
      <c r="CLH155" s="564"/>
      <c r="CLI155" s="564"/>
      <c r="CLJ155" s="564"/>
      <c r="CLK155" s="564"/>
      <c r="CLL155" s="564"/>
      <c r="CLM155" s="564"/>
      <c r="CLN155" s="564"/>
      <c r="CLO155" s="564"/>
      <c r="CLP155" s="564"/>
      <c r="CLQ155" s="564"/>
      <c r="CLR155" s="564"/>
      <c r="CLS155" s="564"/>
      <c r="CLT155" s="564"/>
      <c r="CLU155" s="564"/>
      <c r="CLV155" s="564"/>
      <c r="CLW155" s="564"/>
      <c r="CLX155" s="564"/>
      <c r="CLY155" s="564"/>
      <c r="CLZ155" s="564"/>
      <c r="CMA155" s="564"/>
      <c r="CMB155" s="564"/>
      <c r="CMC155" s="564"/>
      <c r="CMD155" s="564"/>
      <c r="CME155" s="564"/>
      <c r="CMF155" s="564"/>
      <c r="CMG155" s="564"/>
      <c r="CMH155" s="564"/>
      <c r="CMI155" s="564"/>
      <c r="CMJ155" s="564"/>
      <c r="CMK155" s="564"/>
      <c r="CML155" s="564"/>
      <c r="CMM155" s="564"/>
      <c r="CMN155" s="564"/>
      <c r="CMO155" s="564"/>
      <c r="CMP155" s="564"/>
      <c r="CMQ155" s="564"/>
      <c r="CMR155" s="564"/>
      <c r="CMS155" s="564"/>
      <c r="CMT155" s="564"/>
      <c r="CMU155" s="564"/>
      <c r="CMV155" s="564"/>
      <c r="CMW155" s="564"/>
      <c r="CMX155" s="564"/>
      <c r="CMY155" s="564"/>
      <c r="CMZ155" s="564"/>
      <c r="CNA155" s="564"/>
      <c r="CNB155" s="564"/>
      <c r="CNC155" s="564"/>
      <c r="CND155" s="564"/>
      <c r="CNE155" s="564"/>
      <c r="CNF155" s="564"/>
      <c r="CNG155" s="564"/>
      <c r="CNH155" s="564"/>
      <c r="CNI155" s="564"/>
      <c r="CNJ155" s="564"/>
      <c r="CNK155" s="564"/>
      <c r="CNL155" s="564"/>
      <c r="CNM155" s="564"/>
      <c r="CNN155" s="564"/>
      <c r="CNO155" s="564"/>
      <c r="CNP155" s="564"/>
      <c r="CNQ155" s="564"/>
      <c r="CNR155" s="564"/>
      <c r="CNS155" s="564"/>
      <c r="CNT155" s="564"/>
      <c r="CNU155" s="564"/>
      <c r="CNV155" s="564"/>
      <c r="CNW155" s="564"/>
      <c r="CNX155" s="564"/>
      <c r="CNY155" s="564"/>
      <c r="CNZ155" s="564"/>
      <c r="COA155" s="564"/>
      <c r="COB155" s="564"/>
      <c r="COC155" s="564"/>
      <c r="COD155" s="564"/>
      <c r="COE155" s="564"/>
      <c r="COF155" s="564"/>
      <c r="COG155" s="564"/>
      <c r="COH155" s="564"/>
      <c r="COI155" s="564"/>
      <c r="COJ155" s="564"/>
      <c r="COK155" s="564"/>
      <c r="COL155" s="564"/>
      <c r="COM155" s="564"/>
      <c r="CON155" s="564"/>
      <c r="COO155" s="564"/>
      <c r="COP155" s="564"/>
      <c r="COQ155" s="564"/>
      <c r="COR155" s="564"/>
      <c r="COS155" s="564"/>
      <c r="COT155" s="564"/>
      <c r="COU155" s="564"/>
      <c r="COV155" s="564"/>
      <c r="COW155" s="564"/>
      <c r="COX155" s="564"/>
      <c r="COY155" s="564"/>
      <c r="COZ155" s="564"/>
      <c r="CPA155" s="564"/>
      <c r="CPB155" s="564"/>
      <c r="CPC155" s="564"/>
      <c r="CPD155" s="564"/>
      <c r="CPE155" s="564"/>
      <c r="CPF155" s="564"/>
      <c r="CPG155" s="564"/>
      <c r="CPH155" s="564"/>
      <c r="CPI155" s="564"/>
      <c r="CPJ155" s="564"/>
      <c r="CPK155" s="564"/>
      <c r="CPL155" s="564"/>
      <c r="CPM155" s="564"/>
      <c r="CPN155" s="564"/>
      <c r="CPO155" s="564"/>
      <c r="CPP155" s="564"/>
      <c r="CPQ155" s="564"/>
      <c r="CPR155" s="564"/>
      <c r="CPS155" s="564"/>
      <c r="CPT155" s="564"/>
      <c r="CPU155" s="564"/>
      <c r="CPV155" s="564"/>
      <c r="CPW155" s="564"/>
      <c r="CPX155" s="564"/>
      <c r="CPY155" s="564"/>
      <c r="CPZ155" s="564"/>
      <c r="CQA155" s="564"/>
      <c r="CQB155" s="564"/>
      <c r="CQC155" s="564"/>
      <c r="CQD155" s="564"/>
      <c r="CQE155" s="564"/>
      <c r="CQF155" s="564"/>
      <c r="CQG155" s="564"/>
      <c r="CQH155" s="564"/>
      <c r="CQI155" s="564"/>
      <c r="CQJ155" s="564"/>
      <c r="CQK155" s="564"/>
      <c r="CQL155" s="564"/>
      <c r="CQM155" s="564"/>
      <c r="CQN155" s="564"/>
      <c r="CQO155" s="564"/>
      <c r="CQP155" s="564"/>
      <c r="CQQ155" s="564"/>
      <c r="CQR155" s="564"/>
      <c r="CQS155" s="564"/>
      <c r="CQT155" s="564"/>
      <c r="CQU155" s="564"/>
      <c r="CQV155" s="564"/>
      <c r="CQW155" s="564"/>
      <c r="CQX155" s="564"/>
      <c r="CQY155" s="564"/>
      <c r="CQZ155" s="564"/>
      <c r="CRA155" s="564"/>
      <c r="CRB155" s="564"/>
      <c r="CRC155" s="564"/>
      <c r="CRD155" s="564"/>
      <c r="CRE155" s="564"/>
      <c r="CRF155" s="564"/>
      <c r="CRG155" s="564"/>
      <c r="CRH155" s="564"/>
      <c r="CRI155" s="564"/>
      <c r="CRJ155" s="564"/>
      <c r="CRK155" s="564"/>
      <c r="CRL155" s="564"/>
      <c r="CRM155" s="564"/>
      <c r="CRN155" s="564"/>
      <c r="CRO155" s="564"/>
      <c r="CRP155" s="564"/>
      <c r="CRQ155" s="564"/>
      <c r="CRR155" s="564"/>
      <c r="CRS155" s="564"/>
      <c r="CRT155" s="564"/>
      <c r="CRU155" s="564"/>
      <c r="CRV155" s="564"/>
      <c r="CRW155" s="564"/>
      <c r="CRX155" s="564"/>
      <c r="CRY155" s="564"/>
      <c r="CRZ155" s="564"/>
      <c r="CSA155" s="564"/>
      <c r="CSB155" s="564"/>
      <c r="CSC155" s="564"/>
      <c r="CSD155" s="564"/>
      <c r="CSE155" s="564"/>
      <c r="CSF155" s="564"/>
      <c r="CSG155" s="564"/>
      <c r="CSH155" s="564"/>
      <c r="CSI155" s="564"/>
      <c r="CSJ155" s="564"/>
      <c r="CSK155" s="564"/>
      <c r="CSL155" s="564"/>
      <c r="CSM155" s="564"/>
      <c r="CSN155" s="564"/>
      <c r="CSO155" s="564"/>
      <c r="CSP155" s="564"/>
      <c r="CSQ155" s="564"/>
      <c r="CSR155" s="564"/>
      <c r="CSS155" s="564"/>
      <c r="CST155" s="564"/>
      <c r="CSU155" s="564"/>
      <c r="CSV155" s="564"/>
      <c r="CSW155" s="564"/>
      <c r="CSX155" s="564"/>
      <c r="CSY155" s="564"/>
      <c r="CSZ155" s="564"/>
      <c r="CTA155" s="564"/>
      <c r="CTB155" s="564"/>
      <c r="CTC155" s="564"/>
      <c r="CTD155" s="564"/>
      <c r="CTE155" s="564"/>
      <c r="CTF155" s="564"/>
      <c r="CTG155" s="564"/>
      <c r="CTH155" s="564"/>
      <c r="CTI155" s="564"/>
      <c r="CTJ155" s="564"/>
      <c r="CTK155" s="564"/>
      <c r="CTL155" s="564"/>
      <c r="CTM155" s="564"/>
      <c r="CTN155" s="564"/>
      <c r="CTO155" s="564"/>
      <c r="CTP155" s="564"/>
      <c r="CTQ155" s="564"/>
      <c r="CTR155" s="564"/>
      <c r="CTS155" s="564"/>
      <c r="CTT155" s="564"/>
      <c r="CTU155" s="564"/>
      <c r="CTV155" s="564"/>
      <c r="CTW155" s="564"/>
      <c r="CTX155" s="564"/>
      <c r="CTY155" s="564"/>
      <c r="CTZ155" s="564"/>
      <c r="CUA155" s="564"/>
      <c r="CUB155" s="564"/>
      <c r="CUC155" s="564"/>
      <c r="CUD155" s="564"/>
      <c r="CUE155" s="564"/>
      <c r="CUF155" s="564"/>
      <c r="CUG155" s="564"/>
      <c r="CUH155" s="564"/>
      <c r="CUI155" s="564"/>
      <c r="CUJ155" s="564"/>
      <c r="CUK155" s="564"/>
      <c r="CUL155" s="564"/>
      <c r="CUM155" s="564"/>
      <c r="CUN155" s="564"/>
      <c r="CUO155" s="564"/>
      <c r="CUP155" s="564"/>
      <c r="CUQ155" s="564"/>
      <c r="CUR155" s="564"/>
      <c r="CUS155" s="564"/>
      <c r="CUT155" s="564"/>
      <c r="CUU155" s="564"/>
      <c r="CUV155" s="564"/>
      <c r="CUW155" s="564"/>
      <c r="CUX155" s="564"/>
      <c r="CUY155" s="564"/>
      <c r="CUZ155" s="564"/>
      <c r="CVA155" s="564"/>
      <c r="CVB155" s="564"/>
      <c r="CVC155" s="564"/>
      <c r="CVD155" s="564"/>
      <c r="CVE155" s="564"/>
      <c r="CVF155" s="564"/>
      <c r="CVG155" s="564"/>
      <c r="CVH155" s="564"/>
      <c r="CVI155" s="564"/>
      <c r="CVJ155" s="564"/>
      <c r="CVK155" s="564"/>
      <c r="CVL155" s="564"/>
      <c r="CVM155" s="564"/>
      <c r="CVN155" s="564"/>
      <c r="CVO155" s="564"/>
      <c r="CVP155" s="564"/>
      <c r="CVQ155" s="564"/>
      <c r="CVR155" s="564"/>
      <c r="CVS155" s="564"/>
      <c r="CVT155" s="564"/>
      <c r="CVU155" s="564"/>
      <c r="CVV155" s="564"/>
      <c r="CVW155" s="564"/>
      <c r="CVX155" s="564"/>
      <c r="CVY155" s="564"/>
      <c r="CVZ155" s="564"/>
      <c r="CWA155" s="564"/>
      <c r="CWB155" s="564"/>
      <c r="CWC155" s="564"/>
      <c r="CWD155" s="564"/>
      <c r="CWE155" s="564"/>
      <c r="CWF155" s="564"/>
      <c r="CWG155" s="564"/>
      <c r="CWH155" s="564"/>
      <c r="CWI155" s="564"/>
      <c r="CWJ155" s="564"/>
      <c r="CWK155" s="564"/>
      <c r="CWL155" s="564"/>
      <c r="CWM155" s="564"/>
      <c r="CWN155" s="564"/>
      <c r="CWO155" s="564"/>
      <c r="CWP155" s="564"/>
      <c r="CWQ155" s="564"/>
      <c r="CWR155" s="564"/>
      <c r="CWS155" s="564"/>
      <c r="CWT155" s="564"/>
      <c r="CWU155" s="564"/>
      <c r="CWV155" s="564"/>
      <c r="CWW155" s="564"/>
      <c r="CWX155" s="564"/>
      <c r="CWY155" s="564"/>
      <c r="CWZ155" s="564"/>
      <c r="CXA155" s="564"/>
      <c r="CXB155" s="564"/>
      <c r="CXC155" s="564"/>
      <c r="CXD155" s="564"/>
      <c r="CXE155" s="564"/>
      <c r="CXF155" s="564"/>
      <c r="CXG155" s="564"/>
      <c r="CXH155" s="564"/>
      <c r="CXI155" s="564"/>
      <c r="CXJ155" s="564"/>
      <c r="CXK155" s="564"/>
      <c r="CXL155" s="564"/>
      <c r="CXM155" s="564"/>
      <c r="CXN155" s="564"/>
      <c r="CXO155" s="564"/>
      <c r="CXP155" s="564"/>
      <c r="CXQ155" s="564"/>
      <c r="CXR155" s="564"/>
      <c r="CXS155" s="564"/>
      <c r="CXT155" s="564"/>
      <c r="CXU155" s="564"/>
      <c r="CXV155" s="564"/>
      <c r="CXW155" s="564"/>
      <c r="CXX155" s="564"/>
      <c r="CXY155" s="564"/>
      <c r="CXZ155" s="564"/>
      <c r="CYA155" s="564"/>
      <c r="CYB155" s="564"/>
      <c r="CYC155" s="564"/>
      <c r="CYD155" s="564"/>
      <c r="CYE155" s="564"/>
      <c r="CYF155" s="564"/>
      <c r="CYG155" s="564"/>
      <c r="CYH155" s="564"/>
      <c r="CYI155" s="564"/>
      <c r="CYJ155" s="564"/>
      <c r="CYK155" s="564"/>
      <c r="CYL155" s="564"/>
      <c r="CYM155" s="564"/>
      <c r="CYN155" s="564"/>
      <c r="CYO155" s="564"/>
      <c r="CYP155" s="564"/>
      <c r="CYQ155" s="564"/>
      <c r="CYR155" s="564"/>
      <c r="CYS155" s="564"/>
      <c r="CYT155" s="564"/>
      <c r="CYU155" s="564"/>
      <c r="CYV155" s="564"/>
      <c r="CYW155" s="564"/>
      <c r="CYX155" s="564"/>
      <c r="CYY155" s="564"/>
      <c r="CYZ155" s="564"/>
      <c r="CZA155" s="564"/>
      <c r="CZB155" s="564"/>
      <c r="CZC155" s="564"/>
      <c r="CZD155" s="564"/>
      <c r="CZE155" s="564"/>
      <c r="CZF155" s="564"/>
      <c r="CZG155" s="564"/>
      <c r="CZH155" s="564"/>
      <c r="CZI155" s="564"/>
      <c r="CZJ155" s="564"/>
      <c r="CZK155" s="564"/>
      <c r="CZL155" s="564"/>
      <c r="CZM155" s="564"/>
      <c r="CZN155" s="564"/>
      <c r="CZO155" s="564"/>
      <c r="CZP155" s="564"/>
      <c r="CZQ155" s="564"/>
      <c r="CZR155" s="564"/>
      <c r="CZS155" s="564"/>
      <c r="CZT155" s="564"/>
      <c r="CZU155" s="564"/>
      <c r="CZV155" s="564"/>
      <c r="CZW155" s="564"/>
      <c r="CZX155" s="564"/>
      <c r="CZY155" s="564"/>
      <c r="CZZ155" s="564"/>
      <c r="DAA155" s="564"/>
      <c r="DAB155" s="564"/>
      <c r="DAC155" s="564"/>
      <c r="DAD155" s="564"/>
      <c r="DAE155" s="564"/>
      <c r="DAF155" s="564"/>
      <c r="DAG155" s="564"/>
      <c r="DAH155" s="564"/>
      <c r="DAI155" s="564"/>
      <c r="DAJ155" s="564"/>
      <c r="DAK155" s="564"/>
      <c r="DAL155" s="564"/>
      <c r="DAM155" s="564"/>
      <c r="DAN155" s="564"/>
      <c r="DAO155" s="564"/>
      <c r="DAP155" s="564"/>
      <c r="DAQ155" s="564"/>
      <c r="DAR155" s="564"/>
      <c r="DAS155" s="564"/>
      <c r="DAT155" s="564"/>
      <c r="DAU155" s="564"/>
      <c r="DAV155" s="564"/>
      <c r="DAW155" s="564"/>
      <c r="DAX155" s="564"/>
      <c r="DAY155" s="564"/>
      <c r="DAZ155" s="564"/>
      <c r="DBA155" s="564"/>
      <c r="DBB155" s="564"/>
      <c r="DBC155" s="564"/>
      <c r="DBD155" s="564"/>
      <c r="DBE155" s="564"/>
      <c r="DBF155" s="564"/>
      <c r="DBG155" s="564"/>
      <c r="DBH155" s="564"/>
      <c r="DBI155" s="564"/>
      <c r="DBJ155" s="564"/>
      <c r="DBK155" s="564"/>
      <c r="DBL155" s="564"/>
      <c r="DBM155" s="564"/>
      <c r="DBN155" s="564"/>
      <c r="DBO155" s="564"/>
      <c r="DBP155" s="564"/>
      <c r="DBQ155" s="564"/>
      <c r="DBR155" s="564"/>
      <c r="DBS155" s="564"/>
      <c r="DBT155" s="564"/>
      <c r="DBU155" s="564"/>
      <c r="DBV155" s="564"/>
      <c r="DBW155" s="564"/>
      <c r="DBX155" s="564"/>
      <c r="DBY155" s="564"/>
      <c r="DBZ155" s="564"/>
      <c r="DCA155" s="564"/>
      <c r="DCB155" s="564"/>
      <c r="DCC155" s="564"/>
      <c r="DCD155" s="564"/>
      <c r="DCE155" s="564"/>
      <c r="DCF155" s="564"/>
      <c r="DCG155" s="564"/>
      <c r="DCH155" s="564"/>
      <c r="DCI155" s="564"/>
      <c r="DCJ155" s="564"/>
      <c r="DCK155" s="564"/>
      <c r="DCL155" s="564"/>
      <c r="DCM155" s="564"/>
      <c r="DCN155" s="564"/>
      <c r="DCO155" s="564"/>
      <c r="DCP155" s="564"/>
      <c r="DCQ155" s="564"/>
      <c r="DCR155" s="564"/>
      <c r="DCS155" s="564"/>
      <c r="DCT155" s="564"/>
      <c r="DCU155" s="564"/>
      <c r="DCV155" s="564"/>
      <c r="DCW155" s="564"/>
      <c r="DCX155" s="564"/>
      <c r="DCY155" s="564"/>
      <c r="DCZ155" s="564"/>
      <c r="DDA155" s="564"/>
      <c r="DDB155" s="564"/>
      <c r="DDC155" s="564"/>
      <c r="DDD155" s="564"/>
      <c r="DDE155" s="564"/>
      <c r="DDF155" s="564"/>
      <c r="DDG155" s="564"/>
      <c r="DDH155" s="564"/>
      <c r="DDI155" s="564"/>
      <c r="DDJ155" s="564"/>
      <c r="DDK155" s="564"/>
      <c r="DDL155" s="564"/>
      <c r="DDM155" s="564"/>
      <c r="DDN155" s="564"/>
      <c r="DDO155" s="564"/>
      <c r="DDP155" s="564"/>
      <c r="DDQ155" s="564"/>
      <c r="DDR155" s="564"/>
      <c r="DDS155" s="564"/>
      <c r="DDT155" s="564"/>
      <c r="DDU155" s="564"/>
      <c r="DDV155" s="564"/>
      <c r="DDW155" s="564"/>
      <c r="DDX155" s="564"/>
      <c r="DDY155" s="564"/>
      <c r="DDZ155" s="564"/>
      <c r="DEA155" s="564"/>
      <c r="DEB155" s="564"/>
      <c r="DEC155" s="564"/>
      <c r="DED155" s="564"/>
      <c r="DEE155" s="564"/>
      <c r="DEF155" s="564"/>
      <c r="DEG155" s="564"/>
      <c r="DEH155" s="564"/>
      <c r="DEI155" s="564"/>
      <c r="DEJ155" s="564"/>
      <c r="DEK155" s="564"/>
      <c r="DEL155" s="564"/>
      <c r="DEM155" s="564"/>
      <c r="DEN155" s="564"/>
      <c r="DEO155" s="564"/>
      <c r="DEP155" s="564"/>
      <c r="DEQ155" s="564"/>
      <c r="DER155" s="564"/>
      <c r="DES155" s="564"/>
      <c r="DET155" s="564"/>
      <c r="DEU155" s="564"/>
      <c r="DEV155" s="564"/>
      <c r="DEW155" s="564"/>
      <c r="DEX155" s="564"/>
      <c r="DEY155" s="564"/>
      <c r="DEZ155" s="564"/>
      <c r="DFA155" s="564"/>
      <c r="DFB155" s="564"/>
      <c r="DFC155" s="564"/>
      <c r="DFD155" s="564"/>
      <c r="DFE155" s="564"/>
      <c r="DFF155" s="564"/>
      <c r="DFG155" s="564"/>
      <c r="DFH155" s="564"/>
      <c r="DFI155" s="564"/>
      <c r="DFJ155" s="564"/>
      <c r="DFK155" s="564"/>
      <c r="DFL155" s="564"/>
      <c r="DFM155" s="564"/>
      <c r="DFN155" s="564"/>
      <c r="DFO155" s="564"/>
      <c r="DFP155" s="564"/>
      <c r="DFQ155" s="564"/>
      <c r="DFR155" s="564"/>
      <c r="DFS155" s="564"/>
      <c r="DFT155" s="564"/>
      <c r="DFU155" s="564"/>
      <c r="DFV155" s="564"/>
      <c r="DFW155" s="564"/>
      <c r="DFX155" s="564"/>
      <c r="DFY155" s="564"/>
      <c r="DFZ155" s="564"/>
      <c r="DGA155" s="564"/>
      <c r="DGB155" s="564"/>
      <c r="DGC155" s="564"/>
      <c r="DGD155" s="564"/>
      <c r="DGE155" s="564"/>
      <c r="DGF155" s="564"/>
      <c r="DGG155" s="564"/>
      <c r="DGH155" s="564"/>
      <c r="DGI155" s="564"/>
      <c r="DGJ155" s="564"/>
      <c r="DGK155" s="564"/>
      <c r="DGL155" s="564"/>
      <c r="DGM155" s="564"/>
      <c r="DGN155" s="564"/>
      <c r="DGO155" s="564"/>
      <c r="DGP155" s="564"/>
      <c r="DGQ155" s="564"/>
      <c r="DGR155" s="564"/>
      <c r="DGS155" s="564"/>
      <c r="DGT155" s="564"/>
      <c r="DGU155" s="564"/>
      <c r="DGV155" s="564"/>
      <c r="DGW155" s="564"/>
      <c r="DGX155" s="564"/>
      <c r="DGY155" s="564"/>
      <c r="DGZ155" s="564"/>
      <c r="DHA155" s="564"/>
      <c r="DHB155" s="564"/>
      <c r="DHC155" s="564"/>
      <c r="DHD155" s="564"/>
      <c r="DHE155" s="564"/>
      <c r="DHF155" s="564"/>
      <c r="DHG155" s="564"/>
      <c r="DHH155" s="564"/>
      <c r="DHI155" s="564"/>
      <c r="DHJ155" s="564"/>
      <c r="DHK155" s="564"/>
      <c r="DHL155" s="564"/>
      <c r="DHM155" s="564"/>
      <c r="DHN155" s="564"/>
      <c r="DHO155" s="564"/>
      <c r="DHP155" s="564"/>
      <c r="DHQ155" s="564"/>
      <c r="DHR155" s="564"/>
      <c r="DHS155" s="564"/>
      <c r="DHT155" s="564"/>
      <c r="DHU155" s="564"/>
      <c r="DHV155" s="564"/>
      <c r="DHW155" s="564"/>
      <c r="DHX155" s="564"/>
      <c r="DHY155" s="564"/>
      <c r="DHZ155" s="564"/>
      <c r="DIA155" s="564"/>
      <c r="DIB155" s="564"/>
      <c r="DIC155" s="564"/>
      <c r="DID155" s="564"/>
      <c r="DIE155" s="564"/>
      <c r="DIF155" s="564"/>
      <c r="DIG155" s="564"/>
      <c r="DIH155" s="564"/>
      <c r="DII155" s="564"/>
      <c r="DIJ155" s="564"/>
      <c r="DIK155" s="564"/>
      <c r="DIL155" s="564"/>
      <c r="DIM155" s="564"/>
      <c r="DIN155" s="564"/>
      <c r="DIO155" s="564"/>
      <c r="DIP155" s="564"/>
      <c r="DIQ155" s="564"/>
      <c r="DIR155" s="564"/>
      <c r="DIS155" s="564"/>
      <c r="DIT155" s="564"/>
      <c r="DIU155" s="564"/>
      <c r="DIV155" s="564"/>
      <c r="DIW155" s="564"/>
      <c r="DIX155" s="564"/>
      <c r="DIY155" s="564"/>
      <c r="DIZ155" s="564"/>
      <c r="DJA155" s="564"/>
      <c r="DJB155" s="564"/>
      <c r="DJC155" s="564"/>
      <c r="DJD155" s="564"/>
      <c r="DJE155" s="564"/>
      <c r="DJF155" s="564"/>
      <c r="DJG155" s="564"/>
      <c r="DJH155" s="564"/>
      <c r="DJI155" s="564"/>
      <c r="DJJ155" s="564"/>
      <c r="DJK155" s="564"/>
      <c r="DJL155" s="564"/>
      <c r="DJM155" s="564"/>
      <c r="DJN155" s="564"/>
      <c r="DJO155" s="564"/>
      <c r="DJP155" s="564"/>
      <c r="DJQ155" s="564"/>
      <c r="DJR155" s="564"/>
      <c r="DJS155" s="564"/>
      <c r="DJT155" s="564"/>
      <c r="DJU155" s="564"/>
      <c r="DJV155" s="564"/>
      <c r="DJW155" s="564"/>
      <c r="DJX155" s="564"/>
      <c r="DJY155" s="564"/>
      <c r="DJZ155" s="564"/>
      <c r="DKA155" s="564"/>
      <c r="DKB155" s="564"/>
      <c r="DKC155" s="564"/>
      <c r="DKD155" s="564"/>
      <c r="DKE155" s="564"/>
      <c r="DKF155" s="564"/>
      <c r="DKG155" s="564"/>
      <c r="DKH155" s="564"/>
      <c r="DKI155" s="564"/>
      <c r="DKJ155" s="564"/>
      <c r="DKK155" s="564"/>
      <c r="DKL155" s="564"/>
      <c r="DKM155" s="564"/>
      <c r="DKN155" s="564"/>
      <c r="DKO155" s="564"/>
      <c r="DKP155" s="564"/>
      <c r="DKQ155" s="564"/>
      <c r="DKR155" s="564"/>
      <c r="DKS155" s="564"/>
      <c r="DKT155" s="564"/>
      <c r="DKU155" s="564"/>
      <c r="DKV155" s="564"/>
      <c r="DKW155" s="564"/>
      <c r="DKX155" s="564"/>
      <c r="DKY155" s="564"/>
      <c r="DKZ155" s="564"/>
      <c r="DLA155" s="564"/>
      <c r="DLB155" s="564"/>
      <c r="DLC155" s="564"/>
      <c r="DLD155" s="564"/>
      <c r="DLE155" s="564"/>
      <c r="DLF155" s="564"/>
      <c r="DLG155" s="564"/>
      <c r="DLH155" s="564"/>
      <c r="DLI155" s="564"/>
      <c r="DLJ155" s="564"/>
      <c r="DLK155" s="564"/>
      <c r="DLL155" s="564"/>
      <c r="DLM155" s="564"/>
      <c r="DLN155" s="564"/>
      <c r="DLO155" s="564"/>
      <c r="DLP155" s="564"/>
      <c r="DLQ155" s="564"/>
      <c r="DLR155" s="564"/>
      <c r="DLS155" s="564"/>
      <c r="DLT155" s="564"/>
      <c r="DLU155" s="564"/>
      <c r="DLV155" s="564"/>
      <c r="DLW155" s="564"/>
      <c r="DLX155" s="564"/>
      <c r="DLY155" s="564"/>
      <c r="DLZ155" s="564"/>
      <c r="DMA155" s="564"/>
      <c r="DMB155" s="564"/>
      <c r="DMC155" s="564"/>
      <c r="DMD155" s="564"/>
      <c r="DME155" s="564"/>
      <c r="DMF155" s="564"/>
      <c r="DMG155" s="564"/>
      <c r="DMH155" s="564"/>
      <c r="DMI155" s="564"/>
      <c r="DMJ155" s="564"/>
      <c r="DMK155" s="564"/>
      <c r="DML155" s="564"/>
      <c r="DMM155" s="564"/>
      <c r="DMN155" s="564"/>
      <c r="DMO155" s="564"/>
      <c r="DMP155" s="564"/>
      <c r="DMQ155" s="564"/>
      <c r="DMR155" s="564"/>
      <c r="DMS155" s="564"/>
      <c r="DMT155" s="564"/>
      <c r="DMU155" s="564"/>
      <c r="DMV155" s="564"/>
      <c r="DMW155" s="564"/>
      <c r="DMX155" s="564"/>
      <c r="DMY155" s="564"/>
      <c r="DMZ155" s="564"/>
      <c r="DNA155" s="564"/>
      <c r="DNB155" s="564"/>
      <c r="DNC155" s="564"/>
      <c r="DND155" s="564"/>
      <c r="DNE155" s="564"/>
      <c r="DNF155" s="564"/>
      <c r="DNG155" s="564"/>
      <c r="DNH155" s="564"/>
      <c r="DNI155" s="564"/>
      <c r="DNJ155" s="564"/>
      <c r="DNK155" s="564"/>
      <c r="DNL155" s="564"/>
      <c r="DNM155" s="564"/>
      <c r="DNN155" s="564"/>
      <c r="DNO155" s="564"/>
      <c r="DNP155" s="564"/>
      <c r="DNQ155" s="564"/>
      <c r="DNR155" s="564"/>
      <c r="DNS155" s="564"/>
      <c r="DNT155" s="564"/>
      <c r="DNU155" s="564"/>
      <c r="DNV155" s="564"/>
      <c r="DNW155" s="564"/>
      <c r="DNX155" s="564"/>
      <c r="DNY155" s="564"/>
      <c r="DNZ155" s="564"/>
      <c r="DOA155" s="564"/>
      <c r="DOB155" s="564"/>
      <c r="DOC155" s="564"/>
      <c r="DOD155" s="564"/>
      <c r="DOE155" s="564"/>
      <c r="DOF155" s="564"/>
      <c r="DOG155" s="564"/>
      <c r="DOH155" s="564"/>
      <c r="DOI155" s="564"/>
      <c r="DOJ155" s="564"/>
      <c r="DOK155" s="564"/>
      <c r="DOL155" s="564"/>
      <c r="DOM155" s="564"/>
      <c r="DON155" s="564"/>
      <c r="DOO155" s="564"/>
      <c r="DOP155" s="564"/>
      <c r="DOQ155" s="564"/>
      <c r="DOR155" s="564"/>
      <c r="DOS155" s="564"/>
      <c r="DOT155" s="564"/>
      <c r="DOU155" s="564"/>
      <c r="DOV155" s="564"/>
      <c r="DOW155" s="564"/>
      <c r="DOX155" s="564"/>
      <c r="DOY155" s="564"/>
      <c r="DOZ155" s="564"/>
      <c r="DPA155" s="564"/>
      <c r="DPB155" s="564"/>
      <c r="DPC155" s="564"/>
      <c r="DPD155" s="564"/>
      <c r="DPE155" s="564"/>
      <c r="DPF155" s="564"/>
      <c r="DPG155" s="564"/>
      <c r="DPH155" s="564"/>
      <c r="DPI155" s="564"/>
      <c r="DPJ155" s="564"/>
      <c r="DPK155" s="564"/>
      <c r="DPL155" s="564"/>
      <c r="DPM155" s="564"/>
      <c r="DPN155" s="564"/>
      <c r="DPO155" s="564"/>
      <c r="DPP155" s="564"/>
      <c r="DPQ155" s="564"/>
      <c r="DPR155" s="564"/>
      <c r="DPS155" s="564"/>
      <c r="DPT155" s="564"/>
      <c r="DPU155" s="564"/>
      <c r="DPV155" s="564"/>
      <c r="DPW155" s="564"/>
      <c r="DPX155" s="564"/>
      <c r="DPY155" s="564"/>
      <c r="DPZ155" s="564"/>
      <c r="DQA155" s="564"/>
      <c r="DQB155" s="564"/>
      <c r="DQC155" s="564"/>
      <c r="DQD155" s="564"/>
      <c r="DQE155" s="564"/>
      <c r="DQF155" s="564"/>
      <c r="DQG155" s="564"/>
      <c r="DQH155" s="564"/>
      <c r="DQI155" s="564"/>
      <c r="DQJ155" s="564"/>
      <c r="DQK155" s="564"/>
      <c r="DQL155" s="564"/>
      <c r="DQM155" s="564"/>
      <c r="DQN155" s="564"/>
      <c r="DQO155" s="564"/>
      <c r="DQP155" s="564"/>
      <c r="DQQ155" s="564"/>
      <c r="DQR155" s="564"/>
      <c r="DQS155" s="564"/>
      <c r="DQT155" s="564"/>
      <c r="DQU155" s="564"/>
      <c r="DQV155" s="564"/>
      <c r="DQW155" s="564"/>
      <c r="DQX155" s="564"/>
      <c r="DQY155" s="564"/>
      <c r="DQZ155" s="564"/>
      <c r="DRA155" s="564"/>
      <c r="DRB155" s="564"/>
      <c r="DRC155" s="564"/>
      <c r="DRD155" s="564"/>
      <c r="DRE155" s="564"/>
      <c r="DRF155" s="564"/>
      <c r="DRG155" s="564"/>
      <c r="DRH155" s="564"/>
      <c r="DRI155" s="564"/>
      <c r="DRJ155" s="564"/>
      <c r="DRK155" s="564"/>
      <c r="DRL155" s="564"/>
      <c r="DRM155" s="564"/>
      <c r="DRN155" s="564"/>
      <c r="DRO155" s="564"/>
      <c r="DRP155" s="564"/>
      <c r="DRQ155" s="564"/>
      <c r="DRR155" s="564"/>
      <c r="DRS155" s="564"/>
      <c r="DRT155" s="564"/>
      <c r="DRU155" s="564"/>
      <c r="DRV155" s="564"/>
      <c r="DRW155" s="564"/>
      <c r="DRX155" s="564"/>
      <c r="DRY155" s="564"/>
      <c r="DRZ155" s="564"/>
      <c r="DSA155" s="564"/>
      <c r="DSB155" s="564"/>
      <c r="DSC155" s="564"/>
      <c r="DSD155" s="564"/>
      <c r="DSE155" s="564"/>
      <c r="DSF155" s="564"/>
      <c r="DSG155" s="564"/>
      <c r="DSH155" s="564"/>
      <c r="DSI155" s="564"/>
      <c r="DSJ155" s="564"/>
      <c r="DSK155" s="564"/>
      <c r="DSL155" s="564"/>
      <c r="DSM155" s="564"/>
      <c r="DSN155" s="564"/>
      <c r="DSO155" s="564"/>
      <c r="DSP155" s="564"/>
      <c r="DSQ155" s="564"/>
      <c r="DSR155" s="564"/>
      <c r="DSS155" s="564"/>
      <c r="DST155" s="564"/>
      <c r="DSU155" s="564"/>
      <c r="DSV155" s="564"/>
      <c r="DSW155" s="564"/>
      <c r="DSX155" s="564"/>
      <c r="DSY155" s="564"/>
      <c r="DSZ155" s="564"/>
      <c r="DTA155" s="564"/>
      <c r="DTB155" s="564"/>
      <c r="DTC155" s="564"/>
      <c r="DTD155" s="564"/>
      <c r="DTE155" s="564"/>
      <c r="DTF155" s="564"/>
      <c r="DTG155" s="564"/>
      <c r="DTH155" s="564"/>
      <c r="DTI155" s="564"/>
      <c r="DTJ155" s="564"/>
      <c r="DTK155" s="564"/>
      <c r="DTL155" s="564"/>
      <c r="DTM155" s="564"/>
      <c r="DTN155" s="564"/>
      <c r="DTO155" s="564"/>
      <c r="DTP155" s="564"/>
      <c r="DTQ155" s="564"/>
      <c r="DTR155" s="564"/>
      <c r="DTS155" s="564"/>
      <c r="DTT155" s="564"/>
      <c r="DTU155" s="564"/>
      <c r="DTV155" s="564"/>
      <c r="DTW155" s="564"/>
      <c r="DTX155" s="564"/>
      <c r="DTY155" s="564"/>
      <c r="DTZ155" s="564"/>
      <c r="DUA155" s="564"/>
      <c r="DUB155" s="564"/>
      <c r="DUC155" s="564"/>
      <c r="DUD155" s="564"/>
      <c r="DUE155" s="564"/>
      <c r="DUF155" s="564"/>
      <c r="DUG155" s="564"/>
      <c r="DUH155" s="564"/>
      <c r="DUI155" s="564"/>
      <c r="DUJ155" s="564"/>
      <c r="DUK155" s="564"/>
      <c r="DUL155" s="564"/>
      <c r="DUM155" s="564"/>
      <c r="DUN155" s="564"/>
      <c r="DUO155" s="564"/>
      <c r="DUP155" s="564"/>
      <c r="DUQ155" s="564"/>
      <c r="DUR155" s="564"/>
      <c r="DUS155" s="564"/>
      <c r="DUT155" s="564"/>
      <c r="DUU155" s="564"/>
      <c r="DUV155" s="564"/>
      <c r="DUW155" s="564"/>
      <c r="DUX155" s="564"/>
      <c r="DUY155" s="564"/>
      <c r="DUZ155" s="564"/>
      <c r="DVA155" s="564"/>
      <c r="DVB155" s="564"/>
      <c r="DVC155" s="564"/>
      <c r="DVD155" s="564"/>
      <c r="DVE155" s="564"/>
      <c r="DVF155" s="564"/>
      <c r="DVG155" s="564"/>
      <c r="DVH155" s="564"/>
      <c r="DVI155" s="564"/>
      <c r="DVJ155" s="564"/>
      <c r="DVK155" s="564"/>
      <c r="DVL155" s="564"/>
      <c r="DVM155" s="564"/>
      <c r="DVN155" s="564"/>
      <c r="DVO155" s="564"/>
      <c r="DVP155" s="564"/>
      <c r="DVQ155" s="564"/>
      <c r="DVR155" s="564"/>
      <c r="DVS155" s="564"/>
      <c r="DVT155" s="564"/>
      <c r="DVU155" s="564"/>
      <c r="DVV155" s="564"/>
      <c r="DVW155" s="564"/>
      <c r="DVX155" s="564"/>
      <c r="DVY155" s="564"/>
      <c r="DVZ155" s="564"/>
      <c r="DWA155" s="564"/>
      <c r="DWB155" s="564"/>
      <c r="DWC155" s="564"/>
      <c r="DWD155" s="564"/>
      <c r="DWE155" s="564"/>
      <c r="DWF155" s="564"/>
      <c r="DWG155" s="564"/>
      <c r="DWH155" s="564"/>
      <c r="DWI155" s="564"/>
      <c r="DWJ155" s="564"/>
      <c r="DWK155" s="564"/>
      <c r="DWL155" s="564"/>
      <c r="DWM155" s="564"/>
      <c r="DWN155" s="564"/>
      <c r="DWO155" s="564"/>
      <c r="DWP155" s="564"/>
      <c r="DWQ155" s="564"/>
      <c r="DWR155" s="564"/>
      <c r="DWS155" s="564"/>
      <c r="DWT155" s="564"/>
      <c r="DWU155" s="564"/>
      <c r="DWV155" s="564"/>
      <c r="DWW155" s="564"/>
      <c r="DWX155" s="564"/>
      <c r="DWY155" s="564"/>
      <c r="DWZ155" s="564"/>
      <c r="DXA155" s="564"/>
      <c r="DXB155" s="564"/>
      <c r="DXC155" s="564"/>
      <c r="DXD155" s="564"/>
      <c r="DXE155" s="564"/>
      <c r="DXF155" s="564"/>
      <c r="DXG155" s="564"/>
      <c r="DXH155" s="564"/>
      <c r="DXI155" s="564"/>
      <c r="DXJ155" s="564"/>
      <c r="DXK155" s="564"/>
      <c r="DXL155" s="564"/>
      <c r="DXM155" s="564"/>
      <c r="DXN155" s="564"/>
      <c r="DXO155" s="564"/>
      <c r="DXP155" s="564"/>
      <c r="DXQ155" s="564"/>
      <c r="DXR155" s="564"/>
      <c r="DXS155" s="564"/>
      <c r="DXT155" s="564"/>
      <c r="DXU155" s="564"/>
      <c r="DXV155" s="564"/>
      <c r="DXW155" s="564"/>
      <c r="DXX155" s="564"/>
      <c r="DXY155" s="564"/>
      <c r="DXZ155" s="564"/>
      <c r="DYA155" s="564"/>
      <c r="DYB155" s="564"/>
      <c r="DYC155" s="564"/>
      <c r="DYD155" s="564"/>
      <c r="DYE155" s="564"/>
      <c r="DYF155" s="564"/>
      <c r="DYG155" s="564"/>
      <c r="DYH155" s="564"/>
      <c r="DYI155" s="564"/>
      <c r="DYJ155" s="564"/>
      <c r="DYK155" s="564"/>
      <c r="DYL155" s="564"/>
      <c r="DYM155" s="564"/>
      <c r="DYN155" s="564"/>
      <c r="DYO155" s="564"/>
      <c r="DYP155" s="564"/>
      <c r="DYQ155" s="564"/>
      <c r="DYR155" s="564"/>
      <c r="DYS155" s="564"/>
      <c r="DYT155" s="564"/>
      <c r="DYU155" s="564"/>
      <c r="DYV155" s="564"/>
      <c r="DYW155" s="564"/>
      <c r="DYX155" s="564"/>
      <c r="DYY155" s="564"/>
      <c r="DYZ155" s="564"/>
      <c r="DZA155" s="564"/>
      <c r="DZB155" s="564"/>
      <c r="DZC155" s="564"/>
      <c r="DZD155" s="564"/>
      <c r="DZE155" s="564"/>
      <c r="DZF155" s="564"/>
      <c r="DZG155" s="564"/>
      <c r="DZH155" s="564"/>
      <c r="DZI155" s="564"/>
      <c r="DZJ155" s="564"/>
      <c r="DZK155" s="564"/>
      <c r="DZL155" s="564"/>
      <c r="DZM155" s="564"/>
      <c r="DZN155" s="564"/>
      <c r="DZO155" s="564"/>
      <c r="DZP155" s="564"/>
      <c r="DZQ155" s="564"/>
      <c r="DZR155" s="564"/>
      <c r="DZS155" s="564"/>
      <c r="DZT155" s="564"/>
      <c r="DZU155" s="564"/>
      <c r="DZV155" s="564"/>
      <c r="DZW155" s="564"/>
      <c r="DZX155" s="564"/>
      <c r="DZY155" s="564"/>
      <c r="DZZ155" s="564"/>
      <c r="EAA155" s="564"/>
      <c r="EAB155" s="564"/>
      <c r="EAC155" s="564"/>
      <c r="EAD155" s="564"/>
      <c r="EAE155" s="564"/>
      <c r="EAF155" s="564"/>
      <c r="EAG155" s="564"/>
      <c r="EAH155" s="564"/>
      <c r="EAI155" s="564"/>
      <c r="EAJ155" s="564"/>
      <c r="EAK155" s="564"/>
      <c r="EAL155" s="564"/>
      <c r="EAM155" s="564"/>
      <c r="EAN155" s="564"/>
      <c r="EAO155" s="564"/>
      <c r="EAP155" s="564"/>
      <c r="EAQ155" s="564"/>
      <c r="EAR155" s="564"/>
      <c r="EAS155" s="564"/>
      <c r="EAT155" s="564"/>
      <c r="EAU155" s="564"/>
      <c r="EAV155" s="564"/>
      <c r="EAW155" s="564"/>
      <c r="EAX155" s="564"/>
      <c r="EAY155" s="564"/>
      <c r="EAZ155" s="564"/>
      <c r="EBA155" s="564"/>
      <c r="EBB155" s="564"/>
      <c r="EBC155" s="564"/>
      <c r="EBD155" s="564"/>
      <c r="EBE155" s="564"/>
      <c r="EBF155" s="564"/>
      <c r="EBG155" s="564"/>
      <c r="EBH155" s="564"/>
      <c r="EBI155" s="564"/>
      <c r="EBJ155" s="564"/>
      <c r="EBK155" s="564"/>
      <c r="EBL155" s="564"/>
      <c r="EBM155" s="564"/>
      <c r="EBN155" s="564"/>
      <c r="EBO155" s="564"/>
      <c r="EBP155" s="564"/>
      <c r="EBQ155" s="564"/>
      <c r="EBR155" s="564"/>
      <c r="EBS155" s="564"/>
      <c r="EBT155" s="564"/>
      <c r="EBU155" s="564"/>
      <c r="EBV155" s="564"/>
      <c r="EBW155" s="564"/>
      <c r="EBX155" s="564"/>
      <c r="EBY155" s="564"/>
      <c r="EBZ155" s="564"/>
      <c r="ECA155" s="564"/>
      <c r="ECB155" s="564"/>
      <c r="ECC155" s="564"/>
      <c r="ECD155" s="564"/>
      <c r="ECE155" s="564"/>
      <c r="ECF155" s="564"/>
      <c r="ECG155" s="564"/>
      <c r="ECH155" s="564"/>
      <c r="ECI155" s="564"/>
      <c r="ECJ155" s="564"/>
      <c r="ECK155" s="564"/>
      <c r="ECL155" s="564"/>
      <c r="ECM155" s="564"/>
      <c r="ECN155" s="564"/>
      <c r="ECO155" s="564"/>
      <c r="ECP155" s="564"/>
      <c r="ECQ155" s="564"/>
      <c r="ECR155" s="564"/>
      <c r="ECS155" s="564"/>
      <c r="ECT155" s="564"/>
      <c r="ECU155" s="564"/>
      <c r="ECV155" s="564"/>
      <c r="ECW155" s="564"/>
      <c r="ECX155" s="564"/>
      <c r="ECY155" s="564"/>
      <c r="ECZ155" s="564"/>
      <c r="EDA155" s="564"/>
      <c r="EDB155" s="564"/>
      <c r="EDC155" s="564"/>
      <c r="EDD155" s="564"/>
      <c r="EDE155" s="564"/>
      <c r="EDF155" s="564"/>
      <c r="EDG155" s="564"/>
      <c r="EDH155" s="564"/>
      <c r="EDI155" s="564"/>
      <c r="EDJ155" s="564"/>
      <c r="EDK155" s="564"/>
      <c r="EDL155" s="564"/>
      <c r="EDM155" s="564"/>
      <c r="EDN155" s="564"/>
      <c r="EDO155" s="564"/>
      <c r="EDP155" s="564"/>
      <c r="EDQ155" s="564"/>
      <c r="EDR155" s="564"/>
      <c r="EDS155" s="564"/>
      <c r="EDT155" s="564"/>
      <c r="EDU155" s="564"/>
      <c r="EDV155" s="564"/>
      <c r="EDW155" s="564"/>
      <c r="EDX155" s="564"/>
      <c r="EDY155" s="564"/>
      <c r="EDZ155" s="564"/>
      <c r="EEA155" s="564"/>
      <c r="EEB155" s="564"/>
      <c r="EEC155" s="564"/>
      <c r="EED155" s="564"/>
      <c r="EEE155" s="564"/>
      <c r="EEF155" s="564"/>
      <c r="EEG155" s="564"/>
      <c r="EEH155" s="564"/>
      <c r="EEI155" s="564"/>
      <c r="EEJ155" s="564"/>
      <c r="EEK155" s="564"/>
      <c r="EEL155" s="564"/>
      <c r="EEM155" s="564"/>
      <c r="EEN155" s="564"/>
      <c r="EEO155" s="564"/>
      <c r="EEP155" s="564"/>
      <c r="EEQ155" s="564"/>
      <c r="EER155" s="564"/>
      <c r="EES155" s="564"/>
      <c r="EET155" s="564"/>
      <c r="EEU155" s="564"/>
      <c r="EEV155" s="564"/>
      <c r="EEW155" s="564"/>
      <c r="EEX155" s="564"/>
      <c r="EEY155" s="564"/>
      <c r="EEZ155" s="564"/>
      <c r="EFA155" s="564"/>
      <c r="EFB155" s="564"/>
      <c r="EFC155" s="564"/>
      <c r="EFD155" s="564"/>
      <c r="EFE155" s="564"/>
      <c r="EFF155" s="564"/>
      <c r="EFG155" s="564"/>
      <c r="EFH155" s="564"/>
      <c r="EFI155" s="564"/>
      <c r="EFJ155" s="564"/>
      <c r="EFK155" s="564"/>
      <c r="EFL155" s="564"/>
      <c r="EFM155" s="564"/>
      <c r="EFN155" s="564"/>
      <c r="EFO155" s="564"/>
      <c r="EFP155" s="564"/>
      <c r="EFQ155" s="564"/>
      <c r="EFR155" s="564"/>
      <c r="EFS155" s="564"/>
      <c r="EFT155" s="564"/>
      <c r="EFU155" s="564"/>
      <c r="EFV155" s="564"/>
      <c r="EFW155" s="564"/>
      <c r="EFX155" s="564"/>
      <c r="EFY155" s="564"/>
      <c r="EFZ155" s="564"/>
      <c r="EGA155" s="564"/>
      <c r="EGB155" s="564"/>
      <c r="EGC155" s="564"/>
      <c r="EGD155" s="564"/>
      <c r="EGE155" s="564"/>
      <c r="EGF155" s="564"/>
      <c r="EGG155" s="564"/>
      <c r="EGH155" s="564"/>
      <c r="EGI155" s="564"/>
      <c r="EGJ155" s="564"/>
      <c r="EGK155" s="564"/>
      <c r="EGL155" s="564"/>
      <c r="EGM155" s="564"/>
      <c r="EGN155" s="564"/>
      <c r="EGO155" s="564"/>
      <c r="EGP155" s="564"/>
      <c r="EGQ155" s="564"/>
      <c r="EGR155" s="564"/>
      <c r="EGS155" s="564"/>
      <c r="EGT155" s="564"/>
      <c r="EGU155" s="564"/>
      <c r="EGV155" s="564"/>
      <c r="EGW155" s="564"/>
      <c r="EGX155" s="564"/>
      <c r="EGY155" s="564"/>
      <c r="EGZ155" s="564"/>
      <c r="EHA155" s="564"/>
      <c r="EHB155" s="564"/>
      <c r="EHC155" s="564"/>
      <c r="EHD155" s="564"/>
      <c r="EHE155" s="564"/>
      <c r="EHF155" s="564"/>
      <c r="EHG155" s="564"/>
      <c r="EHH155" s="564"/>
      <c r="EHI155" s="564"/>
      <c r="EHJ155" s="564"/>
      <c r="EHK155" s="564"/>
      <c r="EHL155" s="564"/>
      <c r="EHM155" s="564"/>
      <c r="EHN155" s="564"/>
      <c r="EHO155" s="564"/>
      <c r="EHP155" s="564"/>
      <c r="EHQ155" s="564"/>
      <c r="EHR155" s="564"/>
      <c r="EHS155" s="564"/>
      <c r="EHT155" s="564"/>
      <c r="EHU155" s="564"/>
      <c r="EHV155" s="564"/>
      <c r="EHW155" s="564"/>
      <c r="EHX155" s="564"/>
      <c r="EHY155" s="564"/>
      <c r="EHZ155" s="564"/>
      <c r="EIA155" s="564"/>
      <c r="EIB155" s="564"/>
      <c r="EIC155" s="564"/>
      <c r="EID155" s="564"/>
      <c r="EIE155" s="564"/>
      <c r="EIF155" s="564"/>
      <c r="EIG155" s="564"/>
      <c r="EIH155" s="564"/>
      <c r="EII155" s="564"/>
      <c r="EIJ155" s="564"/>
      <c r="EIK155" s="564"/>
      <c r="EIL155" s="564"/>
      <c r="EIM155" s="564"/>
      <c r="EIN155" s="564"/>
      <c r="EIO155" s="564"/>
      <c r="EIP155" s="564"/>
      <c r="EIQ155" s="564"/>
      <c r="EIR155" s="564"/>
      <c r="EIS155" s="564"/>
      <c r="EIT155" s="564"/>
      <c r="EIU155" s="564"/>
      <c r="EIV155" s="564"/>
      <c r="EIW155" s="564"/>
      <c r="EIX155" s="564"/>
      <c r="EIY155" s="564"/>
      <c r="EIZ155" s="564"/>
      <c r="EJA155" s="564"/>
      <c r="EJB155" s="564"/>
      <c r="EJC155" s="564"/>
      <c r="EJD155" s="564"/>
      <c r="EJE155" s="564"/>
      <c r="EJF155" s="564"/>
      <c r="EJG155" s="564"/>
      <c r="EJH155" s="564"/>
      <c r="EJI155" s="564"/>
      <c r="EJJ155" s="564"/>
      <c r="EJK155" s="564"/>
      <c r="EJL155" s="564"/>
      <c r="EJM155" s="564"/>
      <c r="EJN155" s="564"/>
      <c r="EJO155" s="564"/>
      <c r="EJP155" s="564"/>
      <c r="EJQ155" s="564"/>
      <c r="EJR155" s="564"/>
      <c r="EJS155" s="564"/>
      <c r="EJT155" s="564"/>
      <c r="EJU155" s="564"/>
      <c r="EJV155" s="564"/>
      <c r="EJW155" s="564"/>
      <c r="EJX155" s="564"/>
      <c r="EJY155" s="564"/>
      <c r="EJZ155" s="564"/>
      <c r="EKA155" s="564"/>
      <c r="EKB155" s="564"/>
      <c r="EKC155" s="564"/>
      <c r="EKD155" s="564"/>
      <c r="EKE155" s="564"/>
      <c r="EKF155" s="564"/>
      <c r="EKG155" s="564"/>
      <c r="EKH155" s="564"/>
      <c r="EKI155" s="564"/>
      <c r="EKJ155" s="564"/>
      <c r="EKK155" s="564"/>
      <c r="EKL155" s="564"/>
      <c r="EKM155" s="564"/>
      <c r="EKN155" s="564"/>
      <c r="EKO155" s="564"/>
      <c r="EKP155" s="564"/>
      <c r="EKQ155" s="564"/>
      <c r="EKR155" s="564"/>
      <c r="EKS155" s="564"/>
      <c r="EKT155" s="564"/>
      <c r="EKU155" s="564"/>
      <c r="EKV155" s="564"/>
      <c r="EKW155" s="564"/>
      <c r="EKX155" s="564"/>
      <c r="EKY155" s="564"/>
      <c r="EKZ155" s="564"/>
      <c r="ELA155" s="564"/>
      <c r="ELB155" s="564"/>
      <c r="ELC155" s="564"/>
      <c r="ELD155" s="564"/>
      <c r="ELE155" s="564"/>
      <c r="ELF155" s="564"/>
      <c r="ELG155" s="564"/>
      <c r="ELH155" s="564"/>
      <c r="ELI155" s="564"/>
      <c r="ELJ155" s="564"/>
      <c r="ELK155" s="564"/>
      <c r="ELL155" s="564"/>
      <c r="ELM155" s="564"/>
      <c r="ELN155" s="564"/>
      <c r="ELO155" s="564"/>
      <c r="ELP155" s="564"/>
      <c r="ELQ155" s="564"/>
      <c r="ELR155" s="564"/>
      <c r="ELS155" s="564"/>
      <c r="ELT155" s="564"/>
      <c r="ELU155" s="564"/>
      <c r="ELV155" s="564"/>
      <c r="ELW155" s="564"/>
      <c r="ELX155" s="564"/>
      <c r="ELY155" s="564"/>
      <c r="ELZ155" s="564"/>
      <c r="EMA155" s="564"/>
      <c r="EMB155" s="564"/>
      <c r="EMC155" s="564"/>
      <c r="EMD155" s="564"/>
      <c r="EME155" s="564"/>
      <c r="EMF155" s="564"/>
      <c r="EMG155" s="564"/>
      <c r="EMH155" s="564"/>
      <c r="EMI155" s="564"/>
      <c r="EMJ155" s="564"/>
      <c r="EMK155" s="564"/>
      <c r="EML155" s="564"/>
      <c r="EMM155" s="564"/>
      <c r="EMN155" s="564"/>
      <c r="EMO155" s="564"/>
      <c r="EMP155" s="564"/>
      <c r="EMQ155" s="564"/>
      <c r="EMR155" s="564"/>
      <c r="EMS155" s="564"/>
      <c r="EMT155" s="564"/>
      <c r="EMU155" s="564"/>
      <c r="EMV155" s="564"/>
      <c r="EMW155" s="564"/>
      <c r="EMX155" s="564"/>
      <c r="EMY155" s="564"/>
      <c r="EMZ155" s="564"/>
      <c r="ENA155" s="564"/>
      <c r="ENB155" s="564"/>
      <c r="ENC155" s="564"/>
      <c r="END155" s="564"/>
      <c r="ENE155" s="564"/>
      <c r="ENF155" s="564"/>
      <c r="ENG155" s="564"/>
      <c r="ENH155" s="564"/>
      <c r="ENI155" s="564"/>
      <c r="ENJ155" s="564"/>
      <c r="ENK155" s="564"/>
      <c r="ENL155" s="564"/>
      <c r="ENM155" s="564"/>
      <c r="ENN155" s="564"/>
      <c r="ENO155" s="564"/>
      <c r="ENP155" s="564"/>
      <c r="ENQ155" s="564"/>
      <c r="ENR155" s="564"/>
      <c r="ENS155" s="564"/>
      <c r="ENT155" s="564"/>
      <c r="ENU155" s="564"/>
      <c r="ENV155" s="564"/>
      <c r="ENW155" s="564"/>
      <c r="ENX155" s="564"/>
      <c r="ENY155" s="564"/>
      <c r="ENZ155" s="564"/>
      <c r="EOA155" s="564"/>
      <c r="EOB155" s="564"/>
      <c r="EOC155" s="564"/>
      <c r="EOD155" s="564"/>
      <c r="EOE155" s="564"/>
      <c r="EOF155" s="564"/>
      <c r="EOG155" s="564"/>
      <c r="EOH155" s="564"/>
      <c r="EOI155" s="564"/>
      <c r="EOJ155" s="564"/>
      <c r="EOK155" s="564"/>
      <c r="EOL155" s="564"/>
      <c r="EOM155" s="564"/>
      <c r="EON155" s="564"/>
      <c r="EOO155" s="564"/>
      <c r="EOP155" s="564"/>
      <c r="EOQ155" s="564"/>
      <c r="EOR155" s="564"/>
      <c r="EOS155" s="564"/>
      <c r="EOT155" s="564"/>
      <c r="EOU155" s="564"/>
      <c r="EOV155" s="564"/>
      <c r="EOW155" s="564"/>
      <c r="EOX155" s="564"/>
      <c r="EOY155" s="564"/>
      <c r="EOZ155" s="564"/>
      <c r="EPA155" s="564"/>
      <c r="EPB155" s="564"/>
      <c r="EPC155" s="564"/>
      <c r="EPD155" s="564"/>
      <c r="EPE155" s="564"/>
      <c r="EPF155" s="564"/>
      <c r="EPG155" s="564"/>
      <c r="EPH155" s="564"/>
      <c r="EPI155" s="564"/>
      <c r="EPJ155" s="564"/>
      <c r="EPK155" s="564"/>
      <c r="EPL155" s="564"/>
      <c r="EPM155" s="564"/>
      <c r="EPN155" s="564"/>
      <c r="EPO155" s="564"/>
      <c r="EPP155" s="564"/>
      <c r="EPQ155" s="564"/>
      <c r="EPR155" s="564"/>
      <c r="EPS155" s="564"/>
      <c r="EPT155" s="564"/>
      <c r="EPU155" s="564"/>
      <c r="EPV155" s="564"/>
      <c r="EPW155" s="564"/>
      <c r="EPX155" s="564"/>
      <c r="EPY155" s="564"/>
      <c r="EPZ155" s="564"/>
      <c r="EQA155" s="564"/>
      <c r="EQB155" s="564"/>
      <c r="EQC155" s="564"/>
      <c r="EQD155" s="564"/>
      <c r="EQE155" s="564"/>
      <c r="EQF155" s="564"/>
      <c r="EQG155" s="564"/>
      <c r="EQH155" s="564"/>
      <c r="EQI155" s="564"/>
      <c r="EQJ155" s="564"/>
      <c r="EQK155" s="564"/>
      <c r="EQL155" s="564"/>
      <c r="EQM155" s="564"/>
      <c r="EQN155" s="564"/>
      <c r="EQO155" s="564"/>
      <c r="EQP155" s="564"/>
      <c r="EQQ155" s="564"/>
      <c r="EQR155" s="564"/>
      <c r="EQS155" s="564"/>
      <c r="EQT155" s="564"/>
      <c r="EQU155" s="564"/>
      <c r="EQV155" s="564"/>
      <c r="EQW155" s="564"/>
      <c r="EQX155" s="564"/>
      <c r="EQY155" s="564"/>
      <c r="EQZ155" s="564"/>
      <c r="ERA155" s="564"/>
      <c r="ERB155" s="564"/>
      <c r="ERC155" s="564"/>
      <c r="ERD155" s="564"/>
      <c r="ERE155" s="564"/>
      <c r="ERF155" s="564"/>
      <c r="ERG155" s="564"/>
      <c r="ERH155" s="564"/>
      <c r="ERI155" s="564"/>
      <c r="ERJ155" s="564"/>
      <c r="ERK155" s="564"/>
      <c r="ERL155" s="564"/>
      <c r="ERM155" s="564"/>
      <c r="ERN155" s="564"/>
      <c r="ERO155" s="564"/>
      <c r="ERP155" s="564"/>
      <c r="ERQ155" s="564"/>
      <c r="ERR155" s="564"/>
      <c r="ERS155" s="564"/>
      <c r="ERT155" s="564"/>
      <c r="ERU155" s="564"/>
      <c r="ERV155" s="564"/>
      <c r="ERW155" s="564"/>
      <c r="ERX155" s="564"/>
      <c r="ERY155" s="564"/>
      <c r="ERZ155" s="564"/>
      <c r="ESA155" s="564"/>
      <c r="ESB155" s="564"/>
      <c r="ESC155" s="564"/>
      <c r="ESD155" s="564"/>
      <c r="ESE155" s="564"/>
      <c r="ESF155" s="564"/>
      <c r="ESG155" s="564"/>
      <c r="ESH155" s="564"/>
      <c r="ESI155" s="564"/>
      <c r="ESJ155" s="564"/>
      <c r="ESK155" s="564"/>
      <c r="ESL155" s="564"/>
      <c r="ESM155" s="564"/>
      <c r="ESN155" s="564"/>
      <c r="ESO155" s="564"/>
      <c r="ESP155" s="564"/>
      <c r="ESQ155" s="564"/>
      <c r="ESR155" s="564"/>
      <c r="ESS155" s="564"/>
      <c r="EST155" s="564"/>
      <c r="ESU155" s="564"/>
      <c r="ESV155" s="564"/>
      <c r="ESW155" s="564"/>
      <c r="ESX155" s="564"/>
      <c r="ESY155" s="564"/>
      <c r="ESZ155" s="564"/>
      <c r="ETA155" s="564"/>
      <c r="ETB155" s="564"/>
      <c r="ETC155" s="564"/>
      <c r="ETD155" s="564"/>
      <c r="ETE155" s="564"/>
      <c r="ETF155" s="564"/>
      <c r="ETG155" s="564"/>
      <c r="ETH155" s="564"/>
      <c r="ETI155" s="564"/>
      <c r="ETJ155" s="564"/>
      <c r="ETK155" s="564"/>
      <c r="ETL155" s="564"/>
      <c r="ETM155" s="564"/>
      <c r="ETN155" s="564"/>
      <c r="ETO155" s="564"/>
      <c r="ETP155" s="564"/>
      <c r="ETQ155" s="564"/>
      <c r="ETR155" s="564"/>
      <c r="ETS155" s="564"/>
      <c r="ETT155" s="564"/>
      <c r="ETU155" s="564"/>
      <c r="ETV155" s="564"/>
      <c r="ETW155" s="564"/>
      <c r="ETX155" s="564"/>
      <c r="ETY155" s="564"/>
      <c r="ETZ155" s="564"/>
      <c r="EUA155" s="564"/>
      <c r="EUB155" s="564"/>
      <c r="EUC155" s="564"/>
      <c r="EUD155" s="564"/>
      <c r="EUE155" s="564"/>
      <c r="EUF155" s="564"/>
      <c r="EUG155" s="564"/>
      <c r="EUH155" s="564"/>
      <c r="EUI155" s="564"/>
      <c r="EUJ155" s="564"/>
      <c r="EUK155" s="564"/>
      <c r="EUL155" s="564"/>
      <c r="EUM155" s="564"/>
      <c r="EUN155" s="564"/>
      <c r="EUO155" s="564"/>
      <c r="EUP155" s="564"/>
      <c r="EUQ155" s="564"/>
      <c r="EUR155" s="564"/>
      <c r="EUS155" s="564"/>
      <c r="EUT155" s="564"/>
      <c r="EUU155" s="564"/>
      <c r="EUV155" s="564"/>
      <c r="EUW155" s="564"/>
      <c r="EUX155" s="564"/>
      <c r="EUY155" s="564"/>
      <c r="EUZ155" s="564"/>
      <c r="EVA155" s="564"/>
      <c r="EVB155" s="564"/>
      <c r="EVC155" s="564"/>
      <c r="EVD155" s="564"/>
      <c r="EVE155" s="564"/>
      <c r="EVF155" s="564"/>
      <c r="EVG155" s="564"/>
      <c r="EVH155" s="564"/>
      <c r="EVI155" s="564"/>
      <c r="EVJ155" s="564"/>
      <c r="EVK155" s="564"/>
      <c r="EVL155" s="564"/>
      <c r="EVM155" s="564"/>
      <c r="EVN155" s="564"/>
      <c r="EVO155" s="564"/>
      <c r="EVP155" s="564"/>
      <c r="EVQ155" s="564"/>
      <c r="EVR155" s="564"/>
      <c r="EVS155" s="564"/>
      <c r="EVT155" s="564"/>
      <c r="EVU155" s="564"/>
      <c r="EVV155" s="564"/>
      <c r="EVW155" s="564"/>
      <c r="EVX155" s="564"/>
      <c r="EVY155" s="564"/>
      <c r="EVZ155" s="564"/>
      <c r="EWA155" s="564"/>
      <c r="EWB155" s="564"/>
      <c r="EWC155" s="564"/>
      <c r="EWD155" s="564"/>
      <c r="EWE155" s="564"/>
      <c r="EWF155" s="564"/>
      <c r="EWG155" s="564"/>
      <c r="EWH155" s="564"/>
      <c r="EWI155" s="564"/>
      <c r="EWJ155" s="564"/>
      <c r="EWK155" s="564"/>
      <c r="EWL155" s="564"/>
      <c r="EWM155" s="564"/>
      <c r="EWN155" s="564"/>
      <c r="EWO155" s="564"/>
      <c r="EWP155" s="564"/>
      <c r="EWQ155" s="564"/>
      <c r="EWR155" s="564"/>
      <c r="EWS155" s="564"/>
      <c r="EWT155" s="564"/>
      <c r="EWU155" s="564"/>
      <c r="EWV155" s="564"/>
      <c r="EWW155" s="564"/>
      <c r="EWX155" s="564"/>
      <c r="EWY155" s="564"/>
      <c r="EWZ155" s="564"/>
      <c r="EXA155" s="564"/>
      <c r="EXB155" s="564"/>
      <c r="EXC155" s="564"/>
      <c r="EXD155" s="564"/>
      <c r="EXE155" s="564"/>
      <c r="EXF155" s="564"/>
      <c r="EXG155" s="564"/>
      <c r="EXH155" s="564"/>
      <c r="EXI155" s="564"/>
      <c r="EXJ155" s="564"/>
      <c r="EXK155" s="564"/>
      <c r="EXL155" s="564"/>
      <c r="EXM155" s="564"/>
      <c r="EXN155" s="564"/>
      <c r="EXO155" s="564"/>
      <c r="EXP155" s="564"/>
      <c r="EXQ155" s="564"/>
      <c r="EXR155" s="564"/>
      <c r="EXS155" s="564"/>
      <c r="EXT155" s="564"/>
      <c r="EXU155" s="564"/>
      <c r="EXV155" s="564"/>
      <c r="EXW155" s="564"/>
      <c r="EXX155" s="564"/>
      <c r="EXY155" s="564"/>
      <c r="EXZ155" s="564"/>
      <c r="EYA155" s="564"/>
      <c r="EYB155" s="564"/>
      <c r="EYC155" s="564"/>
      <c r="EYD155" s="564"/>
      <c r="EYE155" s="564"/>
      <c r="EYF155" s="564"/>
      <c r="EYG155" s="564"/>
      <c r="EYH155" s="564"/>
      <c r="EYI155" s="564"/>
      <c r="EYJ155" s="564"/>
      <c r="EYK155" s="564"/>
      <c r="EYL155" s="564"/>
      <c r="EYM155" s="564"/>
      <c r="EYN155" s="564"/>
      <c r="EYO155" s="564"/>
      <c r="EYP155" s="564"/>
      <c r="EYQ155" s="564"/>
      <c r="EYR155" s="564"/>
      <c r="EYS155" s="564"/>
      <c r="EYT155" s="564"/>
      <c r="EYU155" s="564"/>
      <c r="EYV155" s="564"/>
      <c r="EYW155" s="564"/>
      <c r="EYX155" s="564"/>
      <c r="EYY155" s="564"/>
      <c r="EYZ155" s="564"/>
      <c r="EZA155" s="564"/>
      <c r="EZB155" s="564"/>
      <c r="EZC155" s="564"/>
      <c r="EZD155" s="564"/>
      <c r="EZE155" s="564"/>
      <c r="EZF155" s="564"/>
      <c r="EZG155" s="564"/>
      <c r="EZH155" s="564"/>
      <c r="EZI155" s="564"/>
      <c r="EZJ155" s="564"/>
      <c r="EZK155" s="564"/>
      <c r="EZL155" s="564"/>
      <c r="EZM155" s="564"/>
      <c r="EZN155" s="564"/>
      <c r="EZO155" s="564"/>
      <c r="EZP155" s="564"/>
      <c r="EZQ155" s="564"/>
      <c r="EZR155" s="564"/>
      <c r="EZS155" s="564"/>
      <c r="EZT155" s="564"/>
      <c r="EZU155" s="564"/>
      <c r="EZV155" s="564"/>
      <c r="EZW155" s="564"/>
      <c r="EZX155" s="564"/>
      <c r="EZY155" s="564"/>
      <c r="EZZ155" s="564"/>
      <c r="FAA155" s="564"/>
      <c r="FAB155" s="564"/>
      <c r="FAC155" s="564"/>
      <c r="FAD155" s="564"/>
      <c r="FAE155" s="564"/>
      <c r="FAF155" s="564"/>
      <c r="FAG155" s="564"/>
      <c r="FAH155" s="564"/>
      <c r="FAI155" s="564"/>
      <c r="FAJ155" s="564"/>
      <c r="FAK155" s="564"/>
      <c r="FAL155" s="564"/>
      <c r="FAM155" s="564"/>
      <c r="FAN155" s="564"/>
      <c r="FAO155" s="564"/>
      <c r="FAP155" s="564"/>
      <c r="FAQ155" s="564"/>
      <c r="FAR155" s="564"/>
      <c r="FAS155" s="564"/>
      <c r="FAT155" s="564"/>
      <c r="FAU155" s="564"/>
      <c r="FAV155" s="564"/>
      <c r="FAW155" s="564"/>
      <c r="FAX155" s="564"/>
      <c r="FAY155" s="564"/>
      <c r="FAZ155" s="564"/>
      <c r="FBA155" s="564"/>
      <c r="FBB155" s="564"/>
      <c r="FBC155" s="564"/>
      <c r="FBD155" s="564"/>
      <c r="FBE155" s="564"/>
      <c r="FBF155" s="564"/>
      <c r="FBG155" s="564"/>
      <c r="FBH155" s="564"/>
      <c r="FBI155" s="564"/>
      <c r="FBJ155" s="564"/>
      <c r="FBK155" s="564"/>
      <c r="FBL155" s="564"/>
      <c r="FBM155" s="564"/>
      <c r="FBN155" s="564"/>
      <c r="FBO155" s="564"/>
      <c r="FBP155" s="564"/>
      <c r="FBQ155" s="564"/>
      <c r="FBR155" s="564"/>
      <c r="FBS155" s="564"/>
      <c r="FBT155" s="564"/>
      <c r="FBU155" s="564"/>
      <c r="FBV155" s="564"/>
      <c r="FBW155" s="564"/>
      <c r="FBX155" s="564"/>
      <c r="FBY155" s="564"/>
      <c r="FBZ155" s="564"/>
      <c r="FCA155" s="564"/>
      <c r="FCB155" s="564"/>
      <c r="FCC155" s="564"/>
      <c r="FCD155" s="564"/>
      <c r="FCE155" s="564"/>
      <c r="FCF155" s="564"/>
      <c r="FCG155" s="564"/>
      <c r="FCH155" s="564"/>
      <c r="FCI155" s="564"/>
      <c r="FCJ155" s="564"/>
      <c r="FCK155" s="564"/>
      <c r="FCL155" s="564"/>
      <c r="FCM155" s="564"/>
      <c r="FCN155" s="564"/>
      <c r="FCO155" s="564"/>
      <c r="FCP155" s="564"/>
      <c r="FCQ155" s="564"/>
      <c r="FCR155" s="564"/>
      <c r="FCS155" s="564"/>
      <c r="FCT155" s="564"/>
      <c r="FCU155" s="564"/>
      <c r="FCV155" s="564"/>
      <c r="FCW155" s="564"/>
      <c r="FCX155" s="564"/>
      <c r="FCY155" s="564"/>
      <c r="FCZ155" s="564"/>
      <c r="FDA155" s="564"/>
      <c r="FDB155" s="564"/>
      <c r="FDC155" s="564"/>
      <c r="FDD155" s="564"/>
      <c r="FDE155" s="564"/>
      <c r="FDF155" s="564"/>
      <c r="FDG155" s="564"/>
      <c r="FDH155" s="564"/>
      <c r="FDI155" s="564"/>
      <c r="FDJ155" s="564"/>
      <c r="FDK155" s="564"/>
      <c r="FDL155" s="564"/>
      <c r="FDM155" s="564"/>
      <c r="FDN155" s="564"/>
      <c r="FDO155" s="564"/>
      <c r="FDP155" s="564"/>
      <c r="FDQ155" s="564"/>
      <c r="FDR155" s="564"/>
      <c r="FDS155" s="564"/>
      <c r="FDT155" s="564"/>
      <c r="FDU155" s="564"/>
      <c r="FDV155" s="564"/>
      <c r="FDW155" s="564"/>
      <c r="FDX155" s="564"/>
      <c r="FDY155" s="564"/>
      <c r="FDZ155" s="564"/>
      <c r="FEA155" s="564"/>
      <c r="FEB155" s="564"/>
      <c r="FEC155" s="564"/>
      <c r="FED155" s="564"/>
      <c r="FEE155" s="564"/>
      <c r="FEF155" s="564"/>
      <c r="FEG155" s="564"/>
      <c r="FEH155" s="564"/>
      <c r="FEI155" s="564"/>
      <c r="FEJ155" s="564"/>
      <c r="FEK155" s="564"/>
      <c r="FEL155" s="564"/>
      <c r="FEM155" s="564"/>
      <c r="FEN155" s="564"/>
      <c r="FEO155" s="564"/>
      <c r="FEP155" s="564"/>
      <c r="FEQ155" s="564"/>
      <c r="FER155" s="564"/>
      <c r="FES155" s="564"/>
      <c r="FET155" s="564"/>
      <c r="FEU155" s="564"/>
      <c r="FEV155" s="564"/>
      <c r="FEW155" s="564"/>
      <c r="FEX155" s="564"/>
      <c r="FEY155" s="564"/>
      <c r="FEZ155" s="564"/>
      <c r="FFA155" s="564"/>
      <c r="FFB155" s="564"/>
      <c r="FFC155" s="564"/>
      <c r="FFD155" s="564"/>
      <c r="FFE155" s="564"/>
      <c r="FFF155" s="564"/>
      <c r="FFG155" s="564"/>
      <c r="FFH155" s="564"/>
      <c r="FFI155" s="564"/>
      <c r="FFJ155" s="564"/>
      <c r="FFK155" s="564"/>
      <c r="FFL155" s="564"/>
      <c r="FFM155" s="564"/>
      <c r="FFN155" s="564"/>
      <c r="FFO155" s="564"/>
      <c r="FFP155" s="564"/>
      <c r="FFQ155" s="564"/>
      <c r="FFR155" s="564"/>
      <c r="FFS155" s="564"/>
      <c r="FFT155" s="564"/>
      <c r="FFU155" s="564"/>
      <c r="FFV155" s="564"/>
      <c r="FFW155" s="564"/>
      <c r="FFX155" s="564"/>
      <c r="FFY155" s="564"/>
      <c r="FFZ155" s="564"/>
      <c r="FGA155" s="564"/>
      <c r="FGB155" s="564"/>
      <c r="FGC155" s="564"/>
      <c r="FGD155" s="564"/>
      <c r="FGE155" s="564"/>
      <c r="FGF155" s="564"/>
      <c r="FGG155" s="564"/>
      <c r="FGH155" s="564"/>
      <c r="FGI155" s="564"/>
      <c r="FGJ155" s="564"/>
      <c r="FGK155" s="564"/>
      <c r="FGL155" s="564"/>
      <c r="FGM155" s="564"/>
      <c r="FGN155" s="564"/>
      <c r="FGO155" s="564"/>
      <c r="FGP155" s="564"/>
      <c r="FGQ155" s="564"/>
      <c r="FGR155" s="564"/>
      <c r="FGS155" s="564"/>
      <c r="FGT155" s="564"/>
      <c r="FGU155" s="564"/>
      <c r="FGV155" s="564"/>
      <c r="FGW155" s="564"/>
      <c r="FGX155" s="564"/>
      <c r="FGY155" s="564"/>
      <c r="FGZ155" s="564"/>
      <c r="FHA155" s="564"/>
      <c r="FHB155" s="564"/>
      <c r="FHC155" s="564"/>
      <c r="FHD155" s="564"/>
      <c r="FHE155" s="564"/>
      <c r="FHF155" s="564"/>
      <c r="FHG155" s="564"/>
      <c r="FHH155" s="564"/>
      <c r="FHI155" s="564"/>
      <c r="FHJ155" s="564"/>
      <c r="FHK155" s="564"/>
      <c r="FHL155" s="564"/>
      <c r="FHM155" s="564"/>
      <c r="FHN155" s="564"/>
      <c r="FHO155" s="564"/>
      <c r="FHP155" s="564"/>
      <c r="FHQ155" s="564"/>
      <c r="FHR155" s="564"/>
      <c r="FHS155" s="564"/>
      <c r="FHT155" s="564"/>
      <c r="FHU155" s="564"/>
      <c r="FHV155" s="564"/>
      <c r="FHW155" s="564"/>
      <c r="FHX155" s="564"/>
      <c r="FHY155" s="564"/>
      <c r="FHZ155" s="564"/>
      <c r="FIA155" s="564"/>
      <c r="FIB155" s="564"/>
      <c r="FIC155" s="564"/>
      <c r="FID155" s="564"/>
      <c r="FIE155" s="564"/>
      <c r="FIF155" s="564"/>
      <c r="FIG155" s="564"/>
      <c r="FIH155" s="564"/>
      <c r="FII155" s="564"/>
      <c r="FIJ155" s="564"/>
      <c r="FIK155" s="564"/>
      <c r="FIL155" s="564"/>
      <c r="FIM155" s="564"/>
      <c r="FIN155" s="564"/>
      <c r="FIO155" s="564"/>
      <c r="FIP155" s="564"/>
      <c r="FIQ155" s="564"/>
      <c r="FIR155" s="564"/>
      <c r="FIS155" s="564"/>
      <c r="FIT155" s="564"/>
      <c r="FIU155" s="564"/>
      <c r="FIV155" s="564"/>
      <c r="FIW155" s="564"/>
      <c r="FIX155" s="564"/>
      <c r="FIY155" s="564"/>
      <c r="FIZ155" s="564"/>
      <c r="FJA155" s="564"/>
      <c r="FJB155" s="564"/>
      <c r="FJC155" s="564"/>
      <c r="FJD155" s="564"/>
      <c r="FJE155" s="564"/>
      <c r="FJF155" s="564"/>
      <c r="FJG155" s="564"/>
      <c r="FJH155" s="564"/>
      <c r="FJI155" s="564"/>
      <c r="FJJ155" s="564"/>
      <c r="FJK155" s="564"/>
      <c r="FJL155" s="564"/>
      <c r="FJM155" s="564"/>
      <c r="FJN155" s="564"/>
      <c r="FJO155" s="564"/>
      <c r="FJP155" s="564"/>
      <c r="FJQ155" s="564"/>
      <c r="FJR155" s="564"/>
      <c r="FJS155" s="564"/>
      <c r="FJT155" s="564"/>
      <c r="FJU155" s="564"/>
      <c r="FJV155" s="564"/>
      <c r="FJW155" s="564"/>
      <c r="FJX155" s="564"/>
      <c r="FJY155" s="564"/>
      <c r="FJZ155" s="564"/>
      <c r="FKA155" s="564"/>
      <c r="FKB155" s="564"/>
      <c r="FKC155" s="564"/>
      <c r="FKD155" s="564"/>
      <c r="FKE155" s="564"/>
      <c r="FKF155" s="564"/>
      <c r="FKG155" s="564"/>
      <c r="FKH155" s="564"/>
      <c r="FKI155" s="564"/>
      <c r="FKJ155" s="564"/>
      <c r="FKK155" s="564"/>
      <c r="FKL155" s="564"/>
      <c r="FKM155" s="564"/>
      <c r="FKN155" s="564"/>
      <c r="FKO155" s="564"/>
      <c r="FKP155" s="564"/>
      <c r="FKQ155" s="564"/>
      <c r="FKR155" s="564"/>
      <c r="FKS155" s="564"/>
      <c r="FKT155" s="564"/>
      <c r="FKU155" s="564"/>
      <c r="FKV155" s="564"/>
      <c r="FKW155" s="564"/>
      <c r="FKX155" s="564"/>
      <c r="FKY155" s="564"/>
      <c r="FKZ155" s="564"/>
      <c r="FLA155" s="564"/>
      <c r="FLB155" s="564"/>
      <c r="FLC155" s="564"/>
      <c r="FLD155" s="564"/>
      <c r="FLE155" s="564"/>
      <c r="FLF155" s="564"/>
      <c r="FLG155" s="564"/>
      <c r="FLH155" s="564"/>
      <c r="FLI155" s="564"/>
      <c r="FLJ155" s="564"/>
      <c r="FLK155" s="564"/>
      <c r="FLL155" s="564"/>
      <c r="FLM155" s="564"/>
      <c r="FLN155" s="564"/>
      <c r="FLO155" s="564"/>
      <c r="FLP155" s="564"/>
      <c r="FLQ155" s="564"/>
      <c r="FLR155" s="564"/>
      <c r="FLS155" s="564"/>
      <c r="FLT155" s="564"/>
      <c r="FLU155" s="564"/>
      <c r="FLV155" s="564"/>
      <c r="FLW155" s="564"/>
      <c r="FLX155" s="564"/>
      <c r="FLY155" s="564"/>
      <c r="FLZ155" s="564"/>
      <c r="FMA155" s="564"/>
      <c r="FMB155" s="564"/>
      <c r="FMC155" s="564"/>
      <c r="FMD155" s="564"/>
      <c r="FME155" s="564"/>
      <c r="FMF155" s="564"/>
      <c r="FMG155" s="564"/>
      <c r="FMH155" s="564"/>
      <c r="FMI155" s="564"/>
      <c r="FMJ155" s="564"/>
      <c r="FMK155" s="564"/>
      <c r="FML155" s="564"/>
      <c r="FMM155" s="564"/>
      <c r="FMN155" s="564"/>
      <c r="FMO155" s="564"/>
      <c r="FMP155" s="564"/>
      <c r="FMQ155" s="564"/>
      <c r="FMR155" s="564"/>
      <c r="FMS155" s="564"/>
      <c r="FMT155" s="564"/>
      <c r="FMU155" s="564"/>
      <c r="FMV155" s="564"/>
      <c r="FMW155" s="564"/>
      <c r="FMX155" s="564"/>
      <c r="FMY155" s="564"/>
      <c r="FMZ155" s="564"/>
      <c r="FNA155" s="564"/>
      <c r="FNB155" s="564"/>
      <c r="FNC155" s="564"/>
      <c r="FND155" s="564"/>
      <c r="FNE155" s="564"/>
      <c r="FNF155" s="564"/>
      <c r="FNG155" s="564"/>
      <c r="FNH155" s="564"/>
      <c r="FNI155" s="564"/>
      <c r="FNJ155" s="564"/>
      <c r="FNK155" s="564"/>
      <c r="FNL155" s="564"/>
      <c r="FNM155" s="564"/>
      <c r="FNN155" s="564"/>
      <c r="FNO155" s="564"/>
      <c r="FNP155" s="564"/>
      <c r="FNQ155" s="564"/>
      <c r="FNR155" s="564"/>
      <c r="FNS155" s="564"/>
      <c r="FNT155" s="564"/>
      <c r="FNU155" s="564"/>
      <c r="FNV155" s="564"/>
      <c r="FNW155" s="564"/>
      <c r="FNX155" s="564"/>
      <c r="FNY155" s="564"/>
      <c r="FNZ155" s="564"/>
      <c r="FOA155" s="564"/>
      <c r="FOB155" s="564"/>
      <c r="FOC155" s="564"/>
      <c r="FOD155" s="564"/>
      <c r="FOE155" s="564"/>
      <c r="FOF155" s="564"/>
      <c r="FOG155" s="564"/>
      <c r="FOH155" s="564"/>
      <c r="FOI155" s="564"/>
      <c r="FOJ155" s="564"/>
      <c r="FOK155" s="564"/>
      <c r="FOL155" s="564"/>
      <c r="FOM155" s="564"/>
      <c r="FON155" s="564"/>
      <c r="FOO155" s="564"/>
      <c r="FOP155" s="564"/>
      <c r="FOQ155" s="564"/>
      <c r="FOR155" s="564"/>
      <c r="FOS155" s="564"/>
      <c r="FOT155" s="564"/>
      <c r="FOU155" s="564"/>
      <c r="FOV155" s="564"/>
      <c r="FOW155" s="564"/>
      <c r="FOX155" s="564"/>
      <c r="FOY155" s="564"/>
      <c r="FOZ155" s="564"/>
      <c r="FPA155" s="564"/>
      <c r="FPB155" s="564"/>
      <c r="FPC155" s="564"/>
      <c r="FPD155" s="564"/>
      <c r="FPE155" s="564"/>
      <c r="FPF155" s="564"/>
      <c r="FPG155" s="564"/>
      <c r="FPH155" s="564"/>
      <c r="FPI155" s="564"/>
      <c r="FPJ155" s="564"/>
      <c r="FPK155" s="564"/>
      <c r="FPL155" s="564"/>
      <c r="FPM155" s="564"/>
      <c r="FPN155" s="564"/>
      <c r="FPO155" s="564"/>
      <c r="FPP155" s="564"/>
      <c r="FPQ155" s="564"/>
      <c r="FPR155" s="564"/>
      <c r="FPS155" s="564"/>
      <c r="FPT155" s="564"/>
      <c r="FPU155" s="564"/>
      <c r="FPV155" s="564"/>
      <c r="FPW155" s="564"/>
      <c r="FPX155" s="564"/>
      <c r="FPY155" s="564"/>
      <c r="FPZ155" s="564"/>
      <c r="FQA155" s="564"/>
      <c r="FQB155" s="564"/>
      <c r="FQC155" s="564"/>
      <c r="FQD155" s="564"/>
      <c r="FQE155" s="564"/>
      <c r="FQF155" s="564"/>
      <c r="FQG155" s="564"/>
      <c r="FQH155" s="564"/>
      <c r="FQI155" s="564"/>
      <c r="FQJ155" s="564"/>
      <c r="FQK155" s="564"/>
      <c r="FQL155" s="564"/>
      <c r="FQM155" s="564"/>
      <c r="FQN155" s="564"/>
      <c r="FQO155" s="564"/>
      <c r="FQP155" s="564"/>
      <c r="FQQ155" s="564"/>
      <c r="FQR155" s="564"/>
      <c r="FQS155" s="564"/>
      <c r="FQT155" s="564"/>
      <c r="FQU155" s="564"/>
      <c r="FQV155" s="564"/>
      <c r="FQW155" s="564"/>
      <c r="FQX155" s="564"/>
      <c r="FQY155" s="564"/>
      <c r="FQZ155" s="564"/>
      <c r="FRA155" s="564"/>
      <c r="FRB155" s="564"/>
      <c r="FRC155" s="564"/>
      <c r="FRD155" s="564"/>
      <c r="FRE155" s="564"/>
      <c r="FRF155" s="564"/>
      <c r="FRG155" s="564"/>
      <c r="FRH155" s="564"/>
      <c r="FRI155" s="564"/>
      <c r="FRJ155" s="564"/>
      <c r="FRK155" s="564"/>
      <c r="FRL155" s="564"/>
      <c r="FRM155" s="564"/>
      <c r="FRN155" s="564"/>
      <c r="FRO155" s="564"/>
      <c r="FRP155" s="564"/>
      <c r="FRQ155" s="564"/>
      <c r="FRR155" s="564"/>
      <c r="FRS155" s="564"/>
      <c r="FRT155" s="564"/>
      <c r="FRU155" s="564"/>
      <c r="FRV155" s="564"/>
      <c r="FRW155" s="564"/>
      <c r="FRX155" s="564"/>
      <c r="FRY155" s="564"/>
      <c r="FRZ155" s="564"/>
      <c r="FSA155" s="564"/>
      <c r="FSB155" s="564"/>
      <c r="FSC155" s="564"/>
      <c r="FSD155" s="564"/>
      <c r="FSE155" s="564"/>
      <c r="FSF155" s="564"/>
      <c r="FSG155" s="564"/>
      <c r="FSH155" s="564"/>
      <c r="FSI155" s="564"/>
      <c r="FSJ155" s="564"/>
      <c r="FSK155" s="564"/>
      <c r="FSL155" s="564"/>
      <c r="FSM155" s="564"/>
      <c r="FSN155" s="564"/>
      <c r="FSO155" s="564"/>
      <c r="FSP155" s="564"/>
      <c r="FSQ155" s="564"/>
      <c r="FSR155" s="564"/>
      <c r="FSS155" s="564"/>
      <c r="FST155" s="564"/>
      <c r="FSU155" s="564"/>
      <c r="FSV155" s="564"/>
      <c r="FSW155" s="564"/>
      <c r="FSX155" s="564"/>
      <c r="FSY155" s="564"/>
      <c r="FSZ155" s="564"/>
      <c r="FTA155" s="564"/>
      <c r="FTB155" s="564"/>
      <c r="FTC155" s="564"/>
      <c r="FTD155" s="564"/>
      <c r="FTE155" s="564"/>
      <c r="FTF155" s="564"/>
      <c r="FTG155" s="564"/>
      <c r="FTH155" s="564"/>
      <c r="FTI155" s="564"/>
      <c r="FTJ155" s="564"/>
      <c r="FTK155" s="564"/>
      <c r="FTL155" s="564"/>
      <c r="FTM155" s="564"/>
      <c r="FTN155" s="564"/>
      <c r="FTO155" s="564"/>
      <c r="FTP155" s="564"/>
      <c r="FTQ155" s="564"/>
      <c r="FTR155" s="564"/>
      <c r="FTS155" s="564"/>
      <c r="FTT155" s="564"/>
      <c r="FTU155" s="564"/>
      <c r="FTV155" s="564"/>
      <c r="FTW155" s="564"/>
      <c r="FTX155" s="564"/>
      <c r="FTY155" s="564"/>
      <c r="FTZ155" s="564"/>
      <c r="FUA155" s="564"/>
      <c r="FUB155" s="564"/>
      <c r="FUC155" s="564"/>
      <c r="FUD155" s="564"/>
      <c r="FUE155" s="564"/>
      <c r="FUF155" s="564"/>
      <c r="FUG155" s="564"/>
      <c r="FUH155" s="564"/>
      <c r="FUI155" s="564"/>
      <c r="FUJ155" s="564"/>
      <c r="FUK155" s="564"/>
      <c r="FUL155" s="564"/>
      <c r="FUM155" s="564"/>
      <c r="FUN155" s="564"/>
      <c r="FUO155" s="564"/>
      <c r="FUP155" s="564"/>
      <c r="FUQ155" s="564"/>
      <c r="FUR155" s="564"/>
      <c r="FUS155" s="564"/>
      <c r="FUT155" s="564"/>
      <c r="FUU155" s="564"/>
      <c r="FUV155" s="564"/>
      <c r="FUW155" s="564"/>
      <c r="FUX155" s="564"/>
      <c r="FUY155" s="564"/>
      <c r="FUZ155" s="564"/>
      <c r="FVA155" s="564"/>
      <c r="FVB155" s="564"/>
      <c r="FVC155" s="564"/>
      <c r="FVD155" s="564"/>
      <c r="FVE155" s="564"/>
      <c r="FVF155" s="564"/>
      <c r="FVG155" s="564"/>
      <c r="FVH155" s="564"/>
      <c r="FVI155" s="564"/>
      <c r="FVJ155" s="564"/>
      <c r="FVK155" s="564"/>
      <c r="FVL155" s="564"/>
      <c r="FVM155" s="564"/>
      <c r="FVN155" s="564"/>
      <c r="FVO155" s="564"/>
      <c r="FVP155" s="564"/>
      <c r="FVQ155" s="564"/>
      <c r="FVR155" s="564"/>
      <c r="FVS155" s="564"/>
      <c r="FVT155" s="564"/>
      <c r="FVU155" s="564"/>
      <c r="FVV155" s="564"/>
      <c r="FVW155" s="564"/>
      <c r="FVX155" s="564"/>
      <c r="FVY155" s="564"/>
      <c r="FVZ155" s="564"/>
      <c r="FWA155" s="564"/>
      <c r="FWB155" s="564"/>
      <c r="FWC155" s="564"/>
      <c r="FWD155" s="564"/>
      <c r="FWE155" s="564"/>
      <c r="FWF155" s="564"/>
      <c r="FWG155" s="564"/>
      <c r="FWH155" s="564"/>
      <c r="FWI155" s="564"/>
      <c r="FWJ155" s="564"/>
      <c r="FWK155" s="564"/>
      <c r="FWL155" s="564"/>
      <c r="FWM155" s="564"/>
      <c r="FWN155" s="564"/>
      <c r="FWO155" s="564"/>
      <c r="FWP155" s="564"/>
      <c r="FWQ155" s="564"/>
      <c r="FWR155" s="564"/>
      <c r="FWS155" s="564"/>
      <c r="FWT155" s="564"/>
      <c r="FWU155" s="564"/>
      <c r="FWV155" s="564"/>
      <c r="FWW155" s="564"/>
      <c r="FWX155" s="564"/>
      <c r="FWY155" s="564"/>
      <c r="FWZ155" s="564"/>
      <c r="FXA155" s="564"/>
      <c r="FXB155" s="564"/>
      <c r="FXC155" s="564"/>
      <c r="FXD155" s="564"/>
      <c r="FXE155" s="564"/>
      <c r="FXF155" s="564"/>
      <c r="FXG155" s="564"/>
      <c r="FXH155" s="564"/>
      <c r="FXI155" s="564"/>
      <c r="FXJ155" s="564"/>
      <c r="FXK155" s="564"/>
      <c r="FXL155" s="564"/>
      <c r="FXM155" s="564"/>
      <c r="FXN155" s="564"/>
      <c r="FXO155" s="564"/>
      <c r="FXP155" s="564"/>
      <c r="FXQ155" s="564"/>
      <c r="FXR155" s="564"/>
      <c r="FXS155" s="564"/>
      <c r="FXT155" s="564"/>
      <c r="FXU155" s="564"/>
      <c r="FXV155" s="564"/>
      <c r="FXW155" s="564"/>
      <c r="FXX155" s="564"/>
      <c r="FXY155" s="564"/>
      <c r="FXZ155" s="564"/>
      <c r="FYA155" s="564"/>
      <c r="FYB155" s="564"/>
      <c r="FYC155" s="564"/>
      <c r="FYD155" s="564"/>
      <c r="FYE155" s="564"/>
      <c r="FYF155" s="564"/>
      <c r="FYG155" s="564"/>
      <c r="FYH155" s="564"/>
      <c r="FYI155" s="564"/>
      <c r="FYJ155" s="564"/>
      <c r="FYK155" s="564"/>
      <c r="FYL155" s="564"/>
      <c r="FYM155" s="564"/>
      <c r="FYN155" s="564"/>
      <c r="FYO155" s="564"/>
      <c r="FYP155" s="564"/>
      <c r="FYQ155" s="564"/>
      <c r="FYR155" s="564"/>
      <c r="FYS155" s="564"/>
      <c r="FYT155" s="564"/>
      <c r="FYU155" s="564"/>
      <c r="FYV155" s="564"/>
      <c r="FYW155" s="564"/>
      <c r="FYX155" s="564"/>
      <c r="FYY155" s="564"/>
      <c r="FYZ155" s="564"/>
      <c r="FZA155" s="564"/>
      <c r="FZB155" s="564"/>
      <c r="FZC155" s="564"/>
      <c r="FZD155" s="564"/>
      <c r="FZE155" s="564"/>
      <c r="FZF155" s="564"/>
      <c r="FZG155" s="564"/>
      <c r="FZH155" s="564"/>
      <c r="FZI155" s="564"/>
      <c r="FZJ155" s="564"/>
      <c r="FZK155" s="564"/>
      <c r="FZL155" s="564"/>
      <c r="FZM155" s="564"/>
      <c r="FZN155" s="564"/>
      <c r="FZO155" s="564"/>
      <c r="FZP155" s="564"/>
      <c r="FZQ155" s="564"/>
      <c r="FZR155" s="564"/>
      <c r="FZS155" s="564"/>
      <c r="FZT155" s="564"/>
      <c r="FZU155" s="564"/>
      <c r="FZV155" s="564"/>
      <c r="FZW155" s="564"/>
      <c r="FZX155" s="564"/>
      <c r="FZY155" s="564"/>
      <c r="FZZ155" s="564"/>
      <c r="GAA155" s="564"/>
      <c r="GAB155" s="564"/>
      <c r="GAC155" s="564"/>
      <c r="GAD155" s="564"/>
      <c r="GAE155" s="564"/>
      <c r="GAF155" s="564"/>
      <c r="GAG155" s="564"/>
      <c r="GAH155" s="564"/>
      <c r="GAI155" s="564"/>
      <c r="GAJ155" s="564"/>
      <c r="GAK155" s="564"/>
      <c r="GAL155" s="564"/>
      <c r="GAM155" s="564"/>
      <c r="GAN155" s="564"/>
      <c r="GAO155" s="564"/>
      <c r="GAP155" s="564"/>
      <c r="GAQ155" s="564"/>
      <c r="GAR155" s="564"/>
      <c r="GAS155" s="564"/>
      <c r="GAT155" s="564"/>
      <c r="GAU155" s="564"/>
      <c r="GAV155" s="564"/>
      <c r="GAW155" s="564"/>
      <c r="GAX155" s="564"/>
      <c r="GAY155" s="564"/>
      <c r="GAZ155" s="564"/>
      <c r="GBA155" s="564"/>
      <c r="GBB155" s="564"/>
      <c r="GBC155" s="564"/>
      <c r="GBD155" s="564"/>
      <c r="GBE155" s="564"/>
      <c r="GBF155" s="564"/>
      <c r="GBG155" s="564"/>
      <c r="GBH155" s="564"/>
      <c r="GBI155" s="564"/>
      <c r="GBJ155" s="564"/>
      <c r="GBK155" s="564"/>
      <c r="GBL155" s="564"/>
      <c r="GBM155" s="564"/>
      <c r="GBN155" s="564"/>
      <c r="GBO155" s="564"/>
      <c r="GBP155" s="564"/>
      <c r="GBQ155" s="564"/>
      <c r="GBR155" s="564"/>
      <c r="GBS155" s="564"/>
      <c r="GBT155" s="564"/>
      <c r="GBU155" s="564"/>
      <c r="GBV155" s="564"/>
      <c r="GBW155" s="564"/>
      <c r="GBX155" s="564"/>
      <c r="GBY155" s="564"/>
      <c r="GBZ155" s="564"/>
      <c r="GCA155" s="564"/>
      <c r="GCB155" s="564"/>
      <c r="GCC155" s="564"/>
      <c r="GCD155" s="564"/>
      <c r="GCE155" s="564"/>
      <c r="GCF155" s="564"/>
      <c r="GCG155" s="564"/>
      <c r="GCH155" s="564"/>
      <c r="GCI155" s="564"/>
      <c r="GCJ155" s="564"/>
      <c r="GCK155" s="564"/>
      <c r="GCL155" s="564"/>
      <c r="GCM155" s="564"/>
      <c r="GCN155" s="564"/>
      <c r="GCO155" s="564"/>
      <c r="GCP155" s="564"/>
      <c r="GCQ155" s="564"/>
      <c r="GCR155" s="564"/>
      <c r="GCS155" s="564"/>
      <c r="GCT155" s="564"/>
      <c r="GCU155" s="564"/>
      <c r="GCV155" s="564"/>
      <c r="GCW155" s="564"/>
      <c r="GCX155" s="564"/>
      <c r="GCY155" s="564"/>
      <c r="GCZ155" s="564"/>
      <c r="GDA155" s="564"/>
      <c r="GDB155" s="564"/>
      <c r="GDC155" s="564"/>
      <c r="GDD155" s="564"/>
      <c r="GDE155" s="564"/>
      <c r="GDF155" s="564"/>
      <c r="GDG155" s="564"/>
      <c r="GDH155" s="564"/>
      <c r="GDI155" s="564"/>
      <c r="GDJ155" s="564"/>
      <c r="GDK155" s="564"/>
      <c r="GDL155" s="564"/>
      <c r="GDM155" s="564"/>
      <c r="GDN155" s="564"/>
      <c r="GDO155" s="564"/>
      <c r="GDP155" s="564"/>
      <c r="GDQ155" s="564"/>
      <c r="GDR155" s="564"/>
      <c r="GDS155" s="564"/>
      <c r="GDT155" s="564"/>
      <c r="GDU155" s="564"/>
      <c r="GDV155" s="564"/>
      <c r="GDW155" s="564"/>
      <c r="GDX155" s="564"/>
      <c r="GDY155" s="564"/>
      <c r="GDZ155" s="564"/>
      <c r="GEA155" s="564"/>
      <c r="GEB155" s="564"/>
      <c r="GEC155" s="564"/>
      <c r="GED155" s="564"/>
      <c r="GEE155" s="564"/>
      <c r="GEF155" s="564"/>
      <c r="GEG155" s="564"/>
      <c r="GEH155" s="564"/>
      <c r="GEI155" s="564"/>
      <c r="GEJ155" s="564"/>
      <c r="GEK155" s="564"/>
      <c r="GEL155" s="564"/>
      <c r="GEM155" s="564"/>
      <c r="GEN155" s="564"/>
      <c r="GEO155" s="564"/>
      <c r="GEP155" s="564"/>
      <c r="GEQ155" s="564"/>
      <c r="GER155" s="564"/>
      <c r="GES155" s="564"/>
      <c r="GET155" s="564"/>
      <c r="GEU155" s="564"/>
      <c r="GEV155" s="564"/>
      <c r="GEW155" s="564"/>
      <c r="GEX155" s="564"/>
      <c r="GEY155" s="564"/>
      <c r="GEZ155" s="564"/>
      <c r="GFA155" s="564"/>
      <c r="GFB155" s="564"/>
      <c r="GFC155" s="564"/>
      <c r="GFD155" s="564"/>
      <c r="GFE155" s="564"/>
      <c r="GFF155" s="564"/>
      <c r="GFG155" s="564"/>
      <c r="GFH155" s="564"/>
      <c r="GFI155" s="564"/>
      <c r="GFJ155" s="564"/>
      <c r="GFK155" s="564"/>
      <c r="GFL155" s="564"/>
      <c r="GFM155" s="564"/>
      <c r="GFN155" s="564"/>
      <c r="GFO155" s="564"/>
      <c r="GFP155" s="564"/>
      <c r="GFQ155" s="564"/>
      <c r="GFR155" s="564"/>
      <c r="GFS155" s="564"/>
      <c r="GFT155" s="564"/>
      <c r="GFU155" s="564"/>
      <c r="GFV155" s="564"/>
      <c r="GFW155" s="564"/>
      <c r="GFX155" s="564"/>
      <c r="GFY155" s="564"/>
      <c r="GFZ155" s="564"/>
      <c r="GGA155" s="564"/>
      <c r="GGB155" s="564"/>
      <c r="GGC155" s="564"/>
      <c r="GGD155" s="564"/>
      <c r="GGE155" s="564"/>
      <c r="GGF155" s="564"/>
      <c r="GGG155" s="564"/>
      <c r="GGH155" s="564"/>
      <c r="GGI155" s="564"/>
      <c r="GGJ155" s="564"/>
      <c r="GGK155" s="564"/>
      <c r="GGL155" s="564"/>
      <c r="GGM155" s="564"/>
      <c r="GGN155" s="564"/>
      <c r="GGO155" s="564"/>
      <c r="GGP155" s="564"/>
      <c r="GGQ155" s="564"/>
      <c r="GGR155" s="564"/>
      <c r="GGS155" s="564"/>
      <c r="GGT155" s="564"/>
      <c r="GGU155" s="564"/>
      <c r="GGV155" s="564"/>
      <c r="GGW155" s="564"/>
      <c r="GGX155" s="564"/>
      <c r="GGY155" s="564"/>
      <c r="GGZ155" s="564"/>
      <c r="GHA155" s="564"/>
      <c r="GHB155" s="564"/>
      <c r="GHC155" s="564"/>
      <c r="GHD155" s="564"/>
      <c r="GHE155" s="564"/>
      <c r="GHF155" s="564"/>
      <c r="GHG155" s="564"/>
      <c r="GHH155" s="564"/>
      <c r="GHI155" s="564"/>
      <c r="GHJ155" s="564"/>
      <c r="GHK155" s="564"/>
      <c r="GHL155" s="564"/>
      <c r="GHM155" s="564"/>
      <c r="GHN155" s="564"/>
      <c r="GHO155" s="564"/>
      <c r="GHP155" s="564"/>
      <c r="GHQ155" s="564"/>
      <c r="GHR155" s="564"/>
      <c r="GHS155" s="564"/>
      <c r="GHT155" s="564"/>
      <c r="GHU155" s="564"/>
      <c r="GHV155" s="564"/>
      <c r="GHW155" s="564"/>
      <c r="GHX155" s="564"/>
      <c r="GHY155" s="564"/>
      <c r="GHZ155" s="564"/>
      <c r="GIA155" s="564"/>
      <c r="GIB155" s="564"/>
      <c r="GIC155" s="564"/>
      <c r="GID155" s="564"/>
      <c r="GIE155" s="564"/>
      <c r="GIF155" s="564"/>
      <c r="GIG155" s="564"/>
      <c r="GIH155" s="564"/>
      <c r="GII155" s="564"/>
      <c r="GIJ155" s="564"/>
      <c r="GIK155" s="564"/>
      <c r="GIL155" s="564"/>
      <c r="GIM155" s="564"/>
      <c r="GIN155" s="564"/>
      <c r="GIO155" s="564"/>
      <c r="GIP155" s="564"/>
      <c r="GIQ155" s="564"/>
      <c r="GIR155" s="564"/>
      <c r="GIS155" s="564"/>
      <c r="GIT155" s="564"/>
      <c r="GIU155" s="564"/>
      <c r="GIV155" s="564"/>
      <c r="GIW155" s="564"/>
      <c r="GIX155" s="564"/>
      <c r="GIY155" s="564"/>
      <c r="GIZ155" s="564"/>
      <c r="GJA155" s="564"/>
      <c r="GJB155" s="564"/>
      <c r="GJC155" s="564"/>
      <c r="GJD155" s="564"/>
      <c r="GJE155" s="564"/>
      <c r="GJF155" s="564"/>
      <c r="GJG155" s="564"/>
      <c r="GJH155" s="564"/>
      <c r="GJI155" s="564"/>
      <c r="GJJ155" s="564"/>
      <c r="GJK155" s="564"/>
      <c r="GJL155" s="564"/>
      <c r="GJM155" s="564"/>
      <c r="GJN155" s="564"/>
      <c r="GJO155" s="564"/>
      <c r="GJP155" s="564"/>
      <c r="GJQ155" s="564"/>
      <c r="GJR155" s="564"/>
      <c r="GJS155" s="564"/>
      <c r="GJT155" s="564"/>
      <c r="GJU155" s="564"/>
      <c r="GJV155" s="564"/>
      <c r="GJW155" s="564"/>
      <c r="GJX155" s="564"/>
      <c r="GJY155" s="564"/>
      <c r="GJZ155" s="564"/>
      <c r="GKA155" s="564"/>
      <c r="GKB155" s="564"/>
      <c r="GKC155" s="564"/>
      <c r="GKD155" s="564"/>
      <c r="GKE155" s="564"/>
      <c r="GKF155" s="564"/>
      <c r="GKG155" s="564"/>
      <c r="GKH155" s="564"/>
      <c r="GKI155" s="564"/>
      <c r="GKJ155" s="564"/>
      <c r="GKK155" s="564"/>
      <c r="GKL155" s="564"/>
      <c r="GKM155" s="564"/>
      <c r="GKN155" s="564"/>
      <c r="GKO155" s="564"/>
      <c r="GKP155" s="564"/>
      <c r="GKQ155" s="564"/>
      <c r="GKR155" s="564"/>
      <c r="GKS155" s="564"/>
      <c r="GKT155" s="564"/>
      <c r="GKU155" s="564"/>
      <c r="GKV155" s="564"/>
      <c r="GKW155" s="564"/>
      <c r="GKX155" s="564"/>
      <c r="GKY155" s="564"/>
      <c r="GKZ155" s="564"/>
      <c r="GLA155" s="564"/>
      <c r="GLB155" s="564"/>
      <c r="GLC155" s="564"/>
      <c r="GLD155" s="564"/>
      <c r="GLE155" s="564"/>
      <c r="GLF155" s="564"/>
      <c r="GLG155" s="564"/>
      <c r="GLH155" s="564"/>
      <c r="GLI155" s="564"/>
      <c r="GLJ155" s="564"/>
      <c r="GLK155" s="564"/>
      <c r="GLL155" s="564"/>
      <c r="GLM155" s="564"/>
      <c r="GLN155" s="564"/>
      <c r="GLO155" s="564"/>
      <c r="GLP155" s="564"/>
      <c r="GLQ155" s="564"/>
      <c r="GLR155" s="564"/>
      <c r="GLS155" s="564"/>
      <c r="GLT155" s="564"/>
      <c r="GLU155" s="564"/>
      <c r="GLV155" s="564"/>
      <c r="GLW155" s="564"/>
      <c r="GLX155" s="564"/>
      <c r="GLY155" s="564"/>
      <c r="GLZ155" s="564"/>
      <c r="GMA155" s="564"/>
      <c r="GMB155" s="564"/>
      <c r="GMC155" s="564"/>
      <c r="GMD155" s="564"/>
      <c r="GME155" s="564"/>
      <c r="GMF155" s="564"/>
      <c r="GMG155" s="564"/>
      <c r="GMH155" s="564"/>
      <c r="GMI155" s="564"/>
      <c r="GMJ155" s="564"/>
      <c r="GMK155" s="564"/>
      <c r="GML155" s="564"/>
      <c r="GMM155" s="564"/>
      <c r="GMN155" s="564"/>
      <c r="GMO155" s="564"/>
      <c r="GMP155" s="564"/>
      <c r="GMQ155" s="564"/>
      <c r="GMR155" s="564"/>
      <c r="GMS155" s="564"/>
      <c r="GMT155" s="564"/>
      <c r="GMU155" s="564"/>
      <c r="GMV155" s="564"/>
      <c r="GMW155" s="564"/>
      <c r="GMX155" s="564"/>
      <c r="GMY155" s="564"/>
      <c r="GMZ155" s="564"/>
      <c r="GNA155" s="564"/>
      <c r="GNB155" s="564"/>
      <c r="GNC155" s="564"/>
      <c r="GND155" s="564"/>
      <c r="GNE155" s="564"/>
      <c r="GNF155" s="564"/>
      <c r="GNG155" s="564"/>
      <c r="GNH155" s="564"/>
      <c r="GNI155" s="564"/>
      <c r="GNJ155" s="564"/>
      <c r="GNK155" s="564"/>
      <c r="GNL155" s="564"/>
      <c r="GNM155" s="564"/>
      <c r="GNN155" s="564"/>
      <c r="GNO155" s="564"/>
      <c r="GNP155" s="564"/>
      <c r="GNQ155" s="564"/>
      <c r="GNR155" s="564"/>
      <c r="GNS155" s="564"/>
      <c r="GNT155" s="564"/>
      <c r="GNU155" s="564"/>
      <c r="GNV155" s="564"/>
      <c r="GNW155" s="564"/>
      <c r="GNX155" s="564"/>
      <c r="GNY155" s="564"/>
      <c r="GNZ155" s="564"/>
      <c r="GOA155" s="564"/>
      <c r="GOB155" s="564"/>
      <c r="GOC155" s="564"/>
      <c r="GOD155" s="564"/>
      <c r="GOE155" s="564"/>
      <c r="GOF155" s="564"/>
      <c r="GOG155" s="564"/>
      <c r="GOH155" s="564"/>
      <c r="GOI155" s="564"/>
      <c r="GOJ155" s="564"/>
      <c r="GOK155" s="564"/>
      <c r="GOL155" s="564"/>
      <c r="GOM155" s="564"/>
      <c r="GON155" s="564"/>
      <c r="GOO155" s="564"/>
      <c r="GOP155" s="564"/>
      <c r="GOQ155" s="564"/>
      <c r="GOR155" s="564"/>
      <c r="GOS155" s="564"/>
      <c r="GOT155" s="564"/>
      <c r="GOU155" s="564"/>
      <c r="GOV155" s="564"/>
      <c r="GOW155" s="564"/>
      <c r="GOX155" s="564"/>
      <c r="GOY155" s="564"/>
      <c r="GOZ155" s="564"/>
      <c r="GPA155" s="564"/>
      <c r="GPB155" s="564"/>
      <c r="GPC155" s="564"/>
      <c r="GPD155" s="564"/>
      <c r="GPE155" s="564"/>
      <c r="GPF155" s="564"/>
      <c r="GPG155" s="564"/>
      <c r="GPH155" s="564"/>
      <c r="GPI155" s="564"/>
      <c r="GPJ155" s="564"/>
      <c r="GPK155" s="564"/>
      <c r="GPL155" s="564"/>
      <c r="GPM155" s="564"/>
      <c r="GPN155" s="564"/>
      <c r="GPO155" s="564"/>
      <c r="GPP155" s="564"/>
      <c r="GPQ155" s="564"/>
      <c r="GPR155" s="564"/>
      <c r="GPS155" s="564"/>
      <c r="GPT155" s="564"/>
      <c r="GPU155" s="564"/>
      <c r="GPV155" s="564"/>
      <c r="GPW155" s="564"/>
      <c r="GPX155" s="564"/>
      <c r="GPY155" s="564"/>
      <c r="GPZ155" s="564"/>
      <c r="GQA155" s="564"/>
      <c r="GQB155" s="564"/>
      <c r="GQC155" s="564"/>
      <c r="GQD155" s="564"/>
      <c r="GQE155" s="564"/>
      <c r="GQF155" s="564"/>
      <c r="GQG155" s="564"/>
      <c r="GQH155" s="564"/>
      <c r="GQI155" s="564"/>
      <c r="GQJ155" s="564"/>
      <c r="GQK155" s="564"/>
      <c r="GQL155" s="564"/>
      <c r="GQM155" s="564"/>
      <c r="GQN155" s="564"/>
      <c r="GQO155" s="564"/>
      <c r="GQP155" s="564"/>
      <c r="GQQ155" s="564"/>
      <c r="GQR155" s="564"/>
      <c r="GQS155" s="564"/>
      <c r="GQT155" s="564"/>
      <c r="GQU155" s="564"/>
      <c r="GQV155" s="564"/>
      <c r="GQW155" s="564"/>
      <c r="GQX155" s="564"/>
      <c r="GQY155" s="564"/>
      <c r="GQZ155" s="564"/>
      <c r="GRA155" s="564"/>
      <c r="GRB155" s="564"/>
      <c r="GRC155" s="564"/>
      <c r="GRD155" s="564"/>
      <c r="GRE155" s="564"/>
      <c r="GRF155" s="564"/>
      <c r="GRG155" s="564"/>
      <c r="GRH155" s="564"/>
      <c r="GRI155" s="564"/>
      <c r="GRJ155" s="564"/>
      <c r="GRK155" s="564"/>
      <c r="GRL155" s="564"/>
      <c r="GRM155" s="564"/>
      <c r="GRN155" s="564"/>
      <c r="GRO155" s="564"/>
      <c r="GRP155" s="564"/>
      <c r="GRQ155" s="564"/>
      <c r="GRR155" s="564"/>
      <c r="GRS155" s="564"/>
      <c r="GRT155" s="564"/>
      <c r="GRU155" s="564"/>
      <c r="GRV155" s="564"/>
      <c r="GRW155" s="564"/>
      <c r="GRX155" s="564"/>
      <c r="GRY155" s="564"/>
      <c r="GRZ155" s="564"/>
      <c r="GSA155" s="564"/>
      <c r="GSB155" s="564"/>
      <c r="GSC155" s="564"/>
      <c r="GSD155" s="564"/>
      <c r="GSE155" s="564"/>
      <c r="GSF155" s="564"/>
      <c r="GSG155" s="564"/>
      <c r="GSH155" s="564"/>
      <c r="GSI155" s="564"/>
      <c r="GSJ155" s="564"/>
      <c r="GSK155" s="564"/>
      <c r="GSL155" s="564"/>
      <c r="GSM155" s="564"/>
      <c r="GSN155" s="564"/>
      <c r="GSO155" s="564"/>
      <c r="GSP155" s="564"/>
      <c r="GSQ155" s="564"/>
      <c r="GSR155" s="564"/>
      <c r="GSS155" s="564"/>
      <c r="GST155" s="564"/>
      <c r="GSU155" s="564"/>
      <c r="GSV155" s="564"/>
      <c r="GSW155" s="564"/>
      <c r="GSX155" s="564"/>
      <c r="GSY155" s="564"/>
      <c r="GSZ155" s="564"/>
      <c r="GTA155" s="564"/>
      <c r="GTB155" s="564"/>
      <c r="GTC155" s="564"/>
      <c r="GTD155" s="564"/>
      <c r="GTE155" s="564"/>
      <c r="GTF155" s="564"/>
      <c r="GTG155" s="564"/>
      <c r="GTH155" s="564"/>
      <c r="GTI155" s="564"/>
      <c r="GTJ155" s="564"/>
      <c r="GTK155" s="564"/>
      <c r="GTL155" s="564"/>
      <c r="GTM155" s="564"/>
      <c r="GTN155" s="564"/>
      <c r="GTO155" s="564"/>
      <c r="GTP155" s="564"/>
      <c r="GTQ155" s="564"/>
      <c r="GTR155" s="564"/>
      <c r="GTS155" s="564"/>
      <c r="GTT155" s="564"/>
      <c r="GTU155" s="564"/>
      <c r="GTV155" s="564"/>
      <c r="GTW155" s="564"/>
      <c r="GTX155" s="564"/>
      <c r="GTY155" s="564"/>
      <c r="GTZ155" s="564"/>
      <c r="GUA155" s="564"/>
      <c r="GUB155" s="564"/>
      <c r="GUC155" s="564"/>
      <c r="GUD155" s="564"/>
      <c r="GUE155" s="564"/>
      <c r="GUF155" s="564"/>
      <c r="GUG155" s="564"/>
      <c r="GUH155" s="564"/>
      <c r="GUI155" s="564"/>
      <c r="GUJ155" s="564"/>
      <c r="GUK155" s="564"/>
      <c r="GUL155" s="564"/>
      <c r="GUM155" s="564"/>
      <c r="GUN155" s="564"/>
      <c r="GUO155" s="564"/>
      <c r="GUP155" s="564"/>
      <c r="GUQ155" s="564"/>
      <c r="GUR155" s="564"/>
      <c r="GUS155" s="564"/>
      <c r="GUT155" s="564"/>
      <c r="GUU155" s="564"/>
      <c r="GUV155" s="564"/>
      <c r="GUW155" s="564"/>
      <c r="GUX155" s="564"/>
      <c r="GUY155" s="564"/>
      <c r="GUZ155" s="564"/>
      <c r="GVA155" s="564"/>
      <c r="GVB155" s="564"/>
      <c r="GVC155" s="564"/>
      <c r="GVD155" s="564"/>
      <c r="GVE155" s="564"/>
      <c r="GVF155" s="564"/>
      <c r="GVG155" s="564"/>
      <c r="GVH155" s="564"/>
      <c r="GVI155" s="564"/>
      <c r="GVJ155" s="564"/>
      <c r="GVK155" s="564"/>
      <c r="GVL155" s="564"/>
      <c r="GVM155" s="564"/>
      <c r="GVN155" s="564"/>
      <c r="GVO155" s="564"/>
      <c r="GVP155" s="564"/>
      <c r="GVQ155" s="564"/>
      <c r="GVR155" s="564"/>
      <c r="GVS155" s="564"/>
      <c r="GVT155" s="564"/>
      <c r="GVU155" s="564"/>
      <c r="GVV155" s="564"/>
      <c r="GVW155" s="564"/>
      <c r="GVX155" s="564"/>
      <c r="GVY155" s="564"/>
      <c r="GVZ155" s="564"/>
      <c r="GWA155" s="564"/>
      <c r="GWB155" s="564"/>
      <c r="GWC155" s="564"/>
      <c r="GWD155" s="564"/>
      <c r="GWE155" s="564"/>
      <c r="GWF155" s="564"/>
      <c r="GWG155" s="564"/>
      <c r="GWH155" s="564"/>
      <c r="GWI155" s="564"/>
      <c r="GWJ155" s="564"/>
      <c r="GWK155" s="564"/>
      <c r="GWL155" s="564"/>
      <c r="GWM155" s="564"/>
      <c r="GWN155" s="564"/>
      <c r="GWO155" s="564"/>
      <c r="GWP155" s="564"/>
      <c r="GWQ155" s="564"/>
      <c r="GWR155" s="564"/>
      <c r="GWS155" s="564"/>
      <c r="GWT155" s="564"/>
      <c r="GWU155" s="564"/>
      <c r="GWV155" s="564"/>
      <c r="GWW155" s="564"/>
      <c r="GWX155" s="564"/>
      <c r="GWY155" s="564"/>
      <c r="GWZ155" s="564"/>
      <c r="GXA155" s="564"/>
      <c r="GXB155" s="564"/>
      <c r="GXC155" s="564"/>
      <c r="GXD155" s="564"/>
      <c r="GXE155" s="564"/>
      <c r="GXF155" s="564"/>
      <c r="GXG155" s="564"/>
      <c r="GXH155" s="564"/>
      <c r="GXI155" s="564"/>
      <c r="GXJ155" s="564"/>
      <c r="GXK155" s="564"/>
      <c r="GXL155" s="564"/>
      <c r="GXM155" s="564"/>
      <c r="GXN155" s="564"/>
      <c r="GXO155" s="564"/>
      <c r="GXP155" s="564"/>
      <c r="GXQ155" s="564"/>
      <c r="GXR155" s="564"/>
      <c r="GXS155" s="564"/>
      <c r="GXT155" s="564"/>
      <c r="GXU155" s="564"/>
      <c r="GXV155" s="564"/>
      <c r="GXW155" s="564"/>
      <c r="GXX155" s="564"/>
      <c r="GXY155" s="564"/>
      <c r="GXZ155" s="564"/>
      <c r="GYA155" s="564"/>
      <c r="GYB155" s="564"/>
      <c r="GYC155" s="564"/>
      <c r="GYD155" s="564"/>
      <c r="GYE155" s="564"/>
      <c r="GYF155" s="564"/>
      <c r="GYG155" s="564"/>
      <c r="GYH155" s="564"/>
      <c r="GYI155" s="564"/>
      <c r="GYJ155" s="564"/>
      <c r="GYK155" s="564"/>
      <c r="GYL155" s="564"/>
      <c r="GYM155" s="564"/>
      <c r="GYN155" s="564"/>
      <c r="GYO155" s="564"/>
      <c r="GYP155" s="564"/>
      <c r="GYQ155" s="564"/>
      <c r="GYR155" s="564"/>
      <c r="GYS155" s="564"/>
      <c r="GYT155" s="564"/>
      <c r="GYU155" s="564"/>
      <c r="GYV155" s="564"/>
      <c r="GYW155" s="564"/>
      <c r="GYX155" s="564"/>
      <c r="GYY155" s="564"/>
      <c r="GYZ155" s="564"/>
      <c r="GZA155" s="564"/>
      <c r="GZB155" s="564"/>
      <c r="GZC155" s="564"/>
      <c r="GZD155" s="564"/>
      <c r="GZE155" s="564"/>
      <c r="GZF155" s="564"/>
      <c r="GZG155" s="564"/>
      <c r="GZH155" s="564"/>
      <c r="GZI155" s="564"/>
      <c r="GZJ155" s="564"/>
      <c r="GZK155" s="564"/>
      <c r="GZL155" s="564"/>
      <c r="GZM155" s="564"/>
      <c r="GZN155" s="564"/>
      <c r="GZO155" s="564"/>
      <c r="GZP155" s="564"/>
      <c r="GZQ155" s="564"/>
      <c r="GZR155" s="564"/>
      <c r="GZS155" s="564"/>
      <c r="GZT155" s="564"/>
      <c r="GZU155" s="564"/>
      <c r="GZV155" s="564"/>
      <c r="GZW155" s="564"/>
      <c r="GZX155" s="564"/>
      <c r="GZY155" s="564"/>
      <c r="GZZ155" s="564"/>
      <c r="HAA155" s="564"/>
      <c r="HAB155" s="564"/>
      <c r="HAC155" s="564"/>
      <c r="HAD155" s="564"/>
      <c r="HAE155" s="564"/>
      <c r="HAF155" s="564"/>
      <c r="HAG155" s="564"/>
      <c r="HAH155" s="564"/>
      <c r="HAI155" s="564"/>
      <c r="HAJ155" s="564"/>
      <c r="HAK155" s="564"/>
      <c r="HAL155" s="564"/>
      <c r="HAM155" s="564"/>
      <c r="HAN155" s="564"/>
      <c r="HAO155" s="564"/>
      <c r="HAP155" s="564"/>
      <c r="HAQ155" s="564"/>
      <c r="HAR155" s="564"/>
      <c r="HAS155" s="564"/>
      <c r="HAT155" s="564"/>
      <c r="HAU155" s="564"/>
      <c r="HAV155" s="564"/>
      <c r="HAW155" s="564"/>
      <c r="HAX155" s="564"/>
      <c r="HAY155" s="564"/>
      <c r="HAZ155" s="564"/>
      <c r="HBA155" s="564"/>
      <c r="HBB155" s="564"/>
      <c r="HBC155" s="564"/>
      <c r="HBD155" s="564"/>
      <c r="HBE155" s="564"/>
      <c r="HBF155" s="564"/>
      <c r="HBG155" s="564"/>
      <c r="HBH155" s="564"/>
      <c r="HBI155" s="564"/>
      <c r="HBJ155" s="564"/>
      <c r="HBK155" s="564"/>
      <c r="HBL155" s="564"/>
      <c r="HBM155" s="564"/>
      <c r="HBN155" s="564"/>
      <c r="HBO155" s="564"/>
      <c r="HBP155" s="564"/>
      <c r="HBQ155" s="564"/>
      <c r="HBR155" s="564"/>
      <c r="HBS155" s="564"/>
      <c r="HBT155" s="564"/>
      <c r="HBU155" s="564"/>
      <c r="HBV155" s="564"/>
      <c r="HBW155" s="564"/>
      <c r="HBX155" s="564"/>
      <c r="HBY155" s="564"/>
      <c r="HBZ155" s="564"/>
      <c r="HCA155" s="564"/>
      <c r="HCB155" s="564"/>
      <c r="HCC155" s="564"/>
      <c r="HCD155" s="564"/>
      <c r="HCE155" s="564"/>
      <c r="HCF155" s="564"/>
      <c r="HCG155" s="564"/>
      <c r="HCH155" s="564"/>
      <c r="HCI155" s="564"/>
      <c r="HCJ155" s="564"/>
      <c r="HCK155" s="564"/>
      <c r="HCL155" s="564"/>
      <c r="HCM155" s="564"/>
      <c r="HCN155" s="564"/>
      <c r="HCO155" s="564"/>
      <c r="HCP155" s="564"/>
      <c r="HCQ155" s="564"/>
      <c r="HCR155" s="564"/>
      <c r="HCS155" s="564"/>
      <c r="HCT155" s="564"/>
      <c r="HCU155" s="564"/>
      <c r="HCV155" s="564"/>
      <c r="HCW155" s="564"/>
      <c r="HCX155" s="564"/>
      <c r="HCY155" s="564"/>
      <c r="HCZ155" s="564"/>
      <c r="HDA155" s="564"/>
      <c r="HDB155" s="564"/>
      <c r="HDC155" s="564"/>
      <c r="HDD155" s="564"/>
      <c r="HDE155" s="564"/>
      <c r="HDF155" s="564"/>
      <c r="HDG155" s="564"/>
      <c r="HDH155" s="564"/>
      <c r="HDI155" s="564"/>
      <c r="HDJ155" s="564"/>
      <c r="HDK155" s="564"/>
      <c r="HDL155" s="564"/>
      <c r="HDM155" s="564"/>
      <c r="HDN155" s="564"/>
      <c r="HDO155" s="564"/>
      <c r="HDP155" s="564"/>
      <c r="HDQ155" s="564"/>
      <c r="HDR155" s="564"/>
      <c r="HDS155" s="564"/>
      <c r="HDT155" s="564"/>
      <c r="HDU155" s="564"/>
      <c r="HDV155" s="564"/>
      <c r="HDW155" s="564"/>
      <c r="HDX155" s="564"/>
      <c r="HDY155" s="564"/>
      <c r="HDZ155" s="564"/>
      <c r="HEA155" s="564"/>
      <c r="HEB155" s="564"/>
      <c r="HEC155" s="564"/>
      <c r="HED155" s="564"/>
      <c r="HEE155" s="564"/>
      <c r="HEF155" s="564"/>
      <c r="HEG155" s="564"/>
      <c r="HEH155" s="564"/>
      <c r="HEI155" s="564"/>
      <c r="HEJ155" s="564"/>
      <c r="HEK155" s="564"/>
      <c r="HEL155" s="564"/>
      <c r="HEM155" s="564"/>
      <c r="HEN155" s="564"/>
      <c r="HEO155" s="564"/>
      <c r="HEP155" s="564"/>
      <c r="HEQ155" s="564"/>
      <c r="HER155" s="564"/>
      <c r="HES155" s="564"/>
      <c r="HET155" s="564"/>
      <c r="HEU155" s="564"/>
      <c r="HEV155" s="564"/>
      <c r="HEW155" s="564"/>
      <c r="HEX155" s="564"/>
      <c r="HEY155" s="564"/>
      <c r="HEZ155" s="564"/>
      <c r="HFA155" s="564"/>
      <c r="HFB155" s="564"/>
      <c r="HFC155" s="564"/>
      <c r="HFD155" s="564"/>
      <c r="HFE155" s="564"/>
      <c r="HFF155" s="564"/>
      <c r="HFG155" s="564"/>
      <c r="HFH155" s="564"/>
      <c r="HFI155" s="564"/>
      <c r="HFJ155" s="564"/>
      <c r="HFK155" s="564"/>
      <c r="HFL155" s="564"/>
      <c r="HFM155" s="564"/>
      <c r="HFN155" s="564"/>
      <c r="HFO155" s="564"/>
      <c r="HFP155" s="564"/>
      <c r="HFQ155" s="564"/>
      <c r="HFR155" s="564"/>
      <c r="HFS155" s="564"/>
      <c r="HFT155" s="564"/>
      <c r="HFU155" s="564"/>
      <c r="HFV155" s="564"/>
      <c r="HFW155" s="564"/>
      <c r="HFX155" s="564"/>
      <c r="HFY155" s="564"/>
      <c r="HFZ155" s="564"/>
      <c r="HGA155" s="564"/>
      <c r="HGB155" s="564"/>
      <c r="HGC155" s="564"/>
      <c r="HGD155" s="564"/>
      <c r="HGE155" s="564"/>
      <c r="HGF155" s="564"/>
      <c r="HGG155" s="564"/>
      <c r="HGH155" s="564"/>
      <c r="HGI155" s="564"/>
      <c r="HGJ155" s="564"/>
      <c r="HGK155" s="564"/>
      <c r="HGL155" s="564"/>
      <c r="HGM155" s="564"/>
      <c r="HGN155" s="564"/>
      <c r="HGO155" s="564"/>
      <c r="HGP155" s="564"/>
      <c r="HGQ155" s="564"/>
      <c r="HGR155" s="564"/>
      <c r="HGS155" s="564"/>
      <c r="HGT155" s="564"/>
      <c r="HGU155" s="564"/>
      <c r="HGV155" s="564"/>
      <c r="HGW155" s="564"/>
      <c r="HGX155" s="564"/>
      <c r="HGY155" s="564"/>
      <c r="HGZ155" s="564"/>
      <c r="HHA155" s="564"/>
      <c r="HHB155" s="564"/>
      <c r="HHC155" s="564"/>
      <c r="HHD155" s="564"/>
      <c r="HHE155" s="564"/>
      <c r="HHF155" s="564"/>
      <c r="HHG155" s="564"/>
      <c r="HHH155" s="564"/>
      <c r="HHI155" s="564"/>
      <c r="HHJ155" s="564"/>
      <c r="HHK155" s="564"/>
      <c r="HHL155" s="564"/>
      <c r="HHM155" s="564"/>
      <c r="HHN155" s="564"/>
      <c r="HHO155" s="564"/>
      <c r="HHP155" s="564"/>
      <c r="HHQ155" s="564"/>
      <c r="HHR155" s="564"/>
      <c r="HHS155" s="564"/>
      <c r="HHT155" s="564"/>
      <c r="HHU155" s="564"/>
      <c r="HHV155" s="564"/>
      <c r="HHW155" s="564"/>
      <c r="HHX155" s="564"/>
      <c r="HHY155" s="564"/>
      <c r="HHZ155" s="564"/>
      <c r="HIA155" s="564"/>
      <c r="HIB155" s="564"/>
      <c r="HIC155" s="564"/>
      <c r="HID155" s="564"/>
      <c r="HIE155" s="564"/>
      <c r="HIF155" s="564"/>
      <c r="HIG155" s="564"/>
      <c r="HIH155" s="564"/>
      <c r="HII155" s="564"/>
      <c r="HIJ155" s="564"/>
      <c r="HIK155" s="564"/>
      <c r="HIL155" s="564"/>
      <c r="HIM155" s="564"/>
      <c r="HIN155" s="564"/>
      <c r="HIO155" s="564"/>
      <c r="HIP155" s="564"/>
      <c r="HIQ155" s="564"/>
      <c r="HIR155" s="564"/>
      <c r="HIS155" s="564"/>
      <c r="HIT155" s="564"/>
      <c r="HIU155" s="564"/>
      <c r="HIV155" s="564"/>
      <c r="HIW155" s="564"/>
      <c r="HIX155" s="564"/>
      <c r="HIY155" s="564"/>
      <c r="HIZ155" s="564"/>
      <c r="HJA155" s="564"/>
      <c r="HJB155" s="564"/>
      <c r="HJC155" s="564"/>
      <c r="HJD155" s="564"/>
      <c r="HJE155" s="564"/>
      <c r="HJF155" s="564"/>
      <c r="HJG155" s="564"/>
      <c r="HJH155" s="564"/>
      <c r="HJI155" s="564"/>
      <c r="HJJ155" s="564"/>
      <c r="HJK155" s="564"/>
      <c r="HJL155" s="564"/>
      <c r="HJM155" s="564"/>
      <c r="HJN155" s="564"/>
      <c r="HJO155" s="564"/>
      <c r="HJP155" s="564"/>
      <c r="HJQ155" s="564"/>
      <c r="HJR155" s="564"/>
      <c r="HJS155" s="564"/>
      <c r="HJT155" s="564"/>
      <c r="HJU155" s="564"/>
      <c r="HJV155" s="564"/>
      <c r="HJW155" s="564"/>
      <c r="HJX155" s="564"/>
      <c r="HJY155" s="564"/>
      <c r="HJZ155" s="564"/>
      <c r="HKA155" s="564"/>
      <c r="HKB155" s="564"/>
      <c r="HKC155" s="564"/>
      <c r="HKD155" s="564"/>
      <c r="HKE155" s="564"/>
      <c r="HKF155" s="564"/>
      <c r="HKG155" s="564"/>
      <c r="HKH155" s="564"/>
      <c r="HKI155" s="564"/>
      <c r="HKJ155" s="564"/>
      <c r="HKK155" s="564"/>
      <c r="HKL155" s="564"/>
      <c r="HKM155" s="564"/>
      <c r="HKN155" s="564"/>
      <c r="HKO155" s="564"/>
      <c r="HKP155" s="564"/>
      <c r="HKQ155" s="564"/>
      <c r="HKR155" s="564"/>
      <c r="HKS155" s="564"/>
      <c r="HKT155" s="564"/>
      <c r="HKU155" s="564"/>
      <c r="HKV155" s="564"/>
      <c r="HKW155" s="564"/>
      <c r="HKX155" s="564"/>
      <c r="HKY155" s="564"/>
      <c r="HKZ155" s="564"/>
      <c r="HLA155" s="564"/>
      <c r="HLB155" s="564"/>
      <c r="HLC155" s="564"/>
      <c r="HLD155" s="564"/>
      <c r="HLE155" s="564"/>
      <c r="HLF155" s="564"/>
      <c r="HLG155" s="564"/>
      <c r="HLH155" s="564"/>
      <c r="HLI155" s="564"/>
      <c r="HLJ155" s="564"/>
      <c r="HLK155" s="564"/>
      <c r="HLL155" s="564"/>
      <c r="HLM155" s="564"/>
      <c r="HLN155" s="564"/>
      <c r="HLO155" s="564"/>
      <c r="HLP155" s="564"/>
      <c r="HLQ155" s="564"/>
      <c r="HLR155" s="564"/>
      <c r="HLS155" s="564"/>
      <c r="HLT155" s="564"/>
      <c r="HLU155" s="564"/>
      <c r="HLV155" s="564"/>
      <c r="HLW155" s="564"/>
      <c r="HLX155" s="564"/>
      <c r="HLY155" s="564"/>
      <c r="HLZ155" s="564"/>
      <c r="HMA155" s="564"/>
      <c r="HMB155" s="564"/>
      <c r="HMC155" s="564"/>
      <c r="HMD155" s="564"/>
      <c r="HME155" s="564"/>
      <c r="HMF155" s="564"/>
      <c r="HMG155" s="564"/>
      <c r="HMH155" s="564"/>
      <c r="HMI155" s="564"/>
      <c r="HMJ155" s="564"/>
      <c r="HMK155" s="564"/>
      <c r="HML155" s="564"/>
      <c r="HMM155" s="564"/>
      <c r="HMN155" s="564"/>
      <c r="HMO155" s="564"/>
      <c r="HMP155" s="564"/>
      <c r="HMQ155" s="564"/>
      <c r="HMR155" s="564"/>
      <c r="HMS155" s="564"/>
      <c r="HMT155" s="564"/>
      <c r="HMU155" s="564"/>
      <c r="HMV155" s="564"/>
      <c r="HMW155" s="564"/>
      <c r="HMX155" s="564"/>
      <c r="HMY155" s="564"/>
      <c r="HMZ155" s="564"/>
      <c r="HNA155" s="564"/>
      <c r="HNB155" s="564"/>
      <c r="HNC155" s="564"/>
      <c r="HND155" s="564"/>
      <c r="HNE155" s="564"/>
      <c r="HNF155" s="564"/>
      <c r="HNG155" s="564"/>
      <c r="HNH155" s="564"/>
      <c r="HNI155" s="564"/>
      <c r="HNJ155" s="564"/>
      <c r="HNK155" s="564"/>
      <c r="HNL155" s="564"/>
      <c r="HNM155" s="564"/>
      <c r="HNN155" s="564"/>
      <c r="HNO155" s="564"/>
      <c r="HNP155" s="564"/>
      <c r="HNQ155" s="564"/>
      <c r="HNR155" s="564"/>
      <c r="HNS155" s="564"/>
      <c r="HNT155" s="564"/>
      <c r="HNU155" s="564"/>
      <c r="HNV155" s="564"/>
      <c r="HNW155" s="564"/>
      <c r="HNX155" s="564"/>
      <c r="HNY155" s="564"/>
      <c r="HNZ155" s="564"/>
      <c r="HOA155" s="564"/>
      <c r="HOB155" s="564"/>
      <c r="HOC155" s="564"/>
      <c r="HOD155" s="564"/>
      <c r="HOE155" s="564"/>
      <c r="HOF155" s="564"/>
      <c r="HOG155" s="564"/>
      <c r="HOH155" s="564"/>
      <c r="HOI155" s="564"/>
      <c r="HOJ155" s="564"/>
      <c r="HOK155" s="564"/>
      <c r="HOL155" s="564"/>
      <c r="HOM155" s="564"/>
      <c r="HON155" s="564"/>
      <c r="HOO155" s="564"/>
      <c r="HOP155" s="564"/>
      <c r="HOQ155" s="564"/>
      <c r="HOR155" s="564"/>
      <c r="HOS155" s="564"/>
      <c r="HOT155" s="564"/>
      <c r="HOU155" s="564"/>
      <c r="HOV155" s="564"/>
      <c r="HOW155" s="564"/>
      <c r="HOX155" s="564"/>
      <c r="HOY155" s="564"/>
      <c r="HOZ155" s="564"/>
      <c r="HPA155" s="564"/>
      <c r="HPB155" s="564"/>
      <c r="HPC155" s="564"/>
      <c r="HPD155" s="564"/>
      <c r="HPE155" s="564"/>
      <c r="HPF155" s="564"/>
      <c r="HPG155" s="564"/>
      <c r="HPH155" s="564"/>
      <c r="HPI155" s="564"/>
      <c r="HPJ155" s="564"/>
      <c r="HPK155" s="564"/>
      <c r="HPL155" s="564"/>
      <c r="HPM155" s="564"/>
      <c r="HPN155" s="564"/>
      <c r="HPO155" s="564"/>
      <c r="HPP155" s="564"/>
      <c r="HPQ155" s="564"/>
      <c r="HPR155" s="564"/>
      <c r="HPS155" s="564"/>
      <c r="HPT155" s="564"/>
      <c r="HPU155" s="564"/>
      <c r="HPV155" s="564"/>
      <c r="HPW155" s="564"/>
      <c r="HPX155" s="564"/>
      <c r="HPY155" s="564"/>
      <c r="HPZ155" s="564"/>
      <c r="HQA155" s="564"/>
      <c r="HQB155" s="564"/>
      <c r="HQC155" s="564"/>
      <c r="HQD155" s="564"/>
      <c r="HQE155" s="564"/>
      <c r="HQF155" s="564"/>
      <c r="HQG155" s="564"/>
      <c r="HQH155" s="564"/>
      <c r="HQI155" s="564"/>
      <c r="HQJ155" s="564"/>
      <c r="HQK155" s="564"/>
      <c r="HQL155" s="564"/>
      <c r="HQM155" s="564"/>
      <c r="HQN155" s="564"/>
      <c r="HQO155" s="564"/>
      <c r="HQP155" s="564"/>
      <c r="HQQ155" s="564"/>
      <c r="HQR155" s="564"/>
      <c r="HQS155" s="564"/>
      <c r="HQT155" s="564"/>
      <c r="HQU155" s="564"/>
      <c r="HQV155" s="564"/>
      <c r="HQW155" s="564"/>
      <c r="HQX155" s="564"/>
      <c r="HQY155" s="564"/>
      <c r="HQZ155" s="564"/>
      <c r="HRA155" s="564"/>
      <c r="HRB155" s="564"/>
      <c r="HRC155" s="564"/>
      <c r="HRD155" s="564"/>
      <c r="HRE155" s="564"/>
      <c r="HRF155" s="564"/>
      <c r="HRG155" s="564"/>
      <c r="HRH155" s="564"/>
      <c r="HRI155" s="564"/>
      <c r="HRJ155" s="564"/>
      <c r="HRK155" s="564"/>
      <c r="HRL155" s="564"/>
      <c r="HRM155" s="564"/>
      <c r="HRN155" s="564"/>
      <c r="HRO155" s="564"/>
      <c r="HRP155" s="564"/>
      <c r="HRQ155" s="564"/>
      <c r="HRR155" s="564"/>
      <c r="HRS155" s="564"/>
      <c r="HRT155" s="564"/>
      <c r="HRU155" s="564"/>
      <c r="HRV155" s="564"/>
      <c r="HRW155" s="564"/>
      <c r="HRX155" s="564"/>
      <c r="HRY155" s="564"/>
      <c r="HRZ155" s="564"/>
      <c r="HSA155" s="564"/>
      <c r="HSB155" s="564"/>
      <c r="HSC155" s="564"/>
      <c r="HSD155" s="564"/>
      <c r="HSE155" s="564"/>
      <c r="HSF155" s="564"/>
      <c r="HSG155" s="564"/>
      <c r="HSH155" s="564"/>
      <c r="HSI155" s="564"/>
      <c r="HSJ155" s="564"/>
      <c r="HSK155" s="564"/>
      <c r="HSL155" s="564"/>
      <c r="HSM155" s="564"/>
      <c r="HSN155" s="564"/>
      <c r="HSO155" s="564"/>
      <c r="HSP155" s="564"/>
      <c r="HSQ155" s="564"/>
      <c r="HSR155" s="564"/>
      <c r="HSS155" s="564"/>
      <c r="HST155" s="564"/>
      <c r="HSU155" s="564"/>
      <c r="HSV155" s="564"/>
      <c r="HSW155" s="564"/>
      <c r="HSX155" s="564"/>
      <c r="HSY155" s="564"/>
      <c r="HSZ155" s="564"/>
      <c r="HTA155" s="564"/>
      <c r="HTB155" s="564"/>
      <c r="HTC155" s="564"/>
      <c r="HTD155" s="564"/>
      <c r="HTE155" s="564"/>
      <c r="HTF155" s="564"/>
      <c r="HTG155" s="564"/>
      <c r="HTH155" s="564"/>
      <c r="HTI155" s="564"/>
      <c r="HTJ155" s="564"/>
      <c r="HTK155" s="564"/>
      <c r="HTL155" s="564"/>
      <c r="HTM155" s="564"/>
      <c r="HTN155" s="564"/>
      <c r="HTO155" s="564"/>
      <c r="HTP155" s="564"/>
      <c r="HTQ155" s="564"/>
      <c r="HTR155" s="564"/>
      <c r="HTS155" s="564"/>
      <c r="HTT155" s="564"/>
      <c r="HTU155" s="564"/>
      <c r="HTV155" s="564"/>
      <c r="HTW155" s="564"/>
      <c r="HTX155" s="564"/>
      <c r="HTY155" s="564"/>
      <c r="HTZ155" s="564"/>
      <c r="HUA155" s="564"/>
      <c r="HUB155" s="564"/>
      <c r="HUC155" s="564"/>
      <c r="HUD155" s="564"/>
      <c r="HUE155" s="564"/>
      <c r="HUF155" s="564"/>
      <c r="HUG155" s="564"/>
      <c r="HUH155" s="564"/>
      <c r="HUI155" s="564"/>
      <c r="HUJ155" s="564"/>
      <c r="HUK155" s="564"/>
      <c r="HUL155" s="564"/>
      <c r="HUM155" s="564"/>
      <c r="HUN155" s="564"/>
      <c r="HUO155" s="564"/>
      <c r="HUP155" s="564"/>
      <c r="HUQ155" s="564"/>
      <c r="HUR155" s="564"/>
      <c r="HUS155" s="564"/>
      <c r="HUT155" s="564"/>
      <c r="HUU155" s="564"/>
      <c r="HUV155" s="564"/>
      <c r="HUW155" s="564"/>
      <c r="HUX155" s="564"/>
      <c r="HUY155" s="564"/>
      <c r="HUZ155" s="564"/>
      <c r="HVA155" s="564"/>
      <c r="HVB155" s="564"/>
      <c r="HVC155" s="564"/>
      <c r="HVD155" s="564"/>
      <c r="HVE155" s="564"/>
      <c r="HVF155" s="564"/>
      <c r="HVG155" s="564"/>
      <c r="HVH155" s="564"/>
      <c r="HVI155" s="564"/>
      <c r="HVJ155" s="564"/>
      <c r="HVK155" s="564"/>
      <c r="HVL155" s="564"/>
      <c r="HVM155" s="564"/>
      <c r="HVN155" s="564"/>
      <c r="HVO155" s="564"/>
      <c r="HVP155" s="564"/>
      <c r="HVQ155" s="564"/>
      <c r="HVR155" s="564"/>
      <c r="HVS155" s="564"/>
      <c r="HVT155" s="564"/>
      <c r="HVU155" s="564"/>
      <c r="HVV155" s="564"/>
      <c r="HVW155" s="564"/>
      <c r="HVX155" s="564"/>
      <c r="HVY155" s="564"/>
      <c r="HVZ155" s="564"/>
      <c r="HWA155" s="564"/>
      <c r="HWB155" s="564"/>
      <c r="HWC155" s="564"/>
      <c r="HWD155" s="564"/>
      <c r="HWE155" s="564"/>
      <c r="HWF155" s="564"/>
      <c r="HWG155" s="564"/>
      <c r="HWH155" s="564"/>
      <c r="HWI155" s="564"/>
      <c r="HWJ155" s="564"/>
      <c r="HWK155" s="564"/>
      <c r="HWL155" s="564"/>
      <c r="HWM155" s="564"/>
      <c r="HWN155" s="564"/>
      <c r="HWO155" s="564"/>
      <c r="HWP155" s="564"/>
      <c r="HWQ155" s="564"/>
      <c r="HWR155" s="564"/>
      <c r="HWS155" s="564"/>
      <c r="HWT155" s="564"/>
      <c r="HWU155" s="564"/>
      <c r="HWV155" s="564"/>
      <c r="HWW155" s="564"/>
      <c r="HWX155" s="564"/>
      <c r="HWY155" s="564"/>
      <c r="HWZ155" s="564"/>
      <c r="HXA155" s="564"/>
      <c r="HXB155" s="564"/>
      <c r="HXC155" s="564"/>
      <c r="HXD155" s="564"/>
      <c r="HXE155" s="564"/>
      <c r="HXF155" s="564"/>
      <c r="HXG155" s="564"/>
      <c r="HXH155" s="564"/>
      <c r="HXI155" s="564"/>
      <c r="HXJ155" s="564"/>
      <c r="HXK155" s="564"/>
      <c r="HXL155" s="564"/>
      <c r="HXM155" s="564"/>
      <c r="HXN155" s="564"/>
      <c r="HXO155" s="564"/>
      <c r="HXP155" s="564"/>
      <c r="HXQ155" s="564"/>
      <c r="HXR155" s="564"/>
      <c r="HXS155" s="564"/>
      <c r="HXT155" s="564"/>
      <c r="HXU155" s="564"/>
      <c r="HXV155" s="564"/>
      <c r="HXW155" s="564"/>
      <c r="HXX155" s="564"/>
      <c r="HXY155" s="564"/>
      <c r="HXZ155" s="564"/>
      <c r="HYA155" s="564"/>
      <c r="HYB155" s="564"/>
      <c r="HYC155" s="564"/>
      <c r="HYD155" s="564"/>
      <c r="HYE155" s="564"/>
      <c r="HYF155" s="564"/>
      <c r="HYG155" s="564"/>
      <c r="HYH155" s="564"/>
      <c r="HYI155" s="564"/>
      <c r="HYJ155" s="564"/>
      <c r="HYK155" s="564"/>
      <c r="HYL155" s="564"/>
      <c r="HYM155" s="564"/>
      <c r="HYN155" s="564"/>
      <c r="HYO155" s="564"/>
      <c r="HYP155" s="564"/>
      <c r="HYQ155" s="564"/>
      <c r="HYR155" s="564"/>
      <c r="HYS155" s="564"/>
      <c r="HYT155" s="564"/>
      <c r="HYU155" s="564"/>
      <c r="HYV155" s="564"/>
      <c r="HYW155" s="564"/>
      <c r="HYX155" s="564"/>
      <c r="HYY155" s="564"/>
      <c r="HYZ155" s="564"/>
      <c r="HZA155" s="564"/>
      <c r="HZB155" s="564"/>
      <c r="HZC155" s="564"/>
      <c r="HZD155" s="564"/>
      <c r="HZE155" s="564"/>
      <c r="HZF155" s="564"/>
      <c r="HZG155" s="564"/>
      <c r="HZH155" s="564"/>
      <c r="HZI155" s="564"/>
      <c r="HZJ155" s="564"/>
      <c r="HZK155" s="564"/>
      <c r="HZL155" s="564"/>
      <c r="HZM155" s="564"/>
      <c r="HZN155" s="564"/>
      <c r="HZO155" s="564"/>
      <c r="HZP155" s="564"/>
      <c r="HZQ155" s="564"/>
      <c r="HZR155" s="564"/>
      <c r="HZS155" s="564"/>
      <c r="HZT155" s="564"/>
      <c r="HZU155" s="564"/>
      <c r="HZV155" s="564"/>
      <c r="HZW155" s="564"/>
      <c r="HZX155" s="564"/>
      <c r="HZY155" s="564"/>
      <c r="HZZ155" s="564"/>
      <c r="IAA155" s="564"/>
      <c r="IAB155" s="564"/>
      <c r="IAC155" s="564"/>
      <c r="IAD155" s="564"/>
      <c r="IAE155" s="564"/>
      <c r="IAF155" s="564"/>
      <c r="IAG155" s="564"/>
      <c r="IAH155" s="564"/>
      <c r="IAI155" s="564"/>
      <c r="IAJ155" s="564"/>
      <c r="IAK155" s="564"/>
      <c r="IAL155" s="564"/>
      <c r="IAM155" s="564"/>
      <c r="IAN155" s="564"/>
      <c r="IAO155" s="564"/>
      <c r="IAP155" s="564"/>
      <c r="IAQ155" s="564"/>
      <c r="IAR155" s="564"/>
      <c r="IAS155" s="564"/>
      <c r="IAT155" s="564"/>
      <c r="IAU155" s="564"/>
      <c r="IAV155" s="564"/>
      <c r="IAW155" s="564"/>
      <c r="IAX155" s="564"/>
      <c r="IAY155" s="564"/>
      <c r="IAZ155" s="564"/>
      <c r="IBA155" s="564"/>
      <c r="IBB155" s="564"/>
      <c r="IBC155" s="564"/>
      <c r="IBD155" s="564"/>
      <c r="IBE155" s="564"/>
      <c r="IBF155" s="564"/>
      <c r="IBG155" s="564"/>
      <c r="IBH155" s="564"/>
      <c r="IBI155" s="564"/>
      <c r="IBJ155" s="564"/>
      <c r="IBK155" s="564"/>
      <c r="IBL155" s="564"/>
      <c r="IBM155" s="564"/>
      <c r="IBN155" s="564"/>
      <c r="IBO155" s="564"/>
      <c r="IBP155" s="564"/>
      <c r="IBQ155" s="564"/>
      <c r="IBR155" s="564"/>
      <c r="IBS155" s="564"/>
      <c r="IBT155" s="564"/>
      <c r="IBU155" s="564"/>
      <c r="IBV155" s="564"/>
      <c r="IBW155" s="564"/>
      <c r="IBX155" s="564"/>
      <c r="IBY155" s="564"/>
      <c r="IBZ155" s="564"/>
      <c r="ICA155" s="564"/>
      <c r="ICB155" s="564"/>
      <c r="ICC155" s="564"/>
      <c r="ICD155" s="564"/>
      <c r="ICE155" s="564"/>
      <c r="ICF155" s="564"/>
      <c r="ICG155" s="564"/>
      <c r="ICH155" s="564"/>
      <c r="ICI155" s="564"/>
      <c r="ICJ155" s="564"/>
      <c r="ICK155" s="564"/>
      <c r="ICL155" s="564"/>
      <c r="ICM155" s="564"/>
      <c r="ICN155" s="564"/>
      <c r="ICO155" s="564"/>
      <c r="ICP155" s="564"/>
      <c r="ICQ155" s="564"/>
      <c r="ICR155" s="564"/>
      <c r="ICS155" s="564"/>
      <c r="ICT155" s="564"/>
      <c r="ICU155" s="564"/>
      <c r="ICV155" s="564"/>
      <c r="ICW155" s="564"/>
      <c r="ICX155" s="564"/>
      <c r="ICY155" s="564"/>
      <c r="ICZ155" s="564"/>
      <c r="IDA155" s="564"/>
      <c r="IDB155" s="564"/>
      <c r="IDC155" s="564"/>
      <c r="IDD155" s="564"/>
      <c r="IDE155" s="564"/>
      <c r="IDF155" s="564"/>
      <c r="IDG155" s="564"/>
      <c r="IDH155" s="564"/>
      <c r="IDI155" s="564"/>
      <c r="IDJ155" s="564"/>
      <c r="IDK155" s="564"/>
      <c r="IDL155" s="564"/>
      <c r="IDM155" s="564"/>
      <c r="IDN155" s="564"/>
      <c r="IDO155" s="564"/>
      <c r="IDP155" s="564"/>
      <c r="IDQ155" s="564"/>
      <c r="IDR155" s="564"/>
      <c r="IDS155" s="564"/>
      <c r="IDT155" s="564"/>
      <c r="IDU155" s="564"/>
      <c r="IDV155" s="564"/>
      <c r="IDW155" s="564"/>
      <c r="IDX155" s="564"/>
      <c r="IDY155" s="564"/>
      <c r="IDZ155" s="564"/>
      <c r="IEA155" s="564"/>
      <c r="IEB155" s="564"/>
      <c r="IEC155" s="564"/>
      <c r="IED155" s="564"/>
      <c r="IEE155" s="564"/>
      <c r="IEF155" s="564"/>
      <c r="IEG155" s="564"/>
      <c r="IEH155" s="564"/>
      <c r="IEI155" s="564"/>
      <c r="IEJ155" s="564"/>
      <c r="IEK155" s="564"/>
      <c r="IEL155" s="564"/>
      <c r="IEM155" s="564"/>
      <c r="IEN155" s="564"/>
      <c r="IEO155" s="564"/>
      <c r="IEP155" s="564"/>
      <c r="IEQ155" s="564"/>
      <c r="IER155" s="564"/>
      <c r="IES155" s="564"/>
      <c r="IET155" s="564"/>
      <c r="IEU155" s="564"/>
      <c r="IEV155" s="564"/>
      <c r="IEW155" s="564"/>
      <c r="IEX155" s="564"/>
      <c r="IEY155" s="564"/>
      <c r="IEZ155" s="564"/>
      <c r="IFA155" s="564"/>
      <c r="IFB155" s="564"/>
      <c r="IFC155" s="564"/>
      <c r="IFD155" s="564"/>
      <c r="IFE155" s="564"/>
      <c r="IFF155" s="564"/>
      <c r="IFG155" s="564"/>
      <c r="IFH155" s="564"/>
      <c r="IFI155" s="564"/>
      <c r="IFJ155" s="564"/>
      <c r="IFK155" s="564"/>
      <c r="IFL155" s="564"/>
      <c r="IFM155" s="564"/>
      <c r="IFN155" s="564"/>
      <c r="IFO155" s="564"/>
      <c r="IFP155" s="564"/>
      <c r="IFQ155" s="564"/>
      <c r="IFR155" s="564"/>
      <c r="IFS155" s="564"/>
      <c r="IFT155" s="564"/>
      <c r="IFU155" s="564"/>
      <c r="IFV155" s="564"/>
      <c r="IFW155" s="564"/>
      <c r="IFX155" s="564"/>
      <c r="IFY155" s="564"/>
      <c r="IFZ155" s="564"/>
      <c r="IGA155" s="564"/>
      <c r="IGB155" s="564"/>
      <c r="IGC155" s="564"/>
      <c r="IGD155" s="564"/>
      <c r="IGE155" s="564"/>
      <c r="IGF155" s="564"/>
      <c r="IGG155" s="564"/>
      <c r="IGH155" s="564"/>
      <c r="IGI155" s="564"/>
      <c r="IGJ155" s="564"/>
      <c r="IGK155" s="564"/>
      <c r="IGL155" s="564"/>
      <c r="IGM155" s="564"/>
      <c r="IGN155" s="564"/>
      <c r="IGO155" s="564"/>
      <c r="IGP155" s="564"/>
      <c r="IGQ155" s="564"/>
      <c r="IGR155" s="564"/>
      <c r="IGS155" s="564"/>
      <c r="IGT155" s="564"/>
      <c r="IGU155" s="564"/>
      <c r="IGV155" s="564"/>
      <c r="IGW155" s="564"/>
      <c r="IGX155" s="564"/>
      <c r="IGY155" s="564"/>
      <c r="IGZ155" s="564"/>
      <c r="IHA155" s="564"/>
      <c r="IHB155" s="564"/>
      <c r="IHC155" s="564"/>
      <c r="IHD155" s="564"/>
      <c r="IHE155" s="564"/>
      <c r="IHF155" s="564"/>
      <c r="IHG155" s="564"/>
      <c r="IHH155" s="564"/>
      <c r="IHI155" s="564"/>
      <c r="IHJ155" s="564"/>
      <c r="IHK155" s="564"/>
      <c r="IHL155" s="564"/>
      <c r="IHM155" s="564"/>
      <c r="IHN155" s="564"/>
      <c r="IHO155" s="564"/>
      <c r="IHP155" s="564"/>
      <c r="IHQ155" s="564"/>
      <c r="IHR155" s="564"/>
      <c r="IHS155" s="564"/>
      <c r="IHT155" s="564"/>
      <c r="IHU155" s="564"/>
      <c r="IHV155" s="564"/>
      <c r="IHW155" s="564"/>
      <c r="IHX155" s="564"/>
      <c r="IHY155" s="564"/>
      <c r="IHZ155" s="564"/>
      <c r="IIA155" s="564"/>
      <c r="IIB155" s="564"/>
      <c r="IIC155" s="564"/>
      <c r="IID155" s="564"/>
      <c r="IIE155" s="564"/>
      <c r="IIF155" s="564"/>
      <c r="IIG155" s="564"/>
      <c r="IIH155" s="564"/>
      <c r="III155" s="564"/>
      <c r="IIJ155" s="564"/>
      <c r="IIK155" s="564"/>
      <c r="IIL155" s="564"/>
      <c r="IIM155" s="564"/>
      <c r="IIN155" s="564"/>
      <c r="IIO155" s="564"/>
      <c r="IIP155" s="564"/>
      <c r="IIQ155" s="564"/>
      <c r="IIR155" s="564"/>
      <c r="IIS155" s="564"/>
      <c r="IIT155" s="564"/>
      <c r="IIU155" s="564"/>
      <c r="IIV155" s="564"/>
      <c r="IIW155" s="564"/>
      <c r="IIX155" s="564"/>
      <c r="IIY155" s="564"/>
      <c r="IIZ155" s="564"/>
      <c r="IJA155" s="564"/>
      <c r="IJB155" s="564"/>
      <c r="IJC155" s="564"/>
      <c r="IJD155" s="564"/>
      <c r="IJE155" s="564"/>
      <c r="IJF155" s="564"/>
      <c r="IJG155" s="564"/>
      <c r="IJH155" s="564"/>
      <c r="IJI155" s="564"/>
      <c r="IJJ155" s="564"/>
      <c r="IJK155" s="564"/>
      <c r="IJL155" s="564"/>
      <c r="IJM155" s="564"/>
      <c r="IJN155" s="564"/>
      <c r="IJO155" s="564"/>
      <c r="IJP155" s="564"/>
      <c r="IJQ155" s="564"/>
      <c r="IJR155" s="564"/>
      <c r="IJS155" s="564"/>
      <c r="IJT155" s="564"/>
      <c r="IJU155" s="564"/>
      <c r="IJV155" s="564"/>
      <c r="IJW155" s="564"/>
      <c r="IJX155" s="564"/>
      <c r="IJY155" s="564"/>
      <c r="IJZ155" s="564"/>
      <c r="IKA155" s="564"/>
      <c r="IKB155" s="564"/>
      <c r="IKC155" s="564"/>
      <c r="IKD155" s="564"/>
      <c r="IKE155" s="564"/>
      <c r="IKF155" s="564"/>
      <c r="IKG155" s="564"/>
      <c r="IKH155" s="564"/>
      <c r="IKI155" s="564"/>
      <c r="IKJ155" s="564"/>
      <c r="IKK155" s="564"/>
      <c r="IKL155" s="564"/>
      <c r="IKM155" s="564"/>
      <c r="IKN155" s="564"/>
      <c r="IKO155" s="564"/>
      <c r="IKP155" s="564"/>
      <c r="IKQ155" s="564"/>
      <c r="IKR155" s="564"/>
      <c r="IKS155" s="564"/>
      <c r="IKT155" s="564"/>
      <c r="IKU155" s="564"/>
      <c r="IKV155" s="564"/>
      <c r="IKW155" s="564"/>
      <c r="IKX155" s="564"/>
      <c r="IKY155" s="564"/>
      <c r="IKZ155" s="564"/>
      <c r="ILA155" s="564"/>
      <c r="ILB155" s="564"/>
      <c r="ILC155" s="564"/>
      <c r="ILD155" s="564"/>
      <c r="ILE155" s="564"/>
      <c r="ILF155" s="564"/>
      <c r="ILG155" s="564"/>
      <c r="ILH155" s="564"/>
      <c r="ILI155" s="564"/>
      <c r="ILJ155" s="564"/>
      <c r="ILK155" s="564"/>
      <c r="ILL155" s="564"/>
      <c r="ILM155" s="564"/>
      <c r="ILN155" s="564"/>
      <c r="ILO155" s="564"/>
      <c r="ILP155" s="564"/>
      <c r="ILQ155" s="564"/>
      <c r="ILR155" s="564"/>
      <c r="ILS155" s="564"/>
      <c r="ILT155" s="564"/>
      <c r="ILU155" s="564"/>
      <c r="ILV155" s="564"/>
      <c r="ILW155" s="564"/>
      <c r="ILX155" s="564"/>
      <c r="ILY155" s="564"/>
      <c r="ILZ155" s="564"/>
      <c r="IMA155" s="564"/>
      <c r="IMB155" s="564"/>
      <c r="IMC155" s="564"/>
      <c r="IMD155" s="564"/>
      <c r="IME155" s="564"/>
      <c r="IMF155" s="564"/>
      <c r="IMG155" s="564"/>
      <c r="IMH155" s="564"/>
      <c r="IMI155" s="564"/>
      <c r="IMJ155" s="564"/>
      <c r="IMK155" s="564"/>
      <c r="IML155" s="564"/>
      <c r="IMM155" s="564"/>
      <c r="IMN155" s="564"/>
      <c r="IMO155" s="564"/>
      <c r="IMP155" s="564"/>
      <c r="IMQ155" s="564"/>
      <c r="IMR155" s="564"/>
      <c r="IMS155" s="564"/>
      <c r="IMT155" s="564"/>
      <c r="IMU155" s="564"/>
      <c r="IMV155" s="564"/>
      <c r="IMW155" s="564"/>
      <c r="IMX155" s="564"/>
      <c r="IMY155" s="564"/>
      <c r="IMZ155" s="564"/>
      <c r="INA155" s="564"/>
      <c r="INB155" s="564"/>
      <c r="INC155" s="564"/>
      <c r="IND155" s="564"/>
      <c r="INE155" s="564"/>
      <c r="INF155" s="564"/>
      <c r="ING155" s="564"/>
      <c r="INH155" s="564"/>
      <c r="INI155" s="564"/>
      <c r="INJ155" s="564"/>
      <c r="INK155" s="564"/>
      <c r="INL155" s="564"/>
      <c r="INM155" s="564"/>
      <c r="INN155" s="564"/>
      <c r="INO155" s="564"/>
      <c r="INP155" s="564"/>
      <c r="INQ155" s="564"/>
      <c r="INR155" s="564"/>
      <c r="INS155" s="564"/>
      <c r="INT155" s="564"/>
      <c r="INU155" s="564"/>
      <c r="INV155" s="564"/>
      <c r="INW155" s="564"/>
      <c r="INX155" s="564"/>
      <c r="INY155" s="564"/>
      <c r="INZ155" s="564"/>
      <c r="IOA155" s="564"/>
      <c r="IOB155" s="564"/>
      <c r="IOC155" s="564"/>
      <c r="IOD155" s="564"/>
      <c r="IOE155" s="564"/>
      <c r="IOF155" s="564"/>
      <c r="IOG155" s="564"/>
      <c r="IOH155" s="564"/>
      <c r="IOI155" s="564"/>
      <c r="IOJ155" s="564"/>
      <c r="IOK155" s="564"/>
      <c r="IOL155" s="564"/>
      <c r="IOM155" s="564"/>
      <c r="ION155" s="564"/>
      <c r="IOO155" s="564"/>
      <c r="IOP155" s="564"/>
      <c r="IOQ155" s="564"/>
      <c r="IOR155" s="564"/>
      <c r="IOS155" s="564"/>
      <c r="IOT155" s="564"/>
      <c r="IOU155" s="564"/>
      <c r="IOV155" s="564"/>
      <c r="IOW155" s="564"/>
      <c r="IOX155" s="564"/>
      <c r="IOY155" s="564"/>
      <c r="IOZ155" s="564"/>
      <c r="IPA155" s="564"/>
      <c r="IPB155" s="564"/>
      <c r="IPC155" s="564"/>
      <c r="IPD155" s="564"/>
      <c r="IPE155" s="564"/>
      <c r="IPF155" s="564"/>
      <c r="IPG155" s="564"/>
      <c r="IPH155" s="564"/>
      <c r="IPI155" s="564"/>
      <c r="IPJ155" s="564"/>
      <c r="IPK155" s="564"/>
      <c r="IPL155" s="564"/>
      <c r="IPM155" s="564"/>
      <c r="IPN155" s="564"/>
      <c r="IPO155" s="564"/>
      <c r="IPP155" s="564"/>
      <c r="IPQ155" s="564"/>
      <c r="IPR155" s="564"/>
      <c r="IPS155" s="564"/>
      <c r="IPT155" s="564"/>
      <c r="IPU155" s="564"/>
      <c r="IPV155" s="564"/>
      <c r="IPW155" s="564"/>
      <c r="IPX155" s="564"/>
      <c r="IPY155" s="564"/>
      <c r="IPZ155" s="564"/>
      <c r="IQA155" s="564"/>
      <c r="IQB155" s="564"/>
      <c r="IQC155" s="564"/>
      <c r="IQD155" s="564"/>
      <c r="IQE155" s="564"/>
      <c r="IQF155" s="564"/>
      <c r="IQG155" s="564"/>
      <c r="IQH155" s="564"/>
      <c r="IQI155" s="564"/>
      <c r="IQJ155" s="564"/>
      <c r="IQK155" s="564"/>
      <c r="IQL155" s="564"/>
      <c r="IQM155" s="564"/>
      <c r="IQN155" s="564"/>
      <c r="IQO155" s="564"/>
      <c r="IQP155" s="564"/>
      <c r="IQQ155" s="564"/>
      <c r="IQR155" s="564"/>
      <c r="IQS155" s="564"/>
      <c r="IQT155" s="564"/>
      <c r="IQU155" s="564"/>
      <c r="IQV155" s="564"/>
      <c r="IQW155" s="564"/>
      <c r="IQX155" s="564"/>
      <c r="IQY155" s="564"/>
      <c r="IQZ155" s="564"/>
      <c r="IRA155" s="564"/>
      <c r="IRB155" s="564"/>
      <c r="IRC155" s="564"/>
      <c r="IRD155" s="564"/>
      <c r="IRE155" s="564"/>
      <c r="IRF155" s="564"/>
      <c r="IRG155" s="564"/>
      <c r="IRH155" s="564"/>
      <c r="IRI155" s="564"/>
      <c r="IRJ155" s="564"/>
      <c r="IRK155" s="564"/>
      <c r="IRL155" s="564"/>
      <c r="IRM155" s="564"/>
      <c r="IRN155" s="564"/>
      <c r="IRO155" s="564"/>
      <c r="IRP155" s="564"/>
      <c r="IRQ155" s="564"/>
      <c r="IRR155" s="564"/>
      <c r="IRS155" s="564"/>
      <c r="IRT155" s="564"/>
      <c r="IRU155" s="564"/>
      <c r="IRV155" s="564"/>
      <c r="IRW155" s="564"/>
      <c r="IRX155" s="564"/>
      <c r="IRY155" s="564"/>
      <c r="IRZ155" s="564"/>
      <c r="ISA155" s="564"/>
      <c r="ISB155" s="564"/>
      <c r="ISC155" s="564"/>
      <c r="ISD155" s="564"/>
      <c r="ISE155" s="564"/>
      <c r="ISF155" s="564"/>
      <c r="ISG155" s="564"/>
      <c r="ISH155" s="564"/>
      <c r="ISI155" s="564"/>
      <c r="ISJ155" s="564"/>
      <c r="ISK155" s="564"/>
      <c r="ISL155" s="564"/>
      <c r="ISM155" s="564"/>
      <c r="ISN155" s="564"/>
      <c r="ISO155" s="564"/>
      <c r="ISP155" s="564"/>
      <c r="ISQ155" s="564"/>
      <c r="ISR155" s="564"/>
      <c r="ISS155" s="564"/>
      <c r="IST155" s="564"/>
      <c r="ISU155" s="564"/>
      <c r="ISV155" s="564"/>
      <c r="ISW155" s="564"/>
      <c r="ISX155" s="564"/>
      <c r="ISY155" s="564"/>
      <c r="ISZ155" s="564"/>
      <c r="ITA155" s="564"/>
      <c r="ITB155" s="564"/>
      <c r="ITC155" s="564"/>
      <c r="ITD155" s="564"/>
      <c r="ITE155" s="564"/>
      <c r="ITF155" s="564"/>
      <c r="ITG155" s="564"/>
      <c r="ITH155" s="564"/>
      <c r="ITI155" s="564"/>
      <c r="ITJ155" s="564"/>
      <c r="ITK155" s="564"/>
      <c r="ITL155" s="564"/>
      <c r="ITM155" s="564"/>
      <c r="ITN155" s="564"/>
      <c r="ITO155" s="564"/>
      <c r="ITP155" s="564"/>
      <c r="ITQ155" s="564"/>
      <c r="ITR155" s="564"/>
      <c r="ITS155" s="564"/>
      <c r="ITT155" s="564"/>
      <c r="ITU155" s="564"/>
      <c r="ITV155" s="564"/>
      <c r="ITW155" s="564"/>
      <c r="ITX155" s="564"/>
      <c r="ITY155" s="564"/>
      <c r="ITZ155" s="564"/>
      <c r="IUA155" s="564"/>
      <c r="IUB155" s="564"/>
      <c r="IUC155" s="564"/>
      <c r="IUD155" s="564"/>
      <c r="IUE155" s="564"/>
      <c r="IUF155" s="564"/>
      <c r="IUG155" s="564"/>
      <c r="IUH155" s="564"/>
      <c r="IUI155" s="564"/>
      <c r="IUJ155" s="564"/>
      <c r="IUK155" s="564"/>
      <c r="IUL155" s="564"/>
      <c r="IUM155" s="564"/>
      <c r="IUN155" s="564"/>
      <c r="IUO155" s="564"/>
      <c r="IUP155" s="564"/>
      <c r="IUQ155" s="564"/>
      <c r="IUR155" s="564"/>
      <c r="IUS155" s="564"/>
      <c r="IUT155" s="564"/>
      <c r="IUU155" s="564"/>
      <c r="IUV155" s="564"/>
      <c r="IUW155" s="564"/>
      <c r="IUX155" s="564"/>
      <c r="IUY155" s="564"/>
      <c r="IUZ155" s="564"/>
      <c r="IVA155" s="564"/>
      <c r="IVB155" s="564"/>
      <c r="IVC155" s="564"/>
      <c r="IVD155" s="564"/>
      <c r="IVE155" s="564"/>
      <c r="IVF155" s="564"/>
      <c r="IVG155" s="564"/>
      <c r="IVH155" s="564"/>
      <c r="IVI155" s="564"/>
      <c r="IVJ155" s="564"/>
      <c r="IVK155" s="564"/>
      <c r="IVL155" s="564"/>
      <c r="IVM155" s="564"/>
      <c r="IVN155" s="564"/>
      <c r="IVO155" s="564"/>
      <c r="IVP155" s="564"/>
      <c r="IVQ155" s="564"/>
      <c r="IVR155" s="564"/>
      <c r="IVS155" s="564"/>
      <c r="IVT155" s="564"/>
      <c r="IVU155" s="564"/>
      <c r="IVV155" s="564"/>
      <c r="IVW155" s="564"/>
      <c r="IVX155" s="564"/>
      <c r="IVY155" s="564"/>
      <c r="IVZ155" s="564"/>
      <c r="IWA155" s="564"/>
      <c r="IWB155" s="564"/>
      <c r="IWC155" s="564"/>
      <c r="IWD155" s="564"/>
      <c r="IWE155" s="564"/>
      <c r="IWF155" s="564"/>
      <c r="IWG155" s="564"/>
      <c r="IWH155" s="564"/>
      <c r="IWI155" s="564"/>
      <c r="IWJ155" s="564"/>
      <c r="IWK155" s="564"/>
      <c r="IWL155" s="564"/>
      <c r="IWM155" s="564"/>
      <c r="IWN155" s="564"/>
      <c r="IWO155" s="564"/>
      <c r="IWP155" s="564"/>
      <c r="IWQ155" s="564"/>
      <c r="IWR155" s="564"/>
      <c r="IWS155" s="564"/>
      <c r="IWT155" s="564"/>
      <c r="IWU155" s="564"/>
      <c r="IWV155" s="564"/>
      <c r="IWW155" s="564"/>
      <c r="IWX155" s="564"/>
      <c r="IWY155" s="564"/>
      <c r="IWZ155" s="564"/>
      <c r="IXA155" s="564"/>
      <c r="IXB155" s="564"/>
      <c r="IXC155" s="564"/>
      <c r="IXD155" s="564"/>
      <c r="IXE155" s="564"/>
      <c r="IXF155" s="564"/>
      <c r="IXG155" s="564"/>
      <c r="IXH155" s="564"/>
      <c r="IXI155" s="564"/>
      <c r="IXJ155" s="564"/>
      <c r="IXK155" s="564"/>
      <c r="IXL155" s="564"/>
      <c r="IXM155" s="564"/>
      <c r="IXN155" s="564"/>
      <c r="IXO155" s="564"/>
      <c r="IXP155" s="564"/>
      <c r="IXQ155" s="564"/>
      <c r="IXR155" s="564"/>
      <c r="IXS155" s="564"/>
      <c r="IXT155" s="564"/>
      <c r="IXU155" s="564"/>
      <c r="IXV155" s="564"/>
      <c r="IXW155" s="564"/>
      <c r="IXX155" s="564"/>
      <c r="IXY155" s="564"/>
      <c r="IXZ155" s="564"/>
      <c r="IYA155" s="564"/>
      <c r="IYB155" s="564"/>
      <c r="IYC155" s="564"/>
      <c r="IYD155" s="564"/>
      <c r="IYE155" s="564"/>
      <c r="IYF155" s="564"/>
      <c r="IYG155" s="564"/>
      <c r="IYH155" s="564"/>
      <c r="IYI155" s="564"/>
      <c r="IYJ155" s="564"/>
      <c r="IYK155" s="564"/>
      <c r="IYL155" s="564"/>
      <c r="IYM155" s="564"/>
      <c r="IYN155" s="564"/>
      <c r="IYO155" s="564"/>
      <c r="IYP155" s="564"/>
      <c r="IYQ155" s="564"/>
      <c r="IYR155" s="564"/>
      <c r="IYS155" s="564"/>
      <c r="IYT155" s="564"/>
      <c r="IYU155" s="564"/>
      <c r="IYV155" s="564"/>
      <c r="IYW155" s="564"/>
      <c r="IYX155" s="564"/>
      <c r="IYY155" s="564"/>
      <c r="IYZ155" s="564"/>
      <c r="IZA155" s="564"/>
      <c r="IZB155" s="564"/>
      <c r="IZC155" s="564"/>
      <c r="IZD155" s="564"/>
      <c r="IZE155" s="564"/>
      <c r="IZF155" s="564"/>
      <c r="IZG155" s="564"/>
      <c r="IZH155" s="564"/>
      <c r="IZI155" s="564"/>
      <c r="IZJ155" s="564"/>
      <c r="IZK155" s="564"/>
      <c r="IZL155" s="564"/>
      <c r="IZM155" s="564"/>
      <c r="IZN155" s="564"/>
      <c r="IZO155" s="564"/>
      <c r="IZP155" s="564"/>
      <c r="IZQ155" s="564"/>
      <c r="IZR155" s="564"/>
      <c r="IZS155" s="564"/>
      <c r="IZT155" s="564"/>
      <c r="IZU155" s="564"/>
      <c r="IZV155" s="564"/>
      <c r="IZW155" s="564"/>
      <c r="IZX155" s="564"/>
      <c r="IZY155" s="564"/>
      <c r="IZZ155" s="564"/>
      <c r="JAA155" s="564"/>
      <c r="JAB155" s="564"/>
      <c r="JAC155" s="564"/>
      <c r="JAD155" s="564"/>
      <c r="JAE155" s="564"/>
      <c r="JAF155" s="564"/>
      <c r="JAG155" s="564"/>
      <c r="JAH155" s="564"/>
      <c r="JAI155" s="564"/>
      <c r="JAJ155" s="564"/>
      <c r="JAK155" s="564"/>
      <c r="JAL155" s="564"/>
      <c r="JAM155" s="564"/>
      <c r="JAN155" s="564"/>
      <c r="JAO155" s="564"/>
      <c r="JAP155" s="564"/>
      <c r="JAQ155" s="564"/>
      <c r="JAR155" s="564"/>
      <c r="JAS155" s="564"/>
      <c r="JAT155" s="564"/>
      <c r="JAU155" s="564"/>
      <c r="JAV155" s="564"/>
      <c r="JAW155" s="564"/>
      <c r="JAX155" s="564"/>
      <c r="JAY155" s="564"/>
      <c r="JAZ155" s="564"/>
      <c r="JBA155" s="564"/>
      <c r="JBB155" s="564"/>
      <c r="JBC155" s="564"/>
      <c r="JBD155" s="564"/>
      <c r="JBE155" s="564"/>
      <c r="JBF155" s="564"/>
      <c r="JBG155" s="564"/>
      <c r="JBH155" s="564"/>
      <c r="JBI155" s="564"/>
      <c r="JBJ155" s="564"/>
      <c r="JBK155" s="564"/>
      <c r="JBL155" s="564"/>
      <c r="JBM155" s="564"/>
      <c r="JBN155" s="564"/>
      <c r="JBO155" s="564"/>
      <c r="JBP155" s="564"/>
      <c r="JBQ155" s="564"/>
      <c r="JBR155" s="564"/>
      <c r="JBS155" s="564"/>
      <c r="JBT155" s="564"/>
      <c r="JBU155" s="564"/>
      <c r="JBV155" s="564"/>
      <c r="JBW155" s="564"/>
      <c r="JBX155" s="564"/>
      <c r="JBY155" s="564"/>
      <c r="JBZ155" s="564"/>
      <c r="JCA155" s="564"/>
      <c r="JCB155" s="564"/>
      <c r="JCC155" s="564"/>
      <c r="JCD155" s="564"/>
      <c r="JCE155" s="564"/>
      <c r="JCF155" s="564"/>
      <c r="JCG155" s="564"/>
      <c r="JCH155" s="564"/>
      <c r="JCI155" s="564"/>
      <c r="JCJ155" s="564"/>
      <c r="JCK155" s="564"/>
      <c r="JCL155" s="564"/>
      <c r="JCM155" s="564"/>
      <c r="JCN155" s="564"/>
      <c r="JCO155" s="564"/>
      <c r="JCP155" s="564"/>
      <c r="JCQ155" s="564"/>
      <c r="JCR155" s="564"/>
      <c r="JCS155" s="564"/>
      <c r="JCT155" s="564"/>
      <c r="JCU155" s="564"/>
      <c r="JCV155" s="564"/>
      <c r="JCW155" s="564"/>
      <c r="JCX155" s="564"/>
      <c r="JCY155" s="564"/>
      <c r="JCZ155" s="564"/>
      <c r="JDA155" s="564"/>
      <c r="JDB155" s="564"/>
      <c r="JDC155" s="564"/>
      <c r="JDD155" s="564"/>
      <c r="JDE155" s="564"/>
      <c r="JDF155" s="564"/>
      <c r="JDG155" s="564"/>
      <c r="JDH155" s="564"/>
      <c r="JDI155" s="564"/>
      <c r="JDJ155" s="564"/>
      <c r="JDK155" s="564"/>
      <c r="JDL155" s="564"/>
      <c r="JDM155" s="564"/>
      <c r="JDN155" s="564"/>
      <c r="JDO155" s="564"/>
      <c r="JDP155" s="564"/>
      <c r="JDQ155" s="564"/>
      <c r="JDR155" s="564"/>
      <c r="JDS155" s="564"/>
      <c r="JDT155" s="564"/>
      <c r="JDU155" s="564"/>
      <c r="JDV155" s="564"/>
      <c r="JDW155" s="564"/>
      <c r="JDX155" s="564"/>
      <c r="JDY155" s="564"/>
      <c r="JDZ155" s="564"/>
      <c r="JEA155" s="564"/>
      <c r="JEB155" s="564"/>
      <c r="JEC155" s="564"/>
      <c r="JED155" s="564"/>
      <c r="JEE155" s="564"/>
      <c r="JEF155" s="564"/>
      <c r="JEG155" s="564"/>
      <c r="JEH155" s="564"/>
      <c r="JEI155" s="564"/>
      <c r="JEJ155" s="564"/>
      <c r="JEK155" s="564"/>
      <c r="JEL155" s="564"/>
      <c r="JEM155" s="564"/>
      <c r="JEN155" s="564"/>
      <c r="JEO155" s="564"/>
      <c r="JEP155" s="564"/>
      <c r="JEQ155" s="564"/>
      <c r="JER155" s="564"/>
      <c r="JES155" s="564"/>
      <c r="JET155" s="564"/>
      <c r="JEU155" s="564"/>
      <c r="JEV155" s="564"/>
      <c r="JEW155" s="564"/>
      <c r="JEX155" s="564"/>
      <c r="JEY155" s="564"/>
      <c r="JEZ155" s="564"/>
      <c r="JFA155" s="564"/>
      <c r="JFB155" s="564"/>
      <c r="JFC155" s="564"/>
      <c r="JFD155" s="564"/>
      <c r="JFE155" s="564"/>
      <c r="JFF155" s="564"/>
      <c r="JFG155" s="564"/>
      <c r="JFH155" s="564"/>
      <c r="JFI155" s="564"/>
      <c r="JFJ155" s="564"/>
      <c r="JFK155" s="564"/>
      <c r="JFL155" s="564"/>
      <c r="JFM155" s="564"/>
      <c r="JFN155" s="564"/>
      <c r="JFO155" s="564"/>
      <c r="JFP155" s="564"/>
      <c r="JFQ155" s="564"/>
      <c r="JFR155" s="564"/>
      <c r="JFS155" s="564"/>
      <c r="JFT155" s="564"/>
      <c r="JFU155" s="564"/>
      <c r="JFV155" s="564"/>
      <c r="JFW155" s="564"/>
      <c r="JFX155" s="564"/>
      <c r="JFY155" s="564"/>
      <c r="JFZ155" s="564"/>
      <c r="JGA155" s="564"/>
      <c r="JGB155" s="564"/>
      <c r="JGC155" s="564"/>
      <c r="JGD155" s="564"/>
      <c r="JGE155" s="564"/>
      <c r="JGF155" s="564"/>
      <c r="JGG155" s="564"/>
      <c r="JGH155" s="564"/>
      <c r="JGI155" s="564"/>
      <c r="JGJ155" s="564"/>
      <c r="JGK155" s="564"/>
      <c r="JGL155" s="564"/>
      <c r="JGM155" s="564"/>
      <c r="JGN155" s="564"/>
      <c r="JGO155" s="564"/>
      <c r="JGP155" s="564"/>
      <c r="JGQ155" s="564"/>
      <c r="JGR155" s="564"/>
      <c r="JGS155" s="564"/>
      <c r="JGT155" s="564"/>
      <c r="JGU155" s="564"/>
      <c r="JGV155" s="564"/>
      <c r="JGW155" s="564"/>
      <c r="JGX155" s="564"/>
      <c r="JGY155" s="564"/>
      <c r="JGZ155" s="564"/>
      <c r="JHA155" s="564"/>
      <c r="JHB155" s="564"/>
      <c r="JHC155" s="564"/>
      <c r="JHD155" s="564"/>
      <c r="JHE155" s="564"/>
      <c r="JHF155" s="564"/>
      <c r="JHG155" s="564"/>
      <c r="JHH155" s="564"/>
      <c r="JHI155" s="564"/>
      <c r="JHJ155" s="564"/>
      <c r="JHK155" s="564"/>
      <c r="JHL155" s="564"/>
      <c r="JHM155" s="564"/>
      <c r="JHN155" s="564"/>
      <c r="JHO155" s="564"/>
      <c r="JHP155" s="564"/>
      <c r="JHQ155" s="564"/>
      <c r="JHR155" s="564"/>
      <c r="JHS155" s="564"/>
      <c r="JHT155" s="564"/>
      <c r="JHU155" s="564"/>
      <c r="JHV155" s="564"/>
      <c r="JHW155" s="564"/>
      <c r="JHX155" s="564"/>
      <c r="JHY155" s="564"/>
      <c r="JHZ155" s="564"/>
      <c r="JIA155" s="564"/>
      <c r="JIB155" s="564"/>
      <c r="JIC155" s="564"/>
      <c r="JID155" s="564"/>
      <c r="JIE155" s="564"/>
      <c r="JIF155" s="564"/>
      <c r="JIG155" s="564"/>
      <c r="JIH155" s="564"/>
      <c r="JII155" s="564"/>
      <c r="JIJ155" s="564"/>
      <c r="JIK155" s="564"/>
      <c r="JIL155" s="564"/>
      <c r="JIM155" s="564"/>
      <c r="JIN155" s="564"/>
      <c r="JIO155" s="564"/>
      <c r="JIP155" s="564"/>
      <c r="JIQ155" s="564"/>
      <c r="JIR155" s="564"/>
      <c r="JIS155" s="564"/>
      <c r="JIT155" s="564"/>
      <c r="JIU155" s="564"/>
      <c r="JIV155" s="564"/>
      <c r="JIW155" s="564"/>
      <c r="JIX155" s="564"/>
      <c r="JIY155" s="564"/>
      <c r="JIZ155" s="564"/>
      <c r="JJA155" s="564"/>
      <c r="JJB155" s="564"/>
      <c r="JJC155" s="564"/>
      <c r="JJD155" s="564"/>
      <c r="JJE155" s="564"/>
      <c r="JJF155" s="564"/>
      <c r="JJG155" s="564"/>
      <c r="JJH155" s="564"/>
      <c r="JJI155" s="564"/>
      <c r="JJJ155" s="564"/>
      <c r="JJK155" s="564"/>
      <c r="JJL155" s="564"/>
      <c r="JJM155" s="564"/>
      <c r="JJN155" s="564"/>
      <c r="JJO155" s="564"/>
      <c r="JJP155" s="564"/>
      <c r="JJQ155" s="564"/>
      <c r="JJR155" s="564"/>
      <c r="JJS155" s="564"/>
      <c r="JJT155" s="564"/>
      <c r="JJU155" s="564"/>
      <c r="JJV155" s="564"/>
      <c r="JJW155" s="564"/>
      <c r="JJX155" s="564"/>
      <c r="JJY155" s="564"/>
      <c r="JJZ155" s="564"/>
      <c r="JKA155" s="564"/>
      <c r="JKB155" s="564"/>
      <c r="JKC155" s="564"/>
      <c r="JKD155" s="564"/>
      <c r="JKE155" s="564"/>
      <c r="JKF155" s="564"/>
      <c r="JKG155" s="564"/>
      <c r="JKH155" s="564"/>
      <c r="JKI155" s="564"/>
      <c r="JKJ155" s="564"/>
      <c r="JKK155" s="564"/>
      <c r="JKL155" s="564"/>
      <c r="JKM155" s="564"/>
      <c r="JKN155" s="564"/>
      <c r="JKO155" s="564"/>
      <c r="JKP155" s="564"/>
      <c r="JKQ155" s="564"/>
      <c r="JKR155" s="564"/>
      <c r="JKS155" s="564"/>
      <c r="JKT155" s="564"/>
      <c r="JKU155" s="564"/>
      <c r="JKV155" s="564"/>
      <c r="JKW155" s="564"/>
      <c r="JKX155" s="564"/>
      <c r="JKY155" s="564"/>
      <c r="JKZ155" s="564"/>
      <c r="JLA155" s="564"/>
      <c r="JLB155" s="564"/>
      <c r="JLC155" s="564"/>
      <c r="JLD155" s="564"/>
      <c r="JLE155" s="564"/>
      <c r="JLF155" s="564"/>
      <c r="JLG155" s="564"/>
      <c r="JLH155" s="564"/>
      <c r="JLI155" s="564"/>
      <c r="JLJ155" s="564"/>
      <c r="JLK155" s="564"/>
      <c r="JLL155" s="564"/>
      <c r="JLM155" s="564"/>
      <c r="JLN155" s="564"/>
      <c r="JLO155" s="564"/>
      <c r="JLP155" s="564"/>
      <c r="JLQ155" s="564"/>
      <c r="JLR155" s="564"/>
      <c r="JLS155" s="564"/>
      <c r="JLT155" s="564"/>
      <c r="JLU155" s="564"/>
      <c r="JLV155" s="564"/>
      <c r="JLW155" s="564"/>
      <c r="JLX155" s="564"/>
      <c r="JLY155" s="564"/>
      <c r="JLZ155" s="564"/>
      <c r="JMA155" s="564"/>
      <c r="JMB155" s="564"/>
      <c r="JMC155" s="564"/>
      <c r="JMD155" s="564"/>
      <c r="JME155" s="564"/>
      <c r="JMF155" s="564"/>
      <c r="JMG155" s="564"/>
      <c r="JMH155" s="564"/>
      <c r="JMI155" s="564"/>
      <c r="JMJ155" s="564"/>
      <c r="JMK155" s="564"/>
      <c r="JML155" s="564"/>
      <c r="JMM155" s="564"/>
      <c r="JMN155" s="564"/>
      <c r="JMO155" s="564"/>
      <c r="JMP155" s="564"/>
      <c r="JMQ155" s="564"/>
      <c r="JMR155" s="564"/>
      <c r="JMS155" s="564"/>
      <c r="JMT155" s="564"/>
      <c r="JMU155" s="564"/>
      <c r="JMV155" s="564"/>
      <c r="JMW155" s="564"/>
      <c r="JMX155" s="564"/>
      <c r="JMY155" s="564"/>
      <c r="JMZ155" s="564"/>
      <c r="JNA155" s="564"/>
      <c r="JNB155" s="564"/>
      <c r="JNC155" s="564"/>
      <c r="JND155" s="564"/>
      <c r="JNE155" s="564"/>
      <c r="JNF155" s="564"/>
      <c r="JNG155" s="564"/>
      <c r="JNH155" s="564"/>
      <c r="JNI155" s="564"/>
      <c r="JNJ155" s="564"/>
      <c r="JNK155" s="564"/>
      <c r="JNL155" s="564"/>
      <c r="JNM155" s="564"/>
      <c r="JNN155" s="564"/>
      <c r="JNO155" s="564"/>
      <c r="JNP155" s="564"/>
      <c r="JNQ155" s="564"/>
      <c r="JNR155" s="564"/>
      <c r="JNS155" s="564"/>
      <c r="JNT155" s="564"/>
      <c r="JNU155" s="564"/>
      <c r="JNV155" s="564"/>
      <c r="JNW155" s="564"/>
      <c r="JNX155" s="564"/>
      <c r="JNY155" s="564"/>
      <c r="JNZ155" s="564"/>
      <c r="JOA155" s="564"/>
      <c r="JOB155" s="564"/>
      <c r="JOC155" s="564"/>
      <c r="JOD155" s="564"/>
      <c r="JOE155" s="564"/>
      <c r="JOF155" s="564"/>
      <c r="JOG155" s="564"/>
      <c r="JOH155" s="564"/>
      <c r="JOI155" s="564"/>
      <c r="JOJ155" s="564"/>
      <c r="JOK155" s="564"/>
      <c r="JOL155" s="564"/>
      <c r="JOM155" s="564"/>
      <c r="JON155" s="564"/>
      <c r="JOO155" s="564"/>
      <c r="JOP155" s="564"/>
      <c r="JOQ155" s="564"/>
      <c r="JOR155" s="564"/>
      <c r="JOS155" s="564"/>
      <c r="JOT155" s="564"/>
      <c r="JOU155" s="564"/>
      <c r="JOV155" s="564"/>
      <c r="JOW155" s="564"/>
      <c r="JOX155" s="564"/>
      <c r="JOY155" s="564"/>
      <c r="JOZ155" s="564"/>
      <c r="JPA155" s="564"/>
      <c r="JPB155" s="564"/>
      <c r="JPC155" s="564"/>
      <c r="JPD155" s="564"/>
      <c r="JPE155" s="564"/>
      <c r="JPF155" s="564"/>
      <c r="JPG155" s="564"/>
      <c r="JPH155" s="564"/>
      <c r="JPI155" s="564"/>
      <c r="JPJ155" s="564"/>
      <c r="JPK155" s="564"/>
      <c r="JPL155" s="564"/>
      <c r="JPM155" s="564"/>
      <c r="JPN155" s="564"/>
      <c r="JPO155" s="564"/>
      <c r="JPP155" s="564"/>
      <c r="JPQ155" s="564"/>
      <c r="JPR155" s="564"/>
      <c r="JPS155" s="564"/>
      <c r="JPT155" s="564"/>
      <c r="JPU155" s="564"/>
      <c r="JPV155" s="564"/>
      <c r="JPW155" s="564"/>
      <c r="JPX155" s="564"/>
      <c r="JPY155" s="564"/>
      <c r="JPZ155" s="564"/>
      <c r="JQA155" s="564"/>
      <c r="JQB155" s="564"/>
      <c r="JQC155" s="564"/>
      <c r="JQD155" s="564"/>
      <c r="JQE155" s="564"/>
      <c r="JQF155" s="564"/>
      <c r="JQG155" s="564"/>
      <c r="JQH155" s="564"/>
      <c r="JQI155" s="564"/>
      <c r="JQJ155" s="564"/>
      <c r="JQK155" s="564"/>
      <c r="JQL155" s="564"/>
      <c r="JQM155" s="564"/>
      <c r="JQN155" s="564"/>
      <c r="JQO155" s="564"/>
      <c r="JQP155" s="564"/>
      <c r="JQQ155" s="564"/>
      <c r="JQR155" s="564"/>
      <c r="JQS155" s="564"/>
      <c r="JQT155" s="564"/>
      <c r="JQU155" s="564"/>
      <c r="JQV155" s="564"/>
      <c r="JQW155" s="564"/>
      <c r="JQX155" s="564"/>
      <c r="JQY155" s="564"/>
      <c r="JQZ155" s="564"/>
      <c r="JRA155" s="564"/>
      <c r="JRB155" s="564"/>
      <c r="JRC155" s="564"/>
      <c r="JRD155" s="564"/>
      <c r="JRE155" s="564"/>
      <c r="JRF155" s="564"/>
      <c r="JRG155" s="564"/>
      <c r="JRH155" s="564"/>
      <c r="JRI155" s="564"/>
      <c r="JRJ155" s="564"/>
      <c r="JRK155" s="564"/>
      <c r="JRL155" s="564"/>
      <c r="JRM155" s="564"/>
      <c r="JRN155" s="564"/>
      <c r="JRO155" s="564"/>
      <c r="JRP155" s="564"/>
      <c r="JRQ155" s="564"/>
      <c r="JRR155" s="564"/>
      <c r="JRS155" s="564"/>
      <c r="JRT155" s="564"/>
      <c r="JRU155" s="564"/>
      <c r="JRV155" s="564"/>
      <c r="JRW155" s="564"/>
      <c r="JRX155" s="564"/>
      <c r="JRY155" s="564"/>
      <c r="JRZ155" s="564"/>
      <c r="JSA155" s="564"/>
      <c r="JSB155" s="564"/>
      <c r="JSC155" s="564"/>
      <c r="JSD155" s="564"/>
      <c r="JSE155" s="564"/>
      <c r="JSF155" s="564"/>
      <c r="JSG155" s="564"/>
      <c r="JSH155" s="564"/>
      <c r="JSI155" s="564"/>
      <c r="JSJ155" s="564"/>
      <c r="JSK155" s="564"/>
      <c r="JSL155" s="564"/>
      <c r="JSM155" s="564"/>
      <c r="JSN155" s="564"/>
      <c r="JSO155" s="564"/>
      <c r="JSP155" s="564"/>
      <c r="JSQ155" s="564"/>
      <c r="JSR155" s="564"/>
      <c r="JSS155" s="564"/>
      <c r="JST155" s="564"/>
      <c r="JSU155" s="564"/>
      <c r="JSV155" s="564"/>
      <c r="JSW155" s="564"/>
      <c r="JSX155" s="564"/>
      <c r="JSY155" s="564"/>
      <c r="JSZ155" s="564"/>
      <c r="JTA155" s="564"/>
      <c r="JTB155" s="564"/>
      <c r="JTC155" s="564"/>
      <c r="JTD155" s="564"/>
      <c r="JTE155" s="564"/>
      <c r="JTF155" s="564"/>
      <c r="JTG155" s="564"/>
      <c r="JTH155" s="564"/>
      <c r="JTI155" s="564"/>
      <c r="JTJ155" s="564"/>
      <c r="JTK155" s="564"/>
      <c r="JTL155" s="564"/>
      <c r="JTM155" s="564"/>
      <c r="JTN155" s="564"/>
      <c r="JTO155" s="564"/>
      <c r="JTP155" s="564"/>
      <c r="JTQ155" s="564"/>
      <c r="JTR155" s="564"/>
      <c r="JTS155" s="564"/>
      <c r="JTT155" s="564"/>
      <c r="JTU155" s="564"/>
      <c r="JTV155" s="564"/>
      <c r="JTW155" s="564"/>
      <c r="JTX155" s="564"/>
      <c r="JTY155" s="564"/>
      <c r="JTZ155" s="564"/>
      <c r="JUA155" s="564"/>
      <c r="JUB155" s="564"/>
      <c r="JUC155" s="564"/>
      <c r="JUD155" s="564"/>
      <c r="JUE155" s="564"/>
      <c r="JUF155" s="564"/>
      <c r="JUG155" s="564"/>
      <c r="JUH155" s="564"/>
      <c r="JUI155" s="564"/>
      <c r="JUJ155" s="564"/>
      <c r="JUK155" s="564"/>
      <c r="JUL155" s="564"/>
      <c r="JUM155" s="564"/>
      <c r="JUN155" s="564"/>
      <c r="JUO155" s="564"/>
      <c r="JUP155" s="564"/>
      <c r="JUQ155" s="564"/>
      <c r="JUR155" s="564"/>
      <c r="JUS155" s="564"/>
      <c r="JUT155" s="564"/>
      <c r="JUU155" s="564"/>
      <c r="JUV155" s="564"/>
      <c r="JUW155" s="564"/>
      <c r="JUX155" s="564"/>
      <c r="JUY155" s="564"/>
      <c r="JUZ155" s="564"/>
      <c r="JVA155" s="564"/>
      <c r="JVB155" s="564"/>
      <c r="JVC155" s="564"/>
      <c r="JVD155" s="564"/>
      <c r="JVE155" s="564"/>
      <c r="JVF155" s="564"/>
      <c r="JVG155" s="564"/>
      <c r="JVH155" s="564"/>
      <c r="JVI155" s="564"/>
      <c r="JVJ155" s="564"/>
      <c r="JVK155" s="564"/>
      <c r="JVL155" s="564"/>
      <c r="JVM155" s="564"/>
      <c r="JVN155" s="564"/>
      <c r="JVO155" s="564"/>
      <c r="JVP155" s="564"/>
      <c r="JVQ155" s="564"/>
      <c r="JVR155" s="564"/>
      <c r="JVS155" s="564"/>
      <c r="JVT155" s="564"/>
      <c r="JVU155" s="564"/>
      <c r="JVV155" s="564"/>
      <c r="JVW155" s="564"/>
      <c r="JVX155" s="564"/>
      <c r="JVY155" s="564"/>
      <c r="JVZ155" s="564"/>
      <c r="JWA155" s="564"/>
      <c r="JWB155" s="564"/>
      <c r="JWC155" s="564"/>
      <c r="JWD155" s="564"/>
      <c r="JWE155" s="564"/>
      <c r="JWF155" s="564"/>
      <c r="JWG155" s="564"/>
      <c r="JWH155" s="564"/>
      <c r="JWI155" s="564"/>
      <c r="JWJ155" s="564"/>
      <c r="JWK155" s="564"/>
      <c r="JWL155" s="564"/>
      <c r="JWM155" s="564"/>
      <c r="JWN155" s="564"/>
      <c r="JWO155" s="564"/>
      <c r="JWP155" s="564"/>
      <c r="JWQ155" s="564"/>
      <c r="JWR155" s="564"/>
      <c r="JWS155" s="564"/>
      <c r="JWT155" s="564"/>
      <c r="JWU155" s="564"/>
      <c r="JWV155" s="564"/>
      <c r="JWW155" s="564"/>
      <c r="JWX155" s="564"/>
      <c r="JWY155" s="564"/>
      <c r="JWZ155" s="564"/>
      <c r="JXA155" s="564"/>
      <c r="JXB155" s="564"/>
      <c r="JXC155" s="564"/>
      <c r="JXD155" s="564"/>
      <c r="JXE155" s="564"/>
      <c r="JXF155" s="564"/>
      <c r="JXG155" s="564"/>
      <c r="JXH155" s="564"/>
      <c r="JXI155" s="564"/>
      <c r="JXJ155" s="564"/>
      <c r="JXK155" s="564"/>
      <c r="JXL155" s="564"/>
      <c r="JXM155" s="564"/>
      <c r="JXN155" s="564"/>
      <c r="JXO155" s="564"/>
      <c r="JXP155" s="564"/>
      <c r="JXQ155" s="564"/>
      <c r="JXR155" s="564"/>
      <c r="JXS155" s="564"/>
      <c r="JXT155" s="564"/>
      <c r="JXU155" s="564"/>
      <c r="JXV155" s="564"/>
      <c r="JXW155" s="564"/>
      <c r="JXX155" s="564"/>
      <c r="JXY155" s="564"/>
      <c r="JXZ155" s="564"/>
      <c r="JYA155" s="564"/>
      <c r="JYB155" s="564"/>
      <c r="JYC155" s="564"/>
      <c r="JYD155" s="564"/>
      <c r="JYE155" s="564"/>
      <c r="JYF155" s="564"/>
      <c r="JYG155" s="564"/>
      <c r="JYH155" s="564"/>
      <c r="JYI155" s="564"/>
      <c r="JYJ155" s="564"/>
      <c r="JYK155" s="564"/>
      <c r="JYL155" s="564"/>
      <c r="JYM155" s="564"/>
      <c r="JYN155" s="564"/>
      <c r="JYO155" s="564"/>
      <c r="JYP155" s="564"/>
      <c r="JYQ155" s="564"/>
      <c r="JYR155" s="564"/>
      <c r="JYS155" s="564"/>
      <c r="JYT155" s="564"/>
      <c r="JYU155" s="564"/>
      <c r="JYV155" s="564"/>
      <c r="JYW155" s="564"/>
      <c r="JYX155" s="564"/>
      <c r="JYY155" s="564"/>
      <c r="JYZ155" s="564"/>
      <c r="JZA155" s="564"/>
      <c r="JZB155" s="564"/>
      <c r="JZC155" s="564"/>
      <c r="JZD155" s="564"/>
      <c r="JZE155" s="564"/>
      <c r="JZF155" s="564"/>
      <c r="JZG155" s="564"/>
      <c r="JZH155" s="564"/>
      <c r="JZI155" s="564"/>
      <c r="JZJ155" s="564"/>
      <c r="JZK155" s="564"/>
      <c r="JZL155" s="564"/>
      <c r="JZM155" s="564"/>
      <c r="JZN155" s="564"/>
      <c r="JZO155" s="564"/>
      <c r="JZP155" s="564"/>
      <c r="JZQ155" s="564"/>
      <c r="JZR155" s="564"/>
      <c r="JZS155" s="564"/>
      <c r="JZT155" s="564"/>
      <c r="JZU155" s="564"/>
      <c r="JZV155" s="564"/>
      <c r="JZW155" s="564"/>
      <c r="JZX155" s="564"/>
      <c r="JZY155" s="564"/>
      <c r="JZZ155" s="564"/>
      <c r="KAA155" s="564"/>
      <c r="KAB155" s="564"/>
      <c r="KAC155" s="564"/>
      <c r="KAD155" s="564"/>
      <c r="KAE155" s="564"/>
      <c r="KAF155" s="564"/>
      <c r="KAG155" s="564"/>
      <c r="KAH155" s="564"/>
      <c r="KAI155" s="564"/>
      <c r="KAJ155" s="564"/>
      <c r="KAK155" s="564"/>
      <c r="KAL155" s="564"/>
      <c r="KAM155" s="564"/>
      <c r="KAN155" s="564"/>
      <c r="KAO155" s="564"/>
      <c r="KAP155" s="564"/>
      <c r="KAQ155" s="564"/>
      <c r="KAR155" s="564"/>
      <c r="KAS155" s="564"/>
      <c r="KAT155" s="564"/>
      <c r="KAU155" s="564"/>
      <c r="KAV155" s="564"/>
      <c r="KAW155" s="564"/>
      <c r="KAX155" s="564"/>
      <c r="KAY155" s="564"/>
      <c r="KAZ155" s="564"/>
      <c r="KBA155" s="564"/>
      <c r="KBB155" s="564"/>
      <c r="KBC155" s="564"/>
      <c r="KBD155" s="564"/>
      <c r="KBE155" s="564"/>
      <c r="KBF155" s="564"/>
      <c r="KBG155" s="564"/>
      <c r="KBH155" s="564"/>
      <c r="KBI155" s="564"/>
      <c r="KBJ155" s="564"/>
      <c r="KBK155" s="564"/>
      <c r="KBL155" s="564"/>
      <c r="KBM155" s="564"/>
      <c r="KBN155" s="564"/>
      <c r="KBO155" s="564"/>
      <c r="KBP155" s="564"/>
      <c r="KBQ155" s="564"/>
      <c r="KBR155" s="564"/>
      <c r="KBS155" s="564"/>
      <c r="KBT155" s="564"/>
      <c r="KBU155" s="564"/>
      <c r="KBV155" s="564"/>
      <c r="KBW155" s="564"/>
      <c r="KBX155" s="564"/>
      <c r="KBY155" s="564"/>
      <c r="KBZ155" s="564"/>
      <c r="KCA155" s="564"/>
      <c r="KCB155" s="564"/>
      <c r="KCC155" s="564"/>
      <c r="KCD155" s="564"/>
      <c r="KCE155" s="564"/>
      <c r="KCF155" s="564"/>
      <c r="KCG155" s="564"/>
      <c r="KCH155" s="564"/>
      <c r="KCI155" s="564"/>
      <c r="KCJ155" s="564"/>
      <c r="KCK155" s="564"/>
      <c r="KCL155" s="564"/>
      <c r="KCM155" s="564"/>
      <c r="KCN155" s="564"/>
      <c r="KCO155" s="564"/>
      <c r="KCP155" s="564"/>
      <c r="KCQ155" s="564"/>
      <c r="KCR155" s="564"/>
      <c r="KCS155" s="564"/>
      <c r="KCT155" s="564"/>
      <c r="KCU155" s="564"/>
      <c r="KCV155" s="564"/>
      <c r="KCW155" s="564"/>
      <c r="KCX155" s="564"/>
      <c r="KCY155" s="564"/>
      <c r="KCZ155" s="564"/>
      <c r="KDA155" s="564"/>
      <c r="KDB155" s="564"/>
      <c r="KDC155" s="564"/>
      <c r="KDD155" s="564"/>
      <c r="KDE155" s="564"/>
      <c r="KDF155" s="564"/>
      <c r="KDG155" s="564"/>
      <c r="KDH155" s="564"/>
      <c r="KDI155" s="564"/>
      <c r="KDJ155" s="564"/>
      <c r="KDK155" s="564"/>
      <c r="KDL155" s="564"/>
      <c r="KDM155" s="564"/>
      <c r="KDN155" s="564"/>
      <c r="KDO155" s="564"/>
      <c r="KDP155" s="564"/>
      <c r="KDQ155" s="564"/>
      <c r="KDR155" s="564"/>
      <c r="KDS155" s="564"/>
      <c r="KDT155" s="564"/>
      <c r="KDU155" s="564"/>
      <c r="KDV155" s="564"/>
      <c r="KDW155" s="564"/>
      <c r="KDX155" s="564"/>
      <c r="KDY155" s="564"/>
      <c r="KDZ155" s="564"/>
      <c r="KEA155" s="564"/>
      <c r="KEB155" s="564"/>
      <c r="KEC155" s="564"/>
      <c r="KED155" s="564"/>
      <c r="KEE155" s="564"/>
      <c r="KEF155" s="564"/>
      <c r="KEG155" s="564"/>
      <c r="KEH155" s="564"/>
      <c r="KEI155" s="564"/>
      <c r="KEJ155" s="564"/>
      <c r="KEK155" s="564"/>
      <c r="KEL155" s="564"/>
      <c r="KEM155" s="564"/>
      <c r="KEN155" s="564"/>
      <c r="KEO155" s="564"/>
      <c r="KEP155" s="564"/>
      <c r="KEQ155" s="564"/>
      <c r="KER155" s="564"/>
      <c r="KES155" s="564"/>
      <c r="KET155" s="564"/>
      <c r="KEU155" s="564"/>
      <c r="KEV155" s="564"/>
      <c r="KEW155" s="564"/>
      <c r="KEX155" s="564"/>
      <c r="KEY155" s="564"/>
      <c r="KEZ155" s="564"/>
      <c r="KFA155" s="564"/>
      <c r="KFB155" s="564"/>
      <c r="KFC155" s="564"/>
      <c r="KFD155" s="564"/>
      <c r="KFE155" s="564"/>
      <c r="KFF155" s="564"/>
      <c r="KFG155" s="564"/>
      <c r="KFH155" s="564"/>
      <c r="KFI155" s="564"/>
      <c r="KFJ155" s="564"/>
      <c r="KFK155" s="564"/>
      <c r="KFL155" s="564"/>
      <c r="KFM155" s="564"/>
      <c r="KFN155" s="564"/>
      <c r="KFO155" s="564"/>
      <c r="KFP155" s="564"/>
      <c r="KFQ155" s="564"/>
      <c r="KFR155" s="564"/>
      <c r="KFS155" s="564"/>
      <c r="KFT155" s="564"/>
      <c r="KFU155" s="564"/>
      <c r="KFV155" s="564"/>
      <c r="KFW155" s="564"/>
      <c r="KFX155" s="564"/>
      <c r="KFY155" s="564"/>
      <c r="KFZ155" s="564"/>
      <c r="KGA155" s="564"/>
      <c r="KGB155" s="564"/>
      <c r="KGC155" s="564"/>
      <c r="KGD155" s="564"/>
      <c r="KGE155" s="564"/>
      <c r="KGF155" s="564"/>
      <c r="KGG155" s="564"/>
      <c r="KGH155" s="564"/>
      <c r="KGI155" s="564"/>
      <c r="KGJ155" s="564"/>
      <c r="KGK155" s="564"/>
      <c r="KGL155" s="564"/>
      <c r="KGM155" s="564"/>
      <c r="KGN155" s="564"/>
      <c r="KGO155" s="564"/>
      <c r="KGP155" s="564"/>
      <c r="KGQ155" s="564"/>
      <c r="KGR155" s="564"/>
      <c r="KGS155" s="564"/>
      <c r="KGT155" s="564"/>
      <c r="KGU155" s="564"/>
      <c r="KGV155" s="564"/>
      <c r="KGW155" s="564"/>
      <c r="KGX155" s="564"/>
      <c r="KGY155" s="564"/>
      <c r="KGZ155" s="564"/>
      <c r="KHA155" s="564"/>
      <c r="KHB155" s="564"/>
      <c r="KHC155" s="564"/>
      <c r="KHD155" s="564"/>
      <c r="KHE155" s="564"/>
      <c r="KHF155" s="564"/>
      <c r="KHG155" s="564"/>
      <c r="KHH155" s="564"/>
      <c r="KHI155" s="564"/>
      <c r="KHJ155" s="564"/>
      <c r="KHK155" s="564"/>
      <c r="KHL155" s="564"/>
      <c r="KHM155" s="564"/>
      <c r="KHN155" s="564"/>
      <c r="KHO155" s="564"/>
      <c r="KHP155" s="564"/>
      <c r="KHQ155" s="564"/>
      <c r="KHR155" s="564"/>
      <c r="KHS155" s="564"/>
      <c r="KHT155" s="564"/>
      <c r="KHU155" s="564"/>
      <c r="KHV155" s="564"/>
      <c r="KHW155" s="564"/>
      <c r="KHX155" s="564"/>
      <c r="KHY155" s="564"/>
      <c r="KHZ155" s="564"/>
      <c r="KIA155" s="564"/>
      <c r="KIB155" s="564"/>
      <c r="KIC155" s="564"/>
      <c r="KID155" s="564"/>
      <c r="KIE155" s="564"/>
      <c r="KIF155" s="564"/>
      <c r="KIG155" s="564"/>
      <c r="KIH155" s="564"/>
      <c r="KII155" s="564"/>
      <c r="KIJ155" s="564"/>
      <c r="KIK155" s="564"/>
      <c r="KIL155" s="564"/>
      <c r="KIM155" s="564"/>
      <c r="KIN155" s="564"/>
      <c r="KIO155" s="564"/>
      <c r="KIP155" s="564"/>
      <c r="KIQ155" s="564"/>
      <c r="KIR155" s="564"/>
      <c r="KIS155" s="564"/>
      <c r="KIT155" s="564"/>
      <c r="KIU155" s="564"/>
      <c r="KIV155" s="564"/>
      <c r="KIW155" s="564"/>
      <c r="KIX155" s="564"/>
      <c r="KIY155" s="564"/>
      <c r="KIZ155" s="564"/>
      <c r="KJA155" s="564"/>
      <c r="KJB155" s="564"/>
      <c r="KJC155" s="564"/>
      <c r="KJD155" s="564"/>
      <c r="KJE155" s="564"/>
      <c r="KJF155" s="564"/>
      <c r="KJG155" s="564"/>
      <c r="KJH155" s="564"/>
      <c r="KJI155" s="564"/>
      <c r="KJJ155" s="564"/>
      <c r="KJK155" s="564"/>
      <c r="KJL155" s="564"/>
      <c r="KJM155" s="564"/>
      <c r="KJN155" s="564"/>
      <c r="KJO155" s="564"/>
      <c r="KJP155" s="564"/>
      <c r="KJQ155" s="564"/>
      <c r="KJR155" s="564"/>
      <c r="KJS155" s="564"/>
      <c r="KJT155" s="564"/>
      <c r="KJU155" s="564"/>
      <c r="KJV155" s="564"/>
      <c r="KJW155" s="564"/>
      <c r="KJX155" s="564"/>
      <c r="KJY155" s="564"/>
      <c r="KJZ155" s="564"/>
      <c r="KKA155" s="564"/>
      <c r="KKB155" s="564"/>
      <c r="KKC155" s="564"/>
      <c r="KKD155" s="564"/>
      <c r="KKE155" s="564"/>
      <c r="KKF155" s="564"/>
      <c r="KKG155" s="564"/>
      <c r="KKH155" s="564"/>
      <c r="KKI155" s="564"/>
      <c r="KKJ155" s="564"/>
      <c r="KKK155" s="564"/>
      <c r="KKL155" s="564"/>
      <c r="KKM155" s="564"/>
      <c r="KKN155" s="564"/>
      <c r="KKO155" s="564"/>
      <c r="KKP155" s="564"/>
      <c r="KKQ155" s="564"/>
      <c r="KKR155" s="564"/>
      <c r="KKS155" s="564"/>
      <c r="KKT155" s="564"/>
      <c r="KKU155" s="564"/>
      <c r="KKV155" s="564"/>
      <c r="KKW155" s="564"/>
      <c r="KKX155" s="564"/>
      <c r="KKY155" s="564"/>
      <c r="KKZ155" s="564"/>
      <c r="KLA155" s="564"/>
      <c r="KLB155" s="564"/>
      <c r="KLC155" s="564"/>
      <c r="KLD155" s="564"/>
      <c r="KLE155" s="564"/>
      <c r="KLF155" s="564"/>
      <c r="KLG155" s="564"/>
      <c r="KLH155" s="564"/>
      <c r="KLI155" s="564"/>
      <c r="KLJ155" s="564"/>
      <c r="KLK155" s="564"/>
      <c r="KLL155" s="564"/>
      <c r="KLM155" s="564"/>
      <c r="KLN155" s="564"/>
      <c r="KLO155" s="564"/>
      <c r="KLP155" s="564"/>
      <c r="KLQ155" s="564"/>
      <c r="KLR155" s="564"/>
      <c r="KLS155" s="564"/>
      <c r="KLT155" s="564"/>
      <c r="KLU155" s="564"/>
      <c r="KLV155" s="564"/>
      <c r="KLW155" s="564"/>
      <c r="KLX155" s="564"/>
      <c r="KLY155" s="564"/>
      <c r="KLZ155" s="564"/>
      <c r="KMA155" s="564"/>
      <c r="KMB155" s="564"/>
      <c r="KMC155" s="564"/>
      <c r="KMD155" s="564"/>
      <c r="KME155" s="564"/>
      <c r="KMF155" s="564"/>
      <c r="KMG155" s="564"/>
      <c r="KMH155" s="564"/>
      <c r="KMI155" s="564"/>
      <c r="KMJ155" s="564"/>
      <c r="KMK155" s="564"/>
      <c r="KML155" s="564"/>
      <c r="KMM155" s="564"/>
      <c r="KMN155" s="564"/>
      <c r="KMO155" s="564"/>
      <c r="KMP155" s="564"/>
      <c r="KMQ155" s="564"/>
      <c r="KMR155" s="564"/>
      <c r="KMS155" s="564"/>
      <c r="KMT155" s="564"/>
      <c r="KMU155" s="564"/>
      <c r="KMV155" s="564"/>
      <c r="KMW155" s="564"/>
      <c r="KMX155" s="564"/>
      <c r="KMY155" s="564"/>
      <c r="KMZ155" s="564"/>
      <c r="KNA155" s="564"/>
      <c r="KNB155" s="564"/>
      <c r="KNC155" s="564"/>
      <c r="KND155" s="564"/>
      <c r="KNE155" s="564"/>
      <c r="KNF155" s="564"/>
      <c r="KNG155" s="564"/>
      <c r="KNH155" s="564"/>
      <c r="KNI155" s="564"/>
      <c r="KNJ155" s="564"/>
      <c r="KNK155" s="564"/>
      <c r="KNL155" s="564"/>
      <c r="KNM155" s="564"/>
      <c r="KNN155" s="564"/>
      <c r="KNO155" s="564"/>
      <c r="KNP155" s="564"/>
      <c r="KNQ155" s="564"/>
      <c r="KNR155" s="564"/>
      <c r="KNS155" s="564"/>
      <c r="KNT155" s="564"/>
      <c r="KNU155" s="564"/>
      <c r="KNV155" s="564"/>
      <c r="KNW155" s="564"/>
      <c r="KNX155" s="564"/>
      <c r="KNY155" s="564"/>
      <c r="KNZ155" s="564"/>
      <c r="KOA155" s="564"/>
      <c r="KOB155" s="564"/>
      <c r="KOC155" s="564"/>
      <c r="KOD155" s="564"/>
      <c r="KOE155" s="564"/>
      <c r="KOF155" s="564"/>
      <c r="KOG155" s="564"/>
      <c r="KOH155" s="564"/>
      <c r="KOI155" s="564"/>
      <c r="KOJ155" s="564"/>
      <c r="KOK155" s="564"/>
      <c r="KOL155" s="564"/>
      <c r="KOM155" s="564"/>
      <c r="KON155" s="564"/>
      <c r="KOO155" s="564"/>
      <c r="KOP155" s="564"/>
      <c r="KOQ155" s="564"/>
      <c r="KOR155" s="564"/>
      <c r="KOS155" s="564"/>
      <c r="KOT155" s="564"/>
      <c r="KOU155" s="564"/>
      <c r="KOV155" s="564"/>
      <c r="KOW155" s="564"/>
      <c r="KOX155" s="564"/>
      <c r="KOY155" s="564"/>
      <c r="KOZ155" s="564"/>
      <c r="KPA155" s="564"/>
      <c r="KPB155" s="564"/>
      <c r="KPC155" s="564"/>
      <c r="KPD155" s="564"/>
      <c r="KPE155" s="564"/>
      <c r="KPF155" s="564"/>
      <c r="KPG155" s="564"/>
      <c r="KPH155" s="564"/>
      <c r="KPI155" s="564"/>
      <c r="KPJ155" s="564"/>
      <c r="KPK155" s="564"/>
      <c r="KPL155" s="564"/>
      <c r="KPM155" s="564"/>
      <c r="KPN155" s="564"/>
      <c r="KPO155" s="564"/>
      <c r="KPP155" s="564"/>
      <c r="KPQ155" s="564"/>
      <c r="KPR155" s="564"/>
      <c r="KPS155" s="564"/>
      <c r="KPT155" s="564"/>
      <c r="KPU155" s="564"/>
      <c r="KPV155" s="564"/>
      <c r="KPW155" s="564"/>
      <c r="KPX155" s="564"/>
      <c r="KPY155" s="564"/>
      <c r="KPZ155" s="564"/>
      <c r="KQA155" s="564"/>
      <c r="KQB155" s="564"/>
      <c r="KQC155" s="564"/>
      <c r="KQD155" s="564"/>
      <c r="KQE155" s="564"/>
      <c r="KQF155" s="564"/>
      <c r="KQG155" s="564"/>
      <c r="KQH155" s="564"/>
      <c r="KQI155" s="564"/>
      <c r="KQJ155" s="564"/>
      <c r="KQK155" s="564"/>
      <c r="KQL155" s="564"/>
      <c r="KQM155" s="564"/>
      <c r="KQN155" s="564"/>
      <c r="KQO155" s="564"/>
      <c r="KQP155" s="564"/>
      <c r="KQQ155" s="564"/>
      <c r="KQR155" s="564"/>
      <c r="KQS155" s="564"/>
      <c r="KQT155" s="564"/>
      <c r="KQU155" s="564"/>
      <c r="KQV155" s="564"/>
      <c r="KQW155" s="564"/>
      <c r="KQX155" s="564"/>
      <c r="KQY155" s="564"/>
      <c r="KQZ155" s="564"/>
      <c r="KRA155" s="564"/>
      <c r="KRB155" s="564"/>
      <c r="KRC155" s="564"/>
      <c r="KRD155" s="564"/>
      <c r="KRE155" s="564"/>
      <c r="KRF155" s="564"/>
      <c r="KRG155" s="564"/>
      <c r="KRH155" s="564"/>
      <c r="KRI155" s="564"/>
      <c r="KRJ155" s="564"/>
      <c r="KRK155" s="564"/>
      <c r="KRL155" s="564"/>
      <c r="KRM155" s="564"/>
      <c r="KRN155" s="564"/>
      <c r="KRO155" s="564"/>
      <c r="KRP155" s="564"/>
      <c r="KRQ155" s="564"/>
      <c r="KRR155" s="564"/>
      <c r="KRS155" s="564"/>
      <c r="KRT155" s="564"/>
      <c r="KRU155" s="564"/>
      <c r="KRV155" s="564"/>
      <c r="KRW155" s="564"/>
      <c r="KRX155" s="564"/>
      <c r="KRY155" s="564"/>
      <c r="KRZ155" s="564"/>
      <c r="KSA155" s="564"/>
      <c r="KSB155" s="564"/>
      <c r="KSC155" s="564"/>
      <c r="KSD155" s="564"/>
      <c r="KSE155" s="564"/>
      <c r="KSF155" s="564"/>
      <c r="KSG155" s="564"/>
      <c r="KSH155" s="564"/>
      <c r="KSI155" s="564"/>
      <c r="KSJ155" s="564"/>
      <c r="KSK155" s="564"/>
      <c r="KSL155" s="564"/>
      <c r="KSM155" s="564"/>
      <c r="KSN155" s="564"/>
      <c r="KSO155" s="564"/>
      <c r="KSP155" s="564"/>
      <c r="KSQ155" s="564"/>
      <c r="KSR155" s="564"/>
      <c r="KSS155" s="564"/>
      <c r="KST155" s="564"/>
      <c r="KSU155" s="564"/>
      <c r="KSV155" s="564"/>
      <c r="KSW155" s="564"/>
      <c r="KSX155" s="564"/>
      <c r="KSY155" s="564"/>
      <c r="KSZ155" s="564"/>
      <c r="KTA155" s="564"/>
      <c r="KTB155" s="564"/>
      <c r="KTC155" s="564"/>
      <c r="KTD155" s="564"/>
      <c r="KTE155" s="564"/>
      <c r="KTF155" s="564"/>
      <c r="KTG155" s="564"/>
      <c r="KTH155" s="564"/>
      <c r="KTI155" s="564"/>
      <c r="KTJ155" s="564"/>
      <c r="KTK155" s="564"/>
      <c r="KTL155" s="564"/>
      <c r="KTM155" s="564"/>
      <c r="KTN155" s="564"/>
      <c r="KTO155" s="564"/>
      <c r="KTP155" s="564"/>
      <c r="KTQ155" s="564"/>
      <c r="KTR155" s="564"/>
      <c r="KTS155" s="564"/>
      <c r="KTT155" s="564"/>
      <c r="KTU155" s="564"/>
      <c r="KTV155" s="564"/>
      <c r="KTW155" s="564"/>
      <c r="KTX155" s="564"/>
      <c r="KTY155" s="564"/>
      <c r="KTZ155" s="564"/>
      <c r="KUA155" s="564"/>
      <c r="KUB155" s="564"/>
      <c r="KUC155" s="564"/>
      <c r="KUD155" s="564"/>
      <c r="KUE155" s="564"/>
      <c r="KUF155" s="564"/>
      <c r="KUG155" s="564"/>
      <c r="KUH155" s="564"/>
      <c r="KUI155" s="564"/>
      <c r="KUJ155" s="564"/>
      <c r="KUK155" s="564"/>
      <c r="KUL155" s="564"/>
      <c r="KUM155" s="564"/>
      <c r="KUN155" s="564"/>
      <c r="KUO155" s="564"/>
      <c r="KUP155" s="564"/>
      <c r="KUQ155" s="564"/>
      <c r="KUR155" s="564"/>
      <c r="KUS155" s="564"/>
      <c r="KUT155" s="564"/>
      <c r="KUU155" s="564"/>
      <c r="KUV155" s="564"/>
      <c r="KUW155" s="564"/>
      <c r="KUX155" s="564"/>
      <c r="KUY155" s="564"/>
      <c r="KUZ155" s="564"/>
      <c r="KVA155" s="564"/>
      <c r="KVB155" s="564"/>
      <c r="KVC155" s="564"/>
      <c r="KVD155" s="564"/>
      <c r="KVE155" s="564"/>
      <c r="KVF155" s="564"/>
      <c r="KVG155" s="564"/>
      <c r="KVH155" s="564"/>
      <c r="KVI155" s="564"/>
      <c r="KVJ155" s="564"/>
      <c r="KVK155" s="564"/>
      <c r="KVL155" s="564"/>
      <c r="KVM155" s="564"/>
      <c r="KVN155" s="564"/>
      <c r="KVO155" s="564"/>
      <c r="KVP155" s="564"/>
      <c r="KVQ155" s="564"/>
      <c r="KVR155" s="564"/>
      <c r="KVS155" s="564"/>
      <c r="KVT155" s="564"/>
      <c r="KVU155" s="564"/>
      <c r="KVV155" s="564"/>
      <c r="KVW155" s="564"/>
      <c r="KVX155" s="564"/>
      <c r="KVY155" s="564"/>
      <c r="KVZ155" s="564"/>
      <c r="KWA155" s="564"/>
      <c r="KWB155" s="564"/>
      <c r="KWC155" s="564"/>
      <c r="KWD155" s="564"/>
      <c r="KWE155" s="564"/>
      <c r="KWF155" s="564"/>
      <c r="KWG155" s="564"/>
      <c r="KWH155" s="564"/>
      <c r="KWI155" s="564"/>
      <c r="KWJ155" s="564"/>
      <c r="KWK155" s="564"/>
      <c r="KWL155" s="564"/>
      <c r="KWM155" s="564"/>
      <c r="KWN155" s="564"/>
      <c r="KWO155" s="564"/>
      <c r="KWP155" s="564"/>
      <c r="KWQ155" s="564"/>
      <c r="KWR155" s="564"/>
      <c r="KWS155" s="564"/>
      <c r="KWT155" s="564"/>
      <c r="KWU155" s="564"/>
      <c r="KWV155" s="564"/>
      <c r="KWW155" s="564"/>
      <c r="KWX155" s="564"/>
      <c r="KWY155" s="564"/>
      <c r="KWZ155" s="564"/>
      <c r="KXA155" s="564"/>
      <c r="KXB155" s="564"/>
      <c r="KXC155" s="564"/>
      <c r="KXD155" s="564"/>
      <c r="KXE155" s="564"/>
      <c r="KXF155" s="564"/>
      <c r="KXG155" s="564"/>
      <c r="KXH155" s="564"/>
      <c r="KXI155" s="564"/>
      <c r="KXJ155" s="564"/>
      <c r="KXK155" s="564"/>
      <c r="KXL155" s="564"/>
      <c r="KXM155" s="564"/>
      <c r="KXN155" s="564"/>
      <c r="KXO155" s="564"/>
      <c r="KXP155" s="564"/>
      <c r="KXQ155" s="564"/>
      <c r="KXR155" s="564"/>
      <c r="KXS155" s="564"/>
      <c r="KXT155" s="564"/>
      <c r="KXU155" s="564"/>
      <c r="KXV155" s="564"/>
      <c r="KXW155" s="564"/>
      <c r="KXX155" s="564"/>
      <c r="KXY155" s="564"/>
      <c r="KXZ155" s="564"/>
      <c r="KYA155" s="564"/>
      <c r="KYB155" s="564"/>
      <c r="KYC155" s="564"/>
      <c r="KYD155" s="564"/>
      <c r="KYE155" s="564"/>
      <c r="KYF155" s="564"/>
      <c r="KYG155" s="564"/>
      <c r="KYH155" s="564"/>
      <c r="KYI155" s="564"/>
      <c r="KYJ155" s="564"/>
      <c r="KYK155" s="564"/>
      <c r="KYL155" s="564"/>
      <c r="KYM155" s="564"/>
      <c r="KYN155" s="564"/>
      <c r="KYO155" s="564"/>
      <c r="KYP155" s="564"/>
      <c r="KYQ155" s="564"/>
      <c r="KYR155" s="564"/>
      <c r="KYS155" s="564"/>
      <c r="KYT155" s="564"/>
      <c r="KYU155" s="564"/>
      <c r="KYV155" s="564"/>
      <c r="KYW155" s="564"/>
      <c r="KYX155" s="564"/>
      <c r="KYY155" s="564"/>
      <c r="KYZ155" s="564"/>
      <c r="KZA155" s="564"/>
      <c r="KZB155" s="564"/>
      <c r="KZC155" s="564"/>
      <c r="KZD155" s="564"/>
      <c r="KZE155" s="564"/>
      <c r="KZF155" s="564"/>
      <c r="KZG155" s="564"/>
      <c r="KZH155" s="564"/>
      <c r="KZI155" s="564"/>
      <c r="KZJ155" s="564"/>
      <c r="KZK155" s="564"/>
      <c r="KZL155" s="564"/>
      <c r="KZM155" s="564"/>
      <c r="KZN155" s="564"/>
      <c r="KZO155" s="564"/>
      <c r="KZP155" s="564"/>
      <c r="KZQ155" s="564"/>
      <c r="KZR155" s="564"/>
      <c r="KZS155" s="564"/>
      <c r="KZT155" s="564"/>
      <c r="KZU155" s="564"/>
      <c r="KZV155" s="564"/>
      <c r="KZW155" s="564"/>
      <c r="KZX155" s="564"/>
      <c r="KZY155" s="564"/>
      <c r="KZZ155" s="564"/>
      <c r="LAA155" s="564"/>
      <c r="LAB155" s="564"/>
      <c r="LAC155" s="564"/>
      <c r="LAD155" s="564"/>
      <c r="LAE155" s="564"/>
      <c r="LAF155" s="564"/>
      <c r="LAG155" s="564"/>
      <c r="LAH155" s="564"/>
      <c r="LAI155" s="564"/>
      <c r="LAJ155" s="564"/>
      <c r="LAK155" s="564"/>
      <c r="LAL155" s="564"/>
      <c r="LAM155" s="564"/>
      <c r="LAN155" s="564"/>
      <c r="LAO155" s="564"/>
      <c r="LAP155" s="564"/>
      <c r="LAQ155" s="564"/>
      <c r="LAR155" s="564"/>
      <c r="LAS155" s="564"/>
      <c r="LAT155" s="564"/>
      <c r="LAU155" s="564"/>
      <c r="LAV155" s="564"/>
      <c r="LAW155" s="564"/>
      <c r="LAX155" s="564"/>
      <c r="LAY155" s="564"/>
      <c r="LAZ155" s="564"/>
      <c r="LBA155" s="564"/>
      <c r="LBB155" s="564"/>
      <c r="LBC155" s="564"/>
      <c r="LBD155" s="564"/>
      <c r="LBE155" s="564"/>
      <c r="LBF155" s="564"/>
      <c r="LBG155" s="564"/>
      <c r="LBH155" s="564"/>
      <c r="LBI155" s="564"/>
      <c r="LBJ155" s="564"/>
      <c r="LBK155" s="564"/>
      <c r="LBL155" s="564"/>
      <c r="LBM155" s="564"/>
      <c r="LBN155" s="564"/>
      <c r="LBO155" s="564"/>
      <c r="LBP155" s="564"/>
      <c r="LBQ155" s="564"/>
      <c r="LBR155" s="564"/>
      <c r="LBS155" s="564"/>
      <c r="LBT155" s="564"/>
      <c r="LBU155" s="564"/>
      <c r="LBV155" s="564"/>
      <c r="LBW155" s="564"/>
      <c r="LBX155" s="564"/>
      <c r="LBY155" s="564"/>
      <c r="LBZ155" s="564"/>
      <c r="LCA155" s="564"/>
      <c r="LCB155" s="564"/>
      <c r="LCC155" s="564"/>
      <c r="LCD155" s="564"/>
      <c r="LCE155" s="564"/>
      <c r="LCF155" s="564"/>
      <c r="LCG155" s="564"/>
      <c r="LCH155" s="564"/>
      <c r="LCI155" s="564"/>
      <c r="LCJ155" s="564"/>
      <c r="LCK155" s="564"/>
      <c r="LCL155" s="564"/>
      <c r="LCM155" s="564"/>
      <c r="LCN155" s="564"/>
      <c r="LCO155" s="564"/>
      <c r="LCP155" s="564"/>
      <c r="LCQ155" s="564"/>
      <c r="LCR155" s="564"/>
      <c r="LCS155" s="564"/>
      <c r="LCT155" s="564"/>
      <c r="LCU155" s="564"/>
      <c r="LCV155" s="564"/>
      <c r="LCW155" s="564"/>
      <c r="LCX155" s="564"/>
      <c r="LCY155" s="564"/>
      <c r="LCZ155" s="564"/>
      <c r="LDA155" s="564"/>
      <c r="LDB155" s="564"/>
      <c r="LDC155" s="564"/>
      <c r="LDD155" s="564"/>
      <c r="LDE155" s="564"/>
      <c r="LDF155" s="564"/>
      <c r="LDG155" s="564"/>
      <c r="LDH155" s="564"/>
      <c r="LDI155" s="564"/>
      <c r="LDJ155" s="564"/>
      <c r="LDK155" s="564"/>
      <c r="LDL155" s="564"/>
      <c r="LDM155" s="564"/>
      <c r="LDN155" s="564"/>
      <c r="LDO155" s="564"/>
      <c r="LDP155" s="564"/>
      <c r="LDQ155" s="564"/>
      <c r="LDR155" s="564"/>
      <c r="LDS155" s="564"/>
      <c r="LDT155" s="564"/>
      <c r="LDU155" s="564"/>
      <c r="LDV155" s="564"/>
      <c r="LDW155" s="564"/>
      <c r="LDX155" s="564"/>
      <c r="LDY155" s="564"/>
      <c r="LDZ155" s="564"/>
      <c r="LEA155" s="564"/>
      <c r="LEB155" s="564"/>
      <c r="LEC155" s="564"/>
      <c r="LED155" s="564"/>
      <c r="LEE155" s="564"/>
      <c r="LEF155" s="564"/>
      <c r="LEG155" s="564"/>
      <c r="LEH155" s="564"/>
      <c r="LEI155" s="564"/>
      <c r="LEJ155" s="564"/>
      <c r="LEK155" s="564"/>
      <c r="LEL155" s="564"/>
      <c r="LEM155" s="564"/>
      <c r="LEN155" s="564"/>
      <c r="LEO155" s="564"/>
      <c r="LEP155" s="564"/>
      <c r="LEQ155" s="564"/>
      <c r="LER155" s="564"/>
      <c r="LES155" s="564"/>
      <c r="LET155" s="564"/>
      <c r="LEU155" s="564"/>
      <c r="LEV155" s="564"/>
      <c r="LEW155" s="564"/>
      <c r="LEX155" s="564"/>
      <c r="LEY155" s="564"/>
      <c r="LEZ155" s="564"/>
      <c r="LFA155" s="564"/>
      <c r="LFB155" s="564"/>
      <c r="LFC155" s="564"/>
      <c r="LFD155" s="564"/>
      <c r="LFE155" s="564"/>
      <c r="LFF155" s="564"/>
      <c r="LFG155" s="564"/>
      <c r="LFH155" s="564"/>
      <c r="LFI155" s="564"/>
      <c r="LFJ155" s="564"/>
      <c r="LFK155" s="564"/>
      <c r="LFL155" s="564"/>
      <c r="LFM155" s="564"/>
      <c r="LFN155" s="564"/>
      <c r="LFO155" s="564"/>
      <c r="LFP155" s="564"/>
      <c r="LFQ155" s="564"/>
      <c r="LFR155" s="564"/>
      <c r="LFS155" s="564"/>
      <c r="LFT155" s="564"/>
      <c r="LFU155" s="564"/>
      <c r="LFV155" s="564"/>
      <c r="LFW155" s="564"/>
      <c r="LFX155" s="564"/>
      <c r="LFY155" s="564"/>
      <c r="LFZ155" s="564"/>
      <c r="LGA155" s="564"/>
      <c r="LGB155" s="564"/>
      <c r="LGC155" s="564"/>
      <c r="LGD155" s="564"/>
      <c r="LGE155" s="564"/>
      <c r="LGF155" s="564"/>
      <c r="LGG155" s="564"/>
      <c r="LGH155" s="564"/>
      <c r="LGI155" s="564"/>
      <c r="LGJ155" s="564"/>
      <c r="LGK155" s="564"/>
      <c r="LGL155" s="564"/>
      <c r="LGM155" s="564"/>
      <c r="LGN155" s="564"/>
      <c r="LGO155" s="564"/>
      <c r="LGP155" s="564"/>
      <c r="LGQ155" s="564"/>
      <c r="LGR155" s="564"/>
      <c r="LGS155" s="564"/>
      <c r="LGT155" s="564"/>
      <c r="LGU155" s="564"/>
      <c r="LGV155" s="564"/>
      <c r="LGW155" s="564"/>
      <c r="LGX155" s="564"/>
      <c r="LGY155" s="564"/>
      <c r="LGZ155" s="564"/>
      <c r="LHA155" s="564"/>
      <c r="LHB155" s="564"/>
      <c r="LHC155" s="564"/>
      <c r="LHD155" s="564"/>
      <c r="LHE155" s="564"/>
      <c r="LHF155" s="564"/>
      <c r="LHG155" s="564"/>
      <c r="LHH155" s="564"/>
      <c r="LHI155" s="564"/>
      <c r="LHJ155" s="564"/>
      <c r="LHK155" s="564"/>
      <c r="LHL155" s="564"/>
      <c r="LHM155" s="564"/>
      <c r="LHN155" s="564"/>
      <c r="LHO155" s="564"/>
      <c r="LHP155" s="564"/>
      <c r="LHQ155" s="564"/>
      <c r="LHR155" s="564"/>
      <c r="LHS155" s="564"/>
      <c r="LHT155" s="564"/>
      <c r="LHU155" s="564"/>
      <c r="LHV155" s="564"/>
      <c r="LHW155" s="564"/>
      <c r="LHX155" s="564"/>
      <c r="LHY155" s="564"/>
      <c r="LHZ155" s="564"/>
      <c r="LIA155" s="564"/>
      <c r="LIB155" s="564"/>
      <c r="LIC155" s="564"/>
      <c r="LID155" s="564"/>
      <c r="LIE155" s="564"/>
      <c r="LIF155" s="564"/>
      <c r="LIG155" s="564"/>
      <c r="LIH155" s="564"/>
      <c r="LII155" s="564"/>
      <c r="LIJ155" s="564"/>
      <c r="LIK155" s="564"/>
      <c r="LIL155" s="564"/>
      <c r="LIM155" s="564"/>
      <c r="LIN155" s="564"/>
      <c r="LIO155" s="564"/>
      <c r="LIP155" s="564"/>
      <c r="LIQ155" s="564"/>
      <c r="LIR155" s="564"/>
      <c r="LIS155" s="564"/>
      <c r="LIT155" s="564"/>
      <c r="LIU155" s="564"/>
      <c r="LIV155" s="564"/>
      <c r="LIW155" s="564"/>
      <c r="LIX155" s="564"/>
      <c r="LIY155" s="564"/>
      <c r="LIZ155" s="564"/>
      <c r="LJA155" s="564"/>
      <c r="LJB155" s="564"/>
      <c r="LJC155" s="564"/>
      <c r="LJD155" s="564"/>
      <c r="LJE155" s="564"/>
      <c r="LJF155" s="564"/>
      <c r="LJG155" s="564"/>
      <c r="LJH155" s="564"/>
      <c r="LJI155" s="564"/>
      <c r="LJJ155" s="564"/>
      <c r="LJK155" s="564"/>
      <c r="LJL155" s="564"/>
      <c r="LJM155" s="564"/>
      <c r="LJN155" s="564"/>
      <c r="LJO155" s="564"/>
      <c r="LJP155" s="564"/>
      <c r="LJQ155" s="564"/>
      <c r="LJR155" s="564"/>
      <c r="LJS155" s="564"/>
      <c r="LJT155" s="564"/>
      <c r="LJU155" s="564"/>
      <c r="LJV155" s="564"/>
      <c r="LJW155" s="564"/>
      <c r="LJX155" s="564"/>
      <c r="LJY155" s="564"/>
      <c r="LJZ155" s="564"/>
      <c r="LKA155" s="564"/>
      <c r="LKB155" s="564"/>
      <c r="LKC155" s="564"/>
      <c r="LKD155" s="564"/>
      <c r="LKE155" s="564"/>
      <c r="LKF155" s="564"/>
      <c r="LKG155" s="564"/>
      <c r="LKH155" s="564"/>
      <c r="LKI155" s="564"/>
      <c r="LKJ155" s="564"/>
      <c r="LKK155" s="564"/>
      <c r="LKL155" s="564"/>
      <c r="LKM155" s="564"/>
      <c r="LKN155" s="564"/>
      <c r="LKO155" s="564"/>
      <c r="LKP155" s="564"/>
      <c r="LKQ155" s="564"/>
      <c r="LKR155" s="564"/>
      <c r="LKS155" s="564"/>
      <c r="LKT155" s="564"/>
      <c r="LKU155" s="564"/>
      <c r="LKV155" s="564"/>
      <c r="LKW155" s="564"/>
      <c r="LKX155" s="564"/>
      <c r="LKY155" s="564"/>
      <c r="LKZ155" s="564"/>
      <c r="LLA155" s="564"/>
      <c r="LLB155" s="564"/>
      <c r="LLC155" s="564"/>
      <c r="LLD155" s="564"/>
      <c r="LLE155" s="564"/>
      <c r="LLF155" s="564"/>
      <c r="LLG155" s="564"/>
      <c r="LLH155" s="564"/>
      <c r="LLI155" s="564"/>
      <c r="LLJ155" s="564"/>
      <c r="LLK155" s="564"/>
      <c r="LLL155" s="564"/>
      <c r="LLM155" s="564"/>
      <c r="LLN155" s="564"/>
      <c r="LLO155" s="564"/>
      <c r="LLP155" s="564"/>
      <c r="LLQ155" s="564"/>
      <c r="LLR155" s="564"/>
      <c r="LLS155" s="564"/>
      <c r="LLT155" s="564"/>
      <c r="LLU155" s="564"/>
      <c r="LLV155" s="564"/>
      <c r="LLW155" s="564"/>
      <c r="LLX155" s="564"/>
      <c r="LLY155" s="564"/>
      <c r="LLZ155" s="564"/>
      <c r="LMA155" s="564"/>
      <c r="LMB155" s="564"/>
      <c r="LMC155" s="564"/>
      <c r="LMD155" s="564"/>
      <c r="LME155" s="564"/>
      <c r="LMF155" s="564"/>
      <c r="LMG155" s="564"/>
      <c r="LMH155" s="564"/>
      <c r="LMI155" s="564"/>
      <c r="LMJ155" s="564"/>
      <c r="LMK155" s="564"/>
      <c r="LML155" s="564"/>
      <c r="LMM155" s="564"/>
      <c r="LMN155" s="564"/>
      <c r="LMO155" s="564"/>
      <c r="LMP155" s="564"/>
      <c r="LMQ155" s="564"/>
      <c r="LMR155" s="564"/>
      <c r="LMS155" s="564"/>
      <c r="LMT155" s="564"/>
      <c r="LMU155" s="564"/>
      <c r="LMV155" s="564"/>
      <c r="LMW155" s="564"/>
      <c r="LMX155" s="564"/>
      <c r="LMY155" s="564"/>
      <c r="LMZ155" s="564"/>
      <c r="LNA155" s="564"/>
      <c r="LNB155" s="564"/>
      <c r="LNC155" s="564"/>
      <c r="LND155" s="564"/>
      <c r="LNE155" s="564"/>
      <c r="LNF155" s="564"/>
      <c r="LNG155" s="564"/>
      <c r="LNH155" s="564"/>
      <c r="LNI155" s="564"/>
      <c r="LNJ155" s="564"/>
      <c r="LNK155" s="564"/>
      <c r="LNL155" s="564"/>
      <c r="LNM155" s="564"/>
      <c r="LNN155" s="564"/>
      <c r="LNO155" s="564"/>
      <c r="LNP155" s="564"/>
      <c r="LNQ155" s="564"/>
      <c r="LNR155" s="564"/>
      <c r="LNS155" s="564"/>
      <c r="LNT155" s="564"/>
      <c r="LNU155" s="564"/>
      <c r="LNV155" s="564"/>
      <c r="LNW155" s="564"/>
      <c r="LNX155" s="564"/>
      <c r="LNY155" s="564"/>
      <c r="LNZ155" s="564"/>
      <c r="LOA155" s="564"/>
      <c r="LOB155" s="564"/>
      <c r="LOC155" s="564"/>
      <c r="LOD155" s="564"/>
      <c r="LOE155" s="564"/>
      <c r="LOF155" s="564"/>
      <c r="LOG155" s="564"/>
      <c r="LOH155" s="564"/>
      <c r="LOI155" s="564"/>
      <c r="LOJ155" s="564"/>
      <c r="LOK155" s="564"/>
      <c r="LOL155" s="564"/>
      <c r="LOM155" s="564"/>
      <c r="LON155" s="564"/>
      <c r="LOO155" s="564"/>
      <c r="LOP155" s="564"/>
      <c r="LOQ155" s="564"/>
      <c r="LOR155" s="564"/>
      <c r="LOS155" s="564"/>
      <c r="LOT155" s="564"/>
      <c r="LOU155" s="564"/>
      <c r="LOV155" s="564"/>
      <c r="LOW155" s="564"/>
      <c r="LOX155" s="564"/>
      <c r="LOY155" s="564"/>
      <c r="LOZ155" s="564"/>
      <c r="LPA155" s="564"/>
      <c r="LPB155" s="564"/>
      <c r="LPC155" s="564"/>
      <c r="LPD155" s="564"/>
      <c r="LPE155" s="564"/>
      <c r="LPF155" s="564"/>
      <c r="LPG155" s="564"/>
      <c r="LPH155" s="564"/>
      <c r="LPI155" s="564"/>
      <c r="LPJ155" s="564"/>
      <c r="LPK155" s="564"/>
      <c r="LPL155" s="564"/>
      <c r="LPM155" s="564"/>
      <c r="LPN155" s="564"/>
      <c r="LPO155" s="564"/>
      <c r="LPP155" s="564"/>
      <c r="LPQ155" s="564"/>
      <c r="LPR155" s="564"/>
      <c r="LPS155" s="564"/>
      <c r="LPT155" s="564"/>
      <c r="LPU155" s="564"/>
      <c r="LPV155" s="564"/>
      <c r="LPW155" s="564"/>
      <c r="LPX155" s="564"/>
      <c r="LPY155" s="564"/>
      <c r="LPZ155" s="564"/>
      <c r="LQA155" s="564"/>
      <c r="LQB155" s="564"/>
      <c r="LQC155" s="564"/>
      <c r="LQD155" s="564"/>
      <c r="LQE155" s="564"/>
      <c r="LQF155" s="564"/>
      <c r="LQG155" s="564"/>
      <c r="LQH155" s="564"/>
      <c r="LQI155" s="564"/>
      <c r="LQJ155" s="564"/>
      <c r="LQK155" s="564"/>
      <c r="LQL155" s="564"/>
      <c r="LQM155" s="564"/>
      <c r="LQN155" s="564"/>
      <c r="LQO155" s="564"/>
      <c r="LQP155" s="564"/>
      <c r="LQQ155" s="564"/>
      <c r="LQR155" s="564"/>
      <c r="LQS155" s="564"/>
      <c r="LQT155" s="564"/>
      <c r="LQU155" s="564"/>
      <c r="LQV155" s="564"/>
      <c r="LQW155" s="564"/>
      <c r="LQX155" s="564"/>
      <c r="LQY155" s="564"/>
      <c r="LQZ155" s="564"/>
      <c r="LRA155" s="564"/>
      <c r="LRB155" s="564"/>
      <c r="LRC155" s="564"/>
      <c r="LRD155" s="564"/>
      <c r="LRE155" s="564"/>
      <c r="LRF155" s="564"/>
      <c r="LRG155" s="564"/>
      <c r="LRH155" s="564"/>
      <c r="LRI155" s="564"/>
      <c r="LRJ155" s="564"/>
      <c r="LRK155" s="564"/>
      <c r="LRL155" s="564"/>
      <c r="LRM155" s="564"/>
      <c r="LRN155" s="564"/>
      <c r="LRO155" s="564"/>
      <c r="LRP155" s="564"/>
      <c r="LRQ155" s="564"/>
      <c r="LRR155" s="564"/>
      <c r="LRS155" s="564"/>
      <c r="LRT155" s="564"/>
      <c r="LRU155" s="564"/>
      <c r="LRV155" s="564"/>
      <c r="LRW155" s="564"/>
      <c r="LRX155" s="564"/>
      <c r="LRY155" s="564"/>
      <c r="LRZ155" s="564"/>
      <c r="LSA155" s="564"/>
      <c r="LSB155" s="564"/>
      <c r="LSC155" s="564"/>
      <c r="LSD155" s="564"/>
      <c r="LSE155" s="564"/>
      <c r="LSF155" s="564"/>
      <c r="LSG155" s="564"/>
      <c r="LSH155" s="564"/>
      <c r="LSI155" s="564"/>
      <c r="LSJ155" s="564"/>
      <c r="LSK155" s="564"/>
      <c r="LSL155" s="564"/>
      <c r="LSM155" s="564"/>
      <c r="LSN155" s="564"/>
      <c r="LSO155" s="564"/>
      <c r="LSP155" s="564"/>
      <c r="LSQ155" s="564"/>
      <c r="LSR155" s="564"/>
      <c r="LSS155" s="564"/>
      <c r="LST155" s="564"/>
      <c r="LSU155" s="564"/>
      <c r="LSV155" s="564"/>
      <c r="LSW155" s="564"/>
      <c r="LSX155" s="564"/>
      <c r="LSY155" s="564"/>
      <c r="LSZ155" s="564"/>
      <c r="LTA155" s="564"/>
      <c r="LTB155" s="564"/>
      <c r="LTC155" s="564"/>
      <c r="LTD155" s="564"/>
      <c r="LTE155" s="564"/>
      <c r="LTF155" s="564"/>
      <c r="LTG155" s="564"/>
      <c r="LTH155" s="564"/>
      <c r="LTI155" s="564"/>
      <c r="LTJ155" s="564"/>
      <c r="LTK155" s="564"/>
      <c r="LTL155" s="564"/>
      <c r="LTM155" s="564"/>
      <c r="LTN155" s="564"/>
      <c r="LTO155" s="564"/>
      <c r="LTP155" s="564"/>
      <c r="LTQ155" s="564"/>
      <c r="LTR155" s="564"/>
      <c r="LTS155" s="564"/>
      <c r="LTT155" s="564"/>
      <c r="LTU155" s="564"/>
      <c r="LTV155" s="564"/>
      <c r="LTW155" s="564"/>
      <c r="LTX155" s="564"/>
      <c r="LTY155" s="564"/>
      <c r="LTZ155" s="564"/>
      <c r="LUA155" s="564"/>
      <c r="LUB155" s="564"/>
      <c r="LUC155" s="564"/>
      <c r="LUD155" s="564"/>
      <c r="LUE155" s="564"/>
      <c r="LUF155" s="564"/>
      <c r="LUG155" s="564"/>
      <c r="LUH155" s="564"/>
      <c r="LUI155" s="564"/>
      <c r="LUJ155" s="564"/>
      <c r="LUK155" s="564"/>
      <c r="LUL155" s="564"/>
      <c r="LUM155" s="564"/>
      <c r="LUN155" s="564"/>
      <c r="LUO155" s="564"/>
      <c r="LUP155" s="564"/>
      <c r="LUQ155" s="564"/>
      <c r="LUR155" s="564"/>
      <c r="LUS155" s="564"/>
      <c r="LUT155" s="564"/>
      <c r="LUU155" s="564"/>
      <c r="LUV155" s="564"/>
      <c r="LUW155" s="564"/>
      <c r="LUX155" s="564"/>
      <c r="LUY155" s="564"/>
      <c r="LUZ155" s="564"/>
      <c r="LVA155" s="564"/>
      <c r="LVB155" s="564"/>
      <c r="LVC155" s="564"/>
      <c r="LVD155" s="564"/>
      <c r="LVE155" s="564"/>
      <c r="LVF155" s="564"/>
      <c r="LVG155" s="564"/>
      <c r="LVH155" s="564"/>
      <c r="LVI155" s="564"/>
      <c r="LVJ155" s="564"/>
      <c r="LVK155" s="564"/>
      <c r="LVL155" s="564"/>
      <c r="LVM155" s="564"/>
      <c r="LVN155" s="564"/>
      <c r="LVO155" s="564"/>
      <c r="LVP155" s="564"/>
      <c r="LVQ155" s="564"/>
      <c r="LVR155" s="564"/>
      <c r="LVS155" s="564"/>
      <c r="LVT155" s="564"/>
      <c r="LVU155" s="564"/>
      <c r="LVV155" s="564"/>
      <c r="LVW155" s="564"/>
      <c r="LVX155" s="564"/>
      <c r="LVY155" s="564"/>
      <c r="LVZ155" s="564"/>
      <c r="LWA155" s="564"/>
      <c r="LWB155" s="564"/>
      <c r="LWC155" s="564"/>
      <c r="LWD155" s="564"/>
      <c r="LWE155" s="564"/>
      <c r="LWF155" s="564"/>
      <c r="LWG155" s="564"/>
      <c r="LWH155" s="564"/>
      <c r="LWI155" s="564"/>
      <c r="LWJ155" s="564"/>
      <c r="LWK155" s="564"/>
      <c r="LWL155" s="564"/>
      <c r="LWM155" s="564"/>
      <c r="LWN155" s="564"/>
      <c r="LWO155" s="564"/>
      <c r="LWP155" s="564"/>
      <c r="LWQ155" s="564"/>
      <c r="LWR155" s="564"/>
      <c r="LWS155" s="564"/>
      <c r="LWT155" s="564"/>
      <c r="LWU155" s="564"/>
      <c r="LWV155" s="564"/>
      <c r="LWW155" s="564"/>
      <c r="LWX155" s="564"/>
      <c r="LWY155" s="564"/>
      <c r="LWZ155" s="564"/>
      <c r="LXA155" s="564"/>
      <c r="LXB155" s="564"/>
      <c r="LXC155" s="564"/>
      <c r="LXD155" s="564"/>
      <c r="LXE155" s="564"/>
      <c r="LXF155" s="564"/>
      <c r="LXG155" s="564"/>
      <c r="LXH155" s="564"/>
      <c r="LXI155" s="564"/>
      <c r="LXJ155" s="564"/>
      <c r="LXK155" s="564"/>
      <c r="LXL155" s="564"/>
      <c r="LXM155" s="564"/>
      <c r="LXN155" s="564"/>
      <c r="LXO155" s="564"/>
      <c r="LXP155" s="564"/>
      <c r="LXQ155" s="564"/>
      <c r="LXR155" s="564"/>
      <c r="LXS155" s="564"/>
      <c r="LXT155" s="564"/>
      <c r="LXU155" s="564"/>
      <c r="LXV155" s="564"/>
      <c r="LXW155" s="564"/>
      <c r="LXX155" s="564"/>
      <c r="LXY155" s="564"/>
      <c r="LXZ155" s="564"/>
      <c r="LYA155" s="564"/>
      <c r="LYB155" s="564"/>
      <c r="LYC155" s="564"/>
      <c r="LYD155" s="564"/>
      <c r="LYE155" s="564"/>
      <c r="LYF155" s="564"/>
      <c r="LYG155" s="564"/>
      <c r="LYH155" s="564"/>
      <c r="LYI155" s="564"/>
      <c r="LYJ155" s="564"/>
      <c r="LYK155" s="564"/>
      <c r="LYL155" s="564"/>
      <c r="LYM155" s="564"/>
      <c r="LYN155" s="564"/>
      <c r="LYO155" s="564"/>
      <c r="LYP155" s="564"/>
      <c r="LYQ155" s="564"/>
      <c r="LYR155" s="564"/>
      <c r="LYS155" s="564"/>
      <c r="LYT155" s="564"/>
      <c r="LYU155" s="564"/>
      <c r="LYV155" s="564"/>
      <c r="LYW155" s="564"/>
      <c r="LYX155" s="564"/>
      <c r="LYY155" s="564"/>
      <c r="LYZ155" s="564"/>
      <c r="LZA155" s="564"/>
      <c r="LZB155" s="564"/>
      <c r="LZC155" s="564"/>
      <c r="LZD155" s="564"/>
      <c r="LZE155" s="564"/>
      <c r="LZF155" s="564"/>
      <c r="LZG155" s="564"/>
      <c r="LZH155" s="564"/>
      <c r="LZI155" s="564"/>
      <c r="LZJ155" s="564"/>
      <c r="LZK155" s="564"/>
      <c r="LZL155" s="564"/>
      <c r="LZM155" s="564"/>
      <c r="LZN155" s="564"/>
      <c r="LZO155" s="564"/>
      <c r="LZP155" s="564"/>
      <c r="LZQ155" s="564"/>
      <c r="LZR155" s="564"/>
      <c r="LZS155" s="564"/>
      <c r="LZT155" s="564"/>
      <c r="LZU155" s="564"/>
      <c r="LZV155" s="564"/>
      <c r="LZW155" s="564"/>
      <c r="LZX155" s="564"/>
      <c r="LZY155" s="564"/>
      <c r="LZZ155" s="564"/>
      <c r="MAA155" s="564"/>
      <c r="MAB155" s="564"/>
      <c r="MAC155" s="564"/>
      <c r="MAD155" s="564"/>
      <c r="MAE155" s="564"/>
      <c r="MAF155" s="564"/>
      <c r="MAG155" s="564"/>
      <c r="MAH155" s="564"/>
      <c r="MAI155" s="564"/>
      <c r="MAJ155" s="564"/>
      <c r="MAK155" s="564"/>
      <c r="MAL155" s="564"/>
      <c r="MAM155" s="564"/>
      <c r="MAN155" s="564"/>
      <c r="MAO155" s="564"/>
      <c r="MAP155" s="564"/>
      <c r="MAQ155" s="564"/>
      <c r="MAR155" s="564"/>
      <c r="MAS155" s="564"/>
      <c r="MAT155" s="564"/>
      <c r="MAU155" s="564"/>
      <c r="MAV155" s="564"/>
      <c r="MAW155" s="564"/>
      <c r="MAX155" s="564"/>
      <c r="MAY155" s="564"/>
      <c r="MAZ155" s="564"/>
      <c r="MBA155" s="564"/>
      <c r="MBB155" s="564"/>
      <c r="MBC155" s="564"/>
      <c r="MBD155" s="564"/>
      <c r="MBE155" s="564"/>
      <c r="MBF155" s="564"/>
      <c r="MBG155" s="564"/>
      <c r="MBH155" s="564"/>
      <c r="MBI155" s="564"/>
      <c r="MBJ155" s="564"/>
      <c r="MBK155" s="564"/>
      <c r="MBL155" s="564"/>
      <c r="MBM155" s="564"/>
      <c r="MBN155" s="564"/>
      <c r="MBO155" s="564"/>
      <c r="MBP155" s="564"/>
      <c r="MBQ155" s="564"/>
      <c r="MBR155" s="564"/>
      <c r="MBS155" s="564"/>
      <c r="MBT155" s="564"/>
      <c r="MBU155" s="564"/>
      <c r="MBV155" s="564"/>
      <c r="MBW155" s="564"/>
      <c r="MBX155" s="564"/>
      <c r="MBY155" s="564"/>
      <c r="MBZ155" s="564"/>
      <c r="MCA155" s="564"/>
      <c r="MCB155" s="564"/>
      <c r="MCC155" s="564"/>
      <c r="MCD155" s="564"/>
      <c r="MCE155" s="564"/>
      <c r="MCF155" s="564"/>
      <c r="MCG155" s="564"/>
      <c r="MCH155" s="564"/>
      <c r="MCI155" s="564"/>
      <c r="MCJ155" s="564"/>
      <c r="MCK155" s="564"/>
      <c r="MCL155" s="564"/>
      <c r="MCM155" s="564"/>
      <c r="MCN155" s="564"/>
      <c r="MCO155" s="564"/>
      <c r="MCP155" s="564"/>
      <c r="MCQ155" s="564"/>
      <c r="MCR155" s="564"/>
      <c r="MCS155" s="564"/>
      <c r="MCT155" s="564"/>
      <c r="MCU155" s="564"/>
      <c r="MCV155" s="564"/>
      <c r="MCW155" s="564"/>
      <c r="MCX155" s="564"/>
      <c r="MCY155" s="564"/>
      <c r="MCZ155" s="564"/>
      <c r="MDA155" s="564"/>
      <c r="MDB155" s="564"/>
      <c r="MDC155" s="564"/>
      <c r="MDD155" s="564"/>
      <c r="MDE155" s="564"/>
      <c r="MDF155" s="564"/>
      <c r="MDG155" s="564"/>
      <c r="MDH155" s="564"/>
      <c r="MDI155" s="564"/>
      <c r="MDJ155" s="564"/>
      <c r="MDK155" s="564"/>
      <c r="MDL155" s="564"/>
      <c r="MDM155" s="564"/>
      <c r="MDN155" s="564"/>
      <c r="MDO155" s="564"/>
      <c r="MDP155" s="564"/>
      <c r="MDQ155" s="564"/>
      <c r="MDR155" s="564"/>
      <c r="MDS155" s="564"/>
      <c r="MDT155" s="564"/>
      <c r="MDU155" s="564"/>
      <c r="MDV155" s="564"/>
      <c r="MDW155" s="564"/>
      <c r="MDX155" s="564"/>
      <c r="MDY155" s="564"/>
      <c r="MDZ155" s="564"/>
      <c r="MEA155" s="564"/>
      <c r="MEB155" s="564"/>
      <c r="MEC155" s="564"/>
      <c r="MED155" s="564"/>
      <c r="MEE155" s="564"/>
      <c r="MEF155" s="564"/>
      <c r="MEG155" s="564"/>
      <c r="MEH155" s="564"/>
      <c r="MEI155" s="564"/>
      <c r="MEJ155" s="564"/>
      <c r="MEK155" s="564"/>
      <c r="MEL155" s="564"/>
      <c r="MEM155" s="564"/>
      <c r="MEN155" s="564"/>
      <c r="MEO155" s="564"/>
      <c r="MEP155" s="564"/>
      <c r="MEQ155" s="564"/>
      <c r="MER155" s="564"/>
      <c r="MES155" s="564"/>
      <c r="MET155" s="564"/>
      <c r="MEU155" s="564"/>
      <c r="MEV155" s="564"/>
      <c r="MEW155" s="564"/>
      <c r="MEX155" s="564"/>
      <c r="MEY155" s="564"/>
      <c r="MEZ155" s="564"/>
      <c r="MFA155" s="564"/>
      <c r="MFB155" s="564"/>
      <c r="MFC155" s="564"/>
      <c r="MFD155" s="564"/>
      <c r="MFE155" s="564"/>
      <c r="MFF155" s="564"/>
      <c r="MFG155" s="564"/>
      <c r="MFH155" s="564"/>
      <c r="MFI155" s="564"/>
      <c r="MFJ155" s="564"/>
      <c r="MFK155" s="564"/>
      <c r="MFL155" s="564"/>
      <c r="MFM155" s="564"/>
      <c r="MFN155" s="564"/>
      <c r="MFO155" s="564"/>
      <c r="MFP155" s="564"/>
      <c r="MFQ155" s="564"/>
      <c r="MFR155" s="564"/>
      <c r="MFS155" s="564"/>
      <c r="MFT155" s="564"/>
      <c r="MFU155" s="564"/>
      <c r="MFV155" s="564"/>
      <c r="MFW155" s="564"/>
      <c r="MFX155" s="564"/>
      <c r="MFY155" s="564"/>
      <c r="MFZ155" s="564"/>
      <c r="MGA155" s="564"/>
      <c r="MGB155" s="564"/>
      <c r="MGC155" s="564"/>
      <c r="MGD155" s="564"/>
      <c r="MGE155" s="564"/>
      <c r="MGF155" s="564"/>
      <c r="MGG155" s="564"/>
      <c r="MGH155" s="564"/>
      <c r="MGI155" s="564"/>
      <c r="MGJ155" s="564"/>
      <c r="MGK155" s="564"/>
      <c r="MGL155" s="564"/>
      <c r="MGM155" s="564"/>
      <c r="MGN155" s="564"/>
      <c r="MGO155" s="564"/>
      <c r="MGP155" s="564"/>
      <c r="MGQ155" s="564"/>
      <c r="MGR155" s="564"/>
      <c r="MGS155" s="564"/>
      <c r="MGT155" s="564"/>
      <c r="MGU155" s="564"/>
      <c r="MGV155" s="564"/>
      <c r="MGW155" s="564"/>
      <c r="MGX155" s="564"/>
      <c r="MGY155" s="564"/>
      <c r="MGZ155" s="564"/>
      <c r="MHA155" s="564"/>
      <c r="MHB155" s="564"/>
      <c r="MHC155" s="564"/>
      <c r="MHD155" s="564"/>
      <c r="MHE155" s="564"/>
      <c r="MHF155" s="564"/>
      <c r="MHG155" s="564"/>
      <c r="MHH155" s="564"/>
      <c r="MHI155" s="564"/>
      <c r="MHJ155" s="564"/>
      <c r="MHK155" s="564"/>
      <c r="MHL155" s="564"/>
      <c r="MHM155" s="564"/>
      <c r="MHN155" s="564"/>
      <c r="MHO155" s="564"/>
      <c r="MHP155" s="564"/>
      <c r="MHQ155" s="564"/>
      <c r="MHR155" s="564"/>
      <c r="MHS155" s="564"/>
      <c r="MHT155" s="564"/>
      <c r="MHU155" s="564"/>
      <c r="MHV155" s="564"/>
      <c r="MHW155" s="564"/>
      <c r="MHX155" s="564"/>
      <c r="MHY155" s="564"/>
      <c r="MHZ155" s="564"/>
      <c r="MIA155" s="564"/>
      <c r="MIB155" s="564"/>
      <c r="MIC155" s="564"/>
      <c r="MID155" s="564"/>
      <c r="MIE155" s="564"/>
      <c r="MIF155" s="564"/>
      <c r="MIG155" s="564"/>
      <c r="MIH155" s="564"/>
      <c r="MII155" s="564"/>
      <c r="MIJ155" s="564"/>
      <c r="MIK155" s="564"/>
      <c r="MIL155" s="564"/>
      <c r="MIM155" s="564"/>
      <c r="MIN155" s="564"/>
      <c r="MIO155" s="564"/>
      <c r="MIP155" s="564"/>
      <c r="MIQ155" s="564"/>
      <c r="MIR155" s="564"/>
      <c r="MIS155" s="564"/>
      <c r="MIT155" s="564"/>
      <c r="MIU155" s="564"/>
      <c r="MIV155" s="564"/>
      <c r="MIW155" s="564"/>
      <c r="MIX155" s="564"/>
      <c r="MIY155" s="564"/>
      <c r="MIZ155" s="564"/>
      <c r="MJA155" s="564"/>
      <c r="MJB155" s="564"/>
      <c r="MJC155" s="564"/>
      <c r="MJD155" s="564"/>
      <c r="MJE155" s="564"/>
      <c r="MJF155" s="564"/>
      <c r="MJG155" s="564"/>
      <c r="MJH155" s="564"/>
      <c r="MJI155" s="564"/>
      <c r="MJJ155" s="564"/>
      <c r="MJK155" s="564"/>
      <c r="MJL155" s="564"/>
      <c r="MJM155" s="564"/>
      <c r="MJN155" s="564"/>
      <c r="MJO155" s="564"/>
      <c r="MJP155" s="564"/>
      <c r="MJQ155" s="564"/>
      <c r="MJR155" s="564"/>
      <c r="MJS155" s="564"/>
      <c r="MJT155" s="564"/>
      <c r="MJU155" s="564"/>
      <c r="MJV155" s="564"/>
      <c r="MJW155" s="564"/>
      <c r="MJX155" s="564"/>
      <c r="MJY155" s="564"/>
      <c r="MJZ155" s="564"/>
      <c r="MKA155" s="564"/>
      <c r="MKB155" s="564"/>
      <c r="MKC155" s="564"/>
      <c r="MKD155" s="564"/>
      <c r="MKE155" s="564"/>
      <c r="MKF155" s="564"/>
      <c r="MKG155" s="564"/>
      <c r="MKH155" s="564"/>
      <c r="MKI155" s="564"/>
      <c r="MKJ155" s="564"/>
      <c r="MKK155" s="564"/>
      <c r="MKL155" s="564"/>
      <c r="MKM155" s="564"/>
      <c r="MKN155" s="564"/>
      <c r="MKO155" s="564"/>
      <c r="MKP155" s="564"/>
      <c r="MKQ155" s="564"/>
      <c r="MKR155" s="564"/>
      <c r="MKS155" s="564"/>
      <c r="MKT155" s="564"/>
      <c r="MKU155" s="564"/>
      <c r="MKV155" s="564"/>
      <c r="MKW155" s="564"/>
      <c r="MKX155" s="564"/>
      <c r="MKY155" s="564"/>
      <c r="MKZ155" s="564"/>
      <c r="MLA155" s="564"/>
      <c r="MLB155" s="564"/>
      <c r="MLC155" s="564"/>
      <c r="MLD155" s="564"/>
      <c r="MLE155" s="564"/>
      <c r="MLF155" s="564"/>
      <c r="MLG155" s="564"/>
      <c r="MLH155" s="564"/>
      <c r="MLI155" s="564"/>
      <c r="MLJ155" s="564"/>
      <c r="MLK155" s="564"/>
      <c r="MLL155" s="564"/>
      <c r="MLM155" s="564"/>
      <c r="MLN155" s="564"/>
      <c r="MLO155" s="564"/>
      <c r="MLP155" s="564"/>
      <c r="MLQ155" s="564"/>
      <c r="MLR155" s="564"/>
      <c r="MLS155" s="564"/>
      <c r="MLT155" s="564"/>
      <c r="MLU155" s="564"/>
      <c r="MLV155" s="564"/>
      <c r="MLW155" s="564"/>
      <c r="MLX155" s="564"/>
      <c r="MLY155" s="564"/>
      <c r="MLZ155" s="564"/>
      <c r="MMA155" s="564"/>
      <c r="MMB155" s="564"/>
      <c r="MMC155" s="564"/>
      <c r="MMD155" s="564"/>
      <c r="MME155" s="564"/>
      <c r="MMF155" s="564"/>
      <c r="MMG155" s="564"/>
      <c r="MMH155" s="564"/>
      <c r="MMI155" s="564"/>
      <c r="MMJ155" s="564"/>
      <c r="MMK155" s="564"/>
      <c r="MML155" s="564"/>
      <c r="MMM155" s="564"/>
      <c r="MMN155" s="564"/>
      <c r="MMO155" s="564"/>
      <c r="MMP155" s="564"/>
      <c r="MMQ155" s="564"/>
      <c r="MMR155" s="564"/>
      <c r="MMS155" s="564"/>
      <c r="MMT155" s="564"/>
      <c r="MMU155" s="564"/>
      <c r="MMV155" s="564"/>
      <c r="MMW155" s="564"/>
      <c r="MMX155" s="564"/>
      <c r="MMY155" s="564"/>
      <c r="MMZ155" s="564"/>
      <c r="MNA155" s="564"/>
      <c r="MNB155" s="564"/>
      <c r="MNC155" s="564"/>
      <c r="MND155" s="564"/>
      <c r="MNE155" s="564"/>
      <c r="MNF155" s="564"/>
      <c r="MNG155" s="564"/>
      <c r="MNH155" s="564"/>
      <c r="MNI155" s="564"/>
      <c r="MNJ155" s="564"/>
      <c r="MNK155" s="564"/>
      <c r="MNL155" s="564"/>
      <c r="MNM155" s="564"/>
      <c r="MNN155" s="564"/>
      <c r="MNO155" s="564"/>
      <c r="MNP155" s="564"/>
      <c r="MNQ155" s="564"/>
      <c r="MNR155" s="564"/>
      <c r="MNS155" s="564"/>
      <c r="MNT155" s="564"/>
      <c r="MNU155" s="564"/>
      <c r="MNV155" s="564"/>
      <c r="MNW155" s="564"/>
      <c r="MNX155" s="564"/>
      <c r="MNY155" s="564"/>
      <c r="MNZ155" s="564"/>
      <c r="MOA155" s="564"/>
      <c r="MOB155" s="564"/>
      <c r="MOC155" s="564"/>
      <c r="MOD155" s="564"/>
      <c r="MOE155" s="564"/>
      <c r="MOF155" s="564"/>
      <c r="MOG155" s="564"/>
      <c r="MOH155" s="564"/>
      <c r="MOI155" s="564"/>
      <c r="MOJ155" s="564"/>
      <c r="MOK155" s="564"/>
      <c r="MOL155" s="564"/>
      <c r="MOM155" s="564"/>
      <c r="MON155" s="564"/>
      <c r="MOO155" s="564"/>
      <c r="MOP155" s="564"/>
      <c r="MOQ155" s="564"/>
      <c r="MOR155" s="564"/>
      <c r="MOS155" s="564"/>
      <c r="MOT155" s="564"/>
      <c r="MOU155" s="564"/>
      <c r="MOV155" s="564"/>
      <c r="MOW155" s="564"/>
      <c r="MOX155" s="564"/>
      <c r="MOY155" s="564"/>
      <c r="MOZ155" s="564"/>
      <c r="MPA155" s="564"/>
      <c r="MPB155" s="564"/>
      <c r="MPC155" s="564"/>
      <c r="MPD155" s="564"/>
      <c r="MPE155" s="564"/>
      <c r="MPF155" s="564"/>
      <c r="MPG155" s="564"/>
      <c r="MPH155" s="564"/>
      <c r="MPI155" s="564"/>
      <c r="MPJ155" s="564"/>
      <c r="MPK155" s="564"/>
      <c r="MPL155" s="564"/>
      <c r="MPM155" s="564"/>
      <c r="MPN155" s="564"/>
      <c r="MPO155" s="564"/>
      <c r="MPP155" s="564"/>
      <c r="MPQ155" s="564"/>
      <c r="MPR155" s="564"/>
      <c r="MPS155" s="564"/>
      <c r="MPT155" s="564"/>
      <c r="MPU155" s="564"/>
      <c r="MPV155" s="564"/>
      <c r="MPW155" s="564"/>
      <c r="MPX155" s="564"/>
      <c r="MPY155" s="564"/>
      <c r="MPZ155" s="564"/>
      <c r="MQA155" s="564"/>
      <c r="MQB155" s="564"/>
      <c r="MQC155" s="564"/>
      <c r="MQD155" s="564"/>
      <c r="MQE155" s="564"/>
      <c r="MQF155" s="564"/>
      <c r="MQG155" s="564"/>
      <c r="MQH155" s="564"/>
      <c r="MQI155" s="564"/>
      <c r="MQJ155" s="564"/>
      <c r="MQK155" s="564"/>
      <c r="MQL155" s="564"/>
      <c r="MQM155" s="564"/>
      <c r="MQN155" s="564"/>
      <c r="MQO155" s="564"/>
      <c r="MQP155" s="564"/>
      <c r="MQQ155" s="564"/>
      <c r="MQR155" s="564"/>
      <c r="MQS155" s="564"/>
      <c r="MQT155" s="564"/>
      <c r="MQU155" s="564"/>
      <c r="MQV155" s="564"/>
      <c r="MQW155" s="564"/>
      <c r="MQX155" s="564"/>
      <c r="MQY155" s="564"/>
      <c r="MQZ155" s="564"/>
      <c r="MRA155" s="564"/>
      <c r="MRB155" s="564"/>
      <c r="MRC155" s="564"/>
      <c r="MRD155" s="564"/>
      <c r="MRE155" s="564"/>
      <c r="MRF155" s="564"/>
      <c r="MRG155" s="564"/>
      <c r="MRH155" s="564"/>
      <c r="MRI155" s="564"/>
      <c r="MRJ155" s="564"/>
      <c r="MRK155" s="564"/>
      <c r="MRL155" s="564"/>
      <c r="MRM155" s="564"/>
      <c r="MRN155" s="564"/>
      <c r="MRO155" s="564"/>
      <c r="MRP155" s="564"/>
      <c r="MRQ155" s="564"/>
      <c r="MRR155" s="564"/>
      <c r="MRS155" s="564"/>
      <c r="MRT155" s="564"/>
      <c r="MRU155" s="564"/>
      <c r="MRV155" s="564"/>
      <c r="MRW155" s="564"/>
      <c r="MRX155" s="564"/>
      <c r="MRY155" s="564"/>
      <c r="MRZ155" s="564"/>
      <c r="MSA155" s="564"/>
      <c r="MSB155" s="564"/>
      <c r="MSC155" s="564"/>
      <c r="MSD155" s="564"/>
      <c r="MSE155" s="564"/>
      <c r="MSF155" s="564"/>
      <c r="MSG155" s="564"/>
      <c r="MSH155" s="564"/>
      <c r="MSI155" s="564"/>
      <c r="MSJ155" s="564"/>
      <c r="MSK155" s="564"/>
      <c r="MSL155" s="564"/>
      <c r="MSM155" s="564"/>
      <c r="MSN155" s="564"/>
      <c r="MSO155" s="564"/>
      <c r="MSP155" s="564"/>
      <c r="MSQ155" s="564"/>
      <c r="MSR155" s="564"/>
      <c r="MSS155" s="564"/>
      <c r="MST155" s="564"/>
      <c r="MSU155" s="564"/>
      <c r="MSV155" s="564"/>
      <c r="MSW155" s="564"/>
      <c r="MSX155" s="564"/>
      <c r="MSY155" s="564"/>
      <c r="MSZ155" s="564"/>
      <c r="MTA155" s="564"/>
      <c r="MTB155" s="564"/>
      <c r="MTC155" s="564"/>
      <c r="MTD155" s="564"/>
      <c r="MTE155" s="564"/>
      <c r="MTF155" s="564"/>
      <c r="MTG155" s="564"/>
      <c r="MTH155" s="564"/>
      <c r="MTI155" s="564"/>
      <c r="MTJ155" s="564"/>
      <c r="MTK155" s="564"/>
      <c r="MTL155" s="564"/>
      <c r="MTM155" s="564"/>
      <c r="MTN155" s="564"/>
      <c r="MTO155" s="564"/>
      <c r="MTP155" s="564"/>
      <c r="MTQ155" s="564"/>
      <c r="MTR155" s="564"/>
      <c r="MTS155" s="564"/>
      <c r="MTT155" s="564"/>
      <c r="MTU155" s="564"/>
      <c r="MTV155" s="564"/>
      <c r="MTW155" s="564"/>
      <c r="MTX155" s="564"/>
      <c r="MTY155" s="564"/>
      <c r="MTZ155" s="564"/>
      <c r="MUA155" s="564"/>
      <c r="MUB155" s="564"/>
      <c r="MUC155" s="564"/>
      <c r="MUD155" s="564"/>
      <c r="MUE155" s="564"/>
      <c r="MUF155" s="564"/>
      <c r="MUG155" s="564"/>
      <c r="MUH155" s="564"/>
      <c r="MUI155" s="564"/>
      <c r="MUJ155" s="564"/>
      <c r="MUK155" s="564"/>
      <c r="MUL155" s="564"/>
      <c r="MUM155" s="564"/>
      <c r="MUN155" s="564"/>
      <c r="MUO155" s="564"/>
      <c r="MUP155" s="564"/>
      <c r="MUQ155" s="564"/>
      <c r="MUR155" s="564"/>
      <c r="MUS155" s="564"/>
      <c r="MUT155" s="564"/>
      <c r="MUU155" s="564"/>
      <c r="MUV155" s="564"/>
      <c r="MUW155" s="564"/>
      <c r="MUX155" s="564"/>
      <c r="MUY155" s="564"/>
      <c r="MUZ155" s="564"/>
      <c r="MVA155" s="564"/>
      <c r="MVB155" s="564"/>
      <c r="MVC155" s="564"/>
      <c r="MVD155" s="564"/>
      <c r="MVE155" s="564"/>
      <c r="MVF155" s="564"/>
      <c r="MVG155" s="564"/>
      <c r="MVH155" s="564"/>
      <c r="MVI155" s="564"/>
      <c r="MVJ155" s="564"/>
      <c r="MVK155" s="564"/>
      <c r="MVL155" s="564"/>
      <c r="MVM155" s="564"/>
      <c r="MVN155" s="564"/>
      <c r="MVO155" s="564"/>
      <c r="MVP155" s="564"/>
      <c r="MVQ155" s="564"/>
      <c r="MVR155" s="564"/>
      <c r="MVS155" s="564"/>
      <c r="MVT155" s="564"/>
      <c r="MVU155" s="564"/>
      <c r="MVV155" s="564"/>
      <c r="MVW155" s="564"/>
      <c r="MVX155" s="564"/>
      <c r="MVY155" s="564"/>
      <c r="MVZ155" s="564"/>
      <c r="MWA155" s="564"/>
      <c r="MWB155" s="564"/>
      <c r="MWC155" s="564"/>
      <c r="MWD155" s="564"/>
      <c r="MWE155" s="564"/>
      <c r="MWF155" s="564"/>
      <c r="MWG155" s="564"/>
      <c r="MWH155" s="564"/>
      <c r="MWI155" s="564"/>
      <c r="MWJ155" s="564"/>
      <c r="MWK155" s="564"/>
      <c r="MWL155" s="564"/>
      <c r="MWM155" s="564"/>
      <c r="MWN155" s="564"/>
      <c r="MWO155" s="564"/>
      <c r="MWP155" s="564"/>
      <c r="MWQ155" s="564"/>
      <c r="MWR155" s="564"/>
      <c r="MWS155" s="564"/>
      <c r="MWT155" s="564"/>
      <c r="MWU155" s="564"/>
      <c r="MWV155" s="564"/>
      <c r="MWW155" s="564"/>
      <c r="MWX155" s="564"/>
      <c r="MWY155" s="564"/>
      <c r="MWZ155" s="564"/>
      <c r="MXA155" s="564"/>
      <c r="MXB155" s="564"/>
      <c r="MXC155" s="564"/>
      <c r="MXD155" s="564"/>
      <c r="MXE155" s="564"/>
      <c r="MXF155" s="564"/>
      <c r="MXG155" s="564"/>
      <c r="MXH155" s="564"/>
      <c r="MXI155" s="564"/>
      <c r="MXJ155" s="564"/>
      <c r="MXK155" s="564"/>
      <c r="MXL155" s="564"/>
      <c r="MXM155" s="564"/>
      <c r="MXN155" s="564"/>
      <c r="MXO155" s="564"/>
      <c r="MXP155" s="564"/>
      <c r="MXQ155" s="564"/>
      <c r="MXR155" s="564"/>
      <c r="MXS155" s="564"/>
      <c r="MXT155" s="564"/>
      <c r="MXU155" s="564"/>
      <c r="MXV155" s="564"/>
      <c r="MXW155" s="564"/>
      <c r="MXX155" s="564"/>
      <c r="MXY155" s="564"/>
      <c r="MXZ155" s="564"/>
      <c r="MYA155" s="564"/>
      <c r="MYB155" s="564"/>
      <c r="MYC155" s="564"/>
      <c r="MYD155" s="564"/>
      <c r="MYE155" s="564"/>
      <c r="MYF155" s="564"/>
      <c r="MYG155" s="564"/>
      <c r="MYH155" s="564"/>
      <c r="MYI155" s="564"/>
      <c r="MYJ155" s="564"/>
      <c r="MYK155" s="564"/>
      <c r="MYL155" s="564"/>
      <c r="MYM155" s="564"/>
      <c r="MYN155" s="564"/>
      <c r="MYO155" s="564"/>
      <c r="MYP155" s="564"/>
      <c r="MYQ155" s="564"/>
      <c r="MYR155" s="564"/>
      <c r="MYS155" s="564"/>
      <c r="MYT155" s="564"/>
      <c r="MYU155" s="564"/>
      <c r="MYV155" s="564"/>
      <c r="MYW155" s="564"/>
      <c r="MYX155" s="564"/>
      <c r="MYY155" s="564"/>
      <c r="MYZ155" s="564"/>
      <c r="MZA155" s="564"/>
      <c r="MZB155" s="564"/>
      <c r="MZC155" s="564"/>
      <c r="MZD155" s="564"/>
      <c r="MZE155" s="564"/>
      <c r="MZF155" s="564"/>
      <c r="MZG155" s="564"/>
      <c r="MZH155" s="564"/>
      <c r="MZI155" s="564"/>
      <c r="MZJ155" s="564"/>
      <c r="MZK155" s="564"/>
      <c r="MZL155" s="564"/>
      <c r="MZM155" s="564"/>
      <c r="MZN155" s="564"/>
      <c r="MZO155" s="564"/>
      <c r="MZP155" s="564"/>
      <c r="MZQ155" s="564"/>
      <c r="MZR155" s="564"/>
      <c r="MZS155" s="564"/>
      <c r="MZT155" s="564"/>
      <c r="MZU155" s="564"/>
      <c r="MZV155" s="564"/>
      <c r="MZW155" s="564"/>
      <c r="MZX155" s="564"/>
      <c r="MZY155" s="564"/>
      <c r="MZZ155" s="564"/>
      <c r="NAA155" s="564"/>
      <c r="NAB155" s="564"/>
      <c r="NAC155" s="564"/>
      <c r="NAD155" s="564"/>
      <c r="NAE155" s="564"/>
      <c r="NAF155" s="564"/>
      <c r="NAG155" s="564"/>
      <c r="NAH155" s="564"/>
      <c r="NAI155" s="564"/>
      <c r="NAJ155" s="564"/>
      <c r="NAK155" s="564"/>
      <c r="NAL155" s="564"/>
      <c r="NAM155" s="564"/>
      <c r="NAN155" s="564"/>
      <c r="NAO155" s="564"/>
      <c r="NAP155" s="564"/>
      <c r="NAQ155" s="564"/>
      <c r="NAR155" s="564"/>
      <c r="NAS155" s="564"/>
      <c r="NAT155" s="564"/>
      <c r="NAU155" s="564"/>
      <c r="NAV155" s="564"/>
      <c r="NAW155" s="564"/>
      <c r="NAX155" s="564"/>
      <c r="NAY155" s="564"/>
      <c r="NAZ155" s="564"/>
      <c r="NBA155" s="564"/>
      <c r="NBB155" s="564"/>
      <c r="NBC155" s="564"/>
      <c r="NBD155" s="564"/>
      <c r="NBE155" s="564"/>
      <c r="NBF155" s="564"/>
      <c r="NBG155" s="564"/>
      <c r="NBH155" s="564"/>
      <c r="NBI155" s="564"/>
      <c r="NBJ155" s="564"/>
      <c r="NBK155" s="564"/>
      <c r="NBL155" s="564"/>
      <c r="NBM155" s="564"/>
      <c r="NBN155" s="564"/>
      <c r="NBO155" s="564"/>
      <c r="NBP155" s="564"/>
      <c r="NBQ155" s="564"/>
      <c r="NBR155" s="564"/>
      <c r="NBS155" s="564"/>
      <c r="NBT155" s="564"/>
      <c r="NBU155" s="564"/>
      <c r="NBV155" s="564"/>
      <c r="NBW155" s="564"/>
      <c r="NBX155" s="564"/>
      <c r="NBY155" s="564"/>
      <c r="NBZ155" s="564"/>
      <c r="NCA155" s="564"/>
      <c r="NCB155" s="564"/>
      <c r="NCC155" s="564"/>
      <c r="NCD155" s="564"/>
      <c r="NCE155" s="564"/>
      <c r="NCF155" s="564"/>
      <c r="NCG155" s="564"/>
      <c r="NCH155" s="564"/>
      <c r="NCI155" s="564"/>
      <c r="NCJ155" s="564"/>
      <c r="NCK155" s="564"/>
      <c r="NCL155" s="564"/>
      <c r="NCM155" s="564"/>
      <c r="NCN155" s="564"/>
      <c r="NCO155" s="564"/>
      <c r="NCP155" s="564"/>
      <c r="NCQ155" s="564"/>
      <c r="NCR155" s="564"/>
      <c r="NCS155" s="564"/>
      <c r="NCT155" s="564"/>
      <c r="NCU155" s="564"/>
      <c r="NCV155" s="564"/>
      <c r="NCW155" s="564"/>
      <c r="NCX155" s="564"/>
      <c r="NCY155" s="564"/>
      <c r="NCZ155" s="564"/>
      <c r="NDA155" s="564"/>
      <c r="NDB155" s="564"/>
      <c r="NDC155" s="564"/>
      <c r="NDD155" s="564"/>
      <c r="NDE155" s="564"/>
      <c r="NDF155" s="564"/>
      <c r="NDG155" s="564"/>
      <c r="NDH155" s="564"/>
      <c r="NDI155" s="564"/>
      <c r="NDJ155" s="564"/>
      <c r="NDK155" s="564"/>
      <c r="NDL155" s="564"/>
      <c r="NDM155" s="564"/>
      <c r="NDN155" s="564"/>
      <c r="NDO155" s="564"/>
      <c r="NDP155" s="564"/>
      <c r="NDQ155" s="564"/>
      <c r="NDR155" s="564"/>
      <c r="NDS155" s="564"/>
      <c r="NDT155" s="564"/>
      <c r="NDU155" s="564"/>
      <c r="NDV155" s="564"/>
      <c r="NDW155" s="564"/>
      <c r="NDX155" s="564"/>
      <c r="NDY155" s="564"/>
      <c r="NDZ155" s="564"/>
      <c r="NEA155" s="564"/>
      <c r="NEB155" s="564"/>
      <c r="NEC155" s="564"/>
      <c r="NED155" s="564"/>
      <c r="NEE155" s="564"/>
      <c r="NEF155" s="564"/>
      <c r="NEG155" s="564"/>
      <c r="NEH155" s="564"/>
      <c r="NEI155" s="564"/>
      <c r="NEJ155" s="564"/>
      <c r="NEK155" s="564"/>
      <c r="NEL155" s="564"/>
      <c r="NEM155" s="564"/>
      <c r="NEN155" s="564"/>
      <c r="NEO155" s="564"/>
      <c r="NEP155" s="564"/>
      <c r="NEQ155" s="564"/>
      <c r="NER155" s="564"/>
      <c r="NES155" s="564"/>
      <c r="NET155" s="564"/>
      <c r="NEU155" s="564"/>
      <c r="NEV155" s="564"/>
      <c r="NEW155" s="564"/>
      <c r="NEX155" s="564"/>
      <c r="NEY155" s="564"/>
      <c r="NEZ155" s="564"/>
      <c r="NFA155" s="564"/>
      <c r="NFB155" s="564"/>
      <c r="NFC155" s="564"/>
      <c r="NFD155" s="564"/>
      <c r="NFE155" s="564"/>
      <c r="NFF155" s="564"/>
      <c r="NFG155" s="564"/>
      <c r="NFH155" s="564"/>
      <c r="NFI155" s="564"/>
      <c r="NFJ155" s="564"/>
      <c r="NFK155" s="564"/>
      <c r="NFL155" s="564"/>
      <c r="NFM155" s="564"/>
      <c r="NFN155" s="564"/>
      <c r="NFO155" s="564"/>
      <c r="NFP155" s="564"/>
      <c r="NFQ155" s="564"/>
      <c r="NFR155" s="564"/>
      <c r="NFS155" s="564"/>
      <c r="NFT155" s="564"/>
      <c r="NFU155" s="564"/>
      <c r="NFV155" s="564"/>
      <c r="NFW155" s="564"/>
      <c r="NFX155" s="564"/>
      <c r="NFY155" s="564"/>
      <c r="NFZ155" s="564"/>
      <c r="NGA155" s="564"/>
      <c r="NGB155" s="564"/>
      <c r="NGC155" s="564"/>
      <c r="NGD155" s="564"/>
      <c r="NGE155" s="564"/>
      <c r="NGF155" s="564"/>
      <c r="NGG155" s="564"/>
      <c r="NGH155" s="564"/>
      <c r="NGI155" s="564"/>
      <c r="NGJ155" s="564"/>
      <c r="NGK155" s="564"/>
      <c r="NGL155" s="564"/>
      <c r="NGM155" s="564"/>
      <c r="NGN155" s="564"/>
      <c r="NGO155" s="564"/>
      <c r="NGP155" s="564"/>
      <c r="NGQ155" s="564"/>
      <c r="NGR155" s="564"/>
      <c r="NGS155" s="564"/>
      <c r="NGT155" s="564"/>
      <c r="NGU155" s="564"/>
      <c r="NGV155" s="564"/>
      <c r="NGW155" s="564"/>
      <c r="NGX155" s="564"/>
      <c r="NGY155" s="564"/>
      <c r="NGZ155" s="564"/>
      <c r="NHA155" s="564"/>
      <c r="NHB155" s="564"/>
      <c r="NHC155" s="564"/>
      <c r="NHD155" s="564"/>
      <c r="NHE155" s="564"/>
      <c r="NHF155" s="564"/>
      <c r="NHG155" s="564"/>
      <c r="NHH155" s="564"/>
      <c r="NHI155" s="564"/>
      <c r="NHJ155" s="564"/>
      <c r="NHK155" s="564"/>
      <c r="NHL155" s="564"/>
      <c r="NHM155" s="564"/>
      <c r="NHN155" s="564"/>
      <c r="NHO155" s="564"/>
      <c r="NHP155" s="564"/>
      <c r="NHQ155" s="564"/>
      <c r="NHR155" s="564"/>
      <c r="NHS155" s="564"/>
      <c r="NHT155" s="564"/>
      <c r="NHU155" s="564"/>
      <c r="NHV155" s="564"/>
      <c r="NHW155" s="564"/>
      <c r="NHX155" s="564"/>
      <c r="NHY155" s="564"/>
      <c r="NHZ155" s="564"/>
      <c r="NIA155" s="564"/>
      <c r="NIB155" s="564"/>
      <c r="NIC155" s="564"/>
      <c r="NID155" s="564"/>
      <c r="NIE155" s="564"/>
      <c r="NIF155" s="564"/>
      <c r="NIG155" s="564"/>
      <c r="NIH155" s="564"/>
      <c r="NII155" s="564"/>
      <c r="NIJ155" s="564"/>
      <c r="NIK155" s="564"/>
      <c r="NIL155" s="564"/>
      <c r="NIM155" s="564"/>
      <c r="NIN155" s="564"/>
      <c r="NIO155" s="564"/>
      <c r="NIP155" s="564"/>
      <c r="NIQ155" s="564"/>
      <c r="NIR155" s="564"/>
      <c r="NIS155" s="564"/>
      <c r="NIT155" s="564"/>
      <c r="NIU155" s="564"/>
      <c r="NIV155" s="564"/>
      <c r="NIW155" s="564"/>
      <c r="NIX155" s="564"/>
      <c r="NIY155" s="564"/>
      <c r="NIZ155" s="564"/>
      <c r="NJA155" s="564"/>
      <c r="NJB155" s="564"/>
      <c r="NJC155" s="564"/>
      <c r="NJD155" s="564"/>
      <c r="NJE155" s="564"/>
      <c r="NJF155" s="564"/>
      <c r="NJG155" s="564"/>
      <c r="NJH155" s="564"/>
      <c r="NJI155" s="564"/>
      <c r="NJJ155" s="564"/>
      <c r="NJK155" s="564"/>
      <c r="NJL155" s="564"/>
      <c r="NJM155" s="564"/>
      <c r="NJN155" s="564"/>
      <c r="NJO155" s="564"/>
      <c r="NJP155" s="564"/>
      <c r="NJQ155" s="564"/>
      <c r="NJR155" s="564"/>
      <c r="NJS155" s="564"/>
      <c r="NJT155" s="564"/>
      <c r="NJU155" s="564"/>
      <c r="NJV155" s="564"/>
      <c r="NJW155" s="564"/>
      <c r="NJX155" s="564"/>
      <c r="NJY155" s="564"/>
      <c r="NJZ155" s="564"/>
      <c r="NKA155" s="564"/>
      <c r="NKB155" s="564"/>
      <c r="NKC155" s="564"/>
      <c r="NKD155" s="564"/>
      <c r="NKE155" s="564"/>
      <c r="NKF155" s="564"/>
      <c r="NKG155" s="564"/>
      <c r="NKH155" s="564"/>
      <c r="NKI155" s="564"/>
      <c r="NKJ155" s="564"/>
      <c r="NKK155" s="564"/>
      <c r="NKL155" s="564"/>
      <c r="NKM155" s="564"/>
      <c r="NKN155" s="564"/>
      <c r="NKO155" s="564"/>
      <c r="NKP155" s="564"/>
      <c r="NKQ155" s="564"/>
      <c r="NKR155" s="564"/>
      <c r="NKS155" s="564"/>
      <c r="NKT155" s="564"/>
      <c r="NKU155" s="564"/>
      <c r="NKV155" s="564"/>
      <c r="NKW155" s="564"/>
      <c r="NKX155" s="564"/>
      <c r="NKY155" s="564"/>
      <c r="NKZ155" s="564"/>
      <c r="NLA155" s="564"/>
      <c r="NLB155" s="564"/>
      <c r="NLC155" s="564"/>
      <c r="NLD155" s="564"/>
      <c r="NLE155" s="564"/>
      <c r="NLF155" s="564"/>
      <c r="NLG155" s="564"/>
      <c r="NLH155" s="564"/>
      <c r="NLI155" s="564"/>
      <c r="NLJ155" s="564"/>
      <c r="NLK155" s="564"/>
      <c r="NLL155" s="564"/>
      <c r="NLM155" s="564"/>
      <c r="NLN155" s="564"/>
      <c r="NLO155" s="564"/>
      <c r="NLP155" s="564"/>
      <c r="NLQ155" s="564"/>
      <c r="NLR155" s="564"/>
      <c r="NLS155" s="564"/>
      <c r="NLT155" s="564"/>
      <c r="NLU155" s="564"/>
      <c r="NLV155" s="564"/>
      <c r="NLW155" s="564"/>
      <c r="NLX155" s="564"/>
      <c r="NLY155" s="564"/>
      <c r="NLZ155" s="564"/>
      <c r="NMA155" s="564"/>
      <c r="NMB155" s="564"/>
      <c r="NMC155" s="564"/>
      <c r="NMD155" s="564"/>
      <c r="NME155" s="564"/>
      <c r="NMF155" s="564"/>
      <c r="NMG155" s="564"/>
      <c r="NMH155" s="564"/>
      <c r="NMI155" s="564"/>
      <c r="NMJ155" s="564"/>
      <c r="NMK155" s="564"/>
      <c r="NML155" s="564"/>
      <c r="NMM155" s="564"/>
      <c r="NMN155" s="564"/>
      <c r="NMO155" s="564"/>
      <c r="NMP155" s="564"/>
      <c r="NMQ155" s="564"/>
      <c r="NMR155" s="564"/>
      <c r="NMS155" s="564"/>
      <c r="NMT155" s="564"/>
      <c r="NMU155" s="564"/>
      <c r="NMV155" s="564"/>
      <c r="NMW155" s="564"/>
      <c r="NMX155" s="564"/>
      <c r="NMY155" s="564"/>
      <c r="NMZ155" s="564"/>
      <c r="NNA155" s="564"/>
      <c r="NNB155" s="564"/>
      <c r="NNC155" s="564"/>
      <c r="NND155" s="564"/>
      <c r="NNE155" s="564"/>
      <c r="NNF155" s="564"/>
      <c r="NNG155" s="564"/>
      <c r="NNH155" s="564"/>
      <c r="NNI155" s="564"/>
      <c r="NNJ155" s="564"/>
      <c r="NNK155" s="564"/>
      <c r="NNL155" s="564"/>
      <c r="NNM155" s="564"/>
      <c r="NNN155" s="564"/>
      <c r="NNO155" s="564"/>
      <c r="NNP155" s="564"/>
      <c r="NNQ155" s="564"/>
      <c r="NNR155" s="564"/>
      <c r="NNS155" s="564"/>
      <c r="NNT155" s="564"/>
      <c r="NNU155" s="564"/>
      <c r="NNV155" s="564"/>
      <c r="NNW155" s="564"/>
      <c r="NNX155" s="564"/>
      <c r="NNY155" s="564"/>
      <c r="NNZ155" s="564"/>
      <c r="NOA155" s="564"/>
      <c r="NOB155" s="564"/>
      <c r="NOC155" s="564"/>
      <c r="NOD155" s="564"/>
      <c r="NOE155" s="564"/>
      <c r="NOF155" s="564"/>
      <c r="NOG155" s="564"/>
      <c r="NOH155" s="564"/>
      <c r="NOI155" s="564"/>
      <c r="NOJ155" s="564"/>
      <c r="NOK155" s="564"/>
      <c r="NOL155" s="564"/>
      <c r="NOM155" s="564"/>
      <c r="NON155" s="564"/>
      <c r="NOO155" s="564"/>
      <c r="NOP155" s="564"/>
      <c r="NOQ155" s="564"/>
      <c r="NOR155" s="564"/>
      <c r="NOS155" s="564"/>
      <c r="NOT155" s="564"/>
      <c r="NOU155" s="564"/>
      <c r="NOV155" s="564"/>
      <c r="NOW155" s="564"/>
      <c r="NOX155" s="564"/>
      <c r="NOY155" s="564"/>
      <c r="NOZ155" s="564"/>
      <c r="NPA155" s="564"/>
      <c r="NPB155" s="564"/>
      <c r="NPC155" s="564"/>
      <c r="NPD155" s="564"/>
      <c r="NPE155" s="564"/>
      <c r="NPF155" s="564"/>
      <c r="NPG155" s="564"/>
      <c r="NPH155" s="564"/>
      <c r="NPI155" s="564"/>
      <c r="NPJ155" s="564"/>
      <c r="NPK155" s="564"/>
      <c r="NPL155" s="564"/>
      <c r="NPM155" s="564"/>
      <c r="NPN155" s="564"/>
      <c r="NPO155" s="564"/>
      <c r="NPP155" s="564"/>
      <c r="NPQ155" s="564"/>
      <c r="NPR155" s="564"/>
      <c r="NPS155" s="564"/>
      <c r="NPT155" s="564"/>
      <c r="NPU155" s="564"/>
      <c r="NPV155" s="564"/>
      <c r="NPW155" s="564"/>
      <c r="NPX155" s="564"/>
      <c r="NPY155" s="564"/>
      <c r="NPZ155" s="564"/>
      <c r="NQA155" s="564"/>
      <c r="NQB155" s="564"/>
      <c r="NQC155" s="564"/>
      <c r="NQD155" s="564"/>
      <c r="NQE155" s="564"/>
      <c r="NQF155" s="564"/>
      <c r="NQG155" s="564"/>
      <c r="NQH155" s="564"/>
      <c r="NQI155" s="564"/>
      <c r="NQJ155" s="564"/>
      <c r="NQK155" s="564"/>
      <c r="NQL155" s="564"/>
      <c r="NQM155" s="564"/>
      <c r="NQN155" s="564"/>
      <c r="NQO155" s="564"/>
      <c r="NQP155" s="564"/>
      <c r="NQQ155" s="564"/>
      <c r="NQR155" s="564"/>
      <c r="NQS155" s="564"/>
      <c r="NQT155" s="564"/>
      <c r="NQU155" s="564"/>
      <c r="NQV155" s="564"/>
      <c r="NQW155" s="564"/>
      <c r="NQX155" s="564"/>
      <c r="NQY155" s="564"/>
      <c r="NQZ155" s="564"/>
      <c r="NRA155" s="564"/>
      <c r="NRB155" s="564"/>
      <c r="NRC155" s="564"/>
      <c r="NRD155" s="564"/>
      <c r="NRE155" s="564"/>
      <c r="NRF155" s="564"/>
      <c r="NRG155" s="564"/>
      <c r="NRH155" s="564"/>
      <c r="NRI155" s="564"/>
      <c r="NRJ155" s="564"/>
      <c r="NRK155" s="564"/>
      <c r="NRL155" s="564"/>
      <c r="NRM155" s="564"/>
      <c r="NRN155" s="564"/>
      <c r="NRO155" s="564"/>
      <c r="NRP155" s="564"/>
      <c r="NRQ155" s="564"/>
      <c r="NRR155" s="564"/>
      <c r="NRS155" s="564"/>
      <c r="NRT155" s="564"/>
      <c r="NRU155" s="564"/>
      <c r="NRV155" s="564"/>
      <c r="NRW155" s="564"/>
      <c r="NRX155" s="564"/>
      <c r="NRY155" s="564"/>
      <c r="NRZ155" s="564"/>
      <c r="NSA155" s="564"/>
      <c r="NSB155" s="564"/>
      <c r="NSC155" s="564"/>
      <c r="NSD155" s="564"/>
      <c r="NSE155" s="564"/>
      <c r="NSF155" s="564"/>
      <c r="NSG155" s="564"/>
      <c r="NSH155" s="564"/>
      <c r="NSI155" s="564"/>
      <c r="NSJ155" s="564"/>
      <c r="NSK155" s="564"/>
      <c r="NSL155" s="564"/>
      <c r="NSM155" s="564"/>
      <c r="NSN155" s="564"/>
      <c r="NSO155" s="564"/>
      <c r="NSP155" s="564"/>
      <c r="NSQ155" s="564"/>
      <c r="NSR155" s="564"/>
      <c r="NSS155" s="564"/>
      <c r="NST155" s="564"/>
      <c r="NSU155" s="564"/>
      <c r="NSV155" s="564"/>
      <c r="NSW155" s="564"/>
      <c r="NSX155" s="564"/>
      <c r="NSY155" s="564"/>
      <c r="NSZ155" s="564"/>
      <c r="NTA155" s="564"/>
      <c r="NTB155" s="564"/>
      <c r="NTC155" s="564"/>
      <c r="NTD155" s="564"/>
      <c r="NTE155" s="564"/>
      <c r="NTF155" s="564"/>
      <c r="NTG155" s="564"/>
      <c r="NTH155" s="564"/>
      <c r="NTI155" s="564"/>
      <c r="NTJ155" s="564"/>
      <c r="NTK155" s="564"/>
      <c r="NTL155" s="564"/>
      <c r="NTM155" s="564"/>
      <c r="NTN155" s="564"/>
      <c r="NTO155" s="564"/>
      <c r="NTP155" s="564"/>
      <c r="NTQ155" s="564"/>
      <c r="NTR155" s="564"/>
      <c r="NTS155" s="564"/>
      <c r="NTT155" s="564"/>
      <c r="NTU155" s="564"/>
      <c r="NTV155" s="564"/>
      <c r="NTW155" s="564"/>
      <c r="NTX155" s="564"/>
      <c r="NTY155" s="564"/>
      <c r="NTZ155" s="564"/>
      <c r="NUA155" s="564"/>
      <c r="NUB155" s="564"/>
      <c r="NUC155" s="564"/>
      <c r="NUD155" s="564"/>
      <c r="NUE155" s="564"/>
      <c r="NUF155" s="564"/>
      <c r="NUG155" s="564"/>
      <c r="NUH155" s="564"/>
      <c r="NUI155" s="564"/>
      <c r="NUJ155" s="564"/>
      <c r="NUK155" s="564"/>
      <c r="NUL155" s="564"/>
      <c r="NUM155" s="564"/>
      <c r="NUN155" s="564"/>
      <c r="NUO155" s="564"/>
      <c r="NUP155" s="564"/>
      <c r="NUQ155" s="564"/>
      <c r="NUR155" s="564"/>
      <c r="NUS155" s="564"/>
      <c r="NUT155" s="564"/>
      <c r="NUU155" s="564"/>
      <c r="NUV155" s="564"/>
      <c r="NUW155" s="564"/>
      <c r="NUX155" s="564"/>
      <c r="NUY155" s="564"/>
      <c r="NUZ155" s="564"/>
      <c r="NVA155" s="564"/>
      <c r="NVB155" s="564"/>
      <c r="NVC155" s="564"/>
      <c r="NVD155" s="564"/>
      <c r="NVE155" s="564"/>
      <c r="NVF155" s="564"/>
      <c r="NVG155" s="564"/>
      <c r="NVH155" s="564"/>
      <c r="NVI155" s="564"/>
      <c r="NVJ155" s="564"/>
      <c r="NVK155" s="564"/>
      <c r="NVL155" s="564"/>
      <c r="NVM155" s="564"/>
      <c r="NVN155" s="564"/>
      <c r="NVO155" s="564"/>
      <c r="NVP155" s="564"/>
      <c r="NVQ155" s="564"/>
      <c r="NVR155" s="564"/>
      <c r="NVS155" s="564"/>
      <c r="NVT155" s="564"/>
      <c r="NVU155" s="564"/>
      <c r="NVV155" s="564"/>
      <c r="NVW155" s="564"/>
      <c r="NVX155" s="564"/>
      <c r="NVY155" s="564"/>
      <c r="NVZ155" s="564"/>
      <c r="NWA155" s="564"/>
      <c r="NWB155" s="564"/>
      <c r="NWC155" s="564"/>
      <c r="NWD155" s="564"/>
      <c r="NWE155" s="564"/>
      <c r="NWF155" s="564"/>
      <c r="NWG155" s="564"/>
      <c r="NWH155" s="564"/>
      <c r="NWI155" s="564"/>
      <c r="NWJ155" s="564"/>
      <c r="NWK155" s="564"/>
      <c r="NWL155" s="564"/>
      <c r="NWM155" s="564"/>
      <c r="NWN155" s="564"/>
      <c r="NWO155" s="564"/>
      <c r="NWP155" s="564"/>
      <c r="NWQ155" s="564"/>
      <c r="NWR155" s="564"/>
      <c r="NWS155" s="564"/>
      <c r="NWT155" s="564"/>
      <c r="NWU155" s="564"/>
      <c r="NWV155" s="564"/>
      <c r="NWW155" s="564"/>
      <c r="NWX155" s="564"/>
      <c r="NWY155" s="564"/>
      <c r="NWZ155" s="564"/>
      <c r="NXA155" s="564"/>
      <c r="NXB155" s="564"/>
      <c r="NXC155" s="564"/>
      <c r="NXD155" s="564"/>
      <c r="NXE155" s="564"/>
      <c r="NXF155" s="564"/>
      <c r="NXG155" s="564"/>
      <c r="NXH155" s="564"/>
      <c r="NXI155" s="564"/>
      <c r="NXJ155" s="564"/>
      <c r="NXK155" s="564"/>
      <c r="NXL155" s="564"/>
      <c r="NXM155" s="564"/>
      <c r="NXN155" s="564"/>
      <c r="NXO155" s="564"/>
      <c r="NXP155" s="564"/>
      <c r="NXQ155" s="564"/>
      <c r="NXR155" s="564"/>
      <c r="NXS155" s="564"/>
      <c r="NXT155" s="564"/>
      <c r="NXU155" s="564"/>
      <c r="NXV155" s="564"/>
      <c r="NXW155" s="564"/>
      <c r="NXX155" s="564"/>
      <c r="NXY155" s="564"/>
      <c r="NXZ155" s="564"/>
      <c r="NYA155" s="564"/>
      <c r="NYB155" s="564"/>
      <c r="NYC155" s="564"/>
      <c r="NYD155" s="564"/>
      <c r="NYE155" s="564"/>
      <c r="NYF155" s="564"/>
      <c r="NYG155" s="564"/>
      <c r="NYH155" s="564"/>
      <c r="NYI155" s="564"/>
      <c r="NYJ155" s="564"/>
      <c r="NYK155" s="564"/>
      <c r="NYL155" s="564"/>
      <c r="NYM155" s="564"/>
      <c r="NYN155" s="564"/>
      <c r="NYO155" s="564"/>
      <c r="NYP155" s="564"/>
      <c r="NYQ155" s="564"/>
      <c r="NYR155" s="564"/>
      <c r="NYS155" s="564"/>
      <c r="NYT155" s="564"/>
      <c r="NYU155" s="564"/>
      <c r="NYV155" s="564"/>
      <c r="NYW155" s="564"/>
      <c r="NYX155" s="564"/>
      <c r="NYY155" s="564"/>
      <c r="NYZ155" s="564"/>
      <c r="NZA155" s="564"/>
      <c r="NZB155" s="564"/>
      <c r="NZC155" s="564"/>
      <c r="NZD155" s="564"/>
      <c r="NZE155" s="564"/>
      <c r="NZF155" s="564"/>
      <c r="NZG155" s="564"/>
      <c r="NZH155" s="564"/>
      <c r="NZI155" s="564"/>
      <c r="NZJ155" s="564"/>
      <c r="NZK155" s="564"/>
      <c r="NZL155" s="564"/>
      <c r="NZM155" s="564"/>
      <c r="NZN155" s="564"/>
      <c r="NZO155" s="564"/>
      <c r="NZP155" s="564"/>
      <c r="NZQ155" s="564"/>
      <c r="NZR155" s="564"/>
      <c r="NZS155" s="564"/>
      <c r="NZT155" s="564"/>
      <c r="NZU155" s="564"/>
      <c r="NZV155" s="564"/>
      <c r="NZW155" s="564"/>
      <c r="NZX155" s="564"/>
      <c r="NZY155" s="564"/>
      <c r="NZZ155" s="564"/>
      <c r="OAA155" s="564"/>
      <c r="OAB155" s="564"/>
      <c r="OAC155" s="564"/>
      <c r="OAD155" s="564"/>
      <c r="OAE155" s="564"/>
      <c r="OAF155" s="564"/>
      <c r="OAG155" s="564"/>
      <c r="OAH155" s="564"/>
      <c r="OAI155" s="564"/>
      <c r="OAJ155" s="564"/>
      <c r="OAK155" s="564"/>
      <c r="OAL155" s="564"/>
      <c r="OAM155" s="564"/>
      <c r="OAN155" s="564"/>
      <c r="OAO155" s="564"/>
      <c r="OAP155" s="564"/>
      <c r="OAQ155" s="564"/>
      <c r="OAR155" s="564"/>
      <c r="OAS155" s="564"/>
      <c r="OAT155" s="564"/>
      <c r="OAU155" s="564"/>
      <c r="OAV155" s="564"/>
      <c r="OAW155" s="564"/>
      <c r="OAX155" s="564"/>
      <c r="OAY155" s="564"/>
      <c r="OAZ155" s="564"/>
      <c r="OBA155" s="564"/>
      <c r="OBB155" s="564"/>
      <c r="OBC155" s="564"/>
      <c r="OBD155" s="564"/>
      <c r="OBE155" s="564"/>
      <c r="OBF155" s="564"/>
      <c r="OBG155" s="564"/>
      <c r="OBH155" s="564"/>
      <c r="OBI155" s="564"/>
      <c r="OBJ155" s="564"/>
      <c r="OBK155" s="564"/>
      <c r="OBL155" s="564"/>
      <c r="OBM155" s="564"/>
      <c r="OBN155" s="564"/>
      <c r="OBO155" s="564"/>
      <c r="OBP155" s="564"/>
      <c r="OBQ155" s="564"/>
      <c r="OBR155" s="564"/>
      <c r="OBS155" s="564"/>
      <c r="OBT155" s="564"/>
      <c r="OBU155" s="564"/>
      <c r="OBV155" s="564"/>
      <c r="OBW155" s="564"/>
      <c r="OBX155" s="564"/>
      <c r="OBY155" s="564"/>
      <c r="OBZ155" s="564"/>
      <c r="OCA155" s="564"/>
      <c r="OCB155" s="564"/>
      <c r="OCC155" s="564"/>
      <c r="OCD155" s="564"/>
      <c r="OCE155" s="564"/>
      <c r="OCF155" s="564"/>
      <c r="OCG155" s="564"/>
      <c r="OCH155" s="564"/>
      <c r="OCI155" s="564"/>
      <c r="OCJ155" s="564"/>
      <c r="OCK155" s="564"/>
      <c r="OCL155" s="564"/>
      <c r="OCM155" s="564"/>
      <c r="OCN155" s="564"/>
      <c r="OCO155" s="564"/>
      <c r="OCP155" s="564"/>
      <c r="OCQ155" s="564"/>
      <c r="OCR155" s="564"/>
      <c r="OCS155" s="564"/>
      <c r="OCT155" s="564"/>
      <c r="OCU155" s="564"/>
      <c r="OCV155" s="564"/>
      <c r="OCW155" s="564"/>
      <c r="OCX155" s="564"/>
      <c r="OCY155" s="564"/>
      <c r="OCZ155" s="564"/>
      <c r="ODA155" s="564"/>
      <c r="ODB155" s="564"/>
      <c r="ODC155" s="564"/>
      <c r="ODD155" s="564"/>
      <c r="ODE155" s="564"/>
      <c r="ODF155" s="564"/>
      <c r="ODG155" s="564"/>
      <c r="ODH155" s="564"/>
      <c r="ODI155" s="564"/>
      <c r="ODJ155" s="564"/>
      <c r="ODK155" s="564"/>
      <c r="ODL155" s="564"/>
      <c r="ODM155" s="564"/>
      <c r="ODN155" s="564"/>
      <c r="ODO155" s="564"/>
      <c r="ODP155" s="564"/>
      <c r="ODQ155" s="564"/>
      <c r="ODR155" s="564"/>
      <c r="ODS155" s="564"/>
      <c r="ODT155" s="564"/>
      <c r="ODU155" s="564"/>
      <c r="ODV155" s="564"/>
      <c r="ODW155" s="564"/>
      <c r="ODX155" s="564"/>
      <c r="ODY155" s="564"/>
      <c r="ODZ155" s="564"/>
      <c r="OEA155" s="564"/>
      <c r="OEB155" s="564"/>
      <c r="OEC155" s="564"/>
      <c r="OED155" s="564"/>
      <c r="OEE155" s="564"/>
      <c r="OEF155" s="564"/>
      <c r="OEG155" s="564"/>
      <c r="OEH155" s="564"/>
      <c r="OEI155" s="564"/>
      <c r="OEJ155" s="564"/>
      <c r="OEK155" s="564"/>
      <c r="OEL155" s="564"/>
      <c r="OEM155" s="564"/>
      <c r="OEN155" s="564"/>
      <c r="OEO155" s="564"/>
      <c r="OEP155" s="564"/>
      <c r="OEQ155" s="564"/>
      <c r="OER155" s="564"/>
      <c r="OES155" s="564"/>
      <c r="OET155" s="564"/>
      <c r="OEU155" s="564"/>
      <c r="OEV155" s="564"/>
      <c r="OEW155" s="564"/>
      <c r="OEX155" s="564"/>
      <c r="OEY155" s="564"/>
      <c r="OEZ155" s="564"/>
      <c r="OFA155" s="564"/>
      <c r="OFB155" s="564"/>
      <c r="OFC155" s="564"/>
      <c r="OFD155" s="564"/>
      <c r="OFE155" s="564"/>
      <c r="OFF155" s="564"/>
      <c r="OFG155" s="564"/>
      <c r="OFH155" s="564"/>
      <c r="OFI155" s="564"/>
      <c r="OFJ155" s="564"/>
      <c r="OFK155" s="564"/>
      <c r="OFL155" s="564"/>
      <c r="OFM155" s="564"/>
      <c r="OFN155" s="564"/>
      <c r="OFO155" s="564"/>
      <c r="OFP155" s="564"/>
      <c r="OFQ155" s="564"/>
      <c r="OFR155" s="564"/>
      <c r="OFS155" s="564"/>
      <c r="OFT155" s="564"/>
      <c r="OFU155" s="564"/>
      <c r="OFV155" s="564"/>
      <c r="OFW155" s="564"/>
      <c r="OFX155" s="564"/>
      <c r="OFY155" s="564"/>
      <c r="OFZ155" s="564"/>
      <c r="OGA155" s="564"/>
      <c r="OGB155" s="564"/>
      <c r="OGC155" s="564"/>
      <c r="OGD155" s="564"/>
      <c r="OGE155" s="564"/>
      <c r="OGF155" s="564"/>
      <c r="OGG155" s="564"/>
      <c r="OGH155" s="564"/>
      <c r="OGI155" s="564"/>
      <c r="OGJ155" s="564"/>
      <c r="OGK155" s="564"/>
      <c r="OGL155" s="564"/>
      <c r="OGM155" s="564"/>
      <c r="OGN155" s="564"/>
      <c r="OGO155" s="564"/>
      <c r="OGP155" s="564"/>
      <c r="OGQ155" s="564"/>
      <c r="OGR155" s="564"/>
      <c r="OGS155" s="564"/>
      <c r="OGT155" s="564"/>
      <c r="OGU155" s="564"/>
      <c r="OGV155" s="564"/>
      <c r="OGW155" s="564"/>
      <c r="OGX155" s="564"/>
      <c r="OGY155" s="564"/>
      <c r="OGZ155" s="564"/>
      <c r="OHA155" s="564"/>
      <c r="OHB155" s="564"/>
      <c r="OHC155" s="564"/>
      <c r="OHD155" s="564"/>
      <c r="OHE155" s="564"/>
      <c r="OHF155" s="564"/>
      <c r="OHG155" s="564"/>
      <c r="OHH155" s="564"/>
      <c r="OHI155" s="564"/>
      <c r="OHJ155" s="564"/>
      <c r="OHK155" s="564"/>
      <c r="OHL155" s="564"/>
      <c r="OHM155" s="564"/>
      <c r="OHN155" s="564"/>
      <c r="OHO155" s="564"/>
      <c r="OHP155" s="564"/>
      <c r="OHQ155" s="564"/>
      <c r="OHR155" s="564"/>
      <c r="OHS155" s="564"/>
      <c r="OHT155" s="564"/>
      <c r="OHU155" s="564"/>
      <c r="OHV155" s="564"/>
      <c r="OHW155" s="564"/>
      <c r="OHX155" s="564"/>
      <c r="OHY155" s="564"/>
      <c r="OHZ155" s="564"/>
      <c r="OIA155" s="564"/>
      <c r="OIB155" s="564"/>
      <c r="OIC155" s="564"/>
      <c r="OID155" s="564"/>
      <c r="OIE155" s="564"/>
      <c r="OIF155" s="564"/>
      <c r="OIG155" s="564"/>
      <c r="OIH155" s="564"/>
      <c r="OII155" s="564"/>
      <c r="OIJ155" s="564"/>
      <c r="OIK155" s="564"/>
      <c r="OIL155" s="564"/>
      <c r="OIM155" s="564"/>
      <c r="OIN155" s="564"/>
      <c r="OIO155" s="564"/>
      <c r="OIP155" s="564"/>
      <c r="OIQ155" s="564"/>
      <c r="OIR155" s="564"/>
      <c r="OIS155" s="564"/>
      <c r="OIT155" s="564"/>
      <c r="OIU155" s="564"/>
      <c r="OIV155" s="564"/>
      <c r="OIW155" s="564"/>
      <c r="OIX155" s="564"/>
      <c r="OIY155" s="564"/>
      <c r="OIZ155" s="564"/>
      <c r="OJA155" s="564"/>
      <c r="OJB155" s="564"/>
      <c r="OJC155" s="564"/>
      <c r="OJD155" s="564"/>
      <c r="OJE155" s="564"/>
      <c r="OJF155" s="564"/>
      <c r="OJG155" s="564"/>
      <c r="OJH155" s="564"/>
      <c r="OJI155" s="564"/>
      <c r="OJJ155" s="564"/>
      <c r="OJK155" s="564"/>
      <c r="OJL155" s="564"/>
      <c r="OJM155" s="564"/>
      <c r="OJN155" s="564"/>
      <c r="OJO155" s="564"/>
      <c r="OJP155" s="564"/>
      <c r="OJQ155" s="564"/>
      <c r="OJR155" s="564"/>
      <c r="OJS155" s="564"/>
      <c r="OJT155" s="564"/>
      <c r="OJU155" s="564"/>
      <c r="OJV155" s="564"/>
      <c r="OJW155" s="564"/>
      <c r="OJX155" s="564"/>
      <c r="OJY155" s="564"/>
      <c r="OJZ155" s="564"/>
      <c r="OKA155" s="564"/>
      <c r="OKB155" s="564"/>
      <c r="OKC155" s="564"/>
      <c r="OKD155" s="564"/>
      <c r="OKE155" s="564"/>
      <c r="OKF155" s="564"/>
      <c r="OKG155" s="564"/>
      <c r="OKH155" s="564"/>
      <c r="OKI155" s="564"/>
      <c r="OKJ155" s="564"/>
      <c r="OKK155" s="564"/>
      <c r="OKL155" s="564"/>
      <c r="OKM155" s="564"/>
      <c r="OKN155" s="564"/>
      <c r="OKO155" s="564"/>
      <c r="OKP155" s="564"/>
      <c r="OKQ155" s="564"/>
      <c r="OKR155" s="564"/>
      <c r="OKS155" s="564"/>
      <c r="OKT155" s="564"/>
      <c r="OKU155" s="564"/>
      <c r="OKV155" s="564"/>
      <c r="OKW155" s="564"/>
      <c r="OKX155" s="564"/>
      <c r="OKY155" s="564"/>
      <c r="OKZ155" s="564"/>
      <c r="OLA155" s="564"/>
      <c r="OLB155" s="564"/>
      <c r="OLC155" s="564"/>
      <c r="OLD155" s="564"/>
      <c r="OLE155" s="564"/>
      <c r="OLF155" s="564"/>
      <c r="OLG155" s="564"/>
      <c r="OLH155" s="564"/>
      <c r="OLI155" s="564"/>
      <c r="OLJ155" s="564"/>
      <c r="OLK155" s="564"/>
      <c r="OLL155" s="564"/>
      <c r="OLM155" s="564"/>
      <c r="OLN155" s="564"/>
      <c r="OLO155" s="564"/>
      <c r="OLP155" s="564"/>
      <c r="OLQ155" s="564"/>
      <c r="OLR155" s="564"/>
      <c r="OLS155" s="564"/>
      <c r="OLT155" s="564"/>
      <c r="OLU155" s="564"/>
      <c r="OLV155" s="564"/>
      <c r="OLW155" s="564"/>
      <c r="OLX155" s="564"/>
      <c r="OLY155" s="564"/>
      <c r="OLZ155" s="564"/>
      <c r="OMA155" s="564"/>
      <c r="OMB155" s="564"/>
      <c r="OMC155" s="564"/>
      <c r="OMD155" s="564"/>
      <c r="OME155" s="564"/>
      <c r="OMF155" s="564"/>
      <c r="OMG155" s="564"/>
      <c r="OMH155" s="564"/>
      <c r="OMI155" s="564"/>
      <c r="OMJ155" s="564"/>
      <c r="OMK155" s="564"/>
      <c r="OML155" s="564"/>
      <c r="OMM155" s="564"/>
      <c r="OMN155" s="564"/>
      <c r="OMO155" s="564"/>
      <c r="OMP155" s="564"/>
      <c r="OMQ155" s="564"/>
      <c r="OMR155" s="564"/>
      <c r="OMS155" s="564"/>
      <c r="OMT155" s="564"/>
      <c r="OMU155" s="564"/>
      <c r="OMV155" s="564"/>
      <c r="OMW155" s="564"/>
      <c r="OMX155" s="564"/>
      <c r="OMY155" s="564"/>
      <c r="OMZ155" s="564"/>
      <c r="ONA155" s="564"/>
      <c r="ONB155" s="564"/>
      <c r="ONC155" s="564"/>
      <c r="OND155" s="564"/>
      <c r="ONE155" s="564"/>
      <c r="ONF155" s="564"/>
      <c r="ONG155" s="564"/>
      <c r="ONH155" s="564"/>
      <c r="ONI155" s="564"/>
      <c r="ONJ155" s="564"/>
      <c r="ONK155" s="564"/>
      <c r="ONL155" s="564"/>
      <c r="ONM155" s="564"/>
      <c r="ONN155" s="564"/>
      <c r="ONO155" s="564"/>
      <c r="ONP155" s="564"/>
      <c r="ONQ155" s="564"/>
      <c r="ONR155" s="564"/>
      <c r="ONS155" s="564"/>
      <c r="ONT155" s="564"/>
      <c r="ONU155" s="564"/>
      <c r="ONV155" s="564"/>
      <c r="ONW155" s="564"/>
      <c r="ONX155" s="564"/>
      <c r="ONY155" s="564"/>
      <c r="ONZ155" s="564"/>
      <c r="OOA155" s="564"/>
      <c r="OOB155" s="564"/>
      <c r="OOC155" s="564"/>
      <c r="OOD155" s="564"/>
      <c r="OOE155" s="564"/>
      <c r="OOF155" s="564"/>
      <c r="OOG155" s="564"/>
      <c r="OOH155" s="564"/>
      <c r="OOI155" s="564"/>
      <c r="OOJ155" s="564"/>
      <c r="OOK155" s="564"/>
      <c r="OOL155" s="564"/>
      <c r="OOM155" s="564"/>
      <c r="OON155" s="564"/>
      <c r="OOO155" s="564"/>
      <c r="OOP155" s="564"/>
      <c r="OOQ155" s="564"/>
      <c r="OOR155" s="564"/>
      <c r="OOS155" s="564"/>
      <c r="OOT155" s="564"/>
      <c r="OOU155" s="564"/>
      <c r="OOV155" s="564"/>
      <c r="OOW155" s="564"/>
      <c r="OOX155" s="564"/>
      <c r="OOY155" s="564"/>
      <c r="OOZ155" s="564"/>
      <c r="OPA155" s="564"/>
      <c r="OPB155" s="564"/>
      <c r="OPC155" s="564"/>
      <c r="OPD155" s="564"/>
      <c r="OPE155" s="564"/>
      <c r="OPF155" s="564"/>
      <c r="OPG155" s="564"/>
      <c r="OPH155" s="564"/>
      <c r="OPI155" s="564"/>
      <c r="OPJ155" s="564"/>
      <c r="OPK155" s="564"/>
      <c r="OPL155" s="564"/>
      <c r="OPM155" s="564"/>
      <c r="OPN155" s="564"/>
      <c r="OPO155" s="564"/>
      <c r="OPP155" s="564"/>
      <c r="OPQ155" s="564"/>
      <c r="OPR155" s="564"/>
      <c r="OPS155" s="564"/>
      <c r="OPT155" s="564"/>
      <c r="OPU155" s="564"/>
      <c r="OPV155" s="564"/>
      <c r="OPW155" s="564"/>
      <c r="OPX155" s="564"/>
      <c r="OPY155" s="564"/>
      <c r="OPZ155" s="564"/>
      <c r="OQA155" s="564"/>
      <c r="OQB155" s="564"/>
      <c r="OQC155" s="564"/>
      <c r="OQD155" s="564"/>
      <c r="OQE155" s="564"/>
      <c r="OQF155" s="564"/>
      <c r="OQG155" s="564"/>
      <c r="OQH155" s="564"/>
      <c r="OQI155" s="564"/>
      <c r="OQJ155" s="564"/>
      <c r="OQK155" s="564"/>
      <c r="OQL155" s="564"/>
      <c r="OQM155" s="564"/>
      <c r="OQN155" s="564"/>
      <c r="OQO155" s="564"/>
      <c r="OQP155" s="564"/>
      <c r="OQQ155" s="564"/>
      <c r="OQR155" s="564"/>
      <c r="OQS155" s="564"/>
      <c r="OQT155" s="564"/>
      <c r="OQU155" s="564"/>
      <c r="OQV155" s="564"/>
      <c r="OQW155" s="564"/>
      <c r="OQX155" s="564"/>
      <c r="OQY155" s="564"/>
      <c r="OQZ155" s="564"/>
      <c r="ORA155" s="564"/>
      <c r="ORB155" s="564"/>
      <c r="ORC155" s="564"/>
      <c r="ORD155" s="564"/>
      <c r="ORE155" s="564"/>
      <c r="ORF155" s="564"/>
      <c r="ORG155" s="564"/>
      <c r="ORH155" s="564"/>
      <c r="ORI155" s="564"/>
      <c r="ORJ155" s="564"/>
      <c r="ORK155" s="564"/>
      <c r="ORL155" s="564"/>
      <c r="ORM155" s="564"/>
      <c r="ORN155" s="564"/>
      <c r="ORO155" s="564"/>
      <c r="ORP155" s="564"/>
      <c r="ORQ155" s="564"/>
      <c r="ORR155" s="564"/>
      <c r="ORS155" s="564"/>
      <c r="ORT155" s="564"/>
      <c r="ORU155" s="564"/>
      <c r="ORV155" s="564"/>
      <c r="ORW155" s="564"/>
      <c r="ORX155" s="564"/>
      <c r="ORY155" s="564"/>
      <c r="ORZ155" s="564"/>
      <c r="OSA155" s="564"/>
      <c r="OSB155" s="564"/>
      <c r="OSC155" s="564"/>
      <c r="OSD155" s="564"/>
      <c r="OSE155" s="564"/>
      <c r="OSF155" s="564"/>
      <c r="OSG155" s="564"/>
      <c r="OSH155" s="564"/>
      <c r="OSI155" s="564"/>
      <c r="OSJ155" s="564"/>
      <c r="OSK155" s="564"/>
      <c r="OSL155" s="564"/>
      <c r="OSM155" s="564"/>
      <c r="OSN155" s="564"/>
      <c r="OSO155" s="564"/>
      <c r="OSP155" s="564"/>
      <c r="OSQ155" s="564"/>
      <c r="OSR155" s="564"/>
      <c r="OSS155" s="564"/>
      <c r="OST155" s="564"/>
      <c r="OSU155" s="564"/>
      <c r="OSV155" s="564"/>
      <c r="OSW155" s="564"/>
      <c r="OSX155" s="564"/>
      <c r="OSY155" s="564"/>
      <c r="OSZ155" s="564"/>
      <c r="OTA155" s="564"/>
      <c r="OTB155" s="564"/>
      <c r="OTC155" s="564"/>
      <c r="OTD155" s="564"/>
      <c r="OTE155" s="564"/>
      <c r="OTF155" s="564"/>
      <c r="OTG155" s="564"/>
      <c r="OTH155" s="564"/>
      <c r="OTI155" s="564"/>
      <c r="OTJ155" s="564"/>
      <c r="OTK155" s="564"/>
      <c r="OTL155" s="564"/>
      <c r="OTM155" s="564"/>
      <c r="OTN155" s="564"/>
      <c r="OTO155" s="564"/>
      <c r="OTP155" s="564"/>
      <c r="OTQ155" s="564"/>
      <c r="OTR155" s="564"/>
      <c r="OTS155" s="564"/>
      <c r="OTT155" s="564"/>
      <c r="OTU155" s="564"/>
      <c r="OTV155" s="564"/>
      <c r="OTW155" s="564"/>
      <c r="OTX155" s="564"/>
      <c r="OTY155" s="564"/>
      <c r="OTZ155" s="564"/>
      <c r="OUA155" s="564"/>
      <c r="OUB155" s="564"/>
      <c r="OUC155" s="564"/>
      <c r="OUD155" s="564"/>
      <c r="OUE155" s="564"/>
      <c r="OUF155" s="564"/>
      <c r="OUG155" s="564"/>
      <c r="OUH155" s="564"/>
      <c r="OUI155" s="564"/>
      <c r="OUJ155" s="564"/>
      <c r="OUK155" s="564"/>
      <c r="OUL155" s="564"/>
      <c r="OUM155" s="564"/>
      <c r="OUN155" s="564"/>
      <c r="OUO155" s="564"/>
      <c r="OUP155" s="564"/>
      <c r="OUQ155" s="564"/>
      <c r="OUR155" s="564"/>
      <c r="OUS155" s="564"/>
      <c r="OUT155" s="564"/>
      <c r="OUU155" s="564"/>
      <c r="OUV155" s="564"/>
      <c r="OUW155" s="564"/>
      <c r="OUX155" s="564"/>
      <c r="OUY155" s="564"/>
      <c r="OUZ155" s="564"/>
      <c r="OVA155" s="564"/>
      <c r="OVB155" s="564"/>
      <c r="OVC155" s="564"/>
      <c r="OVD155" s="564"/>
      <c r="OVE155" s="564"/>
      <c r="OVF155" s="564"/>
      <c r="OVG155" s="564"/>
      <c r="OVH155" s="564"/>
      <c r="OVI155" s="564"/>
      <c r="OVJ155" s="564"/>
      <c r="OVK155" s="564"/>
      <c r="OVL155" s="564"/>
      <c r="OVM155" s="564"/>
      <c r="OVN155" s="564"/>
      <c r="OVO155" s="564"/>
      <c r="OVP155" s="564"/>
      <c r="OVQ155" s="564"/>
      <c r="OVR155" s="564"/>
      <c r="OVS155" s="564"/>
      <c r="OVT155" s="564"/>
      <c r="OVU155" s="564"/>
      <c r="OVV155" s="564"/>
      <c r="OVW155" s="564"/>
      <c r="OVX155" s="564"/>
      <c r="OVY155" s="564"/>
      <c r="OVZ155" s="564"/>
      <c r="OWA155" s="564"/>
      <c r="OWB155" s="564"/>
      <c r="OWC155" s="564"/>
      <c r="OWD155" s="564"/>
      <c r="OWE155" s="564"/>
      <c r="OWF155" s="564"/>
      <c r="OWG155" s="564"/>
      <c r="OWH155" s="564"/>
      <c r="OWI155" s="564"/>
      <c r="OWJ155" s="564"/>
      <c r="OWK155" s="564"/>
      <c r="OWL155" s="564"/>
      <c r="OWM155" s="564"/>
      <c r="OWN155" s="564"/>
      <c r="OWO155" s="564"/>
      <c r="OWP155" s="564"/>
      <c r="OWQ155" s="564"/>
      <c r="OWR155" s="564"/>
      <c r="OWS155" s="564"/>
      <c r="OWT155" s="564"/>
      <c r="OWU155" s="564"/>
      <c r="OWV155" s="564"/>
      <c r="OWW155" s="564"/>
      <c r="OWX155" s="564"/>
      <c r="OWY155" s="564"/>
      <c r="OWZ155" s="564"/>
      <c r="OXA155" s="564"/>
      <c r="OXB155" s="564"/>
      <c r="OXC155" s="564"/>
      <c r="OXD155" s="564"/>
      <c r="OXE155" s="564"/>
      <c r="OXF155" s="564"/>
      <c r="OXG155" s="564"/>
      <c r="OXH155" s="564"/>
      <c r="OXI155" s="564"/>
      <c r="OXJ155" s="564"/>
      <c r="OXK155" s="564"/>
      <c r="OXL155" s="564"/>
      <c r="OXM155" s="564"/>
      <c r="OXN155" s="564"/>
      <c r="OXO155" s="564"/>
      <c r="OXP155" s="564"/>
      <c r="OXQ155" s="564"/>
      <c r="OXR155" s="564"/>
      <c r="OXS155" s="564"/>
      <c r="OXT155" s="564"/>
      <c r="OXU155" s="564"/>
      <c r="OXV155" s="564"/>
      <c r="OXW155" s="564"/>
      <c r="OXX155" s="564"/>
      <c r="OXY155" s="564"/>
      <c r="OXZ155" s="564"/>
      <c r="OYA155" s="564"/>
      <c r="OYB155" s="564"/>
      <c r="OYC155" s="564"/>
      <c r="OYD155" s="564"/>
      <c r="OYE155" s="564"/>
      <c r="OYF155" s="564"/>
      <c r="OYG155" s="564"/>
      <c r="OYH155" s="564"/>
      <c r="OYI155" s="564"/>
      <c r="OYJ155" s="564"/>
      <c r="OYK155" s="564"/>
      <c r="OYL155" s="564"/>
      <c r="OYM155" s="564"/>
      <c r="OYN155" s="564"/>
      <c r="OYO155" s="564"/>
      <c r="OYP155" s="564"/>
      <c r="OYQ155" s="564"/>
      <c r="OYR155" s="564"/>
      <c r="OYS155" s="564"/>
      <c r="OYT155" s="564"/>
      <c r="OYU155" s="564"/>
      <c r="OYV155" s="564"/>
      <c r="OYW155" s="564"/>
      <c r="OYX155" s="564"/>
      <c r="OYY155" s="564"/>
      <c r="OYZ155" s="564"/>
      <c r="OZA155" s="564"/>
      <c r="OZB155" s="564"/>
      <c r="OZC155" s="564"/>
      <c r="OZD155" s="564"/>
      <c r="OZE155" s="564"/>
      <c r="OZF155" s="564"/>
      <c r="OZG155" s="564"/>
      <c r="OZH155" s="564"/>
      <c r="OZI155" s="564"/>
      <c r="OZJ155" s="564"/>
      <c r="OZK155" s="564"/>
      <c r="OZL155" s="564"/>
      <c r="OZM155" s="564"/>
      <c r="OZN155" s="564"/>
      <c r="OZO155" s="564"/>
      <c r="OZP155" s="564"/>
      <c r="OZQ155" s="564"/>
      <c r="OZR155" s="564"/>
      <c r="OZS155" s="564"/>
      <c r="OZT155" s="564"/>
      <c r="OZU155" s="564"/>
      <c r="OZV155" s="564"/>
      <c r="OZW155" s="564"/>
      <c r="OZX155" s="564"/>
      <c r="OZY155" s="564"/>
      <c r="OZZ155" s="564"/>
      <c r="PAA155" s="564"/>
      <c r="PAB155" s="564"/>
      <c r="PAC155" s="564"/>
      <c r="PAD155" s="564"/>
      <c r="PAE155" s="564"/>
      <c r="PAF155" s="564"/>
      <c r="PAG155" s="564"/>
      <c r="PAH155" s="564"/>
      <c r="PAI155" s="564"/>
      <c r="PAJ155" s="564"/>
      <c r="PAK155" s="564"/>
      <c r="PAL155" s="564"/>
      <c r="PAM155" s="564"/>
      <c r="PAN155" s="564"/>
      <c r="PAO155" s="564"/>
      <c r="PAP155" s="564"/>
      <c r="PAQ155" s="564"/>
      <c r="PAR155" s="564"/>
      <c r="PAS155" s="564"/>
      <c r="PAT155" s="564"/>
      <c r="PAU155" s="564"/>
      <c r="PAV155" s="564"/>
      <c r="PAW155" s="564"/>
      <c r="PAX155" s="564"/>
      <c r="PAY155" s="564"/>
      <c r="PAZ155" s="564"/>
      <c r="PBA155" s="564"/>
      <c r="PBB155" s="564"/>
      <c r="PBC155" s="564"/>
      <c r="PBD155" s="564"/>
      <c r="PBE155" s="564"/>
      <c r="PBF155" s="564"/>
      <c r="PBG155" s="564"/>
      <c r="PBH155" s="564"/>
      <c r="PBI155" s="564"/>
      <c r="PBJ155" s="564"/>
      <c r="PBK155" s="564"/>
      <c r="PBL155" s="564"/>
      <c r="PBM155" s="564"/>
      <c r="PBN155" s="564"/>
      <c r="PBO155" s="564"/>
      <c r="PBP155" s="564"/>
      <c r="PBQ155" s="564"/>
      <c r="PBR155" s="564"/>
      <c r="PBS155" s="564"/>
      <c r="PBT155" s="564"/>
      <c r="PBU155" s="564"/>
      <c r="PBV155" s="564"/>
      <c r="PBW155" s="564"/>
      <c r="PBX155" s="564"/>
      <c r="PBY155" s="564"/>
      <c r="PBZ155" s="564"/>
      <c r="PCA155" s="564"/>
      <c r="PCB155" s="564"/>
      <c r="PCC155" s="564"/>
      <c r="PCD155" s="564"/>
      <c r="PCE155" s="564"/>
      <c r="PCF155" s="564"/>
      <c r="PCG155" s="564"/>
      <c r="PCH155" s="564"/>
      <c r="PCI155" s="564"/>
      <c r="PCJ155" s="564"/>
      <c r="PCK155" s="564"/>
      <c r="PCL155" s="564"/>
      <c r="PCM155" s="564"/>
      <c r="PCN155" s="564"/>
      <c r="PCO155" s="564"/>
      <c r="PCP155" s="564"/>
      <c r="PCQ155" s="564"/>
      <c r="PCR155" s="564"/>
      <c r="PCS155" s="564"/>
      <c r="PCT155" s="564"/>
      <c r="PCU155" s="564"/>
      <c r="PCV155" s="564"/>
      <c r="PCW155" s="564"/>
      <c r="PCX155" s="564"/>
      <c r="PCY155" s="564"/>
      <c r="PCZ155" s="564"/>
      <c r="PDA155" s="564"/>
      <c r="PDB155" s="564"/>
      <c r="PDC155" s="564"/>
      <c r="PDD155" s="564"/>
      <c r="PDE155" s="564"/>
      <c r="PDF155" s="564"/>
      <c r="PDG155" s="564"/>
      <c r="PDH155" s="564"/>
      <c r="PDI155" s="564"/>
      <c r="PDJ155" s="564"/>
      <c r="PDK155" s="564"/>
      <c r="PDL155" s="564"/>
      <c r="PDM155" s="564"/>
      <c r="PDN155" s="564"/>
      <c r="PDO155" s="564"/>
      <c r="PDP155" s="564"/>
      <c r="PDQ155" s="564"/>
      <c r="PDR155" s="564"/>
      <c r="PDS155" s="564"/>
      <c r="PDT155" s="564"/>
      <c r="PDU155" s="564"/>
      <c r="PDV155" s="564"/>
      <c r="PDW155" s="564"/>
      <c r="PDX155" s="564"/>
      <c r="PDY155" s="564"/>
      <c r="PDZ155" s="564"/>
      <c r="PEA155" s="564"/>
      <c r="PEB155" s="564"/>
      <c r="PEC155" s="564"/>
      <c r="PED155" s="564"/>
      <c r="PEE155" s="564"/>
      <c r="PEF155" s="564"/>
      <c r="PEG155" s="564"/>
      <c r="PEH155" s="564"/>
      <c r="PEI155" s="564"/>
      <c r="PEJ155" s="564"/>
      <c r="PEK155" s="564"/>
      <c r="PEL155" s="564"/>
      <c r="PEM155" s="564"/>
      <c r="PEN155" s="564"/>
      <c r="PEO155" s="564"/>
      <c r="PEP155" s="564"/>
      <c r="PEQ155" s="564"/>
      <c r="PER155" s="564"/>
      <c r="PES155" s="564"/>
      <c r="PET155" s="564"/>
      <c r="PEU155" s="564"/>
      <c r="PEV155" s="564"/>
      <c r="PEW155" s="564"/>
      <c r="PEX155" s="564"/>
      <c r="PEY155" s="564"/>
      <c r="PEZ155" s="564"/>
      <c r="PFA155" s="564"/>
      <c r="PFB155" s="564"/>
      <c r="PFC155" s="564"/>
      <c r="PFD155" s="564"/>
      <c r="PFE155" s="564"/>
      <c r="PFF155" s="564"/>
      <c r="PFG155" s="564"/>
      <c r="PFH155" s="564"/>
      <c r="PFI155" s="564"/>
      <c r="PFJ155" s="564"/>
      <c r="PFK155" s="564"/>
      <c r="PFL155" s="564"/>
      <c r="PFM155" s="564"/>
      <c r="PFN155" s="564"/>
      <c r="PFO155" s="564"/>
      <c r="PFP155" s="564"/>
      <c r="PFQ155" s="564"/>
      <c r="PFR155" s="564"/>
      <c r="PFS155" s="564"/>
      <c r="PFT155" s="564"/>
      <c r="PFU155" s="564"/>
      <c r="PFV155" s="564"/>
      <c r="PFW155" s="564"/>
      <c r="PFX155" s="564"/>
      <c r="PFY155" s="564"/>
      <c r="PFZ155" s="564"/>
      <c r="PGA155" s="564"/>
      <c r="PGB155" s="564"/>
      <c r="PGC155" s="564"/>
      <c r="PGD155" s="564"/>
      <c r="PGE155" s="564"/>
      <c r="PGF155" s="564"/>
      <c r="PGG155" s="564"/>
      <c r="PGH155" s="564"/>
      <c r="PGI155" s="564"/>
      <c r="PGJ155" s="564"/>
      <c r="PGK155" s="564"/>
      <c r="PGL155" s="564"/>
      <c r="PGM155" s="564"/>
      <c r="PGN155" s="564"/>
      <c r="PGO155" s="564"/>
      <c r="PGP155" s="564"/>
      <c r="PGQ155" s="564"/>
      <c r="PGR155" s="564"/>
      <c r="PGS155" s="564"/>
      <c r="PGT155" s="564"/>
      <c r="PGU155" s="564"/>
      <c r="PGV155" s="564"/>
      <c r="PGW155" s="564"/>
      <c r="PGX155" s="564"/>
      <c r="PGY155" s="564"/>
      <c r="PGZ155" s="564"/>
      <c r="PHA155" s="564"/>
      <c r="PHB155" s="564"/>
      <c r="PHC155" s="564"/>
      <c r="PHD155" s="564"/>
      <c r="PHE155" s="564"/>
      <c r="PHF155" s="564"/>
      <c r="PHG155" s="564"/>
      <c r="PHH155" s="564"/>
      <c r="PHI155" s="564"/>
      <c r="PHJ155" s="564"/>
      <c r="PHK155" s="564"/>
      <c r="PHL155" s="564"/>
      <c r="PHM155" s="564"/>
      <c r="PHN155" s="564"/>
      <c r="PHO155" s="564"/>
      <c r="PHP155" s="564"/>
      <c r="PHQ155" s="564"/>
      <c r="PHR155" s="564"/>
      <c r="PHS155" s="564"/>
      <c r="PHT155" s="564"/>
      <c r="PHU155" s="564"/>
      <c r="PHV155" s="564"/>
      <c r="PHW155" s="564"/>
      <c r="PHX155" s="564"/>
      <c r="PHY155" s="564"/>
      <c r="PHZ155" s="564"/>
      <c r="PIA155" s="564"/>
      <c r="PIB155" s="564"/>
      <c r="PIC155" s="564"/>
      <c r="PID155" s="564"/>
      <c r="PIE155" s="564"/>
      <c r="PIF155" s="564"/>
      <c r="PIG155" s="564"/>
      <c r="PIH155" s="564"/>
      <c r="PII155" s="564"/>
      <c r="PIJ155" s="564"/>
      <c r="PIK155" s="564"/>
      <c r="PIL155" s="564"/>
      <c r="PIM155" s="564"/>
      <c r="PIN155" s="564"/>
      <c r="PIO155" s="564"/>
      <c r="PIP155" s="564"/>
      <c r="PIQ155" s="564"/>
      <c r="PIR155" s="564"/>
      <c r="PIS155" s="564"/>
      <c r="PIT155" s="564"/>
      <c r="PIU155" s="564"/>
      <c r="PIV155" s="564"/>
      <c r="PIW155" s="564"/>
      <c r="PIX155" s="564"/>
      <c r="PIY155" s="564"/>
      <c r="PIZ155" s="564"/>
      <c r="PJA155" s="564"/>
      <c r="PJB155" s="564"/>
      <c r="PJC155" s="564"/>
      <c r="PJD155" s="564"/>
      <c r="PJE155" s="564"/>
      <c r="PJF155" s="564"/>
      <c r="PJG155" s="564"/>
      <c r="PJH155" s="564"/>
      <c r="PJI155" s="564"/>
      <c r="PJJ155" s="564"/>
      <c r="PJK155" s="564"/>
      <c r="PJL155" s="564"/>
      <c r="PJM155" s="564"/>
      <c r="PJN155" s="564"/>
      <c r="PJO155" s="564"/>
      <c r="PJP155" s="564"/>
      <c r="PJQ155" s="564"/>
      <c r="PJR155" s="564"/>
      <c r="PJS155" s="564"/>
      <c r="PJT155" s="564"/>
      <c r="PJU155" s="564"/>
      <c r="PJV155" s="564"/>
      <c r="PJW155" s="564"/>
      <c r="PJX155" s="564"/>
      <c r="PJY155" s="564"/>
      <c r="PJZ155" s="564"/>
      <c r="PKA155" s="564"/>
      <c r="PKB155" s="564"/>
      <c r="PKC155" s="564"/>
      <c r="PKD155" s="564"/>
      <c r="PKE155" s="564"/>
      <c r="PKF155" s="564"/>
      <c r="PKG155" s="564"/>
      <c r="PKH155" s="564"/>
      <c r="PKI155" s="564"/>
      <c r="PKJ155" s="564"/>
      <c r="PKK155" s="564"/>
      <c r="PKL155" s="564"/>
      <c r="PKM155" s="564"/>
      <c r="PKN155" s="564"/>
      <c r="PKO155" s="564"/>
      <c r="PKP155" s="564"/>
      <c r="PKQ155" s="564"/>
      <c r="PKR155" s="564"/>
      <c r="PKS155" s="564"/>
      <c r="PKT155" s="564"/>
      <c r="PKU155" s="564"/>
      <c r="PKV155" s="564"/>
      <c r="PKW155" s="564"/>
      <c r="PKX155" s="564"/>
      <c r="PKY155" s="564"/>
      <c r="PKZ155" s="564"/>
      <c r="PLA155" s="564"/>
      <c r="PLB155" s="564"/>
      <c r="PLC155" s="564"/>
      <c r="PLD155" s="564"/>
      <c r="PLE155" s="564"/>
      <c r="PLF155" s="564"/>
      <c r="PLG155" s="564"/>
      <c r="PLH155" s="564"/>
      <c r="PLI155" s="564"/>
      <c r="PLJ155" s="564"/>
      <c r="PLK155" s="564"/>
      <c r="PLL155" s="564"/>
      <c r="PLM155" s="564"/>
      <c r="PLN155" s="564"/>
      <c r="PLO155" s="564"/>
      <c r="PLP155" s="564"/>
      <c r="PLQ155" s="564"/>
      <c r="PLR155" s="564"/>
      <c r="PLS155" s="564"/>
      <c r="PLT155" s="564"/>
      <c r="PLU155" s="564"/>
      <c r="PLV155" s="564"/>
      <c r="PLW155" s="564"/>
      <c r="PLX155" s="564"/>
      <c r="PLY155" s="564"/>
      <c r="PLZ155" s="564"/>
      <c r="PMA155" s="564"/>
      <c r="PMB155" s="564"/>
      <c r="PMC155" s="564"/>
      <c r="PMD155" s="564"/>
      <c r="PME155" s="564"/>
      <c r="PMF155" s="564"/>
      <c r="PMG155" s="564"/>
      <c r="PMH155" s="564"/>
      <c r="PMI155" s="564"/>
      <c r="PMJ155" s="564"/>
      <c r="PMK155" s="564"/>
      <c r="PML155" s="564"/>
      <c r="PMM155" s="564"/>
      <c r="PMN155" s="564"/>
      <c r="PMO155" s="564"/>
      <c r="PMP155" s="564"/>
      <c r="PMQ155" s="564"/>
      <c r="PMR155" s="564"/>
      <c r="PMS155" s="564"/>
      <c r="PMT155" s="564"/>
      <c r="PMU155" s="564"/>
      <c r="PMV155" s="564"/>
      <c r="PMW155" s="564"/>
      <c r="PMX155" s="564"/>
      <c r="PMY155" s="564"/>
      <c r="PMZ155" s="564"/>
      <c r="PNA155" s="564"/>
      <c r="PNB155" s="564"/>
      <c r="PNC155" s="564"/>
      <c r="PND155" s="564"/>
      <c r="PNE155" s="564"/>
      <c r="PNF155" s="564"/>
      <c r="PNG155" s="564"/>
      <c r="PNH155" s="564"/>
      <c r="PNI155" s="564"/>
      <c r="PNJ155" s="564"/>
      <c r="PNK155" s="564"/>
      <c r="PNL155" s="564"/>
      <c r="PNM155" s="564"/>
      <c r="PNN155" s="564"/>
      <c r="PNO155" s="564"/>
      <c r="PNP155" s="564"/>
      <c r="PNQ155" s="564"/>
      <c r="PNR155" s="564"/>
      <c r="PNS155" s="564"/>
      <c r="PNT155" s="564"/>
      <c r="PNU155" s="564"/>
      <c r="PNV155" s="564"/>
      <c r="PNW155" s="564"/>
      <c r="PNX155" s="564"/>
      <c r="PNY155" s="564"/>
      <c r="PNZ155" s="564"/>
      <c r="POA155" s="564"/>
      <c r="POB155" s="564"/>
      <c r="POC155" s="564"/>
      <c r="POD155" s="564"/>
      <c r="POE155" s="564"/>
      <c r="POF155" s="564"/>
      <c r="POG155" s="564"/>
      <c r="POH155" s="564"/>
      <c r="POI155" s="564"/>
      <c r="POJ155" s="564"/>
      <c r="POK155" s="564"/>
      <c r="POL155" s="564"/>
      <c r="POM155" s="564"/>
      <c r="PON155" s="564"/>
      <c r="POO155" s="564"/>
      <c r="POP155" s="564"/>
      <c r="POQ155" s="564"/>
      <c r="POR155" s="564"/>
      <c r="POS155" s="564"/>
      <c r="POT155" s="564"/>
      <c r="POU155" s="564"/>
      <c r="POV155" s="564"/>
      <c r="POW155" s="564"/>
      <c r="POX155" s="564"/>
      <c r="POY155" s="564"/>
      <c r="POZ155" s="564"/>
      <c r="PPA155" s="564"/>
      <c r="PPB155" s="564"/>
      <c r="PPC155" s="564"/>
      <c r="PPD155" s="564"/>
      <c r="PPE155" s="564"/>
      <c r="PPF155" s="564"/>
      <c r="PPG155" s="564"/>
      <c r="PPH155" s="564"/>
      <c r="PPI155" s="564"/>
      <c r="PPJ155" s="564"/>
      <c r="PPK155" s="564"/>
      <c r="PPL155" s="564"/>
      <c r="PPM155" s="564"/>
      <c r="PPN155" s="564"/>
      <c r="PPO155" s="564"/>
      <c r="PPP155" s="564"/>
      <c r="PPQ155" s="564"/>
      <c r="PPR155" s="564"/>
      <c r="PPS155" s="564"/>
      <c r="PPT155" s="564"/>
      <c r="PPU155" s="564"/>
      <c r="PPV155" s="564"/>
      <c r="PPW155" s="564"/>
      <c r="PPX155" s="564"/>
      <c r="PPY155" s="564"/>
      <c r="PPZ155" s="564"/>
      <c r="PQA155" s="564"/>
      <c r="PQB155" s="564"/>
      <c r="PQC155" s="564"/>
      <c r="PQD155" s="564"/>
      <c r="PQE155" s="564"/>
      <c r="PQF155" s="564"/>
      <c r="PQG155" s="564"/>
      <c r="PQH155" s="564"/>
      <c r="PQI155" s="564"/>
      <c r="PQJ155" s="564"/>
      <c r="PQK155" s="564"/>
      <c r="PQL155" s="564"/>
      <c r="PQM155" s="564"/>
      <c r="PQN155" s="564"/>
      <c r="PQO155" s="564"/>
      <c r="PQP155" s="564"/>
      <c r="PQQ155" s="564"/>
      <c r="PQR155" s="564"/>
      <c r="PQS155" s="564"/>
      <c r="PQT155" s="564"/>
      <c r="PQU155" s="564"/>
      <c r="PQV155" s="564"/>
      <c r="PQW155" s="564"/>
      <c r="PQX155" s="564"/>
      <c r="PQY155" s="564"/>
      <c r="PQZ155" s="564"/>
      <c r="PRA155" s="564"/>
      <c r="PRB155" s="564"/>
      <c r="PRC155" s="564"/>
      <c r="PRD155" s="564"/>
      <c r="PRE155" s="564"/>
      <c r="PRF155" s="564"/>
      <c r="PRG155" s="564"/>
      <c r="PRH155" s="564"/>
      <c r="PRI155" s="564"/>
      <c r="PRJ155" s="564"/>
      <c r="PRK155" s="564"/>
      <c r="PRL155" s="564"/>
      <c r="PRM155" s="564"/>
      <c r="PRN155" s="564"/>
      <c r="PRO155" s="564"/>
      <c r="PRP155" s="564"/>
      <c r="PRQ155" s="564"/>
      <c r="PRR155" s="564"/>
      <c r="PRS155" s="564"/>
      <c r="PRT155" s="564"/>
      <c r="PRU155" s="564"/>
      <c r="PRV155" s="564"/>
      <c r="PRW155" s="564"/>
      <c r="PRX155" s="564"/>
      <c r="PRY155" s="564"/>
      <c r="PRZ155" s="564"/>
      <c r="PSA155" s="564"/>
      <c r="PSB155" s="564"/>
      <c r="PSC155" s="564"/>
      <c r="PSD155" s="564"/>
      <c r="PSE155" s="564"/>
      <c r="PSF155" s="564"/>
      <c r="PSG155" s="564"/>
      <c r="PSH155" s="564"/>
      <c r="PSI155" s="564"/>
      <c r="PSJ155" s="564"/>
      <c r="PSK155" s="564"/>
      <c r="PSL155" s="564"/>
      <c r="PSM155" s="564"/>
      <c r="PSN155" s="564"/>
      <c r="PSO155" s="564"/>
      <c r="PSP155" s="564"/>
      <c r="PSQ155" s="564"/>
      <c r="PSR155" s="564"/>
      <c r="PSS155" s="564"/>
      <c r="PST155" s="564"/>
      <c r="PSU155" s="564"/>
      <c r="PSV155" s="564"/>
      <c r="PSW155" s="564"/>
      <c r="PSX155" s="564"/>
      <c r="PSY155" s="564"/>
      <c r="PSZ155" s="564"/>
      <c r="PTA155" s="564"/>
      <c r="PTB155" s="564"/>
      <c r="PTC155" s="564"/>
      <c r="PTD155" s="564"/>
      <c r="PTE155" s="564"/>
      <c r="PTF155" s="564"/>
      <c r="PTG155" s="564"/>
      <c r="PTH155" s="564"/>
      <c r="PTI155" s="564"/>
      <c r="PTJ155" s="564"/>
      <c r="PTK155" s="564"/>
      <c r="PTL155" s="564"/>
      <c r="PTM155" s="564"/>
      <c r="PTN155" s="564"/>
      <c r="PTO155" s="564"/>
      <c r="PTP155" s="564"/>
      <c r="PTQ155" s="564"/>
      <c r="PTR155" s="564"/>
      <c r="PTS155" s="564"/>
      <c r="PTT155" s="564"/>
      <c r="PTU155" s="564"/>
      <c r="PTV155" s="564"/>
      <c r="PTW155" s="564"/>
      <c r="PTX155" s="564"/>
      <c r="PTY155" s="564"/>
      <c r="PTZ155" s="564"/>
      <c r="PUA155" s="564"/>
      <c r="PUB155" s="564"/>
      <c r="PUC155" s="564"/>
      <c r="PUD155" s="564"/>
      <c r="PUE155" s="564"/>
      <c r="PUF155" s="564"/>
      <c r="PUG155" s="564"/>
      <c r="PUH155" s="564"/>
      <c r="PUI155" s="564"/>
      <c r="PUJ155" s="564"/>
      <c r="PUK155" s="564"/>
      <c r="PUL155" s="564"/>
      <c r="PUM155" s="564"/>
      <c r="PUN155" s="564"/>
      <c r="PUO155" s="564"/>
      <c r="PUP155" s="564"/>
      <c r="PUQ155" s="564"/>
      <c r="PUR155" s="564"/>
      <c r="PUS155" s="564"/>
      <c r="PUT155" s="564"/>
      <c r="PUU155" s="564"/>
      <c r="PUV155" s="564"/>
      <c r="PUW155" s="564"/>
      <c r="PUX155" s="564"/>
      <c r="PUY155" s="564"/>
      <c r="PUZ155" s="564"/>
      <c r="PVA155" s="564"/>
      <c r="PVB155" s="564"/>
      <c r="PVC155" s="564"/>
      <c r="PVD155" s="564"/>
      <c r="PVE155" s="564"/>
      <c r="PVF155" s="564"/>
      <c r="PVG155" s="564"/>
      <c r="PVH155" s="564"/>
      <c r="PVI155" s="564"/>
      <c r="PVJ155" s="564"/>
      <c r="PVK155" s="564"/>
      <c r="PVL155" s="564"/>
      <c r="PVM155" s="564"/>
      <c r="PVN155" s="564"/>
      <c r="PVO155" s="564"/>
      <c r="PVP155" s="564"/>
      <c r="PVQ155" s="564"/>
      <c r="PVR155" s="564"/>
      <c r="PVS155" s="564"/>
      <c r="PVT155" s="564"/>
      <c r="PVU155" s="564"/>
      <c r="PVV155" s="564"/>
      <c r="PVW155" s="564"/>
      <c r="PVX155" s="564"/>
      <c r="PVY155" s="564"/>
      <c r="PVZ155" s="564"/>
      <c r="PWA155" s="564"/>
      <c r="PWB155" s="564"/>
      <c r="PWC155" s="564"/>
      <c r="PWD155" s="564"/>
      <c r="PWE155" s="564"/>
      <c r="PWF155" s="564"/>
      <c r="PWG155" s="564"/>
      <c r="PWH155" s="564"/>
      <c r="PWI155" s="564"/>
      <c r="PWJ155" s="564"/>
      <c r="PWK155" s="564"/>
      <c r="PWL155" s="564"/>
      <c r="PWM155" s="564"/>
      <c r="PWN155" s="564"/>
      <c r="PWO155" s="564"/>
      <c r="PWP155" s="564"/>
      <c r="PWQ155" s="564"/>
      <c r="PWR155" s="564"/>
      <c r="PWS155" s="564"/>
      <c r="PWT155" s="564"/>
      <c r="PWU155" s="564"/>
      <c r="PWV155" s="564"/>
      <c r="PWW155" s="564"/>
      <c r="PWX155" s="564"/>
      <c r="PWY155" s="564"/>
      <c r="PWZ155" s="564"/>
      <c r="PXA155" s="564"/>
      <c r="PXB155" s="564"/>
      <c r="PXC155" s="564"/>
      <c r="PXD155" s="564"/>
      <c r="PXE155" s="564"/>
      <c r="PXF155" s="564"/>
      <c r="PXG155" s="564"/>
      <c r="PXH155" s="564"/>
      <c r="PXI155" s="564"/>
      <c r="PXJ155" s="564"/>
      <c r="PXK155" s="564"/>
      <c r="PXL155" s="564"/>
      <c r="PXM155" s="564"/>
      <c r="PXN155" s="564"/>
      <c r="PXO155" s="564"/>
      <c r="PXP155" s="564"/>
      <c r="PXQ155" s="564"/>
      <c r="PXR155" s="564"/>
      <c r="PXS155" s="564"/>
      <c r="PXT155" s="564"/>
      <c r="PXU155" s="564"/>
      <c r="PXV155" s="564"/>
      <c r="PXW155" s="564"/>
      <c r="PXX155" s="564"/>
      <c r="PXY155" s="564"/>
      <c r="PXZ155" s="564"/>
      <c r="PYA155" s="564"/>
      <c r="PYB155" s="564"/>
      <c r="PYC155" s="564"/>
      <c r="PYD155" s="564"/>
      <c r="PYE155" s="564"/>
      <c r="PYF155" s="564"/>
      <c r="PYG155" s="564"/>
      <c r="PYH155" s="564"/>
      <c r="PYI155" s="564"/>
      <c r="PYJ155" s="564"/>
      <c r="PYK155" s="564"/>
      <c r="PYL155" s="564"/>
      <c r="PYM155" s="564"/>
      <c r="PYN155" s="564"/>
      <c r="PYO155" s="564"/>
      <c r="PYP155" s="564"/>
      <c r="PYQ155" s="564"/>
      <c r="PYR155" s="564"/>
      <c r="PYS155" s="564"/>
      <c r="PYT155" s="564"/>
      <c r="PYU155" s="564"/>
      <c r="PYV155" s="564"/>
      <c r="PYW155" s="564"/>
      <c r="PYX155" s="564"/>
      <c r="PYY155" s="564"/>
      <c r="PYZ155" s="564"/>
      <c r="PZA155" s="564"/>
      <c r="PZB155" s="564"/>
      <c r="PZC155" s="564"/>
      <c r="PZD155" s="564"/>
      <c r="PZE155" s="564"/>
      <c r="PZF155" s="564"/>
      <c r="PZG155" s="564"/>
      <c r="PZH155" s="564"/>
      <c r="PZI155" s="564"/>
      <c r="PZJ155" s="564"/>
      <c r="PZK155" s="564"/>
      <c r="PZL155" s="564"/>
      <c r="PZM155" s="564"/>
      <c r="PZN155" s="564"/>
      <c r="PZO155" s="564"/>
      <c r="PZP155" s="564"/>
      <c r="PZQ155" s="564"/>
      <c r="PZR155" s="564"/>
      <c r="PZS155" s="564"/>
      <c r="PZT155" s="564"/>
      <c r="PZU155" s="564"/>
      <c r="PZV155" s="564"/>
      <c r="PZW155" s="564"/>
      <c r="PZX155" s="564"/>
      <c r="PZY155" s="564"/>
      <c r="PZZ155" s="564"/>
      <c r="QAA155" s="564"/>
      <c r="QAB155" s="564"/>
      <c r="QAC155" s="564"/>
      <c r="QAD155" s="564"/>
      <c r="QAE155" s="564"/>
      <c r="QAF155" s="564"/>
      <c r="QAG155" s="564"/>
      <c r="QAH155" s="564"/>
      <c r="QAI155" s="564"/>
      <c r="QAJ155" s="564"/>
      <c r="QAK155" s="564"/>
      <c r="QAL155" s="564"/>
      <c r="QAM155" s="564"/>
      <c r="QAN155" s="564"/>
      <c r="QAO155" s="564"/>
      <c r="QAP155" s="564"/>
      <c r="QAQ155" s="564"/>
      <c r="QAR155" s="564"/>
      <c r="QAS155" s="564"/>
      <c r="QAT155" s="564"/>
      <c r="QAU155" s="564"/>
      <c r="QAV155" s="564"/>
      <c r="QAW155" s="564"/>
      <c r="QAX155" s="564"/>
      <c r="QAY155" s="564"/>
      <c r="QAZ155" s="564"/>
      <c r="QBA155" s="564"/>
      <c r="QBB155" s="564"/>
      <c r="QBC155" s="564"/>
      <c r="QBD155" s="564"/>
      <c r="QBE155" s="564"/>
      <c r="QBF155" s="564"/>
      <c r="QBG155" s="564"/>
      <c r="QBH155" s="564"/>
      <c r="QBI155" s="564"/>
      <c r="QBJ155" s="564"/>
      <c r="QBK155" s="564"/>
      <c r="QBL155" s="564"/>
      <c r="QBM155" s="564"/>
      <c r="QBN155" s="564"/>
      <c r="QBO155" s="564"/>
      <c r="QBP155" s="564"/>
      <c r="QBQ155" s="564"/>
      <c r="QBR155" s="564"/>
      <c r="QBS155" s="564"/>
      <c r="QBT155" s="564"/>
      <c r="QBU155" s="564"/>
      <c r="QBV155" s="564"/>
      <c r="QBW155" s="564"/>
      <c r="QBX155" s="564"/>
      <c r="QBY155" s="564"/>
      <c r="QBZ155" s="564"/>
      <c r="QCA155" s="564"/>
      <c r="QCB155" s="564"/>
      <c r="QCC155" s="564"/>
      <c r="QCD155" s="564"/>
      <c r="QCE155" s="564"/>
      <c r="QCF155" s="564"/>
      <c r="QCG155" s="564"/>
      <c r="QCH155" s="564"/>
      <c r="QCI155" s="564"/>
      <c r="QCJ155" s="564"/>
      <c r="QCK155" s="564"/>
      <c r="QCL155" s="564"/>
      <c r="QCM155" s="564"/>
      <c r="QCN155" s="564"/>
      <c r="QCO155" s="564"/>
      <c r="QCP155" s="564"/>
      <c r="QCQ155" s="564"/>
      <c r="QCR155" s="564"/>
      <c r="QCS155" s="564"/>
      <c r="QCT155" s="564"/>
      <c r="QCU155" s="564"/>
      <c r="QCV155" s="564"/>
      <c r="QCW155" s="564"/>
      <c r="QCX155" s="564"/>
      <c r="QCY155" s="564"/>
      <c r="QCZ155" s="564"/>
      <c r="QDA155" s="564"/>
      <c r="QDB155" s="564"/>
      <c r="QDC155" s="564"/>
      <c r="QDD155" s="564"/>
      <c r="QDE155" s="564"/>
      <c r="QDF155" s="564"/>
      <c r="QDG155" s="564"/>
      <c r="QDH155" s="564"/>
      <c r="QDI155" s="564"/>
      <c r="QDJ155" s="564"/>
      <c r="QDK155" s="564"/>
      <c r="QDL155" s="564"/>
      <c r="QDM155" s="564"/>
      <c r="QDN155" s="564"/>
      <c r="QDO155" s="564"/>
      <c r="QDP155" s="564"/>
      <c r="QDQ155" s="564"/>
      <c r="QDR155" s="564"/>
      <c r="QDS155" s="564"/>
      <c r="QDT155" s="564"/>
      <c r="QDU155" s="564"/>
      <c r="QDV155" s="564"/>
      <c r="QDW155" s="564"/>
      <c r="QDX155" s="564"/>
      <c r="QDY155" s="564"/>
      <c r="QDZ155" s="564"/>
      <c r="QEA155" s="564"/>
      <c r="QEB155" s="564"/>
      <c r="QEC155" s="564"/>
      <c r="QED155" s="564"/>
      <c r="QEE155" s="564"/>
      <c r="QEF155" s="564"/>
      <c r="QEG155" s="564"/>
      <c r="QEH155" s="564"/>
      <c r="QEI155" s="564"/>
      <c r="QEJ155" s="564"/>
      <c r="QEK155" s="564"/>
      <c r="QEL155" s="564"/>
      <c r="QEM155" s="564"/>
      <c r="QEN155" s="564"/>
      <c r="QEO155" s="564"/>
      <c r="QEP155" s="564"/>
      <c r="QEQ155" s="564"/>
      <c r="QER155" s="564"/>
      <c r="QES155" s="564"/>
      <c r="QET155" s="564"/>
      <c r="QEU155" s="564"/>
      <c r="QEV155" s="564"/>
      <c r="QEW155" s="564"/>
      <c r="QEX155" s="564"/>
      <c r="QEY155" s="564"/>
      <c r="QEZ155" s="564"/>
      <c r="QFA155" s="564"/>
      <c r="QFB155" s="564"/>
      <c r="QFC155" s="564"/>
      <c r="QFD155" s="564"/>
      <c r="QFE155" s="564"/>
      <c r="QFF155" s="564"/>
      <c r="QFG155" s="564"/>
      <c r="QFH155" s="564"/>
      <c r="QFI155" s="564"/>
      <c r="QFJ155" s="564"/>
      <c r="QFK155" s="564"/>
      <c r="QFL155" s="564"/>
      <c r="QFM155" s="564"/>
      <c r="QFN155" s="564"/>
      <c r="QFO155" s="564"/>
      <c r="QFP155" s="564"/>
      <c r="QFQ155" s="564"/>
      <c r="QFR155" s="564"/>
      <c r="QFS155" s="564"/>
      <c r="QFT155" s="564"/>
      <c r="QFU155" s="564"/>
      <c r="QFV155" s="564"/>
      <c r="QFW155" s="564"/>
      <c r="QFX155" s="564"/>
      <c r="QFY155" s="564"/>
      <c r="QFZ155" s="564"/>
      <c r="QGA155" s="564"/>
      <c r="QGB155" s="564"/>
      <c r="QGC155" s="564"/>
      <c r="QGD155" s="564"/>
      <c r="QGE155" s="564"/>
      <c r="QGF155" s="564"/>
      <c r="QGG155" s="564"/>
      <c r="QGH155" s="564"/>
      <c r="QGI155" s="564"/>
      <c r="QGJ155" s="564"/>
      <c r="QGK155" s="564"/>
      <c r="QGL155" s="564"/>
      <c r="QGM155" s="564"/>
      <c r="QGN155" s="564"/>
      <c r="QGO155" s="564"/>
      <c r="QGP155" s="564"/>
      <c r="QGQ155" s="564"/>
      <c r="QGR155" s="564"/>
      <c r="QGS155" s="564"/>
      <c r="QGT155" s="564"/>
      <c r="QGU155" s="564"/>
      <c r="QGV155" s="564"/>
      <c r="QGW155" s="564"/>
      <c r="QGX155" s="564"/>
      <c r="QGY155" s="564"/>
      <c r="QGZ155" s="564"/>
      <c r="QHA155" s="564"/>
      <c r="QHB155" s="564"/>
      <c r="QHC155" s="564"/>
      <c r="QHD155" s="564"/>
      <c r="QHE155" s="564"/>
      <c r="QHF155" s="564"/>
      <c r="QHG155" s="564"/>
      <c r="QHH155" s="564"/>
      <c r="QHI155" s="564"/>
      <c r="QHJ155" s="564"/>
      <c r="QHK155" s="564"/>
      <c r="QHL155" s="564"/>
      <c r="QHM155" s="564"/>
      <c r="QHN155" s="564"/>
      <c r="QHO155" s="564"/>
      <c r="QHP155" s="564"/>
      <c r="QHQ155" s="564"/>
      <c r="QHR155" s="564"/>
      <c r="QHS155" s="564"/>
      <c r="QHT155" s="564"/>
      <c r="QHU155" s="564"/>
      <c r="QHV155" s="564"/>
      <c r="QHW155" s="564"/>
      <c r="QHX155" s="564"/>
      <c r="QHY155" s="564"/>
      <c r="QHZ155" s="564"/>
      <c r="QIA155" s="564"/>
      <c r="QIB155" s="564"/>
      <c r="QIC155" s="564"/>
      <c r="QID155" s="564"/>
      <c r="QIE155" s="564"/>
      <c r="QIF155" s="564"/>
      <c r="QIG155" s="564"/>
      <c r="QIH155" s="564"/>
      <c r="QII155" s="564"/>
      <c r="QIJ155" s="564"/>
      <c r="QIK155" s="564"/>
      <c r="QIL155" s="564"/>
      <c r="QIM155" s="564"/>
      <c r="QIN155" s="564"/>
      <c r="QIO155" s="564"/>
      <c r="QIP155" s="564"/>
      <c r="QIQ155" s="564"/>
      <c r="QIR155" s="564"/>
      <c r="QIS155" s="564"/>
      <c r="QIT155" s="564"/>
      <c r="QIU155" s="564"/>
      <c r="QIV155" s="564"/>
      <c r="QIW155" s="564"/>
      <c r="QIX155" s="564"/>
      <c r="QIY155" s="564"/>
      <c r="QIZ155" s="564"/>
      <c r="QJA155" s="564"/>
      <c r="QJB155" s="564"/>
      <c r="QJC155" s="564"/>
      <c r="QJD155" s="564"/>
      <c r="QJE155" s="564"/>
      <c r="QJF155" s="564"/>
      <c r="QJG155" s="564"/>
      <c r="QJH155" s="564"/>
      <c r="QJI155" s="564"/>
      <c r="QJJ155" s="564"/>
      <c r="QJK155" s="564"/>
      <c r="QJL155" s="564"/>
      <c r="QJM155" s="564"/>
      <c r="QJN155" s="564"/>
      <c r="QJO155" s="564"/>
      <c r="QJP155" s="564"/>
      <c r="QJQ155" s="564"/>
      <c r="QJR155" s="564"/>
      <c r="QJS155" s="564"/>
      <c r="QJT155" s="564"/>
      <c r="QJU155" s="564"/>
      <c r="QJV155" s="564"/>
      <c r="QJW155" s="564"/>
      <c r="QJX155" s="564"/>
      <c r="QJY155" s="564"/>
      <c r="QJZ155" s="564"/>
      <c r="QKA155" s="564"/>
      <c r="QKB155" s="564"/>
      <c r="QKC155" s="564"/>
      <c r="QKD155" s="564"/>
      <c r="QKE155" s="564"/>
      <c r="QKF155" s="564"/>
      <c r="QKG155" s="564"/>
      <c r="QKH155" s="564"/>
      <c r="QKI155" s="564"/>
      <c r="QKJ155" s="564"/>
      <c r="QKK155" s="564"/>
      <c r="QKL155" s="564"/>
      <c r="QKM155" s="564"/>
      <c r="QKN155" s="564"/>
      <c r="QKO155" s="564"/>
      <c r="QKP155" s="564"/>
      <c r="QKQ155" s="564"/>
      <c r="QKR155" s="564"/>
      <c r="QKS155" s="564"/>
      <c r="QKT155" s="564"/>
      <c r="QKU155" s="564"/>
      <c r="QKV155" s="564"/>
      <c r="QKW155" s="564"/>
      <c r="QKX155" s="564"/>
      <c r="QKY155" s="564"/>
      <c r="QKZ155" s="564"/>
      <c r="QLA155" s="564"/>
      <c r="QLB155" s="564"/>
      <c r="QLC155" s="564"/>
      <c r="QLD155" s="564"/>
      <c r="QLE155" s="564"/>
      <c r="QLF155" s="564"/>
      <c r="QLG155" s="564"/>
      <c r="QLH155" s="564"/>
      <c r="QLI155" s="564"/>
      <c r="QLJ155" s="564"/>
      <c r="QLK155" s="564"/>
      <c r="QLL155" s="564"/>
      <c r="QLM155" s="564"/>
      <c r="QLN155" s="564"/>
      <c r="QLO155" s="564"/>
      <c r="QLP155" s="564"/>
      <c r="QLQ155" s="564"/>
      <c r="QLR155" s="564"/>
      <c r="QLS155" s="564"/>
      <c r="QLT155" s="564"/>
      <c r="QLU155" s="564"/>
      <c r="QLV155" s="564"/>
      <c r="QLW155" s="564"/>
      <c r="QLX155" s="564"/>
      <c r="QLY155" s="564"/>
      <c r="QLZ155" s="564"/>
      <c r="QMA155" s="564"/>
      <c r="QMB155" s="564"/>
      <c r="QMC155" s="564"/>
      <c r="QMD155" s="564"/>
      <c r="QME155" s="564"/>
      <c r="QMF155" s="564"/>
      <c r="QMG155" s="564"/>
      <c r="QMH155" s="564"/>
      <c r="QMI155" s="564"/>
      <c r="QMJ155" s="564"/>
      <c r="QMK155" s="564"/>
      <c r="QML155" s="564"/>
      <c r="QMM155" s="564"/>
      <c r="QMN155" s="564"/>
      <c r="QMO155" s="564"/>
      <c r="QMP155" s="564"/>
      <c r="QMQ155" s="564"/>
      <c r="QMR155" s="564"/>
      <c r="QMS155" s="564"/>
      <c r="QMT155" s="564"/>
      <c r="QMU155" s="564"/>
      <c r="QMV155" s="564"/>
      <c r="QMW155" s="564"/>
      <c r="QMX155" s="564"/>
      <c r="QMY155" s="564"/>
      <c r="QMZ155" s="564"/>
      <c r="QNA155" s="564"/>
      <c r="QNB155" s="564"/>
      <c r="QNC155" s="564"/>
      <c r="QND155" s="564"/>
      <c r="QNE155" s="564"/>
      <c r="QNF155" s="564"/>
      <c r="QNG155" s="564"/>
      <c r="QNH155" s="564"/>
      <c r="QNI155" s="564"/>
      <c r="QNJ155" s="564"/>
      <c r="QNK155" s="564"/>
      <c r="QNL155" s="564"/>
      <c r="QNM155" s="564"/>
      <c r="QNN155" s="564"/>
      <c r="QNO155" s="564"/>
      <c r="QNP155" s="564"/>
      <c r="QNQ155" s="564"/>
      <c r="QNR155" s="564"/>
      <c r="QNS155" s="564"/>
      <c r="QNT155" s="564"/>
      <c r="QNU155" s="564"/>
      <c r="QNV155" s="564"/>
      <c r="QNW155" s="564"/>
      <c r="QNX155" s="564"/>
      <c r="QNY155" s="564"/>
      <c r="QNZ155" s="564"/>
      <c r="QOA155" s="564"/>
      <c r="QOB155" s="564"/>
      <c r="QOC155" s="564"/>
      <c r="QOD155" s="564"/>
      <c r="QOE155" s="564"/>
      <c r="QOF155" s="564"/>
      <c r="QOG155" s="564"/>
      <c r="QOH155" s="564"/>
      <c r="QOI155" s="564"/>
      <c r="QOJ155" s="564"/>
      <c r="QOK155" s="564"/>
      <c r="QOL155" s="564"/>
      <c r="QOM155" s="564"/>
      <c r="QON155" s="564"/>
      <c r="QOO155" s="564"/>
      <c r="QOP155" s="564"/>
      <c r="QOQ155" s="564"/>
      <c r="QOR155" s="564"/>
      <c r="QOS155" s="564"/>
      <c r="QOT155" s="564"/>
      <c r="QOU155" s="564"/>
      <c r="QOV155" s="564"/>
      <c r="QOW155" s="564"/>
      <c r="QOX155" s="564"/>
      <c r="QOY155" s="564"/>
      <c r="QOZ155" s="564"/>
      <c r="QPA155" s="564"/>
      <c r="QPB155" s="564"/>
      <c r="QPC155" s="564"/>
      <c r="QPD155" s="564"/>
      <c r="QPE155" s="564"/>
      <c r="QPF155" s="564"/>
      <c r="QPG155" s="564"/>
      <c r="QPH155" s="564"/>
      <c r="QPI155" s="564"/>
      <c r="QPJ155" s="564"/>
      <c r="QPK155" s="564"/>
      <c r="QPL155" s="564"/>
      <c r="QPM155" s="564"/>
      <c r="QPN155" s="564"/>
      <c r="QPO155" s="564"/>
      <c r="QPP155" s="564"/>
      <c r="QPQ155" s="564"/>
      <c r="QPR155" s="564"/>
      <c r="QPS155" s="564"/>
      <c r="QPT155" s="564"/>
      <c r="QPU155" s="564"/>
      <c r="QPV155" s="564"/>
      <c r="QPW155" s="564"/>
      <c r="QPX155" s="564"/>
      <c r="QPY155" s="564"/>
      <c r="QPZ155" s="564"/>
      <c r="QQA155" s="564"/>
      <c r="QQB155" s="564"/>
      <c r="QQC155" s="564"/>
      <c r="QQD155" s="564"/>
      <c r="QQE155" s="564"/>
      <c r="QQF155" s="564"/>
      <c r="QQG155" s="564"/>
      <c r="QQH155" s="564"/>
      <c r="QQI155" s="564"/>
      <c r="QQJ155" s="564"/>
      <c r="QQK155" s="564"/>
      <c r="QQL155" s="564"/>
      <c r="QQM155" s="564"/>
      <c r="QQN155" s="564"/>
      <c r="QQO155" s="564"/>
      <c r="QQP155" s="564"/>
      <c r="QQQ155" s="564"/>
      <c r="QQR155" s="564"/>
      <c r="QQS155" s="564"/>
      <c r="QQT155" s="564"/>
      <c r="QQU155" s="564"/>
      <c r="QQV155" s="564"/>
      <c r="QQW155" s="564"/>
      <c r="QQX155" s="564"/>
      <c r="QQY155" s="564"/>
      <c r="QQZ155" s="564"/>
      <c r="QRA155" s="564"/>
      <c r="QRB155" s="564"/>
      <c r="QRC155" s="564"/>
      <c r="QRD155" s="564"/>
      <c r="QRE155" s="564"/>
      <c r="QRF155" s="564"/>
      <c r="QRG155" s="564"/>
      <c r="QRH155" s="564"/>
      <c r="QRI155" s="564"/>
      <c r="QRJ155" s="564"/>
      <c r="QRK155" s="564"/>
      <c r="QRL155" s="564"/>
      <c r="QRM155" s="564"/>
      <c r="QRN155" s="564"/>
      <c r="QRO155" s="564"/>
      <c r="QRP155" s="564"/>
      <c r="QRQ155" s="564"/>
      <c r="QRR155" s="564"/>
      <c r="QRS155" s="564"/>
      <c r="QRT155" s="564"/>
      <c r="QRU155" s="564"/>
      <c r="QRV155" s="564"/>
      <c r="QRW155" s="564"/>
      <c r="QRX155" s="564"/>
      <c r="QRY155" s="564"/>
      <c r="QRZ155" s="564"/>
      <c r="QSA155" s="564"/>
      <c r="QSB155" s="564"/>
      <c r="QSC155" s="564"/>
      <c r="QSD155" s="564"/>
      <c r="QSE155" s="564"/>
      <c r="QSF155" s="564"/>
      <c r="QSG155" s="564"/>
      <c r="QSH155" s="564"/>
      <c r="QSI155" s="564"/>
      <c r="QSJ155" s="564"/>
      <c r="QSK155" s="564"/>
      <c r="QSL155" s="564"/>
      <c r="QSM155" s="564"/>
      <c r="QSN155" s="564"/>
      <c r="QSO155" s="564"/>
      <c r="QSP155" s="564"/>
      <c r="QSQ155" s="564"/>
      <c r="QSR155" s="564"/>
      <c r="QSS155" s="564"/>
      <c r="QST155" s="564"/>
      <c r="QSU155" s="564"/>
      <c r="QSV155" s="564"/>
      <c r="QSW155" s="564"/>
      <c r="QSX155" s="564"/>
      <c r="QSY155" s="564"/>
      <c r="QSZ155" s="564"/>
      <c r="QTA155" s="564"/>
      <c r="QTB155" s="564"/>
      <c r="QTC155" s="564"/>
      <c r="QTD155" s="564"/>
      <c r="QTE155" s="564"/>
      <c r="QTF155" s="564"/>
      <c r="QTG155" s="564"/>
      <c r="QTH155" s="564"/>
      <c r="QTI155" s="564"/>
      <c r="QTJ155" s="564"/>
      <c r="QTK155" s="564"/>
      <c r="QTL155" s="564"/>
      <c r="QTM155" s="564"/>
      <c r="QTN155" s="564"/>
      <c r="QTO155" s="564"/>
      <c r="QTP155" s="564"/>
      <c r="QTQ155" s="564"/>
      <c r="QTR155" s="564"/>
      <c r="QTS155" s="564"/>
      <c r="QTT155" s="564"/>
      <c r="QTU155" s="564"/>
      <c r="QTV155" s="564"/>
      <c r="QTW155" s="564"/>
      <c r="QTX155" s="564"/>
      <c r="QTY155" s="564"/>
      <c r="QTZ155" s="564"/>
      <c r="QUA155" s="564"/>
      <c r="QUB155" s="564"/>
      <c r="QUC155" s="564"/>
      <c r="QUD155" s="564"/>
      <c r="QUE155" s="564"/>
      <c r="QUF155" s="564"/>
      <c r="QUG155" s="564"/>
      <c r="QUH155" s="564"/>
      <c r="QUI155" s="564"/>
      <c r="QUJ155" s="564"/>
      <c r="QUK155" s="564"/>
      <c r="QUL155" s="564"/>
      <c r="QUM155" s="564"/>
      <c r="QUN155" s="564"/>
      <c r="QUO155" s="564"/>
      <c r="QUP155" s="564"/>
      <c r="QUQ155" s="564"/>
      <c r="QUR155" s="564"/>
      <c r="QUS155" s="564"/>
      <c r="QUT155" s="564"/>
      <c r="QUU155" s="564"/>
      <c r="QUV155" s="564"/>
      <c r="QUW155" s="564"/>
      <c r="QUX155" s="564"/>
      <c r="QUY155" s="564"/>
      <c r="QUZ155" s="564"/>
      <c r="QVA155" s="564"/>
      <c r="QVB155" s="564"/>
      <c r="QVC155" s="564"/>
      <c r="QVD155" s="564"/>
      <c r="QVE155" s="564"/>
      <c r="QVF155" s="564"/>
      <c r="QVG155" s="564"/>
      <c r="QVH155" s="564"/>
      <c r="QVI155" s="564"/>
      <c r="QVJ155" s="564"/>
      <c r="QVK155" s="564"/>
      <c r="QVL155" s="564"/>
      <c r="QVM155" s="564"/>
      <c r="QVN155" s="564"/>
      <c r="QVO155" s="564"/>
      <c r="QVP155" s="564"/>
      <c r="QVQ155" s="564"/>
      <c r="QVR155" s="564"/>
      <c r="QVS155" s="564"/>
      <c r="QVT155" s="564"/>
      <c r="QVU155" s="564"/>
      <c r="QVV155" s="564"/>
      <c r="QVW155" s="564"/>
      <c r="QVX155" s="564"/>
      <c r="QVY155" s="564"/>
      <c r="QVZ155" s="564"/>
      <c r="QWA155" s="564"/>
      <c r="QWB155" s="564"/>
      <c r="QWC155" s="564"/>
      <c r="QWD155" s="564"/>
      <c r="QWE155" s="564"/>
      <c r="QWF155" s="564"/>
      <c r="QWG155" s="564"/>
      <c r="QWH155" s="564"/>
      <c r="QWI155" s="564"/>
      <c r="QWJ155" s="564"/>
      <c r="QWK155" s="564"/>
      <c r="QWL155" s="564"/>
      <c r="QWM155" s="564"/>
      <c r="QWN155" s="564"/>
      <c r="QWO155" s="564"/>
      <c r="QWP155" s="564"/>
      <c r="QWQ155" s="564"/>
      <c r="QWR155" s="564"/>
      <c r="QWS155" s="564"/>
      <c r="QWT155" s="564"/>
      <c r="QWU155" s="564"/>
      <c r="QWV155" s="564"/>
      <c r="QWW155" s="564"/>
      <c r="QWX155" s="564"/>
      <c r="QWY155" s="564"/>
      <c r="QWZ155" s="564"/>
      <c r="QXA155" s="564"/>
      <c r="QXB155" s="564"/>
      <c r="QXC155" s="564"/>
      <c r="QXD155" s="564"/>
      <c r="QXE155" s="564"/>
      <c r="QXF155" s="564"/>
      <c r="QXG155" s="564"/>
      <c r="QXH155" s="564"/>
      <c r="QXI155" s="564"/>
      <c r="QXJ155" s="564"/>
      <c r="QXK155" s="564"/>
      <c r="QXL155" s="564"/>
      <c r="QXM155" s="564"/>
      <c r="QXN155" s="564"/>
      <c r="QXO155" s="564"/>
      <c r="QXP155" s="564"/>
      <c r="QXQ155" s="564"/>
      <c r="QXR155" s="564"/>
      <c r="QXS155" s="564"/>
      <c r="QXT155" s="564"/>
      <c r="QXU155" s="564"/>
      <c r="QXV155" s="564"/>
      <c r="QXW155" s="564"/>
      <c r="QXX155" s="564"/>
      <c r="QXY155" s="564"/>
      <c r="QXZ155" s="564"/>
      <c r="QYA155" s="564"/>
      <c r="QYB155" s="564"/>
      <c r="QYC155" s="564"/>
      <c r="QYD155" s="564"/>
      <c r="QYE155" s="564"/>
      <c r="QYF155" s="564"/>
      <c r="QYG155" s="564"/>
      <c r="QYH155" s="564"/>
      <c r="QYI155" s="564"/>
      <c r="QYJ155" s="564"/>
      <c r="QYK155" s="564"/>
      <c r="QYL155" s="564"/>
      <c r="QYM155" s="564"/>
      <c r="QYN155" s="564"/>
      <c r="QYO155" s="564"/>
      <c r="QYP155" s="564"/>
      <c r="QYQ155" s="564"/>
      <c r="QYR155" s="564"/>
      <c r="QYS155" s="564"/>
      <c r="QYT155" s="564"/>
      <c r="QYU155" s="564"/>
      <c r="QYV155" s="564"/>
      <c r="QYW155" s="564"/>
      <c r="QYX155" s="564"/>
      <c r="QYY155" s="564"/>
      <c r="QYZ155" s="564"/>
      <c r="QZA155" s="564"/>
      <c r="QZB155" s="564"/>
      <c r="QZC155" s="564"/>
      <c r="QZD155" s="564"/>
      <c r="QZE155" s="564"/>
      <c r="QZF155" s="564"/>
      <c r="QZG155" s="564"/>
      <c r="QZH155" s="564"/>
      <c r="QZI155" s="564"/>
      <c r="QZJ155" s="564"/>
      <c r="QZK155" s="564"/>
      <c r="QZL155" s="564"/>
      <c r="QZM155" s="564"/>
      <c r="QZN155" s="564"/>
      <c r="QZO155" s="564"/>
      <c r="QZP155" s="564"/>
      <c r="QZQ155" s="564"/>
      <c r="QZR155" s="564"/>
      <c r="QZS155" s="564"/>
      <c r="QZT155" s="564"/>
      <c r="QZU155" s="564"/>
      <c r="QZV155" s="564"/>
      <c r="QZW155" s="564"/>
      <c r="QZX155" s="564"/>
      <c r="QZY155" s="564"/>
      <c r="QZZ155" s="564"/>
      <c r="RAA155" s="564"/>
      <c r="RAB155" s="564"/>
      <c r="RAC155" s="564"/>
      <c r="RAD155" s="564"/>
      <c r="RAE155" s="564"/>
      <c r="RAF155" s="564"/>
      <c r="RAG155" s="564"/>
      <c r="RAH155" s="564"/>
      <c r="RAI155" s="564"/>
      <c r="RAJ155" s="564"/>
      <c r="RAK155" s="564"/>
      <c r="RAL155" s="564"/>
      <c r="RAM155" s="564"/>
      <c r="RAN155" s="564"/>
      <c r="RAO155" s="564"/>
      <c r="RAP155" s="564"/>
      <c r="RAQ155" s="564"/>
      <c r="RAR155" s="564"/>
      <c r="RAS155" s="564"/>
      <c r="RAT155" s="564"/>
      <c r="RAU155" s="564"/>
      <c r="RAV155" s="564"/>
      <c r="RAW155" s="564"/>
      <c r="RAX155" s="564"/>
      <c r="RAY155" s="564"/>
      <c r="RAZ155" s="564"/>
      <c r="RBA155" s="564"/>
      <c r="RBB155" s="564"/>
      <c r="RBC155" s="564"/>
      <c r="RBD155" s="564"/>
      <c r="RBE155" s="564"/>
      <c r="RBF155" s="564"/>
      <c r="RBG155" s="564"/>
      <c r="RBH155" s="564"/>
      <c r="RBI155" s="564"/>
      <c r="RBJ155" s="564"/>
      <c r="RBK155" s="564"/>
      <c r="RBL155" s="564"/>
      <c r="RBM155" s="564"/>
      <c r="RBN155" s="564"/>
      <c r="RBO155" s="564"/>
      <c r="RBP155" s="564"/>
      <c r="RBQ155" s="564"/>
      <c r="RBR155" s="564"/>
      <c r="RBS155" s="564"/>
      <c r="RBT155" s="564"/>
      <c r="RBU155" s="564"/>
      <c r="RBV155" s="564"/>
      <c r="RBW155" s="564"/>
      <c r="RBX155" s="564"/>
      <c r="RBY155" s="564"/>
      <c r="RBZ155" s="564"/>
      <c r="RCA155" s="564"/>
      <c r="RCB155" s="564"/>
      <c r="RCC155" s="564"/>
      <c r="RCD155" s="564"/>
      <c r="RCE155" s="564"/>
      <c r="RCF155" s="564"/>
      <c r="RCG155" s="564"/>
      <c r="RCH155" s="564"/>
      <c r="RCI155" s="564"/>
      <c r="RCJ155" s="564"/>
      <c r="RCK155" s="564"/>
      <c r="RCL155" s="564"/>
      <c r="RCM155" s="564"/>
      <c r="RCN155" s="564"/>
      <c r="RCO155" s="564"/>
      <c r="RCP155" s="564"/>
      <c r="RCQ155" s="564"/>
      <c r="RCR155" s="564"/>
      <c r="RCS155" s="564"/>
      <c r="RCT155" s="564"/>
      <c r="RCU155" s="564"/>
      <c r="RCV155" s="564"/>
      <c r="RCW155" s="564"/>
      <c r="RCX155" s="564"/>
      <c r="RCY155" s="564"/>
      <c r="RCZ155" s="564"/>
      <c r="RDA155" s="564"/>
      <c r="RDB155" s="564"/>
      <c r="RDC155" s="564"/>
      <c r="RDD155" s="564"/>
      <c r="RDE155" s="564"/>
      <c r="RDF155" s="564"/>
      <c r="RDG155" s="564"/>
      <c r="RDH155" s="564"/>
      <c r="RDI155" s="564"/>
      <c r="RDJ155" s="564"/>
      <c r="RDK155" s="564"/>
      <c r="RDL155" s="564"/>
      <c r="RDM155" s="564"/>
      <c r="RDN155" s="564"/>
      <c r="RDO155" s="564"/>
      <c r="RDP155" s="564"/>
      <c r="RDQ155" s="564"/>
      <c r="RDR155" s="564"/>
      <c r="RDS155" s="564"/>
      <c r="RDT155" s="564"/>
      <c r="RDU155" s="564"/>
      <c r="RDV155" s="564"/>
      <c r="RDW155" s="564"/>
      <c r="RDX155" s="564"/>
      <c r="RDY155" s="564"/>
      <c r="RDZ155" s="564"/>
      <c r="REA155" s="564"/>
      <c r="REB155" s="564"/>
      <c r="REC155" s="564"/>
      <c r="RED155" s="564"/>
      <c r="REE155" s="564"/>
      <c r="REF155" s="564"/>
      <c r="REG155" s="564"/>
      <c r="REH155" s="564"/>
      <c r="REI155" s="564"/>
      <c r="REJ155" s="564"/>
      <c r="REK155" s="564"/>
      <c r="REL155" s="564"/>
      <c r="REM155" s="564"/>
      <c r="REN155" s="564"/>
      <c r="REO155" s="564"/>
      <c r="REP155" s="564"/>
      <c r="REQ155" s="564"/>
      <c r="RER155" s="564"/>
      <c r="RES155" s="564"/>
      <c r="RET155" s="564"/>
      <c r="REU155" s="564"/>
      <c r="REV155" s="564"/>
      <c r="REW155" s="564"/>
      <c r="REX155" s="564"/>
      <c r="REY155" s="564"/>
      <c r="REZ155" s="564"/>
      <c r="RFA155" s="564"/>
      <c r="RFB155" s="564"/>
      <c r="RFC155" s="564"/>
      <c r="RFD155" s="564"/>
      <c r="RFE155" s="564"/>
      <c r="RFF155" s="564"/>
      <c r="RFG155" s="564"/>
      <c r="RFH155" s="564"/>
      <c r="RFI155" s="564"/>
      <c r="RFJ155" s="564"/>
      <c r="RFK155" s="564"/>
      <c r="RFL155" s="564"/>
      <c r="RFM155" s="564"/>
      <c r="RFN155" s="564"/>
      <c r="RFO155" s="564"/>
      <c r="RFP155" s="564"/>
      <c r="RFQ155" s="564"/>
      <c r="RFR155" s="564"/>
      <c r="RFS155" s="564"/>
      <c r="RFT155" s="564"/>
      <c r="RFU155" s="564"/>
      <c r="RFV155" s="564"/>
      <c r="RFW155" s="564"/>
      <c r="RFX155" s="564"/>
      <c r="RFY155" s="564"/>
      <c r="RFZ155" s="564"/>
      <c r="RGA155" s="564"/>
      <c r="RGB155" s="564"/>
      <c r="RGC155" s="564"/>
      <c r="RGD155" s="564"/>
      <c r="RGE155" s="564"/>
      <c r="RGF155" s="564"/>
      <c r="RGG155" s="564"/>
      <c r="RGH155" s="564"/>
      <c r="RGI155" s="564"/>
      <c r="RGJ155" s="564"/>
      <c r="RGK155" s="564"/>
      <c r="RGL155" s="564"/>
      <c r="RGM155" s="564"/>
      <c r="RGN155" s="564"/>
      <c r="RGO155" s="564"/>
      <c r="RGP155" s="564"/>
      <c r="RGQ155" s="564"/>
      <c r="RGR155" s="564"/>
      <c r="RGS155" s="564"/>
      <c r="RGT155" s="564"/>
      <c r="RGU155" s="564"/>
      <c r="RGV155" s="564"/>
      <c r="RGW155" s="564"/>
      <c r="RGX155" s="564"/>
      <c r="RGY155" s="564"/>
      <c r="RGZ155" s="564"/>
      <c r="RHA155" s="564"/>
      <c r="RHB155" s="564"/>
      <c r="RHC155" s="564"/>
      <c r="RHD155" s="564"/>
      <c r="RHE155" s="564"/>
      <c r="RHF155" s="564"/>
      <c r="RHG155" s="564"/>
      <c r="RHH155" s="564"/>
      <c r="RHI155" s="564"/>
      <c r="RHJ155" s="564"/>
      <c r="RHK155" s="564"/>
      <c r="RHL155" s="564"/>
      <c r="RHM155" s="564"/>
      <c r="RHN155" s="564"/>
      <c r="RHO155" s="564"/>
      <c r="RHP155" s="564"/>
      <c r="RHQ155" s="564"/>
      <c r="RHR155" s="564"/>
      <c r="RHS155" s="564"/>
      <c r="RHT155" s="564"/>
      <c r="RHU155" s="564"/>
      <c r="RHV155" s="564"/>
      <c r="RHW155" s="564"/>
      <c r="RHX155" s="564"/>
      <c r="RHY155" s="564"/>
      <c r="RHZ155" s="564"/>
      <c r="RIA155" s="564"/>
      <c r="RIB155" s="564"/>
      <c r="RIC155" s="564"/>
      <c r="RID155" s="564"/>
      <c r="RIE155" s="564"/>
      <c r="RIF155" s="564"/>
      <c r="RIG155" s="564"/>
      <c r="RIH155" s="564"/>
      <c r="RII155" s="564"/>
      <c r="RIJ155" s="564"/>
      <c r="RIK155" s="564"/>
      <c r="RIL155" s="564"/>
      <c r="RIM155" s="564"/>
      <c r="RIN155" s="564"/>
      <c r="RIO155" s="564"/>
      <c r="RIP155" s="564"/>
      <c r="RIQ155" s="564"/>
      <c r="RIR155" s="564"/>
      <c r="RIS155" s="564"/>
      <c r="RIT155" s="564"/>
      <c r="RIU155" s="564"/>
      <c r="RIV155" s="564"/>
      <c r="RIW155" s="564"/>
      <c r="RIX155" s="564"/>
      <c r="RIY155" s="564"/>
      <c r="RIZ155" s="564"/>
      <c r="RJA155" s="564"/>
      <c r="RJB155" s="564"/>
      <c r="RJC155" s="564"/>
      <c r="RJD155" s="564"/>
      <c r="RJE155" s="564"/>
      <c r="RJF155" s="564"/>
      <c r="RJG155" s="564"/>
      <c r="RJH155" s="564"/>
      <c r="RJI155" s="564"/>
      <c r="RJJ155" s="564"/>
      <c r="RJK155" s="564"/>
      <c r="RJL155" s="564"/>
      <c r="RJM155" s="564"/>
      <c r="RJN155" s="564"/>
      <c r="RJO155" s="564"/>
      <c r="RJP155" s="564"/>
      <c r="RJQ155" s="564"/>
      <c r="RJR155" s="564"/>
      <c r="RJS155" s="564"/>
      <c r="RJT155" s="564"/>
      <c r="RJU155" s="564"/>
      <c r="RJV155" s="564"/>
      <c r="RJW155" s="564"/>
      <c r="RJX155" s="564"/>
      <c r="RJY155" s="564"/>
      <c r="RJZ155" s="564"/>
      <c r="RKA155" s="564"/>
      <c r="RKB155" s="564"/>
      <c r="RKC155" s="564"/>
      <c r="RKD155" s="564"/>
      <c r="RKE155" s="564"/>
      <c r="RKF155" s="564"/>
      <c r="RKG155" s="564"/>
      <c r="RKH155" s="564"/>
      <c r="RKI155" s="564"/>
      <c r="RKJ155" s="564"/>
      <c r="RKK155" s="564"/>
      <c r="RKL155" s="564"/>
      <c r="RKM155" s="564"/>
      <c r="RKN155" s="564"/>
      <c r="RKO155" s="564"/>
      <c r="RKP155" s="564"/>
      <c r="RKQ155" s="564"/>
      <c r="RKR155" s="564"/>
      <c r="RKS155" s="564"/>
      <c r="RKT155" s="564"/>
      <c r="RKU155" s="564"/>
      <c r="RKV155" s="564"/>
      <c r="RKW155" s="564"/>
      <c r="RKX155" s="564"/>
      <c r="RKY155" s="564"/>
      <c r="RKZ155" s="564"/>
      <c r="RLA155" s="564"/>
      <c r="RLB155" s="564"/>
      <c r="RLC155" s="564"/>
      <c r="RLD155" s="564"/>
      <c r="RLE155" s="564"/>
      <c r="RLF155" s="564"/>
      <c r="RLG155" s="564"/>
      <c r="RLH155" s="564"/>
      <c r="RLI155" s="564"/>
      <c r="RLJ155" s="564"/>
      <c r="RLK155" s="564"/>
      <c r="RLL155" s="564"/>
      <c r="RLM155" s="564"/>
      <c r="RLN155" s="564"/>
      <c r="RLO155" s="564"/>
      <c r="RLP155" s="564"/>
      <c r="RLQ155" s="564"/>
      <c r="RLR155" s="564"/>
      <c r="RLS155" s="564"/>
      <c r="RLT155" s="564"/>
      <c r="RLU155" s="564"/>
      <c r="RLV155" s="564"/>
      <c r="RLW155" s="564"/>
      <c r="RLX155" s="564"/>
      <c r="RLY155" s="564"/>
      <c r="RLZ155" s="564"/>
      <c r="RMA155" s="564"/>
      <c r="RMB155" s="564"/>
      <c r="RMC155" s="564"/>
      <c r="RMD155" s="564"/>
      <c r="RME155" s="564"/>
      <c r="RMF155" s="564"/>
      <c r="RMG155" s="564"/>
      <c r="RMH155" s="564"/>
      <c r="RMI155" s="564"/>
      <c r="RMJ155" s="564"/>
      <c r="RMK155" s="564"/>
      <c r="RML155" s="564"/>
      <c r="RMM155" s="564"/>
      <c r="RMN155" s="564"/>
      <c r="RMO155" s="564"/>
      <c r="RMP155" s="564"/>
      <c r="RMQ155" s="564"/>
      <c r="RMR155" s="564"/>
      <c r="RMS155" s="564"/>
      <c r="RMT155" s="564"/>
      <c r="RMU155" s="564"/>
      <c r="RMV155" s="564"/>
      <c r="RMW155" s="564"/>
      <c r="RMX155" s="564"/>
      <c r="RMY155" s="564"/>
      <c r="RMZ155" s="564"/>
      <c r="RNA155" s="564"/>
      <c r="RNB155" s="564"/>
      <c r="RNC155" s="564"/>
      <c r="RND155" s="564"/>
      <c r="RNE155" s="564"/>
      <c r="RNF155" s="564"/>
      <c r="RNG155" s="564"/>
      <c r="RNH155" s="564"/>
      <c r="RNI155" s="564"/>
      <c r="RNJ155" s="564"/>
      <c r="RNK155" s="564"/>
      <c r="RNL155" s="564"/>
      <c r="RNM155" s="564"/>
      <c r="RNN155" s="564"/>
      <c r="RNO155" s="564"/>
      <c r="RNP155" s="564"/>
      <c r="RNQ155" s="564"/>
      <c r="RNR155" s="564"/>
      <c r="RNS155" s="564"/>
      <c r="RNT155" s="564"/>
      <c r="RNU155" s="564"/>
      <c r="RNV155" s="564"/>
      <c r="RNW155" s="564"/>
      <c r="RNX155" s="564"/>
      <c r="RNY155" s="564"/>
      <c r="RNZ155" s="564"/>
      <c r="ROA155" s="564"/>
      <c r="ROB155" s="564"/>
      <c r="ROC155" s="564"/>
      <c r="ROD155" s="564"/>
      <c r="ROE155" s="564"/>
      <c r="ROF155" s="564"/>
      <c r="ROG155" s="564"/>
      <c r="ROH155" s="564"/>
      <c r="ROI155" s="564"/>
      <c r="ROJ155" s="564"/>
      <c r="ROK155" s="564"/>
      <c r="ROL155" s="564"/>
      <c r="ROM155" s="564"/>
      <c r="RON155" s="564"/>
      <c r="ROO155" s="564"/>
      <c r="ROP155" s="564"/>
      <c r="ROQ155" s="564"/>
      <c r="ROR155" s="564"/>
      <c r="ROS155" s="564"/>
      <c r="ROT155" s="564"/>
      <c r="ROU155" s="564"/>
      <c r="ROV155" s="564"/>
      <c r="ROW155" s="564"/>
      <c r="ROX155" s="564"/>
      <c r="ROY155" s="564"/>
      <c r="ROZ155" s="564"/>
      <c r="RPA155" s="564"/>
      <c r="RPB155" s="564"/>
      <c r="RPC155" s="564"/>
      <c r="RPD155" s="564"/>
      <c r="RPE155" s="564"/>
      <c r="RPF155" s="564"/>
      <c r="RPG155" s="564"/>
      <c r="RPH155" s="564"/>
      <c r="RPI155" s="564"/>
      <c r="RPJ155" s="564"/>
      <c r="RPK155" s="564"/>
      <c r="RPL155" s="564"/>
      <c r="RPM155" s="564"/>
      <c r="RPN155" s="564"/>
      <c r="RPO155" s="564"/>
      <c r="RPP155" s="564"/>
      <c r="RPQ155" s="564"/>
      <c r="RPR155" s="564"/>
      <c r="RPS155" s="564"/>
      <c r="RPT155" s="564"/>
      <c r="RPU155" s="564"/>
      <c r="RPV155" s="564"/>
      <c r="RPW155" s="564"/>
      <c r="RPX155" s="564"/>
      <c r="RPY155" s="564"/>
      <c r="RPZ155" s="564"/>
      <c r="RQA155" s="564"/>
      <c r="RQB155" s="564"/>
      <c r="RQC155" s="564"/>
      <c r="RQD155" s="564"/>
      <c r="RQE155" s="564"/>
      <c r="RQF155" s="564"/>
      <c r="RQG155" s="564"/>
      <c r="RQH155" s="564"/>
      <c r="RQI155" s="564"/>
      <c r="RQJ155" s="564"/>
      <c r="RQK155" s="564"/>
      <c r="RQL155" s="564"/>
      <c r="RQM155" s="564"/>
      <c r="RQN155" s="564"/>
      <c r="RQO155" s="564"/>
      <c r="RQP155" s="564"/>
      <c r="RQQ155" s="564"/>
      <c r="RQR155" s="564"/>
      <c r="RQS155" s="564"/>
      <c r="RQT155" s="564"/>
      <c r="RQU155" s="564"/>
      <c r="RQV155" s="564"/>
      <c r="RQW155" s="564"/>
      <c r="RQX155" s="564"/>
      <c r="RQY155" s="564"/>
      <c r="RQZ155" s="564"/>
      <c r="RRA155" s="564"/>
      <c r="RRB155" s="564"/>
      <c r="RRC155" s="564"/>
      <c r="RRD155" s="564"/>
      <c r="RRE155" s="564"/>
      <c r="RRF155" s="564"/>
      <c r="RRG155" s="564"/>
      <c r="RRH155" s="564"/>
      <c r="RRI155" s="564"/>
      <c r="RRJ155" s="564"/>
      <c r="RRK155" s="564"/>
      <c r="RRL155" s="564"/>
      <c r="RRM155" s="564"/>
      <c r="RRN155" s="564"/>
      <c r="RRO155" s="564"/>
      <c r="RRP155" s="564"/>
      <c r="RRQ155" s="564"/>
      <c r="RRR155" s="564"/>
      <c r="RRS155" s="564"/>
      <c r="RRT155" s="564"/>
      <c r="RRU155" s="564"/>
      <c r="RRV155" s="564"/>
      <c r="RRW155" s="564"/>
      <c r="RRX155" s="564"/>
      <c r="RRY155" s="564"/>
      <c r="RRZ155" s="564"/>
      <c r="RSA155" s="564"/>
      <c r="RSB155" s="564"/>
      <c r="RSC155" s="564"/>
      <c r="RSD155" s="564"/>
      <c r="RSE155" s="564"/>
      <c r="RSF155" s="564"/>
      <c r="RSG155" s="564"/>
      <c r="RSH155" s="564"/>
      <c r="RSI155" s="564"/>
      <c r="RSJ155" s="564"/>
      <c r="RSK155" s="564"/>
      <c r="RSL155" s="564"/>
      <c r="RSM155" s="564"/>
      <c r="RSN155" s="564"/>
      <c r="RSO155" s="564"/>
      <c r="RSP155" s="564"/>
      <c r="RSQ155" s="564"/>
      <c r="RSR155" s="564"/>
      <c r="RSS155" s="564"/>
      <c r="RST155" s="564"/>
      <c r="RSU155" s="564"/>
      <c r="RSV155" s="564"/>
      <c r="RSW155" s="564"/>
      <c r="RSX155" s="564"/>
      <c r="RSY155" s="564"/>
      <c r="RSZ155" s="564"/>
      <c r="RTA155" s="564"/>
      <c r="RTB155" s="564"/>
      <c r="RTC155" s="564"/>
      <c r="RTD155" s="564"/>
      <c r="RTE155" s="564"/>
      <c r="RTF155" s="564"/>
      <c r="RTG155" s="564"/>
      <c r="RTH155" s="564"/>
      <c r="RTI155" s="564"/>
      <c r="RTJ155" s="564"/>
      <c r="RTK155" s="564"/>
      <c r="RTL155" s="564"/>
      <c r="RTM155" s="564"/>
      <c r="RTN155" s="564"/>
      <c r="RTO155" s="564"/>
      <c r="RTP155" s="564"/>
      <c r="RTQ155" s="564"/>
      <c r="RTR155" s="564"/>
      <c r="RTS155" s="564"/>
      <c r="RTT155" s="564"/>
      <c r="RTU155" s="564"/>
      <c r="RTV155" s="564"/>
      <c r="RTW155" s="564"/>
      <c r="RTX155" s="564"/>
      <c r="RTY155" s="564"/>
      <c r="RTZ155" s="564"/>
      <c r="RUA155" s="564"/>
      <c r="RUB155" s="564"/>
      <c r="RUC155" s="564"/>
      <c r="RUD155" s="564"/>
      <c r="RUE155" s="564"/>
      <c r="RUF155" s="564"/>
      <c r="RUG155" s="564"/>
      <c r="RUH155" s="564"/>
      <c r="RUI155" s="564"/>
      <c r="RUJ155" s="564"/>
      <c r="RUK155" s="564"/>
      <c r="RUL155" s="564"/>
      <c r="RUM155" s="564"/>
      <c r="RUN155" s="564"/>
      <c r="RUO155" s="564"/>
      <c r="RUP155" s="564"/>
      <c r="RUQ155" s="564"/>
      <c r="RUR155" s="564"/>
      <c r="RUS155" s="564"/>
      <c r="RUT155" s="564"/>
      <c r="RUU155" s="564"/>
      <c r="RUV155" s="564"/>
      <c r="RUW155" s="564"/>
      <c r="RUX155" s="564"/>
      <c r="RUY155" s="564"/>
      <c r="RUZ155" s="564"/>
      <c r="RVA155" s="564"/>
      <c r="RVB155" s="564"/>
      <c r="RVC155" s="564"/>
      <c r="RVD155" s="564"/>
      <c r="RVE155" s="564"/>
      <c r="RVF155" s="564"/>
      <c r="RVG155" s="564"/>
      <c r="RVH155" s="564"/>
      <c r="RVI155" s="564"/>
      <c r="RVJ155" s="564"/>
      <c r="RVK155" s="564"/>
      <c r="RVL155" s="564"/>
      <c r="RVM155" s="564"/>
      <c r="RVN155" s="564"/>
      <c r="RVO155" s="564"/>
      <c r="RVP155" s="564"/>
      <c r="RVQ155" s="564"/>
      <c r="RVR155" s="564"/>
      <c r="RVS155" s="564"/>
      <c r="RVT155" s="564"/>
      <c r="RVU155" s="564"/>
      <c r="RVV155" s="564"/>
      <c r="RVW155" s="564"/>
      <c r="RVX155" s="564"/>
      <c r="RVY155" s="564"/>
      <c r="RVZ155" s="564"/>
      <c r="RWA155" s="564"/>
      <c r="RWB155" s="564"/>
      <c r="RWC155" s="564"/>
      <c r="RWD155" s="564"/>
      <c r="RWE155" s="564"/>
      <c r="RWF155" s="564"/>
      <c r="RWG155" s="564"/>
      <c r="RWH155" s="564"/>
      <c r="RWI155" s="564"/>
      <c r="RWJ155" s="564"/>
      <c r="RWK155" s="564"/>
      <c r="RWL155" s="564"/>
      <c r="RWM155" s="564"/>
      <c r="RWN155" s="564"/>
      <c r="RWO155" s="564"/>
      <c r="RWP155" s="564"/>
      <c r="RWQ155" s="564"/>
      <c r="RWR155" s="564"/>
      <c r="RWS155" s="564"/>
      <c r="RWT155" s="564"/>
      <c r="RWU155" s="564"/>
      <c r="RWV155" s="564"/>
      <c r="RWW155" s="564"/>
      <c r="RWX155" s="564"/>
      <c r="RWY155" s="564"/>
      <c r="RWZ155" s="564"/>
      <c r="RXA155" s="564"/>
      <c r="RXB155" s="564"/>
      <c r="RXC155" s="564"/>
      <c r="RXD155" s="564"/>
      <c r="RXE155" s="564"/>
      <c r="RXF155" s="564"/>
      <c r="RXG155" s="564"/>
      <c r="RXH155" s="564"/>
      <c r="RXI155" s="564"/>
      <c r="RXJ155" s="564"/>
      <c r="RXK155" s="564"/>
      <c r="RXL155" s="564"/>
      <c r="RXM155" s="564"/>
      <c r="RXN155" s="564"/>
      <c r="RXO155" s="564"/>
      <c r="RXP155" s="564"/>
      <c r="RXQ155" s="564"/>
      <c r="RXR155" s="564"/>
      <c r="RXS155" s="564"/>
      <c r="RXT155" s="564"/>
      <c r="RXU155" s="564"/>
      <c r="RXV155" s="564"/>
      <c r="RXW155" s="564"/>
      <c r="RXX155" s="564"/>
      <c r="RXY155" s="564"/>
      <c r="RXZ155" s="564"/>
      <c r="RYA155" s="564"/>
      <c r="RYB155" s="564"/>
      <c r="RYC155" s="564"/>
      <c r="RYD155" s="564"/>
      <c r="RYE155" s="564"/>
      <c r="RYF155" s="564"/>
      <c r="RYG155" s="564"/>
      <c r="RYH155" s="564"/>
      <c r="RYI155" s="564"/>
      <c r="RYJ155" s="564"/>
      <c r="RYK155" s="564"/>
      <c r="RYL155" s="564"/>
      <c r="RYM155" s="564"/>
      <c r="RYN155" s="564"/>
      <c r="RYO155" s="564"/>
      <c r="RYP155" s="564"/>
      <c r="RYQ155" s="564"/>
      <c r="RYR155" s="564"/>
      <c r="RYS155" s="564"/>
      <c r="RYT155" s="564"/>
      <c r="RYU155" s="564"/>
      <c r="RYV155" s="564"/>
      <c r="RYW155" s="564"/>
      <c r="RYX155" s="564"/>
      <c r="RYY155" s="564"/>
      <c r="RYZ155" s="564"/>
      <c r="RZA155" s="564"/>
      <c r="RZB155" s="564"/>
      <c r="RZC155" s="564"/>
      <c r="RZD155" s="564"/>
      <c r="RZE155" s="564"/>
      <c r="RZF155" s="564"/>
      <c r="RZG155" s="564"/>
      <c r="RZH155" s="564"/>
      <c r="RZI155" s="564"/>
      <c r="RZJ155" s="564"/>
      <c r="RZK155" s="564"/>
      <c r="RZL155" s="564"/>
      <c r="RZM155" s="564"/>
      <c r="RZN155" s="564"/>
      <c r="RZO155" s="564"/>
      <c r="RZP155" s="564"/>
      <c r="RZQ155" s="564"/>
      <c r="RZR155" s="564"/>
      <c r="RZS155" s="564"/>
      <c r="RZT155" s="564"/>
      <c r="RZU155" s="564"/>
      <c r="RZV155" s="564"/>
      <c r="RZW155" s="564"/>
      <c r="RZX155" s="564"/>
      <c r="RZY155" s="564"/>
      <c r="RZZ155" s="564"/>
      <c r="SAA155" s="564"/>
      <c r="SAB155" s="564"/>
      <c r="SAC155" s="564"/>
      <c r="SAD155" s="564"/>
      <c r="SAE155" s="564"/>
      <c r="SAF155" s="564"/>
      <c r="SAG155" s="564"/>
      <c r="SAH155" s="564"/>
      <c r="SAI155" s="564"/>
      <c r="SAJ155" s="564"/>
      <c r="SAK155" s="564"/>
      <c r="SAL155" s="564"/>
      <c r="SAM155" s="564"/>
      <c r="SAN155" s="564"/>
      <c r="SAO155" s="564"/>
      <c r="SAP155" s="564"/>
      <c r="SAQ155" s="564"/>
      <c r="SAR155" s="564"/>
      <c r="SAS155" s="564"/>
      <c r="SAT155" s="564"/>
      <c r="SAU155" s="564"/>
      <c r="SAV155" s="564"/>
      <c r="SAW155" s="564"/>
      <c r="SAX155" s="564"/>
      <c r="SAY155" s="564"/>
      <c r="SAZ155" s="564"/>
      <c r="SBA155" s="564"/>
      <c r="SBB155" s="564"/>
      <c r="SBC155" s="564"/>
      <c r="SBD155" s="564"/>
      <c r="SBE155" s="564"/>
      <c r="SBF155" s="564"/>
      <c r="SBG155" s="564"/>
      <c r="SBH155" s="564"/>
      <c r="SBI155" s="564"/>
      <c r="SBJ155" s="564"/>
      <c r="SBK155" s="564"/>
      <c r="SBL155" s="564"/>
      <c r="SBM155" s="564"/>
      <c r="SBN155" s="564"/>
      <c r="SBO155" s="564"/>
      <c r="SBP155" s="564"/>
      <c r="SBQ155" s="564"/>
      <c r="SBR155" s="564"/>
      <c r="SBS155" s="564"/>
      <c r="SBT155" s="564"/>
      <c r="SBU155" s="564"/>
      <c r="SBV155" s="564"/>
      <c r="SBW155" s="564"/>
      <c r="SBX155" s="564"/>
      <c r="SBY155" s="564"/>
      <c r="SBZ155" s="564"/>
      <c r="SCA155" s="564"/>
      <c r="SCB155" s="564"/>
      <c r="SCC155" s="564"/>
      <c r="SCD155" s="564"/>
      <c r="SCE155" s="564"/>
      <c r="SCF155" s="564"/>
      <c r="SCG155" s="564"/>
      <c r="SCH155" s="564"/>
      <c r="SCI155" s="564"/>
      <c r="SCJ155" s="564"/>
      <c r="SCK155" s="564"/>
      <c r="SCL155" s="564"/>
      <c r="SCM155" s="564"/>
      <c r="SCN155" s="564"/>
      <c r="SCO155" s="564"/>
      <c r="SCP155" s="564"/>
      <c r="SCQ155" s="564"/>
      <c r="SCR155" s="564"/>
      <c r="SCS155" s="564"/>
      <c r="SCT155" s="564"/>
      <c r="SCU155" s="564"/>
      <c r="SCV155" s="564"/>
      <c r="SCW155" s="564"/>
      <c r="SCX155" s="564"/>
      <c r="SCY155" s="564"/>
      <c r="SCZ155" s="564"/>
      <c r="SDA155" s="564"/>
      <c r="SDB155" s="564"/>
      <c r="SDC155" s="564"/>
      <c r="SDD155" s="564"/>
      <c r="SDE155" s="564"/>
      <c r="SDF155" s="564"/>
      <c r="SDG155" s="564"/>
      <c r="SDH155" s="564"/>
      <c r="SDI155" s="564"/>
      <c r="SDJ155" s="564"/>
      <c r="SDK155" s="564"/>
      <c r="SDL155" s="564"/>
      <c r="SDM155" s="564"/>
      <c r="SDN155" s="564"/>
      <c r="SDO155" s="564"/>
      <c r="SDP155" s="564"/>
      <c r="SDQ155" s="564"/>
      <c r="SDR155" s="564"/>
      <c r="SDS155" s="564"/>
      <c r="SDT155" s="564"/>
      <c r="SDU155" s="564"/>
      <c r="SDV155" s="564"/>
      <c r="SDW155" s="564"/>
      <c r="SDX155" s="564"/>
      <c r="SDY155" s="564"/>
      <c r="SDZ155" s="564"/>
      <c r="SEA155" s="564"/>
      <c r="SEB155" s="564"/>
      <c r="SEC155" s="564"/>
      <c r="SED155" s="564"/>
      <c r="SEE155" s="564"/>
      <c r="SEF155" s="564"/>
      <c r="SEG155" s="564"/>
      <c r="SEH155" s="564"/>
      <c r="SEI155" s="564"/>
      <c r="SEJ155" s="564"/>
      <c r="SEK155" s="564"/>
      <c r="SEL155" s="564"/>
      <c r="SEM155" s="564"/>
      <c r="SEN155" s="564"/>
      <c r="SEO155" s="564"/>
      <c r="SEP155" s="564"/>
      <c r="SEQ155" s="564"/>
      <c r="SER155" s="564"/>
      <c r="SES155" s="564"/>
      <c r="SET155" s="564"/>
      <c r="SEU155" s="564"/>
      <c r="SEV155" s="564"/>
      <c r="SEW155" s="564"/>
      <c r="SEX155" s="564"/>
      <c r="SEY155" s="564"/>
      <c r="SEZ155" s="564"/>
      <c r="SFA155" s="564"/>
      <c r="SFB155" s="564"/>
      <c r="SFC155" s="564"/>
      <c r="SFD155" s="564"/>
      <c r="SFE155" s="564"/>
      <c r="SFF155" s="564"/>
      <c r="SFG155" s="564"/>
      <c r="SFH155" s="564"/>
      <c r="SFI155" s="564"/>
      <c r="SFJ155" s="564"/>
      <c r="SFK155" s="564"/>
      <c r="SFL155" s="564"/>
      <c r="SFM155" s="564"/>
      <c r="SFN155" s="564"/>
      <c r="SFO155" s="564"/>
      <c r="SFP155" s="564"/>
      <c r="SFQ155" s="564"/>
      <c r="SFR155" s="564"/>
      <c r="SFS155" s="564"/>
      <c r="SFT155" s="564"/>
      <c r="SFU155" s="564"/>
      <c r="SFV155" s="564"/>
      <c r="SFW155" s="564"/>
      <c r="SFX155" s="564"/>
      <c r="SFY155" s="564"/>
      <c r="SFZ155" s="564"/>
      <c r="SGA155" s="564"/>
      <c r="SGB155" s="564"/>
      <c r="SGC155" s="564"/>
      <c r="SGD155" s="564"/>
      <c r="SGE155" s="564"/>
      <c r="SGF155" s="564"/>
      <c r="SGG155" s="564"/>
      <c r="SGH155" s="564"/>
      <c r="SGI155" s="564"/>
      <c r="SGJ155" s="564"/>
      <c r="SGK155" s="564"/>
      <c r="SGL155" s="564"/>
      <c r="SGM155" s="564"/>
      <c r="SGN155" s="564"/>
      <c r="SGO155" s="564"/>
      <c r="SGP155" s="564"/>
      <c r="SGQ155" s="564"/>
      <c r="SGR155" s="564"/>
      <c r="SGS155" s="564"/>
      <c r="SGT155" s="564"/>
      <c r="SGU155" s="564"/>
      <c r="SGV155" s="564"/>
      <c r="SGW155" s="564"/>
      <c r="SGX155" s="564"/>
      <c r="SGY155" s="564"/>
      <c r="SGZ155" s="564"/>
      <c r="SHA155" s="564"/>
      <c r="SHB155" s="564"/>
      <c r="SHC155" s="564"/>
      <c r="SHD155" s="564"/>
      <c r="SHE155" s="564"/>
      <c r="SHF155" s="564"/>
      <c r="SHG155" s="564"/>
      <c r="SHH155" s="564"/>
      <c r="SHI155" s="564"/>
      <c r="SHJ155" s="564"/>
      <c r="SHK155" s="564"/>
      <c r="SHL155" s="564"/>
      <c r="SHM155" s="564"/>
      <c r="SHN155" s="564"/>
      <c r="SHO155" s="564"/>
      <c r="SHP155" s="564"/>
      <c r="SHQ155" s="564"/>
      <c r="SHR155" s="564"/>
      <c r="SHS155" s="564"/>
      <c r="SHT155" s="564"/>
      <c r="SHU155" s="564"/>
      <c r="SHV155" s="564"/>
      <c r="SHW155" s="564"/>
      <c r="SHX155" s="564"/>
      <c r="SHY155" s="564"/>
      <c r="SHZ155" s="564"/>
      <c r="SIA155" s="564"/>
      <c r="SIB155" s="564"/>
      <c r="SIC155" s="564"/>
      <c r="SID155" s="564"/>
      <c r="SIE155" s="564"/>
      <c r="SIF155" s="564"/>
      <c r="SIG155" s="564"/>
      <c r="SIH155" s="564"/>
      <c r="SII155" s="564"/>
      <c r="SIJ155" s="564"/>
      <c r="SIK155" s="564"/>
      <c r="SIL155" s="564"/>
      <c r="SIM155" s="564"/>
      <c r="SIN155" s="564"/>
      <c r="SIO155" s="564"/>
      <c r="SIP155" s="564"/>
      <c r="SIQ155" s="564"/>
      <c r="SIR155" s="564"/>
      <c r="SIS155" s="564"/>
      <c r="SIT155" s="564"/>
      <c r="SIU155" s="564"/>
      <c r="SIV155" s="564"/>
      <c r="SIW155" s="564"/>
      <c r="SIX155" s="564"/>
      <c r="SIY155" s="564"/>
      <c r="SIZ155" s="564"/>
      <c r="SJA155" s="564"/>
      <c r="SJB155" s="564"/>
      <c r="SJC155" s="564"/>
      <c r="SJD155" s="564"/>
      <c r="SJE155" s="564"/>
      <c r="SJF155" s="564"/>
      <c r="SJG155" s="564"/>
      <c r="SJH155" s="564"/>
      <c r="SJI155" s="564"/>
      <c r="SJJ155" s="564"/>
      <c r="SJK155" s="564"/>
      <c r="SJL155" s="564"/>
      <c r="SJM155" s="564"/>
      <c r="SJN155" s="564"/>
      <c r="SJO155" s="564"/>
      <c r="SJP155" s="564"/>
      <c r="SJQ155" s="564"/>
      <c r="SJR155" s="564"/>
      <c r="SJS155" s="564"/>
      <c r="SJT155" s="564"/>
      <c r="SJU155" s="564"/>
      <c r="SJV155" s="564"/>
      <c r="SJW155" s="564"/>
      <c r="SJX155" s="564"/>
      <c r="SJY155" s="564"/>
      <c r="SJZ155" s="564"/>
      <c r="SKA155" s="564"/>
      <c r="SKB155" s="564"/>
      <c r="SKC155" s="564"/>
      <c r="SKD155" s="564"/>
      <c r="SKE155" s="564"/>
      <c r="SKF155" s="564"/>
      <c r="SKG155" s="564"/>
      <c r="SKH155" s="564"/>
      <c r="SKI155" s="564"/>
      <c r="SKJ155" s="564"/>
      <c r="SKK155" s="564"/>
      <c r="SKL155" s="564"/>
      <c r="SKM155" s="564"/>
      <c r="SKN155" s="564"/>
      <c r="SKO155" s="564"/>
      <c r="SKP155" s="564"/>
      <c r="SKQ155" s="564"/>
      <c r="SKR155" s="564"/>
      <c r="SKS155" s="564"/>
      <c r="SKT155" s="564"/>
      <c r="SKU155" s="564"/>
      <c r="SKV155" s="564"/>
      <c r="SKW155" s="564"/>
      <c r="SKX155" s="564"/>
      <c r="SKY155" s="564"/>
      <c r="SKZ155" s="564"/>
      <c r="SLA155" s="564"/>
      <c r="SLB155" s="564"/>
      <c r="SLC155" s="564"/>
      <c r="SLD155" s="564"/>
      <c r="SLE155" s="564"/>
      <c r="SLF155" s="564"/>
      <c r="SLG155" s="564"/>
      <c r="SLH155" s="564"/>
      <c r="SLI155" s="564"/>
      <c r="SLJ155" s="564"/>
      <c r="SLK155" s="564"/>
      <c r="SLL155" s="564"/>
      <c r="SLM155" s="564"/>
      <c r="SLN155" s="564"/>
      <c r="SLO155" s="564"/>
      <c r="SLP155" s="564"/>
      <c r="SLQ155" s="564"/>
      <c r="SLR155" s="564"/>
      <c r="SLS155" s="564"/>
      <c r="SLT155" s="564"/>
      <c r="SLU155" s="564"/>
      <c r="SLV155" s="564"/>
      <c r="SLW155" s="564"/>
      <c r="SLX155" s="564"/>
      <c r="SLY155" s="564"/>
      <c r="SLZ155" s="564"/>
      <c r="SMA155" s="564"/>
      <c r="SMB155" s="564"/>
      <c r="SMC155" s="564"/>
      <c r="SMD155" s="564"/>
      <c r="SME155" s="564"/>
      <c r="SMF155" s="564"/>
      <c r="SMG155" s="564"/>
      <c r="SMH155" s="564"/>
      <c r="SMI155" s="564"/>
      <c r="SMJ155" s="564"/>
      <c r="SMK155" s="564"/>
      <c r="SML155" s="564"/>
      <c r="SMM155" s="564"/>
      <c r="SMN155" s="564"/>
      <c r="SMO155" s="564"/>
      <c r="SMP155" s="564"/>
      <c r="SMQ155" s="564"/>
      <c r="SMR155" s="564"/>
      <c r="SMS155" s="564"/>
      <c r="SMT155" s="564"/>
      <c r="SMU155" s="564"/>
      <c r="SMV155" s="564"/>
      <c r="SMW155" s="564"/>
      <c r="SMX155" s="564"/>
      <c r="SMY155" s="564"/>
      <c r="SMZ155" s="564"/>
      <c r="SNA155" s="564"/>
      <c r="SNB155" s="564"/>
      <c r="SNC155" s="564"/>
      <c r="SND155" s="564"/>
      <c r="SNE155" s="564"/>
      <c r="SNF155" s="564"/>
      <c r="SNG155" s="564"/>
      <c r="SNH155" s="564"/>
      <c r="SNI155" s="564"/>
      <c r="SNJ155" s="564"/>
      <c r="SNK155" s="564"/>
      <c r="SNL155" s="564"/>
      <c r="SNM155" s="564"/>
      <c r="SNN155" s="564"/>
      <c r="SNO155" s="564"/>
      <c r="SNP155" s="564"/>
      <c r="SNQ155" s="564"/>
      <c r="SNR155" s="564"/>
      <c r="SNS155" s="564"/>
      <c r="SNT155" s="564"/>
      <c r="SNU155" s="564"/>
      <c r="SNV155" s="564"/>
      <c r="SNW155" s="564"/>
      <c r="SNX155" s="564"/>
      <c r="SNY155" s="564"/>
      <c r="SNZ155" s="564"/>
      <c r="SOA155" s="564"/>
      <c r="SOB155" s="564"/>
      <c r="SOC155" s="564"/>
      <c r="SOD155" s="564"/>
      <c r="SOE155" s="564"/>
      <c r="SOF155" s="564"/>
      <c r="SOG155" s="564"/>
      <c r="SOH155" s="564"/>
      <c r="SOI155" s="564"/>
      <c r="SOJ155" s="564"/>
      <c r="SOK155" s="564"/>
      <c r="SOL155" s="564"/>
      <c r="SOM155" s="564"/>
      <c r="SON155" s="564"/>
      <c r="SOO155" s="564"/>
      <c r="SOP155" s="564"/>
      <c r="SOQ155" s="564"/>
      <c r="SOR155" s="564"/>
      <c r="SOS155" s="564"/>
      <c r="SOT155" s="564"/>
      <c r="SOU155" s="564"/>
      <c r="SOV155" s="564"/>
      <c r="SOW155" s="564"/>
      <c r="SOX155" s="564"/>
      <c r="SOY155" s="564"/>
      <c r="SOZ155" s="564"/>
      <c r="SPA155" s="564"/>
      <c r="SPB155" s="564"/>
      <c r="SPC155" s="564"/>
      <c r="SPD155" s="564"/>
      <c r="SPE155" s="564"/>
      <c r="SPF155" s="564"/>
      <c r="SPG155" s="564"/>
      <c r="SPH155" s="564"/>
      <c r="SPI155" s="564"/>
      <c r="SPJ155" s="564"/>
      <c r="SPK155" s="564"/>
      <c r="SPL155" s="564"/>
      <c r="SPM155" s="564"/>
      <c r="SPN155" s="564"/>
      <c r="SPO155" s="564"/>
      <c r="SPP155" s="564"/>
      <c r="SPQ155" s="564"/>
      <c r="SPR155" s="564"/>
      <c r="SPS155" s="564"/>
      <c r="SPT155" s="564"/>
      <c r="SPU155" s="564"/>
      <c r="SPV155" s="564"/>
      <c r="SPW155" s="564"/>
      <c r="SPX155" s="564"/>
      <c r="SPY155" s="564"/>
      <c r="SPZ155" s="564"/>
      <c r="SQA155" s="564"/>
      <c r="SQB155" s="564"/>
      <c r="SQC155" s="564"/>
      <c r="SQD155" s="564"/>
      <c r="SQE155" s="564"/>
      <c r="SQF155" s="564"/>
      <c r="SQG155" s="564"/>
      <c r="SQH155" s="564"/>
      <c r="SQI155" s="564"/>
      <c r="SQJ155" s="564"/>
      <c r="SQK155" s="564"/>
      <c r="SQL155" s="564"/>
      <c r="SQM155" s="564"/>
      <c r="SQN155" s="564"/>
      <c r="SQO155" s="564"/>
      <c r="SQP155" s="564"/>
      <c r="SQQ155" s="564"/>
      <c r="SQR155" s="564"/>
      <c r="SQS155" s="564"/>
      <c r="SQT155" s="564"/>
      <c r="SQU155" s="564"/>
      <c r="SQV155" s="564"/>
      <c r="SQW155" s="564"/>
      <c r="SQX155" s="564"/>
      <c r="SQY155" s="564"/>
      <c r="SQZ155" s="564"/>
      <c r="SRA155" s="564"/>
      <c r="SRB155" s="564"/>
      <c r="SRC155" s="564"/>
      <c r="SRD155" s="564"/>
      <c r="SRE155" s="564"/>
      <c r="SRF155" s="564"/>
      <c r="SRG155" s="564"/>
      <c r="SRH155" s="564"/>
      <c r="SRI155" s="564"/>
      <c r="SRJ155" s="564"/>
      <c r="SRK155" s="564"/>
      <c r="SRL155" s="564"/>
      <c r="SRM155" s="564"/>
      <c r="SRN155" s="564"/>
      <c r="SRO155" s="564"/>
      <c r="SRP155" s="564"/>
      <c r="SRQ155" s="564"/>
      <c r="SRR155" s="564"/>
      <c r="SRS155" s="564"/>
      <c r="SRT155" s="564"/>
      <c r="SRU155" s="564"/>
      <c r="SRV155" s="564"/>
      <c r="SRW155" s="564"/>
      <c r="SRX155" s="564"/>
      <c r="SRY155" s="564"/>
      <c r="SRZ155" s="564"/>
      <c r="SSA155" s="564"/>
      <c r="SSB155" s="564"/>
      <c r="SSC155" s="564"/>
      <c r="SSD155" s="564"/>
      <c r="SSE155" s="564"/>
      <c r="SSF155" s="564"/>
      <c r="SSG155" s="564"/>
      <c r="SSH155" s="564"/>
      <c r="SSI155" s="564"/>
      <c r="SSJ155" s="564"/>
      <c r="SSK155" s="564"/>
      <c r="SSL155" s="564"/>
      <c r="SSM155" s="564"/>
      <c r="SSN155" s="564"/>
      <c r="SSO155" s="564"/>
      <c r="SSP155" s="564"/>
      <c r="SSQ155" s="564"/>
      <c r="SSR155" s="564"/>
      <c r="SSS155" s="564"/>
      <c r="SST155" s="564"/>
      <c r="SSU155" s="564"/>
      <c r="SSV155" s="564"/>
      <c r="SSW155" s="564"/>
      <c r="SSX155" s="564"/>
      <c r="SSY155" s="564"/>
      <c r="SSZ155" s="564"/>
      <c r="STA155" s="564"/>
      <c r="STB155" s="564"/>
      <c r="STC155" s="564"/>
      <c r="STD155" s="564"/>
      <c r="STE155" s="564"/>
      <c r="STF155" s="564"/>
      <c r="STG155" s="564"/>
      <c r="STH155" s="564"/>
      <c r="STI155" s="564"/>
      <c r="STJ155" s="564"/>
      <c r="STK155" s="564"/>
      <c r="STL155" s="564"/>
      <c r="STM155" s="564"/>
      <c r="STN155" s="564"/>
      <c r="STO155" s="564"/>
      <c r="STP155" s="564"/>
      <c r="STQ155" s="564"/>
      <c r="STR155" s="564"/>
      <c r="STS155" s="564"/>
      <c r="STT155" s="564"/>
      <c r="STU155" s="564"/>
      <c r="STV155" s="564"/>
      <c r="STW155" s="564"/>
      <c r="STX155" s="564"/>
      <c r="STY155" s="564"/>
      <c r="STZ155" s="564"/>
      <c r="SUA155" s="564"/>
      <c r="SUB155" s="564"/>
      <c r="SUC155" s="564"/>
      <c r="SUD155" s="564"/>
      <c r="SUE155" s="564"/>
      <c r="SUF155" s="564"/>
      <c r="SUG155" s="564"/>
      <c r="SUH155" s="564"/>
      <c r="SUI155" s="564"/>
      <c r="SUJ155" s="564"/>
      <c r="SUK155" s="564"/>
      <c r="SUL155" s="564"/>
      <c r="SUM155" s="564"/>
      <c r="SUN155" s="564"/>
      <c r="SUO155" s="564"/>
      <c r="SUP155" s="564"/>
      <c r="SUQ155" s="564"/>
      <c r="SUR155" s="564"/>
      <c r="SUS155" s="564"/>
      <c r="SUT155" s="564"/>
      <c r="SUU155" s="564"/>
      <c r="SUV155" s="564"/>
      <c r="SUW155" s="564"/>
      <c r="SUX155" s="564"/>
      <c r="SUY155" s="564"/>
      <c r="SUZ155" s="564"/>
      <c r="SVA155" s="564"/>
      <c r="SVB155" s="564"/>
      <c r="SVC155" s="564"/>
      <c r="SVD155" s="564"/>
      <c r="SVE155" s="564"/>
      <c r="SVF155" s="564"/>
      <c r="SVG155" s="564"/>
      <c r="SVH155" s="564"/>
      <c r="SVI155" s="564"/>
      <c r="SVJ155" s="564"/>
      <c r="SVK155" s="564"/>
      <c r="SVL155" s="564"/>
      <c r="SVM155" s="564"/>
      <c r="SVN155" s="564"/>
      <c r="SVO155" s="564"/>
      <c r="SVP155" s="564"/>
      <c r="SVQ155" s="564"/>
      <c r="SVR155" s="564"/>
      <c r="SVS155" s="564"/>
      <c r="SVT155" s="564"/>
      <c r="SVU155" s="564"/>
      <c r="SVV155" s="564"/>
      <c r="SVW155" s="564"/>
      <c r="SVX155" s="564"/>
      <c r="SVY155" s="564"/>
      <c r="SVZ155" s="564"/>
      <c r="SWA155" s="564"/>
      <c r="SWB155" s="564"/>
      <c r="SWC155" s="564"/>
      <c r="SWD155" s="564"/>
      <c r="SWE155" s="564"/>
      <c r="SWF155" s="564"/>
      <c r="SWG155" s="564"/>
      <c r="SWH155" s="564"/>
      <c r="SWI155" s="564"/>
      <c r="SWJ155" s="564"/>
      <c r="SWK155" s="564"/>
      <c r="SWL155" s="564"/>
      <c r="SWM155" s="564"/>
      <c r="SWN155" s="564"/>
      <c r="SWO155" s="564"/>
      <c r="SWP155" s="564"/>
      <c r="SWQ155" s="564"/>
      <c r="SWR155" s="564"/>
      <c r="SWS155" s="564"/>
      <c r="SWT155" s="564"/>
      <c r="SWU155" s="564"/>
      <c r="SWV155" s="564"/>
      <c r="SWW155" s="564"/>
      <c r="SWX155" s="564"/>
      <c r="SWY155" s="564"/>
      <c r="SWZ155" s="564"/>
      <c r="SXA155" s="564"/>
      <c r="SXB155" s="564"/>
      <c r="SXC155" s="564"/>
      <c r="SXD155" s="564"/>
      <c r="SXE155" s="564"/>
      <c r="SXF155" s="564"/>
      <c r="SXG155" s="564"/>
      <c r="SXH155" s="564"/>
      <c r="SXI155" s="564"/>
      <c r="SXJ155" s="564"/>
      <c r="SXK155" s="564"/>
      <c r="SXL155" s="564"/>
      <c r="SXM155" s="564"/>
      <c r="SXN155" s="564"/>
      <c r="SXO155" s="564"/>
      <c r="SXP155" s="564"/>
      <c r="SXQ155" s="564"/>
      <c r="SXR155" s="564"/>
      <c r="SXS155" s="564"/>
      <c r="SXT155" s="564"/>
      <c r="SXU155" s="564"/>
      <c r="SXV155" s="564"/>
      <c r="SXW155" s="564"/>
      <c r="SXX155" s="564"/>
      <c r="SXY155" s="564"/>
      <c r="SXZ155" s="564"/>
      <c r="SYA155" s="564"/>
      <c r="SYB155" s="564"/>
      <c r="SYC155" s="564"/>
      <c r="SYD155" s="564"/>
      <c r="SYE155" s="564"/>
      <c r="SYF155" s="564"/>
      <c r="SYG155" s="564"/>
      <c r="SYH155" s="564"/>
      <c r="SYI155" s="564"/>
      <c r="SYJ155" s="564"/>
      <c r="SYK155" s="564"/>
      <c r="SYL155" s="564"/>
      <c r="SYM155" s="564"/>
      <c r="SYN155" s="564"/>
      <c r="SYO155" s="564"/>
      <c r="SYP155" s="564"/>
      <c r="SYQ155" s="564"/>
      <c r="SYR155" s="564"/>
      <c r="SYS155" s="564"/>
      <c r="SYT155" s="564"/>
      <c r="SYU155" s="564"/>
      <c r="SYV155" s="564"/>
      <c r="SYW155" s="564"/>
      <c r="SYX155" s="564"/>
      <c r="SYY155" s="564"/>
      <c r="SYZ155" s="564"/>
      <c r="SZA155" s="564"/>
      <c r="SZB155" s="564"/>
      <c r="SZC155" s="564"/>
      <c r="SZD155" s="564"/>
      <c r="SZE155" s="564"/>
      <c r="SZF155" s="564"/>
      <c r="SZG155" s="564"/>
      <c r="SZH155" s="564"/>
      <c r="SZI155" s="564"/>
      <c r="SZJ155" s="564"/>
      <c r="SZK155" s="564"/>
      <c r="SZL155" s="564"/>
      <c r="SZM155" s="564"/>
      <c r="SZN155" s="564"/>
      <c r="SZO155" s="564"/>
      <c r="SZP155" s="564"/>
      <c r="SZQ155" s="564"/>
      <c r="SZR155" s="564"/>
      <c r="SZS155" s="564"/>
      <c r="SZT155" s="564"/>
      <c r="SZU155" s="564"/>
      <c r="SZV155" s="564"/>
      <c r="SZW155" s="564"/>
      <c r="SZX155" s="564"/>
      <c r="SZY155" s="564"/>
      <c r="SZZ155" s="564"/>
      <c r="TAA155" s="564"/>
      <c r="TAB155" s="564"/>
      <c r="TAC155" s="564"/>
      <c r="TAD155" s="564"/>
      <c r="TAE155" s="564"/>
      <c r="TAF155" s="564"/>
      <c r="TAG155" s="564"/>
      <c r="TAH155" s="564"/>
      <c r="TAI155" s="564"/>
      <c r="TAJ155" s="564"/>
      <c r="TAK155" s="564"/>
      <c r="TAL155" s="564"/>
      <c r="TAM155" s="564"/>
      <c r="TAN155" s="564"/>
      <c r="TAO155" s="564"/>
      <c r="TAP155" s="564"/>
      <c r="TAQ155" s="564"/>
      <c r="TAR155" s="564"/>
      <c r="TAS155" s="564"/>
      <c r="TAT155" s="564"/>
      <c r="TAU155" s="564"/>
      <c r="TAV155" s="564"/>
      <c r="TAW155" s="564"/>
      <c r="TAX155" s="564"/>
      <c r="TAY155" s="564"/>
      <c r="TAZ155" s="564"/>
      <c r="TBA155" s="564"/>
      <c r="TBB155" s="564"/>
      <c r="TBC155" s="564"/>
      <c r="TBD155" s="564"/>
      <c r="TBE155" s="564"/>
      <c r="TBF155" s="564"/>
      <c r="TBG155" s="564"/>
      <c r="TBH155" s="564"/>
      <c r="TBI155" s="564"/>
      <c r="TBJ155" s="564"/>
      <c r="TBK155" s="564"/>
      <c r="TBL155" s="564"/>
      <c r="TBM155" s="564"/>
      <c r="TBN155" s="564"/>
      <c r="TBO155" s="564"/>
      <c r="TBP155" s="564"/>
      <c r="TBQ155" s="564"/>
      <c r="TBR155" s="564"/>
      <c r="TBS155" s="564"/>
      <c r="TBT155" s="564"/>
      <c r="TBU155" s="564"/>
      <c r="TBV155" s="564"/>
      <c r="TBW155" s="564"/>
      <c r="TBX155" s="564"/>
      <c r="TBY155" s="564"/>
      <c r="TBZ155" s="564"/>
      <c r="TCA155" s="564"/>
      <c r="TCB155" s="564"/>
      <c r="TCC155" s="564"/>
      <c r="TCD155" s="564"/>
      <c r="TCE155" s="564"/>
      <c r="TCF155" s="564"/>
      <c r="TCG155" s="564"/>
      <c r="TCH155" s="564"/>
      <c r="TCI155" s="564"/>
      <c r="TCJ155" s="564"/>
      <c r="TCK155" s="564"/>
      <c r="TCL155" s="564"/>
      <c r="TCM155" s="564"/>
      <c r="TCN155" s="564"/>
      <c r="TCO155" s="564"/>
      <c r="TCP155" s="564"/>
      <c r="TCQ155" s="564"/>
      <c r="TCR155" s="564"/>
      <c r="TCS155" s="564"/>
      <c r="TCT155" s="564"/>
      <c r="TCU155" s="564"/>
      <c r="TCV155" s="564"/>
      <c r="TCW155" s="564"/>
      <c r="TCX155" s="564"/>
      <c r="TCY155" s="564"/>
      <c r="TCZ155" s="564"/>
      <c r="TDA155" s="564"/>
      <c r="TDB155" s="564"/>
      <c r="TDC155" s="564"/>
      <c r="TDD155" s="564"/>
      <c r="TDE155" s="564"/>
      <c r="TDF155" s="564"/>
      <c r="TDG155" s="564"/>
      <c r="TDH155" s="564"/>
      <c r="TDI155" s="564"/>
      <c r="TDJ155" s="564"/>
      <c r="TDK155" s="564"/>
      <c r="TDL155" s="564"/>
      <c r="TDM155" s="564"/>
      <c r="TDN155" s="564"/>
      <c r="TDO155" s="564"/>
      <c r="TDP155" s="564"/>
      <c r="TDQ155" s="564"/>
      <c r="TDR155" s="564"/>
      <c r="TDS155" s="564"/>
      <c r="TDT155" s="564"/>
      <c r="TDU155" s="564"/>
      <c r="TDV155" s="564"/>
      <c r="TDW155" s="564"/>
      <c r="TDX155" s="564"/>
      <c r="TDY155" s="564"/>
      <c r="TDZ155" s="564"/>
      <c r="TEA155" s="564"/>
      <c r="TEB155" s="564"/>
      <c r="TEC155" s="564"/>
      <c r="TED155" s="564"/>
      <c r="TEE155" s="564"/>
      <c r="TEF155" s="564"/>
      <c r="TEG155" s="564"/>
      <c r="TEH155" s="564"/>
      <c r="TEI155" s="564"/>
      <c r="TEJ155" s="564"/>
      <c r="TEK155" s="564"/>
      <c r="TEL155" s="564"/>
      <c r="TEM155" s="564"/>
      <c r="TEN155" s="564"/>
      <c r="TEO155" s="564"/>
      <c r="TEP155" s="564"/>
      <c r="TEQ155" s="564"/>
      <c r="TER155" s="564"/>
      <c r="TES155" s="564"/>
      <c r="TET155" s="564"/>
      <c r="TEU155" s="564"/>
      <c r="TEV155" s="564"/>
      <c r="TEW155" s="564"/>
      <c r="TEX155" s="564"/>
      <c r="TEY155" s="564"/>
      <c r="TEZ155" s="564"/>
      <c r="TFA155" s="564"/>
      <c r="TFB155" s="564"/>
      <c r="TFC155" s="564"/>
      <c r="TFD155" s="564"/>
      <c r="TFE155" s="564"/>
      <c r="TFF155" s="564"/>
      <c r="TFG155" s="564"/>
      <c r="TFH155" s="564"/>
      <c r="TFI155" s="564"/>
      <c r="TFJ155" s="564"/>
      <c r="TFK155" s="564"/>
      <c r="TFL155" s="564"/>
      <c r="TFM155" s="564"/>
      <c r="TFN155" s="564"/>
      <c r="TFO155" s="564"/>
      <c r="TFP155" s="564"/>
      <c r="TFQ155" s="564"/>
      <c r="TFR155" s="564"/>
      <c r="TFS155" s="564"/>
      <c r="TFT155" s="564"/>
      <c r="TFU155" s="564"/>
      <c r="TFV155" s="564"/>
      <c r="TFW155" s="564"/>
      <c r="TFX155" s="564"/>
      <c r="TFY155" s="564"/>
      <c r="TFZ155" s="564"/>
      <c r="TGA155" s="564"/>
      <c r="TGB155" s="564"/>
      <c r="TGC155" s="564"/>
      <c r="TGD155" s="564"/>
      <c r="TGE155" s="564"/>
      <c r="TGF155" s="564"/>
      <c r="TGG155" s="564"/>
      <c r="TGH155" s="564"/>
      <c r="TGI155" s="564"/>
      <c r="TGJ155" s="564"/>
      <c r="TGK155" s="564"/>
      <c r="TGL155" s="564"/>
      <c r="TGM155" s="564"/>
      <c r="TGN155" s="564"/>
      <c r="TGO155" s="564"/>
      <c r="TGP155" s="564"/>
      <c r="TGQ155" s="564"/>
      <c r="TGR155" s="564"/>
      <c r="TGS155" s="564"/>
      <c r="TGT155" s="564"/>
      <c r="TGU155" s="564"/>
      <c r="TGV155" s="564"/>
      <c r="TGW155" s="564"/>
      <c r="TGX155" s="564"/>
      <c r="TGY155" s="564"/>
      <c r="TGZ155" s="564"/>
      <c r="THA155" s="564"/>
      <c r="THB155" s="564"/>
      <c r="THC155" s="564"/>
      <c r="THD155" s="564"/>
      <c r="THE155" s="564"/>
      <c r="THF155" s="564"/>
      <c r="THG155" s="564"/>
      <c r="THH155" s="564"/>
      <c r="THI155" s="564"/>
      <c r="THJ155" s="564"/>
      <c r="THK155" s="564"/>
      <c r="THL155" s="564"/>
      <c r="THM155" s="564"/>
      <c r="THN155" s="564"/>
      <c r="THO155" s="564"/>
      <c r="THP155" s="564"/>
      <c r="THQ155" s="564"/>
      <c r="THR155" s="564"/>
      <c r="THS155" s="564"/>
      <c r="THT155" s="564"/>
      <c r="THU155" s="564"/>
      <c r="THV155" s="564"/>
      <c r="THW155" s="564"/>
      <c r="THX155" s="564"/>
      <c r="THY155" s="564"/>
      <c r="THZ155" s="564"/>
      <c r="TIA155" s="564"/>
      <c r="TIB155" s="564"/>
      <c r="TIC155" s="564"/>
      <c r="TID155" s="564"/>
      <c r="TIE155" s="564"/>
      <c r="TIF155" s="564"/>
      <c r="TIG155" s="564"/>
      <c r="TIH155" s="564"/>
      <c r="TII155" s="564"/>
      <c r="TIJ155" s="564"/>
      <c r="TIK155" s="564"/>
      <c r="TIL155" s="564"/>
      <c r="TIM155" s="564"/>
      <c r="TIN155" s="564"/>
      <c r="TIO155" s="564"/>
      <c r="TIP155" s="564"/>
      <c r="TIQ155" s="564"/>
      <c r="TIR155" s="564"/>
      <c r="TIS155" s="564"/>
      <c r="TIT155" s="564"/>
      <c r="TIU155" s="564"/>
      <c r="TIV155" s="564"/>
      <c r="TIW155" s="564"/>
      <c r="TIX155" s="564"/>
      <c r="TIY155" s="564"/>
      <c r="TIZ155" s="564"/>
      <c r="TJA155" s="564"/>
      <c r="TJB155" s="564"/>
      <c r="TJC155" s="564"/>
      <c r="TJD155" s="564"/>
      <c r="TJE155" s="564"/>
      <c r="TJF155" s="564"/>
      <c r="TJG155" s="564"/>
      <c r="TJH155" s="564"/>
      <c r="TJI155" s="564"/>
      <c r="TJJ155" s="564"/>
      <c r="TJK155" s="564"/>
      <c r="TJL155" s="564"/>
      <c r="TJM155" s="564"/>
      <c r="TJN155" s="564"/>
      <c r="TJO155" s="564"/>
      <c r="TJP155" s="564"/>
      <c r="TJQ155" s="564"/>
      <c r="TJR155" s="564"/>
      <c r="TJS155" s="564"/>
      <c r="TJT155" s="564"/>
      <c r="TJU155" s="564"/>
      <c r="TJV155" s="564"/>
      <c r="TJW155" s="564"/>
      <c r="TJX155" s="564"/>
      <c r="TJY155" s="564"/>
      <c r="TJZ155" s="564"/>
      <c r="TKA155" s="564"/>
      <c r="TKB155" s="564"/>
      <c r="TKC155" s="564"/>
      <c r="TKD155" s="564"/>
      <c r="TKE155" s="564"/>
      <c r="TKF155" s="564"/>
      <c r="TKG155" s="564"/>
      <c r="TKH155" s="564"/>
      <c r="TKI155" s="564"/>
      <c r="TKJ155" s="564"/>
      <c r="TKK155" s="564"/>
      <c r="TKL155" s="564"/>
      <c r="TKM155" s="564"/>
      <c r="TKN155" s="564"/>
      <c r="TKO155" s="564"/>
      <c r="TKP155" s="564"/>
      <c r="TKQ155" s="564"/>
      <c r="TKR155" s="564"/>
      <c r="TKS155" s="564"/>
      <c r="TKT155" s="564"/>
      <c r="TKU155" s="564"/>
      <c r="TKV155" s="564"/>
      <c r="TKW155" s="564"/>
      <c r="TKX155" s="564"/>
      <c r="TKY155" s="564"/>
      <c r="TKZ155" s="564"/>
      <c r="TLA155" s="564"/>
      <c r="TLB155" s="564"/>
      <c r="TLC155" s="564"/>
      <c r="TLD155" s="564"/>
      <c r="TLE155" s="564"/>
      <c r="TLF155" s="564"/>
      <c r="TLG155" s="564"/>
      <c r="TLH155" s="564"/>
      <c r="TLI155" s="564"/>
      <c r="TLJ155" s="564"/>
      <c r="TLK155" s="564"/>
      <c r="TLL155" s="564"/>
      <c r="TLM155" s="564"/>
      <c r="TLN155" s="564"/>
      <c r="TLO155" s="564"/>
      <c r="TLP155" s="564"/>
      <c r="TLQ155" s="564"/>
      <c r="TLR155" s="564"/>
      <c r="TLS155" s="564"/>
      <c r="TLT155" s="564"/>
      <c r="TLU155" s="564"/>
      <c r="TLV155" s="564"/>
      <c r="TLW155" s="564"/>
      <c r="TLX155" s="564"/>
      <c r="TLY155" s="564"/>
      <c r="TLZ155" s="564"/>
      <c r="TMA155" s="564"/>
      <c r="TMB155" s="564"/>
      <c r="TMC155" s="564"/>
      <c r="TMD155" s="564"/>
      <c r="TME155" s="564"/>
      <c r="TMF155" s="564"/>
      <c r="TMG155" s="564"/>
      <c r="TMH155" s="564"/>
      <c r="TMI155" s="564"/>
      <c r="TMJ155" s="564"/>
      <c r="TMK155" s="564"/>
      <c r="TML155" s="564"/>
      <c r="TMM155" s="564"/>
      <c r="TMN155" s="564"/>
      <c r="TMO155" s="564"/>
      <c r="TMP155" s="564"/>
      <c r="TMQ155" s="564"/>
      <c r="TMR155" s="564"/>
      <c r="TMS155" s="564"/>
      <c r="TMT155" s="564"/>
      <c r="TMU155" s="564"/>
      <c r="TMV155" s="564"/>
      <c r="TMW155" s="564"/>
      <c r="TMX155" s="564"/>
      <c r="TMY155" s="564"/>
      <c r="TMZ155" s="564"/>
      <c r="TNA155" s="564"/>
      <c r="TNB155" s="564"/>
      <c r="TNC155" s="564"/>
      <c r="TND155" s="564"/>
      <c r="TNE155" s="564"/>
      <c r="TNF155" s="564"/>
      <c r="TNG155" s="564"/>
      <c r="TNH155" s="564"/>
      <c r="TNI155" s="564"/>
      <c r="TNJ155" s="564"/>
      <c r="TNK155" s="564"/>
      <c r="TNL155" s="564"/>
      <c r="TNM155" s="564"/>
      <c r="TNN155" s="564"/>
      <c r="TNO155" s="564"/>
      <c r="TNP155" s="564"/>
      <c r="TNQ155" s="564"/>
      <c r="TNR155" s="564"/>
      <c r="TNS155" s="564"/>
      <c r="TNT155" s="564"/>
      <c r="TNU155" s="564"/>
      <c r="TNV155" s="564"/>
      <c r="TNW155" s="564"/>
      <c r="TNX155" s="564"/>
      <c r="TNY155" s="564"/>
      <c r="TNZ155" s="564"/>
      <c r="TOA155" s="564"/>
      <c r="TOB155" s="564"/>
      <c r="TOC155" s="564"/>
      <c r="TOD155" s="564"/>
      <c r="TOE155" s="564"/>
      <c r="TOF155" s="564"/>
      <c r="TOG155" s="564"/>
      <c r="TOH155" s="564"/>
      <c r="TOI155" s="564"/>
      <c r="TOJ155" s="564"/>
      <c r="TOK155" s="564"/>
      <c r="TOL155" s="564"/>
      <c r="TOM155" s="564"/>
      <c r="TON155" s="564"/>
      <c r="TOO155" s="564"/>
      <c r="TOP155" s="564"/>
      <c r="TOQ155" s="564"/>
      <c r="TOR155" s="564"/>
      <c r="TOS155" s="564"/>
      <c r="TOT155" s="564"/>
      <c r="TOU155" s="564"/>
      <c r="TOV155" s="564"/>
      <c r="TOW155" s="564"/>
      <c r="TOX155" s="564"/>
      <c r="TOY155" s="564"/>
      <c r="TOZ155" s="564"/>
      <c r="TPA155" s="564"/>
      <c r="TPB155" s="564"/>
      <c r="TPC155" s="564"/>
      <c r="TPD155" s="564"/>
      <c r="TPE155" s="564"/>
      <c r="TPF155" s="564"/>
      <c r="TPG155" s="564"/>
      <c r="TPH155" s="564"/>
      <c r="TPI155" s="564"/>
      <c r="TPJ155" s="564"/>
      <c r="TPK155" s="564"/>
      <c r="TPL155" s="564"/>
      <c r="TPM155" s="564"/>
      <c r="TPN155" s="564"/>
      <c r="TPO155" s="564"/>
      <c r="TPP155" s="564"/>
      <c r="TPQ155" s="564"/>
      <c r="TPR155" s="564"/>
      <c r="TPS155" s="564"/>
      <c r="TPT155" s="564"/>
      <c r="TPU155" s="564"/>
      <c r="TPV155" s="564"/>
      <c r="TPW155" s="564"/>
      <c r="TPX155" s="564"/>
      <c r="TPY155" s="564"/>
      <c r="TPZ155" s="564"/>
      <c r="TQA155" s="564"/>
      <c r="TQB155" s="564"/>
      <c r="TQC155" s="564"/>
      <c r="TQD155" s="564"/>
      <c r="TQE155" s="564"/>
      <c r="TQF155" s="564"/>
      <c r="TQG155" s="564"/>
      <c r="TQH155" s="564"/>
      <c r="TQI155" s="564"/>
      <c r="TQJ155" s="564"/>
      <c r="TQK155" s="564"/>
      <c r="TQL155" s="564"/>
      <c r="TQM155" s="564"/>
      <c r="TQN155" s="564"/>
      <c r="TQO155" s="564"/>
      <c r="TQP155" s="564"/>
      <c r="TQQ155" s="564"/>
      <c r="TQR155" s="564"/>
      <c r="TQS155" s="564"/>
      <c r="TQT155" s="564"/>
      <c r="TQU155" s="564"/>
      <c r="TQV155" s="564"/>
      <c r="TQW155" s="564"/>
      <c r="TQX155" s="564"/>
      <c r="TQY155" s="564"/>
      <c r="TQZ155" s="564"/>
      <c r="TRA155" s="564"/>
      <c r="TRB155" s="564"/>
      <c r="TRC155" s="564"/>
      <c r="TRD155" s="564"/>
      <c r="TRE155" s="564"/>
      <c r="TRF155" s="564"/>
      <c r="TRG155" s="564"/>
      <c r="TRH155" s="564"/>
      <c r="TRI155" s="564"/>
      <c r="TRJ155" s="564"/>
      <c r="TRK155" s="564"/>
      <c r="TRL155" s="564"/>
      <c r="TRM155" s="564"/>
      <c r="TRN155" s="564"/>
      <c r="TRO155" s="564"/>
      <c r="TRP155" s="564"/>
      <c r="TRQ155" s="564"/>
      <c r="TRR155" s="564"/>
      <c r="TRS155" s="564"/>
      <c r="TRT155" s="564"/>
      <c r="TRU155" s="564"/>
      <c r="TRV155" s="564"/>
      <c r="TRW155" s="564"/>
      <c r="TRX155" s="564"/>
      <c r="TRY155" s="564"/>
      <c r="TRZ155" s="564"/>
      <c r="TSA155" s="564"/>
      <c r="TSB155" s="564"/>
      <c r="TSC155" s="564"/>
      <c r="TSD155" s="564"/>
      <c r="TSE155" s="564"/>
      <c r="TSF155" s="564"/>
      <c r="TSG155" s="564"/>
      <c r="TSH155" s="564"/>
      <c r="TSI155" s="564"/>
      <c r="TSJ155" s="564"/>
      <c r="TSK155" s="564"/>
      <c r="TSL155" s="564"/>
      <c r="TSM155" s="564"/>
      <c r="TSN155" s="564"/>
      <c r="TSO155" s="564"/>
      <c r="TSP155" s="564"/>
      <c r="TSQ155" s="564"/>
      <c r="TSR155" s="564"/>
      <c r="TSS155" s="564"/>
      <c r="TST155" s="564"/>
      <c r="TSU155" s="564"/>
      <c r="TSV155" s="564"/>
      <c r="TSW155" s="564"/>
      <c r="TSX155" s="564"/>
      <c r="TSY155" s="564"/>
      <c r="TSZ155" s="564"/>
      <c r="TTA155" s="564"/>
      <c r="TTB155" s="564"/>
      <c r="TTC155" s="564"/>
      <c r="TTD155" s="564"/>
      <c r="TTE155" s="564"/>
      <c r="TTF155" s="564"/>
      <c r="TTG155" s="564"/>
      <c r="TTH155" s="564"/>
      <c r="TTI155" s="564"/>
      <c r="TTJ155" s="564"/>
      <c r="TTK155" s="564"/>
      <c r="TTL155" s="564"/>
      <c r="TTM155" s="564"/>
      <c r="TTN155" s="564"/>
      <c r="TTO155" s="564"/>
      <c r="TTP155" s="564"/>
      <c r="TTQ155" s="564"/>
      <c r="TTR155" s="564"/>
      <c r="TTS155" s="564"/>
      <c r="TTT155" s="564"/>
      <c r="TTU155" s="564"/>
      <c r="TTV155" s="564"/>
      <c r="TTW155" s="564"/>
      <c r="TTX155" s="564"/>
      <c r="TTY155" s="564"/>
      <c r="TTZ155" s="564"/>
      <c r="TUA155" s="564"/>
      <c r="TUB155" s="564"/>
      <c r="TUC155" s="564"/>
      <c r="TUD155" s="564"/>
      <c r="TUE155" s="564"/>
      <c r="TUF155" s="564"/>
      <c r="TUG155" s="564"/>
      <c r="TUH155" s="564"/>
      <c r="TUI155" s="564"/>
      <c r="TUJ155" s="564"/>
      <c r="TUK155" s="564"/>
      <c r="TUL155" s="564"/>
      <c r="TUM155" s="564"/>
      <c r="TUN155" s="564"/>
      <c r="TUO155" s="564"/>
      <c r="TUP155" s="564"/>
      <c r="TUQ155" s="564"/>
      <c r="TUR155" s="564"/>
      <c r="TUS155" s="564"/>
      <c r="TUT155" s="564"/>
      <c r="TUU155" s="564"/>
      <c r="TUV155" s="564"/>
      <c r="TUW155" s="564"/>
      <c r="TUX155" s="564"/>
      <c r="TUY155" s="564"/>
      <c r="TUZ155" s="564"/>
      <c r="TVA155" s="564"/>
      <c r="TVB155" s="564"/>
      <c r="TVC155" s="564"/>
      <c r="TVD155" s="564"/>
      <c r="TVE155" s="564"/>
      <c r="TVF155" s="564"/>
      <c r="TVG155" s="564"/>
      <c r="TVH155" s="564"/>
      <c r="TVI155" s="564"/>
      <c r="TVJ155" s="564"/>
      <c r="TVK155" s="564"/>
      <c r="TVL155" s="564"/>
      <c r="TVM155" s="564"/>
      <c r="TVN155" s="564"/>
      <c r="TVO155" s="564"/>
      <c r="TVP155" s="564"/>
      <c r="TVQ155" s="564"/>
      <c r="TVR155" s="564"/>
      <c r="TVS155" s="564"/>
      <c r="TVT155" s="564"/>
      <c r="TVU155" s="564"/>
      <c r="TVV155" s="564"/>
      <c r="TVW155" s="564"/>
      <c r="TVX155" s="564"/>
      <c r="TVY155" s="564"/>
      <c r="TVZ155" s="564"/>
      <c r="TWA155" s="564"/>
      <c r="TWB155" s="564"/>
      <c r="TWC155" s="564"/>
      <c r="TWD155" s="564"/>
      <c r="TWE155" s="564"/>
      <c r="TWF155" s="564"/>
      <c r="TWG155" s="564"/>
      <c r="TWH155" s="564"/>
      <c r="TWI155" s="564"/>
      <c r="TWJ155" s="564"/>
      <c r="TWK155" s="564"/>
      <c r="TWL155" s="564"/>
      <c r="TWM155" s="564"/>
      <c r="TWN155" s="564"/>
      <c r="TWO155" s="564"/>
      <c r="TWP155" s="564"/>
      <c r="TWQ155" s="564"/>
      <c r="TWR155" s="564"/>
      <c r="TWS155" s="564"/>
      <c r="TWT155" s="564"/>
      <c r="TWU155" s="564"/>
      <c r="TWV155" s="564"/>
      <c r="TWW155" s="564"/>
      <c r="TWX155" s="564"/>
      <c r="TWY155" s="564"/>
      <c r="TWZ155" s="564"/>
      <c r="TXA155" s="564"/>
      <c r="TXB155" s="564"/>
      <c r="TXC155" s="564"/>
      <c r="TXD155" s="564"/>
      <c r="TXE155" s="564"/>
      <c r="TXF155" s="564"/>
      <c r="TXG155" s="564"/>
      <c r="TXH155" s="564"/>
      <c r="TXI155" s="564"/>
      <c r="TXJ155" s="564"/>
      <c r="TXK155" s="564"/>
      <c r="TXL155" s="564"/>
      <c r="TXM155" s="564"/>
      <c r="TXN155" s="564"/>
      <c r="TXO155" s="564"/>
      <c r="TXP155" s="564"/>
      <c r="TXQ155" s="564"/>
      <c r="TXR155" s="564"/>
      <c r="TXS155" s="564"/>
      <c r="TXT155" s="564"/>
      <c r="TXU155" s="564"/>
      <c r="TXV155" s="564"/>
      <c r="TXW155" s="564"/>
      <c r="TXX155" s="564"/>
      <c r="TXY155" s="564"/>
      <c r="TXZ155" s="564"/>
      <c r="TYA155" s="564"/>
      <c r="TYB155" s="564"/>
      <c r="TYC155" s="564"/>
      <c r="TYD155" s="564"/>
      <c r="TYE155" s="564"/>
      <c r="TYF155" s="564"/>
      <c r="TYG155" s="564"/>
      <c r="TYH155" s="564"/>
      <c r="TYI155" s="564"/>
      <c r="TYJ155" s="564"/>
      <c r="TYK155" s="564"/>
      <c r="TYL155" s="564"/>
      <c r="TYM155" s="564"/>
      <c r="TYN155" s="564"/>
      <c r="TYO155" s="564"/>
      <c r="TYP155" s="564"/>
      <c r="TYQ155" s="564"/>
      <c r="TYR155" s="564"/>
      <c r="TYS155" s="564"/>
      <c r="TYT155" s="564"/>
      <c r="TYU155" s="564"/>
      <c r="TYV155" s="564"/>
      <c r="TYW155" s="564"/>
      <c r="TYX155" s="564"/>
      <c r="TYY155" s="564"/>
      <c r="TYZ155" s="564"/>
      <c r="TZA155" s="564"/>
      <c r="TZB155" s="564"/>
      <c r="TZC155" s="564"/>
      <c r="TZD155" s="564"/>
      <c r="TZE155" s="564"/>
      <c r="TZF155" s="564"/>
      <c r="TZG155" s="564"/>
      <c r="TZH155" s="564"/>
      <c r="TZI155" s="564"/>
      <c r="TZJ155" s="564"/>
      <c r="TZK155" s="564"/>
      <c r="TZL155" s="564"/>
      <c r="TZM155" s="564"/>
      <c r="TZN155" s="564"/>
      <c r="TZO155" s="564"/>
      <c r="TZP155" s="564"/>
      <c r="TZQ155" s="564"/>
      <c r="TZR155" s="564"/>
      <c r="TZS155" s="564"/>
      <c r="TZT155" s="564"/>
      <c r="TZU155" s="564"/>
      <c r="TZV155" s="564"/>
      <c r="TZW155" s="564"/>
      <c r="TZX155" s="564"/>
      <c r="TZY155" s="564"/>
      <c r="TZZ155" s="564"/>
      <c r="UAA155" s="564"/>
      <c r="UAB155" s="564"/>
      <c r="UAC155" s="564"/>
      <c r="UAD155" s="564"/>
      <c r="UAE155" s="564"/>
      <c r="UAF155" s="564"/>
      <c r="UAG155" s="564"/>
      <c r="UAH155" s="564"/>
      <c r="UAI155" s="564"/>
      <c r="UAJ155" s="564"/>
      <c r="UAK155" s="564"/>
      <c r="UAL155" s="564"/>
      <c r="UAM155" s="564"/>
      <c r="UAN155" s="564"/>
      <c r="UAO155" s="564"/>
      <c r="UAP155" s="564"/>
      <c r="UAQ155" s="564"/>
      <c r="UAR155" s="564"/>
      <c r="UAS155" s="564"/>
      <c r="UAT155" s="564"/>
      <c r="UAU155" s="564"/>
      <c r="UAV155" s="564"/>
      <c r="UAW155" s="564"/>
      <c r="UAX155" s="564"/>
      <c r="UAY155" s="564"/>
      <c r="UAZ155" s="564"/>
      <c r="UBA155" s="564"/>
      <c r="UBB155" s="564"/>
      <c r="UBC155" s="564"/>
      <c r="UBD155" s="564"/>
      <c r="UBE155" s="564"/>
      <c r="UBF155" s="564"/>
      <c r="UBG155" s="564"/>
      <c r="UBH155" s="564"/>
      <c r="UBI155" s="564"/>
      <c r="UBJ155" s="564"/>
      <c r="UBK155" s="564"/>
      <c r="UBL155" s="564"/>
      <c r="UBM155" s="564"/>
      <c r="UBN155" s="564"/>
      <c r="UBO155" s="564"/>
      <c r="UBP155" s="564"/>
      <c r="UBQ155" s="564"/>
      <c r="UBR155" s="564"/>
      <c r="UBS155" s="564"/>
      <c r="UBT155" s="564"/>
      <c r="UBU155" s="564"/>
      <c r="UBV155" s="564"/>
      <c r="UBW155" s="564"/>
      <c r="UBX155" s="564"/>
      <c r="UBY155" s="564"/>
      <c r="UBZ155" s="564"/>
      <c r="UCA155" s="564"/>
      <c r="UCB155" s="564"/>
      <c r="UCC155" s="564"/>
      <c r="UCD155" s="564"/>
      <c r="UCE155" s="564"/>
      <c r="UCF155" s="564"/>
      <c r="UCG155" s="564"/>
      <c r="UCH155" s="564"/>
      <c r="UCI155" s="564"/>
      <c r="UCJ155" s="564"/>
      <c r="UCK155" s="564"/>
      <c r="UCL155" s="564"/>
      <c r="UCM155" s="564"/>
      <c r="UCN155" s="564"/>
      <c r="UCO155" s="564"/>
      <c r="UCP155" s="564"/>
      <c r="UCQ155" s="564"/>
      <c r="UCR155" s="564"/>
      <c r="UCS155" s="564"/>
      <c r="UCT155" s="564"/>
      <c r="UCU155" s="564"/>
      <c r="UCV155" s="564"/>
      <c r="UCW155" s="564"/>
      <c r="UCX155" s="564"/>
      <c r="UCY155" s="564"/>
      <c r="UCZ155" s="564"/>
      <c r="UDA155" s="564"/>
      <c r="UDB155" s="564"/>
      <c r="UDC155" s="564"/>
      <c r="UDD155" s="564"/>
      <c r="UDE155" s="564"/>
      <c r="UDF155" s="564"/>
      <c r="UDG155" s="564"/>
      <c r="UDH155" s="564"/>
      <c r="UDI155" s="564"/>
      <c r="UDJ155" s="564"/>
      <c r="UDK155" s="564"/>
      <c r="UDL155" s="564"/>
      <c r="UDM155" s="564"/>
      <c r="UDN155" s="564"/>
      <c r="UDO155" s="564"/>
      <c r="UDP155" s="564"/>
      <c r="UDQ155" s="564"/>
      <c r="UDR155" s="564"/>
      <c r="UDS155" s="564"/>
      <c r="UDT155" s="564"/>
      <c r="UDU155" s="564"/>
      <c r="UDV155" s="564"/>
      <c r="UDW155" s="564"/>
      <c r="UDX155" s="564"/>
      <c r="UDY155" s="564"/>
      <c r="UDZ155" s="564"/>
      <c r="UEA155" s="564"/>
      <c r="UEB155" s="564"/>
      <c r="UEC155" s="564"/>
      <c r="UED155" s="564"/>
      <c r="UEE155" s="564"/>
      <c r="UEF155" s="564"/>
      <c r="UEG155" s="564"/>
      <c r="UEH155" s="564"/>
      <c r="UEI155" s="564"/>
      <c r="UEJ155" s="564"/>
      <c r="UEK155" s="564"/>
      <c r="UEL155" s="564"/>
      <c r="UEM155" s="564"/>
      <c r="UEN155" s="564"/>
      <c r="UEO155" s="564"/>
      <c r="UEP155" s="564"/>
      <c r="UEQ155" s="564"/>
      <c r="UER155" s="564"/>
      <c r="UES155" s="564"/>
      <c r="UET155" s="564"/>
      <c r="UEU155" s="564"/>
      <c r="UEV155" s="564"/>
      <c r="UEW155" s="564"/>
      <c r="UEX155" s="564"/>
      <c r="UEY155" s="564"/>
      <c r="UEZ155" s="564"/>
      <c r="UFA155" s="564"/>
      <c r="UFB155" s="564"/>
      <c r="UFC155" s="564"/>
      <c r="UFD155" s="564"/>
      <c r="UFE155" s="564"/>
      <c r="UFF155" s="564"/>
      <c r="UFG155" s="564"/>
      <c r="UFH155" s="564"/>
      <c r="UFI155" s="564"/>
      <c r="UFJ155" s="564"/>
      <c r="UFK155" s="564"/>
      <c r="UFL155" s="564"/>
      <c r="UFM155" s="564"/>
      <c r="UFN155" s="564"/>
      <c r="UFO155" s="564"/>
      <c r="UFP155" s="564"/>
      <c r="UFQ155" s="564"/>
      <c r="UFR155" s="564"/>
      <c r="UFS155" s="564"/>
      <c r="UFT155" s="564"/>
      <c r="UFU155" s="564"/>
      <c r="UFV155" s="564"/>
      <c r="UFW155" s="564"/>
      <c r="UFX155" s="564"/>
      <c r="UFY155" s="564"/>
      <c r="UFZ155" s="564"/>
      <c r="UGA155" s="564"/>
      <c r="UGB155" s="564"/>
      <c r="UGC155" s="564"/>
      <c r="UGD155" s="564"/>
      <c r="UGE155" s="564"/>
      <c r="UGF155" s="564"/>
      <c r="UGG155" s="564"/>
      <c r="UGH155" s="564"/>
      <c r="UGI155" s="564"/>
      <c r="UGJ155" s="564"/>
      <c r="UGK155" s="564"/>
      <c r="UGL155" s="564"/>
      <c r="UGM155" s="564"/>
      <c r="UGN155" s="564"/>
      <c r="UGO155" s="564"/>
      <c r="UGP155" s="564"/>
      <c r="UGQ155" s="564"/>
      <c r="UGR155" s="564"/>
      <c r="UGS155" s="564"/>
      <c r="UGT155" s="564"/>
      <c r="UGU155" s="564"/>
      <c r="UGV155" s="564"/>
      <c r="UGW155" s="564"/>
      <c r="UGX155" s="564"/>
      <c r="UGY155" s="564"/>
      <c r="UGZ155" s="564"/>
      <c r="UHA155" s="564"/>
      <c r="UHB155" s="564"/>
      <c r="UHC155" s="564"/>
      <c r="UHD155" s="564"/>
      <c r="UHE155" s="564"/>
      <c r="UHF155" s="564"/>
      <c r="UHG155" s="564"/>
      <c r="UHH155" s="564"/>
      <c r="UHI155" s="564"/>
      <c r="UHJ155" s="564"/>
      <c r="UHK155" s="564"/>
      <c r="UHL155" s="564"/>
      <c r="UHM155" s="564"/>
      <c r="UHN155" s="564"/>
      <c r="UHO155" s="564"/>
      <c r="UHP155" s="564"/>
      <c r="UHQ155" s="564"/>
      <c r="UHR155" s="564"/>
      <c r="UHS155" s="564"/>
      <c r="UHT155" s="564"/>
      <c r="UHU155" s="564"/>
      <c r="UHV155" s="564"/>
      <c r="UHW155" s="564"/>
      <c r="UHX155" s="564"/>
      <c r="UHY155" s="564"/>
      <c r="UHZ155" s="564"/>
      <c r="UIA155" s="564"/>
      <c r="UIB155" s="564"/>
      <c r="UIC155" s="564"/>
      <c r="UID155" s="564"/>
      <c r="UIE155" s="564"/>
      <c r="UIF155" s="564"/>
      <c r="UIG155" s="564"/>
      <c r="UIH155" s="564"/>
      <c r="UII155" s="564"/>
      <c r="UIJ155" s="564"/>
      <c r="UIK155" s="564"/>
      <c r="UIL155" s="564"/>
      <c r="UIM155" s="564"/>
      <c r="UIN155" s="564"/>
      <c r="UIO155" s="564"/>
      <c r="UIP155" s="564"/>
      <c r="UIQ155" s="564"/>
      <c r="UIR155" s="564"/>
      <c r="UIS155" s="564"/>
      <c r="UIT155" s="564"/>
      <c r="UIU155" s="564"/>
      <c r="UIV155" s="564"/>
      <c r="UIW155" s="564"/>
      <c r="UIX155" s="564"/>
      <c r="UIY155" s="564"/>
      <c r="UIZ155" s="564"/>
      <c r="UJA155" s="564"/>
      <c r="UJB155" s="564"/>
      <c r="UJC155" s="564"/>
      <c r="UJD155" s="564"/>
      <c r="UJE155" s="564"/>
      <c r="UJF155" s="564"/>
      <c r="UJG155" s="564"/>
      <c r="UJH155" s="564"/>
      <c r="UJI155" s="564"/>
      <c r="UJJ155" s="564"/>
      <c r="UJK155" s="564"/>
      <c r="UJL155" s="564"/>
      <c r="UJM155" s="564"/>
      <c r="UJN155" s="564"/>
      <c r="UJO155" s="564"/>
      <c r="UJP155" s="564"/>
      <c r="UJQ155" s="564"/>
      <c r="UJR155" s="564"/>
      <c r="UJS155" s="564"/>
      <c r="UJT155" s="564"/>
      <c r="UJU155" s="564"/>
      <c r="UJV155" s="564"/>
      <c r="UJW155" s="564"/>
      <c r="UJX155" s="564"/>
      <c r="UJY155" s="564"/>
      <c r="UJZ155" s="564"/>
      <c r="UKA155" s="564"/>
      <c r="UKB155" s="564"/>
      <c r="UKC155" s="564"/>
      <c r="UKD155" s="564"/>
      <c r="UKE155" s="564"/>
      <c r="UKF155" s="564"/>
      <c r="UKG155" s="564"/>
      <c r="UKH155" s="564"/>
      <c r="UKI155" s="564"/>
      <c r="UKJ155" s="564"/>
      <c r="UKK155" s="564"/>
      <c r="UKL155" s="564"/>
      <c r="UKM155" s="564"/>
      <c r="UKN155" s="564"/>
      <c r="UKO155" s="564"/>
      <c r="UKP155" s="564"/>
      <c r="UKQ155" s="564"/>
      <c r="UKR155" s="564"/>
      <c r="UKS155" s="564"/>
      <c r="UKT155" s="564"/>
      <c r="UKU155" s="564"/>
      <c r="UKV155" s="564"/>
      <c r="UKW155" s="564"/>
      <c r="UKX155" s="564"/>
      <c r="UKY155" s="564"/>
      <c r="UKZ155" s="564"/>
      <c r="ULA155" s="564"/>
      <c r="ULB155" s="564"/>
      <c r="ULC155" s="564"/>
      <c r="ULD155" s="564"/>
      <c r="ULE155" s="564"/>
      <c r="ULF155" s="564"/>
      <c r="ULG155" s="564"/>
      <c r="ULH155" s="564"/>
      <c r="ULI155" s="564"/>
      <c r="ULJ155" s="564"/>
      <c r="ULK155" s="564"/>
      <c r="ULL155" s="564"/>
      <c r="ULM155" s="564"/>
      <c r="ULN155" s="564"/>
      <c r="ULO155" s="564"/>
      <c r="ULP155" s="564"/>
      <c r="ULQ155" s="564"/>
      <c r="ULR155" s="564"/>
      <c r="ULS155" s="564"/>
      <c r="ULT155" s="564"/>
      <c r="ULU155" s="564"/>
      <c r="ULV155" s="564"/>
      <c r="ULW155" s="564"/>
      <c r="ULX155" s="564"/>
      <c r="ULY155" s="564"/>
      <c r="ULZ155" s="564"/>
      <c r="UMA155" s="564"/>
      <c r="UMB155" s="564"/>
      <c r="UMC155" s="564"/>
      <c r="UMD155" s="564"/>
      <c r="UME155" s="564"/>
      <c r="UMF155" s="564"/>
      <c r="UMG155" s="564"/>
      <c r="UMH155" s="564"/>
      <c r="UMI155" s="564"/>
      <c r="UMJ155" s="564"/>
      <c r="UMK155" s="564"/>
      <c r="UML155" s="564"/>
      <c r="UMM155" s="564"/>
      <c r="UMN155" s="564"/>
      <c r="UMO155" s="564"/>
      <c r="UMP155" s="564"/>
      <c r="UMQ155" s="564"/>
      <c r="UMR155" s="564"/>
      <c r="UMS155" s="564"/>
      <c r="UMT155" s="564"/>
      <c r="UMU155" s="564"/>
      <c r="UMV155" s="564"/>
      <c r="UMW155" s="564"/>
      <c r="UMX155" s="564"/>
      <c r="UMY155" s="564"/>
      <c r="UMZ155" s="564"/>
      <c r="UNA155" s="564"/>
      <c r="UNB155" s="564"/>
      <c r="UNC155" s="564"/>
      <c r="UND155" s="564"/>
      <c r="UNE155" s="564"/>
      <c r="UNF155" s="564"/>
      <c r="UNG155" s="564"/>
      <c r="UNH155" s="564"/>
      <c r="UNI155" s="564"/>
      <c r="UNJ155" s="564"/>
      <c r="UNK155" s="564"/>
      <c r="UNL155" s="564"/>
      <c r="UNM155" s="564"/>
      <c r="UNN155" s="564"/>
      <c r="UNO155" s="564"/>
      <c r="UNP155" s="564"/>
      <c r="UNQ155" s="564"/>
      <c r="UNR155" s="564"/>
      <c r="UNS155" s="564"/>
      <c r="UNT155" s="564"/>
      <c r="UNU155" s="564"/>
      <c r="UNV155" s="564"/>
      <c r="UNW155" s="564"/>
      <c r="UNX155" s="564"/>
      <c r="UNY155" s="564"/>
      <c r="UNZ155" s="564"/>
      <c r="UOA155" s="564"/>
      <c r="UOB155" s="564"/>
      <c r="UOC155" s="564"/>
      <c r="UOD155" s="564"/>
      <c r="UOE155" s="564"/>
      <c r="UOF155" s="564"/>
      <c r="UOG155" s="564"/>
      <c r="UOH155" s="564"/>
      <c r="UOI155" s="564"/>
      <c r="UOJ155" s="564"/>
      <c r="UOK155" s="564"/>
      <c r="UOL155" s="564"/>
      <c r="UOM155" s="564"/>
      <c r="UON155" s="564"/>
      <c r="UOO155" s="564"/>
      <c r="UOP155" s="564"/>
      <c r="UOQ155" s="564"/>
      <c r="UOR155" s="564"/>
      <c r="UOS155" s="564"/>
      <c r="UOT155" s="564"/>
      <c r="UOU155" s="564"/>
      <c r="UOV155" s="564"/>
      <c r="UOW155" s="564"/>
      <c r="UOX155" s="564"/>
      <c r="UOY155" s="564"/>
      <c r="UOZ155" s="564"/>
      <c r="UPA155" s="564"/>
      <c r="UPB155" s="564"/>
      <c r="UPC155" s="564"/>
      <c r="UPD155" s="564"/>
      <c r="UPE155" s="564"/>
      <c r="UPF155" s="564"/>
      <c r="UPG155" s="564"/>
      <c r="UPH155" s="564"/>
      <c r="UPI155" s="564"/>
      <c r="UPJ155" s="564"/>
      <c r="UPK155" s="564"/>
      <c r="UPL155" s="564"/>
      <c r="UPM155" s="564"/>
      <c r="UPN155" s="564"/>
      <c r="UPO155" s="564"/>
      <c r="UPP155" s="564"/>
      <c r="UPQ155" s="564"/>
      <c r="UPR155" s="564"/>
      <c r="UPS155" s="564"/>
      <c r="UPT155" s="564"/>
      <c r="UPU155" s="564"/>
      <c r="UPV155" s="564"/>
      <c r="UPW155" s="564"/>
      <c r="UPX155" s="564"/>
      <c r="UPY155" s="564"/>
      <c r="UPZ155" s="564"/>
      <c r="UQA155" s="564"/>
      <c r="UQB155" s="564"/>
      <c r="UQC155" s="564"/>
      <c r="UQD155" s="564"/>
      <c r="UQE155" s="564"/>
      <c r="UQF155" s="564"/>
      <c r="UQG155" s="564"/>
      <c r="UQH155" s="564"/>
      <c r="UQI155" s="564"/>
      <c r="UQJ155" s="564"/>
      <c r="UQK155" s="564"/>
      <c r="UQL155" s="564"/>
      <c r="UQM155" s="564"/>
      <c r="UQN155" s="564"/>
      <c r="UQO155" s="564"/>
      <c r="UQP155" s="564"/>
      <c r="UQQ155" s="564"/>
      <c r="UQR155" s="564"/>
      <c r="UQS155" s="564"/>
      <c r="UQT155" s="564"/>
      <c r="UQU155" s="564"/>
      <c r="UQV155" s="564"/>
      <c r="UQW155" s="564"/>
      <c r="UQX155" s="564"/>
      <c r="UQY155" s="564"/>
      <c r="UQZ155" s="564"/>
      <c r="URA155" s="564"/>
      <c r="URB155" s="564"/>
      <c r="URC155" s="564"/>
      <c r="URD155" s="564"/>
      <c r="URE155" s="564"/>
      <c r="URF155" s="564"/>
      <c r="URG155" s="564"/>
      <c r="URH155" s="564"/>
      <c r="URI155" s="564"/>
      <c r="URJ155" s="564"/>
      <c r="URK155" s="564"/>
      <c r="URL155" s="564"/>
      <c r="URM155" s="564"/>
      <c r="URN155" s="564"/>
      <c r="URO155" s="564"/>
      <c r="URP155" s="564"/>
      <c r="URQ155" s="564"/>
      <c r="URR155" s="564"/>
      <c r="URS155" s="564"/>
      <c r="URT155" s="564"/>
      <c r="URU155" s="564"/>
      <c r="URV155" s="564"/>
      <c r="URW155" s="564"/>
      <c r="URX155" s="564"/>
      <c r="URY155" s="564"/>
      <c r="URZ155" s="564"/>
      <c r="USA155" s="564"/>
      <c r="USB155" s="564"/>
      <c r="USC155" s="564"/>
      <c r="USD155" s="564"/>
      <c r="USE155" s="564"/>
      <c r="USF155" s="564"/>
      <c r="USG155" s="564"/>
      <c r="USH155" s="564"/>
      <c r="USI155" s="564"/>
      <c r="USJ155" s="564"/>
      <c r="USK155" s="564"/>
      <c r="USL155" s="564"/>
      <c r="USM155" s="564"/>
      <c r="USN155" s="564"/>
      <c r="USO155" s="564"/>
      <c r="USP155" s="564"/>
      <c r="USQ155" s="564"/>
      <c r="USR155" s="564"/>
      <c r="USS155" s="564"/>
      <c r="UST155" s="564"/>
      <c r="USU155" s="564"/>
      <c r="USV155" s="564"/>
      <c r="USW155" s="564"/>
      <c r="USX155" s="564"/>
      <c r="USY155" s="564"/>
      <c r="USZ155" s="564"/>
      <c r="UTA155" s="564"/>
      <c r="UTB155" s="564"/>
      <c r="UTC155" s="564"/>
      <c r="UTD155" s="564"/>
      <c r="UTE155" s="564"/>
      <c r="UTF155" s="564"/>
      <c r="UTG155" s="564"/>
      <c r="UTH155" s="564"/>
      <c r="UTI155" s="564"/>
      <c r="UTJ155" s="564"/>
      <c r="UTK155" s="564"/>
      <c r="UTL155" s="564"/>
      <c r="UTM155" s="564"/>
      <c r="UTN155" s="564"/>
      <c r="UTO155" s="564"/>
      <c r="UTP155" s="564"/>
      <c r="UTQ155" s="564"/>
      <c r="UTR155" s="564"/>
      <c r="UTS155" s="564"/>
      <c r="UTT155" s="564"/>
      <c r="UTU155" s="564"/>
      <c r="UTV155" s="564"/>
      <c r="UTW155" s="564"/>
      <c r="UTX155" s="564"/>
      <c r="UTY155" s="564"/>
      <c r="UTZ155" s="564"/>
      <c r="UUA155" s="564"/>
      <c r="UUB155" s="564"/>
      <c r="UUC155" s="564"/>
      <c r="UUD155" s="564"/>
      <c r="UUE155" s="564"/>
      <c r="UUF155" s="564"/>
      <c r="UUG155" s="564"/>
      <c r="UUH155" s="564"/>
      <c r="UUI155" s="564"/>
      <c r="UUJ155" s="564"/>
      <c r="UUK155" s="564"/>
      <c r="UUL155" s="564"/>
      <c r="UUM155" s="564"/>
      <c r="UUN155" s="564"/>
      <c r="UUO155" s="564"/>
      <c r="UUP155" s="564"/>
      <c r="UUQ155" s="564"/>
      <c r="UUR155" s="564"/>
      <c r="UUS155" s="564"/>
      <c r="UUT155" s="564"/>
      <c r="UUU155" s="564"/>
      <c r="UUV155" s="564"/>
      <c r="UUW155" s="564"/>
      <c r="UUX155" s="564"/>
      <c r="UUY155" s="564"/>
      <c r="UUZ155" s="564"/>
      <c r="UVA155" s="564"/>
      <c r="UVB155" s="564"/>
      <c r="UVC155" s="564"/>
      <c r="UVD155" s="564"/>
      <c r="UVE155" s="564"/>
      <c r="UVF155" s="564"/>
      <c r="UVG155" s="564"/>
      <c r="UVH155" s="564"/>
      <c r="UVI155" s="564"/>
      <c r="UVJ155" s="564"/>
      <c r="UVK155" s="564"/>
      <c r="UVL155" s="564"/>
      <c r="UVM155" s="564"/>
      <c r="UVN155" s="564"/>
      <c r="UVO155" s="564"/>
      <c r="UVP155" s="564"/>
      <c r="UVQ155" s="564"/>
      <c r="UVR155" s="564"/>
      <c r="UVS155" s="564"/>
      <c r="UVT155" s="564"/>
      <c r="UVU155" s="564"/>
      <c r="UVV155" s="564"/>
      <c r="UVW155" s="564"/>
      <c r="UVX155" s="564"/>
      <c r="UVY155" s="564"/>
      <c r="UVZ155" s="564"/>
      <c r="UWA155" s="564"/>
      <c r="UWB155" s="564"/>
      <c r="UWC155" s="564"/>
      <c r="UWD155" s="564"/>
      <c r="UWE155" s="564"/>
      <c r="UWF155" s="564"/>
      <c r="UWG155" s="564"/>
      <c r="UWH155" s="564"/>
      <c r="UWI155" s="564"/>
      <c r="UWJ155" s="564"/>
      <c r="UWK155" s="564"/>
      <c r="UWL155" s="564"/>
      <c r="UWM155" s="564"/>
      <c r="UWN155" s="564"/>
      <c r="UWO155" s="564"/>
      <c r="UWP155" s="564"/>
      <c r="UWQ155" s="564"/>
      <c r="UWR155" s="564"/>
      <c r="UWS155" s="564"/>
      <c r="UWT155" s="564"/>
      <c r="UWU155" s="564"/>
      <c r="UWV155" s="564"/>
      <c r="UWW155" s="564"/>
      <c r="UWX155" s="564"/>
      <c r="UWY155" s="564"/>
      <c r="UWZ155" s="564"/>
      <c r="UXA155" s="564"/>
      <c r="UXB155" s="564"/>
      <c r="UXC155" s="564"/>
      <c r="UXD155" s="564"/>
      <c r="UXE155" s="564"/>
      <c r="UXF155" s="564"/>
      <c r="UXG155" s="564"/>
      <c r="UXH155" s="564"/>
      <c r="UXI155" s="564"/>
      <c r="UXJ155" s="564"/>
      <c r="UXK155" s="564"/>
      <c r="UXL155" s="564"/>
      <c r="UXM155" s="564"/>
      <c r="UXN155" s="564"/>
      <c r="UXO155" s="564"/>
      <c r="UXP155" s="564"/>
      <c r="UXQ155" s="564"/>
      <c r="UXR155" s="564"/>
      <c r="UXS155" s="564"/>
      <c r="UXT155" s="564"/>
      <c r="UXU155" s="564"/>
      <c r="UXV155" s="564"/>
      <c r="UXW155" s="564"/>
      <c r="UXX155" s="564"/>
      <c r="UXY155" s="564"/>
      <c r="UXZ155" s="564"/>
      <c r="UYA155" s="564"/>
      <c r="UYB155" s="564"/>
      <c r="UYC155" s="564"/>
      <c r="UYD155" s="564"/>
      <c r="UYE155" s="564"/>
      <c r="UYF155" s="564"/>
      <c r="UYG155" s="564"/>
      <c r="UYH155" s="564"/>
      <c r="UYI155" s="564"/>
      <c r="UYJ155" s="564"/>
      <c r="UYK155" s="564"/>
      <c r="UYL155" s="564"/>
      <c r="UYM155" s="564"/>
      <c r="UYN155" s="564"/>
      <c r="UYO155" s="564"/>
      <c r="UYP155" s="564"/>
      <c r="UYQ155" s="564"/>
      <c r="UYR155" s="564"/>
      <c r="UYS155" s="564"/>
      <c r="UYT155" s="564"/>
      <c r="UYU155" s="564"/>
      <c r="UYV155" s="564"/>
      <c r="UYW155" s="564"/>
      <c r="UYX155" s="564"/>
      <c r="UYY155" s="564"/>
      <c r="UYZ155" s="564"/>
      <c r="UZA155" s="564"/>
      <c r="UZB155" s="564"/>
      <c r="UZC155" s="564"/>
      <c r="UZD155" s="564"/>
      <c r="UZE155" s="564"/>
      <c r="UZF155" s="564"/>
      <c r="UZG155" s="564"/>
      <c r="UZH155" s="564"/>
      <c r="UZI155" s="564"/>
      <c r="UZJ155" s="564"/>
      <c r="UZK155" s="564"/>
      <c r="UZL155" s="564"/>
      <c r="UZM155" s="564"/>
      <c r="UZN155" s="564"/>
      <c r="UZO155" s="564"/>
      <c r="UZP155" s="564"/>
      <c r="UZQ155" s="564"/>
      <c r="UZR155" s="564"/>
      <c r="UZS155" s="564"/>
      <c r="UZT155" s="564"/>
      <c r="UZU155" s="564"/>
      <c r="UZV155" s="564"/>
      <c r="UZW155" s="564"/>
      <c r="UZX155" s="564"/>
      <c r="UZY155" s="564"/>
      <c r="UZZ155" s="564"/>
      <c r="VAA155" s="564"/>
      <c r="VAB155" s="564"/>
      <c r="VAC155" s="564"/>
      <c r="VAD155" s="564"/>
      <c r="VAE155" s="564"/>
      <c r="VAF155" s="564"/>
      <c r="VAG155" s="564"/>
      <c r="VAH155" s="564"/>
      <c r="VAI155" s="564"/>
      <c r="VAJ155" s="564"/>
      <c r="VAK155" s="564"/>
      <c r="VAL155" s="564"/>
      <c r="VAM155" s="564"/>
      <c r="VAN155" s="564"/>
      <c r="VAO155" s="564"/>
      <c r="VAP155" s="564"/>
      <c r="VAQ155" s="564"/>
      <c r="VAR155" s="564"/>
      <c r="VAS155" s="564"/>
      <c r="VAT155" s="564"/>
      <c r="VAU155" s="564"/>
      <c r="VAV155" s="564"/>
      <c r="VAW155" s="564"/>
      <c r="VAX155" s="564"/>
      <c r="VAY155" s="564"/>
      <c r="VAZ155" s="564"/>
      <c r="VBA155" s="564"/>
      <c r="VBB155" s="564"/>
      <c r="VBC155" s="564"/>
      <c r="VBD155" s="564"/>
      <c r="VBE155" s="564"/>
      <c r="VBF155" s="564"/>
      <c r="VBG155" s="564"/>
      <c r="VBH155" s="564"/>
      <c r="VBI155" s="564"/>
      <c r="VBJ155" s="564"/>
      <c r="VBK155" s="564"/>
      <c r="VBL155" s="564"/>
      <c r="VBM155" s="564"/>
      <c r="VBN155" s="564"/>
      <c r="VBO155" s="564"/>
      <c r="VBP155" s="564"/>
      <c r="VBQ155" s="564"/>
      <c r="VBR155" s="564"/>
      <c r="VBS155" s="564"/>
      <c r="VBT155" s="564"/>
      <c r="VBU155" s="564"/>
      <c r="VBV155" s="564"/>
      <c r="VBW155" s="564"/>
      <c r="VBX155" s="564"/>
      <c r="VBY155" s="564"/>
      <c r="VBZ155" s="564"/>
      <c r="VCA155" s="564"/>
      <c r="VCB155" s="564"/>
      <c r="VCC155" s="564"/>
      <c r="VCD155" s="564"/>
      <c r="VCE155" s="564"/>
      <c r="VCF155" s="564"/>
      <c r="VCG155" s="564"/>
      <c r="VCH155" s="564"/>
      <c r="VCI155" s="564"/>
      <c r="VCJ155" s="564"/>
      <c r="VCK155" s="564"/>
      <c r="VCL155" s="564"/>
      <c r="VCM155" s="564"/>
      <c r="VCN155" s="564"/>
      <c r="VCO155" s="564"/>
      <c r="VCP155" s="564"/>
      <c r="VCQ155" s="564"/>
      <c r="VCR155" s="564"/>
      <c r="VCS155" s="564"/>
      <c r="VCT155" s="564"/>
      <c r="VCU155" s="564"/>
      <c r="VCV155" s="564"/>
      <c r="VCW155" s="564"/>
      <c r="VCX155" s="564"/>
      <c r="VCY155" s="564"/>
      <c r="VCZ155" s="564"/>
      <c r="VDA155" s="564"/>
      <c r="VDB155" s="564"/>
      <c r="VDC155" s="564"/>
      <c r="VDD155" s="564"/>
      <c r="VDE155" s="564"/>
      <c r="VDF155" s="564"/>
      <c r="VDG155" s="564"/>
      <c r="VDH155" s="564"/>
      <c r="VDI155" s="564"/>
      <c r="VDJ155" s="564"/>
      <c r="VDK155" s="564"/>
      <c r="VDL155" s="564"/>
      <c r="VDM155" s="564"/>
      <c r="VDN155" s="564"/>
      <c r="VDO155" s="564"/>
      <c r="VDP155" s="564"/>
      <c r="VDQ155" s="564"/>
      <c r="VDR155" s="564"/>
      <c r="VDS155" s="564"/>
      <c r="VDT155" s="564"/>
      <c r="VDU155" s="564"/>
      <c r="VDV155" s="564"/>
      <c r="VDW155" s="564"/>
      <c r="VDX155" s="564"/>
      <c r="VDY155" s="564"/>
      <c r="VDZ155" s="564"/>
      <c r="VEA155" s="564"/>
      <c r="VEB155" s="564"/>
      <c r="VEC155" s="564"/>
      <c r="VED155" s="564"/>
      <c r="VEE155" s="564"/>
      <c r="VEF155" s="564"/>
      <c r="VEG155" s="564"/>
      <c r="VEH155" s="564"/>
      <c r="VEI155" s="564"/>
      <c r="VEJ155" s="564"/>
      <c r="VEK155" s="564"/>
      <c r="VEL155" s="564"/>
      <c r="VEM155" s="564"/>
      <c r="VEN155" s="564"/>
      <c r="VEO155" s="564"/>
      <c r="VEP155" s="564"/>
      <c r="VEQ155" s="564"/>
      <c r="VER155" s="564"/>
      <c r="VES155" s="564"/>
      <c r="VET155" s="564"/>
      <c r="VEU155" s="564"/>
      <c r="VEV155" s="564"/>
      <c r="VEW155" s="564"/>
      <c r="VEX155" s="564"/>
      <c r="VEY155" s="564"/>
      <c r="VEZ155" s="564"/>
      <c r="VFA155" s="564"/>
      <c r="VFB155" s="564"/>
      <c r="VFC155" s="564"/>
      <c r="VFD155" s="564"/>
      <c r="VFE155" s="564"/>
      <c r="VFF155" s="564"/>
      <c r="VFG155" s="564"/>
      <c r="VFH155" s="564"/>
      <c r="VFI155" s="564"/>
      <c r="VFJ155" s="564"/>
      <c r="VFK155" s="564"/>
      <c r="VFL155" s="564"/>
      <c r="VFM155" s="564"/>
      <c r="VFN155" s="564"/>
      <c r="VFO155" s="564"/>
      <c r="VFP155" s="564"/>
      <c r="VFQ155" s="564"/>
      <c r="VFR155" s="564"/>
      <c r="VFS155" s="564"/>
      <c r="VFT155" s="564"/>
      <c r="VFU155" s="564"/>
      <c r="VFV155" s="564"/>
      <c r="VFW155" s="564"/>
      <c r="VFX155" s="564"/>
      <c r="VFY155" s="564"/>
      <c r="VFZ155" s="564"/>
      <c r="VGA155" s="564"/>
      <c r="VGB155" s="564"/>
      <c r="VGC155" s="564"/>
      <c r="VGD155" s="564"/>
      <c r="VGE155" s="564"/>
      <c r="VGF155" s="564"/>
      <c r="VGG155" s="564"/>
      <c r="VGH155" s="564"/>
      <c r="VGI155" s="564"/>
      <c r="VGJ155" s="564"/>
      <c r="VGK155" s="564"/>
      <c r="VGL155" s="564"/>
      <c r="VGM155" s="564"/>
      <c r="VGN155" s="564"/>
      <c r="VGO155" s="564"/>
      <c r="VGP155" s="564"/>
      <c r="VGQ155" s="564"/>
      <c r="VGR155" s="564"/>
      <c r="VGS155" s="564"/>
      <c r="VGT155" s="564"/>
      <c r="VGU155" s="564"/>
      <c r="VGV155" s="564"/>
      <c r="VGW155" s="564"/>
      <c r="VGX155" s="564"/>
      <c r="VGY155" s="564"/>
      <c r="VGZ155" s="564"/>
      <c r="VHA155" s="564"/>
      <c r="VHB155" s="564"/>
      <c r="VHC155" s="564"/>
      <c r="VHD155" s="564"/>
      <c r="VHE155" s="564"/>
      <c r="VHF155" s="564"/>
      <c r="VHG155" s="564"/>
      <c r="VHH155" s="564"/>
      <c r="VHI155" s="564"/>
      <c r="VHJ155" s="564"/>
      <c r="VHK155" s="564"/>
      <c r="VHL155" s="564"/>
      <c r="VHM155" s="564"/>
      <c r="VHN155" s="564"/>
      <c r="VHO155" s="564"/>
      <c r="VHP155" s="564"/>
      <c r="VHQ155" s="564"/>
      <c r="VHR155" s="564"/>
      <c r="VHS155" s="564"/>
      <c r="VHT155" s="564"/>
      <c r="VHU155" s="564"/>
      <c r="VHV155" s="564"/>
      <c r="VHW155" s="564"/>
      <c r="VHX155" s="564"/>
      <c r="VHY155" s="564"/>
      <c r="VHZ155" s="564"/>
      <c r="VIA155" s="564"/>
      <c r="VIB155" s="564"/>
      <c r="VIC155" s="564"/>
      <c r="VID155" s="564"/>
      <c r="VIE155" s="564"/>
      <c r="VIF155" s="564"/>
      <c r="VIG155" s="564"/>
      <c r="VIH155" s="564"/>
      <c r="VII155" s="564"/>
      <c r="VIJ155" s="564"/>
      <c r="VIK155" s="564"/>
      <c r="VIL155" s="564"/>
      <c r="VIM155" s="564"/>
      <c r="VIN155" s="564"/>
      <c r="VIO155" s="564"/>
      <c r="VIP155" s="564"/>
      <c r="VIQ155" s="564"/>
      <c r="VIR155" s="564"/>
      <c r="VIS155" s="564"/>
      <c r="VIT155" s="564"/>
      <c r="VIU155" s="564"/>
      <c r="VIV155" s="564"/>
      <c r="VIW155" s="564"/>
      <c r="VIX155" s="564"/>
      <c r="VIY155" s="564"/>
      <c r="VIZ155" s="564"/>
      <c r="VJA155" s="564"/>
      <c r="VJB155" s="564"/>
      <c r="VJC155" s="564"/>
      <c r="VJD155" s="564"/>
      <c r="VJE155" s="564"/>
      <c r="VJF155" s="564"/>
      <c r="VJG155" s="564"/>
      <c r="VJH155" s="564"/>
      <c r="VJI155" s="564"/>
      <c r="VJJ155" s="564"/>
      <c r="VJK155" s="564"/>
      <c r="VJL155" s="564"/>
      <c r="VJM155" s="564"/>
      <c r="VJN155" s="564"/>
      <c r="VJO155" s="564"/>
      <c r="VJP155" s="564"/>
      <c r="VJQ155" s="564"/>
      <c r="VJR155" s="564"/>
      <c r="VJS155" s="564"/>
      <c r="VJT155" s="564"/>
      <c r="VJU155" s="564"/>
      <c r="VJV155" s="564"/>
      <c r="VJW155" s="564"/>
      <c r="VJX155" s="564"/>
      <c r="VJY155" s="564"/>
      <c r="VJZ155" s="564"/>
      <c r="VKA155" s="564"/>
      <c r="VKB155" s="564"/>
      <c r="VKC155" s="564"/>
      <c r="VKD155" s="564"/>
      <c r="VKE155" s="564"/>
      <c r="VKF155" s="564"/>
      <c r="VKG155" s="564"/>
      <c r="VKH155" s="564"/>
      <c r="VKI155" s="564"/>
      <c r="VKJ155" s="564"/>
      <c r="VKK155" s="564"/>
      <c r="VKL155" s="564"/>
      <c r="VKM155" s="564"/>
      <c r="VKN155" s="564"/>
      <c r="VKO155" s="564"/>
      <c r="VKP155" s="564"/>
      <c r="VKQ155" s="564"/>
      <c r="VKR155" s="564"/>
      <c r="VKS155" s="564"/>
      <c r="VKT155" s="564"/>
      <c r="VKU155" s="564"/>
      <c r="VKV155" s="564"/>
      <c r="VKW155" s="564"/>
      <c r="VKX155" s="564"/>
      <c r="VKY155" s="564"/>
      <c r="VKZ155" s="564"/>
      <c r="VLA155" s="564"/>
      <c r="VLB155" s="564"/>
      <c r="VLC155" s="564"/>
      <c r="VLD155" s="564"/>
      <c r="VLE155" s="564"/>
      <c r="VLF155" s="564"/>
      <c r="VLG155" s="564"/>
      <c r="VLH155" s="564"/>
      <c r="VLI155" s="564"/>
      <c r="VLJ155" s="564"/>
      <c r="VLK155" s="564"/>
      <c r="VLL155" s="564"/>
      <c r="VLM155" s="564"/>
      <c r="VLN155" s="564"/>
      <c r="VLO155" s="564"/>
      <c r="VLP155" s="564"/>
      <c r="VLQ155" s="564"/>
      <c r="VLR155" s="564"/>
      <c r="VLS155" s="564"/>
      <c r="VLT155" s="564"/>
      <c r="VLU155" s="564"/>
      <c r="VLV155" s="564"/>
      <c r="VLW155" s="564"/>
      <c r="VLX155" s="564"/>
      <c r="VLY155" s="564"/>
      <c r="VLZ155" s="564"/>
      <c r="VMA155" s="564"/>
      <c r="VMB155" s="564"/>
      <c r="VMC155" s="564"/>
      <c r="VMD155" s="564"/>
      <c r="VME155" s="564"/>
      <c r="VMF155" s="564"/>
      <c r="VMG155" s="564"/>
      <c r="VMH155" s="564"/>
      <c r="VMI155" s="564"/>
      <c r="VMJ155" s="564"/>
      <c r="VMK155" s="564"/>
      <c r="VML155" s="564"/>
      <c r="VMM155" s="564"/>
      <c r="VMN155" s="564"/>
      <c r="VMO155" s="564"/>
      <c r="VMP155" s="564"/>
      <c r="VMQ155" s="564"/>
      <c r="VMR155" s="564"/>
      <c r="VMS155" s="564"/>
      <c r="VMT155" s="564"/>
      <c r="VMU155" s="564"/>
      <c r="VMV155" s="564"/>
      <c r="VMW155" s="564"/>
      <c r="VMX155" s="564"/>
      <c r="VMY155" s="564"/>
      <c r="VMZ155" s="564"/>
      <c r="VNA155" s="564"/>
      <c r="VNB155" s="564"/>
      <c r="VNC155" s="564"/>
      <c r="VND155" s="564"/>
      <c r="VNE155" s="564"/>
      <c r="VNF155" s="564"/>
      <c r="VNG155" s="564"/>
      <c r="VNH155" s="564"/>
      <c r="VNI155" s="564"/>
      <c r="VNJ155" s="564"/>
      <c r="VNK155" s="564"/>
      <c r="VNL155" s="564"/>
      <c r="VNM155" s="564"/>
      <c r="VNN155" s="564"/>
      <c r="VNO155" s="564"/>
      <c r="VNP155" s="564"/>
      <c r="VNQ155" s="564"/>
      <c r="VNR155" s="564"/>
      <c r="VNS155" s="564"/>
      <c r="VNT155" s="564"/>
      <c r="VNU155" s="564"/>
      <c r="VNV155" s="564"/>
      <c r="VNW155" s="564"/>
      <c r="VNX155" s="564"/>
      <c r="VNY155" s="564"/>
      <c r="VNZ155" s="564"/>
      <c r="VOA155" s="564"/>
      <c r="VOB155" s="564"/>
      <c r="VOC155" s="564"/>
      <c r="VOD155" s="564"/>
      <c r="VOE155" s="564"/>
      <c r="VOF155" s="564"/>
      <c r="VOG155" s="564"/>
      <c r="VOH155" s="564"/>
      <c r="VOI155" s="564"/>
      <c r="VOJ155" s="564"/>
      <c r="VOK155" s="564"/>
      <c r="VOL155" s="564"/>
      <c r="VOM155" s="564"/>
      <c r="VON155" s="564"/>
      <c r="VOO155" s="564"/>
      <c r="VOP155" s="564"/>
      <c r="VOQ155" s="564"/>
      <c r="VOR155" s="564"/>
      <c r="VOS155" s="564"/>
      <c r="VOT155" s="564"/>
      <c r="VOU155" s="564"/>
      <c r="VOV155" s="564"/>
      <c r="VOW155" s="564"/>
      <c r="VOX155" s="564"/>
      <c r="VOY155" s="564"/>
      <c r="VOZ155" s="564"/>
      <c r="VPA155" s="564"/>
      <c r="VPB155" s="564"/>
      <c r="VPC155" s="564"/>
      <c r="VPD155" s="564"/>
      <c r="VPE155" s="564"/>
      <c r="VPF155" s="564"/>
      <c r="VPG155" s="564"/>
      <c r="VPH155" s="564"/>
      <c r="VPI155" s="564"/>
      <c r="VPJ155" s="564"/>
      <c r="VPK155" s="564"/>
      <c r="VPL155" s="564"/>
      <c r="VPM155" s="564"/>
      <c r="VPN155" s="564"/>
      <c r="VPO155" s="564"/>
      <c r="VPP155" s="564"/>
      <c r="VPQ155" s="564"/>
      <c r="VPR155" s="564"/>
      <c r="VPS155" s="564"/>
      <c r="VPT155" s="564"/>
      <c r="VPU155" s="564"/>
      <c r="VPV155" s="564"/>
      <c r="VPW155" s="564"/>
      <c r="VPX155" s="564"/>
      <c r="VPY155" s="564"/>
      <c r="VPZ155" s="564"/>
      <c r="VQA155" s="564"/>
      <c r="VQB155" s="564"/>
      <c r="VQC155" s="564"/>
      <c r="VQD155" s="564"/>
      <c r="VQE155" s="564"/>
      <c r="VQF155" s="564"/>
      <c r="VQG155" s="564"/>
      <c r="VQH155" s="564"/>
      <c r="VQI155" s="564"/>
      <c r="VQJ155" s="564"/>
      <c r="VQK155" s="564"/>
      <c r="VQL155" s="564"/>
      <c r="VQM155" s="564"/>
      <c r="VQN155" s="564"/>
      <c r="VQO155" s="564"/>
      <c r="VQP155" s="564"/>
      <c r="VQQ155" s="564"/>
      <c r="VQR155" s="564"/>
      <c r="VQS155" s="564"/>
      <c r="VQT155" s="564"/>
      <c r="VQU155" s="564"/>
      <c r="VQV155" s="564"/>
      <c r="VQW155" s="564"/>
      <c r="VQX155" s="564"/>
      <c r="VQY155" s="564"/>
      <c r="VQZ155" s="564"/>
      <c r="VRA155" s="564"/>
      <c r="VRB155" s="564"/>
      <c r="VRC155" s="564"/>
      <c r="VRD155" s="564"/>
      <c r="VRE155" s="564"/>
      <c r="VRF155" s="564"/>
      <c r="VRG155" s="564"/>
      <c r="VRH155" s="564"/>
      <c r="VRI155" s="564"/>
      <c r="VRJ155" s="564"/>
      <c r="VRK155" s="564"/>
      <c r="VRL155" s="564"/>
      <c r="VRM155" s="564"/>
      <c r="VRN155" s="564"/>
      <c r="VRO155" s="564"/>
      <c r="VRP155" s="564"/>
      <c r="VRQ155" s="564"/>
      <c r="VRR155" s="564"/>
      <c r="VRS155" s="564"/>
      <c r="VRT155" s="564"/>
      <c r="VRU155" s="564"/>
      <c r="VRV155" s="564"/>
      <c r="VRW155" s="564"/>
      <c r="VRX155" s="564"/>
      <c r="VRY155" s="564"/>
      <c r="VRZ155" s="564"/>
      <c r="VSA155" s="564"/>
      <c r="VSB155" s="564"/>
      <c r="VSC155" s="564"/>
      <c r="VSD155" s="564"/>
      <c r="VSE155" s="564"/>
      <c r="VSF155" s="564"/>
      <c r="VSG155" s="564"/>
      <c r="VSH155" s="564"/>
      <c r="VSI155" s="564"/>
      <c r="VSJ155" s="564"/>
      <c r="VSK155" s="564"/>
      <c r="VSL155" s="564"/>
      <c r="VSM155" s="564"/>
      <c r="VSN155" s="564"/>
      <c r="VSO155" s="564"/>
      <c r="VSP155" s="564"/>
      <c r="VSQ155" s="564"/>
      <c r="VSR155" s="564"/>
      <c r="VSS155" s="564"/>
      <c r="VST155" s="564"/>
      <c r="VSU155" s="564"/>
      <c r="VSV155" s="564"/>
      <c r="VSW155" s="564"/>
      <c r="VSX155" s="564"/>
      <c r="VSY155" s="564"/>
      <c r="VSZ155" s="564"/>
      <c r="VTA155" s="564"/>
      <c r="VTB155" s="564"/>
      <c r="VTC155" s="564"/>
      <c r="VTD155" s="564"/>
      <c r="VTE155" s="564"/>
      <c r="VTF155" s="564"/>
      <c r="VTG155" s="564"/>
      <c r="VTH155" s="564"/>
      <c r="VTI155" s="564"/>
      <c r="VTJ155" s="564"/>
      <c r="VTK155" s="564"/>
      <c r="VTL155" s="564"/>
      <c r="VTM155" s="564"/>
      <c r="VTN155" s="564"/>
      <c r="VTO155" s="564"/>
      <c r="VTP155" s="564"/>
      <c r="VTQ155" s="564"/>
      <c r="VTR155" s="564"/>
      <c r="VTS155" s="564"/>
      <c r="VTT155" s="564"/>
      <c r="VTU155" s="564"/>
      <c r="VTV155" s="564"/>
      <c r="VTW155" s="564"/>
      <c r="VTX155" s="564"/>
      <c r="VTY155" s="564"/>
      <c r="VTZ155" s="564"/>
      <c r="VUA155" s="564"/>
      <c r="VUB155" s="564"/>
      <c r="VUC155" s="564"/>
      <c r="VUD155" s="564"/>
      <c r="VUE155" s="564"/>
      <c r="VUF155" s="564"/>
      <c r="VUG155" s="564"/>
      <c r="VUH155" s="564"/>
      <c r="VUI155" s="564"/>
      <c r="VUJ155" s="564"/>
      <c r="VUK155" s="564"/>
      <c r="VUL155" s="564"/>
      <c r="VUM155" s="564"/>
      <c r="VUN155" s="564"/>
      <c r="VUO155" s="564"/>
      <c r="VUP155" s="564"/>
      <c r="VUQ155" s="564"/>
      <c r="VUR155" s="564"/>
      <c r="VUS155" s="564"/>
      <c r="VUT155" s="564"/>
      <c r="VUU155" s="564"/>
      <c r="VUV155" s="564"/>
      <c r="VUW155" s="564"/>
      <c r="VUX155" s="564"/>
      <c r="VUY155" s="564"/>
      <c r="VUZ155" s="564"/>
      <c r="VVA155" s="564"/>
      <c r="VVB155" s="564"/>
      <c r="VVC155" s="564"/>
      <c r="VVD155" s="564"/>
      <c r="VVE155" s="564"/>
      <c r="VVF155" s="564"/>
      <c r="VVG155" s="564"/>
      <c r="VVH155" s="564"/>
      <c r="VVI155" s="564"/>
      <c r="VVJ155" s="564"/>
      <c r="VVK155" s="564"/>
      <c r="VVL155" s="564"/>
      <c r="VVM155" s="564"/>
      <c r="VVN155" s="564"/>
      <c r="VVO155" s="564"/>
      <c r="VVP155" s="564"/>
      <c r="VVQ155" s="564"/>
      <c r="VVR155" s="564"/>
      <c r="VVS155" s="564"/>
      <c r="VVT155" s="564"/>
      <c r="VVU155" s="564"/>
      <c r="VVV155" s="564"/>
      <c r="VVW155" s="564"/>
      <c r="VVX155" s="564"/>
      <c r="VVY155" s="564"/>
      <c r="VVZ155" s="564"/>
      <c r="VWA155" s="564"/>
      <c r="VWB155" s="564"/>
      <c r="VWC155" s="564"/>
      <c r="VWD155" s="564"/>
      <c r="VWE155" s="564"/>
      <c r="VWF155" s="564"/>
      <c r="VWG155" s="564"/>
      <c r="VWH155" s="564"/>
      <c r="VWI155" s="564"/>
      <c r="VWJ155" s="564"/>
      <c r="VWK155" s="564"/>
      <c r="VWL155" s="564"/>
      <c r="VWM155" s="564"/>
      <c r="VWN155" s="564"/>
      <c r="VWO155" s="564"/>
      <c r="VWP155" s="564"/>
      <c r="VWQ155" s="564"/>
      <c r="VWR155" s="564"/>
      <c r="VWS155" s="564"/>
      <c r="VWT155" s="564"/>
      <c r="VWU155" s="564"/>
      <c r="VWV155" s="564"/>
      <c r="VWW155" s="564"/>
      <c r="VWX155" s="564"/>
      <c r="VWY155" s="564"/>
      <c r="VWZ155" s="564"/>
      <c r="VXA155" s="564"/>
      <c r="VXB155" s="564"/>
      <c r="VXC155" s="564"/>
      <c r="VXD155" s="564"/>
      <c r="VXE155" s="564"/>
      <c r="VXF155" s="564"/>
      <c r="VXG155" s="564"/>
      <c r="VXH155" s="564"/>
      <c r="VXI155" s="564"/>
      <c r="VXJ155" s="564"/>
      <c r="VXK155" s="564"/>
      <c r="VXL155" s="564"/>
      <c r="VXM155" s="564"/>
      <c r="VXN155" s="564"/>
      <c r="VXO155" s="564"/>
      <c r="VXP155" s="564"/>
      <c r="VXQ155" s="564"/>
      <c r="VXR155" s="564"/>
      <c r="VXS155" s="564"/>
      <c r="VXT155" s="564"/>
      <c r="VXU155" s="564"/>
      <c r="VXV155" s="564"/>
      <c r="VXW155" s="564"/>
      <c r="VXX155" s="564"/>
      <c r="VXY155" s="564"/>
      <c r="VXZ155" s="564"/>
      <c r="VYA155" s="564"/>
      <c r="VYB155" s="564"/>
      <c r="VYC155" s="564"/>
      <c r="VYD155" s="564"/>
      <c r="VYE155" s="564"/>
      <c r="VYF155" s="564"/>
      <c r="VYG155" s="564"/>
      <c r="VYH155" s="564"/>
      <c r="VYI155" s="564"/>
      <c r="VYJ155" s="564"/>
      <c r="VYK155" s="564"/>
      <c r="VYL155" s="564"/>
      <c r="VYM155" s="564"/>
      <c r="VYN155" s="564"/>
      <c r="VYO155" s="564"/>
      <c r="VYP155" s="564"/>
      <c r="VYQ155" s="564"/>
      <c r="VYR155" s="564"/>
      <c r="VYS155" s="564"/>
      <c r="VYT155" s="564"/>
      <c r="VYU155" s="564"/>
      <c r="VYV155" s="564"/>
      <c r="VYW155" s="564"/>
      <c r="VYX155" s="564"/>
      <c r="VYY155" s="564"/>
      <c r="VYZ155" s="564"/>
      <c r="VZA155" s="564"/>
      <c r="VZB155" s="564"/>
      <c r="VZC155" s="564"/>
      <c r="VZD155" s="564"/>
      <c r="VZE155" s="564"/>
      <c r="VZF155" s="564"/>
      <c r="VZG155" s="564"/>
      <c r="VZH155" s="564"/>
      <c r="VZI155" s="564"/>
      <c r="VZJ155" s="564"/>
      <c r="VZK155" s="564"/>
      <c r="VZL155" s="564"/>
      <c r="VZM155" s="564"/>
      <c r="VZN155" s="564"/>
      <c r="VZO155" s="564"/>
      <c r="VZP155" s="564"/>
      <c r="VZQ155" s="564"/>
      <c r="VZR155" s="564"/>
      <c r="VZS155" s="564"/>
      <c r="VZT155" s="564"/>
      <c r="VZU155" s="564"/>
      <c r="VZV155" s="564"/>
      <c r="VZW155" s="564"/>
      <c r="VZX155" s="564"/>
      <c r="VZY155" s="564"/>
      <c r="VZZ155" s="564"/>
      <c r="WAA155" s="564"/>
      <c r="WAB155" s="564"/>
      <c r="WAC155" s="564"/>
      <c r="WAD155" s="564"/>
      <c r="WAE155" s="564"/>
      <c r="WAF155" s="564"/>
      <c r="WAG155" s="564"/>
      <c r="WAH155" s="564"/>
      <c r="WAI155" s="564"/>
      <c r="WAJ155" s="564"/>
      <c r="WAK155" s="564"/>
      <c r="WAL155" s="564"/>
      <c r="WAM155" s="564"/>
      <c r="WAN155" s="564"/>
      <c r="WAO155" s="564"/>
      <c r="WAP155" s="564"/>
      <c r="WAQ155" s="564"/>
      <c r="WAR155" s="564"/>
      <c r="WAS155" s="564"/>
      <c r="WAT155" s="564"/>
      <c r="WAU155" s="564"/>
      <c r="WAV155" s="564"/>
      <c r="WAW155" s="564"/>
      <c r="WAX155" s="564"/>
      <c r="WAY155" s="564"/>
      <c r="WAZ155" s="564"/>
      <c r="WBA155" s="564"/>
      <c r="WBB155" s="564"/>
      <c r="WBC155" s="564"/>
      <c r="WBD155" s="564"/>
      <c r="WBE155" s="564"/>
      <c r="WBF155" s="564"/>
      <c r="WBG155" s="564"/>
      <c r="WBH155" s="564"/>
      <c r="WBI155" s="564"/>
      <c r="WBJ155" s="564"/>
      <c r="WBK155" s="564"/>
      <c r="WBL155" s="564"/>
      <c r="WBM155" s="564"/>
      <c r="WBN155" s="564"/>
      <c r="WBO155" s="564"/>
      <c r="WBP155" s="564"/>
      <c r="WBQ155" s="564"/>
      <c r="WBR155" s="564"/>
      <c r="WBS155" s="564"/>
      <c r="WBT155" s="564"/>
      <c r="WBU155" s="564"/>
      <c r="WBV155" s="564"/>
      <c r="WBW155" s="564"/>
      <c r="WBX155" s="564"/>
      <c r="WBY155" s="564"/>
      <c r="WBZ155" s="564"/>
      <c r="WCA155" s="564"/>
      <c r="WCB155" s="564"/>
      <c r="WCC155" s="564"/>
      <c r="WCD155" s="564"/>
      <c r="WCE155" s="564"/>
      <c r="WCF155" s="564"/>
      <c r="WCG155" s="564"/>
      <c r="WCH155" s="564"/>
      <c r="WCI155" s="564"/>
      <c r="WCJ155" s="564"/>
      <c r="WCK155" s="564"/>
      <c r="WCL155" s="564"/>
      <c r="WCM155" s="564"/>
      <c r="WCN155" s="564"/>
      <c r="WCO155" s="564"/>
      <c r="WCP155" s="564"/>
      <c r="WCQ155" s="564"/>
      <c r="WCR155" s="564"/>
      <c r="WCS155" s="564"/>
      <c r="WCT155" s="564"/>
      <c r="WCU155" s="564"/>
      <c r="WCV155" s="564"/>
      <c r="WCW155" s="564"/>
      <c r="WCX155" s="564"/>
      <c r="WCY155" s="564"/>
      <c r="WCZ155" s="564"/>
      <c r="WDA155" s="564"/>
      <c r="WDB155" s="564"/>
      <c r="WDC155" s="564"/>
      <c r="WDD155" s="564"/>
      <c r="WDE155" s="564"/>
      <c r="WDF155" s="564"/>
      <c r="WDG155" s="564"/>
      <c r="WDH155" s="564"/>
      <c r="WDI155" s="564"/>
      <c r="WDJ155" s="564"/>
      <c r="WDK155" s="564"/>
      <c r="WDL155" s="564"/>
      <c r="WDM155" s="564"/>
      <c r="WDN155" s="564"/>
      <c r="WDO155" s="564"/>
      <c r="WDP155" s="564"/>
      <c r="WDQ155" s="564"/>
      <c r="WDR155" s="564"/>
      <c r="WDS155" s="564"/>
      <c r="WDT155" s="564"/>
      <c r="WDU155" s="564"/>
      <c r="WDV155" s="564"/>
      <c r="WDW155" s="564"/>
      <c r="WDX155" s="564"/>
      <c r="WDY155" s="564"/>
      <c r="WDZ155" s="564"/>
      <c r="WEA155" s="564"/>
      <c r="WEB155" s="564"/>
      <c r="WEC155" s="564"/>
      <c r="WED155" s="564"/>
      <c r="WEE155" s="564"/>
      <c r="WEF155" s="564"/>
      <c r="WEG155" s="564"/>
      <c r="WEH155" s="564"/>
      <c r="WEI155" s="564"/>
      <c r="WEJ155" s="564"/>
      <c r="WEK155" s="564"/>
      <c r="WEL155" s="564"/>
      <c r="WEM155" s="564"/>
      <c r="WEN155" s="564"/>
      <c r="WEO155" s="564"/>
      <c r="WEP155" s="564"/>
      <c r="WEQ155" s="564"/>
      <c r="WER155" s="564"/>
      <c r="WES155" s="564"/>
      <c r="WET155" s="564"/>
      <c r="WEU155" s="564"/>
      <c r="WEV155" s="564"/>
      <c r="WEW155" s="564"/>
      <c r="WEX155" s="564"/>
      <c r="WEY155" s="564"/>
      <c r="WEZ155" s="564"/>
      <c r="WFA155" s="564"/>
      <c r="WFB155" s="564"/>
      <c r="WFC155" s="564"/>
      <c r="WFD155" s="564"/>
      <c r="WFE155" s="564"/>
      <c r="WFF155" s="564"/>
      <c r="WFG155" s="564"/>
      <c r="WFH155" s="564"/>
      <c r="WFI155" s="564"/>
      <c r="WFJ155" s="564"/>
      <c r="WFK155" s="564"/>
      <c r="WFL155" s="564"/>
      <c r="WFM155" s="564"/>
      <c r="WFN155" s="564"/>
      <c r="WFO155" s="564"/>
      <c r="WFP155" s="564"/>
      <c r="WFQ155" s="564"/>
      <c r="WFR155" s="564"/>
      <c r="WFS155" s="564"/>
      <c r="WFT155" s="564"/>
      <c r="WFU155" s="564"/>
      <c r="WFV155" s="564"/>
      <c r="WFW155" s="564"/>
      <c r="WFX155" s="564"/>
      <c r="WFY155" s="564"/>
      <c r="WFZ155" s="564"/>
      <c r="WGA155" s="564"/>
      <c r="WGB155" s="564"/>
      <c r="WGC155" s="564"/>
      <c r="WGD155" s="564"/>
      <c r="WGE155" s="564"/>
      <c r="WGF155" s="564"/>
      <c r="WGG155" s="564"/>
      <c r="WGH155" s="564"/>
      <c r="WGI155" s="564"/>
      <c r="WGJ155" s="564"/>
      <c r="WGK155" s="564"/>
      <c r="WGL155" s="564"/>
      <c r="WGM155" s="564"/>
      <c r="WGN155" s="564"/>
      <c r="WGO155" s="564"/>
      <c r="WGP155" s="564"/>
      <c r="WGQ155" s="564"/>
      <c r="WGR155" s="564"/>
      <c r="WGS155" s="564"/>
      <c r="WGT155" s="564"/>
      <c r="WGU155" s="564"/>
      <c r="WGV155" s="564"/>
      <c r="WGW155" s="564"/>
      <c r="WGX155" s="564"/>
      <c r="WGY155" s="564"/>
      <c r="WGZ155" s="564"/>
      <c r="WHA155" s="564"/>
      <c r="WHB155" s="564"/>
      <c r="WHC155" s="564"/>
      <c r="WHD155" s="564"/>
      <c r="WHE155" s="564"/>
      <c r="WHF155" s="564"/>
      <c r="WHG155" s="564"/>
      <c r="WHH155" s="564"/>
      <c r="WHI155" s="564"/>
      <c r="WHJ155" s="564"/>
      <c r="WHK155" s="564"/>
      <c r="WHL155" s="564"/>
      <c r="WHM155" s="564"/>
      <c r="WHN155" s="564"/>
      <c r="WHO155" s="564"/>
      <c r="WHP155" s="564"/>
      <c r="WHQ155" s="564"/>
      <c r="WHR155" s="564"/>
      <c r="WHS155" s="564"/>
      <c r="WHT155" s="564"/>
      <c r="WHU155" s="564"/>
      <c r="WHV155" s="564"/>
      <c r="WHW155" s="564"/>
      <c r="WHX155" s="564"/>
      <c r="WHY155" s="564"/>
      <c r="WHZ155" s="564"/>
      <c r="WIA155" s="564"/>
      <c r="WIB155" s="564"/>
      <c r="WIC155" s="564"/>
      <c r="WID155" s="564"/>
      <c r="WIE155" s="564"/>
      <c r="WIF155" s="564"/>
      <c r="WIG155" s="564"/>
      <c r="WIH155" s="564"/>
      <c r="WII155" s="564"/>
      <c r="WIJ155" s="564"/>
      <c r="WIK155" s="564"/>
      <c r="WIL155" s="564"/>
      <c r="WIM155" s="564"/>
      <c r="WIN155" s="564"/>
      <c r="WIO155" s="564"/>
      <c r="WIP155" s="564"/>
      <c r="WIQ155" s="564"/>
      <c r="WIR155" s="564"/>
      <c r="WIS155" s="564"/>
      <c r="WIT155" s="564"/>
      <c r="WIU155" s="564"/>
      <c r="WIV155" s="564"/>
      <c r="WIW155" s="564"/>
      <c r="WIX155" s="564"/>
      <c r="WIY155" s="564"/>
      <c r="WIZ155" s="564"/>
      <c r="WJA155" s="564"/>
      <c r="WJB155" s="564"/>
      <c r="WJC155" s="564"/>
      <c r="WJD155" s="564"/>
      <c r="WJE155" s="564"/>
      <c r="WJF155" s="564"/>
      <c r="WJG155" s="564"/>
      <c r="WJH155" s="564"/>
      <c r="WJI155" s="564"/>
      <c r="WJJ155" s="564"/>
      <c r="WJK155" s="564"/>
      <c r="WJL155" s="564"/>
      <c r="WJM155" s="564"/>
      <c r="WJN155" s="564"/>
      <c r="WJO155" s="564"/>
      <c r="WJP155" s="564"/>
      <c r="WJQ155" s="564"/>
      <c r="WJR155" s="564"/>
      <c r="WJS155" s="564"/>
      <c r="WJT155" s="564"/>
      <c r="WJU155" s="564"/>
      <c r="WJV155" s="564"/>
      <c r="WJW155" s="564"/>
      <c r="WJX155" s="564"/>
      <c r="WJY155" s="564"/>
      <c r="WJZ155" s="564"/>
      <c r="WKA155" s="564"/>
      <c r="WKB155" s="564"/>
      <c r="WKC155" s="564"/>
      <c r="WKD155" s="564"/>
      <c r="WKE155" s="564"/>
      <c r="WKF155" s="564"/>
      <c r="WKG155" s="564"/>
      <c r="WKH155" s="564"/>
      <c r="WKI155" s="564"/>
      <c r="WKJ155" s="564"/>
      <c r="WKK155" s="564"/>
      <c r="WKL155" s="564"/>
      <c r="WKM155" s="564"/>
      <c r="WKN155" s="564"/>
      <c r="WKO155" s="564"/>
      <c r="WKP155" s="564"/>
      <c r="WKQ155" s="564"/>
      <c r="WKR155" s="564"/>
      <c r="WKS155" s="564"/>
      <c r="WKT155" s="564"/>
      <c r="WKU155" s="564"/>
      <c r="WKV155" s="564"/>
      <c r="WKW155" s="564"/>
      <c r="WKX155" s="564"/>
      <c r="WKY155" s="564"/>
      <c r="WKZ155" s="564"/>
      <c r="WLA155" s="564"/>
      <c r="WLB155" s="564"/>
      <c r="WLC155" s="564"/>
      <c r="WLD155" s="564"/>
      <c r="WLE155" s="564"/>
      <c r="WLF155" s="564"/>
      <c r="WLG155" s="564"/>
      <c r="WLH155" s="564"/>
      <c r="WLI155" s="564"/>
      <c r="WLJ155" s="564"/>
      <c r="WLK155" s="564"/>
      <c r="WLL155" s="564"/>
      <c r="WLM155" s="564"/>
      <c r="WLN155" s="564"/>
      <c r="WLO155" s="564"/>
      <c r="WLP155" s="564"/>
      <c r="WLQ155" s="564"/>
      <c r="WLR155" s="564"/>
      <c r="WLS155" s="564"/>
      <c r="WLT155" s="564"/>
      <c r="WLU155" s="564"/>
      <c r="WLV155" s="564"/>
      <c r="WLW155" s="564"/>
      <c r="WLX155" s="564"/>
      <c r="WLY155" s="564"/>
      <c r="WLZ155" s="564"/>
      <c r="WMA155" s="564"/>
      <c r="WMB155" s="564"/>
      <c r="WMC155" s="564"/>
      <c r="WMD155" s="564"/>
      <c r="WME155" s="564"/>
      <c r="WMF155" s="564"/>
      <c r="WMG155" s="564"/>
      <c r="WMH155" s="564"/>
      <c r="WMI155" s="564"/>
      <c r="WMJ155" s="564"/>
      <c r="WMK155" s="564"/>
      <c r="WML155" s="564"/>
      <c r="WMM155" s="564"/>
      <c r="WMN155" s="564"/>
      <c r="WMO155" s="564"/>
      <c r="WMP155" s="564"/>
      <c r="WMQ155" s="564"/>
      <c r="WMR155" s="564"/>
      <c r="WMS155" s="564"/>
      <c r="WMT155" s="564"/>
      <c r="WMU155" s="564"/>
      <c r="WMV155" s="564"/>
      <c r="WMW155" s="564"/>
      <c r="WMX155" s="564"/>
      <c r="WMY155" s="564"/>
      <c r="WMZ155" s="564"/>
      <c r="WNA155" s="564"/>
      <c r="WNB155" s="564"/>
      <c r="WNC155" s="564"/>
      <c r="WND155" s="564"/>
      <c r="WNE155" s="564"/>
      <c r="WNF155" s="564"/>
      <c r="WNG155" s="564"/>
      <c r="WNH155" s="564"/>
      <c r="WNI155" s="564"/>
      <c r="WNJ155" s="564"/>
      <c r="WNK155" s="564"/>
      <c r="WNL155" s="564"/>
      <c r="WNM155" s="564"/>
      <c r="WNN155" s="564"/>
      <c r="WNO155" s="564"/>
      <c r="WNP155" s="564"/>
      <c r="WNQ155" s="564"/>
      <c r="WNR155" s="564"/>
      <c r="WNS155" s="564"/>
      <c r="WNT155" s="564"/>
      <c r="WNU155" s="564"/>
      <c r="WNV155" s="564"/>
      <c r="WNW155" s="564"/>
      <c r="WNX155" s="564"/>
      <c r="WNY155" s="564"/>
      <c r="WNZ155" s="564"/>
      <c r="WOA155" s="564"/>
      <c r="WOB155" s="564"/>
      <c r="WOC155" s="564"/>
      <c r="WOD155" s="564"/>
      <c r="WOE155" s="564"/>
      <c r="WOF155" s="564"/>
      <c r="WOG155" s="564"/>
      <c r="WOH155" s="564"/>
      <c r="WOI155" s="564"/>
      <c r="WOJ155" s="564"/>
      <c r="WOK155" s="564"/>
      <c r="WOL155" s="564"/>
      <c r="WOM155" s="564"/>
      <c r="WON155" s="564"/>
      <c r="WOO155" s="564"/>
      <c r="WOP155" s="564"/>
      <c r="WOQ155" s="564"/>
      <c r="WOR155" s="564"/>
      <c r="WOS155" s="564"/>
      <c r="WOT155" s="564"/>
      <c r="WOU155" s="564"/>
      <c r="WOV155" s="564"/>
      <c r="WOW155" s="563"/>
    </row>
    <row r="156" spans="1:15961" x14ac:dyDescent="0.35">
      <c r="E156" s="126" t="str">
        <f t="shared" ref="E156:AJ156" si="261" xml:space="preserve"> E$153</f>
        <v>Days in period</v>
      </c>
      <c r="F156" s="126">
        <f t="shared" si="261"/>
        <v>0</v>
      </c>
      <c r="G156" s="126" t="str">
        <f t="shared" si="261"/>
        <v>days</v>
      </c>
      <c r="H156" s="126">
        <f t="shared" si="261"/>
        <v>0</v>
      </c>
      <c r="I156" s="126">
        <f t="shared" si="261"/>
        <v>0</v>
      </c>
      <c r="J156" s="126">
        <f t="shared" si="261"/>
        <v>92</v>
      </c>
      <c r="K156" s="126">
        <f t="shared" si="261"/>
        <v>92</v>
      </c>
      <c r="L156" s="126">
        <f t="shared" si="261"/>
        <v>90</v>
      </c>
      <c r="M156" s="126">
        <f t="shared" si="261"/>
        <v>91</v>
      </c>
      <c r="N156" s="126">
        <f t="shared" si="261"/>
        <v>92</v>
      </c>
      <c r="O156" s="126">
        <f t="shared" si="261"/>
        <v>92</v>
      </c>
      <c r="P156" s="126">
        <f t="shared" si="261"/>
        <v>90</v>
      </c>
      <c r="Q156" s="126">
        <f t="shared" si="261"/>
        <v>91</v>
      </c>
      <c r="R156" s="126">
        <f t="shared" si="261"/>
        <v>92</v>
      </c>
      <c r="S156" s="126">
        <f t="shared" si="261"/>
        <v>92</v>
      </c>
      <c r="T156" s="126">
        <f t="shared" si="261"/>
        <v>90</v>
      </c>
      <c r="U156" s="126">
        <f t="shared" si="261"/>
        <v>91</v>
      </c>
      <c r="V156" s="126">
        <f t="shared" si="261"/>
        <v>92</v>
      </c>
      <c r="W156" s="126">
        <f t="shared" si="261"/>
        <v>92</v>
      </c>
      <c r="X156" s="126">
        <f t="shared" si="261"/>
        <v>91</v>
      </c>
      <c r="Y156" s="126">
        <f t="shared" si="261"/>
        <v>91</v>
      </c>
      <c r="Z156" s="126">
        <f t="shared" si="261"/>
        <v>92</v>
      </c>
      <c r="AA156" s="126">
        <f t="shared" si="261"/>
        <v>92</v>
      </c>
      <c r="AB156" s="126">
        <f t="shared" si="261"/>
        <v>90</v>
      </c>
      <c r="AC156" s="126">
        <f t="shared" si="261"/>
        <v>91</v>
      </c>
      <c r="AD156" s="126">
        <f t="shared" si="261"/>
        <v>92</v>
      </c>
      <c r="AE156" s="126">
        <f t="shared" si="261"/>
        <v>92</v>
      </c>
      <c r="AF156" s="126">
        <f t="shared" si="261"/>
        <v>90</v>
      </c>
      <c r="AG156" s="126">
        <f t="shared" si="261"/>
        <v>91</v>
      </c>
      <c r="AH156" s="126">
        <f t="shared" si="261"/>
        <v>92</v>
      </c>
      <c r="AI156" s="126">
        <f t="shared" si="261"/>
        <v>92</v>
      </c>
      <c r="AJ156" s="126">
        <f t="shared" si="261"/>
        <v>90</v>
      </c>
      <c r="AK156" s="126">
        <f t="shared" ref="AK156:BP156" si="262" xml:space="preserve"> AK$153</f>
        <v>91</v>
      </c>
      <c r="AL156" s="126">
        <f t="shared" si="262"/>
        <v>92</v>
      </c>
      <c r="AM156" s="126">
        <f t="shared" si="262"/>
        <v>92</v>
      </c>
      <c r="AN156" s="126">
        <f t="shared" si="262"/>
        <v>91</v>
      </c>
      <c r="AO156" s="126">
        <f t="shared" si="262"/>
        <v>91</v>
      </c>
      <c r="AP156" s="126">
        <f t="shared" si="262"/>
        <v>92</v>
      </c>
      <c r="AQ156" s="126">
        <f t="shared" si="262"/>
        <v>92</v>
      </c>
      <c r="AR156" s="126">
        <f t="shared" si="262"/>
        <v>90</v>
      </c>
      <c r="AS156" s="126">
        <f t="shared" si="262"/>
        <v>91</v>
      </c>
      <c r="AT156" s="126">
        <f t="shared" si="262"/>
        <v>92</v>
      </c>
      <c r="AU156" s="126">
        <f t="shared" si="262"/>
        <v>92</v>
      </c>
      <c r="AV156" s="126">
        <f t="shared" si="262"/>
        <v>90</v>
      </c>
      <c r="AW156" s="126">
        <f t="shared" si="262"/>
        <v>91</v>
      </c>
      <c r="AX156" s="126">
        <f t="shared" si="262"/>
        <v>92</v>
      </c>
      <c r="AY156" s="126">
        <f t="shared" si="262"/>
        <v>92</v>
      </c>
      <c r="AZ156" s="126">
        <f t="shared" si="262"/>
        <v>90</v>
      </c>
      <c r="BA156" s="126">
        <f t="shared" si="262"/>
        <v>91</v>
      </c>
      <c r="BB156" s="126">
        <f t="shared" si="262"/>
        <v>92</v>
      </c>
      <c r="BC156" s="126">
        <f t="shared" si="262"/>
        <v>92</v>
      </c>
      <c r="BD156" s="126">
        <f t="shared" si="262"/>
        <v>91</v>
      </c>
      <c r="BE156" s="126">
        <f t="shared" si="262"/>
        <v>91</v>
      </c>
      <c r="BF156" s="126">
        <f t="shared" si="262"/>
        <v>92</v>
      </c>
      <c r="BG156" s="126">
        <f t="shared" si="262"/>
        <v>92</v>
      </c>
      <c r="BH156" s="126">
        <f t="shared" si="262"/>
        <v>90</v>
      </c>
      <c r="BI156" s="126">
        <f t="shared" si="262"/>
        <v>91</v>
      </c>
      <c r="BJ156" s="126">
        <f t="shared" si="262"/>
        <v>92</v>
      </c>
      <c r="BK156" s="126">
        <f t="shared" si="262"/>
        <v>92</v>
      </c>
      <c r="BL156" s="126">
        <f t="shared" si="262"/>
        <v>90</v>
      </c>
      <c r="BM156" s="126">
        <f t="shared" si="262"/>
        <v>91</v>
      </c>
      <c r="BN156" s="126">
        <f t="shared" si="262"/>
        <v>92</v>
      </c>
      <c r="BO156" s="126">
        <f t="shared" si="262"/>
        <v>92</v>
      </c>
      <c r="BP156" s="126">
        <f t="shared" si="262"/>
        <v>90</v>
      </c>
      <c r="BQ156" s="126">
        <f t="shared" ref="BQ156:CV156" si="263" xml:space="preserve"> BQ$153</f>
        <v>91</v>
      </c>
      <c r="BR156" s="126">
        <f t="shared" si="263"/>
        <v>92</v>
      </c>
      <c r="BS156" s="126">
        <f t="shared" si="263"/>
        <v>92</v>
      </c>
      <c r="BT156" s="126">
        <f t="shared" si="263"/>
        <v>91</v>
      </c>
      <c r="BU156" s="126">
        <f t="shared" si="263"/>
        <v>91</v>
      </c>
      <c r="BV156" s="126">
        <f t="shared" si="263"/>
        <v>92</v>
      </c>
      <c r="BW156" s="126">
        <f t="shared" si="263"/>
        <v>92</v>
      </c>
      <c r="BX156" s="126">
        <f t="shared" si="263"/>
        <v>90</v>
      </c>
      <c r="BY156" s="126">
        <f t="shared" si="263"/>
        <v>91</v>
      </c>
      <c r="BZ156" s="126">
        <f t="shared" si="263"/>
        <v>92</v>
      </c>
      <c r="CA156" s="126">
        <f t="shared" si="263"/>
        <v>92</v>
      </c>
      <c r="CB156" s="126">
        <f t="shared" si="263"/>
        <v>90</v>
      </c>
      <c r="CC156" s="126">
        <f t="shared" si="263"/>
        <v>91</v>
      </c>
      <c r="CD156" s="126">
        <f t="shared" si="263"/>
        <v>92</v>
      </c>
      <c r="CE156" s="126">
        <f t="shared" si="263"/>
        <v>92</v>
      </c>
      <c r="CF156" s="126">
        <f t="shared" si="263"/>
        <v>90</v>
      </c>
      <c r="CG156" s="126">
        <f t="shared" si="263"/>
        <v>91</v>
      </c>
      <c r="CH156" s="126">
        <f t="shared" si="263"/>
        <v>92</v>
      </c>
      <c r="CI156" s="126">
        <f t="shared" si="263"/>
        <v>92</v>
      </c>
      <c r="CJ156" s="126">
        <f t="shared" si="263"/>
        <v>91</v>
      </c>
      <c r="CK156" s="126">
        <f t="shared" si="263"/>
        <v>91</v>
      </c>
      <c r="CL156" s="126">
        <f t="shared" si="263"/>
        <v>92</v>
      </c>
      <c r="CM156" s="126">
        <f t="shared" si="263"/>
        <v>92</v>
      </c>
      <c r="CN156" s="126">
        <f t="shared" si="263"/>
        <v>90</v>
      </c>
      <c r="CO156" s="126">
        <f t="shared" si="263"/>
        <v>91</v>
      </c>
      <c r="CP156" s="126">
        <f t="shared" si="263"/>
        <v>92</v>
      </c>
      <c r="CQ156" s="126">
        <f t="shared" si="263"/>
        <v>92</v>
      </c>
      <c r="CR156" s="126">
        <f t="shared" si="263"/>
        <v>90</v>
      </c>
      <c r="CS156" s="126">
        <f t="shared" si="263"/>
        <v>91</v>
      </c>
      <c r="CT156" s="126">
        <f t="shared" si="263"/>
        <v>92</v>
      </c>
      <c r="CU156" s="126">
        <f t="shared" si="263"/>
        <v>92</v>
      </c>
      <c r="CV156" s="126">
        <f t="shared" si="263"/>
        <v>90</v>
      </c>
      <c r="CW156" s="126">
        <f t="shared" ref="CW156:EB156" si="264" xml:space="preserve"> CW$153</f>
        <v>91</v>
      </c>
      <c r="CX156" s="126">
        <f t="shared" si="264"/>
        <v>92</v>
      </c>
      <c r="CY156" s="126">
        <f t="shared" si="264"/>
        <v>92</v>
      </c>
      <c r="CZ156" s="126">
        <f t="shared" si="264"/>
        <v>91</v>
      </c>
      <c r="DA156" s="126">
        <f t="shared" si="264"/>
        <v>91</v>
      </c>
      <c r="DB156" s="126">
        <f t="shared" si="264"/>
        <v>92</v>
      </c>
      <c r="DC156" s="126">
        <f t="shared" si="264"/>
        <v>92</v>
      </c>
      <c r="DD156" s="126">
        <f t="shared" si="264"/>
        <v>90</v>
      </c>
      <c r="DE156" s="126">
        <f t="shared" si="264"/>
        <v>91</v>
      </c>
      <c r="DF156" s="126">
        <f t="shared" si="264"/>
        <v>92</v>
      </c>
      <c r="DG156" s="126">
        <f t="shared" si="264"/>
        <v>92</v>
      </c>
      <c r="DH156" s="126">
        <f t="shared" si="264"/>
        <v>90</v>
      </c>
      <c r="DI156" s="126">
        <f t="shared" si="264"/>
        <v>91</v>
      </c>
      <c r="DJ156" s="126">
        <f t="shared" si="264"/>
        <v>92</v>
      </c>
      <c r="DK156" s="126">
        <f t="shared" si="264"/>
        <v>92</v>
      </c>
      <c r="DL156" s="126">
        <f t="shared" si="264"/>
        <v>90</v>
      </c>
      <c r="DM156" s="126">
        <f t="shared" si="264"/>
        <v>91</v>
      </c>
      <c r="DN156" s="126">
        <f t="shared" si="264"/>
        <v>92</v>
      </c>
      <c r="DO156" s="126">
        <f t="shared" si="264"/>
        <v>92</v>
      </c>
      <c r="DP156" s="126">
        <f t="shared" si="264"/>
        <v>91</v>
      </c>
      <c r="DQ156" s="126">
        <f t="shared" si="264"/>
        <v>91</v>
      </c>
      <c r="DR156" s="126">
        <f t="shared" si="264"/>
        <v>92</v>
      </c>
      <c r="DS156" s="126">
        <f t="shared" si="264"/>
        <v>92</v>
      </c>
      <c r="DT156" s="126">
        <f t="shared" si="264"/>
        <v>90</v>
      </c>
      <c r="DU156" s="126">
        <f t="shared" si="264"/>
        <v>91</v>
      </c>
      <c r="DV156" s="126">
        <f t="shared" si="264"/>
        <v>92</v>
      </c>
      <c r="DW156" s="126">
        <f t="shared" si="264"/>
        <v>92</v>
      </c>
      <c r="DX156" s="126">
        <f t="shared" si="264"/>
        <v>90</v>
      </c>
      <c r="DY156" s="126">
        <f t="shared" si="264"/>
        <v>91</v>
      </c>
      <c r="DZ156" s="126">
        <f t="shared" si="264"/>
        <v>92</v>
      </c>
      <c r="EA156" s="126">
        <f t="shared" si="264"/>
        <v>92</v>
      </c>
      <c r="EB156" s="126">
        <f t="shared" si="264"/>
        <v>90</v>
      </c>
      <c r="EC156" s="126">
        <f t="shared" ref="EC156:FH156" si="265" xml:space="preserve"> EC$153</f>
        <v>91</v>
      </c>
      <c r="ED156" s="126">
        <f t="shared" si="265"/>
        <v>92</v>
      </c>
      <c r="EE156" s="126">
        <f t="shared" si="265"/>
        <v>92</v>
      </c>
      <c r="EF156" s="126">
        <f t="shared" si="265"/>
        <v>91</v>
      </c>
      <c r="EG156" s="126">
        <f t="shared" si="265"/>
        <v>91</v>
      </c>
      <c r="EH156" s="126">
        <f t="shared" si="265"/>
        <v>92</v>
      </c>
      <c r="EI156" s="126">
        <f t="shared" si="265"/>
        <v>92</v>
      </c>
      <c r="EJ156" s="126">
        <f t="shared" si="265"/>
        <v>90</v>
      </c>
      <c r="EK156" s="126">
        <f t="shared" si="265"/>
        <v>91</v>
      </c>
      <c r="EL156" s="126">
        <f t="shared" si="265"/>
        <v>92</v>
      </c>
      <c r="EM156" s="126">
        <f t="shared" si="265"/>
        <v>92</v>
      </c>
      <c r="EN156" s="126">
        <f t="shared" si="265"/>
        <v>90</v>
      </c>
      <c r="EO156" s="126">
        <f t="shared" si="265"/>
        <v>91</v>
      </c>
      <c r="EP156" s="126">
        <f t="shared" si="265"/>
        <v>92</v>
      </c>
      <c r="EQ156" s="126">
        <f t="shared" si="265"/>
        <v>92</v>
      </c>
      <c r="ER156" s="126">
        <f t="shared" si="265"/>
        <v>90</v>
      </c>
      <c r="ES156" s="126">
        <f t="shared" si="265"/>
        <v>91</v>
      </c>
      <c r="ET156" s="126">
        <f t="shared" si="265"/>
        <v>92</v>
      </c>
      <c r="EU156" s="126">
        <f t="shared" si="265"/>
        <v>92</v>
      </c>
      <c r="EV156" s="126">
        <f t="shared" si="265"/>
        <v>91</v>
      </c>
      <c r="EW156" s="126">
        <f t="shared" si="265"/>
        <v>91</v>
      </c>
      <c r="EX156" s="126">
        <f t="shared" si="265"/>
        <v>92</v>
      </c>
      <c r="EY156" s="126">
        <f t="shared" si="265"/>
        <v>92</v>
      </c>
      <c r="EZ156" s="126">
        <f t="shared" si="265"/>
        <v>90</v>
      </c>
      <c r="FA156" s="126">
        <f t="shared" si="265"/>
        <v>91</v>
      </c>
      <c r="FB156" s="126">
        <f t="shared" si="265"/>
        <v>92</v>
      </c>
      <c r="FC156" s="126">
        <f t="shared" si="265"/>
        <v>92</v>
      </c>
      <c r="FD156" s="126">
        <f t="shared" si="265"/>
        <v>90</v>
      </c>
      <c r="FE156" s="126">
        <f t="shared" si="265"/>
        <v>91</v>
      </c>
      <c r="FF156" s="126">
        <f t="shared" si="265"/>
        <v>92</v>
      </c>
      <c r="FG156" s="126">
        <f t="shared" si="265"/>
        <v>92</v>
      </c>
      <c r="FH156" s="126">
        <f t="shared" si="265"/>
        <v>90</v>
      </c>
      <c r="FI156" s="126">
        <f t="shared" ref="FI156:GJ156" si="266" xml:space="preserve"> FI$153</f>
        <v>91</v>
      </c>
      <c r="FJ156" s="126">
        <f t="shared" si="266"/>
        <v>92</v>
      </c>
      <c r="FK156" s="126">
        <f t="shared" si="266"/>
        <v>92</v>
      </c>
      <c r="FL156" s="126">
        <f t="shared" si="266"/>
        <v>91</v>
      </c>
      <c r="FM156" s="126">
        <f t="shared" si="266"/>
        <v>91</v>
      </c>
      <c r="FN156" s="126">
        <f t="shared" si="266"/>
        <v>92</v>
      </c>
      <c r="FO156" s="126">
        <f t="shared" si="266"/>
        <v>92</v>
      </c>
      <c r="FP156" s="126">
        <f t="shared" si="266"/>
        <v>90</v>
      </c>
      <c r="FQ156" s="126">
        <f t="shared" si="266"/>
        <v>91</v>
      </c>
      <c r="FR156" s="126">
        <f t="shared" si="266"/>
        <v>92</v>
      </c>
      <c r="FS156" s="126">
        <f t="shared" si="266"/>
        <v>92</v>
      </c>
      <c r="FT156" s="126">
        <f t="shared" si="266"/>
        <v>90</v>
      </c>
      <c r="FU156" s="126">
        <f t="shared" si="266"/>
        <v>91</v>
      </c>
      <c r="FV156" s="126">
        <f t="shared" si="266"/>
        <v>92</v>
      </c>
      <c r="FW156" s="126">
        <f t="shared" si="266"/>
        <v>92</v>
      </c>
      <c r="FX156" s="126">
        <f t="shared" si="266"/>
        <v>90</v>
      </c>
      <c r="FY156" s="126">
        <f t="shared" si="266"/>
        <v>91</v>
      </c>
      <c r="FZ156" s="126">
        <f t="shared" si="266"/>
        <v>92</v>
      </c>
      <c r="GA156" s="126">
        <f t="shared" si="266"/>
        <v>92</v>
      </c>
      <c r="GB156" s="126">
        <f t="shared" si="266"/>
        <v>91</v>
      </c>
      <c r="GC156" s="126">
        <f t="shared" si="266"/>
        <v>91</v>
      </c>
      <c r="GD156" s="126">
        <f t="shared" si="266"/>
        <v>92</v>
      </c>
      <c r="GE156" s="126">
        <f t="shared" si="266"/>
        <v>92</v>
      </c>
      <c r="GF156" s="126">
        <f t="shared" si="266"/>
        <v>90</v>
      </c>
      <c r="GG156" s="126">
        <f t="shared" si="266"/>
        <v>91</v>
      </c>
      <c r="GH156" s="126">
        <f t="shared" si="266"/>
        <v>92</v>
      </c>
      <c r="GI156" s="126">
        <f t="shared" si="266"/>
        <v>92</v>
      </c>
      <c r="GJ156" s="126">
        <f t="shared" si="266"/>
        <v>90</v>
      </c>
    </row>
    <row r="157" spans="1:15961" s="522" customFormat="1" x14ac:dyDescent="0.35">
      <c r="A157" s="189"/>
      <c r="B157" s="189"/>
      <c r="C157" s="190"/>
      <c r="D157" s="191"/>
      <c r="E157" s="249" t="s">
        <v>245</v>
      </c>
      <c r="F157" s="249"/>
      <c r="G157" s="249" t="s">
        <v>215</v>
      </c>
      <c r="H157" s="249"/>
      <c r="I157" s="192"/>
      <c r="J157" s="249">
        <f t="shared" ref="J157:AO157" si="267" xml:space="preserve"> I157 + (J156 * J155)</f>
        <v>0</v>
      </c>
      <c r="K157" s="249">
        <f t="shared" si="267"/>
        <v>0</v>
      </c>
      <c r="L157" s="249">
        <f t="shared" si="267"/>
        <v>0</v>
      </c>
      <c r="M157" s="249">
        <f t="shared" si="267"/>
        <v>91</v>
      </c>
      <c r="N157" s="249">
        <f t="shared" si="267"/>
        <v>183</v>
      </c>
      <c r="O157" s="249">
        <f t="shared" si="267"/>
        <v>275</v>
      </c>
      <c r="P157" s="249">
        <f t="shared" si="267"/>
        <v>365</v>
      </c>
      <c r="Q157" s="249">
        <f t="shared" si="267"/>
        <v>456</v>
      </c>
      <c r="R157" s="249">
        <f t="shared" si="267"/>
        <v>548</v>
      </c>
      <c r="S157" s="249">
        <f t="shared" si="267"/>
        <v>640</v>
      </c>
      <c r="T157" s="249">
        <f t="shared" si="267"/>
        <v>730</v>
      </c>
      <c r="U157" s="249">
        <f t="shared" si="267"/>
        <v>821</v>
      </c>
      <c r="V157" s="249">
        <f t="shared" si="267"/>
        <v>913</v>
      </c>
      <c r="W157" s="249">
        <f t="shared" si="267"/>
        <v>1005</v>
      </c>
      <c r="X157" s="249">
        <f t="shared" si="267"/>
        <v>1096</v>
      </c>
      <c r="Y157" s="249">
        <f t="shared" si="267"/>
        <v>1187</v>
      </c>
      <c r="Z157" s="249">
        <f t="shared" si="267"/>
        <v>1279</v>
      </c>
      <c r="AA157" s="249">
        <f t="shared" si="267"/>
        <v>1371</v>
      </c>
      <c r="AB157" s="249">
        <f t="shared" si="267"/>
        <v>1461</v>
      </c>
      <c r="AC157" s="249">
        <f t="shared" si="267"/>
        <v>1552</v>
      </c>
      <c r="AD157" s="249">
        <f t="shared" si="267"/>
        <v>1644</v>
      </c>
      <c r="AE157" s="249">
        <f t="shared" si="267"/>
        <v>1736</v>
      </c>
      <c r="AF157" s="249">
        <f t="shared" si="267"/>
        <v>1826</v>
      </c>
      <c r="AG157" s="249">
        <f t="shared" si="267"/>
        <v>1917</v>
      </c>
      <c r="AH157" s="249">
        <f t="shared" si="267"/>
        <v>2009</v>
      </c>
      <c r="AI157" s="249">
        <f t="shared" si="267"/>
        <v>2101</v>
      </c>
      <c r="AJ157" s="249">
        <f t="shared" si="267"/>
        <v>2191</v>
      </c>
      <c r="AK157" s="249">
        <f t="shared" si="267"/>
        <v>2282</v>
      </c>
      <c r="AL157" s="249">
        <f t="shared" si="267"/>
        <v>2374</v>
      </c>
      <c r="AM157" s="249">
        <f t="shared" si="267"/>
        <v>2466</v>
      </c>
      <c r="AN157" s="249">
        <f t="shared" si="267"/>
        <v>2557</v>
      </c>
      <c r="AO157" s="249">
        <f t="shared" si="267"/>
        <v>2648</v>
      </c>
      <c r="AP157" s="249">
        <f t="shared" ref="AP157:BU157" si="268" xml:space="preserve"> AO157 + (AP156 * AP155)</f>
        <v>2740</v>
      </c>
      <c r="AQ157" s="249">
        <f t="shared" si="268"/>
        <v>2832</v>
      </c>
      <c r="AR157" s="249">
        <f t="shared" si="268"/>
        <v>2922</v>
      </c>
      <c r="AS157" s="249">
        <f t="shared" si="268"/>
        <v>3013</v>
      </c>
      <c r="AT157" s="249">
        <f t="shared" si="268"/>
        <v>3105</v>
      </c>
      <c r="AU157" s="249">
        <f t="shared" si="268"/>
        <v>3197</v>
      </c>
      <c r="AV157" s="249">
        <f t="shared" si="268"/>
        <v>3287</v>
      </c>
      <c r="AW157" s="249">
        <f t="shared" si="268"/>
        <v>3378</v>
      </c>
      <c r="AX157" s="249">
        <f t="shared" si="268"/>
        <v>3470</v>
      </c>
      <c r="AY157" s="249">
        <f t="shared" si="268"/>
        <v>3562</v>
      </c>
      <c r="AZ157" s="249">
        <f t="shared" si="268"/>
        <v>3652</v>
      </c>
      <c r="BA157" s="249">
        <f t="shared" si="268"/>
        <v>3743</v>
      </c>
      <c r="BB157" s="249">
        <f t="shared" si="268"/>
        <v>3835</v>
      </c>
      <c r="BC157" s="249">
        <f t="shared" si="268"/>
        <v>3927</v>
      </c>
      <c r="BD157" s="249">
        <f t="shared" si="268"/>
        <v>4018</v>
      </c>
      <c r="BE157" s="249">
        <f t="shared" si="268"/>
        <v>4109</v>
      </c>
      <c r="BF157" s="249">
        <f t="shared" si="268"/>
        <v>4201</v>
      </c>
      <c r="BG157" s="249">
        <f t="shared" si="268"/>
        <v>4293</v>
      </c>
      <c r="BH157" s="249">
        <f t="shared" si="268"/>
        <v>4383</v>
      </c>
      <c r="BI157" s="249">
        <f t="shared" si="268"/>
        <v>4474</v>
      </c>
      <c r="BJ157" s="249">
        <f t="shared" si="268"/>
        <v>4566</v>
      </c>
      <c r="BK157" s="249">
        <f t="shared" si="268"/>
        <v>4658</v>
      </c>
      <c r="BL157" s="249">
        <f t="shared" si="268"/>
        <v>4748</v>
      </c>
      <c r="BM157" s="249">
        <f t="shared" si="268"/>
        <v>4839</v>
      </c>
      <c r="BN157" s="249">
        <f t="shared" si="268"/>
        <v>4931</v>
      </c>
      <c r="BO157" s="249">
        <f t="shared" si="268"/>
        <v>5023</v>
      </c>
      <c r="BP157" s="249">
        <f t="shared" si="268"/>
        <v>5113</v>
      </c>
      <c r="BQ157" s="249">
        <f t="shared" si="268"/>
        <v>5204</v>
      </c>
      <c r="BR157" s="249">
        <f t="shared" si="268"/>
        <v>5296</v>
      </c>
      <c r="BS157" s="249">
        <f t="shared" si="268"/>
        <v>5388</v>
      </c>
      <c r="BT157" s="249">
        <f t="shared" si="268"/>
        <v>5479</v>
      </c>
      <c r="BU157" s="249">
        <f t="shared" si="268"/>
        <v>5570</v>
      </c>
      <c r="BV157" s="249">
        <f t="shared" ref="BV157:DA157" si="269" xml:space="preserve"> BU157 + (BV156 * BV155)</f>
        <v>5662</v>
      </c>
      <c r="BW157" s="249">
        <f t="shared" si="269"/>
        <v>5754</v>
      </c>
      <c r="BX157" s="249">
        <f t="shared" si="269"/>
        <v>5844</v>
      </c>
      <c r="BY157" s="249">
        <f t="shared" si="269"/>
        <v>5935</v>
      </c>
      <c r="BZ157" s="249">
        <f t="shared" si="269"/>
        <v>6027</v>
      </c>
      <c r="CA157" s="249">
        <f t="shared" si="269"/>
        <v>6119</v>
      </c>
      <c r="CB157" s="249">
        <f t="shared" si="269"/>
        <v>6209</v>
      </c>
      <c r="CC157" s="249">
        <f t="shared" si="269"/>
        <v>6300</v>
      </c>
      <c r="CD157" s="249">
        <f t="shared" si="269"/>
        <v>6392</v>
      </c>
      <c r="CE157" s="249">
        <f t="shared" si="269"/>
        <v>6484</v>
      </c>
      <c r="CF157" s="249">
        <f t="shared" si="269"/>
        <v>6574</v>
      </c>
      <c r="CG157" s="249">
        <f t="shared" si="269"/>
        <v>6665</v>
      </c>
      <c r="CH157" s="249">
        <f t="shared" si="269"/>
        <v>6757</v>
      </c>
      <c r="CI157" s="249">
        <f t="shared" si="269"/>
        <v>6849</v>
      </c>
      <c r="CJ157" s="249">
        <f t="shared" si="269"/>
        <v>6940</v>
      </c>
      <c r="CK157" s="249">
        <f t="shared" si="269"/>
        <v>7031</v>
      </c>
      <c r="CL157" s="249">
        <f t="shared" si="269"/>
        <v>7123</v>
      </c>
      <c r="CM157" s="249">
        <f t="shared" si="269"/>
        <v>7215</v>
      </c>
      <c r="CN157" s="249">
        <f t="shared" si="269"/>
        <v>7305</v>
      </c>
      <c r="CO157" s="249">
        <f t="shared" si="269"/>
        <v>7396</v>
      </c>
      <c r="CP157" s="249">
        <f t="shared" si="269"/>
        <v>7488</v>
      </c>
      <c r="CQ157" s="249">
        <f t="shared" si="269"/>
        <v>7580</v>
      </c>
      <c r="CR157" s="249">
        <f t="shared" si="269"/>
        <v>7670</v>
      </c>
      <c r="CS157" s="249">
        <f t="shared" si="269"/>
        <v>7761</v>
      </c>
      <c r="CT157" s="249">
        <f t="shared" si="269"/>
        <v>7853</v>
      </c>
      <c r="CU157" s="249">
        <f t="shared" si="269"/>
        <v>7945</v>
      </c>
      <c r="CV157" s="249">
        <f t="shared" si="269"/>
        <v>8035</v>
      </c>
      <c r="CW157" s="249">
        <f t="shared" si="269"/>
        <v>8126</v>
      </c>
      <c r="CX157" s="249">
        <f t="shared" si="269"/>
        <v>8218</v>
      </c>
      <c r="CY157" s="249">
        <f t="shared" si="269"/>
        <v>8310</v>
      </c>
      <c r="CZ157" s="249">
        <f t="shared" si="269"/>
        <v>8401</v>
      </c>
      <c r="DA157" s="249">
        <f t="shared" si="269"/>
        <v>8492</v>
      </c>
      <c r="DB157" s="249">
        <f t="shared" ref="DB157:EG157" si="270" xml:space="preserve"> DA157 + (DB156 * DB155)</f>
        <v>8584</v>
      </c>
      <c r="DC157" s="249">
        <f t="shared" si="270"/>
        <v>8676</v>
      </c>
      <c r="DD157" s="249">
        <f t="shared" si="270"/>
        <v>8766</v>
      </c>
      <c r="DE157" s="249">
        <f t="shared" si="270"/>
        <v>8857</v>
      </c>
      <c r="DF157" s="249">
        <f t="shared" si="270"/>
        <v>8949</v>
      </c>
      <c r="DG157" s="249">
        <f t="shared" si="270"/>
        <v>9041</v>
      </c>
      <c r="DH157" s="249">
        <f t="shared" si="270"/>
        <v>9131</v>
      </c>
      <c r="DI157" s="249">
        <f t="shared" si="270"/>
        <v>9131</v>
      </c>
      <c r="DJ157" s="249">
        <f t="shared" si="270"/>
        <v>9131</v>
      </c>
      <c r="DK157" s="249">
        <f t="shared" si="270"/>
        <v>9131</v>
      </c>
      <c r="DL157" s="249">
        <f t="shared" si="270"/>
        <v>9131</v>
      </c>
      <c r="DM157" s="249">
        <f t="shared" si="270"/>
        <v>9131</v>
      </c>
      <c r="DN157" s="249">
        <f t="shared" si="270"/>
        <v>9131</v>
      </c>
      <c r="DO157" s="249">
        <f t="shared" si="270"/>
        <v>9131</v>
      </c>
      <c r="DP157" s="249">
        <f t="shared" si="270"/>
        <v>9131</v>
      </c>
      <c r="DQ157" s="249">
        <f t="shared" si="270"/>
        <v>9131</v>
      </c>
      <c r="DR157" s="249">
        <f t="shared" si="270"/>
        <v>9131</v>
      </c>
      <c r="DS157" s="249">
        <f t="shared" si="270"/>
        <v>9131</v>
      </c>
      <c r="DT157" s="249">
        <f t="shared" si="270"/>
        <v>9131</v>
      </c>
      <c r="DU157" s="249">
        <f t="shared" si="270"/>
        <v>9131</v>
      </c>
      <c r="DV157" s="249">
        <f t="shared" si="270"/>
        <v>9131</v>
      </c>
      <c r="DW157" s="249">
        <f t="shared" si="270"/>
        <v>9131</v>
      </c>
      <c r="DX157" s="249">
        <f t="shared" si="270"/>
        <v>9131</v>
      </c>
      <c r="DY157" s="249">
        <f t="shared" si="270"/>
        <v>9131</v>
      </c>
      <c r="DZ157" s="249">
        <f t="shared" si="270"/>
        <v>9131</v>
      </c>
      <c r="EA157" s="249">
        <f t="shared" si="270"/>
        <v>9131</v>
      </c>
      <c r="EB157" s="249">
        <f t="shared" si="270"/>
        <v>9131</v>
      </c>
      <c r="EC157" s="249">
        <f t="shared" si="270"/>
        <v>9131</v>
      </c>
      <c r="ED157" s="249">
        <f t="shared" si="270"/>
        <v>9131</v>
      </c>
      <c r="EE157" s="249">
        <f t="shared" si="270"/>
        <v>9131</v>
      </c>
      <c r="EF157" s="249">
        <f t="shared" si="270"/>
        <v>9131</v>
      </c>
      <c r="EG157" s="249">
        <f t="shared" si="270"/>
        <v>9131</v>
      </c>
      <c r="EH157" s="249">
        <f t="shared" ref="EH157:FM157" si="271" xml:space="preserve"> EG157 + (EH156 * EH155)</f>
        <v>9131</v>
      </c>
      <c r="EI157" s="249">
        <f t="shared" si="271"/>
        <v>9131</v>
      </c>
      <c r="EJ157" s="249">
        <f t="shared" si="271"/>
        <v>9131</v>
      </c>
      <c r="EK157" s="249">
        <f t="shared" si="271"/>
        <v>9131</v>
      </c>
      <c r="EL157" s="249">
        <f t="shared" si="271"/>
        <v>9131</v>
      </c>
      <c r="EM157" s="249">
        <f t="shared" si="271"/>
        <v>9131</v>
      </c>
      <c r="EN157" s="249">
        <f t="shared" si="271"/>
        <v>9131</v>
      </c>
      <c r="EO157" s="249">
        <f t="shared" si="271"/>
        <v>9131</v>
      </c>
      <c r="EP157" s="249">
        <f t="shared" si="271"/>
        <v>9131</v>
      </c>
      <c r="EQ157" s="249">
        <f t="shared" si="271"/>
        <v>9131</v>
      </c>
      <c r="ER157" s="249">
        <f t="shared" si="271"/>
        <v>9131</v>
      </c>
      <c r="ES157" s="249">
        <f t="shared" si="271"/>
        <v>9131</v>
      </c>
      <c r="ET157" s="249">
        <f t="shared" si="271"/>
        <v>9131</v>
      </c>
      <c r="EU157" s="249">
        <f t="shared" si="271"/>
        <v>9131</v>
      </c>
      <c r="EV157" s="249">
        <f t="shared" si="271"/>
        <v>9131</v>
      </c>
      <c r="EW157" s="249">
        <f t="shared" si="271"/>
        <v>9131</v>
      </c>
      <c r="EX157" s="249">
        <f t="shared" si="271"/>
        <v>9131</v>
      </c>
      <c r="EY157" s="249">
        <f t="shared" si="271"/>
        <v>9131</v>
      </c>
      <c r="EZ157" s="249">
        <f t="shared" si="271"/>
        <v>9131</v>
      </c>
      <c r="FA157" s="249">
        <f t="shared" si="271"/>
        <v>9131</v>
      </c>
      <c r="FB157" s="249">
        <f t="shared" si="271"/>
        <v>9131</v>
      </c>
      <c r="FC157" s="249">
        <f t="shared" si="271"/>
        <v>9131</v>
      </c>
      <c r="FD157" s="249">
        <f t="shared" si="271"/>
        <v>9131</v>
      </c>
      <c r="FE157" s="249">
        <f t="shared" si="271"/>
        <v>9131</v>
      </c>
      <c r="FF157" s="249">
        <f t="shared" si="271"/>
        <v>9131</v>
      </c>
      <c r="FG157" s="249">
        <f t="shared" si="271"/>
        <v>9131</v>
      </c>
      <c r="FH157" s="249">
        <f t="shared" si="271"/>
        <v>9131</v>
      </c>
      <c r="FI157" s="249">
        <f t="shared" si="271"/>
        <v>9131</v>
      </c>
      <c r="FJ157" s="249">
        <f t="shared" si="271"/>
        <v>9131</v>
      </c>
      <c r="FK157" s="249">
        <f t="shared" si="271"/>
        <v>9131</v>
      </c>
      <c r="FL157" s="249">
        <f t="shared" si="271"/>
        <v>9131</v>
      </c>
      <c r="FM157" s="249">
        <f t="shared" si="271"/>
        <v>9131</v>
      </c>
      <c r="FN157" s="249">
        <f t="shared" ref="FN157:GJ157" si="272" xml:space="preserve"> FM157 + (FN156 * FN155)</f>
        <v>9131</v>
      </c>
      <c r="FO157" s="249">
        <f t="shared" si="272"/>
        <v>9131</v>
      </c>
      <c r="FP157" s="249">
        <f t="shared" si="272"/>
        <v>9131</v>
      </c>
      <c r="FQ157" s="249">
        <f t="shared" si="272"/>
        <v>9131</v>
      </c>
      <c r="FR157" s="249">
        <f t="shared" si="272"/>
        <v>9131</v>
      </c>
      <c r="FS157" s="249">
        <f t="shared" si="272"/>
        <v>9131</v>
      </c>
      <c r="FT157" s="249">
        <f t="shared" si="272"/>
        <v>9131</v>
      </c>
      <c r="FU157" s="249">
        <f t="shared" si="272"/>
        <v>9131</v>
      </c>
      <c r="FV157" s="249">
        <f t="shared" si="272"/>
        <v>9131</v>
      </c>
      <c r="FW157" s="249">
        <f t="shared" si="272"/>
        <v>9131</v>
      </c>
      <c r="FX157" s="249">
        <f t="shared" si="272"/>
        <v>9131</v>
      </c>
      <c r="FY157" s="249">
        <f t="shared" si="272"/>
        <v>9131</v>
      </c>
      <c r="FZ157" s="249">
        <f t="shared" si="272"/>
        <v>9131</v>
      </c>
      <c r="GA157" s="249">
        <f t="shared" si="272"/>
        <v>9131</v>
      </c>
      <c r="GB157" s="249">
        <f t="shared" si="272"/>
        <v>9131</v>
      </c>
      <c r="GC157" s="249">
        <f t="shared" si="272"/>
        <v>9131</v>
      </c>
      <c r="GD157" s="249">
        <f t="shared" si="272"/>
        <v>9131</v>
      </c>
      <c r="GE157" s="249">
        <f t="shared" si="272"/>
        <v>9131</v>
      </c>
      <c r="GF157" s="249">
        <f t="shared" si="272"/>
        <v>9131</v>
      </c>
      <c r="GG157" s="249">
        <f t="shared" si="272"/>
        <v>9131</v>
      </c>
      <c r="GH157" s="249">
        <f t="shared" si="272"/>
        <v>9131</v>
      </c>
      <c r="GI157" s="249">
        <f t="shared" si="272"/>
        <v>9131</v>
      </c>
      <c r="GJ157" s="249">
        <f t="shared" si="272"/>
        <v>9131</v>
      </c>
    </row>
    <row r="159" spans="1:15961" x14ac:dyDescent="0.35">
      <c r="A159" s="15" t="s">
        <v>63</v>
      </c>
    </row>
  </sheetData>
  <conditionalFormatting sqref="J3:GJ3">
    <cfRule type="cellIs" dxfId="158" priority="8" stopIfTrue="1" operator="equal">
      <formula>"Construction"</formula>
    </cfRule>
    <cfRule type="cellIs" dxfId="157" priority="9" stopIfTrue="1" operator="equal">
      <formula>"Operations"</formula>
    </cfRule>
  </conditionalFormatting>
  <conditionalFormatting sqref="J3:GJ3">
    <cfRule type="cellIs" dxfId="156" priority="7" operator="equal">
      <formula>"Fin Close"</formula>
    </cfRule>
  </conditionalFormatting>
  <conditionalFormatting sqref="J3:GJ3">
    <cfRule type="cellIs" dxfId="155" priority="5" operator="equal">
      <formula>"PPA ext."</formula>
    </cfRule>
    <cfRule type="cellIs" dxfId="154" priority="6" operator="equal">
      <formula>"Delay"</formula>
    </cfRule>
  </conditionalFormatting>
  <conditionalFormatting sqref="F2:F4">
    <cfRule type="cellIs" dxfId="153" priority="1" stopIfTrue="1" operator="notEqual">
      <formula>0</formula>
    </cfRule>
    <cfRule type="cellIs" dxfId="152" priority="2" stopIfTrue="1" operator="equal">
      <formula>""</formula>
    </cfRule>
  </conditionalFormatting>
  <conditionalFormatting sqref="F2:F4">
    <cfRule type="cellIs" dxfId="151" priority="3" stopIfTrue="1" operator="notEqual">
      <formula>0</formula>
    </cfRule>
    <cfRule type="cellIs" dxfId="150" priority="4" stopIfTrue="1" operator="equal">
      <formula>""</formula>
    </cfRule>
  </conditionalFormatting>
  <dataValidations count="1">
    <dataValidation allowBlank="1" showInputMessage="1" showErrorMessage="1" sqref="E35:H35 E45:H45" xr:uid="{00000000-0002-0000-0100-000000000000}"/>
  </dataValidations>
  <printOptions verticalCentered="1" gridLines="1"/>
  <pageMargins left="0.74803149606299213" right="0.74803149606299213" top="0.98425196850393704" bottom="0.98425196850393704" header="0.51181102362204722" footer="0.51181102362204722"/>
  <pageSetup paperSize="9" scale="55" orientation="landscape" blackAndWhite="1" horizontalDpi="300" verticalDpi="300" r:id="rId1"/>
  <headerFooter alignWithMargins="0">
    <oddHeader>&amp;L&amp;"Arial,Bold"&amp;14PROJECT AIRCO&amp;C&amp;"Arial,Bold"&amp;14Sheet: &amp;A&amp;R&amp;"Arial,Bold"&amp;14STRICTLY CONFIDENTIAL</oddHeader>
    <oddFooter>&amp;L&amp;12&amp;F (Printed on &amp;D at &amp;T) &amp;R&amp;12Page &amp;P of &amp;N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B604CE-B76C-47BF-BFE3-F02FD7758433}">
  <sheetPr codeName="Sheet18">
    <outlinePr summaryBelow="0" summaryRight="0"/>
  </sheetPr>
  <dimension ref="A1:PY22"/>
  <sheetViews>
    <sheetView defaultGridColor="0" colorId="8" workbookViewId="0">
      <pane xSplit="9" ySplit="5" topLeftCell="J6" activePane="bottomRight" state="frozen"/>
      <selection activeCell="F117" sqref="F117"/>
      <selection pane="topRight" activeCell="F117" sqref="F117"/>
      <selection pane="bottomLeft" activeCell="F117" sqref="F117"/>
      <selection pane="bottomRight" activeCell="E2" sqref="A2:XFD5"/>
    </sheetView>
  </sheetViews>
  <sheetFormatPr defaultColWidth="0" defaultRowHeight="13.15" x14ac:dyDescent="0.35"/>
  <cols>
    <col min="1" max="2" width="1.33203125" style="15" customWidth="1"/>
    <col min="3" max="3" width="1.33203125" style="21" customWidth="1"/>
    <col min="4" max="4" width="1.33203125" style="60" customWidth="1"/>
    <col min="5" max="5" width="40.53125" style="12" customWidth="1"/>
    <col min="6" max="6" width="12.53125" style="12" customWidth="1"/>
    <col min="7" max="8" width="11.53125" style="12" customWidth="1"/>
    <col min="9" max="9" width="2.53125" style="9" customWidth="1"/>
    <col min="10" max="192" width="11.53125" style="12" customWidth="1"/>
    <col min="193" max="255" width="11.53125" hidden="1" customWidth="1"/>
    <col min="256" max="16384" width="11.53125" hidden="1"/>
  </cols>
  <sheetData>
    <row r="1" spans="1:441" s="43" customFormat="1" ht="25.15" x14ac:dyDescent="0.35">
      <c r="A1" s="24" t="str">
        <f ca="1" xml:space="preserve"> RIGHT(CELL("filename", A1), LEN(CELL("filename", A1)) - SEARCH("]", CELL("filename", A1))) &amp; " - " &amp; InpC!F3</f>
        <v>Esc - Base case 1</v>
      </c>
      <c r="B1" s="15"/>
      <c r="C1" s="21"/>
      <c r="D1" s="60"/>
      <c r="E1" s="12"/>
      <c r="F1" s="12"/>
      <c r="G1" s="12"/>
      <c r="H1" s="12"/>
      <c r="I1" s="9"/>
      <c r="J1" s="12"/>
      <c r="K1" s="12"/>
      <c r="L1" s="12"/>
      <c r="M1" s="12"/>
      <c r="N1" s="12"/>
      <c r="O1" s="12"/>
      <c r="P1" s="12"/>
      <c r="Q1" s="12"/>
      <c r="R1" s="12"/>
      <c r="S1" s="12"/>
      <c r="T1" s="12"/>
      <c r="U1" s="12"/>
      <c r="V1" s="12"/>
      <c r="W1" s="12"/>
      <c r="X1" s="12"/>
      <c r="Y1" s="12"/>
      <c r="Z1" s="12"/>
      <c r="AA1" s="12"/>
      <c r="AB1" s="12"/>
      <c r="AC1" s="12"/>
      <c r="AD1" s="12"/>
      <c r="AE1" s="12"/>
      <c r="AF1" s="12"/>
      <c r="AG1" s="12"/>
      <c r="AH1" s="12"/>
      <c r="AI1" s="12"/>
      <c r="AJ1" s="12"/>
      <c r="AK1" s="12"/>
      <c r="AL1" s="12"/>
      <c r="AM1" s="12"/>
      <c r="AN1" s="12"/>
      <c r="AO1" s="12"/>
      <c r="AP1" s="12"/>
      <c r="AQ1" s="12"/>
      <c r="AR1" s="12"/>
      <c r="AS1" s="12"/>
      <c r="AT1" s="12"/>
      <c r="AU1" s="12"/>
      <c r="AV1" s="12"/>
      <c r="AW1" s="12"/>
      <c r="AX1" s="12"/>
      <c r="AY1" s="12"/>
      <c r="AZ1" s="12"/>
      <c r="BA1" s="12"/>
      <c r="BB1" s="12"/>
      <c r="BC1" s="12"/>
      <c r="BD1" s="12"/>
      <c r="BE1" s="12"/>
      <c r="BF1" s="12"/>
      <c r="BG1" s="12"/>
      <c r="BH1" s="12"/>
      <c r="BI1" s="12"/>
      <c r="BJ1" s="12"/>
      <c r="BK1" s="12"/>
      <c r="BL1" s="12"/>
      <c r="BM1" s="12"/>
      <c r="BN1" s="12"/>
      <c r="BO1" s="12"/>
      <c r="BP1" s="12"/>
      <c r="BQ1" s="12"/>
      <c r="BR1" s="12"/>
      <c r="BS1" s="12"/>
      <c r="BT1" s="12"/>
      <c r="BU1" s="12"/>
      <c r="BV1" s="12"/>
      <c r="BW1" s="12"/>
      <c r="BX1" s="12"/>
      <c r="BY1" s="12"/>
      <c r="BZ1" s="12"/>
      <c r="CA1" s="12"/>
      <c r="CB1" s="12"/>
      <c r="CC1" s="12"/>
      <c r="CD1" s="12"/>
      <c r="CE1" s="12"/>
      <c r="CF1" s="12"/>
      <c r="CG1" s="12"/>
      <c r="CH1" s="12"/>
      <c r="CI1" s="12"/>
      <c r="CJ1" s="12"/>
      <c r="CK1" s="12"/>
      <c r="CL1" s="12"/>
      <c r="CM1" s="12"/>
      <c r="CN1" s="12"/>
      <c r="CO1" s="12"/>
      <c r="CP1" s="12"/>
      <c r="CQ1" s="12"/>
      <c r="CR1" s="12"/>
      <c r="CS1" s="12"/>
      <c r="CT1" s="12"/>
      <c r="CU1" s="12"/>
      <c r="CV1" s="12"/>
      <c r="CW1" s="12"/>
      <c r="CX1" s="12"/>
      <c r="CY1" s="12"/>
      <c r="CZ1" s="12"/>
      <c r="DA1" s="12"/>
      <c r="DB1" s="12"/>
      <c r="DC1" s="12"/>
      <c r="DD1" s="12"/>
      <c r="DE1" s="12"/>
      <c r="DF1" s="12"/>
      <c r="DG1" s="12"/>
      <c r="DH1" s="12"/>
      <c r="DI1" s="12"/>
      <c r="DJ1" s="12"/>
      <c r="DK1" s="12"/>
      <c r="DL1" s="12"/>
      <c r="DM1" s="12"/>
      <c r="DN1" s="12"/>
      <c r="DO1" s="12"/>
      <c r="DP1" s="12"/>
      <c r="DQ1" s="12"/>
      <c r="DR1" s="12"/>
      <c r="DS1" s="12"/>
      <c r="DT1" s="12"/>
      <c r="DU1" s="12"/>
      <c r="DV1" s="12"/>
      <c r="DW1" s="12"/>
      <c r="DX1" s="12"/>
      <c r="DY1" s="12"/>
      <c r="DZ1" s="12"/>
      <c r="EA1" s="12"/>
      <c r="EB1" s="12"/>
      <c r="EC1" s="12"/>
      <c r="ED1" s="12"/>
      <c r="EE1" s="12"/>
      <c r="EF1" s="12"/>
      <c r="EG1" s="12"/>
      <c r="EH1" s="12"/>
      <c r="EI1" s="12"/>
      <c r="EJ1" s="12"/>
      <c r="EK1" s="12"/>
      <c r="EL1" s="12"/>
      <c r="EM1" s="12"/>
      <c r="EN1" s="12"/>
      <c r="EO1" s="12"/>
      <c r="EP1" s="12"/>
      <c r="EQ1" s="12"/>
      <c r="ER1" s="12"/>
      <c r="ES1" s="12"/>
      <c r="ET1" s="12"/>
      <c r="EU1" s="12"/>
      <c r="EV1" s="12"/>
      <c r="EW1" s="12"/>
      <c r="EX1" s="12"/>
      <c r="EY1" s="12"/>
      <c r="EZ1" s="12"/>
      <c r="FA1" s="12"/>
      <c r="FB1" s="12"/>
      <c r="FC1" s="12"/>
      <c r="FD1" s="12"/>
      <c r="FE1" s="12"/>
      <c r="FF1" s="12"/>
      <c r="FG1" s="12"/>
      <c r="FH1" s="12"/>
      <c r="FI1" s="12"/>
      <c r="FJ1" s="12"/>
      <c r="FK1" s="12"/>
      <c r="FL1" s="12"/>
      <c r="FM1" s="12"/>
      <c r="FN1" s="12"/>
      <c r="FO1" s="12"/>
      <c r="FP1" s="12"/>
      <c r="FQ1" s="12"/>
      <c r="FR1" s="12"/>
      <c r="FS1" s="12"/>
      <c r="FT1" s="12"/>
      <c r="FU1" s="12"/>
      <c r="FV1" s="12"/>
      <c r="FW1" s="12"/>
      <c r="FX1" s="12"/>
      <c r="FY1" s="12"/>
      <c r="FZ1" s="12"/>
      <c r="GA1" s="12"/>
      <c r="GB1" s="12"/>
      <c r="GC1" s="12"/>
      <c r="GD1" s="12"/>
      <c r="GE1" s="12"/>
      <c r="GF1" s="12"/>
      <c r="GG1" s="12"/>
      <c r="GH1" s="12"/>
      <c r="GI1" s="12"/>
      <c r="GJ1" s="12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  <c r="HB1"/>
      <c r="HC1"/>
      <c r="HD1"/>
      <c r="HE1"/>
      <c r="HF1"/>
      <c r="HG1"/>
      <c r="HH1"/>
      <c r="HI1"/>
      <c r="HJ1"/>
      <c r="HK1"/>
      <c r="HL1"/>
      <c r="HM1"/>
      <c r="HN1"/>
      <c r="HO1"/>
      <c r="HP1"/>
      <c r="HQ1"/>
      <c r="HR1"/>
      <c r="HS1"/>
      <c r="HT1"/>
      <c r="HU1"/>
      <c r="HV1"/>
      <c r="HW1"/>
      <c r="HX1"/>
      <c r="HY1"/>
      <c r="HZ1"/>
      <c r="IA1"/>
      <c r="IB1"/>
      <c r="IC1"/>
      <c r="ID1"/>
      <c r="IE1"/>
      <c r="IF1"/>
      <c r="IG1"/>
      <c r="IH1"/>
      <c r="II1"/>
      <c r="IJ1"/>
      <c r="IK1"/>
      <c r="IL1"/>
      <c r="IM1"/>
      <c r="IN1"/>
      <c r="IO1"/>
      <c r="IP1"/>
      <c r="IQ1"/>
      <c r="IR1"/>
      <c r="IS1"/>
      <c r="IT1"/>
      <c r="IU1"/>
      <c r="IV1"/>
      <c r="IW1"/>
      <c r="IX1"/>
      <c r="IY1"/>
      <c r="IZ1"/>
      <c r="JA1"/>
      <c r="JB1"/>
      <c r="JC1"/>
      <c r="JD1"/>
      <c r="JE1"/>
      <c r="JF1"/>
      <c r="JG1"/>
      <c r="JH1"/>
      <c r="JI1"/>
      <c r="JJ1"/>
      <c r="JK1"/>
      <c r="JL1"/>
      <c r="JM1"/>
      <c r="JN1"/>
      <c r="JO1"/>
      <c r="JP1"/>
      <c r="JQ1"/>
      <c r="JR1"/>
      <c r="JS1"/>
      <c r="JT1"/>
      <c r="JU1"/>
      <c r="JV1"/>
      <c r="JW1"/>
      <c r="JX1"/>
      <c r="JY1"/>
      <c r="JZ1"/>
      <c r="KA1"/>
      <c r="KB1"/>
      <c r="KC1"/>
      <c r="KD1"/>
      <c r="KE1"/>
      <c r="KF1"/>
      <c r="KG1"/>
      <c r="KH1"/>
      <c r="KI1"/>
      <c r="KJ1"/>
      <c r="KK1"/>
      <c r="KL1"/>
      <c r="KM1"/>
      <c r="KN1"/>
      <c r="KO1"/>
      <c r="KP1"/>
      <c r="KQ1"/>
      <c r="KR1"/>
      <c r="KS1"/>
      <c r="KT1"/>
      <c r="KU1"/>
      <c r="KV1"/>
      <c r="KW1"/>
      <c r="KX1"/>
      <c r="KY1"/>
      <c r="KZ1"/>
      <c r="LA1"/>
      <c r="LB1"/>
      <c r="LC1"/>
      <c r="LD1"/>
      <c r="LE1"/>
      <c r="LF1"/>
      <c r="LG1"/>
      <c r="LH1"/>
      <c r="LI1"/>
      <c r="LJ1"/>
      <c r="LK1"/>
      <c r="LL1"/>
      <c r="LM1"/>
      <c r="LN1"/>
      <c r="LO1"/>
      <c r="LP1"/>
      <c r="LQ1"/>
      <c r="LR1"/>
      <c r="LS1"/>
      <c r="LT1"/>
      <c r="LU1"/>
      <c r="LV1"/>
      <c r="LW1"/>
      <c r="LX1"/>
      <c r="LY1"/>
      <c r="LZ1"/>
      <c r="MA1"/>
      <c r="MB1"/>
      <c r="MC1"/>
      <c r="MD1"/>
      <c r="ME1"/>
      <c r="MF1"/>
      <c r="MG1"/>
      <c r="MH1"/>
      <c r="MI1"/>
      <c r="MJ1"/>
      <c r="MK1"/>
      <c r="ML1"/>
      <c r="MM1"/>
      <c r="MN1"/>
      <c r="MO1"/>
      <c r="MP1"/>
      <c r="MQ1"/>
      <c r="MR1"/>
      <c r="MS1"/>
      <c r="MT1"/>
      <c r="MU1"/>
      <c r="MV1"/>
      <c r="MW1"/>
      <c r="MX1"/>
      <c r="MY1"/>
      <c r="MZ1"/>
      <c r="NA1"/>
      <c r="NB1"/>
      <c r="NC1"/>
      <c r="ND1"/>
      <c r="NE1"/>
      <c r="NF1"/>
      <c r="NG1"/>
      <c r="NH1"/>
      <c r="NI1"/>
      <c r="NJ1"/>
      <c r="NK1"/>
      <c r="NL1"/>
      <c r="NM1"/>
      <c r="NN1"/>
      <c r="NO1"/>
      <c r="NP1"/>
      <c r="NQ1"/>
      <c r="NR1"/>
      <c r="NS1"/>
      <c r="NT1"/>
      <c r="NU1"/>
      <c r="NV1"/>
      <c r="NW1"/>
      <c r="NX1"/>
      <c r="NY1"/>
      <c r="NZ1"/>
      <c r="OA1"/>
      <c r="OB1"/>
      <c r="OC1"/>
      <c r="OD1"/>
      <c r="OE1"/>
      <c r="OF1"/>
      <c r="OG1"/>
      <c r="OH1"/>
      <c r="OI1"/>
      <c r="OJ1"/>
      <c r="OK1"/>
      <c r="OL1"/>
      <c r="OM1"/>
      <c r="ON1"/>
      <c r="OO1"/>
      <c r="OP1"/>
      <c r="OQ1"/>
      <c r="OR1"/>
      <c r="OS1"/>
      <c r="OT1"/>
      <c r="OU1"/>
      <c r="OV1"/>
      <c r="OW1"/>
      <c r="OX1"/>
      <c r="OY1"/>
      <c r="OZ1"/>
      <c r="PA1"/>
      <c r="PB1"/>
      <c r="PC1"/>
      <c r="PD1"/>
      <c r="PE1"/>
      <c r="PF1"/>
      <c r="PG1"/>
      <c r="PH1"/>
      <c r="PI1"/>
      <c r="PJ1"/>
      <c r="PK1"/>
      <c r="PL1"/>
      <c r="PM1"/>
      <c r="PN1"/>
      <c r="PO1"/>
      <c r="PP1"/>
      <c r="PQ1"/>
      <c r="PR1"/>
      <c r="PS1"/>
      <c r="PT1"/>
      <c r="PU1"/>
      <c r="PV1"/>
      <c r="PW1"/>
      <c r="PX1"/>
      <c r="PY1"/>
    </row>
    <row r="2" spans="1:441" s="53" customFormat="1" x14ac:dyDescent="0.35">
      <c r="A2" s="63"/>
      <c r="B2" s="63"/>
      <c r="C2" s="64"/>
      <c r="D2" s="65"/>
      <c r="E2" s="41" t="str">
        <f xml:space="preserve"> Time!E$25</f>
        <v>Model period ending</v>
      </c>
      <c r="F2" s="350">
        <f xml:space="preserve"> Check!$F$9</f>
        <v>0</v>
      </c>
      <c r="G2" s="42" t="s">
        <v>23</v>
      </c>
      <c r="H2" s="25"/>
      <c r="I2" s="179"/>
      <c r="J2" s="25">
        <f xml:space="preserve"> Time!J$25</f>
        <v>44104</v>
      </c>
      <c r="K2" s="25">
        <f xml:space="preserve"> Time!K$25</f>
        <v>44196</v>
      </c>
      <c r="L2" s="25">
        <f xml:space="preserve"> Time!L$25</f>
        <v>44286</v>
      </c>
      <c r="M2" s="25">
        <f xml:space="preserve"> Time!M$25</f>
        <v>44377</v>
      </c>
      <c r="N2" s="25">
        <f xml:space="preserve"> Time!N$25</f>
        <v>44469</v>
      </c>
      <c r="O2" s="25">
        <f xml:space="preserve"> Time!O$25</f>
        <v>44561</v>
      </c>
      <c r="P2" s="25">
        <f xml:space="preserve"> Time!P$25</f>
        <v>44651</v>
      </c>
      <c r="Q2" s="25">
        <f xml:space="preserve"> Time!Q$25</f>
        <v>44742</v>
      </c>
      <c r="R2" s="25">
        <f xml:space="preserve"> Time!R$25</f>
        <v>44834</v>
      </c>
      <c r="S2" s="25">
        <f xml:space="preserve"> Time!S$25</f>
        <v>44926</v>
      </c>
      <c r="T2" s="25">
        <f xml:space="preserve"> Time!T$25</f>
        <v>45016</v>
      </c>
      <c r="U2" s="25">
        <f xml:space="preserve"> Time!U$25</f>
        <v>45107</v>
      </c>
      <c r="V2" s="25">
        <f xml:space="preserve"> Time!V$25</f>
        <v>45199</v>
      </c>
      <c r="W2" s="25">
        <f xml:space="preserve"> Time!W$25</f>
        <v>45291</v>
      </c>
      <c r="X2" s="25">
        <f xml:space="preserve"> Time!X$25</f>
        <v>45382</v>
      </c>
      <c r="Y2" s="25">
        <f xml:space="preserve"> Time!Y$25</f>
        <v>45473</v>
      </c>
      <c r="Z2" s="25">
        <f xml:space="preserve"> Time!Z$25</f>
        <v>45565</v>
      </c>
      <c r="AA2" s="25">
        <f xml:space="preserve"> Time!AA$25</f>
        <v>45657</v>
      </c>
      <c r="AB2" s="25">
        <f xml:space="preserve"> Time!AB$25</f>
        <v>45747</v>
      </c>
      <c r="AC2" s="25">
        <f xml:space="preserve"> Time!AC$25</f>
        <v>45838</v>
      </c>
      <c r="AD2" s="25">
        <f xml:space="preserve"> Time!AD$25</f>
        <v>45930</v>
      </c>
      <c r="AE2" s="25">
        <f xml:space="preserve"> Time!AE$25</f>
        <v>46022</v>
      </c>
      <c r="AF2" s="25">
        <f xml:space="preserve"> Time!AF$25</f>
        <v>46112</v>
      </c>
      <c r="AG2" s="25">
        <f xml:space="preserve"> Time!AG$25</f>
        <v>46203</v>
      </c>
      <c r="AH2" s="25">
        <f xml:space="preserve"> Time!AH$25</f>
        <v>46295</v>
      </c>
      <c r="AI2" s="25">
        <f xml:space="preserve"> Time!AI$25</f>
        <v>46387</v>
      </c>
      <c r="AJ2" s="25">
        <f xml:space="preserve"> Time!AJ$25</f>
        <v>46477</v>
      </c>
      <c r="AK2" s="25">
        <f xml:space="preserve"> Time!AK$25</f>
        <v>46568</v>
      </c>
      <c r="AL2" s="25">
        <f xml:space="preserve"> Time!AL$25</f>
        <v>46660</v>
      </c>
      <c r="AM2" s="25">
        <f xml:space="preserve"> Time!AM$25</f>
        <v>46752</v>
      </c>
      <c r="AN2" s="25">
        <f xml:space="preserve"> Time!AN$25</f>
        <v>46843</v>
      </c>
      <c r="AO2" s="25">
        <f xml:space="preserve"> Time!AO$25</f>
        <v>46934</v>
      </c>
      <c r="AP2" s="25">
        <f xml:space="preserve"> Time!AP$25</f>
        <v>47026</v>
      </c>
      <c r="AQ2" s="25">
        <f xml:space="preserve"> Time!AQ$25</f>
        <v>47118</v>
      </c>
      <c r="AR2" s="25">
        <f xml:space="preserve"> Time!AR$25</f>
        <v>47208</v>
      </c>
      <c r="AS2" s="25">
        <f xml:space="preserve"> Time!AS$25</f>
        <v>47299</v>
      </c>
      <c r="AT2" s="25">
        <f xml:space="preserve"> Time!AT$25</f>
        <v>47391</v>
      </c>
      <c r="AU2" s="25">
        <f xml:space="preserve"> Time!AU$25</f>
        <v>47483</v>
      </c>
      <c r="AV2" s="25">
        <f xml:space="preserve"> Time!AV$25</f>
        <v>47573</v>
      </c>
      <c r="AW2" s="25">
        <f xml:space="preserve"> Time!AW$25</f>
        <v>47664</v>
      </c>
      <c r="AX2" s="25">
        <f xml:space="preserve"> Time!AX$25</f>
        <v>47756</v>
      </c>
      <c r="AY2" s="25">
        <f xml:space="preserve"> Time!AY$25</f>
        <v>47848</v>
      </c>
      <c r="AZ2" s="25">
        <f xml:space="preserve"> Time!AZ$25</f>
        <v>47938</v>
      </c>
      <c r="BA2" s="25">
        <f xml:space="preserve"> Time!BA$25</f>
        <v>48029</v>
      </c>
      <c r="BB2" s="25">
        <f xml:space="preserve"> Time!BB$25</f>
        <v>48121</v>
      </c>
      <c r="BC2" s="25">
        <f xml:space="preserve"> Time!BC$25</f>
        <v>48213</v>
      </c>
      <c r="BD2" s="25">
        <f xml:space="preserve"> Time!BD$25</f>
        <v>48304</v>
      </c>
      <c r="BE2" s="25">
        <f xml:space="preserve"> Time!BE$25</f>
        <v>48395</v>
      </c>
      <c r="BF2" s="25">
        <f xml:space="preserve"> Time!BF$25</f>
        <v>48487</v>
      </c>
      <c r="BG2" s="25">
        <f xml:space="preserve"> Time!BG$25</f>
        <v>48579</v>
      </c>
      <c r="BH2" s="25">
        <f xml:space="preserve"> Time!BH$25</f>
        <v>48669</v>
      </c>
      <c r="BI2" s="25">
        <f xml:space="preserve"> Time!BI$25</f>
        <v>48760</v>
      </c>
      <c r="BJ2" s="25">
        <f xml:space="preserve"> Time!BJ$25</f>
        <v>48852</v>
      </c>
      <c r="BK2" s="25">
        <f xml:space="preserve"> Time!BK$25</f>
        <v>48944</v>
      </c>
      <c r="BL2" s="25">
        <f xml:space="preserve"> Time!BL$25</f>
        <v>49034</v>
      </c>
      <c r="BM2" s="25">
        <f xml:space="preserve"> Time!BM$25</f>
        <v>49125</v>
      </c>
      <c r="BN2" s="25">
        <f xml:space="preserve"> Time!BN$25</f>
        <v>49217</v>
      </c>
      <c r="BO2" s="25">
        <f xml:space="preserve"> Time!BO$25</f>
        <v>49309</v>
      </c>
      <c r="BP2" s="25">
        <f xml:space="preserve"> Time!BP$25</f>
        <v>49399</v>
      </c>
      <c r="BQ2" s="25">
        <f xml:space="preserve"> Time!BQ$25</f>
        <v>49490</v>
      </c>
      <c r="BR2" s="25">
        <f xml:space="preserve"> Time!BR$25</f>
        <v>49582</v>
      </c>
      <c r="BS2" s="25">
        <f xml:space="preserve"> Time!BS$25</f>
        <v>49674</v>
      </c>
      <c r="BT2" s="25">
        <f xml:space="preserve"> Time!BT$25</f>
        <v>49765</v>
      </c>
      <c r="BU2" s="25">
        <f xml:space="preserve"> Time!BU$25</f>
        <v>49856</v>
      </c>
      <c r="BV2" s="25">
        <f xml:space="preserve"> Time!BV$25</f>
        <v>49948</v>
      </c>
      <c r="BW2" s="25">
        <f xml:space="preserve"> Time!BW$25</f>
        <v>50040</v>
      </c>
      <c r="BX2" s="25">
        <f xml:space="preserve"> Time!BX$25</f>
        <v>50130</v>
      </c>
      <c r="BY2" s="25">
        <f xml:space="preserve"> Time!BY$25</f>
        <v>50221</v>
      </c>
      <c r="BZ2" s="25">
        <f xml:space="preserve"> Time!BZ$25</f>
        <v>50313</v>
      </c>
      <c r="CA2" s="25">
        <f xml:space="preserve"> Time!CA$25</f>
        <v>50405</v>
      </c>
      <c r="CB2" s="25">
        <f xml:space="preserve"> Time!CB$25</f>
        <v>50495</v>
      </c>
      <c r="CC2" s="25">
        <f xml:space="preserve"> Time!CC$25</f>
        <v>50586</v>
      </c>
      <c r="CD2" s="25">
        <f xml:space="preserve"> Time!CD$25</f>
        <v>50678</v>
      </c>
      <c r="CE2" s="25">
        <f xml:space="preserve"> Time!CE$25</f>
        <v>50770</v>
      </c>
      <c r="CF2" s="25">
        <f xml:space="preserve"> Time!CF$25</f>
        <v>50860</v>
      </c>
      <c r="CG2" s="25">
        <f xml:space="preserve"> Time!CG$25</f>
        <v>50951</v>
      </c>
      <c r="CH2" s="25">
        <f xml:space="preserve"> Time!CH$25</f>
        <v>51043</v>
      </c>
      <c r="CI2" s="25">
        <f xml:space="preserve"> Time!CI$25</f>
        <v>51135</v>
      </c>
      <c r="CJ2" s="25">
        <f xml:space="preserve"> Time!CJ$25</f>
        <v>51226</v>
      </c>
      <c r="CK2" s="25">
        <f xml:space="preserve"> Time!CK$25</f>
        <v>51317</v>
      </c>
      <c r="CL2" s="25">
        <f xml:space="preserve"> Time!CL$25</f>
        <v>51409</v>
      </c>
      <c r="CM2" s="25">
        <f xml:space="preserve"> Time!CM$25</f>
        <v>51501</v>
      </c>
      <c r="CN2" s="25">
        <f xml:space="preserve"> Time!CN$25</f>
        <v>51591</v>
      </c>
      <c r="CO2" s="25">
        <f xml:space="preserve"> Time!CO$25</f>
        <v>51682</v>
      </c>
      <c r="CP2" s="25">
        <f xml:space="preserve"> Time!CP$25</f>
        <v>51774</v>
      </c>
      <c r="CQ2" s="25">
        <f xml:space="preserve"> Time!CQ$25</f>
        <v>51866</v>
      </c>
      <c r="CR2" s="25">
        <f xml:space="preserve"> Time!CR$25</f>
        <v>51956</v>
      </c>
      <c r="CS2" s="25">
        <f xml:space="preserve"> Time!CS$25</f>
        <v>52047</v>
      </c>
      <c r="CT2" s="25">
        <f xml:space="preserve"> Time!CT$25</f>
        <v>52139</v>
      </c>
      <c r="CU2" s="25">
        <f xml:space="preserve"> Time!CU$25</f>
        <v>52231</v>
      </c>
      <c r="CV2" s="25">
        <f xml:space="preserve"> Time!CV$25</f>
        <v>52321</v>
      </c>
      <c r="CW2" s="25">
        <f xml:space="preserve"> Time!CW$25</f>
        <v>52412</v>
      </c>
      <c r="CX2" s="25">
        <f xml:space="preserve"> Time!CX$25</f>
        <v>52504</v>
      </c>
      <c r="CY2" s="25">
        <f xml:space="preserve"> Time!CY$25</f>
        <v>52596</v>
      </c>
      <c r="CZ2" s="25">
        <f xml:space="preserve"> Time!CZ$25</f>
        <v>52687</v>
      </c>
      <c r="DA2" s="25">
        <f xml:space="preserve"> Time!DA$25</f>
        <v>52778</v>
      </c>
      <c r="DB2" s="25">
        <f xml:space="preserve"> Time!DB$25</f>
        <v>52870</v>
      </c>
      <c r="DC2" s="25">
        <f xml:space="preserve"> Time!DC$25</f>
        <v>52962</v>
      </c>
      <c r="DD2" s="25">
        <f xml:space="preserve"> Time!DD$25</f>
        <v>53052</v>
      </c>
      <c r="DE2" s="25">
        <f xml:space="preserve"> Time!DE$25</f>
        <v>53143</v>
      </c>
      <c r="DF2" s="25">
        <f xml:space="preserve"> Time!DF$25</f>
        <v>53235</v>
      </c>
      <c r="DG2" s="25">
        <f xml:space="preserve"> Time!DG$25</f>
        <v>53327</v>
      </c>
      <c r="DH2" s="25">
        <f xml:space="preserve"> Time!DH$25</f>
        <v>53417</v>
      </c>
      <c r="DI2" s="25">
        <f xml:space="preserve"> Time!DI$25</f>
        <v>53508</v>
      </c>
      <c r="DJ2" s="25">
        <f xml:space="preserve"> Time!DJ$25</f>
        <v>53600</v>
      </c>
      <c r="DK2" s="25">
        <f xml:space="preserve"> Time!DK$25</f>
        <v>53692</v>
      </c>
      <c r="DL2" s="25">
        <f xml:space="preserve"> Time!DL$25</f>
        <v>53782</v>
      </c>
      <c r="DM2" s="25">
        <f xml:space="preserve"> Time!DM$25</f>
        <v>53873</v>
      </c>
      <c r="DN2" s="25">
        <f xml:space="preserve"> Time!DN$25</f>
        <v>53965</v>
      </c>
      <c r="DO2" s="25">
        <f xml:space="preserve"> Time!DO$25</f>
        <v>54057</v>
      </c>
      <c r="DP2" s="25">
        <f xml:space="preserve"> Time!DP$25</f>
        <v>54148</v>
      </c>
      <c r="DQ2" s="25">
        <f xml:space="preserve"> Time!DQ$25</f>
        <v>54239</v>
      </c>
      <c r="DR2" s="25">
        <f xml:space="preserve"> Time!DR$25</f>
        <v>54331</v>
      </c>
      <c r="DS2" s="25">
        <f xml:space="preserve"> Time!DS$25</f>
        <v>54423</v>
      </c>
      <c r="DT2" s="25">
        <f xml:space="preserve"> Time!DT$25</f>
        <v>54513</v>
      </c>
      <c r="DU2" s="25">
        <f xml:space="preserve"> Time!DU$25</f>
        <v>54604</v>
      </c>
      <c r="DV2" s="25">
        <f xml:space="preserve"> Time!DV$25</f>
        <v>54696</v>
      </c>
      <c r="DW2" s="25">
        <f xml:space="preserve"> Time!DW$25</f>
        <v>54788</v>
      </c>
      <c r="DX2" s="25">
        <f xml:space="preserve"> Time!DX$25</f>
        <v>54878</v>
      </c>
      <c r="DY2" s="25">
        <f xml:space="preserve"> Time!DY$25</f>
        <v>54969</v>
      </c>
      <c r="DZ2" s="25">
        <f xml:space="preserve"> Time!DZ$25</f>
        <v>55061</v>
      </c>
      <c r="EA2" s="25">
        <f xml:space="preserve"> Time!EA$25</f>
        <v>55153</v>
      </c>
      <c r="EB2" s="25">
        <f xml:space="preserve"> Time!EB$25</f>
        <v>55243</v>
      </c>
      <c r="EC2" s="25">
        <f xml:space="preserve"> Time!EC$25</f>
        <v>55334</v>
      </c>
      <c r="ED2" s="25">
        <f xml:space="preserve"> Time!ED$25</f>
        <v>55426</v>
      </c>
      <c r="EE2" s="25">
        <f xml:space="preserve"> Time!EE$25</f>
        <v>55518</v>
      </c>
      <c r="EF2" s="25">
        <f xml:space="preserve"> Time!EF$25</f>
        <v>55609</v>
      </c>
      <c r="EG2" s="25">
        <f xml:space="preserve"> Time!EG$25</f>
        <v>55700</v>
      </c>
      <c r="EH2" s="25">
        <f xml:space="preserve"> Time!EH$25</f>
        <v>55792</v>
      </c>
      <c r="EI2" s="25">
        <f xml:space="preserve"> Time!EI$25</f>
        <v>55884</v>
      </c>
      <c r="EJ2" s="25">
        <f xml:space="preserve"> Time!EJ$25</f>
        <v>55974</v>
      </c>
      <c r="EK2" s="25">
        <f xml:space="preserve"> Time!EK$25</f>
        <v>56065</v>
      </c>
      <c r="EL2" s="25">
        <f xml:space="preserve"> Time!EL$25</f>
        <v>56157</v>
      </c>
      <c r="EM2" s="25">
        <f xml:space="preserve"> Time!EM$25</f>
        <v>56249</v>
      </c>
      <c r="EN2" s="25">
        <f xml:space="preserve"> Time!EN$25</f>
        <v>56339</v>
      </c>
      <c r="EO2" s="25">
        <f xml:space="preserve"> Time!EO$25</f>
        <v>56430</v>
      </c>
      <c r="EP2" s="25">
        <f xml:space="preserve"> Time!EP$25</f>
        <v>56522</v>
      </c>
      <c r="EQ2" s="25">
        <f xml:space="preserve"> Time!EQ$25</f>
        <v>56614</v>
      </c>
      <c r="ER2" s="25">
        <f xml:space="preserve"> Time!ER$25</f>
        <v>56704</v>
      </c>
      <c r="ES2" s="25">
        <f xml:space="preserve"> Time!ES$25</f>
        <v>56795</v>
      </c>
      <c r="ET2" s="25">
        <f xml:space="preserve"> Time!ET$25</f>
        <v>56887</v>
      </c>
      <c r="EU2" s="25">
        <f xml:space="preserve"> Time!EU$25</f>
        <v>56979</v>
      </c>
      <c r="EV2" s="25">
        <f xml:space="preserve"> Time!EV$25</f>
        <v>57070</v>
      </c>
      <c r="EW2" s="25">
        <f xml:space="preserve"> Time!EW$25</f>
        <v>57161</v>
      </c>
      <c r="EX2" s="25">
        <f xml:space="preserve"> Time!EX$25</f>
        <v>57253</v>
      </c>
      <c r="EY2" s="25">
        <f xml:space="preserve"> Time!EY$25</f>
        <v>57345</v>
      </c>
      <c r="EZ2" s="25">
        <f xml:space="preserve"> Time!EZ$25</f>
        <v>57435</v>
      </c>
      <c r="FA2" s="25">
        <f xml:space="preserve"> Time!FA$25</f>
        <v>57526</v>
      </c>
      <c r="FB2" s="25">
        <f xml:space="preserve"> Time!FB$25</f>
        <v>57618</v>
      </c>
      <c r="FC2" s="25">
        <f xml:space="preserve"> Time!FC$25</f>
        <v>57710</v>
      </c>
      <c r="FD2" s="25">
        <f xml:space="preserve"> Time!FD$25</f>
        <v>57800</v>
      </c>
      <c r="FE2" s="25">
        <f xml:space="preserve"> Time!FE$25</f>
        <v>57891</v>
      </c>
      <c r="FF2" s="25">
        <f xml:space="preserve"> Time!FF$25</f>
        <v>57983</v>
      </c>
      <c r="FG2" s="25">
        <f xml:space="preserve"> Time!FG$25</f>
        <v>58075</v>
      </c>
      <c r="FH2" s="25">
        <f xml:space="preserve"> Time!FH$25</f>
        <v>58165</v>
      </c>
      <c r="FI2" s="25">
        <f xml:space="preserve"> Time!FI$25</f>
        <v>58256</v>
      </c>
      <c r="FJ2" s="25">
        <f xml:space="preserve"> Time!FJ$25</f>
        <v>58348</v>
      </c>
      <c r="FK2" s="25">
        <f xml:space="preserve"> Time!FK$25</f>
        <v>58440</v>
      </c>
      <c r="FL2" s="25">
        <f xml:space="preserve"> Time!FL$25</f>
        <v>58531</v>
      </c>
      <c r="FM2" s="25">
        <f xml:space="preserve"> Time!FM$25</f>
        <v>58622</v>
      </c>
      <c r="FN2" s="25">
        <f xml:space="preserve"> Time!FN$25</f>
        <v>58714</v>
      </c>
      <c r="FO2" s="25">
        <f xml:space="preserve"> Time!FO$25</f>
        <v>58806</v>
      </c>
      <c r="FP2" s="25">
        <f xml:space="preserve"> Time!FP$25</f>
        <v>58896</v>
      </c>
      <c r="FQ2" s="25">
        <f xml:space="preserve"> Time!FQ$25</f>
        <v>58987</v>
      </c>
      <c r="FR2" s="25">
        <f xml:space="preserve"> Time!FR$25</f>
        <v>59079</v>
      </c>
      <c r="FS2" s="25">
        <f xml:space="preserve"> Time!FS$25</f>
        <v>59171</v>
      </c>
      <c r="FT2" s="25">
        <f xml:space="preserve"> Time!FT$25</f>
        <v>59261</v>
      </c>
      <c r="FU2" s="25">
        <f xml:space="preserve"> Time!FU$25</f>
        <v>59352</v>
      </c>
      <c r="FV2" s="25">
        <f xml:space="preserve"> Time!FV$25</f>
        <v>59444</v>
      </c>
      <c r="FW2" s="25">
        <f xml:space="preserve"> Time!FW$25</f>
        <v>59536</v>
      </c>
      <c r="FX2" s="25">
        <f xml:space="preserve"> Time!FX$25</f>
        <v>59626</v>
      </c>
      <c r="FY2" s="25">
        <f xml:space="preserve"> Time!FY$25</f>
        <v>59717</v>
      </c>
      <c r="FZ2" s="25">
        <f xml:space="preserve"> Time!FZ$25</f>
        <v>59809</v>
      </c>
      <c r="GA2" s="25">
        <f xml:space="preserve"> Time!GA$25</f>
        <v>59901</v>
      </c>
      <c r="GB2" s="25">
        <f xml:space="preserve"> Time!GB$25</f>
        <v>59992</v>
      </c>
      <c r="GC2" s="25">
        <f xml:space="preserve"> Time!GC$25</f>
        <v>60083</v>
      </c>
      <c r="GD2" s="25">
        <f xml:space="preserve"> Time!GD$25</f>
        <v>60175</v>
      </c>
      <c r="GE2" s="25">
        <f xml:space="preserve"> Time!GE$25</f>
        <v>60267</v>
      </c>
      <c r="GF2" s="25">
        <f xml:space="preserve"> Time!GF$25</f>
        <v>60357</v>
      </c>
      <c r="GG2" s="25">
        <f xml:space="preserve"> Time!GG$25</f>
        <v>60448</v>
      </c>
      <c r="GH2" s="25">
        <f xml:space="preserve"> Time!GH$25</f>
        <v>60540</v>
      </c>
      <c r="GI2" s="25">
        <f xml:space="preserve"> Time!GI$25</f>
        <v>60632</v>
      </c>
      <c r="GJ2" s="25">
        <f xml:space="preserve"> Time!GJ$25</f>
        <v>60722</v>
      </c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  <c r="HB2"/>
      <c r="HC2"/>
      <c r="HD2"/>
      <c r="HE2"/>
      <c r="HF2"/>
      <c r="HG2"/>
      <c r="HH2"/>
      <c r="HI2"/>
      <c r="HJ2"/>
      <c r="HK2"/>
      <c r="HL2"/>
      <c r="HM2"/>
      <c r="HN2"/>
      <c r="HO2"/>
      <c r="HP2"/>
      <c r="HQ2"/>
      <c r="HR2"/>
      <c r="HS2"/>
      <c r="HT2"/>
      <c r="HU2"/>
      <c r="HV2"/>
      <c r="HW2"/>
      <c r="HX2"/>
      <c r="HY2"/>
      <c r="HZ2"/>
      <c r="IA2"/>
      <c r="IB2"/>
      <c r="IC2"/>
      <c r="ID2"/>
      <c r="IE2"/>
      <c r="IF2"/>
      <c r="IG2"/>
      <c r="IH2"/>
      <c r="II2"/>
      <c r="IJ2"/>
      <c r="IK2"/>
      <c r="IL2"/>
      <c r="IM2"/>
      <c r="IN2"/>
      <c r="IO2"/>
      <c r="IP2"/>
      <c r="IQ2"/>
      <c r="IR2"/>
      <c r="IS2"/>
      <c r="IT2"/>
      <c r="IU2"/>
      <c r="IV2"/>
      <c r="IW2"/>
      <c r="IX2"/>
      <c r="IY2"/>
      <c r="IZ2"/>
      <c r="JA2"/>
      <c r="JB2"/>
      <c r="JC2"/>
      <c r="JD2"/>
      <c r="JE2"/>
      <c r="JF2"/>
      <c r="JG2"/>
      <c r="JH2"/>
      <c r="JI2"/>
      <c r="JJ2"/>
      <c r="JK2"/>
      <c r="JL2"/>
      <c r="JM2"/>
      <c r="JN2"/>
      <c r="JO2"/>
      <c r="JP2"/>
      <c r="JQ2"/>
      <c r="JR2"/>
      <c r="JS2"/>
      <c r="JT2"/>
      <c r="JU2"/>
      <c r="JV2"/>
      <c r="JW2"/>
      <c r="JX2"/>
      <c r="JY2"/>
      <c r="JZ2"/>
      <c r="KA2"/>
      <c r="KB2"/>
      <c r="KC2"/>
      <c r="KD2"/>
      <c r="KE2"/>
      <c r="KF2"/>
      <c r="KG2"/>
      <c r="KH2"/>
      <c r="KI2"/>
      <c r="KJ2"/>
      <c r="KK2"/>
      <c r="KL2"/>
      <c r="KM2"/>
      <c r="KN2"/>
      <c r="KO2"/>
      <c r="KP2"/>
      <c r="KQ2"/>
      <c r="KR2"/>
      <c r="KS2"/>
      <c r="KT2"/>
      <c r="KU2"/>
      <c r="KV2"/>
      <c r="KW2"/>
      <c r="KX2"/>
      <c r="KY2"/>
      <c r="KZ2"/>
      <c r="LA2"/>
      <c r="LB2"/>
      <c r="LC2"/>
      <c r="LD2"/>
      <c r="LE2"/>
      <c r="LF2"/>
      <c r="LG2"/>
      <c r="LH2"/>
      <c r="LI2"/>
      <c r="LJ2"/>
      <c r="LK2"/>
      <c r="LL2"/>
      <c r="LM2"/>
      <c r="LN2"/>
      <c r="LO2"/>
      <c r="LP2"/>
      <c r="LQ2"/>
      <c r="LR2"/>
      <c r="LS2"/>
      <c r="LT2"/>
      <c r="LU2"/>
      <c r="LV2"/>
      <c r="LW2"/>
      <c r="LX2"/>
      <c r="LY2"/>
      <c r="LZ2"/>
      <c r="MA2"/>
      <c r="MB2"/>
      <c r="MC2"/>
      <c r="MD2"/>
      <c r="ME2"/>
      <c r="MF2"/>
      <c r="MG2"/>
      <c r="MH2"/>
      <c r="MI2"/>
      <c r="MJ2"/>
      <c r="MK2"/>
      <c r="ML2"/>
      <c r="MM2"/>
      <c r="MN2"/>
      <c r="MO2"/>
      <c r="MP2"/>
      <c r="MQ2"/>
      <c r="MR2"/>
      <c r="MS2"/>
      <c r="MT2"/>
      <c r="MU2"/>
      <c r="MV2"/>
      <c r="MW2"/>
      <c r="MX2"/>
      <c r="MY2"/>
      <c r="MZ2"/>
      <c r="NA2"/>
      <c r="NB2"/>
      <c r="NC2"/>
      <c r="ND2"/>
      <c r="NE2"/>
      <c r="NF2"/>
      <c r="NG2"/>
      <c r="NH2"/>
      <c r="NI2"/>
      <c r="NJ2"/>
      <c r="NK2"/>
      <c r="NL2"/>
      <c r="NM2"/>
      <c r="NN2"/>
      <c r="NO2"/>
      <c r="NP2"/>
      <c r="NQ2"/>
      <c r="NR2"/>
      <c r="NS2"/>
      <c r="NT2"/>
      <c r="NU2"/>
      <c r="NV2"/>
      <c r="NW2"/>
      <c r="NX2"/>
      <c r="NY2"/>
      <c r="NZ2"/>
      <c r="OA2"/>
      <c r="OB2"/>
      <c r="OC2"/>
      <c r="OD2"/>
      <c r="OE2"/>
      <c r="OF2"/>
      <c r="OG2"/>
      <c r="OH2"/>
      <c r="OI2"/>
      <c r="OJ2"/>
      <c r="OK2"/>
      <c r="OL2"/>
      <c r="OM2"/>
      <c r="ON2"/>
      <c r="OO2"/>
      <c r="OP2"/>
      <c r="OQ2"/>
      <c r="OR2"/>
      <c r="OS2"/>
      <c r="OT2"/>
      <c r="OU2"/>
      <c r="OV2"/>
      <c r="OW2"/>
      <c r="OX2"/>
      <c r="OY2"/>
      <c r="OZ2"/>
      <c r="PA2"/>
      <c r="PB2"/>
      <c r="PC2"/>
      <c r="PD2"/>
      <c r="PE2"/>
      <c r="PF2"/>
      <c r="PG2"/>
      <c r="PH2"/>
      <c r="PI2"/>
      <c r="PJ2"/>
      <c r="PK2"/>
      <c r="PL2"/>
      <c r="PM2"/>
      <c r="PN2"/>
      <c r="PO2"/>
      <c r="PP2"/>
      <c r="PQ2"/>
      <c r="PR2"/>
      <c r="PS2"/>
      <c r="PT2"/>
      <c r="PU2"/>
      <c r="PV2"/>
      <c r="PW2"/>
      <c r="PX2"/>
      <c r="PY2"/>
    </row>
    <row r="3" spans="1:441" s="18" customFormat="1" x14ac:dyDescent="0.35">
      <c r="A3" s="15"/>
      <c r="B3" s="15"/>
      <c r="C3" s="21"/>
      <c r="D3" s="60"/>
      <c r="E3" s="17" t="str">
        <f xml:space="preserve"> Time!E$67</f>
        <v>Timeline label</v>
      </c>
      <c r="F3" s="350">
        <f xml:space="preserve"> Output!J2</f>
        <v>0</v>
      </c>
      <c r="G3" s="121" t="s">
        <v>25</v>
      </c>
      <c r="H3" s="17"/>
      <c r="I3" s="180"/>
      <c r="J3" s="48" t="str">
        <f xml:space="preserve"> Time!J$67</f>
        <v>Pre-fcst</v>
      </c>
      <c r="K3" s="48" t="str">
        <f xml:space="preserve"> Time!K$67</f>
        <v>Pre-fcst</v>
      </c>
      <c r="L3" s="48" t="str">
        <f xml:space="preserve"> Time!L$67</f>
        <v>Fin Close</v>
      </c>
      <c r="M3" s="48" t="str">
        <f xml:space="preserve"> Time!M$67</f>
        <v>Operations</v>
      </c>
      <c r="N3" s="48" t="str">
        <f xml:space="preserve"> Time!N$67</f>
        <v>Operations</v>
      </c>
      <c r="O3" s="48" t="str">
        <f xml:space="preserve"> Time!O$67</f>
        <v>Operations</v>
      </c>
      <c r="P3" s="48" t="str">
        <f xml:space="preserve"> Time!P$67</f>
        <v>Operations</v>
      </c>
      <c r="Q3" s="48" t="str">
        <f xml:space="preserve"> Time!Q$67</f>
        <v>Operations</v>
      </c>
      <c r="R3" s="48" t="str">
        <f xml:space="preserve"> Time!R$67</f>
        <v>Operations</v>
      </c>
      <c r="S3" s="48" t="str">
        <f xml:space="preserve"> Time!S$67</f>
        <v>Operations</v>
      </c>
      <c r="T3" s="48" t="str">
        <f xml:space="preserve"> Time!T$67</f>
        <v>Operations</v>
      </c>
      <c r="U3" s="48" t="str">
        <f xml:space="preserve"> Time!U$67</f>
        <v>Operations</v>
      </c>
      <c r="V3" s="48" t="str">
        <f xml:space="preserve"> Time!V$67</f>
        <v>Operations</v>
      </c>
      <c r="W3" s="48" t="str">
        <f xml:space="preserve"> Time!W$67</f>
        <v>Operations</v>
      </c>
      <c r="X3" s="48" t="str">
        <f xml:space="preserve"> Time!X$67</f>
        <v>Operations</v>
      </c>
      <c r="Y3" s="48" t="str">
        <f xml:space="preserve"> Time!Y$67</f>
        <v>Operations</v>
      </c>
      <c r="Z3" s="48" t="str">
        <f xml:space="preserve"> Time!Z$67</f>
        <v>Operations</v>
      </c>
      <c r="AA3" s="48" t="str">
        <f xml:space="preserve"> Time!AA$67</f>
        <v>Operations</v>
      </c>
      <c r="AB3" s="48" t="str">
        <f xml:space="preserve"> Time!AB$67</f>
        <v>Operations</v>
      </c>
      <c r="AC3" s="48" t="str">
        <f xml:space="preserve"> Time!AC$67</f>
        <v>Operations</v>
      </c>
      <c r="AD3" s="48" t="str">
        <f xml:space="preserve"> Time!AD$67</f>
        <v>Operations</v>
      </c>
      <c r="AE3" s="48" t="str">
        <f xml:space="preserve"> Time!AE$67</f>
        <v>Operations</v>
      </c>
      <c r="AF3" s="48" t="str">
        <f xml:space="preserve"> Time!AF$67</f>
        <v>Operations</v>
      </c>
      <c r="AG3" s="48" t="str">
        <f xml:space="preserve"> Time!AG$67</f>
        <v>Operations</v>
      </c>
      <c r="AH3" s="48" t="str">
        <f xml:space="preserve"> Time!AH$67</f>
        <v>Operations</v>
      </c>
      <c r="AI3" s="48" t="str">
        <f xml:space="preserve"> Time!AI$67</f>
        <v>Operations</v>
      </c>
      <c r="AJ3" s="48" t="str">
        <f xml:space="preserve"> Time!AJ$67</f>
        <v>Operations</v>
      </c>
      <c r="AK3" s="48" t="str">
        <f xml:space="preserve"> Time!AK$67</f>
        <v>Operations</v>
      </c>
      <c r="AL3" s="48" t="str">
        <f xml:space="preserve"> Time!AL$67</f>
        <v>Operations</v>
      </c>
      <c r="AM3" s="48" t="str">
        <f xml:space="preserve"> Time!AM$67</f>
        <v>Operations</v>
      </c>
      <c r="AN3" s="48" t="str">
        <f xml:space="preserve"> Time!AN$67</f>
        <v>Operations</v>
      </c>
      <c r="AO3" s="48" t="str">
        <f xml:space="preserve"> Time!AO$67</f>
        <v>Operations</v>
      </c>
      <c r="AP3" s="48" t="str">
        <f xml:space="preserve"> Time!AP$67</f>
        <v>Operations</v>
      </c>
      <c r="AQ3" s="48" t="str">
        <f xml:space="preserve"> Time!AQ$67</f>
        <v>Operations</v>
      </c>
      <c r="AR3" s="48" t="str">
        <f xml:space="preserve"> Time!AR$67</f>
        <v>Operations</v>
      </c>
      <c r="AS3" s="48" t="str">
        <f xml:space="preserve"> Time!AS$67</f>
        <v>Operations</v>
      </c>
      <c r="AT3" s="48" t="str">
        <f xml:space="preserve"> Time!AT$67</f>
        <v>Operations</v>
      </c>
      <c r="AU3" s="48" t="str">
        <f xml:space="preserve"> Time!AU$67</f>
        <v>Operations</v>
      </c>
      <c r="AV3" s="48" t="str">
        <f xml:space="preserve"> Time!AV$67</f>
        <v>Operations</v>
      </c>
      <c r="AW3" s="48" t="str">
        <f xml:space="preserve"> Time!AW$67</f>
        <v>Operations</v>
      </c>
      <c r="AX3" s="48" t="str">
        <f xml:space="preserve"> Time!AX$67</f>
        <v>Operations</v>
      </c>
      <c r="AY3" s="48" t="str">
        <f xml:space="preserve"> Time!AY$67</f>
        <v>Operations</v>
      </c>
      <c r="AZ3" s="48" t="str">
        <f xml:space="preserve"> Time!AZ$67</f>
        <v>Operations</v>
      </c>
      <c r="BA3" s="48" t="str">
        <f xml:space="preserve"> Time!BA$67</f>
        <v>Operations</v>
      </c>
      <c r="BB3" s="48" t="str">
        <f xml:space="preserve"> Time!BB$67</f>
        <v>Operations</v>
      </c>
      <c r="BC3" s="48" t="str">
        <f xml:space="preserve"> Time!BC$67</f>
        <v>Operations</v>
      </c>
      <c r="BD3" s="48" t="str">
        <f xml:space="preserve"> Time!BD$67</f>
        <v>Operations</v>
      </c>
      <c r="BE3" s="48" t="str">
        <f xml:space="preserve"> Time!BE$67</f>
        <v>Operations</v>
      </c>
      <c r="BF3" s="48" t="str">
        <f xml:space="preserve"> Time!BF$67</f>
        <v>Operations</v>
      </c>
      <c r="BG3" s="48" t="str">
        <f xml:space="preserve"> Time!BG$67</f>
        <v>Operations</v>
      </c>
      <c r="BH3" s="48" t="str">
        <f xml:space="preserve"> Time!BH$67</f>
        <v>Operations</v>
      </c>
      <c r="BI3" s="48" t="str">
        <f xml:space="preserve"> Time!BI$67</f>
        <v>Operations</v>
      </c>
      <c r="BJ3" s="48" t="str">
        <f xml:space="preserve"> Time!BJ$67</f>
        <v>Operations</v>
      </c>
      <c r="BK3" s="48" t="str">
        <f xml:space="preserve"> Time!BK$67</f>
        <v>Operations</v>
      </c>
      <c r="BL3" s="48" t="str">
        <f xml:space="preserve"> Time!BL$67</f>
        <v>Operations</v>
      </c>
      <c r="BM3" s="48" t="str">
        <f xml:space="preserve"> Time!BM$67</f>
        <v>Operations</v>
      </c>
      <c r="BN3" s="48" t="str">
        <f xml:space="preserve"> Time!BN$67</f>
        <v>Operations</v>
      </c>
      <c r="BO3" s="48" t="str">
        <f xml:space="preserve"> Time!BO$67</f>
        <v>Operations</v>
      </c>
      <c r="BP3" s="48" t="str">
        <f xml:space="preserve"> Time!BP$67</f>
        <v>Operations</v>
      </c>
      <c r="BQ3" s="48" t="str">
        <f xml:space="preserve"> Time!BQ$67</f>
        <v>Operations</v>
      </c>
      <c r="BR3" s="48" t="str">
        <f xml:space="preserve"> Time!BR$67</f>
        <v>Operations</v>
      </c>
      <c r="BS3" s="48" t="str">
        <f xml:space="preserve"> Time!BS$67</f>
        <v>Operations</v>
      </c>
      <c r="BT3" s="48" t="str">
        <f xml:space="preserve"> Time!BT$67</f>
        <v>Operations</v>
      </c>
      <c r="BU3" s="48" t="str">
        <f xml:space="preserve"> Time!BU$67</f>
        <v>Operations</v>
      </c>
      <c r="BV3" s="48" t="str">
        <f xml:space="preserve"> Time!BV$67</f>
        <v>Operations</v>
      </c>
      <c r="BW3" s="48" t="str">
        <f xml:space="preserve"> Time!BW$67</f>
        <v>Operations</v>
      </c>
      <c r="BX3" s="48" t="str">
        <f xml:space="preserve"> Time!BX$67</f>
        <v>Operations</v>
      </c>
      <c r="BY3" s="48" t="str">
        <f xml:space="preserve"> Time!BY$67</f>
        <v>Operations</v>
      </c>
      <c r="BZ3" s="48" t="str">
        <f xml:space="preserve"> Time!BZ$67</f>
        <v>Operations</v>
      </c>
      <c r="CA3" s="48" t="str">
        <f xml:space="preserve"> Time!CA$67</f>
        <v>Operations</v>
      </c>
      <c r="CB3" s="48" t="str">
        <f xml:space="preserve"> Time!CB$67</f>
        <v>Operations</v>
      </c>
      <c r="CC3" s="48" t="str">
        <f xml:space="preserve"> Time!CC$67</f>
        <v>Operations</v>
      </c>
      <c r="CD3" s="48" t="str">
        <f xml:space="preserve"> Time!CD$67</f>
        <v>Operations</v>
      </c>
      <c r="CE3" s="48" t="str">
        <f xml:space="preserve"> Time!CE$67</f>
        <v>Operations</v>
      </c>
      <c r="CF3" s="48" t="str">
        <f xml:space="preserve"> Time!CF$67</f>
        <v>Operations</v>
      </c>
      <c r="CG3" s="48" t="str">
        <f xml:space="preserve"> Time!CG$67</f>
        <v>Operations</v>
      </c>
      <c r="CH3" s="48" t="str">
        <f xml:space="preserve"> Time!CH$67</f>
        <v>Operations</v>
      </c>
      <c r="CI3" s="48" t="str">
        <f xml:space="preserve"> Time!CI$67</f>
        <v>Operations</v>
      </c>
      <c r="CJ3" s="48" t="str">
        <f xml:space="preserve"> Time!CJ$67</f>
        <v>Operations</v>
      </c>
      <c r="CK3" s="48" t="str">
        <f xml:space="preserve"> Time!CK$67</f>
        <v>Operations</v>
      </c>
      <c r="CL3" s="48" t="str">
        <f xml:space="preserve"> Time!CL$67</f>
        <v>Operations</v>
      </c>
      <c r="CM3" s="48" t="str">
        <f xml:space="preserve"> Time!CM$67</f>
        <v>Operations</v>
      </c>
      <c r="CN3" s="48" t="str">
        <f xml:space="preserve"> Time!CN$67</f>
        <v>Operations</v>
      </c>
      <c r="CO3" s="48" t="str">
        <f xml:space="preserve"> Time!CO$67</f>
        <v>Operations</v>
      </c>
      <c r="CP3" s="48" t="str">
        <f xml:space="preserve"> Time!CP$67</f>
        <v>Operations</v>
      </c>
      <c r="CQ3" s="48" t="str">
        <f xml:space="preserve"> Time!CQ$67</f>
        <v>Operations</v>
      </c>
      <c r="CR3" s="48" t="str">
        <f xml:space="preserve"> Time!CR$67</f>
        <v>Operations</v>
      </c>
      <c r="CS3" s="48" t="str">
        <f xml:space="preserve"> Time!CS$67</f>
        <v>Operations</v>
      </c>
      <c r="CT3" s="48" t="str">
        <f xml:space="preserve"> Time!CT$67</f>
        <v>Operations</v>
      </c>
      <c r="CU3" s="48" t="str">
        <f xml:space="preserve"> Time!CU$67</f>
        <v>Operations</v>
      </c>
      <c r="CV3" s="48" t="str">
        <f xml:space="preserve"> Time!CV$67</f>
        <v>Operations</v>
      </c>
      <c r="CW3" s="48" t="str">
        <f xml:space="preserve"> Time!CW$67</f>
        <v>Operations</v>
      </c>
      <c r="CX3" s="48" t="str">
        <f xml:space="preserve"> Time!CX$67</f>
        <v>Operations</v>
      </c>
      <c r="CY3" s="48" t="str">
        <f xml:space="preserve"> Time!CY$67</f>
        <v>Operations</v>
      </c>
      <c r="CZ3" s="48" t="str">
        <f xml:space="preserve"> Time!CZ$67</f>
        <v>Operations</v>
      </c>
      <c r="DA3" s="48" t="str">
        <f xml:space="preserve"> Time!DA$67</f>
        <v>Operations</v>
      </c>
      <c r="DB3" s="48" t="str">
        <f xml:space="preserve"> Time!DB$67</f>
        <v>Operations</v>
      </c>
      <c r="DC3" s="48" t="str">
        <f xml:space="preserve"> Time!DC$67</f>
        <v>Operations</v>
      </c>
      <c r="DD3" s="48" t="str">
        <f xml:space="preserve"> Time!DD$67</f>
        <v>Operations</v>
      </c>
      <c r="DE3" s="48" t="str">
        <f xml:space="preserve"> Time!DE$67</f>
        <v>Operations</v>
      </c>
      <c r="DF3" s="48" t="str">
        <f xml:space="preserve"> Time!DF$67</f>
        <v>Operations</v>
      </c>
      <c r="DG3" s="48" t="str">
        <f xml:space="preserve"> Time!DG$67</f>
        <v>Operations</v>
      </c>
      <c r="DH3" s="48" t="str">
        <f xml:space="preserve"> Time!DH$67</f>
        <v>Operations</v>
      </c>
      <c r="DI3" s="48" t="str">
        <f xml:space="preserve"> Time!DI$67</f>
        <v>Post ops</v>
      </c>
      <c r="DJ3" s="48" t="str">
        <f xml:space="preserve"> Time!DJ$67</f>
        <v>Post ops</v>
      </c>
      <c r="DK3" s="48" t="str">
        <f xml:space="preserve"> Time!DK$67</f>
        <v>Post ops</v>
      </c>
      <c r="DL3" s="48" t="str">
        <f xml:space="preserve"> Time!DL$67</f>
        <v>Post ops</v>
      </c>
      <c r="DM3" s="48" t="str">
        <f xml:space="preserve"> Time!DM$67</f>
        <v>Post ops</v>
      </c>
      <c r="DN3" s="48" t="str">
        <f xml:space="preserve"> Time!DN$67</f>
        <v>Post ops</v>
      </c>
      <c r="DO3" s="48" t="str">
        <f xml:space="preserve"> Time!DO$67</f>
        <v>Post ops</v>
      </c>
      <c r="DP3" s="48" t="str">
        <f xml:space="preserve"> Time!DP$67</f>
        <v>Post ops</v>
      </c>
      <c r="DQ3" s="48" t="str">
        <f xml:space="preserve"> Time!DQ$67</f>
        <v>Post ops</v>
      </c>
      <c r="DR3" s="48" t="str">
        <f xml:space="preserve"> Time!DR$67</f>
        <v>Post ops</v>
      </c>
      <c r="DS3" s="48" t="str">
        <f xml:space="preserve"> Time!DS$67</f>
        <v>Post ops</v>
      </c>
      <c r="DT3" s="48" t="str">
        <f xml:space="preserve"> Time!DT$67</f>
        <v>Post ops</v>
      </c>
      <c r="DU3" s="48" t="str">
        <f xml:space="preserve"> Time!DU$67</f>
        <v>Post ops</v>
      </c>
      <c r="DV3" s="48" t="str">
        <f xml:space="preserve"> Time!DV$67</f>
        <v>Post ops</v>
      </c>
      <c r="DW3" s="48" t="str">
        <f xml:space="preserve"> Time!DW$67</f>
        <v>Post ops</v>
      </c>
      <c r="DX3" s="48" t="str">
        <f xml:space="preserve"> Time!DX$67</f>
        <v>Post ops</v>
      </c>
      <c r="DY3" s="48" t="str">
        <f xml:space="preserve"> Time!DY$67</f>
        <v>Post ops</v>
      </c>
      <c r="DZ3" s="48" t="str">
        <f xml:space="preserve"> Time!DZ$67</f>
        <v>Post ops</v>
      </c>
      <c r="EA3" s="48" t="str">
        <f xml:space="preserve"> Time!EA$67</f>
        <v>Post ops</v>
      </c>
      <c r="EB3" s="48" t="str">
        <f xml:space="preserve"> Time!EB$67</f>
        <v>Post ops</v>
      </c>
      <c r="EC3" s="48" t="str">
        <f xml:space="preserve"> Time!EC$67</f>
        <v>Post ops</v>
      </c>
      <c r="ED3" s="48" t="str">
        <f xml:space="preserve"> Time!ED$67</f>
        <v>Post ops</v>
      </c>
      <c r="EE3" s="48" t="str">
        <f xml:space="preserve"> Time!EE$67</f>
        <v>Post ops</v>
      </c>
      <c r="EF3" s="48" t="str">
        <f xml:space="preserve"> Time!EF$67</f>
        <v>Post ops</v>
      </c>
      <c r="EG3" s="48" t="str">
        <f xml:space="preserve"> Time!EG$67</f>
        <v>Post ops</v>
      </c>
      <c r="EH3" s="48" t="str">
        <f xml:space="preserve"> Time!EH$67</f>
        <v>Post ops</v>
      </c>
      <c r="EI3" s="48" t="str">
        <f xml:space="preserve"> Time!EI$67</f>
        <v>Post ops</v>
      </c>
      <c r="EJ3" s="48" t="str">
        <f xml:space="preserve"> Time!EJ$67</f>
        <v>Post ops</v>
      </c>
      <c r="EK3" s="48" t="str">
        <f xml:space="preserve"> Time!EK$67</f>
        <v>Post ops</v>
      </c>
      <c r="EL3" s="48" t="str">
        <f xml:space="preserve"> Time!EL$67</f>
        <v>Post ops</v>
      </c>
      <c r="EM3" s="48" t="str">
        <f xml:space="preserve"> Time!EM$67</f>
        <v>Post ops</v>
      </c>
      <c r="EN3" s="48" t="str">
        <f xml:space="preserve"> Time!EN$67</f>
        <v>Post ops</v>
      </c>
      <c r="EO3" s="48" t="str">
        <f xml:space="preserve"> Time!EO$67</f>
        <v>Post ops</v>
      </c>
      <c r="EP3" s="48" t="str">
        <f xml:space="preserve"> Time!EP$67</f>
        <v>Post ops</v>
      </c>
      <c r="EQ3" s="48" t="str">
        <f xml:space="preserve"> Time!EQ$67</f>
        <v>Post ops</v>
      </c>
      <c r="ER3" s="48" t="str">
        <f xml:space="preserve"> Time!ER$67</f>
        <v>Post ops</v>
      </c>
      <c r="ES3" s="48" t="str">
        <f xml:space="preserve"> Time!ES$67</f>
        <v>Post ops</v>
      </c>
      <c r="ET3" s="48" t="str">
        <f xml:space="preserve"> Time!ET$67</f>
        <v>Post ops</v>
      </c>
      <c r="EU3" s="48" t="str">
        <f xml:space="preserve"> Time!EU$67</f>
        <v>Post ops</v>
      </c>
      <c r="EV3" s="48" t="str">
        <f xml:space="preserve"> Time!EV$67</f>
        <v>Post ops</v>
      </c>
      <c r="EW3" s="48" t="str">
        <f xml:space="preserve"> Time!EW$67</f>
        <v>Post ops</v>
      </c>
      <c r="EX3" s="48" t="str">
        <f xml:space="preserve"> Time!EX$67</f>
        <v>Post ops</v>
      </c>
      <c r="EY3" s="48" t="str">
        <f xml:space="preserve"> Time!EY$67</f>
        <v>Post ops</v>
      </c>
      <c r="EZ3" s="48" t="str">
        <f xml:space="preserve"> Time!EZ$67</f>
        <v>Post ops</v>
      </c>
      <c r="FA3" s="48" t="str">
        <f xml:space="preserve"> Time!FA$67</f>
        <v>Post ops</v>
      </c>
      <c r="FB3" s="48" t="str">
        <f xml:space="preserve"> Time!FB$67</f>
        <v>Post ops</v>
      </c>
      <c r="FC3" s="48" t="str">
        <f xml:space="preserve"> Time!FC$67</f>
        <v>Post ops</v>
      </c>
      <c r="FD3" s="48" t="str">
        <f xml:space="preserve"> Time!FD$67</f>
        <v>Post ops</v>
      </c>
      <c r="FE3" s="48" t="str">
        <f xml:space="preserve"> Time!FE$67</f>
        <v>Post ops</v>
      </c>
      <c r="FF3" s="48" t="str">
        <f xml:space="preserve"> Time!FF$67</f>
        <v>Post ops</v>
      </c>
      <c r="FG3" s="48" t="str">
        <f xml:space="preserve"> Time!FG$67</f>
        <v>Post ops</v>
      </c>
      <c r="FH3" s="48" t="str">
        <f xml:space="preserve"> Time!FH$67</f>
        <v>Post ops</v>
      </c>
      <c r="FI3" s="48" t="str">
        <f xml:space="preserve"> Time!FI$67</f>
        <v>Post ops</v>
      </c>
      <c r="FJ3" s="48" t="str">
        <f xml:space="preserve"> Time!FJ$67</f>
        <v>Post ops</v>
      </c>
      <c r="FK3" s="48" t="str">
        <f xml:space="preserve"> Time!FK$67</f>
        <v>Post ops</v>
      </c>
      <c r="FL3" s="48" t="str">
        <f xml:space="preserve"> Time!FL$67</f>
        <v>Post ops</v>
      </c>
      <c r="FM3" s="48" t="str">
        <f xml:space="preserve"> Time!FM$67</f>
        <v>Post ops</v>
      </c>
      <c r="FN3" s="48" t="str">
        <f xml:space="preserve"> Time!FN$67</f>
        <v>Post ops</v>
      </c>
      <c r="FO3" s="48" t="str">
        <f xml:space="preserve"> Time!FO$67</f>
        <v>Post ops</v>
      </c>
      <c r="FP3" s="48" t="str">
        <f xml:space="preserve"> Time!FP$67</f>
        <v>Post ops</v>
      </c>
      <c r="FQ3" s="48" t="str">
        <f xml:space="preserve"> Time!FQ$67</f>
        <v>Post ops</v>
      </c>
      <c r="FR3" s="48" t="str">
        <f xml:space="preserve"> Time!FR$67</f>
        <v>Post ops</v>
      </c>
      <c r="FS3" s="48" t="str">
        <f xml:space="preserve"> Time!FS$67</f>
        <v>Post ops</v>
      </c>
      <c r="FT3" s="48" t="str">
        <f xml:space="preserve"> Time!FT$67</f>
        <v>Post ops</v>
      </c>
      <c r="FU3" s="48" t="str">
        <f xml:space="preserve"> Time!FU$67</f>
        <v>Post ops</v>
      </c>
      <c r="FV3" s="48" t="str">
        <f xml:space="preserve"> Time!FV$67</f>
        <v>Post ops</v>
      </c>
      <c r="FW3" s="48" t="str">
        <f xml:space="preserve"> Time!FW$67</f>
        <v>Post ops</v>
      </c>
      <c r="FX3" s="48" t="str">
        <f xml:space="preserve"> Time!FX$67</f>
        <v>Post ops</v>
      </c>
      <c r="FY3" s="48" t="str">
        <f xml:space="preserve"> Time!FY$67</f>
        <v>Post ops</v>
      </c>
      <c r="FZ3" s="48" t="str">
        <f xml:space="preserve"> Time!FZ$67</f>
        <v>Post ops</v>
      </c>
      <c r="GA3" s="48" t="str">
        <f xml:space="preserve"> Time!GA$67</f>
        <v>Post ops</v>
      </c>
      <c r="GB3" s="48" t="str">
        <f xml:space="preserve"> Time!GB$67</f>
        <v>Post ops</v>
      </c>
      <c r="GC3" s="48" t="str">
        <f xml:space="preserve"> Time!GC$67</f>
        <v>Post ops</v>
      </c>
      <c r="GD3" s="48" t="str">
        <f xml:space="preserve"> Time!GD$67</f>
        <v>Post ops</v>
      </c>
      <c r="GE3" s="48" t="str">
        <f xml:space="preserve"> Time!GE$67</f>
        <v>Post ops</v>
      </c>
      <c r="GF3" s="48" t="str">
        <f xml:space="preserve"> Time!GF$67</f>
        <v>Post ops</v>
      </c>
      <c r="GG3" s="48" t="str">
        <f xml:space="preserve"> Time!GG$67</f>
        <v>Post ops</v>
      </c>
      <c r="GH3" s="48" t="str">
        <f xml:space="preserve"> Time!GH$67</f>
        <v>Post ops</v>
      </c>
      <c r="GI3" s="48" t="str">
        <f xml:space="preserve"> Time!GI$67</f>
        <v>Post ops</v>
      </c>
      <c r="GJ3" s="48" t="str">
        <f xml:space="preserve"> Time!GJ$67</f>
        <v>Post ops</v>
      </c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  <c r="IW3"/>
      <c r="IX3"/>
      <c r="IY3"/>
      <c r="IZ3"/>
      <c r="JA3"/>
      <c r="JB3"/>
      <c r="JC3"/>
      <c r="JD3"/>
      <c r="JE3"/>
      <c r="JF3"/>
      <c r="JG3"/>
      <c r="JH3"/>
      <c r="JI3"/>
      <c r="JJ3"/>
      <c r="JK3"/>
      <c r="JL3"/>
      <c r="JM3"/>
      <c r="JN3"/>
      <c r="JO3"/>
      <c r="JP3"/>
      <c r="JQ3"/>
      <c r="JR3"/>
      <c r="JS3"/>
      <c r="JT3"/>
      <c r="JU3"/>
      <c r="JV3"/>
      <c r="JW3"/>
      <c r="JX3"/>
      <c r="JY3"/>
      <c r="JZ3"/>
      <c r="KA3"/>
      <c r="KB3"/>
      <c r="KC3"/>
      <c r="KD3"/>
      <c r="KE3"/>
      <c r="KF3"/>
      <c r="KG3"/>
      <c r="KH3"/>
      <c r="KI3"/>
      <c r="KJ3"/>
      <c r="KK3"/>
      <c r="KL3"/>
      <c r="KM3"/>
      <c r="KN3"/>
      <c r="KO3"/>
      <c r="KP3"/>
      <c r="KQ3"/>
      <c r="KR3"/>
      <c r="KS3"/>
      <c r="KT3"/>
      <c r="KU3"/>
      <c r="KV3"/>
      <c r="KW3"/>
      <c r="KX3"/>
      <c r="KY3"/>
      <c r="KZ3"/>
      <c r="LA3"/>
      <c r="LB3"/>
      <c r="LC3"/>
      <c r="LD3"/>
      <c r="LE3"/>
      <c r="LF3"/>
      <c r="LG3"/>
      <c r="LH3"/>
      <c r="LI3"/>
      <c r="LJ3"/>
      <c r="LK3"/>
      <c r="LL3"/>
      <c r="LM3"/>
      <c r="LN3"/>
      <c r="LO3"/>
      <c r="LP3"/>
      <c r="LQ3"/>
      <c r="LR3"/>
      <c r="LS3"/>
      <c r="LT3"/>
      <c r="LU3"/>
      <c r="LV3"/>
      <c r="LW3"/>
      <c r="LX3"/>
      <c r="LY3"/>
      <c r="LZ3"/>
      <c r="MA3"/>
      <c r="MB3"/>
      <c r="MC3"/>
      <c r="MD3"/>
      <c r="ME3"/>
      <c r="MF3"/>
      <c r="MG3"/>
      <c r="MH3"/>
      <c r="MI3"/>
      <c r="MJ3"/>
      <c r="MK3"/>
      <c r="ML3"/>
      <c r="MM3"/>
      <c r="MN3"/>
      <c r="MO3"/>
      <c r="MP3"/>
      <c r="MQ3"/>
      <c r="MR3"/>
      <c r="MS3"/>
      <c r="MT3"/>
      <c r="MU3"/>
      <c r="MV3"/>
      <c r="MW3"/>
      <c r="MX3"/>
      <c r="MY3"/>
      <c r="MZ3"/>
      <c r="NA3"/>
      <c r="NB3"/>
      <c r="NC3"/>
      <c r="ND3"/>
      <c r="NE3"/>
      <c r="NF3"/>
      <c r="NG3"/>
      <c r="NH3"/>
      <c r="NI3"/>
      <c r="NJ3"/>
      <c r="NK3"/>
      <c r="NL3"/>
      <c r="NM3"/>
      <c r="NN3"/>
      <c r="NO3"/>
      <c r="NP3"/>
      <c r="NQ3"/>
      <c r="NR3"/>
      <c r="NS3"/>
      <c r="NT3"/>
      <c r="NU3"/>
      <c r="NV3"/>
      <c r="NW3"/>
      <c r="NX3"/>
      <c r="NY3"/>
      <c r="NZ3"/>
      <c r="OA3"/>
      <c r="OB3"/>
      <c r="OC3"/>
      <c r="OD3"/>
      <c r="OE3"/>
      <c r="OF3"/>
      <c r="OG3"/>
      <c r="OH3"/>
      <c r="OI3"/>
      <c r="OJ3"/>
      <c r="OK3"/>
      <c r="OL3"/>
      <c r="OM3"/>
      <c r="ON3"/>
      <c r="OO3"/>
      <c r="OP3"/>
      <c r="OQ3"/>
      <c r="OR3"/>
      <c r="OS3"/>
      <c r="OT3"/>
      <c r="OU3"/>
      <c r="OV3"/>
      <c r="OW3"/>
      <c r="OX3"/>
      <c r="OY3"/>
      <c r="OZ3"/>
      <c r="PA3"/>
      <c r="PB3"/>
      <c r="PC3"/>
      <c r="PD3"/>
      <c r="PE3"/>
      <c r="PF3"/>
      <c r="PG3"/>
      <c r="PH3"/>
      <c r="PI3"/>
      <c r="PJ3"/>
      <c r="PK3"/>
      <c r="PL3"/>
      <c r="PM3"/>
      <c r="PN3"/>
      <c r="PO3"/>
      <c r="PP3"/>
      <c r="PQ3"/>
      <c r="PR3"/>
      <c r="PS3"/>
      <c r="PT3"/>
      <c r="PU3"/>
      <c r="PV3"/>
      <c r="PW3"/>
      <c r="PX3"/>
      <c r="PY3"/>
    </row>
    <row r="4" spans="1:441" s="10" customFormat="1" x14ac:dyDescent="0.35">
      <c r="A4" s="15"/>
      <c r="B4" s="15"/>
      <c r="C4" s="21"/>
      <c r="D4" s="60"/>
      <c r="E4" s="266" t="str">
        <f xml:space="preserve"> Time!E$42</f>
        <v>Contract year</v>
      </c>
      <c r="F4" s="350">
        <f xml:space="preserve"> Check!$F$21</f>
        <v>0</v>
      </c>
      <c r="G4" s="121" t="s">
        <v>24</v>
      </c>
      <c r="H4" s="2"/>
      <c r="I4" s="16"/>
      <c r="J4" s="266">
        <f xml:space="preserve"> Time!J$42</f>
        <v>2020</v>
      </c>
      <c r="K4" s="266">
        <f xml:space="preserve"> Time!K$42</f>
        <v>2020</v>
      </c>
      <c r="L4" s="266">
        <f xml:space="preserve"> Time!L$42</f>
        <v>2020</v>
      </c>
      <c r="M4" s="266">
        <f xml:space="preserve"> Time!M$42</f>
        <v>2021</v>
      </c>
      <c r="N4" s="266">
        <f xml:space="preserve"> Time!N$42</f>
        <v>2021</v>
      </c>
      <c r="O4" s="266">
        <f xml:space="preserve"> Time!O$42</f>
        <v>2021</v>
      </c>
      <c r="P4" s="266">
        <f xml:space="preserve"> Time!P$42</f>
        <v>2021</v>
      </c>
      <c r="Q4" s="266">
        <f xml:space="preserve"> Time!Q$42</f>
        <v>2022</v>
      </c>
      <c r="R4" s="266">
        <f xml:space="preserve"> Time!R$42</f>
        <v>2022</v>
      </c>
      <c r="S4" s="266">
        <f xml:space="preserve"> Time!S$42</f>
        <v>2022</v>
      </c>
      <c r="T4" s="266">
        <f xml:space="preserve"> Time!T$42</f>
        <v>2022</v>
      </c>
      <c r="U4" s="266">
        <f xml:space="preserve"> Time!U$42</f>
        <v>2023</v>
      </c>
      <c r="V4" s="266">
        <f xml:space="preserve"> Time!V$42</f>
        <v>2023</v>
      </c>
      <c r="W4" s="266">
        <f xml:space="preserve"> Time!W$42</f>
        <v>2023</v>
      </c>
      <c r="X4" s="266">
        <f xml:space="preserve"> Time!X$42</f>
        <v>2023</v>
      </c>
      <c r="Y4" s="266">
        <f xml:space="preserve"> Time!Y$42</f>
        <v>2024</v>
      </c>
      <c r="Z4" s="266">
        <f xml:space="preserve"> Time!Z$42</f>
        <v>2024</v>
      </c>
      <c r="AA4" s="266">
        <f xml:space="preserve"> Time!AA$42</f>
        <v>2024</v>
      </c>
      <c r="AB4" s="266">
        <f xml:space="preserve"> Time!AB$42</f>
        <v>2024</v>
      </c>
      <c r="AC4" s="266">
        <f xml:space="preserve"> Time!AC$42</f>
        <v>2025</v>
      </c>
      <c r="AD4" s="266">
        <f xml:space="preserve"> Time!AD$42</f>
        <v>2025</v>
      </c>
      <c r="AE4" s="266">
        <f xml:space="preserve"> Time!AE$42</f>
        <v>2025</v>
      </c>
      <c r="AF4" s="266">
        <f xml:space="preserve"> Time!AF$42</f>
        <v>2025</v>
      </c>
      <c r="AG4" s="266">
        <f xml:space="preserve"> Time!AG$42</f>
        <v>2026</v>
      </c>
      <c r="AH4" s="266">
        <f xml:space="preserve"> Time!AH$42</f>
        <v>2026</v>
      </c>
      <c r="AI4" s="266">
        <f xml:space="preserve"> Time!AI$42</f>
        <v>2026</v>
      </c>
      <c r="AJ4" s="266">
        <f xml:space="preserve"> Time!AJ$42</f>
        <v>2026</v>
      </c>
      <c r="AK4" s="266">
        <f xml:space="preserve"> Time!AK$42</f>
        <v>2027</v>
      </c>
      <c r="AL4" s="266">
        <f xml:space="preserve"> Time!AL$42</f>
        <v>2027</v>
      </c>
      <c r="AM4" s="266">
        <f xml:space="preserve"> Time!AM$42</f>
        <v>2027</v>
      </c>
      <c r="AN4" s="266">
        <f xml:space="preserve"> Time!AN$42</f>
        <v>2027</v>
      </c>
      <c r="AO4" s="266">
        <f xml:space="preserve"> Time!AO$42</f>
        <v>2028</v>
      </c>
      <c r="AP4" s="266">
        <f xml:space="preserve"> Time!AP$42</f>
        <v>2028</v>
      </c>
      <c r="AQ4" s="266">
        <f xml:space="preserve"> Time!AQ$42</f>
        <v>2028</v>
      </c>
      <c r="AR4" s="266">
        <f xml:space="preserve"> Time!AR$42</f>
        <v>2028</v>
      </c>
      <c r="AS4" s="266">
        <f xml:space="preserve"> Time!AS$42</f>
        <v>2029</v>
      </c>
      <c r="AT4" s="266">
        <f xml:space="preserve"> Time!AT$42</f>
        <v>2029</v>
      </c>
      <c r="AU4" s="266">
        <f xml:space="preserve"> Time!AU$42</f>
        <v>2029</v>
      </c>
      <c r="AV4" s="266">
        <f xml:space="preserve"> Time!AV$42</f>
        <v>2029</v>
      </c>
      <c r="AW4" s="266">
        <f xml:space="preserve"> Time!AW$42</f>
        <v>2030</v>
      </c>
      <c r="AX4" s="266">
        <f xml:space="preserve"> Time!AX$42</f>
        <v>2030</v>
      </c>
      <c r="AY4" s="266">
        <f xml:space="preserve"> Time!AY$42</f>
        <v>2030</v>
      </c>
      <c r="AZ4" s="266">
        <f xml:space="preserve"> Time!AZ$42</f>
        <v>2030</v>
      </c>
      <c r="BA4" s="266">
        <f xml:space="preserve"> Time!BA$42</f>
        <v>2031</v>
      </c>
      <c r="BB4" s="266">
        <f xml:space="preserve"> Time!BB$42</f>
        <v>2031</v>
      </c>
      <c r="BC4" s="266">
        <f xml:space="preserve"> Time!BC$42</f>
        <v>2031</v>
      </c>
      <c r="BD4" s="266">
        <f xml:space="preserve"> Time!BD$42</f>
        <v>2031</v>
      </c>
      <c r="BE4" s="266">
        <f xml:space="preserve"> Time!BE$42</f>
        <v>2032</v>
      </c>
      <c r="BF4" s="266">
        <f xml:space="preserve"> Time!BF$42</f>
        <v>2032</v>
      </c>
      <c r="BG4" s="266">
        <f xml:space="preserve"> Time!BG$42</f>
        <v>2032</v>
      </c>
      <c r="BH4" s="266">
        <f xml:space="preserve"> Time!BH$42</f>
        <v>2032</v>
      </c>
      <c r="BI4" s="266">
        <f xml:space="preserve"> Time!BI$42</f>
        <v>2033</v>
      </c>
      <c r="BJ4" s="266">
        <f xml:space="preserve"> Time!BJ$42</f>
        <v>2033</v>
      </c>
      <c r="BK4" s="266">
        <f xml:space="preserve"> Time!BK$42</f>
        <v>2033</v>
      </c>
      <c r="BL4" s="266">
        <f xml:space="preserve"> Time!BL$42</f>
        <v>2033</v>
      </c>
      <c r="BM4" s="266">
        <f xml:space="preserve"> Time!BM$42</f>
        <v>2034</v>
      </c>
      <c r="BN4" s="266">
        <f xml:space="preserve"> Time!BN$42</f>
        <v>2034</v>
      </c>
      <c r="BO4" s="266">
        <f xml:space="preserve"> Time!BO$42</f>
        <v>2034</v>
      </c>
      <c r="BP4" s="266">
        <f xml:space="preserve"> Time!BP$42</f>
        <v>2034</v>
      </c>
      <c r="BQ4" s="266">
        <f xml:space="preserve"> Time!BQ$42</f>
        <v>2035</v>
      </c>
      <c r="BR4" s="266">
        <f xml:space="preserve"> Time!BR$42</f>
        <v>2035</v>
      </c>
      <c r="BS4" s="266">
        <f xml:space="preserve"> Time!BS$42</f>
        <v>2035</v>
      </c>
      <c r="BT4" s="266">
        <f xml:space="preserve"> Time!BT$42</f>
        <v>2035</v>
      </c>
      <c r="BU4" s="266">
        <f xml:space="preserve"> Time!BU$42</f>
        <v>2036</v>
      </c>
      <c r="BV4" s="266">
        <f xml:space="preserve"> Time!BV$42</f>
        <v>2036</v>
      </c>
      <c r="BW4" s="266">
        <f xml:space="preserve"> Time!BW$42</f>
        <v>2036</v>
      </c>
      <c r="BX4" s="266">
        <f xml:space="preserve"> Time!BX$42</f>
        <v>2036</v>
      </c>
      <c r="BY4" s="266">
        <f xml:space="preserve"> Time!BY$42</f>
        <v>2037</v>
      </c>
      <c r="BZ4" s="266">
        <f xml:space="preserve"> Time!BZ$42</f>
        <v>2037</v>
      </c>
      <c r="CA4" s="266">
        <f xml:space="preserve"> Time!CA$42</f>
        <v>2037</v>
      </c>
      <c r="CB4" s="266">
        <f xml:space="preserve"> Time!CB$42</f>
        <v>2037</v>
      </c>
      <c r="CC4" s="266">
        <f xml:space="preserve"> Time!CC$42</f>
        <v>2038</v>
      </c>
      <c r="CD4" s="266">
        <f xml:space="preserve"> Time!CD$42</f>
        <v>2038</v>
      </c>
      <c r="CE4" s="266">
        <f xml:space="preserve"> Time!CE$42</f>
        <v>2038</v>
      </c>
      <c r="CF4" s="266">
        <f xml:space="preserve"> Time!CF$42</f>
        <v>2038</v>
      </c>
      <c r="CG4" s="266">
        <f xml:space="preserve"> Time!CG$42</f>
        <v>2039</v>
      </c>
      <c r="CH4" s="266">
        <f xml:space="preserve"> Time!CH$42</f>
        <v>2039</v>
      </c>
      <c r="CI4" s="266">
        <f xml:space="preserve"> Time!CI$42</f>
        <v>2039</v>
      </c>
      <c r="CJ4" s="266">
        <f xml:space="preserve"> Time!CJ$42</f>
        <v>2039</v>
      </c>
      <c r="CK4" s="266">
        <f xml:space="preserve"> Time!CK$42</f>
        <v>2040</v>
      </c>
      <c r="CL4" s="266">
        <f xml:space="preserve"> Time!CL$42</f>
        <v>2040</v>
      </c>
      <c r="CM4" s="266">
        <f xml:space="preserve"> Time!CM$42</f>
        <v>2040</v>
      </c>
      <c r="CN4" s="266">
        <f xml:space="preserve"> Time!CN$42</f>
        <v>2040</v>
      </c>
      <c r="CO4" s="266">
        <f xml:space="preserve"> Time!CO$42</f>
        <v>2041</v>
      </c>
      <c r="CP4" s="266">
        <f xml:space="preserve"> Time!CP$42</f>
        <v>2041</v>
      </c>
      <c r="CQ4" s="266">
        <f xml:space="preserve"> Time!CQ$42</f>
        <v>2041</v>
      </c>
      <c r="CR4" s="266">
        <f xml:space="preserve"> Time!CR$42</f>
        <v>2041</v>
      </c>
      <c r="CS4" s="266">
        <f xml:space="preserve"> Time!CS$42</f>
        <v>2042</v>
      </c>
      <c r="CT4" s="266">
        <f xml:space="preserve"> Time!CT$42</f>
        <v>2042</v>
      </c>
      <c r="CU4" s="266">
        <f xml:space="preserve"> Time!CU$42</f>
        <v>2042</v>
      </c>
      <c r="CV4" s="266">
        <f xml:space="preserve"> Time!CV$42</f>
        <v>2042</v>
      </c>
      <c r="CW4" s="266">
        <f xml:space="preserve"> Time!CW$42</f>
        <v>2043</v>
      </c>
      <c r="CX4" s="266">
        <f xml:space="preserve"> Time!CX$42</f>
        <v>2043</v>
      </c>
      <c r="CY4" s="266">
        <f xml:space="preserve"> Time!CY$42</f>
        <v>2043</v>
      </c>
      <c r="CZ4" s="266">
        <f xml:space="preserve"> Time!CZ$42</f>
        <v>2043</v>
      </c>
      <c r="DA4" s="266">
        <f xml:space="preserve"> Time!DA$42</f>
        <v>2044</v>
      </c>
      <c r="DB4" s="266">
        <f xml:space="preserve"> Time!DB$42</f>
        <v>2044</v>
      </c>
      <c r="DC4" s="266">
        <f xml:space="preserve"> Time!DC$42</f>
        <v>2044</v>
      </c>
      <c r="DD4" s="266">
        <f xml:space="preserve"> Time!DD$42</f>
        <v>2044</v>
      </c>
      <c r="DE4" s="266">
        <f xml:space="preserve"> Time!DE$42</f>
        <v>2045</v>
      </c>
      <c r="DF4" s="266">
        <f xml:space="preserve"> Time!DF$42</f>
        <v>2045</v>
      </c>
      <c r="DG4" s="266">
        <f xml:space="preserve"> Time!DG$42</f>
        <v>2045</v>
      </c>
      <c r="DH4" s="266">
        <f xml:space="preserve"> Time!DH$42</f>
        <v>2045</v>
      </c>
      <c r="DI4" s="266">
        <f xml:space="preserve"> Time!DI$42</f>
        <v>2046</v>
      </c>
      <c r="DJ4" s="266">
        <f xml:space="preserve"> Time!DJ$42</f>
        <v>2046</v>
      </c>
      <c r="DK4" s="266">
        <f xml:space="preserve"> Time!DK$42</f>
        <v>2046</v>
      </c>
      <c r="DL4" s="266">
        <f xml:space="preserve"> Time!DL$42</f>
        <v>2046</v>
      </c>
      <c r="DM4" s="266">
        <f xml:space="preserve"> Time!DM$42</f>
        <v>2047</v>
      </c>
      <c r="DN4" s="266">
        <f xml:space="preserve"> Time!DN$42</f>
        <v>2047</v>
      </c>
      <c r="DO4" s="266">
        <f xml:space="preserve"> Time!DO$42</f>
        <v>2047</v>
      </c>
      <c r="DP4" s="266">
        <f xml:space="preserve"> Time!DP$42</f>
        <v>2047</v>
      </c>
      <c r="DQ4" s="266">
        <f xml:space="preserve"> Time!DQ$42</f>
        <v>2048</v>
      </c>
      <c r="DR4" s="266">
        <f xml:space="preserve"> Time!DR$42</f>
        <v>2048</v>
      </c>
      <c r="DS4" s="266">
        <f xml:space="preserve"> Time!DS$42</f>
        <v>2048</v>
      </c>
      <c r="DT4" s="266">
        <f xml:space="preserve"> Time!DT$42</f>
        <v>2048</v>
      </c>
      <c r="DU4" s="266">
        <f xml:space="preserve"> Time!DU$42</f>
        <v>2049</v>
      </c>
      <c r="DV4" s="266">
        <f xml:space="preserve"> Time!DV$42</f>
        <v>2049</v>
      </c>
      <c r="DW4" s="266">
        <f xml:space="preserve"> Time!DW$42</f>
        <v>2049</v>
      </c>
      <c r="DX4" s="266">
        <f xml:space="preserve"> Time!DX$42</f>
        <v>2049</v>
      </c>
      <c r="DY4" s="266">
        <f xml:space="preserve"> Time!DY$42</f>
        <v>2050</v>
      </c>
      <c r="DZ4" s="266">
        <f xml:space="preserve"> Time!DZ$42</f>
        <v>2050</v>
      </c>
      <c r="EA4" s="266">
        <f xml:space="preserve"> Time!EA$42</f>
        <v>2050</v>
      </c>
      <c r="EB4" s="266">
        <f xml:space="preserve"> Time!EB$42</f>
        <v>2050</v>
      </c>
      <c r="EC4" s="266">
        <f xml:space="preserve"> Time!EC$42</f>
        <v>2051</v>
      </c>
      <c r="ED4" s="266">
        <f xml:space="preserve"> Time!ED$42</f>
        <v>2051</v>
      </c>
      <c r="EE4" s="266">
        <f xml:space="preserve"> Time!EE$42</f>
        <v>2051</v>
      </c>
      <c r="EF4" s="266">
        <f xml:space="preserve"> Time!EF$42</f>
        <v>2051</v>
      </c>
      <c r="EG4" s="266">
        <f xml:space="preserve"> Time!EG$42</f>
        <v>2052</v>
      </c>
      <c r="EH4" s="266">
        <f xml:space="preserve"> Time!EH$42</f>
        <v>2052</v>
      </c>
      <c r="EI4" s="266">
        <f xml:space="preserve"> Time!EI$42</f>
        <v>2052</v>
      </c>
      <c r="EJ4" s="266">
        <f xml:space="preserve"> Time!EJ$42</f>
        <v>2052</v>
      </c>
      <c r="EK4" s="266">
        <f xml:space="preserve"> Time!EK$42</f>
        <v>2053</v>
      </c>
      <c r="EL4" s="266">
        <f xml:space="preserve"> Time!EL$42</f>
        <v>2053</v>
      </c>
      <c r="EM4" s="266">
        <f xml:space="preserve"> Time!EM$42</f>
        <v>2053</v>
      </c>
      <c r="EN4" s="266">
        <f xml:space="preserve"> Time!EN$42</f>
        <v>2053</v>
      </c>
      <c r="EO4" s="266">
        <f xml:space="preserve"> Time!EO$42</f>
        <v>2054</v>
      </c>
      <c r="EP4" s="266">
        <f xml:space="preserve"> Time!EP$42</f>
        <v>2054</v>
      </c>
      <c r="EQ4" s="266">
        <f xml:space="preserve"> Time!EQ$42</f>
        <v>2054</v>
      </c>
      <c r="ER4" s="266">
        <f xml:space="preserve"> Time!ER$42</f>
        <v>2054</v>
      </c>
      <c r="ES4" s="266">
        <f xml:space="preserve"> Time!ES$42</f>
        <v>2055</v>
      </c>
      <c r="ET4" s="266">
        <f xml:space="preserve"> Time!ET$42</f>
        <v>2055</v>
      </c>
      <c r="EU4" s="266">
        <f xml:space="preserve"> Time!EU$42</f>
        <v>2055</v>
      </c>
      <c r="EV4" s="266">
        <f xml:space="preserve"> Time!EV$42</f>
        <v>2055</v>
      </c>
      <c r="EW4" s="266">
        <f xml:space="preserve"> Time!EW$42</f>
        <v>2056</v>
      </c>
      <c r="EX4" s="266">
        <f xml:space="preserve"> Time!EX$42</f>
        <v>2056</v>
      </c>
      <c r="EY4" s="266">
        <f xml:space="preserve"> Time!EY$42</f>
        <v>2056</v>
      </c>
      <c r="EZ4" s="266">
        <f xml:space="preserve"> Time!EZ$42</f>
        <v>2056</v>
      </c>
      <c r="FA4" s="266">
        <f xml:space="preserve"> Time!FA$42</f>
        <v>2057</v>
      </c>
      <c r="FB4" s="266">
        <f xml:space="preserve"> Time!FB$42</f>
        <v>2057</v>
      </c>
      <c r="FC4" s="266">
        <f xml:space="preserve"> Time!FC$42</f>
        <v>2057</v>
      </c>
      <c r="FD4" s="266">
        <f xml:space="preserve"> Time!FD$42</f>
        <v>2057</v>
      </c>
      <c r="FE4" s="266">
        <f xml:space="preserve"> Time!FE$42</f>
        <v>2058</v>
      </c>
      <c r="FF4" s="266">
        <f xml:space="preserve"> Time!FF$42</f>
        <v>2058</v>
      </c>
      <c r="FG4" s="266">
        <f xml:space="preserve"> Time!FG$42</f>
        <v>2058</v>
      </c>
      <c r="FH4" s="266">
        <f xml:space="preserve"> Time!FH$42</f>
        <v>2058</v>
      </c>
      <c r="FI4" s="266">
        <f xml:space="preserve"> Time!FI$42</f>
        <v>2059</v>
      </c>
      <c r="FJ4" s="266">
        <f xml:space="preserve"> Time!FJ$42</f>
        <v>2059</v>
      </c>
      <c r="FK4" s="266">
        <f xml:space="preserve"> Time!FK$42</f>
        <v>2059</v>
      </c>
      <c r="FL4" s="266">
        <f xml:space="preserve"> Time!FL$42</f>
        <v>2059</v>
      </c>
      <c r="FM4" s="266">
        <f xml:space="preserve"> Time!FM$42</f>
        <v>2060</v>
      </c>
      <c r="FN4" s="266">
        <f xml:space="preserve"> Time!FN$42</f>
        <v>2060</v>
      </c>
      <c r="FO4" s="266">
        <f xml:space="preserve"> Time!FO$42</f>
        <v>2060</v>
      </c>
      <c r="FP4" s="266">
        <f xml:space="preserve"> Time!FP$42</f>
        <v>2060</v>
      </c>
      <c r="FQ4" s="266">
        <f xml:space="preserve"> Time!FQ$42</f>
        <v>2061</v>
      </c>
      <c r="FR4" s="266">
        <f xml:space="preserve"> Time!FR$42</f>
        <v>2061</v>
      </c>
      <c r="FS4" s="266">
        <f xml:space="preserve"> Time!FS$42</f>
        <v>2061</v>
      </c>
      <c r="FT4" s="266">
        <f xml:space="preserve"> Time!FT$42</f>
        <v>2061</v>
      </c>
      <c r="FU4" s="266">
        <f xml:space="preserve"> Time!FU$42</f>
        <v>2062</v>
      </c>
      <c r="FV4" s="266">
        <f xml:space="preserve"> Time!FV$42</f>
        <v>2062</v>
      </c>
      <c r="FW4" s="266">
        <f xml:space="preserve"> Time!FW$42</f>
        <v>2062</v>
      </c>
      <c r="FX4" s="266">
        <f xml:space="preserve"> Time!FX$42</f>
        <v>2062</v>
      </c>
      <c r="FY4" s="266">
        <f xml:space="preserve"> Time!FY$42</f>
        <v>2063</v>
      </c>
      <c r="FZ4" s="266">
        <f xml:space="preserve"> Time!FZ$42</f>
        <v>2063</v>
      </c>
      <c r="GA4" s="266">
        <f xml:space="preserve"> Time!GA$42</f>
        <v>2063</v>
      </c>
      <c r="GB4" s="266">
        <f xml:space="preserve"> Time!GB$42</f>
        <v>2063</v>
      </c>
      <c r="GC4" s="266">
        <f xml:space="preserve"> Time!GC$42</f>
        <v>2064</v>
      </c>
      <c r="GD4" s="266">
        <f xml:space="preserve"> Time!GD$42</f>
        <v>2064</v>
      </c>
      <c r="GE4" s="266">
        <f xml:space="preserve"> Time!GE$42</f>
        <v>2064</v>
      </c>
      <c r="GF4" s="266">
        <f xml:space="preserve"> Time!GF$42</f>
        <v>2064</v>
      </c>
      <c r="GG4" s="266">
        <f xml:space="preserve"> Time!GG$42</f>
        <v>2065</v>
      </c>
      <c r="GH4" s="266">
        <f xml:space="preserve"> Time!GH$42</f>
        <v>2065</v>
      </c>
      <c r="GI4" s="266">
        <f xml:space="preserve"> Time!GI$42</f>
        <v>2065</v>
      </c>
      <c r="GJ4" s="266">
        <f xml:space="preserve"> Time!GJ$42</f>
        <v>2065</v>
      </c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  <c r="HE4"/>
      <c r="HF4"/>
      <c r="HG4"/>
      <c r="HH4"/>
      <c r="HI4"/>
      <c r="HJ4"/>
      <c r="HK4"/>
      <c r="HL4"/>
      <c r="HM4"/>
      <c r="HN4"/>
      <c r="HO4"/>
      <c r="HP4"/>
      <c r="HQ4"/>
      <c r="HR4"/>
      <c r="HS4"/>
      <c r="HT4"/>
      <c r="HU4"/>
      <c r="HV4"/>
      <c r="HW4"/>
      <c r="HX4"/>
      <c r="HY4"/>
      <c r="HZ4"/>
      <c r="IA4"/>
      <c r="IB4"/>
      <c r="IC4"/>
      <c r="ID4"/>
      <c r="IE4"/>
      <c r="IF4"/>
      <c r="IG4"/>
      <c r="IH4"/>
      <c r="II4"/>
      <c r="IJ4"/>
      <c r="IK4"/>
      <c r="IL4"/>
      <c r="IM4"/>
      <c r="IN4"/>
      <c r="IO4"/>
      <c r="IP4"/>
      <c r="IQ4"/>
      <c r="IR4"/>
      <c r="IS4"/>
      <c r="IT4"/>
      <c r="IU4"/>
      <c r="IV4"/>
      <c r="IW4"/>
      <c r="IX4"/>
      <c r="IY4"/>
      <c r="IZ4"/>
      <c r="JA4"/>
      <c r="JB4"/>
      <c r="JC4"/>
      <c r="JD4"/>
      <c r="JE4"/>
      <c r="JF4"/>
      <c r="JG4"/>
      <c r="JH4"/>
      <c r="JI4"/>
      <c r="JJ4"/>
      <c r="JK4"/>
      <c r="JL4"/>
      <c r="JM4"/>
      <c r="JN4"/>
      <c r="JO4"/>
      <c r="JP4"/>
      <c r="JQ4"/>
      <c r="JR4"/>
      <c r="JS4"/>
      <c r="JT4"/>
      <c r="JU4"/>
      <c r="JV4"/>
      <c r="JW4"/>
      <c r="JX4"/>
      <c r="JY4"/>
      <c r="JZ4"/>
      <c r="KA4"/>
      <c r="KB4"/>
      <c r="KC4"/>
      <c r="KD4"/>
      <c r="KE4"/>
      <c r="KF4"/>
      <c r="KG4"/>
      <c r="KH4"/>
      <c r="KI4"/>
      <c r="KJ4"/>
      <c r="KK4"/>
      <c r="KL4"/>
      <c r="KM4"/>
      <c r="KN4"/>
      <c r="KO4"/>
      <c r="KP4"/>
      <c r="KQ4"/>
      <c r="KR4"/>
      <c r="KS4"/>
      <c r="KT4"/>
      <c r="KU4"/>
      <c r="KV4"/>
      <c r="KW4"/>
      <c r="KX4"/>
      <c r="KY4"/>
      <c r="KZ4"/>
      <c r="LA4"/>
      <c r="LB4"/>
      <c r="LC4"/>
      <c r="LD4"/>
      <c r="LE4"/>
      <c r="LF4"/>
      <c r="LG4"/>
      <c r="LH4"/>
      <c r="LI4"/>
      <c r="LJ4"/>
      <c r="LK4"/>
      <c r="LL4"/>
      <c r="LM4"/>
      <c r="LN4"/>
      <c r="LO4"/>
      <c r="LP4"/>
      <c r="LQ4"/>
      <c r="LR4"/>
      <c r="LS4"/>
      <c r="LT4"/>
      <c r="LU4"/>
      <c r="LV4"/>
      <c r="LW4"/>
      <c r="LX4"/>
      <c r="LY4"/>
      <c r="LZ4"/>
      <c r="MA4"/>
      <c r="MB4"/>
      <c r="MC4"/>
      <c r="MD4"/>
      <c r="ME4"/>
      <c r="MF4"/>
      <c r="MG4"/>
      <c r="MH4"/>
      <c r="MI4"/>
      <c r="MJ4"/>
      <c r="MK4"/>
      <c r="ML4"/>
      <c r="MM4"/>
      <c r="MN4"/>
      <c r="MO4"/>
      <c r="MP4"/>
      <c r="MQ4"/>
      <c r="MR4"/>
      <c r="MS4"/>
      <c r="MT4"/>
      <c r="MU4"/>
      <c r="MV4"/>
      <c r="MW4"/>
      <c r="MX4"/>
      <c r="MY4"/>
      <c r="MZ4"/>
      <c r="NA4"/>
      <c r="NB4"/>
      <c r="NC4"/>
      <c r="ND4"/>
      <c r="NE4"/>
      <c r="NF4"/>
      <c r="NG4"/>
      <c r="NH4"/>
      <c r="NI4"/>
      <c r="NJ4"/>
      <c r="NK4"/>
      <c r="NL4"/>
      <c r="NM4"/>
      <c r="NN4"/>
      <c r="NO4"/>
      <c r="NP4"/>
      <c r="NQ4"/>
      <c r="NR4"/>
      <c r="NS4"/>
      <c r="NT4"/>
      <c r="NU4"/>
      <c r="NV4"/>
      <c r="NW4"/>
      <c r="NX4"/>
      <c r="NY4"/>
      <c r="NZ4"/>
      <c r="OA4"/>
      <c r="OB4"/>
      <c r="OC4"/>
      <c r="OD4"/>
      <c r="OE4"/>
      <c r="OF4"/>
      <c r="OG4"/>
      <c r="OH4"/>
      <c r="OI4"/>
      <c r="OJ4"/>
      <c r="OK4"/>
      <c r="OL4"/>
      <c r="OM4"/>
      <c r="ON4"/>
      <c r="OO4"/>
      <c r="OP4"/>
      <c r="OQ4"/>
      <c r="OR4"/>
      <c r="OS4"/>
      <c r="OT4"/>
      <c r="OU4"/>
      <c r="OV4"/>
      <c r="OW4"/>
      <c r="OX4"/>
      <c r="OY4"/>
      <c r="OZ4"/>
      <c r="PA4"/>
      <c r="PB4"/>
      <c r="PC4"/>
      <c r="PD4"/>
      <c r="PE4"/>
      <c r="PF4"/>
      <c r="PG4"/>
      <c r="PH4"/>
      <c r="PI4"/>
      <c r="PJ4"/>
      <c r="PK4"/>
      <c r="PL4"/>
      <c r="PM4"/>
      <c r="PN4"/>
      <c r="PO4"/>
      <c r="PP4"/>
      <c r="PQ4"/>
      <c r="PR4"/>
      <c r="PS4"/>
      <c r="PT4"/>
      <c r="PU4"/>
      <c r="PV4"/>
      <c r="PW4"/>
      <c r="PX4"/>
      <c r="PY4"/>
    </row>
    <row r="5" spans="1:441" s="10" customFormat="1" x14ac:dyDescent="0.35">
      <c r="A5" s="15"/>
      <c r="B5" s="15"/>
      <c r="C5" s="21"/>
      <c r="D5" s="60"/>
      <c r="E5" s="2" t="str">
        <f xml:space="preserve"> Time!E$10</f>
        <v>Model column counter</v>
      </c>
      <c r="F5" s="44" t="s">
        <v>19</v>
      </c>
      <c r="G5" s="45" t="s">
        <v>17</v>
      </c>
      <c r="H5" s="44" t="s">
        <v>18</v>
      </c>
      <c r="I5" s="16"/>
      <c r="J5" s="2">
        <f xml:space="preserve"> Time!J$10</f>
        <v>1</v>
      </c>
      <c r="K5" s="2">
        <f xml:space="preserve"> Time!K$10</f>
        <v>2</v>
      </c>
      <c r="L5" s="2">
        <f xml:space="preserve"> Time!L$10</f>
        <v>3</v>
      </c>
      <c r="M5" s="2">
        <f xml:space="preserve"> Time!M$10</f>
        <v>4</v>
      </c>
      <c r="N5" s="2">
        <f xml:space="preserve"> Time!N$10</f>
        <v>5</v>
      </c>
      <c r="O5" s="2">
        <f xml:space="preserve"> Time!O$10</f>
        <v>6</v>
      </c>
      <c r="P5" s="2">
        <f xml:space="preserve"> Time!P$10</f>
        <v>7</v>
      </c>
      <c r="Q5" s="2">
        <f xml:space="preserve"> Time!Q$10</f>
        <v>8</v>
      </c>
      <c r="R5" s="2">
        <f xml:space="preserve"> Time!R$10</f>
        <v>9</v>
      </c>
      <c r="S5" s="2">
        <f xml:space="preserve"> Time!S$10</f>
        <v>10</v>
      </c>
      <c r="T5" s="2">
        <f xml:space="preserve"> Time!T$10</f>
        <v>11</v>
      </c>
      <c r="U5" s="2">
        <f xml:space="preserve"> Time!U$10</f>
        <v>12</v>
      </c>
      <c r="V5" s="2">
        <f xml:space="preserve"> Time!V$10</f>
        <v>13</v>
      </c>
      <c r="W5" s="2">
        <f xml:space="preserve"> Time!W$10</f>
        <v>14</v>
      </c>
      <c r="X5" s="2">
        <f xml:space="preserve"> Time!X$10</f>
        <v>15</v>
      </c>
      <c r="Y5" s="2">
        <f xml:space="preserve"> Time!Y$10</f>
        <v>16</v>
      </c>
      <c r="Z5" s="2">
        <f xml:space="preserve"> Time!Z$10</f>
        <v>17</v>
      </c>
      <c r="AA5" s="2">
        <f xml:space="preserve"> Time!AA$10</f>
        <v>18</v>
      </c>
      <c r="AB5" s="2">
        <f xml:space="preserve"> Time!AB$10</f>
        <v>19</v>
      </c>
      <c r="AC5" s="2">
        <f xml:space="preserve"> Time!AC$10</f>
        <v>20</v>
      </c>
      <c r="AD5" s="2">
        <f xml:space="preserve"> Time!AD$10</f>
        <v>21</v>
      </c>
      <c r="AE5" s="2">
        <f xml:space="preserve"> Time!AE$10</f>
        <v>22</v>
      </c>
      <c r="AF5" s="2">
        <f xml:space="preserve"> Time!AF$10</f>
        <v>23</v>
      </c>
      <c r="AG5" s="2">
        <f xml:space="preserve"> Time!AG$10</f>
        <v>24</v>
      </c>
      <c r="AH5" s="2">
        <f xml:space="preserve"> Time!AH$10</f>
        <v>25</v>
      </c>
      <c r="AI5" s="2">
        <f xml:space="preserve"> Time!AI$10</f>
        <v>26</v>
      </c>
      <c r="AJ5" s="2">
        <f xml:space="preserve"> Time!AJ$10</f>
        <v>27</v>
      </c>
      <c r="AK5" s="2">
        <f xml:space="preserve"> Time!AK$10</f>
        <v>28</v>
      </c>
      <c r="AL5" s="2">
        <f xml:space="preserve"> Time!AL$10</f>
        <v>29</v>
      </c>
      <c r="AM5" s="2">
        <f xml:space="preserve"> Time!AM$10</f>
        <v>30</v>
      </c>
      <c r="AN5" s="2">
        <f xml:space="preserve"> Time!AN$10</f>
        <v>31</v>
      </c>
      <c r="AO5" s="2">
        <f xml:space="preserve"> Time!AO$10</f>
        <v>32</v>
      </c>
      <c r="AP5" s="2">
        <f xml:space="preserve"> Time!AP$10</f>
        <v>33</v>
      </c>
      <c r="AQ5" s="2">
        <f xml:space="preserve"> Time!AQ$10</f>
        <v>34</v>
      </c>
      <c r="AR5" s="2">
        <f xml:space="preserve"> Time!AR$10</f>
        <v>35</v>
      </c>
      <c r="AS5" s="2">
        <f xml:space="preserve"> Time!AS$10</f>
        <v>36</v>
      </c>
      <c r="AT5" s="2">
        <f xml:space="preserve"> Time!AT$10</f>
        <v>37</v>
      </c>
      <c r="AU5" s="2">
        <f xml:space="preserve"> Time!AU$10</f>
        <v>38</v>
      </c>
      <c r="AV5" s="2">
        <f xml:space="preserve"> Time!AV$10</f>
        <v>39</v>
      </c>
      <c r="AW5" s="2">
        <f xml:space="preserve"> Time!AW$10</f>
        <v>40</v>
      </c>
      <c r="AX5" s="2">
        <f xml:space="preserve"> Time!AX$10</f>
        <v>41</v>
      </c>
      <c r="AY5" s="2">
        <f xml:space="preserve"> Time!AY$10</f>
        <v>42</v>
      </c>
      <c r="AZ5" s="2">
        <f xml:space="preserve"> Time!AZ$10</f>
        <v>43</v>
      </c>
      <c r="BA5" s="2">
        <f xml:space="preserve"> Time!BA$10</f>
        <v>44</v>
      </c>
      <c r="BB5" s="2">
        <f xml:space="preserve"> Time!BB$10</f>
        <v>45</v>
      </c>
      <c r="BC5" s="2">
        <f xml:space="preserve"> Time!BC$10</f>
        <v>46</v>
      </c>
      <c r="BD5" s="2">
        <f xml:space="preserve"> Time!BD$10</f>
        <v>47</v>
      </c>
      <c r="BE5" s="2">
        <f xml:space="preserve"> Time!BE$10</f>
        <v>48</v>
      </c>
      <c r="BF5" s="2">
        <f xml:space="preserve"> Time!BF$10</f>
        <v>49</v>
      </c>
      <c r="BG5" s="2">
        <f xml:space="preserve"> Time!BG$10</f>
        <v>50</v>
      </c>
      <c r="BH5" s="2">
        <f xml:space="preserve"> Time!BH$10</f>
        <v>51</v>
      </c>
      <c r="BI5" s="2">
        <f xml:space="preserve"> Time!BI$10</f>
        <v>52</v>
      </c>
      <c r="BJ5" s="2">
        <f xml:space="preserve"> Time!BJ$10</f>
        <v>53</v>
      </c>
      <c r="BK5" s="2">
        <f xml:space="preserve"> Time!BK$10</f>
        <v>54</v>
      </c>
      <c r="BL5" s="2">
        <f xml:space="preserve"> Time!BL$10</f>
        <v>55</v>
      </c>
      <c r="BM5" s="2">
        <f xml:space="preserve"> Time!BM$10</f>
        <v>56</v>
      </c>
      <c r="BN5" s="2">
        <f xml:space="preserve"> Time!BN$10</f>
        <v>57</v>
      </c>
      <c r="BO5" s="2">
        <f xml:space="preserve"> Time!BO$10</f>
        <v>58</v>
      </c>
      <c r="BP5" s="2">
        <f xml:space="preserve"> Time!BP$10</f>
        <v>59</v>
      </c>
      <c r="BQ5" s="2">
        <f xml:space="preserve"> Time!BQ$10</f>
        <v>60</v>
      </c>
      <c r="BR5" s="2">
        <f xml:space="preserve"> Time!BR$10</f>
        <v>61</v>
      </c>
      <c r="BS5" s="2">
        <f xml:space="preserve"> Time!BS$10</f>
        <v>62</v>
      </c>
      <c r="BT5" s="2">
        <f xml:space="preserve"> Time!BT$10</f>
        <v>63</v>
      </c>
      <c r="BU5" s="2">
        <f xml:space="preserve"> Time!BU$10</f>
        <v>64</v>
      </c>
      <c r="BV5" s="2">
        <f xml:space="preserve"> Time!BV$10</f>
        <v>65</v>
      </c>
      <c r="BW5" s="2">
        <f xml:space="preserve"> Time!BW$10</f>
        <v>66</v>
      </c>
      <c r="BX5" s="2">
        <f xml:space="preserve"> Time!BX$10</f>
        <v>67</v>
      </c>
      <c r="BY5" s="2">
        <f xml:space="preserve"> Time!BY$10</f>
        <v>68</v>
      </c>
      <c r="BZ5" s="2">
        <f xml:space="preserve"> Time!BZ$10</f>
        <v>69</v>
      </c>
      <c r="CA5" s="2">
        <f xml:space="preserve"> Time!CA$10</f>
        <v>70</v>
      </c>
      <c r="CB5" s="2">
        <f xml:space="preserve"> Time!CB$10</f>
        <v>71</v>
      </c>
      <c r="CC5" s="2">
        <f xml:space="preserve"> Time!CC$10</f>
        <v>72</v>
      </c>
      <c r="CD5" s="2">
        <f xml:space="preserve"> Time!CD$10</f>
        <v>73</v>
      </c>
      <c r="CE5" s="2">
        <f xml:space="preserve"> Time!CE$10</f>
        <v>74</v>
      </c>
      <c r="CF5" s="2">
        <f xml:space="preserve"> Time!CF$10</f>
        <v>75</v>
      </c>
      <c r="CG5" s="2">
        <f xml:space="preserve"> Time!CG$10</f>
        <v>76</v>
      </c>
      <c r="CH5" s="2">
        <f xml:space="preserve"> Time!CH$10</f>
        <v>77</v>
      </c>
      <c r="CI5" s="2">
        <f xml:space="preserve"> Time!CI$10</f>
        <v>78</v>
      </c>
      <c r="CJ5" s="2">
        <f xml:space="preserve"> Time!CJ$10</f>
        <v>79</v>
      </c>
      <c r="CK5" s="2">
        <f xml:space="preserve"> Time!CK$10</f>
        <v>80</v>
      </c>
      <c r="CL5" s="2">
        <f xml:space="preserve"> Time!CL$10</f>
        <v>81</v>
      </c>
      <c r="CM5" s="2">
        <f xml:space="preserve"> Time!CM$10</f>
        <v>82</v>
      </c>
      <c r="CN5" s="2">
        <f xml:space="preserve"> Time!CN$10</f>
        <v>83</v>
      </c>
      <c r="CO5" s="2">
        <f xml:space="preserve"> Time!CO$10</f>
        <v>84</v>
      </c>
      <c r="CP5" s="2">
        <f xml:space="preserve"> Time!CP$10</f>
        <v>85</v>
      </c>
      <c r="CQ5" s="2">
        <f xml:space="preserve"> Time!CQ$10</f>
        <v>86</v>
      </c>
      <c r="CR5" s="2">
        <f xml:space="preserve"> Time!CR$10</f>
        <v>87</v>
      </c>
      <c r="CS5" s="2">
        <f xml:space="preserve"> Time!CS$10</f>
        <v>88</v>
      </c>
      <c r="CT5" s="2">
        <f xml:space="preserve"> Time!CT$10</f>
        <v>89</v>
      </c>
      <c r="CU5" s="2">
        <f xml:space="preserve"> Time!CU$10</f>
        <v>90</v>
      </c>
      <c r="CV5" s="2">
        <f xml:space="preserve"> Time!CV$10</f>
        <v>91</v>
      </c>
      <c r="CW5" s="2">
        <f xml:space="preserve"> Time!CW$10</f>
        <v>92</v>
      </c>
      <c r="CX5" s="2">
        <f xml:space="preserve"> Time!CX$10</f>
        <v>93</v>
      </c>
      <c r="CY5" s="2">
        <f xml:space="preserve"> Time!CY$10</f>
        <v>94</v>
      </c>
      <c r="CZ5" s="2">
        <f xml:space="preserve"> Time!CZ$10</f>
        <v>95</v>
      </c>
      <c r="DA5" s="2">
        <f xml:space="preserve"> Time!DA$10</f>
        <v>96</v>
      </c>
      <c r="DB5" s="2">
        <f xml:space="preserve"> Time!DB$10</f>
        <v>97</v>
      </c>
      <c r="DC5" s="2">
        <f xml:space="preserve"> Time!DC$10</f>
        <v>98</v>
      </c>
      <c r="DD5" s="2">
        <f xml:space="preserve"> Time!DD$10</f>
        <v>99</v>
      </c>
      <c r="DE5" s="2">
        <f xml:space="preserve"> Time!DE$10</f>
        <v>100</v>
      </c>
      <c r="DF5" s="2">
        <f xml:space="preserve"> Time!DF$10</f>
        <v>101</v>
      </c>
      <c r="DG5" s="2">
        <f xml:space="preserve"> Time!DG$10</f>
        <v>102</v>
      </c>
      <c r="DH5" s="2">
        <f xml:space="preserve"> Time!DH$10</f>
        <v>103</v>
      </c>
      <c r="DI5" s="2">
        <f xml:space="preserve"> Time!DI$10</f>
        <v>104</v>
      </c>
      <c r="DJ5" s="2">
        <f xml:space="preserve"> Time!DJ$10</f>
        <v>105</v>
      </c>
      <c r="DK5" s="2">
        <f xml:space="preserve"> Time!DK$10</f>
        <v>106</v>
      </c>
      <c r="DL5" s="2">
        <f xml:space="preserve"> Time!DL$10</f>
        <v>107</v>
      </c>
      <c r="DM5" s="2">
        <f xml:space="preserve"> Time!DM$10</f>
        <v>108</v>
      </c>
      <c r="DN5" s="2">
        <f xml:space="preserve"> Time!DN$10</f>
        <v>109</v>
      </c>
      <c r="DO5" s="2">
        <f xml:space="preserve"> Time!DO$10</f>
        <v>110</v>
      </c>
      <c r="DP5" s="2">
        <f xml:space="preserve"> Time!DP$10</f>
        <v>111</v>
      </c>
      <c r="DQ5" s="2">
        <f xml:space="preserve"> Time!DQ$10</f>
        <v>112</v>
      </c>
      <c r="DR5" s="2">
        <f xml:space="preserve"> Time!DR$10</f>
        <v>113</v>
      </c>
      <c r="DS5" s="2">
        <f xml:space="preserve"> Time!DS$10</f>
        <v>114</v>
      </c>
      <c r="DT5" s="2">
        <f xml:space="preserve"> Time!DT$10</f>
        <v>115</v>
      </c>
      <c r="DU5" s="2">
        <f xml:space="preserve"> Time!DU$10</f>
        <v>116</v>
      </c>
      <c r="DV5" s="2">
        <f xml:space="preserve"> Time!DV$10</f>
        <v>117</v>
      </c>
      <c r="DW5" s="2">
        <f xml:space="preserve"> Time!DW$10</f>
        <v>118</v>
      </c>
      <c r="DX5" s="2">
        <f xml:space="preserve"> Time!DX$10</f>
        <v>119</v>
      </c>
      <c r="DY5" s="2">
        <f xml:space="preserve"> Time!DY$10</f>
        <v>120</v>
      </c>
      <c r="DZ5" s="2">
        <f xml:space="preserve"> Time!DZ$10</f>
        <v>121</v>
      </c>
      <c r="EA5" s="2">
        <f xml:space="preserve"> Time!EA$10</f>
        <v>122</v>
      </c>
      <c r="EB5" s="2">
        <f xml:space="preserve"> Time!EB$10</f>
        <v>123</v>
      </c>
      <c r="EC5" s="2">
        <f xml:space="preserve"> Time!EC$10</f>
        <v>124</v>
      </c>
      <c r="ED5" s="2">
        <f xml:space="preserve"> Time!ED$10</f>
        <v>125</v>
      </c>
      <c r="EE5" s="2">
        <f xml:space="preserve"> Time!EE$10</f>
        <v>126</v>
      </c>
      <c r="EF5" s="2">
        <f xml:space="preserve"> Time!EF$10</f>
        <v>127</v>
      </c>
      <c r="EG5" s="2">
        <f xml:space="preserve"> Time!EG$10</f>
        <v>128</v>
      </c>
      <c r="EH5" s="2">
        <f xml:space="preserve"> Time!EH$10</f>
        <v>129</v>
      </c>
      <c r="EI5" s="2">
        <f xml:space="preserve"> Time!EI$10</f>
        <v>130</v>
      </c>
      <c r="EJ5" s="2">
        <f xml:space="preserve"> Time!EJ$10</f>
        <v>131</v>
      </c>
      <c r="EK5" s="2">
        <f xml:space="preserve"> Time!EK$10</f>
        <v>132</v>
      </c>
      <c r="EL5" s="2">
        <f xml:space="preserve"> Time!EL$10</f>
        <v>133</v>
      </c>
      <c r="EM5" s="2">
        <f xml:space="preserve"> Time!EM$10</f>
        <v>134</v>
      </c>
      <c r="EN5" s="2">
        <f xml:space="preserve"> Time!EN$10</f>
        <v>135</v>
      </c>
      <c r="EO5" s="2">
        <f xml:space="preserve"> Time!EO$10</f>
        <v>136</v>
      </c>
      <c r="EP5" s="2">
        <f xml:space="preserve"> Time!EP$10</f>
        <v>137</v>
      </c>
      <c r="EQ5" s="2">
        <f xml:space="preserve"> Time!EQ$10</f>
        <v>138</v>
      </c>
      <c r="ER5" s="2">
        <f xml:space="preserve"> Time!ER$10</f>
        <v>139</v>
      </c>
      <c r="ES5" s="2">
        <f xml:space="preserve"> Time!ES$10</f>
        <v>140</v>
      </c>
      <c r="ET5" s="2">
        <f xml:space="preserve"> Time!ET$10</f>
        <v>141</v>
      </c>
      <c r="EU5" s="2">
        <f xml:space="preserve"> Time!EU$10</f>
        <v>142</v>
      </c>
      <c r="EV5" s="2">
        <f xml:space="preserve"> Time!EV$10</f>
        <v>143</v>
      </c>
      <c r="EW5" s="2">
        <f xml:space="preserve"> Time!EW$10</f>
        <v>144</v>
      </c>
      <c r="EX5" s="2">
        <f xml:space="preserve"> Time!EX$10</f>
        <v>145</v>
      </c>
      <c r="EY5" s="2">
        <f xml:space="preserve"> Time!EY$10</f>
        <v>146</v>
      </c>
      <c r="EZ5" s="2">
        <f xml:space="preserve"> Time!EZ$10</f>
        <v>147</v>
      </c>
      <c r="FA5" s="2">
        <f xml:space="preserve"> Time!FA$10</f>
        <v>148</v>
      </c>
      <c r="FB5" s="2">
        <f xml:space="preserve"> Time!FB$10</f>
        <v>149</v>
      </c>
      <c r="FC5" s="2">
        <f xml:space="preserve"> Time!FC$10</f>
        <v>150</v>
      </c>
      <c r="FD5" s="2">
        <f xml:space="preserve"> Time!FD$10</f>
        <v>151</v>
      </c>
      <c r="FE5" s="2">
        <f xml:space="preserve"> Time!FE$10</f>
        <v>152</v>
      </c>
      <c r="FF5" s="2">
        <f xml:space="preserve"> Time!FF$10</f>
        <v>153</v>
      </c>
      <c r="FG5" s="2">
        <f xml:space="preserve"> Time!FG$10</f>
        <v>154</v>
      </c>
      <c r="FH5" s="2">
        <f xml:space="preserve"> Time!FH$10</f>
        <v>155</v>
      </c>
      <c r="FI5" s="2">
        <f xml:space="preserve"> Time!FI$10</f>
        <v>156</v>
      </c>
      <c r="FJ5" s="2">
        <f xml:space="preserve"> Time!FJ$10</f>
        <v>157</v>
      </c>
      <c r="FK5" s="2">
        <f xml:space="preserve"> Time!FK$10</f>
        <v>158</v>
      </c>
      <c r="FL5" s="2">
        <f xml:space="preserve"> Time!FL$10</f>
        <v>159</v>
      </c>
      <c r="FM5" s="2">
        <f xml:space="preserve"> Time!FM$10</f>
        <v>160</v>
      </c>
      <c r="FN5" s="2">
        <f xml:space="preserve"> Time!FN$10</f>
        <v>161</v>
      </c>
      <c r="FO5" s="2">
        <f xml:space="preserve"> Time!FO$10</f>
        <v>162</v>
      </c>
      <c r="FP5" s="2">
        <f xml:space="preserve"> Time!FP$10</f>
        <v>163</v>
      </c>
      <c r="FQ5" s="2">
        <f xml:space="preserve"> Time!FQ$10</f>
        <v>164</v>
      </c>
      <c r="FR5" s="2">
        <f xml:space="preserve"> Time!FR$10</f>
        <v>165</v>
      </c>
      <c r="FS5" s="2">
        <f xml:space="preserve"> Time!FS$10</f>
        <v>166</v>
      </c>
      <c r="FT5" s="2">
        <f xml:space="preserve"> Time!FT$10</f>
        <v>167</v>
      </c>
      <c r="FU5" s="2">
        <f xml:space="preserve"> Time!FU$10</f>
        <v>168</v>
      </c>
      <c r="FV5" s="2">
        <f xml:space="preserve"> Time!FV$10</f>
        <v>169</v>
      </c>
      <c r="FW5" s="2">
        <f xml:space="preserve"> Time!FW$10</f>
        <v>170</v>
      </c>
      <c r="FX5" s="2">
        <f xml:space="preserve"> Time!FX$10</f>
        <v>171</v>
      </c>
      <c r="FY5" s="2">
        <f xml:space="preserve"> Time!FY$10</f>
        <v>172</v>
      </c>
      <c r="FZ5" s="2">
        <f xml:space="preserve"> Time!FZ$10</f>
        <v>173</v>
      </c>
      <c r="GA5" s="2">
        <f xml:space="preserve"> Time!GA$10</f>
        <v>174</v>
      </c>
      <c r="GB5" s="2">
        <f xml:space="preserve"> Time!GB$10</f>
        <v>175</v>
      </c>
      <c r="GC5" s="2">
        <f xml:space="preserve"> Time!GC$10</f>
        <v>176</v>
      </c>
      <c r="GD5" s="2">
        <f xml:space="preserve"> Time!GD$10</f>
        <v>177</v>
      </c>
      <c r="GE5" s="2">
        <f xml:space="preserve"> Time!GE$10</f>
        <v>178</v>
      </c>
      <c r="GF5" s="2">
        <f xml:space="preserve"> Time!GF$10</f>
        <v>179</v>
      </c>
      <c r="GG5" s="2">
        <f xml:space="preserve"> Time!GG$10</f>
        <v>180</v>
      </c>
      <c r="GH5" s="2">
        <f xml:space="preserve"> Time!GH$10</f>
        <v>181</v>
      </c>
      <c r="GI5" s="2">
        <f xml:space="preserve"> Time!GI$10</f>
        <v>182</v>
      </c>
      <c r="GJ5" s="2">
        <f xml:space="preserve"> Time!GJ$10</f>
        <v>183</v>
      </c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  <c r="HB5"/>
      <c r="HC5"/>
      <c r="HD5"/>
      <c r="HE5"/>
      <c r="HF5"/>
      <c r="HG5"/>
      <c r="HH5"/>
      <c r="HI5"/>
      <c r="HJ5"/>
      <c r="HK5"/>
      <c r="HL5"/>
      <c r="HM5"/>
      <c r="HN5"/>
      <c r="HO5"/>
      <c r="HP5"/>
      <c r="HQ5"/>
      <c r="HR5"/>
      <c r="HS5"/>
      <c r="HT5"/>
      <c r="HU5"/>
      <c r="HV5"/>
      <c r="HW5"/>
      <c r="HX5"/>
      <c r="HY5"/>
      <c r="HZ5"/>
      <c r="IA5"/>
      <c r="IB5"/>
      <c r="IC5"/>
      <c r="ID5"/>
      <c r="IE5"/>
      <c r="IF5"/>
      <c r="IG5"/>
      <c r="IH5"/>
      <c r="II5"/>
      <c r="IJ5"/>
      <c r="IK5"/>
      <c r="IL5"/>
      <c r="IM5"/>
      <c r="IN5"/>
      <c r="IO5"/>
      <c r="IP5"/>
      <c r="IQ5"/>
      <c r="IR5"/>
      <c r="IS5"/>
      <c r="IT5"/>
      <c r="IU5"/>
      <c r="IV5"/>
      <c r="IW5"/>
      <c r="IX5"/>
      <c r="IY5"/>
      <c r="IZ5"/>
      <c r="JA5"/>
      <c r="JB5"/>
      <c r="JC5"/>
      <c r="JD5"/>
      <c r="JE5"/>
      <c r="JF5"/>
      <c r="JG5"/>
      <c r="JH5"/>
      <c r="JI5"/>
      <c r="JJ5"/>
      <c r="JK5"/>
      <c r="JL5"/>
      <c r="JM5"/>
      <c r="JN5"/>
      <c r="JO5"/>
      <c r="JP5"/>
      <c r="JQ5"/>
      <c r="JR5"/>
      <c r="JS5"/>
      <c r="JT5"/>
      <c r="JU5"/>
      <c r="JV5"/>
      <c r="JW5"/>
      <c r="JX5"/>
      <c r="JY5"/>
      <c r="JZ5"/>
      <c r="KA5"/>
      <c r="KB5"/>
      <c r="KC5"/>
      <c r="KD5"/>
      <c r="KE5"/>
      <c r="KF5"/>
      <c r="KG5"/>
      <c r="KH5"/>
      <c r="KI5"/>
      <c r="KJ5"/>
      <c r="KK5"/>
      <c r="KL5"/>
      <c r="KM5"/>
      <c r="KN5"/>
      <c r="KO5"/>
      <c r="KP5"/>
      <c r="KQ5"/>
      <c r="KR5"/>
      <c r="KS5"/>
      <c r="KT5"/>
      <c r="KU5"/>
      <c r="KV5"/>
      <c r="KW5"/>
      <c r="KX5"/>
      <c r="KY5"/>
      <c r="KZ5"/>
      <c r="LA5"/>
      <c r="LB5"/>
      <c r="LC5"/>
      <c r="LD5"/>
      <c r="LE5"/>
      <c r="LF5"/>
      <c r="LG5"/>
      <c r="LH5"/>
      <c r="LI5"/>
      <c r="LJ5"/>
      <c r="LK5"/>
      <c r="LL5"/>
      <c r="LM5"/>
      <c r="LN5"/>
      <c r="LO5"/>
      <c r="LP5"/>
      <c r="LQ5"/>
      <c r="LR5"/>
      <c r="LS5"/>
      <c r="LT5"/>
      <c r="LU5"/>
      <c r="LV5"/>
      <c r="LW5"/>
      <c r="LX5"/>
      <c r="LY5"/>
      <c r="LZ5"/>
      <c r="MA5"/>
      <c r="MB5"/>
      <c r="MC5"/>
      <c r="MD5"/>
      <c r="ME5"/>
      <c r="MF5"/>
      <c r="MG5"/>
      <c r="MH5"/>
      <c r="MI5"/>
      <c r="MJ5"/>
      <c r="MK5"/>
      <c r="ML5"/>
      <c r="MM5"/>
      <c r="MN5"/>
      <c r="MO5"/>
      <c r="MP5"/>
      <c r="MQ5"/>
      <c r="MR5"/>
      <c r="MS5"/>
      <c r="MT5"/>
      <c r="MU5"/>
      <c r="MV5"/>
      <c r="MW5"/>
      <c r="MX5"/>
      <c r="MY5"/>
      <c r="MZ5"/>
      <c r="NA5"/>
      <c r="NB5"/>
      <c r="NC5"/>
      <c r="ND5"/>
      <c r="NE5"/>
      <c r="NF5"/>
      <c r="NG5"/>
      <c r="NH5"/>
      <c r="NI5"/>
      <c r="NJ5"/>
      <c r="NK5"/>
      <c r="NL5"/>
      <c r="NM5"/>
      <c r="NN5"/>
      <c r="NO5"/>
      <c r="NP5"/>
      <c r="NQ5"/>
      <c r="NR5"/>
      <c r="NS5"/>
      <c r="NT5"/>
      <c r="NU5"/>
      <c r="NV5"/>
      <c r="NW5"/>
      <c r="NX5"/>
      <c r="NY5"/>
      <c r="NZ5"/>
      <c r="OA5"/>
      <c r="OB5"/>
      <c r="OC5"/>
      <c r="OD5"/>
      <c r="OE5"/>
      <c r="OF5"/>
      <c r="OG5"/>
      <c r="OH5"/>
      <c r="OI5"/>
      <c r="OJ5"/>
      <c r="OK5"/>
      <c r="OL5"/>
      <c r="OM5"/>
      <c r="ON5"/>
      <c r="OO5"/>
      <c r="OP5"/>
      <c r="OQ5"/>
      <c r="OR5"/>
      <c r="OS5"/>
      <c r="OT5"/>
      <c r="OU5"/>
      <c r="OV5"/>
      <c r="OW5"/>
      <c r="OX5"/>
      <c r="OY5"/>
      <c r="OZ5"/>
      <c r="PA5"/>
      <c r="PB5"/>
      <c r="PC5"/>
      <c r="PD5"/>
      <c r="PE5"/>
      <c r="PF5"/>
      <c r="PG5"/>
      <c r="PH5"/>
      <c r="PI5"/>
      <c r="PJ5"/>
      <c r="PK5"/>
      <c r="PL5"/>
      <c r="PM5"/>
      <c r="PN5"/>
      <c r="PO5"/>
      <c r="PP5"/>
      <c r="PQ5"/>
      <c r="PR5"/>
      <c r="PS5"/>
      <c r="PT5"/>
      <c r="PU5"/>
      <c r="PV5"/>
      <c r="PW5"/>
      <c r="PX5"/>
      <c r="PY5"/>
    </row>
    <row r="6" spans="1:441" s="43" customFormat="1" x14ac:dyDescent="0.35">
      <c r="A6" s="15"/>
      <c r="B6" s="15"/>
      <c r="C6" s="21"/>
      <c r="D6" s="60"/>
      <c r="E6" s="12"/>
      <c r="F6" s="12"/>
      <c r="G6" s="12"/>
      <c r="H6" s="12"/>
      <c r="I6" s="9"/>
      <c r="J6" s="12"/>
      <c r="K6" s="12"/>
      <c r="L6" s="12"/>
      <c r="M6" s="12"/>
      <c r="N6" s="12"/>
      <c r="O6" s="12"/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  <c r="AP6" s="12"/>
      <c r="AQ6" s="12"/>
      <c r="AR6" s="12"/>
      <c r="AS6" s="12"/>
      <c r="AT6" s="12"/>
      <c r="AU6" s="12"/>
      <c r="AV6" s="12"/>
      <c r="AW6" s="12"/>
      <c r="AX6" s="12"/>
      <c r="AY6" s="12"/>
      <c r="AZ6" s="12"/>
      <c r="BA6" s="12"/>
      <c r="BB6" s="12"/>
      <c r="BC6" s="12"/>
      <c r="BD6" s="12"/>
      <c r="BE6" s="12"/>
      <c r="BF6" s="12"/>
      <c r="BG6" s="12"/>
      <c r="BH6" s="12"/>
      <c r="BI6" s="12"/>
      <c r="BJ6" s="12"/>
      <c r="BK6" s="12"/>
      <c r="BL6" s="12"/>
      <c r="BM6" s="12"/>
      <c r="BN6" s="12"/>
      <c r="BO6" s="12"/>
      <c r="BP6" s="12"/>
      <c r="BQ6" s="12"/>
      <c r="BR6" s="12"/>
      <c r="BS6" s="12"/>
      <c r="BT6" s="12"/>
      <c r="BU6" s="12"/>
      <c r="BV6" s="12"/>
      <c r="BW6" s="12"/>
      <c r="BX6" s="12"/>
      <c r="BY6" s="12"/>
      <c r="BZ6" s="12"/>
      <c r="CA6" s="12"/>
      <c r="CB6" s="12"/>
      <c r="CC6" s="12"/>
      <c r="CD6" s="12"/>
      <c r="CE6" s="12"/>
      <c r="CF6" s="12"/>
      <c r="CG6" s="12"/>
      <c r="CH6" s="12"/>
      <c r="CI6" s="12"/>
      <c r="CJ6" s="12"/>
      <c r="CK6" s="12"/>
      <c r="CL6" s="12"/>
      <c r="CM6" s="12"/>
      <c r="CN6" s="12"/>
      <c r="CO6" s="12"/>
      <c r="CP6" s="12"/>
      <c r="CQ6" s="12"/>
      <c r="CR6" s="12"/>
      <c r="CS6" s="12"/>
      <c r="CT6" s="12"/>
      <c r="CU6" s="12"/>
      <c r="CV6" s="12"/>
      <c r="CW6" s="12"/>
      <c r="CX6" s="12"/>
      <c r="CY6" s="12"/>
      <c r="CZ6" s="12"/>
      <c r="DA6" s="12"/>
      <c r="DB6" s="12"/>
      <c r="DC6" s="12"/>
      <c r="DD6" s="12"/>
      <c r="DE6" s="12"/>
      <c r="DF6" s="12"/>
      <c r="DG6" s="12"/>
      <c r="DH6" s="12"/>
      <c r="DI6" s="12"/>
      <c r="DJ6" s="12"/>
      <c r="DK6" s="12"/>
      <c r="DL6" s="12"/>
      <c r="DM6" s="12"/>
      <c r="DN6" s="12"/>
      <c r="DO6" s="12"/>
      <c r="DP6" s="12"/>
      <c r="DQ6" s="12"/>
      <c r="DR6" s="12"/>
      <c r="DS6" s="12"/>
      <c r="DT6" s="12"/>
      <c r="DU6" s="12"/>
      <c r="DV6" s="12"/>
      <c r="DW6" s="12"/>
      <c r="DX6" s="12"/>
      <c r="DY6" s="12"/>
      <c r="DZ6" s="12"/>
      <c r="EA6" s="12"/>
      <c r="EB6" s="12"/>
      <c r="EC6" s="12"/>
      <c r="ED6" s="12"/>
      <c r="EE6" s="12"/>
      <c r="EF6" s="12"/>
      <c r="EG6" s="12"/>
      <c r="EH6" s="12"/>
      <c r="EI6" s="12"/>
      <c r="EJ6" s="12"/>
      <c r="EK6" s="12"/>
      <c r="EL6" s="12"/>
      <c r="EM6" s="12"/>
      <c r="EN6" s="12"/>
      <c r="EO6" s="12"/>
      <c r="EP6" s="12"/>
      <c r="EQ6" s="12"/>
      <c r="ER6" s="12"/>
      <c r="ES6" s="12"/>
      <c r="ET6" s="12"/>
      <c r="EU6" s="12"/>
      <c r="EV6" s="12"/>
      <c r="EW6" s="12"/>
      <c r="EX6" s="12"/>
      <c r="EY6" s="12"/>
      <c r="EZ6" s="12"/>
      <c r="FA6" s="12"/>
      <c r="FB6" s="12"/>
      <c r="FC6" s="12"/>
      <c r="FD6" s="12"/>
      <c r="FE6" s="12"/>
      <c r="FF6" s="12"/>
      <c r="FG6" s="12"/>
      <c r="FH6" s="12"/>
      <c r="FI6" s="12"/>
      <c r="FJ6" s="12"/>
      <c r="FK6" s="12"/>
      <c r="FL6" s="12"/>
      <c r="FM6" s="12"/>
      <c r="FN6" s="12"/>
      <c r="FO6" s="12"/>
      <c r="FP6" s="12"/>
      <c r="FQ6" s="12"/>
      <c r="FR6" s="12"/>
      <c r="FS6" s="12"/>
      <c r="FT6" s="12"/>
      <c r="FU6" s="12"/>
      <c r="FV6" s="12"/>
      <c r="FW6" s="12"/>
      <c r="FX6" s="12"/>
      <c r="FY6" s="12"/>
      <c r="FZ6" s="12"/>
      <c r="GA6" s="12"/>
      <c r="GB6" s="12"/>
      <c r="GC6" s="12"/>
      <c r="GD6" s="12"/>
      <c r="GE6" s="12"/>
      <c r="GF6" s="12"/>
      <c r="GG6" s="12"/>
      <c r="GH6" s="12"/>
      <c r="GI6" s="12"/>
      <c r="GJ6" s="12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  <c r="HB6"/>
      <c r="HC6"/>
      <c r="HD6"/>
      <c r="HE6"/>
      <c r="HF6"/>
      <c r="HG6"/>
      <c r="HH6"/>
      <c r="HI6"/>
      <c r="HJ6"/>
      <c r="HK6"/>
      <c r="HL6"/>
      <c r="HM6"/>
      <c r="HN6"/>
      <c r="HO6"/>
      <c r="HP6"/>
      <c r="HQ6"/>
      <c r="HR6"/>
      <c r="HS6"/>
      <c r="HT6"/>
      <c r="HU6"/>
      <c r="HV6"/>
      <c r="HW6"/>
      <c r="HX6"/>
      <c r="HY6"/>
      <c r="HZ6"/>
      <c r="IA6"/>
      <c r="IB6"/>
      <c r="IC6"/>
      <c r="ID6"/>
      <c r="IE6"/>
      <c r="IF6"/>
      <c r="IG6"/>
      <c r="IH6"/>
      <c r="II6"/>
      <c r="IJ6"/>
      <c r="IK6"/>
      <c r="IL6"/>
      <c r="IM6"/>
      <c r="IN6"/>
      <c r="IO6"/>
      <c r="IP6"/>
      <c r="IQ6"/>
      <c r="IR6"/>
      <c r="IS6"/>
      <c r="IT6"/>
      <c r="IU6"/>
      <c r="IV6"/>
      <c r="IW6"/>
      <c r="IX6"/>
      <c r="IY6"/>
      <c r="IZ6"/>
      <c r="JA6"/>
      <c r="JB6"/>
      <c r="JC6"/>
      <c r="JD6"/>
      <c r="JE6"/>
      <c r="JF6"/>
      <c r="JG6"/>
      <c r="JH6"/>
      <c r="JI6"/>
      <c r="JJ6"/>
      <c r="JK6"/>
      <c r="JL6"/>
      <c r="JM6"/>
      <c r="JN6"/>
      <c r="JO6"/>
      <c r="JP6"/>
      <c r="JQ6"/>
      <c r="JR6"/>
      <c r="JS6"/>
      <c r="JT6"/>
      <c r="JU6"/>
      <c r="JV6"/>
      <c r="JW6"/>
      <c r="JX6"/>
      <c r="JY6"/>
      <c r="JZ6"/>
      <c r="KA6"/>
      <c r="KB6"/>
      <c r="KC6"/>
      <c r="KD6"/>
      <c r="KE6"/>
      <c r="KF6"/>
      <c r="KG6"/>
      <c r="KH6"/>
      <c r="KI6"/>
      <c r="KJ6"/>
      <c r="KK6"/>
      <c r="KL6"/>
      <c r="KM6"/>
      <c r="KN6"/>
      <c r="KO6"/>
      <c r="KP6"/>
      <c r="KQ6"/>
      <c r="KR6"/>
      <c r="KS6"/>
      <c r="KT6"/>
      <c r="KU6"/>
      <c r="KV6"/>
      <c r="KW6"/>
      <c r="KX6"/>
      <c r="KY6"/>
      <c r="KZ6"/>
      <c r="LA6"/>
      <c r="LB6"/>
      <c r="LC6"/>
      <c r="LD6"/>
      <c r="LE6"/>
      <c r="LF6"/>
      <c r="LG6"/>
      <c r="LH6"/>
      <c r="LI6"/>
      <c r="LJ6"/>
      <c r="LK6"/>
      <c r="LL6"/>
      <c r="LM6"/>
      <c r="LN6"/>
      <c r="LO6"/>
      <c r="LP6"/>
      <c r="LQ6"/>
      <c r="LR6"/>
      <c r="LS6"/>
      <c r="LT6"/>
      <c r="LU6"/>
      <c r="LV6"/>
      <c r="LW6"/>
      <c r="LX6"/>
      <c r="LY6"/>
      <c r="LZ6"/>
      <c r="MA6"/>
      <c r="MB6"/>
      <c r="MC6"/>
      <c r="MD6"/>
      <c r="ME6"/>
      <c r="MF6"/>
      <c r="MG6"/>
      <c r="MH6"/>
      <c r="MI6"/>
      <c r="MJ6"/>
      <c r="MK6"/>
      <c r="ML6"/>
      <c r="MM6"/>
      <c r="MN6"/>
      <c r="MO6"/>
      <c r="MP6"/>
      <c r="MQ6"/>
      <c r="MR6"/>
      <c r="MS6"/>
      <c r="MT6"/>
      <c r="MU6"/>
      <c r="MV6"/>
      <c r="MW6"/>
      <c r="MX6"/>
      <c r="MY6"/>
      <c r="MZ6"/>
      <c r="NA6"/>
      <c r="NB6"/>
      <c r="NC6"/>
      <c r="ND6"/>
      <c r="NE6"/>
      <c r="NF6"/>
      <c r="NG6"/>
      <c r="NH6"/>
      <c r="NI6"/>
      <c r="NJ6"/>
      <c r="NK6"/>
      <c r="NL6"/>
      <c r="NM6"/>
      <c r="NN6"/>
      <c r="NO6"/>
      <c r="NP6"/>
      <c r="NQ6"/>
      <c r="NR6"/>
      <c r="NS6"/>
      <c r="NT6"/>
      <c r="NU6"/>
      <c r="NV6"/>
      <c r="NW6"/>
      <c r="NX6"/>
      <c r="NY6"/>
      <c r="NZ6"/>
      <c r="OA6"/>
      <c r="OB6"/>
      <c r="OC6"/>
      <c r="OD6"/>
      <c r="OE6"/>
      <c r="OF6"/>
      <c r="OG6"/>
      <c r="OH6"/>
      <c r="OI6"/>
      <c r="OJ6"/>
      <c r="OK6"/>
      <c r="OL6"/>
      <c r="OM6"/>
      <c r="ON6"/>
      <c r="OO6"/>
      <c r="OP6"/>
      <c r="OQ6"/>
      <c r="OR6"/>
      <c r="OS6"/>
      <c r="OT6"/>
      <c r="OU6"/>
      <c r="OV6"/>
      <c r="OW6"/>
      <c r="OX6"/>
      <c r="OY6"/>
      <c r="OZ6"/>
      <c r="PA6"/>
      <c r="PB6"/>
      <c r="PC6"/>
      <c r="PD6"/>
      <c r="PE6"/>
      <c r="PF6"/>
      <c r="PG6"/>
      <c r="PH6"/>
      <c r="PI6"/>
      <c r="PJ6"/>
      <c r="PK6"/>
      <c r="PL6"/>
      <c r="PM6"/>
      <c r="PN6"/>
      <c r="PO6"/>
      <c r="PP6"/>
      <c r="PQ6"/>
      <c r="PR6"/>
      <c r="PS6"/>
      <c r="PT6"/>
      <c r="PU6"/>
      <c r="PV6"/>
      <c r="PW6"/>
      <c r="PX6"/>
      <c r="PY6"/>
    </row>
    <row r="8" spans="1:441" x14ac:dyDescent="0.35">
      <c r="A8" s="15" t="s">
        <v>348</v>
      </c>
    </row>
    <row r="9" spans="1:441" x14ac:dyDescent="0.35">
      <c r="E9" s="198" t="str">
        <f xml:space="preserve"> InpC!E$44</f>
        <v>Expected CPI at close</v>
      </c>
      <c r="F9" s="613">
        <f xml:space="preserve"> InpC!F$44</f>
        <v>170</v>
      </c>
      <c r="G9" s="198" t="str">
        <f xml:space="preserve"> InpC!G$44</f>
        <v>index</v>
      </c>
      <c r="H9" s="43"/>
    </row>
    <row r="10" spans="1:441" x14ac:dyDescent="0.35">
      <c r="E10" s="198" t="str">
        <f xml:space="preserve"> InpC!E$46</f>
        <v>Forecast CPI growth rate</v>
      </c>
      <c r="F10" s="412">
        <f xml:space="preserve"> InpC!F$46</f>
        <v>2.5000000000000001E-2</v>
      </c>
      <c r="G10" s="198" t="str">
        <f xml:space="preserve"> InpC!G$46</f>
        <v>% p.a.</v>
      </c>
      <c r="H10" s="43"/>
    </row>
    <row r="11" spans="1:441" x14ac:dyDescent="0.35">
      <c r="E11" s="248" t="str">
        <f xml:space="preserve"> InpC!E$138</f>
        <v>Number of periods in a year</v>
      </c>
      <c r="F11" s="248">
        <f xml:space="preserve"> InpC!F$138</f>
        <v>4</v>
      </c>
      <c r="G11" s="248" t="str">
        <f xml:space="preserve"> InpC!G$138</f>
        <v>periods</v>
      </c>
    </row>
    <row r="12" spans="1:441" x14ac:dyDescent="0.35">
      <c r="E12" s="252" t="str">
        <f xml:space="preserve"> Time!E$76</f>
        <v>Financial close date flag</v>
      </c>
      <c r="F12" s="252">
        <f xml:space="preserve"> Time!F$76</f>
        <v>0</v>
      </c>
      <c r="G12" s="252" t="str">
        <f xml:space="preserve"> Time!G$76</f>
        <v>flag</v>
      </c>
      <c r="H12" s="252">
        <f xml:space="preserve"> Time!H$76</f>
        <v>1</v>
      </c>
      <c r="I12" s="252">
        <f xml:space="preserve"> Time!I$76</f>
        <v>0</v>
      </c>
      <c r="J12" s="252">
        <f xml:space="preserve"> Time!J$76</f>
        <v>0</v>
      </c>
      <c r="K12" s="252">
        <f xml:space="preserve"> Time!K$76</f>
        <v>0</v>
      </c>
      <c r="L12" s="252">
        <f xml:space="preserve"> Time!L$76</f>
        <v>1</v>
      </c>
      <c r="M12" s="252">
        <f xml:space="preserve"> Time!M$76</f>
        <v>0</v>
      </c>
      <c r="N12" s="252">
        <f xml:space="preserve"> Time!N$76</f>
        <v>0</v>
      </c>
      <c r="O12" s="252">
        <f xml:space="preserve"> Time!O$76</f>
        <v>0</v>
      </c>
      <c r="P12" s="252">
        <f xml:space="preserve"> Time!P$76</f>
        <v>0</v>
      </c>
      <c r="Q12" s="252">
        <f xml:space="preserve"> Time!Q$76</f>
        <v>0</v>
      </c>
      <c r="R12" s="252">
        <f xml:space="preserve"> Time!R$76</f>
        <v>0</v>
      </c>
      <c r="S12" s="252">
        <f xml:space="preserve"> Time!S$76</f>
        <v>0</v>
      </c>
      <c r="T12" s="252">
        <f xml:space="preserve"> Time!T$76</f>
        <v>0</v>
      </c>
      <c r="U12" s="252">
        <f xml:space="preserve"> Time!U$76</f>
        <v>0</v>
      </c>
      <c r="V12" s="252">
        <f xml:space="preserve"> Time!V$76</f>
        <v>0</v>
      </c>
      <c r="W12" s="252">
        <f xml:space="preserve"> Time!W$76</f>
        <v>0</v>
      </c>
      <c r="X12" s="252">
        <f xml:space="preserve"> Time!X$76</f>
        <v>0</v>
      </c>
      <c r="Y12" s="252">
        <f xml:space="preserve"> Time!Y$76</f>
        <v>0</v>
      </c>
      <c r="Z12" s="252">
        <f xml:space="preserve"> Time!Z$76</f>
        <v>0</v>
      </c>
      <c r="AA12" s="252">
        <f xml:space="preserve"> Time!AA$76</f>
        <v>0</v>
      </c>
      <c r="AB12" s="252">
        <f xml:space="preserve"> Time!AB$76</f>
        <v>0</v>
      </c>
      <c r="AC12" s="252">
        <f xml:space="preserve"> Time!AC$76</f>
        <v>0</v>
      </c>
      <c r="AD12" s="252">
        <f xml:space="preserve"> Time!AD$76</f>
        <v>0</v>
      </c>
      <c r="AE12" s="252">
        <f xml:space="preserve"> Time!AE$76</f>
        <v>0</v>
      </c>
      <c r="AF12" s="252">
        <f xml:space="preserve"> Time!AF$76</f>
        <v>0</v>
      </c>
      <c r="AG12" s="252">
        <f xml:space="preserve"> Time!AG$76</f>
        <v>0</v>
      </c>
      <c r="AH12" s="252">
        <f xml:space="preserve"> Time!AH$76</f>
        <v>0</v>
      </c>
      <c r="AI12" s="252">
        <f xml:space="preserve"> Time!AI$76</f>
        <v>0</v>
      </c>
      <c r="AJ12" s="252">
        <f xml:space="preserve"> Time!AJ$76</f>
        <v>0</v>
      </c>
      <c r="AK12" s="252">
        <f xml:space="preserve"> Time!AK$76</f>
        <v>0</v>
      </c>
      <c r="AL12" s="252">
        <f xml:space="preserve"> Time!AL$76</f>
        <v>0</v>
      </c>
      <c r="AM12" s="252">
        <f xml:space="preserve"> Time!AM$76</f>
        <v>0</v>
      </c>
      <c r="AN12" s="252">
        <f xml:space="preserve"> Time!AN$76</f>
        <v>0</v>
      </c>
      <c r="AO12" s="252">
        <f xml:space="preserve"> Time!AO$76</f>
        <v>0</v>
      </c>
      <c r="AP12" s="252">
        <f xml:space="preserve"> Time!AP$76</f>
        <v>0</v>
      </c>
      <c r="AQ12" s="252">
        <f xml:space="preserve"> Time!AQ$76</f>
        <v>0</v>
      </c>
      <c r="AR12" s="252">
        <f xml:space="preserve"> Time!AR$76</f>
        <v>0</v>
      </c>
      <c r="AS12" s="252">
        <f xml:space="preserve"> Time!AS$76</f>
        <v>0</v>
      </c>
      <c r="AT12" s="252">
        <f xml:space="preserve"> Time!AT$76</f>
        <v>0</v>
      </c>
      <c r="AU12" s="252">
        <f xml:space="preserve"> Time!AU$76</f>
        <v>0</v>
      </c>
      <c r="AV12" s="252">
        <f xml:space="preserve"> Time!AV$76</f>
        <v>0</v>
      </c>
      <c r="AW12" s="252">
        <f xml:space="preserve"> Time!AW$76</f>
        <v>0</v>
      </c>
      <c r="AX12" s="252">
        <f xml:space="preserve"> Time!AX$76</f>
        <v>0</v>
      </c>
      <c r="AY12" s="252">
        <f xml:space="preserve"> Time!AY$76</f>
        <v>0</v>
      </c>
      <c r="AZ12" s="252">
        <f xml:space="preserve"> Time!AZ$76</f>
        <v>0</v>
      </c>
      <c r="BA12" s="252">
        <f xml:space="preserve"> Time!BA$76</f>
        <v>0</v>
      </c>
      <c r="BB12" s="252">
        <f xml:space="preserve"> Time!BB$76</f>
        <v>0</v>
      </c>
      <c r="BC12" s="252">
        <f xml:space="preserve"> Time!BC$76</f>
        <v>0</v>
      </c>
      <c r="BD12" s="252">
        <f xml:space="preserve"> Time!BD$76</f>
        <v>0</v>
      </c>
      <c r="BE12" s="252">
        <f xml:space="preserve"> Time!BE$76</f>
        <v>0</v>
      </c>
      <c r="BF12" s="252">
        <f xml:space="preserve"> Time!BF$76</f>
        <v>0</v>
      </c>
      <c r="BG12" s="252">
        <f xml:space="preserve"> Time!BG$76</f>
        <v>0</v>
      </c>
      <c r="BH12" s="252">
        <f xml:space="preserve"> Time!BH$76</f>
        <v>0</v>
      </c>
      <c r="BI12" s="252">
        <f xml:space="preserve"> Time!BI$76</f>
        <v>0</v>
      </c>
      <c r="BJ12" s="252">
        <f xml:space="preserve"> Time!BJ$76</f>
        <v>0</v>
      </c>
      <c r="BK12" s="252">
        <f xml:space="preserve"> Time!BK$76</f>
        <v>0</v>
      </c>
      <c r="BL12" s="252">
        <f xml:space="preserve"> Time!BL$76</f>
        <v>0</v>
      </c>
      <c r="BM12" s="252">
        <f xml:space="preserve"> Time!BM$76</f>
        <v>0</v>
      </c>
      <c r="BN12" s="252">
        <f xml:space="preserve"> Time!BN$76</f>
        <v>0</v>
      </c>
      <c r="BO12" s="252">
        <f xml:space="preserve"> Time!BO$76</f>
        <v>0</v>
      </c>
      <c r="BP12" s="252">
        <f xml:space="preserve"> Time!BP$76</f>
        <v>0</v>
      </c>
      <c r="BQ12" s="252">
        <f xml:space="preserve"> Time!BQ$76</f>
        <v>0</v>
      </c>
      <c r="BR12" s="252">
        <f xml:space="preserve"> Time!BR$76</f>
        <v>0</v>
      </c>
      <c r="BS12" s="252">
        <f xml:space="preserve"> Time!BS$76</f>
        <v>0</v>
      </c>
      <c r="BT12" s="252">
        <f xml:space="preserve"> Time!BT$76</f>
        <v>0</v>
      </c>
      <c r="BU12" s="252">
        <f xml:space="preserve"> Time!BU$76</f>
        <v>0</v>
      </c>
      <c r="BV12" s="252">
        <f xml:space="preserve"> Time!BV$76</f>
        <v>0</v>
      </c>
      <c r="BW12" s="252">
        <f xml:space="preserve"> Time!BW$76</f>
        <v>0</v>
      </c>
      <c r="BX12" s="252">
        <f xml:space="preserve"> Time!BX$76</f>
        <v>0</v>
      </c>
      <c r="BY12" s="252">
        <f xml:space="preserve"> Time!BY$76</f>
        <v>0</v>
      </c>
      <c r="BZ12" s="252">
        <f xml:space="preserve"> Time!BZ$76</f>
        <v>0</v>
      </c>
      <c r="CA12" s="252">
        <f xml:space="preserve"> Time!CA$76</f>
        <v>0</v>
      </c>
      <c r="CB12" s="252">
        <f xml:space="preserve"> Time!CB$76</f>
        <v>0</v>
      </c>
      <c r="CC12" s="252">
        <f xml:space="preserve"> Time!CC$76</f>
        <v>0</v>
      </c>
      <c r="CD12" s="252">
        <f xml:space="preserve"> Time!CD$76</f>
        <v>0</v>
      </c>
      <c r="CE12" s="252">
        <f xml:space="preserve"> Time!CE$76</f>
        <v>0</v>
      </c>
      <c r="CF12" s="252">
        <f xml:space="preserve"> Time!CF$76</f>
        <v>0</v>
      </c>
      <c r="CG12" s="252">
        <f xml:space="preserve"> Time!CG$76</f>
        <v>0</v>
      </c>
      <c r="CH12" s="252">
        <f xml:space="preserve"> Time!CH$76</f>
        <v>0</v>
      </c>
      <c r="CI12" s="252">
        <f xml:space="preserve"> Time!CI$76</f>
        <v>0</v>
      </c>
      <c r="CJ12" s="252">
        <f xml:space="preserve"> Time!CJ$76</f>
        <v>0</v>
      </c>
      <c r="CK12" s="252">
        <f xml:space="preserve"> Time!CK$76</f>
        <v>0</v>
      </c>
      <c r="CL12" s="252">
        <f xml:space="preserve"> Time!CL$76</f>
        <v>0</v>
      </c>
      <c r="CM12" s="252">
        <f xml:space="preserve"> Time!CM$76</f>
        <v>0</v>
      </c>
      <c r="CN12" s="252">
        <f xml:space="preserve"> Time!CN$76</f>
        <v>0</v>
      </c>
      <c r="CO12" s="252">
        <f xml:space="preserve"> Time!CO$76</f>
        <v>0</v>
      </c>
      <c r="CP12" s="252">
        <f xml:space="preserve"> Time!CP$76</f>
        <v>0</v>
      </c>
      <c r="CQ12" s="252">
        <f xml:space="preserve"> Time!CQ$76</f>
        <v>0</v>
      </c>
      <c r="CR12" s="252">
        <f xml:space="preserve"> Time!CR$76</f>
        <v>0</v>
      </c>
      <c r="CS12" s="252">
        <f xml:space="preserve"> Time!CS$76</f>
        <v>0</v>
      </c>
      <c r="CT12" s="252">
        <f xml:space="preserve"> Time!CT$76</f>
        <v>0</v>
      </c>
      <c r="CU12" s="252">
        <f xml:space="preserve"> Time!CU$76</f>
        <v>0</v>
      </c>
      <c r="CV12" s="252">
        <f xml:space="preserve"> Time!CV$76</f>
        <v>0</v>
      </c>
      <c r="CW12" s="252">
        <f xml:space="preserve"> Time!CW$76</f>
        <v>0</v>
      </c>
      <c r="CX12" s="252">
        <f xml:space="preserve"> Time!CX$76</f>
        <v>0</v>
      </c>
      <c r="CY12" s="252">
        <f xml:space="preserve"> Time!CY$76</f>
        <v>0</v>
      </c>
      <c r="CZ12" s="252">
        <f xml:space="preserve"> Time!CZ$76</f>
        <v>0</v>
      </c>
      <c r="DA12" s="252">
        <f xml:space="preserve"> Time!DA$76</f>
        <v>0</v>
      </c>
      <c r="DB12" s="252">
        <f xml:space="preserve"> Time!DB$76</f>
        <v>0</v>
      </c>
      <c r="DC12" s="252">
        <f xml:space="preserve"> Time!DC$76</f>
        <v>0</v>
      </c>
      <c r="DD12" s="252">
        <f xml:space="preserve"> Time!DD$76</f>
        <v>0</v>
      </c>
      <c r="DE12" s="252">
        <f xml:space="preserve"> Time!DE$76</f>
        <v>0</v>
      </c>
      <c r="DF12" s="252">
        <f xml:space="preserve"> Time!DF$76</f>
        <v>0</v>
      </c>
      <c r="DG12" s="252">
        <f xml:space="preserve"> Time!DG$76</f>
        <v>0</v>
      </c>
      <c r="DH12" s="252">
        <f xml:space="preserve"> Time!DH$76</f>
        <v>0</v>
      </c>
      <c r="DI12" s="252">
        <f xml:space="preserve"> Time!DI$76</f>
        <v>0</v>
      </c>
      <c r="DJ12" s="252">
        <f xml:space="preserve"> Time!DJ$76</f>
        <v>0</v>
      </c>
      <c r="DK12" s="252">
        <f xml:space="preserve"> Time!DK$76</f>
        <v>0</v>
      </c>
      <c r="DL12" s="252">
        <f xml:space="preserve"> Time!DL$76</f>
        <v>0</v>
      </c>
      <c r="DM12" s="252">
        <f xml:space="preserve"> Time!DM$76</f>
        <v>0</v>
      </c>
      <c r="DN12" s="252">
        <f xml:space="preserve"> Time!DN$76</f>
        <v>0</v>
      </c>
      <c r="DO12" s="252">
        <f xml:space="preserve"> Time!DO$76</f>
        <v>0</v>
      </c>
      <c r="DP12" s="252">
        <f xml:space="preserve"> Time!DP$76</f>
        <v>0</v>
      </c>
      <c r="DQ12" s="252">
        <f xml:space="preserve"> Time!DQ$76</f>
        <v>0</v>
      </c>
      <c r="DR12" s="252">
        <f xml:space="preserve"> Time!DR$76</f>
        <v>0</v>
      </c>
      <c r="DS12" s="252">
        <f xml:space="preserve"> Time!DS$76</f>
        <v>0</v>
      </c>
      <c r="DT12" s="252">
        <f xml:space="preserve"> Time!DT$76</f>
        <v>0</v>
      </c>
      <c r="DU12" s="252">
        <f xml:space="preserve"> Time!DU$76</f>
        <v>0</v>
      </c>
      <c r="DV12" s="252">
        <f xml:space="preserve"> Time!DV$76</f>
        <v>0</v>
      </c>
      <c r="DW12" s="252">
        <f xml:space="preserve"> Time!DW$76</f>
        <v>0</v>
      </c>
      <c r="DX12" s="252">
        <f xml:space="preserve"> Time!DX$76</f>
        <v>0</v>
      </c>
      <c r="DY12" s="252">
        <f xml:space="preserve"> Time!DY$76</f>
        <v>0</v>
      </c>
      <c r="DZ12" s="252">
        <f xml:space="preserve"> Time!DZ$76</f>
        <v>0</v>
      </c>
      <c r="EA12" s="252">
        <f xml:space="preserve"> Time!EA$76</f>
        <v>0</v>
      </c>
      <c r="EB12" s="252">
        <f xml:space="preserve"> Time!EB$76</f>
        <v>0</v>
      </c>
      <c r="EC12" s="252">
        <f xml:space="preserve"> Time!EC$76</f>
        <v>0</v>
      </c>
      <c r="ED12" s="252">
        <f xml:space="preserve"> Time!ED$76</f>
        <v>0</v>
      </c>
      <c r="EE12" s="252">
        <f xml:space="preserve"> Time!EE$76</f>
        <v>0</v>
      </c>
      <c r="EF12" s="252">
        <f xml:space="preserve"> Time!EF$76</f>
        <v>0</v>
      </c>
      <c r="EG12" s="252">
        <f xml:space="preserve"> Time!EG$76</f>
        <v>0</v>
      </c>
      <c r="EH12" s="252">
        <f xml:space="preserve"> Time!EH$76</f>
        <v>0</v>
      </c>
      <c r="EI12" s="252">
        <f xml:space="preserve"> Time!EI$76</f>
        <v>0</v>
      </c>
      <c r="EJ12" s="252">
        <f xml:space="preserve"> Time!EJ$76</f>
        <v>0</v>
      </c>
      <c r="EK12" s="252">
        <f xml:space="preserve"> Time!EK$76</f>
        <v>0</v>
      </c>
      <c r="EL12" s="252">
        <f xml:space="preserve"> Time!EL$76</f>
        <v>0</v>
      </c>
      <c r="EM12" s="252">
        <f xml:space="preserve"> Time!EM$76</f>
        <v>0</v>
      </c>
      <c r="EN12" s="252">
        <f xml:space="preserve"> Time!EN$76</f>
        <v>0</v>
      </c>
      <c r="EO12" s="252">
        <f xml:space="preserve"> Time!EO$76</f>
        <v>0</v>
      </c>
      <c r="EP12" s="252">
        <f xml:space="preserve"> Time!EP$76</f>
        <v>0</v>
      </c>
      <c r="EQ12" s="252">
        <f xml:space="preserve"> Time!EQ$76</f>
        <v>0</v>
      </c>
      <c r="ER12" s="252">
        <f xml:space="preserve"> Time!ER$76</f>
        <v>0</v>
      </c>
      <c r="ES12" s="252">
        <f xml:space="preserve"> Time!ES$76</f>
        <v>0</v>
      </c>
      <c r="ET12" s="252">
        <f xml:space="preserve"> Time!ET$76</f>
        <v>0</v>
      </c>
      <c r="EU12" s="252">
        <f xml:space="preserve"> Time!EU$76</f>
        <v>0</v>
      </c>
      <c r="EV12" s="252">
        <f xml:space="preserve"> Time!EV$76</f>
        <v>0</v>
      </c>
      <c r="EW12" s="252">
        <f xml:space="preserve"> Time!EW$76</f>
        <v>0</v>
      </c>
      <c r="EX12" s="252">
        <f xml:space="preserve"> Time!EX$76</f>
        <v>0</v>
      </c>
      <c r="EY12" s="252">
        <f xml:space="preserve"> Time!EY$76</f>
        <v>0</v>
      </c>
      <c r="EZ12" s="252">
        <f xml:space="preserve"> Time!EZ$76</f>
        <v>0</v>
      </c>
      <c r="FA12" s="252">
        <f xml:space="preserve"> Time!FA$76</f>
        <v>0</v>
      </c>
      <c r="FB12" s="252">
        <f xml:space="preserve"> Time!FB$76</f>
        <v>0</v>
      </c>
      <c r="FC12" s="252">
        <f xml:space="preserve"> Time!FC$76</f>
        <v>0</v>
      </c>
      <c r="FD12" s="252">
        <f xml:space="preserve"> Time!FD$76</f>
        <v>0</v>
      </c>
      <c r="FE12" s="252">
        <f xml:space="preserve"> Time!FE$76</f>
        <v>0</v>
      </c>
      <c r="FF12" s="252">
        <f xml:space="preserve"> Time!FF$76</f>
        <v>0</v>
      </c>
      <c r="FG12" s="252">
        <f xml:space="preserve"> Time!FG$76</f>
        <v>0</v>
      </c>
      <c r="FH12" s="252">
        <f xml:space="preserve"> Time!FH$76</f>
        <v>0</v>
      </c>
      <c r="FI12" s="252">
        <f xml:space="preserve"> Time!FI$76</f>
        <v>0</v>
      </c>
      <c r="FJ12" s="252">
        <f xml:space="preserve"> Time!FJ$76</f>
        <v>0</v>
      </c>
      <c r="FK12" s="252">
        <f xml:space="preserve"> Time!FK$76</f>
        <v>0</v>
      </c>
      <c r="FL12" s="252">
        <f xml:space="preserve"> Time!FL$76</f>
        <v>0</v>
      </c>
      <c r="FM12" s="252">
        <f xml:space="preserve"> Time!FM$76</f>
        <v>0</v>
      </c>
      <c r="FN12" s="252">
        <f xml:space="preserve"> Time!FN$76</f>
        <v>0</v>
      </c>
      <c r="FO12" s="252">
        <f xml:space="preserve"> Time!FO$76</f>
        <v>0</v>
      </c>
      <c r="FP12" s="252">
        <f xml:space="preserve"> Time!FP$76</f>
        <v>0</v>
      </c>
      <c r="FQ12" s="252">
        <f xml:space="preserve"> Time!FQ$76</f>
        <v>0</v>
      </c>
      <c r="FR12" s="252">
        <f xml:space="preserve"> Time!FR$76</f>
        <v>0</v>
      </c>
      <c r="FS12" s="252">
        <f xml:space="preserve"> Time!FS$76</f>
        <v>0</v>
      </c>
      <c r="FT12" s="252">
        <f xml:space="preserve"> Time!FT$76</f>
        <v>0</v>
      </c>
      <c r="FU12" s="252">
        <f xml:space="preserve"> Time!FU$76</f>
        <v>0</v>
      </c>
      <c r="FV12" s="252">
        <f xml:space="preserve"> Time!FV$76</f>
        <v>0</v>
      </c>
      <c r="FW12" s="252">
        <f xml:space="preserve"> Time!FW$76</f>
        <v>0</v>
      </c>
      <c r="FX12" s="252">
        <f xml:space="preserve"> Time!FX$76</f>
        <v>0</v>
      </c>
      <c r="FY12" s="252">
        <f xml:space="preserve"> Time!FY$76</f>
        <v>0</v>
      </c>
      <c r="FZ12" s="252">
        <f xml:space="preserve"> Time!FZ$76</f>
        <v>0</v>
      </c>
      <c r="GA12" s="252">
        <f xml:space="preserve"> Time!GA$76</f>
        <v>0</v>
      </c>
      <c r="GB12" s="252">
        <f xml:space="preserve"> Time!GB$76</f>
        <v>0</v>
      </c>
      <c r="GC12" s="252">
        <f xml:space="preserve"> Time!GC$76</f>
        <v>0</v>
      </c>
      <c r="GD12" s="252">
        <f xml:space="preserve"> Time!GD$76</f>
        <v>0</v>
      </c>
      <c r="GE12" s="252">
        <f xml:space="preserve"> Time!GE$76</f>
        <v>0</v>
      </c>
      <c r="GF12" s="252">
        <f xml:space="preserve"> Time!GF$76</f>
        <v>0</v>
      </c>
      <c r="GG12" s="252">
        <f xml:space="preserve"> Time!GG$76</f>
        <v>0</v>
      </c>
      <c r="GH12" s="252">
        <f xml:space="preserve"> Time!GH$76</f>
        <v>0</v>
      </c>
      <c r="GI12" s="252">
        <f xml:space="preserve"> Time!GI$76</f>
        <v>0</v>
      </c>
      <c r="GJ12" s="252">
        <f xml:space="preserve"> Time!GJ$76</f>
        <v>0</v>
      </c>
    </row>
    <row r="13" spans="1:441" x14ac:dyDescent="0.35">
      <c r="E13" s="12" t="s">
        <v>346</v>
      </c>
      <c r="G13" s="12" t="s">
        <v>338</v>
      </c>
      <c r="J13" s="124">
        <f t="shared" ref="J13:K13" si="0" xml:space="preserve"> IF( J12 = 1, $F9, I13 * ( 1 + $F10) ^ ( 1/ $F11))</f>
        <v>0</v>
      </c>
      <c r="K13" s="124">
        <f t="shared" si="0"/>
        <v>0</v>
      </c>
      <c r="L13" s="124">
        <f t="shared" ref="L13:AQ13" si="1" xml:space="preserve"> IF( L12 = 1, $F9, K13 * (( 1 + $F10) ^ ( 1/ $F11)))</f>
        <v>170</v>
      </c>
      <c r="M13" s="124">
        <f t="shared" si="1"/>
        <v>171.05268187535813</v>
      </c>
      <c r="N13" s="124">
        <f t="shared" si="1"/>
        <v>172.11188221619102</v>
      </c>
      <c r="O13" s="124">
        <f t="shared" si="1"/>
        <v>173.17764138644253</v>
      </c>
      <c r="P13" s="124">
        <f t="shared" si="1"/>
        <v>174.25000000000006</v>
      </c>
      <c r="Q13" s="124">
        <f t="shared" si="1"/>
        <v>175.32899892224214</v>
      </c>
      <c r="R13" s="124">
        <f t="shared" si="1"/>
        <v>176.41467927159584</v>
      </c>
      <c r="S13" s="124">
        <f t="shared" si="1"/>
        <v>177.50708242110366</v>
      </c>
      <c r="T13" s="124">
        <f t="shared" si="1"/>
        <v>178.60625000000013</v>
      </c>
      <c r="U13" s="124">
        <f t="shared" si="1"/>
        <v>179.71222389529828</v>
      </c>
      <c r="V13" s="124">
        <f t="shared" si="1"/>
        <v>180.82504625338584</v>
      </c>
      <c r="W13" s="124">
        <f t="shared" si="1"/>
        <v>181.94475948163134</v>
      </c>
      <c r="X13" s="124">
        <f t="shared" si="1"/>
        <v>183.07140625000022</v>
      </c>
      <c r="Y13" s="124">
        <f t="shared" si="1"/>
        <v>184.20502949268081</v>
      </c>
      <c r="Z13" s="124">
        <f t="shared" si="1"/>
        <v>185.34567240972055</v>
      </c>
      <c r="AA13" s="124">
        <f t="shared" si="1"/>
        <v>186.4933784686722</v>
      </c>
      <c r="AB13" s="124">
        <f t="shared" si="1"/>
        <v>187.64819140625031</v>
      </c>
      <c r="AC13" s="124">
        <f t="shared" si="1"/>
        <v>188.81015522999792</v>
      </c>
      <c r="AD13" s="124">
        <f t="shared" si="1"/>
        <v>189.97931421996364</v>
      </c>
      <c r="AE13" s="124">
        <f t="shared" si="1"/>
        <v>191.15571293038909</v>
      </c>
      <c r="AF13" s="124">
        <f t="shared" si="1"/>
        <v>192.33939619140662</v>
      </c>
      <c r="AG13" s="124">
        <f t="shared" si="1"/>
        <v>193.53040911074791</v>
      </c>
      <c r="AH13" s="124">
        <f t="shared" si="1"/>
        <v>194.72879707546278</v>
      </c>
      <c r="AI13" s="124">
        <f t="shared" si="1"/>
        <v>195.93460575364884</v>
      </c>
      <c r="AJ13" s="124">
        <f t="shared" si="1"/>
        <v>197.14788109619184</v>
      </c>
      <c r="AK13" s="124">
        <f t="shared" si="1"/>
        <v>198.36866933851667</v>
      </c>
      <c r="AL13" s="124">
        <f t="shared" si="1"/>
        <v>199.59701700234942</v>
      </c>
      <c r="AM13" s="124">
        <f t="shared" si="1"/>
        <v>200.83297089749013</v>
      </c>
      <c r="AN13" s="124">
        <f t="shared" si="1"/>
        <v>202.0765781235967</v>
      </c>
      <c r="AO13" s="124">
        <f t="shared" si="1"/>
        <v>203.32788607197966</v>
      </c>
      <c r="AP13" s="124">
        <f t="shared" si="1"/>
        <v>204.58694242740822</v>
      </c>
      <c r="AQ13" s="124">
        <f t="shared" si="1"/>
        <v>205.85379516992745</v>
      </c>
      <c r="AR13" s="124">
        <f t="shared" ref="AR13:BW13" si="2" xml:space="preserve"> IF( AR12 = 1, $F9, AQ13 * (( 1 + $F10) ^ ( 1/ $F11)))</f>
        <v>207.12849257668668</v>
      </c>
      <c r="AS13" s="124">
        <f t="shared" si="2"/>
        <v>208.4110832237792</v>
      </c>
      <c r="AT13" s="124">
        <f t="shared" si="2"/>
        <v>209.70161598809349</v>
      </c>
      <c r="AU13" s="124">
        <f t="shared" si="2"/>
        <v>211.00014004917571</v>
      </c>
      <c r="AV13" s="124">
        <f t="shared" si="2"/>
        <v>212.30670489110392</v>
      </c>
      <c r="AW13" s="124">
        <f t="shared" si="2"/>
        <v>213.62136030437375</v>
      </c>
      <c r="AX13" s="124">
        <f t="shared" si="2"/>
        <v>214.94415638779589</v>
      </c>
      <c r="AY13" s="124">
        <f t="shared" si="2"/>
        <v>216.27514355040518</v>
      </c>
      <c r="AZ13" s="124">
        <f t="shared" si="2"/>
        <v>217.6143725133816</v>
      </c>
      <c r="BA13" s="124">
        <f t="shared" si="2"/>
        <v>218.96189431198317</v>
      </c>
      <c r="BB13" s="124">
        <f t="shared" si="2"/>
        <v>220.31776029749088</v>
      </c>
      <c r="BC13" s="124">
        <f t="shared" si="2"/>
        <v>221.68202213916538</v>
      </c>
      <c r="BD13" s="124">
        <f t="shared" si="2"/>
        <v>223.0547318262162</v>
      </c>
      <c r="BE13" s="124">
        <f t="shared" si="2"/>
        <v>224.43594166978284</v>
      </c>
      <c r="BF13" s="124">
        <f t="shared" si="2"/>
        <v>225.82570430492822</v>
      </c>
      <c r="BG13" s="124">
        <f t="shared" si="2"/>
        <v>227.2240726926446</v>
      </c>
      <c r="BH13" s="124">
        <f t="shared" si="2"/>
        <v>228.6311001218717</v>
      </c>
      <c r="BI13" s="124">
        <f t="shared" si="2"/>
        <v>230.0468402115275</v>
      </c>
      <c r="BJ13" s="124">
        <f t="shared" si="2"/>
        <v>231.47134691255152</v>
      </c>
      <c r="BK13" s="124">
        <f t="shared" si="2"/>
        <v>232.90467450996081</v>
      </c>
      <c r="BL13" s="124">
        <f t="shared" si="2"/>
        <v>234.34687762491859</v>
      </c>
      <c r="BM13" s="124">
        <f t="shared" si="2"/>
        <v>235.79801121681578</v>
      </c>
      <c r="BN13" s="124">
        <f t="shared" si="2"/>
        <v>237.25813058536539</v>
      </c>
      <c r="BO13" s="124">
        <f t="shared" si="2"/>
        <v>238.72729137270991</v>
      </c>
      <c r="BP13" s="124">
        <f t="shared" si="2"/>
        <v>240.20554956554165</v>
      </c>
      <c r="BQ13" s="124">
        <f t="shared" si="2"/>
        <v>241.69296149723627</v>
      </c>
      <c r="BR13" s="124">
        <f t="shared" si="2"/>
        <v>243.18958384999962</v>
      </c>
      <c r="BS13" s="124">
        <f t="shared" si="2"/>
        <v>244.69547365702775</v>
      </c>
      <c r="BT13" s="124">
        <f t="shared" si="2"/>
        <v>246.21068830468025</v>
      </c>
      <c r="BU13" s="124">
        <f t="shared" si="2"/>
        <v>247.73528553466724</v>
      </c>
      <c r="BV13" s="124">
        <f t="shared" si="2"/>
        <v>249.2693234462497</v>
      </c>
      <c r="BW13" s="124">
        <f t="shared" si="2"/>
        <v>250.81286049845355</v>
      </c>
      <c r="BX13" s="124">
        <f t="shared" ref="BX13:DC13" si="3" xml:space="preserve"> IF( BX12 = 1, $F9, BW13 * (( 1 + $F10) ^ ( 1/ $F11)))</f>
        <v>252.36595551229738</v>
      </c>
      <c r="BY13" s="124">
        <f t="shared" si="3"/>
        <v>253.92866767303403</v>
      </c>
      <c r="BZ13" s="124">
        <f t="shared" si="3"/>
        <v>255.50105653240604</v>
      </c>
      <c r="CA13" s="124">
        <f t="shared" si="3"/>
        <v>257.08318201091498</v>
      </c>
      <c r="CB13" s="124">
        <f t="shared" si="3"/>
        <v>258.67510440010489</v>
      </c>
      <c r="CC13" s="124">
        <f t="shared" si="3"/>
        <v>260.27688436485994</v>
      </c>
      <c r="CD13" s="124">
        <f t="shared" si="3"/>
        <v>261.88858294571622</v>
      </c>
      <c r="CE13" s="124">
        <f t="shared" si="3"/>
        <v>263.51026156118786</v>
      </c>
      <c r="CF13" s="124">
        <f t="shared" si="3"/>
        <v>265.14198201010754</v>
      </c>
      <c r="CG13" s="124">
        <f t="shared" si="3"/>
        <v>266.78380647398149</v>
      </c>
      <c r="CH13" s="124">
        <f t="shared" si="3"/>
        <v>268.4357975193592</v>
      </c>
      <c r="CI13" s="124">
        <f t="shared" si="3"/>
        <v>270.09801810021764</v>
      </c>
      <c r="CJ13" s="124">
        <f t="shared" si="3"/>
        <v>271.77053156036033</v>
      </c>
      <c r="CK13" s="124">
        <f t="shared" si="3"/>
        <v>273.45340163583114</v>
      </c>
      <c r="CL13" s="124">
        <f t="shared" si="3"/>
        <v>275.14669245734331</v>
      </c>
      <c r="CM13" s="124">
        <f t="shared" si="3"/>
        <v>276.85046855272321</v>
      </c>
      <c r="CN13" s="124">
        <f t="shared" si="3"/>
        <v>278.56479484936943</v>
      </c>
      <c r="CO13" s="124">
        <f t="shared" si="3"/>
        <v>280.28973667672699</v>
      </c>
      <c r="CP13" s="124">
        <f t="shared" si="3"/>
        <v>282.02535976877698</v>
      </c>
      <c r="CQ13" s="124">
        <f t="shared" si="3"/>
        <v>283.7717302665414</v>
      </c>
      <c r="CR13" s="124">
        <f t="shared" si="3"/>
        <v>285.52891472060378</v>
      </c>
      <c r="CS13" s="124">
        <f t="shared" si="3"/>
        <v>287.29698009364529</v>
      </c>
      <c r="CT13" s="124">
        <f t="shared" si="3"/>
        <v>289.07599376299652</v>
      </c>
      <c r="CU13" s="124">
        <f t="shared" si="3"/>
        <v>290.86602352320506</v>
      </c>
      <c r="CV13" s="124">
        <f t="shared" si="3"/>
        <v>292.66713758861903</v>
      </c>
      <c r="CW13" s="124">
        <f t="shared" si="3"/>
        <v>294.47940459598658</v>
      </c>
      <c r="CX13" s="124">
        <f t="shared" si="3"/>
        <v>296.30289360707155</v>
      </c>
      <c r="CY13" s="124">
        <f t="shared" si="3"/>
        <v>298.13767411128526</v>
      </c>
      <c r="CZ13" s="124">
        <f t="shared" si="3"/>
        <v>299.98381602833456</v>
      </c>
      <c r="DA13" s="124">
        <f t="shared" si="3"/>
        <v>301.84138971088629</v>
      </c>
      <c r="DB13" s="124">
        <f t="shared" si="3"/>
        <v>303.71046594724839</v>
      </c>
      <c r="DC13" s="124">
        <f t="shared" si="3"/>
        <v>305.59111596406746</v>
      </c>
      <c r="DD13" s="124">
        <f t="shared" ref="DD13:EI13" si="4" xml:space="preserve"> IF( DD12 = 1, $F9, DC13 * (( 1 + $F10) ^ ( 1/ $F11)))</f>
        <v>307.48341142904297</v>
      </c>
      <c r="DE13" s="124">
        <f t="shared" si="4"/>
        <v>309.38742445365853</v>
      </c>
      <c r="DF13" s="124">
        <f t="shared" si="4"/>
        <v>311.30322759592968</v>
      </c>
      <c r="DG13" s="124">
        <f t="shared" si="4"/>
        <v>313.23089386316923</v>
      </c>
      <c r="DH13" s="124">
        <f t="shared" si="4"/>
        <v>315.17049671476917</v>
      </c>
      <c r="DI13" s="124">
        <f t="shared" si="4"/>
        <v>317.12211006500013</v>
      </c>
      <c r="DJ13" s="124">
        <f t="shared" si="4"/>
        <v>319.08580828582808</v>
      </c>
      <c r="DK13" s="124">
        <f t="shared" si="4"/>
        <v>321.06166620974864</v>
      </c>
      <c r="DL13" s="124">
        <f t="shared" si="4"/>
        <v>323.04975913263854</v>
      </c>
      <c r="DM13" s="124">
        <f t="shared" si="4"/>
        <v>325.05016281662523</v>
      </c>
      <c r="DN13" s="124">
        <f t="shared" si="4"/>
        <v>327.06295349297392</v>
      </c>
      <c r="DO13" s="124">
        <f t="shared" si="4"/>
        <v>329.08820786499246</v>
      </c>
      <c r="DP13" s="124">
        <f t="shared" si="4"/>
        <v>331.12600311095463</v>
      </c>
      <c r="DQ13" s="124">
        <f t="shared" si="4"/>
        <v>333.176416887041</v>
      </c>
      <c r="DR13" s="124">
        <f t="shared" si="4"/>
        <v>335.23952733029836</v>
      </c>
      <c r="DS13" s="124">
        <f t="shared" si="4"/>
        <v>337.31541306161739</v>
      </c>
      <c r="DT13" s="124">
        <f t="shared" si="4"/>
        <v>339.40415318872863</v>
      </c>
      <c r="DU13" s="124">
        <f t="shared" si="4"/>
        <v>341.50582730921718</v>
      </c>
      <c r="DV13" s="124">
        <f t="shared" si="4"/>
        <v>343.62051551355597</v>
      </c>
      <c r="DW13" s="124">
        <f t="shared" si="4"/>
        <v>345.74829838815799</v>
      </c>
      <c r="DX13" s="124">
        <f t="shared" si="4"/>
        <v>347.88925701844698</v>
      </c>
      <c r="DY13" s="124">
        <f t="shared" si="4"/>
        <v>350.04347299194774</v>
      </c>
      <c r="DZ13" s="124">
        <f t="shared" si="4"/>
        <v>352.21102840139503</v>
      </c>
      <c r="EA13" s="124">
        <f t="shared" si="4"/>
        <v>354.39200584786209</v>
      </c>
      <c r="EB13" s="124">
        <f t="shared" si="4"/>
        <v>356.58648844390831</v>
      </c>
      <c r="EC13" s="124">
        <f t="shared" si="4"/>
        <v>358.79455981674658</v>
      </c>
      <c r="ED13" s="124">
        <f t="shared" si="4"/>
        <v>361.01630411143003</v>
      </c>
      <c r="EE13" s="124">
        <f t="shared" si="4"/>
        <v>363.25180599405877</v>
      </c>
      <c r="EF13" s="124">
        <f t="shared" si="4"/>
        <v>365.50115065500614</v>
      </c>
      <c r="EG13" s="124">
        <f t="shared" si="4"/>
        <v>367.76442381216538</v>
      </c>
      <c r="EH13" s="124">
        <f t="shared" si="4"/>
        <v>370.04171171421592</v>
      </c>
      <c r="EI13" s="124">
        <f t="shared" si="4"/>
        <v>372.33310114391037</v>
      </c>
      <c r="EJ13" s="124">
        <f t="shared" ref="EJ13:FO13" si="5" xml:space="preserve"> IF( EJ12 = 1, $F9, EI13 * (( 1 + $F10) ^ ( 1/ $F11)))</f>
        <v>374.63867942138143</v>
      </c>
      <c r="EK13" s="124">
        <f t="shared" si="5"/>
        <v>376.95853440746964</v>
      </c>
      <c r="EL13" s="124">
        <f t="shared" si="5"/>
        <v>379.29275450707144</v>
      </c>
      <c r="EM13" s="124">
        <f t="shared" si="5"/>
        <v>381.64142867250825</v>
      </c>
      <c r="EN13" s="124">
        <f t="shared" si="5"/>
        <v>384.00464640691609</v>
      </c>
      <c r="EO13" s="124">
        <f t="shared" si="5"/>
        <v>386.3824977676565</v>
      </c>
      <c r="EP13" s="124">
        <f t="shared" si="5"/>
        <v>388.77507336974838</v>
      </c>
      <c r="EQ13" s="124">
        <f t="shared" si="5"/>
        <v>391.18246438932113</v>
      </c>
      <c r="ER13" s="124">
        <f t="shared" si="5"/>
        <v>393.60476256708915</v>
      </c>
      <c r="ES13" s="124">
        <f t="shared" si="5"/>
        <v>396.04206021184808</v>
      </c>
      <c r="ET13" s="124">
        <f t="shared" si="5"/>
        <v>398.49445020399224</v>
      </c>
      <c r="EU13" s="124">
        <f t="shared" si="5"/>
        <v>400.96202599905428</v>
      </c>
      <c r="EV13" s="124">
        <f t="shared" si="5"/>
        <v>403.44488163126653</v>
      </c>
      <c r="EW13" s="124">
        <f t="shared" si="5"/>
        <v>405.9431117171444</v>
      </c>
      <c r="EX13" s="124">
        <f t="shared" si="5"/>
        <v>408.45681145909219</v>
      </c>
      <c r="EY13" s="124">
        <f t="shared" si="5"/>
        <v>410.98607664903079</v>
      </c>
      <c r="EZ13" s="124">
        <f t="shared" si="5"/>
        <v>413.53100367204837</v>
      </c>
      <c r="FA13" s="124">
        <f t="shared" si="5"/>
        <v>416.09168951007319</v>
      </c>
      <c r="FB13" s="124">
        <f t="shared" si="5"/>
        <v>418.66823174556964</v>
      </c>
      <c r="FC13" s="124">
        <f t="shared" si="5"/>
        <v>421.26072856525673</v>
      </c>
      <c r="FD13" s="124">
        <f t="shared" si="5"/>
        <v>423.86927876384971</v>
      </c>
      <c r="FE13" s="124">
        <f t="shared" si="5"/>
        <v>426.49398174782516</v>
      </c>
      <c r="FF13" s="124">
        <f t="shared" si="5"/>
        <v>429.13493753920903</v>
      </c>
      <c r="FG13" s="124">
        <f t="shared" si="5"/>
        <v>431.79224677938828</v>
      </c>
      <c r="FH13" s="124">
        <f t="shared" si="5"/>
        <v>434.46601073294607</v>
      </c>
      <c r="FI13" s="124">
        <f t="shared" si="5"/>
        <v>437.15633129152093</v>
      </c>
      <c r="FJ13" s="124">
        <f t="shared" si="5"/>
        <v>439.86331097768942</v>
      </c>
      <c r="FK13" s="124">
        <f t="shared" si="5"/>
        <v>442.58705294887312</v>
      </c>
      <c r="FL13" s="124">
        <f t="shared" si="5"/>
        <v>445.32766100126986</v>
      </c>
      <c r="FM13" s="124">
        <f t="shared" si="5"/>
        <v>448.08523957380908</v>
      </c>
      <c r="FN13" s="124">
        <f t="shared" si="5"/>
        <v>450.85989375213177</v>
      </c>
      <c r="FO13" s="124">
        <f t="shared" si="5"/>
        <v>453.65172927259511</v>
      </c>
      <c r="FP13" s="124">
        <f t="shared" ref="FP13:GJ13" si="6" xml:space="preserve"> IF( FP12 = 1, $F9, FO13 * (( 1 + $F10) ^ ( 1/ $F11)))</f>
        <v>456.46085252630178</v>
      </c>
      <c r="FQ13" s="124">
        <f t="shared" si="6"/>
        <v>459.28737056315447</v>
      </c>
      <c r="FR13" s="124">
        <f t="shared" si="6"/>
        <v>462.13139109593521</v>
      </c>
      <c r="FS13" s="124">
        <f t="shared" si="6"/>
        <v>464.99302250441013</v>
      </c>
      <c r="FT13" s="124">
        <f t="shared" si="6"/>
        <v>467.8723738394595</v>
      </c>
      <c r="FU13" s="124">
        <f t="shared" si="6"/>
        <v>470.76955482723355</v>
      </c>
      <c r="FV13" s="124">
        <f t="shared" si="6"/>
        <v>473.68467587333384</v>
      </c>
      <c r="FW13" s="124">
        <f t="shared" si="6"/>
        <v>476.61784806702059</v>
      </c>
      <c r="FX13" s="124">
        <f t="shared" si="6"/>
        <v>479.56918318544615</v>
      </c>
      <c r="FY13" s="124">
        <f t="shared" si="6"/>
        <v>482.53879369791451</v>
      </c>
      <c r="FZ13" s="124">
        <f t="shared" si="6"/>
        <v>485.52679277016728</v>
      </c>
      <c r="GA13" s="124">
        <f t="shared" si="6"/>
        <v>488.53329426869624</v>
      </c>
      <c r="GB13" s="124">
        <f t="shared" si="6"/>
        <v>491.55841276508244</v>
      </c>
      <c r="GC13" s="124">
        <f t="shared" si="6"/>
        <v>494.60226354036251</v>
      </c>
      <c r="GD13" s="124">
        <f t="shared" si="6"/>
        <v>497.66496258942163</v>
      </c>
      <c r="GE13" s="124">
        <f t="shared" si="6"/>
        <v>500.7466266254138</v>
      </c>
      <c r="GF13" s="124">
        <f t="shared" si="6"/>
        <v>503.84737308420966</v>
      </c>
      <c r="GG13" s="124">
        <f t="shared" si="6"/>
        <v>506.96732012887173</v>
      </c>
      <c r="GH13" s="124">
        <f t="shared" si="6"/>
        <v>510.1065866541573</v>
      </c>
      <c r="GI13" s="124">
        <f t="shared" si="6"/>
        <v>513.26529229104926</v>
      </c>
      <c r="GJ13" s="124">
        <f t="shared" si="6"/>
        <v>516.44355741131506</v>
      </c>
    </row>
    <row r="14" spans="1:441" x14ac:dyDescent="0.35">
      <c r="P14" s="124"/>
    </row>
    <row r="15" spans="1:441" x14ac:dyDescent="0.35">
      <c r="P15" s="124"/>
    </row>
    <row r="16" spans="1:441" x14ac:dyDescent="0.35">
      <c r="A16" s="15" t="s">
        <v>347</v>
      </c>
      <c r="P16" s="124"/>
    </row>
    <row r="17" spans="1:192" x14ac:dyDescent="0.35">
      <c r="P17" s="124"/>
    </row>
    <row r="18" spans="1:192" x14ac:dyDescent="0.35">
      <c r="B18" s="15" t="s">
        <v>343</v>
      </c>
      <c r="P18" s="124"/>
    </row>
    <row r="19" spans="1:192" x14ac:dyDescent="0.35">
      <c r="E19" s="198" t="str">
        <f xml:space="preserve"> InpC!E$45</f>
        <v>CPI at O&amp;M contract signature date</v>
      </c>
      <c r="F19" s="613">
        <f xml:space="preserve"> InpC!F$45</f>
        <v>145</v>
      </c>
      <c r="G19" s="198" t="str">
        <f xml:space="preserve"> InpC!G$45</f>
        <v>index</v>
      </c>
      <c r="H19" s="43"/>
      <c r="P19" s="124"/>
    </row>
    <row r="20" spans="1:192" s="359" customFormat="1" x14ac:dyDescent="0.35">
      <c r="A20" s="357"/>
      <c r="B20" s="357"/>
      <c r="C20" s="549"/>
      <c r="D20" s="358"/>
      <c r="E20" s="124" t="str">
        <f t="shared" ref="E20:AJ20" si="7" xml:space="preserve"> E$13</f>
        <v>Forecast CPI</v>
      </c>
      <c r="F20" s="124">
        <f t="shared" si="7"/>
        <v>0</v>
      </c>
      <c r="G20" s="124" t="str">
        <f t="shared" si="7"/>
        <v>index</v>
      </c>
      <c r="H20" s="124">
        <f t="shared" si="7"/>
        <v>0</v>
      </c>
      <c r="I20" s="124">
        <f t="shared" si="7"/>
        <v>0</v>
      </c>
      <c r="J20" s="124">
        <f t="shared" si="7"/>
        <v>0</v>
      </c>
      <c r="K20" s="124">
        <f t="shared" si="7"/>
        <v>0</v>
      </c>
      <c r="L20" s="124">
        <f t="shared" si="7"/>
        <v>170</v>
      </c>
      <c r="M20" s="124">
        <f t="shared" si="7"/>
        <v>171.05268187535813</v>
      </c>
      <c r="N20" s="124">
        <f t="shared" si="7"/>
        <v>172.11188221619102</v>
      </c>
      <c r="O20" s="124">
        <f t="shared" si="7"/>
        <v>173.17764138644253</v>
      </c>
      <c r="P20" s="124">
        <f t="shared" si="7"/>
        <v>174.25000000000006</v>
      </c>
      <c r="Q20" s="124">
        <f t="shared" si="7"/>
        <v>175.32899892224214</v>
      </c>
      <c r="R20" s="124">
        <f t="shared" si="7"/>
        <v>176.41467927159584</v>
      </c>
      <c r="S20" s="124">
        <f t="shared" si="7"/>
        <v>177.50708242110366</v>
      </c>
      <c r="T20" s="124">
        <f t="shared" si="7"/>
        <v>178.60625000000013</v>
      </c>
      <c r="U20" s="124">
        <f t="shared" si="7"/>
        <v>179.71222389529828</v>
      </c>
      <c r="V20" s="124">
        <f t="shared" si="7"/>
        <v>180.82504625338584</v>
      </c>
      <c r="W20" s="124">
        <f t="shared" si="7"/>
        <v>181.94475948163134</v>
      </c>
      <c r="X20" s="124">
        <f t="shared" si="7"/>
        <v>183.07140625000022</v>
      </c>
      <c r="Y20" s="124">
        <f t="shared" si="7"/>
        <v>184.20502949268081</v>
      </c>
      <c r="Z20" s="124">
        <f t="shared" si="7"/>
        <v>185.34567240972055</v>
      </c>
      <c r="AA20" s="124">
        <f t="shared" si="7"/>
        <v>186.4933784686722</v>
      </c>
      <c r="AB20" s="124">
        <f t="shared" si="7"/>
        <v>187.64819140625031</v>
      </c>
      <c r="AC20" s="124">
        <f t="shared" si="7"/>
        <v>188.81015522999792</v>
      </c>
      <c r="AD20" s="124">
        <f t="shared" si="7"/>
        <v>189.97931421996364</v>
      </c>
      <c r="AE20" s="124">
        <f t="shared" si="7"/>
        <v>191.15571293038909</v>
      </c>
      <c r="AF20" s="124">
        <f t="shared" si="7"/>
        <v>192.33939619140662</v>
      </c>
      <c r="AG20" s="124">
        <f t="shared" si="7"/>
        <v>193.53040911074791</v>
      </c>
      <c r="AH20" s="124">
        <f t="shared" si="7"/>
        <v>194.72879707546278</v>
      </c>
      <c r="AI20" s="124">
        <f t="shared" si="7"/>
        <v>195.93460575364884</v>
      </c>
      <c r="AJ20" s="124">
        <f t="shared" si="7"/>
        <v>197.14788109619184</v>
      </c>
      <c r="AK20" s="124">
        <f t="shared" ref="AK20:BP20" si="8" xml:space="preserve"> AK$13</f>
        <v>198.36866933851667</v>
      </c>
      <c r="AL20" s="124">
        <f t="shared" si="8"/>
        <v>199.59701700234942</v>
      </c>
      <c r="AM20" s="124">
        <f t="shared" si="8"/>
        <v>200.83297089749013</v>
      </c>
      <c r="AN20" s="124">
        <f t="shared" si="8"/>
        <v>202.0765781235967</v>
      </c>
      <c r="AO20" s="124">
        <f t="shared" si="8"/>
        <v>203.32788607197966</v>
      </c>
      <c r="AP20" s="124">
        <f t="shared" si="8"/>
        <v>204.58694242740822</v>
      </c>
      <c r="AQ20" s="124">
        <f t="shared" si="8"/>
        <v>205.85379516992745</v>
      </c>
      <c r="AR20" s="124">
        <f t="shared" si="8"/>
        <v>207.12849257668668</v>
      </c>
      <c r="AS20" s="124">
        <f t="shared" si="8"/>
        <v>208.4110832237792</v>
      </c>
      <c r="AT20" s="124">
        <f t="shared" si="8"/>
        <v>209.70161598809349</v>
      </c>
      <c r="AU20" s="124">
        <f t="shared" si="8"/>
        <v>211.00014004917571</v>
      </c>
      <c r="AV20" s="124">
        <f t="shared" si="8"/>
        <v>212.30670489110392</v>
      </c>
      <c r="AW20" s="124">
        <f t="shared" si="8"/>
        <v>213.62136030437375</v>
      </c>
      <c r="AX20" s="124">
        <f t="shared" si="8"/>
        <v>214.94415638779589</v>
      </c>
      <c r="AY20" s="124">
        <f t="shared" si="8"/>
        <v>216.27514355040518</v>
      </c>
      <c r="AZ20" s="124">
        <f t="shared" si="8"/>
        <v>217.6143725133816</v>
      </c>
      <c r="BA20" s="124">
        <f t="shared" si="8"/>
        <v>218.96189431198317</v>
      </c>
      <c r="BB20" s="124">
        <f t="shared" si="8"/>
        <v>220.31776029749088</v>
      </c>
      <c r="BC20" s="124">
        <f t="shared" si="8"/>
        <v>221.68202213916538</v>
      </c>
      <c r="BD20" s="124">
        <f t="shared" si="8"/>
        <v>223.0547318262162</v>
      </c>
      <c r="BE20" s="124">
        <f t="shared" si="8"/>
        <v>224.43594166978284</v>
      </c>
      <c r="BF20" s="124">
        <f t="shared" si="8"/>
        <v>225.82570430492822</v>
      </c>
      <c r="BG20" s="124">
        <f t="shared" si="8"/>
        <v>227.2240726926446</v>
      </c>
      <c r="BH20" s="124">
        <f t="shared" si="8"/>
        <v>228.6311001218717</v>
      </c>
      <c r="BI20" s="124">
        <f t="shared" si="8"/>
        <v>230.0468402115275</v>
      </c>
      <c r="BJ20" s="124">
        <f t="shared" si="8"/>
        <v>231.47134691255152</v>
      </c>
      <c r="BK20" s="124">
        <f t="shared" si="8"/>
        <v>232.90467450996081</v>
      </c>
      <c r="BL20" s="124">
        <f t="shared" si="8"/>
        <v>234.34687762491859</v>
      </c>
      <c r="BM20" s="124">
        <f t="shared" si="8"/>
        <v>235.79801121681578</v>
      </c>
      <c r="BN20" s="124">
        <f t="shared" si="8"/>
        <v>237.25813058536539</v>
      </c>
      <c r="BO20" s="124">
        <f t="shared" si="8"/>
        <v>238.72729137270991</v>
      </c>
      <c r="BP20" s="124">
        <f t="shared" si="8"/>
        <v>240.20554956554165</v>
      </c>
      <c r="BQ20" s="124">
        <f t="shared" ref="BQ20:CV20" si="9" xml:space="preserve"> BQ$13</f>
        <v>241.69296149723627</v>
      </c>
      <c r="BR20" s="124">
        <f t="shared" si="9"/>
        <v>243.18958384999962</v>
      </c>
      <c r="BS20" s="124">
        <f t="shared" si="9"/>
        <v>244.69547365702775</v>
      </c>
      <c r="BT20" s="124">
        <f t="shared" si="9"/>
        <v>246.21068830468025</v>
      </c>
      <c r="BU20" s="124">
        <f t="shared" si="9"/>
        <v>247.73528553466724</v>
      </c>
      <c r="BV20" s="124">
        <f t="shared" si="9"/>
        <v>249.2693234462497</v>
      </c>
      <c r="BW20" s="124">
        <f t="shared" si="9"/>
        <v>250.81286049845355</v>
      </c>
      <c r="BX20" s="124">
        <f t="shared" si="9"/>
        <v>252.36595551229738</v>
      </c>
      <c r="BY20" s="124">
        <f t="shared" si="9"/>
        <v>253.92866767303403</v>
      </c>
      <c r="BZ20" s="124">
        <f t="shared" si="9"/>
        <v>255.50105653240604</v>
      </c>
      <c r="CA20" s="124">
        <f t="shared" si="9"/>
        <v>257.08318201091498</v>
      </c>
      <c r="CB20" s="124">
        <f t="shared" si="9"/>
        <v>258.67510440010489</v>
      </c>
      <c r="CC20" s="124">
        <f t="shared" si="9"/>
        <v>260.27688436485994</v>
      </c>
      <c r="CD20" s="124">
        <f t="shared" si="9"/>
        <v>261.88858294571622</v>
      </c>
      <c r="CE20" s="124">
        <f t="shared" si="9"/>
        <v>263.51026156118786</v>
      </c>
      <c r="CF20" s="124">
        <f t="shared" si="9"/>
        <v>265.14198201010754</v>
      </c>
      <c r="CG20" s="124">
        <f t="shared" si="9"/>
        <v>266.78380647398149</v>
      </c>
      <c r="CH20" s="124">
        <f t="shared" si="9"/>
        <v>268.4357975193592</v>
      </c>
      <c r="CI20" s="124">
        <f t="shared" si="9"/>
        <v>270.09801810021764</v>
      </c>
      <c r="CJ20" s="124">
        <f t="shared" si="9"/>
        <v>271.77053156036033</v>
      </c>
      <c r="CK20" s="124">
        <f t="shared" si="9"/>
        <v>273.45340163583114</v>
      </c>
      <c r="CL20" s="124">
        <f t="shared" si="9"/>
        <v>275.14669245734331</v>
      </c>
      <c r="CM20" s="124">
        <f t="shared" si="9"/>
        <v>276.85046855272321</v>
      </c>
      <c r="CN20" s="124">
        <f t="shared" si="9"/>
        <v>278.56479484936943</v>
      </c>
      <c r="CO20" s="124">
        <f t="shared" si="9"/>
        <v>280.28973667672699</v>
      </c>
      <c r="CP20" s="124">
        <f t="shared" si="9"/>
        <v>282.02535976877698</v>
      </c>
      <c r="CQ20" s="124">
        <f t="shared" si="9"/>
        <v>283.7717302665414</v>
      </c>
      <c r="CR20" s="124">
        <f t="shared" si="9"/>
        <v>285.52891472060378</v>
      </c>
      <c r="CS20" s="124">
        <f t="shared" si="9"/>
        <v>287.29698009364529</v>
      </c>
      <c r="CT20" s="124">
        <f t="shared" si="9"/>
        <v>289.07599376299652</v>
      </c>
      <c r="CU20" s="124">
        <f t="shared" si="9"/>
        <v>290.86602352320506</v>
      </c>
      <c r="CV20" s="124">
        <f t="shared" si="9"/>
        <v>292.66713758861903</v>
      </c>
      <c r="CW20" s="124">
        <f t="shared" ref="CW20:EB20" si="10" xml:space="preserve"> CW$13</f>
        <v>294.47940459598658</v>
      </c>
      <c r="CX20" s="124">
        <f t="shared" si="10"/>
        <v>296.30289360707155</v>
      </c>
      <c r="CY20" s="124">
        <f t="shared" si="10"/>
        <v>298.13767411128526</v>
      </c>
      <c r="CZ20" s="124">
        <f t="shared" si="10"/>
        <v>299.98381602833456</v>
      </c>
      <c r="DA20" s="124">
        <f t="shared" si="10"/>
        <v>301.84138971088629</v>
      </c>
      <c r="DB20" s="124">
        <f t="shared" si="10"/>
        <v>303.71046594724839</v>
      </c>
      <c r="DC20" s="124">
        <f t="shared" si="10"/>
        <v>305.59111596406746</v>
      </c>
      <c r="DD20" s="124">
        <f t="shared" si="10"/>
        <v>307.48341142904297</v>
      </c>
      <c r="DE20" s="124">
        <f t="shared" si="10"/>
        <v>309.38742445365853</v>
      </c>
      <c r="DF20" s="124">
        <f t="shared" si="10"/>
        <v>311.30322759592968</v>
      </c>
      <c r="DG20" s="124">
        <f t="shared" si="10"/>
        <v>313.23089386316923</v>
      </c>
      <c r="DH20" s="124">
        <f t="shared" si="10"/>
        <v>315.17049671476917</v>
      </c>
      <c r="DI20" s="124">
        <f t="shared" si="10"/>
        <v>317.12211006500013</v>
      </c>
      <c r="DJ20" s="124">
        <f t="shared" si="10"/>
        <v>319.08580828582808</v>
      </c>
      <c r="DK20" s="124">
        <f t="shared" si="10"/>
        <v>321.06166620974864</v>
      </c>
      <c r="DL20" s="124">
        <f t="shared" si="10"/>
        <v>323.04975913263854</v>
      </c>
      <c r="DM20" s="124">
        <f t="shared" si="10"/>
        <v>325.05016281662523</v>
      </c>
      <c r="DN20" s="124">
        <f t="shared" si="10"/>
        <v>327.06295349297392</v>
      </c>
      <c r="DO20" s="124">
        <f t="shared" si="10"/>
        <v>329.08820786499246</v>
      </c>
      <c r="DP20" s="124">
        <f t="shared" si="10"/>
        <v>331.12600311095463</v>
      </c>
      <c r="DQ20" s="124">
        <f t="shared" si="10"/>
        <v>333.176416887041</v>
      </c>
      <c r="DR20" s="124">
        <f t="shared" si="10"/>
        <v>335.23952733029836</v>
      </c>
      <c r="DS20" s="124">
        <f t="shared" si="10"/>
        <v>337.31541306161739</v>
      </c>
      <c r="DT20" s="124">
        <f t="shared" si="10"/>
        <v>339.40415318872863</v>
      </c>
      <c r="DU20" s="124">
        <f t="shared" si="10"/>
        <v>341.50582730921718</v>
      </c>
      <c r="DV20" s="124">
        <f t="shared" si="10"/>
        <v>343.62051551355597</v>
      </c>
      <c r="DW20" s="124">
        <f t="shared" si="10"/>
        <v>345.74829838815799</v>
      </c>
      <c r="DX20" s="124">
        <f t="shared" si="10"/>
        <v>347.88925701844698</v>
      </c>
      <c r="DY20" s="124">
        <f t="shared" si="10"/>
        <v>350.04347299194774</v>
      </c>
      <c r="DZ20" s="124">
        <f t="shared" si="10"/>
        <v>352.21102840139503</v>
      </c>
      <c r="EA20" s="124">
        <f t="shared" si="10"/>
        <v>354.39200584786209</v>
      </c>
      <c r="EB20" s="124">
        <f t="shared" si="10"/>
        <v>356.58648844390831</v>
      </c>
      <c r="EC20" s="124">
        <f t="shared" ref="EC20:FH20" si="11" xml:space="preserve"> EC$13</f>
        <v>358.79455981674658</v>
      </c>
      <c r="ED20" s="124">
        <f t="shared" si="11"/>
        <v>361.01630411143003</v>
      </c>
      <c r="EE20" s="124">
        <f t="shared" si="11"/>
        <v>363.25180599405877</v>
      </c>
      <c r="EF20" s="124">
        <f t="shared" si="11"/>
        <v>365.50115065500614</v>
      </c>
      <c r="EG20" s="124">
        <f t="shared" si="11"/>
        <v>367.76442381216538</v>
      </c>
      <c r="EH20" s="124">
        <f t="shared" si="11"/>
        <v>370.04171171421592</v>
      </c>
      <c r="EI20" s="124">
        <f t="shared" si="11"/>
        <v>372.33310114391037</v>
      </c>
      <c r="EJ20" s="124">
        <f t="shared" si="11"/>
        <v>374.63867942138143</v>
      </c>
      <c r="EK20" s="124">
        <f t="shared" si="11"/>
        <v>376.95853440746964</v>
      </c>
      <c r="EL20" s="124">
        <f t="shared" si="11"/>
        <v>379.29275450707144</v>
      </c>
      <c r="EM20" s="124">
        <f t="shared" si="11"/>
        <v>381.64142867250825</v>
      </c>
      <c r="EN20" s="124">
        <f t="shared" si="11"/>
        <v>384.00464640691609</v>
      </c>
      <c r="EO20" s="124">
        <f t="shared" si="11"/>
        <v>386.3824977676565</v>
      </c>
      <c r="EP20" s="124">
        <f t="shared" si="11"/>
        <v>388.77507336974838</v>
      </c>
      <c r="EQ20" s="124">
        <f t="shared" si="11"/>
        <v>391.18246438932113</v>
      </c>
      <c r="ER20" s="124">
        <f t="shared" si="11"/>
        <v>393.60476256708915</v>
      </c>
      <c r="ES20" s="124">
        <f t="shared" si="11"/>
        <v>396.04206021184808</v>
      </c>
      <c r="ET20" s="124">
        <f t="shared" si="11"/>
        <v>398.49445020399224</v>
      </c>
      <c r="EU20" s="124">
        <f t="shared" si="11"/>
        <v>400.96202599905428</v>
      </c>
      <c r="EV20" s="124">
        <f t="shared" si="11"/>
        <v>403.44488163126653</v>
      </c>
      <c r="EW20" s="124">
        <f t="shared" si="11"/>
        <v>405.9431117171444</v>
      </c>
      <c r="EX20" s="124">
        <f t="shared" si="11"/>
        <v>408.45681145909219</v>
      </c>
      <c r="EY20" s="124">
        <f t="shared" si="11"/>
        <v>410.98607664903079</v>
      </c>
      <c r="EZ20" s="124">
        <f t="shared" si="11"/>
        <v>413.53100367204837</v>
      </c>
      <c r="FA20" s="124">
        <f t="shared" si="11"/>
        <v>416.09168951007319</v>
      </c>
      <c r="FB20" s="124">
        <f t="shared" si="11"/>
        <v>418.66823174556964</v>
      </c>
      <c r="FC20" s="124">
        <f t="shared" si="11"/>
        <v>421.26072856525673</v>
      </c>
      <c r="FD20" s="124">
        <f t="shared" si="11"/>
        <v>423.86927876384971</v>
      </c>
      <c r="FE20" s="124">
        <f t="shared" si="11"/>
        <v>426.49398174782516</v>
      </c>
      <c r="FF20" s="124">
        <f t="shared" si="11"/>
        <v>429.13493753920903</v>
      </c>
      <c r="FG20" s="124">
        <f t="shared" si="11"/>
        <v>431.79224677938828</v>
      </c>
      <c r="FH20" s="124">
        <f t="shared" si="11"/>
        <v>434.46601073294607</v>
      </c>
      <c r="FI20" s="124">
        <f t="shared" ref="FI20:GJ20" si="12" xml:space="preserve"> FI$13</f>
        <v>437.15633129152093</v>
      </c>
      <c r="FJ20" s="124">
        <f t="shared" si="12"/>
        <v>439.86331097768942</v>
      </c>
      <c r="FK20" s="124">
        <f t="shared" si="12"/>
        <v>442.58705294887312</v>
      </c>
      <c r="FL20" s="124">
        <f t="shared" si="12"/>
        <v>445.32766100126986</v>
      </c>
      <c r="FM20" s="124">
        <f t="shared" si="12"/>
        <v>448.08523957380908</v>
      </c>
      <c r="FN20" s="124">
        <f t="shared" si="12"/>
        <v>450.85989375213177</v>
      </c>
      <c r="FO20" s="124">
        <f t="shared" si="12"/>
        <v>453.65172927259511</v>
      </c>
      <c r="FP20" s="124">
        <f t="shared" si="12"/>
        <v>456.46085252630178</v>
      </c>
      <c r="FQ20" s="124">
        <f t="shared" si="12"/>
        <v>459.28737056315447</v>
      </c>
      <c r="FR20" s="124">
        <f t="shared" si="12"/>
        <v>462.13139109593521</v>
      </c>
      <c r="FS20" s="124">
        <f t="shared" si="12"/>
        <v>464.99302250441013</v>
      </c>
      <c r="FT20" s="124">
        <f t="shared" si="12"/>
        <v>467.8723738394595</v>
      </c>
      <c r="FU20" s="124">
        <f t="shared" si="12"/>
        <v>470.76955482723355</v>
      </c>
      <c r="FV20" s="124">
        <f t="shared" si="12"/>
        <v>473.68467587333384</v>
      </c>
      <c r="FW20" s="124">
        <f t="shared" si="12"/>
        <v>476.61784806702059</v>
      </c>
      <c r="FX20" s="124">
        <f t="shared" si="12"/>
        <v>479.56918318544615</v>
      </c>
      <c r="FY20" s="124">
        <f t="shared" si="12"/>
        <v>482.53879369791451</v>
      </c>
      <c r="FZ20" s="124">
        <f t="shared" si="12"/>
        <v>485.52679277016728</v>
      </c>
      <c r="GA20" s="124">
        <f t="shared" si="12"/>
        <v>488.53329426869624</v>
      </c>
      <c r="GB20" s="124">
        <f t="shared" si="12"/>
        <v>491.55841276508244</v>
      </c>
      <c r="GC20" s="124">
        <f t="shared" si="12"/>
        <v>494.60226354036251</v>
      </c>
      <c r="GD20" s="124">
        <f t="shared" si="12"/>
        <v>497.66496258942163</v>
      </c>
      <c r="GE20" s="124">
        <f t="shared" si="12"/>
        <v>500.7466266254138</v>
      </c>
      <c r="GF20" s="124">
        <f t="shared" si="12"/>
        <v>503.84737308420966</v>
      </c>
      <c r="GG20" s="124">
        <f t="shared" si="12"/>
        <v>506.96732012887173</v>
      </c>
      <c r="GH20" s="124">
        <f t="shared" si="12"/>
        <v>510.1065866541573</v>
      </c>
      <c r="GI20" s="124">
        <f t="shared" si="12"/>
        <v>513.26529229104926</v>
      </c>
      <c r="GJ20" s="124">
        <f t="shared" si="12"/>
        <v>516.44355741131506</v>
      </c>
    </row>
    <row r="21" spans="1:192" x14ac:dyDescent="0.35">
      <c r="E21" s="248" t="str">
        <f xml:space="preserve"> Time!E$128</f>
        <v>Escalation year end month flag</v>
      </c>
      <c r="F21" s="248">
        <f xml:space="preserve"> Time!F$128</f>
        <v>0</v>
      </c>
      <c r="G21" s="248">
        <f xml:space="preserve"> Time!G$128</f>
        <v>0</v>
      </c>
      <c r="H21" s="248">
        <f xml:space="preserve"> Time!H$128</f>
        <v>0</v>
      </c>
      <c r="I21" s="248">
        <f xml:space="preserve"> Time!I$128</f>
        <v>0</v>
      </c>
      <c r="J21" s="248">
        <f xml:space="preserve"> Time!J$128</f>
        <v>0</v>
      </c>
      <c r="K21" s="248">
        <f xml:space="preserve"> Time!K$128</f>
        <v>0</v>
      </c>
      <c r="L21" s="248">
        <f xml:space="preserve"> Time!L$128</f>
        <v>1</v>
      </c>
      <c r="M21" s="248">
        <f xml:space="preserve"> Time!M$128</f>
        <v>0</v>
      </c>
      <c r="N21" s="248">
        <f xml:space="preserve"> Time!N$128</f>
        <v>0</v>
      </c>
      <c r="O21" s="248">
        <f xml:space="preserve"> Time!O$128</f>
        <v>0</v>
      </c>
      <c r="P21" s="248">
        <f xml:space="preserve"> Time!P$128</f>
        <v>1</v>
      </c>
      <c r="Q21" s="248">
        <f xml:space="preserve"> Time!Q$128</f>
        <v>0</v>
      </c>
      <c r="R21" s="248">
        <f xml:space="preserve"> Time!R$128</f>
        <v>0</v>
      </c>
      <c r="S21" s="248">
        <f xml:space="preserve"> Time!S$128</f>
        <v>0</v>
      </c>
      <c r="T21" s="248">
        <f xml:space="preserve"> Time!T$128</f>
        <v>1</v>
      </c>
      <c r="U21" s="248">
        <f xml:space="preserve"> Time!U$128</f>
        <v>0</v>
      </c>
      <c r="V21" s="248">
        <f xml:space="preserve"> Time!V$128</f>
        <v>0</v>
      </c>
      <c r="W21" s="248">
        <f xml:space="preserve"> Time!W$128</f>
        <v>0</v>
      </c>
      <c r="X21" s="248">
        <f xml:space="preserve"> Time!X$128</f>
        <v>1</v>
      </c>
      <c r="Y21" s="248">
        <f xml:space="preserve"> Time!Y$128</f>
        <v>0</v>
      </c>
      <c r="Z21" s="248">
        <f xml:space="preserve"> Time!Z$128</f>
        <v>0</v>
      </c>
      <c r="AA21" s="248">
        <f xml:space="preserve"> Time!AA$128</f>
        <v>0</v>
      </c>
      <c r="AB21" s="248">
        <f xml:space="preserve"> Time!AB$128</f>
        <v>1</v>
      </c>
      <c r="AC21" s="248">
        <f xml:space="preserve"> Time!AC$128</f>
        <v>0</v>
      </c>
      <c r="AD21" s="248">
        <f xml:space="preserve"> Time!AD$128</f>
        <v>0</v>
      </c>
      <c r="AE21" s="248">
        <f xml:space="preserve"> Time!AE$128</f>
        <v>0</v>
      </c>
      <c r="AF21" s="248">
        <f xml:space="preserve"> Time!AF$128</f>
        <v>1</v>
      </c>
      <c r="AG21" s="248">
        <f xml:space="preserve"> Time!AG$128</f>
        <v>0</v>
      </c>
      <c r="AH21" s="248">
        <f xml:space="preserve"> Time!AH$128</f>
        <v>0</v>
      </c>
      <c r="AI21" s="248">
        <f xml:space="preserve"> Time!AI$128</f>
        <v>0</v>
      </c>
      <c r="AJ21" s="248">
        <f xml:space="preserve"> Time!AJ$128</f>
        <v>1</v>
      </c>
      <c r="AK21" s="248">
        <f xml:space="preserve"> Time!AK$128</f>
        <v>0</v>
      </c>
      <c r="AL21" s="248">
        <f xml:space="preserve"> Time!AL$128</f>
        <v>0</v>
      </c>
      <c r="AM21" s="248">
        <f xml:space="preserve"> Time!AM$128</f>
        <v>0</v>
      </c>
      <c r="AN21" s="248">
        <f xml:space="preserve"> Time!AN$128</f>
        <v>1</v>
      </c>
      <c r="AO21" s="248">
        <f xml:space="preserve"> Time!AO$128</f>
        <v>0</v>
      </c>
      <c r="AP21" s="248">
        <f xml:space="preserve"> Time!AP$128</f>
        <v>0</v>
      </c>
      <c r="AQ21" s="248">
        <f xml:space="preserve"> Time!AQ$128</f>
        <v>0</v>
      </c>
      <c r="AR21" s="248">
        <f xml:space="preserve"> Time!AR$128</f>
        <v>1</v>
      </c>
      <c r="AS21" s="248">
        <f xml:space="preserve"> Time!AS$128</f>
        <v>0</v>
      </c>
      <c r="AT21" s="248">
        <f xml:space="preserve"> Time!AT$128</f>
        <v>0</v>
      </c>
      <c r="AU21" s="248">
        <f xml:space="preserve"> Time!AU$128</f>
        <v>0</v>
      </c>
      <c r="AV21" s="248">
        <f xml:space="preserve"> Time!AV$128</f>
        <v>1</v>
      </c>
      <c r="AW21" s="248">
        <f xml:space="preserve"> Time!AW$128</f>
        <v>0</v>
      </c>
      <c r="AX21" s="248">
        <f xml:space="preserve"> Time!AX$128</f>
        <v>0</v>
      </c>
      <c r="AY21" s="248">
        <f xml:space="preserve"> Time!AY$128</f>
        <v>0</v>
      </c>
      <c r="AZ21" s="248">
        <f xml:space="preserve"> Time!AZ$128</f>
        <v>1</v>
      </c>
      <c r="BA21" s="248">
        <f xml:space="preserve"> Time!BA$128</f>
        <v>0</v>
      </c>
      <c r="BB21" s="248">
        <f xml:space="preserve"> Time!BB$128</f>
        <v>0</v>
      </c>
      <c r="BC21" s="248">
        <f xml:space="preserve"> Time!BC$128</f>
        <v>0</v>
      </c>
      <c r="BD21" s="248">
        <f xml:space="preserve"> Time!BD$128</f>
        <v>1</v>
      </c>
      <c r="BE21" s="248">
        <f xml:space="preserve"> Time!BE$128</f>
        <v>0</v>
      </c>
      <c r="BF21" s="248">
        <f xml:space="preserve"> Time!BF$128</f>
        <v>0</v>
      </c>
      <c r="BG21" s="248">
        <f xml:space="preserve"> Time!BG$128</f>
        <v>0</v>
      </c>
      <c r="BH21" s="248">
        <f xml:space="preserve"> Time!BH$128</f>
        <v>1</v>
      </c>
      <c r="BI21" s="248">
        <f xml:space="preserve"> Time!BI$128</f>
        <v>0</v>
      </c>
      <c r="BJ21" s="248">
        <f xml:space="preserve"> Time!BJ$128</f>
        <v>0</v>
      </c>
      <c r="BK21" s="248">
        <f xml:space="preserve"> Time!BK$128</f>
        <v>0</v>
      </c>
      <c r="BL21" s="248">
        <f xml:space="preserve"> Time!BL$128</f>
        <v>1</v>
      </c>
      <c r="BM21" s="248">
        <f xml:space="preserve"> Time!BM$128</f>
        <v>0</v>
      </c>
      <c r="BN21" s="248">
        <f xml:space="preserve"> Time!BN$128</f>
        <v>0</v>
      </c>
      <c r="BO21" s="248">
        <f xml:space="preserve"> Time!BO$128</f>
        <v>0</v>
      </c>
      <c r="BP21" s="248">
        <f xml:space="preserve"> Time!BP$128</f>
        <v>1</v>
      </c>
      <c r="BQ21" s="248">
        <f xml:space="preserve"> Time!BQ$128</f>
        <v>0</v>
      </c>
      <c r="BR21" s="248">
        <f xml:space="preserve"> Time!BR$128</f>
        <v>0</v>
      </c>
      <c r="BS21" s="248">
        <f xml:space="preserve"> Time!BS$128</f>
        <v>0</v>
      </c>
      <c r="BT21" s="248">
        <f xml:space="preserve"> Time!BT$128</f>
        <v>1</v>
      </c>
      <c r="BU21" s="248">
        <f xml:space="preserve"> Time!BU$128</f>
        <v>0</v>
      </c>
      <c r="BV21" s="248">
        <f xml:space="preserve"> Time!BV$128</f>
        <v>0</v>
      </c>
      <c r="BW21" s="248">
        <f xml:space="preserve"> Time!BW$128</f>
        <v>0</v>
      </c>
      <c r="BX21" s="248">
        <f xml:space="preserve"> Time!BX$128</f>
        <v>1</v>
      </c>
      <c r="BY21" s="248">
        <f xml:space="preserve"> Time!BY$128</f>
        <v>0</v>
      </c>
      <c r="BZ21" s="248">
        <f xml:space="preserve"> Time!BZ$128</f>
        <v>0</v>
      </c>
      <c r="CA21" s="248">
        <f xml:space="preserve"> Time!CA$128</f>
        <v>0</v>
      </c>
      <c r="CB21" s="248">
        <f xml:space="preserve"> Time!CB$128</f>
        <v>1</v>
      </c>
      <c r="CC21" s="248">
        <f xml:space="preserve"> Time!CC$128</f>
        <v>0</v>
      </c>
      <c r="CD21" s="248">
        <f xml:space="preserve"> Time!CD$128</f>
        <v>0</v>
      </c>
      <c r="CE21" s="248">
        <f xml:space="preserve"> Time!CE$128</f>
        <v>0</v>
      </c>
      <c r="CF21" s="248">
        <f xml:space="preserve"> Time!CF$128</f>
        <v>1</v>
      </c>
      <c r="CG21" s="248">
        <f xml:space="preserve"> Time!CG$128</f>
        <v>0</v>
      </c>
      <c r="CH21" s="248">
        <f xml:space="preserve"> Time!CH$128</f>
        <v>0</v>
      </c>
      <c r="CI21" s="248">
        <f xml:space="preserve"> Time!CI$128</f>
        <v>0</v>
      </c>
      <c r="CJ21" s="248">
        <f xml:space="preserve"> Time!CJ$128</f>
        <v>1</v>
      </c>
      <c r="CK21" s="248">
        <f xml:space="preserve"> Time!CK$128</f>
        <v>0</v>
      </c>
      <c r="CL21" s="248">
        <f xml:space="preserve"> Time!CL$128</f>
        <v>0</v>
      </c>
      <c r="CM21" s="248">
        <f xml:space="preserve"> Time!CM$128</f>
        <v>0</v>
      </c>
      <c r="CN21" s="248">
        <f xml:space="preserve"> Time!CN$128</f>
        <v>1</v>
      </c>
      <c r="CO21" s="248">
        <f xml:space="preserve"> Time!CO$128</f>
        <v>0</v>
      </c>
      <c r="CP21" s="248">
        <f xml:space="preserve"> Time!CP$128</f>
        <v>0</v>
      </c>
      <c r="CQ21" s="248">
        <f xml:space="preserve"> Time!CQ$128</f>
        <v>0</v>
      </c>
      <c r="CR21" s="248">
        <f xml:space="preserve"> Time!CR$128</f>
        <v>1</v>
      </c>
      <c r="CS21" s="248">
        <f xml:space="preserve"> Time!CS$128</f>
        <v>0</v>
      </c>
      <c r="CT21" s="248">
        <f xml:space="preserve"> Time!CT$128</f>
        <v>0</v>
      </c>
      <c r="CU21" s="248">
        <f xml:space="preserve"> Time!CU$128</f>
        <v>0</v>
      </c>
      <c r="CV21" s="248">
        <f xml:space="preserve"> Time!CV$128</f>
        <v>1</v>
      </c>
      <c r="CW21" s="248">
        <f xml:space="preserve"> Time!CW$128</f>
        <v>0</v>
      </c>
      <c r="CX21" s="248">
        <f xml:space="preserve"> Time!CX$128</f>
        <v>0</v>
      </c>
      <c r="CY21" s="248">
        <f xml:space="preserve"> Time!CY$128</f>
        <v>0</v>
      </c>
      <c r="CZ21" s="248">
        <f xml:space="preserve"> Time!CZ$128</f>
        <v>1</v>
      </c>
      <c r="DA21" s="248">
        <f xml:space="preserve"> Time!DA$128</f>
        <v>0</v>
      </c>
      <c r="DB21" s="248">
        <f xml:space="preserve"> Time!DB$128</f>
        <v>0</v>
      </c>
      <c r="DC21" s="248">
        <f xml:space="preserve"> Time!DC$128</f>
        <v>0</v>
      </c>
      <c r="DD21" s="248">
        <f xml:space="preserve"> Time!DD$128</f>
        <v>1</v>
      </c>
      <c r="DE21" s="248">
        <f xml:space="preserve"> Time!DE$128</f>
        <v>0</v>
      </c>
      <c r="DF21" s="248">
        <f xml:space="preserve"> Time!DF$128</f>
        <v>0</v>
      </c>
      <c r="DG21" s="248">
        <f xml:space="preserve"> Time!DG$128</f>
        <v>0</v>
      </c>
      <c r="DH21" s="248">
        <f xml:space="preserve"> Time!DH$128</f>
        <v>1</v>
      </c>
      <c r="DI21" s="248">
        <f xml:space="preserve"> Time!DI$128</f>
        <v>0</v>
      </c>
      <c r="DJ21" s="248">
        <f xml:space="preserve"> Time!DJ$128</f>
        <v>0</v>
      </c>
      <c r="DK21" s="248">
        <f xml:space="preserve"> Time!DK$128</f>
        <v>0</v>
      </c>
      <c r="DL21" s="248">
        <f xml:space="preserve"> Time!DL$128</f>
        <v>1</v>
      </c>
      <c r="DM21" s="248">
        <f xml:space="preserve"> Time!DM$128</f>
        <v>0</v>
      </c>
      <c r="DN21" s="248">
        <f xml:space="preserve"> Time!DN$128</f>
        <v>0</v>
      </c>
      <c r="DO21" s="248">
        <f xml:space="preserve"> Time!DO$128</f>
        <v>0</v>
      </c>
      <c r="DP21" s="248">
        <f xml:space="preserve"> Time!DP$128</f>
        <v>1</v>
      </c>
      <c r="DQ21" s="248">
        <f xml:space="preserve"> Time!DQ$128</f>
        <v>0</v>
      </c>
      <c r="DR21" s="248">
        <f xml:space="preserve"> Time!DR$128</f>
        <v>0</v>
      </c>
      <c r="DS21" s="248">
        <f xml:space="preserve"> Time!DS$128</f>
        <v>0</v>
      </c>
      <c r="DT21" s="248">
        <f xml:space="preserve"> Time!DT$128</f>
        <v>1</v>
      </c>
      <c r="DU21" s="248">
        <f xml:space="preserve"> Time!DU$128</f>
        <v>0</v>
      </c>
      <c r="DV21" s="248">
        <f xml:space="preserve"> Time!DV$128</f>
        <v>0</v>
      </c>
      <c r="DW21" s="248">
        <f xml:space="preserve"> Time!DW$128</f>
        <v>0</v>
      </c>
      <c r="DX21" s="248">
        <f xml:space="preserve"> Time!DX$128</f>
        <v>1</v>
      </c>
      <c r="DY21" s="248">
        <f xml:space="preserve"> Time!DY$128</f>
        <v>0</v>
      </c>
      <c r="DZ21" s="248">
        <f xml:space="preserve"> Time!DZ$128</f>
        <v>0</v>
      </c>
      <c r="EA21" s="248">
        <f xml:space="preserve"> Time!EA$128</f>
        <v>0</v>
      </c>
      <c r="EB21" s="248">
        <f xml:space="preserve"> Time!EB$128</f>
        <v>1</v>
      </c>
      <c r="EC21" s="248">
        <f xml:space="preserve"> Time!EC$128</f>
        <v>0</v>
      </c>
      <c r="ED21" s="248">
        <f xml:space="preserve"> Time!ED$128</f>
        <v>0</v>
      </c>
      <c r="EE21" s="248">
        <f xml:space="preserve"> Time!EE$128</f>
        <v>0</v>
      </c>
      <c r="EF21" s="248">
        <f xml:space="preserve"> Time!EF$128</f>
        <v>1</v>
      </c>
      <c r="EG21" s="248">
        <f xml:space="preserve"> Time!EG$128</f>
        <v>0</v>
      </c>
      <c r="EH21" s="248">
        <f xml:space="preserve"> Time!EH$128</f>
        <v>0</v>
      </c>
      <c r="EI21" s="248">
        <f xml:space="preserve"> Time!EI$128</f>
        <v>0</v>
      </c>
      <c r="EJ21" s="248">
        <f xml:space="preserve"> Time!EJ$128</f>
        <v>1</v>
      </c>
      <c r="EK21" s="248">
        <f xml:space="preserve"> Time!EK$128</f>
        <v>0</v>
      </c>
      <c r="EL21" s="248">
        <f xml:space="preserve"> Time!EL$128</f>
        <v>0</v>
      </c>
      <c r="EM21" s="248">
        <f xml:space="preserve"> Time!EM$128</f>
        <v>0</v>
      </c>
      <c r="EN21" s="248">
        <f xml:space="preserve"> Time!EN$128</f>
        <v>1</v>
      </c>
      <c r="EO21" s="248">
        <f xml:space="preserve"> Time!EO$128</f>
        <v>0</v>
      </c>
      <c r="EP21" s="248">
        <f xml:space="preserve"> Time!EP$128</f>
        <v>0</v>
      </c>
      <c r="EQ21" s="248">
        <f xml:space="preserve"> Time!EQ$128</f>
        <v>0</v>
      </c>
      <c r="ER21" s="248">
        <f xml:space="preserve"> Time!ER$128</f>
        <v>1</v>
      </c>
      <c r="ES21" s="248">
        <f xml:space="preserve"> Time!ES$128</f>
        <v>0</v>
      </c>
      <c r="ET21" s="248">
        <f xml:space="preserve"> Time!ET$128</f>
        <v>0</v>
      </c>
      <c r="EU21" s="248">
        <f xml:space="preserve"> Time!EU$128</f>
        <v>0</v>
      </c>
      <c r="EV21" s="248">
        <f xml:space="preserve"> Time!EV$128</f>
        <v>1</v>
      </c>
      <c r="EW21" s="248">
        <f xml:space="preserve"> Time!EW$128</f>
        <v>0</v>
      </c>
      <c r="EX21" s="248">
        <f xml:space="preserve"> Time!EX$128</f>
        <v>0</v>
      </c>
      <c r="EY21" s="248">
        <f xml:space="preserve"> Time!EY$128</f>
        <v>0</v>
      </c>
      <c r="EZ21" s="248">
        <f xml:space="preserve"> Time!EZ$128</f>
        <v>1</v>
      </c>
      <c r="FA21" s="248">
        <f xml:space="preserve"> Time!FA$128</f>
        <v>0</v>
      </c>
      <c r="FB21" s="248">
        <f xml:space="preserve"> Time!FB$128</f>
        <v>0</v>
      </c>
      <c r="FC21" s="248">
        <f xml:space="preserve"> Time!FC$128</f>
        <v>0</v>
      </c>
      <c r="FD21" s="248">
        <f xml:space="preserve"> Time!FD$128</f>
        <v>1</v>
      </c>
      <c r="FE21" s="248">
        <f xml:space="preserve"> Time!FE$128</f>
        <v>0</v>
      </c>
      <c r="FF21" s="248">
        <f xml:space="preserve"> Time!FF$128</f>
        <v>0</v>
      </c>
      <c r="FG21" s="248">
        <f xml:space="preserve"> Time!FG$128</f>
        <v>0</v>
      </c>
      <c r="FH21" s="248">
        <f xml:space="preserve"> Time!FH$128</f>
        <v>1</v>
      </c>
      <c r="FI21" s="248">
        <f xml:space="preserve"> Time!FI$128</f>
        <v>0</v>
      </c>
      <c r="FJ21" s="248">
        <f xml:space="preserve"> Time!FJ$128</f>
        <v>0</v>
      </c>
      <c r="FK21" s="248">
        <f xml:space="preserve"> Time!FK$128</f>
        <v>0</v>
      </c>
      <c r="FL21" s="248">
        <f xml:space="preserve"> Time!FL$128</f>
        <v>1</v>
      </c>
      <c r="FM21" s="248">
        <f xml:space="preserve"> Time!FM$128</f>
        <v>0</v>
      </c>
      <c r="FN21" s="248">
        <f xml:space="preserve"> Time!FN$128</f>
        <v>0</v>
      </c>
      <c r="FO21" s="248">
        <f xml:space="preserve"> Time!FO$128</f>
        <v>0</v>
      </c>
      <c r="FP21" s="248">
        <f xml:space="preserve"> Time!FP$128</f>
        <v>1</v>
      </c>
      <c r="FQ21" s="248">
        <f xml:space="preserve"> Time!FQ$128</f>
        <v>0</v>
      </c>
      <c r="FR21" s="248">
        <f xml:space="preserve"> Time!FR$128</f>
        <v>0</v>
      </c>
      <c r="FS21" s="248">
        <f xml:space="preserve"> Time!FS$128</f>
        <v>0</v>
      </c>
      <c r="FT21" s="248">
        <f xml:space="preserve"> Time!FT$128</f>
        <v>1</v>
      </c>
      <c r="FU21" s="248">
        <f xml:space="preserve"> Time!FU$128</f>
        <v>0</v>
      </c>
      <c r="FV21" s="248">
        <f xml:space="preserve"> Time!FV$128</f>
        <v>0</v>
      </c>
      <c r="FW21" s="248">
        <f xml:space="preserve"> Time!FW$128</f>
        <v>0</v>
      </c>
      <c r="FX21" s="248">
        <f xml:space="preserve"> Time!FX$128</f>
        <v>1</v>
      </c>
      <c r="FY21" s="248">
        <f xml:space="preserve"> Time!FY$128</f>
        <v>0</v>
      </c>
      <c r="FZ21" s="248">
        <f xml:space="preserve"> Time!FZ$128</f>
        <v>0</v>
      </c>
      <c r="GA21" s="248">
        <f xml:space="preserve"> Time!GA$128</f>
        <v>0</v>
      </c>
      <c r="GB21" s="248">
        <f xml:space="preserve"> Time!GB$128</f>
        <v>1</v>
      </c>
      <c r="GC21" s="248">
        <f xml:space="preserve"> Time!GC$128</f>
        <v>0</v>
      </c>
      <c r="GD21" s="248">
        <f xml:space="preserve"> Time!GD$128</f>
        <v>0</v>
      </c>
      <c r="GE21" s="248">
        <f xml:space="preserve"> Time!GE$128</f>
        <v>0</v>
      </c>
      <c r="GF21" s="248">
        <f xml:space="preserve"> Time!GF$128</f>
        <v>1</v>
      </c>
      <c r="GG21" s="248">
        <f xml:space="preserve"> Time!GG$128</f>
        <v>0</v>
      </c>
      <c r="GH21" s="248">
        <f xml:space="preserve"> Time!GH$128</f>
        <v>0</v>
      </c>
      <c r="GI21" s="248">
        <f xml:space="preserve"> Time!GI$128</f>
        <v>0</v>
      </c>
      <c r="GJ21" s="248">
        <f xml:space="preserve"> Time!GJ$128</f>
        <v>1</v>
      </c>
    </row>
    <row r="22" spans="1:192" s="250" customFormat="1" x14ac:dyDescent="0.35">
      <c r="A22" s="189"/>
      <c r="B22" s="189"/>
      <c r="C22" s="190"/>
      <c r="D22" s="191"/>
      <c r="E22" s="249" t="s">
        <v>343</v>
      </c>
      <c r="F22" s="249"/>
      <c r="G22" s="249"/>
      <c r="H22" s="249"/>
      <c r="I22" s="192"/>
      <c r="J22" s="550">
        <f t="shared" ref="J22:K22" si="13" xml:space="preserve"> IF( I21 = 1, I20 / $F19, I22)</f>
        <v>0</v>
      </c>
      <c r="K22" s="550">
        <f t="shared" si="13"/>
        <v>0</v>
      </c>
      <c r="L22" s="550">
        <f t="shared" ref="L22:AQ22" si="14" xml:space="preserve"> IF( K21 = 1, K20 / $F19, K22)</f>
        <v>0</v>
      </c>
      <c r="M22" s="550">
        <f t="shared" si="14"/>
        <v>1.1724137931034482</v>
      </c>
      <c r="N22" s="550">
        <f t="shared" si="14"/>
        <v>1.1724137931034482</v>
      </c>
      <c r="O22" s="550">
        <f t="shared" si="14"/>
        <v>1.1724137931034482</v>
      </c>
      <c r="P22" s="550">
        <f t="shared" si="14"/>
        <v>1.1724137931034482</v>
      </c>
      <c r="Q22" s="550">
        <f t="shared" si="14"/>
        <v>1.2017241379310348</v>
      </c>
      <c r="R22" s="550">
        <f t="shared" si="14"/>
        <v>1.2017241379310348</v>
      </c>
      <c r="S22" s="550">
        <f t="shared" si="14"/>
        <v>1.2017241379310348</v>
      </c>
      <c r="T22" s="550">
        <f t="shared" si="14"/>
        <v>1.2017241379310348</v>
      </c>
      <c r="U22" s="550">
        <f t="shared" si="14"/>
        <v>1.2317672413793113</v>
      </c>
      <c r="V22" s="550">
        <f t="shared" si="14"/>
        <v>1.2317672413793113</v>
      </c>
      <c r="W22" s="550">
        <f t="shared" si="14"/>
        <v>1.2317672413793113</v>
      </c>
      <c r="X22" s="550">
        <f t="shared" si="14"/>
        <v>1.2317672413793113</v>
      </c>
      <c r="Y22" s="550">
        <f t="shared" si="14"/>
        <v>1.2625614224137947</v>
      </c>
      <c r="Z22" s="550">
        <f t="shared" si="14"/>
        <v>1.2625614224137947</v>
      </c>
      <c r="AA22" s="550">
        <f t="shared" si="14"/>
        <v>1.2625614224137947</v>
      </c>
      <c r="AB22" s="550">
        <f t="shared" si="14"/>
        <v>1.2625614224137947</v>
      </c>
      <c r="AC22" s="550">
        <f t="shared" si="14"/>
        <v>1.2941254579741401</v>
      </c>
      <c r="AD22" s="550">
        <f t="shared" si="14"/>
        <v>1.2941254579741401</v>
      </c>
      <c r="AE22" s="550">
        <f t="shared" si="14"/>
        <v>1.2941254579741401</v>
      </c>
      <c r="AF22" s="550">
        <f t="shared" si="14"/>
        <v>1.2941254579741401</v>
      </c>
      <c r="AG22" s="550">
        <f t="shared" si="14"/>
        <v>1.326478594423494</v>
      </c>
      <c r="AH22" s="550">
        <f t="shared" si="14"/>
        <v>1.326478594423494</v>
      </c>
      <c r="AI22" s="550">
        <f t="shared" si="14"/>
        <v>1.326478594423494</v>
      </c>
      <c r="AJ22" s="550">
        <f t="shared" si="14"/>
        <v>1.326478594423494</v>
      </c>
      <c r="AK22" s="550">
        <f t="shared" si="14"/>
        <v>1.3596405592840817</v>
      </c>
      <c r="AL22" s="550">
        <f t="shared" si="14"/>
        <v>1.3596405592840817</v>
      </c>
      <c r="AM22" s="550">
        <f t="shared" si="14"/>
        <v>1.3596405592840817</v>
      </c>
      <c r="AN22" s="550">
        <f t="shared" si="14"/>
        <v>1.3596405592840817</v>
      </c>
      <c r="AO22" s="550">
        <f t="shared" si="14"/>
        <v>1.3936315732661841</v>
      </c>
      <c r="AP22" s="550">
        <f t="shared" si="14"/>
        <v>1.3936315732661841</v>
      </c>
      <c r="AQ22" s="550">
        <f t="shared" si="14"/>
        <v>1.3936315732661841</v>
      </c>
      <c r="AR22" s="550">
        <f t="shared" ref="AR22:BW22" si="15" xml:space="preserve"> IF( AQ21 = 1, AQ20 / $F19, AQ22)</f>
        <v>1.3936315732661841</v>
      </c>
      <c r="AS22" s="550">
        <f t="shared" si="15"/>
        <v>1.4284723625978393</v>
      </c>
      <c r="AT22" s="550">
        <f t="shared" si="15"/>
        <v>1.4284723625978393</v>
      </c>
      <c r="AU22" s="550">
        <f t="shared" si="15"/>
        <v>1.4284723625978393</v>
      </c>
      <c r="AV22" s="550">
        <f t="shared" si="15"/>
        <v>1.4284723625978393</v>
      </c>
      <c r="AW22" s="550">
        <f t="shared" si="15"/>
        <v>1.4641841716627857</v>
      </c>
      <c r="AX22" s="550">
        <f t="shared" si="15"/>
        <v>1.4641841716627857</v>
      </c>
      <c r="AY22" s="550">
        <f t="shared" si="15"/>
        <v>1.4641841716627857</v>
      </c>
      <c r="AZ22" s="550">
        <f t="shared" si="15"/>
        <v>1.4641841716627857</v>
      </c>
      <c r="BA22" s="550">
        <f t="shared" si="15"/>
        <v>1.5007887759543559</v>
      </c>
      <c r="BB22" s="550">
        <f t="shared" si="15"/>
        <v>1.5007887759543559</v>
      </c>
      <c r="BC22" s="550">
        <f t="shared" si="15"/>
        <v>1.5007887759543559</v>
      </c>
      <c r="BD22" s="550">
        <f t="shared" si="15"/>
        <v>1.5007887759543559</v>
      </c>
      <c r="BE22" s="550">
        <f t="shared" si="15"/>
        <v>1.5383084953532151</v>
      </c>
      <c r="BF22" s="550">
        <f t="shared" si="15"/>
        <v>1.5383084953532151</v>
      </c>
      <c r="BG22" s="550">
        <f t="shared" si="15"/>
        <v>1.5383084953532151</v>
      </c>
      <c r="BH22" s="550">
        <f t="shared" si="15"/>
        <v>1.5383084953532151</v>
      </c>
      <c r="BI22" s="550">
        <f t="shared" si="15"/>
        <v>1.5767662077370461</v>
      </c>
      <c r="BJ22" s="550">
        <f t="shared" si="15"/>
        <v>1.5767662077370461</v>
      </c>
      <c r="BK22" s="550">
        <f t="shared" si="15"/>
        <v>1.5767662077370461</v>
      </c>
      <c r="BL22" s="550">
        <f t="shared" si="15"/>
        <v>1.5767662077370461</v>
      </c>
      <c r="BM22" s="550">
        <f t="shared" si="15"/>
        <v>1.616185362930473</v>
      </c>
      <c r="BN22" s="550">
        <f t="shared" si="15"/>
        <v>1.616185362930473</v>
      </c>
      <c r="BO22" s="550">
        <f t="shared" si="15"/>
        <v>1.616185362930473</v>
      </c>
      <c r="BP22" s="550">
        <f t="shared" si="15"/>
        <v>1.616185362930473</v>
      </c>
      <c r="BQ22" s="550">
        <f t="shared" si="15"/>
        <v>1.6565899970037354</v>
      </c>
      <c r="BR22" s="550">
        <f t="shared" si="15"/>
        <v>1.6565899970037354</v>
      </c>
      <c r="BS22" s="550">
        <f t="shared" si="15"/>
        <v>1.6565899970037354</v>
      </c>
      <c r="BT22" s="550">
        <f t="shared" si="15"/>
        <v>1.6565899970037354</v>
      </c>
      <c r="BU22" s="550">
        <f t="shared" si="15"/>
        <v>1.6980047469288293</v>
      </c>
      <c r="BV22" s="550">
        <f t="shared" si="15"/>
        <v>1.6980047469288293</v>
      </c>
      <c r="BW22" s="550">
        <f t="shared" si="15"/>
        <v>1.6980047469288293</v>
      </c>
      <c r="BX22" s="550">
        <f t="shared" ref="BX22:DC22" si="16" xml:space="preserve"> IF( BW21 = 1, BW20 / $F19, BW22)</f>
        <v>1.6980047469288293</v>
      </c>
      <c r="BY22" s="550">
        <f t="shared" si="16"/>
        <v>1.7404548656020509</v>
      </c>
      <c r="BZ22" s="550">
        <f t="shared" si="16"/>
        <v>1.7404548656020509</v>
      </c>
      <c r="CA22" s="550">
        <f t="shared" si="16"/>
        <v>1.7404548656020509</v>
      </c>
      <c r="CB22" s="550">
        <f t="shared" si="16"/>
        <v>1.7404548656020509</v>
      </c>
      <c r="CC22" s="550">
        <f t="shared" si="16"/>
        <v>1.7839662372421026</v>
      </c>
      <c r="CD22" s="550">
        <f t="shared" si="16"/>
        <v>1.7839662372421026</v>
      </c>
      <c r="CE22" s="550">
        <f t="shared" si="16"/>
        <v>1.7839662372421026</v>
      </c>
      <c r="CF22" s="550">
        <f t="shared" si="16"/>
        <v>1.7839662372421026</v>
      </c>
      <c r="CG22" s="550">
        <f t="shared" si="16"/>
        <v>1.8285653931731554</v>
      </c>
      <c r="CH22" s="550">
        <f t="shared" si="16"/>
        <v>1.8285653931731554</v>
      </c>
      <c r="CI22" s="550">
        <f t="shared" si="16"/>
        <v>1.8285653931731554</v>
      </c>
      <c r="CJ22" s="550">
        <f t="shared" si="16"/>
        <v>1.8285653931731554</v>
      </c>
      <c r="CK22" s="550">
        <f t="shared" si="16"/>
        <v>1.8742795280024851</v>
      </c>
      <c r="CL22" s="550">
        <f t="shared" si="16"/>
        <v>1.8742795280024851</v>
      </c>
      <c r="CM22" s="550">
        <f t="shared" si="16"/>
        <v>1.8742795280024851</v>
      </c>
      <c r="CN22" s="550">
        <f t="shared" si="16"/>
        <v>1.8742795280024851</v>
      </c>
      <c r="CO22" s="550">
        <f t="shared" si="16"/>
        <v>1.9211365162025478</v>
      </c>
      <c r="CP22" s="550">
        <f t="shared" si="16"/>
        <v>1.9211365162025478</v>
      </c>
      <c r="CQ22" s="550">
        <f t="shared" si="16"/>
        <v>1.9211365162025478</v>
      </c>
      <c r="CR22" s="550">
        <f t="shared" si="16"/>
        <v>1.9211365162025478</v>
      </c>
      <c r="CS22" s="550">
        <f t="shared" si="16"/>
        <v>1.9691649291076123</v>
      </c>
      <c r="CT22" s="550">
        <f t="shared" si="16"/>
        <v>1.9691649291076123</v>
      </c>
      <c r="CU22" s="550">
        <f t="shared" si="16"/>
        <v>1.9691649291076123</v>
      </c>
      <c r="CV22" s="550">
        <f t="shared" si="16"/>
        <v>1.9691649291076123</v>
      </c>
      <c r="CW22" s="550">
        <f t="shared" si="16"/>
        <v>2.0183940523353034</v>
      </c>
      <c r="CX22" s="550">
        <f t="shared" si="16"/>
        <v>2.0183940523353034</v>
      </c>
      <c r="CY22" s="550">
        <f t="shared" si="16"/>
        <v>2.0183940523353034</v>
      </c>
      <c r="CZ22" s="550">
        <f t="shared" si="16"/>
        <v>2.0183940523353034</v>
      </c>
      <c r="DA22" s="550">
        <f t="shared" si="16"/>
        <v>2.0688539036436868</v>
      </c>
      <c r="DB22" s="550">
        <f t="shared" si="16"/>
        <v>2.0688539036436868</v>
      </c>
      <c r="DC22" s="550">
        <f t="shared" si="16"/>
        <v>2.0688539036436868</v>
      </c>
      <c r="DD22" s="550">
        <f t="shared" ref="DD22:EI22" si="17" xml:space="preserve"> IF( DC21 = 1, DC20 / $F19, DC22)</f>
        <v>2.0688539036436868</v>
      </c>
      <c r="DE22" s="550">
        <f t="shared" si="17"/>
        <v>2.1205752512347793</v>
      </c>
      <c r="DF22" s="550">
        <f t="shared" si="17"/>
        <v>2.1205752512347793</v>
      </c>
      <c r="DG22" s="550">
        <f t="shared" si="17"/>
        <v>2.1205752512347793</v>
      </c>
      <c r="DH22" s="550">
        <f t="shared" si="17"/>
        <v>2.1205752512347793</v>
      </c>
      <c r="DI22" s="550">
        <f t="shared" si="17"/>
        <v>2.1735896325156494</v>
      </c>
      <c r="DJ22" s="550">
        <f t="shared" si="17"/>
        <v>2.1735896325156494</v>
      </c>
      <c r="DK22" s="550">
        <f t="shared" si="17"/>
        <v>2.1735896325156494</v>
      </c>
      <c r="DL22" s="550">
        <f t="shared" si="17"/>
        <v>2.1735896325156494</v>
      </c>
      <c r="DM22" s="550">
        <f t="shared" si="17"/>
        <v>2.2279293733285415</v>
      </c>
      <c r="DN22" s="550">
        <f t="shared" si="17"/>
        <v>2.2279293733285415</v>
      </c>
      <c r="DO22" s="550">
        <f t="shared" si="17"/>
        <v>2.2279293733285415</v>
      </c>
      <c r="DP22" s="550">
        <f t="shared" si="17"/>
        <v>2.2279293733285415</v>
      </c>
      <c r="DQ22" s="550">
        <f t="shared" si="17"/>
        <v>2.2836276076617561</v>
      </c>
      <c r="DR22" s="550">
        <f t="shared" si="17"/>
        <v>2.2836276076617561</v>
      </c>
      <c r="DS22" s="550">
        <f t="shared" si="17"/>
        <v>2.2836276076617561</v>
      </c>
      <c r="DT22" s="550">
        <f t="shared" si="17"/>
        <v>2.2836276076617561</v>
      </c>
      <c r="DU22" s="550">
        <f t="shared" si="17"/>
        <v>2.340718297853301</v>
      </c>
      <c r="DV22" s="550">
        <f t="shared" si="17"/>
        <v>2.340718297853301</v>
      </c>
      <c r="DW22" s="550">
        <f t="shared" si="17"/>
        <v>2.340718297853301</v>
      </c>
      <c r="DX22" s="550">
        <f t="shared" si="17"/>
        <v>2.340718297853301</v>
      </c>
      <c r="DY22" s="550">
        <f t="shared" si="17"/>
        <v>2.3992362552996345</v>
      </c>
      <c r="DZ22" s="550">
        <f t="shared" si="17"/>
        <v>2.3992362552996345</v>
      </c>
      <c r="EA22" s="550">
        <f t="shared" si="17"/>
        <v>2.3992362552996345</v>
      </c>
      <c r="EB22" s="550">
        <f t="shared" si="17"/>
        <v>2.3992362552996345</v>
      </c>
      <c r="EC22" s="550">
        <f t="shared" si="17"/>
        <v>2.4592171616821261</v>
      </c>
      <c r="ED22" s="550">
        <f t="shared" si="17"/>
        <v>2.4592171616821261</v>
      </c>
      <c r="EE22" s="550">
        <f t="shared" si="17"/>
        <v>2.4592171616821261</v>
      </c>
      <c r="EF22" s="550">
        <f t="shared" si="17"/>
        <v>2.4592171616821261</v>
      </c>
      <c r="EG22" s="550">
        <f t="shared" si="17"/>
        <v>2.5206975907241804</v>
      </c>
      <c r="EH22" s="550">
        <f t="shared" si="17"/>
        <v>2.5206975907241804</v>
      </c>
      <c r="EI22" s="550">
        <f t="shared" si="17"/>
        <v>2.5206975907241804</v>
      </c>
      <c r="EJ22" s="550">
        <f t="shared" ref="EJ22:FO22" si="18" xml:space="preserve"> IF( EI21 = 1, EI20 / $F19, EI22)</f>
        <v>2.5206975907241804</v>
      </c>
      <c r="EK22" s="550">
        <f t="shared" si="18"/>
        <v>2.5837150304922858</v>
      </c>
      <c r="EL22" s="550">
        <f t="shared" si="18"/>
        <v>2.5837150304922858</v>
      </c>
      <c r="EM22" s="550">
        <f t="shared" si="18"/>
        <v>2.5837150304922858</v>
      </c>
      <c r="EN22" s="550">
        <f t="shared" si="18"/>
        <v>2.5837150304922858</v>
      </c>
      <c r="EO22" s="550">
        <f t="shared" si="18"/>
        <v>2.6483079062545936</v>
      </c>
      <c r="EP22" s="550">
        <f t="shared" si="18"/>
        <v>2.6483079062545936</v>
      </c>
      <c r="EQ22" s="550">
        <f t="shared" si="18"/>
        <v>2.6483079062545936</v>
      </c>
      <c r="ER22" s="550">
        <f t="shared" si="18"/>
        <v>2.6483079062545936</v>
      </c>
      <c r="ES22" s="550">
        <f t="shared" si="18"/>
        <v>2.7145156039109595</v>
      </c>
      <c r="ET22" s="550">
        <f t="shared" si="18"/>
        <v>2.7145156039109595</v>
      </c>
      <c r="EU22" s="550">
        <f t="shared" si="18"/>
        <v>2.7145156039109595</v>
      </c>
      <c r="EV22" s="550">
        <f t="shared" si="18"/>
        <v>2.7145156039109595</v>
      </c>
      <c r="EW22" s="550">
        <f t="shared" si="18"/>
        <v>2.7823784940087348</v>
      </c>
      <c r="EX22" s="550">
        <f t="shared" si="18"/>
        <v>2.7823784940087348</v>
      </c>
      <c r="EY22" s="550">
        <f t="shared" si="18"/>
        <v>2.7823784940087348</v>
      </c>
      <c r="EZ22" s="550">
        <f t="shared" si="18"/>
        <v>2.7823784940087348</v>
      </c>
      <c r="FA22" s="550">
        <f t="shared" si="18"/>
        <v>2.8519379563589542</v>
      </c>
      <c r="FB22" s="550">
        <f t="shared" si="18"/>
        <v>2.8519379563589542</v>
      </c>
      <c r="FC22" s="550">
        <f t="shared" si="18"/>
        <v>2.8519379563589542</v>
      </c>
      <c r="FD22" s="550">
        <f t="shared" si="18"/>
        <v>2.8519379563589542</v>
      </c>
      <c r="FE22" s="550">
        <f t="shared" si="18"/>
        <v>2.9232364052679292</v>
      </c>
      <c r="FF22" s="550">
        <f t="shared" si="18"/>
        <v>2.9232364052679292</v>
      </c>
      <c r="FG22" s="550">
        <f t="shared" si="18"/>
        <v>2.9232364052679292</v>
      </c>
      <c r="FH22" s="550">
        <f t="shared" si="18"/>
        <v>2.9232364052679292</v>
      </c>
      <c r="FI22" s="550">
        <f t="shared" si="18"/>
        <v>2.9963173153996281</v>
      </c>
      <c r="FJ22" s="550">
        <f t="shared" si="18"/>
        <v>2.9963173153996281</v>
      </c>
      <c r="FK22" s="550">
        <f t="shared" si="18"/>
        <v>2.9963173153996281</v>
      </c>
      <c r="FL22" s="550">
        <f t="shared" si="18"/>
        <v>2.9963173153996281</v>
      </c>
      <c r="FM22" s="550">
        <f t="shared" si="18"/>
        <v>3.0712252482846196</v>
      </c>
      <c r="FN22" s="550">
        <f t="shared" si="18"/>
        <v>3.0712252482846196</v>
      </c>
      <c r="FO22" s="550">
        <f t="shared" si="18"/>
        <v>3.0712252482846196</v>
      </c>
      <c r="FP22" s="550">
        <f t="shared" ref="FP22:GJ22" si="19" xml:space="preserve"> IF( FO21 = 1, FO20 / $F19, FO22)</f>
        <v>3.0712252482846196</v>
      </c>
      <c r="FQ22" s="550">
        <f t="shared" si="19"/>
        <v>3.1480058794917363</v>
      </c>
      <c r="FR22" s="550">
        <f t="shared" si="19"/>
        <v>3.1480058794917363</v>
      </c>
      <c r="FS22" s="550">
        <f t="shared" si="19"/>
        <v>3.1480058794917363</v>
      </c>
      <c r="FT22" s="550">
        <f t="shared" si="19"/>
        <v>3.1480058794917363</v>
      </c>
      <c r="FU22" s="550">
        <f t="shared" si="19"/>
        <v>3.226706026479031</v>
      </c>
      <c r="FV22" s="550">
        <f t="shared" si="19"/>
        <v>3.226706026479031</v>
      </c>
      <c r="FW22" s="550">
        <f t="shared" si="19"/>
        <v>3.226706026479031</v>
      </c>
      <c r="FX22" s="550">
        <f t="shared" si="19"/>
        <v>3.226706026479031</v>
      </c>
      <c r="FY22" s="550">
        <f t="shared" si="19"/>
        <v>3.3073736771410078</v>
      </c>
      <c r="FZ22" s="550">
        <f t="shared" si="19"/>
        <v>3.3073736771410078</v>
      </c>
      <c r="GA22" s="550">
        <f t="shared" si="19"/>
        <v>3.3073736771410078</v>
      </c>
      <c r="GB22" s="550">
        <f t="shared" si="19"/>
        <v>3.3073736771410078</v>
      </c>
      <c r="GC22" s="550">
        <f t="shared" si="19"/>
        <v>3.3900580190695342</v>
      </c>
      <c r="GD22" s="550">
        <f t="shared" si="19"/>
        <v>3.3900580190695342</v>
      </c>
      <c r="GE22" s="550">
        <f t="shared" si="19"/>
        <v>3.3900580190695342</v>
      </c>
      <c r="GF22" s="550">
        <f t="shared" si="19"/>
        <v>3.3900580190695342</v>
      </c>
      <c r="GG22" s="550">
        <f t="shared" si="19"/>
        <v>3.4748094695462735</v>
      </c>
      <c r="GH22" s="550">
        <f t="shared" si="19"/>
        <v>3.4748094695462735</v>
      </c>
      <c r="GI22" s="550">
        <f t="shared" si="19"/>
        <v>3.4748094695462735</v>
      </c>
      <c r="GJ22" s="550">
        <f t="shared" si="19"/>
        <v>3.4748094695462735</v>
      </c>
    </row>
  </sheetData>
  <conditionalFormatting sqref="J3:GJ3">
    <cfRule type="cellIs" dxfId="149" priority="8" stopIfTrue="1" operator="equal">
      <formula>"Construction"</formula>
    </cfRule>
    <cfRule type="cellIs" dxfId="148" priority="9" stopIfTrue="1" operator="equal">
      <formula>"Operations"</formula>
    </cfRule>
  </conditionalFormatting>
  <conditionalFormatting sqref="J3:GJ3">
    <cfRule type="cellIs" dxfId="147" priority="7" operator="equal">
      <formula>"Fin Close"</formula>
    </cfRule>
  </conditionalFormatting>
  <conditionalFormatting sqref="J3:GJ3">
    <cfRule type="cellIs" dxfId="146" priority="5" operator="equal">
      <formula>"PPA ext."</formula>
    </cfRule>
    <cfRule type="cellIs" dxfId="145" priority="6" operator="equal">
      <formula>"Delay"</formula>
    </cfRule>
  </conditionalFormatting>
  <conditionalFormatting sqref="F2:F4">
    <cfRule type="cellIs" dxfId="144" priority="1" stopIfTrue="1" operator="notEqual">
      <formula>0</formula>
    </cfRule>
    <cfRule type="cellIs" dxfId="143" priority="2" stopIfTrue="1" operator="equal">
      <formula>""</formula>
    </cfRule>
  </conditionalFormatting>
  <conditionalFormatting sqref="F2:F4">
    <cfRule type="cellIs" dxfId="142" priority="3" stopIfTrue="1" operator="notEqual">
      <formula>0</formula>
    </cfRule>
    <cfRule type="cellIs" dxfId="141" priority="4" stopIfTrue="1" operator="equal">
      <formula>""</formula>
    </cfRule>
  </conditionalFormatting>
  <dataValidations disablePrompts="1" count="1">
    <dataValidation allowBlank="1" showInputMessage="1" showErrorMessage="1" sqref="E9:H10 E19:H19" xr:uid="{7E016C84-68A5-46A6-9B79-BFE00A1CBF04}"/>
  </dataValidations>
  <printOptions verticalCentered="1" gridLines="1"/>
  <pageMargins left="0.74803149606299213" right="0.74803149606299213" top="0.98425196850393704" bottom="0.98425196850393704" header="0.51181102362204722" footer="0.51181102362204722"/>
  <pageSetup paperSize="9" scale="55" orientation="landscape" blackAndWhite="1" horizontalDpi="300" verticalDpi="300" r:id="rId1"/>
  <headerFooter alignWithMargins="0">
    <oddHeader>&amp;L&amp;"Arial,Bold"&amp;14PROJECT AIRCO&amp;C&amp;"Arial,Bold"&amp;14Sheet: &amp;A&amp;R&amp;"Arial,Bold"&amp;14STRICTLY CONFIDENTIAL</oddHeader>
    <oddFooter>&amp;L&amp;12&amp;F (Printed on &amp;D at &amp;T) &amp;R&amp;12Page &amp;P of &amp;N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9">
    <outlinePr summaryBelow="0" summaryRight="0"/>
  </sheetPr>
  <dimension ref="A1:PY93"/>
  <sheetViews>
    <sheetView defaultGridColor="0" colorId="8" workbookViewId="0">
      <pane xSplit="9" ySplit="5" topLeftCell="J6" activePane="bottomRight" state="frozen"/>
      <selection activeCell="F117" sqref="F117"/>
      <selection pane="topRight" activeCell="F117" sqref="F117"/>
      <selection pane="bottomLeft" activeCell="F117" sqref="F117"/>
      <selection pane="bottomRight" activeCell="E3" sqref="E3"/>
    </sheetView>
  </sheetViews>
  <sheetFormatPr defaultColWidth="0" defaultRowHeight="13.15" x14ac:dyDescent="0.35"/>
  <cols>
    <col min="1" max="2" width="1.33203125" style="15" customWidth="1"/>
    <col min="3" max="3" width="1.33203125" style="21" customWidth="1"/>
    <col min="4" max="4" width="1.33203125" style="60" customWidth="1"/>
    <col min="5" max="5" width="40.53125" style="12" customWidth="1"/>
    <col min="6" max="6" width="12.53125" style="12" customWidth="1"/>
    <col min="7" max="8" width="11.53125" style="12" customWidth="1"/>
    <col min="9" max="9" width="2.53125" style="9" customWidth="1"/>
    <col min="10" max="192" width="11.53125" style="12" customWidth="1"/>
    <col min="193" max="255" width="11.53125" hidden="1" customWidth="1"/>
    <col min="256" max="16384" width="11.53125" hidden="1"/>
  </cols>
  <sheetData>
    <row r="1" spans="1:441" s="256" customFormat="1" ht="25.15" x14ac:dyDescent="0.35">
      <c r="A1" s="370" t="str">
        <f ca="1" xml:space="preserve"> RIGHT(CELL("filename", A1), LEN(CELL("filename", A1)) - SEARCH("]", CELL("filename", A1))) &amp; " - " &amp; InpC!F3</f>
        <v>Ops - Base case 1</v>
      </c>
      <c r="B1" s="313"/>
      <c r="C1" s="314"/>
      <c r="D1" s="315"/>
      <c r="E1" s="312"/>
      <c r="F1" s="312"/>
      <c r="G1" s="312"/>
      <c r="H1" s="312"/>
      <c r="I1" s="312"/>
      <c r="J1" s="312"/>
      <c r="K1" s="312"/>
      <c r="L1" s="312"/>
      <c r="M1" s="312"/>
      <c r="N1" s="312"/>
      <c r="O1" s="312"/>
      <c r="P1" s="312"/>
      <c r="Q1" s="312"/>
      <c r="R1" s="312"/>
      <c r="S1" s="312"/>
      <c r="T1" s="312"/>
      <c r="U1" s="312"/>
      <c r="V1" s="312"/>
      <c r="W1" s="312"/>
      <c r="X1" s="312"/>
      <c r="Y1" s="312"/>
      <c r="Z1" s="312"/>
      <c r="AA1" s="312"/>
      <c r="AB1" s="312"/>
      <c r="AC1" s="312"/>
      <c r="AD1" s="312"/>
      <c r="AE1" s="312"/>
      <c r="AF1" s="312"/>
      <c r="AG1" s="312"/>
      <c r="AH1" s="312"/>
      <c r="AI1" s="312"/>
      <c r="AJ1" s="312"/>
      <c r="AK1" s="312"/>
      <c r="AL1" s="312"/>
      <c r="AM1" s="312"/>
      <c r="AN1" s="312"/>
      <c r="AO1" s="312"/>
      <c r="AP1" s="312"/>
      <c r="AQ1" s="312"/>
      <c r="AR1" s="312"/>
      <c r="AS1" s="312"/>
      <c r="AT1" s="312"/>
      <c r="AU1" s="312"/>
      <c r="AV1" s="312"/>
      <c r="AW1" s="312"/>
      <c r="AX1" s="312"/>
      <c r="AY1" s="312"/>
      <c r="AZ1" s="312"/>
      <c r="BA1" s="312"/>
      <c r="BB1" s="312"/>
      <c r="BC1" s="312"/>
      <c r="BD1" s="312"/>
      <c r="BE1" s="312"/>
      <c r="BF1" s="312"/>
      <c r="BG1" s="312"/>
      <c r="BH1" s="312"/>
      <c r="BI1" s="312"/>
      <c r="BJ1" s="312"/>
      <c r="BK1" s="312"/>
      <c r="BL1" s="312"/>
      <c r="BM1" s="312"/>
      <c r="BN1" s="312"/>
      <c r="BO1" s="312"/>
      <c r="BP1" s="312"/>
      <c r="BQ1" s="312"/>
      <c r="BR1" s="312"/>
      <c r="BS1" s="312"/>
      <c r="BT1" s="312"/>
      <c r="BU1" s="312"/>
      <c r="BV1" s="312"/>
      <c r="BW1" s="312"/>
      <c r="BX1" s="312"/>
      <c r="BY1" s="312"/>
      <c r="BZ1" s="312"/>
      <c r="CA1" s="312"/>
      <c r="CB1" s="312"/>
      <c r="CC1" s="312"/>
      <c r="CD1" s="312"/>
      <c r="CE1" s="312"/>
      <c r="CF1" s="312"/>
      <c r="CG1" s="312"/>
      <c r="CH1" s="312"/>
      <c r="CI1" s="312"/>
      <c r="CJ1" s="312"/>
      <c r="CK1" s="312"/>
      <c r="CL1" s="312"/>
      <c r="CM1" s="312"/>
      <c r="CN1" s="312"/>
      <c r="CO1" s="312"/>
      <c r="CP1" s="312"/>
      <c r="CQ1" s="312"/>
      <c r="CR1" s="312"/>
      <c r="CS1" s="312"/>
      <c r="CT1" s="312"/>
      <c r="CU1" s="312"/>
      <c r="CV1" s="312"/>
      <c r="CW1" s="312"/>
      <c r="CX1" s="312"/>
      <c r="CY1" s="312"/>
      <c r="CZ1" s="312"/>
      <c r="DA1" s="312"/>
      <c r="DB1" s="312"/>
      <c r="DC1" s="312"/>
      <c r="DD1" s="312"/>
      <c r="DE1" s="312"/>
      <c r="DF1" s="312"/>
      <c r="DG1" s="312"/>
      <c r="DH1" s="312"/>
      <c r="DI1" s="312"/>
      <c r="DJ1" s="312"/>
      <c r="DK1" s="312"/>
      <c r="DL1" s="312"/>
      <c r="DM1" s="312"/>
      <c r="DN1" s="312"/>
      <c r="DO1" s="312"/>
      <c r="DP1" s="312"/>
      <c r="DQ1" s="312"/>
      <c r="DR1" s="312"/>
      <c r="DS1" s="312"/>
      <c r="DT1" s="312"/>
      <c r="DU1" s="312"/>
      <c r="DV1" s="312"/>
      <c r="DW1" s="312"/>
      <c r="DX1" s="312"/>
      <c r="DY1" s="312"/>
      <c r="DZ1" s="312"/>
      <c r="EA1" s="312"/>
      <c r="EB1" s="312"/>
      <c r="EC1" s="312"/>
      <c r="ED1" s="312"/>
      <c r="EE1" s="312"/>
      <c r="EF1" s="312"/>
      <c r="EG1" s="312"/>
      <c r="EH1" s="312"/>
      <c r="EI1" s="312"/>
      <c r="EJ1" s="312"/>
      <c r="EK1" s="312"/>
      <c r="EL1" s="312"/>
      <c r="EM1" s="312"/>
      <c r="EN1" s="312"/>
      <c r="EO1" s="312"/>
      <c r="EP1" s="312"/>
      <c r="EQ1" s="312"/>
      <c r="ER1" s="312"/>
      <c r="ES1" s="312"/>
      <c r="ET1" s="312"/>
      <c r="EU1" s="312"/>
      <c r="EV1" s="312"/>
      <c r="EW1" s="312"/>
      <c r="EX1" s="312"/>
      <c r="EY1" s="312"/>
      <c r="EZ1" s="312"/>
      <c r="FA1" s="312"/>
      <c r="FB1" s="312"/>
      <c r="FC1" s="312"/>
      <c r="FD1" s="312"/>
      <c r="FE1" s="312"/>
      <c r="FF1" s="312"/>
      <c r="FG1" s="312"/>
      <c r="FH1" s="312"/>
      <c r="FI1" s="312"/>
      <c r="FJ1" s="312"/>
      <c r="FK1" s="312"/>
      <c r="FL1" s="312"/>
      <c r="FM1" s="312"/>
      <c r="FN1" s="312"/>
      <c r="FO1" s="312"/>
      <c r="FP1" s="312"/>
      <c r="FQ1" s="312"/>
      <c r="FR1" s="312"/>
      <c r="FS1" s="312"/>
      <c r="FT1" s="312"/>
      <c r="FU1" s="312"/>
      <c r="FV1" s="312"/>
      <c r="FW1" s="312"/>
      <c r="FX1" s="312"/>
      <c r="FY1" s="312"/>
      <c r="FZ1" s="312"/>
      <c r="GA1" s="312"/>
      <c r="GB1" s="312"/>
      <c r="GC1" s="312"/>
      <c r="GD1" s="312"/>
      <c r="GE1" s="312"/>
      <c r="GF1" s="312"/>
      <c r="GG1" s="312"/>
      <c r="GH1" s="312"/>
      <c r="GI1" s="312"/>
      <c r="GJ1" s="312"/>
      <c r="GK1" s="316"/>
      <c r="GL1" s="316"/>
      <c r="GM1" s="316"/>
      <c r="GN1" s="316"/>
      <c r="GO1" s="316"/>
      <c r="GP1" s="316"/>
      <c r="GQ1" s="316"/>
      <c r="GR1" s="316"/>
      <c r="GS1" s="316"/>
      <c r="GT1" s="316"/>
      <c r="GU1" s="316"/>
      <c r="GV1" s="316"/>
      <c r="GW1" s="316"/>
      <c r="GX1" s="316"/>
      <c r="GY1" s="316"/>
      <c r="GZ1" s="316"/>
      <c r="HA1" s="316"/>
      <c r="HB1" s="316"/>
      <c r="HC1" s="316"/>
      <c r="HD1" s="316"/>
      <c r="HE1" s="316"/>
      <c r="HF1" s="316"/>
      <c r="HG1" s="316"/>
      <c r="HH1" s="316"/>
      <c r="HI1" s="316"/>
      <c r="HJ1" s="316"/>
      <c r="HK1" s="316"/>
      <c r="HL1" s="316"/>
      <c r="HM1" s="316"/>
      <c r="HN1" s="316"/>
      <c r="HO1" s="316"/>
      <c r="HP1" s="316"/>
      <c r="HQ1" s="316"/>
      <c r="HR1" s="316"/>
      <c r="HS1" s="316"/>
      <c r="HT1" s="316"/>
      <c r="HU1" s="316"/>
      <c r="HV1" s="316"/>
      <c r="HW1" s="316"/>
      <c r="HX1" s="316"/>
      <c r="HY1" s="316"/>
      <c r="HZ1" s="316"/>
      <c r="IA1" s="316"/>
      <c r="IB1" s="316"/>
      <c r="IC1" s="316"/>
      <c r="ID1" s="316"/>
      <c r="IE1" s="316"/>
      <c r="IF1" s="316"/>
      <c r="IG1" s="316"/>
      <c r="IH1" s="316"/>
      <c r="II1" s="316"/>
      <c r="IJ1" s="316"/>
      <c r="IK1" s="316"/>
      <c r="IL1" s="316"/>
      <c r="IM1" s="316"/>
      <c r="IN1" s="316"/>
      <c r="IO1" s="316"/>
      <c r="IP1" s="316"/>
      <c r="IQ1" s="316"/>
      <c r="IR1" s="316"/>
      <c r="IS1" s="316"/>
      <c r="IT1" s="316"/>
      <c r="IU1" s="316"/>
    </row>
    <row r="2" spans="1:441" s="53" customFormat="1" x14ac:dyDescent="0.35">
      <c r="A2" s="63"/>
      <c r="B2" s="63"/>
      <c r="C2" s="64"/>
      <c r="D2" s="65"/>
      <c r="E2" s="41" t="str">
        <f xml:space="preserve"> Time!E$25</f>
        <v>Model period ending</v>
      </c>
      <c r="F2" s="350">
        <f xml:space="preserve"> Check!$F$9</f>
        <v>0</v>
      </c>
      <c r="G2" s="42" t="s">
        <v>23</v>
      </c>
      <c r="H2" s="25"/>
      <c r="I2" s="179"/>
      <c r="J2" s="25">
        <f xml:space="preserve"> Time!J$25</f>
        <v>44104</v>
      </c>
      <c r="K2" s="25">
        <f xml:space="preserve"> Time!K$25</f>
        <v>44196</v>
      </c>
      <c r="L2" s="25">
        <f xml:space="preserve"> Time!L$25</f>
        <v>44286</v>
      </c>
      <c r="M2" s="25">
        <f xml:space="preserve"> Time!M$25</f>
        <v>44377</v>
      </c>
      <c r="N2" s="25">
        <f xml:space="preserve"> Time!N$25</f>
        <v>44469</v>
      </c>
      <c r="O2" s="25">
        <f xml:space="preserve"> Time!O$25</f>
        <v>44561</v>
      </c>
      <c r="P2" s="25">
        <f xml:space="preserve"> Time!P$25</f>
        <v>44651</v>
      </c>
      <c r="Q2" s="25">
        <f xml:space="preserve"> Time!Q$25</f>
        <v>44742</v>
      </c>
      <c r="R2" s="25">
        <f xml:space="preserve"> Time!R$25</f>
        <v>44834</v>
      </c>
      <c r="S2" s="25">
        <f xml:space="preserve"> Time!S$25</f>
        <v>44926</v>
      </c>
      <c r="T2" s="25">
        <f xml:space="preserve"> Time!T$25</f>
        <v>45016</v>
      </c>
      <c r="U2" s="25">
        <f xml:space="preserve"> Time!U$25</f>
        <v>45107</v>
      </c>
      <c r="V2" s="25">
        <f xml:space="preserve"> Time!V$25</f>
        <v>45199</v>
      </c>
      <c r="W2" s="25">
        <f xml:space="preserve"> Time!W$25</f>
        <v>45291</v>
      </c>
      <c r="X2" s="25">
        <f xml:space="preserve"> Time!X$25</f>
        <v>45382</v>
      </c>
      <c r="Y2" s="25">
        <f xml:space="preserve"> Time!Y$25</f>
        <v>45473</v>
      </c>
      <c r="Z2" s="25">
        <f xml:space="preserve"> Time!Z$25</f>
        <v>45565</v>
      </c>
      <c r="AA2" s="25">
        <f xml:space="preserve"> Time!AA$25</f>
        <v>45657</v>
      </c>
      <c r="AB2" s="25">
        <f xml:space="preserve"> Time!AB$25</f>
        <v>45747</v>
      </c>
      <c r="AC2" s="25">
        <f xml:space="preserve"> Time!AC$25</f>
        <v>45838</v>
      </c>
      <c r="AD2" s="25">
        <f xml:space="preserve"> Time!AD$25</f>
        <v>45930</v>
      </c>
      <c r="AE2" s="25">
        <f xml:space="preserve"> Time!AE$25</f>
        <v>46022</v>
      </c>
      <c r="AF2" s="25">
        <f xml:space="preserve"> Time!AF$25</f>
        <v>46112</v>
      </c>
      <c r="AG2" s="25">
        <f xml:space="preserve"> Time!AG$25</f>
        <v>46203</v>
      </c>
      <c r="AH2" s="25">
        <f xml:space="preserve"> Time!AH$25</f>
        <v>46295</v>
      </c>
      <c r="AI2" s="25">
        <f xml:space="preserve"> Time!AI$25</f>
        <v>46387</v>
      </c>
      <c r="AJ2" s="25">
        <f xml:space="preserve"> Time!AJ$25</f>
        <v>46477</v>
      </c>
      <c r="AK2" s="25">
        <f xml:space="preserve"> Time!AK$25</f>
        <v>46568</v>
      </c>
      <c r="AL2" s="25">
        <f xml:space="preserve"> Time!AL$25</f>
        <v>46660</v>
      </c>
      <c r="AM2" s="25">
        <f xml:space="preserve"> Time!AM$25</f>
        <v>46752</v>
      </c>
      <c r="AN2" s="25">
        <f xml:space="preserve"> Time!AN$25</f>
        <v>46843</v>
      </c>
      <c r="AO2" s="25">
        <f xml:space="preserve"> Time!AO$25</f>
        <v>46934</v>
      </c>
      <c r="AP2" s="25">
        <f xml:space="preserve"> Time!AP$25</f>
        <v>47026</v>
      </c>
      <c r="AQ2" s="25">
        <f xml:space="preserve"> Time!AQ$25</f>
        <v>47118</v>
      </c>
      <c r="AR2" s="25">
        <f xml:space="preserve"> Time!AR$25</f>
        <v>47208</v>
      </c>
      <c r="AS2" s="25">
        <f xml:space="preserve"> Time!AS$25</f>
        <v>47299</v>
      </c>
      <c r="AT2" s="25">
        <f xml:space="preserve"> Time!AT$25</f>
        <v>47391</v>
      </c>
      <c r="AU2" s="25">
        <f xml:space="preserve"> Time!AU$25</f>
        <v>47483</v>
      </c>
      <c r="AV2" s="25">
        <f xml:space="preserve"> Time!AV$25</f>
        <v>47573</v>
      </c>
      <c r="AW2" s="25">
        <f xml:space="preserve"> Time!AW$25</f>
        <v>47664</v>
      </c>
      <c r="AX2" s="25">
        <f xml:space="preserve"> Time!AX$25</f>
        <v>47756</v>
      </c>
      <c r="AY2" s="25">
        <f xml:space="preserve"> Time!AY$25</f>
        <v>47848</v>
      </c>
      <c r="AZ2" s="25">
        <f xml:space="preserve"> Time!AZ$25</f>
        <v>47938</v>
      </c>
      <c r="BA2" s="25">
        <f xml:space="preserve"> Time!BA$25</f>
        <v>48029</v>
      </c>
      <c r="BB2" s="25">
        <f xml:space="preserve"> Time!BB$25</f>
        <v>48121</v>
      </c>
      <c r="BC2" s="25">
        <f xml:space="preserve"> Time!BC$25</f>
        <v>48213</v>
      </c>
      <c r="BD2" s="25">
        <f xml:space="preserve"> Time!BD$25</f>
        <v>48304</v>
      </c>
      <c r="BE2" s="25">
        <f xml:space="preserve"> Time!BE$25</f>
        <v>48395</v>
      </c>
      <c r="BF2" s="25">
        <f xml:space="preserve"> Time!BF$25</f>
        <v>48487</v>
      </c>
      <c r="BG2" s="25">
        <f xml:space="preserve"> Time!BG$25</f>
        <v>48579</v>
      </c>
      <c r="BH2" s="25">
        <f xml:space="preserve"> Time!BH$25</f>
        <v>48669</v>
      </c>
      <c r="BI2" s="25">
        <f xml:space="preserve"> Time!BI$25</f>
        <v>48760</v>
      </c>
      <c r="BJ2" s="25">
        <f xml:space="preserve"> Time!BJ$25</f>
        <v>48852</v>
      </c>
      <c r="BK2" s="25">
        <f xml:space="preserve"> Time!BK$25</f>
        <v>48944</v>
      </c>
      <c r="BL2" s="25">
        <f xml:space="preserve"> Time!BL$25</f>
        <v>49034</v>
      </c>
      <c r="BM2" s="25">
        <f xml:space="preserve"> Time!BM$25</f>
        <v>49125</v>
      </c>
      <c r="BN2" s="25">
        <f xml:space="preserve"> Time!BN$25</f>
        <v>49217</v>
      </c>
      <c r="BO2" s="25">
        <f xml:space="preserve"> Time!BO$25</f>
        <v>49309</v>
      </c>
      <c r="BP2" s="25">
        <f xml:space="preserve"> Time!BP$25</f>
        <v>49399</v>
      </c>
      <c r="BQ2" s="25">
        <f xml:space="preserve"> Time!BQ$25</f>
        <v>49490</v>
      </c>
      <c r="BR2" s="25">
        <f xml:space="preserve"> Time!BR$25</f>
        <v>49582</v>
      </c>
      <c r="BS2" s="25">
        <f xml:space="preserve"> Time!BS$25</f>
        <v>49674</v>
      </c>
      <c r="BT2" s="25">
        <f xml:space="preserve"> Time!BT$25</f>
        <v>49765</v>
      </c>
      <c r="BU2" s="25">
        <f xml:space="preserve"> Time!BU$25</f>
        <v>49856</v>
      </c>
      <c r="BV2" s="25">
        <f xml:space="preserve"> Time!BV$25</f>
        <v>49948</v>
      </c>
      <c r="BW2" s="25">
        <f xml:space="preserve"> Time!BW$25</f>
        <v>50040</v>
      </c>
      <c r="BX2" s="25">
        <f xml:space="preserve"> Time!BX$25</f>
        <v>50130</v>
      </c>
      <c r="BY2" s="25">
        <f xml:space="preserve"> Time!BY$25</f>
        <v>50221</v>
      </c>
      <c r="BZ2" s="25">
        <f xml:space="preserve"> Time!BZ$25</f>
        <v>50313</v>
      </c>
      <c r="CA2" s="25">
        <f xml:space="preserve"> Time!CA$25</f>
        <v>50405</v>
      </c>
      <c r="CB2" s="25">
        <f xml:space="preserve"> Time!CB$25</f>
        <v>50495</v>
      </c>
      <c r="CC2" s="25">
        <f xml:space="preserve"> Time!CC$25</f>
        <v>50586</v>
      </c>
      <c r="CD2" s="25">
        <f xml:space="preserve"> Time!CD$25</f>
        <v>50678</v>
      </c>
      <c r="CE2" s="25">
        <f xml:space="preserve"> Time!CE$25</f>
        <v>50770</v>
      </c>
      <c r="CF2" s="25">
        <f xml:space="preserve"> Time!CF$25</f>
        <v>50860</v>
      </c>
      <c r="CG2" s="25">
        <f xml:space="preserve"> Time!CG$25</f>
        <v>50951</v>
      </c>
      <c r="CH2" s="25">
        <f xml:space="preserve"> Time!CH$25</f>
        <v>51043</v>
      </c>
      <c r="CI2" s="25">
        <f xml:space="preserve"> Time!CI$25</f>
        <v>51135</v>
      </c>
      <c r="CJ2" s="25">
        <f xml:space="preserve"> Time!CJ$25</f>
        <v>51226</v>
      </c>
      <c r="CK2" s="25">
        <f xml:space="preserve"> Time!CK$25</f>
        <v>51317</v>
      </c>
      <c r="CL2" s="25">
        <f xml:space="preserve"> Time!CL$25</f>
        <v>51409</v>
      </c>
      <c r="CM2" s="25">
        <f xml:space="preserve"> Time!CM$25</f>
        <v>51501</v>
      </c>
      <c r="CN2" s="25">
        <f xml:space="preserve"> Time!CN$25</f>
        <v>51591</v>
      </c>
      <c r="CO2" s="25">
        <f xml:space="preserve"> Time!CO$25</f>
        <v>51682</v>
      </c>
      <c r="CP2" s="25">
        <f xml:space="preserve"> Time!CP$25</f>
        <v>51774</v>
      </c>
      <c r="CQ2" s="25">
        <f xml:space="preserve"> Time!CQ$25</f>
        <v>51866</v>
      </c>
      <c r="CR2" s="25">
        <f xml:space="preserve"> Time!CR$25</f>
        <v>51956</v>
      </c>
      <c r="CS2" s="25">
        <f xml:space="preserve"> Time!CS$25</f>
        <v>52047</v>
      </c>
      <c r="CT2" s="25">
        <f xml:space="preserve"> Time!CT$25</f>
        <v>52139</v>
      </c>
      <c r="CU2" s="25">
        <f xml:space="preserve"> Time!CU$25</f>
        <v>52231</v>
      </c>
      <c r="CV2" s="25">
        <f xml:space="preserve"> Time!CV$25</f>
        <v>52321</v>
      </c>
      <c r="CW2" s="25">
        <f xml:space="preserve"> Time!CW$25</f>
        <v>52412</v>
      </c>
      <c r="CX2" s="25">
        <f xml:space="preserve"> Time!CX$25</f>
        <v>52504</v>
      </c>
      <c r="CY2" s="25">
        <f xml:space="preserve"> Time!CY$25</f>
        <v>52596</v>
      </c>
      <c r="CZ2" s="25">
        <f xml:space="preserve"> Time!CZ$25</f>
        <v>52687</v>
      </c>
      <c r="DA2" s="25">
        <f xml:space="preserve"> Time!DA$25</f>
        <v>52778</v>
      </c>
      <c r="DB2" s="25">
        <f xml:space="preserve"> Time!DB$25</f>
        <v>52870</v>
      </c>
      <c r="DC2" s="25">
        <f xml:space="preserve"> Time!DC$25</f>
        <v>52962</v>
      </c>
      <c r="DD2" s="25">
        <f xml:space="preserve"> Time!DD$25</f>
        <v>53052</v>
      </c>
      <c r="DE2" s="25">
        <f xml:space="preserve"> Time!DE$25</f>
        <v>53143</v>
      </c>
      <c r="DF2" s="25">
        <f xml:space="preserve"> Time!DF$25</f>
        <v>53235</v>
      </c>
      <c r="DG2" s="25">
        <f xml:space="preserve"> Time!DG$25</f>
        <v>53327</v>
      </c>
      <c r="DH2" s="25">
        <f xml:space="preserve"> Time!DH$25</f>
        <v>53417</v>
      </c>
      <c r="DI2" s="25">
        <f xml:space="preserve"> Time!DI$25</f>
        <v>53508</v>
      </c>
      <c r="DJ2" s="25">
        <f xml:space="preserve"> Time!DJ$25</f>
        <v>53600</v>
      </c>
      <c r="DK2" s="25">
        <f xml:space="preserve"> Time!DK$25</f>
        <v>53692</v>
      </c>
      <c r="DL2" s="25">
        <f xml:space="preserve"> Time!DL$25</f>
        <v>53782</v>
      </c>
      <c r="DM2" s="25">
        <f xml:space="preserve"> Time!DM$25</f>
        <v>53873</v>
      </c>
      <c r="DN2" s="25">
        <f xml:space="preserve"> Time!DN$25</f>
        <v>53965</v>
      </c>
      <c r="DO2" s="25">
        <f xml:space="preserve"> Time!DO$25</f>
        <v>54057</v>
      </c>
      <c r="DP2" s="25">
        <f xml:space="preserve"> Time!DP$25</f>
        <v>54148</v>
      </c>
      <c r="DQ2" s="25">
        <f xml:space="preserve"> Time!DQ$25</f>
        <v>54239</v>
      </c>
      <c r="DR2" s="25">
        <f xml:space="preserve"> Time!DR$25</f>
        <v>54331</v>
      </c>
      <c r="DS2" s="25">
        <f xml:space="preserve"> Time!DS$25</f>
        <v>54423</v>
      </c>
      <c r="DT2" s="25">
        <f xml:space="preserve"> Time!DT$25</f>
        <v>54513</v>
      </c>
      <c r="DU2" s="25">
        <f xml:space="preserve"> Time!DU$25</f>
        <v>54604</v>
      </c>
      <c r="DV2" s="25">
        <f xml:space="preserve"> Time!DV$25</f>
        <v>54696</v>
      </c>
      <c r="DW2" s="25">
        <f xml:space="preserve"> Time!DW$25</f>
        <v>54788</v>
      </c>
      <c r="DX2" s="25">
        <f xml:space="preserve"> Time!DX$25</f>
        <v>54878</v>
      </c>
      <c r="DY2" s="25">
        <f xml:space="preserve"> Time!DY$25</f>
        <v>54969</v>
      </c>
      <c r="DZ2" s="25">
        <f xml:space="preserve"> Time!DZ$25</f>
        <v>55061</v>
      </c>
      <c r="EA2" s="25">
        <f xml:space="preserve"> Time!EA$25</f>
        <v>55153</v>
      </c>
      <c r="EB2" s="25">
        <f xml:space="preserve"> Time!EB$25</f>
        <v>55243</v>
      </c>
      <c r="EC2" s="25">
        <f xml:space="preserve"> Time!EC$25</f>
        <v>55334</v>
      </c>
      <c r="ED2" s="25">
        <f xml:space="preserve"> Time!ED$25</f>
        <v>55426</v>
      </c>
      <c r="EE2" s="25">
        <f xml:space="preserve"> Time!EE$25</f>
        <v>55518</v>
      </c>
      <c r="EF2" s="25">
        <f xml:space="preserve"> Time!EF$25</f>
        <v>55609</v>
      </c>
      <c r="EG2" s="25">
        <f xml:space="preserve"> Time!EG$25</f>
        <v>55700</v>
      </c>
      <c r="EH2" s="25">
        <f xml:space="preserve"> Time!EH$25</f>
        <v>55792</v>
      </c>
      <c r="EI2" s="25">
        <f xml:space="preserve"> Time!EI$25</f>
        <v>55884</v>
      </c>
      <c r="EJ2" s="25">
        <f xml:space="preserve"> Time!EJ$25</f>
        <v>55974</v>
      </c>
      <c r="EK2" s="25">
        <f xml:space="preserve"> Time!EK$25</f>
        <v>56065</v>
      </c>
      <c r="EL2" s="25">
        <f xml:space="preserve"> Time!EL$25</f>
        <v>56157</v>
      </c>
      <c r="EM2" s="25">
        <f xml:space="preserve"> Time!EM$25</f>
        <v>56249</v>
      </c>
      <c r="EN2" s="25">
        <f xml:space="preserve"> Time!EN$25</f>
        <v>56339</v>
      </c>
      <c r="EO2" s="25">
        <f xml:space="preserve"> Time!EO$25</f>
        <v>56430</v>
      </c>
      <c r="EP2" s="25">
        <f xml:space="preserve"> Time!EP$25</f>
        <v>56522</v>
      </c>
      <c r="EQ2" s="25">
        <f xml:space="preserve"> Time!EQ$25</f>
        <v>56614</v>
      </c>
      <c r="ER2" s="25">
        <f xml:space="preserve"> Time!ER$25</f>
        <v>56704</v>
      </c>
      <c r="ES2" s="25">
        <f xml:space="preserve"> Time!ES$25</f>
        <v>56795</v>
      </c>
      <c r="ET2" s="25">
        <f xml:space="preserve"> Time!ET$25</f>
        <v>56887</v>
      </c>
      <c r="EU2" s="25">
        <f xml:space="preserve"> Time!EU$25</f>
        <v>56979</v>
      </c>
      <c r="EV2" s="25">
        <f xml:space="preserve"> Time!EV$25</f>
        <v>57070</v>
      </c>
      <c r="EW2" s="25">
        <f xml:space="preserve"> Time!EW$25</f>
        <v>57161</v>
      </c>
      <c r="EX2" s="25">
        <f xml:space="preserve"> Time!EX$25</f>
        <v>57253</v>
      </c>
      <c r="EY2" s="25">
        <f xml:space="preserve"> Time!EY$25</f>
        <v>57345</v>
      </c>
      <c r="EZ2" s="25">
        <f xml:space="preserve"> Time!EZ$25</f>
        <v>57435</v>
      </c>
      <c r="FA2" s="25">
        <f xml:space="preserve"> Time!FA$25</f>
        <v>57526</v>
      </c>
      <c r="FB2" s="25">
        <f xml:space="preserve"> Time!FB$25</f>
        <v>57618</v>
      </c>
      <c r="FC2" s="25">
        <f xml:space="preserve"> Time!FC$25</f>
        <v>57710</v>
      </c>
      <c r="FD2" s="25">
        <f xml:space="preserve"> Time!FD$25</f>
        <v>57800</v>
      </c>
      <c r="FE2" s="25">
        <f xml:space="preserve"> Time!FE$25</f>
        <v>57891</v>
      </c>
      <c r="FF2" s="25">
        <f xml:space="preserve"> Time!FF$25</f>
        <v>57983</v>
      </c>
      <c r="FG2" s="25">
        <f xml:space="preserve"> Time!FG$25</f>
        <v>58075</v>
      </c>
      <c r="FH2" s="25">
        <f xml:space="preserve"> Time!FH$25</f>
        <v>58165</v>
      </c>
      <c r="FI2" s="25">
        <f xml:space="preserve"> Time!FI$25</f>
        <v>58256</v>
      </c>
      <c r="FJ2" s="25">
        <f xml:space="preserve"> Time!FJ$25</f>
        <v>58348</v>
      </c>
      <c r="FK2" s="25">
        <f xml:space="preserve"> Time!FK$25</f>
        <v>58440</v>
      </c>
      <c r="FL2" s="25">
        <f xml:space="preserve"> Time!FL$25</f>
        <v>58531</v>
      </c>
      <c r="FM2" s="25">
        <f xml:space="preserve"> Time!FM$25</f>
        <v>58622</v>
      </c>
      <c r="FN2" s="25">
        <f xml:space="preserve"> Time!FN$25</f>
        <v>58714</v>
      </c>
      <c r="FO2" s="25">
        <f xml:space="preserve"> Time!FO$25</f>
        <v>58806</v>
      </c>
      <c r="FP2" s="25">
        <f xml:space="preserve"> Time!FP$25</f>
        <v>58896</v>
      </c>
      <c r="FQ2" s="25">
        <f xml:space="preserve"> Time!FQ$25</f>
        <v>58987</v>
      </c>
      <c r="FR2" s="25">
        <f xml:space="preserve"> Time!FR$25</f>
        <v>59079</v>
      </c>
      <c r="FS2" s="25">
        <f xml:space="preserve"> Time!FS$25</f>
        <v>59171</v>
      </c>
      <c r="FT2" s="25">
        <f xml:space="preserve"> Time!FT$25</f>
        <v>59261</v>
      </c>
      <c r="FU2" s="25">
        <f xml:space="preserve"> Time!FU$25</f>
        <v>59352</v>
      </c>
      <c r="FV2" s="25">
        <f xml:space="preserve"> Time!FV$25</f>
        <v>59444</v>
      </c>
      <c r="FW2" s="25">
        <f xml:space="preserve"> Time!FW$25</f>
        <v>59536</v>
      </c>
      <c r="FX2" s="25">
        <f xml:space="preserve"> Time!FX$25</f>
        <v>59626</v>
      </c>
      <c r="FY2" s="25">
        <f xml:space="preserve"> Time!FY$25</f>
        <v>59717</v>
      </c>
      <c r="FZ2" s="25">
        <f xml:space="preserve"> Time!FZ$25</f>
        <v>59809</v>
      </c>
      <c r="GA2" s="25">
        <f xml:space="preserve"> Time!GA$25</f>
        <v>59901</v>
      </c>
      <c r="GB2" s="25">
        <f xml:space="preserve"> Time!GB$25</f>
        <v>59992</v>
      </c>
      <c r="GC2" s="25">
        <f xml:space="preserve"> Time!GC$25</f>
        <v>60083</v>
      </c>
      <c r="GD2" s="25">
        <f xml:space="preserve"> Time!GD$25</f>
        <v>60175</v>
      </c>
      <c r="GE2" s="25">
        <f xml:space="preserve"> Time!GE$25</f>
        <v>60267</v>
      </c>
      <c r="GF2" s="25">
        <f xml:space="preserve"> Time!GF$25</f>
        <v>60357</v>
      </c>
      <c r="GG2" s="25">
        <f xml:space="preserve"> Time!GG$25</f>
        <v>60448</v>
      </c>
      <c r="GH2" s="25">
        <f xml:space="preserve"> Time!GH$25</f>
        <v>60540</v>
      </c>
      <c r="GI2" s="25">
        <f xml:space="preserve"> Time!GI$25</f>
        <v>60632</v>
      </c>
      <c r="GJ2" s="25">
        <f xml:space="preserve"> Time!GJ$25</f>
        <v>60722</v>
      </c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  <c r="HB2"/>
      <c r="HC2"/>
      <c r="HD2"/>
      <c r="HE2"/>
      <c r="HF2"/>
      <c r="HG2"/>
      <c r="HH2"/>
      <c r="HI2"/>
      <c r="HJ2"/>
      <c r="HK2"/>
      <c r="HL2"/>
      <c r="HM2"/>
      <c r="HN2"/>
      <c r="HO2"/>
      <c r="HP2"/>
      <c r="HQ2"/>
      <c r="HR2"/>
      <c r="HS2"/>
      <c r="HT2"/>
      <c r="HU2"/>
      <c r="HV2"/>
      <c r="HW2"/>
      <c r="HX2"/>
      <c r="HY2"/>
      <c r="HZ2"/>
      <c r="IA2"/>
      <c r="IB2"/>
      <c r="IC2"/>
      <c r="ID2"/>
      <c r="IE2"/>
      <c r="IF2"/>
      <c r="IG2"/>
      <c r="IH2"/>
      <c r="II2"/>
      <c r="IJ2"/>
      <c r="IK2"/>
      <c r="IL2"/>
      <c r="IM2"/>
      <c r="IN2"/>
      <c r="IO2"/>
      <c r="IP2"/>
      <c r="IQ2"/>
      <c r="IR2"/>
      <c r="IS2"/>
      <c r="IT2"/>
      <c r="IU2"/>
      <c r="IV2"/>
      <c r="IW2"/>
      <c r="IX2"/>
      <c r="IY2"/>
      <c r="IZ2"/>
      <c r="JA2"/>
      <c r="JB2"/>
      <c r="JC2"/>
      <c r="JD2"/>
      <c r="JE2"/>
      <c r="JF2"/>
      <c r="JG2"/>
      <c r="JH2"/>
      <c r="JI2"/>
      <c r="JJ2"/>
      <c r="JK2"/>
      <c r="JL2"/>
      <c r="JM2"/>
      <c r="JN2"/>
      <c r="JO2"/>
      <c r="JP2"/>
      <c r="JQ2"/>
      <c r="JR2"/>
      <c r="JS2"/>
      <c r="JT2"/>
      <c r="JU2"/>
      <c r="JV2"/>
      <c r="JW2"/>
      <c r="JX2"/>
      <c r="JY2"/>
      <c r="JZ2"/>
      <c r="KA2"/>
      <c r="KB2"/>
      <c r="KC2"/>
      <c r="KD2"/>
      <c r="KE2"/>
      <c r="KF2"/>
      <c r="KG2"/>
      <c r="KH2"/>
      <c r="KI2"/>
      <c r="KJ2"/>
      <c r="KK2"/>
      <c r="KL2"/>
      <c r="KM2"/>
      <c r="KN2"/>
      <c r="KO2"/>
      <c r="KP2"/>
      <c r="KQ2"/>
      <c r="KR2"/>
      <c r="KS2"/>
      <c r="KT2"/>
      <c r="KU2"/>
      <c r="KV2"/>
      <c r="KW2"/>
      <c r="KX2"/>
      <c r="KY2"/>
      <c r="KZ2"/>
      <c r="LA2"/>
      <c r="LB2"/>
      <c r="LC2"/>
      <c r="LD2"/>
      <c r="LE2"/>
      <c r="LF2"/>
      <c r="LG2"/>
      <c r="LH2"/>
      <c r="LI2"/>
      <c r="LJ2"/>
      <c r="LK2"/>
      <c r="LL2"/>
      <c r="LM2"/>
      <c r="LN2"/>
      <c r="LO2"/>
      <c r="LP2"/>
      <c r="LQ2"/>
      <c r="LR2"/>
      <c r="LS2"/>
      <c r="LT2"/>
      <c r="LU2"/>
      <c r="LV2"/>
      <c r="LW2"/>
      <c r="LX2"/>
      <c r="LY2"/>
      <c r="LZ2"/>
      <c r="MA2"/>
      <c r="MB2"/>
      <c r="MC2"/>
      <c r="MD2"/>
      <c r="ME2"/>
      <c r="MF2"/>
      <c r="MG2"/>
      <c r="MH2"/>
      <c r="MI2"/>
      <c r="MJ2"/>
      <c r="MK2"/>
      <c r="ML2"/>
      <c r="MM2"/>
      <c r="MN2"/>
      <c r="MO2"/>
      <c r="MP2"/>
      <c r="MQ2"/>
      <c r="MR2"/>
      <c r="MS2"/>
      <c r="MT2"/>
      <c r="MU2"/>
      <c r="MV2"/>
      <c r="MW2"/>
      <c r="MX2"/>
      <c r="MY2"/>
      <c r="MZ2"/>
      <c r="NA2"/>
      <c r="NB2"/>
      <c r="NC2"/>
      <c r="ND2"/>
      <c r="NE2"/>
      <c r="NF2"/>
      <c r="NG2"/>
      <c r="NH2"/>
      <c r="NI2"/>
      <c r="NJ2"/>
      <c r="NK2"/>
      <c r="NL2"/>
      <c r="NM2"/>
      <c r="NN2"/>
      <c r="NO2"/>
      <c r="NP2"/>
      <c r="NQ2"/>
      <c r="NR2"/>
      <c r="NS2"/>
      <c r="NT2"/>
      <c r="NU2"/>
      <c r="NV2"/>
      <c r="NW2"/>
      <c r="NX2"/>
      <c r="NY2"/>
      <c r="NZ2"/>
      <c r="OA2"/>
      <c r="OB2"/>
      <c r="OC2"/>
      <c r="OD2"/>
      <c r="OE2"/>
      <c r="OF2"/>
      <c r="OG2"/>
      <c r="OH2"/>
      <c r="OI2"/>
      <c r="OJ2"/>
      <c r="OK2"/>
      <c r="OL2"/>
      <c r="OM2"/>
      <c r="ON2"/>
      <c r="OO2"/>
      <c r="OP2"/>
      <c r="OQ2"/>
      <c r="OR2"/>
      <c r="OS2"/>
      <c r="OT2"/>
      <c r="OU2"/>
      <c r="OV2"/>
      <c r="OW2"/>
      <c r="OX2"/>
      <c r="OY2"/>
      <c r="OZ2"/>
      <c r="PA2"/>
      <c r="PB2"/>
      <c r="PC2"/>
      <c r="PD2"/>
      <c r="PE2"/>
      <c r="PF2"/>
      <c r="PG2"/>
      <c r="PH2"/>
      <c r="PI2"/>
      <c r="PJ2"/>
      <c r="PK2"/>
      <c r="PL2"/>
      <c r="PM2"/>
      <c r="PN2"/>
      <c r="PO2"/>
      <c r="PP2"/>
      <c r="PQ2"/>
      <c r="PR2"/>
      <c r="PS2"/>
      <c r="PT2"/>
      <c r="PU2"/>
      <c r="PV2"/>
      <c r="PW2"/>
      <c r="PX2"/>
      <c r="PY2"/>
    </row>
    <row r="3" spans="1:441" s="18" customFormat="1" x14ac:dyDescent="0.35">
      <c r="A3" s="15"/>
      <c r="B3" s="15"/>
      <c r="C3" s="21"/>
      <c r="D3" s="60"/>
      <c r="E3" s="17" t="str">
        <f xml:space="preserve"> Time!E$67</f>
        <v>Timeline label</v>
      </c>
      <c r="F3" s="350">
        <f xml:space="preserve"> Output!J2</f>
        <v>0</v>
      </c>
      <c r="G3" s="121" t="s">
        <v>25</v>
      </c>
      <c r="H3" s="17"/>
      <c r="I3" s="180"/>
      <c r="J3" s="48" t="str">
        <f xml:space="preserve"> Time!J$67</f>
        <v>Pre-fcst</v>
      </c>
      <c r="K3" s="48" t="str">
        <f xml:space="preserve"> Time!K$67</f>
        <v>Pre-fcst</v>
      </c>
      <c r="L3" s="48" t="str">
        <f xml:space="preserve"> Time!L$67</f>
        <v>Fin Close</v>
      </c>
      <c r="M3" s="48" t="str">
        <f xml:space="preserve"> Time!M$67</f>
        <v>Operations</v>
      </c>
      <c r="N3" s="48" t="str">
        <f xml:space="preserve"> Time!N$67</f>
        <v>Operations</v>
      </c>
      <c r="O3" s="48" t="str">
        <f xml:space="preserve"> Time!O$67</f>
        <v>Operations</v>
      </c>
      <c r="P3" s="48" t="str">
        <f xml:space="preserve"> Time!P$67</f>
        <v>Operations</v>
      </c>
      <c r="Q3" s="48" t="str">
        <f xml:space="preserve"> Time!Q$67</f>
        <v>Operations</v>
      </c>
      <c r="R3" s="48" t="str">
        <f xml:space="preserve"> Time!R$67</f>
        <v>Operations</v>
      </c>
      <c r="S3" s="48" t="str">
        <f xml:space="preserve"> Time!S$67</f>
        <v>Operations</v>
      </c>
      <c r="T3" s="48" t="str">
        <f xml:space="preserve"> Time!T$67</f>
        <v>Operations</v>
      </c>
      <c r="U3" s="48" t="str">
        <f xml:space="preserve"> Time!U$67</f>
        <v>Operations</v>
      </c>
      <c r="V3" s="48" t="str">
        <f xml:space="preserve"> Time!V$67</f>
        <v>Operations</v>
      </c>
      <c r="W3" s="48" t="str">
        <f xml:space="preserve"> Time!W$67</f>
        <v>Operations</v>
      </c>
      <c r="X3" s="48" t="str">
        <f xml:space="preserve"> Time!X$67</f>
        <v>Operations</v>
      </c>
      <c r="Y3" s="48" t="str">
        <f xml:space="preserve"> Time!Y$67</f>
        <v>Operations</v>
      </c>
      <c r="Z3" s="48" t="str">
        <f xml:space="preserve"> Time!Z$67</f>
        <v>Operations</v>
      </c>
      <c r="AA3" s="48" t="str">
        <f xml:space="preserve"> Time!AA$67</f>
        <v>Operations</v>
      </c>
      <c r="AB3" s="48" t="str">
        <f xml:space="preserve"> Time!AB$67</f>
        <v>Operations</v>
      </c>
      <c r="AC3" s="48" t="str">
        <f xml:space="preserve"> Time!AC$67</f>
        <v>Operations</v>
      </c>
      <c r="AD3" s="48" t="str">
        <f xml:space="preserve"> Time!AD$67</f>
        <v>Operations</v>
      </c>
      <c r="AE3" s="48" t="str">
        <f xml:space="preserve"> Time!AE$67</f>
        <v>Operations</v>
      </c>
      <c r="AF3" s="48" t="str">
        <f xml:space="preserve"> Time!AF$67</f>
        <v>Operations</v>
      </c>
      <c r="AG3" s="48" t="str">
        <f xml:space="preserve"> Time!AG$67</f>
        <v>Operations</v>
      </c>
      <c r="AH3" s="48" t="str">
        <f xml:space="preserve"> Time!AH$67</f>
        <v>Operations</v>
      </c>
      <c r="AI3" s="48" t="str">
        <f xml:space="preserve"> Time!AI$67</f>
        <v>Operations</v>
      </c>
      <c r="AJ3" s="48" t="str">
        <f xml:space="preserve"> Time!AJ$67</f>
        <v>Operations</v>
      </c>
      <c r="AK3" s="48" t="str">
        <f xml:space="preserve"> Time!AK$67</f>
        <v>Operations</v>
      </c>
      <c r="AL3" s="48" t="str">
        <f xml:space="preserve"> Time!AL$67</f>
        <v>Operations</v>
      </c>
      <c r="AM3" s="48" t="str">
        <f xml:space="preserve"> Time!AM$67</f>
        <v>Operations</v>
      </c>
      <c r="AN3" s="48" t="str">
        <f xml:space="preserve"> Time!AN$67</f>
        <v>Operations</v>
      </c>
      <c r="AO3" s="48" t="str">
        <f xml:space="preserve"> Time!AO$67</f>
        <v>Operations</v>
      </c>
      <c r="AP3" s="48" t="str">
        <f xml:space="preserve"> Time!AP$67</f>
        <v>Operations</v>
      </c>
      <c r="AQ3" s="48" t="str">
        <f xml:space="preserve"> Time!AQ$67</f>
        <v>Operations</v>
      </c>
      <c r="AR3" s="48" t="str">
        <f xml:space="preserve"> Time!AR$67</f>
        <v>Operations</v>
      </c>
      <c r="AS3" s="48" t="str">
        <f xml:space="preserve"> Time!AS$67</f>
        <v>Operations</v>
      </c>
      <c r="AT3" s="48" t="str">
        <f xml:space="preserve"> Time!AT$67</f>
        <v>Operations</v>
      </c>
      <c r="AU3" s="48" t="str">
        <f xml:space="preserve"> Time!AU$67</f>
        <v>Operations</v>
      </c>
      <c r="AV3" s="48" t="str">
        <f xml:space="preserve"> Time!AV$67</f>
        <v>Operations</v>
      </c>
      <c r="AW3" s="48" t="str">
        <f xml:space="preserve"> Time!AW$67</f>
        <v>Operations</v>
      </c>
      <c r="AX3" s="48" t="str">
        <f xml:space="preserve"> Time!AX$67</f>
        <v>Operations</v>
      </c>
      <c r="AY3" s="48" t="str">
        <f xml:space="preserve"> Time!AY$67</f>
        <v>Operations</v>
      </c>
      <c r="AZ3" s="48" t="str">
        <f xml:space="preserve"> Time!AZ$67</f>
        <v>Operations</v>
      </c>
      <c r="BA3" s="48" t="str">
        <f xml:space="preserve"> Time!BA$67</f>
        <v>Operations</v>
      </c>
      <c r="BB3" s="48" t="str">
        <f xml:space="preserve"> Time!BB$67</f>
        <v>Operations</v>
      </c>
      <c r="BC3" s="48" t="str">
        <f xml:space="preserve"> Time!BC$67</f>
        <v>Operations</v>
      </c>
      <c r="BD3" s="48" t="str">
        <f xml:space="preserve"> Time!BD$67</f>
        <v>Operations</v>
      </c>
      <c r="BE3" s="48" t="str">
        <f xml:space="preserve"> Time!BE$67</f>
        <v>Operations</v>
      </c>
      <c r="BF3" s="48" t="str">
        <f xml:space="preserve"> Time!BF$67</f>
        <v>Operations</v>
      </c>
      <c r="BG3" s="48" t="str">
        <f xml:space="preserve"> Time!BG$67</f>
        <v>Operations</v>
      </c>
      <c r="BH3" s="48" t="str">
        <f xml:space="preserve"> Time!BH$67</f>
        <v>Operations</v>
      </c>
      <c r="BI3" s="48" t="str">
        <f xml:space="preserve"> Time!BI$67</f>
        <v>Operations</v>
      </c>
      <c r="BJ3" s="48" t="str">
        <f xml:space="preserve"> Time!BJ$67</f>
        <v>Operations</v>
      </c>
      <c r="BK3" s="48" t="str">
        <f xml:space="preserve"> Time!BK$67</f>
        <v>Operations</v>
      </c>
      <c r="BL3" s="48" t="str">
        <f xml:space="preserve"> Time!BL$67</f>
        <v>Operations</v>
      </c>
      <c r="BM3" s="48" t="str">
        <f xml:space="preserve"> Time!BM$67</f>
        <v>Operations</v>
      </c>
      <c r="BN3" s="48" t="str">
        <f xml:space="preserve"> Time!BN$67</f>
        <v>Operations</v>
      </c>
      <c r="BO3" s="48" t="str">
        <f xml:space="preserve"> Time!BO$67</f>
        <v>Operations</v>
      </c>
      <c r="BP3" s="48" t="str">
        <f xml:space="preserve"> Time!BP$67</f>
        <v>Operations</v>
      </c>
      <c r="BQ3" s="48" t="str">
        <f xml:space="preserve"> Time!BQ$67</f>
        <v>Operations</v>
      </c>
      <c r="BR3" s="48" t="str">
        <f xml:space="preserve"> Time!BR$67</f>
        <v>Operations</v>
      </c>
      <c r="BS3" s="48" t="str">
        <f xml:space="preserve"> Time!BS$67</f>
        <v>Operations</v>
      </c>
      <c r="BT3" s="48" t="str">
        <f xml:space="preserve"> Time!BT$67</f>
        <v>Operations</v>
      </c>
      <c r="BU3" s="48" t="str">
        <f xml:space="preserve"> Time!BU$67</f>
        <v>Operations</v>
      </c>
      <c r="BV3" s="48" t="str">
        <f xml:space="preserve"> Time!BV$67</f>
        <v>Operations</v>
      </c>
      <c r="BW3" s="48" t="str">
        <f xml:space="preserve"> Time!BW$67</f>
        <v>Operations</v>
      </c>
      <c r="BX3" s="48" t="str">
        <f xml:space="preserve"> Time!BX$67</f>
        <v>Operations</v>
      </c>
      <c r="BY3" s="48" t="str">
        <f xml:space="preserve"> Time!BY$67</f>
        <v>Operations</v>
      </c>
      <c r="BZ3" s="48" t="str">
        <f xml:space="preserve"> Time!BZ$67</f>
        <v>Operations</v>
      </c>
      <c r="CA3" s="48" t="str">
        <f xml:space="preserve"> Time!CA$67</f>
        <v>Operations</v>
      </c>
      <c r="CB3" s="48" t="str">
        <f xml:space="preserve"> Time!CB$67</f>
        <v>Operations</v>
      </c>
      <c r="CC3" s="48" t="str">
        <f xml:space="preserve"> Time!CC$67</f>
        <v>Operations</v>
      </c>
      <c r="CD3" s="48" t="str">
        <f xml:space="preserve"> Time!CD$67</f>
        <v>Operations</v>
      </c>
      <c r="CE3" s="48" t="str">
        <f xml:space="preserve"> Time!CE$67</f>
        <v>Operations</v>
      </c>
      <c r="CF3" s="48" t="str">
        <f xml:space="preserve"> Time!CF$67</f>
        <v>Operations</v>
      </c>
      <c r="CG3" s="48" t="str">
        <f xml:space="preserve"> Time!CG$67</f>
        <v>Operations</v>
      </c>
      <c r="CH3" s="48" t="str">
        <f xml:space="preserve"> Time!CH$67</f>
        <v>Operations</v>
      </c>
      <c r="CI3" s="48" t="str">
        <f xml:space="preserve"> Time!CI$67</f>
        <v>Operations</v>
      </c>
      <c r="CJ3" s="48" t="str">
        <f xml:space="preserve"> Time!CJ$67</f>
        <v>Operations</v>
      </c>
      <c r="CK3" s="48" t="str">
        <f xml:space="preserve"> Time!CK$67</f>
        <v>Operations</v>
      </c>
      <c r="CL3" s="48" t="str">
        <f xml:space="preserve"> Time!CL$67</f>
        <v>Operations</v>
      </c>
      <c r="CM3" s="48" t="str">
        <f xml:space="preserve"> Time!CM$67</f>
        <v>Operations</v>
      </c>
      <c r="CN3" s="48" t="str">
        <f xml:space="preserve"> Time!CN$67</f>
        <v>Operations</v>
      </c>
      <c r="CO3" s="48" t="str">
        <f xml:space="preserve"> Time!CO$67</f>
        <v>Operations</v>
      </c>
      <c r="CP3" s="48" t="str">
        <f xml:space="preserve"> Time!CP$67</f>
        <v>Operations</v>
      </c>
      <c r="CQ3" s="48" t="str">
        <f xml:space="preserve"> Time!CQ$67</f>
        <v>Operations</v>
      </c>
      <c r="CR3" s="48" t="str">
        <f xml:space="preserve"> Time!CR$67</f>
        <v>Operations</v>
      </c>
      <c r="CS3" s="48" t="str">
        <f xml:space="preserve"> Time!CS$67</f>
        <v>Operations</v>
      </c>
      <c r="CT3" s="48" t="str">
        <f xml:space="preserve"> Time!CT$67</f>
        <v>Operations</v>
      </c>
      <c r="CU3" s="48" t="str">
        <f xml:space="preserve"> Time!CU$67</f>
        <v>Operations</v>
      </c>
      <c r="CV3" s="48" t="str">
        <f xml:space="preserve"> Time!CV$67</f>
        <v>Operations</v>
      </c>
      <c r="CW3" s="48" t="str">
        <f xml:space="preserve"> Time!CW$67</f>
        <v>Operations</v>
      </c>
      <c r="CX3" s="48" t="str">
        <f xml:space="preserve"> Time!CX$67</f>
        <v>Operations</v>
      </c>
      <c r="CY3" s="48" t="str">
        <f xml:space="preserve"> Time!CY$67</f>
        <v>Operations</v>
      </c>
      <c r="CZ3" s="48" t="str">
        <f xml:space="preserve"> Time!CZ$67</f>
        <v>Operations</v>
      </c>
      <c r="DA3" s="48" t="str">
        <f xml:space="preserve"> Time!DA$67</f>
        <v>Operations</v>
      </c>
      <c r="DB3" s="48" t="str">
        <f xml:space="preserve"> Time!DB$67</f>
        <v>Operations</v>
      </c>
      <c r="DC3" s="48" t="str">
        <f xml:space="preserve"> Time!DC$67</f>
        <v>Operations</v>
      </c>
      <c r="DD3" s="48" t="str">
        <f xml:space="preserve"> Time!DD$67</f>
        <v>Operations</v>
      </c>
      <c r="DE3" s="48" t="str">
        <f xml:space="preserve"> Time!DE$67</f>
        <v>Operations</v>
      </c>
      <c r="DF3" s="48" t="str">
        <f xml:space="preserve"> Time!DF$67</f>
        <v>Operations</v>
      </c>
      <c r="DG3" s="48" t="str">
        <f xml:space="preserve"> Time!DG$67</f>
        <v>Operations</v>
      </c>
      <c r="DH3" s="48" t="str">
        <f xml:space="preserve"> Time!DH$67</f>
        <v>Operations</v>
      </c>
      <c r="DI3" s="48" t="str">
        <f xml:space="preserve"> Time!DI$67</f>
        <v>Post ops</v>
      </c>
      <c r="DJ3" s="48" t="str">
        <f xml:space="preserve"> Time!DJ$67</f>
        <v>Post ops</v>
      </c>
      <c r="DK3" s="48" t="str">
        <f xml:space="preserve"> Time!DK$67</f>
        <v>Post ops</v>
      </c>
      <c r="DL3" s="48" t="str">
        <f xml:space="preserve"> Time!DL$67</f>
        <v>Post ops</v>
      </c>
      <c r="DM3" s="48" t="str">
        <f xml:space="preserve"> Time!DM$67</f>
        <v>Post ops</v>
      </c>
      <c r="DN3" s="48" t="str">
        <f xml:space="preserve"> Time!DN$67</f>
        <v>Post ops</v>
      </c>
      <c r="DO3" s="48" t="str">
        <f xml:space="preserve"> Time!DO$67</f>
        <v>Post ops</v>
      </c>
      <c r="DP3" s="48" t="str">
        <f xml:space="preserve"> Time!DP$67</f>
        <v>Post ops</v>
      </c>
      <c r="DQ3" s="48" t="str">
        <f xml:space="preserve"> Time!DQ$67</f>
        <v>Post ops</v>
      </c>
      <c r="DR3" s="48" t="str">
        <f xml:space="preserve"> Time!DR$67</f>
        <v>Post ops</v>
      </c>
      <c r="DS3" s="48" t="str">
        <f xml:space="preserve"> Time!DS$67</f>
        <v>Post ops</v>
      </c>
      <c r="DT3" s="48" t="str">
        <f xml:space="preserve"> Time!DT$67</f>
        <v>Post ops</v>
      </c>
      <c r="DU3" s="48" t="str">
        <f xml:space="preserve"> Time!DU$67</f>
        <v>Post ops</v>
      </c>
      <c r="DV3" s="48" t="str">
        <f xml:space="preserve"> Time!DV$67</f>
        <v>Post ops</v>
      </c>
      <c r="DW3" s="48" t="str">
        <f xml:space="preserve"> Time!DW$67</f>
        <v>Post ops</v>
      </c>
      <c r="DX3" s="48" t="str">
        <f xml:space="preserve"> Time!DX$67</f>
        <v>Post ops</v>
      </c>
      <c r="DY3" s="48" t="str">
        <f xml:space="preserve"> Time!DY$67</f>
        <v>Post ops</v>
      </c>
      <c r="DZ3" s="48" t="str">
        <f xml:space="preserve"> Time!DZ$67</f>
        <v>Post ops</v>
      </c>
      <c r="EA3" s="48" t="str">
        <f xml:space="preserve"> Time!EA$67</f>
        <v>Post ops</v>
      </c>
      <c r="EB3" s="48" t="str">
        <f xml:space="preserve"> Time!EB$67</f>
        <v>Post ops</v>
      </c>
      <c r="EC3" s="48" t="str">
        <f xml:space="preserve"> Time!EC$67</f>
        <v>Post ops</v>
      </c>
      <c r="ED3" s="48" t="str">
        <f xml:space="preserve"> Time!ED$67</f>
        <v>Post ops</v>
      </c>
      <c r="EE3" s="48" t="str">
        <f xml:space="preserve"> Time!EE$67</f>
        <v>Post ops</v>
      </c>
      <c r="EF3" s="48" t="str">
        <f xml:space="preserve"> Time!EF$67</f>
        <v>Post ops</v>
      </c>
      <c r="EG3" s="48" t="str">
        <f xml:space="preserve"> Time!EG$67</f>
        <v>Post ops</v>
      </c>
      <c r="EH3" s="48" t="str">
        <f xml:space="preserve"> Time!EH$67</f>
        <v>Post ops</v>
      </c>
      <c r="EI3" s="48" t="str">
        <f xml:space="preserve"> Time!EI$67</f>
        <v>Post ops</v>
      </c>
      <c r="EJ3" s="48" t="str">
        <f xml:space="preserve"> Time!EJ$67</f>
        <v>Post ops</v>
      </c>
      <c r="EK3" s="48" t="str">
        <f xml:space="preserve"> Time!EK$67</f>
        <v>Post ops</v>
      </c>
      <c r="EL3" s="48" t="str">
        <f xml:space="preserve"> Time!EL$67</f>
        <v>Post ops</v>
      </c>
      <c r="EM3" s="48" t="str">
        <f xml:space="preserve"> Time!EM$67</f>
        <v>Post ops</v>
      </c>
      <c r="EN3" s="48" t="str">
        <f xml:space="preserve"> Time!EN$67</f>
        <v>Post ops</v>
      </c>
      <c r="EO3" s="48" t="str">
        <f xml:space="preserve"> Time!EO$67</f>
        <v>Post ops</v>
      </c>
      <c r="EP3" s="48" t="str">
        <f xml:space="preserve"> Time!EP$67</f>
        <v>Post ops</v>
      </c>
      <c r="EQ3" s="48" t="str">
        <f xml:space="preserve"> Time!EQ$67</f>
        <v>Post ops</v>
      </c>
      <c r="ER3" s="48" t="str">
        <f xml:space="preserve"> Time!ER$67</f>
        <v>Post ops</v>
      </c>
      <c r="ES3" s="48" t="str">
        <f xml:space="preserve"> Time!ES$67</f>
        <v>Post ops</v>
      </c>
      <c r="ET3" s="48" t="str">
        <f xml:space="preserve"> Time!ET$67</f>
        <v>Post ops</v>
      </c>
      <c r="EU3" s="48" t="str">
        <f xml:space="preserve"> Time!EU$67</f>
        <v>Post ops</v>
      </c>
      <c r="EV3" s="48" t="str">
        <f xml:space="preserve"> Time!EV$67</f>
        <v>Post ops</v>
      </c>
      <c r="EW3" s="48" t="str">
        <f xml:space="preserve"> Time!EW$67</f>
        <v>Post ops</v>
      </c>
      <c r="EX3" s="48" t="str">
        <f xml:space="preserve"> Time!EX$67</f>
        <v>Post ops</v>
      </c>
      <c r="EY3" s="48" t="str">
        <f xml:space="preserve"> Time!EY$67</f>
        <v>Post ops</v>
      </c>
      <c r="EZ3" s="48" t="str">
        <f xml:space="preserve"> Time!EZ$67</f>
        <v>Post ops</v>
      </c>
      <c r="FA3" s="48" t="str">
        <f xml:space="preserve"> Time!FA$67</f>
        <v>Post ops</v>
      </c>
      <c r="FB3" s="48" t="str">
        <f xml:space="preserve"> Time!FB$67</f>
        <v>Post ops</v>
      </c>
      <c r="FC3" s="48" t="str">
        <f xml:space="preserve"> Time!FC$67</f>
        <v>Post ops</v>
      </c>
      <c r="FD3" s="48" t="str">
        <f xml:space="preserve"> Time!FD$67</f>
        <v>Post ops</v>
      </c>
      <c r="FE3" s="48" t="str">
        <f xml:space="preserve"> Time!FE$67</f>
        <v>Post ops</v>
      </c>
      <c r="FF3" s="48" t="str">
        <f xml:space="preserve"> Time!FF$67</f>
        <v>Post ops</v>
      </c>
      <c r="FG3" s="48" t="str">
        <f xml:space="preserve"> Time!FG$67</f>
        <v>Post ops</v>
      </c>
      <c r="FH3" s="48" t="str">
        <f xml:space="preserve"> Time!FH$67</f>
        <v>Post ops</v>
      </c>
      <c r="FI3" s="48" t="str">
        <f xml:space="preserve"> Time!FI$67</f>
        <v>Post ops</v>
      </c>
      <c r="FJ3" s="48" t="str">
        <f xml:space="preserve"> Time!FJ$67</f>
        <v>Post ops</v>
      </c>
      <c r="FK3" s="48" t="str">
        <f xml:space="preserve"> Time!FK$67</f>
        <v>Post ops</v>
      </c>
      <c r="FL3" s="48" t="str">
        <f xml:space="preserve"> Time!FL$67</f>
        <v>Post ops</v>
      </c>
      <c r="FM3" s="48" t="str">
        <f xml:space="preserve"> Time!FM$67</f>
        <v>Post ops</v>
      </c>
      <c r="FN3" s="48" t="str">
        <f xml:space="preserve"> Time!FN$67</f>
        <v>Post ops</v>
      </c>
      <c r="FO3" s="48" t="str">
        <f xml:space="preserve"> Time!FO$67</f>
        <v>Post ops</v>
      </c>
      <c r="FP3" s="48" t="str">
        <f xml:space="preserve"> Time!FP$67</f>
        <v>Post ops</v>
      </c>
      <c r="FQ3" s="48" t="str">
        <f xml:space="preserve"> Time!FQ$67</f>
        <v>Post ops</v>
      </c>
      <c r="FR3" s="48" t="str">
        <f xml:space="preserve"> Time!FR$67</f>
        <v>Post ops</v>
      </c>
      <c r="FS3" s="48" t="str">
        <f xml:space="preserve"> Time!FS$67</f>
        <v>Post ops</v>
      </c>
      <c r="FT3" s="48" t="str">
        <f xml:space="preserve"> Time!FT$67</f>
        <v>Post ops</v>
      </c>
      <c r="FU3" s="48" t="str">
        <f xml:space="preserve"> Time!FU$67</f>
        <v>Post ops</v>
      </c>
      <c r="FV3" s="48" t="str">
        <f xml:space="preserve"> Time!FV$67</f>
        <v>Post ops</v>
      </c>
      <c r="FW3" s="48" t="str">
        <f xml:space="preserve"> Time!FW$67</f>
        <v>Post ops</v>
      </c>
      <c r="FX3" s="48" t="str">
        <f xml:space="preserve"> Time!FX$67</f>
        <v>Post ops</v>
      </c>
      <c r="FY3" s="48" t="str">
        <f xml:space="preserve"> Time!FY$67</f>
        <v>Post ops</v>
      </c>
      <c r="FZ3" s="48" t="str">
        <f xml:space="preserve"> Time!FZ$67</f>
        <v>Post ops</v>
      </c>
      <c r="GA3" s="48" t="str">
        <f xml:space="preserve"> Time!GA$67</f>
        <v>Post ops</v>
      </c>
      <c r="GB3" s="48" t="str">
        <f xml:space="preserve"> Time!GB$67</f>
        <v>Post ops</v>
      </c>
      <c r="GC3" s="48" t="str">
        <f xml:space="preserve"> Time!GC$67</f>
        <v>Post ops</v>
      </c>
      <c r="GD3" s="48" t="str">
        <f xml:space="preserve"> Time!GD$67</f>
        <v>Post ops</v>
      </c>
      <c r="GE3" s="48" t="str">
        <f xml:space="preserve"> Time!GE$67</f>
        <v>Post ops</v>
      </c>
      <c r="GF3" s="48" t="str">
        <f xml:space="preserve"> Time!GF$67</f>
        <v>Post ops</v>
      </c>
      <c r="GG3" s="48" t="str">
        <f xml:space="preserve"> Time!GG$67</f>
        <v>Post ops</v>
      </c>
      <c r="GH3" s="48" t="str">
        <f xml:space="preserve"> Time!GH$67</f>
        <v>Post ops</v>
      </c>
      <c r="GI3" s="48" t="str">
        <f xml:space="preserve"> Time!GI$67</f>
        <v>Post ops</v>
      </c>
      <c r="GJ3" s="48" t="str">
        <f xml:space="preserve"> Time!GJ$67</f>
        <v>Post ops</v>
      </c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  <c r="IW3"/>
      <c r="IX3"/>
      <c r="IY3"/>
      <c r="IZ3"/>
      <c r="JA3"/>
      <c r="JB3"/>
      <c r="JC3"/>
      <c r="JD3"/>
      <c r="JE3"/>
      <c r="JF3"/>
      <c r="JG3"/>
      <c r="JH3"/>
      <c r="JI3"/>
      <c r="JJ3"/>
      <c r="JK3"/>
      <c r="JL3"/>
      <c r="JM3"/>
      <c r="JN3"/>
      <c r="JO3"/>
      <c r="JP3"/>
      <c r="JQ3"/>
      <c r="JR3"/>
      <c r="JS3"/>
      <c r="JT3"/>
      <c r="JU3"/>
      <c r="JV3"/>
      <c r="JW3"/>
      <c r="JX3"/>
      <c r="JY3"/>
      <c r="JZ3"/>
      <c r="KA3"/>
      <c r="KB3"/>
      <c r="KC3"/>
      <c r="KD3"/>
      <c r="KE3"/>
      <c r="KF3"/>
      <c r="KG3"/>
      <c r="KH3"/>
      <c r="KI3"/>
      <c r="KJ3"/>
      <c r="KK3"/>
      <c r="KL3"/>
      <c r="KM3"/>
      <c r="KN3"/>
      <c r="KO3"/>
      <c r="KP3"/>
      <c r="KQ3"/>
      <c r="KR3"/>
      <c r="KS3"/>
      <c r="KT3"/>
      <c r="KU3"/>
      <c r="KV3"/>
      <c r="KW3"/>
      <c r="KX3"/>
      <c r="KY3"/>
      <c r="KZ3"/>
      <c r="LA3"/>
      <c r="LB3"/>
      <c r="LC3"/>
      <c r="LD3"/>
      <c r="LE3"/>
      <c r="LF3"/>
      <c r="LG3"/>
      <c r="LH3"/>
      <c r="LI3"/>
      <c r="LJ3"/>
      <c r="LK3"/>
      <c r="LL3"/>
      <c r="LM3"/>
      <c r="LN3"/>
      <c r="LO3"/>
      <c r="LP3"/>
      <c r="LQ3"/>
      <c r="LR3"/>
      <c r="LS3"/>
      <c r="LT3"/>
      <c r="LU3"/>
      <c r="LV3"/>
      <c r="LW3"/>
      <c r="LX3"/>
      <c r="LY3"/>
      <c r="LZ3"/>
      <c r="MA3"/>
      <c r="MB3"/>
      <c r="MC3"/>
      <c r="MD3"/>
      <c r="ME3"/>
      <c r="MF3"/>
      <c r="MG3"/>
      <c r="MH3"/>
      <c r="MI3"/>
      <c r="MJ3"/>
      <c r="MK3"/>
      <c r="ML3"/>
      <c r="MM3"/>
      <c r="MN3"/>
      <c r="MO3"/>
      <c r="MP3"/>
      <c r="MQ3"/>
      <c r="MR3"/>
      <c r="MS3"/>
      <c r="MT3"/>
      <c r="MU3"/>
      <c r="MV3"/>
      <c r="MW3"/>
      <c r="MX3"/>
      <c r="MY3"/>
      <c r="MZ3"/>
      <c r="NA3"/>
      <c r="NB3"/>
      <c r="NC3"/>
      <c r="ND3"/>
      <c r="NE3"/>
      <c r="NF3"/>
      <c r="NG3"/>
      <c r="NH3"/>
      <c r="NI3"/>
      <c r="NJ3"/>
      <c r="NK3"/>
      <c r="NL3"/>
      <c r="NM3"/>
      <c r="NN3"/>
      <c r="NO3"/>
      <c r="NP3"/>
      <c r="NQ3"/>
      <c r="NR3"/>
      <c r="NS3"/>
      <c r="NT3"/>
      <c r="NU3"/>
      <c r="NV3"/>
      <c r="NW3"/>
      <c r="NX3"/>
      <c r="NY3"/>
      <c r="NZ3"/>
      <c r="OA3"/>
      <c r="OB3"/>
      <c r="OC3"/>
      <c r="OD3"/>
      <c r="OE3"/>
      <c r="OF3"/>
      <c r="OG3"/>
      <c r="OH3"/>
      <c r="OI3"/>
      <c r="OJ3"/>
      <c r="OK3"/>
      <c r="OL3"/>
      <c r="OM3"/>
      <c r="ON3"/>
      <c r="OO3"/>
      <c r="OP3"/>
      <c r="OQ3"/>
      <c r="OR3"/>
      <c r="OS3"/>
      <c r="OT3"/>
      <c r="OU3"/>
      <c r="OV3"/>
      <c r="OW3"/>
      <c r="OX3"/>
      <c r="OY3"/>
      <c r="OZ3"/>
      <c r="PA3"/>
      <c r="PB3"/>
      <c r="PC3"/>
      <c r="PD3"/>
      <c r="PE3"/>
      <c r="PF3"/>
      <c r="PG3"/>
      <c r="PH3"/>
      <c r="PI3"/>
      <c r="PJ3"/>
      <c r="PK3"/>
      <c r="PL3"/>
      <c r="PM3"/>
      <c r="PN3"/>
      <c r="PO3"/>
      <c r="PP3"/>
      <c r="PQ3"/>
      <c r="PR3"/>
      <c r="PS3"/>
      <c r="PT3"/>
      <c r="PU3"/>
      <c r="PV3"/>
      <c r="PW3"/>
      <c r="PX3"/>
      <c r="PY3"/>
    </row>
    <row r="4" spans="1:441" s="10" customFormat="1" x14ac:dyDescent="0.35">
      <c r="A4" s="15"/>
      <c r="B4" s="15"/>
      <c r="C4" s="21"/>
      <c r="D4" s="60"/>
      <c r="E4" s="266" t="str">
        <f xml:space="preserve"> Time!E$42</f>
        <v>Contract year</v>
      </c>
      <c r="F4" s="350">
        <f xml:space="preserve"> Check!$F$21</f>
        <v>0</v>
      </c>
      <c r="G4" s="121" t="s">
        <v>24</v>
      </c>
      <c r="H4" s="2"/>
      <c r="I4" s="16"/>
      <c r="J4" s="266">
        <f xml:space="preserve"> Time!J$42</f>
        <v>2020</v>
      </c>
      <c r="K4" s="266">
        <f xml:space="preserve"> Time!K$42</f>
        <v>2020</v>
      </c>
      <c r="L4" s="266">
        <f xml:space="preserve"> Time!L$42</f>
        <v>2020</v>
      </c>
      <c r="M4" s="266">
        <f xml:space="preserve"> Time!M$42</f>
        <v>2021</v>
      </c>
      <c r="N4" s="266">
        <f xml:space="preserve"> Time!N$42</f>
        <v>2021</v>
      </c>
      <c r="O4" s="266">
        <f xml:space="preserve"> Time!O$42</f>
        <v>2021</v>
      </c>
      <c r="P4" s="266">
        <f xml:space="preserve"> Time!P$42</f>
        <v>2021</v>
      </c>
      <c r="Q4" s="266">
        <f xml:space="preserve"> Time!Q$42</f>
        <v>2022</v>
      </c>
      <c r="R4" s="266">
        <f xml:space="preserve"> Time!R$42</f>
        <v>2022</v>
      </c>
      <c r="S4" s="266">
        <f xml:space="preserve"> Time!S$42</f>
        <v>2022</v>
      </c>
      <c r="T4" s="266">
        <f xml:space="preserve"> Time!T$42</f>
        <v>2022</v>
      </c>
      <c r="U4" s="266">
        <f xml:space="preserve"> Time!U$42</f>
        <v>2023</v>
      </c>
      <c r="V4" s="266">
        <f xml:space="preserve"> Time!V$42</f>
        <v>2023</v>
      </c>
      <c r="W4" s="266">
        <f xml:space="preserve"> Time!W$42</f>
        <v>2023</v>
      </c>
      <c r="X4" s="266">
        <f xml:space="preserve"> Time!X$42</f>
        <v>2023</v>
      </c>
      <c r="Y4" s="266">
        <f xml:space="preserve"> Time!Y$42</f>
        <v>2024</v>
      </c>
      <c r="Z4" s="266">
        <f xml:space="preserve"> Time!Z$42</f>
        <v>2024</v>
      </c>
      <c r="AA4" s="266">
        <f xml:space="preserve"> Time!AA$42</f>
        <v>2024</v>
      </c>
      <c r="AB4" s="266">
        <f xml:space="preserve"> Time!AB$42</f>
        <v>2024</v>
      </c>
      <c r="AC4" s="266">
        <f xml:space="preserve"> Time!AC$42</f>
        <v>2025</v>
      </c>
      <c r="AD4" s="266">
        <f xml:space="preserve"> Time!AD$42</f>
        <v>2025</v>
      </c>
      <c r="AE4" s="266">
        <f xml:space="preserve"> Time!AE$42</f>
        <v>2025</v>
      </c>
      <c r="AF4" s="266">
        <f xml:space="preserve"> Time!AF$42</f>
        <v>2025</v>
      </c>
      <c r="AG4" s="266">
        <f xml:space="preserve"> Time!AG$42</f>
        <v>2026</v>
      </c>
      <c r="AH4" s="266">
        <f xml:space="preserve"> Time!AH$42</f>
        <v>2026</v>
      </c>
      <c r="AI4" s="266">
        <f xml:space="preserve"> Time!AI$42</f>
        <v>2026</v>
      </c>
      <c r="AJ4" s="266">
        <f xml:space="preserve"> Time!AJ$42</f>
        <v>2026</v>
      </c>
      <c r="AK4" s="266">
        <f xml:space="preserve"> Time!AK$42</f>
        <v>2027</v>
      </c>
      <c r="AL4" s="266">
        <f xml:space="preserve"> Time!AL$42</f>
        <v>2027</v>
      </c>
      <c r="AM4" s="266">
        <f xml:space="preserve"> Time!AM$42</f>
        <v>2027</v>
      </c>
      <c r="AN4" s="266">
        <f xml:space="preserve"> Time!AN$42</f>
        <v>2027</v>
      </c>
      <c r="AO4" s="266">
        <f xml:space="preserve"> Time!AO$42</f>
        <v>2028</v>
      </c>
      <c r="AP4" s="266">
        <f xml:space="preserve"> Time!AP$42</f>
        <v>2028</v>
      </c>
      <c r="AQ4" s="266">
        <f xml:space="preserve"> Time!AQ$42</f>
        <v>2028</v>
      </c>
      <c r="AR4" s="266">
        <f xml:space="preserve"> Time!AR$42</f>
        <v>2028</v>
      </c>
      <c r="AS4" s="266">
        <f xml:space="preserve"> Time!AS$42</f>
        <v>2029</v>
      </c>
      <c r="AT4" s="266">
        <f xml:space="preserve"> Time!AT$42</f>
        <v>2029</v>
      </c>
      <c r="AU4" s="266">
        <f xml:space="preserve"> Time!AU$42</f>
        <v>2029</v>
      </c>
      <c r="AV4" s="266">
        <f xml:space="preserve"> Time!AV$42</f>
        <v>2029</v>
      </c>
      <c r="AW4" s="266">
        <f xml:space="preserve"> Time!AW$42</f>
        <v>2030</v>
      </c>
      <c r="AX4" s="266">
        <f xml:space="preserve"> Time!AX$42</f>
        <v>2030</v>
      </c>
      <c r="AY4" s="266">
        <f xml:space="preserve"> Time!AY$42</f>
        <v>2030</v>
      </c>
      <c r="AZ4" s="266">
        <f xml:space="preserve"> Time!AZ$42</f>
        <v>2030</v>
      </c>
      <c r="BA4" s="266">
        <f xml:space="preserve"> Time!BA$42</f>
        <v>2031</v>
      </c>
      <c r="BB4" s="266">
        <f xml:space="preserve"> Time!BB$42</f>
        <v>2031</v>
      </c>
      <c r="BC4" s="266">
        <f xml:space="preserve"> Time!BC$42</f>
        <v>2031</v>
      </c>
      <c r="BD4" s="266">
        <f xml:space="preserve"> Time!BD$42</f>
        <v>2031</v>
      </c>
      <c r="BE4" s="266">
        <f xml:space="preserve"> Time!BE$42</f>
        <v>2032</v>
      </c>
      <c r="BF4" s="266">
        <f xml:space="preserve"> Time!BF$42</f>
        <v>2032</v>
      </c>
      <c r="BG4" s="266">
        <f xml:space="preserve"> Time!BG$42</f>
        <v>2032</v>
      </c>
      <c r="BH4" s="266">
        <f xml:space="preserve"> Time!BH$42</f>
        <v>2032</v>
      </c>
      <c r="BI4" s="266">
        <f xml:space="preserve"> Time!BI$42</f>
        <v>2033</v>
      </c>
      <c r="BJ4" s="266">
        <f xml:space="preserve"> Time!BJ$42</f>
        <v>2033</v>
      </c>
      <c r="BK4" s="266">
        <f xml:space="preserve"> Time!BK$42</f>
        <v>2033</v>
      </c>
      <c r="BL4" s="266">
        <f xml:space="preserve"> Time!BL$42</f>
        <v>2033</v>
      </c>
      <c r="BM4" s="266">
        <f xml:space="preserve"> Time!BM$42</f>
        <v>2034</v>
      </c>
      <c r="BN4" s="266">
        <f xml:space="preserve"> Time!BN$42</f>
        <v>2034</v>
      </c>
      <c r="BO4" s="266">
        <f xml:space="preserve"> Time!BO$42</f>
        <v>2034</v>
      </c>
      <c r="BP4" s="266">
        <f xml:space="preserve"> Time!BP$42</f>
        <v>2034</v>
      </c>
      <c r="BQ4" s="266">
        <f xml:space="preserve"> Time!BQ$42</f>
        <v>2035</v>
      </c>
      <c r="BR4" s="266">
        <f xml:space="preserve"> Time!BR$42</f>
        <v>2035</v>
      </c>
      <c r="BS4" s="266">
        <f xml:space="preserve"> Time!BS$42</f>
        <v>2035</v>
      </c>
      <c r="BT4" s="266">
        <f xml:space="preserve"> Time!BT$42</f>
        <v>2035</v>
      </c>
      <c r="BU4" s="266">
        <f xml:space="preserve"> Time!BU$42</f>
        <v>2036</v>
      </c>
      <c r="BV4" s="266">
        <f xml:space="preserve"> Time!BV$42</f>
        <v>2036</v>
      </c>
      <c r="BW4" s="266">
        <f xml:space="preserve"> Time!BW$42</f>
        <v>2036</v>
      </c>
      <c r="BX4" s="266">
        <f xml:space="preserve"> Time!BX$42</f>
        <v>2036</v>
      </c>
      <c r="BY4" s="266">
        <f xml:space="preserve"> Time!BY$42</f>
        <v>2037</v>
      </c>
      <c r="BZ4" s="266">
        <f xml:space="preserve"> Time!BZ$42</f>
        <v>2037</v>
      </c>
      <c r="CA4" s="266">
        <f xml:space="preserve"> Time!CA$42</f>
        <v>2037</v>
      </c>
      <c r="CB4" s="266">
        <f xml:space="preserve"> Time!CB$42</f>
        <v>2037</v>
      </c>
      <c r="CC4" s="266">
        <f xml:space="preserve"> Time!CC$42</f>
        <v>2038</v>
      </c>
      <c r="CD4" s="266">
        <f xml:space="preserve"> Time!CD$42</f>
        <v>2038</v>
      </c>
      <c r="CE4" s="266">
        <f xml:space="preserve"> Time!CE$42</f>
        <v>2038</v>
      </c>
      <c r="CF4" s="266">
        <f xml:space="preserve"> Time!CF$42</f>
        <v>2038</v>
      </c>
      <c r="CG4" s="266">
        <f xml:space="preserve"> Time!CG$42</f>
        <v>2039</v>
      </c>
      <c r="CH4" s="266">
        <f xml:space="preserve"> Time!CH$42</f>
        <v>2039</v>
      </c>
      <c r="CI4" s="266">
        <f xml:space="preserve"> Time!CI$42</f>
        <v>2039</v>
      </c>
      <c r="CJ4" s="266">
        <f xml:space="preserve"> Time!CJ$42</f>
        <v>2039</v>
      </c>
      <c r="CK4" s="266">
        <f xml:space="preserve"> Time!CK$42</f>
        <v>2040</v>
      </c>
      <c r="CL4" s="266">
        <f xml:space="preserve"> Time!CL$42</f>
        <v>2040</v>
      </c>
      <c r="CM4" s="266">
        <f xml:space="preserve"> Time!CM$42</f>
        <v>2040</v>
      </c>
      <c r="CN4" s="266">
        <f xml:space="preserve"> Time!CN$42</f>
        <v>2040</v>
      </c>
      <c r="CO4" s="266">
        <f xml:space="preserve"> Time!CO$42</f>
        <v>2041</v>
      </c>
      <c r="CP4" s="266">
        <f xml:space="preserve"> Time!CP$42</f>
        <v>2041</v>
      </c>
      <c r="CQ4" s="266">
        <f xml:space="preserve"> Time!CQ$42</f>
        <v>2041</v>
      </c>
      <c r="CR4" s="266">
        <f xml:space="preserve"> Time!CR$42</f>
        <v>2041</v>
      </c>
      <c r="CS4" s="266">
        <f xml:space="preserve"> Time!CS$42</f>
        <v>2042</v>
      </c>
      <c r="CT4" s="266">
        <f xml:space="preserve"> Time!CT$42</f>
        <v>2042</v>
      </c>
      <c r="CU4" s="266">
        <f xml:space="preserve"> Time!CU$42</f>
        <v>2042</v>
      </c>
      <c r="CV4" s="266">
        <f xml:space="preserve"> Time!CV$42</f>
        <v>2042</v>
      </c>
      <c r="CW4" s="266">
        <f xml:space="preserve"> Time!CW$42</f>
        <v>2043</v>
      </c>
      <c r="CX4" s="266">
        <f xml:space="preserve"> Time!CX$42</f>
        <v>2043</v>
      </c>
      <c r="CY4" s="266">
        <f xml:space="preserve"> Time!CY$42</f>
        <v>2043</v>
      </c>
      <c r="CZ4" s="266">
        <f xml:space="preserve"> Time!CZ$42</f>
        <v>2043</v>
      </c>
      <c r="DA4" s="266">
        <f xml:space="preserve"> Time!DA$42</f>
        <v>2044</v>
      </c>
      <c r="DB4" s="266">
        <f xml:space="preserve"> Time!DB$42</f>
        <v>2044</v>
      </c>
      <c r="DC4" s="266">
        <f xml:space="preserve"> Time!DC$42</f>
        <v>2044</v>
      </c>
      <c r="DD4" s="266">
        <f xml:space="preserve"> Time!DD$42</f>
        <v>2044</v>
      </c>
      <c r="DE4" s="266">
        <f xml:space="preserve"> Time!DE$42</f>
        <v>2045</v>
      </c>
      <c r="DF4" s="266">
        <f xml:space="preserve"> Time!DF$42</f>
        <v>2045</v>
      </c>
      <c r="DG4" s="266">
        <f xml:space="preserve"> Time!DG$42</f>
        <v>2045</v>
      </c>
      <c r="DH4" s="266">
        <f xml:space="preserve"> Time!DH$42</f>
        <v>2045</v>
      </c>
      <c r="DI4" s="266">
        <f xml:space="preserve"> Time!DI$42</f>
        <v>2046</v>
      </c>
      <c r="DJ4" s="266">
        <f xml:space="preserve"> Time!DJ$42</f>
        <v>2046</v>
      </c>
      <c r="DK4" s="266">
        <f xml:space="preserve"> Time!DK$42</f>
        <v>2046</v>
      </c>
      <c r="DL4" s="266">
        <f xml:space="preserve"> Time!DL$42</f>
        <v>2046</v>
      </c>
      <c r="DM4" s="266">
        <f xml:space="preserve"> Time!DM$42</f>
        <v>2047</v>
      </c>
      <c r="DN4" s="266">
        <f xml:space="preserve"> Time!DN$42</f>
        <v>2047</v>
      </c>
      <c r="DO4" s="266">
        <f xml:space="preserve"> Time!DO$42</f>
        <v>2047</v>
      </c>
      <c r="DP4" s="266">
        <f xml:space="preserve"> Time!DP$42</f>
        <v>2047</v>
      </c>
      <c r="DQ4" s="266">
        <f xml:space="preserve"> Time!DQ$42</f>
        <v>2048</v>
      </c>
      <c r="DR4" s="266">
        <f xml:space="preserve"> Time!DR$42</f>
        <v>2048</v>
      </c>
      <c r="DS4" s="266">
        <f xml:space="preserve"> Time!DS$42</f>
        <v>2048</v>
      </c>
      <c r="DT4" s="266">
        <f xml:space="preserve"> Time!DT$42</f>
        <v>2048</v>
      </c>
      <c r="DU4" s="266">
        <f xml:space="preserve"> Time!DU$42</f>
        <v>2049</v>
      </c>
      <c r="DV4" s="266">
        <f xml:space="preserve"> Time!DV$42</f>
        <v>2049</v>
      </c>
      <c r="DW4" s="266">
        <f xml:space="preserve"> Time!DW$42</f>
        <v>2049</v>
      </c>
      <c r="DX4" s="266">
        <f xml:space="preserve"> Time!DX$42</f>
        <v>2049</v>
      </c>
      <c r="DY4" s="266">
        <f xml:space="preserve"> Time!DY$42</f>
        <v>2050</v>
      </c>
      <c r="DZ4" s="266">
        <f xml:space="preserve"> Time!DZ$42</f>
        <v>2050</v>
      </c>
      <c r="EA4" s="266">
        <f xml:space="preserve"> Time!EA$42</f>
        <v>2050</v>
      </c>
      <c r="EB4" s="266">
        <f xml:space="preserve"> Time!EB$42</f>
        <v>2050</v>
      </c>
      <c r="EC4" s="266">
        <f xml:space="preserve"> Time!EC$42</f>
        <v>2051</v>
      </c>
      <c r="ED4" s="266">
        <f xml:space="preserve"> Time!ED$42</f>
        <v>2051</v>
      </c>
      <c r="EE4" s="266">
        <f xml:space="preserve"> Time!EE$42</f>
        <v>2051</v>
      </c>
      <c r="EF4" s="266">
        <f xml:space="preserve"> Time!EF$42</f>
        <v>2051</v>
      </c>
      <c r="EG4" s="266">
        <f xml:space="preserve"> Time!EG$42</f>
        <v>2052</v>
      </c>
      <c r="EH4" s="266">
        <f xml:space="preserve"> Time!EH$42</f>
        <v>2052</v>
      </c>
      <c r="EI4" s="266">
        <f xml:space="preserve"> Time!EI$42</f>
        <v>2052</v>
      </c>
      <c r="EJ4" s="266">
        <f xml:space="preserve"> Time!EJ$42</f>
        <v>2052</v>
      </c>
      <c r="EK4" s="266">
        <f xml:space="preserve"> Time!EK$42</f>
        <v>2053</v>
      </c>
      <c r="EL4" s="266">
        <f xml:space="preserve"> Time!EL$42</f>
        <v>2053</v>
      </c>
      <c r="EM4" s="266">
        <f xml:space="preserve"> Time!EM$42</f>
        <v>2053</v>
      </c>
      <c r="EN4" s="266">
        <f xml:space="preserve"> Time!EN$42</f>
        <v>2053</v>
      </c>
      <c r="EO4" s="266">
        <f xml:space="preserve"> Time!EO$42</f>
        <v>2054</v>
      </c>
      <c r="EP4" s="266">
        <f xml:space="preserve"> Time!EP$42</f>
        <v>2054</v>
      </c>
      <c r="EQ4" s="266">
        <f xml:space="preserve"> Time!EQ$42</f>
        <v>2054</v>
      </c>
      <c r="ER4" s="266">
        <f xml:space="preserve"> Time!ER$42</f>
        <v>2054</v>
      </c>
      <c r="ES4" s="266">
        <f xml:space="preserve"> Time!ES$42</f>
        <v>2055</v>
      </c>
      <c r="ET4" s="266">
        <f xml:space="preserve"> Time!ET$42</f>
        <v>2055</v>
      </c>
      <c r="EU4" s="266">
        <f xml:space="preserve"> Time!EU$42</f>
        <v>2055</v>
      </c>
      <c r="EV4" s="266">
        <f xml:space="preserve"> Time!EV$42</f>
        <v>2055</v>
      </c>
      <c r="EW4" s="266">
        <f xml:space="preserve"> Time!EW$42</f>
        <v>2056</v>
      </c>
      <c r="EX4" s="266">
        <f xml:space="preserve"> Time!EX$42</f>
        <v>2056</v>
      </c>
      <c r="EY4" s="266">
        <f xml:space="preserve"> Time!EY$42</f>
        <v>2056</v>
      </c>
      <c r="EZ4" s="266">
        <f xml:space="preserve"> Time!EZ$42</f>
        <v>2056</v>
      </c>
      <c r="FA4" s="266">
        <f xml:space="preserve"> Time!FA$42</f>
        <v>2057</v>
      </c>
      <c r="FB4" s="266">
        <f xml:space="preserve"> Time!FB$42</f>
        <v>2057</v>
      </c>
      <c r="FC4" s="266">
        <f xml:space="preserve"> Time!FC$42</f>
        <v>2057</v>
      </c>
      <c r="FD4" s="266">
        <f xml:space="preserve"> Time!FD$42</f>
        <v>2057</v>
      </c>
      <c r="FE4" s="266">
        <f xml:space="preserve"> Time!FE$42</f>
        <v>2058</v>
      </c>
      <c r="FF4" s="266">
        <f xml:space="preserve"> Time!FF$42</f>
        <v>2058</v>
      </c>
      <c r="FG4" s="266">
        <f xml:space="preserve"> Time!FG$42</f>
        <v>2058</v>
      </c>
      <c r="FH4" s="266">
        <f xml:space="preserve"> Time!FH$42</f>
        <v>2058</v>
      </c>
      <c r="FI4" s="266">
        <f xml:space="preserve"> Time!FI$42</f>
        <v>2059</v>
      </c>
      <c r="FJ4" s="266">
        <f xml:space="preserve"> Time!FJ$42</f>
        <v>2059</v>
      </c>
      <c r="FK4" s="266">
        <f xml:space="preserve"> Time!FK$42</f>
        <v>2059</v>
      </c>
      <c r="FL4" s="266">
        <f xml:space="preserve"> Time!FL$42</f>
        <v>2059</v>
      </c>
      <c r="FM4" s="266">
        <f xml:space="preserve"> Time!FM$42</f>
        <v>2060</v>
      </c>
      <c r="FN4" s="266">
        <f xml:space="preserve"> Time!FN$42</f>
        <v>2060</v>
      </c>
      <c r="FO4" s="266">
        <f xml:space="preserve"> Time!FO$42</f>
        <v>2060</v>
      </c>
      <c r="FP4" s="266">
        <f xml:space="preserve"> Time!FP$42</f>
        <v>2060</v>
      </c>
      <c r="FQ4" s="266">
        <f xml:space="preserve"> Time!FQ$42</f>
        <v>2061</v>
      </c>
      <c r="FR4" s="266">
        <f xml:space="preserve"> Time!FR$42</f>
        <v>2061</v>
      </c>
      <c r="FS4" s="266">
        <f xml:space="preserve"> Time!FS$42</f>
        <v>2061</v>
      </c>
      <c r="FT4" s="266">
        <f xml:space="preserve"> Time!FT$42</f>
        <v>2061</v>
      </c>
      <c r="FU4" s="266">
        <f xml:space="preserve"> Time!FU$42</f>
        <v>2062</v>
      </c>
      <c r="FV4" s="266">
        <f xml:space="preserve"> Time!FV$42</f>
        <v>2062</v>
      </c>
      <c r="FW4" s="266">
        <f xml:space="preserve"> Time!FW$42</f>
        <v>2062</v>
      </c>
      <c r="FX4" s="266">
        <f xml:space="preserve"> Time!FX$42</f>
        <v>2062</v>
      </c>
      <c r="FY4" s="266">
        <f xml:space="preserve"> Time!FY$42</f>
        <v>2063</v>
      </c>
      <c r="FZ4" s="266">
        <f xml:space="preserve"> Time!FZ$42</f>
        <v>2063</v>
      </c>
      <c r="GA4" s="266">
        <f xml:space="preserve"> Time!GA$42</f>
        <v>2063</v>
      </c>
      <c r="GB4" s="266">
        <f xml:space="preserve"> Time!GB$42</f>
        <v>2063</v>
      </c>
      <c r="GC4" s="266">
        <f xml:space="preserve"> Time!GC$42</f>
        <v>2064</v>
      </c>
      <c r="GD4" s="266">
        <f xml:space="preserve"> Time!GD$42</f>
        <v>2064</v>
      </c>
      <c r="GE4" s="266">
        <f xml:space="preserve"> Time!GE$42</f>
        <v>2064</v>
      </c>
      <c r="GF4" s="266">
        <f xml:space="preserve"> Time!GF$42</f>
        <v>2064</v>
      </c>
      <c r="GG4" s="266">
        <f xml:space="preserve"> Time!GG$42</f>
        <v>2065</v>
      </c>
      <c r="GH4" s="266">
        <f xml:space="preserve"> Time!GH$42</f>
        <v>2065</v>
      </c>
      <c r="GI4" s="266">
        <f xml:space="preserve"> Time!GI$42</f>
        <v>2065</v>
      </c>
      <c r="GJ4" s="266">
        <f xml:space="preserve"> Time!GJ$42</f>
        <v>2065</v>
      </c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  <c r="HE4"/>
      <c r="HF4"/>
      <c r="HG4"/>
      <c r="HH4"/>
      <c r="HI4"/>
      <c r="HJ4"/>
      <c r="HK4"/>
      <c r="HL4"/>
      <c r="HM4"/>
      <c r="HN4"/>
      <c r="HO4"/>
      <c r="HP4"/>
      <c r="HQ4"/>
      <c r="HR4"/>
      <c r="HS4"/>
      <c r="HT4"/>
      <c r="HU4"/>
      <c r="HV4"/>
      <c r="HW4"/>
      <c r="HX4"/>
      <c r="HY4"/>
      <c r="HZ4"/>
      <c r="IA4"/>
      <c r="IB4"/>
      <c r="IC4"/>
      <c r="ID4"/>
      <c r="IE4"/>
      <c r="IF4"/>
      <c r="IG4"/>
      <c r="IH4"/>
      <c r="II4"/>
      <c r="IJ4"/>
      <c r="IK4"/>
      <c r="IL4"/>
      <c r="IM4"/>
      <c r="IN4"/>
      <c r="IO4"/>
      <c r="IP4"/>
      <c r="IQ4"/>
      <c r="IR4"/>
      <c r="IS4"/>
      <c r="IT4"/>
      <c r="IU4"/>
      <c r="IV4"/>
      <c r="IW4"/>
      <c r="IX4"/>
      <c r="IY4"/>
      <c r="IZ4"/>
      <c r="JA4"/>
      <c r="JB4"/>
      <c r="JC4"/>
      <c r="JD4"/>
      <c r="JE4"/>
      <c r="JF4"/>
      <c r="JG4"/>
      <c r="JH4"/>
      <c r="JI4"/>
      <c r="JJ4"/>
      <c r="JK4"/>
      <c r="JL4"/>
      <c r="JM4"/>
      <c r="JN4"/>
      <c r="JO4"/>
      <c r="JP4"/>
      <c r="JQ4"/>
      <c r="JR4"/>
      <c r="JS4"/>
      <c r="JT4"/>
      <c r="JU4"/>
      <c r="JV4"/>
      <c r="JW4"/>
      <c r="JX4"/>
      <c r="JY4"/>
      <c r="JZ4"/>
      <c r="KA4"/>
      <c r="KB4"/>
      <c r="KC4"/>
      <c r="KD4"/>
      <c r="KE4"/>
      <c r="KF4"/>
      <c r="KG4"/>
      <c r="KH4"/>
      <c r="KI4"/>
      <c r="KJ4"/>
      <c r="KK4"/>
      <c r="KL4"/>
      <c r="KM4"/>
      <c r="KN4"/>
      <c r="KO4"/>
      <c r="KP4"/>
      <c r="KQ4"/>
      <c r="KR4"/>
      <c r="KS4"/>
      <c r="KT4"/>
      <c r="KU4"/>
      <c r="KV4"/>
      <c r="KW4"/>
      <c r="KX4"/>
      <c r="KY4"/>
      <c r="KZ4"/>
      <c r="LA4"/>
      <c r="LB4"/>
      <c r="LC4"/>
      <c r="LD4"/>
      <c r="LE4"/>
      <c r="LF4"/>
      <c r="LG4"/>
      <c r="LH4"/>
      <c r="LI4"/>
      <c r="LJ4"/>
      <c r="LK4"/>
      <c r="LL4"/>
      <c r="LM4"/>
      <c r="LN4"/>
      <c r="LO4"/>
      <c r="LP4"/>
      <c r="LQ4"/>
      <c r="LR4"/>
      <c r="LS4"/>
      <c r="LT4"/>
      <c r="LU4"/>
      <c r="LV4"/>
      <c r="LW4"/>
      <c r="LX4"/>
      <c r="LY4"/>
      <c r="LZ4"/>
      <c r="MA4"/>
      <c r="MB4"/>
      <c r="MC4"/>
      <c r="MD4"/>
      <c r="ME4"/>
      <c r="MF4"/>
      <c r="MG4"/>
      <c r="MH4"/>
      <c r="MI4"/>
      <c r="MJ4"/>
      <c r="MK4"/>
      <c r="ML4"/>
      <c r="MM4"/>
      <c r="MN4"/>
      <c r="MO4"/>
      <c r="MP4"/>
      <c r="MQ4"/>
      <c r="MR4"/>
      <c r="MS4"/>
      <c r="MT4"/>
      <c r="MU4"/>
      <c r="MV4"/>
      <c r="MW4"/>
      <c r="MX4"/>
      <c r="MY4"/>
      <c r="MZ4"/>
      <c r="NA4"/>
      <c r="NB4"/>
      <c r="NC4"/>
      <c r="ND4"/>
      <c r="NE4"/>
      <c r="NF4"/>
      <c r="NG4"/>
      <c r="NH4"/>
      <c r="NI4"/>
      <c r="NJ4"/>
      <c r="NK4"/>
      <c r="NL4"/>
      <c r="NM4"/>
      <c r="NN4"/>
      <c r="NO4"/>
      <c r="NP4"/>
      <c r="NQ4"/>
      <c r="NR4"/>
      <c r="NS4"/>
      <c r="NT4"/>
      <c r="NU4"/>
      <c r="NV4"/>
      <c r="NW4"/>
      <c r="NX4"/>
      <c r="NY4"/>
      <c r="NZ4"/>
      <c r="OA4"/>
      <c r="OB4"/>
      <c r="OC4"/>
      <c r="OD4"/>
      <c r="OE4"/>
      <c r="OF4"/>
      <c r="OG4"/>
      <c r="OH4"/>
      <c r="OI4"/>
      <c r="OJ4"/>
      <c r="OK4"/>
      <c r="OL4"/>
      <c r="OM4"/>
      <c r="ON4"/>
      <c r="OO4"/>
      <c r="OP4"/>
      <c r="OQ4"/>
      <c r="OR4"/>
      <c r="OS4"/>
      <c r="OT4"/>
      <c r="OU4"/>
      <c r="OV4"/>
      <c r="OW4"/>
      <c r="OX4"/>
      <c r="OY4"/>
      <c r="OZ4"/>
      <c r="PA4"/>
      <c r="PB4"/>
      <c r="PC4"/>
      <c r="PD4"/>
      <c r="PE4"/>
      <c r="PF4"/>
      <c r="PG4"/>
      <c r="PH4"/>
      <c r="PI4"/>
      <c r="PJ4"/>
      <c r="PK4"/>
      <c r="PL4"/>
      <c r="PM4"/>
      <c r="PN4"/>
      <c r="PO4"/>
      <c r="PP4"/>
      <c r="PQ4"/>
      <c r="PR4"/>
      <c r="PS4"/>
      <c r="PT4"/>
      <c r="PU4"/>
      <c r="PV4"/>
      <c r="PW4"/>
      <c r="PX4"/>
      <c r="PY4"/>
    </row>
    <row r="5" spans="1:441" s="10" customFormat="1" x14ac:dyDescent="0.35">
      <c r="A5" s="15"/>
      <c r="B5" s="15"/>
      <c r="C5" s="21"/>
      <c r="D5" s="60"/>
      <c r="E5" s="2" t="str">
        <f xml:space="preserve"> Time!E$10</f>
        <v>Model column counter</v>
      </c>
      <c r="F5" s="44" t="s">
        <v>19</v>
      </c>
      <c r="G5" s="45" t="s">
        <v>17</v>
      </c>
      <c r="H5" s="44" t="s">
        <v>18</v>
      </c>
      <c r="I5" s="16"/>
      <c r="J5" s="2">
        <f xml:space="preserve"> Time!J$10</f>
        <v>1</v>
      </c>
      <c r="K5" s="2">
        <f xml:space="preserve"> Time!K$10</f>
        <v>2</v>
      </c>
      <c r="L5" s="2">
        <f xml:space="preserve"> Time!L$10</f>
        <v>3</v>
      </c>
      <c r="M5" s="2">
        <f xml:space="preserve"> Time!M$10</f>
        <v>4</v>
      </c>
      <c r="N5" s="2">
        <f xml:space="preserve"> Time!N$10</f>
        <v>5</v>
      </c>
      <c r="O5" s="2">
        <f xml:space="preserve"> Time!O$10</f>
        <v>6</v>
      </c>
      <c r="P5" s="2">
        <f xml:space="preserve"> Time!P$10</f>
        <v>7</v>
      </c>
      <c r="Q5" s="2">
        <f xml:space="preserve"> Time!Q$10</f>
        <v>8</v>
      </c>
      <c r="R5" s="2">
        <f xml:space="preserve"> Time!R$10</f>
        <v>9</v>
      </c>
      <c r="S5" s="2">
        <f xml:space="preserve"> Time!S$10</f>
        <v>10</v>
      </c>
      <c r="T5" s="2">
        <f xml:space="preserve"> Time!T$10</f>
        <v>11</v>
      </c>
      <c r="U5" s="2">
        <f xml:space="preserve"> Time!U$10</f>
        <v>12</v>
      </c>
      <c r="V5" s="2">
        <f xml:space="preserve"> Time!V$10</f>
        <v>13</v>
      </c>
      <c r="W5" s="2">
        <f xml:space="preserve"> Time!W$10</f>
        <v>14</v>
      </c>
      <c r="X5" s="2">
        <f xml:space="preserve"> Time!X$10</f>
        <v>15</v>
      </c>
      <c r="Y5" s="2">
        <f xml:space="preserve"> Time!Y$10</f>
        <v>16</v>
      </c>
      <c r="Z5" s="2">
        <f xml:space="preserve"> Time!Z$10</f>
        <v>17</v>
      </c>
      <c r="AA5" s="2">
        <f xml:space="preserve"> Time!AA$10</f>
        <v>18</v>
      </c>
      <c r="AB5" s="2">
        <f xml:space="preserve"> Time!AB$10</f>
        <v>19</v>
      </c>
      <c r="AC5" s="2">
        <f xml:space="preserve"> Time!AC$10</f>
        <v>20</v>
      </c>
      <c r="AD5" s="2">
        <f xml:space="preserve"> Time!AD$10</f>
        <v>21</v>
      </c>
      <c r="AE5" s="2">
        <f xml:space="preserve"> Time!AE$10</f>
        <v>22</v>
      </c>
      <c r="AF5" s="2">
        <f xml:space="preserve"> Time!AF$10</f>
        <v>23</v>
      </c>
      <c r="AG5" s="2">
        <f xml:space="preserve"> Time!AG$10</f>
        <v>24</v>
      </c>
      <c r="AH5" s="2">
        <f xml:space="preserve"> Time!AH$10</f>
        <v>25</v>
      </c>
      <c r="AI5" s="2">
        <f xml:space="preserve"> Time!AI$10</f>
        <v>26</v>
      </c>
      <c r="AJ5" s="2">
        <f xml:space="preserve"> Time!AJ$10</f>
        <v>27</v>
      </c>
      <c r="AK5" s="2">
        <f xml:space="preserve"> Time!AK$10</f>
        <v>28</v>
      </c>
      <c r="AL5" s="2">
        <f xml:space="preserve"> Time!AL$10</f>
        <v>29</v>
      </c>
      <c r="AM5" s="2">
        <f xml:space="preserve"> Time!AM$10</f>
        <v>30</v>
      </c>
      <c r="AN5" s="2">
        <f xml:space="preserve"> Time!AN$10</f>
        <v>31</v>
      </c>
      <c r="AO5" s="2">
        <f xml:space="preserve"> Time!AO$10</f>
        <v>32</v>
      </c>
      <c r="AP5" s="2">
        <f xml:space="preserve"> Time!AP$10</f>
        <v>33</v>
      </c>
      <c r="AQ5" s="2">
        <f xml:space="preserve"> Time!AQ$10</f>
        <v>34</v>
      </c>
      <c r="AR5" s="2">
        <f xml:space="preserve"> Time!AR$10</f>
        <v>35</v>
      </c>
      <c r="AS5" s="2">
        <f xml:space="preserve"> Time!AS$10</f>
        <v>36</v>
      </c>
      <c r="AT5" s="2">
        <f xml:space="preserve"> Time!AT$10</f>
        <v>37</v>
      </c>
      <c r="AU5" s="2">
        <f xml:space="preserve"> Time!AU$10</f>
        <v>38</v>
      </c>
      <c r="AV5" s="2">
        <f xml:space="preserve"> Time!AV$10</f>
        <v>39</v>
      </c>
      <c r="AW5" s="2">
        <f xml:space="preserve"> Time!AW$10</f>
        <v>40</v>
      </c>
      <c r="AX5" s="2">
        <f xml:space="preserve"> Time!AX$10</f>
        <v>41</v>
      </c>
      <c r="AY5" s="2">
        <f xml:space="preserve"> Time!AY$10</f>
        <v>42</v>
      </c>
      <c r="AZ5" s="2">
        <f xml:space="preserve"> Time!AZ$10</f>
        <v>43</v>
      </c>
      <c r="BA5" s="2">
        <f xml:space="preserve"> Time!BA$10</f>
        <v>44</v>
      </c>
      <c r="BB5" s="2">
        <f xml:space="preserve"> Time!BB$10</f>
        <v>45</v>
      </c>
      <c r="BC5" s="2">
        <f xml:space="preserve"> Time!BC$10</f>
        <v>46</v>
      </c>
      <c r="BD5" s="2">
        <f xml:space="preserve"> Time!BD$10</f>
        <v>47</v>
      </c>
      <c r="BE5" s="2">
        <f xml:space="preserve"> Time!BE$10</f>
        <v>48</v>
      </c>
      <c r="BF5" s="2">
        <f xml:space="preserve"> Time!BF$10</f>
        <v>49</v>
      </c>
      <c r="BG5" s="2">
        <f xml:space="preserve"> Time!BG$10</f>
        <v>50</v>
      </c>
      <c r="BH5" s="2">
        <f xml:space="preserve"> Time!BH$10</f>
        <v>51</v>
      </c>
      <c r="BI5" s="2">
        <f xml:space="preserve"> Time!BI$10</f>
        <v>52</v>
      </c>
      <c r="BJ5" s="2">
        <f xml:space="preserve"> Time!BJ$10</f>
        <v>53</v>
      </c>
      <c r="BK5" s="2">
        <f xml:space="preserve"> Time!BK$10</f>
        <v>54</v>
      </c>
      <c r="BL5" s="2">
        <f xml:space="preserve"> Time!BL$10</f>
        <v>55</v>
      </c>
      <c r="BM5" s="2">
        <f xml:space="preserve"> Time!BM$10</f>
        <v>56</v>
      </c>
      <c r="BN5" s="2">
        <f xml:space="preserve"> Time!BN$10</f>
        <v>57</v>
      </c>
      <c r="BO5" s="2">
        <f xml:space="preserve"> Time!BO$10</f>
        <v>58</v>
      </c>
      <c r="BP5" s="2">
        <f xml:space="preserve"> Time!BP$10</f>
        <v>59</v>
      </c>
      <c r="BQ5" s="2">
        <f xml:space="preserve"> Time!BQ$10</f>
        <v>60</v>
      </c>
      <c r="BR5" s="2">
        <f xml:space="preserve"> Time!BR$10</f>
        <v>61</v>
      </c>
      <c r="BS5" s="2">
        <f xml:space="preserve"> Time!BS$10</f>
        <v>62</v>
      </c>
      <c r="BT5" s="2">
        <f xml:space="preserve"> Time!BT$10</f>
        <v>63</v>
      </c>
      <c r="BU5" s="2">
        <f xml:space="preserve"> Time!BU$10</f>
        <v>64</v>
      </c>
      <c r="BV5" s="2">
        <f xml:space="preserve"> Time!BV$10</f>
        <v>65</v>
      </c>
      <c r="BW5" s="2">
        <f xml:space="preserve"> Time!BW$10</f>
        <v>66</v>
      </c>
      <c r="BX5" s="2">
        <f xml:space="preserve"> Time!BX$10</f>
        <v>67</v>
      </c>
      <c r="BY5" s="2">
        <f xml:space="preserve"> Time!BY$10</f>
        <v>68</v>
      </c>
      <c r="BZ5" s="2">
        <f xml:space="preserve"> Time!BZ$10</f>
        <v>69</v>
      </c>
      <c r="CA5" s="2">
        <f xml:space="preserve"> Time!CA$10</f>
        <v>70</v>
      </c>
      <c r="CB5" s="2">
        <f xml:space="preserve"> Time!CB$10</f>
        <v>71</v>
      </c>
      <c r="CC5" s="2">
        <f xml:space="preserve"> Time!CC$10</f>
        <v>72</v>
      </c>
      <c r="CD5" s="2">
        <f xml:space="preserve"> Time!CD$10</f>
        <v>73</v>
      </c>
      <c r="CE5" s="2">
        <f xml:space="preserve"> Time!CE$10</f>
        <v>74</v>
      </c>
      <c r="CF5" s="2">
        <f xml:space="preserve"> Time!CF$10</f>
        <v>75</v>
      </c>
      <c r="CG5" s="2">
        <f xml:space="preserve"> Time!CG$10</f>
        <v>76</v>
      </c>
      <c r="CH5" s="2">
        <f xml:space="preserve"> Time!CH$10</f>
        <v>77</v>
      </c>
      <c r="CI5" s="2">
        <f xml:space="preserve"> Time!CI$10</f>
        <v>78</v>
      </c>
      <c r="CJ5" s="2">
        <f xml:space="preserve"> Time!CJ$10</f>
        <v>79</v>
      </c>
      <c r="CK5" s="2">
        <f xml:space="preserve"> Time!CK$10</f>
        <v>80</v>
      </c>
      <c r="CL5" s="2">
        <f xml:space="preserve"> Time!CL$10</f>
        <v>81</v>
      </c>
      <c r="CM5" s="2">
        <f xml:space="preserve"> Time!CM$10</f>
        <v>82</v>
      </c>
      <c r="CN5" s="2">
        <f xml:space="preserve"> Time!CN$10</f>
        <v>83</v>
      </c>
      <c r="CO5" s="2">
        <f xml:space="preserve"> Time!CO$10</f>
        <v>84</v>
      </c>
      <c r="CP5" s="2">
        <f xml:space="preserve"> Time!CP$10</f>
        <v>85</v>
      </c>
      <c r="CQ5" s="2">
        <f xml:space="preserve"> Time!CQ$10</f>
        <v>86</v>
      </c>
      <c r="CR5" s="2">
        <f xml:space="preserve"> Time!CR$10</f>
        <v>87</v>
      </c>
      <c r="CS5" s="2">
        <f xml:space="preserve"> Time!CS$10</f>
        <v>88</v>
      </c>
      <c r="CT5" s="2">
        <f xml:space="preserve"> Time!CT$10</f>
        <v>89</v>
      </c>
      <c r="CU5" s="2">
        <f xml:space="preserve"> Time!CU$10</f>
        <v>90</v>
      </c>
      <c r="CV5" s="2">
        <f xml:space="preserve"> Time!CV$10</f>
        <v>91</v>
      </c>
      <c r="CW5" s="2">
        <f xml:space="preserve"> Time!CW$10</f>
        <v>92</v>
      </c>
      <c r="CX5" s="2">
        <f xml:space="preserve"> Time!CX$10</f>
        <v>93</v>
      </c>
      <c r="CY5" s="2">
        <f xml:space="preserve"> Time!CY$10</f>
        <v>94</v>
      </c>
      <c r="CZ5" s="2">
        <f xml:space="preserve"> Time!CZ$10</f>
        <v>95</v>
      </c>
      <c r="DA5" s="2">
        <f xml:space="preserve"> Time!DA$10</f>
        <v>96</v>
      </c>
      <c r="DB5" s="2">
        <f xml:space="preserve"> Time!DB$10</f>
        <v>97</v>
      </c>
      <c r="DC5" s="2">
        <f xml:space="preserve"> Time!DC$10</f>
        <v>98</v>
      </c>
      <c r="DD5" s="2">
        <f xml:space="preserve"> Time!DD$10</f>
        <v>99</v>
      </c>
      <c r="DE5" s="2">
        <f xml:space="preserve"> Time!DE$10</f>
        <v>100</v>
      </c>
      <c r="DF5" s="2">
        <f xml:space="preserve"> Time!DF$10</f>
        <v>101</v>
      </c>
      <c r="DG5" s="2">
        <f xml:space="preserve"> Time!DG$10</f>
        <v>102</v>
      </c>
      <c r="DH5" s="2">
        <f xml:space="preserve"> Time!DH$10</f>
        <v>103</v>
      </c>
      <c r="DI5" s="2">
        <f xml:space="preserve"> Time!DI$10</f>
        <v>104</v>
      </c>
      <c r="DJ5" s="2">
        <f xml:space="preserve"> Time!DJ$10</f>
        <v>105</v>
      </c>
      <c r="DK5" s="2">
        <f xml:space="preserve"> Time!DK$10</f>
        <v>106</v>
      </c>
      <c r="DL5" s="2">
        <f xml:space="preserve"> Time!DL$10</f>
        <v>107</v>
      </c>
      <c r="DM5" s="2">
        <f xml:space="preserve"> Time!DM$10</f>
        <v>108</v>
      </c>
      <c r="DN5" s="2">
        <f xml:space="preserve"> Time!DN$10</f>
        <v>109</v>
      </c>
      <c r="DO5" s="2">
        <f xml:space="preserve"> Time!DO$10</f>
        <v>110</v>
      </c>
      <c r="DP5" s="2">
        <f xml:space="preserve"> Time!DP$10</f>
        <v>111</v>
      </c>
      <c r="DQ5" s="2">
        <f xml:space="preserve"> Time!DQ$10</f>
        <v>112</v>
      </c>
      <c r="DR5" s="2">
        <f xml:space="preserve"> Time!DR$10</f>
        <v>113</v>
      </c>
      <c r="DS5" s="2">
        <f xml:space="preserve"> Time!DS$10</f>
        <v>114</v>
      </c>
      <c r="DT5" s="2">
        <f xml:space="preserve"> Time!DT$10</f>
        <v>115</v>
      </c>
      <c r="DU5" s="2">
        <f xml:space="preserve"> Time!DU$10</f>
        <v>116</v>
      </c>
      <c r="DV5" s="2">
        <f xml:space="preserve"> Time!DV$10</f>
        <v>117</v>
      </c>
      <c r="DW5" s="2">
        <f xml:space="preserve"> Time!DW$10</f>
        <v>118</v>
      </c>
      <c r="DX5" s="2">
        <f xml:space="preserve"> Time!DX$10</f>
        <v>119</v>
      </c>
      <c r="DY5" s="2">
        <f xml:space="preserve"> Time!DY$10</f>
        <v>120</v>
      </c>
      <c r="DZ5" s="2">
        <f xml:space="preserve"> Time!DZ$10</f>
        <v>121</v>
      </c>
      <c r="EA5" s="2">
        <f xml:space="preserve"> Time!EA$10</f>
        <v>122</v>
      </c>
      <c r="EB5" s="2">
        <f xml:space="preserve"> Time!EB$10</f>
        <v>123</v>
      </c>
      <c r="EC5" s="2">
        <f xml:space="preserve"> Time!EC$10</f>
        <v>124</v>
      </c>
      <c r="ED5" s="2">
        <f xml:space="preserve"> Time!ED$10</f>
        <v>125</v>
      </c>
      <c r="EE5" s="2">
        <f xml:space="preserve"> Time!EE$10</f>
        <v>126</v>
      </c>
      <c r="EF5" s="2">
        <f xml:space="preserve"> Time!EF$10</f>
        <v>127</v>
      </c>
      <c r="EG5" s="2">
        <f xml:space="preserve"> Time!EG$10</f>
        <v>128</v>
      </c>
      <c r="EH5" s="2">
        <f xml:space="preserve"> Time!EH$10</f>
        <v>129</v>
      </c>
      <c r="EI5" s="2">
        <f xml:space="preserve"> Time!EI$10</f>
        <v>130</v>
      </c>
      <c r="EJ5" s="2">
        <f xml:space="preserve"> Time!EJ$10</f>
        <v>131</v>
      </c>
      <c r="EK5" s="2">
        <f xml:space="preserve"> Time!EK$10</f>
        <v>132</v>
      </c>
      <c r="EL5" s="2">
        <f xml:space="preserve"> Time!EL$10</f>
        <v>133</v>
      </c>
      <c r="EM5" s="2">
        <f xml:space="preserve"> Time!EM$10</f>
        <v>134</v>
      </c>
      <c r="EN5" s="2">
        <f xml:space="preserve"> Time!EN$10</f>
        <v>135</v>
      </c>
      <c r="EO5" s="2">
        <f xml:space="preserve"> Time!EO$10</f>
        <v>136</v>
      </c>
      <c r="EP5" s="2">
        <f xml:space="preserve"> Time!EP$10</f>
        <v>137</v>
      </c>
      <c r="EQ5" s="2">
        <f xml:space="preserve"> Time!EQ$10</f>
        <v>138</v>
      </c>
      <c r="ER5" s="2">
        <f xml:space="preserve"> Time!ER$10</f>
        <v>139</v>
      </c>
      <c r="ES5" s="2">
        <f xml:space="preserve"> Time!ES$10</f>
        <v>140</v>
      </c>
      <c r="ET5" s="2">
        <f xml:space="preserve"> Time!ET$10</f>
        <v>141</v>
      </c>
      <c r="EU5" s="2">
        <f xml:space="preserve"> Time!EU$10</f>
        <v>142</v>
      </c>
      <c r="EV5" s="2">
        <f xml:space="preserve"> Time!EV$10</f>
        <v>143</v>
      </c>
      <c r="EW5" s="2">
        <f xml:space="preserve"> Time!EW$10</f>
        <v>144</v>
      </c>
      <c r="EX5" s="2">
        <f xml:space="preserve"> Time!EX$10</f>
        <v>145</v>
      </c>
      <c r="EY5" s="2">
        <f xml:space="preserve"> Time!EY$10</f>
        <v>146</v>
      </c>
      <c r="EZ5" s="2">
        <f xml:space="preserve"> Time!EZ$10</f>
        <v>147</v>
      </c>
      <c r="FA5" s="2">
        <f xml:space="preserve"> Time!FA$10</f>
        <v>148</v>
      </c>
      <c r="FB5" s="2">
        <f xml:space="preserve"> Time!FB$10</f>
        <v>149</v>
      </c>
      <c r="FC5" s="2">
        <f xml:space="preserve"> Time!FC$10</f>
        <v>150</v>
      </c>
      <c r="FD5" s="2">
        <f xml:space="preserve"> Time!FD$10</f>
        <v>151</v>
      </c>
      <c r="FE5" s="2">
        <f xml:space="preserve"> Time!FE$10</f>
        <v>152</v>
      </c>
      <c r="FF5" s="2">
        <f xml:space="preserve"> Time!FF$10</f>
        <v>153</v>
      </c>
      <c r="FG5" s="2">
        <f xml:space="preserve"> Time!FG$10</f>
        <v>154</v>
      </c>
      <c r="FH5" s="2">
        <f xml:space="preserve"> Time!FH$10</f>
        <v>155</v>
      </c>
      <c r="FI5" s="2">
        <f xml:space="preserve"> Time!FI$10</f>
        <v>156</v>
      </c>
      <c r="FJ5" s="2">
        <f xml:space="preserve"> Time!FJ$10</f>
        <v>157</v>
      </c>
      <c r="FK5" s="2">
        <f xml:space="preserve"> Time!FK$10</f>
        <v>158</v>
      </c>
      <c r="FL5" s="2">
        <f xml:space="preserve"> Time!FL$10</f>
        <v>159</v>
      </c>
      <c r="FM5" s="2">
        <f xml:space="preserve"> Time!FM$10</f>
        <v>160</v>
      </c>
      <c r="FN5" s="2">
        <f xml:space="preserve"> Time!FN$10</f>
        <v>161</v>
      </c>
      <c r="FO5" s="2">
        <f xml:space="preserve"> Time!FO$10</f>
        <v>162</v>
      </c>
      <c r="FP5" s="2">
        <f xml:space="preserve"> Time!FP$10</f>
        <v>163</v>
      </c>
      <c r="FQ5" s="2">
        <f xml:space="preserve"> Time!FQ$10</f>
        <v>164</v>
      </c>
      <c r="FR5" s="2">
        <f xml:space="preserve"> Time!FR$10</f>
        <v>165</v>
      </c>
      <c r="FS5" s="2">
        <f xml:space="preserve"> Time!FS$10</f>
        <v>166</v>
      </c>
      <c r="FT5" s="2">
        <f xml:space="preserve"> Time!FT$10</f>
        <v>167</v>
      </c>
      <c r="FU5" s="2">
        <f xml:space="preserve"> Time!FU$10</f>
        <v>168</v>
      </c>
      <c r="FV5" s="2">
        <f xml:space="preserve"> Time!FV$10</f>
        <v>169</v>
      </c>
      <c r="FW5" s="2">
        <f xml:space="preserve"> Time!FW$10</f>
        <v>170</v>
      </c>
      <c r="FX5" s="2">
        <f xml:space="preserve"> Time!FX$10</f>
        <v>171</v>
      </c>
      <c r="FY5" s="2">
        <f xml:space="preserve"> Time!FY$10</f>
        <v>172</v>
      </c>
      <c r="FZ5" s="2">
        <f xml:space="preserve"> Time!FZ$10</f>
        <v>173</v>
      </c>
      <c r="GA5" s="2">
        <f xml:space="preserve"> Time!GA$10</f>
        <v>174</v>
      </c>
      <c r="GB5" s="2">
        <f xml:space="preserve"> Time!GB$10</f>
        <v>175</v>
      </c>
      <c r="GC5" s="2">
        <f xml:space="preserve"> Time!GC$10</f>
        <v>176</v>
      </c>
      <c r="GD5" s="2">
        <f xml:space="preserve"> Time!GD$10</f>
        <v>177</v>
      </c>
      <c r="GE5" s="2">
        <f xml:space="preserve"> Time!GE$10</f>
        <v>178</v>
      </c>
      <c r="GF5" s="2">
        <f xml:space="preserve"> Time!GF$10</f>
        <v>179</v>
      </c>
      <c r="GG5" s="2">
        <f xml:space="preserve"> Time!GG$10</f>
        <v>180</v>
      </c>
      <c r="GH5" s="2">
        <f xml:space="preserve"> Time!GH$10</f>
        <v>181</v>
      </c>
      <c r="GI5" s="2">
        <f xml:space="preserve"> Time!GI$10</f>
        <v>182</v>
      </c>
      <c r="GJ5" s="2">
        <f xml:space="preserve"> Time!GJ$10</f>
        <v>183</v>
      </c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  <c r="HB5"/>
      <c r="HC5"/>
      <c r="HD5"/>
      <c r="HE5"/>
      <c r="HF5"/>
      <c r="HG5"/>
      <c r="HH5"/>
      <c r="HI5"/>
      <c r="HJ5"/>
      <c r="HK5"/>
      <c r="HL5"/>
      <c r="HM5"/>
      <c r="HN5"/>
      <c r="HO5"/>
      <c r="HP5"/>
      <c r="HQ5"/>
      <c r="HR5"/>
      <c r="HS5"/>
      <c r="HT5"/>
      <c r="HU5"/>
      <c r="HV5"/>
      <c r="HW5"/>
      <c r="HX5"/>
      <c r="HY5"/>
      <c r="HZ5"/>
      <c r="IA5"/>
      <c r="IB5"/>
      <c r="IC5"/>
      <c r="ID5"/>
      <c r="IE5"/>
      <c r="IF5"/>
      <c r="IG5"/>
      <c r="IH5"/>
      <c r="II5"/>
      <c r="IJ5"/>
      <c r="IK5"/>
      <c r="IL5"/>
      <c r="IM5"/>
      <c r="IN5"/>
      <c r="IO5"/>
      <c r="IP5"/>
      <c r="IQ5"/>
      <c r="IR5"/>
      <c r="IS5"/>
      <c r="IT5"/>
      <c r="IU5"/>
      <c r="IV5"/>
      <c r="IW5"/>
      <c r="IX5"/>
      <c r="IY5"/>
      <c r="IZ5"/>
      <c r="JA5"/>
      <c r="JB5"/>
      <c r="JC5"/>
      <c r="JD5"/>
      <c r="JE5"/>
      <c r="JF5"/>
      <c r="JG5"/>
      <c r="JH5"/>
      <c r="JI5"/>
      <c r="JJ5"/>
      <c r="JK5"/>
      <c r="JL5"/>
      <c r="JM5"/>
      <c r="JN5"/>
      <c r="JO5"/>
      <c r="JP5"/>
      <c r="JQ5"/>
      <c r="JR5"/>
      <c r="JS5"/>
      <c r="JT5"/>
      <c r="JU5"/>
      <c r="JV5"/>
      <c r="JW5"/>
      <c r="JX5"/>
      <c r="JY5"/>
      <c r="JZ5"/>
      <c r="KA5"/>
      <c r="KB5"/>
      <c r="KC5"/>
      <c r="KD5"/>
      <c r="KE5"/>
      <c r="KF5"/>
      <c r="KG5"/>
      <c r="KH5"/>
      <c r="KI5"/>
      <c r="KJ5"/>
      <c r="KK5"/>
      <c r="KL5"/>
      <c r="KM5"/>
      <c r="KN5"/>
      <c r="KO5"/>
      <c r="KP5"/>
      <c r="KQ5"/>
      <c r="KR5"/>
      <c r="KS5"/>
      <c r="KT5"/>
      <c r="KU5"/>
      <c r="KV5"/>
      <c r="KW5"/>
      <c r="KX5"/>
      <c r="KY5"/>
      <c r="KZ5"/>
      <c r="LA5"/>
      <c r="LB5"/>
      <c r="LC5"/>
      <c r="LD5"/>
      <c r="LE5"/>
      <c r="LF5"/>
      <c r="LG5"/>
      <c r="LH5"/>
      <c r="LI5"/>
      <c r="LJ5"/>
      <c r="LK5"/>
      <c r="LL5"/>
      <c r="LM5"/>
      <c r="LN5"/>
      <c r="LO5"/>
      <c r="LP5"/>
      <c r="LQ5"/>
      <c r="LR5"/>
      <c r="LS5"/>
      <c r="LT5"/>
      <c r="LU5"/>
      <c r="LV5"/>
      <c r="LW5"/>
      <c r="LX5"/>
      <c r="LY5"/>
      <c r="LZ5"/>
      <c r="MA5"/>
      <c r="MB5"/>
      <c r="MC5"/>
      <c r="MD5"/>
      <c r="ME5"/>
      <c r="MF5"/>
      <c r="MG5"/>
      <c r="MH5"/>
      <c r="MI5"/>
      <c r="MJ5"/>
      <c r="MK5"/>
      <c r="ML5"/>
      <c r="MM5"/>
      <c r="MN5"/>
      <c r="MO5"/>
      <c r="MP5"/>
      <c r="MQ5"/>
      <c r="MR5"/>
      <c r="MS5"/>
      <c r="MT5"/>
      <c r="MU5"/>
      <c r="MV5"/>
      <c r="MW5"/>
      <c r="MX5"/>
      <c r="MY5"/>
      <c r="MZ5"/>
      <c r="NA5"/>
      <c r="NB5"/>
      <c r="NC5"/>
      <c r="ND5"/>
      <c r="NE5"/>
      <c r="NF5"/>
      <c r="NG5"/>
      <c r="NH5"/>
      <c r="NI5"/>
      <c r="NJ5"/>
      <c r="NK5"/>
      <c r="NL5"/>
      <c r="NM5"/>
      <c r="NN5"/>
      <c r="NO5"/>
      <c r="NP5"/>
      <c r="NQ5"/>
      <c r="NR5"/>
      <c r="NS5"/>
      <c r="NT5"/>
      <c r="NU5"/>
      <c r="NV5"/>
      <c r="NW5"/>
      <c r="NX5"/>
      <c r="NY5"/>
      <c r="NZ5"/>
      <c r="OA5"/>
      <c r="OB5"/>
      <c r="OC5"/>
      <c r="OD5"/>
      <c r="OE5"/>
      <c r="OF5"/>
      <c r="OG5"/>
      <c r="OH5"/>
      <c r="OI5"/>
      <c r="OJ5"/>
      <c r="OK5"/>
      <c r="OL5"/>
      <c r="OM5"/>
      <c r="ON5"/>
      <c r="OO5"/>
      <c r="OP5"/>
      <c r="OQ5"/>
      <c r="OR5"/>
      <c r="OS5"/>
      <c r="OT5"/>
      <c r="OU5"/>
      <c r="OV5"/>
      <c r="OW5"/>
      <c r="OX5"/>
      <c r="OY5"/>
      <c r="OZ5"/>
      <c r="PA5"/>
      <c r="PB5"/>
      <c r="PC5"/>
      <c r="PD5"/>
      <c r="PE5"/>
      <c r="PF5"/>
      <c r="PG5"/>
      <c r="PH5"/>
      <c r="PI5"/>
      <c r="PJ5"/>
      <c r="PK5"/>
      <c r="PL5"/>
      <c r="PM5"/>
      <c r="PN5"/>
      <c r="PO5"/>
      <c r="PP5"/>
      <c r="PQ5"/>
      <c r="PR5"/>
      <c r="PS5"/>
      <c r="PT5"/>
      <c r="PU5"/>
      <c r="PV5"/>
      <c r="PW5"/>
      <c r="PX5"/>
      <c r="PY5"/>
    </row>
    <row r="6" spans="1:441" x14ac:dyDescent="0.35">
      <c r="A6" s="313"/>
      <c r="B6" s="313"/>
      <c r="C6" s="314"/>
      <c r="D6" s="315"/>
      <c r="E6" s="312"/>
      <c r="F6" s="312"/>
      <c r="G6" s="312"/>
      <c r="H6" s="312"/>
      <c r="I6" s="312"/>
      <c r="J6" s="312"/>
      <c r="K6" s="312"/>
      <c r="L6" s="312"/>
      <c r="M6" s="312"/>
      <c r="N6" s="312"/>
      <c r="O6" s="312"/>
      <c r="P6" s="312"/>
      <c r="Q6" s="312"/>
      <c r="R6" s="312"/>
      <c r="S6" s="312"/>
      <c r="T6" s="312"/>
      <c r="U6" s="312"/>
      <c r="V6" s="312"/>
      <c r="W6" s="312"/>
      <c r="X6" s="312"/>
      <c r="Y6" s="312"/>
      <c r="Z6" s="312"/>
      <c r="AA6" s="312"/>
      <c r="AB6" s="312"/>
      <c r="AC6" s="312"/>
      <c r="AD6" s="312"/>
      <c r="AE6" s="312"/>
      <c r="AF6" s="312"/>
      <c r="AG6" s="312"/>
      <c r="AH6" s="312"/>
      <c r="AI6" s="312"/>
      <c r="AJ6" s="312"/>
      <c r="AK6" s="312"/>
      <c r="AL6" s="312"/>
      <c r="AM6" s="312"/>
      <c r="AN6" s="312"/>
      <c r="AO6" s="312"/>
      <c r="AP6" s="312"/>
      <c r="AQ6" s="312"/>
      <c r="AR6" s="312"/>
      <c r="AS6" s="312"/>
      <c r="AT6" s="312"/>
      <c r="AU6" s="312"/>
      <c r="AV6" s="312"/>
      <c r="AW6" s="312"/>
      <c r="AX6" s="312"/>
      <c r="AY6" s="312"/>
      <c r="AZ6" s="312"/>
      <c r="BA6" s="312"/>
      <c r="BB6" s="312"/>
      <c r="BC6" s="312"/>
      <c r="BD6" s="312"/>
      <c r="BE6" s="312"/>
      <c r="BF6" s="312"/>
      <c r="BG6" s="312"/>
      <c r="BH6" s="312"/>
      <c r="BI6" s="312"/>
      <c r="BJ6" s="312"/>
      <c r="BK6" s="312"/>
      <c r="BL6" s="312"/>
      <c r="BM6" s="312"/>
      <c r="BN6" s="312"/>
      <c r="BO6" s="312"/>
      <c r="BP6" s="312"/>
      <c r="BQ6" s="312"/>
      <c r="BR6" s="312"/>
      <c r="BS6" s="312"/>
      <c r="BT6" s="312"/>
      <c r="BU6" s="312"/>
      <c r="BV6" s="312"/>
      <c r="BW6" s="312"/>
      <c r="BX6" s="312"/>
      <c r="BY6" s="312"/>
      <c r="BZ6" s="312"/>
      <c r="CA6" s="312"/>
      <c r="CB6" s="312"/>
      <c r="CC6" s="312"/>
      <c r="CD6" s="312"/>
      <c r="CE6" s="312"/>
      <c r="CF6" s="312"/>
      <c r="CG6" s="312"/>
      <c r="CH6" s="312"/>
      <c r="CI6" s="312"/>
      <c r="CJ6" s="312"/>
      <c r="CK6" s="312"/>
      <c r="CL6" s="312"/>
      <c r="CM6" s="312"/>
      <c r="CN6" s="312"/>
      <c r="CO6" s="312"/>
      <c r="CP6" s="312"/>
      <c r="CQ6" s="312"/>
      <c r="CR6" s="312"/>
      <c r="CS6" s="312"/>
      <c r="CT6" s="312"/>
      <c r="CU6" s="312"/>
      <c r="CV6" s="312"/>
      <c r="CW6" s="312"/>
      <c r="CX6" s="312"/>
      <c r="CY6" s="312"/>
      <c r="CZ6" s="312"/>
      <c r="DA6" s="312"/>
      <c r="DB6" s="312"/>
      <c r="DC6" s="312"/>
      <c r="DD6" s="312"/>
      <c r="DE6" s="312"/>
      <c r="DF6" s="312"/>
      <c r="DG6" s="312"/>
      <c r="DH6" s="312"/>
      <c r="DI6" s="312"/>
      <c r="DJ6" s="312"/>
      <c r="DK6" s="312"/>
      <c r="DL6" s="312"/>
      <c r="DM6" s="312"/>
      <c r="DN6" s="312"/>
      <c r="DO6" s="312"/>
      <c r="DP6" s="312"/>
      <c r="DQ6" s="312"/>
      <c r="DR6" s="312"/>
      <c r="DS6" s="312"/>
      <c r="DT6" s="312"/>
      <c r="DU6" s="312"/>
      <c r="DV6" s="312"/>
      <c r="DW6" s="312"/>
      <c r="DX6" s="312"/>
      <c r="DY6" s="312"/>
      <c r="DZ6" s="312"/>
      <c r="EA6" s="312"/>
      <c r="EB6" s="312"/>
      <c r="EC6" s="312"/>
      <c r="ED6" s="312"/>
      <c r="EE6" s="312"/>
      <c r="EF6" s="312"/>
      <c r="EG6" s="312"/>
      <c r="EH6" s="312"/>
      <c r="EI6" s="312"/>
      <c r="EJ6" s="312"/>
      <c r="EK6" s="312"/>
      <c r="EL6" s="312"/>
      <c r="EM6" s="312"/>
      <c r="EN6" s="312"/>
      <c r="EO6" s="312"/>
      <c r="EP6" s="312"/>
      <c r="EQ6" s="312"/>
      <c r="ER6" s="312"/>
      <c r="ES6" s="312"/>
      <c r="ET6" s="312"/>
      <c r="EU6" s="312"/>
      <c r="EV6" s="312"/>
      <c r="EW6" s="312"/>
      <c r="EX6" s="312"/>
      <c r="EY6" s="312"/>
      <c r="EZ6" s="312"/>
      <c r="FA6" s="312"/>
      <c r="FB6" s="312"/>
      <c r="FC6" s="312"/>
      <c r="FD6" s="312"/>
      <c r="FE6" s="312"/>
      <c r="FF6" s="312"/>
      <c r="FG6" s="312"/>
      <c r="FH6" s="312"/>
      <c r="FI6" s="312"/>
      <c r="FJ6" s="312"/>
      <c r="FK6" s="312"/>
      <c r="FL6" s="312"/>
      <c r="FM6" s="312"/>
      <c r="FN6" s="312"/>
      <c r="FO6" s="312"/>
      <c r="FP6" s="312"/>
      <c r="FQ6" s="312"/>
      <c r="FR6" s="312"/>
      <c r="FS6" s="312"/>
      <c r="FT6" s="312"/>
      <c r="FU6" s="312"/>
      <c r="FV6" s="312"/>
      <c r="FW6" s="312"/>
      <c r="FX6" s="312"/>
      <c r="FY6" s="312"/>
      <c r="FZ6" s="312"/>
      <c r="GA6" s="312"/>
      <c r="GB6" s="312"/>
      <c r="GC6" s="312"/>
      <c r="GD6" s="312"/>
      <c r="GE6" s="312"/>
      <c r="GF6" s="312"/>
      <c r="GG6" s="312"/>
      <c r="GH6" s="312"/>
      <c r="GI6" s="312"/>
      <c r="GJ6" s="312"/>
      <c r="GK6" s="316"/>
      <c r="GL6" s="316"/>
      <c r="GM6" s="316"/>
      <c r="GN6" s="316"/>
      <c r="GO6" s="316"/>
      <c r="GP6" s="316"/>
      <c r="GQ6" s="316"/>
      <c r="GR6" s="316"/>
      <c r="GS6" s="316"/>
      <c r="GT6" s="316"/>
      <c r="GU6" s="316"/>
      <c r="GV6" s="316"/>
      <c r="GW6" s="316"/>
      <c r="GX6" s="316"/>
      <c r="GY6" s="316"/>
      <c r="GZ6" s="316"/>
      <c r="HA6" s="316"/>
      <c r="HB6" s="316"/>
      <c r="HC6" s="316"/>
      <c r="HD6" s="316"/>
      <c r="HE6" s="316"/>
      <c r="HF6" s="316"/>
      <c r="HG6" s="316"/>
      <c r="HH6" s="316"/>
      <c r="HI6" s="316"/>
      <c r="HJ6" s="316"/>
      <c r="HK6" s="316"/>
      <c r="HL6" s="316"/>
      <c r="HM6" s="316"/>
      <c r="HN6" s="316"/>
      <c r="HO6" s="316"/>
      <c r="HP6" s="316"/>
      <c r="HQ6" s="316"/>
      <c r="HR6" s="316"/>
      <c r="HS6" s="316"/>
      <c r="HT6" s="316"/>
      <c r="HU6" s="316"/>
      <c r="HV6" s="316"/>
      <c r="HW6" s="316"/>
      <c r="HX6" s="316"/>
      <c r="HY6" s="316"/>
      <c r="HZ6" s="316"/>
      <c r="IA6" s="316"/>
      <c r="IB6" s="316"/>
      <c r="IC6" s="316"/>
      <c r="ID6" s="316"/>
      <c r="IE6" s="316"/>
      <c r="IF6" s="316"/>
      <c r="IG6" s="316"/>
      <c r="IH6" s="316"/>
      <c r="II6" s="316"/>
      <c r="IJ6" s="316"/>
      <c r="IK6" s="316"/>
      <c r="IL6" s="316"/>
      <c r="IM6" s="316"/>
      <c r="IN6" s="316"/>
      <c r="IO6" s="316"/>
      <c r="IP6" s="316"/>
      <c r="IQ6" s="316"/>
      <c r="IR6" s="316"/>
      <c r="IS6" s="316"/>
      <c r="IT6" s="316"/>
      <c r="IU6" s="316"/>
    </row>
    <row r="7" spans="1:441" x14ac:dyDescent="0.35">
      <c r="A7" s="313"/>
      <c r="B7" s="313"/>
      <c r="C7" s="314"/>
      <c r="D7" s="315"/>
      <c r="E7" s="312"/>
      <c r="F7" s="312"/>
      <c r="G7" s="312"/>
      <c r="H7" s="312"/>
      <c r="I7" s="312"/>
      <c r="J7" s="312"/>
      <c r="K7" s="312"/>
      <c r="L7" s="312"/>
      <c r="M7" s="312"/>
      <c r="N7" s="312"/>
      <c r="O7" s="312"/>
      <c r="P7" s="312"/>
      <c r="Q7" s="312"/>
      <c r="R7" s="312"/>
      <c r="S7" s="312"/>
      <c r="T7" s="312"/>
      <c r="U7" s="312"/>
      <c r="V7" s="312"/>
      <c r="W7" s="312"/>
      <c r="X7" s="312"/>
      <c r="Y7" s="312"/>
      <c r="Z7" s="312"/>
      <c r="AA7" s="312"/>
      <c r="AB7" s="312"/>
      <c r="AC7" s="312"/>
      <c r="AD7" s="312"/>
      <c r="AE7" s="312"/>
      <c r="AF7" s="312"/>
      <c r="AG7" s="312"/>
      <c r="AH7" s="312"/>
      <c r="AI7" s="312"/>
      <c r="AJ7" s="312"/>
      <c r="AK7" s="312"/>
      <c r="AL7" s="312"/>
      <c r="AM7" s="312"/>
      <c r="AN7" s="312"/>
      <c r="AO7" s="312"/>
      <c r="AP7" s="312"/>
      <c r="AQ7" s="312"/>
      <c r="AR7" s="312"/>
      <c r="AS7" s="312"/>
      <c r="AT7" s="312"/>
      <c r="AU7" s="312"/>
      <c r="AV7" s="312"/>
      <c r="AW7" s="312"/>
      <c r="AX7" s="312"/>
      <c r="AY7" s="312"/>
      <c r="AZ7" s="312"/>
      <c r="BA7" s="312"/>
      <c r="BB7" s="312"/>
      <c r="BC7" s="312"/>
      <c r="BD7" s="312"/>
      <c r="BE7" s="312"/>
      <c r="BF7" s="312"/>
      <c r="BG7" s="312"/>
      <c r="BH7" s="312"/>
      <c r="BI7" s="312"/>
      <c r="BJ7" s="312"/>
      <c r="BK7" s="312"/>
      <c r="BL7" s="312"/>
      <c r="BM7" s="312"/>
      <c r="BN7" s="312"/>
      <c r="BO7" s="312"/>
      <c r="BP7" s="312"/>
      <c r="BQ7" s="312"/>
      <c r="BR7" s="312"/>
      <c r="BS7" s="312"/>
      <c r="BT7" s="312"/>
      <c r="BU7" s="312"/>
      <c r="BV7" s="312"/>
      <c r="BW7" s="312"/>
      <c r="BX7" s="312"/>
      <c r="BY7" s="312"/>
      <c r="BZ7" s="312"/>
      <c r="CA7" s="312"/>
      <c r="CB7" s="312"/>
      <c r="CC7" s="312"/>
      <c r="CD7" s="312"/>
      <c r="CE7" s="312"/>
      <c r="CF7" s="312"/>
      <c r="CG7" s="312"/>
      <c r="CH7" s="312"/>
      <c r="CI7" s="312"/>
      <c r="CJ7" s="312"/>
      <c r="CK7" s="312"/>
      <c r="CL7" s="312"/>
      <c r="CM7" s="312"/>
      <c r="CN7" s="312"/>
      <c r="CO7" s="312"/>
      <c r="CP7" s="312"/>
      <c r="CQ7" s="312"/>
      <c r="CR7" s="312"/>
      <c r="CS7" s="312"/>
      <c r="CT7" s="312"/>
      <c r="CU7" s="312"/>
      <c r="CV7" s="312"/>
      <c r="CW7" s="312"/>
      <c r="CX7" s="312"/>
      <c r="CY7" s="312"/>
      <c r="CZ7" s="312"/>
      <c r="DA7" s="312"/>
      <c r="DB7" s="312"/>
      <c r="DC7" s="312"/>
      <c r="DD7" s="312"/>
      <c r="DE7" s="312"/>
      <c r="DF7" s="312"/>
      <c r="DG7" s="312"/>
      <c r="DH7" s="312"/>
      <c r="DI7" s="312"/>
      <c r="DJ7" s="312"/>
      <c r="DK7" s="312"/>
      <c r="DL7" s="312"/>
      <c r="DM7" s="312"/>
      <c r="DN7" s="312"/>
      <c r="DO7" s="312"/>
      <c r="DP7" s="312"/>
      <c r="DQ7" s="312"/>
      <c r="DR7" s="312"/>
      <c r="DS7" s="312"/>
      <c r="DT7" s="312"/>
      <c r="DU7" s="312"/>
      <c r="DV7" s="312"/>
      <c r="DW7" s="312"/>
      <c r="DX7" s="312"/>
      <c r="DY7" s="312"/>
      <c r="DZ7" s="312"/>
      <c r="EA7" s="312"/>
      <c r="EB7" s="312"/>
      <c r="EC7" s="312"/>
      <c r="ED7" s="312"/>
      <c r="EE7" s="312"/>
      <c r="EF7" s="312"/>
      <c r="EG7" s="312"/>
      <c r="EH7" s="312"/>
      <c r="EI7" s="312"/>
      <c r="EJ7" s="312"/>
      <c r="EK7" s="312"/>
      <c r="EL7" s="312"/>
      <c r="EM7" s="312"/>
      <c r="EN7" s="312"/>
      <c r="EO7" s="312"/>
      <c r="EP7" s="312"/>
      <c r="EQ7" s="312"/>
      <c r="ER7" s="312"/>
      <c r="ES7" s="312"/>
      <c r="ET7" s="312"/>
      <c r="EU7" s="312"/>
      <c r="EV7" s="312"/>
      <c r="EW7" s="312"/>
      <c r="EX7" s="312"/>
      <c r="EY7" s="312"/>
      <c r="EZ7" s="312"/>
      <c r="FA7" s="312"/>
      <c r="FB7" s="312"/>
      <c r="FC7" s="312"/>
      <c r="FD7" s="312"/>
      <c r="FE7" s="312"/>
      <c r="FF7" s="312"/>
      <c r="FG7" s="312"/>
      <c r="FH7" s="312"/>
      <c r="FI7" s="312"/>
      <c r="FJ7" s="312"/>
      <c r="FK7" s="312"/>
      <c r="FL7" s="312"/>
      <c r="FM7" s="312"/>
      <c r="FN7" s="312"/>
      <c r="FO7" s="312"/>
      <c r="FP7" s="312"/>
      <c r="FQ7" s="312"/>
      <c r="FR7" s="312"/>
      <c r="FS7" s="312"/>
      <c r="FT7" s="312"/>
      <c r="FU7" s="312"/>
      <c r="FV7" s="312"/>
      <c r="FW7" s="312"/>
      <c r="FX7" s="312"/>
      <c r="FY7" s="312"/>
      <c r="FZ7" s="312"/>
      <c r="GA7" s="312"/>
      <c r="GB7" s="312"/>
      <c r="GC7" s="312"/>
      <c r="GD7" s="312"/>
      <c r="GE7" s="312"/>
      <c r="GF7" s="312"/>
      <c r="GG7" s="312"/>
      <c r="GH7" s="312"/>
      <c r="GI7" s="312"/>
      <c r="GJ7" s="312"/>
      <c r="GK7" s="316"/>
      <c r="GL7" s="316"/>
      <c r="GM7" s="316"/>
      <c r="GN7" s="316"/>
      <c r="GO7" s="316"/>
      <c r="GP7" s="316"/>
      <c r="GQ7" s="316"/>
      <c r="GR7" s="316"/>
      <c r="GS7" s="316"/>
      <c r="GT7" s="316"/>
      <c r="GU7" s="316"/>
      <c r="GV7" s="316"/>
      <c r="GW7" s="316"/>
      <c r="GX7" s="316"/>
      <c r="GY7" s="316"/>
      <c r="GZ7" s="316"/>
      <c r="HA7" s="316"/>
      <c r="HB7" s="316"/>
      <c r="HC7" s="316"/>
      <c r="HD7" s="316"/>
      <c r="HE7" s="316"/>
      <c r="HF7" s="316"/>
      <c r="HG7" s="316"/>
      <c r="HH7" s="316"/>
      <c r="HI7" s="316"/>
      <c r="HJ7" s="316"/>
      <c r="HK7" s="316"/>
      <c r="HL7" s="316"/>
      <c r="HM7" s="316"/>
      <c r="HN7" s="316"/>
      <c r="HO7" s="316"/>
      <c r="HP7" s="316"/>
      <c r="HQ7" s="316"/>
      <c r="HR7" s="316"/>
      <c r="HS7" s="316"/>
      <c r="HT7" s="316"/>
      <c r="HU7" s="316"/>
      <c r="HV7" s="316"/>
      <c r="HW7" s="316"/>
      <c r="HX7" s="316"/>
      <c r="HY7" s="316"/>
      <c r="HZ7" s="316"/>
      <c r="IA7" s="316"/>
      <c r="IB7" s="316"/>
      <c r="IC7" s="316"/>
      <c r="ID7" s="316"/>
      <c r="IE7" s="316"/>
      <c r="IF7" s="316"/>
      <c r="IG7" s="316"/>
      <c r="IH7" s="316"/>
      <c r="II7" s="316"/>
      <c r="IJ7" s="316"/>
      <c r="IK7" s="316"/>
      <c r="IL7" s="316"/>
      <c r="IM7" s="316"/>
      <c r="IN7" s="316"/>
      <c r="IO7" s="316"/>
      <c r="IP7" s="316"/>
      <c r="IQ7" s="316"/>
      <c r="IR7" s="316"/>
      <c r="IS7" s="316"/>
      <c r="IT7" s="316"/>
      <c r="IU7" s="316"/>
    </row>
    <row r="8" spans="1:441" x14ac:dyDescent="0.35">
      <c r="A8" s="313" t="s">
        <v>130</v>
      </c>
      <c r="B8" s="313"/>
      <c r="C8" s="314"/>
      <c r="D8" s="315"/>
      <c r="E8" s="312"/>
      <c r="F8" s="312"/>
      <c r="G8" s="312"/>
      <c r="H8" s="312"/>
      <c r="I8" s="312"/>
      <c r="J8" s="312"/>
      <c r="K8" s="312"/>
      <c r="L8" s="312"/>
      <c r="M8" s="312"/>
      <c r="N8" s="312"/>
      <c r="O8" s="312"/>
      <c r="P8" s="312"/>
      <c r="Q8" s="312"/>
      <c r="R8" s="312"/>
      <c r="S8" s="312"/>
      <c r="T8" s="312"/>
      <c r="U8" s="312"/>
      <c r="V8" s="312"/>
      <c r="W8" s="312"/>
      <c r="X8" s="312"/>
      <c r="Y8" s="312"/>
      <c r="Z8" s="312"/>
      <c r="AA8" s="312"/>
      <c r="AB8" s="312"/>
      <c r="AC8" s="312"/>
      <c r="AD8" s="312"/>
      <c r="AE8" s="312"/>
      <c r="AF8" s="312"/>
      <c r="AG8" s="312"/>
      <c r="AH8" s="312"/>
      <c r="AI8" s="312"/>
      <c r="AJ8" s="312"/>
      <c r="AK8" s="312"/>
      <c r="AL8" s="312"/>
      <c r="AM8" s="312"/>
      <c r="AN8" s="312"/>
      <c r="AO8" s="312"/>
      <c r="AP8" s="312"/>
      <c r="AQ8" s="312"/>
      <c r="AR8" s="312"/>
      <c r="AS8" s="312"/>
      <c r="AT8" s="312"/>
      <c r="AU8" s="312"/>
      <c r="AV8" s="312"/>
      <c r="AW8" s="312"/>
      <c r="AX8" s="312"/>
      <c r="AY8" s="312"/>
      <c r="AZ8" s="312"/>
      <c r="BA8" s="312"/>
      <c r="BB8" s="312"/>
      <c r="BC8" s="312"/>
      <c r="BD8" s="312"/>
      <c r="BE8" s="312"/>
      <c r="BF8" s="312"/>
      <c r="BG8" s="312"/>
      <c r="BH8" s="312"/>
      <c r="BI8" s="312"/>
      <c r="BJ8" s="312"/>
      <c r="BK8" s="312"/>
      <c r="BL8" s="312"/>
      <c r="BM8" s="312"/>
      <c r="BN8" s="312"/>
      <c r="BO8" s="312"/>
      <c r="BP8" s="312"/>
      <c r="BQ8" s="312"/>
      <c r="BR8" s="312"/>
      <c r="BS8" s="312"/>
      <c r="BT8" s="312"/>
      <c r="BU8" s="312"/>
      <c r="BV8" s="312"/>
      <c r="BW8" s="312"/>
      <c r="BX8" s="312"/>
      <c r="BY8" s="312"/>
      <c r="BZ8" s="312"/>
      <c r="CA8" s="312"/>
      <c r="CB8" s="312"/>
      <c r="CC8" s="312"/>
      <c r="CD8" s="312"/>
      <c r="CE8" s="312"/>
      <c r="CF8" s="312"/>
      <c r="CG8" s="312"/>
      <c r="CH8" s="312"/>
      <c r="CI8" s="312"/>
      <c r="CJ8" s="312"/>
      <c r="CK8" s="312"/>
      <c r="CL8" s="312"/>
      <c r="CM8" s="312"/>
      <c r="CN8" s="312"/>
      <c r="CO8" s="312"/>
      <c r="CP8" s="312"/>
      <c r="CQ8" s="312"/>
      <c r="CR8" s="312"/>
      <c r="CS8" s="312"/>
      <c r="CT8" s="312"/>
      <c r="CU8" s="312"/>
      <c r="CV8" s="312"/>
      <c r="CW8" s="312"/>
      <c r="CX8" s="312"/>
      <c r="CY8" s="312"/>
      <c r="CZ8" s="312"/>
      <c r="DA8" s="312"/>
      <c r="DB8" s="312"/>
      <c r="DC8" s="312"/>
      <c r="DD8" s="312"/>
      <c r="DE8" s="312"/>
      <c r="DF8" s="312"/>
      <c r="DG8" s="312"/>
      <c r="DH8" s="312"/>
      <c r="DI8" s="312"/>
      <c r="DJ8" s="312"/>
      <c r="DK8" s="312"/>
      <c r="DL8" s="312"/>
      <c r="DM8" s="312"/>
      <c r="DN8" s="312"/>
      <c r="DO8" s="312"/>
      <c r="DP8" s="312"/>
      <c r="DQ8" s="312"/>
      <c r="DR8" s="312"/>
      <c r="DS8" s="312"/>
      <c r="DT8" s="312"/>
      <c r="DU8" s="312"/>
      <c r="DV8" s="312"/>
      <c r="DW8" s="312"/>
      <c r="DX8" s="312"/>
      <c r="DY8" s="312"/>
      <c r="DZ8" s="312"/>
      <c r="EA8" s="312"/>
      <c r="EB8" s="312"/>
      <c r="EC8" s="312"/>
      <c r="ED8" s="312"/>
      <c r="EE8" s="312"/>
      <c r="EF8" s="312"/>
      <c r="EG8" s="312"/>
      <c r="EH8" s="312"/>
      <c r="EI8" s="312"/>
      <c r="EJ8" s="312"/>
      <c r="EK8" s="312"/>
      <c r="EL8" s="312"/>
      <c r="EM8" s="312"/>
      <c r="EN8" s="312"/>
      <c r="EO8" s="312"/>
      <c r="EP8" s="312"/>
      <c r="EQ8" s="312"/>
      <c r="ER8" s="312"/>
      <c r="ES8" s="312"/>
      <c r="ET8" s="312"/>
      <c r="EU8" s="312"/>
      <c r="EV8" s="312"/>
      <c r="EW8" s="312"/>
      <c r="EX8" s="312"/>
      <c r="EY8" s="312"/>
      <c r="EZ8" s="312"/>
      <c r="FA8" s="312"/>
      <c r="FB8" s="312"/>
      <c r="FC8" s="312"/>
      <c r="FD8" s="312"/>
      <c r="FE8" s="312"/>
      <c r="FF8" s="312"/>
      <c r="FG8" s="312"/>
      <c r="FH8" s="312"/>
      <c r="FI8" s="312"/>
      <c r="FJ8" s="312"/>
      <c r="FK8" s="312"/>
      <c r="FL8" s="312"/>
      <c r="FM8" s="312"/>
      <c r="FN8" s="312"/>
      <c r="FO8" s="312"/>
      <c r="FP8" s="312"/>
      <c r="FQ8" s="312"/>
      <c r="FR8" s="312"/>
      <c r="FS8" s="312"/>
      <c r="FT8" s="312"/>
      <c r="FU8" s="312"/>
      <c r="FV8" s="312"/>
      <c r="FW8" s="312"/>
      <c r="FX8" s="312"/>
      <c r="FY8" s="312"/>
      <c r="FZ8" s="312"/>
      <c r="GA8" s="312"/>
      <c r="GB8" s="312"/>
      <c r="GC8" s="312"/>
      <c r="GD8" s="312"/>
      <c r="GE8" s="312"/>
      <c r="GF8" s="312"/>
      <c r="GG8" s="312"/>
      <c r="GH8" s="312"/>
      <c r="GI8" s="312"/>
      <c r="GJ8" s="312"/>
      <c r="GK8" s="316"/>
      <c r="GL8" s="316"/>
      <c r="GM8" s="316"/>
      <c r="GN8" s="316"/>
      <c r="GO8" s="316"/>
      <c r="GP8" s="316"/>
      <c r="GQ8" s="316"/>
      <c r="GR8" s="316"/>
      <c r="GS8" s="316"/>
      <c r="GT8" s="316"/>
      <c r="GU8" s="316"/>
      <c r="GV8" s="316"/>
      <c r="GW8" s="316"/>
      <c r="GX8" s="316"/>
      <c r="GY8" s="316"/>
      <c r="GZ8" s="316"/>
      <c r="HA8" s="316"/>
      <c r="HB8" s="316"/>
      <c r="HC8" s="316"/>
      <c r="HD8" s="316"/>
      <c r="HE8" s="316"/>
      <c r="HF8" s="316"/>
      <c r="HG8" s="316"/>
      <c r="HH8" s="316"/>
      <c r="HI8" s="316"/>
      <c r="HJ8" s="316"/>
      <c r="HK8" s="316"/>
      <c r="HL8" s="316"/>
      <c r="HM8" s="316"/>
      <c r="HN8" s="316"/>
      <c r="HO8" s="316"/>
      <c r="HP8" s="316"/>
      <c r="HQ8" s="316"/>
      <c r="HR8" s="316"/>
      <c r="HS8" s="316"/>
      <c r="HT8" s="316"/>
      <c r="HU8" s="316"/>
      <c r="HV8" s="316"/>
      <c r="HW8" s="316"/>
      <c r="HX8" s="316"/>
      <c r="HY8" s="316"/>
      <c r="HZ8" s="316"/>
      <c r="IA8" s="316"/>
      <c r="IB8" s="316"/>
      <c r="IC8" s="316"/>
      <c r="ID8" s="316"/>
      <c r="IE8" s="316"/>
      <c r="IF8" s="316"/>
      <c r="IG8" s="316"/>
      <c r="IH8" s="316"/>
      <c r="II8" s="316"/>
      <c r="IJ8" s="316"/>
      <c r="IK8" s="316"/>
      <c r="IL8" s="316"/>
      <c r="IM8" s="316"/>
      <c r="IN8" s="316"/>
      <c r="IO8" s="316"/>
      <c r="IP8" s="316"/>
      <c r="IQ8" s="316"/>
      <c r="IR8" s="316"/>
      <c r="IS8" s="316"/>
      <c r="IT8" s="316"/>
      <c r="IU8" s="316"/>
    </row>
    <row r="9" spans="1:441" x14ac:dyDescent="0.35">
      <c r="A9" s="313"/>
      <c r="B9" s="313"/>
      <c r="C9" s="314"/>
      <c r="D9" s="315"/>
      <c r="E9" s="312"/>
      <c r="F9" s="312"/>
      <c r="G9" s="312"/>
      <c r="H9" s="312"/>
      <c r="I9" s="312"/>
      <c r="J9" s="312"/>
      <c r="K9" s="312"/>
      <c r="L9" s="312"/>
      <c r="M9" s="312"/>
      <c r="N9" s="312"/>
      <c r="O9" s="312"/>
      <c r="P9" s="312"/>
      <c r="Q9" s="312"/>
      <c r="R9" s="312"/>
      <c r="S9" s="312"/>
      <c r="T9" s="312"/>
      <c r="U9" s="312"/>
      <c r="V9" s="312"/>
      <c r="W9" s="312"/>
      <c r="X9" s="312"/>
      <c r="Y9" s="312"/>
      <c r="Z9" s="312"/>
      <c r="AA9" s="312"/>
      <c r="AB9" s="312"/>
      <c r="AC9" s="312"/>
      <c r="AD9" s="312"/>
      <c r="AE9" s="312"/>
      <c r="AF9" s="312"/>
      <c r="AG9" s="312"/>
      <c r="AH9" s="312"/>
      <c r="AI9" s="312"/>
      <c r="AJ9" s="312"/>
      <c r="AK9" s="312"/>
      <c r="AL9" s="312"/>
      <c r="AM9" s="312"/>
      <c r="AN9" s="312"/>
      <c r="AO9" s="312"/>
      <c r="AP9" s="312"/>
      <c r="AQ9" s="312"/>
      <c r="AR9" s="312"/>
      <c r="AS9" s="312"/>
      <c r="AT9" s="312"/>
      <c r="AU9" s="312"/>
      <c r="AV9" s="312"/>
      <c r="AW9" s="312"/>
      <c r="AX9" s="312"/>
      <c r="AY9" s="312"/>
      <c r="AZ9" s="312"/>
      <c r="BA9" s="312"/>
      <c r="BB9" s="312"/>
      <c r="BC9" s="312"/>
      <c r="BD9" s="312"/>
      <c r="BE9" s="312"/>
      <c r="BF9" s="312"/>
      <c r="BG9" s="312"/>
      <c r="BH9" s="312"/>
      <c r="BI9" s="312"/>
      <c r="BJ9" s="312"/>
      <c r="BK9" s="312"/>
      <c r="BL9" s="312"/>
      <c r="BM9" s="312"/>
      <c r="BN9" s="312"/>
      <c r="BO9" s="312"/>
      <c r="BP9" s="312"/>
      <c r="BQ9" s="312"/>
      <c r="BR9" s="312"/>
      <c r="BS9" s="312"/>
      <c r="BT9" s="312"/>
      <c r="BU9" s="312"/>
      <c r="BV9" s="312"/>
      <c r="BW9" s="312"/>
      <c r="BX9" s="312"/>
      <c r="BY9" s="312"/>
      <c r="BZ9" s="312"/>
      <c r="CA9" s="312"/>
      <c r="CB9" s="312"/>
      <c r="CC9" s="312"/>
      <c r="CD9" s="312"/>
      <c r="CE9" s="312"/>
      <c r="CF9" s="312"/>
      <c r="CG9" s="312"/>
      <c r="CH9" s="312"/>
      <c r="CI9" s="312"/>
      <c r="CJ9" s="312"/>
      <c r="CK9" s="312"/>
      <c r="CL9" s="312"/>
      <c r="CM9" s="312"/>
      <c r="CN9" s="312"/>
      <c r="CO9" s="312"/>
      <c r="CP9" s="312"/>
      <c r="CQ9" s="312"/>
      <c r="CR9" s="312"/>
      <c r="CS9" s="312"/>
      <c r="CT9" s="312"/>
      <c r="CU9" s="312"/>
      <c r="CV9" s="312"/>
      <c r="CW9" s="312"/>
      <c r="CX9" s="312"/>
      <c r="CY9" s="312"/>
      <c r="CZ9" s="312"/>
      <c r="DA9" s="312"/>
      <c r="DB9" s="312"/>
      <c r="DC9" s="312"/>
      <c r="DD9" s="312"/>
      <c r="DE9" s="312"/>
      <c r="DF9" s="312"/>
      <c r="DG9" s="312"/>
      <c r="DH9" s="312"/>
      <c r="DI9" s="312"/>
      <c r="DJ9" s="312"/>
      <c r="DK9" s="312"/>
      <c r="DL9" s="312"/>
      <c r="DM9" s="312"/>
      <c r="DN9" s="312"/>
      <c r="DO9" s="312"/>
      <c r="DP9" s="312"/>
      <c r="DQ9" s="312"/>
      <c r="DR9" s="312"/>
      <c r="DS9" s="312"/>
      <c r="DT9" s="312"/>
      <c r="DU9" s="312"/>
      <c r="DV9" s="312"/>
      <c r="DW9" s="312"/>
      <c r="DX9" s="312"/>
      <c r="DY9" s="312"/>
      <c r="DZ9" s="312"/>
      <c r="EA9" s="312"/>
      <c r="EB9" s="312"/>
      <c r="EC9" s="312"/>
      <c r="ED9" s="312"/>
      <c r="EE9" s="312"/>
      <c r="EF9" s="312"/>
      <c r="EG9" s="312"/>
      <c r="EH9" s="312"/>
      <c r="EI9" s="312"/>
      <c r="EJ9" s="312"/>
      <c r="EK9" s="312"/>
      <c r="EL9" s="312"/>
      <c r="EM9" s="312"/>
      <c r="EN9" s="312"/>
      <c r="EO9" s="312"/>
      <c r="EP9" s="312"/>
      <c r="EQ9" s="312"/>
      <c r="ER9" s="312"/>
      <c r="ES9" s="312"/>
      <c r="ET9" s="312"/>
      <c r="EU9" s="312"/>
      <c r="EV9" s="312"/>
      <c r="EW9" s="312"/>
      <c r="EX9" s="312"/>
      <c r="EY9" s="312"/>
      <c r="EZ9" s="312"/>
      <c r="FA9" s="312"/>
      <c r="FB9" s="312"/>
      <c r="FC9" s="312"/>
      <c r="FD9" s="312"/>
      <c r="FE9" s="312"/>
      <c r="FF9" s="312"/>
      <c r="FG9" s="312"/>
      <c r="FH9" s="312"/>
      <c r="FI9" s="312"/>
      <c r="FJ9" s="312"/>
      <c r="FK9" s="312"/>
      <c r="FL9" s="312"/>
      <c r="FM9" s="312"/>
      <c r="FN9" s="312"/>
      <c r="FO9" s="312"/>
      <c r="FP9" s="312"/>
      <c r="FQ9" s="312"/>
      <c r="FR9" s="312"/>
      <c r="FS9" s="312"/>
      <c r="FT9" s="312"/>
      <c r="FU9" s="312"/>
      <c r="FV9" s="312"/>
      <c r="FW9" s="312"/>
      <c r="FX9" s="312"/>
      <c r="FY9" s="312"/>
      <c r="FZ9" s="312"/>
      <c r="GA9" s="312"/>
      <c r="GB9" s="312"/>
      <c r="GC9" s="312"/>
      <c r="GD9" s="312"/>
      <c r="GE9" s="312"/>
      <c r="GF9" s="312"/>
      <c r="GG9" s="312"/>
      <c r="GH9" s="312"/>
      <c r="GI9" s="312"/>
      <c r="GJ9" s="312"/>
      <c r="GK9" s="316"/>
      <c r="GL9" s="316"/>
      <c r="GM9" s="316"/>
      <c r="GN9" s="316"/>
      <c r="GO9" s="316"/>
      <c r="GP9" s="316"/>
      <c r="GQ9" s="316"/>
      <c r="GR9" s="316"/>
      <c r="GS9" s="316"/>
      <c r="GT9" s="316"/>
      <c r="GU9" s="316"/>
      <c r="GV9" s="316"/>
      <c r="GW9" s="316"/>
      <c r="GX9" s="316"/>
      <c r="GY9" s="316"/>
      <c r="GZ9" s="316"/>
      <c r="HA9" s="316"/>
      <c r="HB9" s="316"/>
      <c r="HC9" s="316"/>
      <c r="HD9" s="316"/>
      <c r="HE9" s="316"/>
      <c r="HF9" s="316"/>
      <c r="HG9" s="316"/>
      <c r="HH9" s="316"/>
      <c r="HI9" s="316"/>
      <c r="HJ9" s="316"/>
      <c r="HK9" s="316"/>
      <c r="HL9" s="316"/>
      <c r="HM9" s="316"/>
      <c r="HN9" s="316"/>
      <c r="HO9" s="316"/>
      <c r="HP9" s="316"/>
      <c r="HQ9" s="316"/>
      <c r="HR9" s="316"/>
      <c r="HS9" s="316"/>
      <c r="HT9" s="316"/>
      <c r="HU9" s="316"/>
      <c r="HV9" s="316"/>
      <c r="HW9" s="316"/>
      <c r="HX9" s="316"/>
      <c r="HY9" s="316"/>
      <c r="HZ9" s="316"/>
      <c r="IA9" s="316"/>
      <c r="IB9" s="316"/>
      <c r="IC9" s="316"/>
      <c r="ID9" s="316"/>
      <c r="IE9" s="316"/>
      <c r="IF9" s="316"/>
      <c r="IG9" s="316"/>
      <c r="IH9" s="316"/>
      <c r="II9" s="316"/>
      <c r="IJ9" s="316"/>
      <c r="IK9" s="316"/>
      <c r="IL9" s="316"/>
      <c r="IM9" s="316"/>
      <c r="IN9" s="316"/>
      <c r="IO9" s="316"/>
      <c r="IP9" s="316"/>
      <c r="IQ9" s="316"/>
      <c r="IR9" s="316"/>
      <c r="IS9" s="316"/>
      <c r="IT9" s="316"/>
      <c r="IU9" s="316"/>
    </row>
    <row r="10" spans="1:441" s="692" customFormat="1" x14ac:dyDescent="0.35">
      <c r="A10" s="693"/>
      <c r="B10" s="693"/>
      <c r="C10" s="694"/>
      <c r="D10" s="412"/>
      <c r="E10" s="412" t="str">
        <f xml:space="preserve"> InpC!E$34</f>
        <v>Annual degradation</v>
      </c>
      <c r="F10" s="412">
        <f xml:space="preserve"> InpC!F$34</f>
        <v>5.0000000000000001E-3</v>
      </c>
      <c r="G10" s="412" t="str">
        <f xml:space="preserve"> InpC!G$34</f>
        <v>% p.a.</v>
      </c>
      <c r="H10" s="412"/>
      <c r="I10" s="695"/>
      <c r="J10" s="695"/>
      <c r="K10" s="695"/>
      <c r="L10" s="695"/>
      <c r="M10" s="695"/>
      <c r="N10" s="695"/>
      <c r="O10" s="695"/>
      <c r="P10" s="695"/>
      <c r="Q10" s="695"/>
      <c r="R10" s="695"/>
      <c r="S10" s="695"/>
      <c r="T10" s="695"/>
      <c r="U10" s="695"/>
      <c r="V10" s="695"/>
      <c r="W10" s="695"/>
      <c r="X10" s="695"/>
      <c r="Y10" s="695"/>
      <c r="Z10" s="695"/>
      <c r="AA10" s="695"/>
      <c r="AB10" s="695"/>
      <c r="AC10" s="695"/>
      <c r="AD10" s="695"/>
      <c r="AE10" s="695"/>
      <c r="AF10" s="695"/>
      <c r="AG10" s="695"/>
      <c r="AH10" s="695"/>
      <c r="AI10" s="695"/>
      <c r="AJ10" s="695"/>
      <c r="AK10" s="695"/>
      <c r="AL10" s="695"/>
      <c r="AM10" s="695"/>
      <c r="AN10" s="695"/>
      <c r="AO10" s="695"/>
      <c r="AP10" s="695"/>
      <c r="AQ10" s="695"/>
      <c r="AR10" s="695"/>
      <c r="AS10" s="695"/>
      <c r="AT10" s="695"/>
      <c r="AU10" s="695"/>
      <c r="AV10" s="695"/>
      <c r="AW10" s="695"/>
      <c r="AX10" s="695"/>
      <c r="AY10" s="695"/>
      <c r="AZ10" s="695"/>
      <c r="BA10" s="695"/>
      <c r="BB10" s="695"/>
      <c r="BC10" s="695"/>
      <c r="BD10" s="695"/>
      <c r="BE10" s="695"/>
      <c r="BF10" s="695"/>
      <c r="BG10" s="695"/>
      <c r="BH10" s="695"/>
      <c r="BI10" s="695"/>
      <c r="BJ10" s="695"/>
      <c r="BK10" s="695"/>
      <c r="BL10" s="695"/>
      <c r="BM10" s="695"/>
      <c r="BN10" s="695"/>
      <c r="BO10" s="695"/>
      <c r="BP10" s="695"/>
      <c r="BQ10" s="695"/>
      <c r="BR10" s="695"/>
      <c r="BS10" s="695"/>
      <c r="BT10" s="695"/>
      <c r="BU10" s="695"/>
      <c r="BV10" s="695"/>
      <c r="BW10" s="695"/>
      <c r="BX10" s="695"/>
      <c r="BY10" s="695"/>
      <c r="BZ10" s="695"/>
      <c r="CA10" s="695"/>
      <c r="CB10" s="695"/>
      <c r="CC10" s="695"/>
      <c r="CD10" s="695"/>
      <c r="CE10" s="695"/>
      <c r="CF10" s="695"/>
      <c r="CG10" s="695"/>
      <c r="CH10" s="695"/>
      <c r="CI10" s="695"/>
      <c r="CJ10" s="695"/>
      <c r="CK10" s="695"/>
      <c r="CL10" s="695"/>
      <c r="CM10" s="695"/>
      <c r="CN10" s="695"/>
      <c r="CO10" s="695"/>
      <c r="CP10" s="695"/>
      <c r="CQ10" s="695"/>
      <c r="CR10" s="695"/>
      <c r="CS10" s="695"/>
      <c r="CT10" s="695"/>
      <c r="CU10" s="695"/>
      <c r="CV10" s="695"/>
      <c r="CW10" s="695"/>
      <c r="CX10" s="695"/>
      <c r="CY10" s="695"/>
      <c r="CZ10" s="695"/>
      <c r="DA10" s="695"/>
      <c r="DB10" s="695"/>
      <c r="DC10" s="695"/>
      <c r="DD10" s="695"/>
      <c r="DE10" s="695"/>
      <c r="DF10" s="695"/>
      <c r="DG10" s="695"/>
      <c r="DH10" s="695"/>
      <c r="DI10" s="695"/>
      <c r="DJ10" s="695"/>
      <c r="DK10" s="695"/>
      <c r="DL10" s="695"/>
      <c r="DM10" s="695"/>
      <c r="DN10" s="695"/>
      <c r="DO10" s="695"/>
      <c r="DP10" s="695"/>
      <c r="DQ10" s="695"/>
      <c r="DR10" s="695"/>
      <c r="DS10" s="695"/>
      <c r="DT10" s="695"/>
      <c r="DU10" s="695"/>
      <c r="DV10" s="695"/>
      <c r="DW10" s="695"/>
      <c r="DX10" s="695"/>
      <c r="DY10" s="695"/>
      <c r="DZ10" s="695"/>
      <c r="EA10" s="695"/>
      <c r="EB10" s="695"/>
      <c r="EC10" s="695"/>
      <c r="ED10" s="695"/>
      <c r="EE10" s="695"/>
      <c r="EF10" s="695"/>
      <c r="EG10" s="695"/>
      <c r="EH10" s="695"/>
      <c r="EI10" s="695"/>
      <c r="EJ10" s="695"/>
      <c r="EK10" s="695"/>
      <c r="EL10" s="695"/>
      <c r="EM10" s="695"/>
      <c r="EN10" s="695"/>
      <c r="EO10" s="695"/>
      <c r="EP10" s="695"/>
      <c r="EQ10" s="695"/>
      <c r="ER10" s="695"/>
      <c r="ES10" s="695"/>
      <c r="ET10" s="695"/>
      <c r="EU10" s="695"/>
      <c r="EV10" s="695"/>
      <c r="EW10" s="695"/>
      <c r="EX10" s="695"/>
      <c r="EY10" s="695"/>
      <c r="EZ10" s="695"/>
      <c r="FA10" s="695"/>
      <c r="FB10" s="695"/>
      <c r="FC10" s="695"/>
      <c r="FD10" s="695"/>
      <c r="FE10" s="695"/>
      <c r="FF10" s="695"/>
      <c r="FG10" s="695"/>
      <c r="FH10" s="695"/>
      <c r="FI10" s="695"/>
      <c r="FJ10" s="695"/>
      <c r="FK10" s="695"/>
      <c r="FL10" s="695"/>
      <c r="FM10" s="695"/>
      <c r="FN10" s="695"/>
      <c r="FO10" s="695"/>
      <c r="FP10" s="695"/>
      <c r="FQ10" s="695"/>
      <c r="FR10" s="695"/>
      <c r="FS10" s="695"/>
      <c r="FT10" s="695"/>
      <c r="FU10" s="695"/>
      <c r="FV10" s="695"/>
      <c r="FW10" s="695"/>
      <c r="FX10" s="695"/>
      <c r="FY10" s="695"/>
      <c r="FZ10" s="695"/>
      <c r="GA10" s="695"/>
      <c r="GB10" s="695"/>
      <c r="GC10" s="695"/>
      <c r="GD10" s="695"/>
      <c r="GE10" s="695"/>
      <c r="GF10" s="695"/>
      <c r="GG10" s="695"/>
      <c r="GH10" s="695"/>
      <c r="GI10" s="695"/>
      <c r="GJ10" s="695"/>
      <c r="GK10" s="695"/>
      <c r="GL10" s="695"/>
      <c r="GM10" s="695"/>
      <c r="GN10" s="695"/>
      <c r="GO10" s="695"/>
      <c r="GP10" s="695"/>
      <c r="GQ10" s="695"/>
      <c r="GR10" s="695"/>
      <c r="GS10" s="695"/>
      <c r="GT10" s="695"/>
      <c r="GU10" s="695"/>
      <c r="GV10" s="695"/>
      <c r="GW10" s="695"/>
      <c r="GX10" s="695"/>
      <c r="GY10" s="695"/>
      <c r="GZ10" s="695"/>
      <c r="HA10" s="695"/>
      <c r="HB10" s="695"/>
      <c r="HC10" s="695"/>
      <c r="HD10" s="695"/>
      <c r="HE10" s="695"/>
      <c r="HF10" s="695"/>
      <c r="HG10" s="695"/>
      <c r="HH10" s="695"/>
      <c r="HI10" s="695"/>
      <c r="HJ10" s="695"/>
      <c r="HK10" s="695"/>
      <c r="HL10" s="695"/>
      <c r="HM10" s="695"/>
      <c r="HN10" s="695"/>
      <c r="HO10" s="695"/>
      <c r="HP10" s="695"/>
      <c r="HQ10" s="695"/>
      <c r="HR10" s="695"/>
      <c r="HS10" s="695"/>
      <c r="HT10" s="695"/>
      <c r="HU10" s="695"/>
      <c r="HV10" s="695"/>
      <c r="HW10" s="695"/>
      <c r="HX10" s="695"/>
      <c r="HY10" s="695"/>
      <c r="HZ10" s="695"/>
      <c r="IA10" s="695"/>
      <c r="IB10" s="695"/>
      <c r="IC10" s="695"/>
      <c r="ID10" s="695"/>
      <c r="IE10" s="695"/>
      <c r="IF10" s="695"/>
      <c r="IG10" s="695"/>
      <c r="IH10" s="695"/>
      <c r="II10" s="695"/>
      <c r="IJ10" s="695"/>
      <c r="IK10" s="695"/>
      <c r="IL10" s="695"/>
      <c r="IM10" s="695"/>
      <c r="IN10" s="695"/>
      <c r="IO10" s="695"/>
      <c r="IP10" s="695"/>
      <c r="IQ10" s="695"/>
      <c r="IR10" s="695"/>
      <c r="IS10" s="695"/>
      <c r="IT10" s="695"/>
      <c r="IU10" s="695"/>
    </row>
    <row r="11" spans="1:441" s="697" customFormat="1" x14ac:dyDescent="0.35">
      <c r="A11" s="129"/>
      <c r="B11" s="129"/>
      <c r="C11" s="130"/>
      <c r="D11" s="131"/>
      <c r="E11" s="508" t="str">
        <f xml:space="preserve"> Time!E$146</f>
        <v>Contract year number</v>
      </c>
      <c r="F11" s="508">
        <f xml:space="preserve"> Time!F$146</f>
        <v>0</v>
      </c>
      <c r="G11" s="508" t="str">
        <f xml:space="preserve"> Time!G$146</f>
        <v>counter</v>
      </c>
      <c r="H11" s="508">
        <f xml:space="preserve"> Time!H$146</f>
        <v>0</v>
      </c>
      <c r="I11" s="508">
        <f xml:space="preserve"> Time!I$146</f>
        <v>0</v>
      </c>
      <c r="J11" s="508">
        <f xml:space="preserve"> Time!J$146</f>
        <v>0</v>
      </c>
      <c r="K11" s="508">
        <f xml:space="preserve"> Time!K$146</f>
        <v>0</v>
      </c>
      <c r="L11" s="508">
        <f xml:space="preserve"> Time!L$146</f>
        <v>0</v>
      </c>
      <c r="M11" s="508">
        <f xml:space="preserve"> Time!M$146</f>
        <v>1</v>
      </c>
      <c r="N11" s="508">
        <f xml:space="preserve"> Time!N$146</f>
        <v>1</v>
      </c>
      <c r="O11" s="508">
        <f xml:space="preserve"> Time!O$146</f>
        <v>1</v>
      </c>
      <c r="P11" s="508">
        <f xml:space="preserve"> Time!P$146</f>
        <v>1</v>
      </c>
      <c r="Q11" s="508">
        <f xml:space="preserve"> Time!Q$146</f>
        <v>2</v>
      </c>
      <c r="R11" s="508">
        <f xml:space="preserve"> Time!R$146</f>
        <v>2</v>
      </c>
      <c r="S11" s="508">
        <f xml:space="preserve"> Time!S$146</f>
        <v>2</v>
      </c>
      <c r="T11" s="508">
        <f xml:space="preserve"> Time!T$146</f>
        <v>2</v>
      </c>
      <c r="U11" s="508">
        <f xml:space="preserve"> Time!U$146</f>
        <v>3</v>
      </c>
      <c r="V11" s="508">
        <f xml:space="preserve"> Time!V$146</f>
        <v>3</v>
      </c>
      <c r="W11" s="508">
        <f xml:space="preserve"> Time!W$146</f>
        <v>3</v>
      </c>
      <c r="X11" s="508">
        <f xml:space="preserve"> Time!X$146</f>
        <v>3</v>
      </c>
      <c r="Y11" s="508">
        <f xml:space="preserve"> Time!Y$146</f>
        <v>4</v>
      </c>
      <c r="Z11" s="508">
        <f xml:space="preserve"> Time!Z$146</f>
        <v>4</v>
      </c>
      <c r="AA11" s="508">
        <f xml:space="preserve"> Time!AA$146</f>
        <v>4</v>
      </c>
      <c r="AB11" s="508">
        <f xml:space="preserve"> Time!AB$146</f>
        <v>4</v>
      </c>
      <c r="AC11" s="508">
        <f xml:space="preserve"> Time!AC$146</f>
        <v>5</v>
      </c>
      <c r="AD11" s="508">
        <f xml:space="preserve"> Time!AD$146</f>
        <v>5</v>
      </c>
      <c r="AE11" s="508">
        <f xml:space="preserve"> Time!AE$146</f>
        <v>5</v>
      </c>
      <c r="AF11" s="508">
        <f xml:space="preserve"> Time!AF$146</f>
        <v>5</v>
      </c>
      <c r="AG11" s="508">
        <f xml:space="preserve"> Time!AG$146</f>
        <v>6</v>
      </c>
      <c r="AH11" s="508">
        <f xml:space="preserve"> Time!AH$146</f>
        <v>6</v>
      </c>
      <c r="AI11" s="508">
        <f xml:space="preserve"> Time!AI$146</f>
        <v>6</v>
      </c>
      <c r="AJ11" s="508">
        <f xml:space="preserve"> Time!AJ$146</f>
        <v>6</v>
      </c>
      <c r="AK11" s="508">
        <f xml:space="preserve"> Time!AK$146</f>
        <v>7</v>
      </c>
      <c r="AL11" s="508">
        <f xml:space="preserve"> Time!AL$146</f>
        <v>7</v>
      </c>
      <c r="AM11" s="508">
        <f xml:space="preserve"> Time!AM$146</f>
        <v>7</v>
      </c>
      <c r="AN11" s="508">
        <f xml:space="preserve"> Time!AN$146</f>
        <v>7</v>
      </c>
      <c r="AO11" s="508">
        <f xml:space="preserve"> Time!AO$146</f>
        <v>8</v>
      </c>
      <c r="AP11" s="508">
        <f xml:space="preserve"> Time!AP$146</f>
        <v>8</v>
      </c>
      <c r="AQ11" s="508">
        <f xml:space="preserve"> Time!AQ$146</f>
        <v>8</v>
      </c>
      <c r="AR11" s="508">
        <f xml:space="preserve"> Time!AR$146</f>
        <v>8</v>
      </c>
      <c r="AS11" s="508">
        <f xml:space="preserve"> Time!AS$146</f>
        <v>9</v>
      </c>
      <c r="AT11" s="508">
        <f xml:space="preserve"> Time!AT$146</f>
        <v>9</v>
      </c>
      <c r="AU11" s="508">
        <f xml:space="preserve"> Time!AU$146</f>
        <v>9</v>
      </c>
      <c r="AV11" s="508">
        <f xml:space="preserve"> Time!AV$146</f>
        <v>9</v>
      </c>
      <c r="AW11" s="508">
        <f xml:space="preserve"> Time!AW$146</f>
        <v>10</v>
      </c>
      <c r="AX11" s="508">
        <f xml:space="preserve"> Time!AX$146</f>
        <v>10</v>
      </c>
      <c r="AY11" s="508">
        <f xml:space="preserve"> Time!AY$146</f>
        <v>10</v>
      </c>
      <c r="AZ11" s="508">
        <f xml:space="preserve"> Time!AZ$146</f>
        <v>10</v>
      </c>
      <c r="BA11" s="508">
        <f xml:space="preserve"> Time!BA$146</f>
        <v>11</v>
      </c>
      <c r="BB11" s="508">
        <f xml:space="preserve"> Time!BB$146</f>
        <v>11</v>
      </c>
      <c r="BC11" s="508">
        <f xml:space="preserve"> Time!BC$146</f>
        <v>11</v>
      </c>
      <c r="BD11" s="508">
        <f xml:space="preserve"> Time!BD$146</f>
        <v>11</v>
      </c>
      <c r="BE11" s="508">
        <f xml:space="preserve"> Time!BE$146</f>
        <v>12</v>
      </c>
      <c r="BF11" s="508">
        <f xml:space="preserve"> Time!BF$146</f>
        <v>12</v>
      </c>
      <c r="BG11" s="508">
        <f xml:space="preserve"> Time!BG$146</f>
        <v>12</v>
      </c>
      <c r="BH11" s="508">
        <f xml:space="preserve"> Time!BH$146</f>
        <v>12</v>
      </c>
      <c r="BI11" s="508">
        <f xml:space="preserve"> Time!BI$146</f>
        <v>13</v>
      </c>
      <c r="BJ11" s="508">
        <f xml:space="preserve"> Time!BJ$146</f>
        <v>13</v>
      </c>
      <c r="BK11" s="508">
        <f xml:space="preserve"> Time!BK$146</f>
        <v>13</v>
      </c>
      <c r="BL11" s="508">
        <f xml:space="preserve"> Time!BL$146</f>
        <v>13</v>
      </c>
      <c r="BM11" s="508">
        <f xml:space="preserve"> Time!BM$146</f>
        <v>14</v>
      </c>
      <c r="BN11" s="508">
        <f xml:space="preserve"> Time!BN$146</f>
        <v>14</v>
      </c>
      <c r="BO11" s="508">
        <f xml:space="preserve"> Time!BO$146</f>
        <v>14</v>
      </c>
      <c r="BP11" s="508">
        <f xml:space="preserve"> Time!BP$146</f>
        <v>14</v>
      </c>
      <c r="BQ11" s="508">
        <f xml:space="preserve"> Time!BQ$146</f>
        <v>15</v>
      </c>
      <c r="BR11" s="508">
        <f xml:space="preserve"> Time!BR$146</f>
        <v>15</v>
      </c>
      <c r="BS11" s="508">
        <f xml:space="preserve"> Time!BS$146</f>
        <v>15</v>
      </c>
      <c r="BT11" s="508">
        <f xml:space="preserve"> Time!BT$146</f>
        <v>15</v>
      </c>
      <c r="BU11" s="508">
        <f xml:space="preserve"> Time!BU$146</f>
        <v>16</v>
      </c>
      <c r="BV11" s="508">
        <f xml:space="preserve"> Time!BV$146</f>
        <v>16</v>
      </c>
      <c r="BW11" s="508">
        <f xml:space="preserve"> Time!BW$146</f>
        <v>16</v>
      </c>
      <c r="BX11" s="508">
        <f xml:space="preserve"> Time!BX$146</f>
        <v>16</v>
      </c>
      <c r="BY11" s="508">
        <f xml:space="preserve"> Time!BY$146</f>
        <v>17</v>
      </c>
      <c r="BZ11" s="508">
        <f xml:space="preserve"> Time!BZ$146</f>
        <v>17</v>
      </c>
      <c r="CA11" s="508">
        <f xml:space="preserve"> Time!CA$146</f>
        <v>17</v>
      </c>
      <c r="CB11" s="508">
        <f xml:space="preserve"> Time!CB$146</f>
        <v>17</v>
      </c>
      <c r="CC11" s="508">
        <f xml:space="preserve"> Time!CC$146</f>
        <v>18</v>
      </c>
      <c r="CD11" s="508">
        <f xml:space="preserve"> Time!CD$146</f>
        <v>18</v>
      </c>
      <c r="CE11" s="508">
        <f xml:space="preserve"> Time!CE$146</f>
        <v>18</v>
      </c>
      <c r="CF11" s="508">
        <f xml:space="preserve"> Time!CF$146</f>
        <v>18</v>
      </c>
      <c r="CG11" s="508">
        <f xml:space="preserve"> Time!CG$146</f>
        <v>19</v>
      </c>
      <c r="CH11" s="508">
        <f xml:space="preserve"> Time!CH$146</f>
        <v>19</v>
      </c>
      <c r="CI11" s="508">
        <f xml:space="preserve"> Time!CI$146</f>
        <v>19</v>
      </c>
      <c r="CJ11" s="508">
        <f xml:space="preserve"> Time!CJ$146</f>
        <v>19</v>
      </c>
      <c r="CK11" s="508">
        <f xml:space="preserve"> Time!CK$146</f>
        <v>20</v>
      </c>
      <c r="CL11" s="508">
        <f xml:space="preserve"> Time!CL$146</f>
        <v>20</v>
      </c>
      <c r="CM11" s="508">
        <f xml:space="preserve"> Time!CM$146</f>
        <v>20</v>
      </c>
      <c r="CN11" s="508">
        <f xml:space="preserve"> Time!CN$146</f>
        <v>20</v>
      </c>
      <c r="CO11" s="508">
        <f xml:space="preserve"> Time!CO$146</f>
        <v>21</v>
      </c>
      <c r="CP11" s="508">
        <f xml:space="preserve"> Time!CP$146</f>
        <v>21</v>
      </c>
      <c r="CQ11" s="508">
        <f xml:space="preserve"> Time!CQ$146</f>
        <v>21</v>
      </c>
      <c r="CR11" s="508">
        <f xml:space="preserve"> Time!CR$146</f>
        <v>21</v>
      </c>
      <c r="CS11" s="508">
        <f xml:space="preserve"> Time!CS$146</f>
        <v>22</v>
      </c>
      <c r="CT11" s="508">
        <f xml:space="preserve"> Time!CT$146</f>
        <v>22</v>
      </c>
      <c r="CU11" s="508">
        <f xml:space="preserve"> Time!CU$146</f>
        <v>22</v>
      </c>
      <c r="CV11" s="508">
        <f xml:space="preserve"> Time!CV$146</f>
        <v>22</v>
      </c>
      <c r="CW11" s="508">
        <f xml:space="preserve"> Time!CW$146</f>
        <v>23</v>
      </c>
      <c r="CX11" s="508">
        <f xml:space="preserve"> Time!CX$146</f>
        <v>23</v>
      </c>
      <c r="CY11" s="508">
        <f xml:space="preserve"> Time!CY$146</f>
        <v>23</v>
      </c>
      <c r="CZ11" s="508">
        <f xml:space="preserve"> Time!CZ$146</f>
        <v>23</v>
      </c>
      <c r="DA11" s="508">
        <f xml:space="preserve"> Time!DA$146</f>
        <v>24</v>
      </c>
      <c r="DB11" s="508">
        <f xml:space="preserve"> Time!DB$146</f>
        <v>24</v>
      </c>
      <c r="DC11" s="508">
        <f xml:space="preserve"> Time!DC$146</f>
        <v>24</v>
      </c>
      <c r="DD11" s="508">
        <f xml:space="preserve"> Time!DD$146</f>
        <v>24</v>
      </c>
      <c r="DE11" s="508">
        <f xml:space="preserve"> Time!DE$146</f>
        <v>25</v>
      </c>
      <c r="DF11" s="508">
        <f xml:space="preserve"> Time!DF$146</f>
        <v>25</v>
      </c>
      <c r="DG11" s="508">
        <f xml:space="preserve"> Time!DG$146</f>
        <v>25</v>
      </c>
      <c r="DH11" s="508">
        <f xml:space="preserve"> Time!DH$146</f>
        <v>25</v>
      </c>
      <c r="DI11" s="508">
        <f xml:space="preserve"> Time!DI$146</f>
        <v>0</v>
      </c>
      <c r="DJ11" s="508">
        <f xml:space="preserve"> Time!DJ$146</f>
        <v>0</v>
      </c>
      <c r="DK11" s="508">
        <f xml:space="preserve"> Time!DK$146</f>
        <v>0</v>
      </c>
      <c r="DL11" s="508">
        <f xml:space="preserve"> Time!DL$146</f>
        <v>0</v>
      </c>
      <c r="DM11" s="508">
        <f xml:space="preserve"> Time!DM$146</f>
        <v>0</v>
      </c>
      <c r="DN11" s="508">
        <f xml:space="preserve"> Time!DN$146</f>
        <v>0</v>
      </c>
      <c r="DO11" s="508">
        <f xml:space="preserve"> Time!DO$146</f>
        <v>0</v>
      </c>
      <c r="DP11" s="508">
        <f xml:space="preserve"> Time!DP$146</f>
        <v>0</v>
      </c>
      <c r="DQ11" s="508">
        <f xml:space="preserve"> Time!DQ$146</f>
        <v>0</v>
      </c>
      <c r="DR11" s="508">
        <f xml:space="preserve"> Time!DR$146</f>
        <v>0</v>
      </c>
      <c r="DS11" s="508">
        <f xml:space="preserve"> Time!DS$146</f>
        <v>0</v>
      </c>
      <c r="DT11" s="508">
        <f xml:space="preserve"> Time!DT$146</f>
        <v>0</v>
      </c>
      <c r="DU11" s="508">
        <f xml:space="preserve"> Time!DU$146</f>
        <v>0</v>
      </c>
      <c r="DV11" s="508">
        <f xml:space="preserve"> Time!DV$146</f>
        <v>0</v>
      </c>
      <c r="DW11" s="508">
        <f xml:space="preserve"> Time!DW$146</f>
        <v>0</v>
      </c>
      <c r="DX11" s="508">
        <f xml:space="preserve"> Time!DX$146</f>
        <v>0</v>
      </c>
      <c r="DY11" s="508">
        <f xml:space="preserve"> Time!DY$146</f>
        <v>0</v>
      </c>
      <c r="DZ11" s="508">
        <f xml:space="preserve"> Time!DZ$146</f>
        <v>0</v>
      </c>
      <c r="EA11" s="508">
        <f xml:space="preserve"> Time!EA$146</f>
        <v>0</v>
      </c>
      <c r="EB11" s="508">
        <f xml:space="preserve"> Time!EB$146</f>
        <v>0</v>
      </c>
      <c r="EC11" s="508">
        <f xml:space="preserve"> Time!EC$146</f>
        <v>0</v>
      </c>
      <c r="ED11" s="508">
        <f xml:space="preserve"> Time!ED$146</f>
        <v>0</v>
      </c>
      <c r="EE11" s="508">
        <f xml:space="preserve"> Time!EE$146</f>
        <v>0</v>
      </c>
      <c r="EF11" s="508">
        <f xml:space="preserve"> Time!EF$146</f>
        <v>0</v>
      </c>
      <c r="EG11" s="508">
        <f xml:space="preserve"> Time!EG$146</f>
        <v>0</v>
      </c>
      <c r="EH11" s="508">
        <f xml:space="preserve"> Time!EH$146</f>
        <v>0</v>
      </c>
      <c r="EI11" s="508">
        <f xml:space="preserve"> Time!EI$146</f>
        <v>0</v>
      </c>
      <c r="EJ11" s="508">
        <f xml:space="preserve"> Time!EJ$146</f>
        <v>0</v>
      </c>
      <c r="EK11" s="508">
        <f xml:space="preserve"> Time!EK$146</f>
        <v>0</v>
      </c>
      <c r="EL11" s="508">
        <f xml:space="preserve"> Time!EL$146</f>
        <v>0</v>
      </c>
      <c r="EM11" s="508">
        <f xml:space="preserve"> Time!EM$146</f>
        <v>0</v>
      </c>
      <c r="EN11" s="508">
        <f xml:space="preserve"> Time!EN$146</f>
        <v>0</v>
      </c>
      <c r="EO11" s="508">
        <f xml:space="preserve"> Time!EO$146</f>
        <v>0</v>
      </c>
      <c r="EP11" s="508">
        <f xml:space="preserve"> Time!EP$146</f>
        <v>0</v>
      </c>
      <c r="EQ11" s="508">
        <f xml:space="preserve"> Time!EQ$146</f>
        <v>0</v>
      </c>
      <c r="ER11" s="508">
        <f xml:space="preserve"> Time!ER$146</f>
        <v>0</v>
      </c>
      <c r="ES11" s="508">
        <f xml:space="preserve"> Time!ES$146</f>
        <v>0</v>
      </c>
      <c r="ET11" s="508">
        <f xml:space="preserve"> Time!ET$146</f>
        <v>0</v>
      </c>
      <c r="EU11" s="508">
        <f xml:space="preserve"> Time!EU$146</f>
        <v>0</v>
      </c>
      <c r="EV11" s="508">
        <f xml:space="preserve"> Time!EV$146</f>
        <v>0</v>
      </c>
      <c r="EW11" s="508">
        <f xml:space="preserve"> Time!EW$146</f>
        <v>0</v>
      </c>
      <c r="EX11" s="508">
        <f xml:space="preserve"> Time!EX$146</f>
        <v>0</v>
      </c>
      <c r="EY11" s="508">
        <f xml:space="preserve"> Time!EY$146</f>
        <v>0</v>
      </c>
      <c r="EZ11" s="508">
        <f xml:space="preserve"> Time!EZ$146</f>
        <v>0</v>
      </c>
      <c r="FA11" s="508">
        <f xml:space="preserve"> Time!FA$146</f>
        <v>0</v>
      </c>
      <c r="FB11" s="508">
        <f xml:space="preserve"> Time!FB$146</f>
        <v>0</v>
      </c>
      <c r="FC11" s="508">
        <f xml:space="preserve"> Time!FC$146</f>
        <v>0</v>
      </c>
      <c r="FD11" s="508">
        <f xml:space="preserve"> Time!FD$146</f>
        <v>0</v>
      </c>
      <c r="FE11" s="508">
        <f xml:space="preserve"> Time!FE$146</f>
        <v>0</v>
      </c>
      <c r="FF11" s="508">
        <f xml:space="preserve"> Time!FF$146</f>
        <v>0</v>
      </c>
      <c r="FG11" s="508">
        <f xml:space="preserve"> Time!FG$146</f>
        <v>0</v>
      </c>
      <c r="FH11" s="508">
        <f xml:space="preserve"> Time!FH$146</f>
        <v>0</v>
      </c>
      <c r="FI11" s="508">
        <f xml:space="preserve"> Time!FI$146</f>
        <v>0</v>
      </c>
      <c r="FJ11" s="508">
        <f xml:space="preserve"> Time!FJ$146</f>
        <v>0</v>
      </c>
      <c r="FK11" s="508">
        <f xml:space="preserve"> Time!FK$146</f>
        <v>0</v>
      </c>
      <c r="FL11" s="508">
        <f xml:space="preserve"> Time!FL$146</f>
        <v>0</v>
      </c>
      <c r="FM11" s="508">
        <f xml:space="preserve"> Time!FM$146</f>
        <v>0</v>
      </c>
      <c r="FN11" s="508">
        <f xml:space="preserve"> Time!FN$146</f>
        <v>0</v>
      </c>
      <c r="FO11" s="508">
        <f xml:space="preserve"> Time!FO$146</f>
        <v>0</v>
      </c>
      <c r="FP11" s="508">
        <f xml:space="preserve"> Time!FP$146</f>
        <v>0</v>
      </c>
      <c r="FQ11" s="508">
        <f xml:space="preserve"> Time!FQ$146</f>
        <v>0</v>
      </c>
      <c r="FR11" s="508">
        <f xml:space="preserve"> Time!FR$146</f>
        <v>0</v>
      </c>
      <c r="FS11" s="508">
        <f xml:space="preserve"> Time!FS$146</f>
        <v>0</v>
      </c>
      <c r="FT11" s="508">
        <f xml:space="preserve"> Time!FT$146</f>
        <v>0</v>
      </c>
      <c r="FU11" s="508">
        <f xml:space="preserve"> Time!FU$146</f>
        <v>0</v>
      </c>
      <c r="FV11" s="508">
        <f xml:space="preserve"> Time!FV$146</f>
        <v>0</v>
      </c>
      <c r="FW11" s="508">
        <f xml:space="preserve"> Time!FW$146</f>
        <v>0</v>
      </c>
      <c r="FX11" s="508">
        <f xml:space="preserve"> Time!FX$146</f>
        <v>0</v>
      </c>
      <c r="FY11" s="508">
        <f xml:space="preserve"> Time!FY$146</f>
        <v>0</v>
      </c>
      <c r="FZ11" s="508">
        <f xml:space="preserve"> Time!FZ$146</f>
        <v>0</v>
      </c>
      <c r="GA11" s="508">
        <f xml:space="preserve"> Time!GA$146</f>
        <v>0</v>
      </c>
      <c r="GB11" s="508">
        <f xml:space="preserve"> Time!GB$146</f>
        <v>0</v>
      </c>
      <c r="GC11" s="508">
        <f xml:space="preserve"> Time!GC$146</f>
        <v>0</v>
      </c>
      <c r="GD11" s="508">
        <f xml:space="preserve"> Time!GD$146</f>
        <v>0</v>
      </c>
      <c r="GE11" s="508">
        <f xml:space="preserve"> Time!GE$146</f>
        <v>0</v>
      </c>
      <c r="GF11" s="508">
        <f xml:space="preserve"> Time!GF$146</f>
        <v>0</v>
      </c>
      <c r="GG11" s="508">
        <f xml:space="preserve"> Time!GG$146</f>
        <v>0</v>
      </c>
      <c r="GH11" s="508">
        <f xml:space="preserve"> Time!GH$146</f>
        <v>0</v>
      </c>
      <c r="GI11" s="508">
        <f xml:space="preserve"> Time!GI$146</f>
        <v>0</v>
      </c>
      <c r="GJ11" s="508">
        <f xml:space="preserve"> Time!GJ$146</f>
        <v>0</v>
      </c>
      <c r="GK11" s="696"/>
      <c r="GL11" s="696"/>
      <c r="GM11" s="696"/>
      <c r="GN11" s="696"/>
      <c r="GO11" s="696"/>
      <c r="GP11" s="696"/>
      <c r="GQ11" s="696"/>
      <c r="GR11" s="696"/>
      <c r="GS11" s="696"/>
      <c r="GT11" s="696"/>
      <c r="GU11" s="696"/>
      <c r="GV11" s="696"/>
      <c r="GW11" s="696"/>
      <c r="GX11" s="696"/>
      <c r="GY11" s="696"/>
      <c r="GZ11" s="696"/>
      <c r="HA11" s="696"/>
      <c r="HB11" s="696"/>
      <c r="HC11" s="696"/>
      <c r="HD11" s="696"/>
      <c r="HE11" s="696"/>
      <c r="HF11" s="696"/>
      <c r="HG11" s="696"/>
      <c r="HH11" s="696"/>
      <c r="HI11" s="696"/>
      <c r="HJ11" s="696"/>
      <c r="HK11" s="696"/>
      <c r="HL11" s="696"/>
      <c r="HM11" s="696"/>
      <c r="HN11" s="696"/>
      <c r="HO11" s="696"/>
      <c r="HP11" s="696"/>
      <c r="HQ11" s="696"/>
      <c r="HR11" s="696"/>
      <c r="HS11" s="696"/>
      <c r="HT11" s="696"/>
      <c r="HU11" s="696"/>
      <c r="HV11" s="696"/>
      <c r="HW11" s="696"/>
      <c r="HX11" s="696"/>
      <c r="HY11" s="696"/>
      <c r="HZ11" s="696"/>
      <c r="IA11" s="696"/>
      <c r="IB11" s="696"/>
      <c r="IC11" s="696"/>
      <c r="ID11" s="696"/>
      <c r="IE11" s="696"/>
      <c r="IF11" s="696"/>
      <c r="IG11" s="696"/>
      <c r="IH11" s="696"/>
      <c r="II11" s="696"/>
      <c r="IJ11" s="696"/>
      <c r="IK11" s="696"/>
      <c r="IL11" s="696"/>
      <c r="IM11" s="696"/>
      <c r="IN11" s="696"/>
      <c r="IO11" s="696"/>
      <c r="IP11" s="696"/>
      <c r="IQ11" s="696"/>
      <c r="IR11" s="696"/>
      <c r="IS11" s="696"/>
      <c r="IT11" s="696"/>
      <c r="IU11" s="696"/>
    </row>
    <row r="12" spans="1:441" s="696" customFormat="1" x14ac:dyDescent="0.35">
      <c r="A12" s="129"/>
      <c r="B12" s="129"/>
      <c r="C12" s="130"/>
      <c r="D12" s="131"/>
      <c r="E12" s="508" t="str">
        <f xml:space="preserve"> Time!E$97</f>
        <v>Operating period flag</v>
      </c>
      <c r="F12" s="508">
        <f xml:space="preserve"> Time!F$97</f>
        <v>0</v>
      </c>
      <c r="G12" s="508" t="str">
        <f xml:space="preserve"> Time!G$97</f>
        <v>flag</v>
      </c>
      <c r="H12" s="508">
        <f xml:space="preserve"> Time!H$97</f>
        <v>100</v>
      </c>
      <c r="I12" s="508">
        <f xml:space="preserve"> Time!I$97</f>
        <v>0</v>
      </c>
      <c r="J12" s="508">
        <f xml:space="preserve"> Time!J$97</f>
        <v>0</v>
      </c>
      <c r="K12" s="508">
        <f xml:space="preserve"> Time!K$97</f>
        <v>0</v>
      </c>
      <c r="L12" s="508">
        <f xml:space="preserve"> Time!L$97</f>
        <v>0</v>
      </c>
      <c r="M12" s="508">
        <f xml:space="preserve"> Time!M$97</f>
        <v>1</v>
      </c>
      <c r="N12" s="508">
        <f xml:space="preserve"> Time!N$97</f>
        <v>1</v>
      </c>
      <c r="O12" s="508">
        <f xml:space="preserve"> Time!O$97</f>
        <v>1</v>
      </c>
      <c r="P12" s="508">
        <f xml:space="preserve"> Time!P$97</f>
        <v>1</v>
      </c>
      <c r="Q12" s="508">
        <f xml:space="preserve"> Time!Q$97</f>
        <v>1</v>
      </c>
      <c r="R12" s="508">
        <f xml:space="preserve"> Time!R$97</f>
        <v>1</v>
      </c>
      <c r="S12" s="508">
        <f xml:space="preserve"> Time!S$97</f>
        <v>1</v>
      </c>
      <c r="T12" s="508">
        <f xml:space="preserve"> Time!T$97</f>
        <v>1</v>
      </c>
      <c r="U12" s="508">
        <f xml:space="preserve"> Time!U$97</f>
        <v>1</v>
      </c>
      <c r="V12" s="508">
        <f xml:space="preserve"> Time!V$97</f>
        <v>1</v>
      </c>
      <c r="W12" s="508">
        <f xml:space="preserve"> Time!W$97</f>
        <v>1</v>
      </c>
      <c r="X12" s="508">
        <f xml:space="preserve"> Time!X$97</f>
        <v>1</v>
      </c>
      <c r="Y12" s="508">
        <f xml:space="preserve"> Time!Y$97</f>
        <v>1</v>
      </c>
      <c r="Z12" s="508">
        <f xml:space="preserve"> Time!Z$97</f>
        <v>1</v>
      </c>
      <c r="AA12" s="508">
        <f xml:space="preserve"> Time!AA$97</f>
        <v>1</v>
      </c>
      <c r="AB12" s="508">
        <f xml:space="preserve"> Time!AB$97</f>
        <v>1</v>
      </c>
      <c r="AC12" s="508">
        <f xml:space="preserve"> Time!AC$97</f>
        <v>1</v>
      </c>
      <c r="AD12" s="508">
        <f xml:space="preserve"> Time!AD$97</f>
        <v>1</v>
      </c>
      <c r="AE12" s="508">
        <f xml:space="preserve"> Time!AE$97</f>
        <v>1</v>
      </c>
      <c r="AF12" s="508">
        <f xml:space="preserve"> Time!AF$97</f>
        <v>1</v>
      </c>
      <c r="AG12" s="508">
        <f xml:space="preserve"> Time!AG$97</f>
        <v>1</v>
      </c>
      <c r="AH12" s="508">
        <f xml:space="preserve"> Time!AH$97</f>
        <v>1</v>
      </c>
      <c r="AI12" s="508">
        <f xml:space="preserve"> Time!AI$97</f>
        <v>1</v>
      </c>
      <c r="AJ12" s="508">
        <f xml:space="preserve"> Time!AJ$97</f>
        <v>1</v>
      </c>
      <c r="AK12" s="508">
        <f xml:space="preserve"> Time!AK$97</f>
        <v>1</v>
      </c>
      <c r="AL12" s="508">
        <f xml:space="preserve"> Time!AL$97</f>
        <v>1</v>
      </c>
      <c r="AM12" s="508">
        <f xml:space="preserve"> Time!AM$97</f>
        <v>1</v>
      </c>
      <c r="AN12" s="508">
        <f xml:space="preserve"> Time!AN$97</f>
        <v>1</v>
      </c>
      <c r="AO12" s="508">
        <f xml:space="preserve"> Time!AO$97</f>
        <v>1</v>
      </c>
      <c r="AP12" s="508">
        <f xml:space="preserve"> Time!AP$97</f>
        <v>1</v>
      </c>
      <c r="AQ12" s="508">
        <f xml:space="preserve"> Time!AQ$97</f>
        <v>1</v>
      </c>
      <c r="AR12" s="508">
        <f xml:space="preserve"> Time!AR$97</f>
        <v>1</v>
      </c>
      <c r="AS12" s="508">
        <f xml:space="preserve"> Time!AS$97</f>
        <v>1</v>
      </c>
      <c r="AT12" s="508">
        <f xml:space="preserve"> Time!AT$97</f>
        <v>1</v>
      </c>
      <c r="AU12" s="508">
        <f xml:space="preserve"> Time!AU$97</f>
        <v>1</v>
      </c>
      <c r="AV12" s="508">
        <f xml:space="preserve"> Time!AV$97</f>
        <v>1</v>
      </c>
      <c r="AW12" s="508">
        <f xml:space="preserve"> Time!AW$97</f>
        <v>1</v>
      </c>
      <c r="AX12" s="508">
        <f xml:space="preserve"> Time!AX$97</f>
        <v>1</v>
      </c>
      <c r="AY12" s="508">
        <f xml:space="preserve"> Time!AY$97</f>
        <v>1</v>
      </c>
      <c r="AZ12" s="508">
        <f xml:space="preserve"> Time!AZ$97</f>
        <v>1</v>
      </c>
      <c r="BA12" s="508">
        <f xml:space="preserve"> Time!BA$97</f>
        <v>1</v>
      </c>
      <c r="BB12" s="508">
        <f xml:space="preserve"> Time!BB$97</f>
        <v>1</v>
      </c>
      <c r="BC12" s="508">
        <f xml:space="preserve"> Time!BC$97</f>
        <v>1</v>
      </c>
      <c r="BD12" s="508">
        <f xml:space="preserve"> Time!BD$97</f>
        <v>1</v>
      </c>
      <c r="BE12" s="508">
        <f xml:space="preserve"> Time!BE$97</f>
        <v>1</v>
      </c>
      <c r="BF12" s="508">
        <f xml:space="preserve"> Time!BF$97</f>
        <v>1</v>
      </c>
      <c r="BG12" s="508">
        <f xml:space="preserve"> Time!BG$97</f>
        <v>1</v>
      </c>
      <c r="BH12" s="508">
        <f xml:space="preserve"> Time!BH$97</f>
        <v>1</v>
      </c>
      <c r="BI12" s="508">
        <f xml:space="preserve"> Time!BI$97</f>
        <v>1</v>
      </c>
      <c r="BJ12" s="508">
        <f xml:space="preserve"> Time!BJ$97</f>
        <v>1</v>
      </c>
      <c r="BK12" s="508">
        <f xml:space="preserve"> Time!BK$97</f>
        <v>1</v>
      </c>
      <c r="BL12" s="508">
        <f xml:space="preserve"> Time!BL$97</f>
        <v>1</v>
      </c>
      <c r="BM12" s="508">
        <f xml:space="preserve"> Time!BM$97</f>
        <v>1</v>
      </c>
      <c r="BN12" s="508">
        <f xml:space="preserve"> Time!BN$97</f>
        <v>1</v>
      </c>
      <c r="BO12" s="508">
        <f xml:space="preserve"> Time!BO$97</f>
        <v>1</v>
      </c>
      <c r="BP12" s="508">
        <f xml:space="preserve"> Time!BP$97</f>
        <v>1</v>
      </c>
      <c r="BQ12" s="508">
        <f xml:space="preserve"> Time!BQ$97</f>
        <v>1</v>
      </c>
      <c r="BR12" s="508">
        <f xml:space="preserve"> Time!BR$97</f>
        <v>1</v>
      </c>
      <c r="BS12" s="508">
        <f xml:space="preserve"> Time!BS$97</f>
        <v>1</v>
      </c>
      <c r="BT12" s="508">
        <f xml:space="preserve"> Time!BT$97</f>
        <v>1</v>
      </c>
      <c r="BU12" s="508">
        <f xml:space="preserve"> Time!BU$97</f>
        <v>1</v>
      </c>
      <c r="BV12" s="508">
        <f xml:space="preserve"> Time!BV$97</f>
        <v>1</v>
      </c>
      <c r="BW12" s="508">
        <f xml:space="preserve"> Time!BW$97</f>
        <v>1</v>
      </c>
      <c r="BX12" s="508">
        <f xml:space="preserve"> Time!BX$97</f>
        <v>1</v>
      </c>
      <c r="BY12" s="508">
        <f xml:space="preserve"> Time!BY$97</f>
        <v>1</v>
      </c>
      <c r="BZ12" s="508">
        <f xml:space="preserve"> Time!BZ$97</f>
        <v>1</v>
      </c>
      <c r="CA12" s="508">
        <f xml:space="preserve"> Time!CA$97</f>
        <v>1</v>
      </c>
      <c r="CB12" s="508">
        <f xml:space="preserve"> Time!CB$97</f>
        <v>1</v>
      </c>
      <c r="CC12" s="508">
        <f xml:space="preserve"> Time!CC$97</f>
        <v>1</v>
      </c>
      <c r="CD12" s="508">
        <f xml:space="preserve"> Time!CD$97</f>
        <v>1</v>
      </c>
      <c r="CE12" s="508">
        <f xml:space="preserve"> Time!CE$97</f>
        <v>1</v>
      </c>
      <c r="CF12" s="508">
        <f xml:space="preserve"> Time!CF$97</f>
        <v>1</v>
      </c>
      <c r="CG12" s="508">
        <f xml:space="preserve"> Time!CG$97</f>
        <v>1</v>
      </c>
      <c r="CH12" s="508">
        <f xml:space="preserve"> Time!CH$97</f>
        <v>1</v>
      </c>
      <c r="CI12" s="508">
        <f xml:space="preserve"> Time!CI$97</f>
        <v>1</v>
      </c>
      <c r="CJ12" s="508">
        <f xml:space="preserve"> Time!CJ$97</f>
        <v>1</v>
      </c>
      <c r="CK12" s="508">
        <f xml:space="preserve"> Time!CK$97</f>
        <v>1</v>
      </c>
      <c r="CL12" s="508">
        <f xml:space="preserve"> Time!CL$97</f>
        <v>1</v>
      </c>
      <c r="CM12" s="508">
        <f xml:space="preserve"> Time!CM$97</f>
        <v>1</v>
      </c>
      <c r="CN12" s="508">
        <f xml:space="preserve"> Time!CN$97</f>
        <v>1</v>
      </c>
      <c r="CO12" s="508">
        <f xml:space="preserve"> Time!CO$97</f>
        <v>1</v>
      </c>
      <c r="CP12" s="508">
        <f xml:space="preserve"> Time!CP$97</f>
        <v>1</v>
      </c>
      <c r="CQ12" s="508">
        <f xml:space="preserve"> Time!CQ$97</f>
        <v>1</v>
      </c>
      <c r="CR12" s="508">
        <f xml:space="preserve"> Time!CR$97</f>
        <v>1</v>
      </c>
      <c r="CS12" s="508">
        <f xml:space="preserve"> Time!CS$97</f>
        <v>1</v>
      </c>
      <c r="CT12" s="508">
        <f xml:space="preserve"> Time!CT$97</f>
        <v>1</v>
      </c>
      <c r="CU12" s="508">
        <f xml:space="preserve"> Time!CU$97</f>
        <v>1</v>
      </c>
      <c r="CV12" s="508">
        <f xml:space="preserve"> Time!CV$97</f>
        <v>1</v>
      </c>
      <c r="CW12" s="508">
        <f xml:space="preserve"> Time!CW$97</f>
        <v>1</v>
      </c>
      <c r="CX12" s="508">
        <f xml:space="preserve"> Time!CX$97</f>
        <v>1</v>
      </c>
      <c r="CY12" s="508">
        <f xml:space="preserve"> Time!CY$97</f>
        <v>1</v>
      </c>
      <c r="CZ12" s="508">
        <f xml:space="preserve"> Time!CZ$97</f>
        <v>1</v>
      </c>
      <c r="DA12" s="508">
        <f xml:space="preserve"> Time!DA$97</f>
        <v>1</v>
      </c>
      <c r="DB12" s="508">
        <f xml:space="preserve"> Time!DB$97</f>
        <v>1</v>
      </c>
      <c r="DC12" s="508">
        <f xml:space="preserve"> Time!DC$97</f>
        <v>1</v>
      </c>
      <c r="DD12" s="508">
        <f xml:space="preserve"> Time!DD$97</f>
        <v>1</v>
      </c>
      <c r="DE12" s="508">
        <f xml:space="preserve"> Time!DE$97</f>
        <v>1</v>
      </c>
      <c r="DF12" s="508">
        <f xml:space="preserve"> Time!DF$97</f>
        <v>1</v>
      </c>
      <c r="DG12" s="508">
        <f xml:space="preserve"> Time!DG$97</f>
        <v>1</v>
      </c>
      <c r="DH12" s="508">
        <f xml:space="preserve"> Time!DH$97</f>
        <v>1</v>
      </c>
      <c r="DI12" s="508">
        <f xml:space="preserve"> Time!DI$97</f>
        <v>0</v>
      </c>
      <c r="DJ12" s="508">
        <f xml:space="preserve"> Time!DJ$97</f>
        <v>0</v>
      </c>
      <c r="DK12" s="508">
        <f xml:space="preserve"> Time!DK$97</f>
        <v>0</v>
      </c>
      <c r="DL12" s="508">
        <f xml:space="preserve"> Time!DL$97</f>
        <v>0</v>
      </c>
      <c r="DM12" s="508">
        <f xml:space="preserve"> Time!DM$97</f>
        <v>0</v>
      </c>
      <c r="DN12" s="508">
        <f xml:space="preserve"> Time!DN$97</f>
        <v>0</v>
      </c>
      <c r="DO12" s="508">
        <f xml:space="preserve"> Time!DO$97</f>
        <v>0</v>
      </c>
      <c r="DP12" s="508">
        <f xml:space="preserve"> Time!DP$97</f>
        <v>0</v>
      </c>
      <c r="DQ12" s="508">
        <f xml:space="preserve"> Time!DQ$97</f>
        <v>0</v>
      </c>
      <c r="DR12" s="508">
        <f xml:space="preserve"> Time!DR$97</f>
        <v>0</v>
      </c>
      <c r="DS12" s="508">
        <f xml:space="preserve"> Time!DS$97</f>
        <v>0</v>
      </c>
      <c r="DT12" s="508">
        <f xml:space="preserve"> Time!DT$97</f>
        <v>0</v>
      </c>
      <c r="DU12" s="508">
        <f xml:space="preserve"> Time!DU$97</f>
        <v>0</v>
      </c>
      <c r="DV12" s="508">
        <f xml:space="preserve"> Time!DV$97</f>
        <v>0</v>
      </c>
      <c r="DW12" s="508">
        <f xml:space="preserve"> Time!DW$97</f>
        <v>0</v>
      </c>
      <c r="DX12" s="508">
        <f xml:space="preserve"> Time!DX$97</f>
        <v>0</v>
      </c>
      <c r="DY12" s="508">
        <f xml:space="preserve"> Time!DY$97</f>
        <v>0</v>
      </c>
      <c r="DZ12" s="508">
        <f xml:space="preserve"> Time!DZ$97</f>
        <v>0</v>
      </c>
      <c r="EA12" s="508">
        <f xml:space="preserve"> Time!EA$97</f>
        <v>0</v>
      </c>
      <c r="EB12" s="508">
        <f xml:space="preserve"> Time!EB$97</f>
        <v>0</v>
      </c>
      <c r="EC12" s="508">
        <f xml:space="preserve"> Time!EC$97</f>
        <v>0</v>
      </c>
      <c r="ED12" s="508">
        <f xml:space="preserve"> Time!ED$97</f>
        <v>0</v>
      </c>
      <c r="EE12" s="508">
        <f xml:space="preserve"> Time!EE$97</f>
        <v>0</v>
      </c>
      <c r="EF12" s="508">
        <f xml:space="preserve"> Time!EF$97</f>
        <v>0</v>
      </c>
      <c r="EG12" s="508">
        <f xml:space="preserve"> Time!EG$97</f>
        <v>0</v>
      </c>
      <c r="EH12" s="508">
        <f xml:space="preserve"> Time!EH$97</f>
        <v>0</v>
      </c>
      <c r="EI12" s="508">
        <f xml:space="preserve"> Time!EI$97</f>
        <v>0</v>
      </c>
      <c r="EJ12" s="508">
        <f xml:space="preserve"> Time!EJ$97</f>
        <v>0</v>
      </c>
      <c r="EK12" s="508">
        <f xml:space="preserve"> Time!EK$97</f>
        <v>0</v>
      </c>
      <c r="EL12" s="508">
        <f xml:space="preserve"> Time!EL$97</f>
        <v>0</v>
      </c>
      <c r="EM12" s="508">
        <f xml:space="preserve"> Time!EM$97</f>
        <v>0</v>
      </c>
      <c r="EN12" s="508">
        <f xml:space="preserve"> Time!EN$97</f>
        <v>0</v>
      </c>
      <c r="EO12" s="508">
        <f xml:space="preserve"> Time!EO$97</f>
        <v>0</v>
      </c>
      <c r="EP12" s="508">
        <f xml:space="preserve"> Time!EP$97</f>
        <v>0</v>
      </c>
      <c r="EQ12" s="508">
        <f xml:space="preserve"> Time!EQ$97</f>
        <v>0</v>
      </c>
      <c r="ER12" s="508">
        <f xml:space="preserve"> Time!ER$97</f>
        <v>0</v>
      </c>
      <c r="ES12" s="508">
        <f xml:space="preserve"> Time!ES$97</f>
        <v>0</v>
      </c>
      <c r="ET12" s="508">
        <f xml:space="preserve"> Time!ET$97</f>
        <v>0</v>
      </c>
      <c r="EU12" s="508">
        <f xml:space="preserve"> Time!EU$97</f>
        <v>0</v>
      </c>
      <c r="EV12" s="508">
        <f xml:space="preserve"> Time!EV$97</f>
        <v>0</v>
      </c>
      <c r="EW12" s="508">
        <f xml:space="preserve"> Time!EW$97</f>
        <v>0</v>
      </c>
      <c r="EX12" s="508">
        <f xml:space="preserve"> Time!EX$97</f>
        <v>0</v>
      </c>
      <c r="EY12" s="508">
        <f xml:space="preserve"> Time!EY$97</f>
        <v>0</v>
      </c>
      <c r="EZ12" s="508">
        <f xml:space="preserve"> Time!EZ$97</f>
        <v>0</v>
      </c>
      <c r="FA12" s="508">
        <f xml:space="preserve"> Time!FA$97</f>
        <v>0</v>
      </c>
      <c r="FB12" s="508">
        <f xml:space="preserve"> Time!FB$97</f>
        <v>0</v>
      </c>
      <c r="FC12" s="508">
        <f xml:space="preserve"> Time!FC$97</f>
        <v>0</v>
      </c>
      <c r="FD12" s="508">
        <f xml:space="preserve"> Time!FD$97</f>
        <v>0</v>
      </c>
      <c r="FE12" s="508">
        <f xml:space="preserve"> Time!FE$97</f>
        <v>0</v>
      </c>
      <c r="FF12" s="508">
        <f xml:space="preserve"> Time!FF$97</f>
        <v>0</v>
      </c>
      <c r="FG12" s="508">
        <f xml:space="preserve"> Time!FG$97</f>
        <v>0</v>
      </c>
      <c r="FH12" s="508">
        <f xml:space="preserve"> Time!FH$97</f>
        <v>0</v>
      </c>
      <c r="FI12" s="508">
        <f xml:space="preserve"> Time!FI$97</f>
        <v>0</v>
      </c>
      <c r="FJ12" s="508">
        <f xml:space="preserve"> Time!FJ$97</f>
        <v>0</v>
      </c>
      <c r="FK12" s="508">
        <f xml:space="preserve"> Time!FK$97</f>
        <v>0</v>
      </c>
      <c r="FL12" s="508">
        <f xml:space="preserve"> Time!FL$97</f>
        <v>0</v>
      </c>
      <c r="FM12" s="508">
        <f xml:space="preserve"> Time!FM$97</f>
        <v>0</v>
      </c>
      <c r="FN12" s="508">
        <f xml:space="preserve"> Time!FN$97</f>
        <v>0</v>
      </c>
      <c r="FO12" s="508">
        <f xml:space="preserve"> Time!FO$97</f>
        <v>0</v>
      </c>
      <c r="FP12" s="508">
        <f xml:space="preserve"> Time!FP$97</f>
        <v>0</v>
      </c>
      <c r="FQ12" s="508">
        <f xml:space="preserve"> Time!FQ$97</f>
        <v>0</v>
      </c>
      <c r="FR12" s="508">
        <f xml:space="preserve"> Time!FR$97</f>
        <v>0</v>
      </c>
      <c r="FS12" s="508">
        <f xml:space="preserve"> Time!FS$97</f>
        <v>0</v>
      </c>
      <c r="FT12" s="508">
        <f xml:space="preserve"> Time!FT$97</f>
        <v>0</v>
      </c>
      <c r="FU12" s="508">
        <f xml:space="preserve"> Time!FU$97</f>
        <v>0</v>
      </c>
      <c r="FV12" s="508">
        <f xml:space="preserve"> Time!FV$97</f>
        <v>0</v>
      </c>
      <c r="FW12" s="508">
        <f xml:space="preserve"> Time!FW$97</f>
        <v>0</v>
      </c>
      <c r="FX12" s="508">
        <f xml:space="preserve"> Time!FX$97</f>
        <v>0</v>
      </c>
      <c r="FY12" s="508">
        <f xml:space="preserve"> Time!FY$97</f>
        <v>0</v>
      </c>
      <c r="FZ12" s="508">
        <f xml:space="preserve"> Time!FZ$97</f>
        <v>0</v>
      </c>
      <c r="GA12" s="508">
        <f xml:space="preserve"> Time!GA$97</f>
        <v>0</v>
      </c>
      <c r="GB12" s="508">
        <f xml:space="preserve"> Time!GB$97</f>
        <v>0</v>
      </c>
      <c r="GC12" s="508">
        <f xml:space="preserve"> Time!GC$97</f>
        <v>0</v>
      </c>
      <c r="GD12" s="508">
        <f xml:space="preserve"> Time!GD$97</f>
        <v>0</v>
      </c>
      <c r="GE12" s="508">
        <f xml:space="preserve"> Time!GE$97</f>
        <v>0</v>
      </c>
      <c r="GF12" s="508">
        <f xml:space="preserve"> Time!GF$97</f>
        <v>0</v>
      </c>
      <c r="GG12" s="508">
        <f xml:space="preserve"> Time!GG$97</f>
        <v>0</v>
      </c>
      <c r="GH12" s="508">
        <f xml:space="preserve"> Time!GH$97</f>
        <v>0</v>
      </c>
      <c r="GI12" s="508">
        <f xml:space="preserve"> Time!GI$97</f>
        <v>0</v>
      </c>
      <c r="GJ12" s="508">
        <f xml:space="preserve"> Time!GJ$97</f>
        <v>0</v>
      </c>
    </row>
    <row r="13" spans="1:441" s="400" customFormat="1" x14ac:dyDescent="0.35">
      <c r="A13" s="313"/>
      <c r="B13" s="313"/>
      <c r="C13" s="314"/>
      <c r="D13" s="315"/>
      <c r="E13" s="403" t="s">
        <v>353</v>
      </c>
      <c r="F13" s="403"/>
      <c r="G13" s="403" t="s">
        <v>108</v>
      </c>
      <c r="H13" s="403"/>
      <c r="I13" s="403"/>
      <c r="J13" s="409">
        <f t="shared" ref="J13:AO13" si="0" xml:space="preserve"> IF( J12 = 1, 1 / ((1 + $F10) ^ (J11 - 1)), 0)</f>
        <v>0</v>
      </c>
      <c r="K13" s="409">
        <f t="shared" si="0"/>
        <v>0</v>
      </c>
      <c r="L13" s="409">
        <f t="shared" si="0"/>
        <v>0</v>
      </c>
      <c r="M13" s="409">
        <f t="shared" si="0"/>
        <v>1</v>
      </c>
      <c r="N13" s="409">
        <f t="shared" si="0"/>
        <v>1</v>
      </c>
      <c r="O13" s="409">
        <f t="shared" si="0"/>
        <v>1</v>
      </c>
      <c r="P13" s="409">
        <f t="shared" si="0"/>
        <v>1</v>
      </c>
      <c r="Q13" s="409">
        <f t="shared" si="0"/>
        <v>0.99502487562189068</v>
      </c>
      <c r="R13" s="409">
        <f t="shared" si="0"/>
        <v>0.99502487562189068</v>
      </c>
      <c r="S13" s="409">
        <f t="shared" si="0"/>
        <v>0.99502487562189068</v>
      </c>
      <c r="T13" s="409">
        <f t="shared" si="0"/>
        <v>0.99502487562189068</v>
      </c>
      <c r="U13" s="409">
        <f t="shared" si="0"/>
        <v>0.99007450310635903</v>
      </c>
      <c r="V13" s="409">
        <f t="shared" si="0"/>
        <v>0.99007450310635903</v>
      </c>
      <c r="W13" s="409">
        <f t="shared" si="0"/>
        <v>0.99007450310635903</v>
      </c>
      <c r="X13" s="409">
        <f t="shared" si="0"/>
        <v>0.99007450310635903</v>
      </c>
      <c r="Y13" s="409">
        <f t="shared" si="0"/>
        <v>0.98514875930981005</v>
      </c>
      <c r="Z13" s="409">
        <f t="shared" si="0"/>
        <v>0.98514875930981005</v>
      </c>
      <c r="AA13" s="409">
        <f t="shared" si="0"/>
        <v>0.98514875930981005</v>
      </c>
      <c r="AB13" s="409">
        <f t="shared" si="0"/>
        <v>0.98514875930981005</v>
      </c>
      <c r="AC13" s="409">
        <f t="shared" si="0"/>
        <v>0.9802475217013038</v>
      </c>
      <c r="AD13" s="409">
        <f t="shared" si="0"/>
        <v>0.9802475217013038</v>
      </c>
      <c r="AE13" s="409">
        <f t="shared" si="0"/>
        <v>0.9802475217013038</v>
      </c>
      <c r="AF13" s="409">
        <f t="shared" si="0"/>
        <v>0.9802475217013038</v>
      </c>
      <c r="AG13" s="409">
        <f t="shared" si="0"/>
        <v>0.97537066835950648</v>
      </c>
      <c r="AH13" s="409">
        <f t="shared" si="0"/>
        <v>0.97537066835950648</v>
      </c>
      <c r="AI13" s="409">
        <f t="shared" si="0"/>
        <v>0.97537066835950648</v>
      </c>
      <c r="AJ13" s="409">
        <f t="shared" si="0"/>
        <v>0.97537066835950648</v>
      </c>
      <c r="AK13" s="409">
        <f t="shared" si="0"/>
        <v>0.97051807796965839</v>
      </c>
      <c r="AL13" s="409">
        <f t="shared" si="0"/>
        <v>0.97051807796965839</v>
      </c>
      <c r="AM13" s="409">
        <f t="shared" si="0"/>
        <v>0.97051807796965839</v>
      </c>
      <c r="AN13" s="409">
        <f t="shared" si="0"/>
        <v>0.97051807796965839</v>
      </c>
      <c r="AO13" s="409">
        <f t="shared" si="0"/>
        <v>0.96568962982055562</v>
      </c>
      <c r="AP13" s="409">
        <f t="shared" ref="AP13:BU13" si="1" xml:space="preserve"> IF( AP12 = 1, 1 / ((1 + $F10) ^ (AP11 - 1)), 0)</f>
        <v>0.96568962982055562</v>
      </c>
      <c r="AQ13" s="409">
        <f t="shared" si="1"/>
        <v>0.96568962982055562</v>
      </c>
      <c r="AR13" s="409">
        <f t="shared" si="1"/>
        <v>0.96568962982055562</v>
      </c>
      <c r="AS13" s="409">
        <f t="shared" si="1"/>
        <v>0.96088520380154796</v>
      </c>
      <c r="AT13" s="409">
        <f t="shared" si="1"/>
        <v>0.96088520380154796</v>
      </c>
      <c r="AU13" s="409">
        <f t="shared" si="1"/>
        <v>0.96088520380154796</v>
      </c>
      <c r="AV13" s="409">
        <f t="shared" si="1"/>
        <v>0.96088520380154796</v>
      </c>
      <c r="AW13" s="409">
        <f t="shared" si="1"/>
        <v>0.95610468039955032</v>
      </c>
      <c r="AX13" s="409">
        <f t="shared" si="1"/>
        <v>0.95610468039955032</v>
      </c>
      <c r="AY13" s="409">
        <f t="shared" si="1"/>
        <v>0.95610468039955032</v>
      </c>
      <c r="AZ13" s="409">
        <f t="shared" si="1"/>
        <v>0.95610468039955032</v>
      </c>
      <c r="BA13" s="409">
        <f t="shared" si="1"/>
        <v>0.95134794069607009</v>
      </c>
      <c r="BB13" s="409">
        <f t="shared" si="1"/>
        <v>0.95134794069607009</v>
      </c>
      <c r="BC13" s="409">
        <f t="shared" si="1"/>
        <v>0.95134794069607009</v>
      </c>
      <c r="BD13" s="409">
        <f t="shared" si="1"/>
        <v>0.95134794069607009</v>
      </c>
      <c r="BE13" s="409">
        <f t="shared" si="1"/>
        <v>0.94661486636424896</v>
      </c>
      <c r="BF13" s="409">
        <f t="shared" si="1"/>
        <v>0.94661486636424896</v>
      </c>
      <c r="BG13" s="409">
        <f t="shared" si="1"/>
        <v>0.94661486636424896</v>
      </c>
      <c r="BH13" s="409">
        <f t="shared" si="1"/>
        <v>0.94661486636424896</v>
      </c>
      <c r="BI13" s="409">
        <f t="shared" si="1"/>
        <v>0.94190533966591972</v>
      </c>
      <c r="BJ13" s="409">
        <f t="shared" si="1"/>
        <v>0.94190533966591972</v>
      </c>
      <c r="BK13" s="409">
        <f t="shared" si="1"/>
        <v>0.94190533966591972</v>
      </c>
      <c r="BL13" s="409">
        <f t="shared" si="1"/>
        <v>0.94190533966591972</v>
      </c>
      <c r="BM13" s="409">
        <f t="shared" si="1"/>
        <v>0.93721924344867635</v>
      </c>
      <c r="BN13" s="409">
        <f t="shared" si="1"/>
        <v>0.93721924344867635</v>
      </c>
      <c r="BO13" s="409">
        <f t="shared" si="1"/>
        <v>0.93721924344867635</v>
      </c>
      <c r="BP13" s="409">
        <f t="shared" si="1"/>
        <v>0.93721924344867635</v>
      </c>
      <c r="BQ13" s="409">
        <f t="shared" si="1"/>
        <v>0.93255646114296176</v>
      </c>
      <c r="BR13" s="409">
        <f t="shared" si="1"/>
        <v>0.93255646114296176</v>
      </c>
      <c r="BS13" s="409">
        <f t="shared" si="1"/>
        <v>0.93255646114296176</v>
      </c>
      <c r="BT13" s="409">
        <f t="shared" si="1"/>
        <v>0.93255646114296176</v>
      </c>
      <c r="BU13" s="409">
        <f t="shared" si="1"/>
        <v>0.92791687675916612</v>
      </c>
      <c r="BV13" s="409">
        <f t="shared" ref="BV13:DA13" si="2" xml:space="preserve"> IF( BV12 = 1, 1 / ((1 + $F10) ^ (BV11 - 1)), 0)</f>
        <v>0.92791687675916612</v>
      </c>
      <c r="BW13" s="409">
        <f t="shared" si="2"/>
        <v>0.92791687675916612</v>
      </c>
      <c r="BX13" s="409">
        <f t="shared" si="2"/>
        <v>0.92791687675916612</v>
      </c>
      <c r="BY13" s="409">
        <f t="shared" si="2"/>
        <v>0.92330037488474248</v>
      </c>
      <c r="BZ13" s="409">
        <f t="shared" si="2"/>
        <v>0.92330037488474248</v>
      </c>
      <c r="CA13" s="409">
        <f t="shared" si="2"/>
        <v>0.92330037488474248</v>
      </c>
      <c r="CB13" s="409">
        <f t="shared" si="2"/>
        <v>0.92330037488474248</v>
      </c>
      <c r="CC13" s="409">
        <f t="shared" si="2"/>
        <v>0.9187068406813359</v>
      </c>
      <c r="CD13" s="409">
        <f t="shared" si="2"/>
        <v>0.9187068406813359</v>
      </c>
      <c r="CE13" s="409">
        <f t="shared" si="2"/>
        <v>0.9187068406813359</v>
      </c>
      <c r="CF13" s="409">
        <f t="shared" si="2"/>
        <v>0.9187068406813359</v>
      </c>
      <c r="CG13" s="409">
        <f t="shared" si="2"/>
        <v>0.91413615988192654</v>
      </c>
      <c r="CH13" s="409">
        <f t="shared" si="2"/>
        <v>0.91413615988192654</v>
      </c>
      <c r="CI13" s="409">
        <f t="shared" si="2"/>
        <v>0.91413615988192654</v>
      </c>
      <c r="CJ13" s="409">
        <f t="shared" si="2"/>
        <v>0.91413615988192654</v>
      </c>
      <c r="CK13" s="409">
        <f t="shared" si="2"/>
        <v>0.90958821878798668</v>
      </c>
      <c r="CL13" s="409">
        <f t="shared" si="2"/>
        <v>0.90958821878798668</v>
      </c>
      <c r="CM13" s="409">
        <f t="shared" si="2"/>
        <v>0.90958821878798668</v>
      </c>
      <c r="CN13" s="409">
        <f t="shared" si="2"/>
        <v>0.90958821878798668</v>
      </c>
      <c r="CO13" s="409">
        <f t="shared" si="2"/>
        <v>0.90506290426665348</v>
      </c>
      <c r="CP13" s="409">
        <f t="shared" si="2"/>
        <v>0.90506290426665348</v>
      </c>
      <c r="CQ13" s="409">
        <f t="shared" si="2"/>
        <v>0.90506290426665348</v>
      </c>
      <c r="CR13" s="409">
        <f t="shared" si="2"/>
        <v>0.90506290426665348</v>
      </c>
      <c r="CS13" s="409">
        <f t="shared" si="2"/>
        <v>0.90056010374791418</v>
      </c>
      <c r="CT13" s="409">
        <f t="shared" si="2"/>
        <v>0.90056010374791418</v>
      </c>
      <c r="CU13" s="409">
        <f t="shared" si="2"/>
        <v>0.90056010374791418</v>
      </c>
      <c r="CV13" s="409">
        <f t="shared" si="2"/>
        <v>0.90056010374791418</v>
      </c>
      <c r="CW13" s="409">
        <f t="shared" si="2"/>
        <v>0.89607970522180524</v>
      </c>
      <c r="CX13" s="409">
        <f t="shared" si="2"/>
        <v>0.89607970522180524</v>
      </c>
      <c r="CY13" s="409">
        <f t="shared" si="2"/>
        <v>0.89607970522180524</v>
      </c>
      <c r="CZ13" s="409">
        <f t="shared" si="2"/>
        <v>0.89607970522180524</v>
      </c>
      <c r="DA13" s="409">
        <f t="shared" si="2"/>
        <v>0.89162159723562728</v>
      </c>
      <c r="DB13" s="409">
        <f t="shared" ref="DB13:EG13" si="3" xml:space="preserve"> IF( DB12 = 1, 1 / ((1 + $F10) ^ (DB11 - 1)), 0)</f>
        <v>0.89162159723562728</v>
      </c>
      <c r="DC13" s="409">
        <f t="shared" si="3"/>
        <v>0.89162159723562728</v>
      </c>
      <c r="DD13" s="409">
        <f t="shared" si="3"/>
        <v>0.89162159723562728</v>
      </c>
      <c r="DE13" s="409">
        <f t="shared" si="3"/>
        <v>0.88718566889117134</v>
      </c>
      <c r="DF13" s="409">
        <f t="shared" si="3"/>
        <v>0.88718566889117134</v>
      </c>
      <c r="DG13" s="409">
        <f t="shared" si="3"/>
        <v>0.88718566889117134</v>
      </c>
      <c r="DH13" s="409">
        <f t="shared" si="3"/>
        <v>0.88718566889117134</v>
      </c>
      <c r="DI13" s="409">
        <f t="shared" si="3"/>
        <v>0</v>
      </c>
      <c r="DJ13" s="409">
        <f t="shared" si="3"/>
        <v>0</v>
      </c>
      <c r="DK13" s="409">
        <f t="shared" si="3"/>
        <v>0</v>
      </c>
      <c r="DL13" s="409">
        <f t="shared" si="3"/>
        <v>0</v>
      </c>
      <c r="DM13" s="409">
        <f t="shared" si="3"/>
        <v>0</v>
      </c>
      <c r="DN13" s="409">
        <f t="shared" si="3"/>
        <v>0</v>
      </c>
      <c r="DO13" s="409">
        <f t="shared" si="3"/>
        <v>0</v>
      </c>
      <c r="DP13" s="409">
        <f t="shared" si="3"/>
        <v>0</v>
      </c>
      <c r="DQ13" s="409">
        <f t="shared" si="3"/>
        <v>0</v>
      </c>
      <c r="DR13" s="409">
        <f t="shared" si="3"/>
        <v>0</v>
      </c>
      <c r="DS13" s="409">
        <f t="shared" si="3"/>
        <v>0</v>
      </c>
      <c r="DT13" s="409">
        <f t="shared" si="3"/>
        <v>0</v>
      </c>
      <c r="DU13" s="409">
        <f t="shared" si="3"/>
        <v>0</v>
      </c>
      <c r="DV13" s="409">
        <f t="shared" si="3"/>
        <v>0</v>
      </c>
      <c r="DW13" s="409">
        <f t="shared" si="3"/>
        <v>0</v>
      </c>
      <c r="DX13" s="409">
        <f t="shared" si="3"/>
        <v>0</v>
      </c>
      <c r="DY13" s="409">
        <f t="shared" si="3"/>
        <v>0</v>
      </c>
      <c r="DZ13" s="409">
        <f t="shared" si="3"/>
        <v>0</v>
      </c>
      <c r="EA13" s="409">
        <f t="shared" si="3"/>
        <v>0</v>
      </c>
      <c r="EB13" s="409">
        <f t="shared" si="3"/>
        <v>0</v>
      </c>
      <c r="EC13" s="409">
        <f t="shared" si="3"/>
        <v>0</v>
      </c>
      <c r="ED13" s="409">
        <f t="shared" si="3"/>
        <v>0</v>
      </c>
      <c r="EE13" s="409">
        <f t="shared" si="3"/>
        <v>0</v>
      </c>
      <c r="EF13" s="409">
        <f t="shared" si="3"/>
        <v>0</v>
      </c>
      <c r="EG13" s="409">
        <f t="shared" si="3"/>
        <v>0</v>
      </c>
      <c r="EH13" s="409">
        <f t="shared" ref="EH13:FM13" si="4" xml:space="preserve"> IF( EH12 = 1, 1 / ((1 + $F10) ^ (EH11 - 1)), 0)</f>
        <v>0</v>
      </c>
      <c r="EI13" s="409">
        <f t="shared" si="4"/>
        <v>0</v>
      </c>
      <c r="EJ13" s="409">
        <f t="shared" si="4"/>
        <v>0</v>
      </c>
      <c r="EK13" s="409">
        <f t="shared" si="4"/>
        <v>0</v>
      </c>
      <c r="EL13" s="409">
        <f t="shared" si="4"/>
        <v>0</v>
      </c>
      <c r="EM13" s="409">
        <f t="shared" si="4"/>
        <v>0</v>
      </c>
      <c r="EN13" s="409">
        <f t="shared" si="4"/>
        <v>0</v>
      </c>
      <c r="EO13" s="409">
        <f t="shared" si="4"/>
        <v>0</v>
      </c>
      <c r="EP13" s="409">
        <f t="shared" si="4"/>
        <v>0</v>
      </c>
      <c r="EQ13" s="409">
        <f t="shared" si="4"/>
        <v>0</v>
      </c>
      <c r="ER13" s="409">
        <f t="shared" si="4"/>
        <v>0</v>
      </c>
      <c r="ES13" s="409">
        <f t="shared" si="4"/>
        <v>0</v>
      </c>
      <c r="ET13" s="409">
        <f t="shared" si="4"/>
        <v>0</v>
      </c>
      <c r="EU13" s="409">
        <f t="shared" si="4"/>
        <v>0</v>
      </c>
      <c r="EV13" s="409">
        <f t="shared" si="4"/>
        <v>0</v>
      </c>
      <c r="EW13" s="409">
        <f t="shared" si="4"/>
        <v>0</v>
      </c>
      <c r="EX13" s="409">
        <f t="shared" si="4"/>
        <v>0</v>
      </c>
      <c r="EY13" s="409">
        <f t="shared" si="4"/>
        <v>0</v>
      </c>
      <c r="EZ13" s="409">
        <f t="shared" si="4"/>
        <v>0</v>
      </c>
      <c r="FA13" s="409">
        <f t="shared" si="4"/>
        <v>0</v>
      </c>
      <c r="FB13" s="409">
        <f t="shared" si="4"/>
        <v>0</v>
      </c>
      <c r="FC13" s="409">
        <f t="shared" si="4"/>
        <v>0</v>
      </c>
      <c r="FD13" s="409">
        <f t="shared" si="4"/>
        <v>0</v>
      </c>
      <c r="FE13" s="409">
        <f t="shared" si="4"/>
        <v>0</v>
      </c>
      <c r="FF13" s="409">
        <f t="shared" si="4"/>
        <v>0</v>
      </c>
      <c r="FG13" s="409">
        <f t="shared" si="4"/>
        <v>0</v>
      </c>
      <c r="FH13" s="409">
        <f t="shared" si="4"/>
        <v>0</v>
      </c>
      <c r="FI13" s="409">
        <f t="shared" si="4"/>
        <v>0</v>
      </c>
      <c r="FJ13" s="409">
        <f t="shared" si="4"/>
        <v>0</v>
      </c>
      <c r="FK13" s="409">
        <f t="shared" si="4"/>
        <v>0</v>
      </c>
      <c r="FL13" s="409">
        <f t="shared" si="4"/>
        <v>0</v>
      </c>
      <c r="FM13" s="409">
        <f t="shared" si="4"/>
        <v>0</v>
      </c>
      <c r="FN13" s="409">
        <f t="shared" ref="FN13:GJ13" si="5" xml:space="preserve"> IF( FN12 = 1, 1 / ((1 + $F10) ^ (FN11 - 1)), 0)</f>
        <v>0</v>
      </c>
      <c r="FO13" s="409">
        <f t="shared" si="5"/>
        <v>0</v>
      </c>
      <c r="FP13" s="409">
        <f t="shared" si="5"/>
        <v>0</v>
      </c>
      <c r="FQ13" s="409">
        <f t="shared" si="5"/>
        <v>0</v>
      </c>
      <c r="FR13" s="409">
        <f t="shared" si="5"/>
        <v>0</v>
      </c>
      <c r="FS13" s="409">
        <f t="shared" si="5"/>
        <v>0</v>
      </c>
      <c r="FT13" s="409">
        <f t="shared" si="5"/>
        <v>0</v>
      </c>
      <c r="FU13" s="409">
        <f t="shared" si="5"/>
        <v>0</v>
      </c>
      <c r="FV13" s="409">
        <f t="shared" si="5"/>
        <v>0</v>
      </c>
      <c r="FW13" s="409">
        <f t="shared" si="5"/>
        <v>0</v>
      </c>
      <c r="FX13" s="409">
        <f t="shared" si="5"/>
        <v>0</v>
      </c>
      <c r="FY13" s="409">
        <f t="shared" si="5"/>
        <v>0</v>
      </c>
      <c r="FZ13" s="409">
        <f t="shared" si="5"/>
        <v>0</v>
      </c>
      <c r="GA13" s="409">
        <f t="shared" si="5"/>
        <v>0</v>
      </c>
      <c r="GB13" s="409">
        <f t="shared" si="5"/>
        <v>0</v>
      </c>
      <c r="GC13" s="409">
        <f t="shared" si="5"/>
        <v>0</v>
      </c>
      <c r="GD13" s="409">
        <f t="shared" si="5"/>
        <v>0</v>
      </c>
      <c r="GE13" s="409">
        <f t="shared" si="5"/>
        <v>0</v>
      </c>
      <c r="GF13" s="409">
        <f t="shared" si="5"/>
        <v>0</v>
      </c>
      <c r="GG13" s="409">
        <f t="shared" si="5"/>
        <v>0</v>
      </c>
      <c r="GH13" s="409">
        <f t="shared" si="5"/>
        <v>0</v>
      </c>
      <c r="GI13" s="409">
        <f t="shared" si="5"/>
        <v>0</v>
      </c>
      <c r="GJ13" s="409">
        <f t="shared" si="5"/>
        <v>0</v>
      </c>
      <c r="GK13" s="316"/>
      <c r="GL13" s="316"/>
      <c r="GM13" s="316"/>
      <c r="GN13" s="316"/>
      <c r="GO13" s="316"/>
      <c r="GP13" s="316"/>
      <c r="GQ13" s="316"/>
      <c r="GR13" s="316"/>
      <c r="GS13" s="316"/>
      <c r="GT13" s="316"/>
      <c r="GU13" s="316"/>
      <c r="GV13" s="316"/>
      <c r="GW13" s="316"/>
      <c r="GX13" s="316"/>
      <c r="GY13" s="316"/>
      <c r="GZ13" s="316"/>
      <c r="HA13" s="316"/>
      <c r="HB13" s="316"/>
      <c r="HC13" s="316"/>
      <c r="HD13" s="316"/>
      <c r="HE13" s="316"/>
      <c r="HF13" s="316"/>
      <c r="HG13" s="316"/>
      <c r="HH13" s="316"/>
      <c r="HI13" s="316"/>
      <c r="HJ13" s="316"/>
      <c r="HK13" s="316"/>
      <c r="HL13" s="316"/>
      <c r="HM13" s="316"/>
      <c r="HN13" s="316"/>
      <c r="HO13" s="316"/>
      <c r="HP13" s="316"/>
      <c r="HQ13" s="316"/>
      <c r="HR13" s="316"/>
      <c r="HS13" s="316"/>
      <c r="HT13" s="316"/>
      <c r="HU13" s="316"/>
      <c r="HV13" s="316"/>
      <c r="HW13" s="316"/>
      <c r="HX13" s="316"/>
      <c r="HY13" s="316"/>
      <c r="HZ13" s="316"/>
      <c r="IA13" s="316"/>
      <c r="IB13" s="316"/>
      <c r="IC13" s="316"/>
      <c r="ID13" s="316"/>
      <c r="IE13" s="316"/>
      <c r="IF13" s="316"/>
      <c r="IG13" s="316"/>
      <c r="IH13" s="316"/>
      <c r="II13" s="316"/>
      <c r="IJ13" s="316"/>
      <c r="IK13" s="316"/>
      <c r="IL13" s="316"/>
      <c r="IM13" s="316"/>
      <c r="IN13" s="316"/>
      <c r="IO13" s="316"/>
      <c r="IP13" s="316"/>
      <c r="IQ13" s="316"/>
      <c r="IR13" s="316"/>
      <c r="IS13" s="316"/>
      <c r="IT13" s="316"/>
      <c r="IU13" s="316"/>
    </row>
    <row r="14" spans="1:441" x14ac:dyDescent="0.35">
      <c r="A14" s="313"/>
      <c r="B14" s="313"/>
      <c r="C14" s="314"/>
      <c r="D14" s="315"/>
      <c r="E14" s="312"/>
      <c r="F14" s="312"/>
      <c r="G14" s="312"/>
      <c r="H14" s="312"/>
      <c r="I14" s="312"/>
      <c r="J14" s="312"/>
      <c r="K14" s="312"/>
      <c r="L14" s="312"/>
      <c r="M14" s="312"/>
      <c r="N14" s="312"/>
      <c r="O14" s="312"/>
      <c r="P14" s="312"/>
      <c r="Q14" s="312"/>
      <c r="R14" s="312"/>
      <c r="S14" s="312"/>
      <c r="T14" s="312"/>
      <c r="U14" s="312"/>
      <c r="V14" s="312"/>
      <c r="W14" s="312"/>
      <c r="X14" s="312"/>
      <c r="Y14" s="312"/>
      <c r="Z14" s="312"/>
      <c r="AA14" s="312"/>
      <c r="AB14" s="312"/>
      <c r="AC14" s="312"/>
      <c r="AD14" s="312"/>
      <c r="AE14" s="312"/>
      <c r="AF14" s="312"/>
      <c r="AG14" s="312"/>
      <c r="AH14" s="312"/>
      <c r="AI14" s="312"/>
      <c r="AJ14" s="312"/>
      <c r="AK14" s="312"/>
      <c r="AL14" s="312"/>
      <c r="AM14" s="312"/>
      <c r="AN14" s="312"/>
      <c r="AO14" s="312"/>
      <c r="AP14" s="312"/>
      <c r="AQ14" s="312"/>
      <c r="AR14" s="312"/>
      <c r="AS14" s="312"/>
      <c r="AT14" s="312"/>
      <c r="AU14" s="312"/>
      <c r="AV14" s="312"/>
      <c r="AW14" s="312"/>
      <c r="AX14" s="312"/>
      <c r="AY14" s="312"/>
      <c r="AZ14" s="312"/>
      <c r="BA14" s="312"/>
      <c r="BB14" s="312"/>
      <c r="BC14" s="312"/>
      <c r="BD14" s="312"/>
      <c r="BE14" s="312"/>
      <c r="BF14" s="312"/>
      <c r="BG14" s="312"/>
      <c r="BH14" s="312"/>
      <c r="BI14" s="312"/>
      <c r="BJ14" s="312"/>
      <c r="BK14" s="312"/>
      <c r="BL14" s="312"/>
      <c r="BM14" s="312"/>
      <c r="BN14" s="312"/>
      <c r="BO14" s="312"/>
      <c r="BP14" s="312"/>
      <c r="BQ14" s="312"/>
      <c r="BR14" s="312"/>
      <c r="BS14" s="312"/>
      <c r="BT14" s="312"/>
      <c r="BU14" s="312"/>
      <c r="BV14" s="312"/>
      <c r="BW14" s="312"/>
      <c r="BX14" s="312"/>
      <c r="BY14" s="312"/>
      <c r="BZ14" s="312"/>
      <c r="CA14" s="312"/>
      <c r="CB14" s="312"/>
      <c r="CC14" s="312"/>
      <c r="CD14" s="312"/>
      <c r="CE14" s="312"/>
      <c r="CF14" s="312"/>
      <c r="CG14" s="312"/>
      <c r="CH14" s="312"/>
      <c r="CI14" s="312"/>
      <c r="CJ14" s="312"/>
      <c r="CK14" s="312"/>
      <c r="CL14" s="312"/>
      <c r="CM14" s="312"/>
      <c r="CN14" s="312"/>
      <c r="CO14" s="312"/>
      <c r="CP14" s="312"/>
      <c r="CQ14" s="312"/>
      <c r="CR14" s="312"/>
      <c r="CS14" s="312"/>
      <c r="CT14" s="312"/>
      <c r="CU14" s="312"/>
      <c r="CV14" s="312"/>
      <c r="CW14" s="312"/>
      <c r="CX14" s="312"/>
      <c r="CY14" s="312"/>
      <c r="CZ14" s="312"/>
      <c r="DA14" s="312"/>
      <c r="DB14" s="312"/>
      <c r="DC14" s="312"/>
      <c r="DD14" s="312"/>
      <c r="DE14" s="312"/>
      <c r="DF14" s="312"/>
      <c r="DG14" s="312"/>
      <c r="DH14" s="312"/>
      <c r="DI14" s="312"/>
      <c r="DJ14" s="312"/>
      <c r="DK14" s="312"/>
      <c r="DL14" s="312"/>
      <c r="DM14" s="312"/>
      <c r="DN14" s="312"/>
      <c r="DO14" s="312"/>
      <c r="DP14" s="312"/>
      <c r="DQ14" s="312"/>
      <c r="DR14" s="312"/>
      <c r="DS14" s="312"/>
      <c r="DT14" s="312"/>
      <c r="DU14" s="312"/>
      <c r="DV14" s="312"/>
      <c r="DW14" s="312"/>
      <c r="DX14" s="312"/>
      <c r="DY14" s="312"/>
      <c r="DZ14" s="312"/>
      <c r="EA14" s="312"/>
      <c r="EB14" s="312"/>
      <c r="EC14" s="312"/>
      <c r="ED14" s="312"/>
      <c r="EE14" s="312"/>
      <c r="EF14" s="312"/>
      <c r="EG14" s="312"/>
      <c r="EH14" s="312"/>
      <c r="EI14" s="312"/>
      <c r="EJ14" s="312"/>
      <c r="EK14" s="312"/>
      <c r="EL14" s="312"/>
      <c r="EM14" s="312"/>
      <c r="EN14" s="312"/>
      <c r="EO14" s="312"/>
      <c r="EP14" s="312"/>
      <c r="EQ14" s="312"/>
      <c r="ER14" s="312"/>
      <c r="ES14" s="312"/>
      <c r="ET14" s="312"/>
      <c r="EU14" s="312"/>
      <c r="EV14" s="312"/>
      <c r="EW14" s="312"/>
      <c r="EX14" s="312"/>
      <c r="EY14" s="312"/>
      <c r="EZ14" s="312"/>
      <c r="FA14" s="312"/>
      <c r="FB14" s="312"/>
      <c r="FC14" s="312"/>
      <c r="FD14" s="312"/>
      <c r="FE14" s="312"/>
      <c r="FF14" s="312"/>
      <c r="FG14" s="312"/>
      <c r="FH14" s="312"/>
      <c r="FI14" s="312"/>
      <c r="FJ14" s="312"/>
      <c r="FK14" s="312"/>
      <c r="FL14" s="312"/>
      <c r="FM14" s="312"/>
      <c r="FN14" s="312"/>
      <c r="FO14" s="312"/>
      <c r="FP14" s="312"/>
      <c r="FQ14" s="312"/>
      <c r="FR14" s="312"/>
      <c r="FS14" s="312"/>
      <c r="FT14" s="312"/>
      <c r="FU14" s="312"/>
      <c r="FV14" s="312"/>
      <c r="FW14" s="312"/>
      <c r="FX14" s="312"/>
      <c r="FY14" s="312"/>
      <c r="FZ14" s="312"/>
      <c r="GA14" s="312"/>
      <c r="GB14" s="312"/>
      <c r="GC14" s="312"/>
      <c r="GD14" s="312"/>
      <c r="GE14" s="312"/>
      <c r="GF14" s="312"/>
      <c r="GG14" s="312"/>
      <c r="GH14" s="312"/>
      <c r="GI14" s="312"/>
      <c r="GJ14" s="312"/>
      <c r="GK14" s="316"/>
      <c r="GL14" s="316"/>
      <c r="GM14" s="316"/>
      <c r="GN14" s="316"/>
      <c r="GO14" s="316"/>
      <c r="GP14" s="316"/>
      <c r="GQ14" s="316"/>
      <c r="GR14" s="316"/>
      <c r="GS14" s="316"/>
      <c r="GT14" s="316"/>
      <c r="GU14" s="316"/>
      <c r="GV14" s="316"/>
      <c r="GW14" s="316"/>
      <c r="GX14" s="316"/>
      <c r="GY14" s="316"/>
      <c r="GZ14" s="316"/>
      <c r="HA14" s="316"/>
      <c r="HB14" s="316"/>
      <c r="HC14" s="316"/>
      <c r="HD14" s="316"/>
      <c r="HE14" s="316"/>
      <c r="HF14" s="316"/>
      <c r="HG14" s="316"/>
      <c r="HH14" s="316"/>
      <c r="HI14" s="316"/>
      <c r="HJ14" s="316"/>
      <c r="HK14" s="316"/>
      <c r="HL14" s="316"/>
      <c r="HM14" s="316"/>
      <c r="HN14" s="316"/>
      <c r="HO14" s="316"/>
      <c r="HP14" s="316"/>
      <c r="HQ14" s="316"/>
      <c r="HR14" s="316"/>
      <c r="HS14" s="316"/>
      <c r="HT14" s="316"/>
      <c r="HU14" s="316"/>
      <c r="HV14" s="316"/>
      <c r="HW14" s="316"/>
      <c r="HX14" s="316"/>
      <c r="HY14" s="316"/>
      <c r="HZ14" s="316"/>
      <c r="IA14" s="316"/>
      <c r="IB14" s="316"/>
      <c r="IC14" s="316"/>
      <c r="ID14" s="316"/>
      <c r="IE14" s="316"/>
      <c r="IF14" s="316"/>
      <c r="IG14" s="316"/>
      <c r="IH14" s="316"/>
      <c r="II14" s="316"/>
      <c r="IJ14" s="316"/>
      <c r="IK14" s="316"/>
      <c r="IL14" s="316"/>
      <c r="IM14" s="316"/>
      <c r="IN14" s="316"/>
      <c r="IO14" s="316"/>
      <c r="IP14" s="316"/>
      <c r="IQ14" s="316"/>
      <c r="IR14" s="316"/>
      <c r="IS14" s="316"/>
      <c r="IT14" s="316"/>
      <c r="IU14" s="316"/>
    </row>
    <row r="15" spans="1:441" s="695" customFormat="1" x14ac:dyDescent="0.35">
      <c r="A15" s="693"/>
      <c r="B15" s="693"/>
      <c r="C15" s="694"/>
      <c r="D15" s="412"/>
      <c r="E15" s="412" t="str">
        <f xml:space="preserve"> InpC!E$28</f>
        <v>Q1 seasonal adjustment</v>
      </c>
      <c r="F15" s="412">
        <f xml:space="preserve"> InpC!F$28</f>
        <v>0.33</v>
      </c>
      <c r="G15" s="412" t="str">
        <f xml:space="preserve"> InpC!G$28</f>
        <v>% of annual yield</v>
      </c>
      <c r="H15" s="412"/>
    </row>
    <row r="16" spans="1:441" s="695" customFormat="1" x14ac:dyDescent="0.35">
      <c r="A16" s="693"/>
      <c r="B16" s="693"/>
      <c r="C16" s="694"/>
      <c r="D16" s="412"/>
      <c r="E16" s="412" t="str">
        <f xml:space="preserve"> InpC!E$29</f>
        <v>Q2 seasonal adjustment</v>
      </c>
      <c r="F16" s="412">
        <f xml:space="preserve"> InpC!F$29</f>
        <v>0.36</v>
      </c>
      <c r="G16" s="412" t="str">
        <f xml:space="preserve"> InpC!G$29</f>
        <v>% of annual yield</v>
      </c>
      <c r="H16" s="412"/>
    </row>
    <row r="17" spans="1:259" s="695" customFormat="1" x14ac:dyDescent="0.35">
      <c r="A17" s="693"/>
      <c r="B17" s="693"/>
      <c r="C17" s="694"/>
      <c r="D17" s="412"/>
      <c r="E17" s="412" t="str">
        <f xml:space="preserve"> InpC!E$30</f>
        <v>Q3 seasonal adjustment</v>
      </c>
      <c r="F17" s="412">
        <f xml:space="preserve"> InpC!F$30</f>
        <v>0.15499999999999992</v>
      </c>
      <c r="G17" s="412" t="str">
        <f xml:space="preserve"> InpC!G$30</f>
        <v>% of annual yield</v>
      </c>
      <c r="H17" s="412"/>
    </row>
    <row r="18" spans="1:259" s="695" customFormat="1" x14ac:dyDescent="0.35">
      <c r="A18" s="693"/>
      <c r="B18" s="693"/>
      <c r="C18" s="694"/>
      <c r="D18" s="412"/>
      <c r="E18" s="412" t="str">
        <f xml:space="preserve"> InpC!E$31</f>
        <v>Q4 seasonal adjustment</v>
      </c>
      <c r="F18" s="412">
        <f xml:space="preserve"> InpC!F$31</f>
        <v>0.155</v>
      </c>
      <c r="G18" s="412" t="str">
        <f xml:space="preserve"> InpC!G$31</f>
        <v>% of annual yield</v>
      </c>
      <c r="H18" s="412"/>
    </row>
    <row r="19" spans="1:259" s="698" customFormat="1" x14ac:dyDescent="0.35">
      <c r="A19" s="129"/>
      <c r="B19" s="129"/>
      <c r="C19" s="130"/>
      <c r="D19" s="131"/>
      <c r="E19" s="110" t="str">
        <f xml:space="preserve"> Time!E$140</f>
        <v>Period number</v>
      </c>
      <c r="F19" s="110">
        <f xml:space="preserve"> Time!F$140</f>
        <v>0</v>
      </c>
      <c r="G19" s="110" t="str">
        <f xml:space="preserve"> Time!G$140</f>
        <v>counter</v>
      </c>
      <c r="H19" s="110">
        <f xml:space="preserve"> Time!H$140</f>
        <v>0</v>
      </c>
      <c r="I19" s="110">
        <f xml:space="preserve"> Time!I$140</f>
        <v>0</v>
      </c>
      <c r="J19" s="110">
        <f xml:space="preserve"> Time!J$140</f>
        <v>0</v>
      </c>
      <c r="K19" s="110">
        <f xml:space="preserve"> Time!K$140</f>
        <v>0</v>
      </c>
      <c r="L19" s="110">
        <f xml:space="preserve"> Time!L$140</f>
        <v>0</v>
      </c>
      <c r="M19" s="110">
        <f xml:space="preserve"> Time!M$140</f>
        <v>1</v>
      </c>
      <c r="N19" s="110">
        <f xml:space="preserve"> Time!N$140</f>
        <v>2</v>
      </c>
      <c r="O19" s="110">
        <f xml:space="preserve"> Time!O$140</f>
        <v>3</v>
      </c>
      <c r="P19" s="110">
        <f xml:space="preserve"> Time!P$140</f>
        <v>4</v>
      </c>
      <c r="Q19" s="110">
        <f xml:space="preserve"> Time!Q$140</f>
        <v>1</v>
      </c>
      <c r="R19" s="110">
        <f xml:space="preserve"> Time!R$140</f>
        <v>2</v>
      </c>
      <c r="S19" s="110">
        <f xml:space="preserve"> Time!S$140</f>
        <v>3</v>
      </c>
      <c r="T19" s="110">
        <f xml:space="preserve"> Time!T$140</f>
        <v>4</v>
      </c>
      <c r="U19" s="110">
        <f xml:space="preserve"> Time!U$140</f>
        <v>1</v>
      </c>
      <c r="V19" s="110">
        <f xml:space="preserve"> Time!V$140</f>
        <v>2</v>
      </c>
      <c r="W19" s="110">
        <f xml:space="preserve"> Time!W$140</f>
        <v>3</v>
      </c>
      <c r="X19" s="110">
        <f xml:space="preserve"> Time!X$140</f>
        <v>4</v>
      </c>
      <c r="Y19" s="110">
        <f xml:space="preserve"> Time!Y$140</f>
        <v>1</v>
      </c>
      <c r="Z19" s="110">
        <f xml:space="preserve"> Time!Z$140</f>
        <v>2</v>
      </c>
      <c r="AA19" s="110">
        <f xml:space="preserve"> Time!AA$140</f>
        <v>3</v>
      </c>
      <c r="AB19" s="110">
        <f xml:space="preserve"> Time!AB$140</f>
        <v>4</v>
      </c>
      <c r="AC19" s="110">
        <f xml:space="preserve"> Time!AC$140</f>
        <v>1</v>
      </c>
      <c r="AD19" s="110">
        <f xml:space="preserve"> Time!AD$140</f>
        <v>2</v>
      </c>
      <c r="AE19" s="110">
        <f xml:space="preserve"> Time!AE$140</f>
        <v>3</v>
      </c>
      <c r="AF19" s="110">
        <f xml:space="preserve"> Time!AF$140</f>
        <v>4</v>
      </c>
      <c r="AG19" s="110">
        <f xml:space="preserve"> Time!AG$140</f>
        <v>1</v>
      </c>
      <c r="AH19" s="110">
        <f xml:space="preserve"> Time!AH$140</f>
        <v>2</v>
      </c>
      <c r="AI19" s="110">
        <f xml:space="preserve"> Time!AI$140</f>
        <v>3</v>
      </c>
      <c r="AJ19" s="110">
        <f xml:space="preserve"> Time!AJ$140</f>
        <v>4</v>
      </c>
      <c r="AK19" s="110">
        <f xml:space="preserve"> Time!AK$140</f>
        <v>1</v>
      </c>
      <c r="AL19" s="110">
        <f xml:space="preserve"> Time!AL$140</f>
        <v>2</v>
      </c>
      <c r="AM19" s="110">
        <f xml:space="preserve"> Time!AM$140</f>
        <v>3</v>
      </c>
      <c r="AN19" s="110">
        <f xml:space="preserve"> Time!AN$140</f>
        <v>4</v>
      </c>
      <c r="AO19" s="110">
        <f xml:space="preserve"> Time!AO$140</f>
        <v>1</v>
      </c>
      <c r="AP19" s="110">
        <f xml:space="preserve"> Time!AP$140</f>
        <v>2</v>
      </c>
      <c r="AQ19" s="110">
        <f xml:space="preserve"> Time!AQ$140</f>
        <v>3</v>
      </c>
      <c r="AR19" s="110">
        <f xml:space="preserve"> Time!AR$140</f>
        <v>4</v>
      </c>
      <c r="AS19" s="110">
        <f xml:space="preserve"> Time!AS$140</f>
        <v>1</v>
      </c>
      <c r="AT19" s="110">
        <f xml:space="preserve"> Time!AT$140</f>
        <v>2</v>
      </c>
      <c r="AU19" s="110">
        <f xml:space="preserve"> Time!AU$140</f>
        <v>3</v>
      </c>
      <c r="AV19" s="110">
        <f xml:space="preserve"> Time!AV$140</f>
        <v>4</v>
      </c>
      <c r="AW19" s="110">
        <f xml:space="preserve"> Time!AW$140</f>
        <v>1</v>
      </c>
      <c r="AX19" s="110">
        <f xml:space="preserve"> Time!AX$140</f>
        <v>2</v>
      </c>
      <c r="AY19" s="110">
        <f xml:space="preserve"> Time!AY$140</f>
        <v>3</v>
      </c>
      <c r="AZ19" s="110">
        <f xml:space="preserve"> Time!AZ$140</f>
        <v>4</v>
      </c>
      <c r="BA19" s="110">
        <f xml:space="preserve"> Time!BA$140</f>
        <v>1</v>
      </c>
      <c r="BB19" s="110">
        <f xml:space="preserve"> Time!BB$140</f>
        <v>2</v>
      </c>
      <c r="BC19" s="110">
        <f xml:space="preserve"> Time!BC$140</f>
        <v>3</v>
      </c>
      <c r="BD19" s="110">
        <f xml:space="preserve"> Time!BD$140</f>
        <v>4</v>
      </c>
      <c r="BE19" s="110">
        <f xml:space="preserve"> Time!BE$140</f>
        <v>1</v>
      </c>
      <c r="BF19" s="110">
        <f xml:space="preserve"> Time!BF$140</f>
        <v>2</v>
      </c>
      <c r="BG19" s="110">
        <f xml:space="preserve"> Time!BG$140</f>
        <v>3</v>
      </c>
      <c r="BH19" s="110">
        <f xml:space="preserve"> Time!BH$140</f>
        <v>4</v>
      </c>
      <c r="BI19" s="110">
        <f xml:space="preserve"> Time!BI$140</f>
        <v>1</v>
      </c>
      <c r="BJ19" s="110">
        <f xml:space="preserve"> Time!BJ$140</f>
        <v>2</v>
      </c>
      <c r="BK19" s="110">
        <f xml:space="preserve"> Time!BK$140</f>
        <v>3</v>
      </c>
      <c r="BL19" s="110">
        <f xml:space="preserve"> Time!BL$140</f>
        <v>4</v>
      </c>
      <c r="BM19" s="110">
        <f xml:space="preserve"> Time!BM$140</f>
        <v>1</v>
      </c>
      <c r="BN19" s="110">
        <f xml:space="preserve"> Time!BN$140</f>
        <v>2</v>
      </c>
      <c r="BO19" s="110">
        <f xml:space="preserve"> Time!BO$140</f>
        <v>3</v>
      </c>
      <c r="BP19" s="110">
        <f xml:space="preserve"> Time!BP$140</f>
        <v>4</v>
      </c>
      <c r="BQ19" s="110">
        <f xml:space="preserve"> Time!BQ$140</f>
        <v>1</v>
      </c>
      <c r="BR19" s="110">
        <f xml:space="preserve"> Time!BR$140</f>
        <v>2</v>
      </c>
      <c r="BS19" s="110">
        <f xml:space="preserve"> Time!BS$140</f>
        <v>3</v>
      </c>
      <c r="BT19" s="110">
        <f xml:space="preserve"> Time!BT$140</f>
        <v>4</v>
      </c>
      <c r="BU19" s="110">
        <f xml:space="preserve"> Time!BU$140</f>
        <v>1</v>
      </c>
      <c r="BV19" s="110">
        <f xml:space="preserve"> Time!BV$140</f>
        <v>2</v>
      </c>
      <c r="BW19" s="110">
        <f xml:space="preserve"> Time!BW$140</f>
        <v>3</v>
      </c>
      <c r="BX19" s="110">
        <f xml:space="preserve"> Time!BX$140</f>
        <v>4</v>
      </c>
      <c r="BY19" s="110">
        <f xml:space="preserve"> Time!BY$140</f>
        <v>1</v>
      </c>
      <c r="BZ19" s="110">
        <f xml:space="preserve"> Time!BZ$140</f>
        <v>2</v>
      </c>
      <c r="CA19" s="110">
        <f xml:space="preserve"> Time!CA$140</f>
        <v>3</v>
      </c>
      <c r="CB19" s="110">
        <f xml:space="preserve"> Time!CB$140</f>
        <v>4</v>
      </c>
      <c r="CC19" s="110">
        <f xml:space="preserve"> Time!CC$140</f>
        <v>1</v>
      </c>
      <c r="CD19" s="110">
        <f xml:space="preserve"> Time!CD$140</f>
        <v>2</v>
      </c>
      <c r="CE19" s="110">
        <f xml:space="preserve"> Time!CE$140</f>
        <v>3</v>
      </c>
      <c r="CF19" s="110">
        <f xml:space="preserve"> Time!CF$140</f>
        <v>4</v>
      </c>
      <c r="CG19" s="110">
        <f xml:space="preserve"> Time!CG$140</f>
        <v>1</v>
      </c>
      <c r="CH19" s="110">
        <f xml:space="preserve"> Time!CH$140</f>
        <v>2</v>
      </c>
      <c r="CI19" s="110">
        <f xml:space="preserve"> Time!CI$140</f>
        <v>3</v>
      </c>
      <c r="CJ19" s="110">
        <f xml:space="preserve"> Time!CJ$140</f>
        <v>4</v>
      </c>
      <c r="CK19" s="110">
        <f xml:space="preserve"> Time!CK$140</f>
        <v>1</v>
      </c>
      <c r="CL19" s="110">
        <f xml:space="preserve"> Time!CL$140</f>
        <v>2</v>
      </c>
      <c r="CM19" s="110">
        <f xml:space="preserve"> Time!CM$140</f>
        <v>3</v>
      </c>
      <c r="CN19" s="110">
        <f xml:space="preserve"> Time!CN$140</f>
        <v>4</v>
      </c>
      <c r="CO19" s="110">
        <f xml:space="preserve"> Time!CO$140</f>
        <v>1</v>
      </c>
      <c r="CP19" s="110">
        <f xml:space="preserve"> Time!CP$140</f>
        <v>2</v>
      </c>
      <c r="CQ19" s="110">
        <f xml:space="preserve"> Time!CQ$140</f>
        <v>3</v>
      </c>
      <c r="CR19" s="110">
        <f xml:space="preserve"> Time!CR$140</f>
        <v>4</v>
      </c>
      <c r="CS19" s="110">
        <f xml:space="preserve"> Time!CS$140</f>
        <v>1</v>
      </c>
      <c r="CT19" s="110">
        <f xml:space="preserve"> Time!CT$140</f>
        <v>2</v>
      </c>
      <c r="CU19" s="110">
        <f xml:space="preserve"> Time!CU$140</f>
        <v>3</v>
      </c>
      <c r="CV19" s="110">
        <f xml:space="preserve"> Time!CV$140</f>
        <v>4</v>
      </c>
      <c r="CW19" s="110">
        <f xml:space="preserve"> Time!CW$140</f>
        <v>1</v>
      </c>
      <c r="CX19" s="110">
        <f xml:space="preserve"> Time!CX$140</f>
        <v>2</v>
      </c>
      <c r="CY19" s="110">
        <f xml:space="preserve"> Time!CY$140</f>
        <v>3</v>
      </c>
      <c r="CZ19" s="110">
        <f xml:space="preserve"> Time!CZ$140</f>
        <v>4</v>
      </c>
      <c r="DA19" s="110">
        <f xml:space="preserve"> Time!DA$140</f>
        <v>1</v>
      </c>
      <c r="DB19" s="110">
        <f xml:space="preserve"> Time!DB$140</f>
        <v>2</v>
      </c>
      <c r="DC19" s="110">
        <f xml:space="preserve"> Time!DC$140</f>
        <v>3</v>
      </c>
      <c r="DD19" s="110">
        <f xml:space="preserve"> Time!DD$140</f>
        <v>4</v>
      </c>
      <c r="DE19" s="110">
        <f xml:space="preserve"> Time!DE$140</f>
        <v>1</v>
      </c>
      <c r="DF19" s="110">
        <f xml:space="preserve"> Time!DF$140</f>
        <v>2</v>
      </c>
      <c r="DG19" s="110">
        <f xml:space="preserve"> Time!DG$140</f>
        <v>3</v>
      </c>
      <c r="DH19" s="110">
        <f xml:space="preserve"> Time!DH$140</f>
        <v>4</v>
      </c>
      <c r="DI19" s="110">
        <f xml:space="preserve"> Time!DI$140</f>
        <v>0</v>
      </c>
      <c r="DJ19" s="110">
        <f xml:space="preserve"> Time!DJ$140</f>
        <v>0</v>
      </c>
      <c r="DK19" s="110">
        <f xml:space="preserve"> Time!DK$140</f>
        <v>0</v>
      </c>
      <c r="DL19" s="110">
        <f xml:space="preserve"> Time!DL$140</f>
        <v>0</v>
      </c>
      <c r="DM19" s="110">
        <f xml:space="preserve"> Time!DM$140</f>
        <v>0</v>
      </c>
      <c r="DN19" s="110">
        <f xml:space="preserve"> Time!DN$140</f>
        <v>0</v>
      </c>
      <c r="DO19" s="110">
        <f xml:space="preserve"> Time!DO$140</f>
        <v>0</v>
      </c>
      <c r="DP19" s="110">
        <f xml:space="preserve"> Time!DP$140</f>
        <v>0</v>
      </c>
      <c r="DQ19" s="110">
        <f xml:space="preserve"> Time!DQ$140</f>
        <v>0</v>
      </c>
      <c r="DR19" s="110">
        <f xml:space="preserve"> Time!DR$140</f>
        <v>0</v>
      </c>
      <c r="DS19" s="110">
        <f xml:space="preserve"> Time!DS$140</f>
        <v>0</v>
      </c>
      <c r="DT19" s="110">
        <f xml:space="preserve"> Time!DT$140</f>
        <v>0</v>
      </c>
      <c r="DU19" s="110">
        <f xml:space="preserve"> Time!DU$140</f>
        <v>0</v>
      </c>
      <c r="DV19" s="110">
        <f xml:space="preserve"> Time!DV$140</f>
        <v>0</v>
      </c>
      <c r="DW19" s="110">
        <f xml:space="preserve"> Time!DW$140</f>
        <v>0</v>
      </c>
      <c r="DX19" s="110">
        <f xml:space="preserve"> Time!DX$140</f>
        <v>0</v>
      </c>
      <c r="DY19" s="110">
        <f xml:space="preserve"> Time!DY$140</f>
        <v>0</v>
      </c>
      <c r="DZ19" s="110">
        <f xml:space="preserve"> Time!DZ$140</f>
        <v>0</v>
      </c>
      <c r="EA19" s="110">
        <f xml:space="preserve"> Time!EA$140</f>
        <v>0</v>
      </c>
      <c r="EB19" s="110">
        <f xml:space="preserve"> Time!EB$140</f>
        <v>0</v>
      </c>
      <c r="EC19" s="110">
        <f xml:space="preserve"> Time!EC$140</f>
        <v>0</v>
      </c>
      <c r="ED19" s="110">
        <f xml:space="preserve"> Time!ED$140</f>
        <v>0</v>
      </c>
      <c r="EE19" s="110">
        <f xml:space="preserve"> Time!EE$140</f>
        <v>0</v>
      </c>
      <c r="EF19" s="110">
        <f xml:space="preserve"> Time!EF$140</f>
        <v>0</v>
      </c>
      <c r="EG19" s="110">
        <f xml:space="preserve"> Time!EG$140</f>
        <v>0</v>
      </c>
      <c r="EH19" s="110">
        <f xml:space="preserve"> Time!EH$140</f>
        <v>0</v>
      </c>
      <c r="EI19" s="110">
        <f xml:space="preserve"> Time!EI$140</f>
        <v>0</v>
      </c>
      <c r="EJ19" s="110">
        <f xml:space="preserve"> Time!EJ$140</f>
        <v>0</v>
      </c>
      <c r="EK19" s="110">
        <f xml:space="preserve"> Time!EK$140</f>
        <v>0</v>
      </c>
      <c r="EL19" s="110">
        <f xml:space="preserve"> Time!EL$140</f>
        <v>0</v>
      </c>
      <c r="EM19" s="110">
        <f xml:space="preserve"> Time!EM$140</f>
        <v>0</v>
      </c>
      <c r="EN19" s="110">
        <f xml:space="preserve"> Time!EN$140</f>
        <v>0</v>
      </c>
      <c r="EO19" s="110">
        <f xml:space="preserve"> Time!EO$140</f>
        <v>0</v>
      </c>
      <c r="EP19" s="110">
        <f xml:space="preserve"> Time!EP$140</f>
        <v>0</v>
      </c>
      <c r="EQ19" s="110">
        <f xml:space="preserve"> Time!EQ$140</f>
        <v>0</v>
      </c>
      <c r="ER19" s="110">
        <f xml:space="preserve"> Time!ER$140</f>
        <v>0</v>
      </c>
      <c r="ES19" s="110">
        <f xml:space="preserve"> Time!ES$140</f>
        <v>0</v>
      </c>
      <c r="ET19" s="110">
        <f xml:space="preserve"> Time!ET$140</f>
        <v>0</v>
      </c>
      <c r="EU19" s="110">
        <f xml:space="preserve"> Time!EU$140</f>
        <v>0</v>
      </c>
      <c r="EV19" s="110">
        <f xml:space="preserve"> Time!EV$140</f>
        <v>0</v>
      </c>
      <c r="EW19" s="110">
        <f xml:space="preserve"> Time!EW$140</f>
        <v>0</v>
      </c>
      <c r="EX19" s="110">
        <f xml:space="preserve"> Time!EX$140</f>
        <v>0</v>
      </c>
      <c r="EY19" s="110">
        <f xml:space="preserve"> Time!EY$140</f>
        <v>0</v>
      </c>
      <c r="EZ19" s="110">
        <f xml:space="preserve"> Time!EZ$140</f>
        <v>0</v>
      </c>
      <c r="FA19" s="110">
        <f xml:space="preserve"> Time!FA$140</f>
        <v>0</v>
      </c>
      <c r="FB19" s="110">
        <f xml:space="preserve"> Time!FB$140</f>
        <v>0</v>
      </c>
      <c r="FC19" s="110">
        <f xml:space="preserve"> Time!FC$140</f>
        <v>0</v>
      </c>
      <c r="FD19" s="110">
        <f xml:space="preserve"> Time!FD$140</f>
        <v>0</v>
      </c>
      <c r="FE19" s="110">
        <f xml:space="preserve"> Time!FE$140</f>
        <v>0</v>
      </c>
      <c r="FF19" s="110">
        <f xml:space="preserve"> Time!FF$140</f>
        <v>0</v>
      </c>
      <c r="FG19" s="110">
        <f xml:space="preserve"> Time!FG$140</f>
        <v>0</v>
      </c>
      <c r="FH19" s="110">
        <f xml:space="preserve"> Time!FH$140</f>
        <v>0</v>
      </c>
      <c r="FI19" s="110">
        <f xml:space="preserve"> Time!FI$140</f>
        <v>0</v>
      </c>
      <c r="FJ19" s="110">
        <f xml:space="preserve"> Time!FJ$140</f>
        <v>0</v>
      </c>
      <c r="FK19" s="110">
        <f xml:space="preserve"> Time!FK$140</f>
        <v>0</v>
      </c>
      <c r="FL19" s="110">
        <f xml:space="preserve"> Time!FL$140</f>
        <v>0</v>
      </c>
      <c r="FM19" s="110">
        <f xml:space="preserve"> Time!FM$140</f>
        <v>0</v>
      </c>
      <c r="FN19" s="110">
        <f xml:space="preserve"> Time!FN$140</f>
        <v>0</v>
      </c>
      <c r="FO19" s="110">
        <f xml:space="preserve"> Time!FO$140</f>
        <v>0</v>
      </c>
      <c r="FP19" s="110">
        <f xml:space="preserve"> Time!FP$140</f>
        <v>0</v>
      </c>
      <c r="FQ19" s="110">
        <f xml:space="preserve"> Time!FQ$140</f>
        <v>0</v>
      </c>
      <c r="FR19" s="110">
        <f xml:space="preserve"> Time!FR$140</f>
        <v>0</v>
      </c>
      <c r="FS19" s="110">
        <f xml:space="preserve"> Time!FS$140</f>
        <v>0</v>
      </c>
      <c r="FT19" s="110">
        <f xml:space="preserve"> Time!FT$140</f>
        <v>0</v>
      </c>
      <c r="FU19" s="110">
        <f xml:space="preserve"> Time!FU$140</f>
        <v>0</v>
      </c>
      <c r="FV19" s="110">
        <f xml:space="preserve"> Time!FV$140</f>
        <v>0</v>
      </c>
      <c r="FW19" s="110">
        <f xml:space="preserve"> Time!FW$140</f>
        <v>0</v>
      </c>
      <c r="FX19" s="110">
        <f xml:space="preserve"> Time!FX$140</f>
        <v>0</v>
      </c>
      <c r="FY19" s="110">
        <f xml:space="preserve"> Time!FY$140</f>
        <v>0</v>
      </c>
      <c r="FZ19" s="110">
        <f xml:space="preserve"> Time!FZ$140</f>
        <v>0</v>
      </c>
      <c r="GA19" s="110">
        <f xml:space="preserve"> Time!GA$140</f>
        <v>0</v>
      </c>
      <c r="GB19" s="110">
        <f xml:space="preserve"> Time!GB$140</f>
        <v>0</v>
      </c>
      <c r="GC19" s="110">
        <f xml:space="preserve"> Time!GC$140</f>
        <v>0</v>
      </c>
      <c r="GD19" s="110">
        <f xml:space="preserve"> Time!GD$140</f>
        <v>0</v>
      </c>
      <c r="GE19" s="110">
        <f xml:space="preserve"> Time!GE$140</f>
        <v>0</v>
      </c>
      <c r="GF19" s="110">
        <f xml:space="preserve"> Time!GF$140</f>
        <v>0</v>
      </c>
      <c r="GG19" s="110">
        <f xml:space="preserve"> Time!GG$140</f>
        <v>0</v>
      </c>
      <c r="GH19" s="110">
        <f xml:space="preserve"> Time!GH$140</f>
        <v>0</v>
      </c>
      <c r="GI19" s="110">
        <f xml:space="preserve"> Time!GI$140</f>
        <v>0</v>
      </c>
      <c r="GJ19" s="110">
        <f xml:space="preserve"> Time!GJ$140</f>
        <v>0</v>
      </c>
    </row>
    <row r="20" spans="1:259" s="696" customFormat="1" x14ac:dyDescent="0.35">
      <c r="A20" s="129"/>
      <c r="B20" s="129"/>
      <c r="C20" s="130"/>
      <c r="D20" s="131"/>
      <c r="E20" s="508" t="str">
        <f xml:space="preserve"> Time!E$97</f>
        <v>Operating period flag</v>
      </c>
      <c r="F20" s="508">
        <f xml:space="preserve"> Time!F$97</f>
        <v>0</v>
      </c>
      <c r="G20" s="508" t="str">
        <f xml:space="preserve"> Time!G$97</f>
        <v>flag</v>
      </c>
      <c r="H20" s="508">
        <f xml:space="preserve"> Time!H$97</f>
        <v>100</v>
      </c>
      <c r="I20" s="508">
        <f xml:space="preserve"> Time!I$97</f>
        <v>0</v>
      </c>
      <c r="J20" s="508">
        <f xml:space="preserve"> Time!J$97</f>
        <v>0</v>
      </c>
      <c r="K20" s="508">
        <f xml:space="preserve"> Time!K$97</f>
        <v>0</v>
      </c>
      <c r="L20" s="508">
        <f xml:space="preserve"> Time!L$97</f>
        <v>0</v>
      </c>
      <c r="M20" s="508">
        <f xml:space="preserve"> Time!M$97</f>
        <v>1</v>
      </c>
      <c r="N20" s="508">
        <f xml:space="preserve"> Time!N$97</f>
        <v>1</v>
      </c>
      <c r="O20" s="508">
        <f xml:space="preserve"> Time!O$97</f>
        <v>1</v>
      </c>
      <c r="P20" s="508">
        <f xml:space="preserve"> Time!P$97</f>
        <v>1</v>
      </c>
      <c r="Q20" s="508">
        <f xml:space="preserve"> Time!Q$97</f>
        <v>1</v>
      </c>
      <c r="R20" s="508">
        <f xml:space="preserve"> Time!R$97</f>
        <v>1</v>
      </c>
      <c r="S20" s="508">
        <f xml:space="preserve"> Time!S$97</f>
        <v>1</v>
      </c>
      <c r="T20" s="508">
        <f xml:space="preserve"> Time!T$97</f>
        <v>1</v>
      </c>
      <c r="U20" s="508">
        <f xml:space="preserve"> Time!U$97</f>
        <v>1</v>
      </c>
      <c r="V20" s="508">
        <f xml:space="preserve"> Time!V$97</f>
        <v>1</v>
      </c>
      <c r="W20" s="508">
        <f xml:space="preserve"> Time!W$97</f>
        <v>1</v>
      </c>
      <c r="X20" s="508">
        <f xml:space="preserve"> Time!X$97</f>
        <v>1</v>
      </c>
      <c r="Y20" s="508">
        <f xml:space="preserve"> Time!Y$97</f>
        <v>1</v>
      </c>
      <c r="Z20" s="508">
        <f xml:space="preserve"> Time!Z$97</f>
        <v>1</v>
      </c>
      <c r="AA20" s="508">
        <f xml:space="preserve"> Time!AA$97</f>
        <v>1</v>
      </c>
      <c r="AB20" s="508">
        <f xml:space="preserve"> Time!AB$97</f>
        <v>1</v>
      </c>
      <c r="AC20" s="508">
        <f xml:space="preserve"> Time!AC$97</f>
        <v>1</v>
      </c>
      <c r="AD20" s="508">
        <f xml:space="preserve"> Time!AD$97</f>
        <v>1</v>
      </c>
      <c r="AE20" s="508">
        <f xml:space="preserve"> Time!AE$97</f>
        <v>1</v>
      </c>
      <c r="AF20" s="508">
        <f xml:space="preserve"> Time!AF$97</f>
        <v>1</v>
      </c>
      <c r="AG20" s="508">
        <f xml:space="preserve"> Time!AG$97</f>
        <v>1</v>
      </c>
      <c r="AH20" s="508">
        <f xml:space="preserve"> Time!AH$97</f>
        <v>1</v>
      </c>
      <c r="AI20" s="508">
        <f xml:space="preserve"> Time!AI$97</f>
        <v>1</v>
      </c>
      <c r="AJ20" s="508">
        <f xml:space="preserve"> Time!AJ$97</f>
        <v>1</v>
      </c>
      <c r="AK20" s="508">
        <f xml:space="preserve"> Time!AK$97</f>
        <v>1</v>
      </c>
      <c r="AL20" s="508">
        <f xml:space="preserve"> Time!AL$97</f>
        <v>1</v>
      </c>
      <c r="AM20" s="508">
        <f xml:space="preserve"> Time!AM$97</f>
        <v>1</v>
      </c>
      <c r="AN20" s="508">
        <f xml:space="preserve"> Time!AN$97</f>
        <v>1</v>
      </c>
      <c r="AO20" s="508">
        <f xml:space="preserve"> Time!AO$97</f>
        <v>1</v>
      </c>
      <c r="AP20" s="508">
        <f xml:space="preserve"> Time!AP$97</f>
        <v>1</v>
      </c>
      <c r="AQ20" s="508">
        <f xml:space="preserve"> Time!AQ$97</f>
        <v>1</v>
      </c>
      <c r="AR20" s="508">
        <f xml:space="preserve"> Time!AR$97</f>
        <v>1</v>
      </c>
      <c r="AS20" s="508">
        <f xml:space="preserve"> Time!AS$97</f>
        <v>1</v>
      </c>
      <c r="AT20" s="508">
        <f xml:space="preserve"> Time!AT$97</f>
        <v>1</v>
      </c>
      <c r="AU20" s="508">
        <f xml:space="preserve"> Time!AU$97</f>
        <v>1</v>
      </c>
      <c r="AV20" s="508">
        <f xml:space="preserve"> Time!AV$97</f>
        <v>1</v>
      </c>
      <c r="AW20" s="508">
        <f xml:space="preserve"> Time!AW$97</f>
        <v>1</v>
      </c>
      <c r="AX20" s="508">
        <f xml:space="preserve"> Time!AX$97</f>
        <v>1</v>
      </c>
      <c r="AY20" s="508">
        <f xml:space="preserve"> Time!AY$97</f>
        <v>1</v>
      </c>
      <c r="AZ20" s="508">
        <f xml:space="preserve"> Time!AZ$97</f>
        <v>1</v>
      </c>
      <c r="BA20" s="508">
        <f xml:space="preserve"> Time!BA$97</f>
        <v>1</v>
      </c>
      <c r="BB20" s="508">
        <f xml:space="preserve"> Time!BB$97</f>
        <v>1</v>
      </c>
      <c r="BC20" s="508">
        <f xml:space="preserve"> Time!BC$97</f>
        <v>1</v>
      </c>
      <c r="BD20" s="508">
        <f xml:space="preserve"> Time!BD$97</f>
        <v>1</v>
      </c>
      <c r="BE20" s="508">
        <f xml:space="preserve"> Time!BE$97</f>
        <v>1</v>
      </c>
      <c r="BF20" s="508">
        <f xml:space="preserve"> Time!BF$97</f>
        <v>1</v>
      </c>
      <c r="BG20" s="508">
        <f xml:space="preserve"> Time!BG$97</f>
        <v>1</v>
      </c>
      <c r="BH20" s="508">
        <f xml:space="preserve"> Time!BH$97</f>
        <v>1</v>
      </c>
      <c r="BI20" s="508">
        <f xml:space="preserve"> Time!BI$97</f>
        <v>1</v>
      </c>
      <c r="BJ20" s="508">
        <f xml:space="preserve"> Time!BJ$97</f>
        <v>1</v>
      </c>
      <c r="BK20" s="508">
        <f xml:space="preserve"> Time!BK$97</f>
        <v>1</v>
      </c>
      <c r="BL20" s="508">
        <f xml:space="preserve"> Time!BL$97</f>
        <v>1</v>
      </c>
      <c r="BM20" s="508">
        <f xml:space="preserve"> Time!BM$97</f>
        <v>1</v>
      </c>
      <c r="BN20" s="508">
        <f xml:space="preserve"> Time!BN$97</f>
        <v>1</v>
      </c>
      <c r="BO20" s="508">
        <f xml:space="preserve"> Time!BO$97</f>
        <v>1</v>
      </c>
      <c r="BP20" s="508">
        <f xml:space="preserve"> Time!BP$97</f>
        <v>1</v>
      </c>
      <c r="BQ20" s="508">
        <f xml:space="preserve"> Time!BQ$97</f>
        <v>1</v>
      </c>
      <c r="BR20" s="508">
        <f xml:space="preserve"> Time!BR$97</f>
        <v>1</v>
      </c>
      <c r="BS20" s="508">
        <f xml:space="preserve"> Time!BS$97</f>
        <v>1</v>
      </c>
      <c r="BT20" s="508">
        <f xml:space="preserve"> Time!BT$97</f>
        <v>1</v>
      </c>
      <c r="BU20" s="508">
        <f xml:space="preserve"> Time!BU$97</f>
        <v>1</v>
      </c>
      <c r="BV20" s="508">
        <f xml:space="preserve"> Time!BV$97</f>
        <v>1</v>
      </c>
      <c r="BW20" s="508">
        <f xml:space="preserve"> Time!BW$97</f>
        <v>1</v>
      </c>
      <c r="BX20" s="508">
        <f xml:space="preserve"> Time!BX$97</f>
        <v>1</v>
      </c>
      <c r="BY20" s="508">
        <f xml:space="preserve"> Time!BY$97</f>
        <v>1</v>
      </c>
      <c r="BZ20" s="508">
        <f xml:space="preserve"> Time!BZ$97</f>
        <v>1</v>
      </c>
      <c r="CA20" s="508">
        <f xml:space="preserve"> Time!CA$97</f>
        <v>1</v>
      </c>
      <c r="CB20" s="508">
        <f xml:space="preserve"> Time!CB$97</f>
        <v>1</v>
      </c>
      <c r="CC20" s="508">
        <f xml:space="preserve"> Time!CC$97</f>
        <v>1</v>
      </c>
      <c r="CD20" s="508">
        <f xml:space="preserve"> Time!CD$97</f>
        <v>1</v>
      </c>
      <c r="CE20" s="508">
        <f xml:space="preserve"> Time!CE$97</f>
        <v>1</v>
      </c>
      <c r="CF20" s="508">
        <f xml:space="preserve"> Time!CF$97</f>
        <v>1</v>
      </c>
      <c r="CG20" s="508">
        <f xml:space="preserve"> Time!CG$97</f>
        <v>1</v>
      </c>
      <c r="CH20" s="508">
        <f xml:space="preserve"> Time!CH$97</f>
        <v>1</v>
      </c>
      <c r="CI20" s="508">
        <f xml:space="preserve"> Time!CI$97</f>
        <v>1</v>
      </c>
      <c r="CJ20" s="508">
        <f xml:space="preserve"> Time!CJ$97</f>
        <v>1</v>
      </c>
      <c r="CK20" s="508">
        <f xml:space="preserve"> Time!CK$97</f>
        <v>1</v>
      </c>
      <c r="CL20" s="508">
        <f xml:space="preserve"> Time!CL$97</f>
        <v>1</v>
      </c>
      <c r="CM20" s="508">
        <f xml:space="preserve"> Time!CM$97</f>
        <v>1</v>
      </c>
      <c r="CN20" s="508">
        <f xml:space="preserve"> Time!CN$97</f>
        <v>1</v>
      </c>
      <c r="CO20" s="508">
        <f xml:space="preserve"> Time!CO$97</f>
        <v>1</v>
      </c>
      <c r="CP20" s="508">
        <f xml:space="preserve"> Time!CP$97</f>
        <v>1</v>
      </c>
      <c r="CQ20" s="508">
        <f xml:space="preserve"> Time!CQ$97</f>
        <v>1</v>
      </c>
      <c r="CR20" s="508">
        <f xml:space="preserve"> Time!CR$97</f>
        <v>1</v>
      </c>
      <c r="CS20" s="508">
        <f xml:space="preserve"> Time!CS$97</f>
        <v>1</v>
      </c>
      <c r="CT20" s="508">
        <f xml:space="preserve"> Time!CT$97</f>
        <v>1</v>
      </c>
      <c r="CU20" s="508">
        <f xml:space="preserve"> Time!CU$97</f>
        <v>1</v>
      </c>
      <c r="CV20" s="508">
        <f xml:space="preserve"> Time!CV$97</f>
        <v>1</v>
      </c>
      <c r="CW20" s="508">
        <f xml:space="preserve"> Time!CW$97</f>
        <v>1</v>
      </c>
      <c r="CX20" s="508">
        <f xml:space="preserve"> Time!CX$97</f>
        <v>1</v>
      </c>
      <c r="CY20" s="508">
        <f xml:space="preserve"> Time!CY$97</f>
        <v>1</v>
      </c>
      <c r="CZ20" s="508">
        <f xml:space="preserve"> Time!CZ$97</f>
        <v>1</v>
      </c>
      <c r="DA20" s="508">
        <f xml:space="preserve"> Time!DA$97</f>
        <v>1</v>
      </c>
      <c r="DB20" s="508">
        <f xml:space="preserve"> Time!DB$97</f>
        <v>1</v>
      </c>
      <c r="DC20" s="508">
        <f xml:space="preserve"> Time!DC$97</f>
        <v>1</v>
      </c>
      <c r="DD20" s="508">
        <f xml:space="preserve"> Time!DD$97</f>
        <v>1</v>
      </c>
      <c r="DE20" s="508">
        <f xml:space="preserve"> Time!DE$97</f>
        <v>1</v>
      </c>
      <c r="DF20" s="508">
        <f xml:space="preserve"> Time!DF$97</f>
        <v>1</v>
      </c>
      <c r="DG20" s="508">
        <f xml:space="preserve"> Time!DG$97</f>
        <v>1</v>
      </c>
      <c r="DH20" s="508">
        <f xml:space="preserve"> Time!DH$97</f>
        <v>1</v>
      </c>
      <c r="DI20" s="508">
        <f xml:space="preserve"> Time!DI$97</f>
        <v>0</v>
      </c>
      <c r="DJ20" s="508">
        <f xml:space="preserve"> Time!DJ$97</f>
        <v>0</v>
      </c>
      <c r="DK20" s="508">
        <f xml:space="preserve"> Time!DK$97</f>
        <v>0</v>
      </c>
      <c r="DL20" s="508">
        <f xml:space="preserve"> Time!DL$97</f>
        <v>0</v>
      </c>
      <c r="DM20" s="508">
        <f xml:space="preserve"> Time!DM$97</f>
        <v>0</v>
      </c>
      <c r="DN20" s="508">
        <f xml:space="preserve"> Time!DN$97</f>
        <v>0</v>
      </c>
      <c r="DO20" s="508">
        <f xml:space="preserve"> Time!DO$97</f>
        <v>0</v>
      </c>
      <c r="DP20" s="508">
        <f xml:space="preserve"> Time!DP$97</f>
        <v>0</v>
      </c>
      <c r="DQ20" s="508">
        <f xml:space="preserve"> Time!DQ$97</f>
        <v>0</v>
      </c>
      <c r="DR20" s="508">
        <f xml:space="preserve"> Time!DR$97</f>
        <v>0</v>
      </c>
      <c r="DS20" s="508">
        <f xml:space="preserve"> Time!DS$97</f>
        <v>0</v>
      </c>
      <c r="DT20" s="508">
        <f xml:space="preserve"> Time!DT$97</f>
        <v>0</v>
      </c>
      <c r="DU20" s="508">
        <f xml:space="preserve"> Time!DU$97</f>
        <v>0</v>
      </c>
      <c r="DV20" s="508">
        <f xml:space="preserve"> Time!DV$97</f>
        <v>0</v>
      </c>
      <c r="DW20" s="508">
        <f xml:space="preserve"> Time!DW$97</f>
        <v>0</v>
      </c>
      <c r="DX20" s="508">
        <f xml:space="preserve"> Time!DX$97</f>
        <v>0</v>
      </c>
      <c r="DY20" s="508">
        <f xml:space="preserve"> Time!DY$97</f>
        <v>0</v>
      </c>
      <c r="DZ20" s="508">
        <f xml:space="preserve"> Time!DZ$97</f>
        <v>0</v>
      </c>
      <c r="EA20" s="508">
        <f xml:space="preserve"> Time!EA$97</f>
        <v>0</v>
      </c>
      <c r="EB20" s="508">
        <f xml:space="preserve"> Time!EB$97</f>
        <v>0</v>
      </c>
      <c r="EC20" s="508">
        <f xml:space="preserve"> Time!EC$97</f>
        <v>0</v>
      </c>
      <c r="ED20" s="508">
        <f xml:space="preserve"> Time!ED$97</f>
        <v>0</v>
      </c>
      <c r="EE20" s="508">
        <f xml:space="preserve"> Time!EE$97</f>
        <v>0</v>
      </c>
      <c r="EF20" s="508">
        <f xml:space="preserve"> Time!EF$97</f>
        <v>0</v>
      </c>
      <c r="EG20" s="508">
        <f xml:space="preserve"> Time!EG$97</f>
        <v>0</v>
      </c>
      <c r="EH20" s="508">
        <f xml:space="preserve"> Time!EH$97</f>
        <v>0</v>
      </c>
      <c r="EI20" s="508">
        <f xml:space="preserve"> Time!EI$97</f>
        <v>0</v>
      </c>
      <c r="EJ20" s="508">
        <f xml:space="preserve"> Time!EJ$97</f>
        <v>0</v>
      </c>
      <c r="EK20" s="508">
        <f xml:space="preserve"> Time!EK$97</f>
        <v>0</v>
      </c>
      <c r="EL20" s="508">
        <f xml:space="preserve"> Time!EL$97</f>
        <v>0</v>
      </c>
      <c r="EM20" s="508">
        <f xml:space="preserve"> Time!EM$97</f>
        <v>0</v>
      </c>
      <c r="EN20" s="508">
        <f xml:space="preserve"> Time!EN$97</f>
        <v>0</v>
      </c>
      <c r="EO20" s="508">
        <f xml:space="preserve"> Time!EO$97</f>
        <v>0</v>
      </c>
      <c r="EP20" s="508">
        <f xml:space="preserve"> Time!EP$97</f>
        <v>0</v>
      </c>
      <c r="EQ20" s="508">
        <f xml:space="preserve"> Time!EQ$97</f>
        <v>0</v>
      </c>
      <c r="ER20" s="508">
        <f xml:space="preserve"> Time!ER$97</f>
        <v>0</v>
      </c>
      <c r="ES20" s="508">
        <f xml:space="preserve"> Time!ES$97</f>
        <v>0</v>
      </c>
      <c r="ET20" s="508">
        <f xml:space="preserve"> Time!ET$97</f>
        <v>0</v>
      </c>
      <c r="EU20" s="508">
        <f xml:space="preserve"> Time!EU$97</f>
        <v>0</v>
      </c>
      <c r="EV20" s="508">
        <f xml:space="preserve"> Time!EV$97</f>
        <v>0</v>
      </c>
      <c r="EW20" s="508">
        <f xml:space="preserve"> Time!EW$97</f>
        <v>0</v>
      </c>
      <c r="EX20" s="508">
        <f xml:space="preserve"> Time!EX$97</f>
        <v>0</v>
      </c>
      <c r="EY20" s="508">
        <f xml:space="preserve"> Time!EY$97</f>
        <v>0</v>
      </c>
      <c r="EZ20" s="508">
        <f xml:space="preserve"> Time!EZ$97</f>
        <v>0</v>
      </c>
      <c r="FA20" s="508">
        <f xml:space="preserve"> Time!FA$97</f>
        <v>0</v>
      </c>
      <c r="FB20" s="508">
        <f xml:space="preserve"> Time!FB$97</f>
        <v>0</v>
      </c>
      <c r="FC20" s="508">
        <f xml:space="preserve"> Time!FC$97</f>
        <v>0</v>
      </c>
      <c r="FD20" s="508">
        <f xml:space="preserve"> Time!FD$97</f>
        <v>0</v>
      </c>
      <c r="FE20" s="508">
        <f xml:space="preserve"> Time!FE$97</f>
        <v>0</v>
      </c>
      <c r="FF20" s="508">
        <f xml:space="preserve"> Time!FF$97</f>
        <v>0</v>
      </c>
      <c r="FG20" s="508">
        <f xml:space="preserve"> Time!FG$97</f>
        <v>0</v>
      </c>
      <c r="FH20" s="508">
        <f xml:space="preserve"> Time!FH$97</f>
        <v>0</v>
      </c>
      <c r="FI20" s="508">
        <f xml:space="preserve"> Time!FI$97</f>
        <v>0</v>
      </c>
      <c r="FJ20" s="508">
        <f xml:space="preserve"> Time!FJ$97</f>
        <v>0</v>
      </c>
      <c r="FK20" s="508">
        <f xml:space="preserve"> Time!FK$97</f>
        <v>0</v>
      </c>
      <c r="FL20" s="508">
        <f xml:space="preserve"> Time!FL$97</f>
        <v>0</v>
      </c>
      <c r="FM20" s="508">
        <f xml:space="preserve"> Time!FM$97</f>
        <v>0</v>
      </c>
      <c r="FN20" s="508">
        <f xml:space="preserve"> Time!FN$97</f>
        <v>0</v>
      </c>
      <c r="FO20" s="508">
        <f xml:space="preserve"> Time!FO$97</f>
        <v>0</v>
      </c>
      <c r="FP20" s="508">
        <f xml:space="preserve"> Time!FP$97</f>
        <v>0</v>
      </c>
      <c r="FQ20" s="508">
        <f xml:space="preserve"> Time!FQ$97</f>
        <v>0</v>
      </c>
      <c r="FR20" s="508">
        <f xml:space="preserve"> Time!FR$97</f>
        <v>0</v>
      </c>
      <c r="FS20" s="508">
        <f xml:space="preserve"> Time!FS$97</f>
        <v>0</v>
      </c>
      <c r="FT20" s="508">
        <f xml:space="preserve"> Time!FT$97</f>
        <v>0</v>
      </c>
      <c r="FU20" s="508">
        <f xml:space="preserve"> Time!FU$97</f>
        <v>0</v>
      </c>
      <c r="FV20" s="508">
        <f xml:space="preserve"> Time!FV$97</f>
        <v>0</v>
      </c>
      <c r="FW20" s="508">
        <f xml:space="preserve"> Time!FW$97</f>
        <v>0</v>
      </c>
      <c r="FX20" s="508">
        <f xml:space="preserve"> Time!FX$97</f>
        <v>0</v>
      </c>
      <c r="FY20" s="508">
        <f xml:space="preserve"> Time!FY$97</f>
        <v>0</v>
      </c>
      <c r="FZ20" s="508">
        <f xml:space="preserve"> Time!FZ$97</f>
        <v>0</v>
      </c>
      <c r="GA20" s="508">
        <f xml:space="preserve"> Time!GA$97</f>
        <v>0</v>
      </c>
      <c r="GB20" s="508">
        <f xml:space="preserve"> Time!GB$97</f>
        <v>0</v>
      </c>
      <c r="GC20" s="508">
        <f xml:space="preserve"> Time!GC$97</f>
        <v>0</v>
      </c>
      <c r="GD20" s="508">
        <f xml:space="preserve"> Time!GD$97</f>
        <v>0</v>
      </c>
      <c r="GE20" s="508">
        <f xml:space="preserve"> Time!GE$97</f>
        <v>0</v>
      </c>
      <c r="GF20" s="508">
        <f xml:space="preserve"> Time!GF$97</f>
        <v>0</v>
      </c>
      <c r="GG20" s="508">
        <f xml:space="preserve"> Time!GG$97</f>
        <v>0</v>
      </c>
      <c r="GH20" s="508">
        <f xml:space="preserve"> Time!GH$97</f>
        <v>0</v>
      </c>
      <c r="GI20" s="508">
        <f xml:space="preserve"> Time!GI$97</f>
        <v>0</v>
      </c>
      <c r="GJ20" s="508">
        <f xml:space="preserve"> Time!GJ$97</f>
        <v>0</v>
      </c>
    </row>
    <row r="21" spans="1:259" x14ac:dyDescent="0.35">
      <c r="A21" s="313"/>
      <c r="B21" s="313"/>
      <c r="C21" s="314"/>
      <c r="D21" s="315"/>
      <c r="E21" s="410" t="s">
        <v>125</v>
      </c>
      <c r="F21" s="410"/>
      <c r="G21" s="410" t="s">
        <v>108</v>
      </c>
      <c r="H21" s="410">
        <f xml:space="preserve"> SUM(J21:GJ21)</f>
        <v>24.999999999999989</v>
      </c>
      <c r="I21" s="410"/>
      <c r="J21" s="409">
        <f t="shared" ref="J21:AO21" si="6" xml:space="preserve"> IF(J20 = 1, INDEX($F15:$F18, J19), 0)</f>
        <v>0</v>
      </c>
      <c r="K21" s="409">
        <f t="shared" si="6"/>
        <v>0</v>
      </c>
      <c r="L21" s="409">
        <f t="shared" si="6"/>
        <v>0</v>
      </c>
      <c r="M21" s="409">
        <f t="shared" si="6"/>
        <v>0.33</v>
      </c>
      <c r="N21" s="409">
        <f t="shared" si="6"/>
        <v>0.36</v>
      </c>
      <c r="O21" s="409">
        <f t="shared" si="6"/>
        <v>0.15499999999999992</v>
      </c>
      <c r="P21" s="409">
        <f t="shared" si="6"/>
        <v>0.155</v>
      </c>
      <c r="Q21" s="409">
        <f t="shared" si="6"/>
        <v>0.33</v>
      </c>
      <c r="R21" s="409">
        <f t="shared" si="6"/>
        <v>0.36</v>
      </c>
      <c r="S21" s="409">
        <f t="shared" si="6"/>
        <v>0.15499999999999992</v>
      </c>
      <c r="T21" s="409">
        <f t="shared" si="6"/>
        <v>0.155</v>
      </c>
      <c r="U21" s="409">
        <f t="shared" si="6"/>
        <v>0.33</v>
      </c>
      <c r="V21" s="409">
        <f t="shared" si="6"/>
        <v>0.36</v>
      </c>
      <c r="W21" s="409">
        <f t="shared" si="6"/>
        <v>0.15499999999999992</v>
      </c>
      <c r="X21" s="409">
        <f t="shared" si="6"/>
        <v>0.155</v>
      </c>
      <c r="Y21" s="409">
        <f t="shared" si="6"/>
        <v>0.33</v>
      </c>
      <c r="Z21" s="409">
        <f t="shared" si="6"/>
        <v>0.36</v>
      </c>
      <c r="AA21" s="409">
        <f t="shared" si="6"/>
        <v>0.15499999999999992</v>
      </c>
      <c r="AB21" s="409">
        <f t="shared" si="6"/>
        <v>0.155</v>
      </c>
      <c r="AC21" s="409">
        <f t="shared" si="6"/>
        <v>0.33</v>
      </c>
      <c r="AD21" s="409">
        <f t="shared" si="6"/>
        <v>0.36</v>
      </c>
      <c r="AE21" s="409">
        <f t="shared" si="6"/>
        <v>0.15499999999999992</v>
      </c>
      <c r="AF21" s="409">
        <f t="shared" si="6"/>
        <v>0.155</v>
      </c>
      <c r="AG21" s="409">
        <f t="shared" si="6"/>
        <v>0.33</v>
      </c>
      <c r="AH21" s="409">
        <f t="shared" si="6"/>
        <v>0.36</v>
      </c>
      <c r="AI21" s="409">
        <f t="shared" si="6"/>
        <v>0.15499999999999992</v>
      </c>
      <c r="AJ21" s="409">
        <f t="shared" si="6"/>
        <v>0.155</v>
      </c>
      <c r="AK21" s="409">
        <f t="shared" si="6"/>
        <v>0.33</v>
      </c>
      <c r="AL21" s="409">
        <f t="shared" si="6"/>
        <v>0.36</v>
      </c>
      <c r="AM21" s="409">
        <f t="shared" si="6"/>
        <v>0.15499999999999992</v>
      </c>
      <c r="AN21" s="409">
        <f t="shared" si="6"/>
        <v>0.155</v>
      </c>
      <c r="AO21" s="409">
        <f t="shared" si="6"/>
        <v>0.33</v>
      </c>
      <c r="AP21" s="409">
        <f t="shared" ref="AP21:BU21" si="7" xml:space="preserve"> IF(AP20 = 1, INDEX($F15:$F18, AP19), 0)</f>
        <v>0.36</v>
      </c>
      <c r="AQ21" s="409">
        <f t="shared" si="7"/>
        <v>0.15499999999999992</v>
      </c>
      <c r="AR21" s="409">
        <f t="shared" si="7"/>
        <v>0.155</v>
      </c>
      <c r="AS21" s="409">
        <f t="shared" si="7"/>
        <v>0.33</v>
      </c>
      <c r="AT21" s="409">
        <f t="shared" si="7"/>
        <v>0.36</v>
      </c>
      <c r="AU21" s="409">
        <f t="shared" si="7"/>
        <v>0.15499999999999992</v>
      </c>
      <c r="AV21" s="409">
        <f t="shared" si="7"/>
        <v>0.155</v>
      </c>
      <c r="AW21" s="409">
        <f t="shared" si="7"/>
        <v>0.33</v>
      </c>
      <c r="AX21" s="409">
        <f t="shared" si="7"/>
        <v>0.36</v>
      </c>
      <c r="AY21" s="409">
        <f t="shared" si="7"/>
        <v>0.15499999999999992</v>
      </c>
      <c r="AZ21" s="409">
        <f t="shared" si="7"/>
        <v>0.155</v>
      </c>
      <c r="BA21" s="409">
        <f t="shared" si="7"/>
        <v>0.33</v>
      </c>
      <c r="BB21" s="409">
        <f t="shared" si="7"/>
        <v>0.36</v>
      </c>
      <c r="BC21" s="409">
        <f t="shared" si="7"/>
        <v>0.15499999999999992</v>
      </c>
      <c r="BD21" s="409">
        <f t="shared" si="7"/>
        <v>0.155</v>
      </c>
      <c r="BE21" s="409">
        <f t="shared" si="7"/>
        <v>0.33</v>
      </c>
      <c r="BF21" s="409">
        <f t="shared" si="7"/>
        <v>0.36</v>
      </c>
      <c r="BG21" s="409">
        <f t="shared" si="7"/>
        <v>0.15499999999999992</v>
      </c>
      <c r="BH21" s="409">
        <f t="shared" si="7"/>
        <v>0.155</v>
      </c>
      <c r="BI21" s="409">
        <f t="shared" si="7"/>
        <v>0.33</v>
      </c>
      <c r="BJ21" s="409">
        <f t="shared" si="7"/>
        <v>0.36</v>
      </c>
      <c r="BK21" s="409">
        <f t="shared" si="7"/>
        <v>0.15499999999999992</v>
      </c>
      <c r="BL21" s="409">
        <f t="shared" si="7"/>
        <v>0.155</v>
      </c>
      <c r="BM21" s="409">
        <f t="shared" si="7"/>
        <v>0.33</v>
      </c>
      <c r="BN21" s="409">
        <f t="shared" si="7"/>
        <v>0.36</v>
      </c>
      <c r="BO21" s="409">
        <f t="shared" si="7"/>
        <v>0.15499999999999992</v>
      </c>
      <c r="BP21" s="409">
        <f t="shared" si="7"/>
        <v>0.155</v>
      </c>
      <c r="BQ21" s="409">
        <f t="shared" si="7"/>
        <v>0.33</v>
      </c>
      <c r="BR21" s="409">
        <f t="shared" si="7"/>
        <v>0.36</v>
      </c>
      <c r="BS21" s="409">
        <f t="shared" si="7"/>
        <v>0.15499999999999992</v>
      </c>
      <c r="BT21" s="409">
        <f t="shared" si="7"/>
        <v>0.155</v>
      </c>
      <c r="BU21" s="409">
        <f t="shared" si="7"/>
        <v>0.33</v>
      </c>
      <c r="BV21" s="409">
        <f t="shared" ref="BV21:DA21" si="8" xml:space="preserve"> IF(BV20 = 1, INDEX($F15:$F18, BV19), 0)</f>
        <v>0.36</v>
      </c>
      <c r="BW21" s="409">
        <f t="shared" si="8"/>
        <v>0.15499999999999992</v>
      </c>
      <c r="BX21" s="409">
        <f t="shared" si="8"/>
        <v>0.155</v>
      </c>
      <c r="BY21" s="409">
        <f t="shared" si="8"/>
        <v>0.33</v>
      </c>
      <c r="BZ21" s="409">
        <f t="shared" si="8"/>
        <v>0.36</v>
      </c>
      <c r="CA21" s="409">
        <f t="shared" si="8"/>
        <v>0.15499999999999992</v>
      </c>
      <c r="CB21" s="409">
        <f t="shared" si="8"/>
        <v>0.155</v>
      </c>
      <c r="CC21" s="409">
        <f t="shared" si="8"/>
        <v>0.33</v>
      </c>
      <c r="CD21" s="409">
        <f t="shared" si="8"/>
        <v>0.36</v>
      </c>
      <c r="CE21" s="409">
        <f t="shared" si="8"/>
        <v>0.15499999999999992</v>
      </c>
      <c r="CF21" s="409">
        <f t="shared" si="8"/>
        <v>0.155</v>
      </c>
      <c r="CG21" s="409">
        <f t="shared" si="8"/>
        <v>0.33</v>
      </c>
      <c r="CH21" s="409">
        <f t="shared" si="8"/>
        <v>0.36</v>
      </c>
      <c r="CI21" s="409">
        <f t="shared" si="8"/>
        <v>0.15499999999999992</v>
      </c>
      <c r="CJ21" s="409">
        <f t="shared" si="8"/>
        <v>0.155</v>
      </c>
      <c r="CK21" s="409">
        <f t="shared" si="8"/>
        <v>0.33</v>
      </c>
      <c r="CL21" s="409">
        <f t="shared" si="8"/>
        <v>0.36</v>
      </c>
      <c r="CM21" s="409">
        <f t="shared" si="8"/>
        <v>0.15499999999999992</v>
      </c>
      <c r="CN21" s="409">
        <f t="shared" si="8"/>
        <v>0.155</v>
      </c>
      <c r="CO21" s="409">
        <f t="shared" si="8"/>
        <v>0.33</v>
      </c>
      <c r="CP21" s="409">
        <f t="shared" si="8"/>
        <v>0.36</v>
      </c>
      <c r="CQ21" s="409">
        <f t="shared" si="8"/>
        <v>0.15499999999999992</v>
      </c>
      <c r="CR21" s="409">
        <f t="shared" si="8"/>
        <v>0.155</v>
      </c>
      <c r="CS21" s="409">
        <f t="shared" si="8"/>
        <v>0.33</v>
      </c>
      <c r="CT21" s="409">
        <f t="shared" si="8"/>
        <v>0.36</v>
      </c>
      <c r="CU21" s="409">
        <f t="shared" si="8"/>
        <v>0.15499999999999992</v>
      </c>
      <c r="CV21" s="409">
        <f t="shared" si="8"/>
        <v>0.155</v>
      </c>
      <c r="CW21" s="409">
        <f t="shared" si="8"/>
        <v>0.33</v>
      </c>
      <c r="CX21" s="409">
        <f t="shared" si="8"/>
        <v>0.36</v>
      </c>
      <c r="CY21" s="409">
        <f t="shared" si="8"/>
        <v>0.15499999999999992</v>
      </c>
      <c r="CZ21" s="409">
        <f t="shared" si="8"/>
        <v>0.155</v>
      </c>
      <c r="DA21" s="409">
        <f t="shared" si="8"/>
        <v>0.33</v>
      </c>
      <c r="DB21" s="409">
        <f t="shared" ref="DB21:EG21" si="9" xml:space="preserve"> IF(DB20 = 1, INDEX($F15:$F18, DB19), 0)</f>
        <v>0.36</v>
      </c>
      <c r="DC21" s="409">
        <f t="shared" si="9"/>
        <v>0.15499999999999992</v>
      </c>
      <c r="DD21" s="409">
        <f t="shared" si="9"/>
        <v>0.155</v>
      </c>
      <c r="DE21" s="409">
        <f t="shared" si="9"/>
        <v>0.33</v>
      </c>
      <c r="DF21" s="409">
        <f t="shared" si="9"/>
        <v>0.36</v>
      </c>
      <c r="DG21" s="409">
        <f t="shared" si="9"/>
        <v>0.15499999999999992</v>
      </c>
      <c r="DH21" s="409">
        <f t="shared" si="9"/>
        <v>0.155</v>
      </c>
      <c r="DI21" s="409">
        <f t="shared" si="9"/>
        <v>0</v>
      </c>
      <c r="DJ21" s="409">
        <f t="shared" si="9"/>
        <v>0</v>
      </c>
      <c r="DK21" s="409">
        <f t="shared" si="9"/>
        <v>0</v>
      </c>
      <c r="DL21" s="409">
        <f t="shared" si="9"/>
        <v>0</v>
      </c>
      <c r="DM21" s="409">
        <f t="shared" si="9"/>
        <v>0</v>
      </c>
      <c r="DN21" s="409">
        <f t="shared" si="9"/>
        <v>0</v>
      </c>
      <c r="DO21" s="409">
        <f t="shared" si="9"/>
        <v>0</v>
      </c>
      <c r="DP21" s="409">
        <f t="shared" si="9"/>
        <v>0</v>
      </c>
      <c r="DQ21" s="409">
        <f t="shared" si="9"/>
        <v>0</v>
      </c>
      <c r="DR21" s="409">
        <f t="shared" si="9"/>
        <v>0</v>
      </c>
      <c r="DS21" s="409">
        <f t="shared" si="9"/>
        <v>0</v>
      </c>
      <c r="DT21" s="409">
        <f t="shared" si="9"/>
        <v>0</v>
      </c>
      <c r="DU21" s="409">
        <f t="shared" si="9"/>
        <v>0</v>
      </c>
      <c r="DV21" s="409">
        <f t="shared" si="9"/>
        <v>0</v>
      </c>
      <c r="DW21" s="409">
        <f t="shared" si="9"/>
        <v>0</v>
      </c>
      <c r="DX21" s="409">
        <f t="shared" si="9"/>
        <v>0</v>
      </c>
      <c r="DY21" s="409">
        <f t="shared" si="9"/>
        <v>0</v>
      </c>
      <c r="DZ21" s="409">
        <f t="shared" si="9"/>
        <v>0</v>
      </c>
      <c r="EA21" s="409">
        <f t="shared" si="9"/>
        <v>0</v>
      </c>
      <c r="EB21" s="409">
        <f t="shared" si="9"/>
        <v>0</v>
      </c>
      <c r="EC21" s="409">
        <f t="shared" si="9"/>
        <v>0</v>
      </c>
      <c r="ED21" s="409">
        <f t="shared" si="9"/>
        <v>0</v>
      </c>
      <c r="EE21" s="409">
        <f t="shared" si="9"/>
        <v>0</v>
      </c>
      <c r="EF21" s="409">
        <f t="shared" si="9"/>
        <v>0</v>
      </c>
      <c r="EG21" s="409">
        <f t="shared" si="9"/>
        <v>0</v>
      </c>
      <c r="EH21" s="409">
        <f t="shared" ref="EH21:FM21" si="10" xml:space="preserve"> IF(EH20 = 1, INDEX($F15:$F18, EH19), 0)</f>
        <v>0</v>
      </c>
      <c r="EI21" s="409">
        <f t="shared" si="10"/>
        <v>0</v>
      </c>
      <c r="EJ21" s="409">
        <f t="shared" si="10"/>
        <v>0</v>
      </c>
      <c r="EK21" s="409">
        <f t="shared" si="10"/>
        <v>0</v>
      </c>
      <c r="EL21" s="409">
        <f t="shared" si="10"/>
        <v>0</v>
      </c>
      <c r="EM21" s="409">
        <f t="shared" si="10"/>
        <v>0</v>
      </c>
      <c r="EN21" s="409">
        <f t="shared" si="10"/>
        <v>0</v>
      </c>
      <c r="EO21" s="409">
        <f t="shared" si="10"/>
        <v>0</v>
      </c>
      <c r="EP21" s="409">
        <f t="shared" si="10"/>
        <v>0</v>
      </c>
      <c r="EQ21" s="409">
        <f t="shared" si="10"/>
        <v>0</v>
      </c>
      <c r="ER21" s="409">
        <f t="shared" si="10"/>
        <v>0</v>
      </c>
      <c r="ES21" s="409">
        <f t="shared" si="10"/>
        <v>0</v>
      </c>
      <c r="ET21" s="409">
        <f t="shared" si="10"/>
        <v>0</v>
      </c>
      <c r="EU21" s="409">
        <f t="shared" si="10"/>
        <v>0</v>
      </c>
      <c r="EV21" s="409">
        <f t="shared" si="10"/>
        <v>0</v>
      </c>
      <c r="EW21" s="409">
        <f t="shared" si="10"/>
        <v>0</v>
      </c>
      <c r="EX21" s="409">
        <f t="shared" si="10"/>
        <v>0</v>
      </c>
      <c r="EY21" s="409">
        <f t="shared" si="10"/>
        <v>0</v>
      </c>
      <c r="EZ21" s="409">
        <f t="shared" si="10"/>
        <v>0</v>
      </c>
      <c r="FA21" s="409">
        <f t="shared" si="10"/>
        <v>0</v>
      </c>
      <c r="FB21" s="409">
        <f t="shared" si="10"/>
        <v>0</v>
      </c>
      <c r="FC21" s="409">
        <f t="shared" si="10"/>
        <v>0</v>
      </c>
      <c r="FD21" s="409">
        <f t="shared" si="10"/>
        <v>0</v>
      </c>
      <c r="FE21" s="409">
        <f t="shared" si="10"/>
        <v>0</v>
      </c>
      <c r="FF21" s="409">
        <f t="shared" si="10"/>
        <v>0</v>
      </c>
      <c r="FG21" s="409">
        <f t="shared" si="10"/>
        <v>0</v>
      </c>
      <c r="FH21" s="409">
        <f t="shared" si="10"/>
        <v>0</v>
      </c>
      <c r="FI21" s="409">
        <f t="shared" si="10"/>
        <v>0</v>
      </c>
      <c r="FJ21" s="409">
        <f t="shared" si="10"/>
        <v>0</v>
      </c>
      <c r="FK21" s="409">
        <f t="shared" si="10"/>
        <v>0</v>
      </c>
      <c r="FL21" s="409">
        <f t="shared" si="10"/>
        <v>0</v>
      </c>
      <c r="FM21" s="409">
        <f t="shared" si="10"/>
        <v>0</v>
      </c>
      <c r="FN21" s="409">
        <f t="shared" ref="FN21:GJ21" si="11" xml:space="preserve"> IF(FN20 = 1, INDEX($F15:$F18, FN19), 0)</f>
        <v>0</v>
      </c>
      <c r="FO21" s="409">
        <f t="shared" si="11"/>
        <v>0</v>
      </c>
      <c r="FP21" s="409">
        <f t="shared" si="11"/>
        <v>0</v>
      </c>
      <c r="FQ21" s="409">
        <f t="shared" si="11"/>
        <v>0</v>
      </c>
      <c r="FR21" s="409">
        <f t="shared" si="11"/>
        <v>0</v>
      </c>
      <c r="FS21" s="409">
        <f t="shared" si="11"/>
        <v>0</v>
      </c>
      <c r="FT21" s="409">
        <f t="shared" si="11"/>
        <v>0</v>
      </c>
      <c r="FU21" s="409">
        <f t="shared" si="11"/>
        <v>0</v>
      </c>
      <c r="FV21" s="409">
        <f t="shared" si="11"/>
        <v>0</v>
      </c>
      <c r="FW21" s="409">
        <f t="shared" si="11"/>
        <v>0</v>
      </c>
      <c r="FX21" s="409">
        <f t="shared" si="11"/>
        <v>0</v>
      </c>
      <c r="FY21" s="409">
        <f t="shared" si="11"/>
        <v>0</v>
      </c>
      <c r="FZ21" s="409">
        <f t="shared" si="11"/>
        <v>0</v>
      </c>
      <c r="GA21" s="409">
        <f t="shared" si="11"/>
        <v>0</v>
      </c>
      <c r="GB21" s="409">
        <f t="shared" si="11"/>
        <v>0</v>
      </c>
      <c r="GC21" s="409">
        <f t="shared" si="11"/>
        <v>0</v>
      </c>
      <c r="GD21" s="409">
        <f t="shared" si="11"/>
        <v>0</v>
      </c>
      <c r="GE21" s="409">
        <f t="shared" si="11"/>
        <v>0</v>
      </c>
      <c r="GF21" s="409">
        <f t="shared" si="11"/>
        <v>0</v>
      </c>
      <c r="GG21" s="409">
        <f t="shared" si="11"/>
        <v>0</v>
      </c>
      <c r="GH21" s="409">
        <f t="shared" si="11"/>
        <v>0</v>
      </c>
      <c r="GI21" s="409">
        <f t="shared" si="11"/>
        <v>0</v>
      </c>
      <c r="GJ21" s="409">
        <f t="shared" si="11"/>
        <v>0</v>
      </c>
      <c r="GK21" s="316"/>
      <c r="GL21" s="316"/>
      <c r="GM21" s="316"/>
      <c r="GN21" s="316"/>
      <c r="GO21" s="316"/>
      <c r="GP21" s="316"/>
      <c r="GQ21" s="316"/>
      <c r="GR21" s="316"/>
      <c r="GS21" s="316"/>
      <c r="GT21" s="316"/>
      <c r="GU21" s="316"/>
      <c r="GV21" s="316"/>
      <c r="GW21" s="316"/>
      <c r="GX21" s="316"/>
      <c r="GY21" s="316"/>
      <c r="GZ21" s="316"/>
      <c r="HA21" s="316"/>
      <c r="HB21" s="316"/>
      <c r="HC21" s="316"/>
      <c r="HD21" s="316"/>
      <c r="HE21" s="316"/>
      <c r="HF21" s="316"/>
      <c r="HG21" s="316"/>
      <c r="HH21" s="316"/>
      <c r="HI21" s="316"/>
      <c r="HJ21" s="316"/>
      <c r="HK21" s="316"/>
      <c r="HL21" s="316"/>
      <c r="HM21" s="316"/>
      <c r="HN21" s="316"/>
      <c r="HO21" s="316"/>
      <c r="HP21" s="316"/>
      <c r="HQ21" s="316"/>
      <c r="HR21" s="316"/>
      <c r="HS21" s="316"/>
      <c r="HT21" s="316"/>
      <c r="HU21" s="316"/>
      <c r="HV21" s="316"/>
      <c r="HW21" s="316"/>
      <c r="HX21" s="316"/>
      <c r="HY21" s="316"/>
      <c r="HZ21" s="316"/>
      <c r="IA21" s="316"/>
      <c r="IB21" s="316"/>
      <c r="IC21" s="316"/>
      <c r="ID21" s="316"/>
      <c r="IE21" s="316"/>
      <c r="IF21" s="316"/>
      <c r="IG21" s="316"/>
      <c r="IH21" s="316"/>
      <c r="II21" s="316"/>
      <c r="IJ21" s="316"/>
      <c r="IK21" s="316"/>
      <c r="IL21" s="316"/>
      <c r="IM21" s="316"/>
      <c r="IN21" s="316"/>
      <c r="IO21" s="316"/>
      <c r="IP21" s="316"/>
      <c r="IQ21" s="316"/>
      <c r="IR21" s="316"/>
      <c r="IS21" s="316"/>
      <c r="IT21" s="316"/>
      <c r="IU21" s="316"/>
    </row>
    <row r="22" spans="1:259" x14ac:dyDescent="0.35">
      <c r="A22" s="313"/>
      <c r="B22" s="313"/>
      <c r="C22" s="314"/>
      <c r="D22" s="315"/>
      <c r="E22" s="312"/>
      <c r="F22" s="312"/>
      <c r="G22" s="312"/>
      <c r="H22" s="312"/>
      <c r="I22" s="312"/>
      <c r="J22" s="312"/>
      <c r="K22" s="312"/>
      <c r="L22" s="312"/>
      <c r="M22" s="312"/>
      <c r="N22" s="312"/>
      <c r="O22" s="312"/>
      <c r="P22" s="312"/>
      <c r="Q22" s="312"/>
      <c r="R22" s="312"/>
      <c r="S22" s="312"/>
      <c r="T22" s="312"/>
      <c r="U22" s="312"/>
      <c r="V22" s="312"/>
      <c r="W22" s="312"/>
      <c r="X22" s="312"/>
      <c r="Y22" s="312"/>
      <c r="Z22" s="312"/>
      <c r="AA22" s="312"/>
      <c r="AB22" s="312"/>
      <c r="AC22" s="312"/>
      <c r="AD22" s="312"/>
      <c r="AE22" s="312"/>
      <c r="AF22" s="312"/>
      <c r="AG22" s="312"/>
      <c r="AH22" s="312"/>
      <c r="AI22" s="312"/>
      <c r="AJ22" s="312"/>
      <c r="AK22" s="312"/>
      <c r="AL22" s="312"/>
      <c r="AM22" s="312"/>
      <c r="AN22" s="312"/>
      <c r="AO22" s="312"/>
      <c r="AP22" s="312"/>
      <c r="AQ22" s="312"/>
      <c r="AR22" s="312"/>
      <c r="AS22" s="312"/>
      <c r="AT22" s="312"/>
      <c r="AU22" s="312"/>
      <c r="AV22" s="312"/>
      <c r="AW22" s="312"/>
      <c r="AX22" s="312"/>
      <c r="AY22" s="312"/>
      <c r="AZ22" s="312"/>
      <c r="BA22" s="312"/>
      <c r="BB22" s="312"/>
      <c r="BC22" s="312"/>
      <c r="BD22" s="312"/>
      <c r="BE22" s="312"/>
      <c r="BF22" s="312"/>
      <c r="BG22" s="312"/>
      <c r="BH22" s="312"/>
      <c r="BI22" s="312"/>
      <c r="BJ22" s="312"/>
      <c r="BK22" s="312"/>
      <c r="BL22" s="312"/>
      <c r="BM22" s="312"/>
      <c r="BN22" s="312"/>
      <c r="BO22" s="312"/>
      <c r="BP22" s="312"/>
      <c r="BQ22" s="312"/>
      <c r="BR22" s="312"/>
      <c r="BS22" s="312"/>
      <c r="BT22" s="312"/>
      <c r="BU22" s="312"/>
      <c r="BV22" s="312"/>
      <c r="BW22" s="312"/>
      <c r="BX22" s="312"/>
      <c r="BY22" s="312"/>
      <c r="BZ22" s="312"/>
      <c r="CA22" s="312"/>
      <c r="CB22" s="312"/>
      <c r="CC22" s="312"/>
      <c r="CD22" s="312"/>
      <c r="CE22" s="312"/>
      <c r="CF22" s="312"/>
      <c r="CG22" s="312"/>
      <c r="CH22" s="312"/>
      <c r="CI22" s="312"/>
      <c r="CJ22" s="312"/>
      <c r="CK22" s="312"/>
      <c r="CL22" s="312"/>
      <c r="CM22" s="312"/>
      <c r="CN22" s="312"/>
      <c r="CO22" s="312"/>
      <c r="CP22" s="312"/>
      <c r="CQ22" s="312"/>
      <c r="CR22" s="312"/>
      <c r="CS22" s="312"/>
      <c r="CT22" s="312"/>
      <c r="CU22" s="312"/>
      <c r="CV22" s="312"/>
      <c r="CW22" s="312"/>
      <c r="CX22" s="312"/>
      <c r="CY22" s="312"/>
      <c r="CZ22" s="312"/>
      <c r="DA22" s="312"/>
      <c r="DB22" s="312"/>
      <c r="DC22" s="312"/>
      <c r="DD22" s="312"/>
      <c r="DE22" s="312"/>
      <c r="DF22" s="312"/>
      <c r="DG22" s="312"/>
      <c r="DH22" s="312"/>
      <c r="DI22" s="312"/>
      <c r="DJ22" s="312"/>
      <c r="DK22" s="312"/>
      <c r="DL22" s="312"/>
      <c r="DM22" s="312"/>
      <c r="DN22" s="312"/>
      <c r="DO22" s="312"/>
      <c r="DP22" s="312"/>
      <c r="DQ22" s="312"/>
      <c r="DR22" s="312"/>
      <c r="DS22" s="312"/>
      <c r="DT22" s="312"/>
      <c r="DU22" s="312"/>
      <c r="DV22" s="312"/>
      <c r="DW22" s="312"/>
      <c r="DX22" s="312"/>
      <c r="DY22" s="312"/>
      <c r="DZ22" s="312"/>
      <c r="EA22" s="312"/>
      <c r="EB22" s="312"/>
      <c r="EC22" s="312"/>
      <c r="ED22" s="312"/>
      <c r="EE22" s="312"/>
      <c r="EF22" s="312"/>
      <c r="EG22" s="312"/>
      <c r="EH22" s="312"/>
      <c r="EI22" s="312"/>
      <c r="EJ22" s="312"/>
      <c r="EK22" s="312"/>
      <c r="EL22" s="312"/>
      <c r="EM22" s="312"/>
      <c r="EN22" s="312"/>
      <c r="EO22" s="312"/>
      <c r="EP22" s="312"/>
      <c r="EQ22" s="312"/>
      <c r="ER22" s="312"/>
      <c r="ES22" s="312"/>
      <c r="ET22" s="312"/>
      <c r="EU22" s="312"/>
      <c r="EV22" s="312"/>
      <c r="EW22" s="312"/>
      <c r="EX22" s="312"/>
      <c r="EY22" s="312"/>
      <c r="EZ22" s="312"/>
      <c r="FA22" s="312"/>
      <c r="FB22" s="312"/>
      <c r="FC22" s="312"/>
      <c r="FD22" s="312"/>
      <c r="FE22" s="312"/>
      <c r="FF22" s="312"/>
      <c r="FG22" s="312"/>
      <c r="FH22" s="312"/>
      <c r="FI22" s="312"/>
      <c r="FJ22" s="312"/>
      <c r="FK22" s="312"/>
      <c r="FL22" s="312"/>
      <c r="FM22" s="312"/>
      <c r="FN22" s="312"/>
      <c r="FO22" s="312"/>
      <c r="FP22" s="312"/>
      <c r="FQ22" s="312"/>
      <c r="FR22" s="312"/>
      <c r="FS22" s="312"/>
      <c r="FT22" s="312"/>
      <c r="FU22" s="312"/>
      <c r="FV22" s="312"/>
      <c r="FW22" s="312"/>
      <c r="FX22" s="312"/>
      <c r="FY22" s="312"/>
      <c r="FZ22" s="312"/>
      <c r="GA22" s="312"/>
      <c r="GB22" s="312"/>
      <c r="GC22" s="312"/>
      <c r="GD22" s="312"/>
      <c r="GE22" s="312"/>
      <c r="GF22" s="312"/>
      <c r="GG22" s="312"/>
      <c r="GH22" s="312"/>
      <c r="GI22" s="312"/>
      <c r="GJ22" s="312"/>
      <c r="GK22" s="316"/>
      <c r="GL22" s="316"/>
      <c r="GM22" s="316"/>
      <c r="GN22" s="316"/>
      <c r="GO22" s="316"/>
      <c r="GP22" s="316"/>
      <c r="GQ22" s="316"/>
      <c r="GR22" s="316"/>
      <c r="GS22" s="316"/>
      <c r="GT22" s="316"/>
      <c r="GU22" s="316"/>
      <c r="GV22" s="316"/>
      <c r="GW22" s="316"/>
      <c r="GX22" s="316"/>
      <c r="GY22" s="316"/>
      <c r="GZ22" s="316"/>
      <c r="HA22" s="316"/>
      <c r="HB22" s="316"/>
      <c r="HC22" s="316"/>
      <c r="HD22" s="316"/>
      <c r="HE22" s="316"/>
      <c r="HF22" s="316"/>
      <c r="HG22" s="316"/>
      <c r="HH22" s="316"/>
      <c r="HI22" s="316"/>
      <c r="HJ22" s="316"/>
      <c r="HK22" s="316"/>
      <c r="HL22" s="316"/>
      <c r="HM22" s="316"/>
      <c r="HN22" s="316"/>
      <c r="HO22" s="316"/>
      <c r="HP22" s="316"/>
      <c r="HQ22" s="316"/>
      <c r="HR22" s="316"/>
      <c r="HS22" s="316"/>
      <c r="HT22" s="316"/>
      <c r="HU22" s="316"/>
      <c r="HV22" s="316"/>
      <c r="HW22" s="316"/>
      <c r="HX22" s="316"/>
      <c r="HY22" s="316"/>
      <c r="HZ22" s="316"/>
      <c r="IA22" s="316"/>
      <c r="IB22" s="316"/>
      <c r="IC22" s="316"/>
      <c r="ID22" s="316"/>
      <c r="IE22" s="316"/>
      <c r="IF22" s="316"/>
      <c r="IG22" s="316"/>
      <c r="IH22" s="316"/>
      <c r="II22" s="316"/>
      <c r="IJ22" s="316"/>
      <c r="IK22" s="316"/>
      <c r="IL22" s="316"/>
      <c r="IM22" s="316"/>
      <c r="IN22" s="316"/>
      <c r="IO22" s="316"/>
      <c r="IP22" s="316"/>
      <c r="IQ22" s="316"/>
      <c r="IR22" s="316"/>
      <c r="IS22" s="316"/>
      <c r="IT22" s="316"/>
      <c r="IU22" s="316"/>
    </row>
    <row r="23" spans="1:259" s="698" customFormat="1" x14ac:dyDescent="0.35">
      <c r="A23" s="129"/>
      <c r="B23" s="129"/>
      <c r="C23" s="130"/>
      <c r="D23" s="131"/>
      <c r="E23" s="701" t="str">
        <f xml:space="preserve"> InpC!E$35</f>
        <v>Year 1 P50 production</v>
      </c>
      <c r="F23" s="701">
        <f xml:space="preserve"> InpC!F$35</f>
        <v>245</v>
      </c>
      <c r="G23" s="701" t="str">
        <f xml:space="preserve"> InpC!G$35</f>
        <v>GWh</v>
      </c>
      <c r="H23" s="702"/>
      <c r="I23" s="703"/>
      <c r="J23" s="703"/>
      <c r="K23" s="197"/>
      <c r="L23" s="197"/>
      <c r="M23" s="197"/>
      <c r="N23" s="197"/>
      <c r="O23" s="197"/>
      <c r="P23" s="197"/>
      <c r="Q23" s="197"/>
      <c r="R23" s="197"/>
      <c r="S23" s="197"/>
      <c r="T23" s="197"/>
      <c r="U23" s="197"/>
      <c r="V23" s="197"/>
      <c r="W23" s="197"/>
      <c r="X23" s="197"/>
      <c r="Y23" s="197"/>
      <c r="Z23" s="197"/>
      <c r="AA23" s="197"/>
      <c r="AB23" s="197"/>
      <c r="AC23" s="197"/>
      <c r="AD23" s="197"/>
      <c r="AE23" s="197"/>
      <c r="AF23" s="197"/>
      <c r="AG23" s="197"/>
      <c r="AH23" s="197"/>
      <c r="AI23" s="197"/>
      <c r="AJ23" s="197"/>
      <c r="AK23" s="197"/>
      <c r="AL23" s="197"/>
      <c r="AM23" s="197"/>
      <c r="AN23" s="197"/>
      <c r="AO23" s="197"/>
      <c r="AP23" s="197"/>
      <c r="AQ23" s="197"/>
      <c r="AR23" s="197"/>
      <c r="AS23" s="197"/>
      <c r="AT23" s="197"/>
      <c r="AU23" s="197"/>
      <c r="AV23" s="197"/>
      <c r="AW23" s="197"/>
      <c r="AX23" s="197"/>
      <c r="AY23" s="197"/>
      <c r="AZ23" s="197"/>
      <c r="BA23" s="197"/>
      <c r="BB23" s="197"/>
      <c r="BC23" s="197"/>
      <c r="BD23" s="197"/>
      <c r="BE23" s="197"/>
      <c r="BF23" s="197"/>
      <c r="BG23" s="197"/>
      <c r="BH23" s="197"/>
      <c r="BI23" s="197"/>
      <c r="BJ23" s="197"/>
      <c r="BK23" s="197"/>
      <c r="BL23" s="197"/>
      <c r="BM23" s="197"/>
      <c r="BN23" s="197"/>
      <c r="BO23" s="197"/>
      <c r="BP23" s="197"/>
      <c r="BQ23" s="197"/>
      <c r="BR23" s="197"/>
      <c r="BS23" s="197"/>
      <c r="BT23" s="197"/>
      <c r="BU23" s="197"/>
      <c r="BV23" s="197"/>
      <c r="BW23" s="197"/>
      <c r="BX23" s="197"/>
      <c r="BY23" s="197"/>
      <c r="BZ23" s="197"/>
      <c r="CA23" s="197"/>
      <c r="CB23" s="197"/>
      <c r="CC23" s="197"/>
      <c r="CD23" s="197"/>
      <c r="CE23" s="197"/>
      <c r="CF23" s="197"/>
      <c r="CG23" s="197"/>
      <c r="CH23" s="197"/>
      <c r="CI23" s="197"/>
      <c r="CJ23" s="197"/>
      <c r="CK23" s="197"/>
      <c r="CL23" s="197"/>
      <c r="CM23" s="197"/>
      <c r="CN23" s="197"/>
      <c r="CO23" s="197"/>
      <c r="CP23" s="197"/>
      <c r="CQ23" s="197"/>
      <c r="CR23" s="197"/>
      <c r="CS23" s="197"/>
      <c r="CT23" s="197"/>
      <c r="CU23" s="197"/>
      <c r="CV23" s="197"/>
      <c r="CW23" s="197"/>
      <c r="CX23" s="197"/>
      <c r="CY23" s="197"/>
      <c r="CZ23" s="197"/>
      <c r="DA23" s="197"/>
      <c r="DB23" s="197"/>
      <c r="DC23" s="197"/>
      <c r="DD23" s="197"/>
      <c r="DE23" s="197"/>
      <c r="DF23" s="197"/>
      <c r="DG23" s="197"/>
      <c r="DH23" s="197"/>
      <c r="DI23" s="197"/>
      <c r="DJ23" s="197"/>
      <c r="DK23" s="197"/>
      <c r="DL23" s="197"/>
      <c r="DM23" s="197"/>
      <c r="DN23" s="197"/>
      <c r="DO23" s="197"/>
      <c r="DP23" s="197"/>
      <c r="DQ23" s="197"/>
      <c r="DR23" s="197"/>
      <c r="DS23" s="197"/>
      <c r="DT23" s="197"/>
      <c r="DU23" s="197"/>
      <c r="DV23" s="197"/>
      <c r="DW23" s="197"/>
      <c r="DX23" s="197"/>
      <c r="DY23" s="197"/>
      <c r="DZ23" s="197"/>
      <c r="EA23" s="197"/>
      <c r="EB23" s="197"/>
      <c r="EC23" s="197"/>
      <c r="ED23" s="197"/>
      <c r="EE23" s="197"/>
      <c r="EF23" s="197"/>
      <c r="EG23" s="197"/>
      <c r="EH23" s="197"/>
      <c r="EI23" s="197"/>
      <c r="EJ23" s="197"/>
      <c r="EK23" s="197"/>
      <c r="EL23" s="197"/>
      <c r="EM23" s="197"/>
      <c r="EN23" s="197"/>
      <c r="EO23" s="197"/>
      <c r="EP23" s="197"/>
      <c r="EQ23" s="197"/>
      <c r="ER23" s="197"/>
      <c r="ES23" s="197"/>
      <c r="ET23" s="197"/>
      <c r="EU23" s="197"/>
      <c r="EV23" s="197"/>
      <c r="EW23" s="197"/>
      <c r="EX23" s="197"/>
      <c r="EY23" s="197"/>
      <c r="EZ23" s="197"/>
      <c r="FA23" s="197"/>
      <c r="FB23" s="197"/>
      <c r="FC23" s="197"/>
      <c r="FD23" s="197"/>
      <c r="FE23" s="197"/>
      <c r="FF23" s="197"/>
      <c r="FG23" s="197"/>
      <c r="FH23" s="197"/>
      <c r="FI23" s="197"/>
      <c r="FJ23" s="197"/>
      <c r="FK23" s="197"/>
      <c r="FL23" s="197"/>
      <c r="FM23" s="197"/>
      <c r="FN23" s="197"/>
      <c r="FO23" s="197"/>
      <c r="FP23" s="197"/>
      <c r="FQ23" s="197"/>
      <c r="FR23" s="197"/>
      <c r="FS23" s="197"/>
      <c r="FT23" s="197"/>
      <c r="FU23" s="197"/>
      <c r="FV23" s="197"/>
      <c r="FW23" s="197"/>
      <c r="FX23" s="197"/>
      <c r="FY23" s="197"/>
      <c r="FZ23" s="197"/>
      <c r="GA23" s="197"/>
      <c r="GB23" s="197"/>
      <c r="GC23" s="197"/>
      <c r="GD23" s="197"/>
      <c r="GE23" s="197"/>
      <c r="GF23" s="197"/>
      <c r="GG23" s="197"/>
      <c r="GH23" s="197"/>
      <c r="GI23" s="197"/>
      <c r="GJ23" s="197"/>
      <c r="GK23" s="316"/>
      <c r="GL23" s="316"/>
      <c r="GM23" s="316"/>
      <c r="GN23" s="316"/>
      <c r="GO23" s="316"/>
      <c r="GP23" s="316"/>
      <c r="GQ23" s="316"/>
      <c r="GR23" s="316"/>
      <c r="GS23" s="316"/>
      <c r="GT23" s="316"/>
      <c r="GU23" s="316"/>
      <c r="GV23" s="316"/>
      <c r="GW23" s="316"/>
      <c r="GX23" s="316"/>
      <c r="GY23" s="316"/>
      <c r="GZ23" s="316"/>
      <c r="HA23" s="316"/>
      <c r="HB23" s="316"/>
      <c r="HC23" s="316"/>
      <c r="HD23" s="316"/>
      <c r="HE23" s="316"/>
      <c r="HF23" s="316"/>
      <c r="HG23" s="316"/>
      <c r="HH23" s="316"/>
      <c r="HI23" s="316"/>
      <c r="HJ23" s="316"/>
      <c r="HK23" s="316"/>
      <c r="HL23" s="316"/>
      <c r="HM23" s="316"/>
      <c r="HN23" s="316"/>
      <c r="HO23" s="316"/>
      <c r="HP23" s="316"/>
      <c r="HQ23" s="316"/>
      <c r="HR23" s="316"/>
      <c r="HS23" s="316"/>
      <c r="HT23" s="316"/>
      <c r="HU23" s="316"/>
      <c r="HV23" s="316"/>
      <c r="HW23" s="316"/>
      <c r="HX23" s="316"/>
      <c r="HY23" s="316"/>
      <c r="HZ23" s="316"/>
      <c r="IA23" s="316"/>
      <c r="IB23" s="316"/>
      <c r="IC23" s="316"/>
      <c r="ID23" s="316"/>
      <c r="IE23" s="316"/>
      <c r="IF23" s="316"/>
      <c r="IG23" s="316"/>
      <c r="IH23" s="316"/>
      <c r="II23" s="316"/>
      <c r="IJ23" s="316"/>
      <c r="IK23" s="316"/>
      <c r="IL23" s="316"/>
      <c r="IM23" s="316"/>
      <c r="IN23" s="316"/>
      <c r="IO23" s="316"/>
      <c r="IP23" s="316"/>
      <c r="IQ23" s="316"/>
      <c r="IR23" s="316"/>
      <c r="IS23" s="316"/>
      <c r="IT23" s="316"/>
      <c r="IU23" s="316"/>
      <c r="IV23" s="316"/>
      <c r="IW23" s="316"/>
      <c r="IX23" s="316"/>
      <c r="IY23" s="316"/>
    </row>
    <row r="24" spans="1:259" s="699" customFormat="1" x14ac:dyDescent="0.35">
      <c r="A24" s="129"/>
      <c r="B24" s="129"/>
      <c r="C24" s="130"/>
      <c r="D24" s="131"/>
      <c r="E24" s="704" t="str">
        <f xml:space="preserve"> InpC!E$36</f>
        <v xml:space="preserve">Availability </v>
      </c>
      <c r="F24" s="704">
        <f xml:space="preserve"> InpC!F$36</f>
        <v>0.97</v>
      </c>
      <c r="G24" s="704" t="str">
        <f xml:space="preserve"> InpC!G$36</f>
        <v>%</v>
      </c>
      <c r="H24" s="702"/>
      <c r="I24" s="703"/>
      <c r="J24" s="703"/>
      <c r="K24" s="197"/>
      <c r="L24" s="197"/>
      <c r="M24" s="197"/>
      <c r="N24" s="197"/>
      <c r="O24" s="197"/>
      <c r="P24" s="197"/>
      <c r="Q24" s="197"/>
      <c r="R24" s="197"/>
      <c r="S24" s="197"/>
      <c r="T24" s="197"/>
      <c r="U24" s="197"/>
      <c r="V24" s="197"/>
      <c r="W24" s="197"/>
      <c r="X24" s="197"/>
      <c r="Y24" s="197"/>
      <c r="Z24" s="197"/>
      <c r="AA24" s="197"/>
      <c r="AB24" s="197"/>
      <c r="AC24" s="197"/>
      <c r="AD24" s="197"/>
      <c r="AE24" s="197"/>
      <c r="AF24" s="197"/>
      <c r="AG24" s="197"/>
      <c r="AH24" s="197"/>
      <c r="AI24" s="197"/>
      <c r="AJ24" s="197"/>
      <c r="AK24" s="197"/>
      <c r="AL24" s="197"/>
      <c r="AM24" s="197"/>
      <c r="AN24" s="197"/>
      <c r="AO24" s="197"/>
      <c r="AP24" s="197"/>
      <c r="AQ24" s="197"/>
      <c r="AR24" s="197"/>
      <c r="AS24" s="197"/>
      <c r="AT24" s="197"/>
      <c r="AU24" s="197"/>
      <c r="AV24" s="197"/>
      <c r="AW24" s="197"/>
      <c r="AX24" s="197"/>
      <c r="AY24" s="197"/>
      <c r="AZ24" s="197"/>
      <c r="BA24" s="197"/>
      <c r="BB24" s="197"/>
      <c r="BC24" s="197"/>
      <c r="BD24" s="197"/>
      <c r="BE24" s="197"/>
      <c r="BF24" s="197"/>
      <c r="BG24" s="197"/>
      <c r="BH24" s="197"/>
      <c r="BI24" s="197"/>
      <c r="BJ24" s="197"/>
      <c r="BK24" s="197"/>
      <c r="BL24" s="197"/>
      <c r="BM24" s="197"/>
      <c r="BN24" s="197"/>
      <c r="BO24" s="197"/>
      <c r="BP24" s="197"/>
      <c r="BQ24" s="197"/>
      <c r="BR24" s="197"/>
      <c r="BS24" s="197"/>
      <c r="BT24" s="197"/>
      <c r="BU24" s="197"/>
      <c r="BV24" s="197"/>
      <c r="BW24" s="197"/>
      <c r="BX24" s="197"/>
      <c r="BY24" s="197"/>
      <c r="BZ24" s="197"/>
      <c r="CA24" s="197"/>
      <c r="CB24" s="197"/>
      <c r="CC24" s="197"/>
      <c r="CD24" s="197"/>
      <c r="CE24" s="197"/>
      <c r="CF24" s="197"/>
      <c r="CG24" s="197"/>
      <c r="CH24" s="197"/>
      <c r="CI24" s="197"/>
      <c r="CJ24" s="197"/>
      <c r="CK24" s="197"/>
      <c r="CL24" s="197"/>
      <c r="CM24" s="197"/>
      <c r="CN24" s="197"/>
      <c r="CO24" s="197"/>
      <c r="CP24" s="197"/>
      <c r="CQ24" s="197"/>
      <c r="CR24" s="197"/>
      <c r="CS24" s="197"/>
      <c r="CT24" s="197"/>
      <c r="CU24" s="197"/>
      <c r="CV24" s="197"/>
      <c r="CW24" s="197"/>
      <c r="CX24" s="197"/>
      <c r="CY24" s="197"/>
      <c r="CZ24" s="197"/>
      <c r="DA24" s="197"/>
      <c r="DB24" s="197"/>
      <c r="DC24" s="197"/>
      <c r="DD24" s="197"/>
      <c r="DE24" s="197"/>
      <c r="DF24" s="197"/>
      <c r="DG24" s="197"/>
      <c r="DH24" s="197"/>
      <c r="DI24" s="197"/>
      <c r="DJ24" s="197"/>
      <c r="DK24" s="197"/>
      <c r="DL24" s="197"/>
      <c r="DM24" s="197"/>
      <c r="DN24" s="197"/>
      <c r="DO24" s="197"/>
      <c r="DP24" s="197"/>
      <c r="DQ24" s="197"/>
      <c r="DR24" s="197"/>
      <c r="DS24" s="197"/>
      <c r="DT24" s="197"/>
      <c r="DU24" s="197"/>
      <c r="DV24" s="197"/>
      <c r="DW24" s="197"/>
      <c r="DX24" s="197"/>
      <c r="DY24" s="197"/>
      <c r="DZ24" s="197"/>
      <c r="EA24" s="197"/>
      <c r="EB24" s="197"/>
      <c r="EC24" s="197"/>
      <c r="ED24" s="197"/>
      <c r="EE24" s="197"/>
      <c r="EF24" s="197"/>
      <c r="EG24" s="197"/>
      <c r="EH24" s="197"/>
      <c r="EI24" s="197"/>
      <c r="EJ24" s="197"/>
      <c r="EK24" s="197"/>
      <c r="EL24" s="197"/>
      <c r="EM24" s="197"/>
      <c r="EN24" s="197"/>
      <c r="EO24" s="197"/>
      <c r="EP24" s="197"/>
      <c r="EQ24" s="197"/>
      <c r="ER24" s="197"/>
      <c r="ES24" s="197"/>
      <c r="ET24" s="197"/>
      <c r="EU24" s="197"/>
      <c r="EV24" s="197"/>
      <c r="EW24" s="197"/>
      <c r="EX24" s="197"/>
      <c r="EY24" s="197"/>
      <c r="EZ24" s="197"/>
      <c r="FA24" s="197"/>
      <c r="FB24" s="197"/>
      <c r="FC24" s="197"/>
      <c r="FD24" s="197"/>
      <c r="FE24" s="197"/>
      <c r="FF24" s="197"/>
      <c r="FG24" s="197"/>
      <c r="FH24" s="197"/>
      <c r="FI24" s="197"/>
      <c r="FJ24" s="197"/>
      <c r="FK24" s="197"/>
      <c r="FL24" s="197"/>
      <c r="FM24" s="197"/>
      <c r="FN24" s="197"/>
      <c r="FO24" s="197"/>
      <c r="FP24" s="197"/>
      <c r="FQ24" s="197"/>
      <c r="FR24" s="197"/>
      <c r="FS24" s="197"/>
      <c r="FT24" s="197"/>
      <c r="FU24" s="197"/>
      <c r="FV24" s="197"/>
      <c r="FW24" s="197"/>
      <c r="FX24" s="197"/>
      <c r="FY24" s="197"/>
      <c r="FZ24" s="197"/>
      <c r="GA24" s="197"/>
      <c r="GB24" s="197"/>
      <c r="GC24" s="197"/>
      <c r="GD24" s="197"/>
      <c r="GE24" s="197"/>
      <c r="GF24" s="197"/>
      <c r="GG24" s="197"/>
      <c r="GH24" s="197"/>
      <c r="GI24" s="197"/>
      <c r="GJ24" s="197"/>
      <c r="GK24" s="316"/>
      <c r="GL24" s="316"/>
      <c r="GM24" s="316"/>
      <c r="GN24" s="316"/>
      <c r="GO24" s="316"/>
      <c r="GP24" s="316"/>
      <c r="GQ24" s="316"/>
      <c r="GR24" s="316"/>
      <c r="GS24" s="316"/>
      <c r="GT24" s="316"/>
      <c r="GU24" s="316"/>
      <c r="GV24" s="316"/>
      <c r="GW24" s="316"/>
      <c r="GX24" s="316"/>
      <c r="GY24" s="316"/>
      <c r="GZ24" s="316"/>
      <c r="HA24" s="316"/>
      <c r="HB24" s="316"/>
      <c r="HC24" s="316"/>
      <c r="HD24" s="316"/>
      <c r="HE24" s="316"/>
      <c r="HF24" s="316"/>
      <c r="HG24" s="316"/>
      <c r="HH24" s="316"/>
      <c r="HI24" s="316"/>
      <c r="HJ24" s="316"/>
      <c r="HK24" s="316"/>
      <c r="HL24" s="316"/>
      <c r="HM24" s="316"/>
      <c r="HN24" s="316"/>
      <c r="HO24" s="316"/>
      <c r="HP24" s="316"/>
      <c r="HQ24" s="316"/>
      <c r="HR24" s="316"/>
      <c r="HS24" s="316"/>
      <c r="HT24" s="316"/>
      <c r="HU24" s="316"/>
      <c r="HV24" s="316"/>
      <c r="HW24" s="316"/>
      <c r="HX24" s="316"/>
      <c r="HY24" s="316"/>
      <c r="HZ24" s="316"/>
      <c r="IA24" s="316"/>
      <c r="IB24" s="316"/>
      <c r="IC24" s="316"/>
      <c r="ID24" s="316"/>
      <c r="IE24" s="316"/>
      <c r="IF24" s="316"/>
      <c r="IG24" s="316"/>
      <c r="IH24" s="316"/>
      <c r="II24" s="316"/>
      <c r="IJ24" s="316"/>
      <c r="IK24" s="316"/>
      <c r="IL24" s="316"/>
      <c r="IM24" s="316"/>
      <c r="IN24" s="316"/>
      <c r="IO24" s="316"/>
      <c r="IP24" s="316"/>
      <c r="IQ24" s="316"/>
      <c r="IR24" s="316"/>
      <c r="IS24" s="316"/>
      <c r="IT24" s="316"/>
      <c r="IU24" s="316"/>
      <c r="IV24" s="316"/>
      <c r="IW24" s="316"/>
      <c r="IX24" s="316"/>
      <c r="IY24" s="316"/>
    </row>
    <row r="25" spans="1:259" s="692" customFormat="1" x14ac:dyDescent="0.35">
      <c r="A25" s="405"/>
      <c r="B25" s="405"/>
      <c r="C25" s="406"/>
      <c r="D25" s="407"/>
      <c r="E25" s="409" t="str">
        <f t="shared" ref="E25:AJ25" si="12" xml:space="preserve"> E$13</f>
        <v>Compound degradation</v>
      </c>
      <c r="F25" s="409">
        <f t="shared" si="12"/>
        <v>0</v>
      </c>
      <c r="G25" s="409" t="str">
        <f t="shared" si="12"/>
        <v>%</v>
      </c>
      <c r="H25" s="409">
        <f t="shared" si="12"/>
        <v>0</v>
      </c>
      <c r="I25" s="409">
        <f t="shared" si="12"/>
        <v>0</v>
      </c>
      <c r="J25" s="409">
        <f t="shared" si="12"/>
        <v>0</v>
      </c>
      <c r="K25" s="409">
        <f t="shared" si="12"/>
        <v>0</v>
      </c>
      <c r="L25" s="409">
        <f t="shared" si="12"/>
        <v>0</v>
      </c>
      <c r="M25" s="409">
        <f t="shared" si="12"/>
        <v>1</v>
      </c>
      <c r="N25" s="409">
        <f t="shared" si="12"/>
        <v>1</v>
      </c>
      <c r="O25" s="409">
        <f t="shared" si="12"/>
        <v>1</v>
      </c>
      <c r="P25" s="409">
        <f t="shared" si="12"/>
        <v>1</v>
      </c>
      <c r="Q25" s="409">
        <f t="shared" si="12"/>
        <v>0.99502487562189068</v>
      </c>
      <c r="R25" s="409">
        <f t="shared" si="12"/>
        <v>0.99502487562189068</v>
      </c>
      <c r="S25" s="409">
        <f t="shared" si="12"/>
        <v>0.99502487562189068</v>
      </c>
      <c r="T25" s="409">
        <f t="shared" si="12"/>
        <v>0.99502487562189068</v>
      </c>
      <c r="U25" s="409">
        <f t="shared" si="12"/>
        <v>0.99007450310635903</v>
      </c>
      <c r="V25" s="409">
        <f t="shared" si="12"/>
        <v>0.99007450310635903</v>
      </c>
      <c r="W25" s="409">
        <f t="shared" si="12"/>
        <v>0.99007450310635903</v>
      </c>
      <c r="X25" s="409">
        <f t="shared" si="12"/>
        <v>0.99007450310635903</v>
      </c>
      <c r="Y25" s="409">
        <f t="shared" si="12"/>
        <v>0.98514875930981005</v>
      </c>
      <c r="Z25" s="409">
        <f t="shared" si="12"/>
        <v>0.98514875930981005</v>
      </c>
      <c r="AA25" s="409">
        <f t="shared" si="12"/>
        <v>0.98514875930981005</v>
      </c>
      <c r="AB25" s="409">
        <f t="shared" si="12"/>
        <v>0.98514875930981005</v>
      </c>
      <c r="AC25" s="409">
        <f t="shared" si="12"/>
        <v>0.9802475217013038</v>
      </c>
      <c r="AD25" s="409">
        <f t="shared" si="12"/>
        <v>0.9802475217013038</v>
      </c>
      <c r="AE25" s="409">
        <f t="shared" si="12"/>
        <v>0.9802475217013038</v>
      </c>
      <c r="AF25" s="409">
        <f t="shared" si="12"/>
        <v>0.9802475217013038</v>
      </c>
      <c r="AG25" s="409">
        <f t="shared" si="12"/>
        <v>0.97537066835950648</v>
      </c>
      <c r="AH25" s="409">
        <f t="shared" si="12"/>
        <v>0.97537066835950648</v>
      </c>
      <c r="AI25" s="409">
        <f t="shared" si="12"/>
        <v>0.97537066835950648</v>
      </c>
      <c r="AJ25" s="409">
        <f t="shared" si="12"/>
        <v>0.97537066835950648</v>
      </c>
      <c r="AK25" s="409">
        <f t="shared" ref="AK25:BP25" si="13" xml:space="preserve"> AK$13</f>
        <v>0.97051807796965839</v>
      </c>
      <c r="AL25" s="409">
        <f t="shared" si="13"/>
        <v>0.97051807796965839</v>
      </c>
      <c r="AM25" s="409">
        <f t="shared" si="13"/>
        <v>0.97051807796965839</v>
      </c>
      <c r="AN25" s="409">
        <f t="shared" si="13"/>
        <v>0.97051807796965839</v>
      </c>
      <c r="AO25" s="409">
        <f t="shared" si="13"/>
        <v>0.96568962982055562</v>
      </c>
      <c r="AP25" s="409">
        <f t="shared" si="13"/>
        <v>0.96568962982055562</v>
      </c>
      <c r="AQ25" s="409">
        <f t="shared" si="13"/>
        <v>0.96568962982055562</v>
      </c>
      <c r="AR25" s="409">
        <f t="shared" si="13"/>
        <v>0.96568962982055562</v>
      </c>
      <c r="AS25" s="409">
        <f t="shared" si="13"/>
        <v>0.96088520380154796</v>
      </c>
      <c r="AT25" s="409">
        <f t="shared" si="13"/>
        <v>0.96088520380154796</v>
      </c>
      <c r="AU25" s="409">
        <f t="shared" si="13"/>
        <v>0.96088520380154796</v>
      </c>
      <c r="AV25" s="409">
        <f t="shared" si="13"/>
        <v>0.96088520380154796</v>
      </c>
      <c r="AW25" s="409">
        <f t="shared" si="13"/>
        <v>0.95610468039955032</v>
      </c>
      <c r="AX25" s="409">
        <f t="shared" si="13"/>
        <v>0.95610468039955032</v>
      </c>
      <c r="AY25" s="409">
        <f t="shared" si="13"/>
        <v>0.95610468039955032</v>
      </c>
      <c r="AZ25" s="409">
        <f t="shared" si="13"/>
        <v>0.95610468039955032</v>
      </c>
      <c r="BA25" s="409">
        <f t="shared" si="13"/>
        <v>0.95134794069607009</v>
      </c>
      <c r="BB25" s="409">
        <f t="shared" si="13"/>
        <v>0.95134794069607009</v>
      </c>
      <c r="BC25" s="409">
        <f t="shared" si="13"/>
        <v>0.95134794069607009</v>
      </c>
      <c r="BD25" s="409">
        <f t="shared" si="13"/>
        <v>0.95134794069607009</v>
      </c>
      <c r="BE25" s="409">
        <f t="shared" si="13"/>
        <v>0.94661486636424896</v>
      </c>
      <c r="BF25" s="409">
        <f t="shared" si="13"/>
        <v>0.94661486636424896</v>
      </c>
      <c r="BG25" s="409">
        <f t="shared" si="13"/>
        <v>0.94661486636424896</v>
      </c>
      <c r="BH25" s="409">
        <f t="shared" si="13"/>
        <v>0.94661486636424896</v>
      </c>
      <c r="BI25" s="409">
        <f t="shared" si="13"/>
        <v>0.94190533966591972</v>
      </c>
      <c r="BJ25" s="409">
        <f t="shared" si="13"/>
        <v>0.94190533966591972</v>
      </c>
      <c r="BK25" s="409">
        <f t="shared" si="13"/>
        <v>0.94190533966591972</v>
      </c>
      <c r="BL25" s="409">
        <f t="shared" si="13"/>
        <v>0.94190533966591972</v>
      </c>
      <c r="BM25" s="409">
        <f t="shared" si="13"/>
        <v>0.93721924344867635</v>
      </c>
      <c r="BN25" s="409">
        <f t="shared" si="13"/>
        <v>0.93721924344867635</v>
      </c>
      <c r="BO25" s="409">
        <f t="shared" si="13"/>
        <v>0.93721924344867635</v>
      </c>
      <c r="BP25" s="409">
        <f t="shared" si="13"/>
        <v>0.93721924344867635</v>
      </c>
      <c r="BQ25" s="409">
        <f t="shared" ref="BQ25:CV25" si="14" xml:space="preserve"> BQ$13</f>
        <v>0.93255646114296176</v>
      </c>
      <c r="BR25" s="409">
        <f t="shared" si="14"/>
        <v>0.93255646114296176</v>
      </c>
      <c r="BS25" s="409">
        <f t="shared" si="14"/>
        <v>0.93255646114296176</v>
      </c>
      <c r="BT25" s="409">
        <f t="shared" si="14"/>
        <v>0.93255646114296176</v>
      </c>
      <c r="BU25" s="409">
        <f t="shared" si="14"/>
        <v>0.92791687675916612</v>
      </c>
      <c r="BV25" s="409">
        <f t="shared" si="14"/>
        <v>0.92791687675916612</v>
      </c>
      <c r="BW25" s="409">
        <f t="shared" si="14"/>
        <v>0.92791687675916612</v>
      </c>
      <c r="BX25" s="409">
        <f t="shared" si="14"/>
        <v>0.92791687675916612</v>
      </c>
      <c r="BY25" s="409">
        <f t="shared" si="14"/>
        <v>0.92330037488474248</v>
      </c>
      <c r="BZ25" s="409">
        <f t="shared" si="14"/>
        <v>0.92330037488474248</v>
      </c>
      <c r="CA25" s="409">
        <f t="shared" si="14"/>
        <v>0.92330037488474248</v>
      </c>
      <c r="CB25" s="409">
        <f t="shared" si="14"/>
        <v>0.92330037488474248</v>
      </c>
      <c r="CC25" s="409">
        <f t="shared" si="14"/>
        <v>0.9187068406813359</v>
      </c>
      <c r="CD25" s="409">
        <f t="shared" si="14"/>
        <v>0.9187068406813359</v>
      </c>
      <c r="CE25" s="409">
        <f t="shared" si="14"/>
        <v>0.9187068406813359</v>
      </c>
      <c r="CF25" s="409">
        <f t="shared" si="14"/>
        <v>0.9187068406813359</v>
      </c>
      <c r="CG25" s="409">
        <f t="shared" si="14"/>
        <v>0.91413615988192654</v>
      </c>
      <c r="CH25" s="409">
        <f t="shared" si="14"/>
        <v>0.91413615988192654</v>
      </c>
      <c r="CI25" s="409">
        <f t="shared" si="14"/>
        <v>0.91413615988192654</v>
      </c>
      <c r="CJ25" s="409">
        <f t="shared" si="14"/>
        <v>0.91413615988192654</v>
      </c>
      <c r="CK25" s="409">
        <f t="shared" si="14"/>
        <v>0.90958821878798668</v>
      </c>
      <c r="CL25" s="409">
        <f t="shared" si="14"/>
        <v>0.90958821878798668</v>
      </c>
      <c r="CM25" s="409">
        <f t="shared" si="14"/>
        <v>0.90958821878798668</v>
      </c>
      <c r="CN25" s="409">
        <f t="shared" si="14"/>
        <v>0.90958821878798668</v>
      </c>
      <c r="CO25" s="409">
        <f t="shared" si="14"/>
        <v>0.90506290426665348</v>
      </c>
      <c r="CP25" s="409">
        <f t="shared" si="14"/>
        <v>0.90506290426665348</v>
      </c>
      <c r="CQ25" s="409">
        <f t="shared" si="14"/>
        <v>0.90506290426665348</v>
      </c>
      <c r="CR25" s="409">
        <f t="shared" si="14"/>
        <v>0.90506290426665348</v>
      </c>
      <c r="CS25" s="409">
        <f t="shared" si="14"/>
        <v>0.90056010374791418</v>
      </c>
      <c r="CT25" s="409">
        <f t="shared" si="14"/>
        <v>0.90056010374791418</v>
      </c>
      <c r="CU25" s="409">
        <f t="shared" si="14"/>
        <v>0.90056010374791418</v>
      </c>
      <c r="CV25" s="409">
        <f t="shared" si="14"/>
        <v>0.90056010374791418</v>
      </c>
      <c r="CW25" s="409">
        <f t="shared" ref="CW25:EB25" si="15" xml:space="preserve"> CW$13</f>
        <v>0.89607970522180524</v>
      </c>
      <c r="CX25" s="409">
        <f t="shared" si="15"/>
        <v>0.89607970522180524</v>
      </c>
      <c r="CY25" s="409">
        <f t="shared" si="15"/>
        <v>0.89607970522180524</v>
      </c>
      <c r="CZ25" s="409">
        <f t="shared" si="15"/>
        <v>0.89607970522180524</v>
      </c>
      <c r="DA25" s="409">
        <f t="shared" si="15"/>
        <v>0.89162159723562728</v>
      </c>
      <c r="DB25" s="409">
        <f t="shared" si="15"/>
        <v>0.89162159723562728</v>
      </c>
      <c r="DC25" s="409">
        <f t="shared" si="15"/>
        <v>0.89162159723562728</v>
      </c>
      <c r="DD25" s="409">
        <f t="shared" si="15"/>
        <v>0.89162159723562728</v>
      </c>
      <c r="DE25" s="409">
        <f t="shared" si="15"/>
        <v>0.88718566889117134</v>
      </c>
      <c r="DF25" s="409">
        <f t="shared" si="15"/>
        <v>0.88718566889117134</v>
      </c>
      <c r="DG25" s="409">
        <f t="shared" si="15"/>
        <v>0.88718566889117134</v>
      </c>
      <c r="DH25" s="409">
        <f t="shared" si="15"/>
        <v>0.88718566889117134</v>
      </c>
      <c r="DI25" s="409">
        <f t="shared" si="15"/>
        <v>0</v>
      </c>
      <c r="DJ25" s="409">
        <f t="shared" si="15"/>
        <v>0</v>
      </c>
      <c r="DK25" s="409">
        <f t="shared" si="15"/>
        <v>0</v>
      </c>
      <c r="DL25" s="409">
        <f t="shared" si="15"/>
        <v>0</v>
      </c>
      <c r="DM25" s="409">
        <f t="shared" si="15"/>
        <v>0</v>
      </c>
      <c r="DN25" s="409">
        <f t="shared" si="15"/>
        <v>0</v>
      </c>
      <c r="DO25" s="409">
        <f t="shared" si="15"/>
        <v>0</v>
      </c>
      <c r="DP25" s="409">
        <f t="shared" si="15"/>
        <v>0</v>
      </c>
      <c r="DQ25" s="409">
        <f t="shared" si="15"/>
        <v>0</v>
      </c>
      <c r="DR25" s="409">
        <f t="shared" si="15"/>
        <v>0</v>
      </c>
      <c r="DS25" s="409">
        <f t="shared" si="15"/>
        <v>0</v>
      </c>
      <c r="DT25" s="409">
        <f t="shared" si="15"/>
        <v>0</v>
      </c>
      <c r="DU25" s="409">
        <f t="shared" si="15"/>
        <v>0</v>
      </c>
      <c r="DV25" s="409">
        <f t="shared" si="15"/>
        <v>0</v>
      </c>
      <c r="DW25" s="409">
        <f t="shared" si="15"/>
        <v>0</v>
      </c>
      <c r="DX25" s="409">
        <f t="shared" si="15"/>
        <v>0</v>
      </c>
      <c r="DY25" s="409">
        <f t="shared" si="15"/>
        <v>0</v>
      </c>
      <c r="DZ25" s="409">
        <f t="shared" si="15"/>
        <v>0</v>
      </c>
      <c r="EA25" s="409">
        <f t="shared" si="15"/>
        <v>0</v>
      </c>
      <c r="EB25" s="409">
        <f t="shared" si="15"/>
        <v>0</v>
      </c>
      <c r="EC25" s="409">
        <f t="shared" ref="EC25:FH25" si="16" xml:space="preserve"> EC$13</f>
        <v>0</v>
      </c>
      <c r="ED25" s="409">
        <f t="shared" si="16"/>
        <v>0</v>
      </c>
      <c r="EE25" s="409">
        <f t="shared" si="16"/>
        <v>0</v>
      </c>
      <c r="EF25" s="409">
        <f t="shared" si="16"/>
        <v>0</v>
      </c>
      <c r="EG25" s="409">
        <f t="shared" si="16"/>
        <v>0</v>
      </c>
      <c r="EH25" s="409">
        <f t="shared" si="16"/>
        <v>0</v>
      </c>
      <c r="EI25" s="409">
        <f t="shared" si="16"/>
        <v>0</v>
      </c>
      <c r="EJ25" s="409">
        <f t="shared" si="16"/>
        <v>0</v>
      </c>
      <c r="EK25" s="409">
        <f t="shared" si="16"/>
        <v>0</v>
      </c>
      <c r="EL25" s="409">
        <f t="shared" si="16"/>
        <v>0</v>
      </c>
      <c r="EM25" s="409">
        <f t="shared" si="16"/>
        <v>0</v>
      </c>
      <c r="EN25" s="409">
        <f t="shared" si="16"/>
        <v>0</v>
      </c>
      <c r="EO25" s="409">
        <f t="shared" si="16"/>
        <v>0</v>
      </c>
      <c r="EP25" s="409">
        <f t="shared" si="16"/>
        <v>0</v>
      </c>
      <c r="EQ25" s="409">
        <f t="shared" si="16"/>
        <v>0</v>
      </c>
      <c r="ER25" s="409">
        <f t="shared" si="16"/>
        <v>0</v>
      </c>
      <c r="ES25" s="409">
        <f t="shared" si="16"/>
        <v>0</v>
      </c>
      <c r="ET25" s="409">
        <f t="shared" si="16"/>
        <v>0</v>
      </c>
      <c r="EU25" s="409">
        <f t="shared" si="16"/>
        <v>0</v>
      </c>
      <c r="EV25" s="409">
        <f t="shared" si="16"/>
        <v>0</v>
      </c>
      <c r="EW25" s="409">
        <f t="shared" si="16"/>
        <v>0</v>
      </c>
      <c r="EX25" s="409">
        <f t="shared" si="16"/>
        <v>0</v>
      </c>
      <c r="EY25" s="409">
        <f t="shared" si="16"/>
        <v>0</v>
      </c>
      <c r="EZ25" s="409">
        <f t="shared" si="16"/>
        <v>0</v>
      </c>
      <c r="FA25" s="409">
        <f t="shared" si="16"/>
        <v>0</v>
      </c>
      <c r="FB25" s="409">
        <f t="shared" si="16"/>
        <v>0</v>
      </c>
      <c r="FC25" s="409">
        <f t="shared" si="16"/>
        <v>0</v>
      </c>
      <c r="FD25" s="409">
        <f t="shared" si="16"/>
        <v>0</v>
      </c>
      <c r="FE25" s="409">
        <f t="shared" si="16"/>
        <v>0</v>
      </c>
      <c r="FF25" s="409">
        <f t="shared" si="16"/>
        <v>0</v>
      </c>
      <c r="FG25" s="409">
        <f t="shared" si="16"/>
        <v>0</v>
      </c>
      <c r="FH25" s="409">
        <f t="shared" si="16"/>
        <v>0</v>
      </c>
      <c r="FI25" s="409">
        <f t="shared" ref="FI25:GJ25" si="17" xml:space="preserve"> FI$13</f>
        <v>0</v>
      </c>
      <c r="FJ25" s="409">
        <f t="shared" si="17"/>
        <v>0</v>
      </c>
      <c r="FK25" s="409">
        <f t="shared" si="17"/>
        <v>0</v>
      </c>
      <c r="FL25" s="409">
        <f t="shared" si="17"/>
        <v>0</v>
      </c>
      <c r="FM25" s="409">
        <f t="shared" si="17"/>
        <v>0</v>
      </c>
      <c r="FN25" s="409">
        <f t="shared" si="17"/>
        <v>0</v>
      </c>
      <c r="FO25" s="409">
        <f t="shared" si="17"/>
        <v>0</v>
      </c>
      <c r="FP25" s="409">
        <f t="shared" si="17"/>
        <v>0</v>
      </c>
      <c r="FQ25" s="409">
        <f t="shared" si="17"/>
        <v>0</v>
      </c>
      <c r="FR25" s="409">
        <f t="shared" si="17"/>
        <v>0</v>
      </c>
      <c r="FS25" s="409">
        <f t="shared" si="17"/>
        <v>0</v>
      </c>
      <c r="FT25" s="409">
        <f t="shared" si="17"/>
        <v>0</v>
      </c>
      <c r="FU25" s="409">
        <f t="shared" si="17"/>
        <v>0</v>
      </c>
      <c r="FV25" s="409">
        <f t="shared" si="17"/>
        <v>0</v>
      </c>
      <c r="FW25" s="409">
        <f t="shared" si="17"/>
        <v>0</v>
      </c>
      <c r="FX25" s="409">
        <f t="shared" si="17"/>
        <v>0</v>
      </c>
      <c r="FY25" s="409">
        <f t="shared" si="17"/>
        <v>0</v>
      </c>
      <c r="FZ25" s="409">
        <f t="shared" si="17"/>
        <v>0</v>
      </c>
      <c r="GA25" s="409">
        <f t="shared" si="17"/>
        <v>0</v>
      </c>
      <c r="GB25" s="409">
        <f t="shared" si="17"/>
        <v>0</v>
      </c>
      <c r="GC25" s="409">
        <f t="shared" si="17"/>
        <v>0</v>
      </c>
      <c r="GD25" s="409">
        <f t="shared" si="17"/>
        <v>0</v>
      </c>
      <c r="GE25" s="409">
        <f t="shared" si="17"/>
        <v>0</v>
      </c>
      <c r="GF25" s="409">
        <f t="shared" si="17"/>
        <v>0</v>
      </c>
      <c r="GG25" s="409">
        <f t="shared" si="17"/>
        <v>0</v>
      </c>
      <c r="GH25" s="409">
        <f t="shared" si="17"/>
        <v>0</v>
      </c>
      <c r="GI25" s="409">
        <f t="shared" si="17"/>
        <v>0</v>
      </c>
      <c r="GJ25" s="409">
        <f t="shared" si="17"/>
        <v>0</v>
      </c>
      <c r="GK25" s="409"/>
      <c r="GL25" s="409"/>
      <c r="GM25" s="409"/>
      <c r="GN25" s="409"/>
      <c r="GO25" s="409"/>
      <c r="GP25" s="409"/>
      <c r="GQ25" s="409"/>
      <c r="GR25" s="409"/>
      <c r="GS25" s="409"/>
      <c r="GT25" s="409"/>
      <c r="GU25" s="409"/>
      <c r="GV25" s="409"/>
      <c r="GW25" s="409"/>
      <c r="GX25" s="409"/>
      <c r="GY25" s="409"/>
      <c r="GZ25" s="409"/>
      <c r="HA25" s="409"/>
      <c r="HB25" s="409"/>
      <c r="HC25" s="409"/>
      <c r="HD25" s="409"/>
      <c r="HE25" s="409"/>
      <c r="HF25" s="409"/>
      <c r="HG25" s="409"/>
      <c r="HH25" s="409"/>
      <c r="HI25" s="409"/>
      <c r="HJ25" s="409"/>
      <c r="HK25" s="409"/>
      <c r="HL25" s="409"/>
      <c r="HM25" s="409"/>
      <c r="HN25" s="409"/>
      <c r="HO25" s="409"/>
      <c r="HP25" s="409"/>
      <c r="HQ25" s="409"/>
      <c r="HR25" s="409"/>
      <c r="HS25" s="409"/>
      <c r="HT25" s="409"/>
      <c r="HU25" s="409"/>
      <c r="HV25" s="409"/>
      <c r="HW25" s="409"/>
      <c r="HX25" s="409"/>
      <c r="HY25" s="409"/>
      <c r="HZ25" s="409"/>
      <c r="IA25" s="409"/>
      <c r="IB25" s="409"/>
      <c r="IC25" s="409"/>
      <c r="ID25" s="409"/>
      <c r="IE25" s="409"/>
      <c r="IF25" s="409"/>
      <c r="IG25" s="409"/>
      <c r="IH25" s="409"/>
      <c r="II25" s="409"/>
      <c r="IJ25" s="409"/>
      <c r="IK25" s="409"/>
      <c r="IL25" s="409"/>
      <c r="IM25" s="409"/>
      <c r="IN25" s="409"/>
      <c r="IO25" s="409"/>
      <c r="IP25" s="409"/>
      <c r="IQ25" s="409"/>
      <c r="IR25" s="409"/>
      <c r="IS25" s="409"/>
      <c r="IT25" s="409"/>
      <c r="IU25" s="409"/>
      <c r="IV25" s="409"/>
      <c r="IW25" s="409"/>
      <c r="IX25" s="409"/>
      <c r="IY25" s="409"/>
    </row>
    <row r="26" spans="1:259" s="692" customFormat="1" x14ac:dyDescent="0.35">
      <c r="A26" s="405"/>
      <c r="B26" s="405"/>
      <c r="C26" s="406"/>
      <c r="D26" s="407"/>
      <c r="E26" s="409" t="str">
        <f t="shared" ref="E26:AJ26" si="18" xml:space="preserve"> E$21</f>
        <v>Seasonality adjustment</v>
      </c>
      <c r="F26" s="409">
        <f t="shared" si="18"/>
        <v>0</v>
      </c>
      <c r="G26" s="409" t="str">
        <f t="shared" si="18"/>
        <v>%</v>
      </c>
      <c r="H26" s="409">
        <f t="shared" si="18"/>
        <v>24.999999999999989</v>
      </c>
      <c r="I26" s="409">
        <f t="shared" si="18"/>
        <v>0</v>
      </c>
      <c r="J26" s="409">
        <f t="shared" si="18"/>
        <v>0</v>
      </c>
      <c r="K26" s="409">
        <f t="shared" si="18"/>
        <v>0</v>
      </c>
      <c r="L26" s="409">
        <f t="shared" si="18"/>
        <v>0</v>
      </c>
      <c r="M26" s="409">
        <f t="shared" si="18"/>
        <v>0.33</v>
      </c>
      <c r="N26" s="409">
        <f t="shared" si="18"/>
        <v>0.36</v>
      </c>
      <c r="O26" s="409">
        <f t="shared" si="18"/>
        <v>0.15499999999999992</v>
      </c>
      <c r="P26" s="409">
        <f t="shared" si="18"/>
        <v>0.155</v>
      </c>
      <c r="Q26" s="409">
        <f t="shared" si="18"/>
        <v>0.33</v>
      </c>
      <c r="R26" s="409">
        <f t="shared" si="18"/>
        <v>0.36</v>
      </c>
      <c r="S26" s="409">
        <f t="shared" si="18"/>
        <v>0.15499999999999992</v>
      </c>
      <c r="T26" s="409">
        <f t="shared" si="18"/>
        <v>0.155</v>
      </c>
      <c r="U26" s="409">
        <f t="shared" si="18"/>
        <v>0.33</v>
      </c>
      <c r="V26" s="409">
        <f t="shared" si="18"/>
        <v>0.36</v>
      </c>
      <c r="W26" s="409">
        <f t="shared" si="18"/>
        <v>0.15499999999999992</v>
      </c>
      <c r="X26" s="409">
        <f t="shared" si="18"/>
        <v>0.155</v>
      </c>
      <c r="Y26" s="409">
        <f t="shared" si="18"/>
        <v>0.33</v>
      </c>
      <c r="Z26" s="409">
        <f t="shared" si="18"/>
        <v>0.36</v>
      </c>
      <c r="AA26" s="409">
        <f t="shared" si="18"/>
        <v>0.15499999999999992</v>
      </c>
      <c r="AB26" s="409">
        <f t="shared" si="18"/>
        <v>0.155</v>
      </c>
      <c r="AC26" s="409">
        <f t="shared" si="18"/>
        <v>0.33</v>
      </c>
      <c r="AD26" s="409">
        <f t="shared" si="18"/>
        <v>0.36</v>
      </c>
      <c r="AE26" s="409">
        <f t="shared" si="18"/>
        <v>0.15499999999999992</v>
      </c>
      <c r="AF26" s="409">
        <f t="shared" si="18"/>
        <v>0.155</v>
      </c>
      <c r="AG26" s="409">
        <f t="shared" si="18"/>
        <v>0.33</v>
      </c>
      <c r="AH26" s="409">
        <f t="shared" si="18"/>
        <v>0.36</v>
      </c>
      <c r="AI26" s="409">
        <f t="shared" si="18"/>
        <v>0.15499999999999992</v>
      </c>
      <c r="AJ26" s="409">
        <f t="shared" si="18"/>
        <v>0.155</v>
      </c>
      <c r="AK26" s="409">
        <f t="shared" ref="AK26:BP26" si="19" xml:space="preserve"> AK$21</f>
        <v>0.33</v>
      </c>
      <c r="AL26" s="409">
        <f t="shared" si="19"/>
        <v>0.36</v>
      </c>
      <c r="AM26" s="409">
        <f t="shared" si="19"/>
        <v>0.15499999999999992</v>
      </c>
      <c r="AN26" s="409">
        <f t="shared" si="19"/>
        <v>0.155</v>
      </c>
      <c r="AO26" s="409">
        <f t="shared" si="19"/>
        <v>0.33</v>
      </c>
      <c r="AP26" s="409">
        <f t="shared" si="19"/>
        <v>0.36</v>
      </c>
      <c r="AQ26" s="409">
        <f t="shared" si="19"/>
        <v>0.15499999999999992</v>
      </c>
      <c r="AR26" s="409">
        <f t="shared" si="19"/>
        <v>0.155</v>
      </c>
      <c r="AS26" s="409">
        <f t="shared" si="19"/>
        <v>0.33</v>
      </c>
      <c r="AT26" s="409">
        <f t="shared" si="19"/>
        <v>0.36</v>
      </c>
      <c r="AU26" s="409">
        <f t="shared" si="19"/>
        <v>0.15499999999999992</v>
      </c>
      <c r="AV26" s="409">
        <f t="shared" si="19"/>
        <v>0.155</v>
      </c>
      <c r="AW26" s="409">
        <f t="shared" si="19"/>
        <v>0.33</v>
      </c>
      <c r="AX26" s="409">
        <f t="shared" si="19"/>
        <v>0.36</v>
      </c>
      <c r="AY26" s="409">
        <f t="shared" si="19"/>
        <v>0.15499999999999992</v>
      </c>
      <c r="AZ26" s="409">
        <f t="shared" si="19"/>
        <v>0.155</v>
      </c>
      <c r="BA26" s="409">
        <f t="shared" si="19"/>
        <v>0.33</v>
      </c>
      <c r="BB26" s="409">
        <f t="shared" si="19"/>
        <v>0.36</v>
      </c>
      <c r="BC26" s="409">
        <f t="shared" si="19"/>
        <v>0.15499999999999992</v>
      </c>
      <c r="BD26" s="409">
        <f t="shared" si="19"/>
        <v>0.155</v>
      </c>
      <c r="BE26" s="409">
        <f t="shared" si="19"/>
        <v>0.33</v>
      </c>
      <c r="BF26" s="409">
        <f t="shared" si="19"/>
        <v>0.36</v>
      </c>
      <c r="BG26" s="409">
        <f t="shared" si="19"/>
        <v>0.15499999999999992</v>
      </c>
      <c r="BH26" s="409">
        <f t="shared" si="19"/>
        <v>0.155</v>
      </c>
      <c r="BI26" s="409">
        <f t="shared" si="19"/>
        <v>0.33</v>
      </c>
      <c r="BJ26" s="409">
        <f t="shared" si="19"/>
        <v>0.36</v>
      </c>
      <c r="BK26" s="409">
        <f t="shared" si="19"/>
        <v>0.15499999999999992</v>
      </c>
      <c r="BL26" s="409">
        <f t="shared" si="19"/>
        <v>0.155</v>
      </c>
      <c r="BM26" s="409">
        <f t="shared" si="19"/>
        <v>0.33</v>
      </c>
      <c r="BN26" s="409">
        <f t="shared" si="19"/>
        <v>0.36</v>
      </c>
      <c r="BO26" s="409">
        <f t="shared" si="19"/>
        <v>0.15499999999999992</v>
      </c>
      <c r="BP26" s="409">
        <f t="shared" si="19"/>
        <v>0.155</v>
      </c>
      <c r="BQ26" s="409">
        <f t="shared" ref="BQ26:CV26" si="20" xml:space="preserve"> BQ$21</f>
        <v>0.33</v>
      </c>
      <c r="BR26" s="409">
        <f t="shared" si="20"/>
        <v>0.36</v>
      </c>
      <c r="BS26" s="409">
        <f t="shared" si="20"/>
        <v>0.15499999999999992</v>
      </c>
      <c r="BT26" s="409">
        <f t="shared" si="20"/>
        <v>0.155</v>
      </c>
      <c r="BU26" s="409">
        <f t="shared" si="20"/>
        <v>0.33</v>
      </c>
      <c r="BV26" s="409">
        <f t="shared" si="20"/>
        <v>0.36</v>
      </c>
      <c r="BW26" s="409">
        <f t="shared" si="20"/>
        <v>0.15499999999999992</v>
      </c>
      <c r="BX26" s="409">
        <f t="shared" si="20"/>
        <v>0.155</v>
      </c>
      <c r="BY26" s="409">
        <f t="shared" si="20"/>
        <v>0.33</v>
      </c>
      <c r="BZ26" s="409">
        <f t="shared" si="20"/>
        <v>0.36</v>
      </c>
      <c r="CA26" s="409">
        <f t="shared" si="20"/>
        <v>0.15499999999999992</v>
      </c>
      <c r="CB26" s="409">
        <f t="shared" si="20"/>
        <v>0.155</v>
      </c>
      <c r="CC26" s="409">
        <f t="shared" si="20"/>
        <v>0.33</v>
      </c>
      <c r="CD26" s="409">
        <f t="shared" si="20"/>
        <v>0.36</v>
      </c>
      <c r="CE26" s="409">
        <f t="shared" si="20"/>
        <v>0.15499999999999992</v>
      </c>
      <c r="CF26" s="409">
        <f t="shared" si="20"/>
        <v>0.155</v>
      </c>
      <c r="CG26" s="409">
        <f t="shared" si="20"/>
        <v>0.33</v>
      </c>
      <c r="CH26" s="409">
        <f t="shared" si="20"/>
        <v>0.36</v>
      </c>
      <c r="CI26" s="409">
        <f t="shared" si="20"/>
        <v>0.15499999999999992</v>
      </c>
      <c r="CJ26" s="409">
        <f t="shared" si="20"/>
        <v>0.155</v>
      </c>
      <c r="CK26" s="409">
        <f t="shared" si="20"/>
        <v>0.33</v>
      </c>
      <c r="CL26" s="409">
        <f t="shared" si="20"/>
        <v>0.36</v>
      </c>
      <c r="CM26" s="409">
        <f t="shared" si="20"/>
        <v>0.15499999999999992</v>
      </c>
      <c r="CN26" s="409">
        <f t="shared" si="20"/>
        <v>0.155</v>
      </c>
      <c r="CO26" s="409">
        <f t="shared" si="20"/>
        <v>0.33</v>
      </c>
      <c r="CP26" s="409">
        <f t="shared" si="20"/>
        <v>0.36</v>
      </c>
      <c r="CQ26" s="409">
        <f t="shared" si="20"/>
        <v>0.15499999999999992</v>
      </c>
      <c r="CR26" s="409">
        <f t="shared" si="20"/>
        <v>0.155</v>
      </c>
      <c r="CS26" s="409">
        <f t="shared" si="20"/>
        <v>0.33</v>
      </c>
      <c r="CT26" s="409">
        <f t="shared" si="20"/>
        <v>0.36</v>
      </c>
      <c r="CU26" s="409">
        <f t="shared" si="20"/>
        <v>0.15499999999999992</v>
      </c>
      <c r="CV26" s="409">
        <f t="shared" si="20"/>
        <v>0.155</v>
      </c>
      <c r="CW26" s="409">
        <f t="shared" ref="CW26:EB26" si="21" xml:space="preserve"> CW$21</f>
        <v>0.33</v>
      </c>
      <c r="CX26" s="409">
        <f t="shared" si="21"/>
        <v>0.36</v>
      </c>
      <c r="CY26" s="409">
        <f t="shared" si="21"/>
        <v>0.15499999999999992</v>
      </c>
      <c r="CZ26" s="409">
        <f t="shared" si="21"/>
        <v>0.155</v>
      </c>
      <c r="DA26" s="409">
        <f t="shared" si="21"/>
        <v>0.33</v>
      </c>
      <c r="DB26" s="409">
        <f t="shared" si="21"/>
        <v>0.36</v>
      </c>
      <c r="DC26" s="409">
        <f t="shared" si="21"/>
        <v>0.15499999999999992</v>
      </c>
      <c r="DD26" s="409">
        <f t="shared" si="21"/>
        <v>0.155</v>
      </c>
      <c r="DE26" s="409">
        <f t="shared" si="21"/>
        <v>0.33</v>
      </c>
      <c r="DF26" s="409">
        <f t="shared" si="21"/>
        <v>0.36</v>
      </c>
      <c r="DG26" s="409">
        <f t="shared" si="21"/>
        <v>0.15499999999999992</v>
      </c>
      <c r="DH26" s="409">
        <f t="shared" si="21"/>
        <v>0.155</v>
      </c>
      <c r="DI26" s="409">
        <f t="shared" si="21"/>
        <v>0</v>
      </c>
      <c r="DJ26" s="409">
        <f t="shared" si="21"/>
        <v>0</v>
      </c>
      <c r="DK26" s="409">
        <f t="shared" si="21"/>
        <v>0</v>
      </c>
      <c r="DL26" s="409">
        <f t="shared" si="21"/>
        <v>0</v>
      </c>
      <c r="DM26" s="409">
        <f t="shared" si="21"/>
        <v>0</v>
      </c>
      <c r="DN26" s="409">
        <f t="shared" si="21"/>
        <v>0</v>
      </c>
      <c r="DO26" s="409">
        <f t="shared" si="21"/>
        <v>0</v>
      </c>
      <c r="DP26" s="409">
        <f t="shared" si="21"/>
        <v>0</v>
      </c>
      <c r="DQ26" s="409">
        <f t="shared" si="21"/>
        <v>0</v>
      </c>
      <c r="DR26" s="409">
        <f t="shared" si="21"/>
        <v>0</v>
      </c>
      <c r="DS26" s="409">
        <f t="shared" si="21"/>
        <v>0</v>
      </c>
      <c r="DT26" s="409">
        <f t="shared" si="21"/>
        <v>0</v>
      </c>
      <c r="DU26" s="409">
        <f t="shared" si="21"/>
        <v>0</v>
      </c>
      <c r="DV26" s="409">
        <f t="shared" si="21"/>
        <v>0</v>
      </c>
      <c r="DW26" s="409">
        <f t="shared" si="21"/>
        <v>0</v>
      </c>
      <c r="DX26" s="409">
        <f t="shared" si="21"/>
        <v>0</v>
      </c>
      <c r="DY26" s="409">
        <f t="shared" si="21"/>
        <v>0</v>
      </c>
      <c r="DZ26" s="409">
        <f t="shared" si="21"/>
        <v>0</v>
      </c>
      <c r="EA26" s="409">
        <f t="shared" si="21"/>
        <v>0</v>
      </c>
      <c r="EB26" s="409">
        <f t="shared" si="21"/>
        <v>0</v>
      </c>
      <c r="EC26" s="409">
        <f t="shared" ref="EC26:FH26" si="22" xml:space="preserve"> EC$21</f>
        <v>0</v>
      </c>
      <c r="ED26" s="409">
        <f t="shared" si="22"/>
        <v>0</v>
      </c>
      <c r="EE26" s="409">
        <f t="shared" si="22"/>
        <v>0</v>
      </c>
      <c r="EF26" s="409">
        <f t="shared" si="22"/>
        <v>0</v>
      </c>
      <c r="EG26" s="409">
        <f t="shared" si="22"/>
        <v>0</v>
      </c>
      <c r="EH26" s="409">
        <f t="shared" si="22"/>
        <v>0</v>
      </c>
      <c r="EI26" s="409">
        <f t="shared" si="22"/>
        <v>0</v>
      </c>
      <c r="EJ26" s="409">
        <f t="shared" si="22"/>
        <v>0</v>
      </c>
      <c r="EK26" s="409">
        <f t="shared" si="22"/>
        <v>0</v>
      </c>
      <c r="EL26" s="409">
        <f t="shared" si="22"/>
        <v>0</v>
      </c>
      <c r="EM26" s="409">
        <f t="shared" si="22"/>
        <v>0</v>
      </c>
      <c r="EN26" s="409">
        <f t="shared" si="22"/>
        <v>0</v>
      </c>
      <c r="EO26" s="409">
        <f t="shared" si="22"/>
        <v>0</v>
      </c>
      <c r="EP26" s="409">
        <f t="shared" si="22"/>
        <v>0</v>
      </c>
      <c r="EQ26" s="409">
        <f t="shared" si="22"/>
        <v>0</v>
      </c>
      <c r="ER26" s="409">
        <f t="shared" si="22"/>
        <v>0</v>
      </c>
      <c r="ES26" s="409">
        <f t="shared" si="22"/>
        <v>0</v>
      </c>
      <c r="ET26" s="409">
        <f t="shared" si="22"/>
        <v>0</v>
      </c>
      <c r="EU26" s="409">
        <f t="shared" si="22"/>
        <v>0</v>
      </c>
      <c r="EV26" s="409">
        <f t="shared" si="22"/>
        <v>0</v>
      </c>
      <c r="EW26" s="409">
        <f t="shared" si="22"/>
        <v>0</v>
      </c>
      <c r="EX26" s="409">
        <f t="shared" si="22"/>
        <v>0</v>
      </c>
      <c r="EY26" s="409">
        <f t="shared" si="22"/>
        <v>0</v>
      </c>
      <c r="EZ26" s="409">
        <f t="shared" si="22"/>
        <v>0</v>
      </c>
      <c r="FA26" s="409">
        <f t="shared" si="22"/>
        <v>0</v>
      </c>
      <c r="FB26" s="409">
        <f t="shared" si="22"/>
        <v>0</v>
      </c>
      <c r="FC26" s="409">
        <f t="shared" si="22"/>
        <v>0</v>
      </c>
      <c r="FD26" s="409">
        <f t="shared" si="22"/>
        <v>0</v>
      </c>
      <c r="FE26" s="409">
        <f t="shared" si="22"/>
        <v>0</v>
      </c>
      <c r="FF26" s="409">
        <f t="shared" si="22"/>
        <v>0</v>
      </c>
      <c r="FG26" s="409">
        <f t="shared" si="22"/>
        <v>0</v>
      </c>
      <c r="FH26" s="409">
        <f t="shared" si="22"/>
        <v>0</v>
      </c>
      <c r="FI26" s="409">
        <f t="shared" ref="FI26:GJ26" si="23" xml:space="preserve"> FI$21</f>
        <v>0</v>
      </c>
      <c r="FJ26" s="409">
        <f t="shared" si="23"/>
        <v>0</v>
      </c>
      <c r="FK26" s="409">
        <f t="shared" si="23"/>
        <v>0</v>
      </c>
      <c r="FL26" s="409">
        <f t="shared" si="23"/>
        <v>0</v>
      </c>
      <c r="FM26" s="409">
        <f t="shared" si="23"/>
        <v>0</v>
      </c>
      <c r="FN26" s="409">
        <f t="shared" si="23"/>
        <v>0</v>
      </c>
      <c r="FO26" s="409">
        <f t="shared" si="23"/>
        <v>0</v>
      </c>
      <c r="FP26" s="409">
        <f t="shared" si="23"/>
        <v>0</v>
      </c>
      <c r="FQ26" s="409">
        <f t="shared" si="23"/>
        <v>0</v>
      </c>
      <c r="FR26" s="409">
        <f t="shared" si="23"/>
        <v>0</v>
      </c>
      <c r="FS26" s="409">
        <f t="shared" si="23"/>
        <v>0</v>
      </c>
      <c r="FT26" s="409">
        <f t="shared" si="23"/>
        <v>0</v>
      </c>
      <c r="FU26" s="409">
        <f t="shared" si="23"/>
        <v>0</v>
      </c>
      <c r="FV26" s="409">
        <f t="shared" si="23"/>
        <v>0</v>
      </c>
      <c r="FW26" s="409">
        <f t="shared" si="23"/>
        <v>0</v>
      </c>
      <c r="FX26" s="409">
        <f t="shared" si="23"/>
        <v>0</v>
      </c>
      <c r="FY26" s="409">
        <f t="shared" si="23"/>
        <v>0</v>
      </c>
      <c r="FZ26" s="409">
        <f t="shared" si="23"/>
        <v>0</v>
      </c>
      <c r="GA26" s="409">
        <f t="shared" si="23"/>
        <v>0</v>
      </c>
      <c r="GB26" s="409">
        <f t="shared" si="23"/>
        <v>0</v>
      </c>
      <c r="GC26" s="409">
        <f t="shared" si="23"/>
        <v>0</v>
      </c>
      <c r="GD26" s="409">
        <f t="shared" si="23"/>
        <v>0</v>
      </c>
      <c r="GE26" s="409">
        <f t="shared" si="23"/>
        <v>0</v>
      </c>
      <c r="GF26" s="409">
        <f t="shared" si="23"/>
        <v>0</v>
      </c>
      <c r="GG26" s="409">
        <f t="shared" si="23"/>
        <v>0</v>
      </c>
      <c r="GH26" s="409">
        <f t="shared" si="23"/>
        <v>0</v>
      </c>
      <c r="GI26" s="409">
        <f t="shared" si="23"/>
        <v>0</v>
      </c>
      <c r="GJ26" s="409">
        <f t="shared" si="23"/>
        <v>0</v>
      </c>
      <c r="GK26" s="409"/>
      <c r="GL26" s="409"/>
      <c r="GM26" s="409"/>
      <c r="GN26" s="409"/>
      <c r="GO26" s="409"/>
      <c r="GP26" s="409"/>
      <c r="GQ26" s="409"/>
      <c r="GR26" s="409"/>
      <c r="GS26" s="409"/>
      <c r="GT26" s="409"/>
      <c r="GU26" s="409"/>
      <c r="GV26" s="409"/>
      <c r="GW26" s="409"/>
      <c r="GX26" s="409"/>
      <c r="GY26" s="409"/>
      <c r="GZ26" s="409"/>
      <c r="HA26" s="409"/>
      <c r="HB26" s="409"/>
      <c r="HC26" s="409"/>
      <c r="HD26" s="409"/>
      <c r="HE26" s="409"/>
      <c r="HF26" s="409"/>
      <c r="HG26" s="409"/>
      <c r="HH26" s="409"/>
      <c r="HI26" s="409"/>
      <c r="HJ26" s="409"/>
      <c r="HK26" s="409"/>
      <c r="HL26" s="409"/>
      <c r="HM26" s="409"/>
      <c r="HN26" s="409"/>
      <c r="HO26" s="409"/>
      <c r="HP26" s="409"/>
      <c r="HQ26" s="409"/>
      <c r="HR26" s="409"/>
      <c r="HS26" s="409"/>
      <c r="HT26" s="409"/>
      <c r="HU26" s="409"/>
      <c r="HV26" s="409"/>
      <c r="HW26" s="409"/>
      <c r="HX26" s="409"/>
      <c r="HY26" s="409"/>
      <c r="HZ26" s="409"/>
      <c r="IA26" s="409"/>
      <c r="IB26" s="409"/>
      <c r="IC26" s="409"/>
      <c r="ID26" s="409"/>
      <c r="IE26" s="409"/>
      <c r="IF26" s="409"/>
      <c r="IG26" s="409"/>
      <c r="IH26" s="409"/>
      <c r="II26" s="409"/>
      <c r="IJ26" s="409"/>
      <c r="IK26" s="409"/>
      <c r="IL26" s="409"/>
      <c r="IM26" s="409"/>
      <c r="IN26" s="409"/>
      <c r="IO26" s="409"/>
      <c r="IP26" s="409"/>
      <c r="IQ26" s="409"/>
      <c r="IR26" s="409"/>
      <c r="IS26" s="409"/>
      <c r="IT26" s="409"/>
      <c r="IU26" s="409"/>
      <c r="IV26" s="409"/>
      <c r="IW26" s="409"/>
      <c r="IX26" s="409"/>
      <c r="IY26" s="409"/>
    </row>
    <row r="27" spans="1:259" s="257" customFormat="1" x14ac:dyDescent="0.35">
      <c r="A27" s="600"/>
      <c r="B27" s="600"/>
      <c r="C27" s="601"/>
      <c r="D27" s="253"/>
      <c r="E27" s="255" t="s">
        <v>351</v>
      </c>
      <c r="F27" s="255"/>
      <c r="G27" s="255" t="s">
        <v>126</v>
      </c>
      <c r="H27" s="255">
        <f xml:space="preserve"> SUM(J27:GJ27)</f>
        <v>5599.7151576027836</v>
      </c>
      <c r="I27" s="255"/>
      <c r="J27" s="255">
        <f t="shared" ref="J27:AO27" si="24" xml:space="preserve"> $F23 * $F24 * J25 * J26</f>
        <v>0</v>
      </c>
      <c r="K27" s="255">
        <f t="shared" si="24"/>
        <v>0</v>
      </c>
      <c r="L27" s="255">
        <f t="shared" si="24"/>
        <v>0</v>
      </c>
      <c r="M27" s="255">
        <f t="shared" si="24"/>
        <v>78.424500000000009</v>
      </c>
      <c r="N27" s="255">
        <f t="shared" si="24"/>
        <v>85.554000000000002</v>
      </c>
      <c r="O27" s="255">
        <f t="shared" si="24"/>
        <v>36.835749999999983</v>
      </c>
      <c r="P27" s="255">
        <f t="shared" si="24"/>
        <v>36.835749999999997</v>
      </c>
      <c r="Q27" s="255">
        <f t="shared" si="24"/>
        <v>78.034328358208967</v>
      </c>
      <c r="R27" s="255">
        <f t="shared" si="24"/>
        <v>85.128358208955234</v>
      </c>
      <c r="S27" s="255">
        <f t="shared" si="24"/>
        <v>36.652487562189044</v>
      </c>
      <c r="T27" s="255">
        <f t="shared" si="24"/>
        <v>36.652487562189059</v>
      </c>
      <c r="U27" s="255">
        <f t="shared" si="24"/>
        <v>77.646097868864658</v>
      </c>
      <c r="V27" s="255">
        <f t="shared" si="24"/>
        <v>84.704834038761447</v>
      </c>
      <c r="W27" s="255">
        <f t="shared" si="24"/>
        <v>36.470136877800044</v>
      </c>
      <c r="X27" s="255">
        <f t="shared" si="24"/>
        <v>36.470136877800066</v>
      </c>
      <c r="Y27" s="255">
        <f t="shared" si="24"/>
        <v>77.259798874492205</v>
      </c>
      <c r="Z27" s="255">
        <f t="shared" si="24"/>
        <v>84.283416953991491</v>
      </c>
      <c r="AA27" s="255">
        <f t="shared" si="24"/>
        <v>36.288693410746319</v>
      </c>
      <c r="AB27" s="255">
        <f t="shared" si="24"/>
        <v>36.28869341074634</v>
      </c>
      <c r="AC27" s="255">
        <f t="shared" si="24"/>
        <v>76.875421765663916</v>
      </c>
      <c r="AD27" s="255">
        <f t="shared" si="24"/>
        <v>83.864096471633346</v>
      </c>
      <c r="AE27" s="255">
        <f t="shared" si="24"/>
        <v>36.108152647508781</v>
      </c>
      <c r="AF27" s="255">
        <f t="shared" si="24"/>
        <v>36.108152647508803</v>
      </c>
      <c r="AG27" s="255">
        <f t="shared" si="24"/>
        <v>76.492956980760127</v>
      </c>
      <c r="AH27" s="255">
        <f t="shared" si="24"/>
        <v>83.446862160829212</v>
      </c>
      <c r="AI27" s="255">
        <f t="shared" si="24"/>
        <v>35.928510097023668</v>
      </c>
      <c r="AJ27" s="255">
        <f t="shared" si="24"/>
        <v>35.92851009702369</v>
      </c>
      <c r="AK27" s="255">
        <f t="shared" si="24"/>
        <v>76.112395005731486</v>
      </c>
      <c r="AL27" s="255">
        <f t="shared" si="24"/>
        <v>83.031703642616151</v>
      </c>
      <c r="AM27" s="255">
        <f t="shared" si="24"/>
        <v>35.749761290570824</v>
      </c>
      <c r="AN27" s="255">
        <f t="shared" si="24"/>
        <v>35.749761290570845</v>
      </c>
      <c r="AO27" s="255">
        <f t="shared" si="24"/>
        <v>75.733726373862169</v>
      </c>
      <c r="AP27" s="255">
        <f t="shared" ref="AP27:BU27" si="25" xml:space="preserve"> $F23 * $F24 * AP25 * AP26</f>
        <v>82.61861058966781</v>
      </c>
      <c r="AQ27" s="255">
        <f t="shared" si="25"/>
        <v>35.571901781662511</v>
      </c>
      <c r="AR27" s="255">
        <f t="shared" si="25"/>
        <v>35.571901781662532</v>
      </c>
      <c r="AS27" s="255">
        <f t="shared" si="25"/>
        <v>75.356941665534507</v>
      </c>
      <c r="AT27" s="255">
        <f t="shared" si="25"/>
        <v>82.20757272603764</v>
      </c>
      <c r="AU27" s="255">
        <f t="shared" si="25"/>
        <v>35.394927145932854</v>
      </c>
      <c r="AV27" s="255">
        <f t="shared" si="25"/>
        <v>35.394927145932868</v>
      </c>
      <c r="AW27" s="255">
        <f t="shared" si="25"/>
        <v>74.982031507994549</v>
      </c>
      <c r="AX27" s="255">
        <f t="shared" si="25"/>
        <v>81.798579826903136</v>
      </c>
      <c r="AY27" s="255">
        <f t="shared" si="25"/>
        <v>35.218832981027717</v>
      </c>
      <c r="AZ27" s="255">
        <f t="shared" si="25"/>
        <v>35.218832981027738</v>
      </c>
      <c r="BA27" s="255">
        <f t="shared" si="25"/>
        <v>74.608986575118948</v>
      </c>
      <c r="BB27" s="255">
        <f t="shared" si="25"/>
        <v>81.391621718311583</v>
      </c>
      <c r="BC27" s="255">
        <f t="shared" si="25"/>
        <v>35.043614906495243</v>
      </c>
      <c r="BD27" s="255">
        <f t="shared" si="25"/>
        <v>35.043614906495264</v>
      </c>
      <c r="BE27" s="255">
        <f t="shared" si="25"/>
        <v>74.237797587183039</v>
      </c>
      <c r="BF27" s="255">
        <f t="shared" si="25"/>
        <v>80.986688276926955</v>
      </c>
      <c r="BG27" s="255">
        <f t="shared" si="25"/>
        <v>34.869268563676862</v>
      </c>
      <c r="BH27" s="255">
        <f t="shared" si="25"/>
        <v>34.869268563676883</v>
      </c>
      <c r="BI27" s="255">
        <f t="shared" si="25"/>
        <v>73.868455310629926</v>
      </c>
      <c r="BJ27" s="255">
        <f t="shared" si="25"/>
        <v>80.583769429778101</v>
      </c>
      <c r="BK27" s="255">
        <f t="shared" si="25"/>
        <v>34.695789615598883</v>
      </c>
      <c r="BL27" s="255">
        <f t="shared" si="25"/>
        <v>34.695789615598905</v>
      </c>
      <c r="BM27" s="255">
        <f t="shared" si="25"/>
        <v>73.500950557840724</v>
      </c>
      <c r="BN27" s="255">
        <f t="shared" si="25"/>
        <v>80.182855154008053</v>
      </c>
      <c r="BO27" s="255">
        <f t="shared" si="25"/>
        <v>34.523173746864565</v>
      </c>
      <c r="BP27" s="255">
        <f t="shared" si="25"/>
        <v>34.523173746864579</v>
      </c>
      <c r="BQ27" s="255">
        <f t="shared" si="25"/>
        <v>73.135274186906202</v>
      </c>
      <c r="BR27" s="255">
        <f t="shared" si="25"/>
        <v>79.783935476624947</v>
      </c>
      <c r="BS27" s="255">
        <f t="shared" si="25"/>
        <v>34.351416663546836</v>
      </c>
      <c r="BT27" s="255">
        <f t="shared" si="25"/>
        <v>34.351416663546857</v>
      </c>
      <c r="BU27" s="255">
        <f t="shared" si="25"/>
        <v>72.771417101399223</v>
      </c>
      <c r="BV27" s="255">
        <f t="shared" ref="BV27:DA27" si="26" xml:space="preserve"> $F23 * $F24 * BV25 * BV26</f>
        <v>79.387000474253696</v>
      </c>
      <c r="BW27" s="255">
        <f t="shared" si="26"/>
        <v>34.180514093081435</v>
      </c>
      <c r="BX27" s="255">
        <f t="shared" si="26"/>
        <v>34.180514093081456</v>
      </c>
      <c r="BY27" s="255">
        <f t="shared" si="26"/>
        <v>72.409370250148498</v>
      </c>
      <c r="BZ27" s="255">
        <f t="shared" si="26"/>
        <v>78.992040272889255</v>
      </c>
      <c r="CA27" s="255">
        <f t="shared" si="26"/>
        <v>34.010461784160633</v>
      </c>
      <c r="CB27" s="255">
        <f t="shared" si="26"/>
        <v>34.010461784160654</v>
      </c>
      <c r="CC27" s="255">
        <f t="shared" si="26"/>
        <v>72.049124627013427</v>
      </c>
      <c r="CD27" s="255">
        <f t="shared" si="26"/>
        <v>78.599045047651018</v>
      </c>
      <c r="CE27" s="255">
        <f t="shared" si="26"/>
        <v>33.841255506627505</v>
      </c>
      <c r="CF27" s="255">
        <f t="shared" si="26"/>
        <v>33.841255506627519</v>
      </c>
      <c r="CG27" s="255">
        <f t="shared" si="26"/>
        <v>71.690671270660161</v>
      </c>
      <c r="CH27" s="255">
        <f t="shared" si="26"/>
        <v>78.208005022538345</v>
      </c>
      <c r="CI27" s="255">
        <f t="shared" si="26"/>
        <v>33.672891051370662</v>
      </c>
      <c r="CJ27" s="255">
        <f t="shared" si="26"/>
        <v>33.672891051370677</v>
      </c>
      <c r="CK27" s="255">
        <f t="shared" si="26"/>
        <v>71.334001264338468</v>
      </c>
      <c r="CL27" s="255">
        <f t="shared" si="26"/>
        <v>77.818910470187419</v>
      </c>
      <c r="CM27" s="255">
        <f t="shared" si="26"/>
        <v>33.505364230219563</v>
      </c>
      <c r="CN27" s="255">
        <f t="shared" si="26"/>
        <v>33.505364230219584</v>
      </c>
      <c r="CO27" s="255">
        <f t="shared" si="26"/>
        <v>70.97910573566017</v>
      </c>
      <c r="CP27" s="255">
        <f t="shared" si="26"/>
        <v>77.431751711629275</v>
      </c>
      <c r="CQ27" s="255">
        <f t="shared" si="26"/>
        <v>33.338670875840364</v>
      </c>
      <c r="CR27" s="255">
        <f t="shared" si="26"/>
        <v>33.338670875840386</v>
      </c>
      <c r="CS27" s="255">
        <f t="shared" si="26"/>
        <v>70.625975856378304</v>
      </c>
      <c r="CT27" s="255">
        <f t="shared" si="26"/>
        <v>77.046519116049041</v>
      </c>
      <c r="CU27" s="255">
        <f t="shared" si="26"/>
        <v>33.172806841632209</v>
      </c>
      <c r="CV27" s="255">
        <f t="shared" si="26"/>
        <v>33.17280684163223</v>
      </c>
      <c r="CW27" s="255">
        <f t="shared" si="26"/>
        <v>70.274602842167468</v>
      </c>
      <c r="CX27" s="255">
        <f t="shared" si="26"/>
        <v>76.663203100546326</v>
      </c>
      <c r="CY27" s="255">
        <f t="shared" si="26"/>
        <v>33.007768001624093</v>
      </c>
      <c r="CZ27" s="255">
        <f t="shared" si="26"/>
        <v>33.007768001624115</v>
      </c>
      <c r="DA27" s="255">
        <f t="shared" si="26"/>
        <v>69.924977952405456</v>
      </c>
      <c r="DB27" s="255">
        <f t="shared" ref="DB27:EG27" si="27" xml:space="preserve"> $F23 * $F24 * DB25 * DB26</f>
        <v>76.281794129896852</v>
      </c>
      <c r="DC27" s="255">
        <f t="shared" si="27"/>
        <v>32.843550250372239</v>
      </c>
      <c r="DD27" s="255">
        <f t="shared" si="27"/>
        <v>32.84355025037226</v>
      </c>
      <c r="DE27" s="255">
        <f t="shared" si="27"/>
        <v>69.577092489955675</v>
      </c>
      <c r="DF27" s="255">
        <f t="shared" si="27"/>
        <v>75.90228271631527</v>
      </c>
      <c r="DG27" s="255">
        <f t="shared" si="27"/>
        <v>32.680149502857951</v>
      </c>
      <c r="DH27" s="255">
        <f t="shared" si="27"/>
        <v>32.680149502857965</v>
      </c>
      <c r="DI27" s="255">
        <f t="shared" si="27"/>
        <v>0</v>
      </c>
      <c r="DJ27" s="255">
        <f t="shared" si="27"/>
        <v>0</v>
      </c>
      <c r="DK27" s="255">
        <f t="shared" si="27"/>
        <v>0</v>
      </c>
      <c r="DL27" s="255">
        <f t="shared" si="27"/>
        <v>0</v>
      </c>
      <c r="DM27" s="255">
        <f t="shared" si="27"/>
        <v>0</v>
      </c>
      <c r="DN27" s="255">
        <f t="shared" si="27"/>
        <v>0</v>
      </c>
      <c r="DO27" s="255">
        <f t="shared" si="27"/>
        <v>0</v>
      </c>
      <c r="DP27" s="255">
        <f t="shared" si="27"/>
        <v>0</v>
      </c>
      <c r="DQ27" s="255">
        <f t="shared" si="27"/>
        <v>0</v>
      </c>
      <c r="DR27" s="255">
        <f t="shared" si="27"/>
        <v>0</v>
      </c>
      <c r="DS27" s="255">
        <f t="shared" si="27"/>
        <v>0</v>
      </c>
      <c r="DT27" s="255">
        <f t="shared" si="27"/>
        <v>0</v>
      </c>
      <c r="DU27" s="255">
        <f t="shared" si="27"/>
        <v>0</v>
      </c>
      <c r="DV27" s="255">
        <f t="shared" si="27"/>
        <v>0</v>
      </c>
      <c r="DW27" s="255">
        <f t="shared" si="27"/>
        <v>0</v>
      </c>
      <c r="DX27" s="255">
        <f t="shared" si="27"/>
        <v>0</v>
      </c>
      <c r="DY27" s="255">
        <f t="shared" si="27"/>
        <v>0</v>
      </c>
      <c r="DZ27" s="255">
        <f t="shared" si="27"/>
        <v>0</v>
      </c>
      <c r="EA27" s="255">
        <f t="shared" si="27"/>
        <v>0</v>
      </c>
      <c r="EB27" s="255">
        <f t="shared" si="27"/>
        <v>0</v>
      </c>
      <c r="EC27" s="255">
        <f t="shared" si="27"/>
        <v>0</v>
      </c>
      <c r="ED27" s="255">
        <f t="shared" si="27"/>
        <v>0</v>
      </c>
      <c r="EE27" s="255">
        <f t="shared" si="27"/>
        <v>0</v>
      </c>
      <c r="EF27" s="255">
        <f t="shared" si="27"/>
        <v>0</v>
      </c>
      <c r="EG27" s="255">
        <f t="shared" si="27"/>
        <v>0</v>
      </c>
      <c r="EH27" s="255">
        <f t="shared" ref="EH27:FM27" si="28" xml:space="preserve"> $F23 * $F24 * EH25 * EH26</f>
        <v>0</v>
      </c>
      <c r="EI27" s="255">
        <f t="shared" si="28"/>
        <v>0</v>
      </c>
      <c r="EJ27" s="255">
        <f t="shared" si="28"/>
        <v>0</v>
      </c>
      <c r="EK27" s="255">
        <f t="shared" si="28"/>
        <v>0</v>
      </c>
      <c r="EL27" s="255">
        <f t="shared" si="28"/>
        <v>0</v>
      </c>
      <c r="EM27" s="255">
        <f t="shared" si="28"/>
        <v>0</v>
      </c>
      <c r="EN27" s="255">
        <f t="shared" si="28"/>
        <v>0</v>
      </c>
      <c r="EO27" s="255">
        <f t="shared" si="28"/>
        <v>0</v>
      </c>
      <c r="EP27" s="255">
        <f t="shared" si="28"/>
        <v>0</v>
      </c>
      <c r="EQ27" s="255">
        <f t="shared" si="28"/>
        <v>0</v>
      </c>
      <c r="ER27" s="255">
        <f t="shared" si="28"/>
        <v>0</v>
      </c>
      <c r="ES27" s="255">
        <f t="shared" si="28"/>
        <v>0</v>
      </c>
      <c r="ET27" s="255">
        <f t="shared" si="28"/>
        <v>0</v>
      </c>
      <c r="EU27" s="255">
        <f t="shared" si="28"/>
        <v>0</v>
      </c>
      <c r="EV27" s="255">
        <f t="shared" si="28"/>
        <v>0</v>
      </c>
      <c r="EW27" s="255">
        <f t="shared" si="28"/>
        <v>0</v>
      </c>
      <c r="EX27" s="255">
        <f t="shared" si="28"/>
        <v>0</v>
      </c>
      <c r="EY27" s="255">
        <f t="shared" si="28"/>
        <v>0</v>
      </c>
      <c r="EZ27" s="255">
        <f t="shared" si="28"/>
        <v>0</v>
      </c>
      <c r="FA27" s="255">
        <f t="shared" si="28"/>
        <v>0</v>
      </c>
      <c r="FB27" s="255">
        <f t="shared" si="28"/>
        <v>0</v>
      </c>
      <c r="FC27" s="255">
        <f t="shared" si="28"/>
        <v>0</v>
      </c>
      <c r="FD27" s="255">
        <f t="shared" si="28"/>
        <v>0</v>
      </c>
      <c r="FE27" s="255">
        <f t="shared" si="28"/>
        <v>0</v>
      </c>
      <c r="FF27" s="255">
        <f t="shared" si="28"/>
        <v>0</v>
      </c>
      <c r="FG27" s="255">
        <f t="shared" si="28"/>
        <v>0</v>
      </c>
      <c r="FH27" s="255">
        <f t="shared" si="28"/>
        <v>0</v>
      </c>
      <c r="FI27" s="255">
        <f t="shared" si="28"/>
        <v>0</v>
      </c>
      <c r="FJ27" s="255">
        <f t="shared" si="28"/>
        <v>0</v>
      </c>
      <c r="FK27" s="255">
        <f t="shared" si="28"/>
        <v>0</v>
      </c>
      <c r="FL27" s="255">
        <f t="shared" si="28"/>
        <v>0</v>
      </c>
      <c r="FM27" s="255">
        <f t="shared" si="28"/>
        <v>0</v>
      </c>
      <c r="FN27" s="255">
        <f t="shared" ref="FN27:GJ27" si="29" xml:space="preserve"> $F23 * $F24 * FN25 * FN26</f>
        <v>0</v>
      </c>
      <c r="FO27" s="255">
        <f t="shared" si="29"/>
        <v>0</v>
      </c>
      <c r="FP27" s="255">
        <f t="shared" si="29"/>
        <v>0</v>
      </c>
      <c r="FQ27" s="255">
        <f t="shared" si="29"/>
        <v>0</v>
      </c>
      <c r="FR27" s="255">
        <f t="shared" si="29"/>
        <v>0</v>
      </c>
      <c r="FS27" s="255">
        <f t="shared" si="29"/>
        <v>0</v>
      </c>
      <c r="FT27" s="255">
        <f t="shared" si="29"/>
        <v>0</v>
      </c>
      <c r="FU27" s="255">
        <f t="shared" si="29"/>
        <v>0</v>
      </c>
      <c r="FV27" s="255">
        <f t="shared" si="29"/>
        <v>0</v>
      </c>
      <c r="FW27" s="255">
        <f t="shared" si="29"/>
        <v>0</v>
      </c>
      <c r="FX27" s="255">
        <f t="shared" si="29"/>
        <v>0</v>
      </c>
      <c r="FY27" s="255">
        <f t="shared" si="29"/>
        <v>0</v>
      </c>
      <c r="FZ27" s="255">
        <f t="shared" si="29"/>
        <v>0</v>
      </c>
      <c r="GA27" s="255">
        <f t="shared" si="29"/>
        <v>0</v>
      </c>
      <c r="GB27" s="255">
        <f t="shared" si="29"/>
        <v>0</v>
      </c>
      <c r="GC27" s="255">
        <f t="shared" si="29"/>
        <v>0</v>
      </c>
      <c r="GD27" s="255">
        <f t="shared" si="29"/>
        <v>0</v>
      </c>
      <c r="GE27" s="255">
        <f t="shared" si="29"/>
        <v>0</v>
      </c>
      <c r="GF27" s="255">
        <f t="shared" si="29"/>
        <v>0</v>
      </c>
      <c r="GG27" s="255">
        <f t="shared" si="29"/>
        <v>0</v>
      </c>
      <c r="GH27" s="255">
        <f t="shared" si="29"/>
        <v>0</v>
      </c>
      <c r="GI27" s="255">
        <f t="shared" si="29"/>
        <v>0</v>
      </c>
      <c r="GJ27" s="255">
        <f t="shared" si="29"/>
        <v>0</v>
      </c>
      <c r="GK27" s="255"/>
      <c r="GL27" s="255"/>
      <c r="GM27" s="255"/>
      <c r="GN27" s="255"/>
      <c r="GO27" s="255"/>
      <c r="GP27" s="255"/>
      <c r="GQ27" s="255"/>
      <c r="GR27" s="255"/>
      <c r="GS27" s="255"/>
      <c r="GT27" s="255"/>
      <c r="GU27" s="255"/>
      <c r="GV27" s="255"/>
      <c r="GW27" s="255"/>
      <c r="GX27" s="255"/>
      <c r="GY27" s="255"/>
      <c r="GZ27" s="255"/>
      <c r="HA27" s="255"/>
      <c r="HB27" s="255"/>
      <c r="HC27" s="255"/>
      <c r="HD27" s="255"/>
      <c r="HE27" s="255"/>
      <c r="HF27" s="255"/>
      <c r="HG27" s="255"/>
      <c r="HH27" s="255"/>
      <c r="HI27" s="255"/>
      <c r="HJ27" s="255"/>
      <c r="HK27" s="255"/>
      <c r="HL27" s="255"/>
      <c r="HM27" s="255"/>
      <c r="HN27" s="255"/>
      <c r="HO27" s="255"/>
      <c r="HP27" s="255"/>
      <c r="HQ27" s="255"/>
      <c r="HR27" s="255"/>
      <c r="HS27" s="255"/>
      <c r="HT27" s="255"/>
      <c r="HU27" s="255"/>
      <c r="HV27" s="255"/>
      <c r="HW27" s="255"/>
      <c r="HX27" s="255"/>
      <c r="HY27" s="255"/>
      <c r="HZ27" s="255"/>
      <c r="IA27" s="255"/>
      <c r="IB27" s="255"/>
      <c r="IC27" s="255"/>
      <c r="ID27" s="255"/>
      <c r="IE27" s="255"/>
      <c r="IF27" s="255"/>
      <c r="IG27" s="255"/>
      <c r="IH27" s="255"/>
      <c r="II27" s="255"/>
      <c r="IJ27" s="255"/>
      <c r="IK27" s="255"/>
      <c r="IL27" s="255"/>
      <c r="IM27" s="255"/>
      <c r="IN27" s="255"/>
      <c r="IO27" s="255"/>
      <c r="IP27" s="255"/>
      <c r="IQ27" s="255"/>
      <c r="IR27" s="255"/>
      <c r="IS27" s="255"/>
      <c r="IT27" s="255"/>
      <c r="IU27" s="255"/>
      <c r="IV27" s="255"/>
      <c r="IW27" s="255"/>
      <c r="IX27" s="255"/>
      <c r="IY27" s="255"/>
    </row>
    <row r="28" spans="1:259" x14ac:dyDescent="0.35">
      <c r="A28" s="313"/>
      <c r="B28" s="313"/>
      <c r="C28" s="314"/>
      <c r="D28" s="315"/>
      <c r="E28" s="312"/>
      <c r="F28" s="312"/>
      <c r="G28" s="312"/>
      <c r="H28" s="312"/>
      <c r="I28" s="312"/>
      <c r="J28" s="312"/>
      <c r="K28" s="312"/>
      <c r="L28" s="312"/>
      <c r="M28" s="312"/>
      <c r="N28" s="312"/>
      <c r="O28" s="312"/>
      <c r="P28" s="312"/>
      <c r="Q28" s="312"/>
      <c r="R28" s="312"/>
      <c r="S28" s="312"/>
      <c r="T28" s="312"/>
      <c r="U28" s="312"/>
      <c r="V28" s="312"/>
      <c r="W28" s="312"/>
      <c r="X28" s="312"/>
      <c r="Y28" s="312"/>
      <c r="Z28" s="312"/>
      <c r="AA28" s="312"/>
      <c r="AB28" s="312"/>
      <c r="AC28" s="312"/>
      <c r="AD28" s="312"/>
      <c r="AE28" s="312"/>
      <c r="AF28" s="312"/>
      <c r="AG28" s="312"/>
      <c r="AH28" s="312"/>
      <c r="AI28" s="312"/>
      <c r="AJ28" s="312"/>
      <c r="AK28" s="312"/>
      <c r="AL28" s="312"/>
      <c r="AM28" s="312"/>
      <c r="AN28" s="312"/>
      <c r="AO28" s="312"/>
      <c r="AP28" s="312"/>
      <c r="AQ28" s="312"/>
      <c r="AR28" s="312"/>
      <c r="AS28" s="312"/>
      <c r="AT28" s="312"/>
      <c r="AU28" s="312"/>
      <c r="AV28" s="312"/>
      <c r="AW28" s="312"/>
      <c r="AX28" s="312"/>
      <c r="AY28" s="312"/>
      <c r="AZ28" s="312"/>
      <c r="BA28" s="312"/>
      <c r="BB28" s="312"/>
      <c r="BC28" s="312"/>
      <c r="BD28" s="312"/>
      <c r="BE28" s="312"/>
      <c r="BF28" s="312"/>
      <c r="BG28" s="312"/>
      <c r="BH28" s="312"/>
      <c r="BI28" s="312"/>
      <c r="BJ28" s="312"/>
      <c r="BK28" s="312"/>
      <c r="BL28" s="312"/>
      <c r="BM28" s="312"/>
      <c r="BN28" s="312"/>
      <c r="BO28" s="312"/>
      <c r="BP28" s="312"/>
      <c r="BQ28" s="312"/>
      <c r="BR28" s="312"/>
      <c r="BS28" s="312"/>
      <c r="BT28" s="312"/>
      <c r="BU28" s="312"/>
      <c r="BV28" s="312"/>
      <c r="BW28" s="312"/>
      <c r="BX28" s="312"/>
      <c r="BY28" s="312"/>
      <c r="BZ28" s="312"/>
      <c r="CA28" s="312"/>
      <c r="CB28" s="312"/>
      <c r="CC28" s="312"/>
      <c r="CD28" s="312"/>
      <c r="CE28" s="312"/>
      <c r="CF28" s="312"/>
      <c r="CG28" s="312"/>
      <c r="CH28" s="312"/>
      <c r="CI28" s="312"/>
      <c r="CJ28" s="312"/>
      <c r="CK28" s="312"/>
      <c r="CL28" s="312"/>
      <c r="CM28" s="312"/>
      <c r="CN28" s="312"/>
      <c r="CO28" s="312"/>
      <c r="CP28" s="312"/>
      <c r="CQ28" s="312"/>
      <c r="CR28" s="312"/>
      <c r="CS28" s="312"/>
      <c r="CT28" s="312"/>
      <c r="CU28" s="312"/>
      <c r="CV28" s="312"/>
      <c r="CW28" s="312"/>
      <c r="CX28" s="312"/>
      <c r="CY28" s="312"/>
      <c r="CZ28" s="312"/>
      <c r="DA28" s="312"/>
      <c r="DB28" s="312"/>
      <c r="DC28" s="312"/>
      <c r="DD28" s="312"/>
      <c r="DE28" s="312"/>
      <c r="DF28" s="312"/>
      <c r="DG28" s="312"/>
      <c r="DH28" s="312"/>
      <c r="DI28" s="312"/>
      <c r="DJ28" s="312"/>
      <c r="DK28" s="312"/>
      <c r="DL28" s="312"/>
      <c r="DM28" s="312"/>
      <c r="DN28" s="312"/>
      <c r="DO28" s="312"/>
      <c r="DP28" s="312"/>
      <c r="DQ28" s="312"/>
      <c r="DR28" s="312"/>
      <c r="DS28" s="312"/>
      <c r="DT28" s="312"/>
      <c r="DU28" s="312"/>
      <c r="DV28" s="312"/>
      <c r="DW28" s="312"/>
      <c r="DX28" s="312"/>
      <c r="DY28" s="312"/>
      <c r="DZ28" s="312"/>
      <c r="EA28" s="312"/>
      <c r="EB28" s="312"/>
      <c r="EC28" s="312"/>
      <c r="ED28" s="312"/>
      <c r="EE28" s="312"/>
      <c r="EF28" s="312"/>
      <c r="EG28" s="312"/>
      <c r="EH28" s="312"/>
      <c r="EI28" s="312"/>
      <c r="EJ28" s="312"/>
      <c r="EK28" s="312"/>
      <c r="EL28" s="312"/>
      <c r="EM28" s="312"/>
      <c r="EN28" s="312"/>
      <c r="EO28" s="312"/>
      <c r="EP28" s="312"/>
      <c r="EQ28" s="312"/>
      <c r="ER28" s="312"/>
      <c r="ES28" s="312"/>
      <c r="ET28" s="312"/>
      <c r="EU28" s="312"/>
      <c r="EV28" s="312"/>
      <c r="EW28" s="312"/>
      <c r="EX28" s="312"/>
      <c r="EY28" s="312"/>
      <c r="EZ28" s="312"/>
      <c r="FA28" s="312"/>
      <c r="FB28" s="312"/>
      <c r="FC28" s="312"/>
      <c r="FD28" s="312"/>
      <c r="FE28" s="312"/>
      <c r="FF28" s="312"/>
      <c r="FG28" s="312"/>
      <c r="FH28" s="312"/>
      <c r="FI28" s="312"/>
      <c r="FJ28" s="312"/>
      <c r="FK28" s="312"/>
      <c r="FL28" s="312"/>
      <c r="FM28" s="312"/>
      <c r="FN28" s="312"/>
      <c r="FO28" s="312"/>
      <c r="FP28" s="312"/>
      <c r="FQ28" s="312"/>
      <c r="FR28" s="312"/>
      <c r="FS28" s="312"/>
      <c r="FT28" s="312"/>
      <c r="FU28" s="312"/>
      <c r="FV28" s="312"/>
      <c r="FW28" s="312"/>
      <c r="FX28" s="312"/>
      <c r="FY28" s="312"/>
      <c r="FZ28" s="312"/>
      <c r="GA28" s="312"/>
      <c r="GB28" s="312"/>
      <c r="GC28" s="312"/>
      <c r="GD28" s="312"/>
      <c r="GE28" s="312"/>
      <c r="GF28" s="312"/>
      <c r="GG28" s="312"/>
      <c r="GH28" s="312"/>
      <c r="GI28" s="312"/>
      <c r="GJ28" s="312"/>
      <c r="GK28" s="316"/>
      <c r="GL28" s="316"/>
      <c r="GM28" s="316"/>
      <c r="GN28" s="316"/>
      <c r="GO28" s="316"/>
      <c r="GP28" s="316"/>
      <c r="GQ28" s="316"/>
      <c r="GR28" s="316"/>
      <c r="GS28" s="316"/>
      <c r="GT28" s="316"/>
      <c r="GU28" s="316"/>
      <c r="GV28" s="316"/>
      <c r="GW28" s="316"/>
      <c r="GX28" s="316"/>
      <c r="GY28" s="316"/>
      <c r="GZ28" s="316"/>
      <c r="HA28" s="316"/>
      <c r="HB28" s="316"/>
      <c r="HC28" s="316"/>
      <c r="HD28" s="316"/>
      <c r="HE28" s="316"/>
      <c r="HF28" s="316"/>
      <c r="HG28" s="316"/>
      <c r="HH28" s="316"/>
      <c r="HI28" s="316"/>
      <c r="HJ28" s="316"/>
      <c r="HK28" s="316"/>
      <c r="HL28" s="316"/>
      <c r="HM28" s="316"/>
      <c r="HN28" s="316"/>
      <c r="HO28" s="316"/>
      <c r="HP28" s="316"/>
      <c r="HQ28" s="316"/>
      <c r="HR28" s="316"/>
      <c r="HS28" s="316"/>
      <c r="HT28" s="316"/>
      <c r="HU28" s="316"/>
      <c r="HV28" s="316"/>
      <c r="HW28" s="316"/>
      <c r="HX28" s="316"/>
      <c r="HY28" s="316"/>
      <c r="HZ28" s="316"/>
      <c r="IA28" s="316"/>
      <c r="IB28" s="316"/>
      <c r="IC28" s="316"/>
      <c r="ID28" s="316"/>
      <c r="IE28" s="316"/>
      <c r="IF28" s="316"/>
      <c r="IG28" s="316"/>
      <c r="IH28" s="316"/>
      <c r="II28" s="316"/>
      <c r="IJ28" s="316"/>
      <c r="IK28" s="316"/>
      <c r="IL28" s="316"/>
      <c r="IM28" s="316"/>
      <c r="IN28" s="316"/>
      <c r="IO28" s="316"/>
      <c r="IP28" s="316"/>
      <c r="IQ28" s="316"/>
      <c r="IR28" s="316"/>
      <c r="IS28" s="316"/>
      <c r="IT28" s="316"/>
      <c r="IU28" s="316"/>
      <c r="IV28" s="316"/>
      <c r="IW28" s="316"/>
      <c r="IX28" s="316"/>
      <c r="IY28" s="316"/>
    </row>
    <row r="29" spans="1:259" s="698" customFormat="1" x14ac:dyDescent="0.35">
      <c r="A29" s="129"/>
      <c r="B29" s="129"/>
      <c r="C29" s="130"/>
      <c r="D29" s="131"/>
      <c r="E29" s="705" t="str">
        <f xml:space="preserve"> InpC!E$38</f>
        <v>Power tariff</v>
      </c>
      <c r="F29" s="706">
        <f xml:space="preserve"> InpC!F$38</f>
        <v>6.5000000000000002E-2</v>
      </c>
      <c r="G29" s="705" t="str">
        <f xml:space="preserve"> InpC!G$38</f>
        <v>USD / kWh</v>
      </c>
      <c r="H29" s="702"/>
      <c r="I29" s="703"/>
      <c r="J29" s="703"/>
      <c r="K29" s="197"/>
      <c r="L29" s="197"/>
      <c r="M29" s="197"/>
      <c r="N29" s="197"/>
      <c r="O29" s="197"/>
      <c r="P29" s="197"/>
      <c r="Q29" s="197"/>
      <c r="R29" s="197"/>
      <c r="S29" s="197"/>
      <c r="T29" s="197"/>
      <c r="U29" s="197"/>
      <c r="V29" s="197"/>
      <c r="W29" s="197"/>
      <c r="X29" s="197"/>
      <c r="Y29" s="197"/>
      <c r="Z29" s="197"/>
      <c r="AA29" s="197"/>
      <c r="AB29" s="197"/>
      <c r="AC29" s="197"/>
      <c r="AD29" s="197"/>
      <c r="AE29" s="197"/>
      <c r="AF29" s="197"/>
      <c r="AG29" s="197"/>
      <c r="AH29" s="197"/>
      <c r="AI29" s="197"/>
      <c r="AJ29" s="197"/>
      <c r="AK29" s="197"/>
      <c r="AL29" s="197"/>
      <c r="AM29" s="197"/>
      <c r="AN29" s="197"/>
      <c r="AO29" s="197"/>
      <c r="AP29" s="197"/>
      <c r="AQ29" s="197"/>
      <c r="AR29" s="197"/>
      <c r="AS29" s="197"/>
      <c r="AT29" s="197"/>
      <c r="AU29" s="197"/>
      <c r="AV29" s="197"/>
      <c r="AW29" s="197"/>
      <c r="AX29" s="197"/>
      <c r="AY29" s="197"/>
      <c r="AZ29" s="197"/>
      <c r="BA29" s="197"/>
      <c r="BB29" s="197"/>
      <c r="BC29" s="197"/>
      <c r="BD29" s="197"/>
      <c r="BE29" s="197"/>
      <c r="BF29" s="197"/>
      <c r="BG29" s="197"/>
      <c r="BH29" s="197"/>
      <c r="BI29" s="197"/>
      <c r="BJ29" s="197"/>
      <c r="BK29" s="197"/>
      <c r="BL29" s="197"/>
      <c r="BM29" s="197"/>
      <c r="BN29" s="197"/>
      <c r="BO29" s="197"/>
      <c r="BP29" s="197"/>
      <c r="BQ29" s="197"/>
      <c r="BR29" s="197"/>
      <c r="BS29" s="197"/>
      <c r="BT29" s="197"/>
      <c r="BU29" s="197"/>
      <c r="BV29" s="197"/>
      <c r="BW29" s="197"/>
      <c r="BX29" s="197"/>
      <c r="BY29" s="197"/>
      <c r="BZ29" s="197"/>
      <c r="CA29" s="197"/>
      <c r="CB29" s="197"/>
      <c r="CC29" s="197"/>
      <c r="CD29" s="197"/>
      <c r="CE29" s="197"/>
      <c r="CF29" s="197"/>
      <c r="CG29" s="197"/>
      <c r="CH29" s="197"/>
      <c r="CI29" s="197"/>
      <c r="CJ29" s="197"/>
      <c r="CK29" s="197"/>
      <c r="CL29" s="197"/>
      <c r="CM29" s="197"/>
      <c r="CN29" s="197"/>
      <c r="CO29" s="197"/>
      <c r="CP29" s="197"/>
      <c r="CQ29" s="197"/>
      <c r="CR29" s="197"/>
      <c r="CS29" s="197"/>
      <c r="CT29" s="197"/>
      <c r="CU29" s="197"/>
      <c r="CV29" s="197"/>
      <c r="CW29" s="197"/>
      <c r="CX29" s="197"/>
      <c r="CY29" s="197"/>
      <c r="CZ29" s="197"/>
      <c r="DA29" s="197"/>
      <c r="DB29" s="197"/>
      <c r="DC29" s="197"/>
      <c r="DD29" s="197"/>
      <c r="DE29" s="197"/>
      <c r="DF29" s="197"/>
      <c r="DG29" s="197"/>
      <c r="DH29" s="197"/>
      <c r="DI29" s="197"/>
      <c r="DJ29" s="197"/>
      <c r="DK29" s="197"/>
      <c r="DL29" s="197"/>
      <c r="DM29" s="197"/>
      <c r="DN29" s="197"/>
      <c r="DO29" s="197"/>
      <c r="DP29" s="197"/>
      <c r="DQ29" s="197"/>
      <c r="DR29" s="197"/>
      <c r="DS29" s="197"/>
      <c r="DT29" s="197"/>
      <c r="DU29" s="197"/>
      <c r="DV29" s="197"/>
      <c r="DW29" s="197"/>
      <c r="DX29" s="197"/>
      <c r="DY29" s="197"/>
      <c r="DZ29" s="197"/>
      <c r="EA29" s="197"/>
      <c r="EB29" s="197"/>
      <c r="EC29" s="197"/>
      <c r="ED29" s="197"/>
      <c r="EE29" s="197"/>
      <c r="EF29" s="197"/>
      <c r="EG29" s="197"/>
      <c r="EH29" s="197"/>
      <c r="EI29" s="197"/>
      <c r="EJ29" s="197"/>
      <c r="EK29" s="197"/>
      <c r="EL29" s="197"/>
      <c r="EM29" s="197"/>
      <c r="EN29" s="197"/>
      <c r="EO29" s="197"/>
      <c r="EP29" s="197"/>
      <c r="EQ29" s="197"/>
      <c r="ER29" s="197"/>
      <c r="ES29" s="197"/>
      <c r="ET29" s="197"/>
      <c r="EU29" s="197"/>
      <c r="EV29" s="197"/>
      <c r="EW29" s="197"/>
      <c r="EX29" s="197"/>
      <c r="EY29" s="197"/>
      <c r="EZ29" s="197"/>
      <c r="FA29" s="197"/>
      <c r="FB29" s="197"/>
      <c r="FC29" s="197"/>
      <c r="FD29" s="197"/>
      <c r="FE29" s="197"/>
      <c r="FF29" s="197"/>
      <c r="FG29" s="197"/>
      <c r="FH29" s="197"/>
      <c r="FI29" s="197"/>
      <c r="FJ29" s="197"/>
      <c r="FK29" s="197"/>
      <c r="FL29" s="197"/>
      <c r="FM29" s="197"/>
      <c r="FN29" s="197"/>
      <c r="FO29" s="197"/>
      <c r="FP29" s="197"/>
      <c r="FQ29" s="197"/>
      <c r="FR29" s="197"/>
      <c r="FS29" s="197"/>
      <c r="FT29" s="197"/>
      <c r="FU29" s="197"/>
      <c r="FV29" s="197"/>
      <c r="FW29" s="197"/>
      <c r="FX29" s="197"/>
      <c r="FY29" s="197"/>
      <c r="FZ29" s="197"/>
      <c r="GA29" s="197"/>
      <c r="GB29" s="197"/>
      <c r="GC29" s="197"/>
      <c r="GD29" s="197"/>
      <c r="GE29" s="197"/>
      <c r="GF29" s="197"/>
      <c r="GG29" s="197"/>
      <c r="GH29" s="197"/>
      <c r="GI29" s="197"/>
      <c r="GJ29" s="197"/>
      <c r="GK29" s="316"/>
      <c r="GL29" s="316"/>
      <c r="GM29" s="316"/>
      <c r="GN29" s="316"/>
      <c r="GO29" s="316"/>
      <c r="GP29" s="316"/>
      <c r="GQ29" s="316"/>
      <c r="GR29" s="316"/>
      <c r="GS29" s="316"/>
      <c r="GT29" s="316"/>
      <c r="GU29" s="316"/>
      <c r="GV29" s="316"/>
      <c r="GW29" s="316"/>
      <c r="GX29" s="316"/>
      <c r="GY29" s="316"/>
      <c r="GZ29" s="316"/>
      <c r="HA29" s="316"/>
      <c r="HB29" s="316"/>
      <c r="HC29" s="316"/>
      <c r="HD29" s="316"/>
      <c r="HE29" s="316"/>
      <c r="HF29" s="316"/>
      <c r="HG29" s="316"/>
      <c r="HH29" s="316"/>
      <c r="HI29" s="316"/>
      <c r="HJ29" s="316"/>
      <c r="HK29" s="316"/>
      <c r="HL29" s="316"/>
      <c r="HM29" s="316"/>
      <c r="HN29" s="316"/>
      <c r="HO29" s="316"/>
      <c r="HP29" s="316"/>
      <c r="HQ29" s="316"/>
      <c r="HR29" s="316"/>
      <c r="HS29" s="316"/>
      <c r="HT29" s="316"/>
      <c r="HU29" s="316"/>
      <c r="HV29" s="316"/>
      <c r="HW29" s="316"/>
      <c r="HX29" s="316"/>
      <c r="HY29" s="316"/>
      <c r="HZ29" s="316"/>
      <c r="IA29" s="316"/>
      <c r="IB29" s="316"/>
      <c r="IC29" s="316"/>
      <c r="ID29" s="316"/>
      <c r="IE29" s="316"/>
      <c r="IF29" s="316"/>
      <c r="IG29" s="316"/>
      <c r="IH29" s="316"/>
      <c r="II29" s="316"/>
      <c r="IJ29" s="316"/>
      <c r="IK29" s="316"/>
      <c r="IL29" s="316"/>
      <c r="IM29" s="316"/>
      <c r="IN29" s="316"/>
      <c r="IO29" s="316"/>
      <c r="IP29" s="316"/>
      <c r="IQ29" s="316"/>
      <c r="IR29" s="316"/>
      <c r="IS29" s="316"/>
      <c r="IT29" s="316"/>
      <c r="IU29" s="316"/>
      <c r="IV29" s="316"/>
      <c r="IW29" s="316"/>
      <c r="IX29" s="316"/>
      <c r="IY29" s="316"/>
    </row>
    <row r="30" spans="1:259" s="698" customFormat="1" x14ac:dyDescent="0.35">
      <c r="A30" s="129"/>
      <c r="B30" s="129"/>
      <c r="C30" s="130"/>
      <c r="D30" s="131"/>
      <c r="E30" s="707" t="str">
        <f xml:space="preserve"> InpC!E$142</f>
        <v>Units in a thousand</v>
      </c>
      <c r="F30" s="707">
        <f xml:space="preserve"> InpC!F$142</f>
        <v>1000</v>
      </c>
      <c r="G30" s="707" t="str">
        <f xml:space="preserve"> InpC!G$142</f>
        <v>units</v>
      </c>
      <c r="H30" s="707"/>
      <c r="I30" s="707"/>
      <c r="J30" s="707"/>
      <c r="K30" s="707"/>
      <c r="L30" s="707"/>
      <c r="M30" s="707"/>
      <c r="N30" s="707"/>
      <c r="O30" s="707"/>
      <c r="P30" s="707"/>
      <c r="Q30" s="707"/>
      <c r="R30" s="707"/>
      <c r="S30" s="707"/>
      <c r="T30" s="707"/>
      <c r="U30" s="707"/>
      <c r="V30" s="707"/>
      <c r="W30" s="707"/>
      <c r="X30" s="707"/>
      <c r="Y30" s="707"/>
      <c r="Z30" s="707"/>
      <c r="AA30" s="707"/>
      <c r="AB30" s="707"/>
      <c r="AC30" s="707"/>
      <c r="AD30" s="707"/>
      <c r="AE30" s="707"/>
      <c r="AF30" s="707"/>
      <c r="AG30" s="707"/>
      <c r="AH30" s="707"/>
      <c r="AI30" s="707"/>
      <c r="AJ30" s="707"/>
      <c r="AK30" s="707"/>
      <c r="AL30" s="707"/>
      <c r="AM30" s="707"/>
      <c r="AN30" s="707"/>
      <c r="AO30" s="707"/>
      <c r="AP30" s="707"/>
      <c r="AQ30" s="707"/>
      <c r="AR30" s="707"/>
      <c r="AS30" s="707"/>
      <c r="AT30" s="707"/>
      <c r="AU30" s="707"/>
      <c r="AV30" s="707"/>
      <c r="AW30" s="707"/>
      <c r="AX30" s="707"/>
      <c r="AY30" s="707"/>
      <c r="AZ30" s="707"/>
      <c r="BA30" s="707"/>
      <c r="BB30" s="707"/>
      <c r="BC30" s="707"/>
      <c r="BD30" s="707"/>
      <c r="BE30" s="707"/>
      <c r="BF30" s="707"/>
      <c r="BG30" s="707"/>
      <c r="BH30" s="707"/>
      <c r="BI30" s="707"/>
      <c r="BJ30" s="707"/>
      <c r="BK30" s="707"/>
      <c r="BL30" s="707"/>
      <c r="BM30" s="707"/>
      <c r="BN30" s="707"/>
      <c r="BO30" s="707"/>
      <c r="BP30" s="707"/>
      <c r="BQ30" s="707"/>
      <c r="BR30" s="707"/>
      <c r="BS30" s="707"/>
      <c r="BT30" s="707"/>
      <c r="BU30" s="707"/>
      <c r="BV30" s="707"/>
      <c r="BW30" s="707"/>
      <c r="BX30" s="707"/>
      <c r="BY30" s="707"/>
      <c r="BZ30" s="707"/>
      <c r="CA30" s="707"/>
      <c r="CB30" s="707"/>
      <c r="CC30" s="707"/>
      <c r="CD30" s="707"/>
      <c r="CE30" s="707"/>
      <c r="CF30" s="707"/>
      <c r="CG30" s="707"/>
      <c r="CH30" s="707"/>
      <c r="CI30" s="707"/>
      <c r="CJ30" s="707"/>
      <c r="CK30" s="707"/>
      <c r="CL30" s="707"/>
      <c r="CM30" s="707"/>
      <c r="CN30" s="707"/>
      <c r="CO30" s="707"/>
      <c r="CP30" s="707"/>
      <c r="CQ30" s="707"/>
      <c r="CR30" s="707"/>
      <c r="CS30" s="707"/>
      <c r="CT30" s="707"/>
      <c r="CU30" s="707"/>
      <c r="CV30" s="707"/>
      <c r="CW30" s="707"/>
      <c r="CX30" s="707"/>
      <c r="CY30" s="707"/>
      <c r="CZ30" s="707"/>
      <c r="DA30" s="707"/>
      <c r="DB30" s="707"/>
      <c r="DC30" s="707"/>
      <c r="DD30" s="707"/>
      <c r="DE30" s="707"/>
      <c r="DF30" s="707"/>
      <c r="DG30" s="707"/>
      <c r="DH30" s="707"/>
      <c r="DI30" s="707"/>
      <c r="DJ30" s="707"/>
      <c r="DK30" s="707"/>
      <c r="DL30" s="707"/>
      <c r="DM30" s="707"/>
      <c r="DN30" s="707"/>
      <c r="DO30" s="707"/>
      <c r="DP30" s="707"/>
      <c r="DQ30" s="707"/>
      <c r="DR30" s="707"/>
      <c r="DS30" s="707"/>
      <c r="DT30" s="707"/>
      <c r="DU30" s="707"/>
      <c r="DV30" s="707"/>
      <c r="DW30" s="707"/>
      <c r="DX30" s="707"/>
      <c r="DY30" s="707"/>
      <c r="DZ30" s="707"/>
      <c r="EA30" s="707"/>
      <c r="EB30" s="707"/>
      <c r="EC30" s="707"/>
      <c r="ED30" s="707"/>
      <c r="EE30" s="707"/>
      <c r="EF30" s="707"/>
      <c r="EG30" s="707"/>
      <c r="EH30" s="707"/>
      <c r="EI30" s="707"/>
      <c r="EJ30" s="707"/>
      <c r="EK30" s="707"/>
      <c r="EL30" s="707"/>
      <c r="EM30" s="707"/>
      <c r="EN30" s="707"/>
      <c r="EO30" s="707"/>
      <c r="EP30" s="707"/>
      <c r="EQ30" s="707"/>
      <c r="ER30" s="707"/>
      <c r="ES30" s="707"/>
      <c r="ET30" s="707"/>
      <c r="EU30" s="707"/>
      <c r="EV30" s="707"/>
      <c r="EW30" s="707"/>
      <c r="EX30" s="707"/>
      <c r="EY30" s="707"/>
      <c r="EZ30" s="707"/>
      <c r="FA30" s="707"/>
      <c r="FB30" s="707"/>
      <c r="FC30" s="707"/>
      <c r="FD30" s="707"/>
      <c r="FE30" s="707"/>
      <c r="FF30" s="707"/>
      <c r="FG30" s="707"/>
      <c r="FH30" s="707"/>
      <c r="FI30" s="707"/>
      <c r="FJ30" s="707"/>
      <c r="FK30" s="707"/>
      <c r="FL30" s="707"/>
      <c r="FM30" s="707"/>
      <c r="FN30" s="707"/>
      <c r="FO30" s="707"/>
      <c r="FP30" s="707"/>
      <c r="FQ30" s="707"/>
      <c r="FR30" s="707"/>
      <c r="FS30" s="707"/>
      <c r="FT30" s="707"/>
      <c r="FU30" s="707"/>
      <c r="FV30" s="707"/>
      <c r="FW30" s="707"/>
      <c r="FX30" s="707"/>
      <c r="FY30" s="707"/>
      <c r="FZ30" s="707"/>
      <c r="GA30" s="707"/>
      <c r="GB30" s="707"/>
      <c r="GC30" s="707"/>
      <c r="GD30" s="707"/>
      <c r="GE30" s="707"/>
      <c r="GF30" s="707"/>
      <c r="GG30" s="707"/>
      <c r="GH30" s="707"/>
      <c r="GI30" s="707"/>
      <c r="GJ30" s="707"/>
      <c r="GK30" s="316"/>
      <c r="GL30" s="316"/>
      <c r="GM30" s="316"/>
      <c r="GN30" s="316"/>
      <c r="GO30" s="316"/>
      <c r="GP30" s="316"/>
      <c r="GQ30" s="316"/>
      <c r="GR30" s="316"/>
      <c r="GS30" s="316"/>
      <c r="GT30" s="316"/>
      <c r="GU30" s="316"/>
      <c r="GV30" s="316"/>
      <c r="GW30" s="316"/>
      <c r="GX30" s="316"/>
      <c r="GY30" s="316"/>
      <c r="GZ30" s="316"/>
      <c r="HA30" s="316"/>
      <c r="HB30" s="316"/>
      <c r="HC30" s="316"/>
      <c r="HD30" s="316"/>
      <c r="HE30" s="316"/>
      <c r="HF30" s="316"/>
      <c r="HG30" s="316"/>
      <c r="HH30" s="316"/>
      <c r="HI30" s="316"/>
      <c r="HJ30" s="316"/>
      <c r="HK30" s="316"/>
      <c r="HL30" s="316"/>
      <c r="HM30" s="316"/>
      <c r="HN30" s="316"/>
      <c r="HO30" s="316"/>
      <c r="HP30" s="316"/>
      <c r="HQ30" s="316"/>
      <c r="HR30" s="316"/>
      <c r="HS30" s="316"/>
      <c r="HT30" s="316"/>
      <c r="HU30" s="316"/>
      <c r="HV30" s="316"/>
      <c r="HW30" s="316"/>
      <c r="HX30" s="316"/>
      <c r="HY30" s="316"/>
      <c r="HZ30" s="316"/>
      <c r="IA30" s="316"/>
      <c r="IB30" s="316"/>
      <c r="IC30" s="316"/>
      <c r="ID30" s="316"/>
      <c r="IE30" s="316"/>
      <c r="IF30" s="316"/>
      <c r="IG30" s="316"/>
      <c r="IH30" s="316"/>
      <c r="II30" s="316"/>
      <c r="IJ30" s="316"/>
      <c r="IK30" s="316"/>
      <c r="IL30" s="316"/>
      <c r="IM30" s="316"/>
      <c r="IN30" s="316"/>
      <c r="IO30" s="316"/>
      <c r="IP30" s="316"/>
      <c r="IQ30" s="316"/>
      <c r="IR30" s="316"/>
      <c r="IS30" s="316"/>
      <c r="IT30" s="316"/>
      <c r="IU30" s="316"/>
      <c r="IV30" s="316"/>
      <c r="IW30" s="316"/>
      <c r="IX30" s="316"/>
      <c r="IY30" s="316"/>
    </row>
    <row r="31" spans="1:259" s="699" customFormat="1" x14ac:dyDescent="0.35">
      <c r="A31" s="129"/>
      <c r="B31" s="129"/>
      <c r="C31" s="130"/>
      <c r="D31" s="131"/>
      <c r="E31" s="707" t="str">
        <f xml:space="preserve"> InpC!E$141</f>
        <v>GWh to KWh conversion</v>
      </c>
      <c r="F31" s="707">
        <f xml:space="preserve"> InpC!F$141</f>
        <v>1000000</v>
      </c>
      <c r="G31" s="707" t="str">
        <f xml:space="preserve"> InpC!G$141</f>
        <v>KWh / GWh</v>
      </c>
      <c r="H31" s="702"/>
      <c r="I31" s="703"/>
      <c r="J31" s="703"/>
      <c r="K31" s="197"/>
      <c r="L31" s="197"/>
      <c r="M31" s="197"/>
      <c r="N31" s="197"/>
      <c r="O31" s="197"/>
      <c r="P31" s="197"/>
      <c r="Q31" s="197"/>
      <c r="R31" s="197"/>
      <c r="S31" s="197"/>
      <c r="T31" s="197"/>
      <c r="U31" s="197"/>
      <c r="V31" s="197"/>
      <c r="W31" s="197"/>
      <c r="X31" s="197"/>
      <c r="Y31" s="197"/>
      <c r="Z31" s="197"/>
      <c r="AA31" s="197"/>
      <c r="AB31" s="197"/>
      <c r="AC31" s="197"/>
      <c r="AD31" s="197"/>
      <c r="AE31" s="197"/>
      <c r="AF31" s="197"/>
      <c r="AG31" s="197"/>
      <c r="AH31" s="197"/>
      <c r="AI31" s="197"/>
      <c r="AJ31" s="197"/>
      <c r="AK31" s="197"/>
      <c r="AL31" s="197"/>
      <c r="AM31" s="197"/>
      <c r="AN31" s="197"/>
      <c r="AO31" s="197"/>
      <c r="AP31" s="197"/>
      <c r="AQ31" s="197"/>
      <c r="AR31" s="197"/>
      <c r="AS31" s="197"/>
      <c r="AT31" s="197"/>
      <c r="AU31" s="197"/>
      <c r="AV31" s="197"/>
      <c r="AW31" s="197"/>
      <c r="AX31" s="197"/>
      <c r="AY31" s="197"/>
      <c r="AZ31" s="197"/>
      <c r="BA31" s="197"/>
      <c r="BB31" s="197"/>
      <c r="BC31" s="197"/>
      <c r="BD31" s="197"/>
      <c r="BE31" s="197"/>
      <c r="BF31" s="197"/>
      <c r="BG31" s="197"/>
      <c r="BH31" s="197"/>
      <c r="BI31" s="197"/>
      <c r="BJ31" s="197"/>
      <c r="BK31" s="197"/>
      <c r="BL31" s="197"/>
      <c r="BM31" s="197"/>
      <c r="BN31" s="197"/>
      <c r="BO31" s="197"/>
      <c r="BP31" s="197"/>
      <c r="BQ31" s="197"/>
      <c r="BR31" s="197"/>
      <c r="BS31" s="197"/>
      <c r="BT31" s="197"/>
      <c r="BU31" s="197"/>
      <c r="BV31" s="197"/>
      <c r="BW31" s="197"/>
      <c r="BX31" s="197"/>
      <c r="BY31" s="197"/>
      <c r="BZ31" s="197"/>
      <c r="CA31" s="197"/>
      <c r="CB31" s="197"/>
      <c r="CC31" s="197"/>
      <c r="CD31" s="197"/>
      <c r="CE31" s="197"/>
      <c r="CF31" s="197"/>
      <c r="CG31" s="197"/>
      <c r="CH31" s="197"/>
      <c r="CI31" s="197"/>
      <c r="CJ31" s="197"/>
      <c r="CK31" s="197"/>
      <c r="CL31" s="197"/>
      <c r="CM31" s="197"/>
      <c r="CN31" s="197"/>
      <c r="CO31" s="197"/>
      <c r="CP31" s="197"/>
      <c r="CQ31" s="197"/>
      <c r="CR31" s="197"/>
      <c r="CS31" s="197"/>
      <c r="CT31" s="197"/>
      <c r="CU31" s="197"/>
      <c r="CV31" s="197"/>
      <c r="CW31" s="197"/>
      <c r="CX31" s="197"/>
      <c r="CY31" s="197"/>
      <c r="CZ31" s="197"/>
      <c r="DA31" s="197"/>
      <c r="DB31" s="197"/>
      <c r="DC31" s="197"/>
      <c r="DD31" s="197"/>
      <c r="DE31" s="197"/>
      <c r="DF31" s="197"/>
      <c r="DG31" s="197"/>
      <c r="DH31" s="197"/>
      <c r="DI31" s="197"/>
      <c r="DJ31" s="197"/>
      <c r="DK31" s="197"/>
      <c r="DL31" s="197"/>
      <c r="DM31" s="197"/>
      <c r="DN31" s="197"/>
      <c r="DO31" s="197"/>
      <c r="DP31" s="197"/>
      <c r="DQ31" s="197"/>
      <c r="DR31" s="197"/>
      <c r="DS31" s="197"/>
      <c r="DT31" s="197"/>
      <c r="DU31" s="197"/>
      <c r="DV31" s="197"/>
      <c r="DW31" s="197"/>
      <c r="DX31" s="197"/>
      <c r="DY31" s="197"/>
      <c r="DZ31" s="197"/>
      <c r="EA31" s="197"/>
      <c r="EB31" s="197"/>
      <c r="EC31" s="197"/>
      <c r="ED31" s="197"/>
      <c r="EE31" s="197"/>
      <c r="EF31" s="197"/>
      <c r="EG31" s="197"/>
      <c r="EH31" s="197"/>
      <c r="EI31" s="197"/>
      <c r="EJ31" s="197"/>
      <c r="EK31" s="197"/>
      <c r="EL31" s="197"/>
      <c r="EM31" s="197"/>
      <c r="EN31" s="197"/>
      <c r="EO31" s="197"/>
      <c r="EP31" s="197"/>
      <c r="EQ31" s="197"/>
      <c r="ER31" s="197"/>
      <c r="ES31" s="197"/>
      <c r="ET31" s="197"/>
      <c r="EU31" s="197"/>
      <c r="EV31" s="197"/>
      <c r="EW31" s="197"/>
      <c r="EX31" s="197"/>
      <c r="EY31" s="197"/>
      <c r="EZ31" s="197"/>
      <c r="FA31" s="197"/>
      <c r="FB31" s="197"/>
      <c r="FC31" s="197"/>
      <c r="FD31" s="197"/>
      <c r="FE31" s="197"/>
      <c r="FF31" s="197"/>
      <c r="FG31" s="197"/>
      <c r="FH31" s="197"/>
      <c r="FI31" s="197"/>
      <c r="FJ31" s="197"/>
      <c r="FK31" s="197"/>
      <c r="FL31" s="197"/>
      <c r="FM31" s="197"/>
      <c r="FN31" s="197"/>
      <c r="FO31" s="197"/>
      <c r="FP31" s="197"/>
      <c r="FQ31" s="197"/>
      <c r="FR31" s="197"/>
      <c r="FS31" s="197"/>
      <c r="FT31" s="197"/>
      <c r="FU31" s="197"/>
      <c r="FV31" s="197"/>
      <c r="FW31" s="197"/>
      <c r="FX31" s="197"/>
      <c r="FY31" s="197"/>
      <c r="FZ31" s="197"/>
      <c r="GA31" s="197"/>
      <c r="GB31" s="197"/>
      <c r="GC31" s="197"/>
      <c r="GD31" s="197"/>
      <c r="GE31" s="197"/>
      <c r="GF31" s="197"/>
      <c r="GG31" s="197"/>
      <c r="GH31" s="197"/>
      <c r="GI31" s="197"/>
      <c r="GJ31" s="197"/>
      <c r="GK31" s="316"/>
      <c r="GL31" s="316"/>
      <c r="GM31" s="316"/>
      <c r="GN31" s="316"/>
      <c r="GO31" s="316"/>
      <c r="GP31" s="316"/>
      <c r="GQ31" s="316"/>
      <c r="GR31" s="316"/>
      <c r="GS31" s="316"/>
      <c r="GT31" s="316"/>
      <c r="GU31" s="316"/>
      <c r="GV31" s="316"/>
      <c r="GW31" s="316"/>
      <c r="GX31" s="316"/>
      <c r="GY31" s="316"/>
      <c r="GZ31" s="316"/>
      <c r="HA31" s="316"/>
      <c r="HB31" s="316"/>
      <c r="HC31" s="316"/>
      <c r="HD31" s="316"/>
      <c r="HE31" s="316"/>
      <c r="HF31" s="316"/>
      <c r="HG31" s="316"/>
      <c r="HH31" s="316"/>
      <c r="HI31" s="316"/>
      <c r="HJ31" s="316"/>
      <c r="HK31" s="316"/>
      <c r="HL31" s="316"/>
      <c r="HM31" s="316"/>
      <c r="HN31" s="316"/>
      <c r="HO31" s="316"/>
      <c r="HP31" s="316"/>
      <c r="HQ31" s="316"/>
      <c r="HR31" s="316"/>
      <c r="HS31" s="316"/>
      <c r="HT31" s="316"/>
      <c r="HU31" s="316"/>
      <c r="HV31" s="316"/>
      <c r="HW31" s="316"/>
      <c r="HX31" s="316"/>
      <c r="HY31" s="316"/>
      <c r="HZ31" s="316"/>
      <c r="IA31" s="316"/>
      <c r="IB31" s="316"/>
      <c r="IC31" s="316"/>
      <c r="ID31" s="316"/>
      <c r="IE31" s="316"/>
      <c r="IF31" s="316"/>
      <c r="IG31" s="316"/>
      <c r="IH31" s="316"/>
      <c r="II31" s="316"/>
      <c r="IJ31" s="316"/>
      <c r="IK31" s="316"/>
      <c r="IL31" s="316"/>
      <c r="IM31" s="316"/>
      <c r="IN31" s="316"/>
      <c r="IO31" s="316"/>
      <c r="IP31" s="316"/>
      <c r="IQ31" s="316"/>
      <c r="IR31" s="316"/>
      <c r="IS31" s="316"/>
      <c r="IT31" s="316"/>
      <c r="IU31" s="316"/>
      <c r="IV31" s="316"/>
      <c r="IW31" s="316"/>
      <c r="IX31" s="316"/>
      <c r="IY31" s="316"/>
    </row>
    <row r="32" spans="1:259" s="699" customFormat="1" x14ac:dyDescent="0.35">
      <c r="A32" s="313"/>
      <c r="B32" s="313"/>
      <c r="C32" s="314"/>
      <c r="D32" s="315"/>
      <c r="E32" s="660" t="str">
        <f t="shared" ref="E32:AJ32" si="30" xml:space="preserve"> E$27</f>
        <v>Electricity generation</v>
      </c>
      <c r="F32" s="660">
        <f t="shared" si="30"/>
        <v>0</v>
      </c>
      <c r="G32" s="660" t="str">
        <f t="shared" si="30"/>
        <v>GWh</v>
      </c>
      <c r="H32" s="660">
        <f t="shared" si="30"/>
        <v>5599.7151576027836</v>
      </c>
      <c r="I32" s="660">
        <f t="shared" si="30"/>
        <v>0</v>
      </c>
      <c r="J32" s="660">
        <f t="shared" si="30"/>
        <v>0</v>
      </c>
      <c r="K32" s="660">
        <f t="shared" si="30"/>
        <v>0</v>
      </c>
      <c r="L32" s="660">
        <f t="shared" si="30"/>
        <v>0</v>
      </c>
      <c r="M32" s="660">
        <f t="shared" si="30"/>
        <v>78.424500000000009</v>
      </c>
      <c r="N32" s="660">
        <f t="shared" si="30"/>
        <v>85.554000000000002</v>
      </c>
      <c r="O32" s="660">
        <f t="shared" si="30"/>
        <v>36.835749999999983</v>
      </c>
      <c r="P32" s="660">
        <f t="shared" si="30"/>
        <v>36.835749999999997</v>
      </c>
      <c r="Q32" s="660">
        <f t="shared" si="30"/>
        <v>78.034328358208967</v>
      </c>
      <c r="R32" s="660">
        <f t="shared" si="30"/>
        <v>85.128358208955234</v>
      </c>
      <c r="S32" s="660">
        <f t="shared" si="30"/>
        <v>36.652487562189044</v>
      </c>
      <c r="T32" s="660">
        <f t="shared" si="30"/>
        <v>36.652487562189059</v>
      </c>
      <c r="U32" s="660">
        <f t="shared" si="30"/>
        <v>77.646097868864658</v>
      </c>
      <c r="V32" s="660">
        <f t="shared" si="30"/>
        <v>84.704834038761447</v>
      </c>
      <c r="W32" s="660">
        <f t="shared" si="30"/>
        <v>36.470136877800044</v>
      </c>
      <c r="X32" s="660">
        <f t="shared" si="30"/>
        <v>36.470136877800066</v>
      </c>
      <c r="Y32" s="660">
        <f t="shared" si="30"/>
        <v>77.259798874492205</v>
      </c>
      <c r="Z32" s="660">
        <f t="shared" si="30"/>
        <v>84.283416953991491</v>
      </c>
      <c r="AA32" s="660">
        <f t="shared" si="30"/>
        <v>36.288693410746319</v>
      </c>
      <c r="AB32" s="660">
        <f t="shared" si="30"/>
        <v>36.28869341074634</v>
      </c>
      <c r="AC32" s="660">
        <f t="shared" si="30"/>
        <v>76.875421765663916</v>
      </c>
      <c r="AD32" s="660">
        <f t="shared" si="30"/>
        <v>83.864096471633346</v>
      </c>
      <c r="AE32" s="660">
        <f t="shared" si="30"/>
        <v>36.108152647508781</v>
      </c>
      <c r="AF32" s="660">
        <f t="shared" si="30"/>
        <v>36.108152647508803</v>
      </c>
      <c r="AG32" s="660">
        <f t="shared" si="30"/>
        <v>76.492956980760127</v>
      </c>
      <c r="AH32" s="660">
        <f t="shared" si="30"/>
        <v>83.446862160829212</v>
      </c>
      <c r="AI32" s="660">
        <f t="shared" si="30"/>
        <v>35.928510097023668</v>
      </c>
      <c r="AJ32" s="660">
        <f t="shared" si="30"/>
        <v>35.92851009702369</v>
      </c>
      <c r="AK32" s="660">
        <f t="shared" ref="AK32:BP32" si="31" xml:space="preserve"> AK$27</f>
        <v>76.112395005731486</v>
      </c>
      <c r="AL32" s="660">
        <f t="shared" si="31"/>
        <v>83.031703642616151</v>
      </c>
      <c r="AM32" s="660">
        <f t="shared" si="31"/>
        <v>35.749761290570824</v>
      </c>
      <c r="AN32" s="660">
        <f t="shared" si="31"/>
        <v>35.749761290570845</v>
      </c>
      <c r="AO32" s="660">
        <f t="shared" si="31"/>
        <v>75.733726373862169</v>
      </c>
      <c r="AP32" s="660">
        <f t="shared" si="31"/>
        <v>82.61861058966781</v>
      </c>
      <c r="AQ32" s="660">
        <f t="shared" si="31"/>
        <v>35.571901781662511</v>
      </c>
      <c r="AR32" s="660">
        <f t="shared" si="31"/>
        <v>35.571901781662532</v>
      </c>
      <c r="AS32" s="660">
        <f t="shared" si="31"/>
        <v>75.356941665534507</v>
      </c>
      <c r="AT32" s="660">
        <f t="shared" si="31"/>
        <v>82.20757272603764</v>
      </c>
      <c r="AU32" s="660">
        <f t="shared" si="31"/>
        <v>35.394927145932854</v>
      </c>
      <c r="AV32" s="660">
        <f t="shared" si="31"/>
        <v>35.394927145932868</v>
      </c>
      <c r="AW32" s="660">
        <f t="shared" si="31"/>
        <v>74.982031507994549</v>
      </c>
      <c r="AX32" s="660">
        <f t="shared" si="31"/>
        <v>81.798579826903136</v>
      </c>
      <c r="AY32" s="660">
        <f t="shared" si="31"/>
        <v>35.218832981027717</v>
      </c>
      <c r="AZ32" s="660">
        <f t="shared" si="31"/>
        <v>35.218832981027738</v>
      </c>
      <c r="BA32" s="660">
        <f t="shared" si="31"/>
        <v>74.608986575118948</v>
      </c>
      <c r="BB32" s="660">
        <f t="shared" si="31"/>
        <v>81.391621718311583</v>
      </c>
      <c r="BC32" s="660">
        <f t="shared" si="31"/>
        <v>35.043614906495243</v>
      </c>
      <c r="BD32" s="660">
        <f t="shared" si="31"/>
        <v>35.043614906495264</v>
      </c>
      <c r="BE32" s="660">
        <f t="shared" si="31"/>
        <v>74.237797587183039</v>
      </c>
      <c r="BF32" s="660">
        <f t="shared" si="31"/>
        <v>80.986688276926955</v>
      </c>
      <c r="BG32" s="660">
        <f t="shared" si="31"/>
        <v>34.869268563676862</v>
      </c>
      <c r="BH32" s="660">
        <f t="shared" si="31"/>
        <v>34.869268563676883</v>
      </c>
      <c r="BI32" s="660">
        <f t="shared" si="31"/>
        <v>73.868455310629926</v>
      </c>
      <c r="BJ32" s="660">
        <f t="shared" si="31"/>
        <v>80.583769429778101</v>
      </c>
      <c r="BK32" s="660">
        <f t="shared" si="31"/>
        <v>34.695789615598883</v>
      </c>
      <c r="BL32" s="660">
        <f t="shared" si="31"/>
        <v>34.695789615598905</v>
      </c>
      <c r="BM32" s="660">
        <f t="shared" si="31"/>
        <v>73.500950557840724</v>
      </c>
      <c r="BN32" s="660">
        <f t="shared" si="31"/>
        <v>80.182855154008053</v>
      </c>
      <c r="BO32" s="660">
        <f t="shared" si="31"/>
        <v>34.523173746864565</v>
      </c>
      <c r="BP32" s="660">
        <f t="shared" si="31"/>
        <v>34.523173746864579</v>
      </c>
      <c r="BQ32" s="660">
        <f t="shared" ref="BQ32:CV32" si="32" xml:space="preserve"> BQ$27</f>
        <v>73.135274186906202</v>
      </c>
      <c r="BR32" s="660">
        <f t="shared" si="32"/>
        <v>79.783935476624947</v>
      </c>
      <c r="BS32" s="660">
        <f t="shared" si="32"/>
        <v>34.351416663546836</v>
      </c>
      <c r="BT32" s="660">
        <f t="shared" si="32"/>
        <v>34.351416663546857</v>
      </c>
      <c r="BU32" s="660">
        <f t="shared" si="32"/>
        <v>72.771417101399223</v>
      </c>
      <c r="BV32" s="660">
        <f t="shared" si="32"/>
        <v>79.387000474253696</v>
      </c>
      <c r="BW32" s="660">
        <f t="shared" si="32"/>
        <v>34.180514093081435</v>
      </c>
      <c r="BX32" s="660">
        <f t="shared" si="32"/>
        <v>34.180514093081456</v>
      </c>
      <c r="BY32" s="660">
        <f t="shared" si="32"/>
        <v>72.409370250148498</v>
      </c>
      <c r="BZ32" s="660">
        <f t="shared" si="32"/>
        <v>78.992040272889255</v>
      </c>
      <c r="CA32" s="660">
        <f t="shared" si="32"/>
        <v>34.010461784160633</v>
      </c>
      <c r="CB32" s="660">
        <f t="shared" si="32"/>
        <v>34.010461784160654</v>
      </c>
      <c r="CC32" s="660">
        <f t="shared" si="32"/>
        <v>72.049124627013427</v>
      </c>
      <c r="CD32" s="660">
        <f t="shared" si="32"/>
        <v>78.599045047651018</v>
      </c>
      <c r="CE32" s="660">
        <f t="shared" si="32"/>
        <v>33.841255506627505</v>
      </c>
      <c r="CF32" s="660">
        <f t="shared" si="32"/>
        <v>33.841255506627519</v>
      </c>
      <c r="CG32" s="660">
        <f t="shared" si="32"/>
        <v>71.690671270660161</v>
      </c>
      <c r="CH32" s="660">
        <f t="shared" si="32"/>
        <v>78.208005022538345</v>
      </c>
      <c r="CI32" s="660">
        <f t="shared" si="32"/>
        <v>33.672891051370662</v>
      </c>
      <c r="CJ32" s="660">
        <f t="shared" si="32"/>
        <v>33.672891051370677</v>
      </c>
      <c r="CK32" s="660">
        <f t="shared" si="32"/>
        <v>71.334001264338468</v>
      </c>
      <c r="CL32" s="660">
        <f t="shared" si="32"/>
        <v>77.818910470187419</v>
      </c>
      <c r="CM32" s="660">
        <f t="shared" si="32"/>
        <v>33.505364230219563</v>
      </c>
      <c r="CN32" s="660">
        <f t="shared" si="32"/>
        <v>33.505364230219584</v>
      </c>
      <c r="CO32" s="660">
        <f t="shared" si="32"/>
        <v>70.97910573566017</v>
      </c>
      <c r="CP32" s="660">
        <f t="shared" si="32"/>
        <v>77.431751711629275</v>
      </c>
      <c r="CQ32" s="660">
        <f t="shared" si="32"/>
        <v>33.338670875840364</v>
      </c>
      <c r="CR32" s="660">
        <f t="shared" si="32"/>
        <v>33.338670875840386</v>
      </c>
      <c r="CS32" s="660">
        <f t="shared" si="32"/>
        <v>70.625975856378304</v>
      </c>
      <c r="CT32" s="660">
        <f t="shared" si="32"/>
        <v>77.046519116049041</v>
      </c>
      <c r="CU32" s="660">
        <f t="shared" si="32"/>
        <v>33.172806841632209</v>
      </c>
      <c r="CV32" s="660">
        <f t="shared" si="32"/>
        <v>33.17280684163223</v>
      </c>
      <c r="CW32" s="660">
        <f t="shared" ref="CW32:EB32" si="33" xml:space="preserve"> CW$27</f>
        <v>70.274602842167468</v>
      </c>
      <c r="CX32" s="660">
        <f t="shared" si="33"/>
        <v>76.663203100546326</v>
      </c>
      <c r="CY32" s="660">
        <f t="shared" si="33"/>
        <v>33.007768001624093</v>
      </c>
      <c r="CZ32" s="660">
        <f t="shared" si="33"/>
        <v>33.007768001624115</v>
      </c>
      <c r="DA32" s="660">
        <f t="shared" si="33"/>
        <v>69.924977952405456</v>
      </c>
      <c r="DB32" s="660">
        <f t="shared" si="33"/>
        <v>76.281794129896852</v>
      </c>
      <c r="DC32" s="660">
        <f t="shared" si="33"/>
        <v>32.843550250372239</v>
      </c>
      <c r="DD32" s="660">
        <f t="shared" si="33"/>
        <v>32.84355025037226</v>
      </c>
      <c r="DE32" s="660">
        <f t="shared" si="33"/>
        <v>69.577092489955675</v>
      </c>
      <c r="DF32" s="660">
        <f t="shared" si="33"/>
        <v>75.90228271631527</v>
      </c>
      <c r="DG32" s="660">
        <f t="shared" si="33"/>
        <v>32.680149502857951</v>
      </c>
      <c r="DH32" s="660">
        <f t="shared" si="33"/>
        <v>32.680149502857965</v>
      </c>
      <c r="DI32" s="660">
        <f t="shared" si="33"/>
        <v>0</v>
      </c>
      <c r="DJ32" s="660">
        <f t="shared" si="33"/>
        <v>0</v>
      </c>
      <c r="DK32" s="660">
        <f t="shared" si="33"/>
        <v>0</v>
      </c>
      <c r="DL32" s="660">
        <f t="shared" si="33"/>
        <v>0</v>
      </c>
      <c r="DM32" s="660">
        <f t="shared" si="33"/>
        <v>0</v>
      </c>
      <c r="DN32" s="660">
        <f t="shared" si="33"/>
        <v>0</v>
      </c>
      <c r="DO32" s="660">
        <f t="shared" si="33"/>
        <v>0</v>
      </c>
      <c r="DP32" s="660">
        <f t="shared" si="33"/>
        <v>0</v>
      </c>
      <c r="DQ32" s="660">
        <f t="shared" si="33"/>
        <v>0</v>
      </c>
      <c r="DR32" s="660">
        <f t="shared" si="33"/>
        <v>0</v>
      </c>
      <c r="DS32" s="660">
        <f t="shared" si="33"/>
        <v>0</v>
      </c>
      <c r="DT32" s="660">
        <f t="shared" si="33"/>
        <v>0</v>
      </c>
      <c r="DU32" s="660">
        <f t="shared" si="33"/>
        <v>0</v>
      </c>
      <c r="DV32" s="660">
        <f t="shared" si="33"/>
        <v>0</v>
      </c>
      <c r="DW32" s="660">
        <f t="shared" si="33"/>
        <v>0</v>
      </c>
      <c r="DX32" s="660">
        <f t="shared" si="33"/>
        <v>0</v>
      </c>
      <c r="DY32" s="660">
        <f t="shared" si="33"/>
        <v>0</v>
      </c>
      <c r="DZ32" s="660">
        <f t="shared" si="33"/>
        <v>0</v>
      </c>
      <c r="EA32" s="660">
        <f t="shared" si="33"/>
        <v>0</v>
      </c>
      <c r="EB32" s="660">
        <f t="shared" si="33"/>
        <v>0</v>
      </c>
      <c r="EC32" s="660">
        <f t="shared" ref="EC32:FH32" si="34" xml:space="preserve"> EC$27</f>
        <v>0</v>
      </c>
      <c r="ED32" s="660">
        <f t="shared" si="34"/>
        <v>0</v>
      </c>
      <c r="EE32" s="660">
        <f t="shared" si="34"/>
        <v>0</v>
      </c>
      <c r="EF32" s="660">
        <f t="shared" si="34"/>
        <v>0</v>
      </c>
      <c r="EG32" s="660">
        <f t="shared" si="34"/>
        <v>0</v>
      </c>
      <c r="EH32" s="660">
        <f t="shared" si="34"/>
        <v>0</v>
      </c>
      <c r="EI32" s="660">
        <f t="shared" si="34"/>
        <v>0</v>
      </c>
      <c r="EJ32" s="660">
        <f t="shared" si="34"/>
        <v>0</v>
      </c>
      <c r="EK32" s="660">
        <f t="shared" si="34"/>
        <v>0</v>
      </c>
      <c r="EL32" s="660">
        <f t="shared" si="34"/>
        <v>0</v>
      </c>
      <c r="EM32" s="660">
        <f t="shared" si="34"/>
        <v>0</v>
      </c>
      <c r="EN32" s="660">
        <f t="shared" si="34"/>
        <v>0</v>
      </c>
      <c r="EO32" s="660">
        <f t="shared" si="34"/>
        <v>0</v>
      </c>
      <c r="EP32" s="660">
        <f t="shared" si="34"/>
        <v>0</v>
      </c>
      <c r="EQ32" s="660">
        <f t="shared" si="34"/>
        <v>0</v>
      </c>
      <c r="ER32" s="660">
        <f t="shared" si="34"/>
        <v>0</v>
      </c>
      <c r="ES32" s="660">
        <f t="shared" si="34"/>
        <v>0</v>
      </c>
      <c r="ET32" s="660">
        <f t="shared" si="34"/>
        <v>0</v>
      </c>
      <c r="EU32" s="660">
        <f t="shared" si="34"/>
        <v>0</v>
      </c>
      <c r="EV32" s="660">
        <f t="shared" si="34"/>
        <v>0</v>
      </c>
      <c r="EW32" s="660">
        <f t="shared" si="34"/>
        <v>0</v>
      </c>
      <c r="EX32" s="660">
        <f t="shared" si="34"/>
        <v>0</v>
      </c>
      <c r="EY32" s="660">
        <f t="shared" si="34"/>
        <v>0</v>
      </c>
      <c r="EZ32" s="660">
        <f t="shared" si="34"/>
        <v>0</v>
      </c>
      <c r="FA32" s="660">
        <f t="shared" si="34"/>
        <v>0</v>
      </c>
      <c r="FB32" s="660">
        <f t="shared" si="34"/>
        <v>0</v>
      </c>
      <c r="FC32" s="660">
        <f t="shared" si="34"/>
        <v>0</v>
      </c>
      <c r="FD32" s="660">
        <f t="shared" si="34"/>
        <v>0</v>
      </c>
      <c r="FE32" s="660">
        <f t="shared" si="34"/>
        <v>0</v>
      </c>
      <c r="FF32" s="660">
        <f t="shared" si="34"/>
        <v>0</v>
      </c>
      <c r="FG32" s="660">
        <f t="shared" si="34"/>
        <v>0</v>
      </c>
      <c r="FH32" s="660">
        <f t="shared" si="34"/>
        <v>0</v>
      </c>
      <c r="FI32" s="660">
        <f t="shared" ref="FI32:GJ32" si="35" xml:space="preserve"> FI$27</f>
        <v>0</v>
      </c>
      <c r="FJ32" s="660">
        <f t="shared" si="35"/>
        <v>0</v>
      </c>
      <c r="FK32" s="660">
        <f t="shared" si="35"/>
        <v>0</v>
      </c>
      <c r="FL32" s="660">
        <f t="shared" si="35"/>
        <v>0</v>
      </c>
      <c r="FM32" s="660">
        <f t="shared" si="35"/>
        <v>0</v>
      </c>
      <c r="FN32" s="660">
        <f t="shared" si="35"/>
        <v>0</v>
      </c>
      <c r="FO32" s="660">
        <f t="shared" si="35"/>
        <v>0</v>
      </c>
      <c r="FP32" s="660">
        <f t="shared" si="35"/>
        <v>0</v>
      </c>
      <c r="FQ32" s="660">
        <f t="shared" si="35"/>
        <v>0</v>
      </c>
      <c r="FR32" s="660">
        <f t="shared" si="35"/>
        <v>0</v>
      </c>
      <c r="FS32" s="660">
        <f t="shared" si="35"/>
        <v>0</v>
      </c>
      <c r="FT32" s="660">
        <f t="shared" si="35"/>
        <v>0</v>
      </c>
      <c r="FU32" s="660">
        <f t="shared" si="35"/>
        <v>0</v>
      </c>
      <c r="FV32" s="660">
        <f t="shared" si="35"/>
        <v>0</v>
      </c>
      <c r="FW32" s="660">
        <f t="shared" si="35"/>
        <v>0</v>
      </c>
      <c r="FX32" s="660">
        <f t="shared" si="35"/>
        <v>0</v>
      </c>
      <c r="FY32" s="660">
        <f t="shared" si="35"/>
        <v>0</v>
      </c>
      <c r="FZ32" s="660">
        <f t="shared" si="35"/>
        <v>0</v>
      </c>
      <c r="GA32" s="660">
        <f t="shared" si="35"/>
        <v>0</v>
      </c>
      <c r="GB32" s="660">
        <f t="shared" si="35"/>
        <v>0</v>
      </c>
      <c r="GC32" s="660">
        <f t="shared" si="35"/>
        <v>0</v>
      </c>
      <c r="GD32" s="660">
        <f t="shared" si="35"/>
        <v>0</v>
      </c>
      <c r="GE32" s="660">
        <f t="shared" si="35"/>
        <v>0</v>
      </c>
      <c r="GF32" s="660">
        <f t="shared" si="35"/>
        <v>0</v>
      </c>
      <c r="GG32" s="660">
        <f t="shared" si="35"/>
        <v>0</v>
      </c>
      <c r="GH32" s="660">
        <f t="shared" si="35"/>
        <v>0</v>
      </c>
      <c r="GI32" s="660">
        <f t="shared" si="35"/>
        <v>0</v>
      </c>
      <c r="GJ32" s="660">
        <f t="shared" si="35"/>
        <v>0</v>
      </c>
      <c r="GK32" s="316"/>
      <c r="GL32" s="316"/>
      <c r="GM32" s="316"/>
      <c r="GN32" s="316"/>
      <c r="GO32" s="316"/>
      <c r="GP32" s="316"/>
      <c r="GQ32" s="316"/>
      <c r="GR32" s="316"/>
      <c r="GS32" s="316"/>
      <c r="GT32" s="316"/>
      <c r="GU32" s="316"/>
      <c r="GV32" s="316"/>
      <c r="GW32" s="316"/>
      <c r="GX32" s="316"/>
      <c r="GY32" s="316"/>
      <c r="GZ32" s="316"/>
      <c r="HA32" s="316"/>
      <c r="HB32" s="316"/>
      <c r="HC32" s="316"/>
      <c r="HD32" s="316"/>
      <c r="HE32" s="316"/>
      <c r="HF32" s="316"/>
      <c r="HG32" s="316"/>
      <c r="HH32" s="316"/>
      <c r="HI32" s="316"/>
      <c r="HJ32" s="316"/>
      <c r="HK32" s="316"/>
      <c r="HL32" s="316"/>
      <c r="HM32" s="316"/>
      <c r="HN32" s="316"/>
      <c r="HO32" s="316"/>
      <c r="HP32" s="316"/>
      <c r="HQ32" s="316"/>
      <c r="HR32" s="316"/>
      <c r="HS32" s="316"/>
      <c r="HT32" s="316"/>
      <c r="HU32" s="316"/>
      <c r="HV32" s="316"/>
      <c r="HW32" s="316"/>
      <c r="HX32" s="316"/>
      <c r="HY32" s="316"/>
      <c r="HZ32" s="316"/>
      <c r="IA32" s="316"/>
      <c r="IB32" s="316"/>
      <c r="IC32" s="316"/>
      <c r="ID32" s="316"/>
      <c r="IE32" s="316"/>
      <c r="IF32" s="316"/>
      <c r="IG32" s="316"/>
      <c r="IH32" s="316"/>
      <c r="II32" s="316"/>
      <c r="IJ32" s="316"/>
      <c r="IK32" s="316"/>
      <c r="IL32" s="316"/>
      <c r="IM32" s="316"/>
      <c r="IN32" s="316"/>
      <c r="IO32" s="316"/>
      <c r="IP32" s="316"/>
      <c r="IQ32" s="316"/>
      <c r="IR32" s="316"/>
      <c r="IS32" s="316"/>
      <c r="IT32" s="316"/>
      <c r="IU32" s="316"/>
      <c r="IV32" s="316"/>
      <c r="IW32" s="316"/>
      <c r="IX32" s="316"/>
      <c r="IY32" s="316"/>
    </row>
    <row r="33" spans="1:259" s="696" customFormat="1" x14ac:dyDescent="0.35">
      <c r="A33" s="129"/>
      <c r="B33" s="129"/>
      <c r="C33" s="130"/>
      <c r="D33" s="131"/>
      <c r="E33" s="508" t="str">
        <f xml:space="preserve"> Time!E$97</f>
        <v>Operating period flag</v>
      </c>
      <c r="F33" s="508">
        <f xml:space="preserve"> Time!F$97</f>
        <v>0</v>
      </c>
      <c r="G33" s="508" t="str">
        <f xml:space="preserve"> Time!G$97</f>
        <v>flag</v>
      </c>
      <c r="H33" s="508">
        <f xml:space="preserve"> Time!H$97</f>
        <v>100</v>
      </c>
      <c r="I33" s="508">
        <f xml:space="preserve"> Time!I$97</f>
        <v>0</v>
      </c>
      <c r="J33" s="508">
        <f xml:space="preserve"> Time!J$97</f>
        <v>0</v>
      </c>
      <c r="K33" s="508">
        <f xml:space="preserve"> Time!K$97</f>
        <v>0</v>
      </c>
      <c r="L33" s="508">
        <f xml:space="preserve"> Time!L$97</f>
        <v>0</v>
      </c>
      <c r="M33" s="508">
        <f xml:space="preserve"> Time!M$97</f>
        <v>1</v>
      </c>
      <c r="N33" s="508">
        <f xml:space="preserve"> Time!N$97</f>
        <v>1</v>
      </c>
      <c r="O33" s="508">
        <f xml:space="preserve"> Time!O$97</f>
        <v>1</v>
      </c>
      <c r="P33" s="508">
        <f xml:space="preserve"> Time!P$97</f>
        <v>1</v>
      </c>
      <c r="Q33" s="508">
        <f xml:space="preserve"> Time!Q$97</f>
        <v>1</v>
      </c>
      <c r="R33" s="508">
        <f xml:space="preserve"> Time!R$97</f>
        <v>1</v>
      </c>
      <c r="S33" s="508">
        <f xml:space="preserve"> Time!S$97</f>
        <v>1</v>
      </c>
      <c r="T33" s="508">
        <f xml:space="preserve"> Time!T$97</f>
        <v>1</v>
      </c>
      <c r="U33" s="508">
        <f xml:space="preserve"> Time!U$97</f>
        <v>1</v>
      </c>
      <c r="V33" s="508">
        <f xml:space="preserve"> Time!V$97</f>
        <v>1</v>
      </c>
      <c r="W33" s="508">
        <f xml:space="preserve"> Time!W$97</f>
        <v>1</v>
      </c>
      <c r="X33" s="508">
        <f xml:space="preserve"> Time!X$97</f>
        <v>1</v>
      </c>
      <c r="Y33" s="508">
        <f xml:space="preserve"> Time!Y$97</f>
        <v>1</v>
      </c>
      <c r="Z33" s="508">
        <f xml:space="preserve"> Time!Z$97</f>
        <v>1</v>
      </c>
      <c r="AA33" s="508">
        <f xml:space="preserve"> Time!AA$97</f>
        <v>1</v>
      </c>
      <c r="AB33" s="508">
        <f xml:space="preserve"> Time!AB$97</f>
        <v>1</v>
      </c>
      <c r="AC33" s="508">
        <f xml:space="preserve"> Time!AC$97</f>
        <v>1</v>
      </c>
      <c r="AD33" s="508">
        <f xml:space="preserve"> Time!AD$97</f>
        <v>1</v>
      </c>
      <c r="AE33" s="508">
        <f xml:space="preserve"> Time!AE$97</f>
        <v>1</v>
      </c>
      <c r="AF33" s="508">
        <f xml:space="preserve"> Time!AF$97</f>
        <v>1</v>
      </c>
      <c r="AG33" s="508">
        <f xml:space="preserve"> Time!AG$97</f>
        <v>1</v>
      </c>
      <c r="AH33" s="508">
        <f xml:space="preserve"> Time!AH$97</f>
        <v>1</v>
      </c>
      <c r="AI33" s="508">
        <f xml:space="preserve"> Time!AI$97</f>
        <v>1</v>
      </c>
      <c r="AJ33" s="508">
        <f xml:space="preserve"> Time!AJ$97</f>
        <v>1</v>
      </c>
      <c r="AK33" s="508">
        <f xml:space="preserve"> Time!AK$97</f>
        <v>1</v>
      </c>
      <c r="AL33" s="508">
        <f xml:space="preserve"> Time!AL$97</f>
        <v>1</v>
      </c>
      <c r="AM33" s="508">
        <f xml:space="preserve"> Time!AM$97</f>
        <v>1</v>
      </c>
      <c r="AN33" s="508">
        <f xml:space="preserve"> Time!AN$97</f>
        <v>1</v>
      </c>
      <c r="AO33" s="508">
        <f xml:space="preserve"> Time!AO$97</f>
        <v>1</v>
      </c>
      <c r="AP33" s="508">
        <f xml:space="preserve"> Time!AP$97</f>
        <v>1</v>
      </c>
      <c r="AQ33" s="508">
        <f xml:space="preserve"> Time!AQ$97</f>
        <v>1</v>
      </c>
      <c r="AR33" s="508">
        <f xml:space="preserve"> Time!AR$97</f>
        <v>1</v>
      </c>
      <c r="AS33" s="508">
        <f xml:space="preserve"> Time!AS$97</f>
        <v>1</v>
      </c>
      <c r="AT33" s="508">
        <f xml:space="preserve"> Time!AT$97</f>
        <v>1</v>
      </c>
      <c r="AU33" s="508">
        <f xml:space="preserve"> Time!AU$97</f>
        <v>1</v>
      </c>
      <c r="AV33" s="508">
        <f xml:space="preserve"> Time!AV$97</f>
        <v>1</v>
      </c>
      <c r="AW33" s="508">
        <f xml:space="preserve"> Time!AW$97</f>
        <v>1</v>
      </c>
      <c r="AX33" s="508">
        <f xml:space="preserve"> Time!AX$97</f>
        <v>1</v>
      </c>
      <c r="AY33" s="508">
        <f xml:space="preserve"> Time!AY$97</f>
        <v>1</v>
      </c>
      <c r="AZ33" s="508">
        <f xml:space="preserve"> Time!AZ$97</f>
        <v>1</v>
      </c>
      <c r="BA33" s="508">
        <f xml:space="preserve"> Time!BA$97</f>
        <v>1</v>
      </c>
      <c r="BB33" s="508">
        <f xml:space="preserve"> Time!BB$97</f>
        <v>1</v>
      </c>
      <c r="BC33" s="508">
        <f xml:space="preserve"> Time!BC$97</f>
        <v>1</v>
      </c>
      <c r="BD33" s="508">
        <f xml:space="preserve"> Time!BD$97</f>
        <v>1</v>
      </c>
      <c r="BE33" s="508">
        <f xml:space="preserve"> Time!BE$97</f>
        <v>1</v>
      </c>
      <c r="BF33" s="508">
        <f xml:space="preserve"> Time!BF$97</f>
        <v>1</v>
      </c>
      <c r="BG33" s="508">
        <f xml:space="preserve"> Time!BG$97</f>
        <v>1</v>
      </c>
      <c r="BH33" s="508">
        <f xml:space="preserve"> Time!BH$97</f>
        <v>1</v>
      </c>
      <c r="BI33" s="508">
        <f xml:space="preserve"> Time!BI$97</f>
        <v>1</v>
      </c>
      <c r="BJ33" s="508">
        <f xml:space="preserve"> Time!BJ$97</f>
        <v>1</v>
      </c>
      <c r="BK33" s="508">
        <f xml:space="preserve"> Time!BK$97</f>
        <v>1</v>
      </c>
      <c r="BL33" s="508">
        <f xml:space="preserve"> Time!BL$97</f>
        <v>1</v>
      </c>
      <c r="BM33" s="508">
        <f xml:space="preserve"> Time!BM$97</f>
        <v>1</v>
      </c>
      <c r="BN33" s="508">
        <f xml:space="preserve"> Time!BN$97</f>
        <v>1</v>
      </c>
      <c r="BO33" s="508">
        <f xml:space="preserve"> Time!BO$97</f>
        <v>1</v>
      </c>
      <c r="BP33" s="508">
        <f xml:space="preserve"> Time!BP$97</f>
        <v>1</v>
      </c>
      <c r="BQ33" s="508">
        <f xml:space="preserve"> Time!BQ$97</f>
        <v>1</v>
      </c>
      <c r="BR33" s="508">
        <f xml:space="preserve"> Time!BR$97</f>
        <v>1</v>
      </c>
      <c r="BS33" s="508">
        <f xml:space="preserve"> Time!BS$97</f>
        <v>1</v>
      </c>
      <c r="BT33" s="508">
        <f xml:space="preserve"> Time!BT$97</f>
        <v>1</v>
      </c>
      <c r="BU33" s="508">
        <f xml:space="preserve"> Time!BU$97</f>
        <v>1</v>
      </c>
      <c r="BV33" s="508">
        <f xml:space="preserve"> Time!BV$97</f>
        <v>1</v>
      </c>
      <c r="BW33" s="508">
        <f xml:space="preserve"> Time!BW$97</f>
        <v>1</v>
      </c>
      <c r="BX33" s="508">
        <f xml:space="preserve"> Time!BX$97</f>
        <v>1</v>
      </c>
      <c r="BY33" s="508">
        <f xml:space="preserve"> Time!BY$97</f>
        <v>1</v>
      </c>
      <c r="BZ33" s="508">
        <f xml:space="preserve"> Time!BZ$97</f>
        <v>1</v>
      </c>
      <c r="CA33" s="508">
        <f xml:space="preserve"> Time!CA$97</f>
        <v>1</v>
      </c>
      <c r="CB33" s="508">
        <f xml:space="preserve"> Time!CB$97</f>
        <v>1</v>
      </c>
      <c r="CC33" s="508">
        <f xml:space="preserve"> Time!CC$97</f>
        <v>1</v>
      </c>
      <c r="CD33" s="508">
        <f xml:space="preserve"> Time!CD$97</f>
        <v>1</v>
      </c>
      <c r="CE33" s="508">
        <f xml:space="preserve"> Time!CE$97</f>
        <v>1</v>
      </c>
      <c r="CF33" s="508">
        <f xml:space="preserve"> Time!CF$97</f>
        <v>1</v>
      </c>
      <c r="CG33" s="508">
        <f xml:space="preserve"> Time!CG$97</f>
        <v>1</v>
      </c>
      <c r="CH33" s="508">
        <f xml:space="preserve"> Time!CH$97</f>
        <v>1</v>
      </c>
      <c r="CI33" s="508">
        <f xml:space="preserve"> Time!CI$97</f>
        <v>1</v>
      </c>
      <c r="CJ33" s="508">
        <f xml:space="preserve"> Time!CJ$97</f>
        <v>1</v>
      </c>
      <c r="CK33" s="508">
        <f xml:space="preserve"> Time!CK$97</f>
        <v>1</v>
      </c>
      <c r="CL33" s="508">
        <f xml:space="preserve"> Time!CL$97</f>
        <v>1</v>
      </c>
      <c r="CM33" s="508">
        <f xml:space="preserve"> Time!CM$97</f>
        <v>1</v>
      </c>
      <c r="CN33" s="508">
        <f xml:space="preserve"> Time!CN$97</f>
        <v>1</v>
      </c>
      <c r="CO33" s="508">
        <f xml:space="preserve"> Time!CO$97</f>
        <v>1</v>
      </c>
      <c r="CP33" s="508">
        <f xml:space="preserve"> Time!CP$97</f>
        <v>1</v>
      </c>
      <c r="CQ33" s="508">
        <f xml:space="preserve"> Time!CQ$97</f>
        <v>1</v>
      </c>
      <c r="CR33" s="508">
        <f xml:space="preserve"> Time!CR$97</f>
        <v>1</v>
      </c>
      <c r="CS33" s="508">
        <f xml:space="preserve"> Time!CS$97</f>
        <v>1</v>
      </c>
      <c r="CT33" s="508">
        <f xml:space="preserve"> Time!CT$97</f>
        <v>1</v>
      </c>
      <c r="CU33" s="508">
        <f xml:space="preserve"> Time!CU$97</f>
        <v>1</v>
      </c>
      <c r="CV33" s="508">
        <f xml:space="preserve"> Time!CV$97</f>
        <v>1</v>
      </c>
      <c r="CW33" s="508">
        <f xml:space="preserve"> Time!CW$97</f>
        <v>1</v>
      </c>
      <c r="CX33" s="508">
        <f xml:space="preserve"> Time!CX$97</f>
        <v>1</v>
      </c>
      <c r="CY33" s="508">
        <f xml:space="preserve"> Time!CY$97</f>
        <v>1</v>
      </c>
      <c r="CZ33" s="508">
        <f xml:space="preserve"> Time!CZ$97</f>
        <v>1</v>
      </c>
      <c r="DA33" s="508">
        <f xml:space="preserve"> Time!DA$97</f>
        <v>1</v>
      </c>
      <c r="DB33" s="508">
        <f xml:space="preserve"> Time!DB$97</f>
        <v>1</v>
      </c>
      <c r="DC33" s="508">
        <f xml:space="preserve"> Time!DC$97</f>
        <v>1</v>
      </c>
      <c r="DD33" s="508">
        <f xml:space="preserve"> Time!DD$97</f>
        <v>1</v>
      </c>
      <c r="DE33" s="508">
        <f xml:space="preserve"> Time!DE$97</f>
        <v>1</v>
      </c>
      <c r="DF33" s="508">
        <f xml:space="preserve"> Time!DF$97</f>
        <v>1</v>
      </c>
      <c r="DG33" s="508">
        <f xml:space="preserve"> Time!DG$97</f>
        <v>1</v>
      </c>
      <c r="DH33" s="508">
        <f xml:space="preserve"> Time!DH$97</f>
        <v>1</v>
      </c>
      <c r="DI33" s="508">
        <f xml:space="preserve"> Time!DI$97</f>
        <v>0</v>
      </c>
      <c r="DJ33" s="508">
        <f xml:space="preserve"> Time!DJ$97</f>
        <v>0</v>
      </c>
      <c r="DK33" s="508">
        <f xml:space="preserve"> Time!DK$97</f>
        <v>0</v>
      </c>
      <c r="DL33" s="508">
        <f xml:space="preserve"> Time!DL$97</f>
        <v>0</v>
      </c>
      <c r="DM33" s="508">
        <f xml:space="preserve"> Time!DM$97</f>
        <v>0</v>
      </c>
      <c r="DN33" s="508">
        <f xml:space="preserve"> Time!DN$97</f>
        <v>0</v>
      </c>
      <c r="DO33" s="508">
        <f xml:space="preserve"> Time!DO$97</f>
        <v>0</v>
      </c>
      <c r="DP33" s="508">
        <f xml:space="preserve"> Time!DP$97</f>
        <v>0</v>
      </c>
      <c r="DQ33" s="508">
        <f xml:space="preserve"> Time!DQ$97</f>
        <v>0</v>
      </c>
      <c r="DR33" s="508">
        <f xml:space="preserve"> Time!DR$97</f>
        <v>0</v>
      </c>
      <c r="DS33" s="508">
        <f xml:space="preserve"> Time!DS$97</f>
        <v>0</v>
      </c>
      <c r="DT33" s="508">
        <f xml:space="preserve"> Time!DT$97</f>
        <v>0</v>
      </c>
      <c r="DU33" s="508">
        <f xml:space="preserve"> Time!DU$97</f>
        <v>0</v>
      </c>
      <c r="DV33" s="508">
        <f xml:space="preserve"> Time!DV$97</f>
        <v>0</v>
      </c>
      <c r="DW33" s="508">
        <f xml:space="preserve"> Time!DW$97</f>
        <v>0</v>
      </c>
      <c r="DX33" s="508">
        <f xml:space="preserve"> Time!DX$97</f>
        <v>0</v>
      </c>
      <c r="DY33" s="508">
        <f xml:space="preserve"> Time!DY$97</f>
        <v>0</v>
      </c>
      <c r="DZ33" s="508">
        <f xml:space="preserve"> Time!DZ$97</f>
        <v>0</v>
      </c>
      <c r="EA33" s="508">
        <f xml:space="preserve"> Time!EA$97</f>
        <v>0</v>
      </c>
      <c r="EB33" s="508">
        <f xml:space="preserve"> Time!EB$97</f>
        <v>0</v>
      </c>
      <c r="EC33" s="508">
        <f xml:space="preserve"> Time!EC$97</f>
        <v>0</v>
      </c>
      <c r="ED33" s="508">
        <f xml:space="preserve"> Time!ED$97</f>
        <v>0</v>
      </c>
      <c r="EE33" s="508">
        <f xml:space="preserve"> Time!EE$97</f>
        <v>0</v>
      </c>
      <c r="EF33" s="508">
        <f xml:space="preserve"> Time!EF$97</f>
        <v>0</v>
      </c>
      <c r="EG33" s="508">
        <f xml:space="preserve"> Time!EG$97</f>
        <v>0</v>
      </c>
      <c r="EH33" s="508">
        <f xml:space="preserve"> Time!EH$97</f>
        <v>0</v>
      </c>
      <c r="EI33" s="508">
        <f xml:space="preserve"> Time!EI$97</f>
        <v>0</v>
      </c>
      <c r="EJ33" s="508">
        <f xml:space="preserve"> Time!EJ$97</f>
        <v>0</v>
      </c>
      <c r="EK33" s="508">
        <f xml:space="preserve"> Time!EK$97</f>
        <v>0</v>
      </c>
      <c r="EL33" s="508">
        <f xml:space="preserve"> Time!EL$97</f>
        <v>0</v>
      </c>
      <c r="EM33" s="508">
        <f xml:space="preserve"> Time!EM$97</f>
        <v>0</v>
      </c>
      <c r="EN33" s="508">
        <f xml:space="preserve"> Time!EN$97</f>
        <v>0</v>
      </c>
      <c r="EO33" s="508">
        <f xml:space="preserve"> Time!EO$97</f>
        <v>0</v>
      </c>
      <c r="EP33" s="508">
        <f xml:space="preserve"> Time!EP$97</f>
        <v>0</v>
      </c>
      <c r="EQ33" s="508">
        <f xml:space="preserve"> Time!EQ$97</f>
        <v>0</v>
      </c>
      <c r="ER33" s="508">
        <f xml:space="preserve"> Time!ER$97</f>
        <v>0</v>
      </c>
      <c r="ES33" s="508">
        <f xml:space="preserve"> Time!ES$97</f>
        <v>0</v>
      </c>
      <c r="ET33" s="508">
        <f xml:space="preserve"> Time!ET$97</f>
        <v>0</v>
      </c>
      <c r="EU33" s="508">
        <f xml:space="preserve"> Time!EU$97</f>
        <v>0</v>
      </c>
      <c r="EV33" s="508">
        <f xml:space="preserve"> Time!EV$97</f>
        <v>0</v>
      </c>
      <c r="EW33" s="508">
        <f xml:space="preserve"> Time!EW$97</f>
        <v>0</v>
      </c>
      <c r="EX33" s="508">
        <f xml:space="preserve"> Time!EX$97</f>
        <v>0</v>
      </c>
      <c r="EY33" s="508">
        <f xml:space="preserve"> Time!EY$97</f>
        <v>0</v>
      </c>
      <c r="EZ33" s="508">
        <f xml:space="preserve"> Time!EZ$97</f>
        <v>0</v>
      </c>
      <c r="FA33" s="508">
        <f xml:space="preserve"> Time!FA$97</f>
        <v>0</v>
      </c>
      <c r="FB33" s="508">
        <f xml:space="preserve"> Time!FB$97</f>
        <v>0</v>
      </c>
      <c r="FC33" s="508">
        <f xml:space="preserve"> Time!FC$97</f>
        <v>0</v>
      </c>
      <c r="FD33" s="508">
        <f xml:space="preserve"> Time!FD$97</f>
        <v>0</v>
      </c>
      <c r="FE33" s="508">
        <f xml:space="preserve"> Time!FE$97</f>
        <v>0</v>
      </c>
      <c r="FF33" s="508">
        <f xml:space="preserve"> Time!FF$97</f>
        <v>0</v>
      </c>
      <c r="FG33" s="508">
        <f xml:space="preserve"> Time!FG$97</f>
        <v>0</v>
      </c>
      <c r="FH33" s="508">
        <f xml:space="preserve"> Time!FH$97</f>
        <v>0</v>
      </c>
      <c r="FI33" s="508">
        <f xml:space="preserve"> Time!FI$97</f>
        <v>0</v>
      </c>
      <c r="FJ33" s="508">
        <f xml:space="preserve"> Time!FJ$97</f>
        <v>0</v>
      </c>
      <c r="FK33" s="508">
        <f xml:space="preserve"> Time!FK$97</f>
        <v>0</v>
      </c>
      <c r="FL33" s="508">
        <f xml:space="preserve"> Time!FL$97</f>
        <v>0</v>
      </c>
      <c r="FM33" s="508">
        <f xml:space="preserve"> Time!FM$97</f>
        <v>0</v>
      </c>
      <c r="FN33" s="508">
        <f xml:space="preserve"> Time!FN$97</f>
        <v>0</v>
      </c>
      <c r="FO33" s="508">
        <f xml:space="preserve"> Time!FO$97</f>
        <v>0</v>
      </c>
      <c r="FP33" s="508">
        <f xml:space="preserve"> Time!FP$97</f>
        <v>0</v>
      </c>
      <c r="FQ33" s="508">
        <f xml:space="preserve"> Time!FQ$97</f>
        <v>0</v>
      </c>
      <c r="FR33" s="508">
        <f xml:space="preserve"> Time!FR$97</f>
        <v>0</v>
      </c>
      <c r="FS33" s="508">
        <f xml:space="preserve"> Time!FS$97</f>
        <v>0</v>
      </c>
      <c r="FT33" s="508">
        <f xml:space="preserve"> Time!FT$97</f>
        <v>0</v>
      </c>
      <c r="FU33" s="508">
        <f xml:space="preserve"> Time!FU$97</f>
        <v>0</v>
      </c>
      <c r="FV33" s="508">
        <f xml:space="preserve"> Time!FV$97</f>
        <v>0</v>
      </c>
      <c r="FW33" s="508">
        <f xml:space="preserve"> Time!FW$97</f>
        <v>0</v>
      </c>
      <c r="FX33" s="508">
        <f xml:space="preserve"> Time!FX$97</f>
        <v>0</v>
      </c>
      <c r="FY33" s="508">
        <f xml:space="preserve"> Time!FY$97</f>
        <v>0</v>
      </c>
      <c r="FZ33" s="508">
        <f xml:space="preserve"> Time!FZ$97</f>
        <v>0</v>
      </c>
      <c r="GA33" s="508">
        <f xml:space="preserve"> Time!GA$97</f>
        <v>0</v>
      </c>
      <c r="GB33" s="508">
        <f xml:space="preserve"> Time!GB$97</f>
        <v>0</v>
      </c>
      <c r="GC33" s="508">
        <f xml:space="preserve"> Time!GC$97</f>
        <v>0</v>
      </c>
      <c r="GD33" s="508">
        <f xml:space="preserve"> Time!GD$97</f>
        <v>0</v>
      </c>
      <c r="GE33" s="508">
        <f xml:space="preserve"> Time!GE$97</f>
        <v>0</v>
      </c>
      <c r="GF33" s="508">
        <f xml:space="preserve"> Time!GF$97</f>
        <v>0</v>
      </c>
      <c r="GG33" s="508">
        <f xml:space="preserve"> Time!GG$97</f>
        <v>0</v>
      </c>
      <c r="GH33" s="508">
        <f xml:space="preserve"> Time!GH$97</f>
        <v>0</v>
      </c>
      <c r="GI33" s="508">
        <f xml:space="preserve"> Time!GI$97</f>
        <v>0</v>
      </c>
      <c r="GJ33" s="508">
        <f xml:space="preserve"> Time!GJ$97</f>
        <v>0</v>
      </c>
      <c r="GK33" s="496"/>
      <c r="GL33" s="496"/>
      <c r="GM33" s="496"/>
      <c r="GN33" s="496"/>
      <c r="GO33" s="496"/>
      <c r="GP33" s="496"/>
      <c r="GQ33" s="496"/>
      <c r="GR33" s="496"/>
      <c r="GS33" s="496"/>
      <c r="GT33" s="496"/>
      <c r="GU33" s="496"/>
      <c r="GV33" s="496"/>
      <c r="GW33" s="496"/>
      <c r="GX33" s="496"/>
      <c r="GY33" s="496"/>
      <c r="GZ33" s="496"/>
      <c r="HA33" s="496"/>
      <c r="HB33" s="496"/>
      <c r="HC33" s="496"/>
      <c r="HD33" s="496"/>
      <c r="HE33" s="496"/>
      <c r="HF33" s="496"/>
      <c r="HG33" s="496"/>
      <c r="HH33" s="496"/>
      <c r="HI33" s="496"/>
      <c r="HJ33" s="496"/>
      <c r="HK33" s="496"/>
      <c r="HL33" s="496"/>
      <c r="HM33" s="496"/>
      <c r="HN33" s="496"/>
      <c r="HO33" s="496"/>
      <c r="HP33" s="496"/>
      <c r="HQ33" s="496"/>
      <c r="HR33" s="496"/>
      <c r="HS33" s="496"/>
      <c r="HT33" s="496"/>
      <c r="HU33" s="496"/>
      <c r="HV33" s="496"/>
      <c r="HW33" s="496"/>
      <c r="HX33" s="496"/>
      <c r="HY33" s="496"/>
      <c r="HZ33" s="496"/>
      <c r="IA33" s="496"/>
      <c r="IB33" s="496"/>
      <c r="IC33" s="496"/>
      <c r="ID33" s="496"/>
      <c r="IE33" s="496"/>
      <c r="IF33" s="496"/>
      <c r="IG33" s="496"/>
      <c r="IH33" s="496"/>
      <c r="II33" s="496"/>
      <c r="IJ33" s="496"/>
      <c r="IK33" s="496"/>
      <c r="IL33" s="496"/>
      <c r="IM33" s="496"/>
      <c r="IN33" s="496"/>
      <c r="IO33" s="496"/>
      <c r="IP33" s="496"/>
      <c r="IQ33" s="496"/>
      <c r="IR33" s="496"/>
      <c r="IS33" s="496"/>
      <c r="IT33" s="496"/>
      <c r="IU33" s="496"/>
      <c r="IV33" s="496"/>
      <c r="IW33" s="496"/>
      <c r="IX33" s="496"/>
      <c r="IY33" s="496"/>
    </row>
    <row r="34" spans="1:259" s="250" customFormat="1" x14ac:dyDescent="0.35">
      <c r="A34" s="189"/>
      <c r="B34" s="189"/>
      <c r="C34" s="190"/>
      <c r="D34" s="191"/>
      <c r="E34" s="711" t="s">
        <v>131</v>
      </c>
      <c r="F34" s="711"/>
      <c r="G34" s="711" t="str">
        <f xml:space="preserve"> SMU</f>
        <v>$ 000s</v>
      </c>
      <c r="H34" s="711">
        <f xml:space="preserve"> SUM(J34:GJ34)</f>
        <v>363981.48524418083</v>
      </c>
      <c r="I34" s="711"/>
      <c r="J34" s="711">
        <f t="shared" ref="J34:AO34" si="36" xml:space="preserve"> $F29 / $F30 * J32 * $F31 * J33</f>
        <v>0</v>
      </c>
      <c r="K34" s="711">
        <f t="shared" si="36"/>
        <v>0</v>
      </c>
      <c r="L34" s="711">
        <f t="shared" si="36"/>
        <v>0</v>
      </c>
      <c r="M34" s="711">
        <f t="shared" si="36"/>
        <v>5097.5925000000016</v>
      </c>
      <c r="N34" s="711">
        <f t="shared" si="36"/>
        <v>5561.0100000000011</v>
      </c>
      <c r="O34" s="711">
        <f t="shared" si="36"/>
        <v>2394.3237499999991</v>
      </c>
      <c r="P34" s="711">
        <f t="shared" si="36"/>
        <v>2394.3237500000005</v>
      </c>
      <c r="Q34" s="711">
        <f t="shared" si="36"/>
        <v>5072.2313432835836</v>
      </c>
      <c r="R34" s="711">
        <f t="shared" si="36"/>
        <v>5533.3432835820904</v>
      </c>
      <c r="S34" s="711">
        <f t="shared" si="36"/>
        <v>2382.4116915422883</v>
      </c>
      <c r="T34" s="711">
        <f t="shared" si="36"/>
        <v>2382.4116915422892</v>
      </c>
      <c r="U34" s="711">
        <f t="shared" si="36"/>
        <v>5046.9963614762037</v>
      </c>
      <c r="V34" s="711">
        <f t="shared" si="36"/>
        <v>5505.8142125194945</v>
      </c>
      <c r="W34" s="711">
        <f t="shared" si="36"/>
        <v>2370.5588970570034</v>
      </c>
      <c r="X34" s="711">
        <f t="shared" si="36"/>
        <v>2370.5588970570047</v>
      </c>
      <c r="Y34" s="711">
        <f t="shared" si="36"/>
        <v>5021.886926841993</v>
      </c>
      <c r="Z34" s="711">
        <f t="shared" si="36"/>
        <v>5478.4221020094483</v>
      </c>
      <c r="AA34" s="711">
        <f t="shared" si="36"/>
        <v>2358.7650716985108</v>
      </c>
      <c r="AB34" s="711">
        <f t="shared" si="36"/>
        <v>2358.7650716985122</v>
      </c>
      <c r="AC34" s="711">
        <f t="shared" si="36"/>
        <v>4996.9024147681548</v>
      </c>
      <c r="AD34" s="711">
        <f t="shared" si="36"/>
        <v>5451.1662706561683</v>
      </c>
      <c r="AE34" s="711">
        <f t="shared" si="36"/>
        <v>2347.0299220880711</v>
      </c>
      <c r="AF34" s="711">
        <f t="shared" si="36"/>
        <v>2347.0299220880725</v>
      </c>
      <c r="AG34" s="711">
        <f t="shared" si="36"/>
        <v>4972.0422037494091</v>
      </c>
      <c r="AH34" s="711">
        <f t="shared" si="36"/>
        <v>5424.0460404538999</v>
      </c>
      <c r="AI34" s="711">
        <f t="shared" si="36"/>
        <v>2335.3531563065385</v>
      </c>
      <c r="AJ34" s="711">
        <f t="shared" si="36"/>
        <v>2335.3531563065403</v>
      </c>
      <c r="AK34" s="711">
        <f t="shared" si="36"/>
        <v>4947.3056753725468</v>
      </c>
      <c r="AL34" s="711">
        <f t="shared" si="36"/>
        <v>5397.0607367700504</v>
      </c>
      <c r="AM34" s="711">
        <f t="shared" si="36"/>
        <v>2323.734483887104</v>
      </c>
      <c r="AN34" s="711">
        <f t="shared" si="36"/>
        <v>2323.7344838871054</v>
      </c>
      <c r="AO34" s="711">
        <f t="shared" si="36"/>
        <v>4922.6922143010415</v>
      </c>
      <c r="AP34" s="711">
        <f t="shared" ref="AP34:BU34" si="37" xml:space="preserve"> $F29 / $F30 * AP32 * $F31 * AP33</f>
        <v>5370.2096883284084</v>
      </c>
      <c r="AQ34" s="711">
        <f t="shared" si="37"/>
        <v>2312.1736158080635</v>
      </c>
      <c r="AR34" s="711">
        <f t="shared" si="37"/>
        <v>2312.1736158080648</v>
      </c>
      <c r="AS34" s="711">
        <f t="shared" si="37"/>
        <v>4898.201208259743</v>
      </c>
      <c r="AT34" s="711">
        <f t="shared" si="37"/>
        <v>5343.492227192447</v>
      </c>
      <c r="AU34" s="711">
        <f t="shared" si="37"/>
        <v>2300.6702644856359</v>
      </c>
      <c r="AV34" s="711">
        <f t="shared" si="37"/>
        <v>2300.6702644856368</v>
      </c>
      <c r="AW34" s="711">
        <f t="shared" si="37"/>
        <v>4873.8320480196462</v>
      </c>
      <c r="AX34" s="711">
        <f t="shared" si="37"/>
        <v>5316.9076887487045</v>
      </c>
      <c r="AY34" s="711">
        <f t="shared" si="37"/>
        <v>2289.2241437668017</v>
      </c>
      <c r="AZ34" s="711">
        <f t="shared" si="37"/>
        <v>2289.2241437668035</v>
      </c>
      <c r="BA34" s="711">
        <f t="shared" si="37"/>
        <v>4849.5841273827327</v>
      </c>
      <c r="BB34" s="711">
        <f t="shared" si="37"/>
        <v>5290.4554116902536</v>
      </c>
      <c r="BC34" s="711">
        <f t="shared" si="37"/>
        <v>2277.8349689221909</v>
      </c>
      <c r="BD34" s="711">
        <f t="shared" si="37"/>
        <v>2277.8349689221923</v>
      </c>
      <c r="BE34" s="711">
        <f t="shared" si="37"/>
        <v>4825.4568431668977</v>
      </c>
      <c r="BF34" s="711">
        <f t="shared" si="37"/>
        <v>5264.1347380002535</v>
      </c>
      <c r="BG34" s="711">
        <f t="shared" si="37"/>
        <v>2266.5024566389961</v>
      </c>
      <c r="BH34" s="711">
        <f t="shared" si="37"/>
        <v>2266.5024566389975</v>
      </c>
      <c r="BI34" s="711">
        <f t="shared" si="37"/>
        <v>4801.4495951909457</v>
      </c>
      <c r="BJ34" s="711">
        <f t="shared" si="37"/>
        <v>5237.9450129355773</v>
      </c>
      <c r="BK34" s="711">
        <f t="shared" si="37"/>
        <v>2255.2263250139276</v>
      </c>
      <c r="BL34" s="711">
        <f t="shared" si="37"/>
        <v>2255.226325013929</v>
      </c>
      <c r="BM34" s="711">
        <f t="shared" si="37"/>
        <v>4777.5617862596473</v>
      </c>
      <c r="BN34" s="711">
        <f t="shared" si="37"/>
        <v>5211.8855850105238</v>
      </c>
      <c r="BO34" s="711">
        <f t="shared" si="37"/>
        <v>2244.006293546197</v>
      </c>
      <c r="BP34" s="711">
        <f t="shared" si="37"/>
        <v>2244.0062935461979</v>
      </c>
      <c r="BQ34" s="711">
        <f t="shared" si="37"/>
        <v>4753.7928221489037</v>
      </c>
      <c r="BR34" s="711">
        <f t="shared" si="37"/>
        <v>5185.9558059806222</v>
      </c>
      <c r="BS34" s="711">
        <f t="shared" si="37"/>
        <v>2232.8420831305448</v>
      </c>
      <c r="BT34" s="711">
        <f t="shared" si="37"/>
        <v>2232.8420831305461</v>
      </c>
      <c r="BU34" s="711">
        <f t="shared" si="37"/>
        <v>4730.1421115909498</v>
      </c>
      <c r="BV34" s="711">
        <f t="shared" ref="BV34:DA34" si="38" xml:space="preserve"> $F29 / $F30 * BV32 * $F31 * BV33</f>
        <v>5160.1550308264914</v>
      </c>
      <c r="BW34" s="711">
        <f t="shared" si="38"/>
        <v>2221.7334160502937</v>
      </c>
      <c r="BX34" s="711">
        <f t="shared" si="38"/>
        <v>2221.7334160502951</v>
      </c>
      <c r="BY34" s="711">
        <f t="shared" si="38"/>
        <v>4706.6090662596525</v>
      </c>
      <c r="BZ34" s="711">
        <f t="shared" si="38"/>
        <v>5134.4826177378018</v>
      </c>
      <c r="CA34" s="711">
        <f t="shared" si="38"/>
        <v>2210.6800159704417</v>
      </c>
      <c r="CB34" s="711">
        <f t="shared" si="38"/>
        <v>2210.680015970443</v>
      </c>
      <c r="CC34" s="711">
        <f t="shared" si="38"/>
        <v>4683.1931007558733</v>
      </c>
      <c r="CD34" s="711">
        <f t="shared" si="38"/>
        <v>5108.9379280973171</v>
      </c>
      <c r="CE34" s="711">
        <f t="shared" si="38"/>
        <v>2199.6816079307878</v>
      </c>
      <c r="CF34" s="711">
        <f t="shared" si="38"/>
        <v>2199.6816079307887</v>
      </c>
      <c r="CG34" s="711">
        <f t="shared" si="38"/>
        <v>4659.8936325929117</v>
      </c>
      <c r="CH34" s="711">
        <f t="shared" si="38"/>
        <v>5083.5203264649936</v>
      </c>
      <c r="CI34" s="711">
        <f t="shared" si="38"/>
        <v>2188.7379183390931</v>
      </c>
      <c r="CJ34" s="711">
        <f t="shared" si="38"/>
        <v>2188.737918339094</v>
      </c>
      <c r="CK34" s="711">
        <f t="shared" si="38"/>
        <v>4636.7100821820013</v>
      </c>
      <c r="CL34" s="711">
        <f t="shared" si="38"/>
        <v>5058.2291805621826</v>
      </c>
      <c r="CM34" s="711">
        <f t="shared" si="38"/>
        <v>2177.848674964272</v>
      </c>
      <c r="CN34" s="711">
        <f t="shared" si="38"/>
        <v>2177.8486749642734</v>
      </c>
      <c r="CO34" s="711">
        <f t="shared" si="38"/>
        <v>4613.6418728179115</v>
      </c>
      <c r="CP34" s="711">
        <f t="shared" si="38"/>
        <v>5033.0638612559032</v>
      </c>
      <c r="CQ34" s="711">
        <f t="shared" si="38"/>
        <v>2167.0136069296241</v>
      </c>
      <c r="CR34" s="711">
        <f t="shared" si="38"/>
        <v>2167.0136069296254</v>
      </c>
      <c r="CS34" s="711">
        <f t="shared" si="38"/>
        <v>4590.6884306645907</v>
      </c>
      <c r="CT34" s="711">
        <f t="shared" si="38"/>
        <v>5008.0237425431878</v>
      </c>
      <c r="CU34" s="711">
        <f t="shared" si="38"/>
        <v>2156.2324447060937</v>
      </c>
      <c r="CV34" s="711">
        <f t="shared" si="38"/>
        <v>2156.2324447060955</v>
      </c>
      <c r="CW34" s="711">
        <f t="shared" si="38"/>
        <v>4567.8491847408859</v>
      </c>
      <c r="CX34" s="711">
        <f t="shared" si="38"/>
        <v>4983.1082015355123</v>
      </c>
      <c r="CY34" s="711">
        <f t="shared" si="38"/>
        <v>2145.5049201055663</v>
      </c>
      <c r="CZ34" s="711">
        <f t="shared" si="38"/>
        <v>2145.5049201055676</v>
      </c>
      <c r="DA34" s="711">
        <f t="shared" si="38"/>
        <v>4545.1235669063553</v>
      </c>
      <c r="DB34" s="711">
        <f t="shared" ref="DB34:EG34" si="39" xml:space="preserve"> $F29 / $F30 * DB32 * $F31 * DB33</f>
        <v>4958.3166184432957</v>
      </c>
      <c r="DC34" s="711">
        <f t="shared" si="39"/>
        <v>2134.8307662741959</v>
      </c>
      <c r="DD34" s="711">
        <f t="shared" si="39"/>
        <v>2134.8307662741972</v>
      </c>
      <c r="DE34" s="711">
        <f t="shared" si="39"/>
        <v>4522.5110118471193</v>
      </c>
      <c r="DF34" s="711">
        <f t="shared" si="39"/>
        <v>4933.6483765604935</v>
      </c>
      <c r="DG34" s="711">
        <f t="shared" si="39"/>
        <v>2124.2097176857669</v>
      </c>
      <c r="DH34" s="711">
        <f t="shared" si="39"/>
        <v>2124.2097176857683</v>
      </c>
      <c r="DI34" s="711">
        <f t="shared" si="39"/>
        <v>0</v>
      </c>
      <c r="DJ34" s="711">
        <f t="shared" si="39"/>
        <v>0</v>
      </c>
      <c r="DK34" s="711">
        <f t="shared" si="39"/>
        <v>0</v>
      </c>
      <c r="DL34" s="711">
        <f t="shared" si="39"/>
        <v>0</v>
      </c>
      <c r="DM34" s="711">
        <f t="shared" si="39"/>
        <v>0</v>
      </c>
      <c r="DN34" s="711">
        <f t="shared" si="39"/>
        <v>0</v>
      </c>
      <c r="DO34" s="711">
        <f t="shared" si="39"/>
        <v>0</v>
      </c>
      <c r="DP34" s="711">
        <f t="shared" si="39"/>
        <v>0</v>
      </c>
      <c r="DQ34" s="711">
        <f t="shared" si="39"/>
        <v>0</v>
      </c>
      <c r="DR34" s="711">
        <f t="shared" si="39"/>
        <v>0</v>
      </c>
      <c r="DS34" s="711">
        <f t="shared" si="39"/>
        <v>0</v>
      </c>
      <c r="DT34" s="711">
        <f t="shared" si="39"/>
        <v>0</v>
      </c>
      <c r="DU34" s="711">
        <f t="shared" si="39"/>
        <v>0</v>
      </c>
      <c r="DV34" s="711">
        <f t="shared" si="39"/>
        <v>0</v>
      </c>
      <c r="DW34" s="711">
        <f t="shared" si="39"/>
        <v>0</v>
      </c>
      <c r="DX34" s="711">
        <f t="shared" si="39"/>
        <v>0</v>
      </c>
      <c r="DY34" s="711">
        <f t="shared" si="39"/>
        <v>0</v>
      </c>
      <c r="DZ34" s="711">
        <f t="shared" si="39"/>
        <v>0</v>
      </c>
      <c r="EA34" s="711">
        <f t="shared" si="39"/>
        <v>0</v>
      </c>
      <c r="EB34" s="711">
        <f t="shared" si="39"/>
        <v>0</v>
      </c>
      <c r="EC34" s="711">
        <f t="shared" si="39"/>
        <v>0</v>
      </c>
      <c r="ED34" s="711">
        <f t="shared" si="39"/>
        <v>0</v>
      </c>
      <c r="EE34" s="711">
        <f t="shared" si="39"/>
        <v>0</v>
      </c>
      <c r="EF34" s="711">
        <f t="shared" si="39"/>
        <v>0</v>
      </c>
      <c r="EG34" s="711">
        <f t="shared" si="39"/>
        <v>0</v>
      </c>
      <c r="EH34" s="711">
        <f t="shared" ref="EH34:FM34" si="40" xml:space="preserve"> $F29 / $F30 * EH32 * $F31 * EH33</f>
        <v>0</v>
      </c>
      <c r="EI34" s="711">
        <f t="shared" si="40"/>
        <v>0</v>
      </c>
      <c r="EJ34" s="711">
        <f t="shared" si="40"/>
        <v>0</v>
      </c>
      <c r="EK34" s="711">
        <f t="shared" si="40"/>
        <v>0</v>
      </c>
      <c r="EL34" s="711">
        <f t="shared" si="40"/>
        <v>0</v>
      </c>
      <c r="EM34" s="711">
        <f t="shared" si="40"/>
        <v>0</v>
      </c>
      <c r="EN34" s="711">
        <f t="shared" si="40"/>
        <v>0</v>
      </c>
      <c r="EO34" s="711">
        <f t="shared" si="40"/>
        <v>0</v>
      </c>
      <c r="EP34" s="711">
        <f t="shared" si="40"/>
        <v>0</v>
      </c>
      <c r="EQ34" s="711">
        <f t="shared" si="40"/>
        <v>0</v>
      </c>
      <c r="ER34" s="711">
        <f t="shared" si="40"/>
        <v>0</v>
      </c>
      <c r="ES34" s="711">
        <f t="shared" si="40"/>
        <v>0</v>
      </c>
      <c r="ET34" s="711">
        <f t="shared" si="40"/>
        <v>0</v>
      </c>
      <c r="EU34" s="711">
        <f t="shared" si="40"/>
        <v>0</v>
      </c>
      <c r="EV34" s="711">
        <f t="shared" si="40"/>
        <v>0</v>
      </c>
      <c r="EW34" s="711">
        <f t="shared" si="40"/>
        <v>0</v>
      </c>
      <c r="EX34" s="711">
        <f t="shared" si="40"/>
        <v>0</v>
      </c>
      <c r="EY34" s="711">
        <f t="shared" si="40"/>
        <v>0</v>
      </c>
      <c r="EZ34" s="711">
        <f t="shared" si="40"/>
        <v>0</v>
      </c>
      <c r="FA34" s="711">
        <f t="shared" si="40"/>
        <v>0</v>
      </c>
      <c r="FB34" s="711">
        <f t="shared" si="40"/>
        <v>0</v>
      </c>
      <c r="FC34" s="711">
        <f t="shared" si="40"/>
        <v>0</v>
      </c>
      <c r="FD34" s="711">
        <f t="shared" si="40"/>
        <v>0</v>
      </c>
      <c r="FE34" s="711">
        <f t="shared" si="40"/>
        <v>0</v>
      </c>
      <c r="FF34" s="711">
        <f t="shared" si="40"/>
        <v>0</v>
      </c>
      <c r="FG34" s="711">
        <f t="shared" si="40"/>
        <v>0</v>
      </c>
      <c r="FH34" s="711">
        <f t="shared" si="40"/>
        <v>0</v>
      </c>
      <c r="FI34" s="711">
        <f t="shared" si="40"/>
        <v>0</v>
      </c>
      <c r="FJ34" s="711">
        <f t="shared" si="40"/>
        <v>0</v>
      </c>
      <c r="FK34" s="711">
        <f t="shared" si="40"/>
        <v>0</v>
      </c>
      <c r="FL34" s="711">
        <f t="shared" si="40"/>
        <v>0</v>
      </c>
      <c r="FM34" s="711">
        <f t="shared" si="40"/>
        <v>0</v>
      </c>
      <c r="FN34" s="711">
        <f t="shared" ref="FN34:GJ34" si="41" xml:space="preserve"> $F29 / $F30 * FN32 * $F31 * FN33</f>
        <v>0</v>
      </c>
      <c r="FO34" s="711">
        <f t="shared" si="41"/>
        <v>0</v>
      </c>
      <c r="FP34" s="711">
        <f t="shared" si="41"/>
        <v>0</v>
      </c>
      <c r="FQ34" s="711">
        <f t="shared" si="41"/>
        <v>0</v>
      </c>
      <c r="FR34" s="711">
        <f t="shared" si="41"/>
        <v>0</v>
      </c>
      <c r="FS34" s="711">
        <f t="shared" si="41"/>
        <v>0</v>
      </c>
      <c r="FT34" s="711">
        <f t="shared" si="41"/>
        <v>0</v>
      </c>
      <c r="FU34" s="711">
        <f t="shared" si="41"/>
        <v>0</v>
      </c>
      <c r="FV34" s="711">
        <f t="shared" si="41"/>
        <v>0</v>
      </c>
      <c r="FW34" s="711">
        <f t="shared" si="41"/>
        <v>0</v>
      </c>
      <c r="FX34" s="711">
        <f t="shared" si="41"/>
        <v>0</v>
      </c>
      <c r="FY34" s="711">
        <f t="shared" si="41"/>
        <v>0</v>
      </c>
      <c r="FZ34" s="711">
        <f t="shared" si="41"/>
        <v>0</v>
      </c>
      <c r="GA34" s="711">
        <f t="shared" si="41"/>
        <v>0</v>
      </c>
      <c r="GB34" s="711">
        <f t="shared" si="41"/>
        <v>0</v>
      </c>
      <c r="GC34" s="711">
        <f t="shared" si="41"/>
        <v>0</v>
      </c>
      <c r="GD34" s="711">
        <f t="shared" si="41"/>
        <v>0</v>
      </c>
      <c r="GE34" s="711">
        <f t="shared" si="41"/>
        <v>0</v>
      </c>
      <c r="GF34" s="711">
        <f t="shared" si="41"/>
        <v>0</v>
      </c>
      <c r="GG34" s="711">
        <f t="shared" si="41"/>
        <v>0</v>
      </c>
      <c r="GH34" s="711">
        <f t="shared" si="41"/>
        <v>0</v>
      </c>
      <c r="GI34" s="711">
        <f t="shared" si="41"/>
        <v>0</v>
      </c>
      <c r="GJ34" s="711">
        <f t="shared" si="41"/>
        <v>0</v>
      </c>
      <c r="GK34" s="316"/>
      <c r="GL34" s="316"/>
      <c r="GM34" s="316"/>
      <c r="GN34" s="316"/>
      <c r="GO34" s="316"/>
      <c r="GP34" s="316"/>
      <c r="GQ34" s="316"/>
      <c r="GR34" s="316"/>
      <c r="GS34" s="316"/>
      <c r="GT34" s="316"/>
      <c r="GU34" s="316"/>
      <c r="GV34" s="316"/>
      <c r="GW34" s="316"/>
      <c r="GX34" s="316"/>
      <c r="GY34" s="316"/>
      <c r="GZ34" s="316"/>
      <c r="HA34" s="316"/>
      <c r="HB34" s="316"/>
      <c r="HC34" s="316"/>
      <c r="HD34" s="316"/>
      <c r="HE34" s="316"/>
      <c r="HF34" s="316"/>
      <c r="HG34" s="316"/>
      <c r="HH34" s="316"/>
      <c r="HI34" s="316"/>
      <c r="HJ34" s="316"/>
      <c r="HK34" s="316"/>
      <c r="HL34" s="316"/>
      <c r="HM34" s="316"/>
      <c r="HN34" s="316"/>
      <c r="HO34" s="316"/>
      <c r="HP34" s="316"/>
      <c r="HQ34" s="316"/>
      <c r="HR34" s="316"/>
      <c r="HS34" s="316"/>
      <c r="HT34" s="316"/>
      <c r="HU34" s="316"/>
      <c r="HV34" s="316"/>
      <c r="HW34" s="316"/>
      <c r="HX34" s="316"/>
      <c r="HY34" s="316"/>
      <c r="HZ34" s="316"/>
      <c r="IA34" s="316"/>
      <c r="IB34" s="316"/>
      <c r="IC34" s="316"/>
      <c r="ID34" s="316"/>
      <c r="IE34" s="316"/>
      <c r="IF34" s="316"/>
      <c r="IG34" s="316"/>
      <c r="IH34" s="316"/>
      <c r="II34" s="316"/>
      <c r="IJ34" s="316"/>
      <c r="IK34" s="316"/>
      <c r="IL34" s="316"/>
      <c r="IM34" s="316"/>
      <c r="IN34" s="316"/>
      <c r="IO34" s="316"/>
      <c r="IP34" s="316"/>
      <c r="IQ34" s="316"/>
      <c r="IR34" s="316"/>
      <c r="IS34" s="316"/>
      <c r="IT34" s="316"/>
      <c r="IU34" s="316"/>
      <c r="IV34" s="316"/>
      <c r="IW34" s="316"/>
      <c r="IX34" s="316"/>
      <c r="IY34" s="316"/>
    </row>
    <row r="35" spans="1:259" x14ac:dyDescent="0.35">
      <c r="A35" s="313"/>
      <c r="B35" s="313"/>
      <c r="C35" s="314"/>
      <c r="D35" s="315"/>
      <c r="E35" s="312"/>
      <c r="F35" s="312"/>
      <c r="G35" s="312"/>
      <c r="H35" s="312"/>
      <c r="I35" s="312"/>
      <c r="J35" s="312"/>
      <c r="K35" s="312"/>
      <c r="L35" s="312"/>
      <c r="M35" s="312"/>
      <c r="N35" s="312"/>
      <c r="O35" s="312"/>
      <c r="P35" s="312"/>
      <c r="Q35" s="312"/>
      <c r="R35" s="312"/>
      <c r="S35" s="312"/>
      <c r="T35" s="312"/>
      <c r="U35" s="312"/>
      <c r="V35" s="312"/>
      <c r="W35" s="312"/>
      <c r="X35" s="312"/>
      <c r="Y35" s="312"/>
      <c r="Z35" s="312"/>
      <c r="AA35" s="312"/>
      <c r="AB35" s="312"/>
      <c r="AC35" s="312"/>
      <c r="AD35" s="312"/>
      <c r="AE35" s="312"/>
      <c r="AF35" s="312"/>
      <c r="AG35" s="312"/>
      <c r="AH35" s="312"/>
      <c r="AI35" s="312"/>
      <c r="AJ35" s="312"/>
      <c r="AK35" s="312"/>
      <c r="AL35" s="312"/>
      <c r="AM35" s="312"/>
      <c r="AN35" s="312"/>
      <c r="AO35" s="312"/>
      <c r="AP35" s="312"/>
      <c r="AQ35" s="312"/>
      <c r="AR35" s="312"/>
      <c r="AS35" s="312"/>
      <c r="AT35" s="312"/>
      <c r="AU35" s="312"/>
      <c r="AV35" s="312"/>
      <c r="AW35" s="312"/>
      <c r="AX35" s="312"/>
      <c r="AY35" s="312"/>
      <c r="AZ35" s="312"/>
      <c r="BA35" s="312"/>
      <c r="BB35" s="312"/>
      <c r="BC35" s="312"/>
      <c r="BD35" s="312"/>
      <c r="BE35" s="312"/>
      <c r="BF35" s="312"/>
      <c r="BG35" s="312"/>
      <c r="BH35" s="312"/>
      <c r="BI35" s="312"/>
      <c r="BJ35" s="312"/>
      <c r="BK35" s="312"/>
      <c r="BL35" s="312"/>
      <c r="BM35" s="312"/>
      <c r="BN35" s="312"/>
      <c r="BO35" s="312"/>
      <c r="BP35" s="312"/>
      <c r="BQ35" s="312"/>
      <c r="BR35" s="312"/>
      <c r="BS35" s="312"/>
      <c r="BT35" s="312"/>
      <c r="BU35" s="312"/>
      <c r="BV35" s="312"/>
      <c r="BW35" s="312"/>
      <c r="BX35" s="312"/>
      <c r="BY35" s="312"/>
      <c r="BZ35" s="312"/>
      <c r="CA35" s="312"/>
      <c r="CB35" s="312"/>
      <c r="CC35" s="312"/>
      <c r="CD35" s="312"/>
      <c r="CE35" s="312"/>
      <c r="CF35" s="312"/>
      <c r="CG35" s="312"/>
      <c r="CH35" s="312"/>
      <c r="CI35" s="312"/>
      <c r="CJ35" s="312"/>
      <c r="CK35" s="312"/>
      <c r="CL35" s="312"/>
      <c r="CM35" s="312"/>
      <c r="CN35" s="312"/>
      <c r="CO35" s="312"/>
      <c r="CP35" s="312"/>
      <c r="CQ35" s="312"/>
      <c r="CR35" s="312"/>
      <c r="CS35" s="312"/>
      <c r="CT35" s="312"/>
      <c r="CU35" s="312"/>
      <c r="CV35" s="312"/>
      <c r="CW35" s="312"/>
      <c r="CX35" s="312"/>
      <c r="CY35" s="312"/>
      <c r="CZ35" s="312"/>
      <c r="DA35" s="312"/>
      <c r="DB35" s="312"/>
      <c r="DC35" s="312"/>
      <c r="DD35" s="312"/>
      <c r="DE35" s="312"/>
      <c r="DF35" s="312"/>
      <c r="DG35" s="312"/>
      <c r="DH35" s="312"/>
      <c r="DI35" s="312"/>
      <c r="DJ35" s="312"/>
      <c r="DK35" s="312"/>
      <c r="DL35" s="312"/>
      <c r="DM35" s="312"/>
      <c r="DN35" s="312"/>
      <c r="DO35" s="312"/>
      <c r="DP35" s="312"/>
      <c r="DQ35" s="312"/>
      <c r="DR35" s="312"/>
      <c r="DS35" s="312"/>
      <c r="DT35" s="312"/>
      <c r="DU35" s="312"/>
      <c r="DV35" s="312"/>
      <c r="DW35" s="312"/>
      <c r="DX35" s="312"/>
      <c r="DY35" s="312"/>
      <c r="DZ35" s="312"/>
      <c r="EA35" s="312"/>
      <c r="EB35" s="312"/>
      <c r="EC35" s="312"/>
      <c r="ED35" s="312"/>
      <c r="EE35" s="312"/>
      <c r="EF35" s="312"/>
      <c r="EG35" s="312"/>
      <c r="EH35" s="312"/>
      <c r="EI35" s="312"/>
      <c r="EJ35" s="312"/>
      <c r="EK35" s="312"/>
      <c r="EL35" s="312"/>
      <c r="EM35" s="312"/>
      <c r="EN35" s="312"/>
      <c r="EO35" s="312"/>
      <c r="EP35" s="312"/>
      <c r="EQ35" s="312"/>
      <c r="ER35" s="312"/>
      <c r="ES35" s="312"/>
      <c r="ET35" s="312"/>
      <c r="EU35" s="312"/>
      <c r="EV35" s="312"/>
      <c r="EW35" s="312"/>
      <c r="EX35" s="312"/>
      <c r="EY35" s="312"/>
      <c r="EZ35" s="312"/>
      <c r="FA35" s="312"/>
      <c r="FB35" s="312"/>
      <c r="FC35" s="312"/>
      <c r="FD35" s="312"/>
      <c r="FE35" s="312"/>
      <c r="FF35" s="312"/>
      <c r="FG35" s="312"/>
      <c r="FH35" s="312"/>
      <c r="FI35" s="312"/>
      <c r="FJ35" s="312"/>
      <c r="FK35" s="312"/>
      <c r="FL35" s="312"/>
      <c r="FM35" s="312"/>
      <c r="FN35" s="312"/>
      <c r="FO35" s="312"/>
      <c r="FP35" s="312"/>
      <c r="FQ35" s="312"/>
      <c r="FR35" s="312"/>
      <c r="FS35" s="312"/>
      <c r="FT35" s="312"/>
      <c r="FU35" s="312"/>
      <c r="FV35" s="312"/>
      <c r="FW35" s="312"/>
      <c r="FX35" s="312"/>
      <c r="FY35" s="312"/>
      <c r="FZ35" s="312"/>
      <c r="GA35" s="312"/>
      <c r="GB35" s="312"/>
      <c r="GC35" s="312"/>
      <c r="GD35" s="312"/>
      <c r="GE35" s="312"/>
      <c r="GF35" s="312"/>
      <c r="GG35" s="312"/>
      <c r="GH35" s="312"/>
      <c r="GI35" s="312"/>
      <c r="GJ35" s="312"/>
      <c r="GK35" s="316"/>
      <c r="GL35" s="316"/>
      <c r="GM35" s="316"/>
      <c r="GN35" s="316"/>
      <c r="GO35" s="316"/>
      <c r="GP35" s="316"/>
      <c r="GQ35" s="316"/>
      <c r="GR35" s="316"/>
      <c r="GS35" s="316"/>
      <c r="GT35" s="316"/>
      <c r="GU35" s="316"/>
      <c r="GV35" s="316"/>
      <c r="GW35" s="316"/>
      <c r="GX35" s="316"/>
      <c r="GY35" s="316"/>
      <c r="GZ35" s="316"/>
      <c r="HA35" s="316"/>
      <c r="HB35" s="316"/>
      <c r="HC35" s="316"/>
      <c r="HD35" s="316"/>
      <c r="HE35" s="316"/>
      <c r="HF35" s="316"/>
      <c r="HG35" s="316"/>
      <c r="HH35" s="316"/>
      <c r="HI35" s="316"/>
      <c r="HJ35" s="316"/>
      <c r="HK35" s="316"/>
      <c r="HL35" s="316"/>
      <c r="HM35" s="316"/>
      <c r="HN35" s="316"/>
      <c r="HO35" s="316"/>
      <c r="HP35" s="316"/>
      <c r="HQ35" s="316"/>
      <c r="HR35" s="316"/>
      <c r="HS35" s="316"/>
      <c r="HT35" s="316"/>
      <c r="HU35" s="316"/>
      <c r="HV35" s="316"/>
      <c r="HW35" s="316"/>
      <c r="HX35" s="316"/>
      <c r="HY35" s="316"/>
      <c r="HZ35" s="316"/>
      <c r="IA35" s="316"/>
      <c r="IB35" s="316"/>
      <c r="IC35" s="316"/>
      <c r="ID35" s="316"/>
      <c r="IE35" s="316"/>
      <c r="IF35" s="316"/>
      <c r="IG35" s="316"/>
      <c r="IH35" s="316"/>
      <c r="II35" s="316"/>
      <c r="IJ35" s="316"/>
      <c r="IK35" s="316"/>
      <c r="IL35" s="316"/>
      <c r="IM35" s="316"/>
      <c r="IN35" s="316"/>
      <c r="IO35" s="316"/>
      <c r="IP35" s="316"/>
      <c r="IQ35" s="316"/>
      <c r="IR35" s="316"/>
      <c r="IS35" s="316"/>
      <c r="IT35" s="316"/>
      <c r="IU35" s="316"/>
    </row>
    <row r="36" spans="1:259" x14ac:dyDescent="0.35">
      <c r="A36" s="313"/>
      <c r="B36" s="313"/>
      <c r="C36" s="314"/>
      <c r="D36" s="315"/>
      <c r="E36" s="312"/>
      <c r="F36" s="312"/>
      <c r="G36" s="312"/>
      <c r="H36" s="312"/>
      <c r="I36" s="312"/>
      <c r="J36" s="312"/>
      <c r="K36" s="312"/>
      <c r="L36" s="312"/>
      <c r="M36" s="312"/>
      <c r="N36" s="312"/>
      <c r="O36" s="312"/>
      <c r="P36" s="312"/>
      <c r="Q36" s="312"/>
      <c r="R36" s="312"/>
      <c r="S36" s="312"/>
      <c r="T36" s="312"/>
      <c r="U36" s="312"/>
      <c r="V36" s="312"/>
      <c r="W36" s="312"/>
      <c r="X36" s="312"/>
      <c r="Y36" s="312"/>
      <c r="Z36" s="312"/>
      <c r="AA36" s="312"/>
      <c r="AB36" s="312"/>
      <c r="AC36" s="312"/>
      <c r="AD36" s="312"/>
      <c r="AE36" s="312"/>
      <c r="AF36" s="312"/>
      <c r="AG36" s="312"/>
      <c r="AH36" s="312"/>
      <c r="AI36" s="312"/>
      <c r="AJ36" s="312"/>
      <c r="AK36" s="312"/>
      <c r="AL36" s="312"/>
      <c r="AM36" s="312"/>
      <c r="AN36" s="312"/>
      <c r="AO36" s="312"/>
      <c r="AP36" s="312"/>
      <c r="AQ36" s="312"/>
      <c r="AR36" s="312"/>
      <c r="AS36" s="312"/>
      <c r="AT36" s="312"/>
      <c r="AU36" s="312"/>
      <c r="AV36" s="312"/>
      <c r="AW36" s="312"/>
      <c r="AX36" s="312"/>
      <c r="AY36" s="312"/>
      <c r="AZ36" s="312"/>
      <c r="BA36" s="312"/>
      <c r="BB36" s="312"/>
      <c r="BC36" s="312"/>
      <c r="BD36" s="312"/>
      <c r="BE36" s="312"/>
      <c r="BF36" s="312"/>
      <c r="BG36" s="312"/>
      <c r="BH36" s="312"/>
      <c r="BI36" s="312"/>
      <c r="BJ36" s="312"/>
      <c r="BK36" s="312"/>
      <c r="BL36" s="312"/>
      <c r="BM36" s="312"/>
      <c r="BN36" s="312"/>
      <c r="BO36" s="312"/>
      <c r="BP36" s="312"/>
      <c r="BQ36" s="312"/>
      <c r="BR36" s="312"/>
      <c r="BS36" s="312"/>
      <c r="BT36" s="312"/>
      <c r="BU36" s="312"/>
      <c r="BV36" s="312"/>
      <c r="BW36" s="312"/>
      <c r="BX36" s="312"/>
      <c r="BY36" s="312"/>
      <c r="BZ36" s="312"/>
      <c r="CA36" s="312"/>
      <c r="CB36" s="312"/>
      <c r="CC36" s="312"/>
      <c r="CD36" s="312"/>
      <c r="CE36" s="312"/>
      <c r="CF36" s="312"/>
      <c r="CG36" s="312"/>
      <c r="CH36" s="312"/>
      <c r="CI36" s="312"/>
      <c r="CJ36" s="312"/>
      <c r="CK36" s="312"/>
      <c r="CL36" s="312"/>
      <c r="CM36" s="312"/>
      <c r="CN36" s="312"/>
      <c r="CO36" s="312"/>
      <c r="CP36" s="312"/>
      <c r="CQ36" s="312"/>
      <c r="CR36" s="312"/>
      <c r="CS36" s="312"/>
      <c r="CT36" s="312"/>
      <c r="CU36" s="312"/>
      <c r="CV36" s="312"/>
      <c r="CW36" s="312"/>
      <c r="CX36" s="312"/>
      <c r="CY36" s="312"/>
      <c r="CZ36" s="312"/>
      <c r="DA36" s="312"/>
      <c r="DB36" s="312"/>
      <c r="DC36" s="312"/>
      <c r="DD36" s="312"/>
      <c r="DE36" s="312"/>
      <c r="DF36" s="312"/>
      <c r="DG36" s="312"/>
      <c r="DH36" s="312"/>
      <c r="DI36" s="312"/>
      <c r="DJ36" s="312"/>
      <c r="DK36" s="312"/>
      <c r="DL36" s="312"/>
      <c r="DM36" s="312"/>
      <c r="DN36" s="312"/>
      <c r="DO36" s="312"/>
      <c r="DP36" s="312"/>
      <c r="DQ36" s="312"/>
      <c r="DR36" s="312"/>
      <c r="DS36" s="312"/>
      <c r="DT36" s="312"/>
      <c r="DU36" s="312"/>
      <c r="DV36" s="312"/>
      <c r="DW36" s="312"/>
      <c r="DX36" s="312"/>
      <c r="DY36" s="312"/>
      <c r="DZ36" s="312"/>
      <c r="EA36" s="312"/>
      <c r="EB36" s="312"/>
      <c r="EC36" s="312"/>
      <c r="ED36" s="312"/>
      <c r="EE36" s="312"/>
      <c r="EF36" s="312"/>
      <c r="EG36" s="312"/>
      <c r="EH36" s="312"/>
      <c r="EI36" s="312"/>
      <c r="EJ36" s="312"/>
      <c r="EK36" s="312"/>
      <c r="EL36" s="312"/>
      <c r="EM36" s="312"/>
      <c r="EN36" s="312"/>
      <c r="EO36" s="312"/>
      <c r="EP36" s="312"/>
      <c r="EQ36" s="312"/>
      <c r="ER36" s="312"/>
      <c r="ES36" s="312"/>
      <c r="ET36" s="312"/>
      <c r="EU36" s="312"/>
      <c r="EV36" s="312"/>
      <c r="EW36" s="312"/>
      <c r="EX36" s="312"/>
      <c r="EY36" s="312"/>
      <c r="EZ36" s="312"/>
      <c r="FA36" s="312"/>
      <c r="FB36" s="312"/>
      <c r="FC36" s="312"/>
      <c r="FD36" s="312"/>
      <c r="FE36" s="312"/>
      <c r="FF36" s="312"/>
      <c r="FG36" s="312"/>
      <c r="FH36" s="312"/>
      <c r="FI36" s="312"/>
      <c r="FJ36" s="312"/>
      <c r="FK36" s="312"/>
      <c r="FL36" s="312"/>
      <c r="FM36" s="312"/>
      <c r="FN36" s="312"/>
      <c r="FO36" s="312"/>
      <c r="FP36" s="312"/>
      <c r="FQ36" s="312"/>
      <c r="FR36" s="312"/>
      <c r="FS36" s="312"/>
      <c r="FT36" s="312"/>
      <c r="FU36" s="312"/>
      <c r="FV36" s="312"/>
      <c r="FW36" s="312"/>
      <c r="FX36" s="312"/>
      <c r="FY36" s="312"/>
      <c r="FZ36" s="312"/>
      <c r="GA36" s="312"/>
      <c r="GB36" s="312"/>
      <c r="GC36" s="312"/>
      <c r="GD36" s="312"/>
      <c r="GE36" s="312"/>
      <c r="GF36" s="312"/>
      <c r="GG36" s="312"/>
      <c r="GH36" s="312"/>
      <c r="GI36" s="312"/>
      <c r="GJ36" s="312"/>
      <c r="GK36" s="316"/>
      <c r="GL36" s="316"/>
      <c r="GM36" s="316"/>
      <c r="GN36" s="316"/>
      <c r="GO36" s="316"/>
      <c r="GP36" s="316"/>
      <c r="GQ36" s="316"/>
      <c r="GR36" s="316"/>
      <c r="GS36" s="316"/>
      <c r="GT36" s="316"/>
      <c r="GU36" s="316"/>
      <c r="GV36" s="316"/>
      <c r="GW36" s="316"/>
      <c r="GX36" s="316"/>
      <c r="GY36" s="316"/>
      <c r="GZ36" s="316"/>
      <c r="HA36" s="316"/>
      <c r="HB36" s="316"/>
      <c r="HC36" s="316"/>
      <c r="HD36" s="316"/>
      <c r="HE36" s="316"/>
      <c r="HF36" s="316"/>
      <c r="HG36" s="316"/>
      <c r="HH36" s="316"/>
      <c r="HI36" s="316"/>
      <c r="HJ36" s="316"/>
      <c r="HK36" s="316"/>
      <c r="HL36" s="316"/>
      <c r="HM36" s="316"/>
      <c r="HN36" s="316"/>
      <c r="HO36" s="316"/>
      <c r="HP36" s="316"/>
      <c r="HQ36" s="316"/>
      <c r="HR36" s="316"/>
      <c r="HS36" s="316"/>
      <c r="HT36" s="316"/>
      <c r="HU36" s="316"/>
      <c r="HV36" s="316"/>
      <c r="HW36" s="316"/>
      <c r="HX36" s="316"/>
      <c r="HY36" s="316"/>
      <c r="HZ36" s="316"/>
      <c r="IA36" s="316"/>
      <c r="IB36" s="316"/>
      <c r="IC36" s="316"/>
      <c r="ID36" s="316"/>
      <c r="IE36" s="316"/>
      <c r="IF36" s="316"/>
      <c r="IG36" s="316"/>
      <c r="IH36" s="316"/>
      <c r="II36" s="316"/>
      <c r="IJ36" s="316"/>
      <c r="IK36" s="316"/>
      <c r="IL36" s="316"/>
      <c r="IM36" s="316"/>
      <c r="IN36" s="316"/>
      <c r="IO36" s="316"/>
      <c r="IP36" s="316"/>
      <c r="IQ36" s="316"/>
      <c r="IR36" s="316"/>
      <c r="IS36" s="316"/>
      <c r="IT36" s="316"/>
      <c r="IU36" s="316"/>
    </row>
    <row r="37" spans="1:259" x14ac:dyDescent="0.35">
      <c r="A37" s="313" t="s">
        <v>168</v>
      </c>
      <c r="B37" s="313"/>
      <c r="C37" s="314"/>
      <c r="D37" s="315"/>
      <c r="E37" s="312"/>
      <c r="F37" s="312"/>
      <c r="G37" s="312"/>
      <c r="H37" s="312"/>
      <c r="I37" s="312"/>
      <c r="J37" s="312"/>
      <c r="K37" s="312"/>
      <c r="L37" s="312"/>
      <c r="M37" s="312"/>
      <c r="N37" s="312"/>
      <c r="O37" s="312"/>
      <c r="P37" s="312"/>
      <c r="Q37" s="312"/>
      <c r="R37" s="312"/>
      <c r="S37" s="312"/>
      <c r="T37" s="312"/>
      <c r="U37" s="312"/>
      <c r="V37" s="312"/>
      <c r="W37" s="312"/>
      <c r="X37" s="312"/>
      <c r="Y37" s="312"/>
      <c r="Z37" s="312"/>
      <c r="AA37" s="312"/>
      <c r="AB37" s="312"/>
      <c r="AC37" s="312"/>
      <c r="AD37" s="312"/>
      <c r="AE37" s="312"/>
      <c r="AF37" s="312"/>
      <c r="AG37" s="312"/>
      <c r="AH37" s="312"/>
      <c r="AI37" s="312"/>
      <c r="AJ37" s="312"/>
      <c r="AK37" s="312"/>
      <c r="AL37" s="312"/>
      <c r="AM37" s="312"/>
      <c r="AN37" s="312"/>
      <c r="AO37" s="312"/>
      <c r="AP37" s="312"/>
      <c r="AQ37" s="312"/>
      <c r="AR37" s="312"/>
      <c r="AS37" s="312"/>
      <c r="AT37" s="312"/>
      <c r="AU37" s="312"/>
      <c r="AV37" s="312"/>
      <c r="AW37" s="312"/>
      <c r="AX37" s="312"/>
      <c r="AY37" s="312"/>
      <c r="AZ37" s="312"/>
      <c r="BA37" s="312"/>
      <c r="BB37" s="312"/>
      <c r="BC37" s="312"/>
      <c r="BD37" s="312"/>
      <c r="BE37" s="312"/>
      <c r="BF37" s="312"/>
      <c r="BG37" s="312"/>
      <c r="BH37" s="312"/>
      <c r="BI37" s="312"/>
      <c r="BJ37" s="312"/>
      <c r="BK37" s="312"/>
      <c r="BL37" s="312"/>
      <c r="BM37" s="312"/>
      <c r="BN37" s="312"/>
      <c r="BO37" s="312"/>
      <c r="BP37" s="312"/>
      <c r="BQ37" s="312"/>
      <c r="BR37" s="312"/>
      <c r="BS37" s="312"/>
      <c r="BT37" s="312"/>
      <c r="BU37" s="312"/>
      <c r="BV37" s="312"/>
      <c r="BW37" s="312"/>
      <c r="BX37" s="312"/>
      <c r="BY37" s="312"/>
      <c r="BZ37" s="312"/>
      <c r="CA37" s="312"/>
      <c r="CB37" s="312"/>
      <c r="CC37" s="312"/>
      <c r="CD37" s="312"/>
      <c r="CE37" s="312"/>
      <c r="CF37" s="312"/>
      <c r="CG37" s="312"/>
      <c r="CH37" s="312"/>
      <c r="CI37" s="312"/>
      <c r="CJ37" s="312"/>
      <c r="CK37" s="312"/>
      <c r="CL37" s="312"/>
      <c r="CM37" s="312"/>
      <c r="CN37" s="312"/>
      <c r="CO37" s="312"/>
      <c r="CP37" s="312"/>
      <c r="CQ37" s="312"/>
      <c r="CR37" s="312"/>
      <c r="CS37" s="312"/>
      <c r="CT37" s="312"/>
      <c r="CU37" s="312"/>
      <c r="CV37" s="312"/>
      <c r="CW37" s="312"/>
      <c r="CX37" s="312"/>
      <c r="CY37" s="312"/>
      <c r="CZ37" s="312"/>
      <c r="DA37" s="312"/>
      <c r="DB37" s="312"/>
      <c r="DC37" s="312"/>
      <c r="DD37" s="312"/>
      <c r="DE37" s="312"/>
      <c r="DF37" s="312"/>
      <c r="DG37" s="312"/>
      <c r="DH37" s="312"/>
      <c r="DI37" s="312"/>
      <c r="DJ37" s="312"/>
      <c r="DK37" s="312"/>
      <c r="DL37" s="312"/>
      <c r="DM37" s="312"/>
      <c r="DN37" s="312"/>
      <c r="DO37" s="312"/>
      <c r="DP37" s="312"/>
      <c r="DQ37" s="312"/>
      <c r="DR37" s="312"/>
      <c r="DS37" s="312"/>
      <c r="DT37" s="312"/>
      <c r="DU37" s="312"/>
      <c r="DV37" s="312"/>
      <c r="DW37" s="312"/>
      <c r="DX37" s="312"/>
      <c r="DY37" s="312"/>
      <c r="DZ37" s="312"/>
      <c r="EA37" s="312"/>
      <c r="EB37" s="312"/>
      <c r="EC37" s="312"/>
      <c r="ED37" s="312"/>
      <c r="EE37" s="312"/>
      <c r="EF37" s="312"/>
      <c r="EG37" s="312"/>
      <c r="EH37" s="312"/>
      <c r="EI37" s="312"/>
      <c r="EJ37" s="312"/>
      <c r="EK37" s="312"/>
      <c r="EL37" s="312"/>
      <c r="EM37" s="312"/>
      <c r="EN37" s="312"/>
      <c r="EO37" s="312"/>
      <c r="EP37" s="312"/>
      <c r="EQ37" s="312"/>
      <c r="ER37" s="312"/>
      <c r="ES37" s="312"/>
      <c r="ET37" s="312"/>
      <c r="EU37" s="312"/>
      <c r="EV37" s="312"/>
      <c r="EW37" s="312"/>
      <c r="EX37" s="312"/>
      <c r="EY37" s="312"/>
      <c r="EZ37" s="312"/>
      <c r="FA37" s="312"/>
      <c r="FB37" s="312"/>
      <c r="FC37" s="312"/>
      <c r="FD37" s="312"/>
      <c r="FE37" s="312"/>
      <c r="FF37" s="312"/>
      <c r="FG37" s="312"/>
      <c r="FH37" s="312"/>
      <c r="FI37" s="312"/>
      <c r="FJ37" s="312"/>
      <c r="FK37" s="312"/>
      <c r="FL37" s="312"/>
      <c r="FM37" s="312"/>
      <c r="FN37" s="312"/>
      <c r="FO37" s="312"/>
      <c r="FP37" s="312"/>
      <c r="FQ37" s="312"/>
      <c r="FR37" s="312"/>
      <c r="FS37" s="312"/>
      <c r="FT37" s="312"/>
      <c r="FU37" s="312"/>
      <c r="FV37" s="312"/>
      <c r="FW37" s="312"/>
      <c r="FX37" s="312"/>
      <c r="FY37" s="312"/>
      <c r="FZ37" s="312"/>
      <c r="GA37" s="312"/>
      <c r="GB37" s="312"/>
      <c r="GC37" s="312"/>
      <c r="GD37" s="312"/>
      <c r="GE37" s="312"/>
      <c r="GF37" s="312"/>
      <c r="GG37" s="312"/>
      <c r="GH37" s="312"/>
      <c r="GI37" s="312"/>
      <c r="GJ37" s="312"/>
      <c r="GK37" s="316"/>
      <c r="GL37" s="316"/>
      <c r="GM37" s="316"/>
      <c r="GN37" s="316"/>
      <c r="GO37" s="316"/>
      <c r="GP37" s="316"/>
      <c r="GQ37" s="316"/>
      <c r="GR37" s="316"/>
      <c r="GS37" s="316"/>
      <c r="GT37" s="316"/>
      <c r="GU37" s="316"/>
      <c r="GV37" s="316"/>
      <c r="GW37" s="316"/>
      <c r="GX37" s="316"/>
      <c r="GY37" s="316"/>
      <c r="GZ37" s="316"/>
      <c r="HA37" s="316"/>
      <c r="HB37" s="316"/>
      <c r="HC37" s="316"/>
      <c r="HD37" s="316"/>
      <c r="HE37" s="316"/>
      <c r="HF37" s="316"/>
      <c r="HG37" s="316"/>
      <c r="HH37" s="316"/>
      <c r="HI37" s="316"/>
      <c r="HJ37" s="316"/>
      <c r="HK37" s="316"/>
      <c r="HL37" s="316"/>
      <c r="HM37" s="316"/>
      <c r="HN37" s="316"/>
      <c r="HO37" s="316"/>
      <c r="HP37" s="316"/>
      <c r="HQ37" s="316"/>
      <c r="HR37" s="316"/>
      <c r="HS37" s="316"/>
      <c r="HT37" s="316"/>
      <c r="HU37" s="316"/>
      <c r="HV37" s="316"/>
      <c r="HW37" s="316"/>
      <c r="HX37" s="316"/>
      <c r="HY37" s="316"/>
      <c r="HZ37" s="316"/>
      <c r="IA37" s="316"/>
      <c r="IB37" s="316"/>
      <c r="IC37" s="316"/>
      <c r="ID37" s="316"/>
      <c r="IE37" s="316"/>
      <c r="IF37" s="316"/>
      <c r="IG37" s="316"/>
      <c r="IH37" s="316"/>
      <c r="II37" s="316"/>
      <c r="IJ37" s="316"/>
      <c r="IK37" s="316"/>
      <c r="IL37" s="316"/>
      <c r="IM37" s="316"/>
      <c r="IN37" s="316"/>
      <c r="IO37" s="316"/>
      <c r="IP37" s="316"/>
      <c r="IQ37" s="316"/>
      <c r="IR37" s="316"/>
      <c r="IS37" s="316"/>
      <c r="IT37" s="316"/>
      <c r="IU37" s="316"/>
    </row>
    <row r="38" spans="1:259" s="699" customFormat="1" x14ac:dyDescent="0.35">
      <c r="A38" s="129"/>
      <c r="B38" s="129"/>
      <c r="C38" s="130"/>
      <c r="D38" s="131"/>
      <c r="E38" s="198" t="str">
        <f xml:space="preserve"> InpC!E$41</f>
        <v>Annual real O&amp;M cost</v>
      </c>
      <c r="F38" s="198">
        <f xml:space="preserve"> InpC!F$41</f>
        <v>1700</v>
      </c>
      <c r="G38" s="198" t="str">
        <f xml:space="preserve"> InpC!G$41</f>
        <v>$ 000s</v>
      </c>
      <c r="H38" s="198"/>
      <c r="I38" s="197"/>
      <c r="J38" s="197"/>
      <c r="K38" s="197"/>
      <c r="L38" s="197"/>
      <c r="M38" s="197"/>
      <c r="N38" s="197"/>
      <c r="O38" s="197"/>
      <c r="P38" s="197"/>
      <c r="Q38" s="197"/>
      <c r="R38" s="197"/>
      <c r="S38" s="197"/>
      <c r="T38" s="197"/>
      <c r="U38" s="197"/>
      <c r="V38" s="197"/>
      <c r="W38" s="197"/>
      <c r="X38" s="197"/>
      <c r="Y38" s="197"/>
      <c r="Z38" s="197"/>
      <c r="AA38" s="197"/>
      <c r="AB38" s="197"/>
      <c r="AC38" s="197"/>
      <c r="AD38" s="197"/>
      <c r="AE38" s="197"/>
      <c r="AF38" s="197"/>
      <c r="AG38" s="197"/>
      <c r="AH38" s="197"/>
      <c r="AI38" s="197"/>
      <c r="AJ38" s="197"/>
      <c r="AK38" s="197"/>
      <c r="AL38" s="197"/>
      <c r="AM38" s="197"/>
      <c r="AN38" s="197"/>
      <c r="AO38" s="197"/>
      <c r="AP38" s="197"/>
      <c r="AQ38" s="197"/>
      <c r="AR38" s="197"/>
      <c r="AS38" s="197"/>
      <c r="AT38" s="197"/>
      <c r="AU38" s="197"/>
      <c r="AV38" s="197"/>
      <c r="AW38" s="197"/>
      <c r="AX38" s="197"/>
      <c r="AY38" s="197"/>
      <c r="AZ38" s="197"/>
      <c r="BA38" s="197"/>
      <c r="BB38" s="197"/>
      <c r="BC38" s="197"/>
      <c r="BD38" s="197"/>
      <c r="BE38" s="197"/>
      <c r="BF38" s="197"/>
      <c r="BG38" s="197"/>
      <c r="BH38" s="197"/>
      <c r="BI38" s="197"/>
      <c r="BJ38" s="197"/>
      <c r="BK38" s="197"/>
      <c r="BL38" s="197"/>
      <c r="BM38" s="197"/>
      <c r="BN38" s="197"/>
      <c r="BO38" s="197"/>
      <c r="BP38" s="197"/>
      <c r="BQ38" s="197"/>
      <c r="BR38" s="197"/>
      <c r="BS38" s="197"/>
      <c r="BT38" s="197"/>
      <c r="BU38" s="197"/>
      <c r="BV38" s="197"/>
      <c r="BW38" s="197"/>
      <c r="BX38" s="197"/>
      <c r="BY38" s="197"/>
      <c r="BZ38" s="197"/>
      <c r="CA38" s="197"/>
      <c r="CB38" s="197"/>
      <c r="CC38" s="197"/>
      <c r="CD38" s="197"/>
      <c r="CE38" s="197"/>
      <c r="CF38" s="197"/>
      <c r="CG38" s="197"/>
      <c r="CH38" s="197"/>
      <c r="CI38" s="197"/>
      <c r="CJ38" s="197"/>
      <c r="CK38" s="197"/>
      <c r="CL38" s="197"/>
      <c r="CM38" s="197"/>
      <c r="CN38" s="197"/>
      <c r="CO38" s="197"/>
      <c r="CP38" s="197"/>
      <c r="CQ38" s="197"/>
      <c r="CR38" s="197"/>
      <c r="CS38" s="197"/>
      <c r="CT38" s="197"/>
      <c r="CU38" s="197"/>
      <c r="CV38" s="197"/>
      <c r="CW38" s="197"/>
      <c r="CX38" s="197"/>
      <c r="CY38" s="197"/>
      <c r="CZ38" s="197"/>
      <c r="DA38" s="197"/>
      <c r="DB38" s="197"/>
      <c r="DC38" s="197"/>
      <c r="DD38" s="197"/>
      <c r="DE38" s="197"/>
      <c r="DF38" s="197"/>
      <c r="DG38" s="197"/>
      <c r="DH38" s="197"/>
      <c r="DI38" s="197"/>
      <c r="DJ38" s="197"/>
      <c r="DK38" s="197"/>
      <c r="DL38" s="197"/>
      <c r="DM38" s="197"/>
      <c r="DN38" s="197"/>
      <c r="DO38" s="197"/>
      <c r="DP38" s="197"/>
      <c r="DQ38" s="197"/>
      <c r="DR38" s="197"/>
      <c r="DS38" s="197"/>
      <c r="DT38" s="197"/>
      <c r="DU38" s="197"/>
      <c r="DV38" s="197"/>
      <c r="DW38" s="197"/>
      <c r="DX38" s="197"/>
      <c r="DY38" s="197"/>
      <c r="DZ38" s="197"/>
      <c r="EA38" s="197"/>
      <c r="EB38" s="197"/>
      <c r="EC38" s="197"/>
      <c r="ED38" s="197"/>
      <c r="EE38" s="197"/>
      <c r="EF38" s="197"/>
      <c r="EG38" s="197"/>
      <c r="EH38" s="197"/>
      <c r="EI38" s="197"/>
      <c r="EJ38" s="197"/>
      <c r="EK38" s="197"/>
      <c r="EL38" s="197"/>
      <c r="EM38" s="197"/>
      <c r="EN38" s="197"/>
      <c r="EO38" s="197"/>
      <c r="EP38" s="197"/>
      <c r="EQ38" s="197"/>
      <c r="ER38" s="197"/>
      <c r="ES38" s="197"/>
      <c r="ET38" s="197"/>
      <c r="EU38" s="197"/>
      <c r="EV38" s="197"/>
      <c r="EW38" s="197"/>
      <c r="EX38" s="197"/>
      <c r="EY38" s="197"/>
      <c r="EZ38" s="197"/>
      <c r="FA38" s="197"/>
      <c r="FB38" s="197"/>
      <c r="FC38" s="197"/>
      <c r="FD38" s="197"/>
      <c r="FE38" s="197"/>
      <c r="FF38" s="197"/>
      <c r="FG38" s="197"/>
      <c r="FH38" s="197"/>
      <c r="FI38" s="197"/>
      <c r="FJ38" s="197"/>
      <c r="FK38" s="197"/>
      <c r="FL38" s="197"/>
      <c r="FM38" s="197"/>
      <c r="FN38" s="197"/>
      <c r="FO38" s="197"/>
      <c r="FP38" s="197"/>
      <c r="FQ38" s="197"/>
      <c r="FR38" s="197"/>
      <c r="FS38" s="197"/>
      <c r="FT38" s="197"/>
      <c r="FU38" s="197"/>
      <c r="FV38" s="197"/>
      <c r="FW38" s="197"/>
      <c r="FX38" s="197"/>
      <c r="FY38" s="197"/>
      <c r="FZ38" s="197"/>
      <c r="GA38" s="197"/>
      <c r="GB38" s="197"/>
      <c r="GC38" s="197"/>
      <c r="GD38" s="197"/>
      <c r="GE38" s="197"/>
      <c r="GF38" s="197"/>
      <c r="GG38" s="197"/>
      <c r="GH38" s="197"/>
      <c r="GI38" s="197"/>
      <c r="GJ38" s="197"/>
      <c r="GK38" s="698"/>
      <c r="GL38" s="698"/>
      <c r="GM38" s="698"/>
      <c r="GN38" s="698"/>
      <c r="GO38" s="698"/>
      <c r="GP38" s="698"/>
      <c r="GQ38" s="698"/>
      <c r="GR38" s="698"/>
      <c r="GS38" s="698"/>
      <c r="GT38" s="698"/>
      <c r="GU38" s="698"/>
      <c r="GV38" s="698"/>
      <c r="GW38" s="698"/>
      <c r="GX38" s="698"/>
      <c r="GY38" s="698"/>
      <c r="GZ38" s="698"/>
      <c r="HA38" s="698"/>
      <c r="HB38" s="698"/>
      <c r="HC38" s="698"/>
      <c r="HD38" s="698"/>
      <c r="HE38" s="698"/>
      <c r="HF38" s="698"/>
      <c r="HG38" s="698"/>
      <c r="HH38" s="698"/>
      <c r="HI38" s="698"/>
      <c r="HJ38" s="698"/>
      <c r="HK38" s="698"/>
      <c r="HL38" s="698"/>
      <c r="HM38" s="698"/>
      <c r="HN38" s="698"/>
      <c r="HO38" s="698"/>
      <c r="HP38" s="698"/>
      <c r="HQ38" s="698"/>
      <c r="HR38" s="698"/>
      <c r="HS38" s="698"/>
      <c r="HT38" s="698"/>
      <c r="HU38" s="698"/>
      <c r="HV38" s="698"/>
      <c r="HW38" s="698"/>
      <c r="HX38" s="698"/>
      <c r="HY38" s="698"/>
      <c r="HZ38" s="698"/>
      <c r="IA38" s="698"/>
      <c r="IB38" s="698"/>
      <c r="IC38" s="698"/>
      <c r="ID38" s="698"/>
      <c r="IE38" s="698"/>
      <c r="IF38" s="698"/>
      <c r="IG38" s="698"/>
      <c r="IH38" s="698"/>
      <c r="II38" s="698"/>
      <c r="IJ38" s="698"/>
      <c r="IK38" s="698"/>
      <c r="IL38" s="698"/>
      <c r="IM38" s="698"/>
      <c r="IN38" s="698"/>
      <c r="IO38" s="698"/>
      <c r="IP38" s="698"/>
      <c r="IQ38" s="698"/>
      <c r="IR38" s="698"/>
      <c r="IS38" s="698"/>
      <c r="IT38" s="698"/>
      <c r="IU38" s="698"/>
    </row>
    <row r="39" spans="1:259" s="699" customFormat="1" x14ac:dyDescent="0.35">
      <c r="A39" s="129"/>
      <c r="B39" s="129"/>
      <c r="C39" s="130"/>
      <c r="D39" s="131"/>
      <c r="E39" s="516" t="str">
        <f xml:space="preserve"> InpC!E$138</f>
        <v>Number of periods in a year</v>
      </c>
      <c r="F39" s="516">
        <f xml:space="preserve"> InpC!F$138</f>
        <v>4</v>
      </c>
      <c r="G39" s="516" t="str">
        <f xml:space="preserve"> InpC!G$138</f>
        <v>periods</v>
      </c>
      <c r="H39" s="197"/>
      <c r="I39" s="197"/>
      <c r="J39" s="197"/>
      <c r="K39" s="197"/>
      <c r="L39" s="197"/>
      <c r="M39" s="197"/>
      <c r="N39" s="197"/>
      <c r="O39" s="197"/>
      <c r="P39" s="197"/>
      <c r="Q39" s="197"/>
      <c r="R39" s="197"/>
      <c r="S39" s="197"/>
      <c r="T39" s="197"/>
      <c r="U39" s="197"/>
      <c r="V39" s="197"/>
      <c r="W39" s="197"/>
      <c r="X39" s="197"/>
      <c r="Y39" s="197"/>
      <c r="Z39" s="197"/>
      <c r="AA39" s="197"/>
      <c r="AB39" s="197"/>
      <c r="AC39" s="197"/>
      <c r="AD39" s="197"/>
      <c r="AE39" s="197"/>
      <c r="AF39" s="197"/>
      <c r="AG39" s="197"/>
      <c r="AH39" s="197"/>
      <c r="AI39" s="197"/>
      <c r="AJ39" s="197"/>
      <c r="AK39" s="197"/>
      <c r="AL39" s="197"/>
      <c r="AM39" s="197"/>
      <c r="AN39" s="197"/>
      <c r="AO39" s="197"/>
      <c r="AP39" s="197"/>
      <c r="AQ39" s="197"/>
      <c r="AR39" s="197"/>
      <c r="AS39" s="197"/>
      <c r="AT39" s="197"/>
      <c r="AU39" s="197"/>
      <c r="AV39" s="197"/>
      <c r="AW39" s="197"/>
      <c r="AX39" s="197"/>
      <c r="AY39" s="197"/>
      <c r="AZ39" s="197"/>
      <c r="BA39" s="197"/>
      <c r="BB39" s="197"/>
      <c r="BC39" s="197"/>
      <c r="BD39" s="197"/>
      <c r="BE39" s="197"/>
      <c r="BF39" s="197"/>
      <c r="BG39" s="197"/>
      <c r="BH39" s="197"/>
      <c r="BI39" s="197"/>
      <c r="BJ39" s="197"/>
      <c r="BK39" s="197"/>
      <c r="BL39" s="197"/>
      <c r="BM39" s="197"/>
      <c r="BN39" s="197"/>
      <c r="BO39" s="197"/>
      <c r="BP39" s="197"/>
      <c r="BQ39" s="197"/>
      <c r="BR39" s="197"/>
      <c r="BS39" s="197"/>
      <c r="BT39" s="197"/>
      <c r="BU39" s="197"/>
      <c r="BV39" s="197"/>
      <c r="BW39" s="197"/>
      <c r="BX39" s="197"/>
      <c r="BY39" s="197"/>
      <c r="BZ39" s="197"/>
      <c r="CA39" s="197"/>
      <c r="CB39" s="197"/>
      <c r="CC39" s="197"/>
      <c r="CD39" s="197"/>
      <c r="CE39" s="197"/>
      <c r="CF39" s="197"/>
      <c r="CG39" s="197"/>
      <c r="CH39" s="197"/>
      <c r="CI39" s="197"/>
      <c r="CJ39" s="197"/>
      <c r="CK39" s="197"/>
      <c r="CL39" s="197"/>
      <c r="CM39" s="197"/>
      <c r="CN39" s="197"/>
      <c r="CO39" s="197"/>
      <c r="CP39" s="197"/>
      <c r="CQ39" s="197"/>
      <c r="CR39" s="197"/>
      <c r="CS39" s="197"/>
      <c r="CT39" s="197"/>
      <c r="CU39" s="197"/>
      <c r="CV39" s="197"/>
      <c r="CW39" s="197"/>
      <c r="CX39" s="197"/>
      <c r="CY39" s="197"/>
      <c r="CZ39" s="197"/>
      <c r="DA39" s="197"/>
      <c r="DB39" s="197"/>
      <c r="DC39" s="197"/>
      <c r="DD39" s="197"/>
      <c r="DE39" s="197"/>
      <c r="DF39" s="197"/>
      <c r="DG39" s="197"/>
      <c r="DH39" s="197"/>
      <c r="DI39" s="197"/>
      <c r="DJ39" s="197"/>
      <c r="DK39" s="197"/>
      <c r="DL39" s="197"/>
      <c r="DM39" s="197"/>
      <c r="DN39" s="197"/>
      <c r="DO39" s="197"/>
      <c r="DP39" s="197"/>
      <c r="DQ39" s="197"/>
      <c r="DR39" s="197"/>
      <c r="DS39" s="197"/>
      <c r="DT39" s="197"/>
      <c r="DU39" s="197"/>
      <c r="DV39" s="197"/>
      <c r="DW39" s="197"/>
      <c r="DX39" s="197"/>
      <c r="DY39" s="197"/>
      <c r="DZ39" s="197"/>
      <c r="EA39" s="197"/>
      <c r="EB39" s="197"/>
      <c r="EC39" s="197"/>
      <c r="ED39" s="197"/>
      <c r="EE39" s="197"/>
      <c r="EF39" s="197"/>
      <c r="EG39" s="197"/>
      <c r="EH39" s="197"/>
      <c r="EI39" s="197"/>
      <c r="EJ39" s="197"/>
      <c r="EK39" s="197"/>
      <c r="EL39" s="197"/>
      <c r="EM39" s="197"/>
      <c r="EN39" s="197"/>
      <c r="EO39" s="197"/>
      <c r="EP39" s="197"/>
      <c r="EQ39" s="197"/>
      <c r="ER39" s="197"/>
      <c r="ES39" s="197"/>
      <c r="ET39" s="197"/>
      <c r="EU39" s="197"/>
      <c r="EV39" s="197"/>
      <c r="EW39" s="197"/>
      <c r="EX39" s="197"/>
      <c r="EY39" s="197"/>
      <c r="EZ39" s="197"/>
      <c r="FA39" s="197"/>
      <c r="FB39" s="197"/>
      <c r="FC39" s="197"/>
      <c r="FD39" s="197"/>
      <c r="FE39" s="197"/>
      <c r="FF39" s="197"/>
      <c r="FG39" s="197"/>
      <c r="FH39" s="197"/>
      <c r="FI39" s="197"/>
      <c r="FJ39" s="197"/>
      <c r="FK39" s="197"/>
      <c r="FL39" s="197"/>
      <c r="FM39" s="197"/>
      <c r="FN39" s="197"/>
      <c r="FO39" s="197"/>
      <c r="FP39" s="197"/>
      <c r="FQ39" s="197"/>
      <c r="FR39" s="197"/>
      <c r="FS39" s="197"/>
      <c r="FT39" s="197"/>
      <c r="FU39" s="197"/>
      <c r="FV39" s="197"/>
      <c r="FW39" s="197"/>
      <c r="FX39" s="197"/>
      <c r="FY39" s="197"/>
      <c r="FZ39" s="197"/>
      <c r="GA39" s="197"/>
      <c r="GB39" s="197"/>
      <c r="GC39" s="197"/>
      <c r="GD39" s="197"/>
      <c r="GE39" s="197"/>
      <c r="GF39" s="197"/>
      <c r="GG39" s="197"/>
      <c r="GH39" s="197"/>
      <c r="GI39" s="197"/>
      <c r="GJ39" s="197"/>
      <c r="GK39" s="698"/>
      <c r="GL39" s="698"/>
      <c r="GM39" s="698"/>
      <c r="GN39" s="698"/>
      <c r="GO39" s="698"/>
      <c r="GP39" s="698"/>
      <c r="GQ39" s="698"/>
      <c r="GR39" s="698"/>
      <c r="GS39" s="698"/>
      <c r="GT39" s="698"/>
      <c r="GU39" s="698"/>
      <c r="GV39" s="698"/>
      <c r="GW39" s="698"/>
      <c r="GX39" s="698"/>
      <c r="GY39" s="698"/>
      <c r="GZ39" s="698"/>
      <c r="HA39" s="698"/>
      <c r="HB39" s="698"/>
      <c r="HC39" s="698"/>
      <c r="HD39" s="698"/>
      <c r="HE39" s="698"/>
      <c r="HF39" s="698"/>
      <c r="HG39" s="698"/>
      <c r="HH39" s="698"/>
      <c r="HI39" s="698"/>
      <c r="HJ39" s="698"/>
      <c r="HK39" s="698"/>
      <c r="HL39" s="698"/>
      <c r="HM39" s="698"/>
      <c r="HN39" s="698"/>
      <c r="HO39" s="698"/>
      <c r="HP39" s="698"/>
      <c r="HQ39" s="698"/>
      <c r="HR39" s="698"/>
      <c r="HS39" s="698"/>
      <c r="HT39" s="698"/>
      <c r="HU39" s="698"/>
      <c r="HV39" s="698"/>
      <c r="HW39" s="698"/>
      <c r="HX39" s="698"/>
      <c r="HY39" s="698"/>
      <c r="HZ39" s="698"/>
      <c r="IA39" s="698"/>
      <c r="IB39" s="698"/>
      <c r="IC39" s="698"/>
      <c r="ID39" s="698"/>
      <c r="IE39" s="698"/>
      <c r="IF39" s="698"/>
      <c r="IG39" s="698"/>
      <c r="IH39" s="698"/>
      <c r="II39" s="698"/>
      <c r="IJ39" s="698"/>
      <c r="IK39" s="698"/>
      <c r="IL39" s="698"/>
      <c r="IM39" s="698"/>
      <c r="IN39" s="698"/>
      <c r="IO39" s="698"/>
      <c r="IP39" s="698"/>
      <c r="IQ39" s="698"/>
      <c r="IR39" s="698"/>
      <c r="IS39" s="698"/>
      <c r="IT39" s="698"/>
      <c r="IU39" s="698"/>
    </row>
    <row r="40" spans="1:259" s="698" customFormat="1" x14ac:dyDescent="0.35">
      <c r="A40" s="129"/>
      <c r="B40" s="129"/>
      <c r="C40" s="130"/>
      <c r="D40" s="131"/>
      <c r="E40" s="700" t="str">
        <f xml:space="preserve"> Esc!E$22</f>
        <v>O&amp;M escalation factor</v>
      </c>
      <c r="F40" s="700">
        <f xml:space="preserve"> Esc!F$22</f>
        <v>0</v>
      </c>
      <c r="G40" s="700">
        <f xml:space="preserve"> Esc!G$22</f>
        <v>0</v>
      </c>
      <c r="H40" s="700">
        <f xml:space="preserve"> Esc!H$22</f>
        <v>0</v>
      </c>
      <c r="I40" s="700">
        <f xml:space="preserve"> Esc!I$22</f>
        <v>0</v>
      </c>
      <c r="J40" s="700">
        <f xml:space="preserve"> Esc!J$22</f>
        <v>0</v>
      </c>
      <c r="K40" s="700">
        <f xml:space="preserve"> Esc!K$22</f>
        <v>0</v>
      </c>
      <c r="L40" s="700">
        <f xml:space="preserve"> Esc!L$22</f>
        <v>0</v>
      </c>
      <c r="M40" s="700">
        <f xml:space="preserve"> Esc!M$22</f>
        <v>1.1724137931034482</v>
      </c>
      <c r="N40" s="700">
        <f xml:space="preserve"> Esc!N$22</f>
        <v>1.1724137931034482</v>
      </c>
      <c r="O40" s="700">
        <f xml:space="preserve"> Esc!O$22</f>
        <v>1.1724137931034482</v>
      </c>
      <c r="P40" s="700">
        <f xml:space="preserve"> Esc!P$22</f>
        <v>1.1724137931034482</v>
      </c>
      <c r="Q40" s="700">
        <f xml:space="preserve"> Esc!Q$22</f>
        <v>1.2017241379310348</v>
      </c>
      <c r="R40" s="700">
        <f xml:space="preserve"> Esc!R$22</f>
        <v>1.2017241379310348</v>
      </c>
      <c r="S40" s="700">
        <f xml:space="preserve"> Esc!S$22</f>
        <v>1.2017241379310348</v>
      </c>
      <c r="T40" s="700">
        <f xml:space="preserve"> Esc!T$22</f>
        <v>1.2017241379310348</v>
      </c>
      <c r="U40" s="700">
        <f xml:space="preserve"> Esc!U$22</f>
        <v>1.2317672413793113</v>
      </c>
      <c r="V40" s="700">
        <f xml:space="preserve"> Esc!V$22</f>
        <v>1.2317672413793113</v>
      </c>
      <c r="W40" s="700">
        <f xml:space="preserve"> Esc!W$22</f>
        <v>1.2317672413793113</v>
      </c>
      <c r="X40" s="700">
        <f xml:space="preserve"> Esc!X$22</f>
        <v>1.2317672413793113</v>
      </c>
      <c r="Y40" s="700">
        <f xml:space="preserve"> Esc!Y$22</f>
        <v>1.2625614224137947</v>
      </c>
      <c r="Z40" s="700">
        <f xml:space="preserve"> Esc!Z$22</f>
        <v>1.2625614224137947</v>
      </c>
      <c r="AA40" s="700">
        <f xml:space="preserve"> Esc!AA$22</f>
        <v>1.2625614224137947</v>
      </c>
      <c r="AB40" s="700">
        <f xml:space="preserve"> Esc!AB$22</f>
        <v>1.2625614224137947</v>
      </c>
      <c r="AC40" s="700">
        <f xml:space="preserve"> Esc!AC$22</f>
        <v>1.2941254579741401</v>
      </c>
      <c r="AD40" s="700">
        <f xml:space="preserve"> Esc!AD$22</f>
        <v>1.2941254579741401</v>
      </c>
      <c r="AE40" s="700">
        <f xml:space="preserve"> Esc!AE$22</f>
        <v>1.2941254579741401</v>
      </c>
      <c r="AF40" s="700">
        <f xml:space="preserve"> Esc!AF$22</f>
        <v>1.2941254579741401</v>
      </c>
      <c r="AG40" s="700">
        <f xml:space="preserve"> Esc!AG$22</f>
        <v>1.326478594423494</v>
      </c>
      <c r="AH40" s="700">
        <f xml:space="preserve"> Esc!AH$22</f>
        <v>1.326478594423494</v>
      </c>
      <c r="AI40" s="700">
        <f xml:space="preserve"> Esc!AI$22</f>
        <v>1.326478594423494</v>
      </c>
      <c r="AJ40" s="700">
        <f xml:space="preserve"> Esc!AJ$22</f>
        <v>1.326478594423494</v>
      </c>
      <c r="AK40" s="700">
        <f xml:space="preserve"> Esc!AK$22</f>
        <v>1.3596405592840817</v>
      </c>
      <c r="AL40" s="700">
        <f xml:space="preserve"> Esc!AL$22</f>
        <v>1.3596405592840817</v>
      </c>
      <c r="AM40" s="700">
        <f xml:space="preserve"> Esc!AM$22</f>
        <v>1.3596405592840817</v>
      </c>
      <c r="AN40" s="700">
        <f xml:space="preserve"> Esc!AN$22</f>
        <v>1.3596405592840817</v>
      </c>
      <c r="AO40" s="700">
        <f xml:space="preserve"> Esc!AO$22</f>
        <v>1.3936315732661841</v>
      </c>
      <c r="AP40" s="700">
        <f xml:space="preserve"> Esc!AP$22</f>
        <v>1.3936315732661841</v>
      </c>
      <c r="AQ40" s="700">
        <f xml:space="preserve"> Esc!AQ$22</f>
        <v>1.3936315732661841</v>
      </c>
      <c r="AR40" s="700">
        <f xml:space="preserve"> Esc!AR$22</f>
        <v>1.3936315732661841</v>
      </c>
      <c r="AS40" s="700">
        <f xml:space="preserve"> Esc!AS$22</f>
        <v>1.4284723625978393</v>
      </c>
      <c r="AT40" s="700">
        <f xml:space="preserve"> Esc!AT$22</f>
        <v>1.4284723625978393</v>
      </c>
      <c r="AU40" s="700">
        <f xml:space="preserve"> Esc!AU$22</f>
        <v>1.4284723625978393</v>
      </c>
      <c r="AV40" s="700">
        <f xml:space="preserve"> Esc!AV$22</f>
        <v>1.4284723625978393</v>
      </c>
      <c r="AW40" s="700">
        <f xml:space="preserve"> Esc!AW$22</f>
        <v>1.4641841716627857</v>
      </c>
      <c r="AX40" s="700">
        <f xml:space="preserve"> Esc!AX$22</f>
        <v>1.4641841716627857</v>
      </c>
      <c r="AY40" s="700">
        <f xml:space="preserve"> Esc!AY$22</f>
        <v>1.4641841716627857</v>
      </c>
      <c r="AZ40" s="700">
        <f xml:space="preserve"> Esc!AZ$22</f>
        <v>1.4641841716627857</v>
      </c>
      <c r="BA40" s="700">
        <f xml:space="preserve"> Esc!BA$22</f>
        <v>1.5007887759543559</v>
      </c>
      <c r="BB40" s="700">
        <f xml:space="preserve"> Esc!BB$22</f>
        <v>1.5007887759543559</v>
      </c>
      <c r="BC40" s="700">
        <f xml:space="preserve"> Esc!BC$22</f>
        <v>1.5007887759543559</v>
      </c>
      <c r="BD40" s="700">
        <f xml:space="preserve"> Esc!BD$22</f>
        <v>1.5007887759543559</v>
      </c>
      <c r="BE40" s="700">
        <f xml:space="preserve"> Esc!BE$22</f>
        <v>1.5383084953532151</v>
      </c>
      <c r="BF40" s="700">
        <f xml:space="preserve"> Esc!BF$22</f>
        <v>1.5383084953532151</v>
      </c>
      <c r="BG40" s="700">
        <f xml:space="preserve"> Esc!BG$22</f>
        <v>1.5383084953532151</v>
      </c>
      <c r="BH40" s="700">
        <f xml:space="preserve"> Esc!BH$22</f>
        <v>1.5383084953532151</v>
      </c>
      <c r="BI40" s="700">
        <f xml:space="preserve"> Esc!BI$22</f>
        <v>1.5767662077370461</v>
      </c>
      <c r="BJ40" s="700">
        <f xml:space="preserve"> Esc!BJ$22</f>
        <v>1.5767662077370461</v>
      </c>
      <c r="BK40" s="700">
        <f xml:space="preserve"> Esc!BK$22</f>
        <v>1.5767662077370461</v>
      </c>
      <c r="BL40" s="700">
        <f xml:space="preserve"> Esc!BL$22</f>
        <v>1.5767662077370461</v>
      </c>
      <c r="BM40" s="700">
        <f xml:space="preserve"> Esc!BM$22</f>
        <v>1.616185362930473</v>
      </c>
      <c r="BN40" s="700">
        <f xml:space="preserve"> Esc!BN$22</f>
        <v>1.616185362930473</v>
      </c>
      <c r="BO40" s="700">
        <f xml:space="preserve"> Esc!BO$22</f>
        <v>1.616185362930473</v>
      </c>
      <c r="BP40" s="700">
        <f xml:space="preserve"> Esc!BP$22</f>
        <v>1.616185362930473</v>
      </c>
      <c r="BQ40" s="700">
        <f xml:space="preserve"> Esc!BQ$22</f>
        <v>1.6565899970037354</v>
      </c>
      <c r="BR40" s="700">
        <f xml:space="preserve"> Esc!BR$22</f>
        <v>1.6565899970037354</v>
      </c>
      <c r="BS40" s="700">
        <f xml:space="preserve"> Esc!BS$22</f>
        <v>1.6565899970037354</v>
      </c>
      <c r="BT40" s="700">
        <f xml:space="preserve"> Esc!BT$22</f>
        <v>1.6565899970037354</v>
      </c>
      <c r="BU40" s="700">
        <f xml:space="preserve"> Esc!BU$22</f>
        <v>1.6980047469288293</v>
      </c>
      <c r="BV40" s="700">
        <f xml:space="preserve"> Esc!BV$22</f>
        <v>1.6980047469288293</v>
      </c>
      <c r="BW40" s="700">
        <f xml:space="preserve"> Esc!BW$22</f>
        <v>1.6980047469288293</v>
      </c>
      <c r="BX40" s="700">
        <f xml:space="preserve"> Esc!BX$22</f>
        <v>1.6980047469288293</v>
      </c>
      <c r="BY40" s="700">
        <f xml:space="preserve"> Esc!BY$22</f>
        <v>1.7404548656020509</v>
      </c>
      <c r="BZ40" s="700">
        <f xml:space="preserve"> Esc!BZ$22</f>
        <v>1.7404548656020509</v>
      </c>
      <c r="CA40" s="700">
        <f xml:space="preserve"> Esc!CA$22</f>
        <v>1.7404548656020509</v>
      </c>
      <c r="CB40" s="700">
        <f xml:space="preserve"> Esc!CB$22</f>
        <v>1.7404548656020509</v>
      </c>
      <c r="CC40" s="700">
        <f xml:space="preserve"> Esc!CC$22</f>
        <v>1.7839662372421026</v>
      </c>
      <c r="CD40" s="700">
        <f xml:space="preserve"> Esc!CD$22</f>
        <v>1.7839662372421026</v>
      </c>
      <c r="CE40" s="700">
        <f xml:space="preserve"> Esc!CE$22</f>
        <v>1.7839662372421026</v>
      </c>
      <c r="CF40" s="700">
        <f xml:space="preserve"> Esc!CF$22</f>
        <v>1.7839662372421026</v>
      </c>
      <c r="CG40" s="700">
        <f xml:space="preserve"> Esc!CG$22</f>
        <v>1.8285653931731554</v>
      </c>
      <c r="CH40" s="700">
        <f xml:space="preserve"> Esc!CH$22</f>
        <v>1.8285653931731554</v>
      </c>
      <c r="CI40" s="700">
        <f xml:space="preserve"> Esc!CI$22</f>
        <v>1.8285653931731554</v>
      </c>
      <c r="CJ40" s="700">
        <f xml:space="preserve"> Esc!CJ$22</f>
        <v>1.8285653931731554</v>
      </c>
      <c r="CK40" s="700">
        <f xml:space="preserve"> Esc!CK$22</f>
        <v>1.8742795280024851</v>
      </c>
      <c r="CL40" s="700">
        <f xml:space="preserve"> Esc!CL$22</f>
        <v>1.8742795280024851</v>
      </c>
      <c r="CM40" s="700">
        <f xml:space="preserve"> Esc!CM$22</f>
        <v>1.8742795280024851</v>
      </c>
      <c r="CN40" s="700">
        <f xml:space="preserve"> Esc!CN$22</f>
        <v>1.8742795280024851</v>
      </c>
      <c r="CO40" s="700">
        <f xml:space="preserve"> Esc!CO$22</f>
        <v>1.9211365162025478</v>
      </c>
      <c r="CP40" s="700">
        <f xml:space="preserve"> Esc!CP$22</f>
        <v>1.9211365162025478</v>
      </c>
      <c r="CQ40" s="700">
        <f xml:space="preserve"> Esc!CQ$22</f>
        <v>1.9211365162025478</v>
      </c>
      <c r="CR40" s="700">
        <f xml:space="preserve"> Esc!CR$22</f>
        <v>1.9211365162025478</v>
      </c>
      <c r="CS40" s="700">
        <f xml:space="preserve"> Esc!CS$22</f>
        <v>1.9691649291076123</v>
      </c>
      <c r="CT40" s="700">
        <f xml:space="preserve"> Esc!CT$22</f>
        <v>1.9691649291076123</v>
      </c>
      <c r="CU40" s="700">
        <f xml:space="preserve"> Esc!CU$22</f>
        <v>1.9691649291076123</v>
      </c>
      <c r="CV40" s="700">
        <f xml:space="preserve"> Esc!CV$22</f>
        <v>1.9691649291076123</v>
      </c>
      <c r="CW40" s="700">
        <f xml:space="preserve"> Esc!CW$22</f>
        <v>2.0183940523353034</v>
      </c>
      <c r="CX40" s="700">
        <f xml:space="preserve"> Esc!CX$22</f>
        <v>2.0183940523353034</v>
      </c>
      <c r="CY40" s="700">
        <f xml:space="preserve"> Esc!CY$22</f>
        <v>2.0183940523353034</v>
      </c>
      <c r="CZ40" s="700">
        <f xml:space="preserve"> Esc!CZ$22</f>
        <v>2.0183940523353034</v>
      </c>
      <c r="DA40" s="700">
        <f xml:space="preserve"> Esc!DA$22</f>
        <v>2.0688539036436868</v>
      </c>
      <c r="DB40" s="700">
        <f xml:space="preserve"> Esc!DB$22</f>
        <v>2.0688539036436868</v>
      </c>
      <c r="DC40" s="700">
        <f xml:space="preserve"> Esc!DC$22</f>
        <v>2.0688539036436868</v>
      </c>
      <c r="DD40" s="700">
        <f xml:space="preserve"> Esc!DD$22</f>
        <v>2.0688539036436868</v>
      </c>
      <c r="DE40" s="700">
        <f xml:space="preserve"> Esc!DE$22</f>
        <v>2.1205752512347793</v>
      </c>
      <c r="DF40" s="700">
        <f xml:space="preserve"> Esc!DF$22</f>
        <v>2.1205752512347793</v>
      </c>
      <c r="DG40" s="700">
        <f xml:space="preserve"> Esc!DG$22</f>
        <v>2.1205752512347793</v>
      </c>
      <c r="DH40" s="700">
        <f xml:space="preserve"> Esc!DH$22</f>
        <v>2.1205752512347793</v>
      </c>
      <c r="DI40" s="700">
        <f xml:space="preserve"> Esc!DI$22</f>
        <v>2.1735896325156494</v>
      </c>
      <c r="DJ40" s="700">
        <f xml:space="preserve"> Esc!DJ$22</f>
        <v>2.1735896325156494</v>
      </c>
      <c r="DK40" s="700">
        <f xml:space="preserve"> Esc!DK$22</f>
        <v>2.1735896325156494</v>
      </c>
      <c r="DL40" s="700">
        <f xml:space="preserve"> Esc!DL$22</f>
        <v>2.1735896325156494</v>
      </c>
      <c r="DM40" s="700">
        <f xml:space="preserve"> Esc!DM$22</f>
        <v>2.2279293733285415</v>
      </c>
      <c r="DN40" s="700">
        <f xml:space="preserve"> Esc!DN$22</f>
        <v>2.2279293733285415</v>
      </c>
      <c r="DO40" s="700">
        <f xml:space="preserve"> Esc!DO$22</f>
        <v>2.2279293733285415</v>
      </c>
      <c r="DP40" s="700">
        <f xml:space="preserve"> Esc!DP$22</f>
        <v>2.2279293733285415</v>
      </c>
      <c r="DQ40" s="700">
        <f xml:space="preserve"> Esc!DQ$22</f>
        <v>2.2836276076617561</v>
      </c>
      <c r="DR40" s="700">
        <f xml:space="preserve"> Esc!DR$22</f>
        <v>2.2836276076617561</v>
      </c>
      <c r="DS40" s="700">
        <f xml:space="preserve"> Esc!DS$22</f>
        <v>2.2836276076617561</v>
      </c>
      <c r="DT40" s="700">
        <f xml:space="preserve"> Esc!DT$22</f>
        <v>2.2836276076617561</v>
      </c>
      <c r="DU40" s="700">
        <f xml:space="preserve"> Esc!DU$22</f>
        <v>2.340718297853301</v>
      </c>
      <c r="DV40" s="700">
        <f xml:space="preserve"> Esc!DV$22</f>
        <v>2.340718297853301</v>
      </c>
      <c r="DW40" s="700">
        <f xml:space="preserve"> Esc!DW$22</f>
        <v>2.340718297853301</v>
      </c>
      <c r="DX40" s="700">
        <f xml:space="preserve"> Esc!DX$22</f>
        <v>2.340718297853301</v>
      </c>
      <c r="DY40" s="700">
        <f xml:space="preserve"> Esc!DY$22</f>
        <v>2.3992362552996345</v>
      </c>
      <c r="DZ40" s="700">
        <f xml:space="preserve"> Esc!DZ$22</f>
        <v>2.3992362552996345</v>
      </c>
      <c r="EA40" s="700">
        <f xml:space="preserve"> Esc!EA$22</f>
        <v>2.3992362552996345</v>
      </c>
      <c r="EB40" s="700">
        <f xml:space="preserve"> Esc!EB$22</f>
        <v>2.3992362552996345</v>
      </c>
      <c r="EC40" s="700">
        <f xml:space="preserve"> Esc!EC$22</f>
        <v>2.4592171616821261</v>
      </c>
      <c r="ED40" s="700">
        <f xml:space="preserve"> Esc!ED$22</f>
        <v>2.4592171616821261</v>
      </c>
      <c r="EE40" s="700">
        <f xml:space="preserve"> Esc!EE$22</f>
        <v>2.4592171616821261</v>
      </c>
      <c r="EF40" s="700">
        <f xml:space="preserve"> Esc!EF$22</f>
        <v>2.4592171616821261</v>
      </c>
      <c r="EG40" s="700">
        <f xml:space="preserve"> Esc!EG$22</f>
        <v>2.5206975907241804</v>
      </c>
      <c r="EH40" s="700">
        <f xml:space="preserve"> Esc!EH$22</f>
        <v>2.5206975907241804</v>
      </c>
      <c r="EI40" s="700">
        <f xml:space="preserve"> Esc!EI$22</f>
        <v>2.5206975907241804</v>
      </c>
      <c r="EJ40" s="700">
        <f xml:space="preserve"> Esc!EJ$22</f>
        <v>2.5206975907241804</v>
      </c>
      <c r="EK40" s="700">
        <f xml:space="preserve"> Esc!EK$22</f>
        <v>2.5837150304922858</v>
      </c>
      <c r="EL40" s="700">
        <f xml:space="preserve"> Esc!EL$22</f>
        <v>2.5837150304922858</v>
      </c>
      <c r="EM40" s="700">
        <f xml:space="preserve"> Esc!EM$22</f>
        <v>2.5837150304922858</v>
      </c>
      <c r="EN40" s="700">
        <f xml:space="preserve"> Esc!EN$22</f>
        <v>2.5837150304922858</v>
      </c>
      <c r="EO40" s="700">
        <f xml:space="preserve"> Esc!EO$22</f>
        <v>2.6483079062545936</v>
      </c>
      <c r="EP40" s="700">
        <f xml:space="preserve"> Esc!EP$22</f>
        <v>2.6483079062545936</v>
      </c>
      <c r="EQ40" s="700">
        <f xml:space="preserve"> Esc!EQ$22</f>
        <v>2.6483079062545936</v>
      </c>
      <c r="ER40" s="700">
        <f xml:space="preserve"> Esc!ER$22</f>
        <v>2.6483079062545936</v>
      </c>
      <c r="ES40" s="700">
        <f xml:space="preserve"> Esc!ES$22</f>
        <v>2.7145156039109595</v>
      </c>
      <c r="ET40" s="700">
        <f xml:space="preserve"> Esc!ET$22</f>
        <v>2.7145156039109595</v>
      </c>
      <c r="EU40" s="700">
        <f xml:space="preserve"> Esc!EU$22</f>
        <v>2.7145156039109595</v>
      </c>
      <c r="EV40" s="700">
        <f xml:space="preserve"> Esc!EV$22</f>
        <v>2.7145156039109595</v>
      </c>
      <c r="EW40" s="700">
        <f xml:space="preserve"> Esc!EW$22</f>
        <v>2.7823784940087348</v>
      </c>
      <c r="EX40" s="700">
        <f xml:space="preserve"> Esc!EX$22</f>
        <v>2.7823784940087348</v>
      </c>
      <c r="EY40" s="700">
        <f xml:space="preserve"> Esc!EY$22</f>
        <v>2.7823784940087348</v>
      </c>
      <c r="EZ40" s="700">
        <f xml:space="preserve"> Esc!EZ$22</f>
        <v>2.7823784940087348</v>
      </c>
      <c r="FA40" s="700">
        <f xml:space="preserve"> Esc!FA$22</f>
        <v>2.8519379563589542</v>
      </c>
      <c r="FB40" s="700">
        <f xml:space="preserve"> Esc!FB$22</f>
        <v>2.8519379563589542</v>
      </c>
      <c r="FC40" s="700">
        <f xml:space="preserve"> Esc!FC$22</f>
        <v>2.8519379563589542</v>
      </c>
      <c r="FD40" s="700">
        <f xml:space="preserve"> Esc!FD$22</f>
        <v>2.8519379563589542</v>
      </c>
      <c r="FE40" s="700">
        <f xml:space="preserve"> Esc!FE$22</f>
        <v>2.9232364052679292</v>
      </c>
      <c r="FF40" s="700">
        <f xml:space="preserve"> Esc!FF$22</f>
        <v>2.9232364052679292</v>
      </c>
      <c r="FG40" s="700">
        <f xml:space="preserve"> Esc!FG$22</f>
        <v>2.9232364052679292</v>
      </c>
      <c r="FH40" s="700">
        <f xml:space="preserve"> Esc!FH$22</f>
        <v>2.9232364052679292</v>
      </c>
      <c r="FI40" s="700">
        <f xml:space="preserve"> Esc!FI$22</f>
        <v>2.9963173153996281</v>
      </c>
      <c r="FJ40" s="700">
        <f xml:space="preserve"> Esc!FJ$22</f>
        <v>2.9963173153996281</v>
      </c>
      <c r="FK40" s="700">
        <f xml:space="preserve"> Esc!FK$22</f>
        <v>2.9963173153996281</v>
      </c>
      <c r="FL40" s="700">
        <f xml:space="preserve"> Esc!FL$22</f>
        <v>2.9963173153996281</v>
      </c>
      <c r="FM40" s="700">
        <f xml:space="preserve"> Esc!FM$22</f>
        <v>3.0712252482846196</v>
      </c>
      <c r="FN40" s="700">
        <f xml:space="preserve"> Esc!FN$22</f>
        <v>3.0712252482846196</v>
      </c>
      <c r="FO40" s="700">
        <f xml:space="preserve"> Esc!FO$22</f>
        <v>3.0712252482846196</v>
      </c>
      <c r="FP40" s="700">
        <f xml:space="preserve"> Esc!FP$22</f>
        <v>3.0712252482846196</v>
      </c>
      <c r="FQ40" s="700">
        <f xml:space="preserve"> Esc!FQ$22</f>
        <v>3.1480058794917363</v>
      </c>
      <c r="FR40" s="700">
        <f xml:space="preserve"> Esc!FR$22</f>
        <v>3.1480058794917363</v>
      </c>
      <c r="FS40" s="700">
        <f xml:space="preserve"> Esc!FS$22</f>
        <v>3.1480058794917363</v>
      </c>
      <c r="FT40" s="700">
        <f xml:space="preserve"> Esc!FT$22</f>
        <v>3.1480058794917363</v>
      </c>
      <c r="FU40" s="700">
        <f xml:space="preserve"> Esc!FU$22</f>
        <v>3.226706026479031</v>
      </c>
      <c r="FV40" s="700">
        <f xml:space="preserve"> Esc!FV$22</f>
        <v>3.226706026479031</v>
      </c>
      <c r="FW40" s="700">
        <f xml:space="preserve"> Esc!FW$22</f>
        <v>3.226706026479031</v>
      </c>
      <c r="FX40" s="700">
        <f xml:space="preserve"> Esc!FX$22</f>
        <v>3.226706026479031</v>
      </c>
      <c r="FY40" s="700">
        <f xml:space="preserve"> Esc!FY$22</f>
        <v>3.3073736771410078</v>
      </c>
      <c r="FZ40" s="700">
        <f xml:space="preserve"> Esc!FZ$22</f>
        <v>3.3073736771410078</v>
      </c>
      <c r="GA40" s="700">
        <f xml:space="preserve"> Esc!GA$22</f>
        <v>3.3073736771410078</v>
      </c>
      <c r="GB40" s="700">
        <f xml:space="preserve"> Esc!GB$22</f>
        <v>3.3073736771410078</v>
      </c>
      <c r="GC40" s="700">
        <f xml:space="preserve"> Esc!GC$22</f>
        <v>3.3900580190695342</v>
      </c>
      <c r="GD40" s="700">
        <f xml:space="preserve"> Esc!GD$22</f>
        <v>3.3900580190695342</v>
      </c>
      <c r="GE40" s="700">
        <f xml:space="preserve"> Esc!GE$22</f>
        <v>3.3900580190695342</v>
      </c>
      <c r="GF40" s="700">
        <f xml:space="preserve"> Esc!GF$22</f>
        <v>3.3900580190695342</v>
      </c>
      <c r="GG40" s="700">
        <f xml:space="preserve"> Esc!GG$22</f>
        <v>3.4748094695462735</v>
      </c>
      <c r="GH40" s="700">
        <f xml:space="preserve"> Esc!GH$22</f>
        <v>3.4748094695462735</v>
      </c>
      <c r="GI40" s="700">
        <f xml:space="preserve"> Esc!GI$22</f>
        <v>3.4748094695462735</v>
      </c>
      <c r="GJ40" s="700">
        <f xml:space="preserve"> Esc!GJ$22</f>
        <v>3.4748094695462735</v>
      </c>
    </row>
    <row r="41" spans="1:259" s="696" customFormat="1" x14ac:dyDescent="0.35">
      <c r="A41" s="129"/>
      <c r="B41" s="129"/>
      <c r="C41" s="130"/>
      <c r="D41" s="131"/>
      <c r="E41" s="508" t="str">
        <f xml:space="preserve"> Time!E$97</f>
        <v>Operating period flag</v>
      </c>
      <c r="F41" s="508">
        <f xml:space="preserve"> Time!F$97</f>
        <v>0</v>
      </c>
      <c r="G41" s="508" t="str">
        <f xml:space="preserve"> Time!G$97</f>
        <v>flag</v>
      </c>
      <c r="H41" s="508">
        <f xml:space="preserve"> Time!H$97</f>
        <v>100</v>
      </c>
      <c r="I41" s="508">
        <f xml:space="preserve"> Time!I$97</f>
        <v>0</v>
      </c>
      <c r="J41" s="508">
        <f xml:space="preserve"> Time!J$97</f>
        <v>0</v>
      </c>
      <c r="K41" s="508">
        <f xml:space="preserve"> Time!K$97</f>
        <v>0</v>
      </c>
      <c r="L41" s="508">
        <f xml:space="preserve"> Time!L$97</f>
        <v>0</v>
      </c>
      <c r="M41" s="508">
        <f xml:space="preserve"> Time!M$97</f>
        <v>1</v>
      </c>
      <c r="N41" s="508">
        <f xml:space="preserve"> Time!N$97</f>
        <v>1</v>
      </c>
      <c r="O41" s="508">
        <f xml:space="preserve"> Time!O$97</f>
        <v>1</v>
      </c>
      <c r="P41" s="508">
        <f xml:space="preserve"> Time!P$97</f>
        <v>1</v>
      </c>
      <c r="Q41" s="508">
        <f xml:space="preserve"> Time!Q$97</f>
        <v>1</v>
      </c>
      <c r="R41" s="508">
        <f xml:space="preserve"> Time!R$97</f>
        <v>1</v>
      </c>
      <c r="S41" s="508">
        <f xml:space="preserve"> Time!S$97</f>
        <v>1</v>
      </c>
      <c r="T41" s="508">
        <f xml:space="preserve"> Time!T$97</f>
        <v>1</v>
      </c>
      <c r="U41" s="508">
        <f xml:space="preserve"> Time!U$97</f>
        <v>1</v>
      </c>
      <c r="V41" s="508">
        <f xml:space="preserve"> Time!V$97</f>
        <v>1</v>
      </c>
      <c r="W41" s="508">
        <f xml:space="preserve"> Time!W$97</f>
        <v>1</v>
      </c>
      <c r="X41" s="508">
        <f xml:space="preserve"> Time!X$97</f>
        <v>1</v>
      </c>
      <c r="Y41" s="508">
        <f xml:space="preserve"> Time!Y$97</f>
        <v>1</v>
      </c>
      <c r="Z41" s="508">
        <f xml:space="preserve"> Time!Z$97</f>
        <v>1</v>
      </c>
      <c r="AA41" s="508">
        <f xml:space="preserve"> Time!AA$97</f>
        <v>1</v>
      </c>
      <c r="AB41" s="508">
        <f xml:space="preserve"> Time!AB$97</f>
        <v>1</v>
      </c>
      <c r="AC41" s="508">
        <f xml:space="preserve"> Time!AC$97</f>
        <v>1</v>
      </c>
      <c r="AD41" s="508">
        <f xml:space="preserve"> Time!AD$97</f>
        <v>1</v>
      </c>
      <c r="AE41" s="508">
        <f xml:space="preserve"> Time!AE$97</f>
        <v>1</v>
      </c>
      <c r="AF41" s="508">
        <f xml:space="preserve"> Time!AF$97</f>
        <v>1</v>
      </c>
      <c r="AG41" s="508">
        <f xml:space="preserve"> Time!AG$97</f>
        <v>1</v>
      </c>
      <c r="AH41" s="508">
        <f xml:space="preserve"> Time!AH$97</f>
        <v>1</v>
      </c>
      <c r="AI41" s="508">
        <f xml:space="preserve"> Time!AI$97</f>
        <v>1</v>
      </c>
      <c r="AJ41" s="508">
        <f xml:space="preserve"> Time!AJ$97</f>
        <v>1</v>
      </c>
      <c r="AK41" s="508">
        <f xml:space="preserve"> Time!AK$97</f>
        <v>1</v>
      </c>
      <c r="AL41" s="508">
        <f xml:space="preserve"> Time!AL$97</f>
        <v>1</v>
      </c>
      <c r="AM41" s="508">
        <f xml:space="preserve"> Time!AM$97</f>
        <v>1</v>
      </c>
      <c r="AN41" s="508">
        <f xml:space="preserve"> Time!AN$97</f>
        <v>1</v>
      </c>
      <c r="AO41" s="508">
        <f xml:space="preserve"> Time!AO$97</f>
        <v>1</v>
      </c>
      <c r="AP41" s="508">
        <f xml:space="preserve"> Time!AP$97</f>
        <v>1</v>
      </c>
      <c r="AQ41" s="508">
        <f xml:space="preserve"> Time!AQ$97</f>
        <v>1</v>
      </c>
      <c r="AR41" s="508">
        <f xml:space="preserve"> Time!AR$97</f>
        <v>1</v>
      </c>
      <c r="AS41" s="508">
        <f xml:space="preserve"> Time!AS$97</f>
        <v>1</v>
      </c>
      <c r="AT41" s="508">
        <f xml:space="preserve"> Time!AT$97</f>
        <v>1</v>
      </c>
      <c r="AU41" s="508">
        <f xml:space="preserve"> Time!AU$97</f>
        <v>1</v>
      </c>
      <c r="AV41" s="508">
        <f xml:space="preserve"> Time!AV$97</f>
        <v>1</v>
      </c>
      <c r="AW41" s="508">
        <f xml:space="preserve"> Time!AW$97</f>
        <v>1</v>
      </c>
      <c r="AX41" s="508">
        <f xml:space="preserve"> Time!AX$97</f>
        <v>1</v>
      </c>
      <c r="AY41" s="508">
        <f xml:space="preserve"> Time!AY$97</f>
        <v>1</v>
      </c>
      <c r="AZ41" s="508">
        <f xml:space="preserve"> Time!AZ$97</f>
        <v>1</v>
      </c>
      <c r="BA41" s="508">
        <f xml:space="preserve"> Time!BA$97</f>
        <v>1</v>
      </c>
      <c r="BB41" s="508">
        <f xml:space="preserve"> Time!BB$97</f>
        <v>1</v>
      </c>
      <c r="BC41" s="508">
        <f xml:space="preserve"> Time!BC$97</f>
        <v>1</v>
      </c>
      <c r="BD41" s="508">
        <f xml:space="preserve"> Time!BD$97</f>
        <v>1</v>
      </c>
      <c r="BE41" s="508">
        <f xml:space="preserve"> Time!BE$97</f>
        <v>1</v>
      </c>
      <c r="BF41" s="508">
        <f xml:space="preserve"> Time!BF$97</f>
        <v>1</v>
      </c>
      <c r="BG41" s="508">
        <f xml:space="preserve"> Time!BG$97</f>
        <v>1</v>
      </c>
      <c r="BH41" s="508">
        <f xml:space="preserve"> Time!BH$97</f>
        <v>1</v>
      </c>
      <c r="BI41" s="508">
        <f xml:space="preserve"> Time!BI$97</f>
        <v>1</v>
      </c>
      <c r="BJ41" s="508">
        <f xml:space="preserve"> Time!BJ$97</f>
        <v>1</v>
      </c>
      <c r="BK41" s="508">
        <f xml:space="preserve"> Time!BK$97</f>
        <v>1</v>
      </c>
      <c r="BL41" s="508">
        <f xml:space="preserve"> Time!BL$97</f>
        <v>1</v>
      </c>
      <c r="BM41" s="508">
        <f xml:space="preserve"> Time!BM$97</f>
        <v>1</v>
      </c>
      <c r="BN41" s="508">
        <f xml:space="preserve"> Time!BN$97</f>
        <v>1</v>
      </c>
      <c r="BO41" s="508">
        <f xml:space="preserve"> Time!BO$97</f>
        <v>1</v>
      </c>
      <c r="BP41" s="508">
        <f xml:space="preserve"> Time!BP$97</f>
        <v>1</v>
      </c>
      <c r="BQ41" s="508">
        <f xml:space="preserve"> Time!BQ$97</f>
        <v>1</v>
      </c>
      <c r="BR41" s="508">
        <f xml:space="preserve"> Time!BR$97</f>
        <v>1</v>
      </c>
      <c r="BS41" s="508">
        <f xml:space="preserve"> Time!BS$97</f>
        <v>1</v>
      </c>
      <c r="BT41" s="508">
        <f xml:space="preserve"> Time!BT$97</f>
        <v>1</v>
      </c>
      <c r="BU41" s="508">
        <f xml:space="preserve"> Time!BU$97</f>
        <v>1</v>
      </c>
      <c r="BV41" s="508">
        <f xml:space="preserve"> Time!BV$97</f>
        <v>1</v>
      </c>
      <c r="BW41" s="508">
        <f xml:space="preserve"> Time!BW$97</f>
        <v>1</v>
      </c>
      <c r="BX41" s="508">
        <f xml:space="preserve"> Time!BX$97</f>
        <v>1</v>
      </c>
      <c r="BY41" s="508">
        <f xml:space="preserve"> Time!BY$97</f>
        <v>1</v>
      </c>
      <c r="BZ41" s="508">
        <f xml:space="preserve"> Time!BZ$97</f>
        <v>1</v>
      </c>
      <c r="CA41" s="508">
        <f xml:space="preserve"> Time!CA$97</f>
        <v>1</v>
      </c>
      <c r="CB41" s="508">
        <f xml:space="preserve"> Time!CB$97</f>
        <v>1</v>
      </c>
      <c r="CC41" s="508">
        <f xml:space="preserve"> Time!CC$97</f>
        <v>1</v>
      </c>
      <c r="CD41" s="508">
        <f xml:space="preserve"> Time!CD$97</f>
        <v>1</v>
      </c>
      <c r="CE41" s="508">
        <f xml:space="preserve"> Time!CE$97</f>
        <v>1</v>
      </c>
      <c r="CF41" s="508">
        <f xml:space="preserve"> Time!CF$97</f>
        <v>1</v>
      </c>
      <c r="CG41" s="508">
        <f xml:space="preserve"> Time!CG$97</f>
        <v>1</v>
      </c>
      <c r="CH41" s="508">
        <f xml:space="preserve"> Time!CH$97</f>
        <v>1</v>
      </c>
      <c r="CI41" s="508">
        <f xml:space="preserve"> Time!CI$97</f>
        <v>1</v>
      </c>
      <c r="CJ41" s="508">
        <f xml:space="preserve"> Time!CJ$97</f>
        <v>1</v>
      </c>
      <c r="CK41" s="508">
        <f xml:space="preserve"> Time!CK$97</f>
        <v>1</v>
      </c>
      <c r="CL41" s="508">
        <f xml:space="preserve"> Time!CL$97</f>
        <v>1</v>
      </c>
      <c r="CM41" s="508">
        <f xml:space="preserve"> Time!CM$97</f>
        <v>1</v>
      </c>
      <c r="CN41" s="508">
        <f xml:space="preserve"> Time!CN$97</f>
        <v>1</v>
      </c>
      <c r="CO41" s="508">
        <f xml:space="preserve"> Time!CO$97</f>
        <v>1</v>
      </c>
      <c r="CP41" s="508">
        <f xml:space="preserve"> Time!CP$97</f>
        <v>1</v>
      </c>
      <c r="CQ41" s="508">
        <f xml:space="preserve"> Time!CQ$97</f>
        <v>1</v>
      </c>
      <c r="CR41" s="508">
        <f xml:space="preserve"> Time!CR$97</f>
        <v>1</v>
      </c>
      <c r="CS41" s="508">
        <f xml:space="preserve"> Time!CS$97</f>
        <v>1</v>
      </c>
      <c r="CT41" s="508">
        <f xml:space="preserve"> Time!CT$97</f>
        <v>1</v>
      </c>
      <c r="CU41" s="508">
        <f xml:space="preserve"> Time!CU$97</f>
        <v>1</v>
      </c>
      <c r="CV41" s="508">
        <f xml:space="preserve"> Time!CV$97</f>
        <v>1</v>
      </c>
      <c r="CW41" s="508">
        <f xml:space="preserve"> Time!CW$97</f>
        <v>1</v>
      </c>
      <c r="CX41" s="508">
        <f xml:space="preserve"> Time!CX$97</f>
        <v>1</v>
      </c>
      <c r="CY41" s="508">
        <f xml:space="preserve"> Time!CY$97</f>
        <v>1</v>
      </c>
      <c r="CZ41" s="508">
        <f xml:space="preserve"> Time!CZ$97</f>
        <v>1</v>
      </c>
      <c r="DA41" s="508">
        <f xml:space="preserve"> Time!DA$97</f>
        <v>1</v>
      </c>
      <c r="DB41" s="508">
        <f xml:space="preserve"> Time!DB$97</f>
        <v>1</v>
      </c>
      <c r="DC41" s="508">
        <f xml:space="preserve"> Time!DC$97</f>
        <v>1</v>
      </c>
      <c r="DD41" s="508">
        <f xml:space="preserve"> Time!DD$97</f>
        <v>1</v>
      </c>
      <c r="DE41" s="508">
        <f xml:space="preserve"> Time!DE$97</f>
        <v>1</v>
      </c>
      <c r="DF41" s="508">
        <f xml:space="preserve"> Time!DF$97</f>
        <v>1</v>
      </c>
      <c r="DG41" s="508">
        <f xml:space="preserve"> Time!DG$97</f>
        <v>1</v>
      </c>
      <c r="DH41" s="508">
        <f xml:space="preserve"> Time!DH$97</f>
        <v>1</v>
      </c>
      <c r="DI41" s="508">
        <f xml:space="preserve"> Time!DI$97</f>
        <v>0</v>
      </c>
      <c r="DJ41" s="508">
        <f xml:space="preserve"> Time!DJ$97</f>
        <v>0</v>
      </c>
      <c r="DK41" s="508">
        <f xml:space="preserve"> Time!DK$97</f>
        <v>0</v>
      </c>
      <c r="DL41" s="508">
        <f xml:space="preserve"> Time!DL$97</f>
        <v>0</v>
      </c>
      <c r="DM41" s="508">
        <f xml:space="preserve"> Time!DM$97</f>
        <v>0</v>
      </c>
      <c r="DN41" s="508">
        <f xml:space="preserve"> Time!DN$97</f>
        <v>0</v>
      </c>
      <c r="DO41" s="508">
        <f xml:space="preserve"> Time!DO$97</f>
        <v>0</v>
      </c>
      <c r="DP41" s="508">
        <f xml:space="preserve"> Time!DP$97</f>
        <v>0</v>
      </c>
      <c r="DQ41" s="508">
        <f xml:space="preserve"> Time!DQ$97</f>
        <v>0</v>
      </c>
      <c r="DR41" s="508">
        <f xml:space="preserve"> Time!DR$97</f>
        <v>0</v>
      </c>
      <c r="DS41" s="508">
        <f xml:space="preserve"> Time!DS$97</f>
        <v>0</v>
      </c>
      <c r="DT41" s="508">
        <f xml:space="preserve"> Time!DT$97</f>
        <v>0</v>
      </c>
      <c r="DU41" s="508">
        <f xml:space="preserve"> Time!DU$97</f>
        <v>0</v>
      </c>
      <c r="DV41" s="508">
        <f xml:space="preserve"> Time!DV$97</f>
        <v>0</v>
      </c>
      <c r="DW41" s="508">
        <f xml:space="preserve"> Time!DW$97</f>
        <v>0</v>
      </c>
      <c r="DX41" s="508">
        <f xml:space="preserve"> Time!DX$97</f>
        <v>0</v>
      </c>
      <c r="DY41" s="508">
        <f xml:space="preserve"> Time!DY$97</f>
        <v>0</v>
      </c>
      <c r="DZ41" s="508">
        <f xml:space="preserve"> Time!DZ$97</f>
        <v>0</v>
      </c>
      <c r="EA41" s="508">
        <f xml:space="preserve"> Time!EA$97</f>
        <v>0</v>
      </c>
      <c r="EB41" s="508">
        <f xml:space="preserve"> Time!EB$97</f>
        <v>0</v>
      </c>
      <c r="EC41" s="508">
        <f xml:space="preserve"> Time!EC$97</f>
        <v>0</v>
      </c>
      <c r="ED41" s="508">
        <f xml:space="preserve"> Time!ED$97</f>
        <v>0</v>
      </c>
      <c r="EE41" s="508">
        <f xml:space="preserve"> Time!EE$97</f>
        <v>0</v>
      </c>
      <c r="EF41" s="508">
        <f xml:space="preserve"> Time!EF$97</f>
        <v>0</v>
      </c>
      <c r="EG41" s="508">
        <f xml:space="preserve"> Time!EG$97</f>
        <v>0</v>
      </c>
      <c r="EH41" s="508">
        <f xml:space="preserve"> Time!EH$97</f>
        <v>0</v>
      </c>
      <c r="EI41" s="508">
        <f xml:space="preserve"> Time!EI$97</f>
        <v>0</v>
      </c>
      <c r="EJ41" s="508">
        <f xml:space="preserve"> Time!EJ$97</f>
        <v>0</v>
      </c>
      <c r="EK41" s="508">
        <f xml:space="preserve"> Time!EK$97</f>
        <v>0</v>
      </c>
      <c r="EL41" s="508">
        <f xml:space="preserve"> Time!EL$97</f>
        <v>0</v>
      </c>
      <c r="EM41" s="508">
        <f xml:space="preserve"> Time!EM$97</f>
        <v>0</v>
      </c>
      <c r="EN41" s="508">
        <f xml:space="preserve"> Time!EN$97</f>
        <v>0</v>
      </c>
      <c r="EO41" s="508">
        <f xml:space="preserve"> Time!EO$97</f>
        <v>0</v>
      </c>
      <c r="EP41" s="508">
        <f xml:space="preserve"> Time!EP$97</f>
        <v>0</v>
      </c>
      <c r="EQ41" s="508">
        <f xml:space="preserve"> Time!EQ$97</f>
        <v>0</v>
      </c>
      <c r="ER41" s="508">
        <f xml:space="preserve"> Time!ER$97</f>
        <v>0</v>
      </c>
      <c r="ES41" s="508">
        <f xml:space="preserve"> Time!ES$97</f>
        <v>0</v>
      </c>
      <c r="ET41" s="508">
        <f xml:space="preserve"> Time!ET$97</f>
        <v>0</v>
      </c>
      <c r="EU41" s="508">
        <f xml:space="preserve"> Time!EU$97</f>
        <v>0</v>
      </c>
      <c r="EV41" s="508">
        <f xml:space="preserve"> Time!EV$97</f>
        <v>0</v>
      </c>
      <c r="EW41" s="508">
        <f xml:space="preserve"> Time!EW$97</f>
        <v>0</v>
      </c>
      <c r="EX41" s="508">
        <f xml:space="preserve"> Time!EX$97</f>
        <v>0</v>
      </c>
      <c r="EY41" s="508">
        <f xml:space="preserve"> Time!EY$97</f>
        <v>0</v>
      </c>
      <c r="EZ41" s="508">
        <f xml:space="preserve"> Time!EZ$97</f>
        <v>0</v>
      </c>
      <c r="FA41" s="508">
        <f xml:space="preserve"> Time!FA$97</f>
        <v>0</v>
      </c>
      <c r="FB41" s="508">
        <f xml:space="preserve"> Time!FB$97</f>
        <v>0</v>
      </c>
      <c r="FC41" s="508">
        <f xml:space="preserve"> Time!FC$97</f>
        <v>0</v>
      </c>
      <c r="FD41" s="508">
        <f xml:space="preserve"> Time!FD$97</f>
        <v>0</v>
      </c>
      <c r="FE41" s="508">
        <f xml:space="preserve"> Time!FE$97</f>
        <v>0</v>
      </c>
      <c r="FF41" s="508">
        <f xml:space="preserve"> Time!FF$97</f>
        <v>0</v>
      </c>
      <c r="FG41" s="508">
        <f xml:space="preserve"> Time!FG$97</f>
        <v>0</v>
      </c>
      <c r="FH41" s="508">
        <f xml:space="preserve"> Time!FH$97</f>
        <v>0</v>
      </c>
      <c r="FI41" s="508">
        <f xml:space="preserve"> Time!FI$97</f>
        <v>0</v>
      </c>
      <c r="FJ41" s="508">
        <f xml:space="preserve"> Time!FJ$97</f>
        <v>0</v>
      </c>
      <c r="FK41" s="508">
        <f xml:space="preserve"> Time!FK$97</f>
        <v>0</v>
      </c>
      <c r="FL41" s="508">
        <f xml:space="preserve"> Time!FL$97</f>
        <v>0</v>
      </c>
      <c r="FM41" s="508">
        <f xml:space="preserve"> Time!FM$97</f>
        <v>0</v>
      </c>
      <c r="FN41" s="508">
        <f xml:space="preserve"> Time!FN$97</f>
        <v>0</v>
      </c>
      <c r="FO41" s="508">
        <f xml:space="preserve"> Time!FO$97</f>
        <v>0</v>
      </c>
      <c r="FP41" s="508">
        <f xml:space="preserve"> Time!FP$97</f>
        <v>0</v>
      </c>
      <c r="FQ41" s="508">
        <f xml:space="preserve"> Time!FQ$97</f>
        <v>0</v>
      </c>
      <c r="FR41" s="508">
        <f xml:space="preserve"> Time!FR$97</f>
        <v>0</v>
      </c>
      <c r="FS41" s="508">
        <f xml:space="preserve"> Time!FS$97</f>
        <v>0</v>
      </c>
      <c r="FT41" s="508">
        <f xml:space="preserve"> Time!FT$97</f>
        <v>0</v>
      </c>
      <c r="FU41" s="508">
        <f xml:space="preserve"> Time!FU$97</f>
        <v>0</v>
      </c>
      <c r="FV41" s="508">
        <f xml:space="preserve"> Time!FV$97</f>
        <v>0</v>
      </c>
      <c r="FW41" s="508">
        <f xml:space="preserve"> Time!FW$97</f>
        <v>0</v>
      </c>
      <c r="FX41" s="508">
        <f xml:space="preserve"> Time!FX$97</f>
        <v>0</v>
      </c>
      <c r="FY41" s="508">
        <f xml:space="preserve"> Time!FY$97</f>
        <v>0</v>
      </c>
      <c r="FZ41" s="508">
        <f xml:space="preserve"> Time!FZ$97</f>
        <v>0</v>
      </c>
      <c r="GA41" s="508">
        <f xml:space="preserve"> Time!GA$97</f>
        <v>0</v>
      </c>
      <c r="GB41" s="508">
        <f xml:space="preserve"> Time!GB$97</f>
        <v>0</v>
      </c>
      <c r="GC41" s="508">
        <f xml:space="preserve"> Time!GC$97</f>
        <v>0</v>
      </c>
      <c r="GD41" s="508">
        <f xml:space="preserve"> Time!GD$97</f>
        <v>0</v>
      </c>
      <c r="GE41" s="508">
        <f xml:space="preserve"> Time!GE$97</f>
        <v>0</v>
      </c>
      <c r="GF41" s="508">
        <f xml:space="preserve"> Time!GF$97</f>
        <v>0</v>
      </c>
      <c r="GG41" s="508">
        <f xml:space="preserve"> Time!GG$97</f>
        <v>0</v>
      </c>
      <c r="GH41" s="508">
        <f xml:space="preserve"> Time!GH$97</f>
        <v>0</v>
      </c>
      <c r="GI41" s="508">
        <f xml:space="preserve"> Time!GI$97</f>
        <v>0</v>
      </c>
      <c r="GJ41" s="508">
        <f xml:space="preserve"> Time!GJ$97</f>
        <v>0</v>
      </c>
    </row>
    <row r="42" spans="1:259" x14ac:dyDescent="0.35">
      <c r="A42" s="313"/>
      <c r="B42" s="313"/>
      <c r="C42" s="314"/>
      <c r="D42" s="315"/>
      <c r="E42" s="312" t="s">
        <v>172</v>
      </c>
      <c r="F42" s="312"/>
      <c r="G42" s="312" t="str">
        <f xml:space="preserve"> SMU</f>
        <v>$ 000s</v>
      </c>
      <c r="H42" s="312">
        <f xml:space="preserve"> SUM(J42:GJ42)</f>
        <v>68079.957080028704</v>
      </c>
      <c r="I42" s="312"/>
      <c r="J42" s="312">
        <f t="shared" ref="J42:AO42" si="42" xml:space="preserve"> $F38 / $F39 * J40 * J41</f>
        <v>0</v>
      </c>
      <c r="K42" s="312">
        <f t="shared" si="42"/>
        <v>0</v>
      </c>
      <c r="L42" s="312">
        <f t="shared" si="42"/>
        <v>0</v>
      </c>
      <c r="M42" s="312">
        <f t="shared" si="42"/>
        <v>498.27586206896547</v>
      </c>
      <c r="N42" s="312">
        <f t="shared" si="42"/>
        <v>498.27586206896547</v>
      </c>
      <c r="O42" s="312">
        <f t="shared" si="42"/>
        <v>498.27586206896547</v>
      </c>
      <c r="P42" s="312">
        <f t="shared" si="42"/>
        <v>498.27586206896547</v>
      </c>
      <c r="Q42" s="312">
        <f t="shared" si="42"/>
        <v>510.73275862068982</v>
      </c>
      <c r="R42" s="312">
        <f t="shared" si="42"/>
        <v>510.73275862068982</v>
      </c>
      <c r="S42" s="312">
        <f t="shared" si="42"/>
        <v>510.73275862068982</v>
      </c>
      <c r="T42" s="312">
        <f t="shared" si="42"/>
        <v>510.73275862068982</v>
      </c>
      <c r="U42" s="312">
        <f t="shared" si="42"/>
        <v>523.50107758620732</v>
      </c>
      <c r="V42" s="312">
        <f t="shared" si="42"/>
        <v>523.50107758620732</v>
      </c>
      <c r="W42" s="312">
        <f t="shared" si="42"/>
        <v>523.50107758620732</v>
      </c>
      <c r="X42" s="312">
        <f t="shared" si="42"/>
        <v>523.50107758620732</v>
      </c>
      <c r="Y42" s="312">
        <f t="shared" si="42"/>
        <v>536.58860452586271</v>
      </c>
      <c r="Z42" s="312">
        <f t="shared" si="42"/>
        <v>536.58860452586271</v>
      </c>
      <c r="AA42" s="312">
        <f t="shared" si="42"/>
        <v>536.58860452586271</v>
      </c>
      <c r="AB42" s="312">
        <f t="shared" si="42"/>
        <v>536.58860452586271</v>
      </c>
      <c r="AC42" s="312">
        <f t="shared" si="42"/>
        <v>550.00331963900953</v>
      </c>
      <c r="AD42" s="312">
        <f t="shared" si="42"/>
        <v>550.00331963900953</v>
      </c>
      <c r="AE42" s="312">
        <f t="shared" si="42"/>
        <v>550.00331963900953</v>
      </c>
      <c r="AF42" s="312">
        <f t="shared" si="42"/>
        <v>550.00331963900953</v>
      </c>
      <c r="AG42" s="312">
        <f t="shared" si="42"/>
        <v>563.75340262998498</v>
      </c>
      <c r="AH42" s="312">
        <f t="shared" si="42"/>
        <v>563.75340262998498</v>
      </c>
      <c r="AI42" s="312">
        <f t="shared" si="42"/>
        <v>563.75340262998498</v>
      </c>
      <c r="AJ42" s="312">
        <f t="shared" si="42"/>
        <v>563.75340262998498</v>
      </c>
      <c r="AK42" s="312">
        <f t="shared" si="42"/>
        <v>577.84723769573475</v>
      </c>
      <c r="AL42" s="312">
        <f t="shared" si="42"/>
        <v>577.84723769573475</v>
      </c>
      <c r="AM42" s="312">
        <f t="shared" si="42"/>
        <v>577.84723769573475</v>
      </c>
      <c r="AN42" s="312">
        <f t="shared" si="42"/>
        <v>577.84723769573475</v>
      </c>
      <c r="AO42" s="312">
        <f t="shared" si="42"/>
        <v>592.29341863812829</v>
      </c>
      <c r="AP42" s="312">
        <f t="shared" ref="AP42:BU42" si="43" xml:space="preserve"> $F38 / $F39 * AP40 * AP41</f>
        <v>592.29341863812829</v>
      </c>
      <c r="AQ42" s="312">
        <f t="shared" si="43"/>
        <v>592.29341863812829</v>
      </c>
      <c r="AR42" s="312">
        <f t="shared" si="43"/>
        <v>592.29341863812829</v>
      </c>
      <c r="AS42" s="312">
        <f t="shared" si="43"/>
        <v>607.10075410408172</v>
      </c>
      <c r="AT42" s="312">
        <f t="shared" si="43"/>
        <v>607.10075410408172</v>
      </c>
      <c r="AU42" s="312">
        <f t="shared" si="43"/>
        <v>607.10075410408172</v>
      </c>
      <c r="AV42" s="312">
        <f t="shared" si="43"/>
        <v>607.10075410408172</v>
      </c>
      <c r="AW42" s="312">
        <f t="shared" si="43"/>
        <v>622.27827295668396</v>
      </c>
      <c r="AX42" s="312">
        <f t="shared" si="43"/>
        <v>622.27827295668396</v>
      </c>
      <c r="AY42" s="312">
        <f t="shared" si="43"/>
        <v>622.27827295668396</v>
      </c>
      <c r="AZ42" s="312">
        <f t="shared" si="43"/>
        <v>622.27827295668396</v>
      </c>
      <c r="BA42" s="312">
        <f t="shared" si="43"/>
        <v>637.83522978060125</v>
      </c>
      <c r="BB42" s="312">
        <f t="shared" si="43"/>
        <v>637.83522978060125</v>
      </c>
      <c r="BC42" s="312">
        <f t="shared" si="43"/>
        <v>637.83522978060125</v>
      </c>
      <c r="BD42" s="312">
        <f t="shared" si="43"/>
        <v>637.83522978060125</v>
      </c>
      <c r="BE42" s="312">
        <f t="shared" si="43"/>
        <v>653.78111052511645</v>
      </c>
      <c r="BF42" s="312">
        <f t="shared" si="43"/>
        <v>653.78111052511645</v>
      </c>
      <c r="BG42" s="312">
        <f t="shared" si="43"/>
        <v>653.78111052511645</v>
      </c>
      <c r="BH42" s="312">
        <f t="shared" si="43"/>
        <v>653.78111052511645</v>
      </c>
      <c r="BI42" s="312">
        <f t="shared" si="43"/>
        <v>670.12563828824455</v>
      </c>
      <c r="BJ42" s="312">
        <f t="shared" si="43"/>
        <v>670.12563828824455</v>
      </c>
      <c r="BK42" s="312">
        <f t="shared" si="43"/>
        <v>670.12563828824455</v>
      </c>
      <c r="BL42" s="312">
        <f t="shared" si="43"/>
        <v>670.12563828824455</v>
      </c>
      <c r="BM42" s="312">
        <f t="shared" si="43"/>
        <v>686.87877924545103</v>
      </c>
      <c r="BN42" s="312">
        <f t="shared" si="43"/>
        <v>686.87877924545103</v>
      </c>
      <c r="BO42" s="312">
        <f t="shared" si="43"/>
        <v>686.87877924545103</v>
      </c>
      <c r="BP42" s="312">
        <f t="shared" si="43"/>
        <v>686.87877924545103</v>
      </c>
      <c r="BQ42" s="312">
        <f t="shared" si="43"/>
        <v>704.05074872658759</v>
      </c>
      <c r="BR42" s="312">
        <f t="shared" si="43"/>
        <v>704.05074872658759</v>
      </c>
      <c r="BS42" s="312">
        <f t="shared" si="43"/>
        <v>704.05074872658759</v>
      </c>
      <c r="BT42" s="312">
        <f t="shared" si="43"/>
        <v>704.05074872658759</v>
      </c>
      <c r="BU42" s="312">
        <f t="shared" si="43"/>
        <v>721.65201744475246</v>
      </c>
      <c r="BV42" s="312">
        <f t="shared" ref="BV42:DA42" si="44" xml:space="preserve"> $F38 / $F39 * BV40 * BV41</f>
        <v>721.65201744475246</v>
      </c>
      <c r="BW42" s="312">
        <f t="shared" si="44"/>
        <v>721.65201744475246</v>
      </c>
      <c r="BX42" s="312">
        <f t="shared" si="44"/>
        <v>721.65201744475246</v>
      </c>
      <c r="BY42" s="312">
        <f t="shared" si="44"/>
        <v>739.69331788087163</v>
      </c>
      <c r="BZ42" s="312">
        <f t="shared" si="44"/>
        <v>739.69331788087163</v>
      </c>
      <c r="CA42" s="312">
        <f t="shared" si="44"/>
        <v>739.69331788087163</v>
      </c>
      <c r="CB42" s="312">
        <f t="shared" si="44"/>
        <v>739.69331788087163</v>
      </c>
      <c r="CC42" s="312">
        <f t="shared" si="44"/>
        <v>758.1856508278936</v>
      </c>
      <c r="CD42" s="312">
        <f t="shared" si="44"/>
        <v>758.1856508278936</v>
      </c>
      <c r="CE42" s="312">
        <f t="shared" si="44"/>
        <v>758.1856508278936</v>
      </c>
      <c r="CF42" s="312">
        <f t="shared" si="44"/>
        <v>758.1856508278936</v>
      </c>
      <c r="CG42" s="312">
        <f t="shared" si="44"/>
        <v>777.14029209859098</v>
      </c>
      <c r="CH42" s="312">
        <f t="shared" si="44"/>
        <v>777.14029209859098</v>
      </c>
      <c r="CI42" s="312">
        <f t="shared" si="44"/>
        <v>777.14029209859098</v>
      </c>
      <c r="CJ42" s="312">
        <f t="shared" si="44"/>
        <v>777.14029209859098</v>
      </c>
      <c r="CK42" s="312">
        <f t="shared" si="44"/>
        <v>796.56879940105614</v>
      </c>
      <c r="CL42" s="312">
        <f t="shared" si="44"/>
        <v>796.56879940105614</v>
      </c>
      <c r="CM42" s="312">
        <f t="shared" si="44"/>
        <v>796.56879940105614</v>
      </c>
      <c r="CN42" s="312">
        <f t="shared" si="44"/>
        <v>796.56879940105614</v>
      </c>
      <c r="CO42" s="312">
        <f t="shared" si="44"/>
        <v>816.48301938608279</v>
      </c>
      <c r="CP42" s="312">
        <f t="shared" si="44"/>
        <v>816.48301938608279</v>
      </c>
      <c r="CQ42" s="312">
        <f t="shared" si="44"/>
        <v>816.48301938608279</v>
      </c>
      <c r="CR42" s="312">
        <f t="shared" si="44"/>
        <v>816.48301938608279</v>
      </c>
      <c r="CS42" s="312">
        <f t="shared" si="44"/>
        <v>836.89509487073519</v>
      </c>
      <c r="CT42" s="312">
        <f t="shared" si="44"/>
        <v>836.89509487073519</v>
      </c>
      <c r="CU42" s="312">
        <f t="shared" si="44"/>
        <v>836.89509487073519</v>
      </c>
      <c r="CV42" s="312">
        <f t="shared" si="44"/>
        <v>836.89509487073519</v>
      </c>
      <c r="CW42" s="312">
        <f t="shared" si="44"/>
        <v>857.81747224250398</v>
      </c>
      <c r="CX42" s="312">
        <f t="shared" si="44"/>
        <v>857.81747224250398</v>
      </c>
      <c r="CY42" s="312">
        <f t="shared" si="44"/>
        <v>857.81747224250398</v>
      </c>
      <c r="CZ42" s="312">
        <f t="shared" si="44"/>
        <v>857.81747224250398</v>
      </c>
      <c r="DA42" s="312">
        <f t="shared" si="44"/>
        <v>879.26290904856694</v>
      </c>
      <c r="DB42" s="312">
        <f t="shared" ref="DB42:EG42" si="45" xml:space="preserve"> $F38 / $F39 * DB40 * DB41</f>
        <v>879.26290904856694</v>
      </c>
      <c r="DC42" s="312">
        <f t="shared" si="45"/>
        <v>879.26290904856694</v>
      </c>
      <c r="DD42" s="312">
        <f t="shared" si="45"/>
        <v>879.26290904856694</v>
      </c>
      <c r="DE42" s="312">
        <f t="shared" si="45"/>
        <v>901.24448177478121</v>
      </c>
      <c r="DF42" s="312">
        <f t="shared" si="45"/>
        <v>901.24448177478121</v>
      </c>
      <c r="DG42" s="312">
        <f t="shared" si="45"/>
        <v>901.24448177478121</v>
      </c>
      <c r="DH42" s="312">
        <f t="shared" si="45"/>
        <v>901.24448177478121</v>
      </c>
      <c r="DI42" s="312">
        <f t="shared" si="45"/>
        <v>0</v>
      </c>
      <c r="DJ42" s="312">
        <f t="shared" si="45"/>
        <v>0</v>
      </c>
      <c r="DK42" s="312">
        <f t="shared" si="45"/>
        <v>0</v>
      </c>
      <c r="DL42" s="312">
        <f t="shared" si="45"/>
        <v>0</v>
      </c>
      <c r="DM42" s="312">
        <f t="shared" si="45"/>
        <v>0</v>
      </c>
      <c r="DN42" s="312">
        <f t="shared" si="45"/>
        <v>0</v>
      </c>
      <c r="DO42" s="312">
        <f t="shared" si="45"/>
        <v>0</v>
      </c>
      <c r="DP42" s="312">
        <f t="shared" si="45"/>
        <v>0</v>
      </c>
      <c r="DQ42" s="312">
        <f t="shared" si="45"/>
        <v>0</v>
      </c>
      <c r="DR42" s="312">
        <f t="shared" si="45"/>
        <v>0</v>
      </c>
      <c r="DS42" s="312">
        <f t="shared" si="45"/>
        <v>0</v>
      </c>
      <c r="DT42" s="312">
        <f t="shared" si="45"/>
        <v>0</v>
      </c>
      <c r="DU42" s="312">
        <f t="shared" si="45"/>
        <v>0</v>
      </c>
      <c r="DV42" s="312">
        <f t="shared" si="45"/>
        <v>0</v>
      </c>
      <c r="DW42" s="312">
        <f t="shared" si="45"/>
        <v>0</v>
      </c>
      <c r="DX42" s="312">
        <f t="shared" si="45"/>
        <v>0</v>
      </c>
      <c r="DY42" s="312">
        <f t="shared" si="45"/>
        <v>0</v>
      </c>
      <c r="DZ42" s="312">
        <f t="shared" si="45"/>
        <v>0</v>
      </c>
      <c r="EA42" s="312">
        <f t="shared" si="45"/>
        <v>0</v>
      </c>
      <c r="EB42" s="312">
        <f t="shared" si="45"/>
        <v>0</v>
      </c>
      <c r="EC42" s="312">
        <f t="shared" si="45"/>
        <v>0</v>
      </c>
      <c r="ED42" s="312">
        <f t="shared" si="45"/>
        <v>0</v>
      </c>
      <c r="EE42" s="312">
        <f t="shared" si="45"/>
        <v>0</v>
      </c>
      <c r="EF42" s="312">
        <f t="shared" si="45"/>
        <v>0</v>
      </c>
      <c r="EG42" s="312">
        <f t="shared" si="45"/>
        <v>0</v>
      </c>
      <c r="EH42" s="312">
        <f t="shared" ref="EH42:FM42" si="46" xml:space="preserve"> $F38 / $F39 * EH40 * EH41</f>
        <v>0</v>
      </c>
      <c r="EI42" s="312">
        <f t="shared" si="46"/>
        <v>0</v>
      </c>
      <c r="EJ42" s="312">
        <f t="shared" si="46"/>
        <v>0</v>
      </c>
      <c r="EK42" s="312">
        <f t="shared" si="46"/>
        <v>0</v>
      </c>
      <c r="EL42" s="312">
        <f t="shared" si="46"/>
        <v>0</v>
      </c>
      <c r="EM42" s="312">
        <f t="shared" si="46"/>
        <v>0</v>
      </c>
      <c r="EN42" s="312">
        <f t="shared" si="46"/>
        <v>0</v>
      </c>
      <c r="EO42" s="312">
        <f t="shared" si="46"/>
        <v>0</v>
      </c>
      <c r="EP42" s="312">
        <f t="shared" si="46"/>
        <v>0</v>
      </c>
      <c r="EQ42" s="312">
        <f t="shared" si="46"/>
        <v>0</v>
      </c>
      <c r="ER42" s="312">
        <f t="shared" si="46"/>
        <v>0</v>
      </c>
      <c r="ES42" s="312">
        <f t="shared" si="46"/>
        <v>0</v>
      </c>
      <c r="ET42" s="312">
        <f t="shared" si="46"/>
        <v>0</v>
      </c>
      <c r="EU42" s="312">
        <f t="shared" si="46"/>
        <v>0</v>
      </c>
      <c r="EV42" s="312">
        <f t="shared" si="46"/>
        <v>0</v>
      </c>
      <c r="EW42" s="312">
        <f t="shared" si="46"/>
        <v>0</v>
      </c>
      <c r="EX42" s="312">
        <f t="shared" si="46"/>
        <v>0</v>
      </c>
      <c r="EY42" s="312">
        <f t="shared" si="46"/>
        <v>0</v>
      </c>
      <c r="EZ42" s="312">
        <f t="shared" si="46"/>
        <v>0</v>
      </c>
      <c r="FA42" s="312">
        <f t="shared" si="46"/>
        <v>0</v>
      </c>
      <c r="FB42" s="312">
        <f t="shared" si="46"/>
        <v>0</v>
      </c>
      <c r="FC42" s="312">
        <f t="shared" si="46"/>
        <v>0</v>
      </c>
      <c r="FD42" s="312">
        <f t="shared" si="46"/>
        <v>0</v>
      </c>
      <c r="FE42" s="312">
        <f t="shared" si="46"/>
        <v>0</v>
      </c>
      <c r="FF42" s="312">
        <f t="shared" si="46"/>
        <v>0</v>
      </c>
      <c r="FG42" s="312">
        <f t="shared" si="46"/>
        <v>0</v>
      </c>
      <c r="FH42" s="312">
        <f t="shared" si="46"/>
        <v>0</v>
      </c>
      <c r="FI42" s="312">
        <f t="shared" si="46"/>
        <v>0</v>
      </c>
      <c r="FJ42" s="312">
        <f t="shared" si="46"/>
        <v>0</v>
      </c>
      <c r="FK42" s="312">
        <f t="shared" si="46"/>
        <v>0</v>
      </c>
      <c r="FL42" s="312">
        <f t="shared" si="46"/>
        <v>0</v>
      </c>
      <c r="FM42" s="312">
        <f t="shared" si="46"/>
        <v>0</v>
      </c>
      <c r="FN42" s="312">
        <f t="shared" ref="FN42:GJ42" si="47" xml:space="preserve"> $F38 / $F39 * FN40 * FN41</f>
        <v>0</v>
      </c>
      <c r="FO42" s="312">
        <f t="shared" si="47"/>
        <v>0</v>
      </c>
      <c r="FP42" s="312">
        <f t="shared" si="47"/>
        <v>0</v>
      </c>
      <c r="FQ42" s="312">
        <f t="shared" si="47"/>
        <v>0</v>
      </c>
      <c r="FR42" s="312">
        <f t="shared" si="47"/>
        <v>0</v>
      </c>
      <c r="FS42" s="312">
        <f t="shared" si="47"/>
        <v>0</v>
      </c>
      <c r="FT42" s="312">
        <f t="shared" si="47"/>
        <v>0</v>
      </c>
      <c r="FU42" s="312">
        <f t="shared" si="47"/>
        <v>0</v>
      </c>
      <c r="FV42" s="312">
        <f t="shared" si="47"/>
        <v>0</v>
      </c>
      <c r="FW42" s="312">
        <f t="shared" si="47"/>
        <v>0</v>
      </c>
      <c r="FX42" s="312">
        <f t="shared" si="47"/>
        <v>0</v>
      </c>
      <c r="FY42" s="312">
        <f t="shared" si="47"/>
        <v>0</v>
      </c>
      <c r="FZ42" s="312">
        <f t="shared" si="47"/>
        <v>0</v>
      </c>
      <c r="GA42" s="312">
        <f t="shared" si="47"/>
        <v>0</v>
      </c>
      <c r="GB42" s="312">
        <f t="shared" si="47"/>
        <v>0</v>
      </c>
      <c r="GC42" s="312">
        <f t="shared" si="47"/>
        <v>0</v>
      </c>
      <c r="GD42" s="312">
        <f t="shared" si="47"/>
        <v>0</v>
      </c>
      <c r="GE42" s="312">
        <f t="shared" si="47"/>
        <v>0</v>
      </c>
      <c r="GF42" s="312">
        <f t="shared" si="47"/>
        <v>0</v>
      </c>
      <c r="GG42" s="312">
        <f t="shared" si="47"/>
        <v>0</v>
      </c>
      <c r="GH42" s="312">
        <f t="shared" si="47"/>
        <v>0</v>
      </c>
      <c r="GI42" s="312">
        <f t="shared" si="47"/>
        <v>0</v>
      </c>
      <c r="GJ42" s="312">
        <f t="shared" si="47"/>
        <v>0</v>
      </c>
      <c r="GK42" s="316"/>
      <c r="GL42" s="316"/>
      <c r="GM42" s="316"/>
      <c r="GN42" s="316"/>
      <c r="GO42" s="316"/>
      <c r="GP42" s="316"/>
      <c r="GQ42" s="316"/>
      <c r="GR42" s="316"/>
      <c r="GS42" s="316"/>
      <c r="GT42" s="316"/>
      <c r="GU42" s="316"/>
      <c r="GV42" s="316"/>
      <c r="GW42" s="316"/>
      <c r="GX42" s="316"/>
      <c r="GY42" s="316"/>
      <c r="GZ42" s="316"/>
      <c r="HA42" s="316"/>
      <c r="HB42" s="316"/>
      <c r="HC42" s="316"/>
      <c r="HD42" s="316"/>
      <c r="HE42" s="316"/>
      <c r="HF42" s="316"/>
      <c r="HG42" s="316"/>
      <c r="HH42" s="316"/>
      <c r="HI42" s="316"/>
      <c r="HJ42" s="316"/>
      <c r="HK42" s="316"/>
      <c r="HL42" s="316"/>
      <c r="HM42" s="316"/>
      <c r="HN42" s="316"/>
      <c r="HO42" s="316"/>
      <c r="HP42" s="316"/>
      <c r="HQ42" s="316"/>
      <c r="HR42" s="316"/>
      <c r="HS42" s="316"/>
      <c r="HT42" s="316"/>
      <c r="HU42" s="316"/>
      <c r="HV42" s="316"/>
      <c r="HW42" s="316"/>
      <c r="HX42" s="316"/>
      <c r="HY42" s="316"/>
      <c r="HZ42" s="316"/>
      <c r="IA42" s="316"/>
      <c r="IB42" s="316"/>
      <c r="IC42" s="316"/>
      <c r="ID42" s="316"/>
      <c r="IE42" s="316"/>
      <c r="IF42" s="316"/>
      <c r="IG42" s="316"/>
      <c r="IH42" s="316"/>
      <c r="II42" s="316"/>
      <c r="IJ42" s="316"/>
      <c r="IK42" s="316"/>
      <c r="IL42" s="316"/>
      <c r="IM42" s="316"/>
      <c r="IN42" s="316"/>
      <c r="IO42" s="316"/>
      <c r="IP42" s="316"/>
      <c r="IQ42" s="316"/>
      <c r="IR42" s="316"/>
      <c r="IS42" s="316"/>
      <c r="IT42" s="316"/>
      <c r="IU42" s="316"/>
    </row>
    <row r="43" spans="1:259" s="250" customFormat="1" x14ac:dyDescent="0.35">
      <c r="A43" s="189"/>
      <c r="B43" s="189"/>
      <c r="C43" s="190"/>
      <c r="D43" s="191"/>
      <c r="E43" s="192" t="str">
        <f xml:space="preserve"> LEFT(E42, LEN(E42) - 4)</f>
        <v>O&amp;M expense</v>
      </c>
      <c r="F43" s="192"/>
      <c r="G43" s="192" t="str">
        <f xml:space="preserve"> SMU</f>
        <v>$ 000s</v>
      </c>
      <c r="H43" s="192">
        <f xml:space="preserve"> SUM(J43:GJ43)</f>
        <v>-68079.957080028704</v>
      </c>
      <c r="I43" s="192"/>
      <c r="J43" s="192">
        <f t="shared" ref="J43:BU43" si="48" xml:space="preserve"> -1 * J42</f>
        <v>0</v>
      </c>
      <c r="K43" s="192">
        <f t="shared" si="48"/>
        <v>0</v>
      </c>
      <c r="L43" s="192">
        <f t="shared" si="48"/>
        <v>0</v>
      </c>
      <c r="M43" s="192">
        <f t="shared" si="48"/>
        <v>-498.27586206896547</v>
      </c>
      <c r="N43" s="192">
        <f t="shared" si="48"/>
        <v>-498.27586206896547</v>
      </c>
      <c r="O43" s="192">
        <f t="shared" si="48"/>
        <v>-498.27586206896547</v>
      </c>
      <c r="P43" s="192">
        <f t="shared" si="48"/>
        <v>-498.27586206896547</v>
      </c>
      <c r="Q43" s="192">
        <f t="shared" si="48"/>
        <v>-510.73275862068982</v>
      </c>
      <c r="R43" s="192">
        <f t="shared" si="48"/>
        <v>-510.73275862068982</v>
      </c>
      <c r="S43" s="192">
        <f t="shared" si="48"/>
        <v>-510.73275862068982</v>
      </c>
      <c r="T43" s="192">
        <f t="shared" si="48"/>
        <v>-510.73275862068982</v>
      </c>
      <c r="U43" s="192">
        <f t="shared" si="48"/>
        <v>-523.50107758620732</v>
      </c>
      <c r="V43" s="192">
        <f t="shared" si="48"/>
        <v>-523.50107758620732</v>
      </c>
      <c r="W43" s="192">
        <f t="shared" si="48"/>
        <v>-523.50107758620732</v>
      </c>
      <c r="X43" s="192">
        <f t="shared" si="48"/>
        <v>-523.50107758620732</v>
      </c>
      <c r="Y43" s="192">
        <f t="shared" si="48"/>
        <v>-536.58860452586271</v>
      </c>
      <c r="Z43" s="192">
        <f t="shared" si="48"/>
        <v>-536.58860452586271</v>
      </c>
      <c r="AA43" s="192">
        <f t="shared" si="48"/>
        <v>-536.58860452586271</v>
      </c>
      <c r="AB43" s="192">
        <f t="shared" si="48"/>
        <v>-536.58860452586271</v>
      </c>
      <c r="AC43" s="192">
        <f t="shared" si="48"/>
        <v>-550.00331963900953</v>
      </c>
      <c r="AD43" s="192">
        <f t="shared" si="48"/>
        <v>-550.00331963900953</v>
      </c>
      <c r="AE43" s="192">
        <f t="shared" si="48"/>
        <v>-550.00331963900953</v>
      </c>
      <c r="AF43" s="192">
        <f t="shared" si="48"/>
        <v>-550.00331963900953</v>
      </c>
      <c r="AG43" s="192">
        <f t="shared" si="48"/>
        <v>-563.75340262998498</v>
      </c>
      <c r="AH43" s="192">
        <f t="shared" si="48"/>
        <v>-563.75340262998498</v>
      </c>
      <c r="AI43" s="192">
        <f t="shared" si="48"/>
        <v>-563.75340262998498</v>
      </c>
      <c r="AJ43" s="192">
        <f t="shared" si="48"/>
        <v>-563.75340262998498</v>
      </c>
      <c r="AK43" s="192">
        <f t="shared" si="48"/>
        <v>-577.84723769573475</v>
      </c>
      <c r="AL43" s="192">
        <f t="shared" si="48"/>
        <v>-577.84723769573475</v>
      </c>
      <c r="AM43" s="192">
        <f t="shared" si="48"/>
        <v>-577.84723769573475</v>
      </c>
      <c r="AN43" s="192">
        <f t="shared" si="48"/>
        <v>-577.84723769573475</v>
      </c>
      <c r="AO43" s="192">
        <f t="shared" si="48"/>
        <v>-592.29341863812829</v>
      </c>
      <c r="AP43" s="192">
        <f t="shared" si="48"/>
        <v>-592.29341863812829</v>
      </c>
      <c r="AQ43" s="192">
        <f t="shared" si="48"/>
        <v>-592.29341863812829</v>
      </c>
      <c r="AR43" s="192">
        <f t="shared" si="48"/>
        <v>-592.29341863812829</v>
      </c>
      <c r="AS43" s="192">
        <f t="shared" si="48"/>
        <v>-607.10075410408172</v>
      </c>
      <c r="AT43" s="192">
        <f t="shared" si="48"/>
        <v>-607.10075410408172</v>
      </c>
      <c r="AU43" s="192">
        <f t="shared" si="48"/>
        <v>-607.10075410408172</v>
      </c>
      <c r="AV43" s="192">
        <f t="shared" si="48"/>
        <v>-607.10075410408172</v>
      </c>
      <c r="AW43" s="192">
        <f t="shared" si="48"/>
        <v>-622.27827295668396</v>
      </c>
      <c r="AX43" s="192">
        <f t="shared" si="48"/>
        <v>-622.27827295668396</v>
      </c>
      <c r="AY43" s="192">
        <f t="shared" si="48"/>
        <v>-622.27827295668396</v>
      </c>
      <c r="AZ43" s="192">
        <f t="shared" si="48"/>
        <v>-622.27827295668396</v>
      </c>
      <c r="BA43" s="192">
        <f t="shared" si="48"/>
        <v>-637.83522978060125</v>
      </c>
      <c r="BB43" s="192">
        <f t="shared" si="48"/>
        <v>-637.83522978060125</v>
      </c>
      <c r="BC43" s="192">
        <f t="shared" si="48"/>
        <v>-637.83522978060125</v>
      </c>
      <c r="BD43" s="192">
        <f t="shared" si="48"/>
        <v>-637.83522978060125</v>
      </c>
      <c r="BE43" s="192">
        <f t="shared" si="48"/>
        <v>-653.78111052511645</v>
      </c>
      <c r="BF43" s="192">
        <f t="shared" si="48"/>
        <v>-653.78111052511645</v>
      </c>
      <c r="BG43" s="192">
        <f t="shared" si="48"/>
        <v>-653.78111052511645</v>
      </c>
      <c r="BH43" s="192">
        <f t="shared" si="48"/>
        <v>-653.78111052511645</v>
      </c>
      <c r="BI43" s="192">
        <f t="shared" si="48"/>
        <v>-670.12563828824455</v>
      </c>
      <c r="BJ43" s="192">
        <f t="shared" si="48"/>
        <v>-670.12563828824455</v>
      </c>
      <c r="BK43" s="192">
        <f t="shared" si="48"/>
        <v>-670.12563828824455</v>
      </c>
      <c r="BL43" s="192">
        <f t="shared" si="48"/>
        <v>-670.12563828824455</v>
      </c>
      <c r="BM43" s="192">
        <f t="shared" si="48"/>
        <v>-686.87877924545103</v>
      </c>
      <c r="BN43" s="192">
        <f t="shared" si="48"/>
        <v>-686.87877924545103</v>
      </c>
      <c r="BO43" s="192">
        <f t="shared" si="48"/>
        <v>-686.87877924545103</v>
      </c>
      <c r="BP43" s="192">
        <f t="shared" si="48"/>
        <v>-686.87877924545103</v>
      </c>
      <c r="BQ43" s="192">
        <f t="shared" si="48"/>
        <v>-704.05074872658759</v>
      </c>
      <c r="BR43" s="192">
        <f t="shared" si="48"/>
        <v>-704.05074872658759</v>
      </c>
      <c r="BS43" s="192">
        <f t="shared" si="48"/>
        <v>-704.05074872658759</v>
      </c>
      <c r="BT43" s="192">
        <f t="shared" si="48"/>
        <v>-704.05074872658759</v>
      </c>
      <c r="BU43" s="192">
        <f t="shared" si="48"/>
        <v>-721.65201744475246</v>
      </c>
      <c r="BV43" s="192">
        <f t="shared" ref="BV43:EG43" si="49" xml:space="preserve"> -1 * BV42</f>
        <v>-721.65201744475246</v>
      </c>
      <c r="BW43" s="192">
        <f t="shared" si="49"/>
        <v>-721.65201744475246</v>
      </c>
      <c r="BX43" s="192">
        <f t="shared" si="49"/>
        <v>-721.65201744475246</v>
      </c>
      <c r="BY43" s="192">
        <f t="shared" si="49"/>
        <v>-739.69331788087163</v>
      </c>
      <c r="BZ43" s="192">
        <f t="shared" si="49"/>
        <v>-739.69331788087163</v>
      </c>
      <c r="CA43" s="192">
        <f t="shared" si="49"/>
        <v>-739.69331788087163</v>
      </c>
      <c r="CB43" s="192">
        <f t="shared" si="49"/>
        <v>-739.69331788087163</v>
      </c>
      <c r="CC43" s="192">
        <f t="shared" si="49"/>
        <v>-758.1856508278936</v>
      </c>
      <c r="CD43" s="192">
        <f t="shared" si="49"/>
        <v>-758.1856508278936</v>
      </c>
      <c r="CE43" s="192">
        <f t="shared" si="49"/>
        <v>-758.1856508278936</v>
      </c>
      <c r="CF43" s="192">
        <f t="shared" si="49"/>
        <v>-758.1856508278936</v>
      </c>
      <c r="CG43" s="192">
        <f t="shared" si="49"/>
        <v>-777.14029209859098</v>
      </c>
      <c r="CH43" s="192">
        <f t="shared" si="49"/>
        <v>-777.14029209859098</v>
      </c>
      <c r="CI43" s="192">
        <f t="shared" si="49"/>
        <v>-777.14029209859098</v>
      </c>
      <c r="CJ43" s="192">
        <f t="shared" si="49"/>
        <v>-777.14029209859098</v>
      </c>
      <c r="CK43" s="192">
        <f t="shared" si="49"/>
        <v>-796.56879940105614</v>
      </c>
      <c r="CL43" s="192">
        <f t="shared" si="49"/>
        <v>-796.56879940105614</v>
      </c>
      <c r="CM43" s="192">
        <f t="shared" si="49"/>
        <v>-796.56879940105614</v>
      </c>
      <c r="CN43" s="192">
        <f t="shared" si="49"/>
        <v>-796.56879940105614</v>
      </c>
      <c r="CO43" s="192">
        <f t="shared" si="49"/>
        <v>-816.48301938608279</v>
      </c>
      <c r="CP43" s="192">
        <f t="shared" si="49"/>
        <v>-816.48301938608279</v>
      </c>
      <c r="CQ43" s="192">
        <f t="shared" si="49"/>
        <v>-816.48301938608279</v>
      </c>
      <c r="CR43" s="192">
        <f t="shared" si="49"/>
        <v>-816.48301938608279</v>
      </c>
      <c r="CS43" s="192">
        <f t="shared" si="49"/>
        <v>-836.89509487073519</v>
      </c>
      <c r="CT43" s="192">
        <f t="shared" si="49"/>
        <v>-836.89509487073519</v>
      </c>
      <c r="CU43" s="192">
        <f t="shared" si="49"/>
        <v>-836.89509487073519</v>
      </c>
      <c r="CV43" s="192">
        <f t="shared" si="49"/>
        <v>-836.89509487073519</v>
      </c>
      <c r="CW43" s="192">
        <f t="shared" si="49"/>
        <v>-857.81747224250398</v>
      </c>
      <c r="CX43" s="192">
        <f t="shared" si="49"/>
        <v>-857.81747224250398</v>
      </c>
      <c r="CY43" s="192">
        <f t="shared" si="49"/>
        <v>-857.81747224250398</v>
      </c>
      <c r="CZ43" s="192">
        <f t="shared" si="49"/>
        <v>-857.81747224250398</v>
      </c>
      <c r="DA43" s="192">
        <f t="shared" si="49"/>
        <v>-879.26290904856694</v>
      </c>
      <c r="DB43" s="192">
        <f t="shared" si="49"/>
        <v>-879.26290904856694</v>
      </c>
      <c r="DC43" s="192">
        <f t="shared" si="49"/>
        <v>-879.26290904856694</v>
      </c>
      <c r="DD43" s="192">
        <f t="shared" si="49"/>
        <v>-879.26290904856694</v>
      </c>
      <c r="DE43" s="192">
        <f t="shared" si="49"/>
        <v>-901.24448177478121</v>
      </c>
      <c r="DF43" s="192">
        <f t="shared" si="49"/>
        <v>-901.24448177478121</v>
      </c>
      <c r="DG43" s="192">
        <f t="shared" si="49"/>
        <v>-901.24448177478121</v>
      </c>
      <c r="DH43" s="192">
        <f t="shared" si="49"/>
        <v>-901.24448177478121</v>
      </c>
      <c r="DI43" s="192">
        <f t="shared" si="49"/>
        <v>0</v>
      </c>
      <c r="DJ43" s="192">
        <f t="shared" si="49"/>
        <v>0</v>
      </c>
      <c r="DK43" s="192">
        <f t="shared" si="49"/>
        <v>0</v>
      </c>
      <c r="DL43" s="192">
        <f t="shared" si="49"/>
        <v>0</v>
      </c>
      <c r="DM43" s="192">
        <f t="shared" si="49"/>
        <v>0</v>
      </c>
      <c r="DN43" s="192">
        <f t="shared" si="49"/>
        <v>0</v>
      </c>
      <c r="DO43" s="192">
        <f t="shared" si="49"/>
        <v>0</v>
      </c>
      <c r="DP43" s="192">
        <f t="shared" si="49"/>
        <v>0</v>
      </c>
      <c r="DQ43" s="192">
        <f t="shared" si="49"/>
        <v>0</v>
      </c>
      <c r="DR43" s="192">
        <f t="shared" si="49"/>
        <v>0</v>
      </c>
      <c r="DS43" s="192">
        <f t="shared" si="49"/>
        <v>0</v>
      </c>
      <c r="DT43" s="192">
        <f t="shared" si="49"/>
        <v>0</v>
      </c>
      <c r="DU43" s="192">
        <f t="shared" si="49"/>
        <v>0</v>
      </c>
      <c r="DV43" s="192">
        <f t="shared" si="49"/>
        <v>0</v>
      </c>
      <c r="DW43" s="192">
        <f t="shared" si="49"/>
        <v>0</v>
      </c>
      <c r="DX43" s="192">
        <f t="shared" si="49"/>
        <v>0</v>
      </c>
      <c r="DY43" s="192">
        <f t="shared" si="49"/>
        <v>0</v>
      </c>
      <c r="DZ43" s="192">
        <f t="shared" si="49"/>
        <v>0</v>
      </c>
      <c r="EA43" s="192">
        <f t="shared" si="49"/>
        <v>0</v>
      </c>
      <c r="EB43" s="192">
        <f t="shared" si="49"/>
        <v>0</v>
      </c>
      <c r="EC43" s="192">
        <f t="shared" si="49"/>
        <v>0</v>
      </c>
      <c r="ED43" s="192">
        <f t="shared" si="49"/>
        <v>0</v>
      </c>
      <c r="EE43" s="192">
        <f t="shared" si="49"/>
        <v>0</v>
      </c>
      <c r="EF43" s="192">
        <f t="shared" si="49"/>
        <v>0</v>
      </c>
      <c r="EG43" s="192">
        <f t="shared" si="49"/>
        <v>0</v>
      </c>
      <c r="EH43" s="192">
        <f t="shared" ref="EH43:GJ43" si="50" xml:space="preserve"> -1 * EH42</f>
        <v>0</v>
      </c>
      <c r="EI43" s="192">
        <f t="shared" si="50"/>
        <v>0</v>
      </c>
      <c r="EJ43" s="192">
        <f t="shared" si="50"/>
        <v>0</v>
      </c>
      <c r="EK43" s="192">
        <f t="shared" si="50"/>
        <v>0</v>
      </c>
      <c r="EL43" s="192">
        <f t="shared" si="50"/>
        <v>0</v>
      </c>
      <c r="EM43" s="192">
        <f t="shared" si="50"/>
        <v>0</v>
      </c>
      <c r="EN43" s="192">
        <f t="shared" si="50"/>
        <v>0</v>
      </c>
      <c r="EO43" s="192">
        <f t="shared" si="50"/>
        <v>0</v>
      </c>
      <c r="EP43" s="192">
        <f t="shared" si="50"/>
        <v>0</v>
      </c>
      <c r="EQ43" s="192">
        <f t="shared" si="50"/>
        <v>0</v>
      </c>
      <c r="ER43" s="192">
        <f t="shared" si="50"/>
        <v>0</v>
      </c>
      <c r="ES43" s="192">
        <f t="shared" si="50"/>
        <v>0</v>
      </c>
      <c r="ET43" s="192">
        <f t="shared" si="50"/>
        <v>0</v>
      </c>
      <c r="EU43" s="192">
        <f t="shared" si="50"/>
        <v>0</v>
      </c>
      <c r="EV43" s="192">
        <f t="shared" si="50"/>
        <v>0</v>
      </c>
      <c r="EW43" s="192">
        <f t="shared" si="50"/>
        <v>0</v>
      </c>
      <c r="EX43" s="192">
        <f t="shared" si="50"/>
        <v>0</v>
      </c>
      <c r="EY43" s="192">
        <f t="shared" si="50"/>
        <v>0</v>
      </c>
      <c r="EZ43" s="192">
        <f t="shared" si="50"/>
        <v>0</v>
      </c>
      <c r="FA43" s="192">
        <f t="shared" si="50"/>
        <v>0</v>
      </c>
      <c r="FB43" s="192">
        <f t="shared" si="50"/>
        <v>0</v>
      </c>
      <c r="FC43" s="192">
        <f t="shared" si="50"/>
        <v>0</v>
      </c>
      <c r="FD43" s="192">
        <f t="shared" si="50"/>
        <v>0</v>
      </c>
      <c r="FE43" s="192">
        <f t="shared" si="50"/>
        <v>0</v>
      </c>
      <c r="FF43" s="192">
        <f t="shared" si="50"/>
        <v>0</v>
      </c>
      <c r="FG43" s="192">
        <f t="shared" si="50"/>
        <v>0</v>
      </c>
      <c r="FH43" s="192">
        <f t="shared" si="50"/>
        <v>0</v>
      </c>
      <c r="FI43" s="192">
        <f t="shared" si="50"/>
        <v>0</v>
      </c>
      <c r="FJ43" s="192">
        <f t="shared" si="50"/>
        <v>0</v>
      </c>
      <c r="FK43" s="192">
        <f t="shared" si="50"/>
        <v>0</v>
      </c>
      <c r="FL43" s="192">
        <f t="shared" si="50"/>
        <v>0</v>
      </c>
      <c r="FM43" s="192">
        <f t="shared" si="50"/>
        <v>0</v>
      </c>
      <c r="FN43" s="192">
        <f t="shared" si="50"/>
        <v>0</v>
      </c>
      <c r="FO43" s="192">
        <f t="shared" si="50"/>
        <v>0</v>
      </c>
      <c r="FP43" s="192">
        <f t="shared" si="50"/>
        <v>0</v>
      </c>
      <c r="FQ43" s="192">
        <f t="shared" si="50"/>
        <v>0</v>
      </c>
      <c r="FR43" s="192">
        <f t="shared" si="50"/>
        <v>0</v>
      </c>
      <c r="FS43" s="192">
        <f t="shared" si="50"/>
        <v>0</v>
      </c>
      <c r="FT43" s="192">
        <f t="shared" si="50"/>
        <v>0</v>
      </c>
      <c r="FU43" s="192">
        <f t="shared" si="50"/>
        <v>0</v>
      </c>
      <c r="FV43" s="192">
        <f t="shared" si="50"/>
        <v>0</v>
      </c>
      <c r="FW43" s="192">
        <f t="shared" si="50"/>
        <v>0</v>
      </c>
      <c r="FX43" s="192">
        <f t="shared" si="50"/>
        <v>0</v>
      </c>
      <c r="FY43" s="192">
        <f t="shared" si="50"/>
        <v>0</v>
      </c>
      <c r="FZ43" s="192">
        <f t="shared" si="50"/>
        <v>0</v>
      </c>
      <c r="GA43" s="192">
        <f t="shared" si="50"/>
        <v>0</v>
      </c>
      <c r="GB43" s="192">
        <f t="shared" si="50"/>
        <v>0</v>
      </c>
      <c r="GC43" s="192">
        <f t="shared" si="50"/>
        <v>0</v>
      </c>
      <c r="GD43" s="192">
        <f t="shared" si="50"/>
        <v>0</v>
      </c>
      <c r="GE43" s="192">
        <f t="shared" si="50"/>
        <v>0</v>
      </c>
      <c r="GF43" s="192">
        <f t="shared" si="50"/>
        <v>0</v>
      </c>
      <c r="GG43" s="192">
        <f t="shared" si="50"/>
        <v>0</v>
      </c>
      <c r="GH43" s="192">
        <f t="shared" si="50"/>
        <v>0</v>
      </c>
      <c r="GI43" s="192">
        <f t="shared" si="50"/>
        <v>0</v>
      </c>
      <c r="GJ43" s="192">
        <f t="shared" si="50"/>
        <v>0</v>
      </c>
      <c r="GK43" s="316"/>
      <c r="GL43" s="316"/>
      <c r="GM43" s="316"/>
      <c r="GN43" s="316"/>
      <c r="GO43" s="316"/>
      <c r="GP43" s="316"/>
      <c r="GQ43" s="316"/>
      <c r="GR43" s="316"/>
      <c r="GS43" s="316"/>
      <c r="GT43" s="316"/>
      <c r="GU43" s="316"/>
      <c r="GV43" s="316"/>
      <c r="GW43" s="316"/>
      <c r="GX43" s="316"/>
      <c r="GY43" s="316"/>
      <c r="GZ43" s="316"/>
      <c r="HA43" s="316"/>
      <c r="HB43" s="316"/>
      <c r="HC43" s="316"/>
      <c r="HD43" s="316"/>
      <c r="HE43" s="316"/>
      <c r="HF43" s="316"/>
      <c r="HG43" s="316"/>
      <c r="HH43" s="316"/>
      <c r="HI43" s="316"/>
      <c r="HJ43" s="316"/>
      <c r="HK43" s="316"/>
      <c r="HL43" s="316"/>
      <c r="HM43" s="316"/>
      <c r="HN43" s="316"/>
      <c r="HO43" s="316"/>
      <c r="HP43" s="316"/>
      <c r="HQ43" s="316"/>
      <c r="HR43" s="316"/>
      <c r="HS43" s="316"/>
      <c r="HT43" s="316"/>
      <c r="HU43" s="316"/>
      <c r="HV43" s="316"/>
      <c r="HW43" s="316"/>
      <c r="HX43" s="316"/>
      <c r="HY43" s="316"/>
      <c r="HZ43" s="316"/>
      <c r="IA43" s="316"/>
      <c r="IB43" s="316"/>
      <c r="IC43" s="316"/>
      <c r="ID43" s="316"/>
      <c r="IE43" s="316"/>
      <c r="IF43" s="316"/>
      <c r="IG43" s="316"/>
      <c r="IH43" s="316"/>
      <c r="II43" s="316"/>
      <c r="IJ43" s="316"/>
      <c r="IK43" s="316"/>
      <c r="IL43" s="316"/>
      <c r="IM43" s="316"/>
      <c r="IN43" s="316"/>
      <c r="IO43" s="316"/>
      <c r="IP43" s="316"/>
      <c r="IQ43" s="316"/>
      <c r="IR43" s="316"/>
      <c r="IS43" s="316"/>
      <c r="IT43" s="316"/>
      <c r="IU43" s="316"/>
    </row>
    <row r="44" spans="1:259" x14ac:dyDescent="0.35">
      <c r="A44" s="313"/>
      <c r="B44" s="313"/>
      <c r="C44" s="314"/>
      <c r="D44" s="315"/>
      <c r="E44" s="312"/>
      <c r="F44" s="312"/>
      <c r="G44" s="312"/>
      <c r="H44" s="312"/>
      <c r="I44" s="312"/>
      <c r="J44" s="312"/>
      <c r="K44" s="312"/>
      <c r="L44" s="312"/>
      <c r="M44" s="312"/>
      <c r="N44" s="312"/>
      <c r="O44" s="312"/>
      <c r="P44" s="312"/>
      <c r="Q44" s="312"/>
      <c r="R44" s="312"/>
      <c r="S44" s="312"/>
      <c r="T44" s="312"/>
      <c r="U44" s="312"/>
      <c r="V44" s="312"/>
      <c r="W44" s="312"/>
      <c r="X44" s="312"/>
      <c r="Y44" s="312"/>
      <c r="Z44" s="312"/>
      <c r="AA44" s="312"/>
      <c r="AB44" s="312"/>
      <c r="AC44" s="312"/>
      <c r="AD44" s="312"/>
      <c r="AE44" s="312"/>
      <c r="AF44" s="312"/>
      <c r="AG44" s="312"/>
      <c r="AH44" s="312"/>
      <c r="AI44" s="312"/>
      <c r="AJ44" s="312"/>
      <c r="AK44" s="312"/>
      <c r="AL44" s="312"/>
      <c r="AM44" s="312"/>
      <c r="AN44" s="312"/>
      <c r="AO44" s="312"/>
      <c r="AP44" s="312"/>
      <c r="AQ44" s="312"/>
      <c r="AR44" s="312"/>
      <c r="AS44" s="312"/>
      <c r="AT44" s="312"/>
      <c r="AU44" s="312"/>
      <c r="AV44" s="312"/>
      <c r="AW44" s="312"/>
      <c r="AX44" s="312"/>
      <c r="AY44" s="312"/>
      <c r="AZ44" s="312"/>
      <c r="BA44" s="312"/>
      <c r="BB44" s="312"/>
      <c r="BC44" s="312"/>
      <c r="BD44" s="312"/>
      <c r="BE44" s="312"/>
      <c r="BF44" s="312"/>
      <c r="BG44" s="312"/>
      <c r="BH44" s="312"/>
      <c r="BI44" s="312"/>
      <c r="BJ44" s="312"/>
      <c r="BK44" s="312"/>
      <c r="BL44" s="312"/>
      <c r="BM44" s="312"/>
      <c r="BN44" s="312"/>
      <c r="BO44" s="312"/>
      <c r="BP44" s="312"/>
      <c r="BQ44" s="312"/>
      <c r="BR44" s="312"/>
      <c r="BS44" s="312"/>
      <c r="BT44" s="312"/>
      <c r="BU44" s="312"/>
      <c r="BV44" s="312"/>
      <c r="BW44" s="312"/>
      <c r="BX44" s="312"/>
      <c r="BY44" s="312"/>
      <c r="BZ44" s="312"/>
      <c r="CA44" s="312"/>
      <c r="CB44" s="312"/>
      <c r="CC44" s="312"/>
      <c r="CD44" s="312"/>
      <c r="CE44" s="312"/>
      <c r="CF44" s="312"/>
      <c r="CG44" s="312"/>
      <c r="CH44" s="312"/>
      <c r="CI44" s="312"/>
      <c r="CJ44" s="312"/>
      <c r="CK44" s="312"/>
      <c r="CL44" s="312"/>
      <c r="CM44" s="312"/>
      <c r="CN44" s="312"/>
      <c r="CO44" s="312"/>
      <c r="CP44" s="312"/>
      <c r="CQ44" s="312"/>
      <c r="CR44" s="312"/>
      <c r="CS44" s="312"/>
      <c r="CT44" s="312"/>
      <c r="CU44" s="312"/>
      <c r="CV44" s="312"/>
      <c r="CW44" s="312"/>
      <c r="CX44" s="312"/>
      <c r="CY44" s="312"/>
      <c r="CZ44" s="312"/>
      <c r="DA44" s="312"/>
      <c r="DB44" s="312"/>
      <c r="DC44" s="312"/>
      <c r="DD44" s="312"/>
      <c r="DE44" s="312"/>
      <c r="DF44" s="312"/>
      <c r="DG44" s="312"/>
      <c r="DH44" s="312"/>
      <c r="DI44" s="312"/>
      <c r="DJ44" s="312"/>
      <c r="DK44" s="312"/>
      <c r="DL44" s="312"/>
      <c r="DM44" s="312"/>
      <c r="DN44" s="312"/>
      <c r="DO44" s="312"/>
      <c r="DP44" s="312"/>
      <c r="DQ44" s="312"/>
      <c r="DR44" s="312"/>
      <c r="DS44" s="312"/>
      <c r="DT44" s="312"/>
      <c r="DU44" s="312"/>
      <c r="DV44" s="312"/>
      <c r="DW44" s="312"/>
      <c r="DX44" s="312"/>
      <c r="DY44" s="312"/>
      <c r="DZ44" s="312"/>
      <c r="EA44" s="312"/>
      <c r="EB44" s="312"/>
      <c r="EC44" s="312"/>
      <c r="ED44" s="312"/>
      <c r="EE44" s="312"/>
      <c r="EF44" s="312"/>
      <c r="EG44" s="312"/>
      <c r="EH44" s="312"/>
      <c r="EI44" s="312"/>
      <c r="EJ44" s="312"/>
      <c r="EK44" s="312"/>
      <c r="EL44" s="312"/>
      <c r="EM44" s="312"/>
      <c r="EN44" s="312"/>
      <c r="EO44" s="312"/>
      <c r="EP44" s="312"/>
      <c r="EQ44" s="312"/>
      <c r="ER44" s="312"/>
      <c r="ES44" s="312"/>
      <c r="ET44" s="312"/>
      <c r="EU44" s="312"/>
      <c r="EV44" s="312"/>
      <c r="EW44" s="312"/>
      <c r="EX44" s="312"/>
      <c r="EY44" s="312"/>
      <c r="EZ44" s="312"/>
      <c r="FA44" s="312"/>
      <c r="FB44" s="312"/>
      <c r="FC44" s="312"/>
      <c r="FD44" s="312"/>
      <c r="FE44" s="312"/>
      <c r="FF44" s="312"/>
      <c r="FG44" s="312"/>
      <c r="FH44" s="312"/>
      <c r="FI44" s="312"/>
      <c r="FJ44" s="312"/>
      <c r="FK44" s="312"/>
      <c r="FL44" s="312"/>
      <c r="FM44" s="312"/>
      <c r="FN44" s="312"/>
      <c r="FO44" s="312"/>
      <c r="FP44" s="312"/>
      <c r="FQ44" s="312"/>
      <c r="FR44" s="312"/>
      <c r="FS44" s="312"/>
      <c r="FT44" s="312"/>
      <c r="FU44" s="312"/>
      <c r="FV44" s="312"/>
      <c r="FW44" s="312"/>
      <c r="FX44" s="312"/>
      <c r="FY44" s="312"/>
      <c r="FZ44" s="312"/>
      <c r="GA44" s="312"/>
      <c r="GB44" s="312"/>
      <c r="GC44" s="312"/>
      <c r="GD44" s="312"/>
      <c r="GE44" s="312"/>
      <c r="GF44" s="312"/>
      <c r="GG44" s="312"/>
      <c r="GH44" s="312"/>
      <c r="GI44" s="312"/>
      <c r="GJ44" s="312"/>
      <c r="GK44" s="316"/>
      <c r="GL44" s="316"/>
      <c r="GM44" s="316"/>
      <c r="GN44" s="316"/>
      <c r="GO44" s="316"/>
      <c r="GP44" s="316"/>
      <c r="GQ44" s="316"/>
      <c r="GR44" s="316"/>
      <c r="GS44" s="316"/>
      <c r="GT44" s="316"/>
      <c r="GU44" s="316"/>
      <c r="GV44" s="316"/>
      <c r="GW44" s="316"/>
      <c r="GX44" s="316"/>
      <c r="GY44" s="316"/>
      <c r="GZ44" s="316"/>
      <c r="HA44" s="316"/>
      <c r="HB44" s="316"/>
      <c r="HC44" s="316"/>
      <c r="HD44" s="316"/>
      <c r="HE44" s="316"/>
      <c r="HF44" s="316"/>
      <c r="HG44" s="316"/>
      <c r="HH44" s="316"/>
      <c r="HI44" s="316"/>
      <c r="HJ44" s="316"/>
      <c r="HK44" s="316"/>
      <c r="HL44" s="316"/>
      <c r="HM44" s="316"/>
      <c r="HN44" s="316"/>
      <c r="HO44" s="316"/>
      <c r="HP44" s="316"/>
      <c r="HQ44" s="316"/>
      <c r="HR44" s="316"/>
      <c r="HS44" s="316"/>
      <c r="HT44" s="316"/>
      <c r="HU44" s="316"/>
      <c r="HV44" s="316"/>
      <c r="HW44" s="316"/>
      <c r="HX44" s="316"/>
      <c r="HY44" s="316"/>
      <c r="HZ44" s="316"/>
      <c r="IA44" s="316"/>
      <c r="IB44" s="316"/>
      <c r="IC44" s="316"/>
      <c r="ID44" s="316"/>
      <c r="IE44" s="316"/>
      <c r="IF44" s="316"/>
      <c r="IG44" s="316"/>
      <c r="IH44" s="316"/>
      <c r="II44" s="316"/>
      <c r="IJ44" s="316"/>
      <c r="IK44" s="316"/>
      <c r="IL44" s="316"/>
      <c r="IM44" s="316"/>
      <c r="IN44" s="316"/>
      <c r="IO44" s="316"/>
      <c r="IP44" s="316"/>
      <c r="IQ44" s="316"/>
      <c r="IR44" s="316"/>
      <c r="IS44" s="316"/>
      <c r="IT44" s="316"/>
      <c r="IU44" s="316"/>
    </row>
    <row r="45" spans="1:259" x14ac:dyDescent="0.35">
      <c r="A45" s="313"/>
      <c r="B45" s="313"/>
      <c r="C45" s="314"/>
      <c r="D45" s="315"/>
      <c r="E45" s="312"/>
      <c r="F45" s="312"/>
      <c r="G45" s="312"/>
      <c r="H45" s="312"/>
      <c r="I45" s="312"/>
      <c r="J45" s="312"/>
      <c r="K45" s="312"/>
      <c r="L45" s="312"/>
      <c r="M45" s="312"/>
      <c r="N45" s="312"/>
      <c r="O45" s="312"/>
      <c r="P45" s="312"/>
      <c r="Q45" s="312"/>
      <c r="R45" s="312"/>
      <c r="S45" s="312"/>
      <c r="T45" s="312"/>
      <c r="U45" s="312"/>
      <c r="V45" s="312"/>
      <c r="W45" s="312"/>
      <c r="X45" s="312"/>
      <c r="Y45" s="312"/>
      <c r="Z45" s="312"/>
      <c r="AA45" s="312"/>
      <c r="AB45" s="312"/>
      <c r="AC45" s="312"/>
      <c r="AD45" s="312"/>
      <c r="AE45" s="312"/>
      <c r="AF45" s="312"/>
      <c r="AG45" s="312"/>
      <c r="AH45" s="312"/>
      <c r="AI45" s="312"/>
      <c r="AJ45" s="312"/>
      <c r="AK45" s="312"/>
      <c r="AL45" s="312"/>
      <c r="AM45" s="312"/>
      <c r="AN45" s="312"/>
      <c r="AO45" s="312"/>
      <c r="AP45" s="312"/>
      <c r="AQ45" s="312"/>
      <c r="AR45" s="312"/>
      <c r="AS45" s="312"/>
      <c r="AT45" s="312"/>
      <c r="AU45" s="312"/>
      <c r="AV45" s="312"/>
      <c r="AW45" s="312"/>
      <c r="AX45" s="312"/>
      <c r="AY45" s="312"/>
      <c r="AZ45" s="312"/>
      <c r="BA45" s="312"/>
      <c r="BB45" s="312"/>
      <c r="BC45" s="312"/>
      <c r="BD45" s="312"/>
      <c r="BE45" s="312"/>
      <c r="BF45" s="312"/>
      <c r="BG45" s="312"/>
      <c r="BH45" s="312"/>
      <c r="BI45" s="312"/>
      <c r="BJ45" s="312"/>
      <c r="BK45" s="312"/>
      <c r="BL45" s="312"/>
      <c r="BM45" s="312"/>
      <c r="BN45" s="312"/>
      <c r="BO45" s="312"/>
      <c r="BP45" s="312"/>
      <c r="BQ45" s="312"/>
      <c r="BR45" s="312"/>
      <c r="BS45" s="312"/>
      <c r="BT45" s="312"/>
      <c r="BU45" s="312"/>
      <c r="BV45" s="312"/>
      <c r="BW45" s="312"/>
      <c r="BX45" s="312"/>
      <c r="BY45" s="312"/>
      <c r="BZ45" s="312"/>
      <c r="CA45" s="312"/>
      <c r="CB45" s="312"/>
      <c r="CC45" s="312"/>
      <c r="CD45" s="312"/>
      <c r="CE45" s="312"/>
      <c r="CF45" s="312"/>
      <c r="CG45" s="312"/>
      <c r="CH45" s="312"/>
      <c r="CI45" s="312"/>
      <c r="CJ45" s="312"/>
      <c r="CK45" s="312"/>
      <c r="CL45" s="312"/>
      <c r="CM45" s="312"/>
      <c r="CN45" s="312"/>
      <c r="CO45" s="312"/>
      <c r="CP45" s="312"/>
      <c r="CQ45" s="312"/>
      <c r="CR45" s="312"/>
      <c r="CS45" s="312"/>
      <c r="CT45" s="312"/>
      <c r="CU45" s="312"/>
      <c r="CV45" s="312"/>
      <c r="CW45" s="312"/>
      <c r="CX45" s="312"/>
      <c r="CY45" s="312"/>
      <c r="CZ45" s="312"/>
      <c r="DA45" s="312"/>
      <c r="DB45" s="312"/>
      <c r="DC45" s="312"/>
      <c r="DD45" s="312"/>
      <c r="DE45" s="312"/>
      <c r="DF45" s="312"/>
      <c r="DG45" s="312"/>
      <c r="DH45" s="312"/>
      <c r="DI45" s="312"/>
      <c r="DJ45" s="312"/>
      <c r="DK45" s="312"/>
      <c r="DL45" s="312"/>
      <c r="DM45" s="312"/>
      <c r="DN45" s="312"/>
      <c r="DO45" s="312"/>
      <c r="DP45" s="312"/>
      <c r="DQ45" s="312"/>
      <c r="DR45" s="312"/>
      <c r="DS45" s="312"/>
      <c r="DT45" s="312"/>
      <c r="DU45" s="312"/>
      <c r="DV45" s="312"/>
      <c r="DW45" s="312"/>
      <c r="DX45" s="312"/>
      <c r="DY45" s="312"/>
      <c r="DZ45" s="312"/>
      <c r="EA45" s="312"/>
      <c r="EB45" s="312"/>
      <c r="EC45" s="312"/>
      <c r="ED45" s="312"/>
      <c r="EE45" s="312"/>
      <c r="EF45" s="312"/>
      <c r="EG45" s="312"/>
      <c r="EH45" s="312"/>
      <c r="EI45" s="312"/>
      <c r="EJ45" s="312"/>
      <c r="EK45" s="312"/>
      <c r="EL45" s="312"/>
      <c r="EM45" s="312"/>
      <c r="EN45" s="312"/>
      <c r="EO45" s="312"/>
      <c r="EP45" s="312"/>
      <c r="EQ45" s="312"/>
      <c r="ER45" s="312"/>
      <c r="ES45" s="312"/>
      <c r="ET45" s="312"/>
      <c r="EU45" s="312"/>
      <c r="EV45" s="312"/>
      <c r="EW45" s="312"/>
      <c r="EX45" s="312"/>
      <c r="EY45" s="312"/>
      <c r="EZ45" s="312"/>
      <c r="FA45" s="312"/>
      <c r="FB45" s="312"/>
      <c r="FC45" s="312"/>
      <c r="FD45" s="312"/>
      <c r="FE45" s="312"/>
      <c r="FF45" s="312"/>
      <c r="FG45" s="312"/>
      <c r="FH45" s="312"/>
      <c r="FI45" s="312"/>
      <c r="FJ45" s="312"/>
      <c r="FK45" s="312"/>
      <c r="FL45" s="312"/>
      <c r="FM45" s="312"/>
      <c r="FN45" s="312"/>
      <c r="FO45" s="312"/>
      <c r="FP45" s="312"/>
      <c r="FQ45" s="312"/>
      <c r="FR45" s="312"/>
      <c r="FS45" s="312"/>
      <c r="FT45" s="312"/>
      <c r="FU45" s="312"/>
      <c r="FV45" s="312"/>
      <c r="FW45" s="312"/>
      <c r="FX45" s="312"/>
      <c r="FY45" s="312"/>
      <c r="FZ45" s="312"/>
      <c r="GA45" s="312"/>
      <c r="GB45" s="312"/>
      <c r="GC45" s="312"/>
      <c r="GD45" s="312"/>
      <c r="GE45" s="312"/>
      <c r="GF45" s="312"/>
      <c r="GG45" s="312"/>
      <c r="GH45" s="312"/>
      <c r="GI45" s="312"/>
      <c r="GJ45" s="312"/>
      <c r="GK45" s="316"/>
      <c r="GL45" s="316"/>
      <c r="GM45" s="316"/>
      <c r="GN45" s="316"/>
      <c r="GO45" s="316"/>
      <c r="GP45" s="316"/>
      <c r="GQ45" s="316"/>
      <c r="GR45" s="316"/>
      <c r="GS45" s="316"/>
      <c r="GT45" s="316"/>
      <c r="GU45" s="316"/>
      <c r="GV45" s="316"/>
      <c r="GW45" s="316"/>
      <c r="GX45" s="316"/>
      <c r="GY45" s="316"/>
      <c r="GZ45" s="316"/>
      <c r="HA45" s="316"/>
      <c r="HB45" s="316"/>
      <c r="HC45" s="316"/>
      <c r="HD45" s="316"/>
      <c r="HE45" s="316"/>
      <c r="HF45" s="316"/>
      <c r="HG45" s="316"/>
      <c r="HH45" s="316"/>
      <c r="HI45" s="316"/>
      <c r="HJ45" s="316"/>
      <c r="HK45" s="316"/>
      <c r="HL45" s="316"/>
      <c r="HM45" s="316"/>
      <c r="HN45" s="316"/>
      <c r="HO45" s="316"/>
      <c r="HP45" s="316"/>
      <c r="HQ45" s="316"/>
      <c r="HR45" s="316"/>
      <c r="HS45" s="316"/>
      <c r="HT45" s="316"/>
      <c r="HU45" s="316"/>
      <c r="HV45" s="316"/>
      <c r="HW45" s="316"/>
      <c r="HX45" s="316"/>
      <c r="HY45" s="316"/>
      <c r="HZ45" s="316"/>
      <c r="IA45" s="316"/>
      <c r="IB45" s="316"/>
      <c r="IC45" s="316"/>
      <c r="ID45" s="316"/>
      <c r="IE45" s="316"/>
      <c r="IF45" s="316"/>
      <c r="IG45" s="316"/>
      <c r="IH45" s="316"/>
      <c r="II45" s="316"/>
      <c r="IJ45" s="316"/>
      <c r="IK45" s="316"/>
      <c r="IL45" s="316"/>
      <c r="IM45" s="316"/>
      <c r="IN45" s="316"/>
      <c r="IO45" s="316"/>
      <c r="IP45" s="316"/>
      <c r="IQ45" s="316"/>
      <c r="IR45" s="316"/>
      <c r="IS45" s="316"/>
      <c r="IT45" s="316"/>
      <c r="IU45" s="316"/>
    </row>
    <row r="46" spans="1:259" x14ac:dyDescent="0.35">
      <c r="A46" s="313" t="s">
        <v>320</v>
      </c>
      <c r="B46" s="313"/>
      <c r="C46" s="314"/>
      <c r="D46" s="315"/>
      <c r="E46" s="312"/>
      <c r="F46" s="312"/>
      <c r="G46" s="312"/>
      <c r="H46" s="312"/>
      <c r="I46" s="312"/>
      <c r="J46" s="312"/>
      <c r="K46" s="312"/>
      <c r="L46" s="312"/>
      <c r="M46" s="312"/>
      <c r="N46" s="312"/>
      <c r="O46" s="312"/>
      <c r="P46" s="312"/>
      <c r="Q46" s="312"/>
      <c r="R46" s="312"/>
      <c r="S46" s="312"/>
      <c r="T46" s="312"/>
      <c r="U46" s="312"/>
      <c r="V46" s="312"/>
      <c r="W46" s="312"/>
      <c r="X46" s="312"/>
      <c r="Y46" s="312"/>
      <c r="Z46" s="312"/>
      <c r="AA46" s="312"/>
      <c r="AB46" s="312"/>
      <c r="AC46" s="312"/>
      <c r="AD46" s="312"/>
      <c r="AE46" s="312"/>
      <c r="AF46" s="312"/>
      <c r="AG46" s="312"/>
      <c r="AH46" s="312"/>
      <c r="AI46" s="312"/>
      <c r="AJ46" s="312"/>
      <c r="AK46" s="312"/>
      <c r="AL46" s="312"/>
      <c r="AM46" s="312"/>
      <c r="AN46" s="312"/>
      <c r="AO46" s="312"/>
      <c r="AP46" s="312"/>
      <c r="AQ46" s="312"/>
      <c r="AR46" s="312"/>
      <c r="AS46" s="312"/>
      <c r="AT46" s="312"/>
      <c r="AU46" s="312"/>
      <c r="AV46" s="312"/>
      <c r="AW46" s="312"/>
      <c r="AX46" s="312"/>
      <c r="AY46" s="312"/>
      <c r="AZ46" s="312"/>
      <c r="BA46" s="312"/>
      <c r="BB46" s="312"/>
      <c r="BC46" s="312"/>
      <c r="BD46" s="312"/>
      <c r="BE46" s="312"/>
      <c r="BF46" s="312"/>
      <c r="BG46" s="312"/>
      <c r="BH46" s="312"/>
      <c r="BI46" s="312"/>
      <c r="BJ46" s="312"/>
      <c r="BK46" s="312"/>
      <c r="BL46" s="312"/>
      <c r="BM46" s="312"/>
      <c r="BN46" s="312"/>
      <c r="BO46" s="312"/>
      <c r="BP46" s="312"/>
      <c r="BQ46" s="312"/>
      <c r="BR46" s="312"/>
      <c r="BS46" s="312"/>
      <c r="BT46" s="312"/>
      <c r="BU46" s="312"/>
      <c r="BV46" s="312"/>
      <c r="BW46" s="312"/>
      <c r="BX46" s="312"/>
      <c r="BY46" s="312"/>
      <c r="BZ46" s="312"/>
      <c r="CA46" s="312"/>
      <c r="CB46" s="312"/>
      <c r="CC46" s="312"/>
      <c r="CD46" s="312"/>
      <c r="CE46" s="312"/>
      <c r="CF46" s="312"/>
      <c r="CG46" s="312"/>
      <c r="CH46" s="312"/>
      <c r="CI46" s="312"/>
      <c r="CJ46" s="312"/>
      <c r="CK46" s="312"/>
      <c r="CL46" s="312"/>
      <c r="CM46" s="312"/>
      <c r="CN46" s="312"/>
      <c r="CO46" s="312"/>
      <c r="CP46" s="312"/>
      <c r="CQ46" s="312"/>
      <c r="CR46" s="312"/>
      <c r="CS46" s="312"/>
      <c r="CT46" s="312"/>
      <c r="CU46" s="312"/>
      <c r="CV46" s="312"/>
      <c r="CW46" s="312"/>
      <c r="CX46" s="312"/>
      <c r="CY46" s="312"/>
      <c r="CZ46" s="312"/>
      <c r="DA46" s="312"/>
      <c r="DB46" s="312"/>
      <c r="DC46" s="312"/>
      <c r="DD46" s="312"/>
      <c r="DE46" s="312"/>
      <c r="DF46" s="312"/>
      <c r="DG46" s="312"/>
      <c r="DH46" s="312"/>
      <c r="DI46" s="312"/>
      <c r="DJ46" s="312"/>
      <c r="DK46" s="312"/>
      <c r="DL46" s="312"/>
      <c r="DM46" s="312"/>
      <c r="DN46" s="312"/>
      <c r="DO46" s="312"/>
      <c r="DP46" s="312"/>
      <c r="DQ46" s="312"/>
      <c r="DR46" s="312"/>
      <c r="DS46" s="312"/>
      <c r="DT46" s="312"/>
      <c r="DU46" s="312"/>
      <c r="DV46" s="312"/>
      <c r="DW46" s="312"/>
      <c r="DX46" s="312"/>
      <c r="DY46" s="312"/>
      <c r="DZ46" s="312"/>
      <c r="EA46" s="312"/>
      <c r="EB46" s="312"/>
      <c r="EC46" s="312"/>
      <c r="ED46" s="312"/>
      <c r="EE46" s="312"/>
      <c r="EF46" s="312"/>
      <c r="EG46" s="312"/>
      <c r="EH46" s="312"/>
      <c r="EI46" s="312"/>
      <c r="EJ46" s="312"/>
      <c r="EK46" s="312"/>
      <c r="EL46" s="312"/>
      <c r="EM46" s="312"/>
      <c r="EN46" s="312"/>
      <c r="EO46" s="312"/>
      <c r="EP46" s="312"/>
      <c r="EQ46" s="312"/>
      <c r="ER46" s="312"/>
      <c r="ES46" s="312"/>
      <c r="ET46" s="312"/>
      <c r="EU46" s="312"/>
      <c r="EV46" s="312"/>
      <c r="EW46" s="312"/>
      <c r="EX46" s="312"/>
      <c r="EY46" s="312"/>
      <c r="EZ46" s="312"/>
      <c r="FA46" s="312"/>
      <c r="FB46" s="312"/>
      <c r="FC46" s="312"/>
      <c r="FD46" s="312"/>
      <c r="FE46" s="312"/>
      <c r="FF46" s="312"/>
      <c r="FG46" s="312"/>
      <c r="FH46" s="312"/>
      <c r="FI46" s="312"/>
      <c r="FJ46" s="312"/>
      <c r="FK46" s="312"/>
      <c r="FL46" s="312"/>
      <c r="FM46" s="312"/>
      <c r="FN46" s="312"/>
      <c r="FO46" s="312"/>
      <c r="FP46" s="312"/>
      <c r="FQ46" s="312"/>
      <c r="FR46" s="312"/>
      <c r="FS46" s="312"/>
      <c r="FT46" s="312"/>
      <c r="FU46" s="312"/>
      <c r="FV46" s="312"/>
      <c r="FW46" s="312"/>
      <c r="FX46" s="312"/>
      <c r="FY46" s="312"/>
      <c r="FZ46" s="312"/>
      <c r="GA46" s="312"/>
      <c r="GB46" s="312"/>
      <c r="GC46" s="312"/>
      <c r="GD46" s="312"/>
      <c r="GE46" s="312"/>
      <c r="GF46" s="312"/>
      <c r="GG46" s="312"/>
      <c r="GH46" s="312"/>
      <c r="GI46" s="312"/>
      <c r="GJ46" s="312"/>
      <c r="GK46" s="316"/>
      <c r="GL46" s="316"/>
      <c r="GM46" s="316"/>
      <c r="GN46" s="316"/>
      <c r="GO46" s="316"/>
      <c r="GP46" s="316"/>
      <c r="GQ46" s="316"/>
      <c r="GR46" s="316"/>
      <c r="GS46" s="316"/>
      <c r="GT46" s="316"/>
      <c r="GU46" s="316"/>
      <c r="GV46" s="316"/>
      <c r="GW46" s="316"/>
      <c r="GX46" s="316"/>
      <c r="GY46" s="316"/>
      <c r="GZ46" s="316"/>
      <c r="HA46" s="316"/>
      <c r="HB46" s="316"/>
      <c r="HC46" s="316"/>
      <c r="HD46" s="316"/>
      <c r="HE46" s="316"/>
      <c r="HF46" s="316"/>
      <c r="HG46" s="316"/>
      <c r="HH46" s="316"/>
      <c r="HI46" s="316"/>
      <c r="HJ46" s="316"/>
      <c r="HK46" s="316"/>
      <c r="HL46" s="316"/>
      <c r="HM46" s="316"/>
      <c r="HN46" s="316"/>
      <c r="HO46" s="316"/>
      <c r="HP46" s="316"/>
      <c r="HQ46" s="316"/>
      <c r="HR46" s="316"/>
      <c r="HS46" s="316"/>
      <c r="HT46" s="316"/>
      <c r="HU46" s="316"/>
      <c r="HV46" s="316"/>
      <c r="HW46" s="316"/>
      <c r="HX46" s="316"/>
      <c r="HY46" s="316"/>
      <c r="HZ46" s="316"/>
      <c r="IA46" s="316"/>
      <c r="IB46" s="316"/>
      <c r="IC46" s="316"/>
      <c r="ID46" s="316"/>
      <c r="IE46" s="316"/>
      <c r="IF46" s="316"/>
      <c r="IG46" s="316"/>
      <c r="IH46" s="316"/>
      <c r="II46" s="316"/>
      <c r="IJ46" s="316"/>
      <c r="IK46" s="316"/>
      <c r="IL46" s="316"/>
      <c r="IM46" s="316"/>
      <c r="IN46" s="316"/>
      <c r="IO46" s="316"/>
      <c r="IP46" s="316"/>
      <c r="IQ46" s="316"/>
      <c r="IR46" s="316"/>
      <c r="IS46" s="316"/>
      <c r="IT46" s="316"/>
      <c r="IU46" s="316"/>
    </row>
    <row r="47" spans="1:259" s="699" customFormat="1" x14ac:dyDescent="0.35">
      <c r="A47" s="129"/>
      <c r="B47" s="129"/>
      <c r="C47" s="130"/>
      <c r="D47" s="131"/>
      <c r="E47" s="198" t="str">
        <f xml:space="preserve"> InpC!E$102</f>
        <v>Accounts receivable days</v>
      </c>
      <c r="F47" s="198">
        <f xml:space="preserve"> InpC!F$102</f>
        <v>60</v>
      </c>
      <c r="G47" s="198" t="str">
        <f xml:space="preserve"> InpC!G$102</f>
        <v>days</v>
      </c>
      <c r="H47" s="198"/>
      <c r="I47" s="197"/>
      <c r="J47" s="197"/>
      <c r="K47" s="197"/>
      <c r="L47" s="197"/>
      <c r="M47" s="197"/>
      <c r="N47" s="197"/>
      <c r="O47" s="197"/>
      <c r="P47" s="197"/>
      <c r="Q47" s="197"/>
      <c r="R47" s="197"/>
      <c r="S47" s="197"/>
      <c r="T47" s="197"/>
      <c r="U47" s="197"/>
      <c r="V47" s="197"/>
      <c r="W47" s="197"/>
      <c r="X47" s="197"/>
      <c r="Y47" s="197"/>
      <c r="Z47" s="197"/>
      <c r="AA47" s="197"/>
      <c r="AB47" s="197"/>
      <c r="AC47" s="197"/>
      <c r="AD47" s="197"/>
      <c r="AE47" s="197"/>
      <c r="AF47" s="197"/>
      <c r="AG47" s="197"/>
      <c r="AH47" s="197"/>
      <c r="AI47" s="197"/>
      <c r="AJ47" s="197"/>
      <c r="AK47" s="197"/>
      <c r="AL47" s="197"/>
      <c r="AM47" s="197"/>
      <c r="AN47" s="197"/>
      <c r="AO47" s="197"/>
      <c r="AP47" s="197"/>
      <c r="AQ47" s="197"/>
      <c r="AR47" s="197"/>
      <c r="AS47" s="197"/>
      <c r="AT47" s="197"/>
      <c r="AU47" s="197"/>
      <c r="AV47" s="197"/>
      <c r="AW47" s="197"/>
      <c r="AX47" s="197"/>
      <c r="AY47" s="197"/>
      <c r="AZ47" s="197"/>
      <c r="BA47" s="197"/>
      <c r="BB47" s="197"/>
      <c r="BC47" s="197"/>
      <c r="BD47" s="197"/>
      <c r="BE47" s="197"/>
      <c r="BF47" s="197"/>
      <c r="BG47" s="197"/>
      <c r="BH47" s="197"/>
      <c r="BI47" s="197"/>
      <c r="BJ47" s="197"/>
      <c r="BK47" s="197"/>
      <c r="BL47" s="197"/>
      <c r="BM47" s="197"/>
      <c r="BN47" s="197"/>
      <c r="BO47" s="197"/>
      <c r="BP47" s="197"/>
      <c r="BQ47" s="197"/>
      <c r="BR47" s="197"/>
      <c r="BS47" s="197"/>
      <c r="BT47" s="197"/>
      <c r="BU47" s="197"/>
      <c r="BV47" s="197"/>
      <c r="BW47" s="197"/>
      <c r="BX47" s="197"/>
      <c r="BY47" s="197"/>
      <c r="BZ47" s="197"/>
      <c r="CA47" s="197"/>
      <c r="CB47" s="197"/>
      <c r="CC47" s="197"/>
      <c r="CD47" s="197"/>
      <c r="CE47" s="197"/>
      <c r="CF47" s="197"/>
      <c r="CG47" s="197"/>
      <c r="CH47" s="197"/>
      <c r="CI47" s="197"/>
      <c r="CJ47" s="197"/>
      <c r="CK47" s="197"/>
      <c r="CL47" s="197"/>
      <c r="CM47" s="197"/>
      <c r="CN47" s="197"/>
      <c r="CO47" s="197"/>
      <c r="CP47" s="197"/>
      <c r="CQ47" s="197"/>
      <c r="CR47" s="197"/>
      <c r="CS47" s="197"/>
      <c r="CT47" s="197"/>
      <c r="CU47" s="197"/>
      <c r="CV47" s="197"/>
      <c r="CW47" s="197"/>
      <c r="CX47" s="197"/>
      <c r="CY47" s="197"/>
      <c r="CZ47" s="197"/>
      <c r="DA47" s="197"/>
      <c r="DB47" s="197"/>
      <c r="DC47" s="197"/>
      <c r="DD47" s="197"/>
      <c r="DE47" s="197"/>
      <c r="DF47" s="197"/>
      <c r="DG47" s="197"/>
      <c r="DH47" s="197"/>
      <c r="DI47" s="197"/>
      <c r="DJ47" s="197"/>
      <c r="DK47" s="197"/>
      <c r="DL47" s="197"/>
      <c r="DM47" s="197"/>
      <c r="DN47" s="197"/>
      <c r="DO47" s="197"/>
      <c r="DP47" s="197"/>
      <c r="DQ47" s="197"/>
      <c r="DR47" s="197"/>
      <c r="DS47" s="197"/>
      <c r="DT47" s="197"/>
      <c r="DU47" s="197"/>
      <c r="DV47" s="197"/>
      <c r="DW47" s="197"/>
      <c r="DX47" s="197"/>
      <c r="DY47" s="197"/>
      <c r="DZ47" s="197"/>
      <c r="EA47" s="197"/>
      <c r="EB47" s="197"/>
      <c r="EC47" s="197"/>
      <c r="ED47" s="197"/>
      <c r="EE47" s="197"/>
      <c r="EF47" s="197"/>
      <c r="EG47" s="197"/>
      <c r="EH47" s="197"/>
      <c r="EI47" s="197"/>
      <c r="EJ47" s="197"/>
      <c r="EK47" s="197"/>
      <c r="EL47" s="197"/>
      <c r="EM47" s="197"/>
      <c r="EN47" s="197"/>
      <c r="EO47" s="197"/>
      <c r="EP47" s="197"/>
      <c r="EQ47" s="197"/>
      <c r="ER47" s="197"/>
      <c r="ES47" s="197"/>
      <c r="ET47" s="197"/>
      <c r="EU47" s="197"/>
      <c r="EV47" s="197"/>
      <c r="EW47" s="197"/>
      <c r="EX47" s="197"/>
      <c r="EY47" s="197"/>
      <c r="EZ47" s="197"/>
      <c r="FA47" s="197"/>
      <c r="FB47" s="197"/>
      <c r="FC47" s="197"/>
      <c r="FD47" s="197"/>
      <c r="FE47" s="197"/>
      <c r="FF47" s="197"/>
      <c r="FG47" s="197"/>
      <c r="FH47" s="197"/>
      <c r="FI47" s="197"/>
      <c r="FJ47" s="197"/>
      <c r="FK47" s="197"/>
      <c r="FL47" s="197"/>
      <c r="FM47" s="197"/>
      <c r="FN47" s="197"/>
      <c r="FO47" s="197"/>
      <c r="FP47" s="197"/>
      <c r="FQ47" s="197"/>
      <c r="FR47" s="197"/>
      <c r="FS47" s="197"/>
      <c r="FT47" s="197"/>
      <c r="FU47" s="197"/>
      <c r="FV47" s="197"/>
      <c r="FW47" s="197"/>
      <c r="FX47" s="197"/>
      <c r="FY47" s="197"/>
      <c r="FZ47" s="197"/>
      <c r="GA47" s="197"/>
      <c r="GB47" s="197"/>
      <c r="GC47" s="197"/>
      <c r="GD47" s="197"/>
      <c r="GE47" s="197"/>
      <c r="GF47" s="197"/>
      <c r="GG47" s="197"/>
      <c r="GH47" s="197"/>
      <c r="GI47" s="197"/>
      <c r="GJ47" s="197"/>
      <c r="GK47" s="698"/>
      <c r="GL47" s="698"/>
      <c r="GM47" s="698"/>
      <c r="GN47" s="698"/>
      <c r="GO47" s="698"/>
      <c r="GP47" s="698"/>
      <c r="GQ47" s="698"/>
      <c r="GR47" s="698"/>
      <c r="GS47" s="698"/>
      <c r="GT47" s="698"/>
      <c r="GU47" s="698"/>
      <c r="GV47" s="698"/>
      <c r="GW47" s="698"/>
      <c r="GX47" s="698"/>
      <c r="GY47" s="698"/>
      <c r="GZ47" s="698"/>
      <c r="HA47" s="698"/>
      <c r="HB47" s="698"/>
      <c r="HC47" s="698"/>
      <c r="HD47" s="698"/>
      <c r="HE47" s="698"/>
      <c r="HF47" s="698"/>
      <c r="HG47" s="698"/>
      <c r="HH47" s="698"/>
      <c r="HI47" s="698"/>
      <c r="HJ47" s="698"/>
      <c r="HK47" s="698"/>
      <c r="HL47" s="698"/>
      <c r="HM47" s="698"/>
      <c r="HN47" s="698"/>
      <c r="HO47" s="698"/>
      <c r="HP47" s="698"/>
      <c r="HQ47" s="698"/>
      <c r="HR47" s="698"/>
      <c r="HS47" s="698"/>
      <c r="HT47" s="698"/>
      <c r="HU47" s="698"/>
      <c r="HV47" s="698"/>
      <c r="HW47" s="698"/>
      <c r="HX47" s="698"/>
      <c r="HY47" s="698"/>
      <c r="HZ47" s="698"/>
      <c r="IA47" s="698"/>
      <c r="IB47" s="698"/>
      <c r="IC47" s="698"/>
      <c r="ID47" s="698"/>
      <c r="IE47" s="698"/>
      <c r="IF47" s="698"/>
      <c r="IG47" s="698"/>
      <c r="IH47" s="698"/>
      <c r="II47" s="698"/>
      <c r="IJ47" s="698"/>
      <c r="IK47" s="698"/>
      <c r="IL47" s="698"/>
      <c r="IM47" s="698"/>
      <c r="IN47" s="698"/>
      <c r="IO47" s="698"/>
      <c r="IP47" s="698"/>
      <c r="IQ47" s="698"/>
      <c r="IR47" s="698"/>
      <c r="IS47" s="698"/>
      <c r="IT47" s="698"/>
      <c r="IU47" s="698"/>
    </row>
    <row r="48" spans="1:259" s="699" customFormat="1" x14ac:dyDescent="0.35">
      <c r="A48" s="129"/>
      <c r="B48" s="129"/>
      <c r="C48" s="130"/>
      <c r="D48" s="131"/>
      <c r="E48" s="101" t="str">
        <f xml:space="preserve"> Time!E$153</f>
        <v>Days in period</v>
      </c>
      <c r="F48" s="101">
        <f xml:space="preserve"> Time!F$153</f>
        <v>0</v>
      </c>
      <c r="G48" s="101" t="str">
        <f xml:space="preserve"> Time!G$153</f>
        <v>days</v>
      </c>
      <c r="H48" s="101">
        <f xml:space="preserve"> Time!H$153</f>
        <v>0</v>
      </c>
      <c r="I48" s="101">
        <f xml:space="preserve"> Time!I$153</f>
        <v>0</v>
      </c>
      <c r="J48" s="101">
        <f xml:space="preserve"> Time!J$153</f>
        <v>92</v>
      </c>
      <c r="K48" s="101">
        <f xml:space="preserve"> Time!K$153</f>
        <v>92</v>
      </c>
      <c r="L48" s="101">
        <f xml:space="preserve"> Time!L$153</f>
        <v>90</v>
      </c>
      <c r="M48" s="101">
        <f xml:space="preserve"> Time!M$153</f>
        <v>91</v>
      </c>
      <c r="N48" s="101">
        <f xml:space="preserve"> Time!N$153</f>
        <v>92</v>
      </c>
      <c r="O48" s="101">
        <f xml:space="preserve"> Time!O$153</f>
        <v>92</v>
      </c>
      <c r="P48" s="101">
        <f xml:space="preserve"> Time!P$153</f>
        <v>90</v>
      </c>
      <c r="Q48" s="101">
        <f xml:space="preserve"> Time!Q$153</f>
        <v>91</v>
      </c>
      <c r="R48" s="101">
        <f xml:space="preserve"> Time!R$153</f>
        <v>92</v>
      </c>
      <c r="S48" s="101">
        <f xml:space="preserve"> Time!S$153</f>
        <v>92</v>
      </c>
      <c r="T48" s="101">
        <f xml:space="preserve"> Time!T$153</f>
        <v>90</v>
      </c>
      <c r="U48" s="101">
        <f xml:space="preserve"> Time!U$153</f>
        <v>91</v>
      </c>
      <c r="V48" s="101">
        <f xml:space="preserve"> Time!V$153</f>
        <v>92</v>
      </c>
      <c r="W48" s="101">
        <f xml:space="preserve"> Time!W$153</f>
        <v>92</v>
      </c>
      <c r="X48" s="101">
        <f xml:space="preserve"> Time!X$153</f>
        <v>91</v>
      </c>
      <c r="Y48" s="101">
        <f xml:space="preserve"> Time!Y$153</f>
        <v>91</v>
      </c>
      <c r="Z48" s="101">
        <f xml:space="preserve"> Time!Z$153</f>
        <v>92</v>
      </c>
      <c r="AA48" s="101">
        <f xml:space="preserve"> Time!AA$153</f>
        <v>92</v>
      </c>
      <c r="AB48" s="101">
        <f xml:space="preserve"> Time!AB$153</f>
        <v>90</v>
      </c>
      <c r="AC48" s="101">
        <f xml:space="preserve"> Time!AC$153</f>
        <v>91</v>
      </c>
      <c r="AD48" s="101">
        <f xml:space="preserve"> Time!AD$153</f>
        <v>92</v>
      </c>
      <c r="AE48" s="101">
        <f xml:space="preserve"> Time!AE$153</f>
        <v>92</v>
      </c>
      <c r="AF48" s="101">
        <f xml:space="preserve"> Time!AF$153</f>
        <v>90</v>
      </c>
      <c r="AG48" s="101">
        <f xml:space="preserve"> Time!AG$153</f>
        <v>91</v>
      </c>
      <c r="AH48" s="101">
        <f xml:space="preserve"> Time!AH$153</f>
        <v>92</v>
      </c>
      <c r="AI48" s="101">
        <f xml:space="preserve"> Time!AI$153</f>
        <v>92</v>
      </c>
      <c r="AJ48" s="101">
        <f xml:space="preserve"> Time!AJ$153</f>
        <v>90</v>
      </c>
      <c r="AK48" s="101">
        <f xml:space="preserve"> Time!AK$153</f>
        <v>91</v>
      </c>
      <c r="AL48" s="101">
        <f xml:space="preserve"> Time!AL$153</f>
        <v>92</v>
      </c>
      <c r="AM48" s="101">
        <f xml:space="preserve"> Time!AM$153</f>
        <v>92</v>
      </c>
      <c r="AN48" s="101">
        <f xml:space="preserve"> Time!AN$153</f>
        <v>91</v>
      </c>
      <c r="AO48" s="101">
        <f xml:space="preserve"> Time!AO$153</f>
        <v>91</v>
      </c>
      <c r="AP48" s="101">
        <f xml:space="preserve"> Time!AP$153</f>
        <v>92</v>
      </c>
      <c r="AQ48" s="101">
        <f xml:space="preserve"> Time!AQ$153</f>
        <v>92</v>
      </c>
      <c r="AR48" s="101">
        <f xml:space="preserve"> Time!AR$153</f>
        <v>90</v>
      </c>
      <c r="AS48" s="101">
        <f xml:space="preserve"> Time!AS$153</f>
        <v>91</v>
      </c>
      <c r="AT48" s="101">
        <f xml:space="preserve"> Time!AT$153</f>
        <v>92</v>
      </c>
      <c r="AU48" s="101">
        <f xml:space="preserve"> Time!AU$153</f>
        <v>92</v>
      </c>
      <c r="AV48" s="101">
        <f xml:space="preserve"> Time!AV$153</f>
        <v>90</v>
      </c>
      <c r="AW48" s="101">
        <f xml:space="preserve"> Time!AW$153</f>
        <v>91</v>
      </c>
      <c r="AX48" s="101">
        <f xml:space="preserve"> Time!AX$153</f>
        <v>92</v>
      </c>
      <c r="AY48" s="101">
        <f xml:space="preserve"> Time!AY$153</f>
        <v>92</v>
      </c>
      <c r="AZ48" s="101">
        <f xml:space="preserve"> Time!AZ$153</f>
        <v>90</v>
      </c>
      <c r="BA48" s="101">
        <f xml:space="preserve"> Time!BA$153</f>
        <v>91</v>
      </c>
      <c r="BB48" s="101">
        <f xml:space="preserve"> Time!BB$153</f>
        <v>92</v>
      </c>
      <c r="BC48" s="101">
        <f xml:space="preserve"> Time!BC$153</f>
        <v>92</v>
      </c>
      <c r="BD48" s="101">
        <f xml:space="preserve"> Time!BD$153</f>
        <v>91</v>
      </c>
      <c r="BE48" s="101">
        <f xml:space="preserve"> Time!BE$153</f>
        <v>91</v>
      </c>
      <c r="BF48" s="101">
        <f xml:space="preserve"> Time!BF$153</f>
        <v>92</v>
      </c>
      <c r="BG48" s="101">
        <f xml:space="preserve"> Time!BG$153</f>
        <v>92</v>
      </c>
      <c r="BH48" s="101">
        <f xml:space="preserve"> Time!BH$153</f>
        <v>90</v>
      </c>
      <c r="BI48" s="101">
        <f xml:space="preserve"> Time!BI$153</f>
        <v>91</v>
      </c>
      <c r="BJ48" s="101">
        <f xml:space="preserve"> Time!BJ$153</f>
        <v>92</v>
      </c>
      <c r="BK48" s="101">
        <f xml:space="preserve"> Time!BK$153</f>
        <v>92</v>
      </c>
      <c r="BL48" s="101">
        <f xml:space="preserve"> Time!BL$153</f>
        <v>90</v>
      </c>
      <c r="BM48" s="101">
        <f xml:space="preserve"> Time!BM$153</f>
        <v>91</v>
      </c>
      <c r="BN48" s="101">
        <f xml:space="preserve"> Time!BN$153</f>
        <v>92</v>
      </c>
      <c r="BO48" s="101">
        <f xml:space="preserve"> Time!BO$153</f>
        <v>92</v>
      </c>
      <c r="BP48" s="101">
        <f xml:space="preserve"> Time!BP$153</f>
        <v>90</v>
      </c>
      <c r="BQ48" s="101">
        <f xml:space="preserve"> Time!BQ$153</f>
        <v>91</v>
      </c>
      <c r="BR48" s="101">
        <f xml:space="preserve"> Time!BR$153</f>
        <v>92</v>
      </c>
      <c r="BS48" s="101">
        <f xml:space="preserve"> Time!BS$153</f>
        <v>92</v>
      </c>
      <c r="BT48" s="101">
        <f xml:space="preserve"> Time!BT$153</f>
        <v>91</v>
      </c>
      <c r="BU48" s="101">
        <f xml:space="preserve"> Time!BU$153</f>
        <v>91</v>
      </c>
      <c r="BV48" s="101">
        <f xml:space="preserve"> Time!BV$153</f>
        <v>92</v>
      </c>
      <c r="BW48" s="101">
        <f xml:space="preserve"> Time!BW$153</f>
        <v>92</v>
      </c>
      <c r="BX48" s="101">
        <f xml:space="preserve"> Time!BX$153</f>
        <v>90</v>
      </c>
      <c r="BY48" s="101">
        <f xml:space="preserve"> Time!BY$153</f>
        <v>91</v>
      </c>
      <c r="BZ48" s="101">
        <f xml:space="preserve"> Time!BZ$153</f>
        <v>92</v>
      </c>
      <c r="CA48" s="101">
        <f xml:space="preserve"> Time!CA$153</f>
        <v>92</v>
      </c>
      <c r="CB48" s="101">
        <f xml:space="preserve"> Time!CB$153</f>
        <v>90</v>
      </c>
      <c r="CC48" s="101">
        <f xml:space="preserve"> Time!CC$153</f>
        <v>91</v>
      </c>
      <c r="CD48" s="101">
        <f xml:space="preserve"> Time!CD$153</f>
        <v>92</v>
      </c>
      <c r="CE48" s="101">
        <f xml:space="preserve"> Time!CE$153</f>
        <v>92</v>
      </c>
      <c r="CF48" s="101">
        <f xml:space="preserve"> Time!CF$153</f>
        <v>90</v>
      </c>
      <c r="CG48" s="101">
        <f xml:space="preserve"> Time!CG$153</f>
        <v>91</v>
      </c>
      <c r="CH48" s="101">
        <f xml:space="preserve"> Time!CH$153</f>
        <v>92</v>
      </c>
      <c r="CI48" s="101">
        <f xml:space="preserve"> Time!CI$153</f>
        <v>92</v>
      </c>
      <c r="CJ48" s="101">
        <f xml:space="preserve"> Time!CJ$153</f>
        <v>91</v>
      </c>
      <c r="CK48" s="101">
        <f xml:space="preserve"> Time!CK$153</f>
        <v>91</v>
      </c>
      <c r="CL48" s="101">
        <f xml:space="preserve"> Time!CL$153</f>
        <v>92</v>
      </c>
      <c r="CM48" s="101">
        <f xml:space="preserve"> Time!CM$153</f>
        <v>92</v>
      </c>
      <c r="CN48" s="101">
        <f xml:space="preserve"> Time!CN$153</f>
        <v>90</v>
      </c>
      <c r="CO48" s="101">
        <f xml:space="preserve"> Time!CO$153</f>
        <v>91</v>
      </c>
      <c r="CP48" s="101">
        <f xml:space="preserve"> Time!CP$153</f>
        <v>92</v>
      </c>
      <c r="CQ48" s="101">
        <f xml:space="preserve"> Time!CQ$153</f>
        <v>92</v>
      </c>
      <c r="CR48" s="101">
        <f xml:space="preserve"> Time!CR$153</f>
        <v>90</v>
      </c>
      <c r="CS48" s="101">
        <f xml:space="preserve"> Time!CS$153</f>
        <v>91</v>
      </c>
      <c r="CT48" s="101">
        <f xml:space="preserve"> Time!CT$153</f>
        <v>92</v>
      </c>
      <c r="CU48" s="101">
        <f xml:space="preserve"> Time!CU$153</f>
        <v>92</v>
      </c>
      <c r="CV48" s="101">
        <f xml:space="preserve"> Time!CV$153</f>
        <v>90</v>
      </c>
      <c r="CW48" s="101">
        <f xml:space="preserve"> Time!CW$153</f>
        <v>91</v>
      </c>
      <c r="CX48" s="101">
        <f xml:space="preserve"> Time!CX$153</f>
        <v>92</v>
      </c>
      <c r="CY48" s="101">
        <f xml:space="preserve"> Time!CY$153</f>
        <v>92</v>
      </c>
      <c r="CZ48" s="101">
        <f xml:space="preserve"> Time!CZ$153</f>
        <v>91</v>
      </c>
      <c r="DA48" s="101">
        <f xml:space="preserve"> Time!DA$153</f>
        <v>91</v>
      </c>
      <c r="DB48" s="101">
        <f xml:space="preserve"> Time!DB$153</f>
        <v>92</v>
      </c>
      <c r="DC48" s="101">
        <f xml:space="preserve"> Time!DC$153</f>
        <v>92</v>
      </c>
      <c r="DD48" s="101">
        <f xml:space="preserve"> Time!DD$153</f>
        <v>90</v>
      </c>
      <c r="DE48" s="101">
        <f xml:space="preserve"> Time!DE$153</f>
        <v>91</v>
      </c>
      <c r="DF48" s="101">
        <f xml:space="preserve"> Time!DF$153</f>
        <v>92</v>
      </c>
      <c r="DG48" s="101">
        <f xml:space="preserve"> Time!DG$153</f>
        <v>92</v>
      </c>
      <c r="DH48" s="101">
        <f xml:space="preserve"> Time!DH$153</f>
        <v>90</v>
      </c>
      <c r="DI48" s="101">
        <f xml:space="preserve"> Time!DI$153</f>
        <v>91</v>
      </c>
      <c r="DJ48" s="101">
        <f xml:space="preserve"> Time!DJ$153</f>
        <v>92</v>
      </c>
      <c r="DK48" s="101">
        <f xml:space="preserve"> Time!DK$153</f>
        <v>92</v>
      </c>
      <c r="DL48" s="101">
        <f xml:space="preserve"> Time!DL$153</f>
        <v>90</v>
      </c>
      <c r="DM48" s="101">
        <f xml:space="preserve"> Time!DM$153</f>
        <v>91</v>
      </c>
      <c r="DN48" s="101">
        <f xml:space="preserve"> Time!DN$153</f>
        <v>92</v>
      </c>
      <c r="DO48" s="101">
        <f xml:space="preserve"> Time!DO$153</f>
        <v>92</v>
      </c>
      <c r="DP48" s="101">
        <f xml:space="preserve"> Time!DP$153</f>
        <v>91</v>
      </c>
      <c r="DQ48" s="101">
        <f xml:space="preserve"> Time!DQ$153</f>
        <v>91</v>
      </c>
      <c r="DR48" s="101">
        <f xml:space="preserve"> Time!DR$153</f>
        <v>92</v>
      </c>
      <c r="DS48" s="101">
        <f xml:space="preserve"> Time!DS$153</f>
        <v>92</v>
      </c>
      <c r="DT48" s="101">
        <f xml:space="preserve"> Time!DT$153</f>
        <v>90</v>
      </c>
      <c r="DU48" s="101">
        <f xml:space="preserve"> Time!DU$153</f>
        <v>91</v>
      </c>
      <c r="DV48" s="101">
        <f xml:space="preserve"> Time!DV$153</f>
        <v>92</v>
      </c>
      <c r="DW48" s="101">
        <f xml:space="preserve"> Time!DW$153</f>
        <v>92</v>
      </c>
      <c r="DX48" s="101">
        <f xml:space="preserve"> Time!DX$153</f>
        <v>90</v>
      </c>
      <c r="DY48" s="101">
        <f xml:space="preserve"> Time!DY$153</f>
        <v>91</v>
      </c>
      <c r="DZ48" s="101">
        <f xml:space="preserve"> Time!DZ$153</f>
        <v>92</v>
      </c>
      <c r="EA48" s="101">
        <f xml:space="preserve"> Time!EA$153</f>
        <v>92</v>
      </c>
      <c r="EB48" s="101">
        <f xml:space="preserve"> Time!EB$153</f>
        <v>90</v>
      </c>
      <c r="EC48" s="101">
        <f xml:space="preserve"> Time!EC$153</f>
        <v>91</v>
      </c>
      <c r="ED48" s="101">
        <f xml:space="preserve"> Time!ED$153</f>
        <v>92</v>
      </c>
      <c r="EE48" s="101">
        <f xml:space="preserve"> Time!EE$153</f>
        <v>92</v>
      </c>
      <c r="EF48" s="101">
        <f xml:space="preserve"> Time!EF$153</f>
        <v>91</v>
      </c>
      <c r="EG48" s="101">
        <f xml:space="preserve"> Time!EG$153</f>
        <v>91</v>
      </c>
      <c r="EH48" s="101">
        <f xml:space="preserve"> Time!EH$153</f>
        <v>92</v>
      </c>
      <c r="EI48" s="101">
        <f xml:space="preserve"> Time!EI$153</f>
        <v>92</v>
      </c>
      <c r="EJ48" s="101">
        <f xml:space="preserve"> Time!EJ$153</f>
        <v>90</v>
      </c>
      <c r="EK48" s="101">
        <f xml:space="preserve"> Time!EK$153</f>
        <v>91</v>
      </c>
      <c r="EL48" s="101">
        <f xml:space="preserve"> Time!EL$153</f>
        <v>92</v>
      </c>
      <c r="EM48" s="101">
        <f xml:space="preserve"> Time!EM$153</f>
        <v>92</v>
      </c>
      <c r="EN48" s="101">
        <f xml:space="preserve"> Time!EN$153</f>
        <v>90</v>
      </c>
      <c r="EO48" s="101">
        <f xml:space="preserve"> Time!EO$153</f>
        <v>91</v>
      </c>
      <c r="EP48" s="101">
        <f xml:space="preserve"> Time!EP$153</f>
        <v>92</v>
      </c>
      <c r="EQ48" s="101">
        <f xml:space="preserve"> Time!EQ$153</f>
        <v>92</v>
      </c>
      <c r="ER48" s="101">
        <f xml:space="preserve"> Time!ER$153</f>
        <v>90</v>
      </c>
      <c r="ES48" s="101">
        <f xml:space="preserve"> Time!ES$153</f>
        <v>91</v>
      </c>
      <c r="ET48" s="101">
        <f xml:space="preserve"> Time!ET$153</f>
        <v>92</v>
      </c>
      <c r="EU48" s="101">
        <f xml:space="preserve"> Time!EU$153</f>
        <v>92</v>
      </c>
      <c r="EV48" s="101">
        <f xml:space="preserve"> Time!EV$153</f>
        <v>91</v>
      </c>
      <c r="EW48" s="101">
        <f xml:space="preserve"> Time!EW$153</f>
        <v>91</v>
      </c>
      <c r="EX48" s="101">
        <f xml:space="preserve"> Time!EX$153</f>
        <v>92</v>
      </c>
      <c r="EY48" s="101">
        <f xml:space="preserve"> Time!EY$153</f>
        <v>92</v>
      </c>
      <c r="EZ48" s="101">
        <f xml:space="preserve"> Time!EZ$153</f>
        <v>90</v>
      </c>
      <c r="FA48" s="101">
        <f xml:space="preserve"> Time!FA$153</f>
        <v>91</v>
      </c>
      <c r="FB48" s="101">
        <f xml:space="preserve"> Time!FB$153</f>
        <v>92</v>
      </c>
      <c r="FC48" s="101">
        <f xml:space="preserve"> Time!FC$153</f>
        <v>92</v>
      </c>
      <c r="FD48" s="101">
        <f xml:space="preserve"> Time!FD$153</f>
        <v>90</v>
      </c>
      <c r="FE48" s="101">
        <f xml:space="preserve"> Time!FE$153</f>
        <v>91</v>
      </c>
      <c r="FF48" s="101">
        <f xml:space="preserve"> Time!FF$153</f>
        <v>92</v>
      </c>
      <c r="FG48" s="101">
        <f xml:space="preserve"> Time!FG$153</f>
        <v>92</v>
      </c>
      <c r="FH48" s="101">
        <f xml:space="preserve"> Time!FH$153</f>
        <v>90</v>
      </c>
      <c r="FI48" s="101">
        <f xml:space="preserve"> Time!FI$153</f>
        <v>91</v>
      </c>
      <c r="FJ48" s="101">
        <f xml:space="preserve"> Time!FJ$153</f>
        <v>92</v>
      </c>
      <c r="FK48" s="101">
        <f xml:space="preserve"> Time!FK$153</f>
        <v>92</v>
      </c>
      <c r="FL48" s="101">
        <f xml:space="preserve"> Time!FL$153</f>
        <v>91</v>
      </c>
      <c r="FM48" s="101">
        <f xml:space="preserve"> Time!FM$153</f>
        <v>91</v>
      </c>
      <c r="FN48" s="101">
        <f xml:space="preserve"> Time!FN$153</f>
        <v>92</v>
      </c>
      <c r="FO48" s="101">
        <f xml:space="preserve"> Time!FO$153</f>
        <v>92</v>
      </c>
      <c r="FP48" s="101">
        <f xml:space="preserve"> Time!FP$153</f>
        <v>90</v>
      </c>
      <c r="FQ48" s="101">
        <f xml:space="preserve"> Time!FQ$153</f>
        <v>91</v>
      </c>
      <c r="FR48" s="101">
        <f xml:space="preserve"> Time!FR$153</f>
        <v>92</v>
      </c>
      <c r="FS48" s="101">
        <f xml:space="preserve"> Time!FS$153</f>
        <v>92</v>
      </c>
      <c r="FT48" s="101">
        <f xml:space="preserve"> Time!FT$153</f>
        <v>90</v>
      </c>
      <c r="FU48" s="101">
        <f xml:space="preserve"> Time!FU$153</f>
        <v>91</v>
      </c>
      <c r="FV48" s="101">
        <f xml:space="preserve"> Time!FV$153</f>
        <v>92</v>
      </c>
      <c r="FW48" s="101">
        <f xml:space="preserve"> Time!FW$153</f>
        <v>92</v>
      </c>
      <c r="FX48" s="101">
        <f xml:space="preserve"> Time!FX$153</f>
        <v>90</v>
      </c>
      <c r="FY48" s="101">
        <f xml:space="preserve"> Time!FY$153</f>
        <v>91</v>
      </c>
      <c r="FZ48" s="101">
        <f xml:space="preserve"> Time!FZ$153</f>
        <v>92</v>
      </c>
      <c r="GA48" s="101">
        <f xml:space="preserve"> Time!GA$153</f>
        <v>92</v>
      </c>
      <c r="GB48" s="101">
        <f xml:space="preserve"> Time!GB$153</f>
        <v>91</v>
      </c>
      <c r="GC48" s="101">
        <f xml:space="preserve"> Time!GC$153</f>
        <v>91</v>
      </c>
      <c r="GD48" s="101">
        <f xml:space="preserve"> Time!GD$153</f>
        <v>92</v>
      </c>
      <c r="GE48" s="101">
        <f xml:space="preserve"> Time!GE$153</f>
        <v>92</v>
      </c>
      <c r="GF48" s="101">
        <f xml:space="preserve"> Time!GF$153</f>
        <v>90</v>
      </c>
      <c r="GG48" s="101">
        <f xml:space="preserve"> Time!GG$153</f>
        <v>91</v>
      </c>
      <c r="GH48" s="101">
        <f xml:space="preserve"> Time!GH$153</f>
        <v>92</v>
      </c>
      <c r="GI48" s="101">
        <f xml:space="preserve"> Time!GI$153</f>
        <v>92</v>
      </c>
      <c r="GJ48" s="101">
        <f xml:space="preserve"> Time!GJ$153</f>
        <v>90</v>
      </c>
      <c r="GK48" s="698"/>
      <c r="GL48" s="698"/>
      <c r="GM48" s="698"/>
      <c r="GN48" s="698"/>
      <c r="GO48" s="698"/>
      <c r="GP48" s="698"/>
      <c r="GQ48" s="698"/>
      <c r="GR48" s="698"/>
      <c r="GS48" s="698"/>
      <c r="GT48" s="698"/>
      <c r="GU48" s="698"/>
      <c r="GV48" s="698"/>
      <c r="GW48" s="698"/>
      <c r="GX48" s="698"/>
      <c r="GY48" s="698"/>
      <c r="GZ48" s="698"/>
      <c r="HA48" s="698"/>
      <c r="HB48" s="698"/>
      <c r="HC48" s="698"/>
      <c r="HD48" s="698"/>
      <c r="HE48" s="698"/>
      <c r="HF48" s="698"/>
      <c r="HG48" s="698"/>
      <c r="HH48" s="698"/>
      <c r="HI48" s="698"/>
      <c r="HJ48" s="698"/>
      <c r="HK48" s="698"/>
      <c r="HL48" s="698"/>
      <c r="HM48" s="698"/>
      <c r="HN48" s="698"/>
      <c r="HO48" s="698"/>
      <c r="HP48" s="698"/>
      <c r="HQ48" s="698"/>
      <c r="HR48" s="698"/>
      <c r="HS48" s="698"/>
      <c r="HT48" s="698"/>
      <c r="HU48" s="698"/>
      <c r="HV48" s="698"/>
      <c r="HW48" s="698"/>
      <c r="HX48" s="698"/>
      <c r="HY48" s="698"/>
      <c r="HZ48" s="698"/>
      <c r="IA48" s="698"/>
      <c r="IB48" s="698"/>
      <c r="IC48" s="698"/>
      <c r="ID48" s="698"/>
      <c r="IE48" s="698"/>
      <c r="IF48" s="698"/>
      <c r="IG48" s="698"/>
      <c r="IH48" s="698"/>
      <c r="II48" s="698"/>
      <c r="IJ48" s="698"/>
      <c r="IK48" s="698"/>
      <c r="IL48" s="698"/>
      <c r="IM48" s="698"/>
      <c r="IN48" s="698"/>
      <c r="IO48" s="698"/>
      <c r="IP48" s="698"/>
      <c r="IQ48" s="698"/>
      <c r="IR48" s="698"/>
      <c r="IS48" s="698"/>
      <c r="IT48" s="698"/>
      <c r="IU48" s="698"/>
    </row>
    <row r="49" spans="1:255" x14ac:dyDescent="0.35">
      <c r="A49" s="313"/>
      <c r="B49" s="313"/>
      <c r="C49" s="314"/>
      <c r="D49" s="315"/>
      <c r="E49" s="403" t="str">
        <f t="shared" ref="E49:AJ49" si="51" xml:space="preserve"> E$34</f>
        <v>Electricity generation revenue</v>
      </c>
      <c r="F49" s="403">
        <f t="shared" si="51"/>
        <v>0</v>
      </c>
      <c r="G49" s="403" t="str">
        <f t="shared" si="51"/>
        <v>$ 000s</v>
      </c>
      <c r="H49" s="403">
        <f t="shared" si="51"/>
        <v>363981.48524418083</v>
      </c>
      <c r="I49" s="403">
        <f t="shared" si="51"/>
        <v>0</v>
      </c>
      <c r="J49" s="403">
        <f t="shared" si="51"/>
        <v>0</v>
      </c>
      <c r="K49" s="403">
        <f t="shared" si="51"/>
        <v>0</v>
      </c>
      <c r="L49" s="403">
        <f t="shared" si="51"/>
        <v>0</v>
      </c>
      <c r="M49" s="403">
        <f t="shared" si="51"/>
        <v>5097.5925000000016</v>
      </c>
      <c r="N49" s="403">
        <f t="shared" si="51"/>
        <v>5561.0100000000011</v>
      </c>
      <c r="O49" s="403">
        <f t="shared" si="51"/>
        <v>2394.3237499999991</v>
      </c>
      <c r="P49" s="403">
        <f t="shared" si="51"/>
        <v>2394.3237500000005</v>
      </c>
      <c r="Q49" s="403">
        <f t="shared" si="51"/>
        <v>5072.2313432835836</v>
      </c>
      <c r="R49" s="403">
        <f t="shared" si="51"/>
        <v>5533.3432835820904</v>
      </c>
      <c r="S49" s="403">
        <f t="shared" si="51"/>
        <v>2382.4116915422883</v>
      </c>
      <c r="T49" s="403">
        <f t="shared" si="51"/>
        <v>2382.4116915422892</v>
      </c>
      <c r="U49" s="403">
        <f t="shared" si="51"/>
        <v>5046.9963614762037</v>
      </c>
      <c r="V49" s="403">
        <f t="shared" si="51"/>
        <v>5505.8142125194945</v>
      </c>
      <c r="W49" s="403">
        <f t="shared" si="51"/>
        <v>2370.5588970570034</v>
      </c>
      <c r="X49" s="403">
        <f t="shared" si="51"/>
        <v>2370.5588970570047</v>
      </c>
      <c r="Y49" s="403">
        <f t="shared" si="51"/>
        <v>5021.886926841993</v>
      </c>
      <c r="Z49" s="403">
        <f t="shared" si="51"/>
        <v>5478.4221020094483</v>
      </c>
      <c r="AA49" s="403">
        <f t="shared" si="51"/>
        <v>2358.7650716985108</v>
      </c>
      <c r="AB49" s="403">
        <f t="shared" si="51"/>
        <v>2358.7650716985122</v>
      </c>
      <c r="AC49" s="403">
        <f t="shared" si="51"/>
        <v>4996.9024147681548</v>
      </c>
      <c r="AD49" s="403">
        <f t="shared" si="51"/>
        <v>5451.1662706561683</v>
      </c>
      <c r="AE49" s="403">
        <f t="shared" si="51"/>
        <v>2347.0299220880711</v>
      </c>
      <c r="AF49" s="403">
        <f t="shared" si="51"/>
        <v>2347.0299220880725</v>
      </c>
      <c r="AG49" s="403">
        <f t="shared" si="51"/>
        <v>4972.0422037494091</v>
      </c>
      <c r="AH49" s="403">
        <f t="shared" si="51"/>
        <v>5424.0460404538999</v>
      </c>
      <c r="AI49" s="403">
        <f t="shared" si="51"/>
        <v>2335.3531563065385</v>
      </c>
      <c r="AJ49" s="403">
        <f t="shared" si="51"/>
        <v>2335.3531563065403</v>
      </c>
      <c r="AK49" s="403">
        <f t="shared" ref="AK49:BP49" si="52" xml:space="preserve"> AK$34</f>
        <v>4947.3056753725468</v>
      </c>
      <c r="AL49" s="403">
        <f t="shared" si="52"/>
        <v>5397.0607367700504</v>
      </c>
      <c r="AM49" s="403">
        <f t="shared" si="52"/>
        <v>2323.734483887104</v>
      </c>
      <c r="AN49" s="403">
        <f t="shared" si="52"/>
        <v>2323.7344838871054</v>
      </c>
      <c r="AO49" s="403">
        <f t="shared" si="52"/>
        <v>4922.6922143010415</v>
      </c>
      <c r="AP49" s="403">
        <f t="shared" si="52"/>
        <v>5370.2096883284084</v>
      </c>
      <c r="AQ49" s="403">
        <f t="shared" si="52"/>
        <v>2312.1736158080635</v>
      </c>
      <c r="AR49" s="403">
        <f t="shared" si="52"/>
        <v>2312.1736158080648</v>
      </c>
      <c r="AS49" s="403">
        <f t="shared" si="52"/>
        <v>4898.201208259743</v>
      </c>
      <c r="AT49" s="403">
        <f t="shared" si="52"/>
        <v>5343.492227192447</v>
      </c>
      <c r="AU49" s="403">
        <f t="shared" si="52"/>
        <v>2300.6702644856359</v>
      </c>
      <c r="AV49" s="403">
        <f t="shared" si="52"/>
        <v>2300.6702644856368</v>
      </c>
      <c r="AW49" s="403">
        <f t="shared" si="52"/>
        <v>4873.8320480196462</v>
      </c>
      <c r="AX49" s="403">
        <f t="shared" si="52"/>
        <v>5316.9076887487045</v>
      </c>
      <c r="AY49" s="403">
        <f t="shared" si="52"/>
        <v>2289.2241437668017</v>
      </c>
      <c r="AZ49" s="403">
        <f t="shared" si="52"/>
        <v>2289.2241437668035</v>
      </c>
      <c r="BA49" s="403">
        <f t="shared" si="52"/>
        <v>4849.5841273827327</v>
      </c>
      <c r="BB49" s="403">
        <f t="shared" si="52"/>
        <v>5290.4554116902536</v>
      </c>
      <c r="BC49" s="403">
        <f t="shared" si="52"/>
        <v>2277.8349689221909</v>
      </c>
      <c r="BD49" s="403">
        <f t="shared" si="52"/>
        <v>2277.8349689221923</v>
      </c>
      <c r="BE49" s="403">
        <f t="shared" si="52"/>
        <v>4825.4568431668977</v>
      </c>
      <c r="BF49" s="403">
        <f t="shared" si="52"/>
        <v>5264.1347380002535</v>
      </c>
      <c r="BG49" s="403">
        <f t="shared" si="52"/>
        <v>2266.5024566389961</v>
      </c>
      <c r="BH49" s="403">
        <f t="shared" si="52"/>
        <v>2266.5024566389975</v>
      </c>
      <c r="BI49" s="403">
        <f t="shared" si="52"/>
        <v>4801.4495951909457</v>
      </c>
      <c r="BJ49" s="403">
        <f t="shared" si="52"/>
        <v>5237.9450129355773</v>
      </c>
      <c r="BK49" s="403">
        <f t="shared" si="52"/>
        <v>2255.2263250139276</v>
      </c>
      <c r="BL49" s="403">
        <f t="shared" si="52"/>
        <v>2255.226325013929</v>
      </c>
      <c r="BM49" s="403">
        <f t="shared" si="52"/>
        <v>4777.5617862596473</v>
      </c>
      <c r="BN49" s="403">
        <f t="shared" si="52"/>
        <v>5211.8855850105238</v>
      </c>
      <c r="BO49" s="403">
        <f t="shared" si="52"/>
        <v>2244.006293546197</v>
      </c>
      <c r="BP49" s="403">
        <f t="shared" si="52"/>
        <v>2244.0062935461979</v>
      </c>
      <c r="BQ49" s="403">
        <f t="shared" ref="BQ49:CV49" si="53" xml:space="preserve"> BQ$34</f>
        <v>4753.7928221489037</v>
      </c>
      <c r="BR49" s="403">
        <f t="shared" si="53"/>
        <v>5185.9558059806222</v>
      </c>
      <c r="BS49" s="403">
        <f t="shared" si="53"/>
        <v>2232.8420831305448</v>
      </c>
      <c r="BT49" s="403">
        <f t="shared" si="53"/>
        <v>2232.8420831305461</v>
      </c>
      <c r="BU49" s="403">
        <f t="shared" si="53"/>
        <v>4730.1421115909498</v>
      </c>
      <c r="BV49" s="403">
        <f t="shared" si="53"/>
        <v>5160.1550308264914</v>
      </c>
      <c r="BW49" s="403">
        <f t="shared" si="53"/>
        <v>2221.7334160502937</v>
      </c>
      <c r="BX49" s="403">
        <f t="shared" si="53"/>
        <v>2221.7334160502951</v>
      </c>
      <c r="BY49" s="403">
        <f t="shared" si="53"/>
        <v>4706.6090662596525</v>
      </c>
      <c r="BZ49" s="403">
        <f t="shared" si="53"/>
        <v>5134.4826177378018</v>
      </c>
      <c r="CA49" s="403">
        <f t="shared" si="53"/>
        <v>2210.6800159704417</v>
      </c>
      <c r="CB49" s="403">
        <f t="shared" si="53"/>
        <v>2210.680015970443</v>
      </c>
      <c r="CC49" s="403">
        <f t="shared" si="53"/>
        <v>4683.1931007558733</v>
      </c>
      <c r="CD49" s="403">
        <f t="shared" si="53"/>
        <v>5108.9379280973171</v>
      </c>
      <c r="CE49" s="403">
        <f t="shared" si="53"/>
        <v>2199.6816079307878</v>
      </c>
      <c r="CF49" s="403">
        <f t="shared" si="53"/>
        <v>2199.6816079307887</v>
      </c>
      <c r="CG49" s="403">
        <f t="shared" si="53"/>
        <v>4659.8936325929117</v>
      </c>
      <c r="CH49" s="403">
        <f t="shared" si="53"/>
        <v>5083.5203264649936</v>
      </c>
      <c r="CI49" s="403">
        <f t="shared" si="53"/>
        <v>2188.7379183390931</v>
      </c>
      <c r="CJ49" s="403">
        <f t="shared" si="53"/>
        <v>2188.737918339094</v>
      </c>
      <c r="CK49" s="403">
        <f t="shared" si="53"/>
        <v>4636.7100821820013</v>
      </c>
      <c r="CL49" s="403">
        <f t="shared" si="53"/>
        <v>5058.2291805621826</v>
      </c>
      <c r="CM49" s="403">
        <f t="shared" si="53"/>
        <v>2177.848674964272</v>
      </c>
      <c r="CN49" s="403">
        <f t="shared" si="53"/>
        <v>2177.8486749642734</v>
      </c>
      <c r="CO49" s="403">
        <f t="shared" si="53"/>
        <v>4613.6418728179115</v>
      </c>
      <c r="CP49" s="403">
        <f t="shared" si="53"/>
        <v>5033.0638612559032</v>
      </c>
      <c r="CQ49" s="403">
        <f t="shared" si="53"/>
        <v>2167.0136069296241</v>
      </c>
      <c r="CR49" s="403">
        <f t="shared" si="53"/>
        <v>2167.0136069296254</v>
      </c>
      <c r="CS49" s="403">
        <f t="shared" si="53"/>
        <v>4590.6884306645907</v>
      </c>
      <c r="CT49" s="403">
        <f t="shared" si="53"/>
        <v>5008.0237425431878</v>
      </c>
      <c r="CU49" s="403">
        <f t="shared" si="53"/>
        <v>2156.2324447060937</v>
      </c>
      <c r="CV49" s="403">
        <f t="shared" si="53"/>
        <v>2156.2324447060955</v>
      </c>
      <c r="CW49" s="403">
        <f t="shared" ref="CW49:EB49" si="54" xml:space="preserve"> CW$34</f>
        <v>4567.8491847408859</v>
      </c>
      <c r="CX49" s="403">
        <f t="shared" si="54"/>
        <v>4983.1082015355123</v>
      </c>
      <c r="CY49" s="403">
        <f t="shared" si="54"/>
        <v>2145.5049201055663</v>
      </c>
      <c r="CZ49" s="403">
        <f t="shared" si="54"/>
        <v>2145.5049201055676</v>
      </c>
      <c r="DA49" s="403">
        <f t="shared" si="54"/>
        <v>4545.1235669063553</v>
      </c>
      <c r="DB49" s="403">
        <f t="shared" si="54"/>
        <v>4958.3166184432957</v>
      </c>
      <c r="DC49" s="403">
        <f t="shared" si="54"/>
        <v>2134.8307662741959</v>
      </c>
      <c r="DD49" s="403">
        <f t="shared" si="54"/>
        <v>2134.8307662741972</v>
      </c>
      <c r="DE49" s="403">
        <f t="shared" si="54"/>
        <v>4522.5110118471193</v>
      </c>
      <c r="DF49" s="403">
        <f t="shared" si="54"/>
        <v>4933.6483765604935</v>
      </c>
      <c r="DG49" s="403">
        <f t="shared" si="54"/>
        <v>2124.2097176857669</v>
      </c>
      <c r="DH49" s="403">
        <f t="shared" si="54"/>
        <v>2124.2097176857683</v>
      </c>
      <c r="DI49" s="403">
        <f t="shared" si="54"/>
        <v>0</v>
      </c>
      <c r="DJ49" s="403">
        <f t="shared" si="54"/>
        <v>0</v>
      </c>
      <c r="DK49" s="403">
        <f t="shared" si="54"/>
        <v>0</v>
      </c>
      <c r="DL49" s="403">
        <f t="shared" si="54"/>
        <v>0</v>
      </c>
      <c r="DM49" s="403">
        <f t="shared" si="54"/>
        <v>0</v>
      </c>
      <c r="DN49" s="403">
        <f t="shared" si="54"/>
        <v>0</v>
      </c>
      <c r="DO49" s="403">
        <f t="shared" si="54"/>
        <v>0</v>
      </c>
      <c r="DP49" s="403">
        <f t="shared" si="54"/>
        <v>0</v>
      </c>
      <c r="DQ49" s="403">
        <f t="shared" si="54"/>
        <v>0</v>
      </c>
      <c r="DR49" s="403">
        <f t="shared" si="54"/>
        <v>0</v>
      </c>
      <c r="DS49" s="403">
        <f t="shared" si="54"/>
        <v>0</v>
      </c>
      <c r="DT49" s="403">
        <f t="shared" si="54"/>
        <v>0</v>
      </c>
      <c r="DU49" s="403">
        <f t="shared" si="54"/>
        <v>0</v>
      </c>
      <c r="DV49" s="403">
        <f t="shared" si="54"/>
        <v>0</v>
      </c>
      <c r="DW49" s="403">
        <f t="shared" si="54"/>
        <v>0</v>
      </c>
      <c r="DX49" s="403">
        <f t="shared" si="54"/>
        <v>0</v>
      </c>
      <c r="DY49" s="403">
        <f t="shared" si="54"/>
        <v>0</v>
      </c>
      <c r="DZ49" s="403">
        <f t="shared" si="54"/>
        <v>0</v>
      </c>
      <c r="EA49" s="403">
        <f t="shared" si="54"/>
        <v>0</v>
      </c>
      <c r="EB49" s="403">
        <f t="shared" si="54"/>
        <v>0</v>
      </c>
      <c r="EC49" s="403">
        <f t="shared" ref="EC49:FH49" si="55" xml:space="preserve"> EC$34</f>
        <v>0</v>
      </c>
      <c r="ED49" s="403">
        <f t="shared" si="55"/>
        <v>0</v>
      </c>
      <c r="EE49" s="403">
        <f t="shared" si="55"/>
        <v>0</v>
      </c>
      <c r="EF49" s="403">
        <f t="shared" si="55"/>
        <v>0</v>
      </c>
      <c r="EG49" s="403">
        <f t="shared" si="55"/>
        <v>0</v>
      </c>
      <c r="EH49" s="403">
        <f t="shared" si="55"/>
        <v>0</v>
      </c>
      <c r="EI49" s="403">
        <f t="shared" si="55"/>
        <v>0</v>
      </c>
      <c r="EJ49" s="403">
        <f t="shared" si="55"/>
        <v>0</v>
      </c>
      <c r="EK49" s="403">
        <f t="shared" si="55"/>
        <v>0</v>
      </c>
      <c r="EL49" s="403">
        <f t="shared" si="55"/>
        <v>0</v>
      </c>
      <c r="EM49" s="403">
        <f t="shared" si="55"/>
        <v>0</v>
      </c>
      <c r="EN49" s="403">
        <f t="shared" si="55"/>
        <v>0</v>
      </c>
      <c r="EO49" s="403">
        <f t="shared" si="55"/>
        <v>0</v>
      </c>
      <c r="EP49" s="403">
        <f t="shared" si="55"/>
        <v>0</v>
      </c>
      <c r="EQ49" s="403">
        <f t="shared" si="55"/>
        <v>0</v>
      </c>
      <c r="ER49" s="403">
        <f t="shared" si="55"/>
        <v>0</v>
      </c>
      <c r="ES49" s="403">
        <f t="shared" si="55"/>
        <v>0</v>
      </c>
      <c r="ET49" s="403">
        <f t="shared" si="55"/>
        <v>0</v>
      </c>
      <c r="EU49" s="403">
        <f t="shared" si="55"/>
        <v>0</v>
      </c>
      <c r="EV49" s="403">
        <f t="shared" si="55"/>
        <v>0</v>
      </c>
      <c r="EW49" s="403">
        <f t="shared" si="55"/>
        <v>0</v>
      </c>
      <c r="EX49" s="403">
        <f t="shared" si="55"/>
        <v>0</v>
      </c>
      <c r="EY49" s="403">
        <f t="shared" si="55"/>
        <v>0</v>
      </c>
      <c r="EZ49" s="403">
        <f t="shared" si="55"/>
        <v>0</v>
      </c>
      <c r="FA49" s="403">
        <f t="shared" si="55"/>
        <v>0</v>
      </c>
      <c r="FB49" s="403">
        <f t="shared" si="55"/>
        <v>0</v>
      </c>
      <c r="FC49" s="403">
        <f t="shared" si="55"/>
        <v>0</v>
      </c>
      <c r="FD49" s="403">
        <f t="shared" si="55"/>
        <v>0</v>
      </c>
      <c r="FE49" s="403">
        <f t="shared" si="55"/>
        <v>0</v>
      </c>
      <c r="FF49" s="403">
        <f t="shared" si="55"/>
        <v>0</v>
      </c>
      <c r="FG49" s="403">
        <f t="shared" si="55"/>
        <v>0</v>
      </c>
      <c r="FH49" s="403">
        <f t="shared" si="55"/>
        <v>0</v>
      </c>
      <c r="FI49" s="403">
        <f t="shared" ref="FI49:GJ49" si="56" xml:space="preserve"> FI$34</f>
        <v>0</v>
      </c>
      <c r="FJ49" s="403">
        <f t="shared" si="56"/>
        <v>0</v>
      </c>
      <c r="FK49" s="403">
        <f t="shared" si="56"/>
        <v>0</v>
      </c>
      <c r="FL49" s="403">
        <f t="shared" si="56"/>
        <v>0</v>
      </c>
      <c r="FM49" s="403">
        <f t="shared" si="56"/>
        <v>0</v>
      </c>
      <c r="FN49" s="403">
        <f t="shared" si="56"/>
        <v>0</v>
      </c>
      <c r="FO49" s="403">
        <f t="shared" si="56"/>
        <v>0</v>
      </c>
      <c r="FP49" s="403">
        <f t="shared" si="56"/>
        <v>0</v>
      </c>
      <c r="FQ49" s="403">
        <f t="shared" si="56"/>
        <v>0</v>
      </c>
      <c r="FR49" s="403">
        <f t="shared" si="56"/>
        <v>0</v>
      </c>
      <c r="FS49" s="403">
        <f t="shared" si="56"/>
        <v>0</v>
      </c>
      <c r="FT49" s="403">
        <f t="shared" si="56"/>
        <v>0</v>
      </c>
      <c r="FU49" s="403">
        <f t="shared" si="56"/>
        <v>0</v>
      </c>
      <c r="FV49" s="403">
        <f t="shared" si="56"/>
        <v>0</v>
      </c>
      <c r="FW49" s="403">
        <f t="shared" si="56"/>
        <v>0</v>
      </c>
      <c r="FX49" s="403">
        <f t="shared" si="56"/>
        <v>0</v>
      </c>
      <c r="FY49" s="403">
        <f t="shared" si="56"/>
        <v>0</v>
      </c>
      <c r="FZ49" s="403">
        <f t="shared" si="56"/>
        <v>0</v>
      </c>
      <c r="GA49" s="403">
        <f t="shared" si="56"/>
        <v>0</v>
      </c>
      <c r="GB49" s="403">
        <f t="shared" si="56"/>
        <v>0</v>
      </c>
      <c r="GC49" s="403">
        <f t="shared" si="56"/>
        <v>0</v>
      </c>
      <c r="GD49" s="403">
        <f t="shared" si="56"/>
        <v>0</v>
      </c>
      <c r="GE49" s="403">
        <f t="shared" si="56"/>
        <v>0</v>
      </c>
      <c r="GF49" s="403">
        <f t="shared" si="56"/>
        <v>0</v>
      </c>
      <c r="GG49" s="403">
        <f t="shared" si="56"/>
        <v>0</v>
      </c>
      <c r="GH49" s="403">
        <f t="shared" si="56"/>
        <v>0</v>
      </c>
      <c r="GI49" s="403">
        <f t="shared" si="56"/>
        <v>0</v>
      </c>
      <c r="GJ49" s="403">
        <f t="shared" si="56"/>
        <v>0</v>
      </c>
      <c r="GK49" s="316"/>
      <c r="GL49" s="316"/>
      <c r="GM49" s="316"/>
      <c r="GN49" s="316"/>
      <c r="GO49" s="316"/>
      <c r="GP49" s="316"/>
      <c r="GQ49" s="316"/>
      <c r="GR49" s="316"/>
      <c r="GS49" s="316"/>
      <c r="GT49" s="316"/>
      <c r="GU49" s="316"/>
      <c r="GV49" s="316"/>
      <c r="GW49" s="316"/>
      <c r="GX49" s="316"/>
      <c r="GY49" s="316"/>
      <c r="GZ49" s="316"/>
      <c r="HA49" s="316"/>
      <c r="HB49" s="316"/>
      <c r="HC49" s="316"/>
      <c r="HD49" s="316"/>
      <c r="HE49" s="316"/>
      <c r="HF49" s="316"/>
      <c r="HG49" s="316"/>
      <c r="HH49" s="316"/>
      <c r="HI49" s="316"/>
      <c r="HJ49" s="316"/>
      <c r="HK49" s="316"/>
      <c r="HL49" s="316"/>
      <c r="HM49" s="316"/>
      <c r="HN49" s="316"/>
      <c r="HO49" s="316"/>
      <c r="HP49" s="316"/>
      <c r="HQ49" s="316"/>
      <c r="HR49" s="316"/>
      <c r="HS49" s="316"/>
      <c r="HT49" s="316"/>
      <c r="HU49" s="316"/>
      <c r="HV49" s="316"/>
      <c r="HW49" s="316"/>
      <c r="HX49" s="316"/>
      <c r="HY49" s="316"/>
      <c r="HZ49" s="316"/>
      <c r="IA49" s="316"/>
      <c r="IB49" s="316"/>
      <c r="IC49" s="316"/>
      <c r="ID49" s="316"/>
      <c r="IE49" s="316"/>
      <c r="IF49" s="316"/>
      <c r="IG49" s="316"/>
      <c r="IH49" s="316"/>
      <c r="II49" s="316"/>
      <c r="IJ49" s="316"/>
      <c r="IK49" s="316"/>
      <c r="IL49" s="316"/>
      <c r="IM49" s="316"/>
      <c r="IN49" s="316"/>
      <c r="IO49" s="316"/>
      <c r="IP49" s="316"/>
      <c r="IQ49" s="316"/>
      <c r="IR49" s="316"/>
      <c r="IS49" s="316"/>
      <c r="IT49" s="316"/>
      <c r="IU49" s="316"/>
    </row>
    <row r="50" spans="1:255" x14ac:dyDescent="0.35">
      <c r="A50" s="313"/>
      <c r="B50" s="313"/>
      <c r="C50" s="314"/>
      <c r="D50" s="315"/>
      <c r="E50" s="312" t="s">
        <v>322</v>
      </c>
      <c r="F50" s="312"/>
      <c r="G50" s="312" t="str">
        <f xml:space="preserve"> SMU</f>
        <v>$ 000s</v>
      </c>
      <c r="H50" s="312"/>
      <c r="I50" s="312"/>
      <c r="J50" s="312">
        <f t="shared" ref="J50:AO50" si="57" xml:space="preserve"> $F47/ J48 * J49</f>
        <v>0</v>
      </c>
      <c r="K50" s="312">
        <f t="shared" si="57"/>
        <v>0</v>
      </c>
      <c r="L50" s="312">
        <f t="shared" si="57"/>
        <v>0</v>
      </c>
      <c r="M50" s="312">
        <f t="shared" si="57"/>
        <v>3361.0500000000011</v>
      </c>
      <c r="N50" s="312">
        <f t="shared" si="57"/>
        <v>3626.7456521739136</v>
      </c>
      <c r="O50" s="312">
        <f t="shared" si="57"/>
        <v>1561.5154891304342</v>
      </c>
      <c r="P50" s="312">
        <f t="shared" si="57"/>
        <v>1596.2158333333336</v>
      </c>
      <c r="Q50" s="312">
        <f t="shared" si="57"/>
        <v>3344.3283582089562</v>
      </c>
      <c r="R50" s="312">
        <f t="shared" si="57"/>
        <v>3608.7021414665805</v>
      </c>
      <c r="S50" s="312">
        <f t="shared" si="57"/>
        <v>1553.7467553536662</v>
      </c>
      <c r="T50" s="312">
        <f t="shared" si="57"/>
        <v>1588.2744610281927</v>
      </c>
      <c r="U50" s="312">
        <f t="shared" si="57"/>
        <v>3327.6899086656285</v>
      </c>
      <c r="V50" s="312">
        <f t="shared" si="57"/>
        <v>3590.7483994692357</v>
      </c>
      <c r="W50" s="312">
        <f t="shared" si="57"/>
        <v>1546.0166719936979</v>
      </c>
      <c r="X50" s="312">
        <f t="shared" si="57"/>
        <v>1563.0058661914318</v>
      </c>
      <c r="Y50" s="312">
        <f t="shared" si="57"/>
        <v>3311.1342374782371</v>
      </c>
      <c r="Z50" s="312">
        <f t="shared" si="57"/>
        <v>3572.8839795713793</v>
      </c>
      <c r="AA50" s="312">
        <f t="shared" si="57"/>
        <v>1538.3250467598984</v>
      </c>
      <c r="AB50" s="312">
        <f t="shared" si="57"/>
        <v>1572.5100477990081</v>
      </c>
      <c r="AC50" s="312">
        <f t="shared" si="57"/>
        <v>3294.6609328141681</v>
      </c>
      <c r="AD50" s="312">
        <f t="shared" si="57"/>
        <v>3555.1084373844578</v>
      </c>
      <c r="AE50" s="312">
        <f t="shared" si="57"/>
        <v>1530.6716883183074</v>
      </c>
      <c r="AF50" s="312">
        <f t="shared" si="57"/>
        <v>1564.6866147253816</v>
      </c>
      <c r="AG50" s="312">
        <f t="shared" si="57"/>
        <v>3278.2695848897201</v>
      </c>
      <c r="AH50" s="312">
        <f t="shared" si="57"/>
        <v>3537.4213307308041</v>
      </c>
      <c r="AI50" s="312">
        <f t="shared" si="57"/>
        <v>1523.056406286873</v>
      </c>
      <c r="AJ50" s="312">
        <f t="shared" si="57"/>
        <v>1556.9021042043601</v>
      </c>
      <c r="AK50" s="312">
        <f t="shared" si="57"/>
        <v>3261.9597859599207</v>
      </c>
      <c r="AL50" s="312">
        <f t="shared" si="57"/>
        <v>3519.8222196326415</v>
      </c>
      <c r="AM50" s="312">
        <f t="shared" si="57"/>
        <v>1515.4790112307201</v>
      </c>
      <c r="AN50" s="312">
        <f t="shared" si="57"/>
        <v>1532.1326267387508</v>
      </c>
      <c r="AO50" s="312">
        <f t="shared" si="57"/>
        <v>3245.7311303083789</v>
      </c>
      <c r="AP50" s="312">
        <f t="shared" ref="AP50:BU50" si="58" xml:space="preserve"> $F47/ AP48 * AP49</f>
        <v>3502.3106663011358</v>
      </c>
      <c r="AQ50" s="312">
        <f t="shared" si="58"/>
        <v>1507.9393146574328</v>
      </c>
      <c r="AR50" s="312">
        <f t="shared" si="58"/>
        <v>1541.4490772053764</v>
      </c>
      <c r="AS50" s="312">
        <f t="shared" si="58"/>
        <v>3229.5832142371933</v>
      </c>
      <c r="AT50" s="312">
        <f t="shared" si="58"/>
        <v>3484.8862351255088</v>
      </c>
      <c r="AU50" s="312">
        <f t="shared" si="58"/>
        <v>1500.4371290123713</v>
      </c>
      <c r="AV50" s="312">
        <f t="shared" si="58"/>
        <v>1533.7801763237578</v>
      </c>
      <c r="AW50" s="312">
        <f t="shared" si="58"/>
        <v>3213.5156360569094</v>
      </c>
      <c r="AX50" s="312">
        <f t="shared" si="58"/>
        <v>3467.5484926621984</v>
      </c>
      <c r="AY50" s="312">
        <f t="shared" si="58"/>
        <v>1492.9722676740012</v>
      </c>
      <c r="AZ50" s="312">
        <f t="shared" si="58"/>
        <v>1526.149429177869</v>
      </c>
      <c r="BA50" s="312">
        <f t="shared" si="58"/>
        <v>3197.527996076527</v>
      </c>
      <c r="BB50" s="312">
        <f t="shared" si="58"/>
        <v>3450.2970076240786</v>
      </c>
      <c r="BC50" s="312">
        <f t="shared" si="58"/>
        <v>1485.5445449492549</v>
      </c>
      <c r="BD50" s="312">
        <f t="shared" si="58"/>
        <v>1501.8692102783684</v>
      </c>
      <c r="BE50" s="312">
        <f t="shared" si="58"/>
        <v>3181.6198965935587</v>
      </c>
      <c r="BF50" s="312">
        <f t="shared" si="58"/>
        <v>3433.1313508697308</v>
      </c>
      <c r="BG50" s="312">
        <f t="shared" si="58"/>
        <v>1478.1537760689105</v>
      </c>
      <c r="BH50" s="312">
        <f t="shared" si="58"/>
        <v>1511.0016377593315</v>
      </c>
      <c r="BI50" s="312">
        <f t="shared" si="58"/>
        <v>3165.79094188414</v>
      </c>
      <c r="BJ50" s="312">
        <f t="shared" si="58"/>
        <v>3416.0510953927678</v>
      </c>
      <c r="BK50" s="312">
        <f t="shared" si="58"/>
        <v>1470.7997771829962</v>
      </c>
      <c r="BL50" s="312">
        <f t="shared" si="58"/>
        <v>1503.4842166759527</v>
      </c>
      <c r="BM50" s="312">
        <f t="shared" si="58"/>
        <v>3150.0407381931741</v>
      </c>
      <c r="BN50" s="312">
        <f t="shared" si="58"/>
        <v>3399.0558163112114</v>
      </c>
      <c r="BO50" s="312">
        <f t="shared" si="58"/>
        <v>1463.4823653562155</v>
      </c>
      <c r="BP50" s="312">
        <f t="shared" si="58"/>
        <v>1496.0041956974651</v>
      </c>
      <c r="BQ50" s="312">
        <f t="shared" si="58"/>
        <v>3134.368893724552</v>
      </c>
      <c r="BR50" s="312">
        <f t="shared" si="58"/>
        <v>3382.1450908569277</v>
      </c>
      <c r="BS50" s="312">
        <f t="shared" si="58"/>
        <v>1456.2013585633988</v>
      </c>
      <c r="BT50" s="312">
        <f t="shared" si="58"/>
        <v>1472.2035712948655</v>
      </c>
      <c r="BU50" s="312">
        <f t="shared" si="58"/>
        <v>3118.7750186313956</v>
      </c>
      <c r="BV50" s="312">
        <f t="shared" ref="BV50:DA50" si="59" xml:space="preserve"> $F47/ BV48 * BV49</f>
        <v>3365.3184983651031</v>
      </c>
      <c r="BW50" s="312">
        <f t="shared" si="59"/>
        <v>1448.9565756849743</v>
      </c>
      <c r="BX50" s="312">
        <f t="shared" si="59"/>
        <v>1481.1556107001966</v>
      </c>
      <c r="BY50" s="312">
        <f t="shared" si="59"/>
        <v>3103.2587250063643</v>
      </c>
      <c r="BZ50" s="312">
        <f t="shared" si="59"/>
        <v>3348.575620263784</v>
      </c>
      <c r="CA50" s="312">
        <f t="shared" si="59"/>
        <v>1441.747836502462</v>
      </c>
      <c r="CB50" s="312">
        <f t="shared" si="59"/>
        <v>1473.7866773136286</v>
      </c>
      <c r="CC50" s="312">
        <f t="shared" si="59"/>
        <v>3087.8196268720044</v>
      </c>
      <c r="CD50" s="312">
        <f t="shared" si="59"/>
        <v>3331.9160400634678</v>
      </c>
      <c r="CE50" s="312">
        <f t="shared" si="59"/>
        <v>1434.574961693992</v>
      </c>
      <c r="CF50" s="312">
        <f t="shared" si="59"/>
        <v>1466.4544052871925</v>
      </c>
      <c r="CG50" s="312">
        <f t="shared" si="59"/>
        <v>3072.4573401711505</v>
      </c>
      <c r="CH50" s="312">
        <f t="shared" si="59"/>
        <v>3315.3393433467349</v>
      </c>
      <c r="CI50" s="312">
        <f t="shared" si="59"/>
        <v>1427.4377728298434</v>
      </c>
      <c r="CJ50" s="312">
        <f t="shared" si="59"/>
        <v>1443.1239022016005</v>
      </c>
      <c r="CK50" s="312">
        <f t="shared" si="59"/>
        <v>3057.1714827573633</v>
      </c>
      <c r="CL50" s="312">
        <f t="shared" si="59"/>
        <v>3298.845117757945</v>
      </c>
      <c r="CM50" s="312">
        <f t="shared" si="59"/>
        <v>1420.3360923680036</v>
      </c>
      <c r="CN50" s="312">
        <f t="shared" si="59"/>
        <v>1451.8991166428489</v>
      </c>
      <c r="CO50" s="312">
        <f t="shared" si="59"/>
        <v>3041.9616743854363</v>
      </c>
      <c r="CP50" s="312">
        <f t="shared" si="59"/>
        <v>3282.4329529929805</v>
      </c>
      <c r="CQ50" s="312">
        <f t="shared" si="59"/>
        <v>1413.2697436497549</v>
      </c>
      <c r="CR50" s="312">
        <f t="shared" si="59"/>
        <v>1444.6757379530836</v>
      </c>
      <c r="CS50" s="312">
        <f t="shared" si="59"/>
        <v>3026.8275367019278</v>
      </c>
      <c r="CT50" s="312">
        <f t="shared" si="59"/>
        <v>3266.1024407890354</v>
      </c>
      <c r="CU50" s="312">
        <f t="shared" si="59"/>
        <v>1406.2385508952784</v>
      </c>
      <c r="CV50" s="312">
        <f t="shared" si="59"/>
        <v>1437.4882964707303</v>
      </c>
      <c r="CW50" s="312">
        <f t="shared" si="59"/>
        <v>3011.7686932357487</v>
      </c>
      <c r="CX50" s="312">
        <f t="shared" si="59"/>
        <v>3249.8531749144645</v>
      </c>
      <c r="CY50" s="312">
        <f t="shared" si="59"/>
        <v>1399.2423391992825</v>
      </c>
      <c r="CZ50" s="312">
        <f t="shared" si="59"/>
        <v>1414.6186286410336</v>
      </c>
      <c r="DA50" s="312">
        <f t="shared" si="59"/>
        <v>2996.7847693888057</v>
      </c>
      <c r="DB50" s="312">
        <f t="shared" ref="DB50:EG50" si="60" xml:space="preserve"> $F47/ DB48 * DB49</f>
        <v>3233.6847511586711</v>
      </c>
      <c r="DC50" s="312">
        <f t="shared" si="60"/>
        <v>1392.2809345266494</v>
      </c>
      <c r="DD50" s="312">
        <f t="shared" si="60"/>
        <v>1423.2205108494647</v>
      </c>
      <c r="DE50" s="312">
        <f t="shared" si="60"/>
        <v>2981.8753924266721</v>
      </c>
      <c r="DF50" s="312">
        <f t="shared" si="60"/>
        <v>3217.5967673220612</v>
      </c>
      <c r="DG50" s="312">
        <f t="shared" si="60"/>
        <v>1385.3541637081089</v>
      </c>
      <c r="DH50" s="312">
        <f t="shared" si="60"/>
        <v>1416.1398117905121</v>
      </c>
      <c r="DI50" s="312">
        <f t="shared" si="60"/>
        <v>0</v>
      </c>
      <c r="DJ50" s="312">
        <f t="shared" si="60"/>
        <v>0</v>
      </c>
      <c r="DK50" s="312">
        <f t="shared" si="60"/>
        <v>0</v>
      </c>
      <c r="DL50" s="312">
        <f t="shared" si="60"/>
        <v>0</v>
      </c>
      <c r="DM50" s="312">
        <f t="shared" si="60"/>
        <v>0</v>
      </c>
      <c r="DN50" s="312">
        <f t="shared" si="60"/>
        <v>0</v>
      </c>
      <c r="DO50" s="312">
        <f t="shared" si="60"/>
        <v>0</v>
      </c>
      <c r="DP50" s="312">
        <f t="shared" si="60"/>
        <v>0</v>
      </c>
      <c r="DQ50" s="312">
        <f t="shared" si="60"/>
        <v>0</v>
      </c>
      <c r="DR50" s="312">
        <f t="shared" si="60"/>
        <v>0</v>
      </c>
      <c r="DS50" s="312">
        <f t="shared" si="60"/>
        <v>0</v>
      </c>
      <c r="DT50" s="312">
        <f t="shared" si="60"/>
        <v>0</v>
      </c>
      <c r="DU50" s="312">
        <f t="shared" si="60"/>
        <v>0</v>
      </c>
      <c r="DV50" s="312">
        <f t="shared" si="60"/>
        <v>0</v>
      </c>
      <c r="DW50" s="312">
        <f t="shared" si="60"/>
        <v>0</v>
      </c>
      <c r="DX50" s="312">
        <f t="shared" si="60"/>
        <v>0</v>
      </c>
      <c r="DY50" s="312">
        <f t="shared" si="60"/>
        <v>0</v>
      </c>
      <c r="DZ50" s="312">
        <f t="shared" si="60"/>
        <v>0</v>
      </c>
      <c r="EA50" s="312">
        <f t="shared" si="60"/>
        <v>0</v>
      </c>
      <c r="EB50" s="312">
        <f t="shared" si="60"/>
        <v>0</v>
      </c>
      <c r="EC50" s="312">
        <f t="shared" si="60"/>
        <v>0</v>
      </c>
      <c r="ED50" s="312">
        <f t="shared" si="60"/>
        <v>0</v>
      </c>
      <c r="EE50" s="312">
        <f t="shared" si="60"/>
        <v>0</v>
      </c>
      <c r="EF50" s="312">
        <f t="shared" si="60"/>
        <v>0</v>
      </c>
      <c r="EG50" s="312">
        <f t="shared" si="60"/>
        <v>0</v>
      </c>
      <c r="EH50" s="312">
        <f t="shared" ref="EH50:FM50" si="61" xml:space="preserve"> $F47/ EH48 * EH49</f>
        <v>0</v>
      </c>
      <c r="EI50" s="312">
        <f t="shared" si="61"/>
        <v>0</v>
      </c>
      <c r="EJ50" s="312">
        <f t="shared" si="61"/>
        <v>0</v>
      </c>
      <c r="EK50" s="312">
        <f t="shared" si="61"/>
        <v>0</v>
      </c>
      <c r="EL50" s="312">
        <f t="shared" si="61"/>
        <v>0</v>
      </c>
      <c r="EM50" s="312">
        <f t="shared" si="61"/>
        <v>0</v>
      </c>
      <c r="EN50" s="312">
        <f t="shared" si="61"/>
        <v>0</v>
      </c>
      <c r="EO50" s="312">
        <f t="shared" si="61"/>
        <v>0</v>
      </c>
      <c r="EP50" s="312">
        <f t="shared" si="61"/>
        <v>0</v>
      </c>
      <c r="EQ50" s="312">
        <f t="shared" si="61"/>
        <v>0</v>
      </c>
      <c r="ER50" s="312">
        <f t="shared" si="61"/>
        <v>0</v>
      </c>
      <c r="ES50" s="312">
        <f t="shared" si="61"/>
        <v>0</v>
      </c>
      <c r="ET50" s="312">
        <f t="shared" si="61"/>
        <v>0</v>
      </c>
      <c r="EU50" s="312">
        <f t="shared" si="61"/>
        <v>0</v>
      </c>
      <c r="EV50" s="312">
        <f t="shared" si="61"/>
        <v>0</v>
      </c>
      <c r="EW50" s="312">
        <f t="shared" si="61"/>
        <v>0</v>
      </c>
      <c r="EX50" s="312">
        <f t="shared" si="61"/>
        <v>0</v>
      </c>
      <c r="EY50" s="312">
        <f t="shared" si="61"/>
        <v>0</v>
      </c>
      <c r="EZ50" s="312">
        <f t="shared" si="61"/>
        <v>0</v>
      </c>
      <c r="FA50" s="312">
        <f t="shared" si="61"/>
        <v>0</v>
      </c>
      <c r="FB50" s="312">
        <f t="shared" si="61"/>
        <v>0</v>
      </c>
      <c r="FC50" s="312">
        <f t="shared" si="61"/>
        <v>0</v>
      </c>
      <c r="FD50" s="312">
        <f t="shared" si="61"/>
        <v>0</v>
      </c>
      <c r="FE50" s="312">
        <f t="shared" si="61"/>
        <v>0</v>
      </c>
      <c r="FF50" s="312">
        <f t="shared" si="61"/>
        <v>0</v>
      </c>
      <c r="FG50" s="312">
        <f t="shared" si="61"/>
        <v>0</v>
      </c>
      <c r="FH50" s="312">
        <f t="shared" si="61"/>
        <v>0</v>
      </c>
      <c r="FI50" s="312">
        <f t="shared" si="61"/>
        <v>0</v>
      </c>
      <c r="FJ50" s="312">
        <f t="shared" si="61"/>
        <v>0</v>
      </c>
      <c r="FK50" s="312">
        <f t="shared" si="61"/>
        <v>0</v>
      </c>
      <c r="FL50" s="312">
        <f t="shared" si="61"/>
        <v>0</v>
      </c>
      <c r="FM50" s="312">
        <f t="shared" si="61"/>
        <v>0</v>
      </c>
      <c r="FN50" s="312">
        <f t="shared" ref="FN50:GJ50" si="62" xml:space="preserve"> $F47/ FN48 * FN49</f>
        <v>0</v>
      </c>
      <c r="FO50" s="312">
        <f t="shared" si="62"/>
        <v>0</v>
      </c>
      <c r="FP50" s="312">
        <f t="shared" si="62"/>
        <v>0</v>
      </c>
      <c r="FQ50" s="312">
        <f t="shared" si="62"/>
        <v>0</v>
      </c>
      <c r="FR50" s="312">
        <f t="shared" si="62"/>
        <v>0</v>
      </c>
      <c r="FS50" s="312">
        <f t="shared" si="62"/>
        <v>0</v>
      </c>
      <c r="FT50" s="312">
        <f t="shared" si="62"/>
        <v>0</v>
      </c>
      <c r="FU50" s="312">
        <f t="shared" si="62"/>
        <v>0</v>
      </c>
      <c r="FV50" s="312">
        <f t="shared" si="62"/>
        <v>0</v>
      </c>
      <c r="FW50" s="312">
        <f t="shared" si="62"/>
        <v>0</v>
      </c>
      <c r="FX50" s="312">
        <f t="shared" si="62"/>
        <v>0</v>
      </c>
      <c r="FY50" s="312">
        <f t="shared" si="62"/>
        <v>0</v>
      </c>
      <c r="FZ50" s="312">
        <f t="shared" si="62"/>
        <v>0</v>
      </c>
      <c r="GA50" s="312">
        <f t="shared" si="62"/>
        <v>0</v>
      </c>
      <c r="GB50" s="312">
        <f t="shared" si="62"/>
        <v>0</v>
      </c>
      <c r="GC50" s="312">
        <f t="shared" si="62"/>
        <v>0</v>
      </c>
      <c r="GD50" s="312">
        <f t="shared" si="62"/>
        <v>0</v>
      </c>
      <c r="GE50" s="312">
        <f t="shared" si="62"/>
        <v>0</v>
      </c>
      <c r="GF50" s="312">
        <f t="shared" si="62"/>
        <v>0</v>
      </c>
      <c r="GG50" s="312">
        <f t="shared" si="62"/>
        <v>0</v>
      </c>
      <c r="GH50" s="312">
        <f t="shared" si="62"/>
        <v>0</v>
      </c>
      <c r="GI50" s="312">
        <f t="shared" si="62"/>
        <v>0</v>
      </c>
      <c r="GJ50" s="312">
        <f t="shared" si="62"/>
        <v>0</v>
      </c>
      <c r="GK50" s="316"/>
      <c r="GL50" s="316"/>
      <c r="GM50" s="316"/>
      <c r="GN50" s="316"/>
      <c r="GO50" s="316"/>
      <c r="GP50" s="316"/>
      <c r="GQ50" s="316"/>
      <c r="GR50" s="316"/>
      <c r="GS50" s="316"/>
      <c r="GT50" s="316"/>
      <c r="GU50" s="316"/>
      <c r="GV50" s="316"/>
      <c r="GW50" s="316"/>
      <c r="GX50" s="316"/>
      <c r="GY50" s="316"/>
      <c r="GZ50" s="316"/>
      <c r="HA50" s="316"/>
      <c r="HB50" s="316"/>
      <c r="HC50" s="316"/>
      <c r="HD50" s="316"/>
      <c r="HE50" s="316"/>
      <c r="HF50" s="316"/>
      <c r="HG50" s="316"/>
      <c r="HH50" s="316"/>
      <c r="HI50" s="316"/>
      <c r="HJ50" s="316"/>
      <c r="HK50" s="316"/>
      <c r="HL50" s="316"/>
      <c r="HM50" s="316"/>
      <c r="HN50" s="316"/>
      <c r="HO50" s="316"/>
      <c r="HP50" s="316"/>
      <c r="HQ50" s="316"/>
      <c r="HR50" s="316"/>
      <c r="HS50" s="316"/>
      <c r="HT50" s="316"/>
      <c r="HU50" s="316"/>
      <c r="HV50" s="316"/>
      <c r="HW50" s="316"/>
      <c r="HX50" s="316"/>
      <c r="HY50" s="316"/>
      <c r="HZ50" s="316"/>
      <c r="IA50" s="316"/>
      <c r="IB50" s="316"/>
      <c r="IC50" s="316"/>
      <c r="ID50" s="316"/>
      <c r="IE50" s="316"/>
      <c r="IF50" s="316"/>
      <c r="IG50" s="316"/>
      <c r="IH50" s="316"/>
      <c r="II50" s="316"/>
      <c r="IJ50" s="316"/>
      <c r="IK50" s="316"/>
      <c r="IL50" s="316"/>
      <c r="IM50" s="316"/>
      <c r="IN50" s="316"/>
      <c r="IO50" s="316"/>
      <c r="IP50" s="316"/>
      <c r="IQ50" s="316"/>
      <c r="IR50" s="316"/>
      <c r="IS50" s="316"/>
      <c r="IT50" s="316"/>
      <c r="IU50" s="316"/>
    </row>
    <row r="51" spans="1:255" x14ac:dyDescent="0.35">
      <c r="A51" s="313"/>
      <c r="B51" s="313"/>
      <c r="C51" s="314"/>
      <c r="D51" s="315"/>
      <c r="E51" s="312"/>
      <c r="F51" s="312"/>
      <c r="G51" s="312"/>
      <c r="H51" s="312"/>
      <c r="I51" s="312"/>
      <c r="J51" s="312"/>
      <c r="K51" s="312"/>
      <c r="L51" s="312"/>
      <c r="M51" s="312"/>
      <c r="N51" s="312"/>
      <c r="O51" s="312"/>
      <c r="P51" s="312"/>
      <c r="Q51" s="312"/>
      <c r="R51" s="312"/>
      <c r="S51" s="312"/>
      <c r="T51" s="312"/>
      <c r="U51" s="312"/>
      <c r="V51" s="312"/>
      <c r="W51" s="312"/>
      <c r="X51" s="312"/>
      <c r="Y51" s="312"/>
      <c r="Z51" s="312"/>
      <c r="AA51" s="312"/>
      <c r="AB51" s="312"/>
      <c r="AC51" s="312"/>
      <c r="AD51" s="312"/>
      <c r="AE51" s="312"/>
      <c r="AF51" s="312"/>
      <c r="AG51" s="312"/>
      <c r="AH51" s="312"/>
      <c r="AI51" s="312"/>
      <c r="AJ51" s="312"/>
      <c r="AK51" s="312"/>
      <c r="AL51" s="312"/>
      <c r="AM51" s="312"/>
      <c r="AN51" s="312"/>
      <c r="AO51" s="312"/>
      <c r="AP51" s="312"/>
      <c r="AQ51" s="312"/>
      <c r="AR51" s="312"/>
      <c r="AS51" s="312"/>
      <c r="AT51" s="312"/>
      <c r="AU51" s="312"/>
      <c r="AV51" s="312"/>
      <c r="AW51" s="312"/>
      <c r="AX51" s="312"/>
      <c r="AY51" s="312"/>
      <c r="AZ51" s="312"/>
      <c r="BA51" s="312"/>
      <c r="BB51" s="312"/>
      <c r="BC51" s="312"/>
      <c r="BD51" s="312"/>
      <c r="BE51" s="312"/>
      <c r="BF51" s="312"/>
      <c r="BG51" s="312"/>
      <c r="BH51" s="312"/>
      <c r="BI51" s="312"/>
      <c r="BJ51" s="312"/>
      <c r="BK51" s="312"/>
      <c r="BL51" s="312"/>
      <c r="BM51" s="312"/>
      <c r="BN51" s="312"/>
      <c r="BO51" s="312"/>
      <c r="BP51" s="312"/>
      <c r="BQ51" s="312"/>
      <c r="BR51" s="312"/>
      <c r="BS51" s="312"/>
      <c r="BT51" s="312"/>
      <c r="BU51" s="312"/>
      <c r="BV51" s="312"/>
      <c r="BW51" s="312"/>
      <c r="BX51" s="312"/>
      <c r="BY51" s="312"/>
      <c r="BZ51" s="312"/>
      <c r="CA51" s="312"/>
      <c r="CB51" s="312"/>
      <c r="CC51" s="312"/>
      <c r="CD51" s="312"/>
      <c r="CE51" s="312"/>
      <c r="CF51" s="312"/>
      <c r="CG51" s="312"/>
      <c r="CH51" s="312"/>
      <c r="CI51" s="312"/>
      <c r="CJ51" s="312"/>
      <c r="CK51" s="312"/>
      <c r="CL51" s="312"/>
      <c r="CM51" s="312"/>
      <c r="CN51" s="312"/>
      <c r="CO51" s="312"/>
      <c r="CP51" s="312"/>
      <c r="CQ51" s="312"/>
      <c r="CR51" s="312"/>
      <c r="CS51" s="312"/>
      <c r="CT51" s="312"/>
      <c r="CU51" s="312"/>
      <c r="CV51" s="312"/>
      <c r="CW51" s="312"/>
      <c r="CX51" s="312"/>
      <c r="CY51" s="312"/>
      <c r="CZ51" s="312"/>
      <c r="DA51" s="312"/>
      <c r="DB51" s="312"/>
      <c r="DC51" s="312"/>
      <c r="DD51" s="312"/>
      <c r="DE51" s="312"/>
      <c r="DF51" s="312"/>
      <c r="DG51" s="312"/>
      <c r="DH51" s="312"/>
      <c r="DI51" s="312"/>
      <c r="DJ51" s="312"/>
      <c r="DK51" s="312"/>
      <c r="DL51" s="312"/>
      <c r="DM51" s="312"/>
      <c r="DN51" s="312"/>
      <c r="DO51" s="312"/>
      <c r="DP51" s="312"/>
      <c r="DQ51" s="312"/>
      <c r="DR51" s="312"/>
      <c r="DS51" s="312"/>
      <c r="DT51" s="312"/>
      <c r="DU51" s="312"/>
      <c r="DV51" s="312"/>
      <c r="DW51" s="312"/>
      <c r="DX51" s="312"/>
      <c r="DY51" s="312"/>
      <c r="DZ51" s="312"/>
      <c r="EA51" s="312"/>
      <c r="EB51" s="312"/>
      <c r="EC51" s="312"/>
      <c r="ED51" s="312"/>
      <c r="EE51" s="312"/>
      <c r="EF51" s="312"/>
      <c r="EG51" s="312"/>
      <c r="EH51" s="312"/>
      <c r="EI51" s="312"/>
      <c r="EJ51" s="312"/>
      <c r="EK51" s="312"/>
      <c r="EL51" s="312"/>
      <c r="EM51" s="312"/>
      <c r="EN51" s="312"/>
      <c r="EO51" s="312"/>
      <c r="EP51" s="312"/>
      <c r="EQ51" s="312"/>
      <c r="ER51" s="312"/>
      <c r="ES51" s="312"/>
      <c r="ET51" s="312"/>
      <c r="EU51" s="312"/>
      <c r="EV51" s="312"/>
      <c r="EW51" s="312"/>
      <c r="EX51" s="312"/>
      <c r="EY51" s="312"/>
      <c r="EZ51" s="312"/>
      <c r="FA51" s="312"/>
      <c r="FB51" s="312"/>
      <c r="FC51" s="312"/>
      <c r="FD51" s="312"/>
      <c r="FE51" s="312"/>
      <c r="FF51" s="312"/>
      <c r="FG51" s="312"/>
      <c r="FH51" s="312"/>
      <c r="FI51" s="312"/>
      <c r="FJ51" s="312"/>
      <c r="FK51" s="312"/>
      <c r="FL51" s="312"/>
      <c r="FM51" s="312"/>
      <c r="FN51" s="312"/>
      <c r="FO51" s="312"/>
      <c r="FP51" s="312"/>
      <c r="FQ51" s="312"/>
      <c r="FR51" s="312"/>
      <c r="FS51" s="312"/>
      <c r="FT51" s="312"/>
      <c r="FU51" s="312"/>
      <c r="FV51" s="312"/>
      <c r="FW51" s="312"/>
      <c r="FX51" s="312"/>
      <c r="FY51" s="312"/>
      <c r="FZ51" s="312"/>
      <c r="GA51" s="312"/>
      <c r="GB51" s="312"/>
      <c r="GC51" s="312"/>
      <c r="GD51" s="312"/>
      <c r="GE51" s="312"/>
      <c r="GF51" s="312"/>
      <c r="GG51" s="312"/>
      <c r="GH51" s="312"/>
      <c r="GI51" s="312"/>
      <c r="GJ51" s="312"/>
      <c r="GK51" s="316"/>
      <c r="GL51" s="316"/>
      <c r="GM51" s="316"/>
      <c r="GN51" s="316"/>
      <c r="GO51" s="316"/>
      <c r="GP51" s="316"/>
      <c r="GQ51" s="316"/>
      <c r="GR51" s="316"/>
      <c r="GS51" s="316"/>
      <c r="GT51" s="316"/>
      <c r="GU51" s="316"/>
      <c r="GV51" s="316"/>
      <c r="GW51" s="316"/>
      <c r="GX51" s="316"/>
      <c r="GY51" s="316"/>
      <c r="GZ51" s="316"/>
      <c r="HA51" s="316"/>
      <c r="HB51" s="316"/>
      <c r="HC51" s="316"/>
      <c r="HD51" s="316"/>
      <c r="HE51" s="316"/>
      <c r="HF51" s="316"/>
      <c r="HG51" s="316"/>
      <c r="HH51" s="316"/>
      <c r="HI51" s="316"/>
      <c r="HJ51" s="316"/>
      <c r="HK51" s="316"/>
      <c r="HL51" s="316"/>
      <c r="HM51" s="316"/>
      <c r="HN51" s="316"/>
      <c r="HO51" s="316"/>
      <c r="HP51" s="316"/>
      <c r="HQ51" s="316"/>
      <c r="HR51" s="316"/>
      <c r="HS51" s="316"/>
      <c r="HT51" s="316"/>
      <c r="HU51" s="316"/>
      <c r="HV51" s="316"/>
      <c r="HW51" s="316"/>
      <c r="HX51" s="316"/>
      <c r="HY51" s="316"/>
      <c r="HZ51" s="316"/>
      <c r="IA51" s="316"/>
      <c r="IB51" s="316"/>
      <c r="IC51" s="316"/>
      <c r="ID51" s="316"/>
      <c r="IE51" s="316"/>
      <c r="IF51" s="316"/>
      <c r="IG51" s="316"/>
      <c r="IH51" s="316"/>
      <c r="II51" s="316"/>
      <c r="IJ51" s="316"/>
      <c r="IK51" s="316"/>
      <c r="IL51" s="316"/>
      <c r="IM51" s="316"/>
      <c r="IN51" s="316"/>
      <c r="IO51" s="316"/>
      <c r="IP51" s="316"/>
      <c r="IQ51" s="316"/>
      <c r="IR51" s="316"/>
      <c r="IS51" s="316"/>
      <c r="IT51" s="316"/>
      <c r="IU51" s="316"/>
    </row>
    <row r="52" spans="1:255" x14ac:dyDescent="0.35">
      <c r="A52" s="313"/>
      <c r="B52" s="313"/>
      <c r="C52" s="314"/>
      <c r="D52" s="315"/>
      <c r="E52" s="403" t="str">
        <f t="shared" ref="E52:AJ52" si="63" xml:space="preserve"> E$61</f>
        <v>Accounts receivable balance BEG</v>
      </c>
      <c r="F52" s="403">
        <f t="shared" si="63"/>
        <v>0</v>
      </c>
      <c r="G52" s="403" t="str">
        <f t="shared" si="63"/>
        <v>$ 000s</v>
      </c>
      <c r="H52" s="403">
        <f t="shared" si="63"/>
        <v>0</v>
      </c>
      <c r="I52" s="403">
        <f t="shared" si="63"/>
        <v>0</v>
      </c>
      <c r="J52" s="403">
        <f t="shared" si="63"/>
        <v>0</v>
      </c>
      <c r="K52" s="403">
        <f t="shared" si="63"/>
        <v>0</v>
      </c>
      <c r="L52" s="403">
        <f t="shared" si="63"/>
        <v>0</v>
      </c>
      <c r="M52" s="403">
        <f t="shared" si="63"/>
        <v>0</v>
      </c>
      <c r="N52" s="403">
        <f t="shared" si="63"/>
        <v>3361.0500000000011</v>
      </c>
      <c r="O52" s="403">
        <f t="shared" si="63"/>
        <v>3626.7456521739132</v>
      </c>
      <c r="P52" s="403">
        <f t="shared" si="63"/>
        <v>1561.5154891304337</v>
      </c>
      <c r="Q52" s="403">
        <f t="shared" si="63"/>
        <v>1596.2158333333336</v>
      </c>
      <c r="R52" s="403">
        <f t="shared" si="63"/>
        <v>3344.3283582089562</v>
      </c>
      <c r="S52" s="403">
        <f t="shared" si="63"/>
        <v>3608.7021414665805</v>
      </c>
      <c r="T52" s="403">
        <f t="shared" si="63"/>
        <v>1553.7467553536662</v>
      </c>
      <c r="U52" s="403">
        <f t="shared" si="63"/>
        <v>1588.2744610281925</v>
      </c>
      <c r="V52" s="403">
        <f t="shared" si="63"/>
        <v>3327.6899086656285</v>
      </c>
      <c r="W52" s="403">
        <f t="shared" si="63"/>
        <v>3590.7483994692357</v>
      </c>
      <c r="X52" s="403">
        <f t="shared" si="63"/>
        <v>1546.0166719936979</v>
      </c>
      <c r="Y52" s="403">
        <f t="shared" si="63"/>
        <v>1563.0058661914318</v>
      </c>
      <c r="Z52" s="403">
        <f t="shared" si="63"/>
        <v>3311.1342374782371</v>
      </c>
      <c r="AA52" s="403">
        <f t="shared" si="63"/>
        <v>3572.8839795713793</v>
      </c>
      <c r="AB52" s="403">
        <f t="shared" si="63"/>
        <v>1538.3250467598982</v>
      </c>
      <c r="AC52" s="403">
        <f t="shared" si="63"/>
        <v>1572.5100477990081</v>
      </c>
      <c r="AD52" s="403">
        <f t="shared" si="63"/>
        <v>3294.6609328141681</v>
      </c>
      <c r="AE52" s="403">
        <f t="shared" si="63"/>
        <v>3555.1084373844578</v>
      </c>
      <c r="AF52" s="403">
        <f t="shared" si="63"/>
        <v>1530.6716883183071</v>
      </c>
      <c r="AG52" s="403">
        <f t="shared" si="63"/>
        <v>1564.6866147253813</v>
      </c>
      <c r="AH52" s="403">
        <f t="shared" si="63"/>
        <v>3278.2695848897201</v>
      </c>
      <c r="AI52" s="403">
        <f t="shared" si="63"/>
        <v>3537.4213307308037</v>
      </c>
      <c r="AJ52" s="403">
        <f t="shared" si="63"/>
        <v>1523.0564062868725</v>
      </c>
      <c r="AK52" s="403">
        <f t="shared" ref="AK52:BP52" si="64" xml:space="preserve"> AK$61</f>
        <v>1556.9021042043601</v>
      </c>
      <c r="AL52" s="403">
        <f t="shared" si="64"/>
        <v>3261.9597859599207</v>
      </c>
      <c r="AM52" s="403">
        <f t="shared" si="64"/>
        <v>3519.8222196326415</v>
      </c>
      <c r="AN52" s="403">
        <f t="shared" si="64"/>
        <v>1515.4790112307201</v>
      </c>
      <c r="AO52" s="403">
        <f t="shared" si="64"/>
        <v>1532.1326267387508</v>
      </c>
      <c r="AP52" s="403">
        <f t="shared" si="64"/>
        <v>3245.7311303083789</v>
      </c>
      <c r="AQ52" s="403">
        <f t="shared" si="64"/>
        <v>3502.3106663011358</v>
      </c>
      <c r="AR52" s="403">
        <f t="shared" si="64"/>
        <v>1507.939314657433</v>
      </c>
      <c r="AS52" s="403">
        <f t="shared" si="64"/>
        <v>1541.4490772053764</v>
      </c>
      <c r="AT52" s="403">
        <f t="shared" si="64"/>
        <v>3229.5832142371933</v>
      </c>
      <c r="AU52" s="403">
        <f t="shared" si="64"/>
        <v>3484.8862351255084</v>
      </c>
      <c r="AV52" s="403">
        <f t="shared" si="64"/>
        <v>1500.4371290123709</v>
      </c>
      <c r="AW52" s="403">
        <f t="shared" si="64"/>
        <v>1533.7801763237576</v>
      </c>
      <c r="AX52" s="403">
        <f t="shared" si="64"/>
        <v>3213.5156360569094</v>
      </c>
      <c r="AY52" s="403">
        <f t="shared" si="64"/>
        <v>3467.5484926621984</v>
      </c>
      <c r="AZ52" s="403">
        <f t="shared" si="64"/>
        <v>1492.9722676740012</v>
      </c>
      <c r="BA52" s="403">
        <f t="shared" si="64"/>
        <v>1526.149429177869</v>
      </c>
      <c r="BB52" s="403">
        <f t="shared" si="64"/>
        <v>3197.527996076527</v>
      </c>
      <c r="BC52" s="403">
        <f t="shared" si="64"/>
        <v>3450.2970076240781</v>
      </c>
      <c r="BD52" s="403">
        <f t="shared" si="64"/>
        <v>1485.5445449492545</v>
      </c>
      <c r="BE52" s="403">
        <f t="shared" si="64"/>
        <v>1501.8692102783684</v>
      </c>
      <c r="BF52" s="403">
        <f t="shared" si="64"/>
        <v>3181.6198965935587</v>
      </c>
      <c r="BG52" s="403">
        <f t="shared" si="64"/>
        <v>3433.1313508697312</v>
      </c>
      <c r="BH52" s="403">
        <f t="shared" si="64"/>
        <v>1478.1537760689107</v>
      </c>
      <c r="BI52" s="403">
        <f t="shared" si="64"/>
        <v>1511.0016377593315</v>
      </c>
      <c r="BJ52" s="403">
        <f t="shared" si="64"/>
        <v>3165.79094188414</v>
      </c>
      <c r="BK52" s="403">
        <f t="shared" si="64"/>
        <v>3416.0510953927678</v>
      </c>
      <c r="BL52" s="403">
        <f t="shared" si="64"/>
        <v>1470.799777182996</v>
      </c>
      <c r="BM52" s="403">
        <f t="shared" si="64"/>
        <v>1503.4842166759527</v>
      </c>
      <c r="BN52" s="403">
        <f t="shared" si="64"/>
        <v>3150.0407381931741</v>
      </c>
      <c r="BO52" s="403">
        <f t="shared" si="64"/>
        <v>3399.0558163112109</v>
      </c>
      <c r="BP52" s="403">
        <f t="shared" si="64"/>
        <v>1463.4823653562153</v>
      </c>
      <c r="BQ52" s="403">
        <f t="shared" ref="BQ52:CV52" si="65" xml:space="preserve"> BQ$61</f>
        <v>1496.0041956974651</v>
      </c>
      <c r="BR52" s="403">
        <f t="shared" si="65"/>
        <v>3134.368893724552</v>
      </c>
      <c r="BS52" s="403">
        <f t="shared" si="65"/>
        <v>3382.1450908569277</v>
      </c>
      <c r="BT52" s="403">
        <f t="shared" si="65"/>
        <v>1456.2013585633986</v>
      </c>
      <c r="BU52" s="403">
        <f t="shared" si="65"/>
        <v>1472.2035712948655</v>
      </c>
      <c r="BV52" s="403">
        <f t="shared" si="65"/>
        <v>3118.7750186313956</v>
      </c>
      <c r="BW52" s="403">
        <f t="shared" si="65"/>
        <v>3365.3184983651026</v>
      </c>
      <c r="BX52" s="403">
        <f t="shared" si="65"/>
        <v>1448.9565756849743</v>
      </c>
      <c r="BY52" s="403">
        <f t="shared" si="65"/>
        <v>1481.1556107001966</v>
      </c>
      <c r="BZ52" s="403">
        <f t="shared" si="65"/>
        <v>3103.2587250063643</v>
      </c>
      <c r="CA52" s="403">
        <f t="shared" si="65"/>
        <v>3348.575620263784</v>
      </c>
      <c r="CB52" s="403">
        <f t="shared" si="65"/>
        <v>1441.7478365024617</v>
      </c>
      <c r="CC52" s="403">
        <f t="shared" si="65"/>
        <v>1473.7866773136288</v>
      </c>
      <c r="CD52" s="403">
        <f t="shared" si="65"/>
        <v>3087.8196268720044</v>
      </c>
      <c r="CE52" s="403">
        <f t="shared" si="65"/>
        <v>3331.9160400634682</v>
      </c>
      <c r="CF52" s="403">
        <f t="shared" si="65"/>
        <v>1434.574961693992</v>
      </c>
      <c r="CG52" s="403">
        <f t="shared" si="65"/>
        <v>1466.4544052871925</v>
      </c>
      <c r="CH52" s="403">
        <f t="shared" si="65"/>
        <v>3072.4573401711505</v>
      </c>
      <c r="CI52" s="403">
        <f t="shared" si="65"/>
        <v>3315.3393433467345</v>
      </c>
      <c r="CJ52" s="403">
        <f t="shared" si="65"/>
        <v>1427.4377728298432</v>
      </c>
      <c r="CK52" s="403">
        <f t="shared" si="65"/>
        <v>1443.1239022016007</v>
      </c>
      <c r="CL52" s="403">
        <f t="shared" si="65"/>
        <v>3057.1714827573633</v>
      </c>
      <c r="CM52" s="403">
        <f t="shared" si="65"/>
        <v>3298.8451177579445</v>
      </c>
      <c r="CN52" s="403">
        <f t="shared" si="65"/>
        <v>1420.3360923680038</v>
      </c>
      <c r="CO52" s="403">
        <f t="shared" si="65"/>
        <v>1451.8991166428486</v>
      </c>
      <c r="CP52" s="403">
        <f t="shared" si="65"/>
        <v>3041.9616743854363</v>
      </c>
      <c r="CQ52" s="403">
        <f t="shared" si="65"/>
        <v>3282.4329529929801</v>
      </c>
      <c r="CR52" s="403">
        <f t="shared" si="65"/>
        <v>1413.2697436497547</v>
      </c>
      <c r="CS52" s="403">
        <f t="shared" si="65"/>
        <v>1444.6757379530836</v>
      </c>
      <c r="CT52" s="403">
        <f t="shared" si="65"/>
        <v>3026.8275367019278</v>
      </c>
      <c r="CU52" s="403">
        <f t="shared" si="65"/>
        <v>3266.1024407890354</v>
      </c>
      <c r="CV52" s="403">
        <f t="shared" si="65"/>
        <v>1406.2385508952784</v>
      </c>
      <c r="CW52" s="403">
        <f t="shared" ref="CW52:EB52" si="66" xml:space="preserve"> CW$61</f>
        <v>1437.4882964707303</v>
      </c>
      <c r="CX52" s="403">
        <f t="shared" si="66"/>
        <v>3011.7686932357487</v>
      </c>
      <c r="CY52" s="403">
        <f t="shared" si="66"/>
        <v>3249.853174914464</v>
      </c>
      <c r="CZ52" s="403">
        <f t="shared" si="66"/>
        <v>1399.2423391992825</v>
      </c>
      <c r="DA52" s="403">
        <f t="shared" si="66"/>
        <v>1414.6186286410334</v>
      </c>
      <c r="DB52" s="403">
        <f t="shared" si="66"/>
        <v>2996.7847693888057</v>
      </c>
      <c r="DC52" s="403">
        <f t="shared" si="66"/>
        <v>3233.6847511586711</v>
      </c>
      <c r="DD52" s="403">
        <f t="shared" si="66"/>
        <v>1392.2809345266496</v>
      </c>
      <c r="DE52" s="403">
        <f t="shared" si="66"/>
        <v>1423.2205108494645</v>
      </c>
      <c r="DF52" s="403">
        <f t="shared" si="66"/>
        <v>2981.8753924266721</v>
      </c>
      <c r="DG52" s="403">
        <f t="shared" si="66"/>
        <v>3217.5967673220612</v>
      </c>
      <c r="DH52" s="403">
        <f t="shared" si="66"/>
        <v>1385.3541637081089</v>
      </c>
      <c r="DI52" s="403">
        <f t="shared" si="66"/>
        <v>1416.1398117905123</v>
      </c>
      <c r="DJ52" s="403">
        <f t="shared" si="66"/>
        <v>0</v>
      </c>
      <c r="DK52" s="403">
        <f t="shared" si="66"/>
        <v>0</v>
      </c>
      <c r="DL52" s="403">
        <f t="shared" si="66"/>
        <v>0</v>
      </c>
      <c r="DM52" s="403">
        <f t="shared" si="66"/>
        <v>0</v>
      </c>
      <c r="DN52" s="403">
        <f t="shared" si="66"/>
        <v>0</v>
      </c>
      <c r="DO52" s="403">
        <f t="shared" si="66"/>
        <v>0</v>
      </c>
      <c r="DP52" s="403">
        <f t="shared" si="66"/>
        <v>0</v>
      </c>
      <c r="DQ52" s="403">
        <f t="shared" si="66"/>
        <v>0</v>
      </c>
      <c r="DR52" s="403">
        <f t="shared" si="66"/>
        <v>0</v>
      </c>
      <c r="DS52" s="403">
        <f t="shared" si="66"/>
        <v>0</v>
      </c>
      <c r="DT52" s="403">
        <f t="shared" si="66"/>
        <v>0</v>
      </c>
      <c r="DU52" s="403">
        <f t="shared" si="66"/>
        <v>0</v>
      </c>
      <c r="DV52" s="403">
        <f t="shared" si="66"/>
        <v>0</v>
      </c>
      <c r="DW52" s="403">
        <f t="shared" si="66"/>
        <v>0</v>
      </c>
      <c r="DX52" s="403">
        <f t="shared" si="66"/>
        <v>0</v>
      </c>
      <c r="DY52" s="403">
        <f t="shared" si="66"/>
        <v>0</v>
      </c>
      <c r="DZ52" s="403">
        <f t="shared" si="66"/>
        <v>0</v>
      </c>
      <c r="EA52" s="403">
        <f t="shared" si="66"/>
        <v>0</v>
      </c>
      <c r="EB52" s="403">
        <f t="shared" si="66"/>
        <v>0</v>
      </c>
      <c r="EC52" s="403">
        <f t="shared" ref="EC52:FH52" si="67" xml:space="preserve"> EC$61</f>
        <v>0</v>
      </c>
      <c r="ED52" s="403">
        <f t="shared" si="67"/>
        <v>0</v>
      </c>
      <c r="EE52" s="403">
        <f t="shared" si="67"/>
        <v>0</v>
      </c>
      <c r="EF52" s="403">
        <f t="shared" si="67"/>
        <v>0</v>
      </c>
      <c r="EG52" s="403">
        <f t="shared" si="67"/>
        <v>0</v>
      </c>
      <c r="EH52" s="403">
        <f t="shared" si="67"/>
        <v>0</v>
      </c>
      <c r="EI52" s="403">
        <f t="shared" si="67"/>
        <v>0</v>
      </c>
      <c r="EJ52" s="403">
        <f t="shared" si="67"/>
        <v>0</v>
      </c>
      <c r="EK52" s="403">
        <f t="shared" si="67"/>
        <v>0</v>
      </c>
      <c r="EL52" s="403">
        <f t="shared" si="67"/>
        <v>0</v>
      </c>
      <c r="EM52" s="403">
        <f t="shared" si="67"/>
        <v>0</v>
      </c>
      <c r="EN52" s="403">
        <f t="shared" si="67"/>
        <v>0</v>
      </c>
      <c r="EO52" s="403">
        <f t="shared" si="67"/>
        <v>0</v>
      </c>
      <c r="EP52" s="403">
        <f t="shared" si="67"/>
        <v>0</v>
      </c>
      <c r="EQ52" s="403">
        <f t="shared" si="67"/>
        <v>0</v>
      </c>
      <c r="ER52" s="403">
        <f t="shared" si="67"/>
        <v>0</v>
      </c>
      <c r="ES52" s="403">
        <f t="shared" si="67"/>
        <v>0</v>
      </c>
      <c r="ET52" s="403">
        <f t="shared" si="67"/>
        <v>0</v>
      </c>
      <c r="EU52" s="403">
        <f t="shared" si="67"/>
        <v>0</v>
      </c>
      <c r="EV52" s="403">
        <f t="shared" si="67"/>
        <v>0</v>
      </c>
      <c r="EW52" s="403">
        <f t="shared" si="67"/>
        <v>0</v>
      </c>
      <c r="EX52" s="403">
        <f t="shared" si="67"/>
        <v>0</v>
      </c>
      <c r="EY52" s="403">
        <f t="shared" si="67"/>
        <v>0</v>
      </c>
      <c r="EZ52" s="403">
        <f t="shared" si="67"/>
        <v>0</v>
      </c>
      <c r="FA52" s="403">
        <f t="shared" si="67"/>
        <v>0</v>
      </c>
      <c r="FB52" s="403">
        <f t="shared" si="67"/>
        <v>0</v>
      </c>
      <c r="FC52" s="403">
        <f t="shared" si="67"/>
        <v>0</v>
      </c>
      <c r="FD52" s="403">
        <f t="shared" si="67"/>
        <v>0</v>
      </c>
      <c r="FE52" s="403">
        <f t="shared" si="67"/>
        <v>0</v>
      </c>
      <c r="FF52" s="403">
        <f t="shared" si="67"/>
        <v>0</v>
      </c>
      <c r="FG52" s="403">
        <f t="shared" si="67"/>
        <v>0</v>
      </c>
      <c r="FH52" s="403">
        <f t="shared" si="67"/>
        <v>0</v>
      </c>
      <c r="FI52" s="403">
        <f t="shared" ref="FI52:GJ52" si="68" xml:space="preserve"> FI$61</f>
        <v>0</v>
      </c>
      <c r="FJ52" s="403">
        <f t="shared" si="68"/>
        <v>0</v>
      </c>
      <c r="FK52" s="403">
        <f t="shared" si="68"/>
        <v>0</v>
      </c>
      <c r="FL52" s="403">
        <f t="shared" si="68"/>
        <v>0</v>
      </c>
      <c r="FM52" s="403">
        <f t="shared" si="68"/>
        <v>0</v>
      </c>
      <c r="FN52" s="403">
        <f t="shared" si="68"/>
        <v>0</v>
      </c>
      <c r="FO52" s="403">
        <f t="shared" si="68"/>
        <v>0</v>
      </c>
      <c r="FP52" s="403">
        <f t="shared" si="68"/>
        <v>0</v>
      </c>
      <c r="FQ52" s="403">
        <f t="shared" si="68"/>
        <v>0</v>
      </c>
      <c r="FR52" s="403">
        <f t="shared" si="68"/>
        <v>0</v>
      </c>
      <c r="FS52" s="403">
        <f t="shared" si="68"/>
        <v>0</v>
      </c>
      <c r="FT52" s="403">
        <f t="shared" si="68"/>
        <v>0</v>
      </c>
      <c r="FU52" s="403">
        <f t="shared" si="68"/>
        <v>0</v>
      </c>
      <c r="FV52" s="403">
        <f t="shared" si="68"/>
        <v>0</v>
      </c>
      <c r="FW52" s="403">
        <f t="shared" si="68"/>
        <v>0</v>
      </c>
      <c r="FX52" s="403">
        <f t="shared" si="68"/>
        <v>0</v>
      </c>
      <c r="FY52" s="403">
        <f t="shared" si="68"/>
        <v>0</v>
      </c>
      <c r="FZ52" s="403">
        <f t="shared" si="68"/>
        <v>0</v>
      </c>
      <c r="GA52" s="403">
        <f t="shared" si="68"/>
        <v>0</v>
      </c>
      <c r="GB52" s="403">
        <f t="shared" si="68"/>
        <v>0</v>
      </c>
      <c r="GC52" s="403">
        <f t="shared" si="68"/>
        <v>0</v>
      </c>
      <c r="GD52" s="403">
        <f t="shared" si="68"/>
        <v>0</v>
      </c>
      <c r="GE52" s="403">
        <f t="shared" si="68"/>
        <v>0</v>
      </c>
      <c r="GF52" s="403">
        <f t="shared" si="68"/>
        <v>0</v>
      </c>
      <c r="GG52" s="403">
        <f t="shared" si="68"/>
        <v>0</v>
      </c>
      <c r="GH52" s="403">
        <f t="shared" si="68"/>
        <v>0</v>
      </c>
      <c r="GI52" s="403">
        <f t="shared" si="68"/>
        <v>0</v>
      </c>
      <c r="GJ52" s="403">
        <f t="shared" si="68"/>
        <v>0</v>
      </c>
      <c r="GK52" s="316"/>
      <c r="GL52" s="316"/>
      <c r="GM52" s="316"/>
      <c r="GN52" s="316"/>
      <c r="GO52" s="316"/>
      <c r="GP52" s="316"/>
      <c r="GQ52" s="316"/>
      <c r="GR52" s="316"/>
      <c r="GS52" s="316"/>
      <c r="GT52" s="316"/>
      <c r="GU52" s="316"/>
      <c r="GV52" s="316"/>
      <c r="GW52" s="316"/>
      <c r="GX52" s="316"/>
      <c r="GY52" s="316"/>
      <c r="GZ52" s="316"/>
      <c r="HA52" s="316"/>
      <c r="HB52" s="316"/>
      <c r="HC52" s="316"/>
      <c r="HD52" s="316"/>
      <c r="HE52" s="316"/>
      <c r="HF52" s="316"/>
      <c r="HG52" s="316"/>
      <c r="HH52" s="316"/>
      <c r="HI52" s="316"/>
      <c r="HJ52" s="316"/>
      <c r="HK52" s="316"/>
      <c r="HL52" s="316"/>
      <c r="HM52" s="316"/>
      <c r="HN52" s="316"/>
      <c r="HO52" s="316"/>
      <c r="HP52" s="316"/>
      <c r="HQ52" s="316"/>
      <c r="HR52" s="316"/>
      <c r="HS52" s="316"/>
      <c r="HT52" s="316"/>
      <c r="HU52" s="316"/>
      <c r="HV52" s="316"/>
      <c r="HW52" s="316"/>
      <c r="HX52" s="316"/>
      <c r="HY52" s="316"/>
      <c r="HZ52" s="316"/>
      <c r="IA52" s="316"/>
      <c r="IB52" s="316"/>
      <c r="IC52" s="316"/>
      <c r="ID52" s="316"/>
      <c r="IE52" s="316"/>
      <c r="IF52" s="316"/>
      <c r="IG52" s="316"/>
      <c r="IH52" s="316"/>
      <c r="II52" s="316"/>
      <c r="IJ52" s="316"/>
      <c r="IK52" s="316"/>
      <c r="IL52" s="316"/>
      <c r="IM52" s="316"/>
      <c r="IN52" s="316"/>
      <c r="IO52" s="316"/>
      <c r="IP52" s="316"/>
      <c r="IQ52" s="316"/>
      <c r="IR52" s="316"/>
      <c r="IS52" s="316"/>
      <c r="IT52" s="316"/>
      <c r="IU52" s="316"/>
    </row>
    <row r="53" spans="1:255" x14ac:dyDescent="0.35">
      <c r="A53" s="313"/>
      <c r="B53" s="313"/>
      <c r="C53" s="314"/>
      <c r="D53" s="315"/>
      <c r="E53" s="403" t="str">
        <f t="shared" ref="E53:BP53" si="69" xml:space="preserve"> E$34</f>
        <v>Electricity generation revenue</v>
      </c>
      <c r="F53" s="403">
        <f t="shared" si="69"/>
        <v>0</v>
      </c>
      <c r="G53" s="403" t="str">
        <f t="shared" si="69"/>
        <v>$ 000s</v>
      </c>
      <c r="H53" s="403">
        <f t="shared" si="69"/>
        <v>363981.48524418083</v>
      </c>
      <c r="I53" s="403">
        <f t="shared" si="69"/>
        <v>0</v>
      </c>
      <c r="J53" s="403">
        <f t="shared" si="69"/>
        <v>0</v>
      </c>
      <c r="K53" s="403">
        <f t="shared" si="69"/>
        <v>0</v>
      </c>
      <c r="L53" s="403">
        <f t="shared" si="69"/>
        <v>0</v>
      </c>
      <c r="M53" s="403">
        <f t="shared" si="69"/>
        <v>5097.5925000000016</v>
      </c>
      <c r="N53" s="403">
        <f t="shared" si="69"/>
        <v>5561.0100000000011</v>
      </c>
      <c r="O53" s="403">
        <f t="shared" si="69"/>
        <v>2394.3237499999991</v>
      </c>
      <c r="P53" s="403">
        <f t="shared" si="69"/>
        <v>2394.3237500000005</v>
      </c>
      <c r="Q53" s="403">
        <f t="shared" si="69"/>
        <v>5072.2313432835836</v>
      </c>
      <c r="R53" s="403">
        <f t="shared" si="69"/>
        <v>5533.3432835820904</v>
      </c>
      <c r="S53" s="403">
        <f t="shared" si="69"/>
        <v>2382.4116915422883</v>
      </c>
      <c r="T53" s="403">
        <f t="shared" si="69"/>
        <v>2382.4116915422892</v>
      </c>
      <c r="U53" s="403">
        <f t="shared" si="69"/>
        <v>5046.9963614762037</v>
      </c>
      <c r="V53" s="403">
        <f t="shared" si="69"/>
        <v>5505.8142125194945</v>
      </c>
      <c r="W53" s="403">
        <f t="shared" si="69"/>
        <v>2370.5588970570034</v>
      </c>
      <c r="X53" s="403">
        <f t="shared" si="69"/>
        <v>2370.5588970570047</v>
      </c>
      <c r="Y53" s="403">
        <f t="shared" si="69"/>
        <v>5021.886926841993</v>
      </c>
      <c r="Z53" s="403">
        <f t="shared" si="69"/>
        <v>5478.4221020094483</v>
      </c>
      <c r="AA53" s="403">
        <f t="shared" si="69"/>
        <v>2358.7650716985108</v>
      </c>
      <c r="AB53" s="403">
        <f t="shared" si="69"/>
        <v>2358.7650716985122</v>
      </c>
      <c r="AC53" s="403">
        <f t="shared" si="69"/>
        <v>4996.9024147681548</v>
      </c>
      <c r="AD53" s="403">
        <f t="shared" si="69"/>
        <v>5451.1662706561683</v>
      </c>
      <c r="AE53" s="403">
        <f t="shared" si="69"/>
        <v>2347.0299220880711</v>
      </c>
      <c r="AF53" s="403">
        <f t="shared" si="69"/>
        <v>2347.0299220880725</v>
      </c>
      <c r="AG53" s="403">
        <f t="shared" si="69"/>
        <v>4972.0422037494091</v>
      </c>
      <c r="AH53" s="403">
        <f t="shared" si="69"/>
        <v>5424.0460404538999</v>
      </c>
      <c r="AI53" s="403">
        <f t="shared" si="69"/>
        <v>2335.3531563065385</v>
      </c>
      <c r="AJ53" s="403">
        <f t="shared" si="69"/>
        <v>2335.3531563065403</v>
      </c>
      <c r="AK53" s="403">
        <f t="shared" si="69"/>
        <v>4947.3056753725468</v>
      </c>
      <c r="AL53" s="403">
        <f t="shared" si="69"/>
        <v>5397.0607367700504</v>
      </c>
      <c r="AM53" s="403">
        <f t="shared" si="69"/>
        <v>2323.734483887104</v>
      </c>
      <c r="AN53" s="403">
        <f t="shared" si="69"/>
        <v>2323.7344838871054</v>
      </c>
      <c r="AO53" s="403">
        <f t="shared" si="69"/>
        <v>4922.6922143010415</v>
      </c>
      <c r="AP53" s="403">
        <f t="shared" si="69"/>
        <v>5370.2096883284084</v>
      </c>
      <c r="AQ53" s="403">
        <f t="shared" si="69"/>
        <v>2312.1736158080635</v>
      </c>
      <c r="AR53" s="403">
        <f t="shared" si="69"/>
        <v>2312.1736158080648</v>
      </c>
      <c r="AS53" s="403">
        <f t="shared" si="69"/>
        <v>4898.201208259743</v>
      </c>
      <c r="AT53" s="403">
        <f t="shared" si="69"/>
        <v>5343.492227192447</v>
      </c>
      <c r="AU53" s="403">
        <f t="shared" si="69"/>
        <v>2300.6702644856359</v>
      </c>
      <c r="AV53" s="403">
        <f t="shared" si="69"/>
        <v>2300.6702644856368</v>
      </c>
      <c r="AW53" s="403">
        <f t="shared" si="69"/>
        <v>4873.8320480196462</v>
      </c>
      <c r="AX53" s="403">
        <f t="shared" si="69"/>
        <v>5316.9076887487045</v>
      </c>
      <c r="AY53" s="403">
        <f t="shared" si="69"/>
        <v>2289.2241437668017</v>
      </c>
      <c r="AZ53" s="403">
        <f t="shared" si="69"/>
        <v>2289.2241437668035</v>
      </c>
      <c r="BA53" s="403">
        <f t="shared" si="69"/>
        <v>4849.5841273827327</v>
      </c>
      <c r="BB53" s="403">
        <f t="shared" si="69"/>
        <v>5290.4554116902536</v>
      </c>
      <c r="BC53" s="403">
        <f t="shared" si="69"/>
        <v>2277.8349689221909</v>
      </c>
      <c r="BD53" s="403">
        <f t="shared" si="69"/>
        <v>2277.8349689221923</v>
      </c>
      <c r="BE53" s="403">
        <f t="shared" si="69"/>
        <v>4825.4568431668977</v>
      </c>
      <c r="BF53" s="403">
        <f t="shared" si="69"/>
        <v>5264.1347380002535</v>
      </c>
      <c r="BG53" s="403">
        <f t="shared" si="69"/>
        <v>2266.5024566389961</v>
      </c>
      <c r="BH53" s="403">
        <f t="shared" si="69"/>
        <v>2266.5024566389975</v>
      </c>
      <c r="BI53" s="403">
        <f t="shared" si="69"/>
        <v>4801.4495951909457</v>
      </c>
      <c r="BJ53" s="403">
        <f t="shared" si="69"/>
        <v>5237.9450129355773</v>
      </c>
      <c r="BK53" s="403">
        <f t="shared" si="69"/>
        <v>2255.2263250139276</v>
      </c>
      <c r="BL53" s="403">
        <f t="shared" si="69"/>
        <v>2255.226325013929</v>
      </c>
      <c r="BM53" s="403">
        <f t="shared" si="69"/>
        <v>4777.5617862596473</v>
      </c>
      <c r="BN53" s="403">
        <f t="shared" si="69"/>
        <v>5211.8855850105238</v>
      </c>
      <c r="BO53" s="403">
        <f t="shared" si="69"/>
        <v>2244.006293546197</v>
      </c>
      <c r="BP53" s="403">
        <f t="shared" si="69"/>
        <v>2244.0062935461979</v>
      </c>
      <c r="BQ53" s="403">
        <f t="shared" ref="BQ53:EB53" si="70" xml:space="preserve"> BQ$34</f>
        <v>4753.7928221489037</v>
      </c>
      <c r="BR53" s="403">
        <f t="shared" si="70"/>
        <v>5185.9558059806222</v>
      </c>
      <c r="BS53" s="403">
        <f t="shared" si="70"/>
        <v>2232.8420831305448</v>
      </c>
      <c r="BT53" s="403">
        <f t="shared" si="70"/>
        <v>2232.8420831305461</v>
      </c>
      <c r="BU53" s="403">
        <f t="shared" si="70"/>
        <v>4730.1421115909498</v>
      </c>
      <c r="BV53" s="403">
        <f t="shared" si="70"/>
        <v>5160.1550308264914</v>
      </c>
      <c r="BW53" s="403">
        <f t="shared" si="70"/>
        <v>2221.7334160502937</v>
      </c>
      <c r="BX53" s="403">
        <f t="shared" si="70"/>
        <v>2221.7334160502951</v>
      </c>
      <c r="BY53" s="403">
        <f t="shared" si="70"/>
        <v>4706.6090662596525</v>
      </c>
      <c r="BZ53" s="403">
        <f t="shared" si="70"/>
        <v>5134.4826177378018</v>
      </c>
      <c r="CA53" s="403">
        <f t="shared" si="70"/>
        <v>2210.6800159704417</v>
      </c>
      <c r="CB53" s="403">
        <f t="shared" si="70"/>
        <v>2210.680015970443</v>
      </c>
      <c r="CC53" s="403">
        <f t="shared" si="70"/>
        <v>4683.1931007558733</v>
      </c>
      <c r="CD53" s="403">
        <f t="shared" si="70"/>
        <v>5108.9379280973171</v>
      </c>
      <c r="CE53" s="403">
        <f t="shared" si="70"/>
        <v>2199.6816079307878</v>
      </c>
      <c r="CF53" s="403">
        <f t="shared" si="70"/>
        <v>2199.6816079307887</v>
      </c>
      <c r="CG53" s="403">
        <f t="shared" si="70"/>
        <v>4659.8936325929117</v>
      </c>
      <c r="CH53" s="403">
        <f t="shared" si="70"/>
        <v>5083.5203264649936</v>
      </c>
      <c r="CI53" s="403">
        <f t="shared" si="70"/>
        <v>2188.7379183390931</v>
      </c>
      <c r="CJ53" s="403">
        <f t="shared" si="70"/>
        <v>2188.737918339094</v>
      </c>
      <c r="CK53" s="403">
        <f t="shared" si="70"/>
        <v>4636.7100821820013</v>
      </c>
      <c r="CL53" s="403">
        <f t="shared" si="70"/>
        <v>5058.2291805621826</v>
      </c>
      <c r="CM53" s="403">
        <f t="shared" si="70"/>
        <v>2177.848674964272</v>
      </c>
      <c r="CN53" s="403">
        <f t="shared" si="70"/>
        <v>2177.8486749642734</v>
      </c>
      <c r="CO53" s="403">
        <f t="shared" si="70"/>
        <v>4613.6418728179115</v>
      </c>
      <c r="CP53" s="403">
        <f t="shared" si="70"/>
        <v>5033.0638612559032</v>
      </c>
      <c r="CQ53" s="403">
        <f t="shared" si="70"/>
        <v>2167.0136069296241</v>
      </c>
      <c r="CR53" s="403">
        <f t="shared" si="70"/>
        <v>2167.0136069296254</v>
      </c>
      <c r="CS53" s="403">
        <f t="shared" si="70"/>
        <v>4590.6884306645907</v>
      </c>
      <c r="CT53" s="403">
        <f t="shared" si="70"/>
        <v>5008.0237425431878</v>
      </c>
      <c r="CU53" s="403">
        <f t="shared" si="70"/>
        <v>2156.2324447060937</v>
      </c>
      <c r="CV53" s="403">
        <f t="shared" si="70"/>
        <v>2156.2324447060955</v>
      </c>
      <c r="CW53" s="403">
        <f t="shared" si="70"/>
        <v>4567.8491847408859</v>
      </c>
      <c r="CX53" s="403">
        <f t="shared" si="70"/>
        <v>4983.1082015355123</v>
      </c>
      <c r="CY53" s="403">
        <f t="shared" si="70"/>
        <v>2145.5049201055663</v>
      </c>
      <c r="CZ53" s="403">
        <f t="shared" si="70"/>
        <v>2145.5049201055676</v>
      </c>
      <c r="DA53" s="403">
        <f t="shared" si="70"/>
        <v>4545.1235669063553</v>
      </c>
      <c r="DB53" s="403">
        <f t="shared" si="70"/>
        <v>4958.3166184432957</v>
      </c>
      <c r="DC53" s="403">
        <f t="shared" si="70"/>
        <v>2134.8307662741959</v>
      </c>
      <c r="DD53" s="403">
        <f t="shared" si="70"/>
        <v>2134.8307662741972</v>
      </c>
      <c r="DE53" s="403">
        <f t="shared" si="70"/>
        <v>4522.5110118471193</v>
      </c>
      <c r="DF53" s="403">
        <f t="shared" si="70"/>
        <v>4933.6483765604935</v>
      </c>
      <c r="DG53" s="403">
        <f t="shared" si="70"/>
        <v>2124.2097176857669</v>
      </c>
      <c r="DH53" s="403">
        <f t="shared" si="70"/>
        <v>2124.2097176857683</v>
      </c>
      <c r="DI53" s="403">
        <f t="shared" si="70"/>
        <v>0</v>
      </c>
      <c r="DJ53" s="403">
        <f t="shared" si="70"/>
        <v>0</v>
      </c>
      <c r="DK53" s="403">
        <f t="shared" si="70"/>
        <v>0</v>
      </c>
      <c r="DL53" s="403">
        <f t="shared" si="70"/>
        <v>0</v>
      </c>
      <c r="DM53" s="403">
        <f t="shared" si="70"/>
        <v>0</v>
      </c>
      <c r="DN53" s="403">
        <f t="shared" si="70"/>
        <v>0</v>
      </c>
      <c r="DO53" s="403">
        <f t="shared" si="70"/>
        <v>0</v>
      </c>
      <c r="DP53" s="403">
        <f t="shared" si="70"/>
        <v>0</v>
      </c>
      <c r="DQ53" s="403">
        <f t="shared" si="70"/>
        <v>0</v>
      </c>
      <c r="DR53" s="403">
        <f t="shared" si="70"/>
        <v>0</v>
      </c>
      <c r="DS53" s="403">
        <f t="shared" si="70"/>
        <v>0</v>
      </c>
      <c r="DT53" s="403">
        <f t="shared" si="70"/>
        <v>0</v>
      </c>
      <c r="DU53" s="403">
        <f t="shared" si="70"/>
        <v>0</v>
      </c>
      <c r="DV53" s="403">
        <f t="shared" si="70"/>
        <v>0</v>
      </c>
      <c r="DW53" s="403">
        <f t="shared" si="70"/>
        <v>0</v>
      </c>
      <c r="DX53" s="403">
        <f t="shared" si="70"/>
        <v>0</v>
      </c>
      <c r="DY53" s="403">
        <f t="shared" si="70"/>
        <v>0</v>
      </c>
      <c r="DZ53" s="403">
        <f t="shared" si="70"/>
        <v>0</v>
      </c>
      <c r="EA53" s="403">
        <f t="shared" si="70"/>
        <v>0</v>
      </c>
      <c r="EB53" s="403">
        <f t="shared" si="70"/>
        <v>0</v>
      </c>
      <c r="EC53" s="403">
        <f t="shared" ref="EC53:GJ53" si="71" xml:space="preserve"> EC$34</f>
        <v>0</v>
      </c>
      <c r="ED53" s="403">
        <f t="shared" si="71"/>
        <v>0</v>
      </c>
      <c r="EE53" s="403">
        <f t="shared" si="71"/>
        <v>0</v>
      </c>
      <c r="EF53" s="403">
        <f t="shared" si="71"/>
        <v>0</v>
      </c>
      <c r="EG53" s="403">
        <f t="shared" si="71"/>
        <v>0</v>
      </c>
      <c r="EH53" s="403">
        <f t="shared" si="71"/>
        <v>0</v>
      </c>
      <c r="EI53" s="403">
        <f t="shared" si="71"/>
        <v>0</v>
      </c>
      <c r="EJ53" s="403">
        <f t="shared" si="71"/>
        <v>0</v>
      </c>
      <c r="EK53" s="403">
        <f t="shared" si="71"/>
        <v>0</v>
      </c>
      <c r="EL53" s="403">
        <f t="shared" si="71"/>
        <v>0</v>
      </c>
      <c r="EM53" s="403">
        <f t="shared" si="71"/>
        <v>0</v>
      </c>
      <c r="EN53" s="403">
        <f t="shared" si="71"/>
        <v>0</v>
      </c>
      <c r="EO53" s="403">
        <f t="shared" si="71"/>
        <v>0</v>
      </c>
      <c r="EP53" s="403">
        <f t="shared" si="71"/>
        <v>0</v>
      </c>
      <c r="EQ53" s="403">
        <f t="shared" si="71"/>
        <v>0</v>
      </c>
      <c r="ER53" s="403">
        <f t="shared" si="71"/>
        <v>0</v>
      </c>
      <c r="ES53" s="403">
        <f t="shared" si="71"/>
        <v>0</v>
      </c>
      <c r="ET53" s="403">
        <f t="shared" si="71"/>
        <v>0</v>
      </c>
      <c r="EU53" s="403">
        <f t="shared" si="71"/>
        <v>0</v>
      </c>
      <c r="EV53" s="403">
        <f t="shared" si="71"/>
        <v>0</v>
      </c>
      <c r="EW53" s="403">
        <f t="shared" si="71"/>
        <v>0</v>
      </c>
      <c r="EX53" s="403">
        <f t="shared" si="71"/>
        <v>0</v>
      </c>
      <c r="EY53" s="403">
        <f t="shared" si="71"/>
        <v>0</v>
      </c>
      <c r="EZ53" s="403">
        <f t="shared" si="71"/>
        <v>0</v>
      </c>
      <c r="FA53" s="403">
        <f t="shared" si="71"/>
        <v>0</v>
      </c>
      <c r="FB53" s="403">
        <f t="shared" si="71"/>
        <v>0</v>
      </c>
      <c r="FC53" s="403">
        <f t="shared" si="71"/>
        <v>0</v>
      </c>
      <c r="FD53" s="403">
        <f t="shared" si="71"/>
        <v>0</v>
      </c>
      <c r="FE53" s="403">
        <f t="shared" si="71"/>
        <v>0</v>
      </c>
      <c r="FF53" s="403">
        <f t="shared" si="71"/>
        <v>0</v>
      </c>
      <c r="FG53" s="403">
        <f t="shared" si="71"/>
        <v>0</v>
      </c>
      <c r="FH53" s="403">
        <f t="shared" si="71"/>
        <v>0</v>
      </c>
      <c r="FI53" s="403">
        <f t="shared" si="71"/>
        <v>0</v>
      </c>
      <c r="FJ53" s="403">
        <f t="shared" si="71"/>
        <v>0</v>
      </c>
      <c r="FK53" s="403">
        <f t="shared" si="71"/>
        <v>0</v>
      </c>
      <c r="FL53" s="403">
        <f t="shared" si="71"/>
        <v>0</v>
      </c>
      <c r="FM53" s="403">
        <f t="shared" si="71"/>
        <v>0</v>
      </c>
      <c r="FN53" s="403">
        <f t="shared" si="71"/>
        <v>0</v>
      </c>
      <c r="FO53" s="403">
        <f t="shared" si="71"/>
        <v>0</v>
      </c>
      <c r="FP53" s="403">
        <f t="shared" si="71"/>
        <v>0</v>
      </c>
      <c r="FQ53" s="403">
        <f t="shared" si="71"/>
        <v>0</v>
      </c>
      <c r="FR53" s="403">
        <f t="shared" si="71"/>
        <v>0</v>
      </c>
      <c r="FS53" s="403">
        <f t="shared" si="71"/>
        <v>0</v>
      </c>
      <c r="FT53" s="403">
        <f t="shared" si="71"/>
        <v>0</v>
      </c>
      <c r="FU53" s="403">
        <f t="shared" si="71"/>
        <v>0</v>
      </c>
      <c r="FV53" s="403">
        <f t="shared" si="71"/>
        <v>0</v>
      </c>
      <c r="FW53" s="403">
        <f t="shared" si="71"/>
        <v>0</v>
      </c>
      <c r="FX53" s="403">
        <f t="shared" si="71"/>
        <v>0</v>
      </c>
      <c r="FY53" s="403">
        <f t="shared" si="71"/>
        <v>0</v>
      </c>
      <c r="FZ53" s="403">
        <f t="shared" si="71"/>
        <v>0</v>
      </c>
      <c r="GA53" s="403">
        <f t="shared" si="71"/>
        <v>0</v>
      </c>
      <c r="GB53" s="403">
        <f t="shared" si="71"/>
        <v>0</v>
      </c>
      <c r="GC53" s="403">
        <f t="shared" si="71"/>
        <v>0</v>
      </c>
      <c r="GD53" s="403">
        <f t="shared" si="71"/>
        <v>0</v>
      </c>
      <c r="GE53" s="403">
        <f t="shared" si="71"/>
        <v>0</v>
      </c>
      <c r="GF53" s="403">
        <f t="shared" si="71"/>
        <v>0</v>
      </c>
      <c r="GG53" s="403">
        <f t="shared" si="71"/>
        <v>0</v>
      </c>
      <c r="GH53" s="403">
        <f t="shared" si="71"/>
        <v>0</v>
      </c>
      <c r="GI53" s="403">
        <f t="shared" si="71"/>
        <v>0</v>
      </c>
      <c r="GJ53" s="403">
        <f t="shared" si="71"/>
        <v>0</v>
      </c>
      <c r="GK53" s="316"/>
      <c r="GL53" s="316"/>
      <c r="GM53" s="316"/>
      <c r="GN53" s="316"/>
      <c r="GO53" s="316"/>
      <c r="GP53" s="316"/>
      <c r="GQ53" s="316"/>
      <c r="GR53" s="316"/>
      <c r="GS53" s="316"/>
      <c r="GT53" s="316"/>
      <c r="GU53" s="316"/>
      <c r="GV53" s="316"/>
      <c r="GW53" s="316"/>
      <c r="GX53" s="316"/>
      <c r="GY53" s="316"/>
      <c r="GZ53" s="316"/>
      <c r="HA53" s="316"/>
      <c r="HB53" s="316"/>
      <c r="HC53" s="316"/>
      <c r="HD53" s="316"/>
      <c r="HE53" s="316"/>
      <c r="HF53" s="316"/>
      <c r="HG53" s="316"/>
      <c r="HH53" s="316"/>
      <c r="HI53" s="316"/>
      <c r="HJ53" s="316"/>
      <c r="HK53" s="316"/>
      <c r="HL53" s="316"/>
      <c r="HM53" s="316"/>
      <c r="HN53" s="316"/>
      <c r="HO53" s="316"/>
      <c r="HP53" s="316"/>
      <c r="HQ53" s="316"/>
      <c r="HR53" s="316"/>
      <c r="HS53" s="316"/>
      <c r="HT53" s="316"/>
      <c r="HU53" s="316"/>
      <c r="HV53" s="316"/>
      <c r="HW53" s="316"/>
      <c r="HX53" s="316"/>
      <c r="HY53" s="316"/>
      <c r="HZ53" s="316"/>
      <c r="IA53" s="316"/>
      <c r="IB53" s="316"/>
      <c r="IC53" s="316"/>
      <c r="ID53" s="316"/>
      <c r="IE53" s="316"/>
      <c r="IF53" s="316"/>
      <c r="IG53" s="316"/>
      <c r="IH53" s="316"/>
      <c r="II53" s="316"/>
      <c r="IJ53" s="316"/>
      <c r="IK53" s="316"/>
      <c r="IL53" s="316"/>
      <c r="IM53" s="316"/>
      <c r="IN53" s="316"/>
      <c r="IO53" s="316"/>
      <c r="IP53" s="316"/>
      <c r="IQ53" s="316"/>
      <c r="IR53" s="316"/>
      <c r="IS53" s="316"/>
      <c r="IT53" s="316"/>
      <c r="IU53" s="316"/>
    </row>
    <row r="54" spans="1:255" x14ac:dyDescent="0.35">
      <c r="A54" s="313"/>
      <c r="B54" s="313"/>
      <c r="C54" s="314"/>
      <c r="D54" s="315"/>
      <c r="E54" s="403" t="str">
        <f t="shared" ref="E54:AJ54" si="72" xml:space="preserve"> E$50</f>
        <v>Forecast accounts receivable balance</v>
      </c>
      <c r="F54" s="403">
        <f t="shared" si="72"/>
        <v>0</v>
      </c>
      <c r="G54" s="403" t="str">
        <f t="shared" si="72"/>
        <v>$ 000s</v>
      </c>
      <c r="H54" s="403">
        <f t="shared" si="72"/>
        <v>0</v>
      </c>
      <c r="I54" s="403">
        <f t="shared" si="72"/>
        <v>0</v>
      </c>
      <c r="J54" s="403">
        <f t="shared" si="72"/>
        <v>0</v>
      </c>
      <c r="K54" s="403">
        <f t="shared" si="72"/>
        <v>0</v>
      </c>
      <c r="L54" s="403">
        <f t="shared" si="72"/>
        <v>0</v>
      </c>
      <c r="M54" s="403">
        <f t="shared" si="72"/>
        <v>3361.0500000000011</v>
      </c>
      <c r="N54" s="403">
        <f t="shared" si="72"/>
        <v>3626.7456521739136</v>
      </c>
      <c r="O54" s="403">
        <f t="shared" si="72"/>
        <v>1561.5154891304342</v>
      </c>
      <c r="P54" s="403">
        <f t="shared" si="72"/>
        <v>1596.2158333333336</v>
      </c>
      <c r="Q54" s="403">
        <f t="shared" si="72"/>
        <v>3344.3283582089562</v>
      </c>
      <c r="R54" s="403">
        <f t="shared" si="72"/>
        <v>3608.7021414665805</v>
      </c>
      <c r="S54" s="403">
        <f t="shared" si="72"/>
        <v>1553.7467553536662</v>
      </c>
      <c r="T54" s="403">
        <f t="shared" si="72"/>
        <v>1588.2744610281927</v>
      </c>
      <c r="U54" s="403">
        <f t="shared" si="72"/>
        <v>3327.6899086656285</v>
      </c>
      <c r="V54" s="403">
        <f t="shared" si="72"/>
        <v>3590.7483994692357</v>
      </c>
      <c r="W54" s="403">
        <f t="shared" si="72"/>
        <v>1546.0166719936979</v>
      </c>
      <c r="X54" s="403">
        <f t="shared" si="72"/>
        <v>1563.0058661914318</v>
      </c>
      <c r="Y54" s="403">
        <f t="shared" si="72"/>
        <v>3311.1342374782371</v>
      </c>
      <c r="Z54" s="403">
        <f t="shared" si="72"/>
        <v>3572.8839795713793</v>
      </c>
      <c r="AA54" s="403">
        <f t="shared" si="72"/>
        <v>1538.3250467598984</v>
      </c>
      <c r="AB54" s="403">
        <f t="shared" si="72"/>
        <v>1572.5100477990081</v>
      </c>
      <c r="AC54" s="403">
        <f t="shared" si="72"/>
        <v>3294.6609328141681</v>
      </c>
      <c r="AD54" s="403">
        <f t="shared" si="72"/>
        <v>3555.1084373844578</v>
      </c>
      <c r="AE54" s="403">
        <f t="shared" si="72"/>
        <v>1530.6716883183074</v>
      </c>
      <c r="AF54" s="403">
        <f t="shared" si="72"/>
        <v>1564.6866147253816</v>
      </c>
      <c r="AG54" s="403">
        <f t="shared" si="72"/>
        <v>3278.2695848897201</v>
      </c>
      <c r="AH54" s="403">
        <f t="shared" si="72"/>
        <v>3537.4213307308041</v>
      </c>
      <c r="AI54" s="403">
        <f t="shared" si="72"/>
        <v>1523.056406286873</v>
      </c>
      <c r="AJ54" s="403">
        <f t="shared" si="72"/>
        <v>1556.9021042043601</v>
      </c>
      <c r="AK54" s="403">
        <f t="shared" ref="AK54:BP54" si="73" xml:space="preserve"> AK$50</f>
        <v>3261.9597859599207</v>
      </c>
      <c r="AL54" s="403">
        <f t="shared" si="73"/>
        <v>3519.8222196326415</v>
      </c>
      <c r="AM54" s="403">
        <f t="shared" si="73"/>
        <v>1515.4790112307201</v>
      </c>
      <c r="AN54" s="403">
        <f t="shared" si="73"/>
        <v>1532.1326267387508</v>
      </c>
      <c r="AO54" s="403">
        <f t="shared" si="73"/>
        <v>3245.7311303083789</v>
      </c>
      <c r="AP54" s="403">
        <f t="shared" si="73"/>
        <v>3502.3106663011358</v>
      </c>
      <c r="AQ54" s="403">
        <f t="shared" si="73"/>
        <v>1507.9393146574328</v>
      </c>
      <c r="AR54" s="403">
        <f t="shared" si="73"/>
        <v>1541.4490772053764</v>
      </c>
      <c r="AS54" s="403">
        <f t="shared" si="73"/>
        <v>3229.5832142371933</v>
      </c>
      <c r="AT54" s="403">
        <f t="shared" si="73"/>
        <v>3484.8862351255088</v>
      </c>
      <c r="AU54" s="403">
        <f t="shared" si="73"/>
        <v>1500.4371290123713</v>
      </c>
      <c r="AV54" s="403">
        <f t="shared" si="73"/>
        <v>1533.7801763237578</v>
      </c>
      <c r="AW54" s="403">
        <f t="shared" si="73"/>
        <v>3213.5156360569094</v>
      </c>
      <c r="AX54" s="403">
        <f t="shared" si="73"/>
        <v>3467.5484926621984</v>
      </c>
      <c r="AY54" s="403">
        <f t="shared" si="73"/>
        <v>1492.9722676740012</v>
      </c>
      <c r="AZ54" s="403">
        <f t="shared" si="73"/>
        <v>1526.149429177869</v>
      </c>
      <c r="BA54" s="403">
        <f t="shared" si="73"/>
        <v>3197.527996076527</v>
      </c>
      <c r="BB54" s="403">
        <f t="shared" si="73"/>
        <v>3450.2970076240786</v>
      </c>
      <c r="BC54" s="403">
        <f t="shared" si="73"/>
        <v>1485.5445449492549</v>
      </c>
      <c r="BD54" s="403">
        <f t="shared" si="73"/>
        <v>1501.8692102783684</v>
      </c>
      <c r="BE54" s="403">
        <f t="shared" si="73"/>
        <v>3181.6198965935587</v>
      </c>
      <c r="BF54" s="403">
        <f t="shared" si="73"/>
        <v>3433.1313508697308</v>
      </c>
      <c r="BG54" s="403">
        <f t="shared" si="73"/>
        <v>1478.1537760689105</v>
      </c>
      <c r="BH54" s="403">
        <f t="shared" si="73"/>
        <v>1511.0016377593315</v>
      </c>
      <c r="BI54" s="403">
        <f t="shared" si="73"/>
        <v>3165.79094188414</v>
      </c>
      <c r="BJ54" s="403">
        <f t="shared" si="73"/>
        <v>3416.0510953927678</v>
      </c>
      <c r="BK54" s="403">
        <f t="shared" si="73"/>
        <v>1470.7997771829962</v>
      </c>
      <c r="BL54" s="403">
        <f t="shared" si="73"/>
        <v>1503.4842166759527</v>
      </c>
      <c r="BM54" s="403">
        <f t="shared" si="73"/>
        <v>3150.0407381931741</v>
      </c>
      <c r="BN54" s="403">
        <f t="shared" si="73"/>
        <v>3399.0558163112114</v>
      </c>
      <c r="BO54" s="403">
        <f t="shared" si="73"/>
        <v>1463.4823653562155</v>
      </c>
      <c r="BP54" s="403">
        <f t="shared" si="73"/>
        <v>1496.0041956974651</v>
      </c>
      <c r="BQ54" s="403">
        <f t="shared" ref="BQ54:CV54" si="74" xml:space="preserve"> BQ$50</f>
        <v>3134.368893724552</v>
      </c>
      <c r="BR54" s="403">
        <f t="shared" si="74"/>
        <v>3382.1450908569277</v>
      </c>
      <c r="BS54" s="403">
        <f t="shared" si="74"/>
        <v>1456.2013585633988</v>
      </c>
      <c r="BT54" s="403">
        <f t="shared" si="74"/>
        <v>1472.2035712948655</v>
      </c>
      <c r="BU54" s="403">
        <f t="shared" si="74"/>
        <v>3118.7750186313956</v>
      </c>
      <c r="BV54" s="403">
        <f t="shared" si="74"/>
        <v>3365.3184983651031</v>
      </c>
      <c r="BW54" s="403">
        <f t="shared" si="74"/>
        <v>1448.9565756849743</v>
      </c>
      <c r="BX54" s="403">
        <f t="shared" si="74"/>
        <v>1481.1556107001966</v>
      </c>
      <c r="BY54" s="403">
        <f t="shared" si="74"/>
        <v>3103.2587250063643</v>
      </c>
      <c r="BZ54" s="403">
        <f t="shared" si="74"/>
        <v>3348.575620263784</v>
      </c>
      <c r="CA54" s="403">
        <f t="shared" si="74"/>
        <v>1441.747836502462</v>
      </c>
      <c r="CB54" s="403">
        <f t="shared" si="74"/>
        <v>1473.7866773136286</v>
      </c>
      <c r="CC54" s="403">
        <f t="shared" si="74"/>
        <v>3087.8196268720044</v>
      </c>
      <c r="CD54" s="403">
        <f t="shared" si="74"/>
        <v>3331.9160400634678</v>
      </c>
      <c r="CE54" s="403">
        <f t="shared" si="74"/>
        <v>1434.574961693992</v>
      </c>
      <c r="CF54" s="403">
        <f t="shared" si="74"/>
        <v>1466.4544052871925</v>
      </c>
      <c r="CG54" s="403">
        <f t="shared" si="74"/>
        <v>3072.4573401711505</v>
      </c>
      <c r="CH54" s="403">
        <f t="shared" si="74"/>
        <v>3315.3393433467349</v>
      </c>
      <c r="CI54" s="403">
        <f t="shared" si="74"/>
        <v>1427.4377728298434</v>
      </c>
      <c r="CJ54" s="403">
        <f t="shared" si="74"/>
        <v>1443.1239022016005</v>
      </c>
      <c r="CK54" s="403">
        <f t="shared" si="74"/>
        <v>3057.1714827573633</v>
      </c>
      <c r="CL54" s="403">
        <f t="shared" si="74"/>
        <v>3298.845117757945</v>
      </c>
      <c r="CM54" s="403">
        <f t="shared" si="74"/>
        <v>1420.3360923680036</v>
      </c>
      <c r="CN54" s="403">
        <f t="shared" si="74"/>
        <v>1451.8991166428489</v>
      </c>
      <c r="CO54" s="403">
        <f t="shared" si="74"/>
        <v>3041.9616743854363</v>
      </c>
      <c r="CP54" s="403">
        <f t="shared" si="74"/>
        <v>3282.4329529929805</v>
      </c>
      <c r="CQ54" s="403">
        <f t="shared" si="74"/>
        <v>1413.2697436497549</v>
      </c>
      <c r="CR54" s="403">
        <f t="shared" si="74"/>
        <v>1444.6757379530836</v>
      </c>
      <c r="CS54" s="403">
        <f t="shared" si="74"/>
        <v>3026.8275367019278</v>
      </c>
      <c r="CT54" s="403">
        <f t="shared" si="74"/>
        <v>3266.1024407890354</v>
      </c>
      <c r="CU54" s="403">
        <f t="shared" si="74"/>
        <v>1406.2385508952784</v>
      </c>
      <c r="CV54" s="403">
        <f t="shared" si="74"/>
        <v>1437.4882964707303</v>
      </c>
      <c r="CW54" s="403">
        <f t="shared" ref="CW54:EB54" si="75" xml:space="preserve"> CW$50</f>
        <v>3011.7686932357487</v>
      </c>
      <c r="CX54" s="403">
        <f t="shared" si="75"/>
        <v>3249.8531749144645</v>
      </c>
      <c r="CY54" s="403">
        <f t="shared" si="75"/>
        <v>1399.2423391992825</v>
      </c>
      <c r="CZ54" s="403">
        <f t="shared" si="75"/>
        <v>1414.6186286410336</v>
      </c>
      <c r="DA54" s="403">
        <f t="shared" si="75"/>
        <v>2996.7847693888057</v>
      </c>
      <c r="DB54" s="403">
        <f t="shared" si="75"/>
        <v>3233.6847511586711</v>
      </c>
      <c r="DC54" s="403">
        <f t="shared" si="75"/>
        <v>1392.2809345266494</v>
      </c>
      <c r="DD54" s="403">
        <f t="shared" si="75"/>
        <v>1423.2205108494647</v>
      </c>
      <c r="DE54" s="403">
        <f t="shared" si="75"/>
        <v>2981.8753924266721</v>
      </c>
      <c r="DF54" s="403">
        <f t="shared" si="75"/>
        <v>3217.5967673220612</v>
      </c>
      <c r="DG54" s="403">
        <f t="shared" si="75"/>
        <v>1385.3541637081089</v>
      </c>
      <c r="DH54" s="403">
        <f t="shared" si="75"/>
        <v>1416.1398117905121</v>
      </c>
      <c r="DI54" s="403">
        <f t="shared" si="75"/>
        <v>0</v>
      </c>
      <c r="DJ54" s="403">
        <f t="shared" si="75"/>
        <v>0</v>
      </c>
      <c r="DK54" s="403">
        <f t="shared" si="75"/>
        <v>0</v>
      </c>
      <c r="DL54" s="403">
        <f t="shared" si="75"/>
        <v>0</v>
      </c>
      <c r="DM54" s="403">
        <f t="shared" si="75"/>
        <v>0</v>
      </c>
      <c r="DN54" s="403">
        <f t="shared" si="75"/>
        <v>0</v>
      </c>
      <c r="DO54" s="403">
        <f t="shared" si="75"/>
        <v>0</v>
      </c>
      <c r="DP54" s="403">
        <f t="shared" si="75"/>
        <v>0</v>
      </c>
      <c r="DQ54" s="403">
        <f t="shared" si="75"/>
        <v>0</v>
      </c>
      <c r="DR54" s="403">
        <f t="shared" si="75"/>
        <v>0</v>
      </c>
      <c r="DS54" s="403">
        <f t="shared" si="75"/>
        <v>0</v>
      </c>
      <c r="DT54" s="403">
        <f t="shared" si="75"/>
        <v>0</v>
      </c>
      <c r="DU54" s="403">
        <f t="shared" si="75"/>
        <v>0</v>
      </c>
      <c r="DV54" s="403">
        <f t="shared" si="75"/>
        <v>0</v>
      </c>
      <c r="DW54" s="403">
        <f t="shared" si="75"/>
        <v>0</v>
      </c>
      <c r="DX54" s="403">
        <f t="shared" si="75"/>
        <v>0</v>
      </c>
      <c r="DY54" s="403">
        <f t="shared" si="75"/>
        <v>0</v>
      </c>
      <c r="DZ54" s="403">
        <f t="shared" si="75"/>
        <v>0</v>
      </c>
      <c r="EA54" s="403">
        <f t="shared" si="75"/>
        <v>0</v>
      </c>
      <c r="EB54" s="403">
        <f t="shared" si="75"/>
        <v>0</v>
      </c>
      <c r="EC54" s="403">
        <f t="shared" ref="EC54:FH54" si="76" xml:space="preserve"> EC$50</f>
        <v>0</v>
      </c>
      <c r="ED54" s="403">
        <f t="shared" si="76"/>
        <v>0</v>
      </c>
      <c r="EE54" s="403">
        <f t="shared" si="76"/>
        <v>0</v>
      </c>
      <c r="EF54" s="403">
        <f t="shared" si="76"/>
        <v>0</v>
      </c>
      <c r="EG54" s="403">
        <f t="shared" si="76"/>
        <v>0</v>
      </c>
      <c r="EH54" s="403">
        <f t="shared" si="76"/>
        <v>0</v>
      </c>
      <c r="EI54" s="403">
        <f t="shared" si="76"/>
        <v>0</v>
      </c>
      <c r="EJ54" s="403">
        <f t="shared" si="76"/>
        <v>0</v>
      </c>
      <c r="EK54" s="403">
        <f t="shared" si="76"/>
        <v>0</v>
      </c>
      <c r="EL54" s="403">
        <f t="shared" si="76"/>
        <v>0</v>
      </c>
      <c r="EM54" s="403">
        <f t="shared" si="76"/>
        <v>0</v>
      </c>
      <c r="EN54" s="403">
        <f t="shared" si="76"/>
        <v>0</v>
      </c>
      <c r="EO54" s="403">
        <f t="shared" si="76"/>
        <v>0</v>
      </c>
      <c r="EP54" s="403">
        <f t="shared" si="76"/>
        <v>0</v>
      </c>
      <c r="EQ54" s="403">
        <f t="shared" si="76"/>
        <v>0</v>
      </c>
      <c r="ER54" s="403">
        <f t="shared" si="76"/>
        <v>0</v>
      </c>
      <c r="ES54" s="403">
        <f t="shared" si="76"/>
        <v>0</v>
      </c>
      <c r="ET54" s="403">
        <f t="shared" si="76"/>
        <v>0</v>
      </c>
      <c r="EU54" s="403">
        <f t="shared" si="76"/>
        <v>0</v>
      </c>
      <c r="EV54" s="403">
        <f t="shared" si="76"/>
        <v>0</v>
      </c>
      <c r="EW54" s="403">
        <f t="shared" si="76"/>
        <v>0</v>
      </c>
      <c r="EX54" s="403">
        <f t="shared" si="76"/>
        <v>0</v>
      </c>
      <c r="EY54" s="403">
        <f t="shared" si="76"/>
        <v>0</v>
      </c>
      <c r="EZ54" s="403">
        <f t="shared" si="76"/>
        <v>0</v>
      </c>
      <c r="FA54" s="403">
        <f t="shared" si="76"/>
        <v>0</v>
      </c>
      <c r="FB54" s="403">
        <f t="shared" si="76"/>
        <v>0</v>
      </c>
      <c r="FC54" s="403">
        <f t="shared" si="76"/>
        <v>0</v>
      </c>
      <c r="FD54" s="403">
        <f t="shared" si="76"/>
        <v>0</v>
      </c>
      <c r="FE54" s="403">
        <f t="shared" si="76"/>
        <v>0</v>
      </c>
      <c r="FF54" s="403">
        <f t="shared" si="76"/>
        <v>0</v>
      </c>
      <c r="FG54" s="403">
        <f t="shared" si="76"/>
        <v>0</v>
      </c>
      <c r="FH54" s="403">
        <f t="shared" si="76"/>
        <v>0</v>
      </c>
      <c r="FI54" s="403">
        <f t="shared" ref="FI54:GJ54" si="77" xml:space="preserve"> FI$50</f>
        <v>0</v>
      </c>
      <c r="FJ54" s="403">
        <f t="shared" si="77"/>
        <v>0</v>
      </c>
      <c r="FK54" s="403">
        <f t="shared" si="77"/>
        <v>0</v>
      </c>
      <c r="FL54" s="403">
        <f t="shared" si="77"/>
        <v>0</v>
      </c>
      <c r="FM54" s="403">
        <f t="shared" si="77"/>
        <v>0</v>
      </c>
      <c r="FN54" s="403">
        <f t="shared" si="77"/>
        <v>0</v>
      </c>
      <c r="FO54" s="403">
        <f t="shared" si="77"/>
        <v>0</v>
      </c>
      <c r="FP54" s="403">
        <f t="shared" si="77"/>
        <v>0</v>
      </c>
      <c r="FQ54" s="403">
        <f t="shared" si="77"/>
        <v>0</v>
      </c>
      <c r="FR54" s="403">
        <f t="shared" si="77"/>
        <v>0</v>
      </c>
      <c r="FS54" s="403">
        <f t="shared" si="77"/>
        <v>0</v>
      </c>
      <c r="FT54" s="403">
        <f t="shared" si="77"/>
        <v>0</v>
      </c>
      <c r="FU54" s="403">
        <f t="shared" si="77"/>
        <v>0</v>
      </c>
      <c r="FV54" s="403">
        <f t="shared" si="77"/>
        <v>0</v>
      </c>
      <c r="FW54" s="403">
        <f t="shared" si="77"/>
        <v>0</v>
      </c>
      <c r="FX54" s="403">
        <f t="shared" si="77"/>
        <v>0</v>
      </c>
      <c r="FY54" s="403">
        <f t="shared" si="77"/>
        <v>0</v>
      </c>
      <c r="FZ54" s="403">
        <f t="shared" si="77"/>
        <v>0</v>
      </c>
      <c r="GA54" s="403">
        <f t="shared" si="77"/>
        <v>0</v>
      </c>
      <c r="GB54" s="403">
        <f t="shared" si="77"/>
        <v>0</v>
      </c>
      <c r="GC54" s="403">
        <f t="shared" si="77"/>
        <v>0</v>
      </c>
      <c r="GD54" s="403">
        <f t="shared" si="77"/>
        <v>0</v>
      </c>
      <c r="GE54" s="403">
        <f t="shared" si="77"/>
        <v>0</v>
      </c>
      <c r="GF54" s="403">
        <f t="shared" si="77"/>
        <v>0</v>
      </c>
      <c r="GG54" s="403">
        <f t="shared" si="77"/>
        <v>0</v>
      </c>
      <c r="GH54" s="403">
        <f t="shared" si="77"/>
        <v>0</v>
      </c>
      <c r="GI54" s="403">
        <f t="shared" si="77"/>
        <v>0</v>
      </c>
      <c r="GJ54" s="403">
        <f t="shared" si="77"/>
        <v>0</v>
      </c>
      <c r="GK54" s="316"/>
      <c r="GL54" s="316"/>
      <c r="GM54" s="316"/>
      <c r="GN54" s="316"/>
      <c r="GO54" s="316"/>
      <c r="GP54" s="316"/>
      <c r="GQ54" s="316"/>
      <c r="GR54" s="316"/>
      <c r="GS54" s="316"/>
      <c r="GT54" s="316"/>
      <c r="GU54" s="316"/>
      <c r="GV54" s="316"/>
      <c r="GW54" s="316"/>
      <c r="GX54" s="316"/>
      <c r="GY54" s="316"/>
      <c r="GZ54" s="316"/>
      <c r="HA54" s="316"/>
      <c r="HB54" s="316"/>
      <c r="HC54" s="316"/>
      <c r="HD54" s="316"/>
      <c r="HE54" s="316"/>
      <c r="HF54" s="316"/>
      <c r="HG54" s="316"/>
      <c r="HH54" s="316"/>
      <c r="HI54" s="316"/>
      <c r="HJ54" s="316"/>
      <c r="HK54" s="316"/>
      <c r="HL54" s="316"/>
      <c r="HM54" s="316"/>
      <c r="HN54" s="316"/>
      <c r="HO54" s="316"/>
      <c r="HP54" s="316"/>
      <c r="HQ54" s="316"/>
      <c r="HR54" s="316"/>
      <c r="HS54" s="316"/>
      <c r="HT54" s="316"/>
      <c r="HU54" s="316"/>
      <c r="HV54" s="316"/>
      <c r="HW54" s="316"/>
      <c r="HX54" s="316"/>
      <c r="HY54" s="316"/>
      <c r="HZ54" s="316"/>
      <c r="IA54" s="316"/>
      <c r="IB54" s="316"/>
      <c r="IC54" s="316"/>
      <c r="ID54" s="316"/>
      <c r="IE54" s="316"/>
      <c r="IF54" s="316"/>
      <c r="IG54" s="316"/>
      <c r="IH54" s="316"/>
      <c r="II54" s="316"/>
      <c r="IJ54" s="316"/>
      <c r="IK54" s="316"/>
      <c r="IL54" s="316"/>
      <c r="IM54" s="316"/>
      <c r="IN54" s="316"/>
      <c r="IO54" s="316"/>
      <c r="IP54" s="316"/>
      <c r="IQ54" s="316"/>
      <c r="IR54" s="316"/>
      <c r="IS54" s="316"/>
      <c r="IT54" s="316"/>
      <c r="IU54" s="316"/>
    </row>
    <row r="55" spans="1:255" s="250" customFormat="1" x14ac:dyDescent="0.35">
      <c r="A55" s="189"/>
      <c r="B55" s="189"/>
      <c r="C55" s="190"/>
      <c r="D55" s="191"/>
      <c r="E55" s="712" t="s">
        <v>326</v>
      </c>
      <c r="F55" s="712"/>
      <c r="G55" s="712" t="str">
        <f xml:space="preserve"> SMU</f>
        <v>$ 000s</v>
      </c>
      <c r="H55" s="712">
        <f xml:space="preserve"> SUM(J55:GJ55)</f>
        <v>363981.48524418083</v>
      </c>
      <c r="I55" s="712"/>
      <c r="J55" s="712">
        <f t="shared" ref="J55:AO55" si="78" xml:space="preserve"> J52 + J53 - J54</f>
        <v>0</v>
      </c>
      <c r="K55" s="712">
        <f t="shared" si="78"/>
        <v>0</v>
      </c>
      <c r="L55" s="712">
        <f t="shared" si="78"/>
        <v>0</v>
      </c>
      <c r="M55" s="712">
        <f t="shared" si="78"/>
        <v>1736.5425000000005</v>
      </c>
      <c r="N55" s="712">
        <f t="shared" si="78"/>
        <v>5295.3143478260881</v>
      </c>
      <c r="O55" s="712">
        <f t="shared" si="78"/>
        <v>4459.553913043479</v>
      </c>
      <c r="P55" s="712">
        <f t="shared" si="78"/>
        <v>2359.6234057971005</v>
      </c>
      <c r="Q55" s="712">
        <f t="shared" si="78"/>
        <v>3324.118818407961</v>
      </c>
      <c r="R55" s="712">
        <f t="shared" si="78"/>
        <v>5268.969500324466</v>
      </c>
      <c r="S55" s="712">
        <f t="shared" si="78"/>
        <v>4437.3670776552026</v>
      </c>
      <c r="T55" s="712">
        <f t="shared" si="78"/>
        <v>2347.8839858677629</v>
      </c>
      <c r="U55" s="712">
        <f t="shared" si="78"/>
        <v>3307.5809138387676</v>
      </c>
      <c r="V55" s="712">
        <f t="shared" si="78"/>
        <v>5242.7557217158883</v>
      </c>
      <c r="W55" s="712">
        <f t="shared" si="78"/>
        <v>4415.2906245325412</v>
      </c>
      <c r="X55" s="712">
        <f t="shared" si="78"/>
        <v>2353.5697028592708</v>
      </c>
      <c r="Y55" s="712">
        <f t="shared" si="78"/>
        <v>3273.7585555551877</v>
      </c>
      <c r="Z55" s="712">
        <f t="shared" si="78"/>
        <v>5216.6723599163051</v>
      </c>
      <c r="AA55" s="712">
        <f t="shared" si="78"/>
        <v>4393.3240045099919</v>
      </c>
      <c r="AB55" s="712">
        <f t="shared" si="78"/>
        <v>2324.5800706594023</v>
      </c>
      <c r="AC55" s="712">
        <f t="shared" si="78"/>
        <v>3274.7515297529949</v>
      </c>
      <c r="AD55" s="712">
        <f t="shared" si="78"/>
        <v>5190.718766085879</v>
      </c>
      <c r="AE55" s="712">
        <f t="shared" si="78"/>
        <v>4371.4666711542213</v>
      </c>
      <c r="AF55" s="712">
        <f t="shared" si="78"/>
        <v>2313.0149956809983</v>
      </c>
      <c r="AG55" s="712">
        <f t="shared" si="78"/>
        <v>3258.4592335850703</v>
      </c>
      <c r="AH55" s="712">
        <f t="shared" si="78"/>
        <v>5164.8942946128172</v>
      </c>
      <c r="AI55" s="712">
        <f t="shared" si="78"/>
        <v>4349.7180807504701</v>
      </c>
      <c r="AJ55" s="712">
        <f t="shared" si="78"/>
        <v>2301.5074583890528</v>
      </c>
      <c r="AK55" s="712">
        <f t="shared" si="78"/>
        <v>3242.2479936169866</v>
      </c>
      <c r="AL55" s="712">
        <f t="shared" si="78"/>
        <v>5139.1983030973288</v>
      </c>
      <c r="AM55" s="712">
        <f t="shared" si="78"/>
        <v>4328.0776922890254</v>
      </c>
      <c r="AN55" s="712">
        <f t="shared" si="78"/>
        <v>2307.0808683790747</v>
      </c>
      <c r="AO55" s="712">
        <f t="shared" si="78"/>
        <v>3209.093710731413</v>
      </c>
      <c r="AP55" s="712">
        <f t="shared" ref="AP55:BU55" si="79" xml:space="preserve"> AP52 + AP53 - AP54</f>
        <v>5113.6301523356515</v>
      </c>
      <c r="AQ55" s="712">
        <f t="shared" si="79"/>
        <v>4306.5449674517658</v>
      </c>
      <c r="AR55" s="712">
        <f t="shared" si="79"/>
        <v>2278.6638532601214</v>
      </c>
      <c r="AS55" s="712">
        <f t="shared" si="79"/>
        <v>3210.0670712279257</v>
      </c>
      <c r="AT55" s="712">
        <f t="shared" si="79"/>
        <v>5088.1892063041323</v>
      </c>
      <c r="AU55" s="712">
        <f t="shared" si="79"/>
        <v>4285.1193705987735</v>
      </c>
      <c r="AV55" s="712">
        <f t="shared" si="79"/>
        <v>2267.3272171742501</v>
      </c>
      <c r="AW55" s="712">
        <f t="shared" si="79"/>
        <v>3194.0965882864944</v>
      </c>
      <c r="AX55" s="712">
        <f t="shared" si="79"/>
        <v>5062.874832143415</v>
      </c>
      <c r="AY55" s="712">
        <f t="shared" si="79"/>
        <v>4263.800368754999</v>
      </c>
      <c r="AZ55" s="712">
        <f t="shared" si="79"/>
        <v>2256.0469822629357</v>
      </c>
      <c r="BA55" s="712">
        <f t="shared" si="79"/>
        <v>3178.2055604840748</v>
      </c>
      <c r="BB55" s="712">
        <f t="shared" si="79"/>
        <v>5037.686400142702</v>
      </c>
      <c r="BC55" s="712">
        <f t="shared" si="79"/>
        <v>4242.5874315970141</v>
      </c>
      <c r="BD55" s="712">
        <f t="shared" si="79"/>
        <v>2261.5103035930783</v>
      </c>
      <c r="BE55" s="712">
        <f t="shared" si="79"/>
        <v>3145.706156851707</v>
      </c>
      <c r="BF55" s="712">
        <f t="shared" si="79"/>
        <v>5012.6232837240805</v>
      </c>
      <c r="BG55" s="712">
        <f t="shared" si="79"/>
        <v>4221.4800314398171</v>
      </c>
      <c r="BH55" s="712">
        <f t="shared" si="79"/>
        <v>2233.6545949485767</v>
      </c>
      <c r="BI55" s="712">
        <f t="shared" si="79"/>
        <v>3146.6602910661377</v>
      </c>
      <c r="BJ55" s="712">
        <f t="shared" si="79"/>
        <v>4987.6848594269486</v>
      </c>
      <c r="BK55" s="712">
        <f t="shared" si="79"/>
        <v>4200.4776432236995</v>
      </c>
      <c r="BL55" s="712">
        <f t="shared" si="79"/>
        <v>2222.5418855209723</v>
      </c>
      <c r="BM55" s="712">
        <f t="shared" si="79"/>
        <v>3131.0052647424259</v>
      </c>
      <c r="BN55" s="712">
        <f t="shared" si="79"/>
        <v>4962.8705068924864</v>
      </c>
      <c r="BO55" s="712">
        <f t="shared" si="79"/>
        <v>4179.5797445011931</v>
      </c>
      <c r="BP55" s="712">
        <f t="shared" si="79"/>
        <v>2211.484463204948</v>
      </c>
      <c r="BQ55" s="712">
        <f t="shared" si="79"/>
        <v>3115.4281241218173</v>
      </c>
      <c r="BR55" s="712">
        <f t="shared" si="79"/>
        <v>4938.1796088482461</v>
      </c>
      <c r="BS55" s="712">
        <f t="shared" si="79"/>
        <v>4158.7858154240739</v>
      </c>
      <c r="BT55" s="712">
        <f t="shared" si="79"/>
        <v>2216.8398703990792</v>
      </c>
      <c r="BU55" s="712">
        <f t="shared" si="79"/>
        <v>3083.5706642544196</v>
      </c>
      <c r="BV55" s="712">
        <f t="shared" ref="BV55:DA55" si="80" xml:space="preserve"> BV52 + BV53 - BV54</f>
        <v>4913.6115510927848</v>
      </c>
      <c r="BW55" s="712">
        <f t="shared" si="80"/>
        <v>4138.0953387304226</v>
      </c>
      <c r="BX55" s="712">
        <f t="shared" si="80"/>
        <v>2189.5343810350728</v>
      </c>
      <c r="BY55" s="712">
        <f t="shared" si="80"/>
        <v>3084.5059519534843</v>
      </c>
      <c r="BZ55" s="712">
        <f t="shared" si="80"/>
        <v>4889.1657224803821</v>
      </c>
      <c r="CA55" s="712">
        <f t="shared" si="80"/>
        <v>4117.507799731764</v>
      </c>
      <c r="CB55" s="712">
        <f t="shared" si="80"/>
        <v>2178.6411751592759</v>
      </c>
      <c r="CC55" s="712">
        <f t="shared" si="80"/>
        <v>3069.1601511974982</v>
      </c>
      <c r="CD55" s="712">
        <f t="shared" si="80"/>
        <v>4864.8415149058528</v>
      </c>
      <c r="CE55" s="712">
        <f t="shared" si="80"/>
        <v>4097.0226863002645</v>
      </c>
      <c r="CF55" s="712">
        <f t="shared" si="80"/>
        <v>2167.8021643375882</v>
      </c>
      <c r="CG55" s="712">
        <f t="shared" si="80"/>
        <v>3053.8906977089537</v>
      </c>
      <c r="CH55" s="712">
        <f t="shared" si="80"/>
        <v>4840.6383232894095</v>
      </c>
      <c r="CI55" s="712">
        <f t="shared" si="80"/>
        <v>4076.6394888559844</v>
      </c>
      <c r="CJ55" s="712">
        <f t="shared" si="80"/>
        <v>2173.0517889673365</v>
      </c>
      <c r="CK55" s="712">
        <f t="shared" si="80"/>
        <v>3022.6625016262387</v>
      </c>
      <c r="CL55" s="712">
        <f t="shared" si="80"/>
        <v>4816.5555455616013</v>
      </c>
      <c r="CM55" s="712">
        <f t="shared" si="80"/>
        <v>4056.3577003542132</v>
      </c>
      <c r="CN55" s="712">
        <f t="shared" si="80"/>
        <v>2146.2856506894286</v>
      </c>
      <c r="CO55" s="712">
        <f t="shared" si="80"/>
        <v>3023.5793150753238</v>
      </c>
      <c r="CP55" s="712">
        <f t="shared" si="80"/>
        <v>4792.5925826483599</v>
      </c>
      <c r="CQ55" s="712">
        <f t="shared" si="80"/>
        <v>4036.1768162728495</v>
      </c>
      <c r="CR55" s="712">
        <f t="shared" si="80"/>
        <v>2135.6076126262965</v>
      </c>
      <c r="CS55" s="712">
        <f t="shared" si="80"/>
        <v>3008.5366319157465</v>
      </c>
      <c r="CT55" s="712">
        <f t="shared" si="80"/>
        <v>4768.7488384560802</v>
      </c>
      <c r="CU55" s="712">
        <f t="shared" si="80"/>
        <v>4016.0963345998507</v>
      </c>
      <c r="CV55" s="712">
        <f t="shared" si="80"/>
        <v>2124.9826991306436</v>
      </c>
      <c r="CW55" s="712">
        <f t="shared" si="80"/>
        <v>2993.5687879758675</v>
      </c>
      <c r="CX55" s="712">
        <f t="shared" si="80"/>
        <v>4745.0237198567975</v>
      </c>
      <c r="CY55" s="712">
        <f t="shared" si="80"/>
        <v>3996.1157558207478</v>
      </c>
      <c r="CZ55" s="712">
        <f t="shared" si="80"/>
        <v>2130.1286306638167</v>
      </c>
      <c r="DA55" s="712">
        <f t="shared" si="80"/>
        <v>2962.9574261585835</v>
      </c>
      <c r="DB55" s="712">
        <f t="shared" ref="DB55:EG55" si="81" xml:space="preserve"> DB52 + DB53 - DB54</f>
        <v>4721.4166366734298</v>
      </c>
      <c r="DC55" s="712">
        <f t="shared" si="81"/>
        <v>3976.2345829062169</v>
      </c>
      <c r="DD55" s="712">
        <f t="shared" si="81"/>
        <v>2103.8911899513823</v>
      </c>
      <c r="DE55" s="712">
        <f t="shared" si="81"/>
        <v>2963.8561302699118</v>
      </c>
      <c r="DF55" s="712">
        <f t="shared" si="81"/>
        <v>4697.9270016651044</v>
      </c>
      <c r="DG55" s="712">
        <f t="shared" si="81"/>
        <v>3956.4523212997192</v>
      </c>
      <c r="DH55" s="712">
        <f t="shared" si="81"/>
        <v>2093.4240696033648</v>
      </c>
      <c r="DI55" s="712">
        <f t="shared" si="81"/>
        <v>1416.1398117905123</v>
      </c>
      <c r="DJ55" s="712">
        <f t="shared" si="81"/>
        <v>0</v>
      </c>
      <c r="DK55" s="712">
        <f t="shared" si="81"/>
        <v>0</v>
      </c>
      <c r="DL55" s="712">
        <f t="shared" si="81"/>
        <v>0</v>
      </c>
      <c r="DM55" s="712">
        <f t="shared" si="81"/>
        <v>0</v>
      </c>
      <c r="DN55" s="712">
        <f t="shared" si="81"/>
        <v>0</v>
      </c>
      <c r="DO55" s="712">
        <f t="shared" si="81"/>
        <v>0</v>
      </c>
      <c r="DP55" s="712">
        <f t="shared" si="81"/>
        <v>0</v>
      </c>
      <c r="DQ55" s="712">
        <f t="shared" si="81"/>
        <v>0</v>
      </c>
      <c r="DR55" s="712">
        <f t="shared" si="81"/>
        <v>0</v>
      </c>
      <c r="DS55" s="712">
        <f t="shared" si="81"/>
        <v>0</v>
      </c>
      <c r="DT55" s="712">
        <f t="shared" si="81"/>
        <v>0</v>
      </c>
      <c r="DU55" s="712">
        <f t="shared" si="81"/>
        <v>0</v>
      </c>
      <c r="DV55" s="712">
        <f t="shared" si="81"/>
        <v>0</v>
      </c>
      <c r="DW55" s="712">
        <f t="shared" si="81"/>
        <v>0</v>
      </c>
      <c r="DX55" s="712">
        <f t="shared" si="81"/>
        <v>0</v>
      </c>
      <c r="DY55" s="712">
        <f t="shared" si="81"/>
        <v>0</v>
      </c>
      <c r="DZ55" s="712">
        <f t="shared" si="81"/>
        <v>0</v>
      </c>
      <c r="EA55" s="712">
        <f t="shared" si="81"/>
        <v>0</v>
      </c>
      <c r="EB55" s="712">
        <f t="shared" si="81"/>
        <v>0</v>
      </c>
      <c r="EC55" s="712">
        <f t="shared" si="81"/>
        <v>0</v>
      </c>
      <c r="ED55" s="712">
        <f t="shared" si="81"/>
        <v>0</v>
      </c>
      <c r="EE55" s="712">
        <f t="shared" si="81"/>
        <v>0</v>
      </c>
      <c r="EF55" s="712">
        <f t="shared" si="81"/>
        <v>0</v>
      </c>
      <c r="EG55" s="712">
        <f t="shared" si="81"/>
        <v>0</v>
      </c>
      <c r="EH55" s="712">
        <f t="shared" ref="EH55:FM55" si="82" xml:space="preserve"> EH52 + EH53 - EH54</f>
        <v>0</v>
      </c>
      <c r="EI55" s="712">
        <f t="shared" si="82"/>
        <v>0</v>
      </c>
      <c r="EJ55" s="712">
        <f t="shared" si="82"/>
        <v>0</v>
      </c>
      <c r="EK55" s="712">
        <f t="shared" si="82"/>
        <v>0</v>
      </c>
      <c r="EL55" s="712">
        <f t="shared" si="82"/>
        <v>0</v>
      </c>
      <c r="EM55" s="712">
        <f t="shared" si="82"/>
        <v>0</v>
      </c>
      <c r="EN55" s="712">
        <f t="shared" si="82"/>
        <v>0</v>
      </c>
      <c r="EO55" s="712">
        <f t="shared" si="82"/>
        <v>0</v>
      </c>
      <c r="EP55" s="712">
        <f t="shared" si="82"/>
        <v>0</v>
      </c>
      <c r="EQ55" s="712">
        <f t="shared" si="82"/>
        <v>0</v>
      </c>
      <c r="ER55" s="712">
        <f t="shared" si="82"/>
        <v>0</v>
      </c>
      <c r="ES55" s="712">
        <f t="shared" si="82"/>
        <v>0</v>
      </c>
      <c r="ET55" s="712">
        <f t="shared" si="82"/>
        <v>0</v>
      </c>
      <c r="EU55" s="712">
        <f t="shared" si="82"/>
        <v>0</v>
      </c>
      <c r="EV55" s="712">
        <f t="shared" si="82"/>
        <v>0</v>
      </c>
      <c r="EW55" s="712">
        <f t="shared" si="82"/>
        <v>0</v>
      </c>
      <c r="EX55" s="712">
        <f t="shared" si="82"/>
        <v>0</v>
      </c>
      <c r="EY55" s="712">
        <f t="shared" si="82"/>
        <v>0</v>
      </c>
      <c r="EZ55" s="712">
        <f t="shared" si="82"/>
        <v>0</v>
      </c>
      <c r="FA55" s="712">
        <f t="shared" si="82"/>
        <v>0</v>
      </c>
      <c r="FB55" s="712">
        <f t="shared" si="82"/>
        <v>0</v>
      </c>
      <c r="FC55" s="712">
        <f t="shared" si="82"/>
        <v>0</v>
      </c>
      <c r="FD55" s="712">
        <f t="shared" si="82"/>
        <v>0</v>
      </c>
      <c r="FE55" s="712">
        <f t="shared" si="82"/>
        <v>0</v>
      </c>
      <c r="FF55" s="712">
        <f t="shared" si="82"/>
        <v>0</v>
      </c>
      <c r="FG55" s="712">
        <f t="shared" si="82"/>
        <v>0</v>
      </c>
      <c r="FH55" s="712">
        <f t="shared" si="82"/>
        <v>0</v>
      </c>
      <c r="FI55" s="712">
        <f t="shared" si="82"/>
        <v>0</v>
      </c>
      <c r="FJ55" s="712">
        <f t="shared" si="82"/>
        <v>0</v>
      </c>
      <c r="FK55" s="712">
        <f t="shared" si="82"/>
        <v>0</v>
      </c>
      <c r="FL55" s="712">
        <f t="shared" si="82"/>
        <v>0</v>
      </c>
      <c r="FM55" s="712">
        <f t="shared" si="82"/>
        <v>0</v>
      </c>
      <c r="FN55" s="712">
        <f t="shared" ref="FN55:GJ55" si="83" xml:space="preserve"> FN52 + FN53 - FN54</f>
        <v>0</v>
      </c>
      <c r="FO55" s="712">
        <f t="shared" si="83"/>
        <v>0</v>
      </c>
      <c r="FP55" s="712">
        <f t="shared" si="83"/>
        <v>0</v>
      </c>
      <c r="FQ55" s="712">
        <f t="shared" si="83"/>
        <v>0</v>
      </c>
      <c r="FR55" s="712">
        <f t="shared" si="83"/>
        <v>0</v>
      </c>
      <c r="FS55" s="712">
        <f t="shared" si="83"/>
        <v>0</v>
      </c>
      <c r="FT55" s="712">
        <f t="shared" si="83"/>
        <v>0</v>
      </c>
      <c r="FU55" s="712">
        <f t="shared" si="83"/>
        <v>0</v>
      </c>
      <c r="FV55" s="712">
        <f t="shared" si="83"/>
        <v>0</v>
      </c>
      <c r="FW55" s="712">
        <f t="shared" si="83"/>
        <v>0</v>
      </c>
      <c r="FX55" s="712">
        <f t="shared" si="83"/>
        <v>0</v>
      </c>
      <c r="FY55" s="712">
        <f t="shared" si="83"/>
        <v>0</v>
      </c>
      <c r="FZ55" s="712">
        <f t="shared" si="83"/>
        <v>0</v>
      </c>
      <c r="GA55" s="712">
        <f t="shared" si="83"/>
        <v>0</v>
      </c>
      <c r="GB55" s="712">
        <f t="shared" si="83"/>
        <v>0</v>
      </c>
      <c r="GC55" s="712">
        <f t="shared" si="83"/>
        <v>0</v>
      </c>
      <c r="GD55" s="712">
        <f t="shared" si="83"/>
        <v>0</v>
      </c>
      <c r="GE55" s="712">
        <f t="shared" si="83"/>
        <v>0</v>
      </c>
      <c r="GF55" s="712">
        <f t="shared" si="83"/>
        <v>0</v>
      </c>
      <c r="GG55" s="712">
        <f t="shared" si="83"/>
        <v>0</v>
      </c>
      <c r="GH55" s="712">
        <f t="shared" si="83"/>
        <v>0</v>
      </c>
      <c r="GI55" s="712">
        <f t="shared" si="83"/>
        <v>0</v>
      </c>
      <c r="GJ55" s="712">
        <f t="shared" si="83"/>
        <v>0</v>
      </c>
      <c r="GK55" s="316"/>
      <c r="GL55" s="316"/>
      <c r="GM55" s="316"/>
      <c r="GN55" s="316"/>
      <c r="GO55" s="316"/>
      <c r="GP55" s="316"/>
      <c r="GQ55" s="316"/>
      <c r="GR55" s="316"/>
      <c r="GS55" s="316"/>
      <c r="GT55" s="316"/>
      <c r="GU55" s="316"/>
      <c r="GV55" s="316"/>
      <c r="GW55" s="316"/>
      <c r="GX55" s="316"/>
      <c r="GY55" s="316"/>
      <c r="GZ55" s="316"/>
      <c r="HA55" s="316"/>
      <c r="HB55" s="316"/>
      <c r="HC55" s="316"/>
      <c r="HD55" s="316"/>
      <c r="HE55" s="316"/>
      <c r="HF55" s="316"/>
      <c r="HG55" s="316"/>
      <c r="HH55" s="316"/>
      <c r="HI55" s="316"/>
      <c r="HJ55" s="316"/>
      <c r="HK55" s="316"/>
      <c r="HL55" s="316"/>
      <c r="HM55" s="316"/>
      <c r="HN55" s="316"/>
      <c r="HO55" s="316"/>
      <c r="HP55" s="316"/>
      <c r="HQ55" s="316"/>
      <c r="HR55" s="316"/>
      <c r="HS55" s="316"/>
      <c r="HT55" s="316"/>
      <c r="HU55" s="316"/>
      <c r="HV55" s="316"/>
      <c r="HW55" s="316"/>
      <c r="HX55" s="316"/>
      <c r="HY55" s="316"/>
      <c r="HZ55" s="316"/>
      <c r="IA55" s="316"/>
      <c r="IB55" s="316"/>
      <c r="IC55" s="316"/>
      <c r="ID55" s="316"/>
      <c r="IE55" s="316"/>
      <c r="IF55" s="316"/>
      <c r="IG55" s="316"/>
      <c r="IH55" s="316"/>
      <c r="II55" s="316"/>
      <c r="IJ55" s="316"/>
      <c r="IK55" s="316"/>
      <c r="IL55" s="316"/>
      <c r="IM55" s="316"/>
      <c r="IN55" s="316"/>
      <c r="IO55" s="316"/>
      <c r="IP55" s="316"/>
      <c r="IQ55" s="316"/>
      <c r="IR55" s="316"/>
      <c r="IS55" s="316"/>
      <c r="IT55" s="316"/>
      <c r="IU55" s="316"/>
    </row>
    <row r="56" spans="1:255" x14ac:dyDescent="0.35">
      <c r="A56" s="313"/>
      <c r="B56" s="313"/>
      <c r="C56" s="314"/>
      <c r="D56" s="315"/>
      <c r="E56" s="312"/>
      <c r="F56" s="312"/>
      <c r="G56" s="312"/>
      <c r="H56" s="312"/>
      <c r="I56" s="312"/>
      <c r="J56" s="312"/>
      <c r="K56" s="312"/>
      <c r="L56" s="312"/>
      <c r="M56" s="312"/>
      <c r="N56" s="312"/>
      <c r="O56" s="312"/>
      <c r="P56" s="312"/>
      <c r="Q56" s="312"/>
      <c r="R56" s="312"/>
      <c r="S56" s="312"/>
      <c r="T56" s="312"/>
      <c r="U56" s="312"/>
      <c r="V56" s="312"/>
      <c r="W56" s="312"/>
      <c r="X56" s="312"/>
      <c r="Y56" s="312"/>
      <c r="Z56" s="312"/>
      <c r="AA56" s="312"/>
      <c r="AB56" s="312"/>
      <c r="AC56" s="312"/>
      <c r="AD56" s="312"/>
      <c r="AE56" s="312"/>
      <c r="AF56" s="312"/>
      <c r="AG56" s="312"/>
      <c r="AH56" s="312"/>
      <c r="AI56" s="312"/>
      <c r="AJ56" s="312"/>
      <c r="AK56" s="312"/>
      <c r="AL56" s="312"/>
      <c r="AM56" s="312"/>
      <c r="AN56" s="312"/>
      <c r="AO56" s="312"/>
      <c r="AP56" s="312"/>
      <c r="AQ56" s="312"/>
      <c r="AR56" s="312"/>
      <c r="AS56" s="312"/>
      <c r="AT56" s="312"/>
      <c r="AU56" s="312"/>
      <c r="AV56" s="312"/>
      <c r="AW56" s="312"/>
      <c r="AX56" s="312"/>
      <c r="AY56" s="312"/>
      <c r="AZ56" s="312"/>
      <c r="BA56" s="312"/>
      <c r="BB56" s="312"/>
      <c r="BC56" s="312"/>
      <c r="BD56" s="312"/>
      <c r="BE56" s="312"/>
      <c r="BF56" s="312"/>
      <c r="BG56" s="312"/>
      <c r="BH56" s="312"/>
      <c r="BI56" s="312"/>
      <c r="BJ56" s="312"/>
      <c r="BK56" s="312"/>
      <c r="BL56" s="312"/>
      <c r="BM56" s="312"/>
      <c r="BN56" s="312"/>
      <c r="BO56" s="312"/>
      <c r="BP56" s="312"/>
      <c r="BQ56" s="312"/>
      <c r="BR56" s="312"/>
      <c r="BS56" s="312"/>
      <c r="BT56" s="312"/>
      <c r="BU56" s="312"/>
      <c r="BV56" s="312"/>
      <c r="BW56" s="312"/>
      <c r="BX56" s="312"/>
      <c r="BY56" s="312"/>
      <c r="BZ56" s="312"/>
      <c r="CA56" s="312"/>
      <c r="CB56" s="312"/>
      <c r="CC56" s="312"/>
      <c r="CD56" s="312"/>
      <c r="CE56" s="312"/>
      <c r="CF56" s="312"/>
      <c r="CG56" s="312"/>
      <c r="CH56" s="312"/>
      <c r="CI56" s="312"/>
      <c r="CJ56" s="312"/>
      <c r="CK56" s="312"/>
      <c r="CL56" s="312"/>
      <c r="CM56" s="312"/>
      <c r="CN56" s="312"/>
      <c r="CO56" s="312"/>
      <c r="CP56" s="312"/>
      <c r="CQ56" s="312"/>
      <c r="CR56" s="312"/>
      <c r="CS56" s="312"/>
      <c r="CT56" s="312"/>
      <c r="CU56" s="312"/>
      <c r="CV56" s="312"/>
      <c r="CW56" s="312"/>
      <c r="CX56" s="312"/>
      <c r="CY56" s="312"/>
      <c r="CZ56" s="312"/>
      <c r="DA56" s="312"/>
      <c r="DB56" s="312"/>
      <c r="DC56" s="312"/>
      <c r="DD56" s="312"/>
      <c r="DE56" s="312"/>
      <c r="DF56" s="312"/>
      <c r="DG56" s="312"/>
      <c r="DH56" s="312"/>
      <c r="DI56" s="312"/>
      <c r="DJ56" s="312"/>
      <c r="DK56" s="312"/>
      <c r="DL56" s="312"/>
      <c r="DM56" s="312"/>
      <c r="DN56" s="312"/>
      <c r="DO56" s="312"/>
      <c r="DP56" s="312"/>
      <c r="DQ56" s="312"/>
      <c r="DR56" s="312"/>
      <c r="DS56" s="312"/>
      <c r="DT56" s="312"/>
      <c r="DU56" s="312"/>
      <c r="DV56" s="312"/>
      <c r="DW56" s="312"/>
      <c r="DX56" s="312"/>
      <c r="DY56" s="312"/>
      <c r="DZ56" s="312"/>
      <c r="EA56" s="312"/>
      <c r="EB56" s="312"/>
      <c r="EC56" s="312"/>
      <c r="ED56" s="312"/>
      <c r="EE56" s="312"/>
      <c r="EF56" s="312"/>
      <c r="EG56" s="312"/>
      <c r="EH56" s="312"/>
      <c r="EI56" s="312"/>
      <c r="EJ56" s="312"/>
      <c r="EK56" s="312"/>
      <c r="EL56" s="312"/>
      <c r="EM56" s="312"/>
      <c r="EN56" s="312"/>
      <c r="EO56" s="312"/>
      <c r="EP56" s="312"/>
      <c r="EQ56" s="312"/>
      <c r="ER56" s="312"/>
      <c r="ES56" s="312"/>
      <c r="ET56" s="312"/>
      <c r="EU56" s="312"/>
      <c r="EV56" s="312"/>
      <c r="EW56" s="312"/>
      <c r="EX56" s="312"/>
      <c r="EY56" s="312"/>
      <c r="EZ56" s="312"/>
      <c r="FA56" s="312"/>
      <c r="FB56" s="312"/>
      <c r="FC56" s="312"/>
      <c r="FD56" s="312"/>
      <c r="FE56" s="312"/>
      <c r="FF56" s="312"/>
      <c r="FG56" s="312"/>
      <c r="FH56" s="312"/>
      <c r="FI56" s="312"/>
      <c r="FJ56" s="312"/>
      <c r="FK56" s="312"/>
      <c r="FL56" s="312"/>
      <c r="FM56" s="312"/>
      <c r="FN56" s="312"/>
      <c r="FO56" s="312"/>
      <c r="FP56" s="312"/>
      <c r="FQ56" s="312"/>
      <c r="FR56" s="312"/>
      <c r="FS56" s="312"/>
      <c r="FT56" s="312"/>
      <c r="FU56" s="312"/>
      <c r="FV56" s="312"/>
      <c r="FW56" s="312"/>
      <c r="FX56" s="312"/>
      <c r="FY56" s="312"/>
      <c r="FZ56" s="312"/>
      <c r="GA56" s="312"/>
      <c r="GB56" s="312"/>
      <c r="GC56" s="312"/>
      <c r="GD56" s="312"/>
      <c r="GE56" s="312"/>
      <c r="GF56" s="312"/>
      <c r="GG56" s="312"/>
      <c r="GH56" s="312"/>
      <c r="GI56" s="312"/>
      <c r="GJ56" s="312"/>
      <c r="GK56" s="316"/>
      <c r="GL56" s="316"/>
      <c r="GM56" s="316"/>
      <c r="GN56" s="316"/>
      <c r="GO56" s="316"/>
      <c r="GP56" s="316"/>
      <c r="GQ56" s="316"/>
      <c r="GR56" s="316"/>
      <c r="GS56" s="316"/>
      <c r="GT56" s="316"/>
      <c r="GU56" s="316"/>
      <c r="GV56" s="316"/>
      <c r="GW56" s="316"/>
      <c r="GX56" s="316"/>
      <c r="GY56" s="316"/>
      <c r="GZ56" s="316"/>
      <c r="HA56" s="316"/>
      <c r="HB56" s="316"/>
      <c r="HC56" s="316"/>
      <c r="HD56" s="316"/>
      <c r="HE56" s="316"/>
      <c r="HF56" s="316"/>
      <c r="HG56" s="316"/>
      <c r="HH56" s="316"/>
      <c r="HI56" s="316"/>
      <c r="HJ56" s="316"/>
      <c r="HK56" s="316"/>
      <c r="HL56" s="316"/>
      <c r="HM56" s="316"/>
      <c r="HN56" s="316"/>
      <c r="HO56" s="316"/>
      <c r="HP56" s="316"/>
      <c r="HQ56" s="316"/>
      <c r="HR56" s="316"/>
      <c r="HS56" s="316"/>
      <c r="HT56" s="316"/>
      <c r="HU56" s="316"/>
      <c r="HV56" s="316"/>
      <c r="HW56" s="316"/>
      <c r="HX56" s="316"/>
      <c r="HY56" s="316"/>
      <c r="HZ56" s="316"/>
      <c r="IA56" s="316"/>
      <c r="IB56" s="316"/>
      <c r="IC56" s="316"/>
      <c r="ID56" s="316"/>
      <c r="IE56" s="316"/>
      <c r="IF56" s="316"/>
      <c r="IG56" s="316"/>
      <c r="IH56" s="316"/>
      <c r="II56" s="316"/>
      <c r="IJ56" s="316"/>
      <c r="IK56" s="316"/>
      <c r="IL56" s="316"/>
      <c r="IM56" s="316"/>
      <c r="IN56" s="316"/>
      <c r="IO56" s="316"/>
      <c r="IP56" s="316"/>
      <c r="IQ56" s="316"/>
      <c r="IR56" s="316"/>
      <c r="IS56" s="316"/>
      <c r="IT56" s="316"/>
      <c r="IU56" s="316"/>
    </row>
    <row r="57" spans="1:255" x14ac:dyDescent="0.35">
      <c r="A57" s="313"/>
      <c r="B57" s="313"/>
      <c r="C57" s="314"/>
      <c r="D57" s="315"/>
      <c r="E57" s="312"/>
      <c r="F57" s="312"/>
      <c r="G57" s="312"/>
      <c r="H57" s="312"/>
      <c r="I57" s="312"/>
      <c r="J57" s="312"/>
      <c r="K57" s="312"/>
      <c r="L57" s="312"/>
      <c r="M57" s="312"/>
      <c r="N57" s="312"/>
      <c r="O57" s="312"/>
      <c r="P57" s="312"/>
      <c r="Q57" s="312"/>
      <c r="R57" s="312"/>
      <c r="S57" s="312"/>
      <c r="T57" s="312"/>
      <c r="U57" s="312"/>
      <c r="V57" s="312"/>
      <c r="W57" s="312"/>
      <c r="X57" s="312"/>
      <c r="Y57" s="312"/>
      <c r="Z57" s="312"/>
      <c r="AA57" s="312"/>
      <c r="AB57" s="312"/>
      <c r="AC57" s="312"/>
      <c r="AD57" s="312"/>
      <c r="AE57" s="312"/>
      <c r="AF57" s="312"/>
      <c r="AG57" s="312"/>
      <c r="AH57" s="312"/>
      <c r="AI57" s="312"/>
      <c r="AJ57" s="312"/>
      <c r="AK57" s="312"/>
      <c r="AL57" s="312"/>
      <c r="AM57" s="312"/>
      <c r="AN57" s="312"/>
      <c r="AO57" s="312"/>
      <c r="AP57" s="312"/>
      <c r="AQ57" s="312"/>
      <c r="AR57" s="312"/>
      <c r="AS57" s="312"/>
      <c r="AT57" s="312"/>
      <c r="AU57" s="312"/>
      <c r="AV57" s="312"/>
      <c r="AW57" s="312"/>
      <c r="AX57" s="312"/>
      <c r="AY57" s="312"/>
      <c r="AZ57" s="312"/>
      <c r="BA57" s="312"/>
      <c r="BB57" s="312"/>
      <c r="BC57" s="312"/>
      <c r="BD57" s="312"/>
      <c r="BE57" s="312"/>
      <c r="BF57" s="312"/>
      <c r="BG57" s="312"/>
      <c r="BH57" s="312"/>
      <c r="BI57" s="312"/>
      <c r="BJ57" s="312"/>
      <c r="BK57" s="312"/>
      <c r="BL57" s="312"/>
      <c r="BM57" s="312"/>
      <c r="BN57" s="312"/>
      <c r="BO57" s="312"/>
      <c r="BP57" s="312"/>
      <c r="BQ57" s="312"/>
      <c r="BR57" s="312"/>
      <c r="BS57" s="312"/>
      <c r="BT57" s="312"/>
      <c r="BU57" s="312"/>
      <c r="BV57" s="312"/>
      <c r="BW57" s="312"/>
      <c r="BX57" s="312"/>
      <c r="BY57" s="312"/>
      <c r="BZ57" s="312"/>
      <c r="CA57" s="312"/>
      <c r="CB57" s="312"/>
      <c r="CC57" s="312"/>
      <c r="CD57" s="312"/>
      <c r="CE57" s="312"/>
      <c r="CF57" s="312"/>
      <c r="CG57" s="312"/>
      <c r="CH57" s="312"/>
      <c r="CI57" s="312"/>
      <c r="CJ57" s="312"/>
      <c r="CK57" s="312"/>
      <c r="CL57" s="312"/>
      <c r="CM57" s="312"/>
      <c r="CN57" s="312"/>
      <c r="CO57" s="312"/>
      <c r="CP57" s="312"/>
      <c r="CQ57" s="312"/>
      <c r="CR57" s="312"/>
      <c r="CS57" s="312"/>
      <c r="CT57" s="312"/>
      <c r="CU57" s="312"/>
      <c r="CV57" s="312"/>
      <c r="CW57" s="312"/>
      <c r="CX57" s="312"/>
      <c r="CY57" s="312"/>
      <c r="CZ57" s="312"/>
      <c r="DA57" s="312"/>
      <c r="DB57" s="312"/>
      <c r="DC57" s="312"/>
      <c r="DD57" s="312"/>
      <c r="DE57" s="312"/>
      <c r="DF57" s="312"/>
      <c r="DG57" s="312"/>
      <c r="DH57" s="312"/>
      <c r="DI57" s="312"/>
      <c r="DJ57" s="312"/>
      <c r="DK57" s="312"/>
      <c r="DL57" s="312"/>
      <c r="DM57" s="312"/>
      <c r="DN57" s="312"/>
      <c r="DO57" s="312"/>
      <c r="DP57" s="312"/>
      <c r="DQ57" s="312"/>
      <c r="DR57" s="312"/>
      <c r="DS57" s="312"/>
      <c r="DT57" s="312"/>
      <c r="DU57" s="312"/>
      <c r="DV57" s="312"/>
      <c r="DW57" s="312"/>
      <c r="DX57" s="312"/>
      <c r="DY57" s="312"/>
      <c r="DZ57" s="312"/>
      <c r="EA57" s="312"/>
      <c r="EB57" s="312"/>
      <c r="EC57" s="312"/>
      <c r="ED57" s="312"/>
      <c r="EE57" s="312"/>
      <c r="EF57" s="312"/>
      <c r="EG57" s="312"/>
      <c r="EH57" s="312"/>
      <c r="EI57" s="312"/>
      <c r="EJ57" s="312"/>
      <c r="EK57" s="312"/>
      <c r="EL57" s="312"/>
      <c r="EM57" s="312"/>
      <c r="EN57" s="312"/>
      <c r="EO57" s="312"/>
      <c r="EP57" s="312"/>
      <c r="EQ57" s="312"/>
      <c r="ER57" s="312"/>
      <c r="ES57" s="312"/>
      <c r="ET57" s="312"/>
      <c r="EU57" s="312"/>
      <c r="EV57" s="312"/>
      <c r="EW57" s="312"/>
      <c r="EX57" s="312"/>
      <c r="EY57" s="312"/>
      <c r="EZ57" s="312"/>
      <c r="FA57" s="312"/>
      <c r="FB57" s="312"/>
      <c r="FC57" s="312"/>
      <c r="FD57" s="312"/>
      <c r="FE57" s="312"/>
      <c r="FF57" s="312"/>
      <c r="FG57" s="312"/>
      <c r="FH57" s="312"/>
      <c r="FI57" s="312"/>
      <c r="FJ57" s="312"/>
      <c r="FK57" s="312"/>
      <c r="FL57" s="312"/>
      <c r="FM57" s="312"/>
      <c r="FN57" s="312"/>
      <c r="FO57" s="312"/>
      <c r="FP57" s="312"/>
      <c r="FQ57" s="312"/>
      <c r="FR57" s="312"/>
      <c r="FS57" s="312"/>
      <c r="FT57" s="312"/>
      <c r="FU57" s="312"/>
      <c r="FV57" s="312"/>
      <c r="FW57" s="312"/>
      <c r="FX57" s="312"/>
      <c r="FY57" s="312"/>
      <c r="FZ57" s="312"/>
      <c r="GA57" s="312"/>
      <c r="GB57" s="312"/>
      <c r="GC57" s="312"/>
      <c r="GD57" s="312"/>
      <c r="GE57" s="312"/>
      <c r="GF57" s="312"/>
      <c r="GG57" s="312"/>
      <c r="GH57" s="312"/>
      <c r="GI57" s="312"/>
      <c r="GJ57" s="312"/>
      <c r="GK57" s="316"/>
      <c r="GL57" s="316"/>
      <c r="GM57" s="316"/>
      <c r="GN57" s="316"/>
      <c r="GO57" s="316"/>
      <c r="GP57" s="316"/>
      <c r="GQ57" s="316"/>
      <c r="GR57" s="316"/>
      <c r="GS57" s="316"/>
      <c r="GT57" s="316"/>
      <c r="GU57" s="316"/>
      <c r="GV57" s="316"/>
      <c r="GW57" s="316"/>
      <c r="GX57" s="316"/>
      <c r="GY57" s="316"/>
      <c r="GZ57" s="316"/>
      <c r="HA57" s="316"/>
      <c r="HB57" s="316"/>
      <c r="HC57" s="316"/>
      <c r="HD57" s="316"/>
      <c r="HE57" s="316"/>
      <c r="HF57" s="316"/>
      <c r="HG57" s="316"/>
      <c r="HH57" s="316"/>
      <c r="HI57" s="316"/>
      <c r="HJ57" s="316"/>
      <c r="HK57" s="316"/>
      <c r="HL57" s="316"/>
      <c r="HM57" s="316"/>
      <c r="HN57" s="316"/>
      <c r="HO57" s="316"/>
      <c r="HP57" s="316"/>
      <c r="HQ57" s="316"/>
      <c r="HR57" s="316"/>
      <c r="HS57" s="316"/>
      <c r="HT57" s="316"/>
      <c r="HU57" s="316"/>
      <c r="HV57" s="316"/>
      <c r="HW57" s="316"/>
      <c r="HX57" s="316"/>
      <c r="HY57" s="316"/>
      <c r="HZ57" s="316"/>
      <c r="IA57" s="316"/>
      <c r="IB57" s="316"/>
      <c r="IC57" s="316"/>
      <c r="ID57" s="316"/>
      <c r="IE57" s="316"/>
      <c r="IF57" s="316"/>
      <c r="IG57" s="316"/>
      <c r="IH57" s="316"/>
      <c r="II57" s="316"/>
      <c r="IJ57" s="316"/>
      <c r="IK57" s="316"/>
      <c r="IL57" s="316"/>
      <c r="IM57" s="316"/>
      <c r="IN57" s="316"/>
      <c r="IO57" s="316"/>
      <c r="IP57" s="316"/>
      <c r="IQ57" s="316"/>
      <c r="IR57" s="316"/>
      <c r="IS57" s="316"/>
      <c r="IT57" s="316"/>
      <c r="IU57" s="316"/>
    </row>
    <row r="58" spans="1:255" s="293" customFormat="1" x14ac:dyDescent="0.35">
      <c r="A58" s="708"/>
      <c r="B58" s="708"/>
      <c r="C58" s="709"/>
      <c r="D58" s="710"/>
      <c r="E58" s="523" t="str">
        <f xml:space="preserve"> InpC!E$115</f>
        <v xml:space="preserve">Accounts receivable - initial balance </v>
      </c>
      <c r="F58" s="523">
        <f xml:space="preserve"> InpC!F$115</f>
        <v>0</v>
      </c>
      <c r="G58" s="523" t="str">
        <f xml:space="preserve"> InpC!G$115</f>
        <v>$ 000s</v>
      </c>
      <c r="H58" s="523"/>
      <c r="I58" s="523"/>
      <c r="J58" s="523"/>
      <c r="K58" s="523"/>
      <c r="L58" s="523"/>
      <c r="M58" s="523"/>
      <c r="N58" s="523"/>
      <c r="O58" s="523"/>
      <c r="P58" s="523"/>
      <c r="Q58" s="523"/>
      <c r="R58" s="523"/>
      <c r="S58" s="523"/>
      <c r="T58" s="523"/>
      <c r="U58" s="523"/>
      <c r="V58" s="523"/>
      <c r="W58" s="523"/>
      <c r="X58" s="523"/>
      <c r="Y58" s="523"/>
      <c r="Z58" s="523"/>
      <c r="AA58" s="523"/>
      <c r="AB58" s="523"/>
      <c r="AC58" s="523"/>
      <c r="AD58" s="523"/>
      <c r="AE58" s="523"/>
      <c r="AF58" s="523"/>
      <c r="AG58" s="523"/>
      <c r="AH58" s="523"/>
      <c r="AI58" s="523"/>
      <c r="AJ58" s="523"/>
      <c r="AK58" s="523"/>
      <c r="AL58" s="523"/>
      <c r="AM58" s="523"/>
      <c r="AN58" s="523"/>
      <c r="AO58" s="523"/>
      <c r="AP58" s="523"/>
      <c r="AQ58" s="523"/>
      <c r="AR58" s="523"/>
      <c r="AS58" s="523"/>
      <c r="AT58" s="523"/>
      <c r="AU58" s="523"/>
      <c r="AV58" s="523"/>
      <c r="AW58" s="523"/>
      <c r="AX58" s="523"/>
      <c r="AY58" s="523"/>
      <c r="AZ58" s="523"/>
      <c r="BA58" s="523"/>
      <c r="BB58" s="523"/>
      <c r="BC58" s="523"/>
      <c r="BD58" s="523"/>
      <c r="BE58" s="523"/>
      <c r="BF58" s="523"/>
      <c r="BG58" s="523"/>
      <c r="BH58" s="523"/>
      <c r="BI58" s="523"/>
      <c r="BJ58" s="523"/>
      <c r="BK58" s="523"/>
      <c r="BL58" s="523"/>
      <c r="BM58" s="523"/>
      <c r="BN58" s="523"/>
      <c r="BO58" s="523"/>
      <c r="BP58" s="523"/>
      <c r="BQ58" s="523"/>
      <c r="BR58" s="523"/>
      <c r="BS58" s="523"/>
      <c r="BT58" s="523"/>
      <c r="BU58" s="523"/>
      <c r="BV58" s="523"/>
      <c r="BW58" s="523"/>
      <c r="BX58" s="523"/>
      <c r="BY58" s="523"/>
      <c r="BZ58" s="523"/>
      <c r="CA58" s="523"/>
      <c r="CB58" s="523"/>
      <c r="CC58" s="523"/>
      <c r="CD58" s="523"/>
      <c r="CE58" s="523"/>
      <c r="CF58" s="523"/>
      <c r="CG58" s="523"/>
      <c r="CH58" s="523"/>
      <c r="CI58" s="523"/>
      <c r="CJ58" s="523"/>
      <c r="CK58" s="523"/>
      <c r="CL58" s="523"/>
      <c r="CM58" s="523"/>
      <c r="CN58" s="523"/>
      <c r="CO58" s="523"/>
      <c r="CP58" s="523"/>
      <c r="CQ58" s="523"/>
      <c r="CR58" s="523"/>
      <c r="CS58" s="523"/>
      <c r="CT58" s="523"/>
      <c r="CU58" s="523"/>
      <c r="CV58" s="523"/>
      <c r="CW58" s="523"/>
      <c r="CX58" s="523"/>
      <c r="CY58" s="523"/>
      <c r="CZ58" s="523"/>
      <c r="DA58" s="523"/>
      <c r="DB58" s="523"/>
      <c r="DC58" s="523"/>
      <c r="DD58" s="523"/>
      <c r="DE58" s="523"/>
      <c r="DF58" s="523"/>
      <c r="DG58" s="523"/>
      <c r="DH58" s="523"/>
      <c r="DI58" s="523"/>
      <c r="DJ58" s="523"/>
      <c r="DK58" s="523"/>
      <c r="DL58" s="523"/>
      <c r="DM58" s="523"/>
      <c r="DN58" s="523"/>
      <c r="DO58" s="523"/>
      <c r="DP58" s="523"/>
      <c r="DQ58" s="523"/>
      <c r="DR58" s="523"/>
      <c r="DS58" s="523"/>
      <c r="DT58" s="523"/>
      <c r="DU58" s="523"/>
      <c r="DV58" s="523"/>
      <c r="DW58" s="523"/>
      <c r="DX58" s="523"/>
      <c r="DY58" s="523"/>
      <c r="DZ58" s="523"/>
      <c r="EA58" s="523"/>
      <c r="EB58" s="523"/>
      <c r="EC58" s="523"/>
      <c r="ED58" s="523"/>
      <c r="EE58" s="523"/>
      <c r="EF58" s="523"/>
      <c r="EG58" s="523"/>
      <c r="EH58" s="523"/>
      <c r="EI58" s="523"/>
      <c r="EJ58" s="523"/>
      <c r="EK58" s="523"/>
      <c r="EL58" s="523"/>
      <c r="EM58" s="523"/>
      <c r="EN58" s="523"/>
      <c r="EO58" s="523"/>
      <c r="EP58" s="523"/>
      <c r="EQ58" s="523"/>
      <c r="ER58" s="523"/>
      <c r="ES58" s="523"/>
      <c r="ET58" s="523"/>
      <c r="EU58" s="523"/>
      <c r="EV58" s="523"/>
      <c r="EW58" s="523"/>
      <c r="EX58" s="523"/>
      <c r="EY58" s="523"/>
      <c r="EZ58" s="523"/>
      <c r="FA58" s="523"/>
      <c r="FB58" s="523"/>
      <c r="FC58" s="523"/>
      <c r="FD58" s="523"/>
      <c r="FE58" s="523"/>
      <c r="FF58" s="523"/>
      <c r="FG58" s="523"/>
      <c r="FH58" s="523"/>
      <c r="FI58" s="523"/>
      <c r="FJ58" s="523"/>
      <c r="FK58" s="523"/>
      <c r="FL58" s="523"/>
      <c r="FM58" s="523"/>
      <c r="FN58" s="523"/>
      <c r="FO58" s="523"/>
      <c r="FP58" s="523"/>
      <c r="FQ58" s="523"/>
      <c r="FR58" s="523"/>
      <c r="FS58" s="523"/>
      <c r="FT58" s="523"/>
      <c r="FU58" s="523"/>
      <c r="FV58" s="523"/>
      <c r="FW58" s="523"/>
      <c r="FX58" s="523"/>
      <c r="FY58" s="523"/>
      <c r="FZ58" s="523"/>
      <c r="GA58" s="523"/>
      <c r="GB58" s="523"/>
      <c r="GC58" s="523"/>
      <c r="GD58" s="523"/>
      <c r="GE58" s="523"/>
      <c r="GF58" s="523"/>
      <c r="GG58" s="523"/>
      <c r="GH58" s="523"/>
      <c r="GI58" s="523"/>
      <c r="GJ58" s="523"/>
      <c r="GK58" s="673"/>
      <c r="GL58" s="673"/>
      <c r="GM58" s="673"/>
      <c r="GN58" s="673"/>
      <c r="GO58" s="673"/>
      <c r="GP58" s="673"/>
      <c r="GQ58" s="673"/>
      <c r="GR58" s="673"/>
      <c r="GS58" s="673"/>
      <c r="GT58" s="673"/>
      <c r="GU58" s="673"/>
      <c r="GV58" s="673"/>
      <c r="GW58" s="673"/>
      <c r="GX58" s="673"/>
      <c r="GY58" s="673"/>
      <c r="GZ58" s="673"/>
      <c r="HA58" s="673"/>
      <c r="HB58" s="673"/>
      <c r="HC58" s="673"/>
      <c r="HD58" s="673"/>
      <c r="HE58" s="673"/>
      <c r="HF58" s="673"/>
      <c r="HG58" s="673"/>
      <c r="HH58" s="673"/>
      <c r="HI58" s="673"/>
      <c r="HJ58" s="673"/>
      <c r="HK58" s="673"/>
      <c r="HL58" s="673"/>
      <c r="HM58" s="673"/>
      <c r="HN58" s="673"/>
      <c r="HO58" s="673"/>
      <c r="HP58" s="673"/>
      <c r="HQ58" s="673"/>
      <c r="HR58" s="673"/>
      <c r="HS58" s="673"/>
      <c r="HT58" s="673"/>
      <c r="HU58" s="673"/>
      <c r="HV58" s="673"/>
      <c r="HW58" s="673"/>
      <c r="HX58" s="673"/>
      <c r="HY58" s="673"/>
      <c r="HZ58" s="673"/>
      <c r="IA58" s="673"/>
      <c r="IB58" s="673"/>
      <c r="IC58" s="673"/>
      <c r="ID58" s="673"/>
      <c r="IE58" s="673"/>
      <c r="IF58" s="673"/>
      <c r="IG58" s="673"/>
      <c r="IH58" s="673"/>
      <c r="II58" s="673"/>
      <c r="IJ58" s="673"/>
      <c r="IK58" s="673"/>
      <c r="IL58" s="673"/>
      <c r="IM58" s="673"/>
      <c r="IN58" s="673"/>
      <c r="IO58" s="673"/>
      <c r="IP58" s="673"/>
      <c r="IQ58" s="673"/>
      <c r="IR58" s="673"/>
      <c r="IS58" s="673"/>
      <c r="IT58" s="673"/>
      <c r="IU58" s="673"/>
    </row>
    <row r="59" spans="1:255" s="697" customFormat="1" x14ac:dyDescent="0.35">
      <c r="A59" s="129"/>
      <c r="B59" s="129"/>
      <c r="C59" s="130"/>
      <c r="D59" s="131"/>
      <c r="E59" s="508" t="str">
        <f xml:space="preserve"> Time!E$76</f>
        <v>Financial close date flag</v>
      </c>
      <c r="F59" s="508">
        <f xml:space="preserve"> Time!F$76</f>
        <v>0</v>
      </c>
      <c r="G59" s="508" t="str">
        <f xml:space="preserve"> Time!G$76</f>
        <v>flag</v>
      </c>
      <c r="H59" s="508">
        <f xml:space="preserve"> Time!H$76</f>
        <v>1</v>
      </c>
      <c r="I59" s="508">
        <f xml:space="preserve"> Time!I$76</f>
        <v>0</v>
      </c>
      <c r="J59" s="508">
        <f xml:space="preserve"> Time!J$76</f>
        <v>0</v>
      </c>
      <c r="K59" s="508">
        <f xml:space="preserve"> Time!K$76</f>
        <v>0</v>
      </c>
      <c r="L59" s="508">
        <f xml:space="preserve"> Time!L$76</f>
        <v>1</v>
      </c>
      <c r="M59" s="508">
        <f xml:space="preserve"> Time!M$76</f>
        <v>0</v>
      </c>
      <c r="N59" s="508">
        <f xml:space="preserve"> Time!N$76</f>
        <v>0</v>
      </c>
      <c r="O59" s="508">
        <f xml:space="preserve"> Time!O$76</f>
        <v>0</v>
      </c>
      <c r="P59" s="508">
        <f xml:space="preserve"> Time!P$76</f>
        <v>0</v>
      </c>
      <c r="Q59" s="508">
        <f xml:space="preserve"> Time!Q$76</f>
        <v>0</v>
      </c>
      <c r="R59" s="508">
        <f xml:space="preserve"> Time!R$76</f>
        <v>0</v>
      </c>
      <c r="S59" s="508">
        <f xml:space="preserve"> Time!S$76</f>
        <v>0</v>
      </c>
      <c r="T59" s="508">
        <f xml:space="preserve"> Time!T$76</f>
        <v>0</v>
      </c>
      <c r="U59" s="508">
        <f xml:space="preserve"> Time!U$76</f>
        <v>0</v>
      </c>
      <c r="V59" s="508">
        <f xml:space="preserve"> Time!V$76</f>
        <v>0</v>
      </c>
      <c r="W59" s="508">
        <f xml:space="preserve"> Time!W$76</f>
        <v>0</v>
      </c>
      <c r="X59" s="508">
        <f xml:space="preserve"> Time!X$76</f>
        <v>0</v>
      </c>
      <c r="Y59" s="508">
        <f xml:space="preserve"> Time!Y$76</f>
        <v>0</v>
      </c>
      <c r="Z59" s="508">
        <f xml:space="preserve"> Time!Z$76</f>
        <v>0</v>
      </c>
      <c r="AA59" s="508">
        <f xml:space="preserve"> Time!AA$76</f>
        <v>0</v>
      </c>
      <c r="AB59" s="508">
        <f xml:space="preserve"> Time!AB$76</f>
        <v>0</v>
      </c>
      <c r="AC59" s="508">
        <f xml:space="preserve"> Time!AC$76</f>
        <v>0</v>
      </c>
      <c r="AD59" s="508">
        <f xml:space="preserve"> Time!AD$76</f>
        <v>0</v>
      </c>
      <c r="AE59" s="508">
        <f xml:space="preserve"> Time!AE$76</f>
        <v>0</v>
      </c>
      <c r="AF59" s="508">
        <f xml:space="preserve"> Time!AF$76</f>
        <v>0</v>
      </c>
      <c r="AG59" s="508">
        <f xml:space="preserve"> Time!AG$76</f>
        <v>0</v>
      </c>
      <c r="AH59" s="508">
        <f xml:space="preserve"> Time!AH$76</f>
        <v>0</v>
      </c>
      <c r="AI59" s="508">
        <f xml:space="preserve"> Time!AI$76</f>
        <v>0</v>
      </c>
      <c r="AJ59" s="508">
        <f xml:space="preserve"> Time!AJ$76</f>
        <v>0</v>
      </c>
      <c r="AK59" s="508">
        <f xml:space="preserve"> Time!AK$76</f>
        <v>0</v>
      </c>
      <c r="AL59" s="508">
        <f xml:space="preserve"> Time!AL$76</f>
        <v>0</v>
      </c>
      <c r="AM59" s="508">
        <f xml:space="preserve"> Time!AM$76</f>
        <v>0</v>
      </c>
      <c r="AN59" s="508">
        <f xml:space="preserve"> Time!AN$76</f>
        <v>0</v>
      </c>
      <c r="AO59" s="508">
        <f xml:space="preserve"> Time!AO$76</f>
        <v>0</v>
      </c>
      <c r="AP59" s="508">
        <f xml:space="preserve"> Time!AP$76</f>
        <v>0</v>
      </c>
      <c r="AQ59" s="508">
        <f xml:space="preserve"> Time!AQ$76</f>
        <v>0</v>
      </c>
      <c r="AR59" s="508">
        <f xml:space="preserve"> Time!AR$76</f>
        <v>0</v>
      </c>
      <c r="AS59" s="508">
        <f xml:space="preserve"> Time!AS$76</f>
        <v>0</v>
      </c>
      <c r="AT59" s="508">
        <f xml:space="preserve"> Time!AT$76</f>
        <v>0</v>
      </c>
      <c r="AU59" s="508">
        <f xml:space="preserve"> Time!AU$76</f>
        <v>0</v>
      </c>
      <c r="AV59" s="508">
        <f xml:space="preserve"> Time!AV$76</f>
        <v>0</v>
      </c>
      <c r="AW59" s="508">
        <f xml:space="preserve"> Time!AW$76</f>
        <v>0</v>
      </c>
      <c r="AX59" s="508">
        <f xml:space="preserve"> Time!AX$76</f>
        <v>0</v>
      </c>
      <c r="AY59" s="508">
        <f xml:space="preserve"> Time!AY$76</f>
        <v>0</v>
      </c>
      <c r="AZ59" s="508">
        <f xml:space="preserve"> Time!AZ$76</f>
        <v>0</v>
      </c>
      <c r="BA59" s="508">
        <f xml:space="preserve"> Time!BA$76</f>
        <v>0</v>
      </c>
      <c r="BB59" s="508">
        <f xml:space="preserve"> Time!BB$76</f>
        <v>0</v>
      </c>
      <c r="BC59" s="508">
        <f xml:space="preserve"> Time!BC$76</f>
        <v>0</v>
      </c>
      <c r="BD59" s="508">
        <f xml:space="preserve"> Time!BD$76</f>
        <v>0</v>
      </c>
      <c r="BE59" s="508">
        <f xml:space="preserve"> Time!BE$76</f>
        <v>0</v>
      </c>
      <c r="BF59" s="508">
        <f xml:space="preserve"> Time!BF$76</f>
        <v>0</v>
      </c>
      <c r="BG59" s="508">
        <f xml:space="preserve"> Time!BG$76</f>
        <v>0</v>
      </c>
      <c r="BH59" s="508">
        <f xml:space="preserve"> Time!BH$76</f>
        <v>0</v>
      </c>
      <c r="BI59" s="508">
        <f xml:space="preserve"> Time!BI$76</f>
        <v>0</v>
      </c>
      <c r="BJ59" s="508">
        <f xml:space="preserve"> Time!BJ$76</f>
        <v>0</v>
      </c>
      <c r="BK59" s="508">
        <f xml:space="preserve"> Time!BK$76</f>
        <v>0</v>
      </c>
      <c r="BL59" s="508">
        <f xml:space="preserve"> Time!BL$76</f>
        <v>0</v>
      </c>
      <c r="BM59" s="508">
        <f xml:space="preserve"> Time!BM$76</f>
        <v>0</v>
      </c>
      <c r="BN59" s="508">
        <f xml:space="preserve"> Time!BN$76</f>
        <v>0</v>
      </c>
      <c r="BO59" s="508">
        <f xml:space="preserve"> Time!BO$76</f>
        <v>0</v>
      </c>
      <c r="BP59" s="508">
        <f xml:space="preserve"> Time!BP$76</f>
        <v>0</v>
      </c>
      <c r="BQ59" s="508">
        <f xml:space="preserve"> Time!BQ$76</f>
        <v>0</v>
      </c>
      <c r="BR59" s="508">
        <f xml:space="preserve"> Time!BR$76</f>
        <v>0</v>
      </c>
      <c r="BS59" s="508">
        <f xml:space="preserve"> Time!BS$76</f>
        <v>0</v>
      </c>
      <c r="BT59" s="508">
        <f xml:space="preserve"> Time!BT$76</f>
        <v>0</v>
      </c>
      <c r="BU59" s="508">
        <f xml:space="preserve"> Time!BU$76</f>
        <v>0</v>
      </c>
      <c r="BV59" s="508">
        <f xml:space="preserve"> Time!BV$76</f>
        <v>0</v>
      </c>
      <c r="BW59" s="508">
        <f xml:space="preserve"> Time!BW$76</f>
        <v>0</v>
      </c>
      <c r="BX59" s="508">
        <f xml:space="preserve"> Time!BX$76</f>
        <v>0</v>
      </c>
      <c r="BY59" s="508">
        <f xml:space="preserve"> Time!BY$76</f>
        <v>0</v>
      </c>
      <c r="BZ59" s="508">
        <f xml:space="preserve"> Time!BZ$76</f>
        <v>0</v>
      </c>
      <c r="CA59" s="508">
        <f xml:space="preserve"> Time!CA$76</f>
        <v>0</v>
      </c>
      <c r="CB59" s="508">
        <f xml:space="preserve"> Time!CB$76</f>
        <v>0</v>
      </c>
      <c r="CC59" s="508">
        <f xml:space="preserve"> Time!CC$76</f>
        <v>0</v>
      </c>
      <c r="CD59" s="508">
        <f xml:space="preserve"> Time!CD$76</f>
        <v>0</v>
      </c>
      <c r="CE59" s="508">
        <f xml:space="preserve"> Time!CE$76</f>
        <v>0</v>
      </c>
      <c r="CF59" s="508">
        <f xml:space="preserve"> Time!CF$76</f>
        <v>0</v>
      </c>
      <c r="CG59" s="508">
        <f xml:space="preserve"> Time!CG$76</f>
        <v>0</v>
      </c>
      <c r="CH59" s="508">
        <f xml:space="preserve"> Time!CH$76</f>
        <v>0</v>
      </c>
      <c r="CI59" s="508">
        <f xml:space="preserve"> Time!CI$76</f>
        <v>0</v>
      </c>
      <c r="CJ59" s="508">
        <f xml:space="preserve"> Time!CJ$76</f>
        <v>0</v>
      </c>
      <c r="CK59" s="508">
        <f xml:space="preserve"> Time!CK$76</f>
        <v>0</v>
      </c>
      <c r="CL59" s="508">
        <f xml:space="preserve"> Time!CL$76</f>
        <v>0</v>
      </c>
      <c r="CM59" s="508">
        <f xml:space="preserve"> Time!CM$76</f>
        <v>0</v>
      </c>
      <c r="CN59" s="508">
        <f xml:space="preserve"> Time!CN$76</f>
        <v>0</v>
      </c>
      <c r="CO59" s="508">
        <f xml:space="preserve"> Time!CO$76</f>
        <v>0</v>
      </c>
      <c r="CP59" s="508">
        <f xml:space="preserve"> Time!CP$76</f>
        <v>0</v>
      </c>
      <c r="CQ59" s="508">
        <f xml:space="preserve"> Time!CQ$76</f>
        <v>0</v>
      </c>
      <c r="CR59" s="508">
        <f xml:space="preserve"> Time!CR$76</f>
        <v>0</v>
      </c>
      <c r="CS59" s="508">
        <f xml:space="preserve"> Time!CS$76</f>
        <v>0</v>
      </c>
      <c r="CT59" s="508">
        <f xml:space="preserve"> Time!CT$76</f>
        <v>0</v>
      </c>
      <c r="CU59" s="508">
        <f xml:space="preserve"> Time!CU$76</f>
        <v>0</v>
      </c>
      <c r="CV59" s="508">
        <f xml:space="preserve"> Time!CV$76</f>
        <v>0</v>
      </c>
      <c r="CW59" s="508">
        <f xml:space="preserve"> Time!CW$76</f>
        <v>0</v>
      </c>
      <c r="CX59" s="508">
        <f xml:space="preserve"> Time!CX$76</f>
        <v>0</v>
      </c>
      <c r="CY59" s="508">
        <f xml:space="preserve"> Time!CY$76</f>
        <v>0</v>
      </c>
      <c r="CZ59" s="508">
        <f xml:space="preserve"> Time!CZ$76</f>
        <v>0</v>
      </c>
      <c r="DA59" s="508">
        <f xml:space="preserve"> Time!DA$76</f>
        <v>0</v>
      </c>
      <c r="DB59" s="508">
        <f xml:space="preserve"> Time!DB$76</f>
        <v>0</v>
      </c>
      <c r="DC59" s="508">
        <f xml:space="preserve"> Time!DC$76</f>
        <v>0</v>
      </c>
      <c r="DD59" s="508">
        <f xml:space="preserve"> Time!DD$76</f>
        <v>0</v>
      </c>
      <c r="DE59" s="508">
        <f xml:space="preserve"> Time!DE$76</f>
        <v>0</v>
      </c>
      <c r="DF59" s="508">
        <f xml:space="preserve"> Time!DF$76</f>
        <v>0</v>
      </c>
      <c r="DG59" s="508">
        <f xml:space="preserve"> Time!DG$76</f>
        <v>0</v>
      </c>
      <c r="DH59" s="508">
        <f xml:space="preserve"> Time!DH$76</f>
        <v>0</v>
      </c>
      <c r="DI59" s="508">
        <f xml:space="preserve"> Time!DI$76</f>
        <v>0</v>
      </c>
      <c r="DJ59" s="508">
        <f xml:space="preserve"> Time!DJ$76</f>
        <v>0</v>
      </c>
      <c r="DK59" s="508">
        <f xml:space="preserve"> Time!DK$76</f>
        <v>0</v>
      </c>
      <c r="DL59" s="508">
        <f xml:space="preserve"> Time!DL$76</f>
        <v>0</v>
      </c>
      <c r="DM59" s="508">
        <f xml:space="preserve"> Time!DM$76</f>
        <v>0</v>
      </c>
      <c r="DN59" s="508">
        <f xml:space="preserve"> Time!DN$76</f>
        <v>0</v>
      </c>
      <c r="DO59" s="508">
        <f xml:space="preserve"> Time!DO$76</f>
        <v>0</v>
      </c>
      <c r="DP59" s="508">
        <f xml:space="preserve"> Time!DP$76</f>
        <v>0</v>
      </c>
      <c r="DQ59" s="508">
        <f xml:space="preserve"> Time!DQ$76</f>
        <v>0</v>
      </c>
      <c r="DR59" s="508">
        <f xml:space="preserve"> Time!DR$76</f>
        <v>0</v>
      </c>
      <c r="DS59" s="508">
        <f xml:space="preserve"> Time!DS$76</f>
        <v>0</v>
      </c>
      <c r="DT59" s="508">
        <f xml:space="preserve"> Time!DT$76</f>
        <v>0</v>
      </c>
      <c r="DU59" s="508">
        <f xml:space="preserve"> Time!DU$76</f>
        <v>0</v>
      </c>
      <c r="DV59" s="508">
        <f xml:space="preserve"> Time!DV$76</f>
        <v>0</v>
      </c>
      <c r="DW59" s="508">
        <f xml:space="preserve"> Time!DW$76</f>
        <v>0</v>
      </c>
      <c r="DX59" s="508">
        <f xml:space="preserve"> Time!DX$76</f>
        <v>0</v>
      </c>
      <c r="DY59" s="508">
        <f xml:space="preserve"> Time!DY$76</f>
        <v>0</v>
      </c>
      <c r="DZ59" s="508">
        <f xml:space="preserve"> Time!DZ$76</f>
        <v>0</v>
      </c>
      <c r="EA59" s="508">
        <f xml:space="preserve"> Time!EA$76</f>
        <v>0</v>
      </c>
      <c r="EB59" s="508">
        <f xml:space="preserve"> Time!EB$76</f>
        <v>0</v>
      </c>
      <c r="EC59" s="508">
        <f xml:space="preserve"> Time!EC$76</f>
        <v>0</v>
      </c>
      <c r="ED59" s="508">
        <f xml:space="preserve"> Time!ED$76</f>
        <v>0</v>
      </c>
      <c r="EE59" s="508">
        <f xml:space="preserve"> Time!EE$76</f>
        <v>0</v>
      </c>
      <c r="EF59" s="508">
        <f xml:space="preserve"> Time!EF$76</f>
        <v>0</v>
      </c>
      <c r="EG59" s="508">
        <f xml:space="preserve"> Time!EG$76</f>
        <v>0</v>
      </c>
      <c r="EH59" s="508">
        <f xml:space="preserve"> Time!EH$76</f>
        <v>0</v>
      </c>
      <c r="EI59" s="508">
        <f xml:space="preserve"> Time!EI$76</f>
        <v>0</v>
      </c>
      <c r="EJ59" s="508">
        <f xml:space="preserve"> Time!EJ$76</f>
        <v>0</v>
      </c>
      <c r="EK59" s="508">
        <f xml:space="preserve"> Time!EK$76</f>
        <v>0</v>
      </c>
      <c r="EL59" s="508">
        <f xml:space="preserve"> Time!EL$76</f>
        <v>0</v>
      </c>
      <c r="EM59" s="508">
        <f xml:space="preserve"> Time!EM$76</f>
        <v>0</v>
      </c>
      <c r="EN59" s="508">
        <f xml:space="preserve"> Time!EN$76</f>
        <v>0</v>
      </c>
      <c r="EO59" s="508">
        <f xml:space="preserve"> Time!EO$76</f>
        <v>0</v>
      </c>
      <c r="EP59" s="508">
        <f xml:space="preserve"> Time!EP$76</f>
        <v>0</v>
      </c>
      <c r="EQ59" s="508">
        <f xml:space="preserve"> Time!EQ$76</f>
        <v>0</v>
      </c>
      <c r="ER59" s="508">
        <f xml:space="preserve"> Time!ER$76</f>
        <v>0</v>
      </c>
      <c r="ES59" s="508">
        <f xml:space="preserve"> Time!ES$76</f>
        <v>0</v>
      </c>
      <c r="ET59" s="508">
        <f xml:space="preserve"> Time!ET$76</f>
        <v>0</v>
      </c>
      <c r="EU59" s="508">
        <f xml:space="preserve"> Time!EU$76</f>
        <v>0</v>
      </c>
      <c r="EV59" s="508">
        <f xml:space="preserve"> Time!EV$76</f>
        <v>0</v>
      </c>
      <c r="EW59" s="508">
        <f xml:space="preserve"> Time!EW$76</f>
        <v>0</v>
      </c>
      <c r="EX59" s="508">
        <f xml:space="preserve"> Time!EX$76</f>
        <v>0</v>
      </c>
      <c r="EY59" s="508">
        <f xml:space="preserve"> Time!EY$76</f>
        <v>0</v>
      </c>
      <c r="EZ59" s="508">
        <f xml:space="preserve"> Time!EZ$76</f>
        <v>0</v>
      </c>
      <c r="FA59" s="508">
        <f xml:space="preserve"> Time!FA$76</f>
        <v>0</v>
      </c>
      <c r="FB59" s="508">
        <f xml:space="preserve"> Time!FB$76</f>
        <v>0</v>
      </c>
      <c r="FC59" s="508">
        <f xml:space="preserve"> Time!FC$76</f>
        <v>0</v>
      </c>
      <c r="FD59" s="508">
        <f xml:space="preserve"> Time!FD$76</f>
        <v>0</v>
      </c>
      <c r="FE59" s="508">
        <f xml:space="preserve"> Time!FE$76</f>
        <v>0</v>
      </c>
      <c r="FF59" s="508">
        <f xml:space="preserve"> Time!FF$76</f>
        <v>0</v>
      </c>
      <c r="FG59" s="508">
        <f xml:space="preserve"> Time!FG$76</f>
        <v>0</v>
      </c>
      <c r="FH59" s="508">
        <f xml:space="preserve"> Time!FH$76</f>
        <v>0</v>
      </c>
      <c r="FI59" s="508">
        <f xml:space="preserve"> Time!FI$76</f>
        <v>0</v>
      </c>
      <c r="FJ59" s="508">
        <f xml:space="preserve"> Time!FJ$76</f>
        <v>0</v>
      </c>
      <c r="FK59" s="508">
        <f xml:space="preserve"> Time!FK$76</f>
        <v>0</v>
      </c>
      <c r="FL59" s="508">
        <f xml:space="preserve"> Time!FL$76</f>
        <v>0</v>
      </c>
      <c r="FM59" s="508">
        <f xml:space="preserve"> Time!FM$76</f>
        <v>0</v>
      </c>
      <c r="FN59" s="508">
        <f xml:space="preserve"> Time!FN$76</f>
        <v>0</v>
      </c>
      <c r="FO59" s="508">
        <f xml:space="preserve"> Time!FO$76</f>
        <v>0</v>
      </c>
      <c r="FP59" s="508">
        <f xml:space="preserve"> Time!FP$76</f>
        <v>0</v>
      </c>
      <c r="FQ59" s="508">
        <f xml:space="preserve"> Time!FQ$76</f>
        <v>0</v>
      </c>
      <c r="FR59" s="508">
        <f xml:space="preserve"> Time!FR$76</f>
        <v>0</v>
      </c>
      <c r="FS59" s="508">
        <f xml:space="preserve"> Time!FS$76</f>
        <v>0</v>
      </c>
      <c r="FT59" s="508">
        <f xml:space="preserve"> Time!FT$76</f>
        <v>0</v>
      </c>
      <c r="FU59" s="508">
        <f xml:space="preserve"> Time!FU$76</f>
        <v>0</v>
      </c>
      <c r="FV59" s="508">
        <f xml:space="preserve"> Time!FV$76</f>
        <v>0</v>
      </c>
      <c r="FW59" s="508">
        <f xml:space="preserve"> Time!FW$76</f>
        <v>0</v>
      </c>
      <c r="FX59" s="508">
        <f xml:space="preserve"> Time!FX$76</f>
        <v>0</v>
      </c>
      <c r="FY59" s="508">
        <f xml:space="preserve"> Time!FY$76</f>
        <v>0</v>
      </c>
      <c r="FZ59" s="508">
        <f xml:space="preserve"> Time!FZ$76</f>
        <v>0</v>
      </c>
      <c r="GA59" s="508">
        <f xml:space="preserve"> Time!GA$76</f>
        <v>0</v>
      </c>
      <c r="GB59" s="508">
        <f xml:space="preserve"> Time!GB$76</f>
        <v>0</v>
      </c>
      <c r="GC59" s="508">
        <f xml:space="preserve"> Time!GC$76</f>
        <v>0</v>
      </c>
      <c r="GD59" s="508">
        <f xml:space="preserve"> Time!GD$76</f>
        <v>0</v>
      </c>
      <c r="GE59" s="508">
        <f xml:space="preserve"> Time!GE$76</f>
        <v>0</v>
      </c>
      <c r="GF59" s="508">
        <f xml:space="preserve"> Time!GF$76</f>
        <v>0</v>
      </c>
      <c r="GG59" s="508">
        <f xml:space="preserve"> Time!GG$76</f>
        <v>0</v>
      </c>
      <c r="GH59" s="508">
        <f xml:space="preserve"> Time!GH$76</f>
        <v>0</v>
      </c>
      <c r="GI59" s="508">
        <f xml:space="preserve"> Time!GI$76</f>
        <v>0</v>
      </c>
      <c r="GJ59" s="508">
        <f xml:space="preserve"> Time!GJ$76</f>
        <v>0</v>
      </c>
      <c r="GK59" s="696"/>
      <c r="GL59" s="696"/>
      <c r="GM59" s="696"/>
      <c r="GN59" s="696"/>
      <c r="GO59" s="696"/>
      <c r="GP59" s="696"/>
      <c r="GQ59" s="696"/>
      <c r="GR59" s="696"/>
      <c r="GS59" s="696"/>
      <c r="GT59" s="696"/>
      <c r="GU59" s="696"/>
      <c r="GV59" s="696"/>
      <c r="GW59" s="696"/>
      <c r="GX59" s="696"/>
      <c r="GY59" s="696"/>
      <c r="GZ59" s="696"/>
      <c r="HA59" s="696"/>
      <c r="HB59" s="696"/>
      <c r="HC59" s="696"/>
      <c r="HD59" s="696"/>
      <c r="HE59" s="696"/>
      <c r="HF59" s="696"/>
      <c r="HG59" s="696"/>
      <c r="HH59" s="696"/>
      <c r="HI59" s="696"/>
      <c r="HJ59" s="696"/>
      <c r="HK59" s="696"/>
      <c r="HL59" s="696"/>
      <c r="HM59" s="696"/>
      <c r="HN59" s="696"/>
      <c r="HO59" s="696"/>
      <c r="HP59" s="696"/>
      <c r="HQ59" s="696"/>
      <c r="HR59" s="696"/>
      <c r="HS59" s="696"/>
      <c r="HT59" s="696"/>
      <c r="HU59" s="696"/>
      <c r="HV59" s="696"/>
      <c r="HW59" s="696"/>
      <c r="HX59" s="696"/>
      <c r="HY59" s="696"/>
      <c r="HZ59" s="696"/>
      <c r="IA59" s="696"/>
      <c r="IB59" s="696"/>
      <c r="IC59" s="696"/>
      <c r="ID59" s="696"/>
      <c r="IE59" s="696"/>
      <c r="IF59" s="696"/>
      <c r="IG59" s="696"/>
      <c r="IH59" s="696"/>
      <c r="II59" s="696"/>
      <c r="IJ59" s="696"/>
      <c r="IK59" s="696"/>
      <c r="IL59" s="696"/>
      <c r="IM59" s="696"/>
      <c r="IN59" s="696"/>
      <c r="IO59" s="696"/>
      <c r="IP59" s="696"/>
      <c r="IQ59" s="696"/>
      <c r="IR59" s="696"/>
      <c r="IS59" s="696"/>
      <c r="IT59" s="696"/>
      <c r="IU59" s="696"/>
    </row>
    <row r="60" spans="1:255" s="275" customFormat="1" x14ac:dyDescent="0.35">
      <c r="A60" s="313"/>
      <c r="B60" s="313"/>
      <c r="C60" s="314"/>
      <c r="D60" s="315"/>
      <c r="E60" s="360"/>
      <c r="F60" s="360"/>
      <c r="G60" s="360"/>
      <c r="H60" s="360"/>
      <c r="I60" s="360"/>
      <c r="J60" s="360"/>
      <c r="K60" s="360"/>
      <c r="L60" s="360"/>
      <c r="M60" s="360"/>
      <c r="N60" s="360"/>
      <c r="O60" s="360"/>
      <c r="P60" s="360"/>
      <c r="Q60" s="360"/>
      <c r="R60" s="360"/>
      <c r="S60" s="360"/>
      <c r="T60" s="360"/>
      <c r="U60" s="360"/>
      <c r="V60" s="360"/>
      <c r="W60" s="360"/>
      <c r="X60" s="360"/>
      <c r="Y60" s="360"/>
      <c r="Z60" s="360"/>
      <c r="AA60" s="360"/>
      <c r="AB60" s="360"/>
      <c r="AC60" s="360"/>
      <c r="AD60" s="360"/>
      <c r="AE60" s="360"/>
      <c r="AF60" s="360"/>
      <c r="AG60" s="360"/>
      <c r="AH60" s="360"/>
      <c r="AI60" s="360"/>
      <c r="AJ60" s="360"/>
      <c r="AK60" s="360"/>
      <c r="AL60" s="360"/>
      <c r="AM60" s="360"/>
      <c r="AN60" s="360"/>
      <c r="AO60" s="360"/>
      <c r="AP60" s="360"/>
      <c r="AQ60" s="360"/>
      <c r="AR60" s="360"/>
      <c r="AS60" s="360"/>
      <c r="AT60" s="360"/>
      <c r="AU60" s="360"/>
      <c r="AV60" s="360"/>
      <c r="AW60" s="360"/>
      <c r="AX60" s="360"/>
      <c r="AY60" s="360"/>
      <c r="AZ60" s="360"/>
      <c r="BA60" s="360"/>
      <c r="BB60" s="360"/>
      <c r="BC60" s="360"/>
      <c r="BD60" s="360"/>
      <c r="BE60" s="360"/>
      <c r="BF60" s="360"/>
      <c r="BG60" s="360"/>
      <c r="BH60" s="360"/>
      <c r="BI60" s="360"/>
      <c r="BJ60" s="360"/>
      <c r="BK60" s="360"/>
      <c r="BL60" s="360"/>
      <c r="BM60" s="360"/>
      <c r="BN60" s="360"/>
      <c r="BO60" s="360"/>
      <c r="BP60" s="360"/>
      <c r="BQ60" s="360"/>
      <c r="BR60" s="360"/>
      <c r="BS60" s="360"/>
      <c r="BT60" s="360"/>
      <c r="BU60" s="360"/>
      <c r="BV60" s="360"/>
      <c r="BW60" s="360"/>
      <c r="BX60" s="360"/>
      <c r="BY60" s="360"/>
      <c r="BZ60" s="360"/>
      <c r="CA60" s="360"/>
      <c r="CB60" s="360"/>
      <c r="CC60" s="360"/>
      <c r="CD60" s="360"/>
      <c r="CE60" s="360"/>
      <c r="CF60" s="360"/>
      <c r="CG60" s="360"/>
      <c r="CH60" s="360"/>
      <c r="CI60" s="360"/>
      <c r="CJ60" s="360"/>
      <c r="CK60" s="360"/>
      <c r="CL60" s="360"/>
      <c r="CM60" s="360"/>
      <c r="CN60" s="360"/>
      <c r="CO60" s="360"/>
      <c r="CP60" s="360"/>
      <c r="CQ60" s="360"/>
      <c r="CR60" s="360"/>
      <c r="CS60" s="360"/>
      <c r="CT60" s="360"/>
      <c r="CU60" s="360"/>
      <c r="CV60" s="360"/>
      <c r="CW60" s="360"/>
      <c r="CX60" s="360"/>
      <c r="CY60" s="360"/>
      <c r="CZ60" s="360"/>
      <c r="DA60" s="360"/>
      <c r="DB60" s="360"/>
      <c r="DC60" s="360"/>
      <c r="DD60" s="360"/>
      <c r="DE60" s="360"/>
      <c r="DF60" s="360"/>
      <c r="DG60" s="360"/>
      <c r="DH60" s="360"/>
      <c r="DI60" s="360"/>
      <c r="DJ60" s="360"/>
      <c r="DK60" s="360"/>
      <c r="DL60" s="360"/>
      <c r="DM60" s="360"/>
      <c r="DN60" s="360"/>
      <c r="DO60" s="360"/>
      <c r="DP60" s="360"/>
      <c r="DQ60" s="360"/>
      <c r="DR60" s="360"/>
      <c r="DS60" s="360"/>
      <c r="DT60" s="360"/>
      <c r="DU60" s="360"/>
      <c r="DV60" s="360"/>
      <c r="DW60" s="360"/>
      <c r="DX60" s="360"/>
      <c r="DY60" s="360"/>
      <c r="DZ60" s="360"/>
      <c r="EA60" s="360"/>
      <c r="EB60" s="360"/>
      <c r="EC60" s="360"/>
      <c r="ED60" s="360"/>
      <c r="EE60" s="360"/>
      <c r="EF60" s="360"/>
      <c r="EG60" s="360"/>
      <c r="EH60" s="360"/>
      <c r="EI60" s="360"/>
      <c r="EJ60" s="360"/>
      <c r="EK60" s="360"/>
      <c r="EL60" s="360"/>
      <c r="EM60" s="360"/>
      <c r="EN60" s="360"/>
      <c r="EO60" s="360"/>
      <c r="EP60" s="360"/>
      <c r="EQ60" s="360"/>
      <c r="ER60" s="360"/>
      <c r="ES60" s="360"/>
      <c r="ET60" s="360"/>
      <c r="EU60" s="360"/>
      <c r="EV60" s="360"/>
      <c r="EW60" s="360"/>
      <c r="EX60" s="360"/>
      <c r="EY60" s="360"/>
      <c r="EZ60" s="360"/>
      <c r="FA60" s="360"/>
      <c r="FB60" s="360"/>
      <c r="FC60" s="360"/>
      <c r="FD60" s="360"/>
      <c r="FE60" s="360"/>
      <c r="FF60" s="360"/>
      <c r="FG60" s="360"/>
      <c r="FH60" s="360"/>
      <c r="FI60" s="360"/>
      <c r="FJ60" s="360"/>
      <c r="FK60" s="360"/>
      <c r="FL60" s="360"/>
      <c r="FM60" s="360"/>
      <c r="FN60" s="360"/>
      <c r="FO60" s="360"/>
      <c r="FP60" s="360"/>
      <c r="FQ60" s="360"/>
      <c r="FR60" s="360"/>
      <c r="FS60" s="360"/>
      <c r="FT60" s="360"/>
      <c r="FU60" s="360"/>
      <c r="FV60" s="360"/>
      <c r="FW60" s="360"/>
      <c r="FX60" s="360"/>
      <c r="FY60" s="360"/>
      <c r="FZ60" s="360"/>
      <c r="GA60" s="360"/>
      <c r="GB60" s="360"/>
      <c r="GC60" s="360"/>
      <c r="GD60" s="360"/>
      <c r="GE60" s="360"/>
      <c r="GF60" s="360"/>
      <c r="GG60" s="360"/>
      <c r="GH60" s="360"/>
      <c r="GI60" s="360"/>
      <c r="GJ60" s="360"/>
      <c r="GK60" s="496"/>
      <c r="GL60" s="496"/>
      <c r="GM60" s="496"/>
      <c r="GN60" s="496"/>
      <c r="GO60" s="496"/>
      <c r="GP60" s="496"/>
      <c r="GQ60" s="496"/>
      <c r="GR60" s="496"/>
      <c r="GS60" s="496"/>
      <c r="GT60" s="496"/>
      <c r="GU60" s="496"/>
      <c r="GV60" s="496"/>
      <c r="GW60" s="496"/>
      <c r="GX60" s="496"/>
      <c r="GY60" s="496"/>
      <c r="GZ60" s="496"/>
      <c r="HA60" s="496"/>
      <c r="HB60" s="496"/>
      <c r="HC60" s="496"/>
      <c r="HD60" s="496"/>
      <c r="HE60" s="496"/>
      <c r="HF60" s="496"/>
      <c r="HG60" s="496"/>
      <c r="HH60" s="496"/>
      <c r="HI60" s="496"/>
      <c r="HJ60" s="496"/>
      <c r="HK60" s="496"/>
      <c r="HL60" s="496"/>
      <c r="HM60" s="496"/>
      <c r="HN60" s="496"/>
      <c r="HO60" s="496"/>
      <c r="HP60" s="496"/>
      <c r="HQ60" s="496"/>
      <c r="HR60" s="496"/>
      <c r="HS60" s="496"/>
      <c r="HT60" s="496"/>
      <c r="HU60" s="496"/>
      <c r="HV60" s="496"/>
      <c r="HW60" s="496"/>
      <c r="HX60" s="496"/>
      <c r="HY60" s="496"/>
      <c r="HZ60" s="496"/>
      <c r="IA60" s="496"/>
      <c r="IB60" s="496"/>
      <c r="IC60" s="496"/>
      <c r="ID60" s="496"/>
      <c r="IE60" s="496"/>
      <c r="IF60" s="496"/>
      <c r="IG60" s="496"/>
      <c r="IH60" s="496"/>
      <c r="II60" s="496"/>
      <c r="IJ60" s="496"/>
      <c r="IK60" s="496"/>
      <c r="IL60" s="496"/>
      <c r="IM60" s="496"/>
      <c r="IN60" s="496"/>
      <c r="IO60" s="496"/>
      <c r="IP60" s="496"/>
      <c r="IQ60" s="496"/>
      <c r="IR60" s="496"/>
      <c r="IS60" s="496"/>
      <c r="IT60" s="496"/>
      <c r="IU60" s="496"/>
    </row>
    <row r="61" spans="1:255" s="275" customFormat="1" x14ac:dyDescent="0.35">
      <c r="A61" s="313"/>
      <c r="B61" s="313"/>
      <c r="C61" s="314"/>
      <c r="D61" s="315"/>
      <c r="E61" s="360" t="s">
        <v>324</v>
      </c>
      <c r="F61" s="360"/>
      <c r="G61" s="360" t="str">
        <f xml:space="preserve"> SMU</f>
        <v>$ 000s</v>
      </c>
      <c r="H61" s="360"/>
      <c r="I61" s="360"/>
      <c r="J61" s="360">
        <f t="shared" ref="J61:BU61" si="84">I64</f>
        <v>0</v>
      </c>
      <c r="K61" s="360">
        <f t="shared" si="84"/>
        <v>0</v>
      </c>
      <c r="L61" s="360">
        <f t="shared" si="84"/>
        <v>0</v>
      </c>
      <c r="M61" s="360">
        <f t="shared" si="84"/>
        <v>0</v>
      </c>
      <c r="N61" s="360">
        <f t="shared" si="84"/>
        <v>3361.0500000000011</v>
      </c>
      <c r="O61" s="360">
        <f t="shared" si="84"/>
        <v>3626.7456521739132</v>
      </c>
      <c r="P61" s="360">
        <f t="shared" si="84"/>
        <v>1561.5154891304337</v>
      </c>
      <c r="Q61" s="360">
        <f t="shared" si="84"/>
        <v>1596.2158333333336</v>
      </c>
      <c r="R61" s="360">
        <f t="shared" si="84"/>
        <v>3344.3283582089562</v>
      </c>
      <c r="S61" s="360">
        <f t="shared" si="84"/>
        <v>3608.7021414665805</v>
      </c>
      <c r="T61" s="360">
        <f t="shared" si="84"/>
        <v>1553.7467553536662</v>
      </c>
      <c r="U61" s="360">
        <f t="shared" si="84"/>
        <v>1588.2744610281925</v>
      </c>
      <c r="V61" s="360">
        <f t="shared" si="84"/>
        <v>3327.6899086656285</v>
      </c>
      <c r="W61" s="360">
        <f t="shared" si="84"/>
        <v>3590.7483994692357</v>
      </c>
      <c r="X61" s="360">
        <f t="shared" si="84"/>
        <v>1546.0166719936979</v>
      </c>
      <c r="Y61" s="360">
        <f t="shared" si="84"/>
        <v>1563.0058661914318</v>
      </c>
      <c r="Z61" s="360">
        <f t="shared" si="84"/>
        <v>3311.1342374782371</v>
      </c>
      <c r="AA61" s="360">
        <f t="shared" si="84"/>
        <v>3572.8839795713793</v>
      </c>
      <c r="AB61" s="360">
        <f t="shared" si="84"/>
        <v>1538.3250467598982</v>
      </c>
      <c r="AC61" s="360">
        <f t="shared" si="84"/>
        <v>1572.5100477990081</v>
      </c>
      <c r="AD61" s="360">
        <f t="shared" si="84"/>
        <v>3294.6609328141681</v>
      </c>
      <c r="AE61" s="360">
        <f t="shared" si="84"/>
        <v>3555.1084373844578</v>
      </c>
      <c r="AF61" s="360">
        <f t="shared" si="84"/>
        <v>1530.6716883183071</v>
      </c>
      <c r="AG61" s="360">
        <f t="shared" si="84"/>
        <v>1564.6866147253813</v>
      </c>
      <c r="AH61" s="360">
        <f t="shared" si="84"/>
        <v>3278.2695848897201</v>
      </c>
      <c r="AI61" s="360">
        <f t="shared" si="84"/>
        <v>3537.4213307308037</v>
      </c>
      <c r="AJ61" s="360">
        <f t="shared" si="84"/>
        <v>1523.0564062868725</v>
      </c>
      <c r="AK61" s="360">
        <f t="shared" si="84"/>
        <v>1556.9021042043601</v>
      </c>
      <c r="AL61" s="360">
        <f t="shared" si="84"/>
        <v>3261.9597859599207</v>
      </c>
      <c r="AM61" s="360">
        <f t="shared" si="84"/>
        <v>3519.8222196326415</v>
      </c>
      <c r="AN61" s="360">
        <f t="shared" si="84"/>
        <v>1515.4790112307201</v>
      </c>
      <c r="AO61" s="360">
        <f t="shared" si="84"/>
        <v>1532.1326267387508</v>
      </c>
      <c r="AP61" s="360">
        <f t="shared" si="84"/>
        <v>3245.7311303083789</v>
      </c>
      <c r="AQ61" s="360">
        <f t="shared" si="84"/>
        <v>3502.3106663011358</v>
      </c>
      <c r="AR61" s="360">
        <f t="shared" si="84"/>
        <v>1507.939314657433</v>
      </c>
      <c r="AS61" s="360">
        <f t="shared" si="84"/>
        <v>1541.4490772053764</v>
      </c>
      <c r="AT61" s="360">
        <f t="shared" si="84"/>
        <v>3229.5832142371933</v>
      </c>
      <c r="AU61" s="360">
        <f t="shared" si="84"/>
        <v>3484.8862351255084</v>
      </c>
      <c r="AV61" s="360">
        <f t="shared" si="84"/>
        <v>1500.4371290123709</v>
      </c>
      <c r="AW61" s="360">
        <f t="shared" si="84"/>
        <v>1533.7801763237576</v>
      </c>
      <c r="AX61" s="360">
        <f t="shared" si="84"/>
        <v>3213.5156360569094</v>
      </c>
      <c r="AY61" s="360">
        <f t="shared" si="84"/>
        <v>3467.5484926621984</v>
      </c>
      <c r="AZ61" s="360">
        <f t="shared" si="84"/>
        <v>1492.9722676740012</v>
      </c>
      <c r="BA61" s="360">
        <f t="shared" si="84"/>
        <v>1526.149429177869</v>
      </c>
      <c r="BB61" s="360">
        <f t="shared" si="84"/>
        <v>3197.527996076527</v>
      </c>
      <c r="BC61" s="360">
        <f t="shared" si="84"/>
        <v>3450.2970076240781</v>
      </c>
      <c r="BD61" s="360">
        <f t="shared" si="84"/>
        <v>1485.5445449492545</v>
      </c>
      <c r="BE61" s="360">
        <f t="shared" si="84"/>
        <v>1501.8692102783684</v>
      </c>
      <c r="BF61" s="360">
        <f t="shared" si="84"/>
        <v>3181.6198965935587</v>
      </c>
      <c r="BG61" s="360">
        <f t="shared" si="84"/>
        <v>3433.1313508697312</v>
      </c>
      <c r="BH61" s="360">
        <f t="shared" si="84"/>
        <v>1478.1537760689107</v>
      </c>
      <c r="BI61" s="360">
        <f t="shared" si="84"/>
        <v>1511.0016377593315</v>
      </c>
      <c r="BJ61" s="360">
        <f t="shared" si="84"/>
        <v>3165.79094188414</v>
      </c>
      <c r="BK61" s="360">
        <f t="shared" si="84"/>
        <v>3416.0510953927678</v>
      </c>
      <c r="BL61" s="360">
        <f t="shared" si="84"/>
        <v>1470.799777182996</v>
      </c>
      <c r="BM61" s="360">
        <f t="shared" si="84"/>
        <v>1503.4842166759527</v>
      </c>
      <c r="BN61" s="360">
        <f t="shared" si="84"/>
        <v>3150.0407381931741</v>
      </c>
      <c r="BO61" s="360">
        <f t="shared" si="84"/>
        <v>3399.0558163112109</v>
      </c>
      <c r="BP61" s="360">
        <f t="shared" si="84"/>
        <v>1463.4823653562153</v>
      </c>
      <c r="BQ61" s="360">
        <f t="shared" si="84"/>
        <v>1496.0041956974651</v>
      </c>
      <c r="BR61" s="360">
        <f t="shared" si="84"/>
        <v>3134.368893724552</v>
      </c>
      <c r="BS61" s="360">
        <f t="shared" si="84"/>
        <v>3382.1450908569277</v>
      </c>
      <c r="BT61" s="360">
        <f t="shared" si="84"/>
        <v>1456.2013585633986</v>
      </c>
      <c r="BU61" s="360">
        <f t="shared" si="84"/>
        <v>1472.2035712948655</v>
      </c>
      <c r="BV61" s="360">
        <f t="shared" ref="BV61:EG61" si="85">BU64</f>
        <v>3118.7750186313956</v>
      </c>
      <c r="BW61" s="360">
        <f t="shared" si="85"/>
        <v>3365.3184983651026</v>
      </c>
      <c r="BX61" s="360">
        <f t="shared" si="85"/>
        <v>1448.9565756849743</v>
      </c>
      <c r="BY61" s="360">
        <f t="shared" si="85"/>
        <v>1481.1556107001966</v>
      </c>
      <c r="BZ61" s="360">
        <f t="shared" si="85"/>
        <v>3103.2587250063643</v>
      </c>
      <c r="CA61" s="360">
        <f t="shared" si="85"/>
        <v>3348.575620263784</v>
      </c>
      <c r="CB61" s="360">
        <f t="shared" si="85"/>
        <v>1441.7478365024617</v>
      </c>
      <c r="CC61" s="360">
        <f t="shared" si="85"/>
        <v>1473.7866773136288</v>
      </c>
      <c r="CD61" s="360">
        <f t="shared" si="85"/>
        <v>3087.8196268720044</v>
      </c>
      <c r="CE61" s="360">
        <f t="shared" si="85"/>
        <v>3331.9160400634682</v>
      </c>
      <c r="CF61" s="360">
        <f t="shared" si="85"/>
        <v>1434.574961693992</v>
      </c>
      <c r="CG61" s="360">
        <f t="shared" si="85"/>
        <v>1466.4544052871925</v>
      </c>
      <c r="CH61" s="360">
        <f t="shared" si="85"/>
        <v>3072.4573401711505</v>
      </c>
      <c r="CI61" s="360">
        <f t="shared" si="85"/>
        <v>3315.3393433467345</v>
      </c>
      <c r="CJ61" s="360">
        <f t="shared" si="85"/>
        <v>1427.4377728298432</v>
      </c>
      <c r="CK61" s="360">
        <f t="shared" si="85"/>
        <v>1443.1239022016007</v>
      </c>
      <c r="CL61" s="360">
        <f t="shared" si="85"/>
        <v>3057.1714827573633</v>
      </c>
      <c r="CM61" s="360">
        <f t="shared" si="85"/>
        <v>3298.8451177579445</v>
      </c>
      <c r="CN61" s="360">
        <f t="shared" si="85"/>
        <v>1420.3360923680038</v>
      </c>
      <c r="CO61" s="360">
        <f t="shared" si="85"/>
        <v>1451.8991166428486</v>
      </c>
      <c r="CP61" s="360">
        <f t="shared" si="85"/>
        <v>3041.9616743854363</v>
      </c>
      <c r="CQ61" s="360">
        <f t="shared" si="85"/>
        <v>3282.4329529929801</v>
      </c>
      <c r="CR61" s="360">
        <f t="shared" si="85"/>
        <v>1413.2697436497547</v>
      </c>
      <c r="CS61" s="360">
        <f t="shared" si="85"/>
        <v>1444.6757379530836</v>
      </c>
      <c r="CT61" s="360">
        <f t="shared" si="85"/>
        <v>3026.8275367019278</v>
      </c>
      <c r="CU61" s="360">
        <f t="shared" si="85"/>
        <v>3266.1024407890354</v>
      </c>
      <c r="CV61" s="360">
        <f t="shared" si="85"/>
        <v>1406.2385508952784</v>
      </c>
      <c r="CW61" s="360">
        <f t="shared" si="85"/>
        <v>1437.4882964707303</v>
      </c>
      <c r="CX61" s="360">
        <f t="shared" si="85"/>
        <v>3011.7686932357487</v>
      </c>
      <c r="CY61" s="360">
        <f t="shared" si="85"/>
        <v>3249.853174914464</v>
      </c>
      <c r="CZ61" s="360">
        <f t="shared" si="85"/>
        <v>1399.2423391992825</v>
      </c>
      <c r="DA61" s="360">
        <f t="shared" si="85"/>
        <v>1414.6186286410334</v>
      </c>
      <c r="DB61" s="360">
        <f t="shared" si="85"/>
        <v>2996.7847693888057</v>
      </c>
      <c r="DC61" s="360">
        <f t="shared" si="85"/>
        <v>3233.6847511586711</v>
      </c>
      <c r="DD61" s="360">
        <f t="shared" si="85"/>
        <v>1392.2809345266496</v>
      </c>
      <c r="DE61" s="360">
        <f t="shared" si="85"/>
        <v>1423.2205108494645</v>
      </c>
      <c r="DF61" s="360">
        <f t="shared" si="85"/>
        <v>2981.8753924266721</v>
      </c>
      <c r="DG61" s="360">
        <f t="shared" si="85"/>
        <v>3217.5967673220612</v>
      </c>
      <c r="DH61" s="360">
        <f t="shared" si="85"/>
        <v>1385.3541637081089</v>
      </c>
      <c r="DI61" s="360">
        <f t="shared" si="85"/>
        <v>1416.1398117905123</v>
      </c>
      <c r="DJ61" s="360">
        <f t="shared" si="85"/>
        <v>0</v>
      </c>
      <c r="DK61" s="360">
        <f t="shared" si="85"/>
        <v>0</v>
      </c>
      <c r="DL61" s="360">
        <f t="shared" si="85"/>
        <v>0</v>
      </c>
      <c r="DM61" s="360">
        <f t="shared" si="85"/>
        <v>0</v>
      </c>
      <c r="DN61" s="360">
        <f t="shared" si="85"/>
        <v>0</v>
      </c>
      <c r="DO61" s="360">
        <f t="shared" si="85"/>
        <v>0</v>
      </c>
      <c r="DP61" s="360">
        <f t="shared" si="85"/>
        <v>0</v>
      </c>
      <c r="DQ61" s="360">
        <f t="shared" si="85"/>
        <v>0</v>
      </c>
      <c r="DR61" s="360">
        <f t="shared" si="85"/>
        <v>0</v>
      </c>
      <c r="DS61" s="360">
        <f t="shared" si="85"/>
        <v>0</v>
      </c>
      <c r="DT61" s="360">
        <f t="shared" si="85"/>
        <v>0</v>
      </c>
      <c r="DU61" s="360">
        <f t="shared" si="85"/>
        <v>0</v>
      </c>
      <c r="DV61" s="360">
        <f t="shared" si="85"/>
        <v>0</v>
      </c>
      <c r="DW61" s="360">
        <f t="shared" si="85"/>
        <v>0</v>
      </c>
      <c r="DX61" s="360">
        <f t="shared" si="85"/>
        <v>0</v>
      </c>
      <c r="DY61" s="360">
        <f t="shared" si="85"/>
        <v>0</v>
      </c>
      <c r="DZ61" s="360">
        <f t="shared" si="85"/>
        <v>0</v>
      </c>
      <c r="EA61" s="360">
        <f t="shared" si="85"/>
        <v>0</v>
      </c>
      <c r="EB61" s="360">
        <f t="shared" si="85"/>
        <v>0</v>
      </c>
      <c r="EC61" s="360">
        <f t="shared" si="85"/>
        <v>0</v>
      </c>
      <c r="ED61" s="360">
        <f t="shared" si="85"/>
        <v>0</v>
      </c>
      <c r="EE61" s="360">
        <f t="shared" si="85"/>
        <v>0</v>
      </c>
      <c r="EF61" s="360">
        <f t="shared" si="85"/>
        <v>0</v>
      </c>
      <c r="EG61" s="360">
        <f t="shared" si="85"/>
        <v>0</v>
      </c>
      <c r="EH61" s="360">
        <f t="shared" ref="EH61:GJ61" si="86">EG64</f>
        <v>0</v>
      </c>
      <c r="EI61" s="360">
        <f t="shared" si="86"/>
        <v>0</v>
      </c>
      <c r="EJ61" s="360">
        <f t="shared" si="86"/>
        <v>0</v>
      </c>
      <c r="EK61" s="360">
        <f t="shared" si="86"/>
        <v>0</v>
      </c>
      <c r="EL61" s="360">
        <f t="shared" si="86"/>
        <v>0</v>
      </c>
      <c r="EM61" s="360">
        <f t="shared" si="86"/>
        <v>0</v>
      </c>
      <c r="EN61" s="360">
        <f t="shared" si="86"/>
        <v>0</v>
      </c>
      <c r="EO61" s="360">
        <f t="shared" si="86"/>
        <v>0</v>
      </c>
      <c r="EP61" s="360">
        <f t="shared" si="86"/>
        <v>0</v>
      </c>
      <c r="EQ61" s="360">
        <f t="shared" si="86"/>
        <v>0</v>
      </c>
      <c r="ER61" s="360">
        <f t="shared" si="86"/>
        <v>0</v>
      </c>
      <c r="ES61" s="360">
        <f t="shared" si="86"/>
        <v>0</v>
      </c>
      <c r="ET61" s="360">
        <f t="shared" si="86"/>
        <v>0</v>
      </c>
      <c r="EU61" s="360">
        <f t="shared" si="86"/>
        <v>0</v>
      </c>
      <c r="EV61" s="360">
        <f t="shared" si="86"/>
        <v>0</v>
      </c>
      <c r="EW61" s="360">
        <f t="shared" si="86"/>
        <v>0</v>
      </c>
      <c r="EX61" s="360">
        <f t="shared" si="86"/>
        <v>0</v>
      </c>
      <c r="EY61" s="360">
        <f t="shared" si="86"/>
        <v>0</v>
      </c>
      <c r="EZ61" s="360">
        <f t="shared" si="86"/>
        <v>0</v>
      </c>
      <c r="FA61" s="360">
        <f t="shared" si="86"/>
        <v>0</v>
      </c>
      <c r="FB61" s="360">
        <f t="shared" si="86"/>
        <v>0</v>
      </c>
      <c r="FC61" s="360">
        <f t="shared" si="86"/>
        <v>0</v>
      </c>
      <c r="FD61" s="360">
        <f t="shared" si="86"/>
        <v>0</v>
      </c>
      <c r="FE61" s="360">
        <f t="shared" si="86"/>
        <v>0</v>
      </c>
      <c r="FF61" s="360">
        <f t="shared" si="86"/>
        <v>0</v>
      </c>
      <c r="FG61" s="360">
        <f t="shared" si="86"/>
        <v>0</v>
      </c>
      <c r="FH61" s="360">
        <f t="shared" si="86"/>
        <v>0</v>
      </c>
      <c r="FI61" s="360">
        <f t="shared" si="86"/>
        <v>0</v>
      </c>
      <c r="FJ61" s="360">
        <f t="shared" si="86"/>
        <v>0</v>
      </c>
      <c r="FK61" s="360">
        <f t="shared" si="86"/>
        <v>0</v>
      </c>
      <c r="FL61" s="360">
        <f t="shared" si="86"/>
        <v>0</v>
      </c>
      <c r="FM61" s="360">
        <f t="shared" si="86"/>
        <v>0</v>
      </c>
      <c r="FN61" s="360">
        <f t="shared" si="86"/>
        <v>0</v>
      </c>
      <c r="FO61" s="360">
        <f t="shared" si="86"/>
        <v>0</v>
      </c>
      <c r="FP61" s="360">
        <f t="shared" si="86"/>
        <v>0</v>
      </c>
      <c r="FQ61" s="360">
        <f t="shared" si="86"/>
        <v>0</v>
      </c>
      <c r="FR61" s="360">
        <f t="shared" si="86"/>
        <v>0</v>
      </c>
      <c r="FS61" s="360">
        <f t="shared" si="86"/>
        <v>0</v>
      </c>
      <c r="FT61" s="360">
        <f t="shared" si="86"/>
        <v>0</v>
      </c>
      <c r="FU61" s="360">
        <f t="shared" si="86"/>
        <v>0</v>
      </c>
      <c r="FV61" s="360">
        <f t="shared" si="86"/>
        <v>0</v>
      </c>
      <c r="FW61" s="360">
        <f t="shared" si="86"/>
        <v>0</v>
      </c>
      <c r="FX61" s="360">
        <f t="shared" si="86"/>
        <v>0</v>
      </c>
      <c r="FY61" s="360">
        <f t="shared" si="86"/>
        <v>0</v>
      </c>
      <c r="FZ61" s="360">
        <f t="shared" si="86"/>
        <v>0</v>
      </c>
      <c r="GA61" s="360">
        <f t="shared" si="86"/>
        <v>0</v>
      </c>
      <c r="GB61" s="360">
        <f t="shared" si="86"/>
        <v>0</v>
      </c>
      <c r="GC61" s="360">
        <f t="shared" si="86"/>
        <v>0</v>
      </c>
      <c r="GD61" s="360">
        <f t="shared" si="86"/>
        <v>0</v>
      </c>
      <c r="GE61" s="360">
        <f t="shared" si="86"/>
        <v>0</v>
      </c>
      <c r="GF61" s="360">
        <f t="shared" si="86"/>
        <v>0</v>
      </c>
      <c r="GG61" s="360">
        <f t="shared" si="86"/>
        <v>0</v>
      </c>
      <c r="GH61" s="360">
        <f t="shared" si="86"/>
        <v>0</v>
      </c>
      <c r="GI61" s="360">
        <f t="shared" si="86"/>
        <v>0</v>
      </c>
      <c r="GJ61" s="360">
        <f t="shared" si="86"/>
        <v>0</v>
      </c>
      <c r="GK61" s="496"/>
      <c r="GL61" s="496"/>
      <c r="GM61" s="496"/>
      <c r="GN61" s="496"/>
      <c r="GO61" s="496"/>
      <c r="GP61" s="496"/>
      <c r="GQ61" s="496"/>
      <c r="GR61" s="496"/>
      <c r="GS61" s="496"/>
      <c r="GT61" s="496"/>
      <c r="GU61" s="496"/>
      <c r="GV61" s="496"/>
      <c r="GW61" s="496"/>
      <c r="GX61" s="496"/>
      <c r="GY61" s="496"/>
      <c r="GZ61" s="496"/>
      <c r="HA61" s="496"/>
      <c r="HB61" s="496"/>
      <c r="HC61" s="496"/>
      <c r="HD61" s="496"/>
      <c r="HE61" s="496"/>
      <c r="HF61" s="496"/>
      <c r="HG61" s="496"/>
      <c r="HH61" s="496"/>
      <c r="HI61" s="496"/>
      <c r="HJ61" s="496"/>
      <c r="HK61" s="496"/>
      <c r="HL61" s="496"/>
      <c r="HM61" s="496"/>
      <c r="HN61" s="496"/>
      <c r="HO61" s="496"/>
      <c r="HP61" s="496"/>
      <c r="HQ61" s="496"/>
      <c r="HR61" s="496"/>
      <c r="HS61" s="496"/>
      <c r="HT61" s="496"/>
      <c r="HU61" s="496"/>
      <c r="HV61" s="496"/>
      <c r="HW61" s="496"/>
      <c r="HX61" s="496"/>
      <c r="HY61" s="496"/>
      <c r="HZ61" s="496"/>
      <c r="IA61" s="496"/>
      <c r="IB61" s="496"/>
      <c r="IC61" s="496"/>
      <c r="ID61" s="496"/>
      <c r="IE61" s="496"/>
      <c r="IF61" s="496"/>
      <c r="IG61" s="496"/>
      <c r="IH61" s="496"/>
      <c r="II61" s="496"/>
      <c r="IJ61" s="496"/>
      <c r="IK61" s="496"/>
      <c r="IL61" s="496"/>
      <c r="IM61" s="496"/>
      <c r="IN61" s="496"/>
      <c r="IO61" s="496"/>
      <c r="IP61" s="496"/>
      <c r="IQ61" s="496"/>
      <c r="IR61" s="496"/>
      <c r="IS61" s="496"/>
      <c r="IT61" s="496"/>
      <c r="IU61" s="496"/>
    </row>
    <row r="62" spans="1:255" s="509" customFormat="1" x14ac:dyDescent="0.35">
      <c r="A62" s="313"/>
      <c r="B62" s="313"/>
      <c r="C62" s="314"/>
      <c r="D62" s="315"/>
      <c r="E62" s="661" t="str">
        <f t="shared" ref="E62:BP62" si="87" xml:space="preserve"> E$34</f>
        <v>Electricity generation revenue</v>
      </c>
      <c r="F62" s="661">
        <f t="shared" si="87"/>
        <v>0</v>
      </c>
      <c r="G62" s="661" t="str">
        <f t="shared" si="87"/>
        <v>$ 000s</v>
      </c>
      <c r="H62" s="661">
        <f t="shared" si="87"/>
        <v>363981.48524418083</v>
      </c>
      <c r="I62" s="661">
        <f t="shared" si="87"/>
        <v>0</v>
      </c>
      <c r="J62" s="661">
        <f t="shared" si="87"/>
        <v>0</v>
      </c>
      <c r="K62" s="661">
        <f t="shared" si="87"/>
        <v>0</v>
      </c>
      <c r="L62" s="661">
        <f t="shared" si="87"/>
        <v>0</v>
      </c>
      <c r="M62" s="661">
        <f t="shared" si="87"/>
        <v>5097.5925000000016</v>
      </c>
      <c r="N62" s="661">
        <f t="shared" si="87"/>
        <v>5561.0100000000011</v>
      </c>
      <c r="O62" s="661">
        <f t="shared" si="87"/>
        <v>2394.3237499999991</v>
      </c>
      <c r="P62" s="661">
        <f t="shared" si="87"/>
        <v>2394.3237500000005</v>
      </c>
      <c r="Q62" s="661">
        <f t="shared" si="87"/>
        <v>5072.2313432835836</v>
      </c>
      <c r="R62" s="661">
        <f t="shared" si="87"/>
        <v>5533.3432835820904</v>
      </c>
      <c r="S62" s="661">
        <f t="shared" si="87"/>
        <v>2382.4116915422883</v>
      </c>
      <c r="T62" s="661">
        <f t="shared" si="87"/>
        <v>2382.4116915422892</v>
      </c>
      <c r="U62" s="661">
        <f t="shared" si="87"/>
        <v>5046.9963614762037</v>
      </c>
      <c r="V62" s="661">
        <f t="shared" si="87"/>
        <v>5505.8142125194945</v>
      </c>
      <c r="W62" s="661">
        <f t="shared" si="87"/>
        <v>2370.5588970570034</v>
      </c>
      <c r="X62" s="661">
        <f t="shared" si="87"/>
        <v>2370.5588970570047</v>
      </c>
      <c r="Y62" s="661">
        <f t="shared" si="87"/>
        <v>5021.886926841993</v>
      </c>
      <c r="Z62" s="661">
        <f t="shared" si="87"/>
        <v>5478.4221020094483</v>
      </c>
      <c r="AA62" s="661">
        <f t="shared" si="87"/>
        <v>2358.7650716985108</v>
      </c>
      <c r="AB62" s="661">
        <f t="shared" si="87"/>
        <v>2358.7650716985122</v>
      </c>
      <c r="AC62" s="661">
        <f t="shared" si="87"/>
        <v>4996.9024147681548</v>
      </c>
      <c r="AD62" s="661">
        <f t="shared" si="87"/>
        <v>5451.1662706561683</v>
      </c>
      <c r="AE62" s="661">
        <f t="shared" si="87"/>
        <v>2347.0299220880711</v>
      </c>
      <c r="AF62" s="661">
        <f t="shared" si="87"/>
        <v>2347.0299220880725</v>
      </c>
      <c r="AG62" s="661">
        <f t="shared" si="87"/>
        <v>4972.0422037494091</v>
      </c>
      <c r="AH62" s="661">
        <f t="shared" si="87"/>
        <v>5424.0460404538999</v>
      </c>
      <c r="AI62" s="661">
        <f t="shared" si="87"/>
        <v>2335.3531563065385</v>
      </c>
      <c r="AJ62" s="661">
        <f t="shared" si="87"/>
        <v>2335.3531563065403</v>
      </c>
      <c r="AK62" s="661">
        <f t="shared" si="87"/>
        <v>4947.3056753725468</v>
      </c>
      <c r="AL62" s="661">
        <f t="shared" si="87"/>
        <v>5397.0607367700504</v>
      </c>
      <c r="AM62" s="661">
        <f t="shared" si="87"/>
        <v>2323.734483887104</v>
      </c>
      <c r="AN62" s="661">
        <f t="shared" si="87"/>
        <v>2323.7344838871054</v>
      </c>
      <c r="AO62" s="661">
        <f t="shared" si="87"/>
        <v>4922.6922143010415</v>
      </c>
      <c r="AP62" s="661">
        <f t="shared" si="87"/>
        <v>5370.2096883284084</v>
      </c>
      <c r="AQ62" s="661">
        <f t="shared" si="87"/>
        <v>2312.1736158080635</v>
      </c>
      <c r="AR62" s="661">
        <f t="shared" si="87"/>
        <v>2312.1736158080648</v>
      </c>
      <c r="AS62" s="661">
        <f t="shared" si="87"/>
        <v>4898.201208259743</v>
      </c>
      <c r="AT62" s="661">
        <f t="shared" si="87"/>
        <v>5343.492227192447</v>
      </c>
      <c r="AU62" s="661">
        <f t="shared" si="87"/>
        <v>2300.6702644856359</v>
      </c>
      <c r="AV62" s="661">
        <f t="shared" si="87"/>
        <v>2300.6702644856368</v>
      </c>
      <c r="AW62" s="661">
        <f t="shared" si="87"/>
        <v>4873.8320480196462</v>
      </c>
      <c r="AX62" s="661">
        <f t="shared" si="87"/>
        <v>5316.9076887487045</v>
      </c>
      <c r="AY62" s="661">
        <f t="shared" si="87"/>
        <v>2289.2241437668017</v>
      </c>
      <c r="AZ62" s="661">
        <f t="shared" si="87"/>
        <v>2289.2241437668035</v>
      </c>
      <c r="BA62" s="661">
        <f t="shared" si="87"/>
        <v>4849.5841273827327</v>
      </c>
      <c r="BB62" s="661">
        <f t="shared" si="87"/>
        <v>5290.4554116902536</v>
      </c>
      <c r="BC62" s="661">
        <f t="shared" si="87"/>
        <v>2277.8349689221909</v>
      </c>
      <c r="BD62" s="661">
        <f t="shared" si="87"/>
        <v>2277.8349689221923</v>
      </c>
      <c r="BE62" s="661">
        <f t="shared" si="87"/>
        <v>4825.4568431668977</v>
      </c>
      <c r="BF62" s="661">
        <f t="shared" si="87"/>
        <v>5264.1347380002535</v>
      </c>
      <c r="BG62" s="661">
        <f t="shared" si="87"/>
        <v>2266.5024566389961</v>
      </c>
      <c r="BH62" s="661">
        <f t="shared" si="87"/>
        <v>2266.5024566389975</v>
      </c>
      <c r="BI62" s="661">
        <f t="shared" si="87"/>
        <v>4801.4495951909457</v>
      </c>
      <c r="BJ62" s="661">
        <f t="shared" si="87"/>
        <v>5237.9450129355773</v>
      </c>
      <c r="BK62" s="661">
        <f t="shared" si="87"/>
        <v>2255.2263250139276</v>
      </c>
      <c r="BL62" s="661">
        <f t="shared" si="87"/>
        <v>2255.226325013929</v>
      </c>
      <c r="BM62" s="661">
        <f t="shared" si="87"/>
        <v>4777.5617862596473</v>
      </c>
      <c r="BN62" s="661">
        <f t="shared" si="87"/>
        <v>5211.8855850105238</v>
      </c>
      <c r="BO62" s="661">
        <f t="shared" si="87"/>
        <v>2244.006293546197</v>
      </c>
      <c r="BP62" s="661">
        <f t="shared" si="87"/>
        <v>2244.0062935461979</v>
      </c>
      <c r="BQ62" s="661">
        <f t="shared" ref="BQ62:EB62" si="88" xml:space="preserve"> BQ$34</f>
        <v>4753.7928221489037</v>
      </c>
      <c r="BR62" s="661">
        <f t="shared" si="88"/>
        <v>5185.9558059806222</v>
      </c>
      <c r="BS62" s="661">
        <f t="shared" si="88"/>
        <v>2232.8420831305448</v>
      </c>
      <c r="BT62" s="661">
        <f t="shared" si="88"/>
        <v>2232.8420831305461</v>
      </c>
      <c r="BU62" s="661">
        <f t="shared" si="88"/>
        <v>4730.1421115909498</v>
      </c>
      <c r="BV62" s="661">
        <f t="shared" si="88"/>
        <v>5160.1550308264914</v>
      </c>
      <c r="BW62" s="661">
        <f t="shared" si="88"/>
        <v>2221.7334160502937</v>
      </c>
      <c r="BX62" s="661">
        <f t="shared" si="88"/>
        <v>2221.7334160502951</v>
      </c>
      <c r="BY62" s="661">
        <f t="shared" si="88"/>
        <v>4706.6090662596525</v>
      </c>
      <c r="BZ62" s="661">
        <f t="shared" si="88"/>
        <v>5134.4826177378018</v>
      </c>
      <c r="CA62" s="661">
        <f t="shared" si="88"/>
        <v>2210.6800159704417</v>
      </c>
      <c r="CB62" s="661">
        <f t="shared" si="88"/>
        <v>2210.680015970443</v>
      </c>
      <c r="CC62" s="661">
        <f t="shared" si="88"/>
        <v>4683.1931007558733</v>
      </c>
      <c r="CD62" s="661">
        <f t="shared" si="88"/>
        <v>5108.9379280973171</v>
      </c>
      <c r="CE62" s="661">
        <f t="shared" si="88"/>
        <v>2199.6816079307878</v>
      </c>
      <c r="CF62" s="661">
        <f t="shared" si="88"/>
        <v>2199.6816079307887</v>
      </c>
      <c r="CG62" s="661">
        <f t="shared" si="88"/>
        <v>4659.8936325929117</v>
      </c>
      <c r="CH62" s="661">
        <f t="shared" si="88"/>
        <v>5083.5203264649936</v>
      </c>
      <c r="CI62" s="661">
        <f t="shared" si="88"/>
        <v>2188.7379183390931</v>
      </c>
      <c r="CJ62" s="661">
        <f t="shared" si="88"/>
        <v>2188.737918339094</v>
      </c>
      <c r="CK62" s="661">
        <f t="shared" si="88"/>
        <v>4636.7100821820013</v>
      </c>
      <c r="CL62" s="661">
        <f t="shared" si="88"/>
        <v>5058.2291805621826</v>
      </c>
      <c r="CM62" s="661">
        <f t="shared" si="88"/>
        <v>2177.848674964272</v>
      </c>
      <c r="CN62" s="661">
        <f t="shared" si="88"/>
        <v>2177.8486749642734</v>
      </c>
      <c r="CO62" s="661">
        <f t="shared" si="88"/>
        <v>4613.6418728179115</v>
      </c>
      <c r="CP62" s="661">
        <f t="shared" si="88"/>
        <v>5033.0638612559032</v>
      </c>
      <c r="CQ62" s="661">
        <f t="shared" si="88"/>
        <v>2167.0136069296241</v>
      </c>
      <c r="CR62" s="661">
        <f t="shared" si="88"/>
        <v>2167.0136069296254</v>
      </c>
      <c r="CS62" s="661">
        <f t="shared" si="88"/>
        <v>4590.6884306645907</v>
      </c>
      <c r="CT62" s="661">
        <f t="shared" si="88"/>
        <v>5008.0237425431878</v>
      </c>
      <c r="CU62" s="661">
        <f t="shared" si="88"/>
        <v>2156.2324447060937</v>
      </c>
      <c r="CV62" s="661">
        <f t="shared" si="88"/>
        <v>2156.2324447060955</v>
      </c>
      <c r="CW62" s="661">
        <f t="shared" si="88"/>
        <v>4567.8491847408859</v>
      </c>
      <c r="CX62" s="661">
        <f t="shared" si="88"/>
        <v>4983.1082015355123</v>
      </c>
      <c r="CY62" s="661">
        <f t="shared" si="88"/>
        <v>2145.5049201055663</v>
      </c>
      <c r="CZ62" s="661">
        <f t="shared" si="88"/>
        <v>2145.5049201055676</v>
      </c>
      <c r="DA62" s="661">
        <f t="shared" si="88"/>
        <v>4545.1235669063553</v>
      </c>
      <c r="DB62" s="661">
        <f t="shared" si="88"/>
        <v>4958.3166184432957</v>
      </c>
      <c r="DC62" s="661">
        <f t="shared" si="88"/>
        <v>2134.8307662741959</v>
      </c>
      <c r="DD62" s="661">
        <f t="shared" si="88"/>
        <v>2134.8307662741972</v>
      </c>
      <c r="DE62" s="661">
        <f t="shared" si="88"/>
        <v>4522.5110118471193</v>
      </c>
      <c r="DF62" s="661">
        <f t="shared" si="88"/>
        <v>4933.6483765604935</v>
      </c>
      <c r="DG62" s="661">
        <f t="shared" si="88"/>
        <v>2124.2097176857669</v>
      </c>
      <c r="DH62" s="661">
        <f t="shared" si="88"/>
        <v>2124.2097176857683</v>
      </c>
      <c r="DI62" s="661">
        <f t="shared" si="88"/>
        <v>0</v>
      </c>
      <c r="DJ62" s="661">
        <f t="shared" si="88"/>
        <v>0</v>
      </c>
      <c r="DK62" s="661">
        <f t="shared" si="88"/>
        <v>0</v>
      </c>
      <c r="DL62" s="661">
        <f t="shared" si="88"/>
        <v>0</v>
      </c>
      <c r="DM62" s="661">
        <f t="shared" si="88"/>
        <v>0</v>
      </c>
      <c r="DN62" s="661">
        <f t="shared" si="88"/>
        <v>0</v>
      </c>
      <c r="DO62" s="661">
        <f t="shared" si="88"/>
        <v>0</v>
      </c>
      <c r="DP62" s="661">
        <f t="shared" si="88"/>
        <v>0</v>
      </c>
      <c r="DQ62" s="661">
        <f t="shared" si="88"/>
        <v>0</v>
      </c>
      <c r="DR62" s="661">
        <f t="shared" si="88"/>
        <v>0</v>
      </c>
      <c r="DS62" s="661">
        <f t="shared" si="88"/>
        <v>0</v>
      </c>
      <c r="DT62" s="661">
        <f t="shared" si="88"/>
        <v>0</v>
      </c>
      <c r="DU62" s="661">
        <f t="shared" si="88"/>
        <v>0</v>
      </c>
      <c r="DV62" s="661">
        <f t="shared" si="88"/>
        <v>0</v>
      </c>
      <c r="DW62" s="661">
        <f t="shared" si="88"/>
        <v>0</v>
      </c>
      <c r="DX62" s="661">
        <f t="shared" si="88"/>
        <v>0</v>
      </c>
      <c r="DY62" s="661">
        <f t="shared" si="88"/>
        <v>0</v>
      </c>
      <c r="DZ62" s="661">
        <f t="shared" si="88"/>
        <v>0</v>
      </c>
      <c r="EA62" s="661">
        <f t="shared" si="88"/>
        <v>0</v>
      </c>
      <c r="EB62" s="661">
        <f t="shared" si="88"/>
        <v>0</v>
      </c>
      <c r="EC62" s="661">
        <f t="shared" ref="EC62:GJ62" si="89" xml:space="preserve"> EC$34</f>
        <v>0</v>
      </c>
      <c r="ED62" s="661">
        <f t="shared" si="89"/>
        <v>0</v>
      </c>
      <c r="EE62" s="661">
        <f t="shared" si="89"/>
        <v>0</v>
      </c>
      <c r="EF62" s="661">
        <f t="shared" si="89"/>
        <v>0</v>
      </c>
      <c r="EG62" s="661">
        <f t="shared" si="89"/>
        <v>0</v>
      </c>
      <c r="EH62" s="661">
        <f t="shared" si="89"/>
        <v>0</v>
      </c>
      <c r="EI62" s="661">
        <f t="shared" si="89"/>
        <v>0</v>
      </c>
      <c r="EJ62" s="661">
        <f t="shared" si="89"/>
        <v>0</v>
      </c>
      <c r="EK62" s="661">
        <f t="shared" si="89"/>
        <v>0</v>
      </c>
      <c r="EL62" s="661">
        <f t="shared" si="89"/>
        <v>0</v>
      </c>
      <c r="EM62" s="661">
        <f t="shared" si="89"/>
        <v>0</v>
      </c>
      <c r="EN62" s="661">
        <f t="shared" si="89"/>
        <v>0</v>
      </c>
      <c r="EO62" s="661">
        <f t="shared" si="89"/>
        <v>0</v>
      </c>
      <c r="EP62" s="661">
        <f t="shared" si="89"/>
        <v>0</v>
      </c>
      <c r="EQ62" s="661">
        <f t="shared" si="89"/>
        <v>0</v>
      </c>
      <c r="ER62" s="661">
        <f t="shared" si="89"/>
        <v>0</v>
      </c>
      <c r="ES62" s="661">
        <f t="shared" si="89"/>
        <v>0</v>
      </c>
      <c r="ET62" s="661">
        <f t="shared" si="89"/>
        <v>0</v>
      </c>
      <c r="EU62" s="661">
        <f t="shared" si="89"/>
        <v>0</v>
      </c>
      <c r="EV62" s="661">
        <f t="shared" si="89"/>
        <v>0</v>
      </c>
      <c r="EW62" s="661">
        <f t="shared" si="89"/>
        <v>0</v>
      </c>
      <c r="EX62" s="661">
        <f t="shared" si="89"/>
        <v>0</v>
      </c>
      <c r="EY62" s="661">
        <f t="shared" si="89"/>
        <v>0</v>
      </c>
      <c r="EZ62" s="661">
        <f t="shared" si="89"/>
        <v>0</v>
      </c>
      <c r="FA62" s="661">
        <f t="shared" si="89"/>
        <v>0</v>
      </c>
      <c r="FB62" s="661">
        <f t="shared" si="89"/>
        <v>0</v>
      </c>
      <c r="FC62" s="661">
        <f t="shared" si="89"/>
        <v>0</v>
      </c>
      <c r="FD62" s="661">
        <f t="shared" si="89"/>
        <v>0</v>
      </c>
      <c r="FE62" s="661">
        <f t="shared" si="89"/>
        <v>0</v>
      </c>
      <c r="FF62" s="661">
        <f t="shared" si="89"/>
        <v>0</v>
      </c>
      <c r="FG62" s="661">
        <f t="shared" si="89"/>
        <v>0</v>
      </c>
      <c r="FH62" s="661">
        <f t="shared" si="89"/>
        <v>0</v>
      </c>
      <c r="FI62" s="661">
        <f t="shared" si="89"/>
        <v>0</v>
      </c>
      <c r="FJ62" s="661">
        <f t="shared" si="89"/>
        <v>0</v>
      </c>
      <c r="FK62" s="661">
        <f t="shared" si="89"/>
        <v>0</v>
      </c>
      <c r="FL62" s="661">
        <f t="shared" si="89"/>
        <v>0</v>
      </c>
      <c r="FM62" s="661">
        <f t="shared" si="89"/>
        <v>0</v>
      </c>
      <c r="FN62" s="661">
        <f t="shared" si="89"/>
        <v>0</v>
      </c>
      <c r="FO62" s="661">
        <f t="shared" si="89"/>
        <v>0</v>
      </c>
      <c r="FP62" s="661">
        <f t="shared" si="89"/>
        <v>0</v>
      </c>
      <c r="FQ62" s="661">
        <f t="shared" si="89"/>
        <v>0</v>
      </c>
      <c r="FR62" s="661">
        <f t="shared" si="89"/>
        <v>0</v>
      </c>
      <c r="FS62" s="661">
        <f t="shared" si="89"/>
        <v>0</v>
      </c>
      <c r="FT62" s="661">
        <f t="shared" si="89"/>
        <v>0</v>
      </c>
      <c r="FU62" s="661">
        <f t="shared" si="89"/>
        <v>0</v>
      </c>
      <c r="FV62" s="661">
        <f t="shared" si="89"/>
        <v>0</v>
      </c>
      <c r="FW62" s="661">
        <f t="shared" si="89"/>
        <v>0</v>
      </c>
      <c r="FX62" s="661">
        <f t="shared" si="89"/>
        <v>0</v>
      </c>
      <c r="FY62" s="661">
        <f t="shared" si="89"/>
        <v>0</v>
      </c>
      <c r="FZ62" s="661">
        <f t="shared" si="89"/>
        <v>0</v>
      </c>
      <c r="GA62" s="661">
        <f t="shared" si="89"/>
        <v>0</v>
      </c>
      <c r="GB62" s="661">
        <f t="shared" si="89"/>
        <v>0</v>
      </c>
      <c r="GC62" s="661">
        <f t="shared" si="89"/>
        <v>0</v>
      </c>
      <c r="GD62" s="661">
        <f t="shared" si="89"/>
        <v>0</v>
      </c>
      <c r="GE62" s="661">
        <f t="shared" si="89"/>
        <v>0</v>
      </c>
      <c r="GF62" s="661">
        <f t="shared" si="89"/>
        <v>0</v>
      </c>
      <c r="GG62" s="661">
        <f t="shared" si="89"/>
        <v>0</v>
      </c>
      <c r="GH62" s="661">
        <f t="shared" si="89"/>
        <v>0</v>
      </c>
      <c r="GI62" s="661">
        <f t="shared" si="89"/>
        <v>0</v>
      </c>
      <c r="GJ62" s="661">
        <f t="shared" si="89"/>
        <v>0</v>
      </c>
      <c r="GK62" s="496"/>
      <c r="GL62" s="496"/>
      <c r="GM62" s="496"/>
      <c r="GN62" s="496"/>
      <c r="GO62" s="496"/>
      <c r="GP62" s="496"/>
      <c r="GQ62" s="496"/>
      <c r="GR62" s="496"/>
      <c r="GS62" s="496"/>
      <c r="GT62" s="496"/>
      <c r="GU62" s="496"/>
      <c r="GV62" s="496"/>
      <c r="GW62" s="496"/>
      <c r="GX62" s="496"/>
      <c r="GY62" s="496"/>
      <c r="GZ62" s="496"/>
      <c r="HA62" s="496"/>
      <c r="HB62" s="496"/>
      <c r="HC62" s="496"/>
      <c r="HD62" s="496"/>
      <c r="HE62" s="496"/>
      <c r="HF62" s="496"/>
      <c r="HG62" s="496"/>
      <c r="HH62" s="496"/>
      <c r="HI62" s="496"/>
      <c r="HJ62" s="496"/>
      <c r="HK62" s="496"/>
      <c r="HL62" s="496"/>
      <c r="HM62" s="496"/>
      <c r="HN62" s="496"/>
      <c r="HO62" s="496"/>
      <c r="HP62" s="496"/>
      <c r="HQ62" s="496"/>
      <c r="HR62" s="496"/>
      <c r="HS62" s="496"/>
      <c r="HT62" s="496"/>
      <c r="HU62" s="496"/>
      <c r="HV62" s="496"/>
      <c r="HW62" s="496"/>
      <c r="HX62" s="496"/>
      <c r="HY62" s="496"/>
      <c r="HZ62" s="496"/>
      <c r="IA62" s="496"/>
      <c r="IB62" s="496"/>
      <c r="IC62" s="496"/>
      <c r="ID62" s="496"/>
      <c r="IE62" s="496"/>
      <c r="IF62" s="496"/>
      <c r="IG62" s="496"/>
      <c r="IH62" s="496"/>
      <c r="II62" s="496"/>
      <c r="IJ62" s="496"/>
      <c r="IK62" s="496"/>
      <c r="IL62" s="496"/>
      <c r="IM62" s="496"/>
      <c r="IN62" s="496"/>
      <c r="IO62" s="496"/>
      <c r="IP62" s="496"/>
      <c r="IQ62" s="496"/>
      <c r="IR62" s="496"/>
      <c r="IS62" s="496"/>
      <c r="IT62" s="496"/>
      <c r="IU62" s="496"/>
    </row>
    <row r="63" spans="1:255" s="509" customFormat="1" x14ac:dyDescent="0.35">
      <c r="A63" s="313"/>
      <c r="B63" s="313"/>
      <c r="C63" s="314"/>
      <c r="D63" s="315"/>
      <c r="E63" s="661" t="str">
        <f t="shared" ref="E63:AJ63" si="90" xml:space="preserve"> E$55</f>
        <v>Cash received from invoices</v>
      </c>
      <c r="F63" s="661">
        <f t="shared" si="90"/>
        <v>0</v>
      </c>
      <c r="G63" s="661" t="str">
        <f t="shared" si="90"/>
        <v>$ 000s</v>
      </c>
      <c r="H63" s="661">
        <f t="shared" si="90"/>
        <v>363981.48524418083</v>
      </c>
      <c r="I63" s="661">
        <f t="shared" si="90"/>
        <v>0</v>
      </c>
      <c r="J63" s="661">
        <f t="shared" si="90"/>
        <v>0</v>
      </c>
      <c r="K63" s="661">
        <f t="shared" si="90"/>
        <v>0</v>
      </c>
      <c r="L63" s="661">
        <f t="shared" si="90"/>
        <v>0</v>
      </c>
      <c r="M63" s="661">
        <f t="shared" si="90"/>
        <v>1736.5425000000005</v>
      </c>
      <c r="N63" s="661">
        <f t="shared" si="90"/>
        <v>5295.3143478260881</v>
      </c>
      <c r="O63" s="661">
        <f t="shared" si="90"/>
        <v>4459.553913043479</v>
      </c>
      <c r="P63" s="661">
        <f t="shared" si="90"/>
        <v>2359.6234057971005</v>
      </c>
      <c r="Q63" s="661">
        <f t="shared" si="90"/>
        <v>3324.118818407961</v>
      </c>
      <c r="R63" s="661">
        <f t="shared" si="90"/>
        <v>5268.969500324466</v>
      </c>
      <c r="S63" s="661">
        <f t="shared" si="90"/>
        <v>4437.3670776552026</v>
      </c>
      <c r="T63" s="661">
        <f t="shared" si="90"/>
        <v>2347.8839858677629</v>
      </c>
      <c r="U63" s="661">
        <f t="shared" si="90"/>
        <v>3307.5809138387676</v>
      </c>
      <c r="V63" s="661">
        <f t="shared" si="90"/>
        <v>5242.7557217158883</v>
      </c>
      <c r="W63" s="661">
        <f t="shared" si="90"/>
        <v>4415.2906245325412</v>
      </c>
      <c r="X63" s="661">
        <f t="shared" si="90"/>
        <v>2353.5697028592708</v>
      </c>
      <c r="Y63" s="661">
        <f t="shared" si="90"/>
        <v>3273.7585555551877</v>
      </c>
      <c r="Z63" s="661">
        <f t="shared" si="90"/>
        <v>5216.6723599163051</v>
      </c>
      <c r="AA63" s="661">
        <f t="shared" si="90"/>
        <v>4393.3240045099919</v>
      </c>
      <c r="AB63" s="661">
        <f t="shared" si="90"/>
        <v>2324.5800706594023</v>
      </c>
      <c r="AC63" s="661">
        <f t="shared" si="90"/>
        <v>3274.7515297529949</v>
      </c>
      <c r="AD63" s="661">
        <f t="shared" si="90"/>
        <v>5190.718766085879</v>
      </c>
      <c r="AE63" s="661">
        <f t="shared" si="90"/>
        <v>4371.4666711542213</v>
      </c>
      <c r="AF63" s="661">
        <f t="shared" si="90"/>
        <v>2313.0149956809983</v>
      </c>
      <c r="AG63" s="661">
        <f t="shared" si="90"/>
        <v>3258.4592335850703</v>
      </c>
      <c r="AH63" s="661">
        <f t="shared" si="90"/>
        <v>5164.8942946128172</v>
      </c>
      <c r="AI63" s="661">
        <f t="shared" si="90"/>
        <v>4349.7180807504701</v>
      </c>
      <c r="AJ63" s="661">
        <f t="shared" si="90"/>
        <v>2301.5074583890528</v>
      </c>
      <c r="AK63" s="661">
        <f t="shared" ref="AK63:BP63" si="91" xml:space="preserve"> AK$55</f>
        <v>3242.2479936169866</v>
      </c>
      <c r="AL63" s="661">
        <f t="shared" si="91"/>
        <v>5139.1983030973288</v>
      </c>
      <c r="AM63" s="661">
        <f t="shared" si="91"/>
        <v>4328.0776922890254</v>
      </c>
      <c r="AN63" s="661">
        <f t="shared" si="91"/>
        <v>2307.0808683790747</v>
      </c>
      <c r="AO63" s="661">
        <f t="shared" si="91"/>
        <v>3209.093710731413</v>
      </c>
      <c r="AP63" s="661">
        <f t="shared" si="91"/>
        <v>5113.6301523356515</v>
      </c>
      <c r="AQ63" s="661">
        <f t="shared" si="91"/>
        <v>4306.5449674517658</v>
      </c>
      <c r="AR63" s="661">
        <f t="shared" si="91"/>
        <v>2278.6638532601214</v>
      </c>
      <c r="AS63" s="661">
        <f t="shared" si="91"/>
        <v>3210.0670712279257</v>
      </c>
      <c r="AT63" s="661">
        <f t="shared" si="91"/>
        <v>5088.1892063041323</v>
      </c>
      <c r="AU63" s="661">
        <f t="shared" si="91"/>
        <v>4285.1193705987735</v>
      </c>
      <c r="AV63" s="661">
        <f t="shared" si="91"/>
        <v>2267.3272171742501</v>
      </c>
      <c r="AW63" s="661">
        <f t="shared" si="91"/>
        <v>3194.0965882864944</v>
      </c>
      <c r="AX63" s="661">
        <f t="shared" si="91"/>
        <v>5062.874832143415</v>
      </c>
      <c r="AY63" s="661">
        <f t="shared" si="91"/>
        <v>4263.800368754999</v>
      </c>
      <c r="AZ63" s="661">
        <f t="shared" si="91"/>
        <v>2256.0469822629357</v>
      </c>
      <c r="BA63" s="661">
        <f t="shared" si="91"/>
        <v>3178.2055604840748</v>
      </c>
      <c r="BB63" s="661">
        <f t="shared" si="91"/>
        <v>5037.686400142702</v>
      </c>
      <c r="BC63" s="661">
        <f t="shared" si="91"/>
        <v>4242.5874315970141</v>
      </c>
      <c r="BD63" s="661">
        <f t="shared" si="91"/>
        <v>2261.5103035930783</v>
      </c>
      <c r="BE63" s="661">
        <f t="shared" si="91"/>
        <v>3145.706156851707</v>
      </c>
      <c r="BF63" s="661">
        <f t="shared" si="91"/>
        <v>5012.6232837240805</v>
      </c>
      <c r="BG63" s="661">
        <f t="shared" si="91"/>
        <v>4221.4800314398171</v>
      </c>
      <c r="BH63" s="661">
        <f t="shared" si="91"/>
        <v>2233.6545949485767</v>
      </c>
      <c r="BI63" s="661">
        <f t="shared" si="91"/>
        <v>3146.6602910661377</v>
      </c>
      <c r="BJ63" s="661">
        <f t="shared" si="91"/>
        <v>4987.6848594269486</v>
      </c>
      <c r="BK63" s="661">
        <f t="shared" si="91"/>
        <v>4200.4776432236995</v>
      </c>
      <c r="BL63" s="661">
        <f t="shared" si="91"/>
        <v>2222.5418855209723</v>
      </c>
      <c r="BM63" s="661">
        <f t="shared" si="91"/>
        <v>3131.0052647424259</v>
      </c>
      <c r="BN63" s="661">
        <f t="shared" si="91"/>
        <v>4962.8705068924864</v>
      </c>
      <c r="BO63" s="661">
        <f t="shared" si="91"/>
        <v>4179.5797445011931</v>
      </c>
      <c r="BP63" s="661">
        <f t="shared" si="91"/>
        <v>2211.484463204948</v>
      </c>
      <c r="BQ63" s="661">
        <f t="shared" ref="BQ63:CV63" si="92" xml:space="preserve"> BQ$55</f>
        <v>3115.4281241218173</v>
      </c>
      <c r="BR63" s="661">
        <f t="shared" si="92"/>
        <v>4938.1796088482461</v>
      </c>
      <c r="BS63" s="661">
        <f t="shared" si="92"/>
        <v>4158.7858154240739</v>
      </c>
      <c r="BT63" s="661">
        <f t="shared" si="92"/>
        <v>2216.8398703990792</v>
      </c>
      <c r="BU63" s="661">
        <f t="shared" si="92"/>
        <v>3083.5706642544196</v>
      </c>
      <c r="BV63" s="661">
        <f t="shared" si="92"/>
        <v>4913.6115510927848</v>
      </c>
      <c r="BW63" s="661">
        <f t="shared" si="92"/>
        <v>4138.0953387304226</v>
      </c>
      <c r="BX63" s="661">
        <f t="shared" si="92"/>
        <v>2189.5343810350728</v>
      </c>
      <c r="BY63" s="661">
        <f t="shared" si="92"/>
        <v>3084.5059519534843</v>
      </c>
      <c r="BZ63" s="661">
        <f t="shared" si="92"/>
        <v>4889.1657224803821</v>
      </c>
      <c r="CA63" s="661">
        <f t="shared" si="92"/>
        <v>4117.507799731764</v>
      </c>
      <c r="CB63" s="661">
        <f t="shared" si="92"/>
        <v>2178.6411751592759</v>
      </c>
      <c r="CC63" s="661">
        <f t="shared" si="92"/>
        <v>3069.1601511974982</v>
      </c>
      <c r="CD63" s="661">
        <f t="shared" si="92"/>
        <v>4864.8415149058528</v>
      </c>
      <c r="CE63" s="661">
        <f t="shared" si="92"/>
        <v>4097.0226863002645</v>
      </c>
      <c r="CF63" s="661">
        <f t="shared" si="92"/>
        <v>2167.8021643375882</v>
      </c>
      <c r="CG63" s="661">
        <f t="shared" si="92"/>
        <v>3053.8906977089537</v>
      </c>
      <c r="CH63" s="661">
        <f t="shared" si="92"/>
        <v>4840.6383232894095</v>
      </c>
      <c r="CI63" s="661">
        <f t="shared" si="92"/>
        <v>4076.6394888559844</v>
      </c>
      <c r="CJ63" s="661">
        <f t="shared" si="92"/>
        <v>2173.0517889673365</v>
      </c>
      <c r="CK63" s="661">
        <f t="shared" si="92"/>
        <v>3022.6625016262387</v>
      </c>
      <c r="CL63" s="661">
        <f t="shared" si="92"/>
        <v>4816.5555455616013</v>
      </c>
      <c r="CM63" s="661">
        <f t="shared" si="92"/>
        <v>4056.3577003542132</v>
      </c>
      <c r="CN63" s="661">
        <f t="shared" si="92"/>
        <v>2146.2856506894286</v>
      </c>
      <c r="CO63" s="661">
        <f t="shared" si="92"/>
        <v>3023.5793150753238</v>
      </c>
      <c r="CP63" s="661">
        <f t="shared" si="92"/>
        <v>4792.5925826483599</v>
      </c>
      <c r="CQ63" s="661">
        <f t="shared" si="92"/>
        <v>4036.1768162728495</v>
      </c>
      <c r="CR63" s="661">
        <f t="shared" si="92"/>
        <v>2135.6076126262965</v>
      </c>
      <c r="CS63" s="661">
        <f t="shared" si="92"/>
        <v>3008.5366319157465</v>
      </c>
      <c r="CT63" s="661">
        <f t="shared" si="92"/>
        <v>4768.7488384560802</v>
      </c>
      <c r="CU63" s="661">
        <f t="shared" si="92"/>
        <v>4016.0963345998507</v>
      </c>
      <c r="CV63" s="661">
        <f t="shared" si="92"/>
        <v>2124.9826991306436</v>
      </c>
      <c r="CW63" s="661">
        <f t="shared" ref="CW63:EB63" si="93" xml:space="preserve"> CW$55</f>
        <v>2993.5687879758675</v>
      </c>
      <c r="CX63" s="661">
        <f t="shared" si="93"/>
        <v>4745.0237198567975</v>
      </c>
      <c r="CY63" s="661">
        <f t="shared" si="93"/>
        <v>3996.1157558207478</v>
      </c>
      <c r="CZ63" s="661">
        <f t="shared" si="93"/>
        <v>2130.1286306638167</v>
      </c>
      <c r="DA63" s="661">
        <f t="shared" si="93"/>
        <v>2962.9574261585835</v>
      </c>
      <c r="DB63" s="661">
        <f t="shared" si="93"/>
        <v>4721.4166366734298</v>
      </c>
      <c r="DC63" s="661">
        <f t="shared" si="93"/>
        <v>3976.2345829062169</v>
      </c>
      <c r="DD63" s="661">
        <f t="shared" si="93"/>
        <v>2103.8911899513823</v>
      </c>
      <c r="DE63" s="661">
        <f t="shared" si="93"/>
        <v>2963.8561302699118</v>
      </c>
      <c r="DF63" s="661">
        <f t="shared" si="93"/>
        <v>4697.9270016651044</v>
      </c>
      <c r="DG63" s="661">
        <f t="shared" si="93"/>
        <v>3956.4523212997192</v>
      </c>
      <c r="DH63" s="661">
        <f t="shared" si="93"/>
        <v>2093.4240696033648</v>
      </c>
      <c r="DI63" s="661">
        <f t="shared" si="93"/>
        <v>1416.1398117905123</v>
      </c>
      <c r="DJ63" s="661">
        <f t="shared" si="93"/>
        <v>0</v>
      </c>
      <c r="DK63" s="661">
        <f t="shared" si="93"/>
        <v>0</v>
      </c>
      <c r="DL63" s="661">
        <f t="shared" si="93"/>
        <v>0</v>
      </c>
      <c r="DM63" s="661">
        <f t="shared" si="93"/>
        <v>0</v>
      </c>
      <c r="DN63" s="661">
        <f t="shared" si="93"/>
        <v>0</v>
      </c>
      <c r="DO63" s="661">
        <f t="shared" si="93"/>
        <v>0</v>
      </c>
      <c r="DP63" s="661">
        <f t="shared" si="93"/>
        <v>0</v>
      </c>
      <c r="DQ63" s="661">
        <f t="shared" si="93"/>
        <v>0</v>
      </c>
      <c r="DR63" s="661">
        <f t="shared" si="93"/>
        <v>0</v>
      </c>
      <c r="DS63" s="661">
        <f t="shared" si="93"/>
        <v>0</v>
      </c>
      <c r="DT63" s="661">
        <f t="shared" si="93"/>
        <v>0</v>
      </c>
      <c r="DU63" s="661">
        <f t="shared" si="93"/>
        <v>0</v>
      </c>
      <c r="DV63" s="661">
        <f t="shared" si="93"/>
        <v>0</v>
      </c>
      <c r="DW63" s="661">
        <f t="shared" si="93"/>
        <v>0</v>
      </c>
      <c r="DX63" s="661">
        <f t="shared" si="93"/>
        <v>0</v>
      </c>
      <c r="DY63" s="661">
        <f t="shared" si="93"/>
        <v>0</v>
      </c>
      <c r="DZ63" s="661">
        <f t="shared" si="93"/>
        <v>0</v>
      </c>
      <c r="EA63" s="661">
        <f t="shared" si="93"/>
        <v>0</v>
      </c>
      <c r="EB63" s="661">
        <f t="shared" si="93"/>
        <v>0</v>
      </c>
      <c r="EC63" s="661">
        <f t="shared" ref="EC63:FH63" si="94" xml:space="preserve"> EC$55</f>
        <v>0</v>
      </c>
      <c r="ED63" s="661">
        <f t="shared" si="94"/>
        <v>0</v>
      </c>
      <c r="EE63" s="661">
        <f t="shared" si="94"/>
        <v>0</v>
      </c>
      <c r="EF63" s="661">
        <f t="shared" si="94"/>
        <v>0</v>
      </c>
      <c r="EG63" s="661">
        <f t="shared" si="94"/>
        <v>0</v>
      </c>
      <c r="EH63" s="661">
        <f t="shared" si="94"/>
        <v>0</v>
      </c>
      <c r="EI63" s="661">
        <f t="shared" si="94"/>
        <v>0</v>
      </c>
      <c r="EJ63" s="661">
        <f t="shared" si="94"/>
        <v>0</v>
      </c>
      <c r="EK63" s="661">
        <f t="shared" si="94"/>
        <v>0</v>
      </c>
      <c r="EL63" s="661">
        <f t="shared" si="94"/>
        <v>0</v>
      </c>
      <c r="EM63" s="661">
        <f t="shared" si="94"/>
        <v>0</v>
      </c>
      <c r="EN63" s="661">
        <f t="shared" si="94"/>
        <v>0</v>
      </c>
      <c r="EO63" s="661">
        <f t="shared" si="94"/>
        <v>0</v>
      </c>
      <c r="EP63" s="661">
        <f t="shared" si="94"/>
        <v>0</v>
      </c>
      <c r="EQ63" s="661">
        <f t="shared" si="94"/>
        <v>0</v>
      </c>
      <c r="ER63" s="661">
        <f t="shared" si="94"/>
        <v>0</v>
      </c>
      <c r="ES63" s="661">
        <f t="shared" si="94"/>
        <v>0</v>
      </c>
      <c r="ET63" s="661">
        <f t="shared" si="94"/>
        <v>0</v>
      </c>
      <c r="EU63" s="661">
        <f t="shared" si="94"/>
        <v>0</v>
      </c>
      <c r="EV63" s="661">
        <f t="shared" si="94"/>
        <v>0</v>
      </c>
      <c r="EW63" s="661">
        <f t="shared" si="94"/>
        <v>0</v>
      </c>
      <c r="EX63" s="661">
        <f t="shared" si="94"/>
        <v>0</v>
      </c>
      <c r="EY63" s="661">
        <f t="shared" si="94"/>
        <v>0</v>
      </c>
      <c r="EZ63" s="661">
        <f t="shared" si="94"/>
        <v>0</v>
      </c>
      <c r="FA63" s="661">
        <f t="shared" si="94"/>
        <v>0</v>
      </c>
      <c r="FB63" s="661">
        <f t="shared" si="94"/>
        <v>0</v>
      </c>
      <c r="FC63" s="661">
        <f t="shared" si="94"/>
        <v>0</v>
      </c>
      <c r="FD63" s="661">
        <f t="shared" si="94"/>
        <v>0</v>
      </c>
      <c r="FE63" s="661">
        <f t="shared" si="94"/>
        <v>0</v>
      </c>
      <c r="FF63" s="661">
        <f t="shared" si="94"/>
        <v>0</v>
      </c>
      <c r="FG63" s="661">
        <f t="shared" si="94"/>
        <v>0</v>
      </c>
      <c r="FH63" s="661">
        <f t="shared" si="94"/>
        <v>0</v>
      </c>
      <c r="FI63" s="661">
        <f t="shared" ref="FI63:GJ63" si="95" xml:space="preserve"> FI$55</f>
        <v>0</v>
      </c>
      <c r="FJ63" s="661">
        <f t="shared" si="95"/>
        <v>0</v>
      </c>
      <c r="FK63" s="661">
        <f t="shared" si="95"/>
        <v>0</v>
      </c>
      <c r="FL63" s="661">
        <f t="shared" si="95"/>
        <v>0</v>
      </c>
      <c r="FM63" s="661">
        <f t="shared" si="95"/>
        <v>0</v>
      </c>
      <c r="FN63" s="661">
        <f t="shared" si="95"/>
        <v>0</v>
      </c>
      <c r="FO63" s="661">
        <f t="shared" si="95"/>
        <v>0</v>
      </c>
      <c r="FP63" s="661">
        <f t="shared" si="95"/>
        <v>0</v>
      </c>
      <c r="FQ63" s="661">
        <f t="shared" si="95"/>
        <v>0</v>
      </c>
      <c r="FR63" s="661">
        <f t="shared" si="95"/>
        <v>0</v>
      </c>
      <c r="FS63" s="661">
        <f t="shared" si="95"/>
        <v>0</v>
      </c>
      <c r="FT63" s="661">
        <f t="shared" si="95"/>
        <v>0</v>
      </c>
      <c r="FU63" s="661">
        <f t="shared" si="95"/>
        <v>0</v>
      </c>
      <c r="FV63" s="661">
        <f t="shared" si="95"/>
        <v>0</v>
      </c>
      <c r="FW63" s="661">
        <f t="shared" si="95"/>
        <v>0</v>
      </c>
      <c r="FX63" s="661">
        <f t="shared" si="95"/>
        <v>0</v>
      </c>
      <c r="FY63" s="661">
        <f t="shared" si="95"/>
        <v>0</v>
      </c>
      <c r="FZ63" s="661">
        <f t="shared" si="95"/>
        <v>0</v>
      </c>
      <c r="GA63" s="661">
        <f t="shared" si="95"/>
        <v>0</v>
      </c>
      <c r="GB63" s="661">
        <f t="shared" si="95"/>
        <v>0</v>
      </c>
      <c r="GC63" s="661">
        <f t="shared" si="95"/>
        <v>0</v>
      </c>
      <c r="GD63" s="661">
        <f t="shared" si="95"/>
        <v>0</v>
      </c>
      <c r="GE63" s="661">
        <f t="shared" si="95"/>
        <v>0</v>
      </c>
      <c r="GF63" s="661">
        <f t="shared" si="95"/>
        <v>0</v>
      </c>
      <c r="GG63" s="661">
        <f t="shared" si="95"/>
        <v>0</v>
      </c>
      <c r="GH63" s="661">
        <f t="shared" si="95"/>
        <v>0</v>
      </c>
      <c r="GI63" s="661">
        <f t="shared" si="95"/>
        <v>0</v>
      </c>
      <c r="GJ63" s="661">
        <f t="shared" si="95"/>
        <v>0</v>
      </c>
      <c r="GK63" s="496"/>
      <c r="GL63" s="496"/>
      <c r="GM63" s="496"/>
      <c r="GN63" s="496"/>
      <c r="GO63" s="496"/>
      <c r="GP63" s="496"/>
      <c r="GQ63" s="496"/>
      <c r="GR63" s="496"/>
      <c r="GS63" s="496"/>
      <c r="GT63" s="496"/>
      <c r="GU63" s="496"/>
      <c r="GV63" s="496"/>
      <c r="GW63" s="496"/>
      <c r="GX63" s="496"/>
      <c r="GY63" s="496"/>
      <c r="GZ63" s="496"/>
      <c r="HA63" s="496"/>
      <c r="HB63" s="496"/>
      <c r="HC63" s="496"/>
      <c r="HD63" s="496"/>
      <c r="HE63" s="496"/>
      <c r="HF63" s="496"/>
      <c r="HG63" s="496"/>
      <c r="HH63" s="496"/>
      <c r="HI63" s="496"/>
      <c r="HJ63" s="496"/>
      <c r="HK63" s="496"/>
      <c r="HL63" s="496"/>
      <c r="HM63" s="496"/>
      <c r="HN63" s="496"/>
      <c r="HO63" s="496"/>
      <c r="HP63" s="496"/>
      <c r="HQ63" s="496"/>
      <c r="HR63" s="496"/>
      <c r="HS63" s="496"/>
      <c r="HT63" s="496"/>
      <c r="HU63" s="496"/>
      <c r="HV63" s="496"/>
      <c r="HW63" s="496"/>
      <c r="HX63" s="496"/>
      <c r="HY63" s="496"/>
      <c r="HZ63" s="496"/>
      <c r="IA63" s="496"/>
      <c r="IB63" s="496"/>
      <c r="IC63" s="496"/>
      <c r="ID63" s="496"/>
      <c r="IE63" s="496"/>
      <c r="IF63" s="496"/>
      <c r="IG63" s="496"/>
      <c r="IH63" s="496"/>
      <c r="II63" s="496"/>
      <c r="IJ63" s="496"/>
      <c r="IK63" s="496"/>
      <c r="IL63" s="496"/>
      <c r="IM63" s="496"/>
      <c r="IN63" s="496"/>
      <c r="IO63" s="496"/>
      <c r="IP63" s="496"/>
      <c r="IQ63" s="496"/>
      <c r="IR63" s="496"/>
      <c r="IS63" s="496"/>
      <c r="IT63" s="496"/>
      <c r="IU63" s="496"/>
    </row>
    <row r="64" spans="1:255" s="597" customFormat="1" x14ac:dyDescent="0.35">
      <c r="A64" s="510"/>
      <c r="B64" s="510"/>
      <c r="C64" s="511"/>
      <c r="D64" s="512"/>
      <c r="E64" s="514" t="s">
        <v>325</v>
      </c>
      <c r="F64" s="514"/>
      <c r="G64" s="514" t="str">
        <f xml:space="preserve"> SMU</f>
        <v>$ 000s</v>
      </c>
      <c r="H64" s="514"/>
      <c r="I64" s="514"/>
      <c r="J64" s="514">
        <f t="shared" ref="J64:BU64" si="96" xml:space="preserve"> IF( J59 = 1, $F58, J61 + J62 - J63)</f>
        <v>0</v>
      </c>
      <c r="K64" s="514">
        <f t="shared" si="96"/>
        <v>0</v>
      </c>
      <c r="L64" s="514">
        <f t="shared" si="96"/>
        <v>0</v>
      </c>
      <c r="M64" s="514">
        <f t="shared" si="96"/>
        <v>3361.0500000000011</v>
      </c>
      <c r="N64" s="514">
        <f t="shared" si="96"/>
        <v>3626.7456521739132</v>
      </c>
      <c r="O64" s="514">
        <f t="shared" si="96"/>
        <v>1561.5154891304337</v>
      </c>
      <c r="P64" s="514">
        <f t="shared" si="96"/>
        <v>1596.2158333333336</v>
      </c>
      <c r="Q64" s="514">
        <f t="shared" si="96"/>
        <v>3344.3283582089562</v>
      </c>
      <c r="R64" s="514">
        <f t="shared" si="96"/>
        <v>3608.7021414665805</v>
      </c>
      <c r="S64" s="514">
        <f t="shared" si="96"/>
        <v>1553.7467553536662</v>
      </c>
      <c r="T64" s="514">
        <f t="shared" si="96"/>
        <v>1588.2744610281925</v>
      </c>
      <c r="U64" s="514">
        <f t="shared" si="96"/>
        <v>3327.6899086656285</v>
      </c>
      <c r="V64" s="514">
        <f t="shared" si="96"/>
        <v>3590.7483994692357</v>
      </c>
      <c r="W64" s="514">
        <f t="shared" si="96"/>
        <v>1546.0166719936979</v>
      </c>
      <c r="X64" s="514">
        <f t="shared" si="96"/>
        <v>1563.0058661914318</v>
      </c>
      <c r="Y64" s="514">
        <f t="shared" si="96"/>
        <v>3311.1342374782371</v>
      </c>
      <c r="Z64" s="514">
        <f t="shared" si="96"/>
        <v>3572.8839795713793</v>
      </c>
      <c r="AA64" s="514">
        <f t="shared" si="96"/>
        <v>1538.3250467598982</v>
      </c>
      <c r="AB64" s="514">
        <f t="shared" si="96"/>
        <v>1572.5100477990081</v>
      </c>
      <c r="AC64" s="514">
        <f t="shared" si="96"/>
        <v>3294.6609328141681</v>
      </c>
      <c r="AD64" s="514">
        <f t="shared" si="96"/>
        <v>3555.1084373844578</v>
      </c>
      <c r="AE64" s="514">
        <f t="shared" si="96"/>
        <v>1530.6716883183071</v>
      </c>
      <c r="AF64" s="514">
        <f t="shared" si="96"/>
        <v>1564.6866147253813</v>
      </c>
      <c r="AG64" s="514">
        <f t="shared" si="96"/>
        <v>3278.2695848897201</v>
      </c>
      <c r="AH64" s="514">
        <f t="shared" si="96"/>
        <v>3537.4213307308037</v>
      </c>
      <c r="AI64" s="514">
        <f t="shared" si="96"/>
        <v>1523.0564062868725</v>
      </c>
      <c r="AJ64" s="514">
        <f t="shared" si="96"/>
        <v>1556.9021042043601</v>
      </c>
      <c r="AK64" s="514">
        <f t="shared" si="96"/>
        <v>3261.9597859599207</v>
      </c>
      <c r="AL64" s="514">
        <f t="shared" si="96"/>
        <v>3519.8222196326415</v>
      </c>
      <c r="AM64" s="514">
        <f t="shared" si="96"/>
        <v>1515.4790112307201</v>
      </c>
      <c r="AN64" s="514">
        <f t="shared" si="96"/>
        <v>1532.1326267387508</v>
      </c>
      <c r="AO64" s="514">
        <f t="shared" si="96"/>
        <v>3245.7311303083789</v>
      </c>
      <c r="AP64" s="514">
        <f t="shared" si="96"/>
        <v>3502.3106663011358</v>
      </c>
      <c r="AQ64" s="514">
        <f t="shared" si="96"/>
        <v>1507.939314657433</v>
      </c>
      <c r="AR64" s="514">
        <f t="shared" si="96"/>
        <v>1541.4490772053764</v>
      </c>
      <c r="AS64" s="514">
        <f t="shared" si="96"/>
        <v>3229.5832142371933</v>
      </c>
      <c r="AT64" s="514">
        <f t="shared" si="96"/>
        <v>3484.8862351255084</v>
      </c>
      <c r="AU64" s="514">
        <f t="shared" si="96"/>
        <v>1500.4371290123709</v>
      </c>
      <c r="AV64" s="514">
        <f t="shared" si="96"/>
        <v>1533.7801763237576</v>
      </c>
      <c r="AW64" s="514">
        <f t="shared" si="96"/>
        <v>3213.5156360569094</v>
      </c>
      <c r="AX64" s="514">
        <f t="shared" si="96"/>
        <v>3467.5484926621984</v>
      </c>
      <c r="AY64" s="514">
        <f t="shared" si="96"/>
        <v>1492.9722676740012</v>
      </c>
      <c r="AZ64" s="514">
        <f t="shared" si="96"/>
        <v>1526.149429177869</v>
      </c>
      <c r="BA64" s="514">
        <f t="shared" si="96"/>
        <v>3197.527996076527</v>
      </c>
      <c r="BB64" s="514">
        <f t="shared" si="96"/>
        <v>3450.2970076240781</v>
      </c>
      <c r="BC64" s="514">
        <f t="shared" si="96"/>
        <v>1485.5445449492545</v>
      </c>
      <c r="BD64" s="514">
        <f t="shared" si="96"/>
        <v>1501.8692102783684</v>
      </c>
      <c r="BE64" s="514">
        <f t="shared" si="96"/>
        <v>3181.6198965935587</v>
      </c>
      <c r="BF64" s="514">
        <f t="shared" si="96"/>
        <v>3433.1313508697312</v>
      </c>
      <c r="BG64" s="514">
        <f t="shared" si="96"/>
        <v>1478.1537760689107</v>
      </c>
      <c r="BH64" s="514">
        <f t="shared" si="96"/>
        <v>1511.0016377593315</v>
      </c>
      <c r="BI64" s="514">
        <f t="shared" si="96"/>
        <v>3165.79094188414</v>
      </c>
      <c r="BJ64" s="514">
        <f t="shared" si="96"/>
        <v>3416.0510953927678</v>
      </c>
      <c r="BK64" s="514">
        <f t="shared" si="96"/>
        <v>1470.799777182996</v>
      </c>
      <c r="BL64" s="514">
        <f t="shared" si="96"/>
        <v>1503.4842166759527</v>
      </c>
      <c r="BM64" s="514">
        <f t="shared" si="96"/>
        <v>3150.0407381931741</v>
      </c>
      <c r="BN64" s="514">
        <f t="shared" si="96"/>
        <v>3399.0558163112109</v>
      </c>
      <c r="BO64" s="514">
        <f t="shared" si="96"/>
        <v>1463.4823653562153</v>
      </c>
      <c r="BP64" s="514">
        <f t="shared" si="96"/>
        <v>1496.0041956974651</v>
      </c>
      <c r="BQ64" s="514">
        <f t="shared" si="96"/>
        <v>3134.368893724552</v>
      </c>
      <c r="BR64" s="514">
        <f t="shared" si="96"/>
        <v>3382.1450908569277</v>
      </c>
      <c r="BS64" s="514">
        <f t="shared" si="96"/>
        <v>1456.2013585633986</v>
      </c>
      <c r="BT64" s="514">
        <f t="shared" si="96"/>
        <v>1472.2035712948655</v>
      </c>
      <c r="BU64" s="514">
        <f t="shared" si="96"/>
        <v>3118.7750186313956</v>
      </c>
      <c r="BV64" s="514">
        <f t="shared" ref="BV64:EG64" si="97" xml:space="preserve"> IF( BV59 = 1, $F58, BV61 + BV62 - BV63)</f>
        <v>3365.3184983651026</v>
      </c>
      <c r="BW64" s="514">
        <f t="shared" si="97"/>
        <v>1448.9565756849743</v>
      </c>
      <c r="BX64" s="514">
        <f t="shared" si="97"/>
        <v>1481.1556107001966</v>
      </c>
      <c r="BY64" s="514">
        <f t="shared" si="97"/>
        <v>3103.2587250063643</v>
      </c>
      <c r="BZ64" s="514">
        <f t="shared" si="97"/>
        <v>3348.575620263784</v>
      </c>
      <c r="CA64" s="514">
        <f t="shared" si="97"/>
        <v>1441.7478365024617</v>
      </c>
      <c r="CB64" s="514">
        <f t="shared" si="97"/>
        <v>1473.7866773136288</v>
      </c>
      <c r="CC64" s="514">
        <f t="shared" si="97"/>
        <v>3087.8196268720044</v>
      </c>
      <c r="CD64" s="514">
        <f t="shared" si="97"/>
        <v>3331.9160400634682</v>
      </c>
      <c r="CE64" s="514">
        <f t="shared" si="97"/>
        <v>1434.574961693992</v>
      </c>
      <c r="CF64" s="514">
        <f t="shared" si="97"/>
        <v>1466.4544052871925</v>
      </c>
      <c r="CG64" s="514">
        <f t="shared" si="97"/>
        <v>3072.4573401711505</v>
      </c>
      <c r="CH64" s="514">
        <f t="shared" si="97"/>
        <v>3315.3393433467345</v>
      </c>
      <c r="CI64" s="514">
        <f t="shared" si="97"/>
        <v>1427.4377728298432</v>
      </c>
      <c r="CJ64" s="514">
        <f t="shared" si="97"/>
        <v>1443.1239022016007</v>
      </c>
      <c r="CK64" s="514">
        <f t="shared" si="97"/>
        <v>3057.1714827573633</v>
      </c>
      <c r="CL64" s="514">
        <f t="shared" si="97"/>
        <v>3298.8451177579445</v>
      </c>
      <c r="CM64" s="514">
        <f t="shared" si="97"/>
        <v>1420.3360923680038</v>
      </c>
      <c r="CN64" s="514">
        <f t="shared" si="97"/>
        <v>1451.8991166428486</v>
      </c>
      <c r="CO64" s="514">
        <f t="shared" si="97"/>
        <v>3041.9616743854363</v>
      </c>
      <c r="CP64" s="514">
        <f t="shared" si="97"/>
        <v>3282.4329529929801</v>
      </c>
      <c r="CQ64" s="514">
        <f t="shared" si="97"/>
        <v>1413.2697436497547</v>
      </c>
      <c r="CR64" s="514">
        <f t="shared" si="97"/>
        <v>1444.6757379530836</v>
      </c>
      <c r="CS64" s="514">
        <f t="shared" si="97"/>
        <v>3026.8275367019278</v>
      </c>
      <c r="CT64" s="514">
        <f t="shared" si="97"/>
        <v>3266.1024407890354</v>
      </c>
      <c r="CU64" s="514">
        <f t="shared" si="97"/>
        <v>1406.2385508952784</v>
      </c>
      <c r="CV64" s="514">
        <f t="shared" si="97"/>
        <v>1437.4882964707303</v>
      </c>
      <c r="CW64" s="514">
        <f t="shared" si="97"/>
        <v>3011.7686932357487</v>
      </c>
      <c r="CX64" s="514">
        <f t="shared" si="97"/>
        <v>3249.853174914464</v>
      </c>
      <c r="CY64" s="514">
        <f t="shared" si="97"/>
        <v>1399.2423391992825</v>
      </c>
      <c r="CZ64" s="514">
        <f t="shared" si="97"/>
        <v>1414.6186286410334</v>
      </c>
      <c r="DA64" s="514">
        <f t="shared" si="97"/>
        <v>2996.7847693888057</v>
      </c>
      <c r="DB64" s="514">
        <f t="shared" si="97"/>
        <v>3233.6847511586711</v>
      </c>
      <c r="DC64" s="514">
        <f t="shared" si="97"/>
        <v>1392.2809345266496</v>
      </c>
      <c r="DD64" s="514">
        <f t="shared" si="97"/>
        <v>1423.2205108494645</v>
      </c>
      <c r="DE64" s="514">
        <f t="shared" si="97"/>
        <v>2981.8753924266721</v>
      </c>
      <c r="DF64" s="514">
        <f t="shared" si="97"/>
        <v>3217.5967673220612</v>
      </c>
      <c r="DG64" s="514">
        <f t="shared" si="97"/>
        <v>1385.3541637081089</v>
      </c>
      <c r="DH64" s="514">
        <f t="shared" si="97"/>
        <v>1416.1398117905123</v>
      </c>
      <c r="DI64" s="514">
        <f t="shared" si="97"/>
        <v>0</v>
      </c>
      <c r="DJ64" s="514">
        <f t="shared" si="97"/>
        <v>0</v>
      </c>
      <c r="DK64" s="514">
        <f t="shared" si="97"/>
        <v>0</v>
      </c>
      <c r="DL64" s="514">
        <f t="shared" si="97"/>
        <v>0</v>
      </c>
      <c r="DM64" s="514">
        <f t="shared" si="97"/>
        <v>0</v>
      </c>
      <c r="DN64" s="514">
        <f t="shared" si="97"/>
        <v>0</v>
      </c>
      <c r="DO64" s="514">
        <f t="shared" si="97"/>
        <v>0</v>
      </c>
      <c r="DP64" s="514">
        <f t="shared" si="97"/>
        <v>0</v>
      </c>
      <c r="DQ64" s="514">
        <f t="shared" si="97"/>
        <v>0</v>
      </c>
      <c r="DR64" s="514">
        <f t="shared" si="97"/>
        <v>0</v>
      </c>
      <c r="DS64" s="514">
        <f t="shared" si="97"/>
        <v>0</v>
      </c>
      <c r="DT64" s="514">
        <f t="shared" si="97"/>
        <v>0</v>
      </c>
      <c r="DU64" s="514">
        <f t="shared" si="97"/>
        <v>0</v>
      </c>
      <c r="DV64" s="514">
        <f t="shared" si="97"/>
        <v>0</v>
      </c>
      <c r="DW64" s="514">
        <f t="shared" si="97"/>
        <v>0</v>
      </c>
      <c r="DX64" s="514">
        <f t="shared" si="97"/>
        <v>0</v>
      </c>
      <c r="DY64" s="514">
        <f t="shared" si="97"/>
        <v>0</v>
      </c>
      <c r="DZ64" s="514">
        <f t="shared" si="97"/>
        <v>0</v>
      </c>
      <c r="EA64" s="514">
        <f t="shared" si="97"/>
        <v>0</v>
      </c>
      <c r="EB64" s="514">
        <f t="shared" si="97"/>
        <v>0</v>
      </c>
      <c r="EC64" s="514">
        <f t="shared" si="97"/>
        <v>0</v>
      </c>
      <c r="ED64" s="514">
        <f t="shared" si="97"/>
        <v>0</v>
      </c>
      <c r="EE64" s="514">
        <f t="shared" si="97"/>
        <v>0</v>
      </c>
      <c r="EF64" s="514">
        <f t="shared" si="97"/>
        <v>0</v>
      </c>
      <c r="EG64" s="514">
        <f t="shared" si="97"/>
        <v>0</v>
      </c>
      <c r="EH64" s="514">
        <f t="shared" ref="EH64:GJ64" si="98" xml:space="preserve"> IF( EH59 = 1, $F58, EH61 + EH62 - EH63)</f>
        <v>0</v>
      </c>
      <c r="EI64" s="514">
        <f t="shared" si="98"/>
        <v>0</v>
      </c>
      <c r="EJ64" s="514">
        <f t="shared" si="98"/>
        <v>0</v>
      </c>
      <c r="EK64" s="514">
        <f t="shared" si="98"/>
        <v>0</v>
      </c>
      <c r="EL64" s="514">
        <f t="shared" si="98"/>
        <v>0</v>
      </c>
      <c r="EM64" s="514">
        <f t="shared" si="98"/>
        <v>0</v>
      </c>
      <c r="EN64" s="514">
        <f t="shared" si="98"/>
        <v>0</v>
      </c>
      <c r="EO64" s="514">
        <f t="shared" si="98"/>
        <v>0</v>
      </c>
      <c r="EP64" s="514">
        <f t="shared" si="98"/>
        <v>0</v>
      </c>
      <c r="EQ64" s="514">
        <f t="shared" si="98"/>
        <v>0</v>
      </c>
      <c r="ER64" s="514">
        <f t="shared" si="98"/>
        <v>0</v>
      </c>
      <c r="ES64" s="514">
        <f t="shared" si="98"/>
        <v>0</v>
      </c>
      <c r="ET64" s="514">
        <f t="shared" si="98"/>
        <v>0</v>
      </c>
      <c r="EU64" s="514">
        <f t="shared" si="98"/>
        <v>0</v>
      </c>
      <c r="EV64" s="514">
        <f t="shared" si="98"/>
        <v>0</v>
      </c>
      <c r="EW64" s="514">
        <f t="shared" si="98"/>
        <v>0</v>
      </c>
      <c r="EX64" s="514">
        <f t="shared" si="98"/>
        <v>0</v>
      </c>
      <c r="EY64" s="514">
        <f t="shared" si="98"/>
        <v>0</v>
      </c>
      <c r="EZ64" s="514">
        <f t="shared" si="98"/>
        <v>0</v>
      </c>
      <c r="FA64" s="514">
        <f t="shared" si="98"/>
        <v>0</v>
      </c>
      <c r="FB64" s="514">
        <f t="shared" si="98"/>
        <v>0</v>
      </c>
      <c r="FC64" s="514">
        <f t="shared" si="98"/>
        <v>0</v>
      </c>
      <c r="FD64" s="514">
        <f t="shared" si="98"/>
        <v>0</v>
      </c>
      <c r="FE64" s="514">
        <f t="shared" si="98"/>
        <v>0</v>
      </c>
      <c r="FF64" s="514">
        <f t="shared" si="98"/>
        <v>0</v>
      </c>
      <c r="FG64" s="514">
        <f t="shared" si="98"/>
        <v>0</v>
      </c>
      <c r="FH64" s="514">
        <f t="shared" si="98"/>
        <v>0</v>
      </c>
      <c r="FI64" s="514">
        <f t="shared" si="98"/>
        <v>0</v>
      </c>
      <c r="FJ64" s="514">
        <f t="shared" si="98"/>
        <v>0</v>
      </c>
      <c r="FK64" s="514">
        <f t="shared" si="98"/>
        <v>0</v>
      </c>
      <c r="FL64" s="514">
        <f t="shared" si="98"/>
        <v>0</v>
      </c>
      <c r="FM64" s="514">
        <f t="shared" si="98"/>
        <v>0</v>
      </c>
      <c r="FN64" s="514">
        <f t="shared" si="98"/>
        <v>0</v>
      </c>
      <c r="FO64" s="514">
        <f t="shared" si="98"/>
        <v>0</v>
      </c>
      <c r="FP64" s="514">
        <f t="shared" si="98"/>
        <v>0</v>
      </c>
      <c r="FQ64" s="514">
        <f t="shared" si="98"/>
        <v>0</v>
      </c>
      <c r="FR64" s="514">
        <f t="shared" si="98"/>
        <v>0</v>
      </c>
      <c r="FS64" s="514">
        <f t="shared" si="98"/>
        <v>0</v>
      </c>
      <c r="FT64" s="514">
        <f t="shared" si="98"/>
        <v>0</v>
      </c>
      <c r="FU64" s="514">
        <f t="shared" si="98"/>
        <v>0</v>
      </c>
      <c r="FV64" s="514">
        <f t="shared" si="98"/>
        <v>0</v>
      </c>
      <c r="FW64" s="514">
        <f t="shared" si="98"/>
        <v>0</v>
      </c>
      <c r="FX64" s="514">
        <f t="shared" si="98"/>
        <v>0</v>
      </c>
      <c r="FY64" s="514">
        <f t="shared" si="98"/>
        <v>0</v>
      </c>
      <c r="FZ64" s="514">
        <f t="shared" si="98"/>
        <v>0</v>
      </c>
      <c r="GA64" s="514">
        <f t="shared" si="98"/>
        <v>0</v>
      </c>
      <c r="GB64" s="514">
        <f t="shared" si="98"/>
        <v>0</v>
      </c>
      <c r="GC64" s="514">
        <f t="shared" si="98"/>
        <v>0</v>
      </c>
      <c r="GD64" s="514">
        <f t="shared" si="98"/>
        <v>0</v>
      </c>
      <c r="GE64" s="514">
        <f t="shared" si="98"/>
        <v>0</v>
      </c>
      <c r="GF64" s="514">
        <f t="shared" si="98"/>
        <v>0</v>
      </c>
      <c r="GG64" s="514">
        <f t="shared" si="98"/>
        <v>0</v>
      </c>
      <c r="GH64" s="514">
        <f t="shared" si="98"/>
        <v>0</v>
      </c>
      <c r="GI64" s="514">
        <f t="shared" si="98"/>
        <v>0</v>
      </c>
      <c r="GJ64" s="514">
        <f t="shared" si="98"/>
        <v>0</v>
      </c>
      <c r="GK64" s="674"/>
      <c r="GL64" s="674"/>
      <c r="GM64" s="674"/>
      <c r="GN64" s="674"/>
      <c r="GO64" s="674"/>
      <c r="GP64" s="674"/>
      <c r="GQ64" s="674"/>
      <c r="GR64" s="674"/>
      <c r="GS64" s="674"/>
      <c r="GT64" s="674"/>
      <c r="GU64" s="674"/>
      <c r="GV64" s="674"/>
      <c r="GW64" s="674"/>
      <c r="GX64" s="674"/>
      <c r="GY64" s="674"/>
      <c r="GZ64" s="674"/>
      <c r="HA64" s="674"/>
      <c r="HB64" s="674"/>
      <c r="HC64" s="674"/>
      <c r="HD64" s="674"/>
      <c r="HE64" s="674"/>
      <c r="HF64" s="674"/>
      <c r="HG64" s="674"/>
      <c r="HH64" s="674"/>
      <c r="HI64" s="674"/>
      <c r="HJ64" s="674"/>
      <c r="HK64" s="674"/>
      <c r="HL64" s="674"/>
      <c r="HM64" s="674"/>
      <c r="HN64" s="674"/>
      <c r="HO64" s="674"/>
      <c r="HP64" s="674"/>
      <c r="HQ64" s="674"/>
      <c r="HR64" s="674"/>
      <c r="HS64" s="674"/>
      <c r="HT64" s="674"/>
      <c r="HU64" s="674"/>
      <c r="HV64" s="674"/>
      <c r="HW64" s="674"/>
      <c r="HX64" s="674"/>
      <c r="HY64" s="674"/>
      <c r="HZ64" s="674"/>
      <c r="IA64" s="674"/>
      <c r="IB64" s="674"/>
      <c r="IC64" s="674"/>
      <c r="ID64" s="674"/>
      <c r="IE64" s="674"/>
      <c r="IF64" s="674"/>
      <c r="IG64" s="674"/>
      <c r="IH64" s="674"/>
      <c r="II64" s="674"/>
      <c r="IJ64" s="674"/>
      <c r="IK64" s="674"/>
      <c r="IL64" s="674"/>
      <c r="IM64" s="674"/>
      <c r="IN64" s="674"/>
      <c r="IO64" s="674"/>
      <c r="IP64" s="674"/>
      <c r="IQ64" s="674"/>
      <c r="IR64" s="674"/>
      <c r="IS64" s="674"/>
      <c r="IT64" s="674"/>
      <c r="IU64" s="674"/>
    </row>
    <row r="65" spans="1:255" x14ac:dyDescent="0.35">
      <c r="A65" s="313"/>
      <c r="B65" s="313"/>
      <c r="C65" s="314"/>
      <c r="D65" s="315"/>
      <c r="E65" s="312"/>
      <c r="F65" s="312"/>
      <c r="G65" s="312"/>
      <c r="H65" s="312"/>
      <c r="I65" s="312"/>
      <c r="J65" s="312"/>
      <c r="K65" s="312"/>
      <c r="L65" s="312"/>
      <c r="M65" s="312"/>
      <c r="N65" s="312"/>
      <c r="O65" s="312"/>
      <c r="P65" s="312"/>
      <c r="Q65" s="312"/>
      <c r="R65" s="312"/>
      <c r="S65" s="312"/>
      <c r="T65" s="312"/>
      <c r="U65" s="312"/>
      <c r="V65" s="312"/>
      <c r="W65" s="312"/>
      <c r="X65" s="312"/>
      <c r="Y65" s="312"/>
      <c r="Z65" s="312"/>
      <c r="AA65" s="312"/>
      <c r="AB65" s="312"/>
      <c r="AC65" s="312"/>
      <c r="AD65" s="312"/>
      <c r="AE65" s="312"/>
      <c r="AF65" s="312"/>
      <c r="AG65" s="312"/>
      <c r="AH65" s="312"/>
      <c r="AI65" s="312"/>
      <c r="AJ65" s="312"/>
      <c r="AK65" s="312"/>
      <c r="AL65" s="312"/>
      <c r="AM65" s="312"/>
      <c r="AN65" s="312"/>
      <c r="AO65" s="312"/>
      <c r="AP65" s="312"/>
      <c r="AQ65" s="312"/>
      <c r="AR65" s="312"/>
      <c r="AS65" s="312"/>
      <c r="AT65" s="312"/>
      <c r="AU65" s="312"/>
      <c r="AV65" s="312"/>
      <c r="AW65" s="312"/>
      <c r="AX65" s="312"/>
      <c r="AY65" s="312"/>
      <c r="AZ65" s="312"/>
      <c r="BA65" s="312"/>
      <c r="BB65" s="312"/>
      <c r="BC65" s="312"/>
      <c r="BD65" s="312"/>
      <c r="BE65" s="312"/>
      <c r="BF65" s="312"/>
      <c r="BG65" s="312"/>
      <c r="BH65" s="312"/>
      <c r="BI65" s="312"/>
      <c r="BJ65" s="312"/>
      <c r="BK65" s="312"/>
      <c r="BL65" s="312"/>
      <c r="BM65" s="312"/>
      <c r="BN65" s="312"/>
      <c r="BO65" s="312"/>
      <c r="BP65" s="312"/>
      <c r="BQ65" s="312"/>
      <c r="BR65" s="312"/>
      <c r="BS65" s="312"/>
      <c r="BT65" s="312"/>
      <c r="BU65" s="312"/>
      <c r="BV65" s="312"/>
      <c r="BW65" s="312"/>
      <c r="BX65" s="312"/>
      <c r="BY65" s="312"/>
      <c r="BZ65" s="312"/>
      <c r="CA65" s="312"/>
      <c r="CB65" s="312"/>
      <c r="CC65" s="312"/>
      <c r="CD65" s="312"/>
      <c r="CE65" s="312"/>
      <c r="CF65" s="312"/>
      <c r="CG65" s="312"/>
      <c r="CH65" s="312"/>
      <c r="CI65" s="312"/>
      <c r="CJ65" s="312"/>
      <c r="CK65" s="312"/>
      <c r="CL65" s="312"/>
      <c r="CM65" s="312"/>
      <c r="CN65" s="312"/>
      <c r="CO65" s="312"/>
      <c r="CP65" s="312"/>
      <c r="CQ65" s="312"/>
      <c r="CR65" s="312"/>
      <c r="CS65" s="312"/>
      <c r="CT65" s="312"/>
      <c r="CU65" s="312"/>
      <c r="CV65" s="312"/>
      <c r="CW65" s="312"/>
      <c r="CX65" s="312"/>
      <c r="CY65" s="312"/>
      <c r="CZ65" s="312"/>
      <c r="DA65" s="312"/>
      <c r="DB65" s="312"/>
      <c r="DC65" s="312"/>
      <c r="DD65" s="312"/>
      <c r="DE65" s="312"/>
      <c r="DF65" s="312"/>
      <c r="DG65" s="312"/>
      <c r="DH65" s="312"/>
      <c r="DI65" s="312"/>
      <c r="DJ65" s="312"/>
      <c r="DK65" s="312"/>
      <c r="DL65" s="312"/>
      <c r="DM65" s="312"/>
      <c r="DN65" s="312"/>
      <c r="DO65" s="312"/>
      <c r="DP65" s="312"/>
      <c r="DQ65" s="312"/>
      <c r="DR65" s="312"/>
      <c r="DS65" s="312"/>
      <c r="DT65" s="312"/>
      <c r="DU65" s="312"/>
      <c r="DV65" s="312"/>
      <c r="DW65" s="312"/>
      <c r="DX65" s="312"/>
      <c r="DY65" s="312"/>
      <c r="DZ65" s="312"/>
      <c r="EA65" s="312"/>
      <c r="EB65" s="312"/>
      <c r="EC65" s="312"/>
      <c r="ED65" s="312"/>
      <c r="EE65" s="312"/>
      <c r="EF65" s="312"/>
      <c r="EG65" s="312"/>
      <c r="EH65" s="312"/>
      <c r="EI65" s="312"/>
      <c r="EJ65" s="312"/>
      <c r="EK65" s="312"/>
      <c r="EL65" s="312"/>
      <c r="EM65" s="312"/>
      <c r="EN65" s="312"/>
      <c r="EO65" s="312"/>
      <c r="EP65" s="312"/>
      <c r="EQ65" s="312"/>
      <c r="ER65" s="312"/>
      <c r="ES65" s="312"/>
      <c r="ET65" s="312"/>
      <c r="EU65" s="312"/>
      <c r="EV65" s="312"/>
      <c r="EW65" s="312"/>
      <c r="EX65" s="312"/>
      <c r="EY65" s="312"/>
      <c r="EZ65" s="312"/>
      <c r="FA65" s="312"/>
      <c r="FB65" s="312"/>
      <c r="FC65" s="312"/>
      <c r="FD65" s="312"/>
      <c r="FE65" s="312"/>
      <c r="FF65" s="312"/>
      <c r="FG65" s="312"/>
      <c r="FH65" s="312"/>
      <c r="FI65" s="312"/>
      <c r="FJ65" s="312"/>
      <c r="FK65" s="312"/>
      <c r="FL65" s="312"/>
      <c r="FM65" s="312"/>
      <c r="FN65" s="312"/>
      <c r="FO65" s="312"/>
      <c r="FP65" s="312"/>
      <c r="FQ65" s="312"/>
      <c r="FR65" s="312"/>
      <c r="FS65" s="312"/>
      <c r="FT65" s="312"/>
      <c r="FU65" s="312"/>
      <c r="FV65" s="312"/>
      <c r="FW65" s="312"/>
      <c r="FX65" s="312"/>
      <c r="FY65" s="312"/>
      <c r="FZ65" s="312"/>
      <c r="GA65" s="312"/>
      <c r="GB65" s="312"/>
      <c r="GC65" s="312"/>
      <c r="GD65" s="312"/>
      <c r="GE65" s="312"/>
      <c r="GF65" s="312"/>
      <c r="GG65" s="312"/>
      <c r="GH65" s="312"/>
      <c r="GI65" s="312"/>
      <c r="GJ65" s="312"/>
      <c r="GK65" s="316"/>
      <c r="GL65" s="316"/>
      <c r="GM65" s="316"/>
      <c r="GN65" s="316"/>
      <c r="GO65" s="316"/>
      <c r="GP65" s="316"/>
      <c r="GQ65" s="316"/>
      <c r="GR65" s="316"/>
      <c r="GS65" s="316"/>
      <c r="GT65" s="316"/>
      <c r="GU65" s="316"/>
      <c r="GV65" s="316"/>
      <c r="GW65" s="316"/>
      <c r="GX65" s="316"/>
      <c r="GY65" s="316"/>
      <c r="GZ65" s="316"/>
      <c r="HA65" s="316"/>
      <c r="HB65" s="316"/>
      <c r="HC65" s="316"/>
      <c r="HD65" s="316"/>
      <c r="HE65" s="316"/>
      <c r="HF65" s="316"/>
      <c r="HG65" s="316"/>
      <c r="HH65" s="316"/>
      <c r="HI65" s="316"/>
      <c r="HJ65" s="316"/>
      <c r="HK65" s="316"/>
      <c r="HL65" s="316"/>
      <c r="HM65" s="316"/>
      <c r="HN65" s="316"/>
      <c r="HO65" s="316"/>
      <c r="HP65" s="316"/>
      <c r="HQ65" s="316"/>
      <c r="HR65" s="316"/>
      <c r="HS65" s="316"/>
      <c r="HT65" s="316"/>
      <c r="HU65" s="316"/>
      <c r="HV65" s="316"/>
      <c r="HW65" s="316"/>
      <c r="HX65" s="316"/>
      <c r="HY65" s="316"/>
      <c r="HZ65" s="316"/>
      <c r="IA65" s="316"/>
      <c r="IB65" s="316"/>
      <c r="IC65" s="316"/>
      <c r="ID65" s="316"/>
      <c r="IE65" s="316"/>
      <c r="IF65" s="316"/>
      <c r="IG65" s="316"/>
      <c r="IH65" s="316"/>
      <c r="II65" s="316"/>
      <c r="IJ65" s="316"/>
      <c r="IK65" s="316"/>
      <c r="IL65" s="316"/>
      <c r="IM65" s="316"/>
      <c r="IN65" s="316"/>
      <c r="IO65" s="316"/>
      <c r="IP65" s="316"/>
      <c r="IQ65" s="316"/>
      <c r="IR65" s="316"/>
      <c r="IS65" s="316"/>
      <c r="IT65" s="316"/>
      <c r="IU65" s="316"/>
    </row>
    <row r="66" spans="1:255" x14ac:dyDescent="0.35">
      <c r="A66" s="313"/>
      <c r="B66" s="313"/>
      <c r="C66" s="314"/>
      <c r="D66" s="315"/>
      <c r="E66" s="312"/>
      <c r="F66" s="312"/>
      <c r="G66" s="312"/>
      <c r="H66" s="312"/>
      <c r="I66" s="312"/>
      <c r="J66" s="312"/>
      <c r="K66" s="312"/>
      <c r="L66" s="312"/>
      <c r="M66" s="312"/>
      <c r="N66" s="312"/>
      <c r="O66" s="312"/>
      <c r="P66" s="312"/>
      <c r="Q66" s="312"/>
      <c r="R66" s="312"/>
      <c r="S66" s="312"/>
      <c r="T66" s="312"/>
      <c r="U66" s="312"/>
      <c r="V66" s="312"/>
      <c r="W66" s="312"/>
      <c r="X66" s="312"/>
      <c r="Y66" s="312"/>
      <c r="Z66" s="312"/>
      <c r="AA66" s="312"/>
      <c r="AB66" s="312"/>
      <c r="AC66" s="312"/>
      <c r="AD66" s="312"/>
      <c r="AE66" s="312"/>
      <c r="AF66" s="312"/>
      <c r="AG66" s="312"/>
      <c r="AH66" s="312"/>
      <c r="AI66" s="312"/>
      <c r="AJ66" s="312"/>
      <c r="AK66" s="312"/>
      <c r="AL66" s="312"/>
      <c r="AM66" s="312"/>
      <c r="AN66" s="312"/>
      <c r="AO66" s="312"/>
      <c r="AP66" s="312"/>
      <c r="AQ66" s="312"/>
      <c r="AR66" s="312"/>
      <c r="AS66" s="312"/>
      <c r="AT66" s="312"/>
      <c r="AU66" s="312"/>
      <c r="AV66" s="312"/>
      <c r="AW66" s="312"/>
      <c r="AX66" s="312"/>
      <c r="AY66" s="312"/>
      <c r="AZ66" s="312"/>
      <c r="BA66" s="312"/>
      <c r="BB66" s="312"/>
      <c r="BC66" s="312"/>
      <c r="BD66" s="312"/>
      <c r="BE66" s="312"/>
      <c r="BF66" s="312"/>
      <c r="BG66" s="312"/>
      <c r="BH66" s="312"/>
      <c r="BI66" s="312"/>
      <c r="BJ66" s="312"/>
      <c r="BK66" s="312"/>
      <c r="BL66" s="312"/>
      <c r="BM66" s="312"/>
      <c r="BN66" s="312"/>
      <c r="BO66" s="312"/>
      <c r="BP66" s="312"/>
      <c r="BQ66" s="312"/>
      <c r="BR66" s="312"/>
      <c r="BS66" s="312"/>
      <c r="BT66" s="312"/>
      <c r="BU66" s="312"/>
      <c r="BV66" s="312"/>
      <c r="BW66" s="312"/>
      <c r="BX66" s="312"/>
      <c r="BY66" s="312"/>
      <c r="BZ66" s="312"/>
      <c r="CA66" s="312"/>
      <c r="CB66" s="312"/>
      <c r="CC66" s="312"/>
      <c r="CD66" s="312"/>
      <c r="CE66" s="312"/>
      <c r="CF66" s="312"/>
      <c r="CG66" s="312"/>
      <c r="CH66" s="312"/>
      <c r="CI66" s="312"/>
      <c r="CJ66" s="312"/>
      <c r="CK66" s="312"/>
      <c r="CL66" s="312"/>
      <c r="CM66" s="312"/>
      <c r="CN66" s="312"/>
      <c r="CO66" s="312"/>
      <c r="CP66" s="312"/>
      <c r="CQ66" s="312"/>
      <c r="CR66" s="312"/>
      <c r="CS66" s="312"/>
      <c r="CT66" s="312"/>
      <c r="CU66" s="312"/>
      <c r="CV66" s="312"/>
      <c r="CW66" s="312"/>
      <c r="CX66" s="312"/>
      <c r="CY66" s="312"/>
      <c r="CZ66" s="312"/>
      <c r="DA66" s="312"/>
      <c r="DB66" s="312"/>
      <c r="DC66" s="312"/>
      <c r="DD66" s="312"/>
      <c r="DE66" s="312"/>
      <c r="DF66" s="312"/>
      <c r="DG66" s="312"/>
      <c r="DH66" s="312"/>
      <c r="DI66" s="312"/>
      <c r="DJ66" s="312"/>
      <c r="DK66" s="312"/>
      <c r="DL66" s="312"/>
      <c r="DM66" s="312"/>
      <c r="DN66" s="312"/>
      <c r="DO66" s="312"/>
      <c r="DP66" s="312"/>
      <c r="DQ66" s="312"/>
      <c r="DR66" s="312"/>
      <c r="DS66" s="312"/>
      <c r="DT66" s="312"/>
      <c r="DU66" s="312"/>
      <c r="DV66" s="312"/>
      <c r="DW66" s="312"/>
      <c r="DX66" s="312"/>
      <c r="DY66" s="312"/>
      <c r="DZ66" s="312"/>
      <c r="EA66" s="312"/>
      <c r="EB66" s="312"/>
      <c r="EC66" s="312"/>
      <c r="ED66" s="312"/>
      <c r="EE66" s="312"/>
      <c r="EF66" s="312"/>
      <c r="EG66" s="312"/>
      <c r="EH66" s="312"/>
      <c r="EI66" s="312"/>
      <c r="EJ66" s="312"/>
      <c r="EK66" s="312"/>
      <c r="EL66" s="312"/>
      <c r="EM66" s="312"/>
      <c r="EN66" s="312"/>
      <c r="EO66" s="312"/>
      <c r="EP66" s="312"/>
      <c r="EQ66" s="312"/>
      <c r="ER66" s="312"/>
      <c r="ES66" s="312"/>
      <c r="ET66" s="312"/>
      <c r="EU66" s="312"/>
      <c r="EV66" s="312"/>
      <c r="EW66" s="312"/>
      <c r="EX66" s="312"/>
      <c r="EY66" s="312"/>
      <c r="EZ66" s="312"/>
      <c r="FA66" s="312"/>
      <c r="FB66" s="312"/>
      <c r="FC66" s="312"/>
      <c r="FD66" s="312"/>
      <c r="FE66" s="312"/>
      <c r="FF66" s="312"/>
      <c r="FG66" s="312"/>
      <c r="FH66" s="312"/>
      <c r="FI66" s="312"/>
      <c r="FJ66" s="312"/>
      <c r="FK66" s="312"/>
      <c r="FL66" s="312"/>
      <c r="FM66" s="312"/>
      <c r="FN66" s="312"/>
      <c r="FO66" s="312"/>
      <c r="FP66" s="312"/>
      <c r="FQ66" s="312"/>
      <c r="FR66" s="312"/>
      <c r="FS66" s="312"/>
      <c r="FT66" s="312"/>
      <c r="FU66" s="312"/>
      <c r="FV66" s="312"/>
      <c r="FW66" s="312"/>
      <c r="FX66" s="312"/>
      <c r="FY66" s="312"/>
      <c r="FZ66" s="312"/>
      <c r="GA66" s="312"/>
      <c r="GB66" s="312"/>
      <c r="GC66" s="312"/>
      <c r="GD66" s="312"/>
      <c r="GE66" s="312"/>
      <c r="GF66" s="312"/>
      <c r="GG66" s="312"/>
      <c r="GH66" s="312"/>
      <c r="GI66" s="312"/>
      <c r="GJ66" s="312"/>
      <c r="GK66" s="316"/>
      <c r="GL66" s="316"/>
      <c r="GM66" s="316"/>
      <c r="GN66" s="316"/>
      <c r="GO66" s="316"/>
      <c r="GP66" s="316"/>
      <c r="GQ66" s="316"/>
      <c r="GR66" s="316"/>
      <c r="GS66" s="316"/>
      <c r="GT66" s="316"/>
      <c r="GU66" s="316"/>
      <c r="GV66" s="316"/>
      <c r="GW66" s="316"/>
      <c r="GX66" s="316"/>
      <c r="GY66" s="316"/>
      <c r="GZ66" s="316"/>
      <c r="HA66" s="316"/>
      <c r="HB66" s="316"/>
      <c r="HC66" s="316"/>
      <c r="HD66" s="316"/>
      <c r="HE66" s="316"/>
      <c r="HF66" s="316"/>
      <c r="HG66" s="316"/>
      <c r="HH66" s="316"/>
      <c r="HI66" s="316"/>
      <c r="HJ66" s="316"/>
      <c r="HK66" s="316"/>
      <c r="HL66" s="316"/>
      <c r="HM66" s="316"/>
      <c r="HN66" s="316"/>
      <c r="HO66" s="316"/>
      <c r="HP66" s="316"/>
      <c r="HQ66" s="316"/>
      <c r="HR66" s="316"/>
      <c r="HS66" s="316"/>
      <c r="HT66" s="316"/>
      <c r="HU66" s="316"/>
      <c r="HV66" s="316"/>
      <c r="HW66" s="316"/>
      <c r="HX66" s="316"/>
      <c r="HY66" s="316"/>
      <c r="HZ66" s="316"/>
      <c r="IA66" s="316"/>
      <c r="IB66" s="316"/>
      <c r="IC66" s="316"/>
      <c r="ID66" s="316"/>
      <c r="IE66" s="316"/>
      <c r="IF66" s="316"/>
      <c r="IG66" s="316"/>
      <c r="IH66" s="316"/>
      <c r="II66" s="316"/>
      <c r="IJ66" s="316"/>
      <c r="IK66" s="316"/>
      <c r="IL66" s="316"/>
      <c r="IM66" s="316"/>
      <c r="IN66" s="316"/>
      <c r="IO66" s="316"/>
      <c r="IP66" s="316"/>
      <c r="IQ66" s="316"/>
      <c r="IR66" s="316"/>
      <c r="IS66" s="316"/>
      <c r="IT66" s="316"/>
      <c r="IU66" s="316"/>
    </row>
    <row r="67" spans="1:255" x14ac:dyDescent="0.35">
      <c r="A67" s="313" t="s">
        <v>327</v>
      </c>
      <c r="B67" s="313"/>
      <c r="C67" s="314"/>
      <c r="D67" s="315"/>
      <c r="E67" s="312"/>
      <c r="F67" s="312"/>
      <c r="G67" s="312"/>
      <c r="H67" s="312"/>
      <c r="I67" s="312"/>
      <c r="J67" s="312"/>
      <c r="K67" s="312"/>
      <c r="L67" s="312"/>
      <c r="M67" s="312"/>
      <c r="N67" s="312"/>
      <c r="O67" s="312"/>
      <c r="P67" s="312"/>
      <c r="Q67" s="312"/>
      <c r="R67" s="312"/>
      <c r="S67" s="312"/>
      <c r="T67" s="312"/>
      <c r="U67" s="312"/>
      <c r="V67" s="312"/>
      <c r="W67" s="312"/>
      <c r="X67" s="312"/>
      <c r="Y67" s="312"/>
      <c r="Z67" s="312"/>
      <c r="AA67" s="312"/>
      <c r="AB67" s="312"/>
      <c r="AC67" s="312"/>
      <c r="AD67" s="312"/>
      <c r="AE67" s="312"/>
      <c r="AF67" s="312"/>
      <c r="AG67" s="312"/>
      <c r="AH67" s="312"/>
      <c r="AI67" s="312"/>
      <c r="AJ67" s="312"/>
      <c r="AK67" s="312"/>
      <c r="AL67" s="312"/>
      <c r="AM67" s="312"/>
      <c r="AN67" s="312"/>
      <c r="AO67" s="312"/>
      <c r="AP67" s="312"/>
      <c r="AQ67" s="312"/>
      <c r="AR67" s="312"/>
      <c r="AS67" s="312"/>
      <c r="AT67" s="312"/>
      <c r="AU67" s="312"/>
      <c r="AV67" s="312"/>
      <c r="AW67" s="312"/>
      <c r="AX67" s="312"/>
      <c r="AY67" s="312"/>
      <c r="AZ67" s="312"/>
      <c r="BA67" s="312"/>
      <c r="BB67" s="312"/>
      <c r="BC67" s="312"/>
      <c r="BD67" s="312"/>
      <c r="BE67" s="312"/>
      <c r="BF67" s="312"/>
      <c r="BG67" s="312"/>
      <c r="BH67" s="312"/>
      <c r="BI67" s="312"/>
      <c r="BJ67" s="312"/>
      <c r="BK67" s="312"/>
      <c r="BL67" s="312"/>
      <c r="BM67" s="312"/>
      <c r="BN67" s="312"/>
      <c r="BO67" s="312"/>
      <c r="BP67" s="312"/>
      <c r="BQ67" s="312"/>
      <c r="BR67" s="312"/>
      <c r="BS67" s="312"/>
      <c r="BT67" s="312"/>
      <c r="BU67" s="312"/>
      <c r="BV67" s="312"/>
      <c r="BW67" s="312"/>
      <c r="BX67" s="312"/>
      <c r="BY67" s="312"/>
      <c r="BZ67" s="312"/>
      <c r="CA67" s="312"/>
      <c r="CB67" s="312"/>
      <c r="CC67" s="312"/>
      <c r="CD67" s="312"/>
      <c r="CE67" s="312"/>
      <c r="CF67" s="312"/>
      <c r="CG67" s="312"/>
      <c r="CH67" s="312"/>
      <c r="CI67" s="312"/>
      <c r="CJ67" s="312"/>
      <c r="CK67" s="312"/>
      <c r="CL67" s="312"/>
      <c r="CM67" s="312"/>
      <c r="CN67" s="312"/>
      <c r="CO67" s="312"/>
      <c r="CP67" s="312"/>
      <c r="CQ67" s="312"/>
      <c r="CR67" s="312"/>
      <c r="CS67" s="312"/>
      <c r="CT67" s="312"/>
      <c r="CU67" s="312"/>
      <c r="CV67" s="312"/>
      <c r="CW67" s="312"/>
      <c r="CX67" s="312"/>
      <c r="CY67" s="312"/>
      <c r="CZ67" s="312"/>
      <c r="DA67" s="312"/>
      <c r="DB67" s="312"/>
      <c r="DC67" s="312"/>
      <c r="DD67" s="312"/>
      <c r="DE67" s="312"/>
      <c r="DF67" s="312"/>
      <c r="DG67" s="312"/>
      <c r="DH67" s="312"/>
      <c r="DI67" s="312"/>
      <c r="DJ67" s="312"/>
      <c r="DK67" s="312"/>
      <c r="DL67" s="312"/>
      <c r="DM67" s="312"/>
      <c r="DN67" s="312"/>
      <c r="DO67" s="312"/>
      <c r="DP67" s="312"/>
      <c r="DQ67" s="312"/>
      <c r="DR67" s="312"/>
      <c r="DS67" s="312"/>
      <c r="DT67" s="312"/>
      <c r="DU67" s="312"/>
      <c r="DV67" s="312"/>
      <c r="DW67" s="312"/>
      <c r="DX67" s="312"/>
      <c r="DY67" s="312"/>
      <c r="DZ67" s="312"/>
      <c r="EA67" s="312"/>
      <c r="EB67" s="312"/>
      <c r="EC67" s="312"/>
      <c r="ED67" s="312"/>
      <c r="EE67" s="312"/>
      <c r="EF67" s="312"/>
      <c r="EG67" s="312"/>
      <c r="EH67" s="312"/>
      <c r="EI67" s="312"/>
      <c r="EJ67" s="312"/>
      <c r="EK67" s="312"/>
      <c r="EL67" s="312"/>
      <c r="EM67" s="312"/>
      <c r="EN67" s="312"/>
      <c r="EO67" s="312"/>
      <c r="EP67" s="312"/>
      <c r="EQ67" s="312"/>
      <c r="ER67" s="312"/>
      <c r="ES67" s="312"/>
      <c r="ET67" s="312"/>
      <c r="EU67" s="312"/>
      <c r="EV67" s="312"/>
      <c r="EW67" s="312"/>
      <c r="EX67" s="312"/>
      <c r="EY67" s="312"/>
      <c r="EZ67" s="312"/>
      <c r="FA67" s="312"/>
      <c r="FB67" s="312"/>
      <c r="FC67" s="312"/>
      <c r="FD67" s="312"/>
      <c r="FE67" s="312"/>
      <c r="FF67" s="312"/>
      <c r="FG67" s="312"/>
      <c r="FH67" s="312"/>
      <c r="FI67" s="312"/>
      <c r="FJ67" s="312"/>
      <c r="FK67" s="312"/>
      <c r="FL67" s="312"/>
      <c r="FM67" s="312"/>
      <c r="FN67" s="312"/>
      <c r="FO67" s="312"/>
      <c r="FP67" s="312"/>
      <c r="FQ67" s="312"/>
      <c r="FR67" s="312"/>
      <c r="FS67" s="312"/>
      <c r="FT67" s="312"/>
      <c r="FU67" s="312"/>
      <c r="FV67" s="312"/>
      <c r="FW67" s="312"/>
      <c r="FX67" s="312"/>
      <c r="FY67" s="312"/>
      <c r="FZ67" s="312"/>
      <c r="GA67" s="312"/>
      <c r="GB67" s="312"/>
      <c r="GC67" s="312"/>
      <c r="GD67" s="312"/>
      <c r="GE67" s="312"/>
      <c r="GF67" s="312"/>
      <c r="GG67" s="312"/>
      <c r="GH67" s="312"/>
      <c r="GI67" s="312"/>
      <c r="GJ67" s="312"/>
      <c r="GK67" s="316"/>
      <c r="GL67" s="316"/>
      <c r="GM67" s="316"/>
      <c r="GN67" s="316"/>
      <c r="GO67" s="316"/>
      <c r="GP67" s="316"/>
      <c r="GQ67" s="316"/>
      <c r="GR67" s="316"/>
      <c r="GS67" s="316"/>
      <c r="GT67" s="316"/>
      <c r="GU67" s="316"/>
      <c r="GV67" s="316"/>
      <c r="GW67" s="316"/>
      <c r="GX67" s="316"/>
      <c r="GY67" s="316"/>
      <c r="GZ67" s="316"/>
      <c r="HA67" s="316"/>
      <c r="HB67" s="316"/>
      <c r="HC67" s="316"/>
      <c r="HD67" s="316"/>
      <c r="HE67" s="316"/>
      <c r="HF67" s="316"/>
      <c r="HG67" s="316"/>
      <c r="HH67" s="316"/>
      <c r="HI67" s="316"/>
      <c r="HJ67" s="316"/>
      <c r="HK67" s="316"/>
      <c r="HL67" s="316"/>
      <c r="HM67" s="316"/>
      <c r="HN67" s="316"/>
      <c r="HO67" s="316"/>
      <c r="HP67" s="316"/>
      <c r="HQ67" s="316"/>
      <c r="HR67" s="316"/>
      <c r="HS67" s="316"/>
      <c r="HT67" s="316"/>
      <c r="HU67" s="316"/>
      <c r="HV67" s="316"/>
      <c r="HW67" s="316"/>
      <c r="HX67" s="316"/>
      <c r="HY67" s="316"/>
      <c r="HZ67" s="316"/>
      <c r="IA67" s="316"/>
      <c r="IB67" s="316"/>
      <c r="IC67" s="316"/>
      <c r="ID67" s="316"/>
      <c r="IE67" s="316"/>
      <c r="IF67" s="316"/>
      <c r="IG67" s="316"/>
      <c r="IH67" s="316"/>
      <c r="II67" s="316"/>
      <c r="IJ67" s="316"/>
      <c r="IK67" s="316"/>
      <c r="IL67" s="316"/>
      <c r="IM67" s="316"/>
      <c r="IN67" s="316"/>
      <c r="IO67" s="316"/>
      <c r="IP67" s="316"/>
      <c r="IQ67" s="316"/>
      <c r="IR67" s="316"/>
      <c r="IS67" s="316"/>
      <c r="IT67" s="316"/>
      <c r="IU67" s="316"/>
    </row>
    <row r="68" spans="1:255" s="699" customFormat="1" x14ac:dyDescent="0.35">
      <c r="A68" s="129"/>
      <c r="B68" s="129"/>
      <c r="C68" s="130"/>
      <c r="D68" s="131"/>
      <c r="E68" s="198" t="str">
        <f xml:space="preserve"> InpC!E$103</f>
        <v>Accounts payable days</v>
      </c>
      <c r="F68" s="198">
        <f xml:space="preserve"> InpC!F$103</f>
        <v>30</v>
      </c>
      <c r="G68" s="198" t="str">
        <f xml:space="preserve"> InpC!G$103</f>
        <v>days</v>
      </c>
      <c r="H68" s="198"/>
      <c r="I68" s="197"/>
      <c r="J68" s="197"/>
      <c r="K68" s="197"/>
      <c r="L68" s="197"/>
      <c r="M68" s="197"/>
      <c r="N68" s="197"/>
      <c r="O68" s="197"/>
      <c r="P68" s="197"/>
      <c r="Q68" s="197"/>
      <c r="R68" s="197"/>
      <c r="S68" s="197"/>
      <c r="T68" s="197"/>
      <c r="U68" s="197"/>
      <c r="V68" s="197"/>
      <c r="W68" s="197"/>
      <c r="X68" s="197"/>
      <c r="Y68" s="197"/>
      <c r="Z68" s="197"/>
      <c r="AA68" s="197"/>
      <c r="AB68" s="197"/>
      <c r="AC68" s="197"/>
      <c r="AD68" s="197"/>
      <c r="AE68" s="197"/>
      <c r="AF68" s="197"/>
      <c r="AG68" s="197"/>
      <c r="AH68" s="197"/>
      <c r="AI68" s="197"/>
      <c r="AJ68" s="197"/>
      <c r="AK68" s="197"/>
      <c r="AL68" s="197"/>
      <c r="AM68" s="197"/>
      <c r="AN68" s="197"/>
      <c r="AO68" s="197"/>
      <c r="AP68" s="197"/>
      <c r="AQ68" s="197"/>
      <c r="AR68" s="197"/>
      <c r="AS68" s="197"/>
      <c r="AT68" s="197"/>
      <c r="AU68" s="197"/>
      <c r="AV68" s="197"/>
      <c r="AW68" s="197"/>
      <c r="AX68" s="197"/>
      <c r="AY68" s="197"/>
      <c r="AZ68" s="197"/>
      <c r="BA68" s="197"/>
      <c r="BB68" s="197"/>
      <c r="BC68" s="197"/>
      <c r="BD68" s="197"/>
      <c r="BE68" s="197"/>
      <c r="BF68" s="197"/>
      <c r="BG68" s="197"/>
      <c r="BH68" s="197"/>
      <c r="BI68" s="197"/>
      <c r="BJ68" s="197"/>
      <c r="BK68" s="197"/>
      <c r="BL68" s="197"/>
      <c r="BM68" s="197"/>
      <c r="BN68" s="197"/>
      <c r="BO68" s="197"/>
      <c r="BP68" s="197"/>
      <c r="BQ68" s="197"/>
      <c r="BR68" s="197"/>
      <c r="BS68" s="197"/>
      <c r="BT68" s="197"/>
      <c r="BU68" s="197"/>
      <c r="BV68" s="197"/>
      <c r="BW68" s="197"/>
      <c r="BX68" s="197"/>
      <c r="BY68" s="197"/>
      <c r="BZ68" s="197"/>
      <c r="CA68" s="197"/>
      <c r="CB68" s="197"/>
      <c r="CC68" s="197"/>
      <c r="CD68" s="197"/>
      <c r="CE68" s="197"/>
      <c r="CF68" s="197"/>
      <c r="CG68" s="197"/>
      <c r="CH68" s="197"/>
      <c r="CI68" s="197"/>
      <c r="CJ68" s="197"/>
      <c r="CK68" s="197"/>
      <c r="CL68" s="197"/>
      <c r="CM68" s="197"/>
      <c r="CN68" s="197"/>
      <c r="CO68" s="197"/>
      <c r="CP68" s="197"/>
      <c r="CQ68" s="197"/>
      <c r="CR68" s="197"/>
      <c r="CS68" s="197"/>
      <c r="CT68" s="197"/>
      <c r="CU68" s="197"/>
      <c r="CV68" s="197"/>
      <c r="CW68" s="197"/>
      <c r="CX68" s="197"/>
      <c r="CY68" s="197"/>
      <c r="CZ68" s="197"/>
      <c r="DA68" s="197"/>
      <c r="DB68" s="197"/>
      <c r="DC68" s="197"/>
      <c r="DD68" s="197"/>
      <c r="DE68" s="197"/>
      <c r="DF68" s="197"/>
      <c r="DG68" s="197"/>
      <c r="DH68" s="197"/>
      <c r="DI68" s="197"/>
      <c r="DJ68" s="197"/>
      <c r="DK68" s="197"/>
      <c r="DL68" s="197"/>
      <c r="DM68" s="197"/>
      <c r="DN68" s="197"/>
      <c r="DO68" s="197"/>
      <c r="DP68" s="197"/>
      <c r="DQ68" s="197"/>
      <c r="DR68" s="197"/>
      <c r="DS68" s="197"/>
      <c r="DT68" s="197"/>
      <c r="DU68" s="197"/>
      <c r="DV68" s="197"/>
      <c r="DW68" s="197"/>
      <c r="DX68" s="197"/>
      <c r="DY68" s="197"/>
      <c r="DZ68" s="197"/>
      <c r="EA68" s="197"/>
      <c r="EB68" s="197"/>
      <c r="EC68" s="197"/>
      <c r="ED68" s="197"/>
      <c r="EE68" s="197"/>
      <c r="EF68" s="197"/>
      <c r="EG68" s="197"/>
      <c r="EH68" s="197"/>
      <c r="EI68" s="197"/>
      <c r="EJ68" s="197"/>
      <c r="EK68" s="197"/>
      <c r="EL68" s="197"/>
      <c r="EM68" s="197"/>
      <c r="EN68" s="197"/>
      <c r="EO68" s="197"/>
      <c r="EP68" s="197"/>
      <c r="EQ68" s="197"/>
      <c r="ER68" s="197"/>
      <c r="ES68" s="197"/>
      <c r="ET68" s="197"/>
      <c r="EU68" s="197"/>
      <c r="EV68" s="197"/>
      <c r="EW68" s="197"/>
      <c r="EX68" s="197"/>
      <c r="EY68" s="197"/>
      <c r="EZ68" s="197"/>
      <c r="FA68" s="197"/>
      <c r="FB68" s="197"/>
      <c r="FC68" s="197"/>
      <c r="FD68" s="197"/>
      <c r="FE68" s="197"/>
      <c r="FF68" s="197"/>
      <c r="FG68" s="197"/>
      <c r="FH68" s="197"/>
      <c r="FI68" s="197"/>
      <c r="FJ68" s="197"/>
      <c r="FK68" s="197"/>
      <c r="FL68" s="197"/>
      <c r="FM68" s="197"/>
      <c r="FN68" s="197"/>
      <c r="FO68" s="197"/>
      <c r="FP68" s="197"/>
      <c r="FQ68" s="197"/>
      <c r="FR68" s="197"/>
      <c r="FS68" s="197"/>
      <c r="FT68" s="197"/>
      <c r="FU68" s="197"/>
      <c r="FV68" s="197"/>
      <c r="FW68" s="197"/>
      <c r="FX68" s="197"/>
      <c r="FY68" s="197"/>
      <c r="FZ68" s="197"/>
      <c r="GA68" s="197"/>
      <c r="GB68" s="197"/>
      <c r="GC68" s="197"/>
      <c r="GD68" s="197"/>
      <c r="GE68" s="197"/>
      <c r="GF68" s="197"/>
      <c r="GG68" s="197"/>
      <c r="GH68" s="197"/>
      <c r="GI68" s="197"/>
      <c r="GJ68" s="197"/>
      <c r="GK68" s="698"/>
      <c r="GL68" s="698"/>
      <c r="GM68" s="698"/>
      <c r="GN68" s="698"/>
      <c r="GO68" s="698"/>
      <c r="GP68" s="698"/>
      <c r="GQ68" s="698"/>
      <c r="GR68" s="698"/>
      <c r="GS68" s="698"/>
      <c r="GT68" s="698"/>
      <c r="GU68" s="698"/>
      <c r="GV68" s="698"/>
      <c r="GW68" s="698"/>
      <c r="GX68" s="698"/>
      <c r="GY68" s="698"/>
      <c r="GZ68" s="698"/>
      <c r="HA68" s="698"/>
      <c r="HB68" s="698"/>
      <c r="HC68" s="698"/>
      <c r="HD68" s="698"/>
      <c r="HE68" s="698"/>
      <c r="HF68" s="698"/>
      <c r="HG68" s="698"/>
      <c r="HH68" s="698"/>
      <c r="HI68" s="698"/>
      <c r="HJ68" s="698"/>
      <c r="HK68" s="698"/>
      <c r="HL68" s="698"/>
      <c r="HM68" s="698"/>
      <c r="HN68" s="698"/>
      <c r="HO68" s="698"/>
      <c r="HP68" s="698"/>
      <c r="HQ68" s="698"/>
      <c r="HR68" s="698"/>
      <c r="HS68" s="698"/>
      <c r="HT68" s="698"/>
      <c r="HU68" s="698"/>
      <c r="HV68" s="698"/>
      <c r="HW68" s="698"/>
      <c r="HX68" s="698"/>
      <c r="HY68" s="698"/>
      <c r="HZ68" s="698"/>
      <c r="IA68" s="698"/>
      <c r="IB68" s="698"/>
      <c r="IC68" s="698"/>
      <c r="ID68" s="698"/>
      <c r="IE68" s="698"/>
      <c r="IF68" s="698"/>
      <c r="IG68" s="698"/>
      <c r="IH68" s="698"/>
      <c r="II68" s="698"/>
      <c r="IJ68" s="698"/>
      <c r="IK68" s="698"/>
      <c r="IL68" s="698"/>
      <c r="IM68" s="698"/>
      <c r="IN68" s="698"/>
      <c r="IO68" s="698"/>
      <c r="IP68" s="698"/>
      <c r="IQ68" s="698"/>
      <c r="IR68" s="698"/>
      <c r="IS68" s="698"/>
      <c r="IT68" s="698"/>
      <c r="IU68" s="698"/>
    </row>
    <row r="69" spans="1:255" s="699" customFormat="1" x14ac:dyDescent="0.35">
      <c r="A69" s="129"/>
      <c r="B69" s="129"/>
      <c r="C69" s="130"/>
      <c r="D69" s="131"/>
      <c r="E69" s="101" t="str">
        <f xml:space="preserve"> Time!E$153</f>
        <v>Days in period</v>
      </c>
      <c r="F69" s="101">
        <f xml:space="preserve"> Time!F$153</f>
        <v>0</v>
      </c>
      <c r="G69" s="101" t="str">
        <f xml:space="preserve"> Time!G$153</f>
        <v>days</v>
      </c>
      <c r="H69" s="101">
        <f xml:space="preserve"> Time!H$153</f>
        <v>0</v>
      </c>
      <c r="I69" s="101">
        <f xml:space="preserve"> Time!I$153</f>
        <v>0</v>
      </c>
      <c r="J69" s="101">
        <f xml:space="preserve"> Time!J$153</f>
        <v>92</v>
      </c>
      <c r="K69" s="101">
        <f xml:space="preserve"> Time!K$153</f>
        <v>92</v>
      </c>
      <c r="L69" s="101">
        <f xml:space="preserve"> Time!L$153</f>
        <v>90</v>
      </c>
      <c r="M69" s="101">
        <f xml:space="preserve"> Time!M$153</f>
        <v>91</v>
      </c>
      <c r="N69" s="101">
        <f xml:space="preserve"> Time!N$153</f>
        <v>92</v>
      </c>
      <c r="O69" s="101">
        <f xml:space="preserve"> Time!O$153</f>
        <v>92</v>
      </c>
      <c r="P69" s="101">
        <f xml:space="preserve"> Time!P$153</f>
        <v>90</v>
      </c>
      <c r="Q69" s="101">
        <f xml:space="preserve"> Time!Q$153</f>
        <v>91</v>
      </c>
      <c r="R69" s="101">
        <f xml:space="preserve"> Time!R$153</f>
        <v>92</v>
      </c>
      <c r="S69" s="101">
        <f xml:space="preserve"> Time!S$153</f>
        <v>92</v>
      </c>
      <c r="T69" s="101">
        <f xml:space="preserve"> Time!T$153</f>
        <v>90</v>
      </c>
      <c r="U69" s="101">
        <f xml:space="preserve"> Time!U$153</f>
        <v>91</v>
      </c>
      <c r="V69" s="101">
        <f xml:space="preserve"> Time!V$153</f>
        <v>92</v>
      </c>
      <c r="W69" s="101">
        <f xml:space="preserve"> Time!W$153</f>
        <v>92</v>
      </c>
      <c r="X69" s="101">
        <f xml:space="preserve"> Time!X$153</f>
        <v>91</v>
      </c>
      <c r="Y69" s="101">
        <f xml:space="preserve"> Time!Y$153</f>
        <v>91</v>
      </c>
      <c r="Z69" s="101">
        <f xml:space="preserve"> Time!Z$153</f>
        <v>92</v>
      </c>
      <c r="AA69" s="101">
        <f xml:space="preserve"> Time!AA$153</f>
        <v>92</v>
      </c>
      <c r="AB69" s="101">
        <f xml:space="preserve"> Time!AB$153</f>
        <v>90</v>
      </c>
      <c r="AC69" s="101">
        <f xml:space="preserve"> Time!AC$153</f>
        <v>91</v>
      </c>
      <c r="AD69" s="101">
        <f xml:space="preserve"> Time!AD$153</f>
        <v>92</v>
      </c>
      <c r="AE69" s="101">
        <f xml:space="preserve"> Time!AE$153</f>
        <v>92</v>
      </c>
      <c r="AF69" s="101">
        <f xml:space="preserve"> Time!AF$153</f>
        <v>90</v>
      </c>
      <c r="AG69" s="101">
        <f xml:space="preserve"> Time!AG$153</f>
        <v>91</v>
      </c>
      <c r="AH69" s="101">
        <f xml:space="preserve"> Time!AH$153</f>
        <v>92</v>
      </c>
      <c r="AI69" s="101">
        <f xml:space="preserve"> Time!AI$153</f>
        <v>92</v>
      </c>
      <c r="AJ69" s="101">
        <f xml:space="preserve"> Time!AJ$153</f>
        <v>90</v>
      </c>
      <c r="AK69" s="101">
        <f xml:space="preserve"> Time!AK$153</f>
        <v>91</v>
      </c>
      <c r="AL69" s="101">
        <f xml:space="preserve"> Time!AL$153</f>
        <v>92</v>
      </c>
      <c r="AM69" s="101">
        <f xml:space="preserve"> Time!AM$153</f>
        <v>92</v>
      </c>
      <c r="AN69" s="101">
        <f xml:space="preserve"> Time!AN$153</f>
        <v>91</v>
      </c>
      <c r="AO69" s="101">
        <f xml:space="preserve"> Time!AO$153</f>
        <v>91</v>
      </c>
      <c r="AP69" s="101">
        <f xml:space="preserve"> Time!AP$153</f>
        <v>92</v>
      </c>
      <c r="AQ69" s="101">
        <f xml:space="preserve"> Time!AQ$153</f>
        <v>92</v>
      </c>
      <c r="AR69" s="101">
        <f xml:space="preserve"> Time!AR$153</f>
        <v>90</v>
      </c>
      <c r="AS69" s="101">
        <f xml:space="preserve"> Time!AS$153</f>
        <v>91</v>
      </c>
      <c r="AT69" s="101">
        <f xml:space="preserve"> Time!AT$153</f>
        <v>92</v>
      </c>
      <c r="AU69" s="101">
        <f xml:space="preserve"> Time!AU$153</f>
        <v>92</v>
      </c>
      <c r="AV69" s="101">
        <f xml:space="preserve"> Time!AV$153</f>
        <v>90</v>
      </c>
      <c r="AW69" s="101">
        <f xml:space="preserve"> Time!AW$153</f>
        <v>91</v>
      </c>
      <c r="AX69" s="101">
        <f xml:space="preserve"> Time!AX$153</f>
        <v>92</v>
      </c>
      <c r="AY69" s="101">
        <f xml:space="preserve"> Time!AY$153</f>
        <v>92</v>
      </c>
      <c r="AZ69" s="101">
        <f xml:space="preserve"> Time!AZ$153</f>
        <v>90</v>
      </c>
      <c r="BA69" s="101">
        <f xml:space="preserve"> Time!BA$153</f>
        <v>91</v>
      </c>
      <c r="BB69" s="101">
        <f xml:space="preserve"> Time!BB$153</f>
        <v>92</v>
      </c>
      <c r="BC69" s="101">
        <f xml:space="preserve"> Time!BC$153</f>
        <v>92</v>
      </c>
      <c r="BD69" s="101">
        <f xml:space="preserve"> Time!BD$153</f>
        <v>91</v>
      </c>
      <c r="BE69" s="101">
        <f xml:space="preserve"> Time!BE$153</f>
        <v>91</v>
      </c>
      <c r="BF69" s="101">
        <f xml:space="preserve"> Time!BF$153</f>
        <v>92</v>
      </c>
      <c r="BG69" s="101">
        <f xml:space="preserve"> Time!BG$153</f>
        <v>92</v>
      </c>
      <c r="BH69" s="101">
        <f xml:space="preserve"> Time!BH$153</f>
        <v>90</v>
      </c>
      <c r="BI69" s="101">
        <f xml:space="preserve"> Time!BI$153</f>
        <v>91</v>
      </c>
      <c r="BJ69" s="101">
        <f xml:space="preserve"> Time!BJ$153</f>
        <v>92</v>
      </c>
      <c r="BK69" s="101">
        <f xml:space="preserve"> Time!BK$153</f>
        <v>92</v>
      </c>
      <c r="BL69" s="101">
        <f xml:space="preserve"> Time!BL$153</f>
        <v>90</v>
      </c>
      <c r="BM69" s="101">
        <f xml:space="preserve"> Time!BM$153</f>
        <v>91</v>
      </c>
      <c r="BN69" s="101">
        <f xml:space="preserve"> Time!BN$153</f>
        <v>92</v>
      </c>
      <c r="BO69" s="101">
        <f xml:space="preserve"> Time!BO$153</f>
        <v>92</v>
      </c>
      <c r="BP69" s="101">
        <f xml:space="preserve"> Time!BP$153</f>
        <v>90</v>
      </c>
      <c r="BQ69" s="101">
        <f xml:space="preserve"> Time!BQ$153</f>
        <v>91</v>
      </c>
      <c r="BR69" s="101">
        <f xml:space="preserve"> Time!BR$153</f>
        <v>92</v>
      </c>
      <c r="BS69" s="101">
        <f xml:space="preserve"> Time!BS$153</f>
        <v>92</v>
      </c>
      <c r="BT69" s="101">
        <f xml:space="preserve"> Time!BT$153</f>
        <v>91</v>
      </c>
      <c r="BU69" s="101">
        <f xml:space="preserve"> Time!BU$153</f>
        <v>91</v>
      </c>
      <c r="BV69" s="101">
        <f xml:space="preserve"> Time!BV$153</f>
        <v>92</v>
      </c>
      <c r="BW69" s="101">
        <f xml:space="preserve"> Time!BW$153</f>
        <v>92</v>
      </c>
      <c r="BX69" s="101">
        <f xml:space="preserve"> Time!BX$153</f>
        <v>90</v>
      </c>
      <c r="BY69" s="101">
        <f xml:space="preserve"> Time!BY$153</f>
        <v>91</v>
      </c>
      <c r="BZ69" s="101">
        <f xml:space="preserve"> Time!BZ$153</f>
        <v>92</v>
      </c>
      <c r="CA69" s="101">
        <f xml:space="preserve"> Time!CA$153</f>
        <v>92</v>
      </c>
      <c r="CB69" s="101">
        <f xml:space="preserve"> Time!CB$153</f>
        <v>90</v>
      </c>
      <c r="CC69" s="101">
        <f xml:space="preserve"> Time!CC$153</f>
        <v>91</v>
      </c>
      <c r="CD69" s="101">
        <f xml:space="preserve"> Time!CD$153</f>
        <v>92</v>
      </c>
      <c r="CE69" s="101">
        <f xml:space="preserve"> Time!CE$153</f>
        <v>92</v>
      </c>
      <c r="CF69" s="101">
        <f xml:space="preserve"> Time!CF$153</f>
        <v>90</v>
      </c>
      <c r="CG69" s="101">
        <f xml:space="preserve"> Time!CG$153</f>
        <v>91</v>
      </c>
      <c r="CH69" s="101">
        <f xml:space="preserve"> Time!CH$153</f>
        <v>92</v>
      </c>
      <c r="CI69" s="101">
        <f xml:space="preserve"> Time!CI$153</f>
        <v>92</v>
      </c>
      <c r="CJ69" s="101">
        <f xml:space="preserve"> Time!CJ$153</f>
        <v>91</v>
      </c>
      <c r="CK69" s="101">
        <f xml:space="preserve"> Time!CK$153</f>
        <v>91</v>
      </c>
      <c r="CL69" s="101">
        <f xml:space="preserve"> Time!CL$153</f>
        <v>92</v>
      </c>
      <c r="CM69" s="101">
        <f xml:space="preserve"> Time!CM$153</f>
        <v>92</v>
      </c>
      <c r="CN69" s="101">
        <f xml:space="preserve"> Time!CN$153</f>
        <v>90</v>
      </c>
      <c r="CO69" s="101">
        <f xml:space="preserve"> Time!CO$153</f>
        <v>91</v>
      </c>
      <c r="CP69" s="101">
        <f xml:space="preserve"> Time!CP$153</f>
        <v>92</v>
      </c>
      <c r="CQ69" s="101">
        <f xml:space="preserve"> Time!CQ$153</f>
        <v>92</v>
      </c>
      <c r="CR69" s="101">
        <f xml:space="preserve"> Time!CR$153</f>
        <v>90</v>
      </c>
      <c r="CS69" s="101">
        <f xml:space="preserve"> Time!CS$153</f>
        <v>91</v>
      </c>
      <c r="CT69" s="101">
        <f xml:space="preserve"> Time!CT$153</f>
        <v>92</v>
      </c>
      <c r="CU69" s="101">
        <f xml:space="preserve"> Time!CU$153</f>
        <v>92</v>
      </c>
      <c r="CV69" s="101">
        <f xml:space="preserve"> Time!CV$153</f>
        <v>90</v>
      </c>
      <c r="CW69" s="101">
        <f xml:space="preserve"> Time!CW$153</f>
        <v>91</v>
      </c>
      <c r="CX69" s="101">
        <f xml:space="preserve"> Time!CX$153</f>
        <v>92</v>
      </c>
      <c r="CY69" s="101">
        <f xml:space="preserve"> Time!CY$153</f>
        <v>92</v>
      </c>
      <c r="CZ69" s="101">
        <f xml:space="preserve"> Time!CZ$153</f>
        <v>91</v>
      </c>
      <c r="DA69" s="101">
        <f xml:space="preserve"> Time!DA$153</f>
        <v>91</v>
      </c>
      <c r="DB69" s="101">
        <f xml:space="preserve"> Time!DB$153</f>
        <v>92</v>
      </c>
      <c r="DC69" s="101">
        <f xml:space="preserve"> Time!DC$153</f>
        <v>92</v>
      </c>
      <c r="DD69" s="101">
        <f xml:space="preserve"> Time!DD$153</f>
        <v>90</v>
      </c>
      <c r="DE69" s="101">
        <f xml:space="preserve"> Time!DE$153</f>
        <v>91</v>
      </c>
      <c r="DF69" s="101">
        <f xml:space="preserve"> Time!DF$153</f>
        <v>92</v>
      </c>
      <c r="DG69" s="101">
        <f xml:space="preserve"> Time!DG$153</f>
        <v>92</v>
      </c>
      <c r="DH69" s="101">
        <f xml:space="preserve"> Time!DH$153</f>
        <v>90</v>
      </c>
      <c r="DI69" s="101">
        <f xml:space="preserve"> Time!DI$153</f>
        <v>91</v>
      </c>
      <c r="DJ69" s="101">
        <f xml:space="preserve"> Time!DJ$153</f>
        <v>92</v>
      </c>
      <c r="DK69" s="101">
        <f xml:space="preserve"> Time!DK$153</f>
        <v>92</v>
      </c>
      <c r="DL69" s="101">
        <f xml:space="preserve"> Time!DL$153</f>
        <v>90</v>
      </c>
      <c r="DM69" s="101">
        <f xml:space="preserve"> Time!DM$153</f>
        <v>91</v>
      </c>
      <c r="DN69" s="101">
        <f xml:space="preserve"> Time!DN$153</f>
        <v>92</v>
      </c>
      <c r="DO69" s="101">
        <f xml:space="preserve"> Time!DO$153</f>
        <v>92</v>
      </c>
      <c r="DP69" s="101">
        <f xml:space="preserve"> Time!DP$153</f>
        <v>91</v>
      </c>
      <c r="DQ69" s="101">
        <f xml:space="preserve"> Time!DQ$153</f>
        <v>91</v>
      </c>
      <c r="DR69" s="101">
        <f xml:space="preserve"> Time!DR$153</f>
        <v>92</v>
      </c>
      <c r="DS69" s="101">
        <f xml:space="preserve"> Time!DS$153</f>
        <v>92</v>
      </c>
      <c r="DT69" s="101">
        <f xml:space="preserve"> Time!DT$153</f>
        <v>90</v>
      </c>
      <c r="DU69" s="101">
        <f xml:space="preserve"> Time!DU$153</f>
        <v>91</v>
      </c>
      <c r="DV69" s="101">
        <f xml:space="preserve"> Time!DV$153</f>
        <v>92</v>
      </c>
      <c r="DW69" s="101">
        <f xml:space="preserve"> Time!DW$153</f>
        <v>92</v>
      </c>
      <c r="DX69" s="101">
        <f xml:space="preserve"> Time!DX$153</f>
        <v>90</v>
      </c>
      <c r="DY69" s="101">
        <f xml:space="preserve"> Time!DY$153</f>
        <v>91</v>
      </c>
      <c r="DZ69" s="101">
        <f xml:space="preserve"> Time!DZ$153</f>
        <v>92</v>
      </c>
      <c r="EA69" s="101">
        <f xml:space="preserve"> Time!EA$153</f>
        <v>92</v>
      </c>
      <c r="EB69" s="101">
        <f xml:space="preserve"> Time!EB$153</f>
        <v>90</v>
      </c>
      <c r="EC69" s="101">
        <f xml:space="preserve"> Time!EC$153</f>
        <v>91</v>
      </c>
      <c r="ED69" s="101">
        <f xml:space="preserve"> Time!ED$153</f>
        <v>92</v>
      </c>
      <c r="EE69" s="101">
        <f xml:space="preserve"> Time!EE$153</f>
        <v>92</v>
      </c>
      <c r="EF69" s="101">
        <f xml:space="preserve"> Time!EF$153</f>
        <v>91</v>
      </c>
      <c r="EG69" s="101">
        <f xml:space="preserve"> Time!EG$153</f>
        <v>91</v>
      </c>
      <c r="EH69" s="101">
        <f xml:space="preserve"> Time!EH$153</f>
        <v>92</v>
      </c>
      <c r="EI69" s="101">
        <f xml:space="preserve"> Time!EI$153</f>
        <v>92</v>
      </c>
      <c r="EJ69" s="101">
        <f xml:space="preserve"> Time!EJ$153</f>
        <v>90</v>
      </c>
      <c r="EK69" s="101">
        <f xml:space="preserve"> Time!EK$153</f>
        <v>91</v>
      </c>
      <c r="EL69" s="101">
        <f xml:space="preserve"> Time!EL$153</f>
        <v>92</v>
      </c>
      <c r="EM69" s="101">
        <f xml:space="preserve"> Time!EM$153</f>
        <v>92</v>
      </c>
      <c r="EN69" s="101">
        <f xml:space="preserve"> Time!EN$153</f>
        <v>90</v>
      </c>
      <c r="EO69" s="101">
        <f xml:space="preserve"> Time!EO$153</f>
        <v>91</v>
      </c>
      <c r="EP69" s="101">
        <f xml:space="preserve"> Time!EP$153</f>
        <v>92</v>
      </c>
      <c r="EQ69" s="101">
        <f xml:space="preserve"> Time!EQ$153</f>
        <v>92</v>
      </c>
      <c r="ER69" s="101">
        <f xml:space="preserve"> Time!ER$153</f>
        <v>90</v>
      </c>
      <c r="ES69" s="101">
        <f xml:space="preserve"> Time!ES$153</f>
        <v>91</v>
      </c>
      <c r="ET69" s="101">
        <f xml:space="preserve"> Time!ET$153</f>
        <v>92</v>
      </c>
      <c r="EU69" s="101">
        <f xml:space="preserve"> Time!EU$153</f>
        <v>92</v>
      </c>
      <c r="EV69" s="101">
        <f xml:space="preserve"> Time!EV$153</f>
        <v>91</v>
      </c>
      <c r="EW69" s="101">
        <f xml:space="preserve"> Time!EW$153</f>
        <v>91</v>
      </c>
      <c r="EX69" s="101">
        <f xml:space="preserve"> Time!EX$153</f>
        <v>92</v>
      </c>
      <c r="EY69" s="101">
        <f xml:space="preserve"> Time!EY$153</f>
        <v>92</v>
      </c>
      <c r="EZ69" s="101">
        <f xml:space="preserve"> Time!EZ$153</f>
        <v>90</v>
      </c>
      <c r="FA69" s="101">
        <f xml:space="preserve"> Time!FA$153</f>
        <v>91</v>
      </c>
      <c r="FB69" s="101">
        <f xml:space="preserve"> Time!FB$153</f>
        <v>92</v>
      </c>
      <c r="FC69" s="101">
        <f xml:space="preserve"> Time!FC$153</f>
        <v>92</v>
      </c>
      <c r="FD69" s="101">
        <f xml:space="preserve"> Time!FD$153</f>
        <v>90</v>
      </c>
      <c r="FE69" s="101">
        <f xml:space="preserve"> Time!FE$153</f>
        <v>91</v>
      </c>
      <c r="FF69" s="101">
        <f xml:space="preserve"> Time!FF$153</f>
        <v>92</v>
      </c>
      <c r="FG69" s="101">
        <f xml:space="preserve"> Time!FG$153</f>
        <v>92</v>
      </c>
      <c r="FH69" s="101">
        <f xml:space="preserve"> Time!FH$153</f>
        <v>90</v>
      </c>
      <c r="FI69" s="101">
        <f xml:space="preserve"> Time!FI$153</f>
        <v>91</v>
      </c>
      <c r="FJ69" s="101">
        <f xml:space="preserve"> Time!FJ$153</f>
        <v>92</v>
      </c>
      <c r="FK69" s="101">
        <f xml:space="preserve"> Time!FK$153</f>
        <v>92</v>
      </c>
      <c r="FL69" s="101">
        <f xml:space="preserve"> Time!FL$153</f>
        <v>91</v>
      </c>
      <c r="FM69" s="101">
        <f xml:space="preserve"> Time!FM$153</f>
        <v>91</v>
      </c>
      <c r="FN69" s="101">
        <f xml:space="preserve"> Time!FN$153</f>
        <v>92</v>
      </c>
      <c r="FO69" s="101">
        <f xml:space="preserve"> Time!FO$153</f>
        <v>92</v>
      </c>
      <c r="FP69" s="101">
        <f xml:space="preserve"> Time!FP$153</f>
        <v>90</v>
      </c>
      <c r="FQ69" s="101">
        <f xml:space="preserve"> Time!FQ$153</f>
        <v>91</v>
      </c>
      <c r="FR69" s="101">
        <f xml:space="preserve"> Time!FR$153</f>
        <v>92</v>
      </c>
      <c r="FS69" s="101">
        <f xml:space="preserve"> Time!FS$153</f>
        <v>92</v>
      </c>
      <c r="FT69" s="101">
        <f xml:space="preserve"> Time!FT$153</f>
        <v>90</v>
      </c>
      <c r="FU69" s="101">
        <f xml:space="preserve"> Time!FU$153</f>
        <v>91</v>
      </c>
      <c r="FV69" s="101">
        <f xml:space="preserve"> Time!FV$153</f>
        <v>92</v>
      </c>
      <c r="FW69" s="101">
        <f xml:space="preserve"> Time!FW$153</f>
        <v>92</v>
      </c>
      <c r="FX69" s="101">
        <f xml:space="preserve"> Time!FX$153</f>
        <v>90</v>
      </c>
      <c r="FY69" s="101">
        <f xml:space="preserve"> Time!FY$153</f>
        <v>91</v>
      </c>
      <c r="FZ69" s="101">
        <f xml:space="preserve"> Time!FZ$153</f>
        <v>92</v>
      </c>
      <c r="GA69" s="101">
        <f xml:space="preserve"> Time!GA$153</f>
        <v>92</v>
      </c>
      <c r="GB69" s="101">
        <f xml:space="preserve"> Time!GB$153</f>
        <v>91</v>
      </c>
      <c r="GC69" s="101">
        <f xml:space="preserve"> Time!GC$153</f>
        <v>91</v>
      </c>
      <c r="GD69" s="101">
        <f xml:space="preserve"> Time!GD$153</f>
        <v>92</v>
      </c>
      <c r="GE69" s="101">
        <f xml:space="preserve"> Time!GE$153</f>
        <v>92</v>
      </c>
      <c r="GF69" s="101">
        <f xml:space="preserve"> Time!GF$153</f>
        <v>90</v>
      </c>
      <c r="GG69" s="101">
        <f xml:space="preserve"> Time!GG$153</f>
        <v>91</v>
      </c>
      <c r="GH69" s="101">
        <f xml:space="preserve"> Time!GH$153</f>
        <v>92</v>
      </c>
      <c r="GI69" s="101">
        <f xml:space="preserve"> Time!GI$153</f>
        <v>92</v>
      </c>
      <c r="GJ69" s="101">
        <f xml:space="preserve"> Time!GJ$153</f>
        <v>90</v>
      </c>
      <c r="GK69" s="698"/>
      <c r="GL69" s="698"/>
      <c r="GM69" s="698"/>
      <c r="GN69" s="698"/>
      <c r="GO69" s="698"/>
      <c r="GP69" s="698"/>
      <c r="GQ69" s="698"/>
      <c r="GR69" s="698"/>
      <c r="GS69" s="698"/>
      <c r="GT69" s="698"/>
      <c r="GU69" s="698"/>
      <c r="GV69" s="698"/>
      <c r="GW69" s="698"/>
      <c r="GX69" s="698"/>
      <c r="GY69" s="698"/>
      <c r="GZ69" s="698"/>
      <c r="HA69" s="698"/>
      <c r="HB69" s="698"/>
      <c r="HC69" s="698"/>
      <c r="HD69" s="698"/>
      <c r="HE69" s="698"/>
      <c r="HF69" s="698"/>
      <c r="HG69" s="698"/>
      <c r="HH69" s="698"/>
      <c r="HI69" s="698"/>
      <c r="HJ69" s="698"/>
      <c r="HK69" s="698"/>
      <c r="HL69" s="698"/>
      <c r="HM69" s="698"/>
      <c r="HN69" s="698"/>
      <c r="HO69" s="698"/>
      <c r="HP69" s="698"/>
      <c r="HQ69" s="698"/>
      <c r="HR69" s="698"/>
      <c r="HS69" s="698"/>
      <c r="HT69" s="698"/>
      <c r="HU69" s="698"/>
      <c r="HV69" s="698"/>
      <c r="HW69" s="698"/>
      <c r="HX69" s="698"/>
      <c r="HY69" s="698"/>
      <c r="HZ69" s="698"/>
      <c r="IA69" s="698"/>
      <c r="IB69" s="698"/>
      <c r="IC69" s="698"/>
      <c r="ID69" s="698"/>
      <c r="IE69" s="698"/>
      <c r="IF69" s="698"/>
      <c r="IG69" s="698"/>
      <c r="IH69" s="698"/>
      <c r="II69" s="698"/>
      <c r="IJ69" s="698"/>
      <c r="IK69" s="698"/>
      <c r="IL69" s="698"/>
      <c r="IM69" s="698"/>
      <c r="IN69" s="698"/>
      <c r="IO69" s="698"/>
      <c r="IP69" s="698"/>
      <c r="IQ69" s="698"/>
      <c r="IR69" s="698"/>
      <c r="IS69" s="698"/>
      <c r="IT69" s="698"/>
      <c r="IU69" s="698"/>
    </row>
    <row r="70" spans="1:255" x14ac:dyDescent="0.35">
      <c r="A70" s="313"/>
      <c r="B70" s="313"/>
      <c r="C70" s="314"/>
      <c r="D70" s="315"/>
      <c r="E70" s="403" t="str">
        <f t="shared" ref="E70:AJ70" si="99" xml:space="preserve"> E$42</f>
        <v>O&amp;M expense POS</v>
      </c>
      <c r="F70" s="403">
        <f t="shared" si="99"/>
        <v>0</v>
      </c>
      <c r="G70" s="403" t="str">
        <f t="shared" si="99"/>
        <v>$ 000s</v>
      </c>
      <c r="H70" s="403">
        <f t="shared" si="99"/>
        <v>68079.957080028704</v>
      </c>
      <c r="I70" s="403">
        <f t="shared" si="99"/>
        <v>0</v>
      </c>
      <c r="J70" s="403">
        <f t="shared" si="99"/>
        <v>0</v>
      </c>
      <c r="K70" s="403">
        <f t="shared" si="99"/>
        <v>0</v>
      </c>
      <c r="L70" s="403">
        <f t="shared" si="99"/>
        <v>0</v>
      </c>
      <c r="M70" s="403">
        <f t="shared" si="99"/>
        <v>498.27586206896547</v>
      </c>
      <c r="N70" s="403">
        <f t="shared" si="99"/>
        <v>498.27586206896547</v>
      </c>
      <c r="O70" s="403">
        <f t="shared" si="99"/>
        <v>498.27586206896547</v>
      </c>
      <c r="P70" s="403">
        <f t="shared" si="99"/>
        <v>498.27586206896547</v>
      </c>
      <c r="Q70" s="403">
        <f t="shared" si="99"/>
        <v>510.73275862068982</v>
      </c>
      <c r="R70" s="403">
        <f t="shared" si="99"/>
        <v>510.73275862068982</v>
      </c>
      <c r="S70" s="403">
        <f t="shared" si="99"/>
        <v>510.73275862068982</v>
      </c>
      <c r="T70" s="403">
        <f t="shared" si="99"/>
        <v>510.73275862068982</v>
      </c>
      <c r="U70" s="403">
        <f t="shared" si="99"/>
        <v>523.50107758620732</v>
      </c>
      <c r="V70" s="403">
        <f t="shared" si="99"/>
        <v>523.50107758620732</v>
      </c>
      <c r="W70" s="403">
        <f t="shared" si="99"/>
        <v>523.50107758620732</v>
      </c>
      <c r="X70" s="403">
        <f t="shared" si="99"/>
        <v>523.50107758620732</v>
      </c>
      <c r="Y70" s="403">
        <f t="shared" si="99"/>
        <v>536.58860452586271</v>
      </c>
      <c r="Z70" s="403">
        <f t="shared" si="99"/>
        <v>536.58860452586271</v>
      </c>
      <c r="AA70" s="403">
        <f t="shared" si="99"/>
        <v>536.58860452586271</v>
      </c>
      <c r="AB70" s="403">
        <f t="shared" si="99"/>
        <v>536.58860452586271</v>
      </c>
      <c r="AC70" s="403">
        <f t="shared" si="99"/>
        <v>550.00331963900953</v>
      </c>
      <c r="AD70" s="403">
        <f t="shared" si="99"/>
        <v>550.00331963900953</v>
      </c>
      <c r="AE70" s="403">
        <f t="shared" si="99"/>
        <v>550.00331963900953</v>
      </c>
      <c r="AF70" s="403">
        <f t="shared" si="99"/>
        <v>550.00331963900953</v>
      </c>
      <c r="AG70" s="403">
        <f t="shared" si="99"/>
        <v>563.75340262998498</v>
      </c>
      <c r="AH70" s="403">
        <f t="shared" si="99"/>
        <v>563.75340262998498</v>
      </c>
      <c r="AI70" s="403">
        <f t="shared" si="99"/>
        <v>563.75340262998498</v>
      </c>
      <c r="AJ70" s="403">
        <f t="shared" si="99"/>
        <v>563.75340262998498</v>
      </c>
      <c r="AK70" s="403">
        <f t="shared" ref="AK70:BP70" si="100" xml:space="preserve"> AK$42</f>
        <v>577.84723769573475</v>
      </c>
      <c r="AL70" s="403">
        <f t="shared" si="100"/>
        <v>577.84723769573475</v>
      </c>
      <c r="AM70" s="403">
        <f t="shared" si="100"/>
        <v>577.84723769573475</v>
      </c>
      <c r="AN70" s="403">
        <f t="shared" si="100"/>
        <v>577.84723769573475</v>
      </c>
      <c r="AO70" s="403">
        <f t="shared" si="100"/>
        <v>592.29341863812829</v>
      </c>
      <c r="AP70" s="403">
        <f t="shared" si="100"/>
        <v>592.29341863812829</v>
      </c>
      <c r="AQ70" s="403">
        <f t="shared" si="100"/>
        <v>592.29341863812829</v>
      </c>
      <c r="AR70" s="403">
        <f t="shared" si="100"/>
        <v>592.29341863812829</v>
      </c>
      <c r="AS70" s="403">
        <f t="shared" si="100"/>
        <v>607.10075410408172</v>
      </c>
      <c r="AT70" s="403">
        <f t="shared" si="100"/>
        <v>607.10075410408172</v>
      </c>
      <c r="AU70" s="403">
        <f t="shared" si="100"/>
        <v>607.10075410408172</v>
      </c>
      <c r="AV70" s="403">
        <f t="shared" si="100"/>
        <v>607.10075410408172</v>
      </c>
      <c r="AW70" s="403">
        <f t="shared" si="100"/>
        <v>622.27827295668396</v>
      </c>
      <c r="AX70" s="403">
        <f t="shared" si="100"/>
        <v>622.27827295668396</v>
      </c>
      <c r="AY70" s="403">
        <f t="shared" si="100"/>
        <v>622.27827295668396</v>
      </c>
      <c r="AZ70" s="403">
        <f t="shared" si="100"/>
        <v>622.27827295668396</v>
      </c>
      <c r="BA70" s="403">
        <f t="shared" si="100"/>
        <v>637.83522978060125</v>
      </c>
      <c r="BB70" s="403">
        <f t="shared" si="100"/>
        <v>637.83522978060125</v>
      </c>
      <c r="BC70" s="403">
        <f t="shared" si="100"/>
        <v>637.83522978060125</v>
      </c>
      <c r="BD70" s="403">
        <f t="shared" si="100"/>
        <v>637.83522978060125</v>
      </c>
      <c r="BE70" s="403">
        <f t="shared" si="100"/>
        <v>653.78111052511645</v>
      </c>
      <c r="BF70" s="403">
        <f t="shared" si="100"/>
        <v>653.78111052511645</v>
      </c>
      <c r="BG70" s="403">
        <f t="shared" si="100"/>
        <v>653.78111052511645</v>
      </c>
      <c r="BH70" s="403">
        <f t="shared" si="100"/>
        <v>653.78111052511645</v>
      </c>
      <c r="BI70" s="403">
        <f t="shared" si="100"/>
        <v>670.12563828824455</v>
      </c>
      <c r="BJ70" s="403">
        <f t="shared" si="100"/>
        <v>670.12563828824455</v>
      </c>
      <c r="BK70" s="403">
        <f t="shared" si="100"/>
        <v>670.12563828824455</v>
      </c>
      <c r="BL70" s="403">
        <f t="shared" si="100"/>
        <v>670.12563828824455</v>
      </c>
      <c r="BM70" s="403">
        <f t="shared" si="100"/>
        <v>686.87877924545103</v>
      </c>
      <c r="BN70" s="403">
        <f t="shared" si="100"/>
        <v>686.87877924545103</v>
      </c>
      <c r="BO70" s="403">
        <f t="shared" si="100"/>
        <v>686.87877924545103</v>
      </c>
      <c r="BP70" s="403">
        <f t="shared" si="100"/>
        <v>686.87877924545103</v>
      </c>
      <c r="BQ70" s="403">
        <f t="shared" ref="BQ70:CV70" si="101" xml:space="preserve"> BQ$42</f>
        <v>704.05074872658759</v>
      </c>
      <c r="BR70" s="403">
        <f t="shared" si="101"/>
        <v>704.05074872658759</v>
      </c>
      <c r="BS70" s="403">
        <f t="shared" si="101"/>
        <v>704.05074872658759</v>
      </c>
      <c r="BT70" s="403">
        <f t="shared" si="101"/>
        <v>704.05074872658759</v>
      </c>
      <c r="BU70" s="403">
        <f t="shared" si="101"/>
        <v>721.65201744475246</v>
      </c>
      <c r="BV70" s="403">
        <f t="shared" si="101"/>
        <v>721.65201744475246</v>
      </c>
      <c r="BW70" s="403">
        <f t="shared" si="101"/>
        <v>721.65201744475246</v>
      </c>
      <c r="BX70" s="403">
        <f t="shared" si="101"/>
        <v>721.65201744475246</v>
      </c>
      <c r="BY70" s="403">
        <f t="shared" si="101"/>
        <v>739.69331788087163</v>
      </c>
      <c r="BZ70" s="403">
        <f t="shared" si="101"/>
        <v>739.69331788087163</v>
      </c>
      <c r="CA70" s="403">
        <f t="shared" si="101"/>
        <v>739.69331788087163</v>
      </c>
      <c r="CB70" s="403">
        <f t="shared" si="101"/>
        <v>739.69331788087163</v>
      </c>
      <c r="CC70" s="403">
        <f t="shared" si="101"/>
        <v>758.1856508278936</v>
      </c>
      <c r="CD70" s="403">
        <f t="shared" si="101"/>
        <v>758.1856508278936</v>
      </c>
      <c r="CE70" s="403">
        <f t="shared" si="101"/>
        <v>758.1856508278936</v>
      </c>
      <c r="CF70" s="403">
        <f t="shared" si="101"/>
        <v>758.1856508278936</v>
      </c>
      <c r="CG70" s="403">
        <f t="shared" si="101"/>
        <v>777.14029209859098</v>
      </c>
      <c r="CH70" s="403">
        <f t="shared" si="101"/>
        <v>777.14029209859098</v>
      </c>
      <c r="CI70" s="403">
        <f t="shared" si="101"/>
        <v>777.14029209859098</v>
      </c>
      <c r="CJ70" s="403">
        <f t="shared" si="101"/>
        <v>777.14029209859098</v>
      </c>
      <c r="CK70" s="403">
        <f t="shared" si="101"/>
        <v>796.56879940105614</v>
      </c>
      <c r="CL70" s="403">
        <f t="shared" si="101"/>
        <v>796.56879940105614</v>
      </c>
      <c r="CM70" s="403">
        <f t="shared" si="101"/>
        <v>796.56879940105614</v>
      </c>
      <c r="CN70" s="403">
        <f t="shared" si="101"/>
        <v>796.56879940105614</v>
      </c>
      <c r="CO70" s="403">
        <f t="shared" si="101"/>
        <v>816.48301938608279</v>
      </c>
      <c r="CP70" s="403">
        <f t="shared" si="101"/>
        <v>816.48301938608279</v>
      </c>
      <c r="CQ70" s="403">
        <f t="shared" si="101"/>
        <v>816.48301938608279</v>
      </c>
      <c r="CR70" s="403">
        <f t="shared" si="101"/>
        <v>816.48301938608279</v>
      </c>
      <c r="CS70" s="403">
        <f t="shared" si="101"/>
        <v>836.89509487073519</v>
      </c>
      <c r="CT70" s="403">
        <f t="shared" si="101"/>
        <v>836.89509487073519</v>
      </c>
      <c r="CU70" s="403">
        <f t="shared" si="101"/>
        <v>836.89509487073519</v>
      </c>
      <c r="CV70" s="403">
        <f t="shared" si="101"/>
        <v>836.89509487073519</v>
      </c>
      <c r="CW70" s="403">
        <f t="shared" ref="CW70:EB70" si="102" xml:space="preserve"> CW$42</f>
        <v>857.81747224250398</v>
      </c>
      <c r="CX70" s="403">
        <f t="shared" si="102"/>
        <v>857.81747224250398</v>
      </c>
      <c r="CY70" s="403">
        <f t="shared" si="102"/>
        <v>857.81747224250398</v>
      </c>
      <c r="CZ70" s="403">
        <f t="shared" si="102"/>
        <v>857.81747224250398</v>
      </c>
      <c r="DA70" s="403">
        <f t="shared" si="102"/>
        <v>879.26290904856694</v>
      </c>
      <c r="DB70" s="403">
        <f t="shared" si="102"/>
        <v>879.26290904856694</v>
      </c>
      <c r="DC70" s="403">
        <f t="shared" si="102"/>
        <v>879.26290904856694</v>
      </c>
      <c r="DD70" s="403">
        <f t="shared" si="102"/>
        <v>879.26290904856694</v>
      </c>
      <c r="DE70" s="403">
        <f t="shared" si="102"/>
        <v>901.24448177478121</v>
      </c>
      <c r="DF70" s="403">
        <f t="shared" si="102"/>
        <v>901.24448177478121</v>
      </c>
      <c r="DG70" s="403">
        <f t="shared" si="102"/>
        <v>901.24448177478121</v>
      </c>
      <c r="DH70" s="403">
        <f t="shared" si="102"/>
        <v>901.24448177478121</v>
      </c>
      <c r="DI70" s="403">
        <f t="shared" si="102"/>
        <v>0</v>
      </c>
      <c r="DJ70" s="403">
        <f t="shared" si="102"/>
        <v>0</v>
      </c>
      <c r="DK70" s="403">
        <f t="shared" si="102"/>
        <v>0</v>
      </c>
      <c r="DL70" s="403">
        <f t="shared" si="102"/>
        <v>0</v>
      </c>
      <c r="DM70" s="403">
        <f t="shared" si="102"/>
        <v>0</v>
      </c>
      <c r="DN70" s="403">
        <f t="shared" si="102"/>
        <v>0</v>
      </c>
      <c r="DO70" s="403">
        <f t="shared" si="102"/>
        <v>0</v>
      </c>
      <c r="DP70" s="403">
        <f t="shared" si="102"/>
        <v>0</v>
      </c>
      <c r="DQ70" s="403">
        <f t="shared" si="102"/>
        <v>0</v>
      </c>
      <c r="DR70" s="403">
        <f t="shared" si="102"/>
        <v>0</v>
      </c>
      <c r="DS70" s="403">
        <f t="shared" si="102"/>
        <v>0</v>
      </c>
      <c r="DT70" s="403">
        <f t="shared" si="102"/>
        <v>0</v>
      </c>
      <c r="DU70" s="403">
        <f t="shared" si="102"/>
        <v>0</v>
      </c>
      <c r="DV70" s="403">
        <f t="shared" si="102"/>
        <v>0</v>
      </c>
      <c r="DW70" s="403">
        <f t="shared" si="102"/>
        <v>0</v>
      </c>
      <c r="DX70" s="403">
        <f t="shared" si="102"/>
        <v>0</v>
      </c>
      <c r="DY70" s="403">
        <f t="shared" si="102"/>
        <v>0</v>
      </c>
      <c r="DZ70" s="403">
        <f t="shared" si="102"/>
        <v>0</v>
      </c>
      <c r="EA70" s="403">
        <f t="shared" si="102"/>
        <v>0</v>
      </c>
      <c r="EB70" s="403">
        <f t="shared" si="102"/>
        <v>0</v>
      </c>
      <c r="EC70" s="403">
        <f t="shared" ref="EC70:FH70" si="103" xml:space="preserve"> EC$42</f>
        <v>0</v>
      </c>
      <c r="ED70" s="403">
        <f t="shared" si="103"/>
        <v>0</v>
      </c>
      <c r="EE70" s="403">
        <f t="shared" si="103"/>
        <v>0</v>
      </c>
      <c r="EF70" s="403">
        <f t="shared" si="103"/>
        <v>0</v>
      </c>
      <c r="EG70" s="403">
        <f t="shared" si="103"/>
        <v>0</v>
      </c>
      <c r="EH70" s="403">
        <f t="shared" si="103"/>
        <v>0</v>
      </c>
      <c r="EI70" s="403">
        <f t="shared" si="103"/>
        <v>0</v>
      </c>
      <c r="EJ70" s="403">
        <f t="shared" si="103"/>
        <v>0</v>
      </c>
      <c r="EK70" s="403">
        <f t="shared" si="103"/>
        <v>0</v>
      </c>
      <c r="EL70" s="403">
        <f t="shared" si="103"/>
        <v>0</v>
      </c>
      <c r="EM70" s="403">
        <f t="shared" si="103"/>
        <v>0</v>
      </c>
      <c r="EN70" s="403">
        <f t="shared" si="103"/>
        <v>0</v>
      </c>
      <c r="EO70" s="403">
        <f t="shared" si="103"/>
        <v>0</v>
      </c>
      <c r="EP70" s="403">
        <f t="shared" si="103"/>
        <v>0</v>
      </c>
      <c r="EQ70" s="403">
        <f t="shared" si="103"/>
        <v>0</v>
      </c>
      <c r="ER70" s="403">
        <f t="shared" si="103"/>
        <v>0</v>
      </c>
      <c r="ES70" s="403">
        <f t="shared" si="103"/>
        <v>0</v>
      </c>
      <c r="ET70" s="403">
        <f t="shared" si="103"/>
        <v>0</v>
      </c>
      <c r="EU70" s="403">
        <f t="shared" si="103"/>
        <v>0</v>
      </c>
      <c r="EV70" s="403">
        <f t="shared" si="103"/>
        <v>0</v>
      </c>
      <c r="EW70" s="403">
        <f t="shared" si="103"/>
        <v>0</v>
      </c>
      <c r="EX70" s="403">
        <f t="shared" si="103"/>
        <v>0</v>
      </c>
      <c r="EY70" s="403">
        <f t="shared" si="103"/>
        <v>0</v>
      </c>
      <c r="EZ70" s="403">
        <f t="shared" si="103"/>
        <v>0</v>
      </c>
      <c r="FA70" s="403">
        <f t="shared" si="103"/>
        <v>0</v>
      </c>
      <c r="FB70" s="403">
        <f t="shared" si="103"/>
        <v>0</v>
      </c>
      <c r="FC70" s="403">
        <f t="shared" si="103"/>
        <v>0</v>
      </c>
      <c r="FD70" s="403">
        <f t="shared" si="103"/>
        <v>0</v>
      </c>
      <c r="FE70" s="403">
        <f t="shared" si="103"/>
        <v>0</v>
      </c>
      <c r="FF70" s="403">
        <f t="shared" si="103"/>
        <v>0</v>
      </c>
      <c r="FG70" s="403">
        <f t="shared" si="103"/>
        <v>0</v>
      </c>
      <c r="FH70" s="403">
        <f t="shared" si="103"/>
        <v>0</v>
      </c>
      <c r="FI70" s="403">
        <f t="shared" ref="FI70:GJ70" si="104" xml:space="preserve"> FI$42</f>
        <v>0</v>
      </c>
      <c r="FJ70" s="403">
        <f t="shared" si="104"/>
        <v>0</v>
      </c>
      <c r="FK70" s="403">
        <f t="shared" si="104"/>
        <v>0</v>
      </c>
      <c r="FL70" s="403">
        <f t="shared" si="104"/>
        <v>0</v>
      </c>
      <c r="FM70" s="403">
        <f t="shared" si="104"/>
        <v>0</v>
      </c>
      <c r="FN70" s="403">
        <f t="shared" si="104"/>
        <v>0</v>
      </c>
      <c r="FO70" s="403">
        <f t="shared" si="104"/>
        <v>0</v>
      </c>
      <c r="FP70" s="403">
        <f t="shared" si="104"/>
        <v>0</v>
      </c>
      <c r="FQ70" s="403">
        <f t="shared" si="104"/>
        <v>0</v>
      </c>
      <c r="FR70" s="403">
        <f t="shared" si="104"/>
        <v>0</v>
      </c>
      <c r="FS70" s="403">
        <f t="shared" si="104"/>
        <v>0</v>
      </c>
      <c r="FT70" s="403">
        <f t="shared" si="104"/>
        <v>0</v>
      </c>
      <c r="FU70" s="403">
        <f t="shared" si="104"/>
        <v>0</v>
      </c>
      <c r="FV70" s="403">
        <f t="shared" si="104"/>
        <v>0</v>
      </c>
      <c r="FW70" s="403">
        <f t="shared" si="104"/>
        <v>0</v>
      </c>
      <c r="FX70" s="403">
        <f t="shared" si="104"/>
        <v>0</v>
      </c>
      <c r="FY70" s="403">
        <f t="shared" si="104"/>
        <v>0</v>
      </c>
      <c r="FZ70" s="403">
        <f t="shared" si="104"/>
        <v>0</v>
      </c>
      <c r="GA70" s="403">
        <f t="shared" si="104"/>
        <v>0</v>
      </c>
      <c r="GB70" s="403">
        <f t="shared" si="104"/>
        <v>0</v>
      </c>
      <c r="GC70" s="403">
        <f t="shared" si="104"/>
        <v>0</v>
      </c>
      <c r="GD70" s="403">
        <f t="shared" si="104"/>
        <v>0</v>
      </c>
      <c r="GE70" s="403">
        <f t="shared" si="104"/>
        <v>0</v>
      </c>
      <c r="GF70" s="403">
        <f t="shared" si="104"/>
        <v>0</v>
      </c>
      <c r="GG70" s="403">
        <f t="shared" si="104"/>
        <v>0</v>
      </c>
      <c r="GH70" s="403">
        <f t="shared" si="104"/>
        <v>0</v>
      </c>
      <c r="GI70" s="403">
        <f t="shared" si="104"/>
        <v>0</v>
      </c>
      <c r="GJ70" s="403">
        <f t="shared" si="104"/>
        <v>0</v>
      </c>
      <c r="GK70" s="316"/>
      <c r="GL70" s="316"/>
      <c r="GM70" s="316"/>
      <c r="GN70" s="316"/>
      <c r="GO70" s="316"/>
      <c r="GP70" s="316"/>
      <c r="GQ70" s="316"/>
      <c r="GR70" s="316"/>
      <c r="GS70" s="316"/>
      <c r="GT70" s="316"/>
      <c r="GU70" s="316"/>
      <c r="GV70" s="316"/>
      <c r="GW70" s="316"/>
      <c r="GX70" s="316"/>
      <c r="GY70" s="316"/>
      <c r="GZ70" s="316"/>
      <c r="HA70" s="316"/>
      <c r="HB70" s="316"/>
      <c r="HC70" s="316"/>
      <c r="HD70" s="316"/>
      <c r="HE70" s="316"/>
      <c r="HF70" s="316"/>
      <c r="HG70" s="316"/>
      <c r="HH70" s="316"/>
      <c r="HI70" s="316"/>
      <c r="HJ70" s="316"/>
      <c r="HK70" s="316"/>
      <c r="HL70" s="316"/>
      <c r="HM70" s="316"/>
      <c r="HN70" s="316"/>
      <c r="HO70" s="316"/>
      <c r="HP70" s="316"/>
      <c r="HQ70" s="316"/>
      <c r="HR70" s="316"/>
      <c r="HS70" s="316"/>
      <c r="HT70" s="316"/>
      <c r="HU70" s="316"/>
      <c r="HV70" s="316"/>
      <c r="HW70" s="316"/>
      <c r="HX70" s="316"/>
      <c r="HY70" s="316"/>
      <c r="HZ70" s="316"/>
      <c r="IA70" s="316"/>
      <c r="IB70" s="316"/>
      <c r="IC70" s="316"/>
      <c r="ID70" s="316"/>
      <c r="IE70" s="316"/>
      <c r="IF70" s="316"/>
      <c r="IG70" s="316"/>
      <c r="IH70" s="316"/>
      <c r="II70" s="316"/>
      <c r="IJ70" s="316"/>
      <c r="IK70" s="316"/>
      <c r="IL70" s="316"/>
      <c r="IM70" s="316"/>
      <c r="IN70" s="316"/>
      <c r="IO70" s="316"/>
      <c r="IP70" s="316"/>
      <c r="IQ70" s="316"/>
      <c r="IR70" s="316"/>
      <c r="IS70" s="316"/>
      <c r="IT70" s="316"/>
      <c r="IU70" s="316"/>
    </row>
    <row r="71" spans="1:255" x14ac:dyDescent="0.35">
      <c r="A71" s="313"/>
      <c r="B71" s="313"/>
      <c r="C71" s="314"/>
      <c r="D71" s="315"/>
      <c r="E71" s="312" t="s">
        <v>329</v>
      </c>
      <c r="F71" s="312"/>
      <c r="G71" s="312" t="str">
        <f xml:space="preserve"> SMU</f>
        <v>$ 000s</v>
      </c>
      <c r="H71" s="312"/>
      <c r="I71" s="312"/>
      <c r="J71" s="312">
        <f t="shared" ref="J71" si="105" xml:space="preserve"> $F68/ J69 * J70</f>
        <v>0</v>
      </c>
      <c r="K71" s="312">
        <f t="shared" ref="K71" si="106" xml:space="preserve"> $F68/ K69 * K70</f>
        <v>0</v>
      </c>
      <c r="L71" s="312">
        <f t="shared" ref="L71" si="107" xml:space="preserve"> $F68/ L69 * L70</f>
        <v>0</v>
      </c>
      <c r="M71" s="312">
        <f t="shared" ref="M71" si="108" xml:space="preserve"> $F68/ M69 * M70</f>
        <v>164.26676771504356</v>
      </c>
      <c r="N71" s="312">
        <f t="shared" ref="N71" si="109" xml:space="preserve"> $F68/ N69 * N70</f>
        <v>162.48125937031483</v>
      </c>
      <c r="O71" s="312">
        <f t="shared" ref="O71" si="110" xml:space="preserve"> $F68/ O69 * O70</f>
        <v>162.48125937031483</v>
      </c>
      <c r="P71" s="312">
        <f t="shared" ref="P71" si="111" xml:space="preserve"> $F68/ P69 * P70</f>
        <v>166.09195402298849</v>
      </c>
      <c r="Q71" s="312">
        <f t="shared" ref="Q71" si="112" xml:space="preserve"> $F68/ Q69 * Q70</f>
        <v>168.37343690791971</v>
      </c>
      <c r="R71" s="312">
        <f t="shared" ref="R71" si="113" xml:space="preserve"> $F68/ R69 * R70</f>
        <v>166.54329085457277</v>
      </c>
      <c r="S71" s="312">
        <f t="shared" ref="S71" si="114" xml:space="preserve"> $F68/ S69 * S70</f>
        <v>166.54329085457277</v>
      </c>
      <c r="T71" s="312">
        <f t="shared" ref="T71" si="115" xml:space="preserve"> $F68/ T69 * T70</f>
        <v>170.24425287356325</v>
      </c>
      <c r="U71" s="312">
        <f t="shared" ref="U71" si="116" xml:space="preserve"> $F68/ U69 * U70</f>
        <v>172.58277283061778</v>
      </c>
      <c r="V71" s="312">
        <f t="shared" ref="V71" si="117" xml:space="preserve"> $F68/ V69 * V70</f>
        <v>170.70687312593716</v>
      </c>
      <c r="W71" s="312">
        <f t="shared" ref="W71" si="118" xml:space="preserve"> $F68/ W69 * W70</f>
        <v>170.70687312593716</v>
      </c>
      <c r="X71" s="312">
        <f t="shared" ref="X71" si="119" xml:space="preserve"> $F68/ X69 * X70</f>
        <v>172.58277283061778</v>
      </c>
      <c r="Y71" s="312">
        <f t="shared" ref="Y71" si="120" xml:space="preserve"> $F68/ Y69 * Y70</f>
        <v>176.8973421513833</v>
      </c>
      <c r="Z71" s="312">
        <f t="shared" ref="Z71" si="121" xml:space="preserve"> $F68/ Z69 * Z70</f>
        <v>174.97454495408567</v>
      </c>
      <c r="AA71" s="312">
        <f t="shared" ref="AA71" si="122" xml:space="preserve"> $F68/ AA69 * AA70</f>
        <v>174.97454495408567</v>
      </c>
      <c r="AB71" s="312">
        <f t="shared" ref="AB71" si="123" xml:space="preserve"> $F68/ AB69 * AB70</f>
        <v>178.86286817528756</v>
      </c>
      <c r="AC71" s="312">
        <f t="shared" ref="AC71" si="124" xml:space="preserve"> $F68/ AC69 * AC70</f>
        <v>181.31977570516798</v>
      </c>
      <c r="AD71" s="312">
        <f t="shared" ref="AD71" si="125" xml:space="preserve"> $F68/ AD69 * AD70</f>
        <v>179.34890857793789</v>
      </c>
      <c r="AE71" s="312">
        <f t="shared" ref="AE71" si="126" xml:space="preserve"> $F68/ AE69 * AE70</f>
        <v>179.34890857793789</v>
      </c>
      <c r="AF71" s="312">
        <f t="shared" ref="AF71" si="127" xml:space="preserve"> $F68/ AF69 * AF70</f>
        <v>183.33443987966984</v>
      </c>
      <c r="AG71" s="312">
        <f t="shared" ref="AG71" si="128" xml:space="preserve"> $F68/ AG69 * AG70</f>
        <v>185.85277009779725</v>
      </c>
      <c r="AH71" s="312">
        <f t="shared" ref="AH71" si="129" xml:space="preserve"> $F68/ AH69 * AH70</f>
        <v>183.8326312923864</v>
      </c>
      <c r="AI71" s="312">
        <f t="shared" ref="AI71" si="130" xml:space="preserve"> $F68/ AI69 * AI70</f>
        <v>183.8326312923864</v>
      </c>
      <c r="AJ71" s="312">
        <f t="shared" ref="AJ71" si="131" xml:space="preserve"> $F68/ AJ69 * AJ70</f>
        <v>187.91780087666166</v>
      </c>
      <c r="AK71" s="312">
        <f t="shared" ref="AK71" si="132" xml:space="preserve"> $F68/ AK69 * AK70</f>
        <v>190.49908935024223</v>
      </c>
      <c r="AL71" s="312">
        <f t="shared" ref="AL71" si="133" xml:space="preserve"> $F68/ AL69 * AL70</f>
        <v>188.42844707469612</v>
      </c>
      <c r="AM71" s="312">
        <f t="shared" ref="AM71" si="134" xml:space="preserve"> $F68/ AM69 * AM70</f>
        <v>188.42844707469612</v>
      </c>
      <c r="AN71" s="312">
        <f t="shared" ref="AN71" si="135" xml:space="preserve"> $F68/ AN69 * AN70</f>
        <v>190.49908935024223</v>
      </c>
      <c r="AO71" s="312">
        <f t="shared" ref="AO71" si="136" xml:space="preserve"> $F68/ AO69 * AO70</f>
        <v>195.26156658399833</v>
      </c>
      <c r="AP71" s="312">
        <f t="shared" ref="AP71" si="137" xml:space="preserve"> $F68/ AP69 * AP70</f>
        <v>193.13915825156357</v>
      </c>
      <c r="AQ71" s="312">
        <f t="shared" ref="AQ71" si="138" xml:space="preserve"> $F68/ AQ69 * AQ70</f>
        <v>193.13915825156357</v>
      </c>
      <c r="AR71" s="312">
        <f t="shared" ref="AR71" si="139" xml:space="preserve"> $F68/ AR69 * AR70</f>
        <v>197.43113954604274</v>
      </c>
      <c r="AS71" s="312">
        <f t="shared" ref="AS71" si="140" xml:space="preserve"> $F68/ AS69 * AS70</f>
        <v>200.14310574859837</v>
      </c>
      <c r="AT71" s="312">
        <f t="shared" ref="AT71" si="141" xml:space="preserve"> $F68/ AT69 * AT70</f>
        <v>197.96763720785273</v>
      </c>
      <c r="AU71" s="312">
        <f t="shared" ref="AU71" si="142" xml:space="preserve"> $F68/ AU69 * AU70</f>
        <v>197.96763720785273</v>
      </c>
      <c r="AV71" s="312">
        <f t="shared" ref="AV71" si="143" xml:space="preserve"> $F68/ AV69 * AV70</f>
        <v>202.3669180346939</v>
      </c>
      <c r="AW71" s="312">
        <f t="shared" ref="AW71" si="144" xml:space="preserve"> $F68/ AW69 * AW70</f>
        <v>205.14668339231338</v>
      </c>
      <c r="AX71" s="312">
        <f t="shared" ref="AX71" si="145" xml:space="preserve"> $F68/ AX69 * AX70</f>
        <v>202.91682813804911</v>
      </c>
      <c r="AY71" s="312">
        <f t="shared" ref="AY71" si="146" xml:space="preserve"> $F68/ AY69 * AY70</f>
        <v>202.91682813804911</v>
      </c>
      <c r="AZ71" s="312">
        <f t="shared" ref="AZ71" si="147" xml:space="preserve"> $F68/ AZ69 * AZ70</f>
        <v>207.4260909855613</v>
      </c>
      <c r="BA71" s="312">
        <f t="shared" ref="BA71" si="148" xml:space="preserve"> $F68/ BA69 * BA70</f>
        <v>210.27535047712129</v>
      </c>
      <c r="BB71" s="312">
        <f t="shared" ref="BB71" si="149" xml:space="preserve"> $F68/ BB69 * BB70</f>
        <v>207.98974884150041</v>
      </c>
      <c r="BC71" s="312">
        <f t="shared" ref="BC71" si="150" xml:space="preserve"> $F68/ BC69 * BC70</f>
        <v>207.98974884150041</v>
      </c>
      <c r="BD71" s="312">
        <f t="shared" ref="BD71" si="151" xml:space="preserve"> $F68/ BD69 * BD70</f>
        <v>210.27535047712129</v>
      </c>
      <c r="BE71" s="312">
        <f t="shared" ref="BE71" si="152" xml:space="preserve"> $F68/ BE69 * BE70</f>
        <v>215.53223423904939</v>
      </c>
      <c r="BF71" s="312">
        <f t="shared" ref="BF71" si="153" xml:space="preserve"> $F68/ BF69 * BF70</f>
        <v>213.18949256253796</v>
      </c>
      <c r="BG71" s="312">
        <f t="shared" ref="BG71" si="154" xml:space="preserve"> $F68/ BG69 * BG70</f>
        <v>213.18949256253796</v>
      </c>
      <c r="BH71" s="312">
        <f t="shared" ref="BH71" si="155" xml:space="preserve"> $F68/ BH69 * BH70</f>
        <v>217.92703684170547</v>
      </c>
      <c r="BI71" s="312">
        <f t="shared" ref="BI71" si="156" xml:space="preserve"> $F68/ BI69 * BI70</f>
        <v>220.92054009502567</v>
      </c>
      <c r="BJ71" s="312">
        <f t="shared" ref="BJ71" si="157" xml:space="preserve"> $F68/ BJ69 * BJ70</f>
        <v>218.51922987660149</v>
      </c>
      <c r="BK71" s="312">
        <f t="shared" ref="BK71" si="158" xml:space="preserve"> $F68/ BK69 * BK70</f>
        <v>218.51922987660149</v>
      </c>
      <c r="BL71" s="312">
        <f t="shared" ref="BL71" si="159" xml:space="preserve"> $F68/ BL69 * BL70</f>
        <v>223.37521276274816</v>
      </c>
      <c r="BM71" s="312">
        <f t="shared" ref="BM71" si="160" xml:space="preserve"> $F68/ BM69 * BM70</f>
        <v>226.44355359740143</v>
      </c>
      <c r="BN71" s="312">
        <f t="shared" ref="BN71" si="161" xml:space="preserve"> $F68/ BN69 * BN70</f>
        <v>223.98221062351664</v>
      </c>
      <c r="BO71" s="312">
        <f t="shared" ref="BO71" si="162" xml:space="preserve"> $F68/ BO69 * BO70</f>
        <v>223.98221062351664</v>
      </c>
      <c r="BP71" s="312">
        <f t="shared" ref="BP71" si="163" xml:space="preserve"> $F68/ BP69 * BP70</f>
        <v>228.95959308181699</v>
      </c>
      <c r="BQ71" s="312">
        <f t="shared" ref="BQ71" si="164" xml:space="preserve"> $F68/ BQ69 * BQ70</f>
        <v>232.10464243733657</v>
      </c>
      <c r="BR71" s="312">
        <f t="shared" ref="BR71" si="165" xml:space="preserve"> $F68/ BR69 * BR70</f>
        <v>229.58176588910464</v>
      </c>
      <c r="BS71" s="312">
        <f t="shared" ref="BS71" si="166" xml:space="preserve"> $F68/ BS69 * BS70</f>
        <v>229.58176588910464</v>
      </c>
      <c r="BT71" s="312">
        <f t="shared" ref="BT71" si="167" xml:space="preserve"> $F68/ BT69 * BT70</f>
        <v>232.10464243733657</v>
      </c>
      <c r="BU71" s="312">
        <f t="shared" ref="BU71" si="168" xml:space="preserve"> $F68/ BU69 * BU70</f>
        <v>237.90725849827004</v>
      </c>
      <c r="BV71" s="312">
        <f t="shared" ref="BV71" si="169" xml:space="preserve"> $F68/ BV69 * BV70</f>
        <v>235.32131003633233</v>
      </c>
      <c r="BW71" s="312">
        <f t="shared" ref="BW71" si="170" xml:space="preserve"> $F68/ BW69 * BW70</f>
        <v>235.32131003633233</v>
      </c>
      <c r="BX71" s="312">
        <f t="shared" ref="BX71" si="171" xml:space="preserve"> $F68/ BX69 * BX70</f>
        <v>240.55067248158414</v>
      </c>
      <c r="BY71" s="312">
        <f t="shared" ref="BY71" si="172" xml:space="preserve"> $F68/ BY69 * BY70</f>
        <v>243.85493996072691</v>
      </c>
      <c r="BZ71" s="312">
        <f t="shared" ref="BZ71" si="173" xml:space="preserve"> $F68/ BZ69 * BZ70</f>
        <v>241.20434278724076</v>
      </c>
      <c r="CA71" s="312">
        <f t="shared" ref="CA71" si="174" xml:space="preserve"> $F68/ CA69 * CA70</f>
        <v>241.20434278724076</v>
      </c>
      <c r="CB71" s="312">
        <f t="shared" ref="CB71" si="175" xml:space="preserve"> $F68/ CB69 * CB70</f>
        <v>246.56443929362388</v>
      </c>
      <c r="CC71" s="312">
        <f t="shared" ref="CC71" si="176" xml:space="preserve"> $F68/ CC69 * CC70</f>
        <v>249.95131345974514</v>
      </c>
      <c r="CD71" s="312">
        <f t="shared" ref="CD71" si="177" xml:space="preserve"> $F68/ CD69 * CD70</f>
        <v>247.23445135692182</v>
      </c>
      <c r="CE71" s="312">
        <f t="shared" ref="CE71" si="178" xml:space="preserve"> $F68/ CE69 * CE70</f>
        <v>247.23445135692182</v>
      </c>
      <c r="CF71" s="312">
        <f t="shared" ref="CF71" si="179" xml:space="preserve"> $F68/ CF69 * CF70</f>
        <v>252.72855027596452</v>
      </c>
      <c r="CG71" s="312">
        <f t="shared" ref="CG71" si="180" xml:space="preserve"> $F68/ CG69 * CG70</f>
        <v>256.20009629623877</v>
      </c>
      <c r="CH71" s="312">
        <f t="shared" ref="CH71" si="181" xml:space="preserve"> $F68/ CH69 * CH70</f>
        <v>253.41531264084489</v>
      </c>
      <c r="CI71" s="312">
        <f t="shared" ref="CI71" si="182" xml:space="preserve"> $F68/ CI69 * CI70</f>
        <v>253.41531264084489</v>
      </c>
      <c r="CJ71" s="312">
        <f t="shared" ref="CJ71" si="183" xml:space="preserve"> $F68/ CJ69 * CJ70</f>
        <v>256.20009629623877</v>
      </c>
      <c r="CK71" s="312">
        <f t="shared" ref="CK71" si="184" xml:space="preserve"> $F68/ CK69 * CK70</f>
        <v>262.6050987036449</v>
      </c>
      <c r="CL71" s="312">
        <f t="shared" ref="CL71" si="185" xml:space="preserve"> $F68/ CL69 * CL70</f>
        <v>259.75069545686614</v>
      </c>
      <c r="CM71" s="312">
        <f t="shared" ref="CM71" si="186" xml:space="preserve"> $F68/ CM69 * CM70</f>
        <v>259.75069545686614</v>
      </c>
      <c r="CN71" s="312">
        <f t="shared" ref="CN71" si="187" xml:space="preserve"> $F68/ CN69 * CN70</f>
        <v>265.52293313368534</v>
      </c>
      <c r="CO71" s="312">
        <f t="shared" ref="CO71" si="188" xml:space="preserve"> $F68/ CO69 * CO70</f>
        <v>269.1702261712361</v>
      </c>
      <c r="CP71" s="312">
        <f t="shared" ref="CP71" si="189" xml:space="preserve"> $F68/ CP69 * CP70</f>
        <v>266.24446284328786</v>
      </c>
      <c r="CQ71" s="312">
        <f t="shared" ref="CQ71" si="190" xml:space="preserve"> $F68/ CQ69 * CQ70</f>
        <v>266.24446284328786</v>
      </c>
      <c r="CR71" s="312">
        <f t="shared" ref="CR71" si="191" xml:space="preserve"> $F68/ CR69 * CR70</f>
        <v>272.16100646202756</v>
      </c>
      <c r="CS71" s="312">
        <f t="shared" ref="CS71" si="192" xml:space="preserve"> $F68/ CS69 * CS70</f>
        <v>275.89948182551711</v>
      </c>
      <c r="CT71" s="312">
        <f t="shared" ref="CT71" si="193" xml:space="preserve"> $F68/ CT69 * CT70</f>
        <v>272.90057441437017</v>
      </c>
      <c r="CU71" s="312">
        <f t="shared" ref="CU71" si="194" xml:space="preserve"> $F68/ CU69 * CU70</f>
        <v>272.90057441437017</v>
      </c>
      <c r="CV71" s="312">
        <f t="shared" ref="CV71" si="195" xml:space="preserve"> $F68/ CV69 * CV70</f>
        <v>278.9650316235784</v>
      </c>
      <c r="CW71" s="312">
        <f t="shared" ref="CW71" si="196" xml:space="preserve"> $F68/ CW69 * CW70</f>
        <v>282.79696887115517</v>
      </c>
      <c r="CX71" s="312">
        <f t="shared" ref="CX71" si="197" xml:space="preserve"> $F68/ CX69 * CX70</f>
        <v>279.72308877472955</v>
      </c>
      <c r="CY71" s="312">
        <f t="shared" ref="CY71" si="198" xml:space="preserve"> $F68/ CY69 * CY70</f>
        <v>279.72308877472955</v>
      </c>
      <c r="CZ71" s="312">
        <f t="shared" ref="CZ71" si="199" xml:space="preserve"> $F68/ CZ69 * CZ70</f>
        <v>282.79696887115517</v>
      </c>
      <c r="DA71" s="312">
        <f t="shared" ref="DA71" si="200" xml:space="preserve"> $F68/ DA69 * DA70</f>
        <v>289.86689309293416</v>
      </c>
      <c r="DB71" s="312">
        <f t="shared" ref="DB71" si="201" xml:space="preserve"> $F68/ DB69 * DB70</f>
        <v>286.71616599409793</v>
      </c>
      <c r="DC71" s="312">
        <f t="shared" ref="DC71" si="202" xml:space="preserve"> $F68/ DC69 * DC70</f>
        <v>286.71616599409793</v>
      </c>
      <c r="DD71" s="312">
        <f t="shared" ref="DD71" si="203" xml:space="preserve"> $F68/ DD69 * DD70</f>
        <v>293.08763634952231</v>
      </c>
      <c r="DE71" s="312">
        <f t="shared" ref="DE71" si="204" xml:space="preserve"> $F68/ DE69 * DE70</f>
        <v>297.11356542025754</v>
      </c>
      <c r="DF71" s="312">
        <f t="shared" ref="DF71" si="205" xml:space="preserve"> $F68/ DF69 * DF70</f>
        <v>293.8840701439504</v>
      </c>
      <c r="DG71" s="312">
        <f t="shared" ref="DG71" si="206" xml:space="preserve"> $F68/ DG69 * DG70</f>
        <v>293.8840701439504</v>
      </c>
      <c r="DH71" s="312">
        <f t="shared" ref="DH71" si="207" xml:space="preserve"> $F68/ DH69 * DH70</f>
        <v>300.4148272582604</v>
      </c>
      <c r="DI71" s="312">
        <f t="shared" ref="DI71" si="208" xml:space="preserve"> $F68/ DI69 * DI70</f>
        <v>0</v>
      </c>
      <c r="DJ71" s="312">
        <f t="shared" ref="DJ71" si="209" xml:space="preserve"> $F68/ DJ69 * DJ70</f>
        <v>0</v>
      </c>
      <c r="DK71" s="312">
        <f t="shared" ref="DK71" si="210" xml:space="preserve"> $F68/ DK69 * DK70</f>
        <v>0</v>
      </c>
      <c r="DL71" s="312">
        <f t="shared" ref="DL71" si="211" xml:space="preserve"> $F68/ DL69 * DL70</f>
        <v>0</v>
      </c>
      <c r="DM71" s="312">
        <f t="shared" ref="DM71" si="212" xml:space="preserve"> $F68/ DM69 * DM70</f>
        <v>0</v>
      </c>
      <c r="DN71" s="312">
        <f t="shared" ref="DN71" si="213" xml:space="preserve"> $F68/ DN69 * DN70</f>
        <v>0</v>
      </c>
      <c r="DO71" s="312">
        <f t="shared" ref="DO71" si="214" xml:space="preserve"> $F68/ DO69 * DO70</f>
        <v>0</v>
      </c>
      <c r="DP71" s="312">
        <f t="shared" ref="DP71" si="215" xml:space="preserve"> $F68/ DP69 * DP70</f>
        <v>0</v>
      </c>
      <c r="DQ71" s="312">
        <f t="shared" ref="DQ71" si="216" xml:space="preserve"> $F68/ DQ69 * DQ70</f>
        <v>0</v>
      </c>
      <c r="DR71" s="312">
        <f t="shared" ref="DR71" si="217" xml:space="preserve"> $F68/ DR69 * DR70</f>
        <v>0</v>
      </c>
      <c r="DS71" s="312">
        <f t="shared" ref="DS71" si="218" xml:space="preserve"> $F68/ DS69 * DS70</f>
        <v>0</v>
      </c>
      <c r="DT71" s="312">
        <f t="shared" ref="DT71" si="219" xml:space="preserve"> $F68/ DT69 * DT70</f>
        <v>0</v>
      </c>
      <c r="DU71" s="312">
        <f t="shared" ref="DU71" si="220" xml:space="preserve"> $F68/ DU69 * DU70</f>
        <v>0</v>
      </c>
      <c r="DV71" s="312">
        <f t="shared" ref="DV71" si="221" xml:space="preserve"> $F68/ DV69 * DV70</f>
        <v>0</v>
      </c>
      <c r="DW71" s="312">
        <f t="shared" ref="DW71" si="222" xml:space="preserve"> $F68/ DW69 * DW70</f>
        <v>0</v>
      </c>
      <c r="DX71" s="312">
        <f t="shared" ref="DX71" si="223" xml:space="preserve"> $F68/ DX69 * DX70</f>
        <v>0</v>
      </c>
      <c r="DY71" s="312">
        <f t="shared" ref="DY71" si="224" xml:space="preserve"> $F68/ DY69 * DY70</f>
        <v>0</v>
      </c>
      <c r="DZ71" s="312">
        <f t="shared" ref="DZ71" si="225" xml:space="preserve"> $F68/ DZ69 * DZ70</f>
        <v>0</v>
      </c>
      <c r="EA71" s="312">
        <f t="shared" ref="EA71" si="226" xml:space="preserve"> $F68/ EA69 * EA70</f>
        <v>0</v>
      </c>
      <c r="EB71" s="312">
        <f t="shared" ref="EB71" si="227" xml:space="preserve"> $F68/ EB69 * EB70</f>
        <v>0</v>
      </c>
      <c r="EC71" s="312">
        <f t="shared" ref="EC71" si="228" xml:space="preserve"> $F68/ EC69 * EC70</f>
        <v>0</v>
      </c>
      <c r="ED71" s="312">
        <f t="shared" ref="ED71" si="229" xml:space="preserve"> $F68/ ED69 * ED70</f>
        <v>0</v>
      </c>
      <c r="EE71" s="312">
        <f t="shared" ref="EE71" si="230" xml:space="preserve"> $F68/ EE69 * EE70</f>
        <v>0</v>
      </c>
      <c r="EF71" s="312">
        <f t="shared" ref="EF71" si="231" xml:space="preserve"> $F68/ EF69 * EF70</f>
        <v>0</v>
      </c>
      <c r="EG71" s="312">
        <f t="shared" ref="EG71" si="232" xml:space="preserve"> $F68/ EG69 * EG70</f>
        <v>0</v>
      </c>
      <c r="EH71" s="312">
        <f t="shared" ref="EH71" si="233" xml:space="preserve"> $F68/ EH69 * EH70</f>
        <v>0</v>
      </c>
      <c r="EI71" s="312">
        <f t="shared" ref="EI71" si="234" xml:space="preserve"> $F68/ EI69 * EI70</f>
        <v>0</v>
      </c>
      <c r="EJ71" s="312">
        <f t="shared" ref="EJ71" si="235" xml:space="preserve"> $F68/ EJ69 * EJ70</f>
        <v>0</v>
      </c>
      <c r="EK71" s="312">
        <f t="shared" ref="EK71" si="236" xml:space="preserve"> $F68/ EK69 * EK70</f>
        <v>0</v>
      </c>
      <c r="EL71" s="312">
        <f t="shared" ref="EL71" si="237" xml:space="preserve"> $F68/ EL69 * EL70</f>
        <v>0</v>
      </c>
      <c r="EM71" s="312">
        <f t="shared" ref="EM71" si="238" xml:space="preserve"> $F68/ EM69 * EM70</f>
        <v>0</v>
      </c>
      <c r="EN71" s="312">
        <f t="shared" ref="EN71" si="239" xml:space="preserve"> $F68/ EN69 * EN70</f>
        <v>0</v>
      </c>
      <c r="EO71" s="312">
        <f t="shared" ref="EO71" si="240" xml:space="preserve"> $F68/ EO69 * EO70</f>
        <v>0</v>
      </c>
      <c r="EP71" s="312">
        <f t="shared" ref="EP71" si="241" xml:space="preserve"> $F68/ EP69 * EP70</f>
        <v>0</v>
      </c>
      <c r="EQ71" s="312">
        <f t="shared" ref="EQ71" si="242" xml:space="preserve"> $F68/ EQ69 * EQ70</f>
        <v>0</v>
      </c>
      <c r="ER71" s="312">
        <f t="shared" ref="ER71" si="243" xml:space="preserve"> $F68/ ER69 * ER70</f>
        <v>0</v>
      </c>
      <c r="ES71" s="312">
        <f t="shared" ref="ES71" si="244" xml:space="preserve"> $F68/ ES69 * ES70</f>
        <v>0</v>
      </c>
      <c r="ET71" s="312">
        <f t="shared" ref="ET71" si="245" xml:space="preserve"> $F68/ ET69 * ET70</f>
        <v>0</v>
      </c>
      <c r="EU71" s="312">
        <f t="shared" ref="EU71" si="246" xml:space="preserve"> $F68/ EU69 * EU70</f>
        <v>0</v>
      </c>
      <c r="EV71" s="312">
        <f t="shared" ref="EV71" si="247" xml:space="preserve"> $F68/ EV69 * EV70</f>
        <v>0</v>
      </c>
      <c r="EW71" s="312">
        <f t="shared" ref="EW71" si="248" xml:space="preserve"> $F68/ EW69 * EW70</f>
        <v>0</v>
      </c>
      <c r="EX71" s="312">
        <f t="shared" ref="EX71" si="249" xml:space="preserve"> $F68/ EX69 * EX70</f>
        <v>0</v>
      </c>
      <c r="EY71" s="312">
        <f t="shared" ref="EY71" si="250" xml:space="preserve"> $F68/ EY69 * EY70</f>
        <v>0</v>
      </c>
      <c r="EZ71" s="312">
        <f t="shared" ref="EZ71" si="251" xml:space="preserve"> $F68/ EZ69 * EZ70</f>
        <v>0</v>
      </c>
      <c r="FA71" s="312">
        <f t="shared" ref="FA71" si="252" xml:space="preserve"> $F68/ FA69 * FA70</f>
        <v>0</v>
      </c>
      <c r="FB71" s="312">
        <f t="shared" ref="FB71" si="253" xml:space="preserve"> $F68/ FB69 * FB70</f>
        <v>0</v>
      </c>
      <c r="FC71" s="312">
        <f t="shared" ref="FC71" si="254" xml:space="preserve"> $F68/ FC69 * FC70</f>
        <v>0</v>
      </c>
      <c r="FD71" s="312">
        <f t="shared" ref="FD71" si="255" xml:space="preserve"> $F68/ FD69 * FD70</f>
        <v>0</v>
      </c>
      <c r="FE71" s="312">
        <f t="shared" ref="FE71" si="256" xml:space="preserve"> $F68/ FE69 * FE70</f>
        <v>0</v>
      </c>
      <c r="FF71" s="312">
        <f t="shared" ref="FF71" si="257" xml:space="preserve"> $F68/ FF69 * FF70</f>
        <v>0</v>
      </c>
      <c r="FG71" s="312">
        <f t="shared" ref="FG71" si="258" xml:space="preserve"> $F68/ FG69 * FG70</f>
        <v>0</v>
      </c>
      <c r="FH71" s="312">
        <f t="shared" ref="FH71" si="259" xml:space="preserve"> $F68/ FH69 * FH70</f>
        <v>0</v>
      </c>
      <c r="FI71" s="312">
        <f t="shared" ref="FI71" si="260" xml:space="preserve"> $F68/ FI69 * FI70</f>
        <v>0</v>
      </c>
      <c r="FJ71" s="312">
        <f t="shared" ref="FJ71" si="261" xml:space="preserve"> $F68/ FJ69 * FJ70</f>
        <v>0</v>
      </c>
      <c r="FK71" s="312">
        <f t="shared" ref="FK71" si="262" xml:space="preserve"> $F68/ FK69 * FK70</f>
        <v>0</v>
      </c>
      <c r="FL71" s="312">
        <f t="shared" ref="FL71" si="263" xml:space="preserve"> $F68/ FL69 * FL70</f>
        <v>0</v>
      </c>
      <c r="FM71" s="312">
        <f t="shared" ref="FM71" si="264" xml:space="preserve"> $F68/ FM69 * FM70</f>
        <v>0</v>
      </c>
      <c r="FN71" s="312">
        <f t="shared" ref="FN71" si="265" xml:space="preserve"> $F68/ FN69 * FN70</f>
        <v>0</v>
      </c>
      <c r="FO71" s="312">
        <f t="shared" ref="FO71" si="266" xml:space="preserve"> $F68/ FO69 * FO70</f>
        <v>0</v>
      </c>
      <c r="FP71" s="312">
        <f t="shared" ref="FP71" si="267" xml:space="preserve"> $F68/ FP69 * FP70</f>
        <v>0</v>
      </c>
      <c r="FQ71" s="312">
        <f t="shared" ref="FQ71" si="268" xml:space="preserve"> $F68/ FQ69 * FQ70</f>
        <v>0</v>
      </c>
      <c r="FR71" s="312">
        <f t="shared" ref="FR71" si="269" xml:space="preserve"> $F68/ FR69 * FR70</f>
        <v>0</v>
      </c>
      <c r="FS71" s="312">
        <f t="shared" ref="FS71" si="270" xml:space="preserve"> $F68/ FS69 * FS70</f>
        <v>0</v>
      </c>
      <c r="FT71" s="312">
        <f t="shared" ref="FT71" si="271" xml:space="preserve"> $F68/ FT69 * FT70</f>
        <v>0</v>
      </c>
      <c r="FU71" s="312">
        <f t="shared" ref="FU71" si="272" xml:space="preserve"> $F68/ FU69 * FU70</f>
        <v>0</v>
      </c>
      <c r="FV71" s="312">
        <f t="shared" ref="FV71" si="273" xml:space="preserve"> $F68/ FV69 * FV70</f>
        <v>0</v>
      </c>
      <c r="FW71" s="312">
        <f t="shared" ref="FW71" si="274" xml:space="preserve"> $F68/ FW69 * FW70</f>
        <v>0</v>
      </c>
      <c r="FX71" s="312">
        <f t="shared" ref="FX71" si="275" xml:space="preserve"> $F68/ FX69 * FX70</f>
        <v>0</v>
      </c>
      <c r="FY71" s="312">
        <f t="shared" ref="FY71" si="276" xml:space="preserve"> $F68/ FY69 * FY70</f>
        <v>0</v>
      </c>
      <c r="FZ71" s="312">
        <f t="shared" ref="FZ71" si="277" xml:space="preserve"> $F68/ FZ69 * FZ70</f>
        <v>0</v>
      </c>
      <c r="GA71" s="312">
        <f t="shared" ref="GA71" si="278" xml:space="preserve"> $F68/ GA69 * GA70</f>
        <v>0</v>
      </c>
      <c r="GB71" s="312">
        <f t="shared" ref="GB71" si="279" xml:space="preserve"> $F68/ GB69 * GB70</f>
        <v>0</v>
      </c>
      <c r="GC71" s="312">
        <f t="shared" ref="GC71" si="280" xml:space="preserve"> $F68/ GC69 * GC70</f>
        <v>0</v>
      </c>
      <c r="GD71" s="312">
        <f t="shared" ref="GD71" si="281" xml:space="preserve"> $F68/ GD69 * GD70</f>
        <v>0</v>
      </c>
      <c r="GE71" s="312">
        <f t="shared" ref="GE71" si="282" xml:space="preserve"> $F68/ GE69 * GE70</f>
        <v>0</v>
      </c>
      <c r="GF71" s="312">
        <f t="shared" ref="GF71" si="283" xml:space="preserve"> $F68/ GF69 * GF70</f>
        <v>0</v>
      </c>
      <c r="GG71" s="312">
        <f t="shared" ref="GG71" si="284" xml:space="preserve"> $F68/ GG69 * GG70</f>
        <v>0</v>
      </c>
      <c r="GH71" s="312">
        <f t="shared" ref="GH71" si="285" xml:space="preserve"> $F68/ GH69 * GH70</f>
        <v>0</v>
      </c>
      <c r="GI71" s="312">
        <f t="shared" ref="GI71" si="286" xml:space="preserve"> $F68/ GI69 * GI70</f>
        <v>0</v>
      </c>
      <c r="GJ71" s="312">
        <f t="shared" ref="GJ71" si="287" xml:space="preserve"> $F68/ GJ69 * GJ70</f>
        <v>0</v>
      </c>
      <c r="GK71" s="316"/>
      <c r="GL71" s="316"/>
      <c r="GM71" s="316"/>
      <c r="GN71" s="316"/>
      <c r="GO71" s="316"/>
      <c r="GP71" s="316"/>
      <c r="GQ71" s="316"/>
      <c r="GR71" s="316"/>
      <c r="GS71" s="316"/>
      <c r="GT71" s="316"/>
      <c r="GU71" s="316"/>
      <c r="GV71" s="316"/>
      <c r="GW71" s="316"/>
      <c r="GX71" s="316"/>
      <c r="GY71" s="316"/>
      <c r="GZ71" s="316"/>
      <c r="HA71" s="316"/>
      <c r="HB71" s="316"/>
      <c r="HC71" s="316"/>
      <c r="HD71" s="316"/>
      <c r="HE71" s="316"/>
      <c r="HF71" s="316"/>
      <c r="HG71" s="316"/>
      <c r="HH71" s="316"/>
      <c r="HI71" s="316"/>
      <c r="HJ71" s="316"/>
      <c r="HK71" s="316"/>
      <c r="HL71" s="316"/>
      <c r="HM71" s="316"/>
      <c r="HN71" s="316"/>
      <c r="HO71" s="316"/>
      <c r="HP71" s="316"/>
      <c r="HQ71" s="316"/>
      <c r="HR71" s="316"/>
      <c r="HS71" s="316"/>
      <c r="HT71" s="316"/>
      <c r="HU71" s="316"/>
      <c r="HV71" s="316"/>
      <c r="HW71" s="316"/>
      <c r="HX71" s="316"/>
      <c r="HY71" s="316"/>
      <c r="HZ71" s="316"/>
      <c r="IA71" s="316"/>
      <c r="IB71" s="316"/>
      <c r="IC71" s="316"/>
      <c r="ID71" s="316"/>
      <c r="IE71" s="316"/>
      <c r="IF71" s="316"/>
      <c r="IG71" s="316"/>
      <c r="IH71" s="316"/>
      <c r="II71" s="316"/>
      <c r="IJ71" s="316"/>
      <c r="IK71" s="316"/>
      <c r="IL71" s="316"/>
      <c r="IM71" s="316"/>
      <c r="IN71" s="316"/>
      <c r="IO71" s="316"/>
      <c r="IP71" s="316"/>
      <c r="IQ71" s="316"/>
      <c r="IR71" s="316"/>
      <c r="IS71" s="316"/>
      <c r="IT71" s="316"/>
      <c r="IU71" s="316"/>
    </row>
    <row r="72" spans="1:255" x14ac:dyDescent="0.35">
      <c r="A72" s="313"/>
      <c r="B72" s="313"/>
      <c r="C72" s="314"/>
      <c r="D72" s="315"/>
      <c r="E72" s="312"/>
      <c r="F72" s="312"/>
      <c r="G72" s="312"/>
      <c r="H72" s="312"/>
      <c r="I72" s="312"/>
      <c r="J72" s="312"/>
      <c r="K72" s="312"/>
      <c r="L72" s="312"/>
      <c r="M72" s="312"/>
      <c r="N72" s="312"/>
      <c r="O72" s="312"/>
      <c r="P72" s="312"/>
      <c r="Q72" s="312"/>
      <c r="R72" s="312"/>
      <c r="S72" s="312"/>
      <c r="T72" s="312"/>
      <c r="U72" s="312"/>
      <c r="V72" s="312"/>
      <c r="W72" s="312"/>
      <c r="X72" s="312"/>
      <c r="Y72" s="312"/>
      <c r="Z72" s="312"/>
      <c r="AA72" s="312"/>
      <c r="AB72" s="312"/>
      <c r="AC72" s="312"/>
      <c r="AD72" s="312"/>
      <c r="AE72" s="312"/>
      <c r="AF72" s="312"/>
      <c r="AG72" s="312"/>
      <c r="AH72" s="312"/>
      <c r="AI72" s="312"/>
      <c r="AJ72" s="312"/>
      <c r="AK72" s="312"/>
      <c r="AL72" s="312"/>
      <c r="AM72" s="312"/>
      <c r="AN72" s="312"/>
      <c r="AO72" s="312"/>
      <c r="AP72" s="312"/>
      <c r="AQ72" s="312"/>
      <c r="AR72" s="312"/>
      <c r="AS72" s="312"/>
      <c r="AT72" s="312"/>
      <c r="AU72" s="312"/>
      <c r="AV72" s="312"/>
      <c r="AW72" s="312"/>
      <c r="AX72" s="312"/>
      <c r="AY72" s="312"/>
      <c r="AZ72" s="312"/>
      <c r="BA72" s="312"/>
      <c r="BB72" s="312"/>
      <c r="BC72" s="312"/>
      <c r="BD72" s="312"/>
      <c r="BE72" s="312"/>
      <c r="BF72" s="312"/>
      <c r="BG72" s="312"/>
      <c r="BH72" s="312"/>
      <c r="BI72" s="312"/>
      <c r="BJ72" s="312"/>
      <c r="BK72" s="312"/>
      <c r="BL72" s="312"/>
      <c r="BM72" s="312"/>
      <c r="BN72" s="312"/>
      <c r="BO72" s="312"/>
      <c r="BP72" s="312"/>
      <c r="BQ72" s="312"/>
      <c r="BR72" s="312"/>
      <c r="BS72" s="312"/>
      <c r="BT72" s="312"/>
      <c r="BU72" s="312"/>
      <c r="BV72" s="312"/>
      <c r="BW72" s="312"/>
      <c r="BX72" s="312"/>
      <c r="BY72" s="312"/>
      <c r="BZ72" s="312"/>
      <c r="CA72" s="312"/>
      <c r="CB72" s="312"/>
      <c r="CC72" s="312"/>
      <c r="CD72" s="312"/>
      <c r="CE72" s="312"/>
      <c r="CF72" s="312"/>
      <c r="CG72" s="312"/>
      <c r="CH72" s="312"/>
      <c r="CI72" s="312"/>
      <c r="CJ72" s="312"/>
      <c r="CK72" s="312"/>
      <c r="CL72" s="312"/>
      <c r="CM72" s="312"/>
      <c r="CN72" s="312"/>
      <c r="CO72" s="312"/>
      <c r="CP72" s="312"/>
      <c r="CQ72" s="312"/>
      <c r="CR72" s="312"/>
      <c r="CS72" s="312"/>
      <c r="CT72" s="312"/>
      <c r="CU72" s="312"/>
      <c r="CV72" s="312"/>
      <c r="CW72" s="312"/>
      <c r="CX72" s="312"/>
      <c r="CY72" s="312"/>
      <c r="CZ72" s="312"/>
      <c r="DA72" s="312"/>
      <c r="DB72" s="312"/>
      <c r="DC72" s="312"/>
      <c r="DD72" s="312"/>
      <c r="DE72" s="312"/>
      <c r="DF72" s="312"/>
      <c r="DG72" s="312"/>
      <c r="DH72" s="312"/>
      <c r="DI72" s="312"/>
      <c r="DJ72" s="312"/>
      <c r="DK72" s="312"/>
      <c r="DL72" s="312"/>
      <c r="DM72" s="312"/>
      <c r="DN72" s="312"/>
      <c r="DO72" s="312"/>
      <c r="DP72" s="312"/>
      <c r="DQ72" s="312"/>
      <c r="DR72" s="312"/>
      <c r="DS72" s="312"/>
      <c r="DT72" s="312"/>
      <c r="DU72" s="312"/>
      <c r="DV72" s="312"/>
      <c r="DW72" s="312"/>
      <c r="DX72" s="312"/>
      <c r="DY72" s="312"/>
      <c r="DZ72" s="312"/>
      <c r="EA72" s="312"/>
      <c r="EB72" s="312"/>
      <c r="EC72" s="312"/>
      <c r="ED72" s="312"/>
      <c r="EE72" s="312"/>
      <c r="EF72" s="312"/>
      <c r="EG72" s="312"/>
      <c r="EH72" s="312"/>
      <c r="EI72" s="312"/>
      <c r="EJ72" s="312"/>
      <c r="EK72" s="312"/>
      <c r="EL72" s="312"/>
      <c r="EM72" s="312"/>
      <c r="EN72" s="312"/>
      <c r="EO72" s="312"/>
      <c r="EP72" s="312"/>
      <c r="EQ72" s="312"/>
      <c r="ER72" s="312"/>
      <c r="ES72" s="312"/>
      <c r="ET72" s="312"/>
      <c r="EU72" s="312"/>
      <c r="EV72" s="312"/>
      <c r="EW72" s="312"/>
      <c r="EX72" s="312"/>
      <c r="EY72" s="312"/>
      <c r="EZ72" s="312"/>
      <c r="FA72" s="312"/>
      <c r="FB72" s="312"/>
      <c r="FC72" s="312"/>
      <c r="FD72" s="312"/>
      <c r="FE72" s="312"/>
      <c r="FF72" s="312"/>
      <c r="FG72" s="312"/>
      <c r="FH72" s="312"/>
      <c r="FI72" s="312"/>
      <c r="FJ72" s="312"/>
      <c r="FK72" s="312"/>
      <c r="FL72" s="312"/>
      <c r="FM72" s="312"/>
      <c r="FN72" s="312"/>
      <c r="FO72" s="312"/>
      <c r="FP72" s="312"/>
      <c r="FQ72" s="312"/>
      <c r="FR72" s="312"/>
      <c r="FS72" s="312"/>
      <c r="FT72" s="312"/>
      <c r="FU72" s="312"/>
      <c r="FV72" s="312"/>
      <c r="FW72" s="312"/>
      <c r="FX72" s="312"/>
      <c r="FY72" s="312"/>
      <c r="FZ72" s="312"/>
      <c r="GA72" s="312"/>
      <c r="GB72" s="312"/>
      <c r="GC72" s="312"/>
      <c r="GD72" s="312"/>
      <c r="GE72" s="312"/>
      <c r="GF72" s="312"/>
      <c r="GG72" s="312"/>
      <c r="GH72" s="312"/>
      <c r="GI72" s="312"/>
      <c r="GJ72" s="312"/>
      <c r="GK72" s="316"/>
      <c r="GL72" s="316"/>
      <c r="GM72" s="316"/>
      <c r="GN72" s="316"/>
      <c r="GO72" s="316"/>
      <c r="GP72" s="316"/>
      <c r="GQ72" s="316"/>
      <c r="GR72" s="316"/>
      <c r="GS72" s="316"/>
      <c r="GT72" s="316"/>
      <c r="GU72" s="316"/>
      <c r="GV72" s="316"/>
      <c r="GW72" s="316"/>
      <c r="GX72" s="316"/>
      <c r="GY72" s="316"/>
      <c r="GZ72" s="316"/>
      <c r="HA72" s="316"/>
      <c r="HB72" s="316"/>
      <c r="HC72" s="316"/>
      <c r="HD72" s="316"/>
      <c r="HE72" s="316"/>
      <c r="HF72" s="316"/>
      <c r="HG72" s="316"/>
      <c r="HH72" s="316"/>
      <c r="HI72" s="316"/>
      <c r="HJ72" s="316"/>
      <c r="HK72" s="316"/>
      <c r="HL72" s="316"/>
      <c r="HM72" s="316"/>
      <c r="HN72" s="316"/>
      <c r="HO72" s="316"/>
      <c r="HP72" s="316"/>
      <c r="HQ72" s="316"/>
      <c r="HR72" s="316"/>
      <c r="HS72" s="316"/>
      <c r="HT72" s="316"/>
      <c r="HU72" s="316"/>
      <c r="HV72" s="316"/>
      <c r="HW72" s="316"/>
      <c r="HX72" s="316"/>
      <c r="HY72" s="316"/>
      <c r="HZ72" s="316"/>
      <c r="IA72" s="316"/>
      <c r="IB72" s="316"/>
      <c r="IC72" s="316"/>
      <c r="ID72" s="316"/>
      <c r="IE72" s="316"/>
      <c r="IF72" s="316"/>
      <c r="IG72" s="316"/>
      <c r="IH72" s="316"/>
      <c r="II72" s="316"/>
      <c r="IJ72" s="316"/>
      <c r="IK72" s="316"/>
      <c r="IL72" s="316"/>
      <c r="IM72" s="316"/>
      <c r="IN72" s="316"/>
      <c r="IO72" s="316"/>
      <c r="IP72" s="316"/>
      <c r="IQ72" s="316"/>
      <c r="IR72" s="316"/>
      <c r="IS72" s="316"/>
      <c r="IT72" s="316"/>
      <c r="IU72" s="316"/>
    </row>
    <row r="73" spans="1:255" x14ac:dyDescent="0.35">
      <c r="A73" s="313"/>
      <c r="B73" s="313"/>
      <c r="C73" s="314"/>
      <c r="D73" s="315"/>
      <c r="E73" s="403" t="str">
        <f t="shared" ref="E73:AJ73" si="288" xml:space="preserve"> E$82</f>
        <v>Accounts payable balance BEG</v>
      </c>
      <c r="F73" s="403">
        <f t="shared" si="288"/>
        <v>0</v>
      </c>
      <c r="G73" s="403" t="str">
        <f t="shared" si="288"/>
        <v>$ 000s</v>
      </c>
      <c r="H73" s="403">
        <f t="shared" si="288"/>
        <v>0</v>
      </c>
      <c r="I73" s="403">
        <f t="shared" si="288"/>
        <v>0</v>
      </c>
      <c r="J73" s="403">
        <f t="shared" si="288"/>
        <v>0</v>
      </c>
      <c r="K73" s="403">
        <f t="shared" si="288"/>
        <v>0</v>
      </c>
      <c r="L73" s="403">
        <f t="shared" si="288"/>
        <v>0</v>
      </c>
      <c r="M73" s="403">
        <f t="shared" si="288"/>
        <v>0</v>
      </c>
      <c r="N73" s="403">
        <f t="shared" si="288"/>
        <v>164.26676771504356</v>
      </c>
      <c r="O73" s="403">
        <f t="shared" si="288"/>
        <v>162.48125937031483</v>
      </c>
      <c r="P73" s="403">
        <f t="shared" si="288"/>
        <v>162.48125937031483</v>
      </c>
      <c r="Q73" s="403">
        <f t="shared" si="288"/>
        <v>166.09195402298849</v>
      </c>
      <c r="R73" s="403">
        <f t="shared" si="288"/>
        <v>168.37343690791971</v>
      </c>
      <c r="S73" s="403">
        <f t="shared" si="288"/>
        <v>166.54329085457277</v>
      </c>
      <c r="T73" s="403">
        <f t="shared" si="288"/>
        <v>166.54329085457277</v>
      </c>
      <c r="U73" s="403">
        <f t="shared" si="288"/>
        <v>170.24425287356325</v>
      </c>
      <c r="V73" s="403">
        <f t="shared" si="288"/>
        <v>172.58277283061773</v>
      </c>
      <c r="W73" s="403">
        <f t="shared" si="288"/>
        <v>170.70687312593714</v>
      </c>
      <c r="X73" s="403">
        <f t="shared" si="288"/>
        <v>170.70687312593714</v>
      </c>
      <c r="Y73" s="403">
        <f t="shared" si="288"/>
        <v>172.58277283061773</v>
      </c>
      <c r="Z73" s="403">
        <f t="shared" si="288"/>
        <v>176.89734215138333</v>
      </c>
      <c r="AA73" s="403">
        <f t="shared" si="288"/>
        <v>174.97454495408567</v>
      </c>
      <c r="AB73" s="403">
        <f t="shared" si="288"/>
        <v>174.97454495408567</v>
      </c>
      <c r="AC73" s="403">
        <f t="shared" si="288"/>
        <v>178.86286817528753</v>
      </c>
      <c r="AD73" s="403">
        <f t="shared" si="288"/>
        <v>181.31977570516801</v>
      </c>
      <c r="AE73" s="403">
        <f t="shared" si="288"/>
        <v>179.34890857793789</v>
      </c>
      <c r="AF73" s="403">
        <f t="shared" si="288"/>
        <v>179.34890857793789</v>
      </c>
      <c r="AG73" s="403">
        <f t="shared" si="288"/>
        <v>183.33443987966984</v>
      </c>
      <c r="AH73" s="403">
        <f t="shared" si="288"/>
        <v>185.85277009779725</v>
      </c>
      <c r="AI73" s="403">
        <f t="shared" si="288"/>
        <v>183.8326312923864</v>
      </c>
      <c r="AJ73" s="403">
        <f t="shared" si="288"/>
        <v>183.8326312923864</v>
      </c>
      <c r="AK73" s="403">
        <f t="shared" ref="AK73:BP73" si="289" xml:space="preserve"> AK$82</f>
        <v>187.91780087666166</v>
      </c>
      <c r="AL73" s="403">
        <f t="shared" si="289"/>
        <v>190.49908935024223</v>
      </c>
      <c r="AM73" s="403">
        <f t="shared" si="289"/>
        <v>188.42844707469612</v>
      </c>
      <c r="AN73" s="403">
        <f t="shared" si="289"/>
        <v>188.42844707469612</v>
      </c>
      <c r="AO73" s="403">
        <f t="shared" si="289"/>
        <v>190.49908935024223</v>
      </c>
      <c r="AP73" s="403">
        <f t="shared" si="289"/>
        <v>195.26156658399827</v>
      </c>
      <c r="AQ73" s="403">
        <f t="shared" si="289"/>
        <v>193.13915825156357</v>
      </c>
      <c r="AR73" s="403">
        <f t="shared" si="289"/>
        <v>193.13915825156357</v>
      </c>
      <c r="AS73" s="403">
        <f t="shared" si="289"/>
        <v>197.4311395460428</v>
      </c>
      <c r="AT73" s="403">
        <f t="shared" si="289"/>
        <v>200.14310574859837</v>
      </c>
      <c r="AU73" s="403">
        <f t="shared" si="289"/>
        <v>197.9676372078527</v>
      </c>
      <c r="AV73" s="403">
        <f t="shared" si="289"/>
        <v>197.9676372078527</v>
      </c>
      <c r="AW73" s="403">
        <f t="shared" si="289"/>
        <v>202.36691803469387</v>
      </c>
      <c r="AX73" s="403">
        <f t="shared" si="289"/>
        <v>205.14668339231343</v>
      </c>
      <c r="AY73" s="403">
        <f t="shared" si="289"/>
        <v>202.91682813804914</v>
      </c>
      <c r="AZ73" s="403">
        <f t="shared" si="289"/>
        <v>202.91682813804914</v>
      </c>
      <c r="BA73" s="403">
        <f t="shared" si="289"/>
        <v>207.42609098556125</v>
      </c>
      <c r="BB73" s="403">
        <f t="shared" si="289"/>
        <v>210.27535047712126</v>
      </c>
      <c r="BC73" s="403">
        <f t="shared" si="289"/>
        <v>207.98974884150039</v>
      </c>
      <c r="BD73" s="403">
        <f t="shared" si="289"/>
        <v>207.98974884150039</v>
      </c>
      <c r="BE73" s="403">
        <f t="shared" si="289"/>
        <v>210.27535047712126</v>
      </c>
      <c r="BF73" s="403">
        <f t="shared" si="289"/>
        <v>215.53223423904933</v>
      </c>
      <c r="BG73" s="403">
        <f t="shared" si="289"/>
        <v>213.18949256253791</v>
      </c>
      <c r="BH73" s="403">
        <f t="shared" si="289"/>
        <v>213.18949256253791</v>
      </c>
      <c r="BI73" s="403">
        <f t="shared" si="289"/>
        <v>217.92703684170544</v>
      </c>
      <c r="BJ73" s="403">
        <f t="shared" si="289"/>
        <v>220.92054009502567</v>
      </c>
      <c r="BK73" s="403">
        <f t="shared" si="289"/>
        <v>218.51922987660146</v>
      </c>
      <c r="BL73" s="403">
        <f t="shared" si="289"/>
        <v>218.51922987660146</v>
      </c>
      <c r="BM73" s="403">
        <f t="shared" si="289"/>
        <v>223.37521276274811</v>
      </c>
      <c r="BN73" s="403">
        <f t="shared" si="289"/>
        <v>226.44355359740143</v>
      </c>
      <c r="BO73" s="403">
        <f t="shared" si="289"/>
        <v>223.98221062351661</v>
      </c>
      <c r="BP73" s="403">
        <f t="shared" si="289"/>
        <v>223.98221062351661</v>
      </c>
      <c r="BQ73" s="403">
        <f t="shared" ref="BQ73:CV73" si="290" xml:space="preserve"> BQ$82</f>
        <v>228.95959308181705</v>
      </c>
      <c r="BR73" s="403">
        <f t="shared" si="290"/>
        <v>232.10464243733657</v>
      </c>
      <c r="BS73" s="403">
        <f t="shared" si="290"/>
        <v>229.58176588910464</v>
      </c>
      <c r="BT73" s="403">
        <f t="shared" si="290"/>
        <v>229.58176588910464</v>
      </c>
      <c r="BU73" s="403">
        <f t="shared" si="290"/>
        <v>232.10464243733657</v>
      </c>
      <c r="BV73" s="403">
        <f t="shared" si="290"/>
        <v>237.90725849827004</v>
      </c>
      <c r="BW73" s="403">
        <f t="shared" si="290"/>
        <v>235.32131003633231</v>
      </c>
      <c r="BX73" s="403">
        <f t="shared" si="290"/>
        <v>235.32131003633231</v>
      </c>
      <c r="BY73" s="403">
        <f t="shared" si="290"/>
        <v>240.55067248158412</v>
      </c>
      <c r="BZ73" s="403">
        <f t="shared" si="290"/>
        <v>243.85493996072694</v>
      </c>
      <c r="CA73" s="403">
        <f t="shared" si="290"/>
        <v>241.20434278724076</v>
      </c>
      <c r="CB73" s="403">
        <f t="shared" si="290"/>
        <v>241.20434278724076</v>
      </c>
      <c r="CC73" s="403">
        <f t="shared" si="290"/>
        <v>246.56443929362388</v>
      </c>
      <c r="CD73" s="403">
        <f t="shared" si="290"/>
        <v>249.95131345974517</v>
      </c>
      <c r="CE73" s="403">
        <f t="shared" si="290"/>
        <v>247.2344513569218</v>
      </c>
      <c r="CF73" s="403">
        <f t="shared" si="290"/>
        <v>247.2344513569218</v>
      </c>
      <c r="CG73" s="403">
        <f t="shared" si="290"/>
        <v>252.72855027596449</v>
      </c>
      <c r="CH73" s="403">
        <f t="shared" si="290"/>
        <v>256.20009629623883</v>
      </c>
      <c r="CI73" s="403">
        <f t="shared" si="290"/>
        <v>253.41531264084483</v>
      </c>
      <c r="CJ73" s="403">
        <f t="shared" si="290"/>
        <v>253.41531264084483</v>
      </c>
      <c r="CK73" s="403">
        <f t="shared" si="290"/>
        <v>256.20009629623883</v>
      </c>
      <c r="CL73" s="403">
        <f t="shared" si="290"/>
        <v>262.6050987036449</v>
      </c>
      <c r="CM73" s="403">
        <f t="shared" si="290"/>
        <v>259.7506954568662</v>
      </c>
      <c r="CN73" s="403">
        <f t="shared" si="290"/>
        <v>259.7506954568662</v>
      </c>
      <c r="CO73" s="403">
        <f t="shared" si="290"/>
        <v>265.52293313368534</v>
      </c>
      <c r="CP73" s="403">
        <f t="shared" si="290"/>
        <v>269.1702261712361</v>
      </c>
      <c r="CQ73" s="403">
        <f t="shared" si="290"/>
        <v>266.24446284328792</v>
      </c>
      <c r="CR73" s="403">
        <f t="shared" si="290"/>
        <v>266.24446284328792</v>
      </c>
      <c r="CS73" s="403">
        <f t="shared" si="290"/>
        <v>272.16100646202756</v>
      </c>
      <c r="CT73" s="403">
        <f t="shared" si="290"/>
        <v>275.89948182551711</v>
      </c>
      <c r="CU73" s="403">
        <f t="shared" si="290"/>
        <v>272.90057441437011</v>
      </c>
      <c r="CV73" s="403">
        <f t="shared" si="290"/>
        <v>272.90057441437011</v>
      </c>
      <c r="CW73" s="403">
        <f t="shared" ref="CW73:EB73" si="291" xml:space="preserve"> CW$82</f>
        <v>278.9650316235784</v>
      </c>
      <c r="CX73" s="403">
        <f t="shared" si="291"/>
        <v>282.79696887115517</v>
      </c>
      <c r="CY73" s="403">
        <f t="shared" si="291"/>
        <v>279.7230887747296</v>
      </c>
      <c r="CZ73" s="403">
        <f t="shared" si="291"/>
        <v>279.7230887747296</v>
      </c>
      <c r="DA73" s="403">
        <f t="shared" si="291"/>
        <v>282.79696887115517</v>
      </c>
      <c r="DB73" s="403">
        <f t="shared" si="291"/>
        <v>289.86689309293411</v>
      </c>
      <c r="DC73" s="403">
        <f t="shared" si="291"/>
        <v>286.71616599409799</v>
      </c>
      <c r="DD73" s="403">
        <f t="shared" si="291"/>
        <v>286.71616599409799</v>
      </c>
      <c r="DE73" s="403">
        <f t="shared" si="291"/>
        <v>293.08763634952231</v>
      </c>
      <c r="DF73" s="403">
        <f t="shared" si="291"/>
        <v>297.1135654202576</v>
      </c>
      <c r="DG73" s="403">
        <f t="shared" si="291"/>
        <v>293.88407014395034</v>
      </c>
      <c r="DH73" s="403">
        <f t="shared" si="291"/>
        <v>293.88407014395034</v>
      </c>
      <c r="DI73" s="403">
        <f t="shared" si="291"/>
        <v>300.4148272582604</v>
      </c>
      <c r="DJ73" s="403">
        <f t="shared" si="291"/>
        <v>0</v>
      </c>
      <c r="DK73" s="403">
        <f t="shared" si="291"/>
        <v>0</v>
      </c>
      <c r="DL73" s="403">
        <f t="shared" si="291"/>
        <v>0</v>
      </c>
      <c r="DM73" s="403">
        <f t="shared" si="291"/>
        <v>0</v>
      </c>
      <c r="DN73" s="403">
        <f t="shared" si="291"/>
        <v>0</v>
      </c>
      <c r="DO73" s="403">
        <f t="shared" si="291"/>
        <v>0</v>
      </c>
      <c r="DP73" s="403">
        <f t="shared" si="291"/>
        <v>0</v>
      </c>
      <c r="DQ73" s="403">
        <f t="shared" si="291"/>
        <v>0</v>
      </c>
      <c r="DR73" s="403">
        <f t="shared" si="291"/>
        <v>0</v>
      </c>
      <c r="DS73" s="403">
        <f t="shared" si="291"/>
        <v>0</v>
      </c>
      <c r="DT73" s="403">
        <f t="shared" si="291"/>
        <v>0</v>
      </c>
      <c r="DU73" s="403">
        <f t="shared" si="291"/>
        <v>0</v>
      </c>
      <c r="DV73" s="403">
        <f t="shared" si="291"/>
        <v>0</v>
      </c>
      <c r="DW73" s="403">
        <f t="shared" si="291"/>
        <v>0</v>
      </c>
      <c r="DX73" s="403">
        <f t="shared" si="291"/>
        <v>0</v>
      </c>
      <c r="DY73" s="403">
        <f t="shared" si="291"/>
        <v>0</v>
      </c>
      <c r="DZ73" s="403">
        <f t="shared" si="291"/>
        <v>0</v>
      </c>
      <c r="EA73" s="403">
        <f t="shared" si="291"/>
        <v>0</v>
      </c>
      <c r="EB73" s="403">
        <f t="shared" si="291"/>
        <v>0</v>
      </c>
      <c r="EC73" s="403">
        <f t="shared" ref="EC73:FH73" si="292" xml:space="preserve"> EC$82</f>
        <v>0</v>
      </c>
      <c r="ED73" s="403">
        <f t="shared" si="292"/>
        <v>0</v>
      </c>
      <c r="EE73" s="403">
        <f t="shared" si="292"/>
        <v>0</v>
      </c>
      <c r="EF73" s="403">
        <f t="shared" si="292"/>
        <v>0</v>
      </c>
      <c r="EG73" s="403">
        <f t="shared" si="292"/>
        <v>0</v>
      </c>
      <c r="EH73" s="403">
        <f t="shared" si="292"/>
        <v>0</v>
      </c>
      <c r="EI73" s="403">
        <f t="shared" si="292"/>
        <v>0</v>
      </c>
      <c r="EJ73" s="403">
        <f t="shared" si="292"/>
        <v>0</v>
      </c>
      <c r="EK73" s="403">
        <f t="shared" si="292"/>
        <v>0</v>
      </c>
      <c r="EL73" s="403">
        <f t="shared" si="292"/>
        <v>0</v>
      </c>
      <c r="EM73" s="403">
        <f t="shared" si="292"/>
        <v>0</v>
      </c>
      <c r="EN73" s="403">
        <f t="shared" si="292"/>
        <v>0</v>
      </c>
      <c r="EO73" s="403">
        <f t="shared" si="292"/>
        <v>0</v>
      </c>
      <c r="EP73" s="403">
        <f t="shared" si="292"/>
        <v>0</v>
      </c>
      <c r="EQ73" s="403">
        <f t="shared" si="292"/>
        <v>0</v>
      </c>
      <c r="ER73" s="403">
        <f t="shared" si="292"/>
        <v>0</v>
      </c>
      <c r="ES73" s="403">
        <f t="shared" si="292"/>
        <v>0</v>
      </c>
      <c r="ET73" s="403">
        <f t="shared" si="292"/>
        <v>0</v>
      </c>
      <c r="EU73" s="403">
        <f t="shared" si="292"/>
        <v>0</v>
      </c>
      <c r="EV73" s="403">
        <f t="shared" si="292"/>
        <v>0</v>
      </c>
      <c r="EW73" s="403">
        <f t="shared" si="292"/>
        <v>0</v>
      </c>
      <c r="EX73" s="403">
        <f t="shared" si="292"/>
        <v>0</v>
      </c>
      <c r="EY73" s="403">
        <f t="shared" si="292"/>
        <v>0</v>
      </c>
      <c r="EZ73" s="403">
        <f t="shared" si="292"/>
        <v>0</v>
      </c>
      <c r="FA73" s="403">
        <f t="shared" si="292"/>
        <v>0</v>
      </c>
      <c r="FB73" s="403">
        <f t="shared" si="292"/>
        <v>0</v>
      </c>
      <c r="FC73" s="403">
        <f t="shared" si="292"/>
        <v>0</v>
      </c>
      <c r="FD73" s="403">
        <f t="shared" si="292"/>
        <v>0</v>
      </c>
      <c r="FE73" s="403">
        <f t="shared" si="292"/>
        <v>0</v>
      </c>
      <c r="FF73" s="403">
        <f t="shared" si="292"/>
        <v>0</v>
      </c>
      <c r="FG73" s="403">
        <f t="shared" si="292"/>
        <v>0</v>
      </c>
      <c r="FH73" s="403">
        <f t="shared" si="292"/>
        <v>0</v>
      </c>
      <c r="FI73" s="403">
        <f t="shared" ref="FI73:GJ73" si="293" xml:space="preserve"> FI$82</f>
        <v>0</v>
      </c>
      <c r="FJ73" s="403">
        <f t="shared" si="293"/>
        <v>0</v>
      </c>
      <c r="FK73" s="403">
        <f t="shared" si="293"/>
        <v>0</v>
      </c>
      <c r="FL73" s="403">
        <f t="shared" si="293"/>
        <v>0</v>
      </c>
      <c r="FM73" s="403">
        <f t="shared" si="293"/>
        <v>0</v>
      </c>
      <c r="FN73" s="403">
        <f t="shared" si="293"/>
        <v>0</v>
      </c>
      <c r="FO73" s="403">
        <f t="shared" si="293"/>
        <v>0</v>
      </c>
      <c r="FP73" s="403">
        <f t="shared" si="293"/>
        <v>0</v>
      </c>
      <c r="FQ73" s="403">
        <f t="shared" si="293"/>
        <v>0</v>
      </c>
      <c r="FR73" s="403">
        <f t="shared" si="293"/>
        <v>0</v>
      </c>
      <c r="FS73" s="403">
        <f t="shared" si="293"/>
        <v>0</v>
      </c>
      <c r="FT73" s="403">
        <f t="shared" si="293"/>
        <v>0</v>
      </c>
      <c r="FU73" s="403">
        <f t="shared" si="293"/>
        <v>0</v>
      </c>
      <c r="FV73" s="403">
        <f t="shared" si="293"/>
        <v>0</v>
      </c>
      <c r="FW73" s="403">
        <f t="shared" si="293"/>
        <v>0</v>
      </c>
      <c r="FX73" s="403">
        <f t="shared" si="293"/>
        <v>0</v>
      </c>
      <c r="FY73" s="403">
        <f t="shared" si="293"/>
        <v>0</v>
      </c>
      <c r="FZ73" s="403">
        <f t="shared" si="293"/>
        <v>0</v>
      </c>
      <c r="GA73" s="403">
        <f t="shared" si="293"/>
        <v>0</v>
      </c>
      <c r="GB73" s="403">
        <f t="shared" si="293"/>
        <v>0</v>
      </c>
      <c r="GC73" s="403">
        <f t="shared" si="293"/>
        <v>0</v>
      </c>
      <c r="GD73" s="403">
        <f t="shared" si="293"/>
        <v>0</v>
      </c>
      <c r="GE73" s="403">
        <f t="shared" si="293"/>
        <v>0</v>
      </c>
      <c r="GF73" s="403">
        <f t="shared" si="293"/>
        <v>0</v>
      </c>
      <c r="GG73" s="403">
        <f t="shared" si="293"/>
        <v>0</v>
      </c>
      <c r="GH73" s="403">
        <f t="shared" si="293"/>
        <v>0</v>
      </c>
      <c r="GI73" s="403">
        <f t="shared" si="293"/>
        <v>0</v>
      </c>
      <c r="GJ73" s="403">
        <f t="shared" si="293"/>
        <v>0</v>
      </c>
      <c r="GK73" s="316"/>
      <c r="GL73" s="316"/>
      <c r="GM73" s="316"/>
      <c r="GN73" s="316"/>
      <c r="GO73" s="316"/>
      <c r="GP73" s="316"/>
      <c r="GQ73" s="316"/>
      <c r="GR73" s="316"/>
      <c r="GS73" s="316"/>
      <c r="GT73" s="316"/>
      <c r="GU73" s="316"/>
      <c r="GV73" s="316"/>
      <c r="GW73" s="316"/>
      <c r="GX73" s="316"/>
      <c r="GY73" s="316"/>
      <c r="GZ73" s="316"/>
      <c r="HA73" s="316"/>
      <c r="HB73" s="316"/>
      <c r="HC73" s="316"/>
      <c r="HD73" s="316"/>
      <c r="HE73" s="316"/>
      <c r="HF73" s="316"/>
      <c r="HG73" s="316"/>
      <c r="HH73" s="316"/>
      <c r="HI73" s="316"/>
      <c r="HJ73" s="316"/>
      <c r="HK73" s="316"/>
      <c r="HL73" s="316"/>
      <c r="HM73" s="316"/>
      <c r="HN73" s="316"/>
      <c r="HO73" s="316"/>
      <c r="HP73" s="316"/>
      <c r="HQ73" s="316"/>
      <c r="HR73" s="316"/>
      <c r="HS73" s="316"/>
      <c r="HT73" s="316"/>
      <c r="HU73" s="316"/>
      <c r="HV73" s="316"/>
      <c r="HW73" s="316"/>
      <c r="HX73" s="316"/>
      <c r="HY73" s="316"/>
      <c r="HZ73" s="316"/>
      <c r="IA73" s="316"/>
      <c r="IB73" s="316"/>
      <c r="IC73" s="316"/>
      <c r="ID73" s="316"/>
      <c r="IE73" s="316"/>
      <c r="IF73" s="316"/>
      <c r="IG73" s="316"/>
      <c r="IH73" s="316"/>
      <c r="II73" s="316"/>
      <c r="IJ73" s="316"/>
      <c r="IK73" s="316"/>
      <c r="IL73" s="316"/>
      <c r="IM73" s="316"/>
      <c r="IN73" s="316"/>
      <c r="IO73" s="316"/>
      <c r="IP73" s="316"/>
      <c r="IQ73" s="316"/>
      <c r="IR73" s="316"/>
      <c r="IS73" s="316"/>
      <c r="IT73" s="316"/>
      <c r="IU73" s="316"/>
    </row>
    <row r="74" spans="1:255" x14ac:dyDescent="0.35">
      <c r="A74" s="313"/>
      <c r="B74" s="313"/>
      <c r="C74" s="314"/>
      <c r="D74" s="315"/>
      <c r="E74" s="403" t="str">
        <f t="shared" ref="E74:BP74" si="294" xml:space="preserve"> E$42</f>
        <v>O&amp;M expense POS</v>
      </c>
      <c r="F74" s="403">
        <f t="shared" si="294"/>
        <v>0</v>
      </c>
      <c r="G74" s="403" t="str">
        <f t="shared" si="294"/>
        <v>$ 000s</v>
      </c>
      <c r="H74" s="403">
        <f t="shared" si="294"/>
        <v>68079.957080028704</v>
      </c>
      <c r="I74" s="403">
        <f t="shared" si="294"/>
        <v>0</v>
      </c>
      <c r="J74" s="403">
        <f t="shared" si="294"/>
        <v>0</v>
      </c>
      <c r="K74" s="403">
        <f t="shared" si="294"/>
        <v>0</v>
      </c>
      <c r="L74" s="403">
        <f t="shared" si="294"/>
        <v>0</v>
      </c>
      <c r="M74" s="403">
        <f t="shared" si="294"/>
        <v>498.27586206896547</v>
      </c>
      <c r="N74" s="403">
        <f t="shared" si="294"/>
        <v>498.27586206896547</v>
      </c>
      <c r="O74" s="403">
        <f t="shared" si="294"/>
        <v>498.27586206896547</v>
      </c>
      <c r="P74" s="403">
        <f t="shared" si="294"/>
        <v>498.27586206896547</v>
      </c>
      <c r="Q74" s="403">
        <f t="shared" si="294"/>
        <v>510.73275862068982</v>
      </c>
      <c r="R74" s="403">
        <f t="shared" si="294"/>
        <v>510.73275862068982</v>
      </c>
      <c r="S74" s="403">
        <f t="shared" si="294"/>
        <v>510.73275862068982</v>
      </c>
      <c r="T74" s="403">
        <f t="shared" si="294"/>
        <v>510.73275862068982</v>
      </c>
      <c r="U74" s="403">
        <f t="shared" si="294"/>
        <v>523.50107758620732</v>
      </c>
      <c r="V74" s="403">
        <f t="shared" si="294"/>
        <v>523.50107758620732</v>
      </c>
      <c r="W74" s="403">
        <f t="shared" si="294"/>
        <v>523.50107758620732</v>
      </c>
      <c r="X74" s="403">
        <f t="shared" si="294"/>
        <v>523.50107758620732</v>
      </c>
      <c r="Y74" s="403">
        <f t="shared" si="294"/>
        <v>536.58860452586271</v>
      </c>
      <c r="Z74" s="403">
        <f t="shared" si="294"/>
        <v>536.58860452586271</v>
      </c>
      <c r="AA74" s="403">
        <f t="shared" si="294"/>
        <v>536.58860452586271</v>
      </c>
      <c r="AB74" s="403">
        <f t="shared" si="294"/>
        <v>536.58860452586271</v>
      </c>
      <c r="AC74" s="403">
        <f t="shared" si="294"/>
        <v>550.00331963900953</v>
      </c>
      <c r="AD74" s="403">
        <f t="shared" si="294"/>
        <v>550.00331963900953</v>
      </c>
      <c r="AE74" s="403">
        <f t="shared" si="294"/>
        <v>550.00331963900953</v>
      </c>
      <c r="AF74" s="403">
        <f t="shared" si="294"/>
        <v>550.00331963900953</v>
      </c>
      <c r="AG74" s="403">
        <f t="shared" si="294"/>
        <v>563.75340262998498</v>
      </c>
      <c r="AH74" s="403">
        <f t="shared" si="294"/>
        <v>563.75340262998498</v>
      </c>
      <c r="AI74" s="403">
        <f t="shared" si="294"/>
        <v>563.75340262998498</v>
      </c>
      <c r="AJ74" s="403">
        <f t="shared" si="294"/>
        <v>563.75340262998498</v>
      </c>
      <c r="AK74" s="403">
        <f t="shared" si="294"/>
        <v>577.84723769573475</v>
      </c>
      <c r="AL74" s="403">
        <f t="shared" si="294"/>
        <v>577.84723769573475</v>
      </c>
      <c r="AM74" s="403">
        <f t="shared" si="294"/>
        <v>577.84723769573475</v>
      </c>
      <c r="AN74" s="403">
        <f t="shared" si="294"/>
        <v>577.84723769573475</v>
      </c>
      <c r="AO74" s="403">
        <f t="shared" si="294"/>
        <v>592.29341863812829</v>
      </c>
      <c r="AP74" s="403">
        <f t="shared" si="294"/>
        <v>592.29341863812829</v>
      </c>
      <c r="AQ74" s="403">
        <f t="shared" si="294"/>
        <v>592.29341863812829</v>
      </c>
      <c r="AR74" s="403">
        <f t="shared" si="294"/>
        <v>592.29341863812829</v>
      </c>
      <c r="AS74" s="403">
        <f t="shared" si="294"/>
        <v>607.10075410408172</v>
      </c>
      <c r="AT74" s="403">
        <f t="shared" si="294"/>
        <v>607.10075410408172</v>
      </c>
      <c r="AU74" s="403">
        <f t="shared" si="294"/>
        <v>607.10075410408172</v>
      </c>
      <c r="AV74" s="403">
        <f t="shared" si="294"/>
        <v>607.10075410408172</v>
      </c>
      <c r="AW74" s="403">
        <f t="shared" si="294"/>
        <v>622.27827295668396</v>
      </c>
      <c r="AX74" s="403">
        <f t="shared" si="294"/>
        <v>622.27827295668396</v>
      </c>
      <c r="AY74" s="403">
        <f t="shared" si="294"/>
        <v>622.27827295668396</v>
      </c>
      <c r="AZ74" s="403">
        <f t="shared" si="294"/>
        <v>622.27827295668396</v>
      </c>
      <c r="BA74" s="403">
        <f t="shared" si="294"/>
        <v>637.83522978060125</v>
      </c>
      <c r="BB74" s="403">
        <f t="shared" si="294"/>
        <v>637.83522978060125</v>
      </c>
      <c r="BC74" s="403">
        <f t="shared" si="294"/>
        <v>637.83522978060125</v>
      </c>
      <c r="BD74" s="403">
        <f t="shared" si="294"/>
        <v>637.83522978060125</v>
      </c>
      <c r="BE74" s="403">
        <f t="shared" si="294"/>
        <v>653.78111052511645</v>
      </c>
      <c r="BF74" s="403">
        <f t="shared" si="294"/>
        <v>653.78111052511645</v>
      </c>
      <c r="BG74" s="403">
        <f t="shared" si="294"/>
        <v>653.78111052511645</v>
      </c>
      <c r="BH74" s="403">
        <f t="shared" si="294"/>
        <v>653.78111052511645</v>
      </c>
      <c r="BI74" s="403">
        <f t="shared" si="294"/>
        <v>670.12563828824455</v>
      </c>
      <c r="BJ74" s="403">
        <f t="shared" si="294"/>
        <v>670.12563828824455</v>
      </c>
      <c r="BK74" s="403">
        <f t="shared" si="294"/>
        <v>670.12563828824455</v>
      </c>
      <c r="BL74" s="403">
        <f t="shared" si="294"/>
        <v>670.12563828824455</v>
      </c>
      <c r="BM74" s="403">
        <f t="shared" si="294"/>
        <v>686.87877924545103</v>
      </c>
      <c r="BN74" s="403">
        <f t="shared" si="294"/>
        <v>686.87877924545103</v>
      </c>
      <c r="BO74" s="403">
        <f t="shared" si="294"/>
        <v>686.87877924545103</v>
      </c>
      <c r="BP74" s="403">
        <f t="shared" si="294"/>
        <v>686.87877924545103</v>
      </c>
      <c r="BQ74" s="403">
        <f t="shared" ref="BQ74:EB74" si="295" xml:space="preserve"> BQ$42</f>
        <v>704.05074872658759</v>
      </c>
      <c r="BR74" s="403">
        <f t="shared" si="295"/>
        <v>704.05074872658759</v>
      </c>
      <c r="BS74" s="403">
        <f t="shared" si="295"/>
        <v>704.05074872658759</v>
      </c>
      <c r="BT74" s="403">
        <f t="shared" si="295"/>
        <v>704.05074872658759</v>
      </c>
      <c r="BU74" s="403">
        <f t="shared" si="295"/>
        <v>721.65201744475246</v>
      </c>
      <c r="BV74" s="403">
        <f t="shared" si="295"/>
        <v>721.65201744475246</v>
      </c>
      <c r="BW74" s="403">
        <f t="shared" si="295"/>
        <v>721.65201744475246</v>
      </c>
      <c r="BX74" s="403">
        <f t="shared" si="295"/>
        <v>721.65201744475246</v>
      </c>
      <c r="BY74" s="403">
        <f t="shared" si="295"/>
        <v>739.69331788087163</v>
      </c>
      <c r="BZ74" s="403">
        <f t="shared" si="295"/>
        <v>739.69331788087163</v>
      </c>
      <c r="CA74" s="403">
        <f t="shared" si="295"/>
        <v>739.69331788087163</v>
      </c>
      <c r="CB74" s="403">
        <f t="shared" si="295"/>
        <v>739.69331788087163</v>
      </c>
      <c r="CC74" s="403">
        <f t="shared" si="295"/>
        <v>758.1856508278936</v>
      </c>
      <c r="CD74" s="403">
        <f t="shared" si="295"/>
        <v>758.1856508278936</v>
      </c>
      <c r="CE74" s="403">
        <f t="shared" si="295"/>
        <v>758.1856508278936</v>
      </c>
      <c r="CF74" s="403">
        <f t="shared" si="295"/>
        <v>758.1856508278936</v>
      </c>
      <c r="CG74" s="403">
        <f t="shared" si="295"/>
        <v>777.14029209859098</v>
      </c>
      <c r="CH74" s="403">
        <f t="shared" si="295"/>
        <v>777.14029209859098</v>
      </c>
      <c r="CI74" s="403">
        <f t="shared" si="295"/>
        <v>777.14029209859098</v>
      </c>
      <c r="CJ74" s="403">
        <f t="shared" si="295"/>
        <v>777.14029209859098</v>
      </c>
      <c r="CK74" s="403">
        <f t="shared" si="295"/>
        <v>796.56879940105614</v>
      </c>
      <c r="CL74" s="403">
        <f t="shared" si="295"/>
        <v>796.56879940105614</v>
      </c>
      <c r="CM74" s="403">
        <f t="shared" si="295"/>
        <v>796.56879940105614</v>
      </c>
      <c r="CN74" s="403">
        <f t="shared" si="295"/>
        <v>796.56879940105614</v>
      </c>
      <c r="CO74" s="403">
        <f t="shared" si="295"/>
        <v>816.48301938608279</v>
      </c>
      <c r="CP74" s="403">
        <f t="shared" si="295"/>
        <v>816.48301938608279</v>
      </c>
      <c r="CQ74" s="403">
        <f t="shared" si="295"/>
        <v>816.48301938608279</v>
      </c>
      <c r="CR74" s="403">
        <f t="shared" si="295"/>
        <v>816.48301938608279</v>
      </c>
      <c r="CS74" s="403">
        <f t="shared" si="295"/>
        <v>836.89509487073519</v>
      </c>
      <c r="CT74" s="403">
        <f t="shared" si="295"/>
        <v>836.89509487073519</v>
      </c>
      <c r="CU74" s="403">
        <f t="shared" si="295"/>
        <v>836.89509487073519</v>
      </c>
      <c r="CV74" s="403">
        <f t="shared" si="295"/>
        <v>836.89509487073519</v>
      </c>
      <c r="CW74" s="403">
        <f t="shared" si="295"/>
        <v>857.81747224250398</v>
      </c>
      <c r="CX74" s="403">
        <f t="shared" si="295"/>
        <v>857.81747224250398</v>
      </c>
      <c r="CY74" s="403">
        <f t="shared" si="295"/>
        <v>857.81747224250398</v>
      </c>
      <c r="CZ74" s="403">
        <f t="shared" si="295"/>
        <v>857.81747224250398</v>
      </c>
      <c r="DA74" s="403">
        <f t="shared" si="295"/>
        <v>879.26290904856694</v>
      </c>
      <c r="DB74" s="403">
        <f t="shared" si="295"/>
        <v>879.26290904856694</v>
      </c>
      <c r="DC74" s="403">
        <f t="shared" si="295"/>
        <v>879.26290904856694</v>
      </c>
      <c r="DD74" s="403">
        <f t="shared" si="295"/>
        <v>879.26290904856694</v>
      </c>
      <c r="DE74" s="403">
        <f t="shared" si="295"/>
        <v>901.24448177478121</v>
      </c>
      <c r="DF74" s="403">
        <f t="shared" si="295"/>
        <v>901.24448177478121</v>
      </c>
      <c r="DG74" s="403">
        <f t="shared" si="295"/>
        <v>901.24448177478121</v>
      </c>
      <c r="DH74" s="403">
        <f t="shared" si="295"/>
        <v>901.24448177478121</v>
      </c>
      <c r="DI74" s="403">
        <f t="shared" si="295"/>
        <v>0</v>
      </c>
      <c r="DJ74" s="403">
        <f t="shared" si="295"/>
        <v>0</v>
      </c>
      <c r="DK74" s="403">
        <f t="shared" si="295"/>
        <v>0</v>
      </c>
      <c r="DL74" s="403">
        <f t="shared" si="295"/>
        <v>0</v>
      </c>
      <c r="DM74" s="403">
        <f t="shared" si="295"/>
        <v>0</v>
      </c>
      <c r="DN74" s="403">
        <f t="shared" si="295"/>
        <v>0</v>
      </c>
      <c r="DO74" s="403">
        <f t="shared" si="295"/>
        <v>0</v>
      </c>
      <c r="DP74" s="403">
        <f t="shared" si="295"/>
        <v>0</v>
      </c>
      <c r="DQ74" s="403">
        <f t="shared" si="295"/>
        <v>0</v>
      </c>
      <c r="DR74" s="403">
        <f t="shared" si="295"/>
        <v>0</v>
      </c>
      <c r="DS74" s="403">
        <f t="shared" si="295"/>
        <v>0</v>
      </c>
      <c r="DT74" s="403">
        <f t="shared" si="295"/>
        <v>0</v>
      </c>
      <c r="DU74" s="403">
        <f t="shared" si="295"/>
        <v>0</v>
      </c>
      <c r="DV74" s="403">
        <f t="shared" si="295"/>
        <v>0</v>
      </c>
      <c r="DW74" s="403">
        <f t="shared" si="295"/>
        <v>0</v>
      </c>
      <c r="DX74" s="403">
        <f t="shared" si="295"/>
        <v>0</v>
      </c>
      <c r="DY74" s="403">
        <f t="shared" si="295"/>
        <v>0</v>
      </c>
      <c r="DZ74" s="403">
        <f t="shared" si="295"/>
        <v>0</v>
      </c>
      <c r="EA74" s="403">
        <f t="shared" si="295"/>
        <v>0</v>
      </c>
      <c r="EB74" s="403">
        <f t="shared" si="295"/>
        <v>0</v>
      </c>
      <c r="EC74" s="403">
        <f t="shared" ref="EC74:GJ74" si="296" xml:space="preserve"> EC$42</f>
        <v>0</v>
      </c>
      <c r="ED74" s="403">
        <f t="shared" si="296"/>
        <v>0</v>
      </c>
      <c r="EE74" s="403">
        <f t="shared" si="296"/>
        <v>0</v>
      </c>
      <c r="EF74" s="403">
        <f t="shared" si="296"/>
        <v>0</v>
      </c>
      <c r="EG74" s="403">
        <f t="shared" si="296"/>
        <v>0</v>
      </c>
      <c r="EH74" s="403">
        <f t="shared" si="296"/>
        <v>0</v>
      </c>
      <c r="EI74" s="403">
        <f t="shared" si="296"/>
        <v>0</v>
      </c>
      <c r="EJ74" s="403">
        <f t="shared" si="296"/>
        <v>0</v>
      </c>
      <c r="EK74" s="403">
        <f t="shared" si="296"/>
        <v>0</v>
      </c>
      <c r="EL74" s="403">
        <f t="shared" si="296"/>
        <v>0</v>
      </c>
      <c r="EM74" s="403">
        <f t="shared" si="296"/>
        <v>0</v>
      </c>
      <c r="EN74" s="403">
        <f t="shared" si="296"/>
        <v>0</v>
      </c>
      <c r="EO74" s="403">
        <f t="shared" si="296"/>
        <v>0</v>
      </c>
      <c r="EP74" s="403">
        <f t="shared" si="296"/>
        <v>0</v>
      </c>
      <c r="EQ74" s="403">
        <f t="shared" si="296"/>
        <v>0</v>
      </c>
      <c r="ER74" s="403">
        <f t="shared" si="296"/>
        <v>0</v>
      </c>
      <c r="ES74" s="403">
        <f t="shared" si="296"/>
        <v>0</v>
      </c>
      <c r="ET74" s="403">
        <f t="shared" si="296"/>
        <v>0</v>
      </c>
      <c r="EU74" s="403">
        <f t="shared" si="296"/>
        <v>0</v>
      </c>
      <c r="EV74" s="403">
        <f t="shared" si="296"/>
        <v>0</v>
      </c>
      <c r="EW74" s="403">
        <f t="shared" si="296"/>
        <v>0</v>
      </c>
      <c r="EX74" s="403">
        <f t="shared" si="296"/>
        <v>0</v>
      </c>
      <c r="EY74" s="403">
        <f t="shared" si="296"/>
        <v>0</v>
      </c>
      <c r="EZ74" s="403">
        <f t="shared" si="296"/>
        <v>0</v>
      </c>
      <c r="FA74" s="403">
        <f t="shared" si="296"/>
        <v>0</v>
      </c>
      <c r="FB74" s="403">
        <f t="shared" si="296"/>
        <v>0</v>
      </c>
      <c r="FC74" s="403">
        <f t="shared" si="296"/>
        <v>0</v>
      </c>
      <c r="FD74" s="403">
        <f t="shared" si="296"/>
        <v>0</v>
      </c>
      <c r="FE74" s="403">
        <f t="shared" si="296"/>
        <v>0</v>
      </c>
      <c r="FF74" s="403">
        <f t="shared" si="296"/>
        <v>0</v>
      </c>
      <c r="FG74" s="403">
        <f t="shared" si="296"/>
        <v>0</v>
      </c>
      <c r="FH74" s="403">
        <f t="shared" si="296"/>
        <v>0</v>
      </c>
      <c r="FI74" s="403">
        <f t="shared" si="296"/>
        <v>0</v>
      </c>
      <c r="FJ74" s="403">
        <f t="shared" si="296"/>
        <v>0</v>
      </c>
      <c r="FK74" s="403">
        <f t="shared" si="296"/>
        <v>0</v>
      </c>
      <c r="FL74" s="403">
        <f t="shared" si="296"/>
        <v>0</v>
      </c>
      <c r="FM74" s="403">
        <f t="shared" si="296"/>
        <v>0</v>
      </c>
      <c r="FN74" s="403">
        <f t="shared" si="296"/>
        <v>0</v>
      </c>
      <c r="FO74" s="403">
        <f t="shared" si="296"/>
        <v>0</v>
      </c>
      <c r="FP74" s="403">
        <f t="shared" si="296"/>
        <v>0</v>
      </c>
      <c r="FQ74" s="403">
        <f t="shared" si="296"/>
        <v>0</v>
      </c>
      <c r="FR74" s="403">
        <f t="shared" si="296"/>
        <v>0</v>
      </c>
      <c r="FS74" s="403">
        <f t="shared" si="296"/>
        <v>0</v>
      </c>
      <c r="FT74" s="403">
        <f t="shared" si="296"/>
        <v>0</v>
      </c>
      <c r="FU74" s="403">
        <f t="shared" si="296"/>
        <v>0</v>
      </c>
      <c r="FV74" s="403">
        <f t="shared" si="296"/>
        <v>0</v>
      </c>
      <c r="FW74" s="403">
        <f t="shared" si="296"/>
        <v>0</v>
      </c>
      <c r="FX74" s="403">
        <f t="shared" si="296"/>
        <v>0</v>
      </c>
      <c r="FY74" s="403">
        <f t="shared" si="296"/>
        <v>0</v>
      </c>
      <c r="FZ74" s="403">
        <f t="shared" si="296"/>
        <v>0</v>
      </c>
      <c r="GA74" s="403">
        <f t="shared" si="296"/>
        <v>0</v>
      </c>
      <c r="GB74" s="403">
        <f t="shared" si="296"/>
        <v>0</v>
      </c>
      <c r="GC74" s="403">
        <f t="shared" si="296"/>
        <v>0</v>
      </c>
      <c r="GD74" s="403">
        <f t="shared" si="296"/>
        <v>0</v>
      </c>
      <c r="GE74" s="403">
        <f t="shared" si="296"/>
        <v>0</v>
      </c>
      <c r="GF74" s="403">
        <f t="shared" si="296"/>
        <v>0</v>
      </c>
      <c r="GG74" s="403">
        <f t="shared" si="296"/>
        <v>0</v>
      </c>
      <c r="GH74" s="403">
        <f t="shared" si="296"/>
        <v>0</v>
      </c>
      <c r="GI74" s="403">
        <f t="shared" si="296"/>
        <v>0</v>
      </c>
      <c r="GJ74" s="403">
        <f t="shared" si="296"/>
        <v>0</v>
      </c>
      <c r="GK74" s="316"/>
      <c r="GL74" s="316"/>
      <c r="GM74" s="316"/>
      <c r="GN74" s="316"/>
      <c r="GO74" s="316"/>
      <c r="GP74" s="316"/>
      <c r="GQ74" s="316"/>
      <c r="GR74" s="316"/>
      <c r="GS74" s="316"/>
      <c r="GT74" s="316"/>
      <c r="GU74" s="316"/>
      <c r="GV74" s="316"/>
      <c r="GW74" s="316"/>
      <c r="GX74" s="316"/>
      <c r="GY74" s="316"/>
      <c r="GZ74" s="316"/>
      <c r="HA74" s="316"/>
      <c r="HB74" s="316"/>
      <c r="HC74" s="316"/>
      <c r="HD74" s="316"/>
      <c r="HE74" s="316"/>
      <c r="HF74" s="316"/>
      <c r="HG74" s="316"/>
      <c r="HH74" s="316"/>
      <c r="HI74" s="316"/>
      <c r="HJ74" s="316"/>
      <c r="HK74" s="316"/>
      <c r="HL74" s="316"/>
      <c r="HM74" s="316"/>
      <c r="HN74" s="316"/>
      <c r="HO74" s="316"/>
      <c r="HP74" s="316"/>
      <c r="HQ74" s="316"/>
      <c r="HR74" s="316"/>
      <c r="HS74" s="316"/>
      <c r="HT74" s="316"/>
      <c r="HU74" s="316"/>
      <c r="HV74" s="316"/>
      <c r="HW74" s="316"/>
      <c r="HX74" s="316"/>
      <c r="HY74" s="316"/>
      <c r="HZ74" s="316"/>
      <c r="IA74" s="316"/>
      <c r="IB74" s="316"/>
      <c r="IC74" s="316"/>
      <c r="ID74" s="316"/>
      <c r="IE74" s="316"/>
      <c r="IF74" s="316"/>
      <c r="IG74" s="316"/>
      <c r="IH74" s="316"/>
      <c r="II74" s="316"/>
      <c r="IJ74" s="316"/>
      <c r="IK74" s="316"/>
      <c r="IL74" s="316"/>
      <c r="IM74" s="316"/>
      <c r="IN74" s="316"/>
      <c r="IO74" s="316"/>
      <c r="IP74" s="316"/>
      <c r="IQ74" s="316"/>
      <c r="IR74" s="316"/>
      <c r="IS74" s="316"/>
      <c r="IT74" s="316"/>
      <c r="IU74" s="316"/>
    </row>
    <row r="75" spans="1:255" x14ac:dyDescent="0.35">
      <c r="A75" s="313"/>
      <c r="B75" s="313"/>
      <c r="C75" s="314"/>
      <c r="D75" s="315"/>
      <c r="E75" s="403" t="str">
        <f t="shared" ref="E75:AJ75" si="297" xml:space="preserve"> E$71</f>
        <v>Forecast accounts payable balance</v>
      </c>
      <c r="F75" s="403">
        <f t="shared" si="297"/>
        <v>0</v>
      </c>
      <c r="G75" s="403" t="str">
        <f t="shared" si="297"/>
        <v>$ 000s</v>
      </c>
      <c r="H75" s="403">
        <f t="shared" si="297"/>
        <v>0</v>
      </c>
      <c r="I75" s="403">
        <f t="shared" si="297"/>
        <v>0</v>
      </c>
      <c r="J75" s="403">
        <f t="shared" si="297"/>
        <v>0</v>
      </c>
      <c r="K75" s="403">
        <f t="shared" si="297"/>
        <v>0</v>
      </c>
      <c r="L75" s="403">
        <f t="shared" si="297"/>
        <v>0</v>
      </c>
      <c r="M75" s="403">
        <f t="shared" si="297"/>
        <v>164.26676771504356</v>
      </c>
      <c r="N75" s="403">
        <f t="shared" si="297"/>
        <v>162.48125937031483</v>
      </c>
      <c r="O75" s="403">
        <f t="shared" si="297"/>
        <v>162.48125937031483</v>
      </c>
      <c r="P75" s="403">
        <f t="shared" si="297"/>
        <v>166.09195402298849</v>
      </c>
      <c r="Q75" s="403">
        <f t="shared" si="297"/>
        <v>168.37343690791971</v>
      </c>
      <c r="R75" s="403">
        <f t="shared" si="297"/>
        <v>166.54329085457277</v>
      </c>
      <c r="S75" s="403">
        <f t="shared" si="297"/>
        <v>166.54329085457277</v>
      </c>
      <c r="T75" s="403">
        <f t="shared" si="297"/>
        <v>170.24425287356325</v>
      </c>
      <c r="U75" s="403">
        <f t="shared" si="297"/>
        <v>172.58277283061778</v>
      </c>
      <c r="V75" s="403">
        <f t="shared" si="297"/>
        <v>170.70687312593716</v>
      </c>
      <c r="W75" s="403">
        <f t="shared" si="297"/>
        <v>170.70687312593716</v>
      </c>
      <c r="X75" s="403">
        <f t="shared" si="297"/>
        <v>172.58277283061778</v>
      </c>
      <c r="Y75" s="403">
        <f t="shared" si="297"/>
        <v>176.8973421513833</v>
      </c>
      <c r="Z75" s="403">
        <f t="shared" si="297"/>
        <v>174.97454495408567</v>
      </c>
      <c r="AA75" s="403">
        <f t="shared" si="297"/>
        <v>174.97454495408567</v>
      </c>
      <c r="AB75" s="403">
        <f t="shared" si="297"/>
        <v>178.86286817528756</v>
      </c>
      <c r="AC75" s="403">
        <f t="shared" si="297"/>
        <v>181.31977570516798</v>
      </c>
      <c r="AD75" s="403">
        <f t="shared" si="297"/>
        <v>179.34890857793789</v>
      </c>
      <c r="AE75" s="403">
        <f t="shared" si="297"/>
        <v>179.34890857793789</v>
      </c>
      <c r="AF75" s="403">
        <f t="shared" si="297"/>
        <v>183.33443987966984</v>
      </c>
      <c r="AG75" s="403">
        <f t="shared" si="297"/>
        <v>185.85277009779725</v>
      </c>
      <c r="AH75" s="403">
        <f t="shared" si="297"/>
        <v>183.8326312923864</v>
      </c>
      <c r="AI75" s="403">
        <f t="shared" si="297"/>
        <v>183.8326312923864</v>
      </c>
      <c r="AJ75" s="403">
        <f t="shared" si="297"/>
        <v>187.91780087666166</v>
      </c>
      <c r="AK75" s="403">
        <f t="shared" ref="AK75:BP75" si="298" xml:space="preserve"> AK$71</f>
        <v>190.49908935024223</v>
      </c>
      <c r="AL75" s="403">
        <f t="shared" si="298"/>
        <v>188.42844707469612</v>
      </c>
      <c r="AM75" s="403">
        <f t="shared" si="298"/>
        <v>188.42844707469612</v>
      </c>
      <c r="AN75" s="403">
        <f t="shared" si="298"/>
        <v>190.49908935024223</v>
      </c>
      <c r="AO75" s="403">
        <f t="shared" si="298"/>
        <v>195.26156658399833</v>
      </c>
      <c r="AP75" s="403">
        <f t="shared" si="298"/>
        <v>193.13915825156357</v>
      </c>
      <c r="AQ75" s="403">
        <f t="shared" si="298"/>
        <v>193.13915825156357</v>
      </c>
      <c r="AR75" s="403">
        <f t="shared" si="298"/>
        <v>197.43113954604274</v>
      </c>
      <c r="AS75" s="403">
        <f t="shared" si="298"/>
        <v>200.14310574859837</v>
      </c>
      <c r="AT75" s="403">
        <f t="shared" si="298"/>
        <v>197.96763720785273</v>
      </c>
      <c r="AU75" s="403">
        <f t="shared" si="298"/>
        <v>197.96763720785273</v>
      </c>
      <c r="AV75" s="403">
        <f t="shared" si="298"/>
        <v>202.3669180346939</v>
      </c>
      <c r="AW75" s="403">
        <f t="shared" si="298"/>
        <v>205.14668339231338</v>
      </c>
      <c r="AX75" s="403">
        <f t="shared" si="298"/>
        <v>202.91682813804911</v>
      </c>
      <c r="AY75" s="403">
        <f t="shared" si="298"/>
        <v>202.91682813804911</v>
      </c>
      <c r="AZ75" s="403">
        <f t="shared" si="298"/>
        <v>207.4260909855613</v>
      </c>
      <c r="BA75" s="403">
        <f t="shared" si="298"/>
        <v>210.27535047712129</v>
      </c>
      <c r="BB75" s="403">
        <f t="shared" si="298"/>
        <v>207.98974884150041</v>
      </c>
      <c r="BC75" s="403">
        <f t="shared" si="298"/>
        <v>207.98974884150041</v>
      </c>
      <c r="BD75" s="403">
        <f t="shared" si="298"/>
        <v>210.27535047712129</v>
      </c>
      <c r="BE75" s="403">
        <f t="shared" si="298"/>
        <v>215.53223423904939</v>
      </c>
      <c r="BF75" s="403">
        <f t="shared" si="298"/>
        <v>213.18949256253796</v>
      </c>
      <c r="BG75" s="403">
        <f t="shared" si="298"/>
        <v>213.18949256253796</v>
      </c>
      <c r="BH75" s="403">
        <f t="shared" si="298"/>
        <v>217.92703684170547</v>
      </c>
      <c r="BI75" s="403">
        <f t="shared" si="298"/>
        <v>220.92054009502567</v>
      </c>
      <c r="BJ75" s="403">
        <f t="shared" si="298"/>
        <v>218.51922987660149</v>
      </c>
      <c r="BK75" s="403">
        <f t="shared" si="298"/>
        <v>218.51922987660149</v>
      </c>
      <c r="BL75" s="403">
        <f t="shared" si="298"/>
        <v>223.37521276274816</v>
      </c>
      <c r="BM75" s="403">
        <f t="shared" si="298"/>
        <v>226.44355359740143</v>
      </c>
      <c r="BN75" s="403">
        <f t="shared" si="298"/>
        <v>223.98221062351664</v>
      </c>
      <c r="BO75" s="403">
        <f t="shared" si="298"/>
        <v>223.98221062351664</v>
      </c>
      <c r="BP75" s="403">
        <f t="shared" si="298"/>
        <v>228.95959308181699</v>
      </c>
      <c r="BQ75" s="403">
        <f t="shared" ref="BQ75:CV75" si="299" xml:space="preserve"> BQ$71</f>
        <v>232.10464243733657</v>
      </c>
      <c r="BR75" s="403">
        <f t="shared" si="299"/>
        <v>229.58176588910464</v>
      </c>
      <c r="BS75" s="403">
        <f t="shared" si="299"/>
        <v>229.58176588910464</v>
      </c>
      <c r="BT75" s="403">
        <f t="shared" si="299"/>
        <v>232.10464243733657</v>
      </c>
      <c r="BU75" s="403">
        <f t="shared" si="299"/>
        <v>237.90725849827004</v>
      </c>
      <c r="BV75" s="403">
        <f t="shared" si="299"/>
        <v>235.32131003633233</v>
      </c>
      <c r="BW75" s="403">
        <f t="shared" si="299"/>
        <v>235.32131003633233</v>
      </c>
      <c r="BX75" s="403">
        <f t="shared" si="299"/>
        <v>240.55067248158414</v>
      </c>
      <c r="BY75" s="403">
        <f t="shared" si="299"/>
        <v>243.85493996072691</v>
      </c>
      <c r="BZ75" s="403">
        <f t="shared" si="299"/>
        <v>241.20434278724076</v>
      </c>
      <c r="CA75" s="403">
        <f t="shared" si="299"/>
        <v>241.20434278724076</v>
      </c>
      <c r="CB75" s="403">
        <f t="shared" si="299"/>
        <v>246.56443929362388</v>
      </c>
      <c r="CC75" s="403">
        <f t="shared" si="299"/>
        <v>249.95131345974514</v>
      </c>
      <c r="CD75" s="403">
        <f t="shared" si="299"/>
        <v>247.23445135692182</v>
      </c>
      <c r="CE75" s="403">
        <f t="shared" si="299"/>
        <v>247.23445135692182</v>
      </c>
      <c r="CF75" s="403">
        <f t="shared" si="299"/>
        <v>252.72855027596452</v>
      </c>
      <c r="CG75" s="403">
        <f t="shared" si="299"/>
        <v>256.20009629623877</v>
      </c>
      <c r="CH75" s="403">
        <f t="shared" si="299"/>
        <v>253.41531264084489</v>
      </c>
      <c r="CI75" s="403">
        <f t="shared" si="299"/>
        <v>253.41531264084489</v>
      </c>
      <c r="CJ75" s="403">
        <f t="shared" si="299"/>
        <v>256.20009629623877</v>
      </c>
      <c r="CK75" s="403">
        <f t="shared" si="299"/>
        <v>262.6050987036449</v>
      </c>
      <c r="CL75" s="403">
        <f t="shared" si="299"/>
        <v>259.75069545686614</v>
      </c>
      <c r="CM75" s="403">
        <f t="shared" si="299"/>
        <v>259.75069545686614</v>
      </c>
      <c r="CN75" s="403">
        <f t="shared" si="299"/>
        <v>265.52293313368534</v>
      </c>
      <c r="CO75" s="403">
        <f t="shared" si="299"/>
        <v>269.1702261712361</v>
      </c>
      <c r="CP75" s="403">
        <f t="shared" si="299"/>
        <v>266.24446284328786</v>
      </c>
      <c r="CQ75" s="403">
        <f t="shared" si="299"/>
        <v>266.24446284328786</v>
      </c>
      <c r="CR75" s="403">
        <f t="shared" si="299"/>
        <v>272.16100646202756</v>
      </c>
      <c r="CS75" s="403">
        <f t="shared" si="299"/>
        <v>275.89948182551711</v>
      </c>
      <c r="CT75" s="403">
        <f t="shared" si="299"/>
        <v>272.90057441437017</v>
      </c>
      <c r="CU75" s="403">
        <f t="shared" si="299"/>
        <v>272.90057441437017</v>
      </c>
      <c r="CV75" s="403">
        <f t="shared" si="299"/>
        <v>278.9650316235784</v>
      </c>
      <c r="CW75" s="403">
        <f t="shared" ref="CW75:EB75" si="300" xml:space="preserve"> CW$71</f>
        <v>282.79696887115517</v>
      </c>
      <c r="CX75" s="403">
        <f t="shared" si="300"/>
        <v>279.72308877472955</v>
      </c>
      <c r="CY75" s="403">
        <f t="shared" si="300"/>
        <v>279.72308877472955</v>
      </c>
      <c r="CZ75" s="403">
        <f t="shared" si="300"/>
        <v>282.79696887115517</v>
      </c>
      <c r="DA75" s="403">
        <f t="shared" si="300"/>
        <v>289.86689309293416</v>
      </c>
      <c r="DB75" s="403">
        <f t="shared" si="300"/>
        <v>286.71616599409793</v>
      </c>
      <c r="DC75" s="403">
        <f t="shared" si="300"/>
        <v>286.71616599409793</v>
      </c>
      <c r="DD75" s="403">
        <f t="shared" si="300"/>
        <v>293.08763634952231</v>
      </c>
      <c r="DE75" s="403">
        <f t="shared" si="300"/>
        <v>297.11356542025754</v>
      </c>
      <c r="DF75" s="403">
        <f t="shared" si="300"/>
        <v>293.8840701439504</v>
      </c>
      <c r="DG75" s="403">
        <f t="shared" si="300"/>
        <v>293.8840701439504</v>
      </c>
      <c r="DH75" s="403">
        <f t="shared" si="300"/>
        <v>300.4148272582604</v>
      </c>
      <c r="DI75" s="403">
        <f t="shared" si="300"/>
        <v>0</v>
      </c>
      <c r="DJ75" s="403">
        <f t="shared" si="300"/>
        <v>0</v>
      </c>
      <c r="DK75" s="403">
        <f t="shared" si="300"/>
        <v>0</v>
      </c>
      <c r="DL75" s="403">
        <f t="shared" si="300"/>
        <v>0</v>
      </c>
      <c r="DM75" s="403">
        <f t="shared" si="300"/>
        <v>0</v>
      </c>
      <c r="DN75" s="403">
        <f t="shared" si="300"/>
        <v>0</v>
      </c>
      <c r="DO75" s="403">
        <f t="shared" si="300"/>
        <v>0</v>
      </c>
      <c r="DP75" s="403">
        <f t="shared" si="300"/>
        <v>0</v>
      </c>
      <c r="DQ75" s="403">
        <f t="shared" si="300"/>
        <v>0</v>
      </c>
      <c r="DR75" s="403">
        <f t="shared" si="300"/>
        <v>0</v>
      </c>
      <c r="DS75" s="403">
        <f t="shared" si="300"/>
        <v>0</v>
      </c>
      <c r="DT75" s="403">
        <f t="shared" si="300"/>
        <v>0</v>
      </c>
      <c r="DU75" s="403">
        <f t="shared" si="300"/>
        <v>0</v>
      </c>
      <c r="DV75" s="403">
        <f t="shared" si="300"/>
        <v>0</v>
      </c>
      <c r="DW75" s="403">
        <f t="shared" si="300"/>
        <v>0</v>
      </c>
      <c r="DX75" s="403">
        <f t="shared" si="300"/>
        <v>0</v>
      </c>
      <c r="DY75" s="403">
        <f t="shared" si="300"/>
        <v>0</v>
      </c>
      <c r="DZ75" s="403">
        <f t="shared" si="300"/>
        <v>0</v>
      </c>
      <c r="EA75" s="403">
        <f t="shared" si="300"/>
        <v>0</v>
      </c>
      <c r="EB75" s="403">
        <f t="shared" si="300"/>
        <v>0</v>
      </c>
      <c r="EC75" s="403">
        <f t="shared" ref="EC75:FH75" si="301" xml:space="preserve"> EC$71</f>
        <v>0</v>
      </c>
      <c r="ED75" s="403">
        <f t="shared" si="301"/>
        <v>0</v>
      </c>
      <c r="EE75" s="403">
        <f t="shared" si="301"/>
        <v>0</v>
      </c>
      <c r="EF75" s="403">
        <f t="shared" si="301"/>
        <v>0</v>
      </c>
      <c r="EG75" s="403">
        <f t="shared" si="301"/>
        <v>0</v>
      </c>
      <c r="EH75" s="403">
        <f t="shared" si="301"/>
        <v>0</v>
      </c>
      <c r="EI75" s="403">
        <f t="shared" si="301"/>
        <v>0</v>
      </c>
      <c r="EJ75" s="403">
        <f t="shared" si="301"/>
        <v>0</v>
      </c>
      <c r="EK75" s="403">
        <f t="shared" si="301"/>
        <v>0</v>
      </c>
      <c r="EL75" s="403">
        <f t="shared" si="301"/>
        <v>0</v>
      </c>
      <c r="EM75" s="403">
        <f t="shared" si="301"/>
        <v>0</v>
      </c>
      <c r="EN75" s="403">
        <f t="shared" si="301"/>
        <v>0</v>
      </c>
      <c r="EO75" s="403">
        <f t="shared" si="301"/>
        <v>0</v>
      </c>
      <c r="EP75" s="403">
        <f t="shared" si="301"/>
        <v>0</v>
      </c>
      <c r="EQ75" s="403">
        <f t="shared" si="301"/>
        <v>0</v>
      </c>
      <c r="ER75" s="403">
        <f t="shared" si="301"/>
        <v>0</v>
      </c>
      <c r="ES75" s="403">
        <f t="shared" si="301"/>
        <v>0</v>
      </c>
      <c r="ET75" s="403">
        <f t="shared" si="301"/>
        <v>0</v>
      </c>
      <c r="EU75" s="403">
        <f t="shared" si="301"/>
        <v>0</v>
      </c>
      <c r="EV75" s="403">
        <f t="shared" si="301"/>
        <v>0</v>
      </c>
      <c r="EW75" s="403">
        <f t="shared" si="301"/>
        <v>0</v>
      </c>
      <c r="EX75" s="403">
        <f t="shared" si="301"/>
        <v>0</v>
      </c>
      <c r="EY75" s="403">
        <f t="shared" si="301"/>
        <v>0</v>
      </c>
      <c r="EZ75" s="403">
        <f t="shared" si="301"/>
        <v>0</v>
      </c>
      <c r="FA75" s="403">
        <f t="shared" si="301"/>
        <v>0</v>
      </c>
      <c r="FB75" s="403">
        <f t="shared" si="301"/>
        <v>0</v>
      </c>
      <c r="FC75" s="403">
        <f t="shared" si="301"/>
        <v>0</v>
      </c>
      <c r="FD75" s="403">
        <f t="shared" si="301"/>
        <v>0</v>
      </c>
      <c r="FE75" s="403">
        <f t="shared" si="301"/>
        <v>0</v>
      </c>
      <c r="FF75" s="403">
        <f t="shared" si="301"/>
        <v>0</v>
      </c>
      <c r="FG75" s="403">
        <f t="shared" si="301"/>
        <v>0</v>
      </c>
      <c r="FH75" s="403">
        <f t="shared" si="301"/>
        <v>0</v>
      </c>
      <c r="FI75" s="403">
        <f t="shared" ref="FI75:GJ75" si="302" xml:space="preserve"> FI$71</f>
        <v>0</v>
      </c>
      <c r="FJ75" s="403">
        <f t="shared" si="302"/>
        <v>0</v>
      </c>
      <c r="FK75" s="403">
        <f t="shared" si="302"/>
        <v>0</v>
      </c>
      <c r="FL75" s="403">
        <f t="shared" si="302"/>
        <v>0</v>
      </c>
      <c r="FM75" s="403">
        <f t="shared" si="302"/>
        <v>0</v>
      </c>
      <c r="FN75" s="403">
        <f t="shared" si="302"/>
        <v>0</v>
      </c>
      <c r="FO75" s="403">
        <f t="shared" si="302"/>
        <v>0</v>
      </c>
      <c r="FP75" s="403">
        <f t="shared" si="302"/>
        <v>0</v>
      </c>
      <c r="FQ75" s="403">
        <f t="shared" si="302"/>
        <v>0</v>
      </c>
      <c r="FR75" s="403">
        <f t="shared" si="302"/>
        <v>0</v>
      </c>
      <c r="FS75" s="403">
        <f t="shared" si="302"/>
        <v>0</v>
      </c>
      <c r="FT75" s="403">
        <f t="shared" si="302"/>
        <v>0</v>
      </c>
      <c r="FU75" s="403">
        <f t="shared" si="302"/>
        <v>0</v>
      </c>
      <c r="FV75" s="403">
        <f t="shared" si="302"/>
        <v>0</v>
      </c>
      <c r="FW75" s="403">
        <f t="shared" si="302"/>
        <v>0</v>
      </c>
      <c r="FX75" s="403">
        <f t="shared" si="302"/>
        <v>0</v>
      </c>
      <c r="FY75" s="403">
        <f t="shared" si="302"/>
        <v>0</v>
      </c>
      <c r="FZ75" s="403">
        <f t="shared" si="302"/>
        <v>0</v>
      </c>
      <c r="GA75" s="403">
        <f t="shared" si="302"/>
        <v>0</v>
      </c>
      <c r="GB75" s="403">
        <f t="shared" si="302"/>
        <v>0</v>
      </c>
      <c r="GC75" s="403">
        <f t="shared" si="302"/>
        <v>0</v>
      </c>
      <c r="GD75" s="403">
        <f t="shared" si="302"/>
        <v>0</v>
      </c>
      <c r="GE75" s="403">
        <f t="shared" si="302"/>
        <v>0</v>
      </c>
      <c r="GF75" s="403">
        <f t="shared" si="302"/>
        <v>0</v>
      </c>
      <c r="GG75" s="403">
        <f t="shared" si="302"/>
        <v>0</v>
      </c>
      <c r="GH75" s="403">
        <f t="shared" si="302"/>
        <v>0</v>
      </c>
      <c r="GI75" s="403">
        <f t="shared" si="302"/>
        <v>0</v>
      </c>
      <c r="GJ75" s="403">
        <f t="shared" si="302"/>
        <v>0</v>
      </c>
      <c r="GK75" s="316"/>
      <c r="GL75" s="316"/>
      <c r="GM75" s="316"/>
      <c r="GN75" s="316"/>
      <c r="GO75" s="316"/>
      <c r="GP75" s="316"/>
      <c r="GQ75" s="316"/>
      <c r="GR75" s="316"/>
      <c r="GS75" s="316"/>
      <c r="GT75" s="316"/>
      <c r="GU75" s="316"/>
      <c r="GV75" s="316"/>
      <c r="GW75" s="316"/>
      <c r="GX75" s="316"/>
      <c r="GY75" s="316"/>
      <c r="GZ75" s="316"/>
      <c r="HA75" s="316"/>
      <c r="HB75" s="316"/>
      <c r="HC75" s="316"/>
      <c r="HD75" s="316"/>
      <c r="HE75" s="316"/>
      <c r="HF75" s="316"/>
      <c r="HG75" s="316"/>
      <c r="HH75" s="316"/>
      <c r="HI75" s="316"/>
      <c r="HJ75" s="316"/>
      <c r="HK75" s="316"/>
      <c r="HL75" s="316"/>
      <c r="HM75" s="316"/>
      <c r="HN75" s="316"/>
      <c r="HO75" s="316"/>
      <c r="HP75" s="316"/>
      <c r="HQ75" s="316"/>
      <c r="HR75" s="316"/>
      <c r="HS75" s="316"/>
      <c r="HT75" s="316"/>
      <c r="HU75" s="316"/>
      <c r="HV75" s="316"/>
      <c r="HW75" s="316"/>
      <c r="HX75" s="316"/>
      <c r="HY75" s="316"/>
      <c r="HZ75" s="316"/>
      <c r="IA75" s="316"/>
      <c r="IB75" s="316"/>
      <c r="IC75" s="316"/>
      <c r="ID75" s="316"/>
      <c r="IE75" s="316"/>
      <c r="IF75" s="316"/>
      <c r="IG75" s="316"/>
      <c r="IH75" s="316"/>
      <c r="II75" s="316"/>
      <c r="IJ75" s="316"/>
      <c r="IK75" s="316"/>
      <c r="IL75" s="316"/>
      <c r="IM75" s="316"/>
      <c r="IN75" s="316"/>
      <c r="IO75" s="316"/>
      <c r="IP75" s="316"/>
      <c r="IQ75" s="316"/>
      <c r="IR75" s="316"/>
      <c r="IS75" s="316"/>
      <c r="IT75" s="316"/>
      <c r="IU75" s="316"/>
    </row>
    <row r="76" spans="1:255" s="256" customFormat="1" x14ac:dyDescent="0.35">
      <c r="A76" s="313"/>
      <c r="B76" s="313"/>
      <c r="C76" s="314"/>
      <c r="D76" s="315"/>
      <c r="E76" s="403" t="s">
        <v>333</v>
      </c>
      <c r="F76" s="403"/>
      <c r="G76" s="403" t="str">
        <f xml:space="preserve"> SMU</f>
        <v>$ 000s</v>
      </c>
      <c r="H76" s="403">
        <f xml:space="preserve"> SUM(J76:GJ76)</f>
        <v>68079.957080028718</v>
      </c>
      <c r="I76" s="403"/>
      <c r="J76" s="403">
        <f t="shared" ref="J76" si="303" xml:space="preserve"> J73 + J74 - J75</f>
        <v>0</v>
      </c>
      <c r="K76" s="403">
        <f t="shared" ref="K76" si="304" xml:space="preserve"> K73 + K74 - K75</f>
        <v>0</v>
      </c>
      <c r="L76" s="403">
        <f t="shared" ref="L76" si="305" xml:space="preserve"> L73 + L74 - L75</f>
        <v>0</v>
      </c>
      <c r="M76" s="403">
        <f t="shared" ref="M76" si="306" xml:space="preserve"> M73 + M74 - M75</f>
        <v>334.00909435392191</v>
      </c>
      <c r="N76" s="403">
        <f t="shared" ref="N76" si="307" xml:space="preserve"> N73 + N74 - N75</f>
        <v>500.06137041369419</v>
      </c>
      <c r="O76" s="403">
        <f t="shared" ref="O76" si="308" xml:space="preserve"> O73 + O74 - O75</f>
        <v>498.27586206896552</v>
      </c>
      <c r="P76" s="403">
        <f t="shared" ref="P76" si="309" xml:space="preserve"> P73 + P74 - P75</f>
        <v>494.66516741629187</v>
      </c>
      <c r="Q76" s="403">
        <f t="shared" ref="Q76" si="310" xml:space="preserve"> Q73 + Q74 - Q75</f>
        <v>508.45127573575866</v>
      </c>
      <c r="R76" s="403">
        <f t="shared" ref="R76" si="311" xml:space="preserve"> R73 + R74 - R75</f>
        <v>512.56290467403676</v>
      </c>
      <c r="S76" s="403">
        <f t="shared" ref="S76" si="312" xml:space="preserve"> S73 + S74 - S75</f>
        <v>510.73275862068988</v>
      </c>
      <c r="T76" s="403">
        <f t="shared" ref="T76" si="313" xml:space="preserve"> T73 + T74 - T75</f>
        <v>507.0317966016994</v>
      </c>
      <c r="U76" s="403">
        <f t="shared" ref="U76" si="314" xml:space="preserve"> U73 + U74 - U75</f>
        <v>521.16255762915284</v>
      </c>
      <c r="V76" s="403">
        <f t="shared" ref="V76" si="315" xml:space="preserve"> V73 + V74 - V75</f>
        <v>525.37697729088791</v>
      </c>
      <c r="W76" s="403">
        <f t="shared" ref="W76" si="316" xml:space="preserve"> W73 + W74 - W75</f>
        <v>523.50107758620732</v>
      </c>
      <c r="X76" s="403">
        <f t="shared" ref="X76" si="317" xml:space="preserve"> X73 + X74 - X75</f>
        <v>521.62517788152672</v>
      </c>
      <c r="Y76" s="403">
        <f t="shared" ref="Y76" si="318" xml:space="preserve"> Y73 + Y74 - Y75</f>
        <v>532.27403520509711</v>
      </c>
      <c r="Z76" s="403">
        <f t="shared" ref="Z76" si="319" xml:space="preserve"> Z73 + Z74 - Z75</f>
        <v>538.51140172316036</v>
      </c>
      <c r="AA76" s="403">
        <f t="shared" ref="AA76" si="320" xml:space="preserve"> AA73 + AA74 - AA75</f>
        <v>536.58860452586271</v>
      </c>
      <c r="AB76" s="403">
        <f t="shared" ref="AB76" si="321" xml:space="preserve"> AB73 + AB74 - AB75</f>
        <v>532.70028130466085</v>
      </c>
      <c r="AC76" s="403">
        <f t="shared" ref="AC76" si="322" xml:space="preserve"> AC73 + AC74 - AC75</f>
        <v>547.54641210912905</v>
      </c>
      <c r="AD76" s="403">
        <f t="shared" ref="AD76" si="323" xml:space="preserve"> AD73 + AD74 - AD75</f>
        <v>551.97418676623965</v>
      </c>
      <c r="AE76" s="403">
        <f t="shared" ref="AE76" si="324" xml:space="preserve"> AE73 + AE74 - AE75</f>
        <v>550.00331963900953</v>
      </c>
      <c r="AF76" s="403">
        <f t="shared" ref="AF76" si="325" xml:space="preserve"> AF73 + AF74 - AF75</f>
        <v>546.01778833727758</v>
      </c>
      <c r="AG76" s="403">
        <f t="shared" ref="AG76" si="326" xml:space="preserve"> AG73 + AG74 - AG75</f>
        <v>561.23507241185757</v>
      </c>
      <c r="AH76" s="403">
        <f t="shared" ref="AH76" si="327" xml:space="preserve"> AH73 + AH74 - AH75</f>
        <v>565.77354143539583</v>
      </c>
      <c r="AI76" s="403">
        <f t="shared" ref="AI76" si="328" xml:space="preserve"> AI73 + AI74 - AI75</f>
        <v>563.75340262998498</v>
      </c>
      <c r="AJ76" s="403">
        <f t="shared" ref="AJ76" si="329" xml:space="preserve"> AJ73 + AJ74 - AJ75</f>
        <v>559.66823304570971</v>
      </c>
      <c r="AK76" s="403">
        <f t="shared" ref="AK76" si="330" xml:space="preserve"> AK73 + AK74 - AK75</f>
        <v>575.26594922215418</v>
      </c>
      <c r="AL76" s="403">
        <f t="shared" ref="AL76" si="331" xml:space="preserve"> AL73 + AL74 - AL75</f>
        <v>579.91787997128085</v>
      </c>
      <c r="AM76" s="403">
        <f t="shared" ref="AM76" si="332" xml:space="preserve"> AM73 + AM74 - AM75</f>
        <v>577.84723769573475</v>
      </c>
      <c r="AN76" s="403">
        <f t="shared" ref="AN76" si="333" xml:space="preserve"> AN73 + AN74 - AN75</f>
        <v>575.77659542018864</v>
      </c>
      <c r="AO76" s="403">
        <f t="shared" ref="AO76" si="334" xml:space="preserve"> AO73 + AO74 - AO75</f>
        <v>587.53094140437224</v>
      </c>
      <c r="AP76" s="403">
        <f t="shared" ref="AP76" si="335" xml:space="preserve"> AP73 + AP74 - AP75</f>
        <v>594.41582697056299</v>
      </c>
      <c r="AQ76" s="403">
        <f t="shared" ref="AQ76" si="336" xml:space="preserve"> AQ73 + AQ74 - AQ75</f>
        <v>592.29341863812829</v>
      </c>
      <c r="AR76" s="403">
        <f t="shared" ref="AR76" si="337" xml:space="preserve"> AR73 + AR74 - AR75</f>
        <v>588.00143734364906</v>
      </c>
      <c r="AS76" s="403">
        <f t="shared" ref="AS76" si="338" xml:space="preserve"> AS73 + AS74 - AS75</f>
        <v>604.38878790152614</v>
      </c>
      <c r="AT76" s="403">
        <f t="shared" ref="AT76" si="339" xml:space="preserve"> AT73 + AT74 - AT75</f>
        <v>609.27622264482739</v>
      </c>
      <c r="AU76" s="403">
        <f t="shared" ref="AU76" si="340" xml:space="preserve"> AU73 + AU74 - AU75</f>
        <v>607.10075410408172</v>
      </c>
      <c r="AV76" s="403">
        <f t="shared" ref="AV76" si="341" xml:space="preserve"> AV73 + AV74 - AV75</f>
        <v>602.70147327724055</v>
      </c>
      <c r="AW76" s="403">
        <f t="shared" ref="AW76" si="342" xml:space="preserve"> AW73 + AW74 - AW75</f>
        <v>619.4985075990644</v>
      </c>
      <c r="AX76" s="403">
        <f t="shared" ref="AX76" si="343" xml:space="preserve"> AX73 + AX74 - AX75</f>
        <v>624.50812821094826</v>
      </c>
      <c r="AY76" s="403">
        <f t="shared" ref="AY76" si="344" xml:space="preserve"> AY73 + AY74 - AY75</f>
        <v>622.27827295668396</v>
      </c>
      <c r="AZ76" s="403">
        <f t="shared" ref="AZ76" si="345" xml:space="preserve"> AZ73 + AZ74 - AZ75</f>
        <v>617.76901010917186</v>
      </c>
      <c r="BA76" s="403">
        <f t="shared" ref="BA76" si="346" xml:space="preserve"> BA73 + BA74 - BA75</f>
        <v>634.98597028904123</v>
      </c>
      <c r="BB76" s="403">
        <f t="shared" ref="BB76" si="347" xml:space="preserve"> BB73 + BB74 - BB75</f>
        <v>640.12083141622213</v>
      </c>
      <c r="BC76" s="403">
        <f t="shared" ref="BC76" si="348" xml:space="preserve"> BC73 + BC74 - BC75</f>
        <v>637.83522978060125</v>
      </c>
      <c r="BD76" s="403">
        <f t="shared" ref="BD76" si="349" xml:space="preserve"> BD73 + BD74 - BD75</f>
        <v>635.54962814498037</v>
      </c>
      <c r="BE76" s="403">
        <f t="shared" ref="BE76" si="350" xml:space="preserve"> BE73 + BE74 - BE75</f>
        <v>648.52422676318838</v>
      </c>
      <c r="BF76" s="403">
        <f t="shared" ref="BF76" si="351" xml:space="preserve"> BF73 + BF74 - BF75</f>
        <v>656.12385220162787</v>
      </c>
      <c r="BG76" s="403">
        <f t="shared" ref="BG76" si="352" xml:space="preserve"> BG73 + BG74 - BG75</f>
        <v>653.78111052511645</v>
      </c>
      <c r="BH76" s="403">
        <f t="shared" ref="BH76" si="353" xml:space="preserve"> BH73 + BH74 - BH75</f>
        <v>649.04356624594891</v>
      </c>
      <c r="BI76" s="403">
        <f t="shared" ref="BI76" si="354" xml:space="preserve"> BI73 + BI74 - BI75</f>
        <v>667.13213503492432</v>
      </c>
      <c r="BJ76" s="403">
        <f t="shared" ref="BJ76" si="355" xml:space="preserve"> BJ73 + BJ74 - BJ75</f>
        <v>672.52694850666876</v>
      </c>
      <c r="BK76" s="403">
        <f t="shared" ref="BK76" si="356" xml:space="preserve"> BK73 + BK74 - BK75</f>
        <v>670.12563828824455</v>
      </c>
      <c r="BL76" s="403">
        <f t="shared" ref="BL76" si="357" xml:space="preserve"> BL73 + BL74 - BL75</f>
        <v>665.2696554020979</v>
      </c>
      <c r="BM76" s="403">
        <f t="shared" ref="BM76" si="358" xml:space="preserve"> BM73 + BM74 - BM75</f>
        <v>683.8104384107977</v>
      </c>
      <c r="BN76" s="403">
        <f t="shared" ref="BN76" si="359" xml:space="preserve"> BN73 + BN74 - BN75</f>
        <v>689.34012221933585</v>
      </c>
      <c r="BO76" s="403">
        <f t="shared" ref="BO76" si="360" xml:space="preserve"> BO73 + BO74 - BO75</f>
        <v>686.87877924545103</v>
      </c>
      <c r="BP76" s="403">
        <f t="shared" ref="BP76" si="361" xml:space="preserve"> BP73 + BP74 - BP75</f>
        <v>681.90139678715059</v>
      </c>
      <c r="BQ76" s="403">
        <f t="shared" ref="BQ76" si="362" xml:space="preserve"> BQ73 + BQ74 - BQ75</f>
        <v>700.90569937106807</v>
      </c>
      <c r="BR76" s="403">
        <f t="shared" ref="BR76" si="363" xml:space="preserve"> BR73 + BR74 - BR75</f>
        <v>706.57362527481951</v>
      </c>
      <c r="BS76" s="403">
        <f t="shared" ref="BS76" si="364" xml:space="preserve"> BS73 + BS74 - BS75</f>
        <v>704.05074872658759</v>
      </c>
      <c r="BT76" s="403">
        <f t="shared" ref="BT76" si="365" xml:space="preserve"> BT73 + BT74 - BT75</f>
        <v>701.52787217835566</v>
      </c>
      <c r="BU76" s="403">
        <f t="shared" ref="BU76" si="366" xml:space="preserve"> BU73 + BU74 - BU75</f>
        <v>715.84940138381899</v>
      </c>
      <c r="BV76" s="403">
        <f t="shared" ref="BV76" si="367" xml:space="preserve"> BV73 + BV74 - BV75</f>
        <v>724.23796590669019</v>
      </c>
      <c r="BW76" s="403">
        <f t="shared" ref="BW76" si="368" xml:space="preserve"> BW73 + BW74 - BW75</f>
        <v>721.65201744475246</v>
      </c>
      <c r="BX76" s="403">
        <f t="shared" ref="BX76" si="369" xml:space="preserve"> BX73 + BX74 - BX75</f>
        <v>716.42265499950065</v>
      </c>
      <c r="BY76" s="403">
        <f t="shared" ref="BY76" si="370" xml:space="preserve"> BY73 + BY74 - BY75</f>
        <v>736.38905040172881</v>
      </c>
      <c r="BZ76" s="403">
        <f t="shared" ref="BZ76" si="371" xml:space="preserve"> BZ73 + BZ74 - BZ75</f>
        <v>742.34391505435781</v>
      </c>
      <c r="CA76" s="403">
        <f t="shared" ref="CA76" si="372" xml:space="preserve"> CA73 + CA74 - CA75</f>
        <v>739.69331788087163</v>
      </c>
      <c r="CB76" s="403">
        <f t="shared" ref="CB76" si="373" xml:space="preserve"> CB73 + CB74 - CB75</f>
        <v>734.33322137448852</v>
      </c>
      <c r="CC76" s="403">
        <f t="shared" ref="CC76" si="374" xml:space="preserve"> CC73 + CC74 - CC75</f>
        <v>754.79877666177231</v>
      </c>
      <c r="CD76" s="403">
        <f t="shared" ref="CD76" si="375" xml:space="preserve"> CD73 + CD74 - CD75</f>
        <v>760.90251293071697</v>
      </c>
      <c r="CE76" s="403">
        <f t="shared" ref="CE76" si="376" xml:space="preserve"> CE73 + CE74 - CE75</f>
        <v>758.1856508278936</v>
      </c>
      <c r="CF76" s="403">
        <f t="shared" ref="CF76" si="377" xml:space="preserve"> CF73 + CF74 - CF75</f>
        <v>752.6915519088509</v>
      </c>
      <c r="CG76" s="403">
        <f t="shared" ref="CG76" si="378" xml:space="preserve"> CG73 + CG74 - CG75</f>
        <v>773.66874607831664</v>
      </c>
      <c r="CH76" s="403">
        <f t="shared" ref="CH76" si="379" xml:space="preserve"> CH73 + CH74 - CH75</f>
        <v>779.92507575398508</v>
      </c>
      <c r="CI76" s="403">
        <f t="shared" ref="CI76" si="380" xml:space="preserve"> CI73 + CI74 - CI75</f>
        <v>777.14029209859086</v>
      </c>
      <c r="CJ76" s="403">
        <f t="shared" ref="CJ76" si="381" xml:space="preserve"> CJ73 + CJ74 - CJ75</f>
        <v>774.35550844319687</v>
      </c>
      <c r="CK76" s="403">
        <f t="shared" ref="CK76" si="382" xml:space="preserve"> CK73 + CK74 - CK75</f>
        <v>790.16379699365007</v>
      </c>
      <c r="CL76" s="403">
        <f t="shared" ref="CL76" si="383" xml:space="preserve"> CL73 + CL74 - CL75</f>
        <v>799.42320264783484</v>
      </c>
      <c r="CM76" s="403">
        <f t="shared" ref="CM76" si="384" xml:space="preserve"> CM73 + CM74 - CM75</f>
        <v>796.56879940105614</v>
      </c>
      <c r="CN76" s="403">
        <f t="shared" ref="CN76" si="385" xml:space="preserve"> CN73 + CN74 - CN75</f>
        <v>790.79656172423699</v>
      </c>
      <c r="CO76" s="403">
        <f t="shared" ref="CO76" si="386" xml:space="preserve"> CO73 + CO74 - CO75</f>
        <v>812.83572634853192</v>
      </c>
      <c r="CP76" s="403">
        <f t="shared" ref="CP76" si="387" xml:space="preserve"> CP73 + CP74 - CP75</f>
        <v>819.40878271403085</v>
      </c>
      <c r="CQ76" s="403">
        <f t="shared" ref="CQ76" si="388" xml:space="preserve"> CQ73 + CQ74 - CQ75</f>
        <v>816.48301938608279</v>
      </c>
      <c r="CR76" s="403">
        <f t="shared" ref="CR76" si="389" xml:space="preserve"> CR73 + CR74 - CR75</f>
        <v>810.56647576734315</v>
      </c>
      <c r="CS76" s="403">
        <f t="shared" ref="CS76" si="390" xml:space="preserve"> CS73 + CS74 - CS75</f>
        <v>833.15661950724575</v>
      </c>
      <c r="CT76" s="403">
        <f t="shared" ref="CT76" si="391" xml:space="preserve"> CT73 + CT74 - CT75</f>
        <v>839.89400228188219</v>
      </c>
      <c r="CU76" s="403">
        <f t="shared" ref="CU76" si="392" xml:space="preserve"> CU73 + CU74 - CU75</f>
        <v>836.89509487073519</v>
      </c>
      <c r="CV76" s="403">
        <f t="shared" ref="CV76" si="393" xml:space="preserve"> CV73 + CV74 - CV75</f>
        <v>830.83063766152691</v>
      </c>
      <c r="CW76" s="403">
        <f t="shared" ref="CW76" si="394" xml:space="preserve"> CW73 + CW74 - CW75</f>
        <v>853.98553499492721</v>
      </c>
      <c r="CX76" s="403">
        <f t="shared" ref="CX76" si="395" xml:space="preserve"> CX73 + CX74 - CX75</f>
        <v>860.89135233892966</v>
      </c>
      <c r="CY76" s="403">
        <f t="shared" ref="CY76" si="396" xml:space="preserve"> CY73 + CY74 - CY75</f>
        <v>857.81747224250398</v>
      </c>
      <c r="CZ76" s="403">
        <f t="shared" ref="CZ76" si="397" xml:space="preserve"> CZ73 + CZ74 - CZ75</f>
        <v>854.74359214607841</v>
      </c>
      <c r="DA76" s="403">
        <f t="shared" ref="DA76" si="398" xml:space="preserve"> DA73 + DA74 - DA75</f>
        <v>872.19298482678801</v>
      </c>
      <c r="DB76" s="403">
        <f t="shared" ref="DB76" si="399" xml:space="preserve"> DB73 + DB74 - DB75</f>
        <v>882.41363614740294</v>
      </c>
      <c r="DC76" s="403">
        <f t="shared" ref="DC76" si="400" xml:space="preserve"> DC73 + DC74 - DC75</f>
        <v>879.26290904856705</v>
      </c>
      <c r="DD76" s="403">
        <f t="shared" ref="DD76" si="401" xml:space="preserve"> DD73 + DD74 - DD75</f>
        <v>872.89143869314273</v>
      </c>
      <c r="DE76" s="403">
        <f t="shared" ref="DE76" si="402" xml:space="preserve"> DE73 + DE74 - DE75</f>
        <v>897.21855270404603</v>
      </c>
      <c r="DF76" s="403">
        <f t="shared" ref="DF76" si="403" xml:space="preserve"> DF73 + DF74 - DF75</f>
        <v>904.47397705108847</v>
      </c>
      <c r="DG76" s="403">
        <f t="shared" ref="DG76" si="404" xml:space="preserve"> DG73 + DG74 - DG75</f>
        <v>901.24448177478121</v>
      </c>
      <c r="DH76" s="403">
        <f t="shared" ref="DH76" si="405" xml:space="preserve"> DH73 + DH74 - DH75</f>
        <v>894.71372466047114</v>
      </c>
      <c r="DI76" s="403">
        <f t="shared" ref="DI76" si="406" xml:space="preserve"> DI73 + DI74 - DI75</f>
        <v>300.4148272582604</v>
      </c>
      <c r="DJ76" s="403">
        <f t="shared" ref="DJ76" si="407" xml:space="preserve"> DJ73 + DJ74 - DJ75</f>
        <v>0</v>
      </c>
      <c r="DK76" s="403">
        <f t="shared" ref="DK76" si="408" xml:space="preserve"> DK73 + DK74 - DK75</f>
        <v>0</v>
      </c>
      <c r="DL76" s="403">
        <f t="shared" ref="DL76" si="409" xml:space="preserve"> DL73 + DL74 - DL75</f>
        <v>0</v>
      </c>
      <c r="DM76" s="403">
        <f t="shared" ref="DM76" si="410" xml:space="preserve"> DM73 + DM74 - DM75</f>
        <v>0</v>
      </c>
      <c r="DN76" s="403">
        <f t="shared" ref="DN76" si="411" xml:space="preserve"> DN73 + DN74 - DN75</f>
        <v>0</v>
      </c>
      <c r="DO76" s="403">
        <f t="shared" ref="DO76" si="412" xml:space="preserve"> DO73 + DO74 - DO75</f>
        <v>0</v>
      </c>
      <c r="DP76" s="403">
        <f t="shared" ref="DP76" si="413" xml:space="preserve"> DP73 + DP74 - DP75</f>
        <v>0</v>
      </c>
      <c r="DQ76" s="403">
        <f t="shared" ref="DQ76" si="414" xml:space="preserve"> DQ73 + DQ74 - DQ75</f>
        <v>0</v>
      </c>
      <c r="DR76" s="403">
        <f t="shared" ref="DR76" si="415" xml:space="preserve"> DR73 + DR74 - DR75</f>
        <v>0</v>
      </c>
      <c r="DS76" s="403">
        <f t="shared" ref="DS76" si="416" xml:space="preserve"> DS73 + DS74 - DS75</f>
        <v>0</v>
      </c>
      <c r="DT76" s="403">
        <f t="shared" ref="DT76" si="417" xml:space="preserve"> DT73 + DT74 - DT75</f>
        <v>0</v>
      </c>
      <c r="DU76" s="403">
        <f t="shared" ref="DU76" si="418" xml:space="preserve"> DU73 + DU74 - DU75</f>
        <v>0</v>
      </c>
      <c r="DV76" s="403">
        <f t="shared" ref="DV76" si="419" xml:space="preserve"> DV73 + DV74 - DV75</f>
        <v>0</v>
      </c>
      <c r="DW76" s="403">
        <f t="shared" ref="DW76" si="420" xml:space="preserve"> DW73 + DW74 - DW75</f>
        <v>0</v>
      </c>
      <c r="DX76" s="403">
        <f t="shared" ref="DX76" si="421" xml:space="preserve"> DX73 + DX74 - DX75</f>
        <v>0</v>
      </c>
      <c r="DY76" s="403">
        <f t="shared" ref="DY76" si="422" xml:space="preserve"> DY73 + DY74 - DY75</f>
        <v>0</v>
      </c>
      <c r="DZ76" s="403">
        <f t="shared" ref="DZ76" si="423" xml:space="preserve"> DZ73 + DZ74 - DZ75</f>
        <v>0</v>
      </c>
      <c r="EA76" s="403">
        <f t="shared" ref="EA76" si="424" xml:space="preserve"> EA73 + EA74 - EA75</f>
        <v>0</v>
      </c>
      <c r="EB76" s="403">
        <f t="shared" ref="EB76" si="425" xml:space="preserve"> EB73 + EB74 - EB75</f>
        <v>0</v>
      </c>
      <c r="EC76" s="403">
        <f t="shared" ref="EC76" si="426" xml:space="preserve"> EC73 + EC74 - EC75</f>
        <v>0</v>
      </c>
      <c r="ED76" s="403">
        <f t="shared" ref="ED76" si="427" xml:space="preserve"> ED73 + ED74 - ED75</f>
        <v>0</v>
      </c>
      <c r="EE76" s="403">
        <f t="shared" ref="EE76" si="428" xml:space="preserve"> EE73 + EE74 - EE75</f>
        <v>0</v>
      </c>
      <c r="EF76" s="403">
        <f t="shared" ref="EF76" si="429" xml:space="preserve"> EF73 + EF74 - EF75</f>
        <v>0</v>
      </c>
      <c r="EG76" s="403">
        <f t="shared" ref="EG76" si="430" xml:space="preserve"> EG73 + EG74 - EG75</f>
        <v>0</v>
      </c>
      <c r="EH76" s="403">
        <f t="shared" ref="EH76" si="431" xml:space="preserve"> EH73 + EH74 - EH75</f>
        <v>0</v>
      </c>
      <c r="EI76" s="403">
        <f t="shared" ref="EI76" si="432" xml:space="preserve"> EI73 + EI74 - EI75</f>
        <v>0</v>
      </c>
      <c r="EJ76" s="403">
        <f t="shared" ref="EJ76" si="433" xml:space="preserve"> EJ73 + EJ74 - EJ75</f>
        <v>0</v>
      </c>
      <c r="EK76" s="403">
        <f t="shared" ref="EK76" si="434" xml:space="preserve"> EK73 + EK74 - EK75</f>
        <v>0</v>
      </c>
      <c r="EL76" s="403">
        <f t="shared" ref="EL76" si="435" xml:space="preserve"> EL73 + EL74 - EL75</f>
        <v>0</v>
      </c>
      <c r="EM76" s="403">
        <f t="shared" ref="EM76" si="436" xml:space="preserve"> EM73 + EM74 - EM75</f>
        <v>0</v>
      </c>
      <c r="EN76" s="403">
        <f t="shared" ref="EN76" si="437" xml:space="preserve"> EN73 + EN74 - EN75</f>
        <v>0</v>
      </c>
      <c r="EO76" s="403">
        <f t="shared" ref="EO76" si="438" xml:space="preserve"> EO73 + EO74 - EO75</f>
        <v>0</v>
      </c>
      <c r="EP76" s="403">
        <f t="shared" ref="EP76" si="439" xml:space="preserve"> EP73 + EP74 - EP75</f>
        <v>0</v>
      </c>
      <c r="EQ76" s="403">
        <f t="shared" ref="EQ76" si="440" xml:space="preserve"> EQ73 + EQ74 - EQ75</f>
        <v>0</v>
      </c>
      <c r="ER76" s="403">
        <f t="shared" ref="ER76" si="441" xml:space="preserve"> ER73 + ER74 - ER75</f>
        <v>0</v>
      </c>
      <c r="ES76" s="403">
        <f t="shared" ref="ES76" si="442" xml:space="preserve"> ES73 + ES74 - ES75</f>
        <v>0</v>
      </c>
      <c r="ET76" s="403">
        <f t="shared" ref="ET76" si="443" xml:space="preserve"> ET73 + ET74 - ET75</f>
        <v>0</v>
      </c>
      <c r="EU76" s="403">
        <f t="shared" ref="EU76" si="444" xml:space="preserve"> EU73 + EU74 - EU75</f>
        <v>0</v>
      </c>
      <c r="EV76" s="403">
        <f t="shared" ref="EV76" si="445" xml:space="preserve"> EV73 + EV74 - EV75</f>
        <v>0</v>
      </c>
      <c r="EW76" s="403">
        <f t="shared" ref="EW76" si="446" xml:space="preserve"> EW73 + EW74 - EW75</f>
        <v>0</v>
      </c>
      <c r="EX76" s="403">
        <f t="shared" ref="EX76" si="447" xml:space="preserve"> EX73 + EX74 - EX75</f>
        <v>0</v>
      </c>
      <c r="EY76" s="403">
        <f t="shared" ref="EY76" si="448" xml:space="preserve"> EY73 + EY74 - EY75</f>
        <v>0</v>
      </c>
      <c r="EZ76" s="403">
        <f t="shared" ref="EZ76" si="449" xml:space="preserve"> EZ73 + EZ74 - EZ75</f>
        <v>0</v>
      </c>
      <c r="FA76" s="403">
        <f t="shared" ref="FA76" si="450" xml:space="preserve"> FA73 + FA74 - FA75</f>
        <v>0</v>
      </c>
      <c r="FB76" s="403">
        <f t="shared" ref="FB76" si="451" xml:space="preserve"> FB73 + FB74 - FB75</f>
        <v>0</v>
      </c>
      <c r="FC76" s="403">
        <f t="shared" ref="FC76" si="452" xml:space="preserve"> FC73 + FC74 - FC75</f>
        <v>0</v>
      </c>
      <c r="FD76" s="403">
        <f t="shared" ref="FD76" si="453" xml:space="preserve"> FD73 + FD74 - FD75</f>
        <v>0</v>
      </c>
      <c r="FE76" s="403">
        <f t="shared" ref="FE76" si="454" xml:space="preserve"> FE73 + FE74 - FE75</f>
        <v>0</v>
      </c>
      <c r="FF76" s="403">
        <f t="shared" ref="FF76" si="455" xml:space="preserve"> FF73 + FF74 - FF75</f>
        <v>0</v>
      </c>
      <c r="FG76" s="403">
        <f t="shared" ref="FG76" si="456" xml:space="preserve"> FG73 + FG74 - FG75</f>
        <v>0</v>
      </c>
      <c r="FH76" s="403">
        <f t="shared" ref="FH76" si="457" xml:space="preserve"> FH73 + FH74 - FH75</f>
        <v>0</v>
      </c>
      <c r="FI76" s="403">
        <f t="shared" ref="FI76" si="458" xml:space="preserve"> FI73 + FI74 - FI75</f>
        <v>0</v>
      </c>
      <c r="FJ76" s="403">
        <f t="shared" ref="FJ76" si="459" xml:space="preserve"> FJ73 + FJ74 - FJ75</f>
        <v>0</v>
      </c>
      <c r="FK76" s="403">
        <f t="shared" ref="FK76" si="460" xml:space="preserve"> FK73 + FK74 - FK75</f>
        <v>0</v>
      </c>
      <c r="FL76" s="403">
        <f t="shared" ref="FL76" si="461" xml:space="preserve"> FL73 + FL74 - FL75</f>
        <v>0</v>
      </c>
      <c r="FM76" s="403">
        <f t="shared" ref="FM76" si="462" xml:space="preserve"> FM73 + FM74 - FM75</f>
        <v>0</v>
      </c>
      <c r="FN76" s="403">
        <f t="shared" ref="FN76" si="463" xml:space="preserve"> FN73 + FN74 - FN75</f>
        <v>0</v>
      </c>
      <c r="FO76" s="403">
        <f t="shared" ref="FO76" si="464" xml:space="preserve"> FO73 + FO74 - FO75</f>
        <v>0</v>
      </c>
      <c r="FP76" s="403">
        <f t="shared" ref="FP76" si="465" xml:space="preserve"> FP73 + FP74 - FP75</f>
        <v>0</v>
      </c>
      <c r="FQ76" s="403">
        <f t="shared" ref="FQ76" si="466" xml:space="preserve"> FQ73 + FQ74 - FQ75</f>
        <v>0</v>
      </c>
      <c r="FR76" s="403">
        <f t="shared" ref="FR76" si="467" xml:space="preserve"> FR73 + FR74 - FR75</f>
        <v>0</v>
      </c>
      <c r="FS76" s="403">
        <f t="shared" ref="FS76" si="468" xml:space="preserve"> FS73 + FS74 - FS75</f>
        <v>0</v>
      </c>
      <c r="FT76" s="403">
        <f t="shared" ref="FT76" si="469" xml:space="preserve"> FT73 + FT74 - FT75</f>
        <v>0</v>
      </c>
      <c r="FU76" s="403">
        <f t="shared" ref="FU76" si="470" xml:space="preserve"> FU73 + FU74 - FU75</f>
        <v>0</v>
      </c>
      <c r="FV76" s="403">
        <f t="shared" ref="FV76" si="471" xml:space="preserve"> FV73 + FV74 - FV75</f>
        <v>0</v>
      </c>
      <c r="FW76" s="403">
        <f t="shared" ref="FW76" si="472" xml:space="preserve"> FW73 + FW74 - FW75</f>
        <v>0</v>
      </c>
      <c r="FX76" s="403">
        <f t="shared" ref="FX76" si="473" xml:space="preserve"> FX73 + FX74 - FX75</f>
        <v>0</v>
      </c>
      <c r="FY76" s="403">
        <f t="shared" ref="FY76" si="474" xml:space="preserve"> FY73 + FY74 - FY75</f>
        <v>0</v>
      </c>
      <c r="FZ76" s="403">
        <f t="shared" ref="FZ76" si="475" xml:space="preserve"> FZ73 + FZ74 - FZ75</f>
        <v>0</v>
      </c>
      <c r="GA76" s="403">
        <f t="shared" ref="GA76" si="476" xml:space="preserve"> GA73 + GA74 - GA75</f>
        <v>0</v>
      </c>
      <c r="GB76" s="403">
        <f t="shared" ref="GB76" si="477" xml:space="preserve"> GB73 + GB74 - GB75</f>
        <v>0</v>
      </c>
      <c r="GC76" s="403">
        <f t="shared" ref="GC76" si="478" xml:space="preserve"> GC73 + GC74 - GC75</f>
        <v>0</v>
      </c>
      <c r="GD76" s="403">
        <f t="shared" ref="GD76" si="479" xml:space="preserve"> GD73 + GD74 - GD75</f>
        <v>0</v>
      </c>
      <c r="GE76" s="403">
        <f t="shared" ref="GE76" si="480" xml:space="preserve"> GE73 + GE74 - GE75</f>
        <v>0</v>
      </c>
      <c r="GF76" s="403">
        <f t="shared" ref="GF76" si="481" xml:space="preserve"> GF73 + GF74 - GF75</f>
        <v>0</v>
      </c>
      <c r="GG76" s="403">
        <f t="shared" ref="GG76" si="482" xml:space="preserve"> GG73 + GG74 - GG75</f>
        <v>0</v>
      </c>
      <c r="GH76" s="403">
        <f t="shared" ref="GH76" si="483" xml:space="preserve"> GH73 + GH74 - GH75</f>
        <v>0</v>
      </c>
      <c r="GI76" s="403">
        <f t="shared" ref="GI76" si="484" xml:space="preserve"> GI73 + GI74 - GI75</f>
        <v>0</v>
      </c>
      <c r="GJ76" s="403">
        <f t="shared" ref="GJ76" si="485" xml:space="preserve"> GJ73 + GJ74 - GJ75</f>
        <v>0</v>
      </c>
      <c r="GK76" s="316"/>
      <c r="GL76" s="316"/>
      <c r="GM76" s="316"/>
      <c r="GN76" s="316"/>
      <c r="GO76" s="316"/>
      <c r="GP76" s="316"/>
      <c r="GQ76" s="316"/>
      <c r="GR76" s="316"/>
      <c r="GS76" s="316"/>
      <c r="GT76" s="316"/>
      <c r="GU76" s="316"/>
      <c r="GV76" s="316"/>
      <c r="GW76" s="316"/>
      <c r="GX76" s="316"/>
      <c r="GY76" s="316"/>
      <c r="GZ76" s="316"/>
      <c r="HA76" s="316"/>
      <c r="HB76" s="316"/>
      <c r="HC76" s="316"/>
      <c r="HD76" s="316"/>
      <c r="HE76" s="316"/>
      <c r="HF76" s="316"/>
      <c r="HG76" s="316"/>
      <c r="HH76" s="316"/>
      <c r="HI76" s="316"/>
      <c r="HJ76" s="316"/>
      <c r="HK76" s="316"/>
      <c r="HL76" s="316"/>
      <c r="HM76" s="316"/>
      <c r="HN76" s="316"/>
      <c r="HO76" s="316"/>
      <c r="HP76" s="316"/>
      <c r="HQ76" s="316"/>
      <c r="HR76" s="316"/>
      <c r="HS76" s="316"/>
      <c r="HT76" s="316"/>
      <c r="HU76" s="316"/>
      <c r="HV76" s="316"/>
      <c r="HW76" s="316"/>
      <c r="HX76" s="316"/>
      <c r="HY76" s="316"/>
      <c r="HZ76" s="316"/>
      <c r="IA76" s="316"/>
      <c r="IB76" s="316"/>
      <c r="IC76" s="316"/>
      <c r="ID76" s="316"/>
      <c r="IE76" s="316"/>
      <c r="IF76" s="316"/>
      <c r="IG76" s="316"/>
      <c r="IH76" s="316"/>
      <c r="II76" s="316"/>
      <c r="IJ76" s="316"/>
      <c r="IK76" s="316"/>
      <c r="IL76" s="316"/>
      <c r="IM76" s="316"/>
      <c r="IN76" s="316"/>
      <c r="IO76" s="316"/>
      <c r="IP76" s="316"/>
      <c r="IQ76" s="316"/>
      <c r="IR76" s="316"/>
      <c r="IS76" s="316"/>
      <c r="IT76" s="316"/>
      <c r="IU76" s="316"/>
    </row>
    <row r="77" spans="1:255" s="250" customFormat="1" x14ac:dyDescent="0.35">
      <c r="A77" s="189"/>
      <c r="B77" s="189"/>
      <c r="C77" s="190"/>
      <c r="D77" s="191"/>
      <c r="E77" s="192" t="str">
        <f xml:space="preserve"> LEFT(E76, LEN(E76) - 4)</f>
        <v>Cash paid for O&amp;M costs</v>
      </c>
      <c r="F77" s="192"/>
      <c r="G77" s="192" t="str">
        <f xml:space="preserve"> SMU</f>
        <v>$ 000s</v>
      </c>
      <c r="H77" s="192">
        <f xml:space="preserve"> SUM(J77:GJ77)</f>
        <v>-68079.957080028718</v>
      </c>
      <c r="I77" s="192"/>
      <c r="J77" s="192">
        <f t="shared" ref="J77:BU77" si="486" xml:space="preserve"> -1 * J76</f>
        <v>0</v>
      </c>
      <c r="K77" s="192">
        <f t="shared" si="486"/>
        <v>0</v>
      </c>
      <c r="L77" s="192">
        <f t="shared" si="486"/>
        <v>0</v>
      </c>
      <c r="M77" s="192">
        <f t="shared" si="486"/>
        <v>-334.00909435392191</v>
      </c>
      <c r="N77" s="192">
        <f t="shared" si="486"/>
        <v>-500.06137041369419</v>
      </c>
      <c r="O77" s="192">
        <f t="shared" si="486"/>
        <v>-498.27586206896552</v>
      </c>
      <c r="P77" s="192">
        <f t="shared" si="486"/>
        <v>-494.66516741629187</v>
      </c>
      <c r="Q77" s="192">
        <f t="shared" si="486"/>
        <v>-508.45127573575866</v>
      </c>
      <c r="R77" s="192">
        <f t="shared" si="486"/>
        <v>-512.56290467403676</v>
      </c>
      <c r="S77" s="192">
        <f t="shared" si="486"/>
        <v>-510.73275862068988</v>
      </c>
      <c r="T77" s="192">
        <f t="shared" si="486"/>
        <v>-507.0317966016994</v>
      </c>
      <c r="U77" s="192">
        <f t="shared" si="486"/>
        <v>-521.16255762915284</v>
      </c>
      <c r="V77" s="192">
        <f t="shared" si="486"/>
        <v>-525.37697729088791</v>
      </c>
      <c r="W77" s="192">
        <f t="shared" si="486"/>
        <v>-523.50107758620732</v>
      </c>
      <c r="X77" s="192">
        <f t="shared" si="486"/>
        <v>-521.62517788152672</v>
      </c>
      <c r="Y77" s="192">
        <f t="shared" si="486"/>
        <v>-532.27403520509711</v>
      </c>
      <c r="Z77" s="192">
        <f t="shared" si="486"/>
        <v>-538.51140172316036</v>
      </c>
      <c r="AA77" s="192">
        <f t="shared" si="486"/>
        <v>-536.58860452586271</v>
      </c>
      <c r="AB77" s="192">
        <f t="shared" si="486"/>
        <v>-532.70028130466085</v>
      </c>
      <c r="AC77" s="192">
        <f t="shared" si="486"/>
        <v>-547.54641210912905</v>
      </c>
      <c r="AD77" s="192">
        <f t="shared" si="486"/>
        <v>-551.97418676623965</v>
      </c>
      <c r="AE77" s="192">
        <f t="shared" si="486"/>
        <v>-550.00331963900953</v>
      </c>
      <c r="AF77" s="192">
        <f t="shared" si="486"/>
        <v>-546.01778833727758</v>
      </c>
      <c r="AG77" s="192">
        <f t="shared" si="486"/>
        <v>-561.23507241185757</v>
      </c>
      <c r="AH77" s="192">
        <f t="shared" si="486"/>
        <v>-565.77354143539583</v>
      </c>
      <c r="AI77" s="192">
        <f t="shared" si="486"/>
        <v>-563.75340262998498</v>
      </c>
      <c r="AJ77" s="192">
        <f t="shared" si="486"/>
        <v>-559.66823304570971</v>
      </c>
      <c r="AK77" s="192">
        <f t="shared" si="486"/>
        <v>-575.26594922215418</v>
      </c>
      <c r="AL77" s="192">
        <f t="shared" si="486"/>
        <v>-579.91787997128085</v>
      </c>
      <c r="AM77" s="192">
        <f t="shared" si="486"/>
        <v>-577.84723769573475</v>
      </c>
      <c r="AN77" s="192">
        <f t="shared" si="486"/>
        <v>-575.77659542018864</v>
      </c>
      <c r="AO77" s="192">
        <f t="shared" si="486"/>
        <v>-587.53094140437224</v>
      </c>
      <c r="AP77" s="192">
        <f t="shared" si="486"/>
        <v>-594.41582697056299</v>
      </c>
      <c r="AQ77" s="192">
        <f t="shared" si="486"/>
        <v>-592.29341863812829</v>
      </c>
      <c r="AR77" s="192">
        <f t="shared" si="486"/>
        <v>-588.00143734364906</v>
      </c>
      <c r="AS77" s="192">
        <f t="shared" si="486"/>
        <v>-604.38878790152614</v>
      </c>
      <c r="AT77" s="192">
        <f t="shared" si="486"/>
        <v>-609.27622264482739</v>
      </c>
      <c r="AU77" s="192">
        <f t="shared" si="486"/>
        <v>-607.10075410408172</v>
      </c>
      <c r="AV77" s="192">
        <f t="shared" si="486"/>
        <v>-602.70147327724055</v>
      </c>
      <c r="AW77" s="192">
        <f t="shared" si="486"/>
        <v>-619.4985075990644</v>
      </c>
      <c r="AX77" s="192">
        <f t="shared" si="486"/>
        <v>-624.50812821094826</v>
      </c>
      <c r="AY77" s="192">
        <f t="shared" si="486"/>
        <v>-622.27827295668396</v>
      </c>
      <c r="AZ77" s="192">
        <f t="shared" si="486"/>
        <v>-617.76901010917186</v>
      </c>
      <c r="BA77" s="192">
        <f t="shared" si="486"/>
        <v>-634.98597028904123</v>
      </c>
      <c r="BB77" s="192">
        <f t="shared" si="486"/>
        <v>-640.12083141622213</v>
      </c>
      <c r="BC77" s="192">
        <f t="shared" si="486"/>
        <v>-637.83522978060125</v>
      </c>
      <c r="BD77" s="192">
        <f t="shared" si="486"/>
        <v>-635.54962814498037</v>
      </c>
      <c r="BE77" s="192">
        <f t="shared" si="486"/>
        <v>-648.52422676318838</v>
      </c>
      <c r="BF77" s="192">
        <f t="shared" si="486"/>
        <v>-656.12385220162787</v>
      </c>
      <c r="BG77" s="192">
        <f t="shared" si="486"/>
        <v>-653.78111052511645</v>
      </c>
      <c r="BH77" s="192">
        <f t="shared" si="486"/>
        <v>-649.04356624594891</v>
      </c>
      <c r="BI77" s="192">
        <f t="shared" si="486"/>
        <v>-667.13213503492432</v>
      </c>
      <c r="BJ77" s="192">
        <f t="shared" si="486"/>
        <v>-672.52694850666876</v>
      </c>
      <c r="BK77" s="192">
        <f t="shared" si="486"/>
        <v>-670.12563828824455</v>
      </c>
      <c r="BL77" s="192">
        <f t="shared" si="486"/>
        <v>-665.2696554020979</v>
      </c>
      <c r="BM77" s="192">
        <f t="shared" si="486"/>
        <v>-683.8104384107977</v>
      </c>
      <c r="BN77" s="192">
        <f t="shared" si="486"/>
        <v>-689.34012221933585</v>
      </c>
      <c r="BO77" s="192">
        <f t="shared" si="486"/>
        <v>-686.87877924545103</v>
      </c>
      <c r="BP77" s="192">
        <f t="shared" si="486"/>
        <v>-681.90139678715059</v>
      </c>
      <c r="BQ77" s="192">
        <f t="shared" si="486"/>
        <v>-700.90569937106807</v>
      </c>
      <c r="BR77" s="192">
        <f t="shared" si="486"/>
        <v>-706.57362527481951</v>
      </c>
      <c r="BS77" s="192">
        <f t="shared" si="486"/>
        <v>-704.05074872658759</v>
      </c>
      <c r="BT77" s="192">
        <f t="shared" si="486"/>
        <v>-701.52787217835566</v>
      </c>
      <c r="BU77" s="192">
        <f t="shared" si="486"/>
        <v>-715.84940138381899</v>
      </c>
      <c r="BV77" s="192">
        <f t="shared" ref="BV77:EG77" si="487" xml:space="preserve"> -1 * BV76</f>
        <v>-724.23796590669019</v>
      </c>
      <c r="BW77" s="192">
        <f t="shared" si="487"/>
        <v>-721.65201744475246</v>
      </c>
      <c r="BX77" s="192">
        <f t="shared" si="487"/>
        <v>-716.42265499950065</v>
      </c>
      <c r="BY77" s="192">
        <f t="shared" si="487"/>
        <v>-736.38905040172881</v>
      </c>
      <c r="BZ77" s="192">
        <f t="shared" si="487"/>
        <v>-742.34391505435781</v>
      </c>
      <c r="CA77" s="192">
        <f t="shared" si="487"/>
        <v>-739.69331788087163</v>
      </c>
      <c r="CB77" s="192">
        <f t="shared" si="487"/>
        <v>-734.33322137448852</v>
      </c>
      <c r="CC77" s="192">
        <f t="shared" si="487"/>
        <v>-754.79877666177231</v>
      </c>
      <c r="CD77" s="192">
        <f t="shared" si="487"/>
        <v>-760.90251293071697</v>
      </c>
      <c r="CE77" s="192">
        <f t="shared" si="487"/>
        <v>-758.1856508278936</v>
      </c>
      <c r="CF77" s="192">
        <f t="shared" si="487"/>
        <v>-752.6915519088509</v>
      </c>
      <c r="CG77" s="192">
        <f t="shared" si="487"/>
        <v>-773.66874607831664</v>
      </c>
      <c r="CH77" s="192">
        <f t="shared" si="487"/>
        <v>-779.92507575398508</v>
      </c>
      <c r="CI77" s="192">
        <f t="shared" si="487"/>
        <v>-777.14029209859086</v>
      </c>
      <c r="CJ77" s="192">
        <f t="shared" si="487"/>
        <v>-774.35550844319687</v>
      </c>
      <c r="CK77" s="192">
        <f t="shared" si="487"/>
        <v>-790.16379699365007</v>
      </c>
      <c r="CL77" s="192">
        <f t="shared" si="487"/>
        <v>-799.42320264783484</v>
      </c>
      <c r="CM77" s="192">
        <f t="shared" si="487"/>
        <v>-796.56879940105614</v>
      </c>
      <c r="CN77" s="192">
        <f t="shared" si="487"/>
        <v>-790.79656172423699</v>
      </c>
      <c r="CO77" s="192">
        <f t="shared" si="487"/>
        <v>-812.83572634853192</v>
      </c>
      <c r="CP77" s="192">
        <f t="shared" si="487"/>
        <v>-819.40878271403085</v>
      </c>
      <c r="CQ77" s="192">
        <f t="shared" si="487"/>
        <v>-816.48301938608279</v>
      </c>
      <c r="CR77" s="192">
        <f t="shared" si="487"/>
        <v>-810.56647576734315</v>
      </c>
      <c r="CS77" s="192">
        <f t="shared" si="487"/>
        <v>-833.15661950724575</v>
      </c>
      <c r="CT77" s="192">
        <f t="shared" si="487"/>
        <v>-839.89400228188219</v>
      </c>
      <c r="CU77" s="192">
        <f t="shared" si="487"/>
        <v>-836.89509487073519</v>
      </c>
      <c r="CV77" s="192">
        <f t="shared" si="487"/>
        <v>-830.83063766152691</v>
      </c>
      <c r="CW77" s="192">
        <f t="shared" si="487"/>
        <v>-853.98553499492721</v>
      </c>
      <c r="CX77" s="192">
        <f t="shared" si="487"/>
        <v>-860.89135233892966</v>
      </c>
      <c r="CY77" s="192">
        <f t="shared" si="487"/>
        <v>-857.81747224250398</v>
      </c>
      <c r="CZ77" s="192">
        <f t="shared" si="487"/>
        <v>-854.74359214607841</v>
      </c>
      <c r="DA77" s="192">
        <f t="shared" si="487"/>
        <v>-872.19298482678801</v>
      </c>
      <c r="DB77" s="192">
        <f t="shared" si="487"/>
        <v>-882.41363614740294</v>
      </c>
      <c r="DC77" s="192">
        <f t="shared" si="487"/>
        <v>-879.26290904856705</v>
      </c>
      <c r="DD77" s="192">
        <f t="shared" si="487"/>
        <v>-872.89143869314273</v>
      </c>
      <c r="DE77" s="192">
        <f t="shared" si="487"/>
        <v>-897.21855270404603</v>
      </c>
      <c r="DF77" s="192">
        <f t="shared" si="487"/>
        <v>-904.47397705108847</v>
      </c>
      <c r="DG77" s="192">
        <f t="shared" si="487"/>
        <v>-901.24448177478121</v>
      </c>
      <c r="DH77" s="192">
        <f t="shared" si="487"/>
        <v>-894.71372466047114</v>
      </c>
      <c r="DI77" s="192">
        <f t="shared" si="487"/>
        <v>-300.4148272582604</v>
      </c>
      <c r="DJ77" s="192">
        <f t="shared" si="487"/>
        <v>0</v>
      </c>
      <c r="DK77" s="192">
        <f t="shared" si="487"/>
        <v>0</v>
      </c>
      <c r="DL77" s="192">
        <f t="shared" si="487"/>
        <v>0</v>
      </c>
      <c r="DM77" s="192">
        <f t="shared" si="487"/>
        <v>0</v>
      </c>
      <c r="DN77" s="192">
        <f t="shared" si="487"/>
        <v>0</v>
      </c>
      <c r="DO77" s="192">
        <f t="shared" si="487"/>
        <v>0</v>
      </c>
      <c r="DP77" s="192">
        <f t="shared" si="487"/>
        <v>0</v>
      </c>
      <c r="DQ77" s="192">
        <f t="shared" si="487"/>
        <v>0</v>
      </c>
      <c r="DR77" s="192">
        <f t="shared" si="487"/>
        <v>0</v>
      </c>
      <c r="DS77" s="192">
        <f t="shared" si="487"/>
        <v>0</v>
      </c>
      <c r="DT77" s="192">
        <f t="shared" si="487"/>
        <v>0</v>
      </c>
      <c r="DU77" s="192">
        <f t="shared" si="487"/>
        <v>0</v>
      </c>
      <c r="DV77" s="192">
        <f t="shared" si="487"/>
        <v>0</v>
      </c>
      <c r="DW77" s="192">
        <f t="shared" si="487"/>
        <v>0</v>
      </c>
      <c r="DX77" s="192">
        <f t="shared" si="487"/>
        <v>0</v>
      </c>
      <c r="DY77" s="192">
        <f t="shared" si="487"/>
        <v>0</v>
      </c>
      <c r="DZ77" s="192">
        <f t="shared" si="487"/>
        <v>0</v>
      </c>
      <c r="EA77" s="192">
        <f t="shared" si="487"/>
        <v>0</v>
      </c>
      <c r="EB77" s="192">
        <f t="shared" si="487"/>
        <v>0</v>
      </c>
      <c r="EC77" s="192">
        <f t="shared" si="487"/>
        <v>0</v>
      </c>
      <c r="ED77" s="192">
        <f t="shared" si="487"/>
        <v>0</v>
      </c>
      <c r="EE77" s="192">
        <f t="shared" si="487"/>
        <v>0</v>
      </c>
      <c r="EF77" s="192">
        <f t="shared" si="487"/>
        <v>0</v>
      </c>
      <c r="EG77" s="192">
        <f t="shared" si="487"/>
        <v>0</v>
      </c>
      <c r="EH77" s="192">
        <f t="shared" ref="EH77:GJ77" si="488" xml:space="preserve"> -1 * EH76</f>
        <v>0</v>
      </c>
      <c r="EI77" s="192">
        <f t="shared" si="488"/>
        <v>0</v>
      </c>
      <c r="EJ77" s="192">
        <f t="shared" si="488"/>
        <v>0</v>
      </c>
      <c r="EK77" s="192">
        <f t="shared" si="488"/>
        <v>0</v>
      </c>
      <c r="EL77" s="192">
        <f t="shared" si="488"/>
        <v>0</v>
      </c>
      <c r="EM77" s="192">
        <f t="shared" si="488"/>
        <v>0</v>
      </c>
      <c r="EN77" s="192">
        <f t="shared" si="488"/>
        <v>0</v>
      </c>
      <c r="EO77" s="192">
        <f t="shared" si="488"/>
        <v>0</v>
      </c>
      <c r="EP77" s="192">
        <f t="shared" si="488"/>
        <v>0</v>
      </c>
      <c r="EQ77" s="192">
        <f t="shared" si="488"/>
        <v>0</v>
      </c>
      <c r="ER77" s="192">
        <f t="shared" si="488"/>
        <v>0</v>
      </c>
      <c r="ES77" s="192">
        <f t="shared" si="488"/>
        <v>0</v>
      </c>
      <c r="ET77" s="192">
        <f t="shared" si="488"/>
        <v>0</v>
      </c>
      <c r="EU77" s="192">
        <f t="shared" si="488"/>
        <v>0</v>
      </c>
      <c r="EV77" s="192">
        <f t="shared" si="488"/>
        <v>0</v>
      </c>
      <c r="EW77" s="192">
        <f t="shared" si="488"/>
        <v>0</v>
      </c>
      <c r="EX77" s="192">
        <f t="shared" si="488"/>
        <v>0</v>
      </c>
      <c r="EY77" s="192">
        <f t="shared" si="488"/>
        <v>0</v>
      </c>
      <c r="EZ77" s="192">
        <f t="shared" si="488"/>
        <v>0</v>
      </c>
      <c r="FA77" s="192">
        <f t="shared" si="488"/>
        <v>0</v>
      </c>
      <c r="FB77" s="192">
        <f t="shared" si="488"/>
        <v>0</v>
      </c>
      <c r="FC77" s="192">
        <f t="shared" si="488"/>
        <v>0</v>
      </c>
      <c r="FD77" s="192">
        <f t="shared" si="488"/>
        <v>0</v>
      </c>
      <c r="FE77" s="192">
        <f t="shared" si="488"/>
        <v>0</v>
      </c>
      <c r="FF77" s="192">
        <f t="shared" si="488"/>
        <v>0</v>
      </c>
      <c r="FG77" s="192">
        <f t="shared" si="488"/>
        <v>0</v>
      </c>
      <c r="FH77" s="192">
        <f t="shared" si="488"/>
        <v>0</v>
      </c>
      <c r="FI77" s="192">
        <f t="shared" si="488"/>
        <v>0</v>
      </c>
      <c r="FJ77" s="192">
        <f t="shared" si="488"/>
        <v>0</v>
      </c>
      <c r="FK77" s="192">
        <f t="shared" si="488"/>
        <v>0</v>
      </c>
      <c r="FL77" s="192">
        <f t="shared" si="488"/>
        <v>0</v>
      </c>
      <c r="FM77" s="192">
        <f t="shared" si="488"/>
        <v>0</v>
      </c>
      <c r="FN77" s="192">
        <f t="shared" si="488"/>
        <v>0</v>
      </c>
      <c r="FO77" s="192">
        <f t="shared" si="488"/>
        <v>0</v>
      </c>
      <c r="FP77" s="192">
        <f t="shared" si="488"/>
        <v>0</v>
      </c>
      <c r="FQ77" s="192">
        <f t="shared" si="488"/>
        <v>0</v>
      </c>
      <c r="FR77" s="192">
        <f t="shared" si="488"/>
        <v>0</v>
      </c>
      <c r="FS77" s="192">
        <f t="shared" si="488"/>
        <v>0</v>
      </c>
      <c r="FT77" s="192">
        <f t="shared" si="488"/>
        <v>0</v>
      </c>
      <c r="FU77" s="192">
        <f t="shared" si="488"/>
        <v>0</v>
      </c>
      <c r="FV77" s="192">
        <f t="shared" si="488"/>
        <v>0</v>
      </c>
      <c r="FW77" s="192">
        <f t="shared" si="488"/>
        <v>0</v>
      </c>
      <c r="FX77" s="192">
        <f t="shared" si="488"/>
        <v>0</v>
      </c>
      <c r="FY77" s="192">
        <f t="shared" si="488"/>
        <v>0</v>
      </c>
      <c r="FZ77" s="192">
        <f t="shared" si="488"/>
        <v>0</v>
      </c>
      <c r="GA77" s="192">
        <f t="shared" si="488"/>
        <v>0</v>
      </c>
      <c r="GB77" s="192">
        <f t="shared" si="488"/>
        <v>0</v>
      </c>
      <c r="GC77" s="192">
        <f t="shared" si="488"/>
        <v>0</v>
      </c>
      <c r="GD77" s="192">
        <f t="shared" si="488"/>
        <v>0</v>
      </c>
      <c r="GE77" s="192">
        <f t="shared" si="488"/>
        <v>0</v>
      </c>
      <c r="GF77" s="192">
        <f t="shared" si="488"/>
        <v>0</v>
      </c>
      <c r="GG77" s="192">
        <f t="shared" si="488"/>
        <v>0</v>
      </c>
      <c r="GH77" s="192">
        <f t="shared" si="488"/>
        <v>0</v>
      </c>
      <c r="GI77" s="192">
        <f t="shared" si="488"/>
        <v>0</v>
      </c>
      <c r="GJ77" s="192">
        <f t="shared" si="488"/>
        <v>0</v>
      </c>
      <c r="GK77" s="316"/>
      <c r="GL77" s="316"/>
      <c r="GM77" s="316"/>
      <c r="GN77" s="316"/>
      <c r="GO77" s="316"/>
      <c r="GP77" s="316"/>
      <c r="GQ77" s="316"/>
      <c r="GR77" s="316"/>
      <c r="GS77" s="316"/>
      <c r="GT77" s="316"/>
      <c r="GU77" s="316"/>
      <c r="GV77" s="316"/>
      <c r="GW77" s="316"/>
      <c r="GX77" s="316"/>
      <c r="GY77" s="316"/>
      <c r="GZ77" s="316"/>
      <c r="HA77" s="316"/>
      <c r="HB77" s="316"/>
      <c r="HC77" s="316"/>
      <c r="HD77" s="316"/>
      <c r="HE77" s="316"/>
      <c r="HF77" s="316"/>
      <c r="HG77" s="316"/>
      <c r="HH77" s="316"/>
      <c r="HI77" s="316"/>
      <c r="HJ77" s="316"/>
      <c r="HK77" s="316"/>
      <c r="HL77" s="316"/>
      <c r="HM77" s="316"/>
      <c r="HN77" s="316"/>
      <c r="HO77" s="316"/>
      <c r="HP77" s="316"/>
      <c r="HQ77" s="316"/>
      <c r="HR77" s="316"/>
      <c r="HS77" s="316"/>
      <c r="HT77" s="316"/>
      <c r="HU77" s="316"/>
      <c r="HV77" s="316"/>
      <c r="HW77" s="316"/>
      <c r="HX77" s="316"/>
      <c r="HY77" s="316"/>
      <c r="HZ77" s="316"/>
      <c r="IA77" s="316"/>
      <c r="IB77" s="316"/>
      <c r="IC77" s="316"/>
      <c r="ID77" s="316"/>
      <c r="IE77" s="316"/>
      <c r="IF77" s="316"/>
      <c r="IG77" s="316"/>
      <c r="IH77" s="316"/>
      <c r="II77" s="316"/>
      <c r="IJ77" s="316"/>
      <c r="IK77" s="316"/>
      <c r="IL77" s="316"/>
      <c r="IM77" s="316"/>
      <c r="IN77" s="316"/>
      <c r="IO77" s="316"/>
      <c r="IP77" s="316"/>
      <c r="IQ77" s="316"/>
      <c r="IR77" s="316"/>
      <c r="IS77" s="316"/>
      <c r="IT77" s="316"/>
      <c r="IU77" s="316"/>
    </row>
    <row r="78" spans="1:255" x14ac:dyDescent="0.35">
      <c r="A78" s="313"/>
      <c r="B78" s="313"/>
      <c r="C78" s="314"/>
      <c r="D78" s="315"/>
      <c r="E78" s="312"/>
      <c r="F78" s="312"/>
      <c r="G78" s="312"/>
      <c r="H78" s="312"/>
      <c r="I78" s="312"/>
      <c r="J78" s="312"/>
      <c r="K78" s="312"/>
      <c r="L78" s="312"/>
      <c r="M78" s="312"/>
      <c r="N78" s="312"/>
      <c r="O78" s="312"/>
      <c r="P78" s="312"/>
      <c r="Q78" s="312"/>
      <c r="R78" s="312"/>
      <c r="S78" s="312"/>
      <c r="T78" s="312"/>
      <c r="U78" s="312"/>
      <c r="V78" s="312"/>
      <c r="W78" s="312"/>
      <c r="X78" s="312"/>
      <c r="Y78" s="312"/>
      <c r="Z78" s="312"/>
      <c r="AA78" s="312"/>
      <c r="AB78" s="312"/>
      <c r="AC78" s="312"/>
      <c r="AD78" s="312"/>
      <c r="AE78" s="312"/>
      <c r="AF78" s="312"/>
      <c r="AG78" s="312"/>
      <c r="AH78" s="312"/>
      <c r="AI78" s="312"/>
      <c r="AJ78" s="312"/>
      <c r="AK78" s="312"/>
      <c r="AL78" s="312"/>
      <c r="AM78" s="312"/>
      <c r="AN78" s="312"/>
      <c r="AO78" s="312"/>
      <c r="AP78" s="312"/>
      <c r="AQ78" s="312"/>
      <c r="AR78" s="312"/>
      <c r="AS78" s="312"/>
      <c r="AT78" s="312"/>
      <c r="AU78" s="312"/>
      <c r="AV78" s="312"/>
      <c r="AW78" s="312"/>
      <c r="AX78" s="312"/>
      <c r="AY78" s="312"/>
      <c r="AZ78" s="312"/>
      <c r="BA78" s="312"/>
      <c r="BB78" s="312"/>
      <c r="BC78" s="312"/>
      <c r="BD78" s="312"/>
      <c r="BE78" s="312"/>
      <c r="BF78" s="312"/>
      <c r="BG78" s="312"/>
      <c r="BH78" s="312"/>
      <c r="BI78" s="312"/>
      <c r="BJ78" s="312"/>
      <c r="BK78" s="312"/>
      <c r="BL78" s="312"/>
      <c r="BM78" s="312"/>
      <c r="BN78" s="312"/>
      <c r="BO78" s="312"/>
      <c r="BP78" s="312"/>
      <c r="BQ78" s="312"/>
      <c r="BR78" s="312"/>
      <c r="BS78" s="312"/>
      <c r="BT78" s="312"/>
      <c r="BU78" s="312"/>
      <c r="BV78" s="312"/>
      <c r="BW78" s="312"/>
      <c r="BX78" s="312"/>
      <c r="BY78" s="312"/>
      <c r="BZ78" s="312"/>
      <c r="CA78" s="312"/>
      <c r="CB78" s="312"/>
      <c r="CC78" s="312"/>
      <c r="CD78" s="312"/>
      <c r="CE78" s="312"/>
      <c r="CF78" s="312"/>
      <c r="CG78" s="312"/>
      <c r="CH78" s="312"/>
      <c r="CI78" s="312"/>
      <c r="CJ78" s="312"/>
      <c r="CK78" s="312"/>
      <c r="CL78" s="312"/>
      <c r="CM78" s="312"/>
      <c r="CN78" s="312"/>
      <c r="CO78" s="312"/>
      <c r="CP78" s="312"/>
      <c r="CQ78" s="312"/>
      <c r="CR78" s="312"/>
      <c r="CS78" s="312"/>
      <c r="CT78" s="312"/>
      <c r="CU78" s="312"/>
      <c r="CV78" s="312"/>
      <c r="CW78" s="312"/>
      <c r="CX78" s="312"/>
      <c r="CY78" s="312"/>
      <c r="CZ78" s="312"/>
      <c r="DA78" s="312"/>
      <c r="DB78" s="312"/>
      <c r="DC78" s="312"/>
      <c r="DD78" s="312"/>
      <c r="DE78" s="312"/>
      <c r="DF78" s="312"/>
      <c r="DG78" s="312"/>
      <c r="DH78" s="312"/>
      <c r="DI78" s="312"/>
      <c r="DJ78" s="312"/>
      <c r="DK78" s="312"/>
      <c r="DL78" s="312"/>
      <c r="DM78" s="312"/>
      <c r="DN78" s="312"/>
      <c r="DO78" s="312"/>
      <c r="DP78" s="312"/>
      <c r="DQ78" s="312"/>
      <c r="DR78" s="312"/>
      <c r="DS78" s="312"/>
      <c r="DT78" s="312"/>
      <c r="DU78" s="312"/>
      <c r="DV78" s="312"/>
      <c r="DW78" s="312"/>
      <c r="DX78" s="312"/>
      <c r="DY78" s="312"/>
      <c r="DZ78" s="312"/>
      <c r="EA78" s="312"/>
      <c r="EB78" s="312"/>
      <c r="EC78" s="312"/>
      <c r="ED78" s="312"/>
      <c r="EE78" s="312"/>
      <c r="EF78" s="312"/>
      <c r="EG78" s="312"/>
      <c r="EH78" s="312"/>
      <c r="EI78" s="312"/>
      <c r="EJ78" s="312"/>
      <c r="EK78" s="312"/>
      <c r="EL78" s="312"/>
      <c r="EM78" s="312"/>
      <c r="EN78" s="312"/>
      <c r="EO78" s="312"/>
      <c r="EP78" s="312"/>
      <c r="EQ78" s="312"/>
      <c r="ER78" s="312"/>
      <c r="ES78" s="312"/>
      <c r="ET78" s="312"/>
      <c r="EU78" s="312"/>
      <c r="EV78" s="312"/>
      <c r="EW78" s="312"/>
      <c r="EX78" s="312"/>
      <c r="EY78" s="312"/>
      <c r="EZ78" s="312"/>
      <c r="FA78" s="312"/>
      <c r="FB78" s="312"/>
      <c r="FC78" s="312"/>
      <c r="FD78" s="312"/>
      <c r="FE78" s="312"/>
      <c r="FF78" s="312"/>
      <c r="FG78" s="312"/>
      <c r="FH78" s="312"/>
      <c r="FI78" s="312"/>
      <c r="FJ78" s="312"/>
      <c r="FK78" s="312"/>
      <c r="FL78" s="312"/>
      <c r="FM78" s="312"/>
      <c r="FN78" s="312"/>
      <c r="FO78" s="312"/>
      <c r="FP78" s="312"/>
      <c r="FQ78" s="312"/>
      <c r="FR78" s="312"/>
      <c r="FS78" s="312"/>
      <c r="FT78" s="312"/>
      <c r="FU78" s="312"/>
      <c r="FV78" s="312"/>
      <c r="FW78" s="312"/>
      <c r="FX78" s="312"/>
      <c r="FY78" s="312"/>
      <c r="FZ78" s="312"/>
      <c r="GA78" s="312"/>
      <c r="GB78" s="312"/>
      <c r="GC78" s="312"/>
      <c r="GD78" s="312"/>
      <c r="GE78" s="312"/>
      <c r="GF78" s="312"/>
      <c r="GG78" s="312"/>
      <c r="GH78" s="312"/>
      <c r="GI78" s="312"/>
      <c r="GJ78" s="312"/>
      <c r="GK78" s="316"/>
      <c r="GL78" s="316"/>
      <c r="GM78" s="316"/>
      <c r="GN78" s="316"/>
      <c r="GO78" s="316"/>
      <c r="GP78" s="316"/>
      <c r="GQ78" s="316"/>
      <c r="GR78" s="316"/>
      <c r="GS78" s="316"/>
      <c r="GT78" s="316"/>
      <c r="GU78" s="316"/>
      <c r="GV78" s="316"/>
      <c r="GW78" s="316"/>
      <c r="GX78" s="316"/>
      <c r="GY78" s="316"/>
      <c r="GZ78" s="316"/>
      <c r="HA78" s="316"/>
      <c r="HB78" s="316"/>
      <c r="HC78" s="316"/>
      <c r="HD78" s="316"/>
      <c r="HE78" s="316"/>
      <c r="HF78" s="316"/>
      <c r="HG78" s="316"/>
      <c r="HH78" s="316"/>
      <c r="HI78" s="316"/>
      <c r="HJ78" s="316"/>
      <c r="HK78" s="316"/>
      <c r="HL78" s="316"/>
      <c r="HM78" s="316"/>
      <c r="HN78" s="316"/>
      <c r="HO78" s="316"/>
      <c r="HP78" s="316"/>
      <c r="HQ78" s="316"/>
      <c r="HR78" s="316"/>
      <c r="HS78" s="316"/>
      <c r="HT78" s="316"/>
      <c r="HU78" s="316"/>
      <c r="HV78" s="316"/>
      <c r="HW78" s="316"/>
      <c r="HX78" s="316"/>
      <c r="HY78" s="316"/>
      <c r="HZ78" s="316"/>
      <c r="IA78" s="316"/>
      <c r="IB78" s="316"/>
      <c r="IC78" s="316"/>
      <c r="ID78" s="316"/>
      <c r="IE78" s="316"/>
      <c r="IF78" s="316"/>
      <c r="IG78" s="316"/>
      <c r="IH78" s="316"/>
      <c r="II78" s="316"/>
      <c r="IJ78" s="316"/>
      <c r="IK78" s="316"/>
      <c r="IL78" s="316"/>
      <c r="IM78" s="316"/>
      <c r="IN78" s="316"/>
      <c r="IO78" s="316"/>
      <c r="IP78" s="316"/>
      <c r="IQ78" s="316"/>
      <c r="IR78" s="316"/>
      <c r="IS78" s="316"/>
      <c r="IT78" s="316"/>
      <c r="IU78" s="316"/>
    </row>
    <row r="79" spans="1:255" s="293" customFormat="1" x14ac:dyDescent="0.35">
      <c r="A79" s="708"/>
      <c r="B79" s="708"/>
      <c r="C79" s="709"/>
      <c r="D79" s="710"/>
      <c r="E79" s="523" t="str">
        <f xml:space="preserve"> InpC!E$118</f>
        <v xml:space="preserve">Accounts payable - initial balance </v>
      </c>
      <c r="F79" s="523">
        <f xml:space="preserve"> InpC!F$118</f>
        <v>0</v>
      </c>
      <c r="G79" s="523" t="str">
        <f xml:space="preserve"> InpC!G$118</f>
        <v>$ 000s</v>
      </c>
      <c r="H79" s="523"/>
      <c r="I79" s="523"/>
      <c r="J79" s="523"/>
      <c r="K79" s="523"/>
      <c r="L79" s="523"/>
      <c r="M79" s="523"/>
      <c r="N79" s="523"/>
      <c r="O79" s="523"/>
      <c r="P79" s="523"/>
      <c r="Q79" s="523"/>
      <c r="R79" s="523"/>
      <c r="S79" s="523"/>
      <c r="T79" s="523"/>
      <c r="U79" s="523"/>
      <c r="V79" s="523"/>
      <c r="W79" s="523"/>
      <c r="X79" s="523"/>
      <c r="Y79" s="523"/>
      <c r="Z79" s="523"/>
      <c r="AA79" s="523"/>
      <c r="AB79" s="523"/>
      <c r="AC79" s="523"/>
      <c r="AD79" s="523"/>
      <c r="AE79" s="523"/>
      <c r="AF79" s="523"/>
      <c r="AG79" s="523"/>
      <c r="AH79" s="523"/>
      <c r="AI79" s="523"/>
      <c r="AJ79" s="523"/>
      <c r="AK79" s="523"/>
      <c r="AL79" s="523"/>
      <c r="AM79" s="523"/>
      <c r="AN79" s="523"/>
      <c r="AO79" s="523"/>
      <c r="AP79" s="523"/>
      <c r="AQ79" s="523"/>
      <c r="AR79" s="523"/>
      <c r="AS79" s="523"/>
      <c r="AT79" s="523"/>
      <c r="AU79" s="523"/>
      <c r="AV79" s="523"/>
      <c r="AW79" s="523"/>
      <c r="AX79" s="523"/>
      <c r="AY79" s="523"/>
      <c r="AZ79" s="523"/>
      <c r="BA79" s="523"/>
      <c r="BB79" s="523"/>
      <c r="BC79" s="523"/>
      <c r="BD79" s="523"/>
      <c r="BE79" s="523"/>
      <c r="BF79" s="523"/>
      <c r="BG79" s="523"/>
      <c r="BH79" s="523"/>
      <c r="BI79" s="523"/>
      <c r="BJ79" s="523"/>
      <c r="BK79" s="523"/>
      <c r="BL79" s="523"/>
      <c r="BM79" s="523"/>
      <c r="BN79" s="523"/>
      <c r="BO79" s="523"/>
      <c r="BP79" s="523"/>
      <c r="BQ79" s="523"/>
      <c r="BR79" s="523"/>
      <c r="BS79" s="523"/>
      <c r="BT79" s="523"/>
      <c r="BU79" s="523"/>
      <c r="BV79" s="523"/>
      <c r="BW79" s="523"/>
      <c r="BX79" s="523"/>
      <c r="BY79" s="523"/>
      <c r="BZ79" s="523"/>
      <c r="CA79" s="523"/>
      <c r="CB79" s="523"/>
      <c r="CC79" s="523"/>
      <c r="CD79" s="523"/>
      <c r="CE79" s="523"/>
      <c r="CF79" s="523"/>
      <c r="CG79" s="523"/>
      <c r="CH79" s="523"/>
      <c r="CI79" s="523"/>
      <c r="CJ79" s="523"/>
      <c r="CK79" s="523"/>
      <c r="CL79" s="523"/>
      <c r="CM79" s="523"/>
      <c r="CN79" s="523"/>
      <c r="CO79" s="523"/>
      <c r="CP79" s="523"/>
      <c r="CQ79" s="523"/>
      <c r="CR79" s="523"/>
      <c r="CS79" s="523"/>
      <c r="CT79" s="523"/>
      <c r="CU79" s="523"/>
      <c r="CV79" s="523"/>
      <c r="CW79" s="523"/>
      <c r="CX79" s="523"/>
      <c r="CY79" s="523"/>
      <c r="CZ79" s="523"/>
      <c r="DA79" s="523"/>
      <c r="DB79" s="523"/>
      <c r="DC79" s="523"/>
      <c r="DD79" s="523"/>
      <c r="DE79" s="523"/>
      <c r="DF79" s="523"/>
      <c r="DG79" s="523"/>
      <c r="DH79" s="523"/>
      <c r="DI79" s="523"/>
      <c r="DJ79" s="523"/>
      <c r="DK79" s="523"/>
      <c r="DL79" s="523"/>
      <c r="DM79" s="523"/>
      <c r="DN79" s="523"/>
      <c r="DO79" s="523"/>
      <c r="DP79" s="523"/>
      <c r="DQ79" s="523"/>
      <c r="DR79" s="523"/>
      <c r="DS79" s="523"/>
      <c r="DT79" s="523"/>
      <c r="DU79" s="523"/>
      <c r="DV79" s="523"/>
      <c r="DW79" s="523"/>
      <c r="DX79" s="523"/>
      <c r="DY79" s="523"/>
      <c r="DZ79" s="523"/>
      <c r="EA79" s="523"/>
      <c r="EB79" s="523"/>
      <c r="EC79" s="523"/>
      <c r="ED79" s="523"/>
      <c r="EE79" s="523"/>
      <c r="EF79" s="523"/>
      <c r="EG79" s="523"/>
      <c r="EH79" s="523"/>
      <c r="EI79" s="523"/>
      <c r="EJ79" s="523"/>
      <c r="EK79" s="523"/>
      <c r="EL79" s="523"/>
      <c r="EM79" s="523"/>
      <c r="EN79" s="523"/>
      <c r="EO79" s="523"/>
      <c r="EP79" s="523"/>
      <c r="EQ79" s="523"/>
      <c r="ER79" s="523"/>
      <c r="ES79" s="523"/>
      <c r="ET79" s="523"/>
      <c r="EU79" s="523"/>
      <c r="EV79" s="523"/>
      <c r="EW79" s="523"/>
      <c r="EX79" s="523"/>
      <c r="EY79" s="523"/>
      <c r="EZ79" s="523"/>
      <c r="FA79" s="523"/>
      <c r="FB79" s="523"/>
      <c r="FC79" s="523"/>
      <c r="FD79" s="523"/>
      <c r="FE79" s="523"/>
      <c r="FF79" s="523"/>
      <c r="FG79" s="523"/>
      <c r="FH79" s="523"/>
      <c r="FI79" s="523"/>
      <c r="FJ79" s="523"/>
      <c r="FK79" s="523"/>
      <c r="FL79" s="523"/>
      <c r="FM79" s="523"/>
      <c r="FN79" s="523"/>
      <c r="FO79" s="523"/>
      <c r="FP79" s="523"/>
      <c r="FQ79" s="523"/>
      <c r="FR79" s="523"/>
      <c r="FS79" s="523"/>
      <c r="FT79" s="523"/>
      <c r="FU79" s="523"/>
      <c r="FV79" s="523"/>
      <c r="FW79" s="523"/>
      <c r="FX79" s="523"/>
      <c r="FY79" s="523"/>
      <c r="FZ79" s="523"/>
      <c r="GA79" s="523"/>
      <c r="GB79" s="523"/>
      <c r="GC79" s="523"/>
      <c r="GD79" s="523"/>
      <c r="GE79" s="523"/>
      <c r="GF79" s="523"/>
      <c r="GG79" s="523"/>
      <c r="GH79" s="523"/>
      <c r="GI79" s="523"/>
      <c r="GJ79" s="523"/>
      <c r="GK79" s="673"/>
      <c r="GL79" s="673"/>
      <c r="GM79" s="673"/>
      <c r="GN79" s="673"/>
      <c r="GO79" s="673"/>
      <c r="GP79" s="673"/>
      <c r="GQ79" s="673"/>
      <c r="GR79" s="673"/>
      <c r="GS79" s="673"/>
      <c r="GT79" s="673"/>
      <c r="GU79" s="673"/>
      <c r="GV79" s="673"/>
      <c r="GW79" s="673"/>
      <c r="GX79" s="673"/>
      <c r="GY79" s="673"/>
      <c r="GZ79" s="673"/>
      <c r="HA79" s="673"/>
      <c r="HB79" s="673"/>
      <c r="HC79" s="673"/>
      <c r="HD79" s="673"/>
      <c r="HE79" s="673"/>
      <c r="HF79" s="673"/>
      <c r="HG79" s="673"/>
      <c r="HH79" s="673"/>
      <c r="HI79" s="673"/>
      <c r="HJ79" s="673"/>
      <c r="HK79" s="673"/>
      <c r="HL79" s="673"/>
      <c r="HM79" s="673"/>
      <c r="HN79" s="673"/>
      <c r="HO79" s="673"/>
      <c r="HP79" s="673"/>
      <c r="HQ79" s="673"/>
      <c r="HR79" s="673"/>
      <c r="HS79" s="673"/>
      <c r="HT79" s="673"/>
      <c r="HU79" s="673"/>
      <c r="HV79" s="673"/>
      <c r="HW79" s="673"/>
      <c r="HX79" s="673"/>
      <c r="HY79" s="673"/>
      <c r="HZ79" s="673"/>
      <c r="IA79" s="673"/>
      <c r="IB79" s="673"/>
      <c r="IC79" s="673"/>
      <c r="ID79" s="673"/>
      <c r="IE79" s="673"/>
      <c r="IF79" s="673"/>
      <c r="IG79" s="673"/>
      <c r="IH79" s="673"/>
      <c r="II79" s="673"/>
      <c r="IJ79" s="673"/>
      <c r="IK79" s="673"/>
      <c r="IL79" s="673"/>
      <c r="IM79" s="673"/>
      <c r="IN79" s="673"/>
      <c r="IO79" s="673"/>
      <c r="IP79" s="673"/>
      <c r="IQ79" s="673"/>
      <c r="IR79" s="673"/>
      <c r="IS79" s="673"/>
      <c r="IT79" s="673"/>
      <c r="IU79" s="673"/>
    </row>
    <row r="80" spans="1:255" s="697" customFormat="1" x14ac:dyDescent="0.35">
      <c r="A80" s="129"/>
      <c r="B80" s="129"/>
      <c r="C80" s="130"/>
      <c r="D80" s="131"/>
      <c r="E80" s="508" t="str">
        <f xml:space="preserve"> Time!E$76</f>
        <v>Financial close date flag</v>
      </c>
      <c r="F80" s="508">
        <f xml:space="preserve"> Time!F$76</f>
        <v>0</v>
      </c>
      <c r="G80" s="508" t="str">
        <f xml:space="preserve"> Time!G$76</f>
        <v>flag</v>
      </c>
      <c r="H80" s="508">
        <f xml:space="preserve"> Time!H$76</f>
        <v>1</v>
      </c>
      <c r="I80" s="508">
        <f xml:space="preserve"> Time!I$76</f>
        <v>0</v>
      </c>
      <c r="J80" s="508">
        <f xml:space="preserve"> Time!J$76</f>
        <v>0</v>
      </c>
      <c r="K80" s="508">
        <f xml:space="preserve"> Time!K$76</f>
        <v>0</v>
      </c>
      <c r="L80" s="508">
        <f xml:space="preserve"> Time!L$76</f>
        <v>1</v>
      </c>
      <c r="M80" s="508">
        <f xml:space="preserve"> Time!M$76</f>
        <v>0</v>
      </c>
      <c r="N80" s="508">
        <f xml:space="preserve"> Time!N$76</f>
        <v>0</v>
      </c>
      <c r="O80" s="508">
        <f xml:space="preserve"> Time!O$76</f>
        <v>0</v>
      </c>
      <c r="P80" s="508">
        <f xml:space="preserve"> Time!P$76</f>
        <v>0</v>
      </c>
      <c r="Q80" s="508">
        <f xml:space="preserve"> Time!Q$76</f>
        <v>0</v>
      </c>
      <c r="R80" s="508">
        <f xml:space="preserve"> Time!R$76</f>
        <v>0</v>
      </c>
      <c r="S80" s="508">
        <f xml:space="preserve"> Time!S$76</f>
        <v>0</v>
      </c>
      <c r="T80" s="508">
        <f xml:space="preserve"> Time!T$76</f>
        <v>0</v>
      </c>
      <c r="U80" s="508">
        <f xml:space="preserve"> Time!U$76</f>
        <v>0</v>
      </c>
      <c r="V80" s="508">
        <f xml:space="preserve"> Time!V$76</f>
        <v>0</v>
      </c>
      <c r="W80" s="508">
        <f xml:space="preserve"> Time!W$76</f>
        <v>0</v>
      </c>
      <c r="X80" s="508">
        <f xml:space="preserve"> Time!X$76</f>
        <v>0</v>
      </c>
      <c r="Y80" s="508">
        <f xml:space="preserve"> Time!Y$76</f>
        <v>0</v>
      </c>
      <c r="Z80" s="508">
        <f xml:space="preserve"> Time!Z$76</f>
        <v>0</v>
      </c>
      <c r="AA80" s="508">
        <f xml:space="preserve"> Time!AA$76</f>
        <v>0</v>
      </c>
      <c r="AB80" s="508">
        <f xml:space="preserve"> Time!AB$76</f>
        <v>0</v>
      </c>
      <c r="AC80" s="508">
        <f xml:space="preserve"> Time!AC$76</f>
        <v>0</v>
      </c>
      <c r="AD80" s="508">
        <f xml:space="preserve"> Time!AD$76</f>
        <v>0</v>
      </c>
      <c r="AE80" s="508">
        <f xml:space="preserve"> Time!AE$76</f>
        <v>0</v>
      </c>
      <c r="AF80" s="508">
        <f xml:space="preserve"> Time!AF$76</f>
        <v>0</v>
      </c>
      <c r="AG80" s="508">
        <f xml:space="preserve"> Time!AG$76</f>
        <v>0</v>
      </c>
      <c r="AH80" s="508">
        <f xml:space="preserve"> Time!AH$76</f>
        <v>0</v>
      </c>
      <c r="AI80" s="508">
        <f xml:space="preserve"> Time!AI$76</f>
        <v>0</v>
      </c>
      <c r="AJ80" s="508">
        <f xml:space="preserve"> Time!AJ$76</f>
        <v>0</v>
      </c>
      <c r="AK80" s="508">
        <f xml:space="preserve"> Time!AK$76</f>
        <v>0</v>
      </c>
      <c r="AL80" s="508">
        <f xml:space="preserve"> Time!AL$76</f>
        <v>0</v>
      </c>
      <c r="AM80" s="508">
        <f xml:space="preserve"> Time!AM$76</f>
        <v>0</v>
      </c>
      <c r="AN80" s="508">
        <f xml:space="preserve"> Time!AN$76</f>
        <v>0</v>
      </c>
      <c r="AO80" s="508">
        <f xml:space="preserve"> Time!AO$76</f>
        <v>0</v>
      </c>
      <c r="AP80" s="508">
        <f xml:space="preserve"> Time!AP$76</f>
        <v>0</v>
      </c>
      <c r="AQ80" s="508">
        <f xml:space="preserve"> Time!AQ$76</f>
        <v>0</v>
      </c>
      <c r="AR80" s="508">
        <f xml:space="preserve"> Time!AR$76</f>
        <v>0</v>
      </c>
      <c r="AS80" s="508">
        <f xml:space="preserve"> Time!AS$76</f>
        <v>0</v>
      </c>
      <c r="AT80" s="508">
        <f xml:space="preserve"> Time!AT$76</f>
        <v>0</v>
      </c>
      <c r="AU80" s="508">
        <f xml:space="preserve"> Time!AU$76</f>
        <v>0</v>
      </c>
      <c r="AV80" s="508">
        <f xml:space="preserve"> Time!AV$76</f>
        <v>0</v>
      </c>
      <c r="AW80" s="508">
        <f xml:space="preserve"> Time!AW$76</f>
        <v>0</v>
      </c>
      <c r="AX80" s="508">
        <f xml:space="preserve"> Time!AX$76</f>
        <v>0</v>
      </c>
      <c r="AY80" s="508">
        <f xml:space="preserve"> Time!AY$76</f>
        <v>0</v>
      </c>
      <c r="AZ80" s="508">
        <f xml:space="preserve"> Time!AZ$76</f>
        <v>0</v>
      </c>
      <c r="BA80" s="508">
        <f xml:space="preserve"> Time!BA$76</f>
        <v>0</v>
      </c>
      <c r="BB80" s="508">
        <f xml:space="preserve"> Time!BB$76</f>
        <v>0</v>
      </c>
      <c r="BC80" s="508">
        <f xml:space="preserve"> Time!BC$76</f>
        <v>0</v>
      </c>
      <c r="BD80" s="508">
        <f xml:space="preserve"> Time!BD$76</f>
        <v>0</v>
      </c>
      <c r="BE80" s="508">
        <f xml:space="preserve"> Time!BE$76</f>
        <v>0</v>
      </c>
      <c r="BF80" s="508">
        <f xml:space="preserve"> Time!BF$76</f>
        <v>0</v>
      </c>
      <c r="BG80" s="508">
        <f xml:space="preserve"> Time!BG$76</f>
        <v>0</v>
      </c>
      <c r="BH80" s="508">
        <f xml:space="preserve"> Time!BH$76</f>
        <v>0</v>
      </c>
      <c r="BI80" s="508">
        <f xml:space="preserve"> Time!BI$76</f>
        <v>0</v>
      </c>
      <c r="BJ80" s="508">
        <f xml:space="preserve"> Time!BJ$76</f>
        <v>0</v>
      </c>
      <c r="BK80" s="508">
        <f xml:space="preserve"> Time!BK$76</f>
        <v>0</v>
      </c>
      <c r="BL80" s="508">
        <f xml:space="preserve"> Time!BL$76</f>
        <v>0</v>
      </c>
      <c r="BM80" s="508">
        <f xml:space="preserve"> Time!BM$76</f>
        <v>0</v>
      </c>
      <c r="BN80" s="508">
        <f xml:space="preserve"> Time!BN$76</f>
        <v>0</v>
      </c>
      <c r="BO80" s="508">
        <f xml:space="preserve"> Time!BO$76</f>
        <v>0</v>
      </c>
      <c r="BP80" s="508">
        <f xml:space="preserve"> Time!BP$76</f>
        <v>0</v>
      </c>
      <c r="BQ80" s="508">
        <f xml:space="preserve"> Time!BQ$76</f>
        <v>0</v>
      </c>
      <c r="BR80" s="508">
        <f xml:space="preserve"> Time!BR$76</f>
        <v>0</v>
      </c>
      <c r="BS80" s="508">
        <f xml:space="preserve"> Time!BS$76</f>
        <v>0</v>
      </c>
      <c r="BT80" s="508">
        <f xml:space="preserve"> Time!BT$76</f>
        <v>0</v>
      </c>
      <c r="BU80" s="508">
        <f xml:space="preserve"> Time!BU$76</f>
        <v>0</v>
      </c>
      <c r="BV80" s="508">
        <f xml:space="preserve"> Time!BV$76</f>
        <v>0</v>
      </c>
      <c r="BW80" s="508">
        <f xml:space="preserve"> Time!BW$76</f>
        <v>0</v>
      </c>
      <c r="BX80" s="508">
        <f xml:space="preserve"> Time!BX$76</f>
        <v>0</v>
      </c>
      <c r="BY80" s="508">
        <f xml:space="preserve"> Time!BY$76</f>
        <v>0</v>
      </c>
      <c r="BZ80" s="508">
        <f xml:space="preserve"> Time!BZ$76</f>
        <v>0</v>
      </c>
      <c r="CA80" s="508">
        <f xml:space="preserve"> Time!CA$76</f>
        <v>0</v>
      </c>
      <c r="CB80" s="508">
        <f xml:space="preserve"> Time!CB$76</f>
        <v>0</v>
      </c>
      <c r="CC80" s="508">
        <f xml:space="preserve"> Time!CC$76</f>
        <v>0</v>
      </c>
      <c r="CD80" s="508">
        <f xml:space="preserve"> Time!CD$76</f>
        <v>0</v>
      </c>
      <c r="CE80" s="508">
        <f xml:space="preserve"> Time!CE$76</f>
        <v>0</v>
      </c>
      <c r="CF80" s="508">
        <f xml:space="preserve"> Time!CF$76</f>
        <v>0</v>
      </c>
      <c r="CG80" s="508">
        <f xml:space="preserve"> Time!CG$76</f>
        <v>0</v>
      </c>
      <c r="CH80" s="508">
        <f xml:space="preserve"> Time!CH$76</f>
        <v>0</v>
      </c>
      <c r="CI80" s="508">
        <f xml:space="preserve"> Time!CI$76</f>
        <v>0</v>
      </c>
      <c r="CJ80" s="508">
        <f xml:space="preserve"> Time!CJ$76</f>
        <v>0</v>
      </c>
      <c r="CK80" s="508">
        <f xml:space="preserve"> Time!CK$76</f>
        <v>0</v>
      </c>
      <c r="CL80" s="508">
        <f xml:space="preserve"> Time!CL$76</f>
        <v>0</v>
      </c>
      <c r="CM80" s="508">
        <f xml:space="preserve"> Time!CM$76</f>
        <v>0</v>
      </c>
      <c r="CN80" s="508">
        <f xml:space="preserve"> Time!CN$76</f>
        <v>0</v>
      </c>
      <c r="CO80" s="508">
        <f xml:space="preserve"> Time!CO$76</f>
        <v>0</v>
      </c>
      <c r="CP80" s="508">
        <f xml:space="preserve"> Time!CP$76</f>
        <v>0</v>
      </c>
      <c r="CQ80" s="508">
        <f xml:space="preserve"> Time!CQ$76</f>
        <v>0</v>
      </c>
      <c r="CR80" s="508">
        <f xml:space="preserve"> Time!CR$76</f>
        <v>0</v>
      </c>
      <c r="CS80" s="508">
        <f xml:space="preserve"> Time!CS$76</f>
        <v>0</v>
      </c>
      <c r="CT80" s="508">
        <f xml:space="preserve"> Time!CT$76</f>
        <v>0</v>
      </c>
      <c r="CU80" s="508">
        <f xml:space="preserve"> Time!CU$76</f>
        <v>0</v>
      </c>
      <c r="CV80" s="508">
        <f xml:space="preserve"> Time!CV$76</f>
        <v>0</v>
      </c>
      <c r="CW80" s="508">
        <f xml:space="preserve"> Time!CW$76</f>
        <v>0</v>
      </c>
      <c r="CX80" s="508">
        <f xml:space="preserve"> Time!CX$76</f>
        <v>0</v>
      </c>
      <c r="CY80" s="508">
        <f xml:space="preserve"> Time!CY$76</f>
        <v>0</v>
      </c>
      <c r="CZ80" s="508">
        <f xml:space="preserve"> Time!CZ$76</f>
        <v>0</v>
      </c>
      <c r="DA80" s="508">
        <f xml:space="preserve"> Time!DA$76</f>
        <v>0</v>
      </c>
      <c r="DB80" s="508">
        <f xml:space="preserve"> Time!DB$76</f>
        <v>0</v>
      </c>
      <c r="DC80" s="508">
        <f xml:space="preserve"> Time!DC$76</f>
        <v>0</v>
      </c>
      <c r="DD80" s="508">
        <f xml:space="preserve"> Time!DD$76</f>
        <v>0</v>
      </c>
      <c r="DE80" s="508">
        <f xml:space="preserve"> Time!DE$76</f>
        <v>0</v>
      </c>
      <c r="DF80" s="508">
        <f xml:space="preserve"> Time!DF$76</f>
        <v>0</v>
      </c>
      <c r="DG80" s="508">
        <f xml:space="preserve"> Time!DG$76</f>
        <v>0</v>
      </c>
      <c r="DH80" s="508">
        <f xml:space="preserve"> Time!DH$76</f>
        <v>0</v>
      </c>
      <c r="DI80" s="508">
        <f xml:space="preserve"> Time!DI$76</f>
        <v>0</v>
      </c>
      <c r="DJ80" s="508">
        <f xml:space="preserve"> Time!DJ$76</f>
        <v>0</v>
      </c>
      <c r="DK80" s="508">
        <f xml:space="preserve"> Time!DK$76</f>
        <v>0</v>
      </c>
      <c r="DL80" s="508">
        <f xml:space="preserve"> Time!DL$76</f>
        <v>0</v>
      </c>
      <c r="DM80" s="508">
        <f xml:space="preserve"> Time!DM$76</f>
        <v>0</v>
      </c>
      <c r="DN80" s="508">
        <f xml:space="preserve"> Time!DN$76</f>
        <v>0</v>
      </c>
      <c r="DO80" s="508">
        <f xml:space="preserve"> Time!DO$76</f>
        <v>0</v>
      </c>
      <c r="DP80" s="508">
        <f xml:space="preserve"> Time!DP$76</f>
        <v>0</v>
      </c>
      <c r="DQ80" s="508">
        <f xml:space="preserve"> Time!DQ$76</f>
        <v>0</v>
      </c>
      <c r="DR80" s="508">
        <f xml:space="preserve"> Time!DR$76</f>
        <v>0</v>
      </c>
      <c r="DS80" s="508">
        <f xml:space="preserve"> Time!DS$76</f>
        <v>0</v>
      </c>
      <c r="DT80" s="508">
        <f xml:space="preserve"> Time!DT$76</f>
        <v>0</v>
      </c>
      <c r="DU80" s="508">
        <f xml:space="preserve"> Time!DU$76</f>
        <v>0</v>
      </c>
      <c r="DV80" s="508">
        <f xml:space="preserve"> Time!DV$76</f>
        <v>0</v>
      </c>
      <c r="DW80" s="508">
        <f xml:space="preserve"> Time!DW$76</f>
        <v>0</v>
      </c>
      <c r="DX80" s="508">
        <f xml:space="preserve"> Time!DX$76</f>
        <v>0</v>
      </c>
      <c r="DY80" s="508">
        <f xml:space="preserve"> Time!DY$76</f>
        <v>0</v>
      </c>
      <c r="DZ80" s="508">
        <f xml:space="preserve"> Time!DZ$76</f>
        <v>0</v>
      </c>
      <c r="EA80" s="508">
        <f xml:space="preserve"> Time!EA$76</f>
        <v>0</v>
      </c>
      <c r="EB80" s="508">
        <f xml:space="preserve"> Time!EB$76</f>
        <v>0</v>
      </c>
      <c r="EC80" s="508">
        <f xml:space="preserve"> Time!EC$76</f>
        <v>0</v>
      </c>
      <c r="ED80" s="508">
        <f xml:space="preserve"> Time!ED$76</f>
        <v>0</v>
      </c>
      <c r="EE80" s="508">
        <f xml:space="preserve"> Time!EE$76</f>
        <v>0</v>
      </c>
      <c r="EF80" s="508">
        <f xml:space="preserve"> Time!EF$76</f>
        <v>0</v>
      </c>
      <c r="EG80" s="508">
        <f xml:space="preserve"> Time!EG$76</f>
        <v>0</v>
      </c>
      <c r="EH80" s="508">
        <f xml:space="preserve"> Time!EH$76</f>
        <v>0</v>
      </c>
      <c r="EI80" s="508">
        <f xml:space="preserve"> Time!EI$76</f>
        <v>0</v>
      </c>
      <c r="EJ80" s="508">
        <f xml:space="preserve"> Time!EJ$76</f>
        <v>0</v>
      </c>
      <c r="EK80" s="508">
        <f xml:space="preserve"> Time!EK$76</f>
        <v>0</v>
      </c>
      <c r="EL80" s="508">
        <f xml:space="preserve"> Time!EL$76</f>
        <v>0</v>
      </c>
      <c r="EM80" s="508">
        <f xml:space="preserve"> Time!EM$76</f>
        <v>0</v>
      </c>
      <c r="EN80" s="508">
        <f xml:space="preserve"> Time!EN$76</f>
        <v>0</v>
      </c>
      <c r="EO80" s="508">
        <f xml:space="preserve"> Time!EO$76</f>
        <v>0</v>
      </c>
      <c r="EP80" s="508">
        <f xml:space="preserve"> Time!EP$76</f>
        <v>0</v>
      </c>
      <c r="EQ80" s="508">
        <f xml:space="preserve"> Time!EQ$76</f>
        <v>0</v>
      </c>
      <c r="ER80" s="508">
        <f xml:space="preserve"> Time!ER$76</f>
        <v>0</v>
      </c>
      <c r="ES80" s="508">
        <f xml:space="preserve"> Time!ES$76</f>
        <v>0</v>
      </c>
      <c r="ET80" s="508">
        <f xml:space="preserve"> Time!ET$76</f>
        <v>0</v>
      </c>
      <c r="EU80" s="508">
        <f xml:space="preserve"> Time!EU$76</f>
        <v>0</v>
      </c>
      <c r="EV80" s="508">
        <f xml:space="preserve"> Time!EV$76</f>
        <v>0</v>
      </c>
      <c r="EW80" s="508">
        <f xml:space="preserve"> Time!EW$76</f>
        <v>0</v>
      </c>
      <c r="EX80" s="508">
        <f xml:space="preserve"> Time!EX$76</f>
        <v>0</v>
      </c>
      <c r="EY80" s="508">
        <f xml:space="preserve"> Time!EY$76</f>
        <v>0</v>
      </c>
      <c r="EZ80" s="508">
        <f xml:space="preserve"> Time!EZ$76</f>
        <v>0</v>
      </c>
      <c r="FA80" s="508">
        <f xml:space="preserve"> Time!FA$76</f>
        <v>0</v>
      </c>
      <c r="FB80" s="508">
        <f xml:space="preserve"> Time!FB$76</f>
        <v>0</v>
      </c>
      <c r="FC80" s="508">
        <f xml:space="preserve"> Time!FC$76</f>
        <v>0</v>
      </c>
      <c r="FD80" s="508">
        <f xml:space="preserve"> Time!FD$76</f>
        <v>0</v>
      </c>
      <c r="FE80" s="508">
        <f xml:space="preserve"> Time!FE$76</f>
        <v>0</v>
      </c>
      <c r="FF80" s="508">
        <f xml:space="preserve"> Time!FF$76</f>
        <v>0</v>
      </c>
      <c r="FG80" s="508">
        <f xml:space="preserve"> Time!FG$76</f>
        <v>0</v>
      </c>
      <c r="FH80" s="508">
        <f xml:space="preserve"> Time!FH$76</f>
        <v>0</v>
      </c>
      <c r="FI80" s="508">
        <f xml:space="preserve"> Time!FI$76</f>
        <v>0</v>
      </c>
      <c r="FJ80" s="508">
        <f xml:space="preserve"> Time!FJ$76</f>
        <v>0</v>
      </c>
      <c r="FK80" s="508">
        <f xml:space="preserve"> Time!FK$76</f>
        <v>0</v>
      </c>
      <c r="FL80" s="508">
        <f xml:space="preserve"> Time!FL$76</f>
        <v>0</v>
      </c>
      <c r="FM80" s="508">
        <f xml:space="preserve"> Time!FM$76</f>
        <v>0</v>
      </c>
      <c r="FN80" s="508">
        <f xml:space="preserve"> Time!FN$76</f>
        <v>0</v>
      </c>
      <c r="FO80" s="508">
        <f xml:space="preserve"> Time!FO$76</f>
        <v>0</v>
      </c>
      <c r="FP80" s="508">
        <f xml:space="preserve"> Time!FP$76</f>
        <v>0</v>
      </c>
      <c r="FQ80" s="508">
        <f xml:space="preserve"> Time!FQ$76</f>
        <v>0</v>
      </c>
      <c r="FR80" s="508">
        <f xml:space="preserve"> Time!FR$76</f>
        <v>0</v>
      </c>
      <c r="FS80" s="508">
        <f xml:space="preserve"> Time!FS$76</f>
        <v>0</v>
      </c>
      <c r="FT80" s="508">
        <f xml:space="preserve"> Time!FT$76</f>
        <v>0</v>
      </c>
      <c r="FU80" s="508">
        <f xml:space="preserve"> Time!FU$76</f>
        <v>0</v>
      </c>
      <c r="FV80" s="508">
        <f xml:space="preserve"> Time!FV$76</f>
        <v>0</v>
      </c>
      <c r="FW80" s="508">
        <f xml:space="preserve"> Time!FW$76</f>
        <v>0</v>
      </c>
      <c r="FX80" s="508">
        <f xml:space="preserve"> Time!FX$76</f>
        <v>0</v>
      </c>
      <c r="FY80" s="508">
        <f xml:space="preserve"> Time!FY$76</f>
        <v>0</v>
      </c>
      <c r="FZ80" s="508">
        <f xml:space="preserve"> Time!FZ$76</f>
        <v>0</v>
      </c>
      <c r="GA80" s="508">
        <f xml:space="preserve"> Time!GA$76</f>
        <v>0</v>
      </c>
      <c r="GB80" s="508">
        <f xml:space="preserve"> Time!GB$76</f>
        <v>0</v>
      </c>
      <c r="GC80" s="508">
        <f xml:space="preserve"> Time!GC$76</f>
        <v>0</v>
      </c>
      <c r="GD80" s="508">
        <f xml:space="preserve"> Time!GD$76</f>
        <v>0</v>
      </c>
      <c r="GE80" s="508">
        <f xml:space="preserve"> Time!GE$76</f>
        <v>0</v>
      </c>
      <c r="GF80" s="508">
        <f xml:space="preserve"> Time!GF$76</f>
        <v>0</v>
      </c>
      <c r="GG80" s="508">
        <f xml:space="preserve"> Time!GG$76</f>
        <v>0</v>
      </c>
      <c r="GH80" s="508">
        <f xml:space="preserve"> Time!GH$76</f>
        <v>0</v>
      </c>
      <c r="GI80" s="508">
        <f xml:space="preserve"> Time!GI$76</f>
        <v>0</v>
      </c>
      <c r="GJ80" s="508">
        <f xml:space="preserve"> Time!GJ$76</f>
        <v>0</v>
      </c>
      <c r="GK80" s="696"/>
      <c r="GL80" s="696"/>
      <c r="GM80" s="696"/>
      <c r="GN80" s="696"/>
      <c r="GO80" s="696"/>
      <c r="GP80" s="696"/>
      <c r="GQ80" s="696"/>
      <c r="GR80" s="696"/>
      <c r="GS80" s="696"/>
      <c r="GT80" s="696"/>
      <c r="GU80" s="696"/>
      <c r="GV80" s="696"/>
      <c r="GW80" s="696"/>
      <c r="GX80" s="696"/>
      <c r="GY80" s="696"/>
      <c r="GZ80" s="696"/>
      <c r="HA80" s="696"/>
      <c r="HB80" s="696"/>
      <c r="HC80" s="696"/>
      <c r="HD80" s="696"/>
      <c r="HE80" s="696"/>
      <c r="HF80" s="696"/>
      <c r="HG80" s="696"/>
      <c r="HH80" s="696"/>
      <c r="HI80" s="696"/>
      <c r="HJ80" s="696"/>
      <c r="HK80" s="696"/>
      <c r="HL80" s="696"/>
      <c r="HM80" s="696"/>
      <c r="HN80" s="696"/>
      <c r="HO80" s="696"/>
      <c r="HP80" s="696"/>
      <c r="HQ80" s="696"/>
      <c r="HR80" s="696"/>
      <c r="HS80" s="696"/>
      <c r="HT80" s="696"/>
      <c r="HU80" s="696"/>
      <c r="HV80" s="696"/>
      <c r="HW80" s="696"/>
      <c r="HX80" s="696"/>
      <c r="HY80" s="696"/>
      <c r="HZ80" s="696"/>
      <c r="IA80" s="696"/>
      <c r="IB80" s="696"/>
      <c r="IC80" s="696"/>
      <c r="ID80" s="696"/>
      <c r="IE80" s="696"/>
      <c r="IF80" s="696"/>
      <c r="IG80" s="696"/>
      <c r="IH80" s="696"/>
      <c r="II80" s="696"/>
      <c r="IJ80" s="696"/>
      <c r="IK80" s="696"/>
      <c r="IL80" s="696"/>
      <c r="IM80" s="696"/>
      <c r="IN80" s="696"/>
      <c r="IO80" s="696"/>
      <c r="IP80" s="696"/>
      <c r="IQ80" s="696"/>
      <c r="IR80" s="696"/>
      <c r="IS80" s="696"/>
      <c r="IT80" s="696"/>
      <c r="IU80" s="696"/>
    </row>
    <row r="81" spans="1:255" s="275" customFormat="1" x14ac:dyDescent="0.35">
      <c r="A81" s="313"/>
      <c r="B81" s="313"/>
      <c r="C81" s="314"/>
      <c r="D81" s="315"/>
      <c r="E81" s="360"/>
      <c r="F81" s="360"/>
      <c r="G81" s="360"/>
      <c r="H81" s="360"/>
      <c r="I81" s="360"/>
      <c r="J81" s="360"/>
      <c r="K81" s="360"/>
      <c r="L81" s="360"/>
      <c r="M81" s="360"/>
      <c r="N81" s="360"/>
      <c r="O81" s="360"/>
      <c r="P81" s="360"/>
      <c r="Q81" s="360"/>
      <c r="R81" s="360"/>
      <c r="S81" s="360"/>
      <c r="T81" s="360"/>
      <c r="U81" s="360"/>
      <c r="V81" s="360"/>
      <c r="W81" s="360"/>
      <c r="X81" s="360"/>
      <c r="Y81" s="360"/>
      <c r="Z81" s="360"/>
      <c r="AA81" s="360"/>
      <c r="AB81" s="360"/>
      <c r="AC81" s="360"/>
      <c r="AD81" s="360"/>
      <c r="AE81" s="360"/>
      <c r="AF81" s="360"/>
      <c r="AG81" s="360"/>
      <c r="AH81" s="360"/>
      <c r="AI81" s="360"/>
      <c r="AJ81" s="360"/>
      <c r="AK81" s="360"/>
      <c r="AL81" s="360"/>
      <c r="AM81" s="360"/>
      <c r="AN81" s="360"/>
      <c r="AO81" s="360"/>
      <c r="AP81" s="360"/>
      <c r="AQ81" s="360"/>
      <c r="AR81" s="360"/>
      <c r="AS81" s="360"/>
      <c r="AT81" s="360"/>
      <c r="AU81" s="360"/>
      <c r="AV81" s="360"/>
      <c r="AW81" s="360"/>
      <c r="AX81" s="360"/>
      <c r="AY81" s="360"/>
      <c r="AZ81" s="360"/>
      <c r="BA81" s="360"/>
      <c r="BB81" s="360"/>
      <c r="BC81" s="360"/>
      <c r="BD81" s="360"/>
      <c r="BE81" s="360"/>
      <c r="BF81" s="360"/>
      <c r="BG81" s="360"/>
      <c r="BH81" s="360"/>
      <c r="BI81" s="360"/>
      <c r="BJ81" s="360"/>
      <c r="BK81" s="360"/>
      <c r="BL81" s="360"/>
      <c r="BM81" s="360"/>
      <c r="BN81" s="360"/>
      <c r="BO81" s="360"/>
      <c r="BP81" s="360"/>
      <c r="BQ81" s="360"/>
      <c r="BR81" s="360"/>
      <c r="BS81" s="360"/>
      <c r="BT81" s="360"/>
      <c r="BU81" s="360"/>
      <c r="BV81" s="360"/>
      <c r="BW81" s="360"/>
      <c r="BX81" s="360"/>
      <c r="BY81" s="360"/>
      <c r="BZ81" s="360"/>
      <c r="CA81" s="360"/>
      <c r="CB81" s="360"/>
      <c r="CC81" s="360"/>
      <c r="CD81" s="360"/>
      <c r="CE81" s="360"/>
      <c r="CF81" s="360"/>
      <c r="CG81" s="360"/>
      <c r="CH81" s="360"/>
      <c r="CI81" s="360"/>
      <c r="CJ81" s="360"/>
      <c r="CK81" s="360"/>
      <c r="CL81" s="360"/>
      <c r="CM81" s="360"/>
      <c r="CN81" s="360"/>
      <c r="CO81" s="360"/>
      <c r="CP81" s="360"/>
      <c r="CQ81" s="360"/>
      <c r="CR81" s="360"/>
      <c r="CS81" s="360"/>
      <c r="CT81" s="360"/>
      <c r="CU81" s="360"/>
      <c r="CV81" s="360"/>
      <c r="CW81" s="360"/>
      <c r="CX81" s="360"/>
      <c r="CY81" s="360"/>
      <c r="CZ81" s="360"/>
      <c r="DA81" s="360"/>
      <c r="DB81" s="360"/>
      <c r="DC81" s="360"/>
      <c r="DD81" s="360"/>
      <c r="DE81" s="360"/>
      <c r="DF81" s="360"/>
      <c r="DG81" s="360"/>
      <c r="DH81" s="360"/>
      <c r="DI81" s="360"/>
      <c r="DJ81" s="360"/>
      <c r="DK81" s="360"/>
      <c r="DL81" s="360"/>
      <c r="DM81" s="360"/>
      <c r="DN81" s="360"/>
      <c r="DO81" s="360"/>
      <c r="DP81" s="360"/>
      <c r="DQ81" s="360"/>
      <c r="DR81" s="360"/>
      <c r="DS81" s="360"/>
      <c r="DT81" s="360"/>
      <c r="DU81" s="360"/>
      <c r="DV81" s="360"/>
      <c r="DW81" s="360"/>
      <c r="DX81" s="360"/>
      <c r="DY81" s="360"/>
      <c r="DZ81" s="360"/>
      <c r="EA81" s="360"/>
      <c r="EB81" s="360"/>
      <c r="EC81" s="360"/>
      <c r="ED81" s="360"/>
      <c r="EE81" s="360"/>
      <c r="EF81" s="360"/>
      <c r="EG81" s="360"/>
      <c r="EH81" s="360"/>
      <c r="EI81" s="360"/>
      <c r="EJ81" s="360"/>
      <c r="EK81" s="360"/>
      <c r="EL81" s="360"/>
      <c r="EM81" s="360"/>
      <c r="EN81" s="360"/>
      <c r="EO81" s="360"/>
      <c r="EP81" s="360"/>
      <c r="EQ81" s="360"/>
      <c r="ER81" s="360"/>
      <c r="ES81" s="360"/>
      <c r="ET81" s="360"/>
      <c r="EU81" s="360"/>
      <c r="EV81" s="360"/>
      <c r="EW81" s="360"/>
      <c r="EX81" s="360"/>
      <c r="EY81" s="360"/>
      <c r="EZ81" s="360"/>
      <c r="FA81" s="360"/>
      <c r="FB81" s="360"/>
      <c r="FC81" s="360"/>
      <c r="FD81" s="360"/>
      <c r="FE81" s="360"/>
      <c r="FF81" s="360"/>
      <c r="FG81" s="360"/>
      <c r="FH81" s="360"/>
      <c r="FI81" s="360"/>
      <c r="FJ81" s="360"/>
      <c r="FK81" s="360"/>
      <c r="FL81" s="360"/>
      <c r="FM81" s="360"/>
      <c r="FN81" s="360"/>
      <c r="FO81" s="360"/>
      <c r="FP81" s="360"/>
      <c r="FQ81" s="360"/>
      <c r="FR81" s="360"/>
      <c r="FS81" s="360"/>
      <c r="FT81" s="360"/>
      <c r="FU81" s="360"/>
      <c r="FV81" s="360"/>
      <c r="FW81" s="360"/>
      <c r="FX81" s="360"/>
      <c r="FY81" s="360"/>
      <c r="FZ81" s="360"/>
      <c r="GA81" s="360"/>
      <c r="GB81" s="360"/>
      <c r="GC81" s="360"/>
      <c r="GD81" s="360"/>
      <c r="GE81" s="360"/>
      <c r="GF81" s="360"/>
      <c r="GG81" s="360"/>
      <c r="GH81" s="360"/>
      <c r="GI81" s="360"/>
      <c r="GJ81" s="360"/>
      <c r="GK81" s="496"/>
      <c r="GL81" s="496"/>
      <c r="GM81" s="496"/>
      <c r="GN81" s="496"/>
      <c r="GO81" s="496"/>
      <c r="GP81" s="496"/>
      <c r="GQ81" s="496"/>
      <c r="GR81" s="496"/>
      <c r="GS81" s="496"/>
      <c r="GT81" s="496"/>
      <c r="GU81" s="496"/>
      <c r="GV81" s="496"/>
      <c r="GW81" s="496"/>
      <c r="GX81" s="496"/>
      <c r="GY81" s="496"/>
      <c r="GZ81" s="496"/>
      <c r="HA81" s="496"/>
      <c r="HB81" s="496"/>
      <c r="HC81" s="496"/>
      <c r="HD81" s="496"/>
      <c r="HE81" s="496"/>
      <c r="HF81" s="496"/>
      <c r="HG81" s="496"/>
      <c r="HH81" s="496"/>
      <c r="HI81" s="496"/>
      <c r="HJ81" s="496"/>
      <c r="HK81" s="496"/>
      <c r="HL81" s="496"/>
      <c r="HM81" s="496"/>
      <c r="HN81" s="496"/>
      <c r="HO81" s="496"/>
      <c r="HP81" s="496"/>
      <c r="HQ81" s="496"/>
      <c r="HR81" s="496"/>
      <c r="HS81" s="496"/>
      <c r="HT81" s="496"/>
      <c r="HU81" s="496"/>
      <c r="HV81" s="496"/>
      <c r="HW81" s="496"/>
      <c r="HX81" s="496"/>
      <c r="HY81" s="496"/>
      <c r="HZ81" s="496"/>
      <c r="IA81" s="496"/>
      <c r="IB81" s="496"/>
      <c r="IC81" s="496"/>
      <c r="ID81" s="496"/>
      <c r="IE81" s="496"/>
      <c r="IF81" s="496"/>
      <c r="IG81" s="496"/>
      <c r="IH81" s="496"/>
      <c r="II81" s="496"/>
      <c r="IJ81" s="496"/>
      <c r="IK81" s="496"/>
      <c r="IL81" s="496"/>
      <c r="IM81" s="496"/>
      <c r="IN81" s="496"/>
      <c r="IO81" s="496"/>
      <c r="IP81" s="496"/>
      <c r="IQ81" s="496"/>
      <c r="IR81" s="496"/>
      <c r="IS81" s="496"/>
      <c r="IT81" s="496"/>
      <c r="IU81" s="496"/>
    </row>
    <row r="82" spans="1:255" s="275" customFormat="1" x14ac:dyDescent="0.35">
      <c r="A82" s="313"/>
      <c r="B82" s="313"/>
      <c r="C82" s="314"/>
      <c r="D82" s="315"/>
      <c r="E82" s="360" t="s">
        <v>331</v>
      </c>
      <c r="F82" s="360"/>
      <c r="G82" s="360" t="str">
        <f xml:space="preserve"> SMU</f>
        <v>$ 000s</v>
      </c>
      <c r="H82" s="360"/>
      <c r="I82" s="360"/>
      <c r="J82" s="360">
        <f t="shared" ref="J82" si="489">I85</f>
        <v>0</v>
      </c>
      <c r="K82" s="360">
        <f t="shared" ref="K82" si="490">J85</f>
        <v>0</v>
      </c>
      <c r="L82" s="360">
        <f t="shared" ref="L82" si="491">K85</f>
        <v>0</v>
      </c>
      <c r="M82" s="360">
        <f t="shared" ref="M82" si="492">L85</f>
        <v>0</v>
      </c>
      <c r="N82" s="360">
        <f t="shared" ref="N82" si="493">M85</f>
        <v>164.26676771504356</v>
      </c>
      <c r="O82" s="360">
        <f t="shared" ref="O82" si="494">N85</f>
        <v>162.48125937031483</v>
      </c>
      <c r="P82" s="360">
        <f t="shared" ref="P82" si="495">O85</f>
        <v>162.48125937031483</v>
      </c>
      <c r="Q82" s="360">
        <f t="shared" ref="Q82" si="496">P85</f>
        <v>166.09195402298849</v>
      </c>
      <c r="R82" s="360">
        <f t="shared" ref="R82" si="497">Q85</f>
        <v>168.37343690791971</v>
      </c>
      <c r="S82" s="360">
        <f t="shared" ref="S82" si="498">R85</f>
        <v>166.54329085457277</v>
      </c>
      <c r="T82" s="360">
        <f t="shared" ref="T82" si="499">S85</f>
        <v>166.54329085457277</v>
      </c>
      <c r="U82" s="360">
        <f t="shared" ref="U82" si="500">T85</f>
        <v>170.24425287356325</v>
      </c>
      <c r="V82" s="360">
        <f t="shared" ref="V82" si="501">U85</f>
        <v>172.58277283061773</v>
      </c>
      <c r="W82" s="360">
        <f t="shared" ref="W82" si="502">V85</f>
        <v>170.70687312593714</v>
      </c>
      <c r="X82" s="360">
        <f t="shared" ref="X82" si="503">W85</f>
        <v>170.70687312593714</v>
      </c>
      <c r="Y82" s="360">
        <f t="shared" ref="Y82" si="504">X85</f>
        <v>172.58277283061773</v>
      </c>
      <c r="Z82" s="360">
        <f t="shared" ref="Z82" si="505">Y85</f>
        <v>176.89734215138333</v>
      </c>
      <c r="AA82" s="360">
        <f t="shared" ref="AA82" si="506">Z85</f>
        <v>174.97454495408567</v>
      </c>
      <c r="AB82" s="360">
        <f t="shared" ref="AB82" si="507">AA85</f>
        <v>174.97454495408567</v>
      </c>
      <c r="AC82" s="360">
        <f t="shared" ref="AC82" si="508">AB85</f>
        <v>178.86286817528753</v>
      </c>
      <c r="AD82" s="360">
        <f t="shared" ref="AD82" si="509">AC85</f>
        <v>181.31977570516801</v>
      </c>
      <c r="AE82" s="360">
        <f t="shared" ref="AE82" si="510">AD85</f>
        <v>179.34890857793789</v>
      </c>
      <c r="AF82" s="360">
        <f t="shared" ref="AF82" si="511">AE85</f>
        <v>179.34890857793789</v>
      </c>
      <c r="AG82" s="360">
        <f t="shared" ref="AG82" si="512">AF85</f>
        <v>183.33443987966984</v>
      </c>
      <c r="AH82" s="360">
        <f t="shared" ref="AH82" si="513">AG85</f>
        <v>185.85277009779725</v>
      </c>
      <c r="AI82" s="360">
        <f t="shared" ref="AI82" si="514">AH85</f>
        <v>183.8326312923864</v>
      </c>
      <c r="AJ82" s="360">
        <f t="shared" ref="AJ82" si="515">AI85</f>
        <v>183.8326312923864</v>
      </c>
      <c r="AK82" s="360">
        <f t="shared" ref="AK82" si="516">AJ85</f>
        <v>187.91780087666166</v>
      </c>
      <c r="AL82" s="360">
        <f t="shared" ref="AL82" si="517">AK85</f>
        <v>190.49908935024223</v>
      </c>
      <c r="AM82" s="360">
        <f t="shared" ref="AM82" si="518">AL85</f>
        <v>188.42844707469612</v>
      </c>
      <c r="AN82" s="360">
        <f t="shared" ref="AN82" si="519">AM85</f>
        <v>188.42844707469612</v>
      </c>
      <c r="AO82" s="360">
        <f t="shared" ref="AO82" si="520">AN85</f>
        <v>190.49908935024223</v>
      </c>
      <c r="AP82" s="360">
        <f t="shared" ref="AP82" si="521">AO85</f>
        <v>195.26156658399827</v>
      </c>
      <c r="AQ82" s="360">
        <f t="shared" ref="AQ82" si="522">AP85</f>
        <v>193.13915825156357</v>
      </c>
      <c r="AR82" s="360">
        <f t="shared" ref="AR82" si="523">AQ85</f>
        <v>193.13915825156357</v>
      </c>
      <c r="AS82" s="360">
        <f t="shared" ref="AS82" si="524">AR85</f>
        <v>197.4311395460428</v>
      </c>
      <c r="AT82" s="360">
        <f t="shared" ref="AT82" si="525">AS85</f>
        <v>200.14310574859837</v>
      </c>
      <c r="AU82" s="360">
        <f t="shared" ref="AU82" si="526">AT85</f>
        <v>197.9676372078527</v>
      </c>
      <c r="AV82" s="360">
        <f t="shared" ref="AV82" si="527">AU85</f>
        <v>197.9676372078527</v>
      </c>
      <c r="AW82" s="360">
        <f t="shared" ref="AW82" si="528">AV85</f>
        <v>202.36691803469387</v>
      </c>
      <c r="AX82" s="360">
        <f t="shared" ref="AX82" si="529">AW85</f>
        <v>205.14668339231343</v>
      </c>
      <c r="AY82" s="360">
        <f t="shared" ref="AY82" si="530">AX85</f>
        <v>202.91682813804914</v>
      </c>
      <c r="AZ82" s="360">
        <f t="shared" ref="AZ82" si="531">AY85</f>
        <v>202.91682813804914</v>
      </c>
      <c r="BA82" s="360">
        <f t="shared" ref="BA82" si="532">AZ85</f>
        <v>207.42609098556125</v>
      </c>
      <c r="BB82" s="360">
        <f t="shared" ref="BB82" si="533">BA85</f>
        <v>210.27535047712126</v>
      </c>
      <c r="BC82" s="360">
        <f t="shared" ref="BC82" si="534">BB85</f>
        <v>207.98974884150039</v>
      </c>
      <c r="BD82" s="360">
        <f t="shared" ref="BD82" si="535">BC85</f>
        <v>207.98974884150039</v>
      </c>
      <c r="BE82" s="360">
        <f t="shared" ref="BE82" si="536">BD85</f>
        <v>210.27535047712126</v>
      </c>
      <c r="BF82" s="360">
        <f t="shared" ref="BF82" si="537">BE85</f>
        <v>215.53223423904933</v>
      </c>
      <c r="BG82" s="360">
        <f t="shared" ref="BG82" si="538">BF85</f>
        <v>213.18949256253791</v>
      </c>
      <c r="BH82" s="360">
        <f t="shared" ref="BH82" si="539">BG85</f>
        <v>213.18949256253791</v>
      </c>
      <c r="BI82" s="360">
        <f t="shared" ref="BI82" si="540">BH85</f>
        <v>217.92703684170544</v>
      </c>
      <c r="BJ82" s="360">
        <f t="shared" ref="BJ82" si="541">BI85</f>
        <v>220.92054009502567</v>
      </c>
      <c r="BK82" s="360">
        <f t="shared" ref="BK82" si="542">BJ85</f>
        <v>218.51922987660146</v>
      </c>
      <c r="BL82" s="360">
        <f t="shared" ref="BL82" si="543">BK85</f>
        <v>218.51922987660146</v>
      </c>
      <c r="BM82" s="360">
        <f t="shared" ref="BM82" si="544">BL85</f>
        <v>223.37521276274811</v>
      </c>
      <c r="BN82" s="360">
        <f t="shared" ref="BN82" si="545">BM85</f>
        <v>226.44355359740143</v>
      </c>
      <c r="BO82" s="360">
        <f t="shared" ref="BO82" si="546">BN85</f>
        <v>223.98221062351661</v>
      </c>
      <c r="BP82" s="360">
        <f t="shared" ref="BP82" si="547">BO85</f>
        <v>223.98221062351661</v>
      </c>
      <c r="BQ82" s="360">
        <f t="shared" ref="BQ82" si="548">BP85</f>
        <v>228.95959308181705</v>
      </c>
      <c r="BR82" s="360">
        <f t="shared" ref="BR82" si="549">BQ85</f>
        <v>232.10464243733657</v>
      </c>
      <c r="BS82" s="360">
        <f t="shared" ref="BS82" si="550">BR85</f>
        <v>229.58176588910464</v>
      </c>
      <c r="BT82" s="360">
        <f t="shared" ref="BT82" si="551">BS85</f>
        <v>229.58176588910464</v>
      </c>
      <c r="BU82" s="360">
        <f t="shared" ref="BU82" si="552">BT85</f>
        <v>232.10464243733657</v>
      </c>
      <c r="BV82" s="360">
        <f t="shared" ref="BV82" si="553">BU85</f>
        <v>237.90725849827004</v>
      </c>
      <c r="BW82" s="360">
        <f t="shared" ref="BW82" si="554">BV85</f>
        <v>235.32131003633231</v>
      </c>
      <c r="BX82" s="360">
        <f t="shared" ref="BX82" si="555">BW85</f>
        <v>235.32131003633231</v>
      </c>
      <c r="BY82" s="360">
        <f t="shared" ref="BY82" si="556">BX85</f>
        <v>240.55067248158412</v>
      </c>
      <c r="BZ82" s="360">
        <f t="shared" ref="BZ82" si="557">BY85</f>
        <v>243.85493996072694</v>
      </c>
      <c r="CA82" s="360">
        <f t="shared" ref="CA82" si="558">BZ85</f>
        <v>241.20434278724076</v>
      </c>
      <c r="CB82" s="360">
        <f t="shared" ref="CB82" si="559">CA85</f>
        <v>241.20434278724076</v>
      </c>
      <c r="CC82" s="360">
        <f t="shared" ref="CC82" si="560">CB85</f>
        <v>246.56443929362388</v>
      </c>
      <c r="CD82" s="360">
        <f t="shared" ref="CD82" si="561">CC85</f>
        <v>249.95131345974517</v>
      </c>
      <c r="CE82" s="360">
        <f t="shared" ref="CE82" si="562">CD85</f>
        <v>247.2344513569218</v>
      </c>
      <c r="CF82" s="360">
        <f t="shared" ref="CF82" si="563">CE85</f>
        <v>247.2344513569218</v>
      </c>
      <c r="CG82" s="360">
        <f t="shared" ref="CG82" si="564">CF85</f>
        <v>252.72855027596449</v>
      </c>
      <c r="CH82" s="360">
        <f t="shared" ref="CH82" si="565">CG85</f>
        <v>256.20009629623883</v>
      </c>
      <c r="CI82" s="360">
        <f t="shared" ref="CI82" si="566">CH85</f>
        <v>253.41531264084483</v>
      </c>
      <c r="CJ82" s="360">
        <f t="shared" ref="CJ82" si="567">CI85</f>
        <v>253.41531264084483</v>
      </c>
      <c r="CK82" s="360">
        <f t="shared" ref="CK82" si="568">CJ85</f>
        <v>256.20009629623883</v>
      </c>
      <c r="CL82" s="360">
        <f t="shared" ref="CL82" si="569">CK85</f>
        <v>262.6050987036449</v>
      </c>
      <c r="CM82" s="360">
        <f t="shared" ref="CM82" si="570">CL85</f>
        <v>259.7506954568662</v>
      </c>
      <c r="CN82" s="360">
        <f t="shared" ref="CN82" si="571">CM85</f>
        <v>259.7506954568662</v>
      </c>
      <c r="CO82" s="360">
        <f t="shared" ref="CO82" si="572">CN85</f>
        <v>265.52293313368534</v>
      </c>
      <c r="CP82" s="360">
        <f t="shared" ref="CP82" si="573">CO85</f>
        <v>269.1702261712361</v>
      </c>
      <c r="CQ82" s="360">
        <f t="shared" ref="CQ82" si="574">CP85</f>
        <v>266.24446284328792</v>
      </c>
      <c r="CR82" s="360">
        <f t="shared" ref="CR82" si="575">CQ85</f>
        <v>266.24446284328792</v>
      </c>
      <c r="CS82" s="360">
        <f t="shared" ref="CS82" si="576">CR85</f>
        <v>272.16100646202756</v>
      </c>
      <c r="CT82" s="360">
        <f t="shared" ref="CT82" si="577">CS85</f>
        <v>275.89948182551711</v>
      </c>
      <c r="CU82" s="360">
        <f t="shared" ref="CU82" si="578">CT85</f>
        <v>272.90057441437011</v>
      </c>
      <c r="CV82" s="360">
        <f t="shared" ref="CV82" si="579">CU85</f>
        <v>272.90057441437011</v>
      </c>
      <c r="CW82" s="360">
        <f t="shared" ref="CW82" si="580">CV85</f>
        <v>278.9650316235784</v>
      </c>
      <c r="CX82" s="360">
        <f t="shared" ref="CX82" si="581">CW85</f>
        <v>282.79696887115517</v>
      </c>
      <c r="CY82" s="360">
        <f t="shared" ref="CY82" si="582">CX85</f>
        <v>279.7230887747296</v>
      </c>
      <c r="CZ82" s="360">
        <f t="shared" ref="CZ82" si="583">CY85</f>
        <v>279.7230887747296</v>
      </c>
      <c r="DA82" s="360">
        <f t="shared" ref="DA82" si="584">CZ85</f>
        <v>282.79696887115517</v>
      </c>
      <c r="DB82" s="360">
        <f t="shared" ref="DB82" si="585">DA85</f>
        <v>289.86689309293411</v>
      </c>
      <c r="DC82" s="360">
        <f t="shared" ref="DC82" si="586">DB85</f>
        <v>286.71616599409799</v>
      </c>
      <c r="DD82" s="360">
        <f t="shared" ref="DD82" si="587">DC85</f>
        <v>286.71616599409799</v>
      </c>
      <c r="DE82" s="360">
        <f t="shared" ref="DE82" si="588">DD85</f>
        <v>293.08763634952231</v>
      </c>
      <c r="DF82" s="360">
        <f t="shared" ref="DF82" si="589">DE85</f>
        <v>297.1135654202576</v>
      </c>
      <c r="DG82" s="360">
        <f t="shared" ref="DG82" si="590">DF85</f>
        <v>293.88407014395034</v>
      </c>
      <c r="DH82" s="360">
        <f t="shared" ref="DH82" si="591">DG85</f>
        <v>293.88407014395034</v>
      </c>
      <c r="DI82" s="360">
        <f t="shared" ref="DI82" si="592">DH85</f>
        <v>300.4148272582604</v>
      </c>
      <c r="DJ82" s="360">
        <f t="shared" ref="DJ82" si="593">DI85</f>
        <v>0</v>
      </c>
      <c r="DK82" s="360">
        <f t="shared" ref="DK82" si="594">DJ85</f>
        <v>0</v>
      </c>
      <c r="DL82" s="360">
        <f t="shared" ref="DL82" si="595">DK85</f>
        <v>0</v>
      </c>
      <c r="DM82" s="360">
        <f t="shared" ref="DM82" si="596">DL85</f>
        <v>0</v>
      </c>
      <c r="DN82" s="360">
        <f t="shared" ref="DN82" si="597">DM85</f>
        <v>0</v>
      </c>
      <c r="DO82" s="360">
        <f t="shared" ref="DO82" si="598">DN85</f>
        <v>0</v>
      </c>
      <c r="DP82" s="360">
        <f t="shared" ref="DP82" si="599">DO85</f>
        <v>0</v>
      </c>
      <c r="DQ82" s="360">
        <f t="shared" ref="DQ82" si="600">DP85</f>
        <v>0</v>
      </c>
      <c r="DR82" s="360">
        <f t="shared" ref="DR82" si="601">DQ85</f>
        <v>0</v>
      </c>
      <c r="DS82" s="360">
        <f t="shared" ref="DS82" si="602">DR85</f>
        <v>0</v>
      </c>
      <c r="DT82" s="360">
        <f t="shared" ref="DT82" si="603">DS85</f>
        <v>0</v>
      </c>
      <c r="DU82" s="360">
        <f t="shared" ref="DU82" si="604">DT85</f>
        <v>0</v>
      </c>
      <c r="DV82" s="360">
        <f t="shared" ref="DV82" si="605">DU85</f>
        <v>0</v>
      </c>
      <c r="DW82" s="360">
        <f t="shared" ref="DW82" si="606">DV85</f>
        <v>0</v>
      </c>
      <c r="DX82" s="360">
        <f t="shared" ref="DX82" si="607">DW85</f>
        <v>0</v>
      </c>
      <c r="DY82" s="360">
        <f t="shared" ref="DY82" si="608">DX85</f>
        <v>0</v>
      </c>
      <c r="DZ82" s="360">
        <f t="shared" ref="DZ82" si="609">DY85</f>
        <v>0</v>
      </c>
      <c r="EA82" s="360">
        <f t="shared" ref="EA82" si="610">DZ85</f>
        <v>0</v>
      </c>
      <c r="EB82" s="360">
        <f t="shared" ref="EB82" si="611">EA85</f>
        <v>0</v>
      </c>
      <c r="EC82" s="360">
        <f t="shared" ref="EC82" si="612">EB85</f>
        <v>0</v>
      </c>
      <c r="ED82" s="360">
        <f t="shared" ref="ED82" si="613">EC85</f>
        <v>0</v>
      </c>
      <c r="EE82" s="360">
        <f t="shared" ref="EE82" si="614">ED85</f>
        <v>0</v>
      </c>
      <c r="EF82" s="360">
        <f t="shared" ref="EF82" si="615">EE85</f>
        <v>0</v>
      </c>
      <c r="EG82" s="360">
        <f t="shared" ref="EG82" si="616">EF85</f>
        <v>0</v>
      </c>
      <c r="EH82" s="360">
        <f t="shared" ref="EH82" si="617">EG85</f>
        <v>0</v>
      </c>
      <c r="EI82" s="360">
        <f t="shared" ref="EI82" si="618">EH85</f>
        <v>0</v>
      </c>
      <c r="EJ82" s="360">
        <f t="shared" ref="EJ82" si="619">EI85</f>
        <v>0</v>
      </c>
      <c r="EK82" s="360">
        <f t="shared" ref="EK82" si="620">EJ85</f>
        <v>0</v>
      </c>
      <c r="EL82" s="360">
        <f t="shared" ref="EL82" si="621">EK85</f>
        <v>0</v>
      </c>
      <c r="EM82" s="360">
        <f t="shared" ref="EM82" si="622">EL85</f>
        <v>0</v>
      </c>
      <c r="EN82" s="360">
        <f t="shared" ref="EN82" si="623">EM85</f>
        <v>0</v>
      </c>
      <c r="EO82" s="360">
        <f t="shared" ref="EO82" si="624">EN85</f>
        <v>0</v>
      </c>
      <c r="EP82" s="360">
        <f t="shared" ref="EP82" si="625">EO85</f>
        <v>0</v>
      </c>
      <c r="EQ82" s="360">
        <f t="shared" ref="EQ82" si="626">EP85</f>
        <v>0</v>
      </c>
      <c r="ER82" s="360">
        <f t="shared" ref="ER82" si="627">EQ85</f>
        <v>0</v>
      </c>
      <c r="ES82" s="360">
        <f t="shared" ref="ES82" si="628">ER85</f>
        <v>0</v>
      </c>
      <c r="ET82" s="360">
        <f t="shared" ref="ET82" si="629">ES85</f>
        <v>0</v>
      </c>
      <c r="EU82" s="360">
        <f t="shared" ref="EU82" si="630">ET85</f>
        <v>0</v>
      </c>
      <c r="EV82" s="360">
        <f t="shared" ref="EV82" si="631">EU85</f>
        <v>0</v>
      </c>
      <c r="EW82" s="360">
        <f t="shared" ref="EW82" si="632">EV85</f>
        <v>0</v>
      </c>
      <c r="EX82" s="360">
        <f t="shared" ref="EX82" si="633">EW85</f>
        <v>0</v>
      </c>
      <c r="EY82" s="360">
        <f t="shared" ref="EY82" si="634">EX85</f>
        <v>0</v>
      </c>
      <c r="EZ82" s="360">
        <f t="shared" ref="EZ82" si="635">EY85</f>
        <v>0</v>
      </c>
      <c r="FA82" s="360">
        <f t="shared" ref="FA82" si="636">EZ85</f>
        <v>0</v>
      </c>
      <c r="FB82" s="360">
        <f t="shared" ref="FB82" si="637">FA85</f>
        <v>0</v>
      </c>
      <c r="FC82" s="360">
        <f t="shared" ref="FC82" si="638">FB85</f>
        <v>0</v>
      </c>
      <c r="FD82" s="360">
        <f t="shared" ref="FD82" si="639">FC85</f>
        <v>0</v>
      </c>
      <c r="FE82" s="360">
        <f t="shared" ref="FE82" si="640">FD85</f>
        <v>0</v>
      </c>
      <c r="FF82" s="360">
        <f t="shared" ref="FF82" si="641">FE85</f>
        <v>0</v>
      </c>
      <c r="FG82" s="360">
        <f t="shared" ref="FG82" si="642">FF85</f>
        <v>0</v>
      </c>
      <c r="FH82" s="360">
        <f t="shared" ref="FH82" si="643">FG85</f>
        <v>0</v>
      </c>
      <c r="FI82" s="360">
        <f t="shared" ref="FI82" si="644">FH85</f>
        <v>0</v>
      </c>
      <c r="FJ82" s="360">
        <f t="shared" ref="FJ82" si="645">FI85</f>
        <v>0</v>
      </c>
      <c r="FK82" s="360">
        <f t="shared" ref="FK82" si="646">FJ85</f>
        <v>0</v>
      </c>
      <c r="FL82" s="360">
        <f t="shared" ref="FL82" si="647">FK85</f>
        <v>0</v>
      </c>
      <c r="FM82" s="360">
        <f t="shared" ref="FM82" si="648">FL85</f>
        <v>0</v>
      </c>
      <c r="FN82" s="360">
        <f t="shared" ref="FN82" si="649">FM85</f>
        <v>0</v>
      </c>
      <c r="FO82" s="360">
        <f t="shared" ref="FO82" si="650">FN85</f>
        <v>0</v>
      </c>
      <c r="FP82" s="360">
        <f t="shared" ref="FP82" si="651">FO85</f>
        <v>0</v>
      </c>
      <c r="FQ82" s="360">
        <f t="shared" ref="FQ82" si="652">FP85</f>
        <v>0</v>
      </c>
      <c r="FR82" s="360">
        <f t="shared" ref="FR82" si="653">FQ85</f>
        <v>0</v>
      </c>
      <c r="FS82" s="360">
        <f t="shared" ref="FS82" si="654">FR85</f>
        <v>0</v>
      </c>
      <c r="FT82" s="360">
        <f t="shared" ref="FT82" si="655">FS85</f>
        <v>0</v>
      </c>
      <c r="FU82" s="360">
        <f t="shared" ref="FU82" si="656">FT85</f>
        <v>0</v>
      </c>
      <c r="FV82" s="360">
        <f t="shared" ref="FV82" si="657">FU85</f>
        <v>0</v>
      </c>
      <c r="FW82" s="360">
        <f t="shared" ref="FW82" si="658">FV85</f>
        <v>0</v>
      </c>
      <c r="FX82" s="360">
        <f t="shared" ref="FX82" si="659">FW85</f>
        <v>0</v>
      </c>
      <c r="FY82" s="360">
        <f t="shared" ref="FY82" si="660">FX85</f>
        <v>0</v>
      </c>
      <c r="FZ82" s="360">
        <f t="shared" ref="FZ82" si="661">FY85</f>
        <v>0</v>
      </c>
      <c r="GA82" s="360">
        <f t="shared" ref="GA82" si="662">FZ85</f>
        <v>0</v>
      </c>
      <c r="GB82" s="360">
        <f t="shared" ref="GB82" si="663">GA85</f>
        <v>0</v>
      </c>
      <c r="GC82" s="360">
        <f t="shared" ref="GC82" si="664">GB85</f>
        <v>0</v>
      </c>
      <c r="GD82" s="360">
        <f t="shared" ref="GD82" si="665">GC85</f>
        <v>0</v>
      </c>
      <c r="GE82" s="360">
        <f t="shared" ref="GE82" si="666">GD85</f>
        <v>0</v>
      </c>
      <c r="GF82" s="360">
        <f t="shared" ref="GF82" si="667">GE85</f>
        <v>0</v>
      </c>
      <c r="GG82" s="360">
        <f t="shared" ref="GG82" si="668">GF85</f>
        <v>0</v>
      </c>
      <c r="GH82" s="360">
        <f t="shared" ref="GH82" si="669">GG85</f>
        <v>0</v>
      </c>
      <c r="GI82" s="360">
        <f t="shared" ref="GI82" si="670">GH85</f>
        <v>0</v>
      </c>
      <c r="GJ82" s="360">
        <f t="shared" ref="GJ82" si="671">GI85</f>
        <v>0</v>
      </c>
      <c r="GK82" s="496"/>
      <c r="GL82" s="496"/>
      <c r="GM82" s="496"/>
      <c r="GN82" s="496"/>
      <c r="GO82" s="496"/>
      <c r="GP82" s="496"/>
      <c r="GQ82" s="496"/>
      <c r="GR82" s="496"/>
      <c r="GS82" s="496"/>
      <c r="GT82" s="496"/>
      <c r="GU82" s="496"/>
      <c r="GV82" s="496"/>
      <c r="GW82" s="496"/>
      <c r="GX82" s="496"/>
      <c r="GY82" s="496"/>
      <c r="GZ82" s="496"/>
      <c r="HA82" s="496"/>
      <c r="HB82" s="496"/>
      <c r="HC82" s="496"/>
      <c r="HD82" s="496"/>
      <c r="HE82" s="496"/>
      <c r="HF82" s="496"/>
      <c r="HG82" s="496"/>
      <c r="HH82" s="496"/>
      <c r="HI82" s="496"/>
      <c r="HJ82" s="496"/>
      <c r="HK82" s="496"/>
      <c r="HL82" s="496"/>
      <c r="HM82" s="496"/>
      <c r="HN82" s="496"/>
      <c r="HO82" s="496"/>
      <c r="HP82" s="496"/>
      <c r="HQ82" s="496"/>
      <c r="HR82" s="496"/>
      <c r="HS82" s="496"/>
      <c r="HT82" s="496"/>
      <c r="HU82" s="496"/>
      <c r="HV82" s="496"/>
      <c r="HW82" s="496"/>
      <c r="HX82" s="496"/>
      <c r="HY82" s="496"/>
      <c r="HZ82" s="496"/>
      <c r="IA82" s="496"/>
      <c r="IB82" s="496"/>
      <c r="IC82" s="496"/>
      <c r="ID82" s="496"/>
      <c r="IE82" s="496"/>
      <c r="IF82" s="496"/>
      <c r="IG82" s="496"/>
      <c r="IH82" s="496"/>
      <c r="II82" s="496"/>
      <c r="IJ82" s="496"/>
      <c r="IK82" s="496"/>
      <c r="IL82" s="496"/>
      <c r="IM82" s="496"/>
      <c r="IN82" s="496"/>
      <c r="IO82" s="496"/>
      <c r="IP82" s="496"/>
      <c r="IQ82" s="496"/>
      <c r="IR82" s="496"/>
      <c r="IS82" s="496"/>
      <c r="IT82" s="496"/>
      <c r="IU82" s="496"/>
    </row>
    <row r="83" spans="1:255" s="275" customFormat="1" x14ac:dyDescent="0.35">
      <c r="A83" s="313"/>
      <c r="B83" s="313"/>
      <c r="C83" s="314"/>
      <c r="D83" s="315"/>
      <c r="E83" s="661" t="str">
        <f t="shared" ref="E83:BP83" si="672" xml:space="preserve"> E$42</f>
        <v>O&amp;M expense POS</v>
      </c>
      <c r="F83" s="661">
        <f t="shared" si="672"/>
        <v>0</v>
      </c>
      <c r="G83" s="661" t="str">
        <f t="shared" si="672"/>
        <v>$ 000s</v>
      </c>
      <c r="H83" s="661">
        <f t="shared" si="672"/>
        <v>68079.957080028704</v>
      </c>
      <c r="I83" s="661">
        <f t="shared" si="672"/>
        <v>0</v>
      </c>
      <c r="J83" s="661">
        <f t="shared" si="672"/>
        <v>0</v>
      </c>
      <c r="K83" s="661">
        <f t="shared" si="672"/>
        <v>0</v>
      </c>
      <c r="L83" s="661">
        <f t="shared" si="672"/>
        <v>0</v>
      </c>
      <c r="M83" s="661">
        <f t="shared" si="672"/>
        <v>498.27586206896547</v>
      </c>
      <c r="N83" s="661">
        <f t="shared" si="672"/>
        <v>498.27586206896547</v>
      </c>
      <c r="O83" s="661">
        <f t="shared" si="672"/>
        <v>498.27586206896547</v>
      </c>
      <c r="P83" s="661">
        <f t="shared" si="672"/>
        <v>498.27586206896547</v>
      </c>
      <c r="Q83" s="661">
        <f t="shared" si="672"/>
        <v>510.73275862068982</v>
      </c>
      <c r="R83" s="661">
        <f t="shared" si="672"/>
        <v>510.73275862068982</v>
      </c>
      <c r="S83" s="661">
        <f t="shared" si="672"/>
        <v>510.73275862068982</v>
      </c>
      <c r="T83" s="661">
        <f t="shared" si="672"/>
        <v>510.73275862068982</v>
      </c>
      <c r="U83" s="661">
        <f t="shared" si="672"/>
        <v>523.50107758620732</v>
      </c>
      <c r="V83" s="661">
        <f t="shared" si="672"/>
        <v>523.50107758620732</v>
      </c>
      <c r="W83" s="661">
        <f t="shared" si="672"/>
        <v>523.50107758620732</v>
      </c>
      <c r="X83" s="661">
        <f t="shared" si="672"/>
        <v>523.50107758620732</v>
      </c>
      <c r="Y83" s="661">
        <f t="shared" si="672"/>
        <v>536.58860452586271</v>
      </c>
      <c r="Z83" s="661">
        <f t="shared" si="672"/>
        <v>536.58860452586271</v>
      </c>
      <c r="AA83" s="661">
        <f t="shared" si="672"/>
        <v>536.58860452586271</v>
      </c>
      <c r="AB83" s="661">
        <f t="shared" si="672"/>
        <v>536.58860452586271</v>
      </c>
      <c r="AC83" s="661">
        <f t="shared" si="672"/>
        <v>550.00331963900953</v>
      </c>
      <c r="AD83" s="661">
        <f t="shared" si="672"/>
        <v>550.00331963900953</v>
      </c>
      <c r="AE83" s="661">
        <f t="shared" si="672"/>
        <v>550.00331963900953</v>
      </c>
      <c r="AF83" s="661">
        <f t="shared" si="672"/>
        <v>550.00331963900953</v>
      </c>
      <c r="AG83" s="661">
        <f t="shared" si="672"/>
        <v>563.75340262998498</v>
      </c>
      <c r="AH83" s="661">
        <f t="shared" si="672"/>
        <v>563.75340262998498</v>
      </c>
      <c r="AI83" s="661">
        <f t="shared" si="672"/>
        <v>563.75340262998498</v>
      </c>
      <c r="AJ83" s="661">
        <f t="shared" si="672"/>
        <v>563.75340262998498</v>
      </c>
      <c r="AK83" s="661">
        <f t="shared" si="672"/>
        <v>577.84723769573475</v>
      </c>
      <c r="AL83" s="661">
        <f t="shared" si="672"/>
        <v>577.84723769573475</v>
      </c>
      <c r="AM83" s="661">
        <f t="shared" si="672"/>
        <v>577.84723769573475</v>
      </c>
      <c r="AN83" s="661">
        <f t="shared" si="672"/>
        <v>577.84723769573475</v>
      </c>
      <c r="AO83" s="661">
        <f t="shared" si="672"/>
        <v>592.29341863812829</v>
      </c>
      <c r="AP83" s="661">
        <f t="shared" si="672"/>
        <v>592.29341863812829</v>
      </c>
      <c r="AQ83" s="661">
        <f t="shared" si="672"/>
        <v>592.29341863812829</v>
      </c>
      <c r="AR83" s="661">
        <f t="shared" si="672"/>
        <v>592.29341863812829</v>
      </c>
      <c r="AS83" s="661">
        <f t="shared" si="672"/>
        <v>607.10075410408172</v>
      </c>
      <c r="AT83" s="661">
        <f t="shared" si="672"/>
        <v>607.10075410408172</v>
      </c>
      <c r="AU83" s="661">
        <f t="shared" si="672"/>
        <v>607.10075410408172</v>
      </c>
      <c r="AV83" s="661">
        <f t="shared" si="672"/>
        <v>607.10075410408172</v>
      </c>
      <c r="AW83" s="661">
        <f t="shared" si="672"/>
        <v>622.27827295668396</v>
      </c>
      <c r="AX83" s="661">
        <f t="shared" si="672"/>
        <v>622.27827295668396</v>
      </c>
      <c r="AY83" s="661">
        <f t="shared" si="672"/>
        <v>622.27827295668396</v>
      </c>
      <c r="AZ83" s="661">
        <f t="shared" si="672"/>
        <v>622.27827295668396</v>
      </c>
      <c r="BA83" s="661">
        <f t="shared" si="672"/>
        <v>637.83522978060125</v>
      </c>
      <c r="BB83" s="661">
        <f t="shared" si="672"/>
        <v>637.83522978060125</v>
      </c>
      <c r="BC83" s="661">
        <f t="shared" si="672"/>
        <v>637.83522978060125</v>
      </c>
      <c r="BD83" s="661">
        <f t="shared" si="672"/>
        <v>637.83522978060125</v>
      </c>
      <c r="BE83" s="661">
        <f t="shared" si="672"/>
        <v>653.78111052511645</v>
      </c>
      <c r="BF83" s="661">
        <f t="shared" si="672"/>
        <v>653.78111052511645</v>
      </c>
      <c r="BG83" s="661">
        <f t="shared" si="672"/>
        <v>653.78111052511645</v>
      </c>
      <c r="BH83" s="661">
        <f t="shared" si="672"/>
        <v>653.78111052511645</v>
      </c>
      <c r="BI83" s="661">
        <f t="shared" si="672"/>
        <v>670.12563828824455</v>
      </c>
      <c r="BJ83" s="661">
        <f t="shared" si="672"/>
        <v>670.12563828824455</v>
      </c>
      <c r="BK83" s="661">
        <f t="shared" si="672"/>
        <v>670.12563828824455</v>
      </c>
      <c r="BL83" s="661">
        <f t="shared" si="672"/>
        <v>670.12563828824455</v>
      </c>
      <c r="BM83" s="661">
        <f t="shared" si="672"/>
        <v>686.87877924545103</v>
      </c>
      <c r="BN83" s="661">
        <f t="shared" si="672"/>
        <v>686.87877924545103</v>
      </c>
      <c r="BO83" s="661">
        <f t="shared" si="672"/>
        <v>686.87877924545103</v>
      </c>
      <c r="BP83" s="661">
        <f t="shared" si="672"/>
        <v>686.87877924545103</v>
      </c>
      <c r="BQ83" s="661">
        <f t="shared" ref="BQ83:EB83" si="673" xml:space="preserve"> BQ$42</f>
        <v>704.05074872658759</v>
      </c>
      <c r="BR83" s="661">
        <f t="shared" si="673"/>
        <v>704.05074872658759</v>
      </c>
      <c r="BS83" s="661">
        <f t="shared" si="673"/>
        <v>704.05074872658759</v>
      </c>
      <c r="BT83" s="661">
        <f t="shared" si="673"/>
        <v>704.05074872658759</v>
      </c>
      <c r="BU83" s="661">
        <f t="shared" si="673"/>
        <v>721.65201744475246</v>
      </c>
      <c r="BV83" s="661">
        <f t="shared" si="673"/>
        <v>721.65201744475246</v>
      </c>
      <c r="BW83" s="661">
        <f t="shared" si="673"/>
        <v>721.65201744475246</v>
      </c>
      <c r="BX83" s="661">
        <f t="shared" si="673"/>
        <v>721.65201744475246</v>
      </c>
      <c r="BY83" s="661">
        <f t="shared" si="673"/>
        <v>739.69331788087163</v>
      </c>
      <c r="BZ83" s="661">
        <f t="shared" si="673"/>
        <v>739.69331788087163</v>
      </c>
      <c r="CA83" s="661">
        <f t="shared" si="673"/>
        <v>739.69331788087163</v>
      </c>
      <c r="CB83" s="661">
        <f t="shared" si="673"/>
        <v>739.69331788087163</v>
      </c>
      <c r="CC83" s="661">
        <f t="shared" si="673"/>
        <v>758.1856508278936</v>
      </c>
      <c r="CD83" s="661">
        <f t="shared" si="673"/>
        <v>758.1856508278936</v>
      </c>
      <c r="CE83" s="661">
        <f t="shared" si="673"/>
        <v>758.1856508278936</v>
      </c>
      <c r="CF83" s="661">
        <f t="shared" si="673"/>
        <v>758.1856508278936</v>
      </c>
      <c r="CG83" s="661">
        <f t="shared" si="673"/>
        <v>777.14029209859098</v>
      </c>
      <c r="CH83" s="661">
        <f t="shared" si="673"/>
        <v>777.14029209859098</v>
      </c>
      <c r="CI83" s="661">
        <f t="shared" si="673"/>
        <v>777.14029209859098</v>
      </c>
      <c r="CJ83" s="661">
        <f t="shared" si="673"/>
        <v>777.14029209859098</v>
      </c>
      <c r="CK83" s="661">
        <f t="shared" si="673"/>
        <v>796.56879940105614</v>
      </c>
      <c r="CL83" s="661">
        <f t="shared" si="673"/>
        <v>796.56879940105614</v>
      </c>
      <c r="CM83" s="661">
        <f t="shared" si="673"/>
        <v>796.56879940105614</v>
      </c>
      <c r="CN83" s="661">
        <f t="shared" si="673"/>
        <v>796.56879940105614</v>
      </c>
      <c r="CO83" s="661">
        <f t="shared" si="673"/>
        <v>816.48301938608279</v>
      </c>
      <c r="CP83" s="661">
        <f t="shared" si="673"/>
        <v>816.48301938608279</v>
      </c>
      <c r="CQ83" s="661">
        <f t="shared" si="673"/>
        <v>816.48301938608279</v>
      </c>
      <c r="CR83" s="661">
        <f t="shared" si="673"/>
        <v>816.48301938608279</v>
      </c>
      <c r="CS83" s="661">
        <f t="shared" si="673"/>
        <v>836.89509487073519</v>
      </c>
      <c r="CT83" s="661">
        <f t="shared" si="673"/>
        <v>836.89509487073519</v>
      </c>
      <c r="CU83" s="661">
        <f t="shared" si="673"/>
        <v>836.89509487073519</v>
      </c>
      <c r="CV83" s="661">
        <f t="shared" si="673"/>
        <v>836.89509487073519</v>
      </c>
      <c r="CW83" s="661">
        <f t="shared" si="673"/>
        <v>857.81747224250398</v>
      </c>
      <c r="CX83" s="661">
        <f t="shared" si="673"/>
        <v>857.81747224250398</v>
      </c>
      <c r="CY83" s="661">
        <f t="shared" si="673"/>
        <v>857.81747224250398</v>
      </c>
      <c r="CZ83" s="661">
        <f t="shared" si="673"/>
        <v>857.81747224250398</v>
      </c>
      <c r="DA83" s="661">
        <f t="shared" si="673"/>
        <v>879.26290904856694</v>
      </c>
      <c r="DB83" s="661">
        <f t="shared" si="673"/>
        <v>879.26290904856694</v>
      </c>
      <c r="DC83" s="661">
        <f t="shared" si="673"/>
        <v>879.26290904856694</v>
      </c>
      <c r="DD83" s="661">
        <f t="shared" si="673"/>
        <v>879.26290904856694</v>
      </c>
      <c r="DE83" s="661">
        <f t="shared" si="673"/>
        <v>901.24448177478121</v>
      </c>
      <c r="DF83" s="661">
        <f t="shared" si="673"/>
        <v>901.24448177478121</v>
      </c>
      <c r="DG83" s="661">
        <f t="shared" si="673"/>
        <v>901.24448177478121</v>
      </c>
      <c r="DH83" s="661">
        <f t="shared" si="673"/>
        <v>901.24448177478121</v>
      </c>
      <c r="DI83" s="661">
        <f t="shared" si="673"/>
        <v>0</v>
      </c>
      <c r="DJ83" s="661">
        <f t="shared" si="673"/>
        <v>0</v>
      </c>
      <c r="DK83" s="661">
        <f t="shared" si="673"/>
        <v>0</v>
      </c>
      <c r="DL83" s="661">
        <f t="shared" si="673"/>
        <v>0</v>
      </c>
      <c r="DM83" s="661">
        <f t="shared" si="673"/>
        <v>0</v>
      </c>
      <c r="DN83" s="661">
        <f t="shared" si="673"/>
        <v>0</v>
      </c>
      <c r="DO83" s="661">
        <f t="shared" si="673"/>
        <v>0</v>
      </c>
      <c r="DP83" s="661">
        <f t="shared" si="673"/>
        <v>0</v>
      </c>
      <c r="DQ83" s="661">
        <f t="shared" si="673"/>
        <v>0</v>
      </c>
      <c r="DR83" s="661">
        <f t="shared" si="673"/>
        <v>0</v>
      </c>
      <c r="DS83" s="661">
        <f t="shared" si="673"/>
        <v>0</v>
      </c>
      <c r="DT83" s="661">
        <f t="shared" si="673"/>
        <v>0</v>
      </c>
      <c r="DU83" s="661">
        <f t="shared" si="673"/>
        <v>0</v>
      </c>
      <c r="DV83" s="661">
        <f t="shared" si="673"/>
        <v>0</v>
      </c>
      <c r="DW83" s="661">
        <f t="shared" si="673"/>
        <v>0</v>
      </c>
      <c r="DX83" s="661">
        <f t="shared" si="673"/>
        <v>0</v>
      </c>
      <c r="DY83" s="661">
        <f t="shared" si="673"/>
        <v>0</v>
      </c>
      <c r="DZ83" s="661">
        <f t="shared" si="673"/>
        <v>0</v>
      </c>
      <c r="EA83" s="661">
        <f t="shared" si="673"/>
        <v>0</v>
      </c>
      <c r="EB83" s="661">
        <f t="shared" si="673"/>
        <v>0</v>
      </c>
      <c r="EC83" s="661">
        <f t="shared" ref="EC83:GJ83" si="674" xml:space="preserve"> EC$42</f>
        <v>0</v>
      </c>
      <c r="ED83" s="661">
        <f t="shared" si="674"/>
        <v>0</v>
      </c>
      <c r="EE83" s="661">
        <f t="shared" si="674"/>
        <v>0</v>
      </c>
      <c r="EF83" s="661">
        <f t="shared" si="674"/>
        <v>0</v>
      </c>
      <c r="EG83" s="661">
        <f t="shared" si="674"/>
        <v>0</v>
      </c>
      <c r="EH83" s="661">
        <f t="shared" si="674"/>
        <v>0</v>
      </c>
      <c r="EI83" s="661">
        <f t="shared" si="674"/>
        <v>0</v>
      </c>
      <c r="EJ83" s="661">
        <f t="shared" si="674"/>
        <v>0</v>
      </c>
      <c r="EK83" s="661">
        <f t="shared" si="674"/>
        <v>0</v>
      </c>
      <c r="EL83" s="661">
        <f t="shared" si="674"/>
        <v>0</v>
      </c>
      <c r="EM83" s="661">
        <f t="shared" si="674"/>
        <v>0</v>
      </c>
      <c r="EN83" s="661">
        <f t="shared" si="674"/>
        <v>0</v>
      </c>
      <c r="EO83" s="661">
        <f t="shared" si="674"/>
        <v>0</v>
      </c>
      <c r="EP83" s="661">
        <f t="shared" si="674"/>
        <v>0</v>
      </c>
      <c r="EQ83" s="661">
        <f t="shared" si="674"/>
        <v>0</v>
      </c>
      <c r="ER83" s="661">
        <f t="shared" si="674"/>
        <v>0</v>
      </c>
      <c r="ES83" s="661">
        <f t="shared" si="674"/>
        <v>0</v>
      </c>
      <c r="ET83" s="661">
        <f t="shared" si="674"/>
        <v>0</v>
      </c>
      <c r="EU83" s="661">
        <f t="shared" si="674"/>
        <v>0</v>
      </c>
      <c r="EV83" s="661">
        <f t="shared" si="674"/>
        <v>0</v>
      </c>
      <c r="EW83" s="661">
        <f t="shared" si="674"/>
        <v>0</v>
      </c>
      <c r="EX83" s="661">
        <f t="shared" si="674"/>
        <v>0</v>
      </c>
      <c r="EY83" s="661">
        <f t="shared" si="674"/>
        <v>0</v>
      </c>
      <c r="EZ83" s="661">
        <f t="shared" si="674"/>
        <v>0</v>
      </c>
      <c r="FA83" s="661">
        <f t="shared" si="674"/>
        <v>0</v>
      </c>
      <c r="FB83" s="661">
        <f t="shared" si="674"/>
        <v>0</v>
      </c>
      <c r="FC83" s="661">
        <f t="shared" si="674"/>
        <v>0</v>
      </c>
      <c r="FD83" s="661">
        <f t="shared" si="674"/>
        <v>0</v>
      </c>
      <c r="FE83" s="661">
        <f t="shared" si="674"/>
        <v>0</v>
      </c>
      <c r="FF83" s="661">
        <f t="shared" si="674"/>
        <v>0</v>
      </c>
      <c r="FG83" s="661">
        <f t="shared" si="674"/>
        <v>0</v>
      </c>
      <c r="FH83" s="661">
        <f t="shared" si="674"/>
        <v>0</v>
      </c>
      <c r="FI83" s="661">
        <f t="shared" si="674"/>
        <v>0</v>
      </c>
      <c r="FJ83" s="661">
        <f t="shared" si="674"/>
        <v>0</v>
      </c>
      <c r="FK83" s="661">
        <f t="shared" si="674"/>
        <v>0</v>
      </c>
      <c r="FL83" s="661">
        <f t="shared" si="674"/>
        <v>0</v>
      </c>
      <c r="FM83" s="661">
        <f t="shared" si="674"/>
        <v>0</v>
      </c>
      <c r="FN83" s="661">
        <f t="shared" si="674"/>
        <v>0</v>
      </c>
      <c r="FO83" s="661">
        <f t="shared" si="674"/>
        <v>0</v>
      </c>
      <c r="FP83" s="661">
        <f t="shared" si="674"/>
        <v>0</v>
      </c>
      <c r="FQ83" s="661">
        <f t="shared" si="674"/>
        <v>0</v>
      </c>
      <c r="FR83" s="661">
        <f t="shared" si="674"/>
        <v>0</v>
      </c>
      <c r="FS83" s="661">
        <f t="shared" si="674"/>
        <v>0</v>
      </c>
      <c r="FT83" s="661">
        <f t="shared" si="674"/>
        <v>0</v>
      </c>
      <c r="FU83" s="661">
        <f t="shared" si="674"/>
        <v>0</v>
      </c>
      <c r="FV83" s="661">
        <f t="shared" si="674"/>
        <v>0</v>
      </c>
      <c r="FW83" s="661">
        <f t="shared" si="674"/>
        <v>0</v>
      </c>
      <c r="FX83" s="661">
        <f t="shared" si="674"/>
        <v>0</v>
      </c>
      <c r="FY83" s="661">
        <f t="shared" si="674"/>
        <v>0</v>
      </c>
      <c r="FZ83" s="661">
        <f t="shared" si="674"/>
        <v>0</v>
      </c>
      <c r="GA83" s="661">
        <f t="shared" si="674"/>
        <v>0</v>
      </c>
      <c r="GB83" s="661">
        <f t="shared" si="674"/>
        <v>0</v>
      </c>
      <c r="GC83" s="661">
        <f t="shared" si="674"/>
        <v>0</v>
      </c>
      <c r="GD83" s="661">
        <f t="shared" si="674"/>
        <v>0</v>
      </c>
      <c r="GE83" s="661">
        <f t="shared" si="674"/>
        <v>0</v>
      </c>
      <c r="GF83" s="661">
        <f t="shared" si="674"/>
        <v>0</v>
      </c>
      <c r="GG83" s="661">
        <f t="shared" si="674"/>
        <v>0</v>
      </c>
      <c r="GH83" s="661">
        <f t="shared" si="674"/>
        <v>0</v>
      </c>
      <c r="GI83" s="661">
        <f t="shared" si="674"/>
        <v>0</v>
      </c>
      <c r="GJ83" s="661">
        <f t="shared" si="674"/>
        <v>0</v>
      </c>
      <c r="GK83" s="496"/>
      <c r="GL83" s="496"/>
      <c r="GM83" s="496"/>
      <c r="GN83" s="496"/>
      <c r="GO83" s="496"/>
      <c r="GP83" s="496"/>
      <c r="GQ83" s="496"/>
      <c r="GR83" s="496"/>
      <c r="GS83" s="496"/>
      <c r="GT83" s="496"/>
      <c r="GU83" s="496"/>
      <c r="GV83" s="496"/>
      <c r="GW83" s="496"/>
      <c r="GX83" s="496"/>
      <c r="GY83" s="496"/>
      <c r="GZ83" s="496"/>
      <c r="HA83" s="496"/>
      <c r="HB83" s="496"/>
      <c r="HC83" s="496"/>
      <c r="HD83" s="496"/>
      <c r="HE83" s="496"/>
      <c r="HF83" s="496"/>
      <c r="HG83" s="496"/>
      <c r="HH83" s="496"/>
      <c r="HI83" s="496"/>
      <c r="HJ83" s="496"/>
      <c r="HK83" s="496"/>
      <c r="HL83" s="496"/>
      <c r="HM83" s="496"/>
      <c r="HN83" s="496"/>
      <c r="HO83" s="496"/>
      <c r="HP83" s="496"/>
      <c r="HQ83" s="496"/>
      <c r="HR83" s="496"/>
      <c r="HS83" s="496"/>
      <c r="HT83" s="496"/>
      <c r="HU83" s="496"/>
      <c r="HV83" s="496"/>
      <c r="HW83" s="496"/>
      <c r="HX83" s="496"/>
      <c r="HY83" s="496"/>
      <c r="HZ83" s="496"/>
      <c r="IA83" s="496"/>
      <c r="IB83" s="496"/>
      <c r="IC83" s="496"/>
      <c r="ID83" s="496"/>
      <c r="IE83" s="496"/>
      <c r="IF83" s="496"/>
      <c r="IG83" s="496"/>
      <c r="IH83" s="496"/>
      <c r="II83" s="496"/>
      <c r="IJ83" s="496"/>
      <c r="IK83" s="496"/>
      <c r="IL83" s="496"/>
      <c r="IM83" s="496"/>
      <c r="IN83" s="496"/>
      <c r="IO83" s="496"/>
      <c r="IP83" s="496"/>
      <c r="IQ83" s="496"/>
      <c r="IR83" s="496"/>
      <c r="IS83" s="496"/>
      <c r="IT83" s="496"/>
      <c r="IU83" s="496"/>
    </row>
    <row r="84" spans="1:255" s="509" customFormat="1" x14ac:dyDescent="0.35">
      <c r="A84" s="313"/>
      <c r="B84" s="313"/>
      <c r="C84" s="314"/>
      <c r="D84" s="315"/>
      <c r="E84" s="661" t="str">
        <f t="shared" ref="E84:AJ84" si="675" xml:space="preserve"> E$76</f>
        <v>Cash paid for O&amp;M costs POS</v>
      </c>
      <c r="F84" s="661">
        <f t="shared" si="675"/>
        <v>0</v>
      </c>
      <c r="G84" s="661" t="str">
        <f t="shared" si="675"/>
        <v>$ 000s</v>
      </c>
      <c r="H84" s="661">
        <f t="shared" si="675"/>
        <v>68079.957080028718</v>
      </c>
      <c r="I84" s="661">
        <f t="shared" si="675"/>
        <v>0</v>
      </c>
      <c r="J84" s="661">
        <f t="shared" si="675"/>
        <v>0</v>
      </c>
      <c r="K84" s="661">
        <f t="shared" si="675"/>
        <v>0</v>
      </c>
      <c r="L84" s="661">
        <f t="shared" si="675"/>
        <v>0</v>
      </c>
      <c r="M84" s="661">
        <f t="shared" si="675"/>
        <v>334.00909435392191</v>
      </c>
      <c r="N84" s="661">
        <f t="shared" si="675"/>
        <v>500.06137041369419</v>
      </c>
      <c r="O84" s="661">
        <f t="shared" si="675"/>
        <v>498.27586206896552</v>
      </c>
      <c r="P84" s="661">
        <f t="shared" si="675"/>
        <v>494.66516741629187</v>
      </c>
      <c r="Q84" s="661">
        <f t="shared" si="675"/>
        <v>508.45127573575866</v>
      </c>
      <c r="R84" s="661">
        <f t="shared" si="675"/>
        <v>512.56290467403676</v>
      </c>
      <c r="S84" s="661">
        <f t="shared" si="675"/>
        <v>510.73275862068988</v>
      </c>
      <c r="T84" s="661">
        <f t="shared" si="675"/>
        <v>507.0317966016994</v>
      </c>
      <c r="U84" s="661">
        <f t="shared" si="675"/>
        <v>521.16255762915284</v>
      </c>
      <c r="V84" s="661">
        <f t="shared" si="675"/>
        <v>525.37697729088791</v>
      </c>
      <c r="W84" s="661">
        <f t="shared" si="675"/>
        <v>523.50107758620732</v>
      </c>
      <c r="X84" s="661">
        <f t="shared" si="675"/>
        <v>521.62517788152672</v>
      </c>
      <c r="Y84" s="661">
        <f t="shared" si="675"/>
        <v>532.27403520509711</v>
      </c>
      <c r="Z84" s="661">
        <f t="shared" si="675"/>
        <v>538.51140172316036</v>
      </c>
      <c r="AA84" s="661">
        <f t="shared" si="675"/>
        <v>536.58860452586271</v>
      </c>
      <c r="AB84" s="661">
        <f t="shared" si="675"/>
        <v>532.70028130466085</v>
      </c>
      <c r="AC84" s="661">
        <f t="shared" si="675"/>
        <v>547.54641210912905</v>
      </c>
      <c r="AD84" s="661">
        <f t="shared" si="675"/>
        <v>551.97418676623965</v>
      </c>
      <c r="AE84" s="661">
        <f t="shared" si="675"/>
        <v>550.00331963900953</v>
      </c>
      <c r="AF84" s="661">
        <f t="shared" si="675"/>
        <v>546.01778833727758</v>
      </c>
      <c r="AG84" s="661">
        <f t="shared" si="675"/>
        <v>561.23507241185757</v>
      </c>
      <c r="AH84" s="661">
        <f t="shared" si="675"/>
        <v>565.77354143539583</v>
      </c>
      <c r="AI84" s="661">
        <f t="shared" si="675"/>
        <v>563.75340262998498</v>
      </c>
      <c r="AJ84" s="661">
        <f t="shared" si="675"/>
        <v>559.66823304570971</v>
      </c>
      <c r="AK84" s="661">
        <f t="shared" ref="AK84:BP84" si="676" xml:space="preserve"> AK$76</f>
        <v>575.26594922215418</v>
      </c>
      <c r="AL84" s="661">
        <f t="shared" si="676"/>
        <v>579.91787997128085</v>
      </c>
      <c r="AM84" s="661">
        <f t="shared" si="676"/>
        <v>577.84723769573475</v>
      </c>
      <c r="AN84" s="661">
        <f t="shared" si="676"/>
        <v>575.77659542018864</v>
      </c>
      <c r="AO84" s="661">
        <f t="shared" si="676"/>
        <v>587.53094140437224</v>
      </c>
      <c r="AP84" s="661">
        <f t="shared" si="676"/>
        <v>594.41582697056299</v>
      </c>
      <c r="AQ84" s="661">
        <f t="shared" si="676"/>
        <v>592.29341863812829</v>
      </c>
      <c r="AR84" s="661">
        <f t="shared" si="676"/>
        <v>588.00143734364906</v>
      </c>
      <c r="AS84" s="661">
        <f t="shared" si="676"/>
        <v>604.38878790152614</v>
      </c>
      <c r="AT84" s="661">
        <f t="shared" si="676"/>
        <v>609.27622264482739</v>
      </c>
      <c r="AU84" s="661">
        <f t="shared" si="676"/>
        <v>607.10075410408172</v>
      </c>
      <c r="AV84" s="661">
        <f t="shared" si="676"/>
        <v>602.70147327724055</v>
      </c>
      <c r="AW84" s="661">
        <f t="shared" si="676"/>
        <v>619.4985075990644</v>
      </c>
      <c r="AX84" s="661">
        <f t="shared" si="676"/>
        <v>624.50812821094826</v>
      </c>
      <c r="AY84" s="661">
        <f t="shared" si="676"/>
        <v>622.27827295668396</v>
      </c>
      <c r="AZ84" s="661">
        <f t="shared" si="676"/>
        <v>617.76901010917186</v>
      </c>
      <c r="BA84" s="661">
        <f t="shared" si="676"/>
        <v>634.98597028904123</v>
      </c>
      <c r="BB84" s="661">
        <f t="shared" si="676"/>
        <v>640.12083141622213</v>
      </c>
      <c r="BC84" s="661">
        <f t="shared" si="676"/>
        <v>637.83522978060125</v>
      </c>
      <c r="BD84" s="661">
        <f t="shared" si="676"/>
        <v>635.54962814498037</v>
      </c>
      <c r="BE84" s="661">
        <f t="shared" si="676"/>
        <v>648.52422676318838</v>
      </c>
      <c r="BF84" s="661">
        <f t="shared" si="676"/>
        <v>656.12385220162787</v>
      </c>
      <c r="BG84" s="661">
        <f t="shared" si="676"/>
        <v>653.78111052511645</v>
      </c>
      <c r="BH84" s="661">
        <f t="shared" si="676"/>
        <v>649.04356624594891</v>
      </c>
      <c r="BI84" s="661">
        <f t="shared" si="676"/>
        <v>667.13213503492432</v>
      </c>
      <c r="BJ84" s="661">
        <f t="shared" si="676"/>
        <v>672.52694850666876</v>
      </c>
      <c r="BK84" s="661">
        <f t="shared" si="676"/>
        <v>670.12563828824455</v>
      </c>
      <c r="BL84" s="661">
        <f t="shared" si="676"/>
        <v>665.2696554020979</v>
      </c>
      <c r="BM84" s="661">
        <f t="shared" si="676"/>
        <v>683.8104384107977</v>
      </c>
      <c r="BN84" s="661">
        <f t="shared" si="676"/>
        <v>689.34012221933585</v>
      </c>
      <c r="BO84" s="661">
        <f t="shared" si="676"/>
        <v>686.87877924545103</v>
      </c>
      <c r="BP84" s="661">
        <f t="shared" si="676"/>
        <v>681.90139678715059</v>
      </c>
      <c r="BQ84" s="661">
        <f t="shared" ref="BQ84:CV84" si="677" xml:space="preserve"> BQ$76</f>
        <v>700.90569937106807</v>
      </c>
      <c r="BR84" s="661">
        <f t="shared" si="677"/>
        <v>706.57362527481951</v>
      </c>
      <c r="BS84" s="661">
        <f t="shared" si="677"/>
        <v>704.05074872658759</v>
      </c>
      <c r="BT84" s="661">
        <f t="shared" si="677"/>
        <v>701.52787217835566</v>
      </c>
      <c r="BU84" s="661">
        <f t="shared" si="677"/>
        <v>715.84940138381899</v>
      </c>
      <c r="BV84" s="661">
        <f t="shared" si="677"/>
        <v>724.23796590669019</v>
      </c>
      <c r="BW84" s="661">
        <f t="shared" si="677"/>
        <v>721.65201744475246</v>
      </c>
      <c r="BX84" s="661">
        <f t="shared" si="677"/>
        <v>716.42265499950065</v>
      </c>
      <c r="BY84" s="661">
        <f t="shared" si="677"/>
        <v>736.38905040172881</v>
      </c>
      <c r="BZ84" s="661">
        <f t="shared" si="677"/>
        <v>742.34391505435781</v>
      </c>
      <c r="CA84" s="661">
        <f t="shared" si="677"/>
        <v>739.69331788087163</v>
      </c>
      <c r="CB84" s="661">
        <f t="shared" si="677"/>
        <v>734.33322137448852</v>
      </c>
      <c r="CC84" s="661">
        <f t="shared" si="677"/>
        <v>754.79877666177231</v>
      </c>
      <c r="CD84" s="661">
        <f t="shared" si="677"/>
        <v>760.90251293071697</v>
      </c>
      <c r="CE84" s="661">
        <f t="shared" si="677"/>
        <v>758.1856508278936</v>
      </c>
      <c r="CF84" s="661">
        <f t="shared" si="677"/>
        <v>752.6915519088509</v>
      </c>
      <c r="CG84" s="661">
        <f t="shared" si="677"/>
        <v>773.66874607831664</v>
      </c>
      <c r="CH84" s="661">
        <f t="shared" si="677"/>
        <v>779.92507575398508</v>
      </c>
      <c r="CI84" s="661">
        <f t="shared" si="677"/>
        <v>777.14029209859086</v>
      </c>
      <c r="CJ84" s="661">
        <f t="shared" si="677"/>
        <v>774.35550844319687</v>
      </c>
      <c r="CK84" s="661">
        <f t="shared" si="677"/>
        <v>790.16379699365007</v>
      </c>
      <c r="CL84" s="661">
        <f t="shared" si="677"/>
        <v>799.42320264783484</v>
      </c>
      <c r="CM84" s="661">
        <f t="shared" si="677"/>
        <v>796.56879940105614</v>
      </c>
      <c r="CN84" s="661">
        <f t="shared" si="677"/>
        <v>790.79656172423699</v>
      </c>
      <c r="CO84" s="661">
        <f t="shared" si="677"/>
        <v>812.83572634853192</v>
      </c>
      <c r="CP84" s="661">
        <f t="shared" si="677"/>
        <v>819.40878271403085</v>
      </c>
      <c r="CQ84" s="661">
        <f t="shared" si="677"/>
        <v>816.48301938608279</v>
      </c>
      <c r="CR84" s="661">
        <f t="shared" si="677"/>
        <v>810.56647576734315</v>
      </c>
      <c r="CS84" s="661">
        <f t="shared" si="677"/>
        <v>833.15661950724575</v>
      </c>
      <c r="CT84" s="661">
        <f t="shared" si="677"/>
        <v>839.89400228188219</v>
      </c>
      <c r="CU84" s="661">
        <f t="shared" si="677"/>
        <v>836.89509487073519</v>
      </c>
      <c r="CV84" s="661">
        <f t="shared" si="677"/>
        <v>830.83063766152691</v>
      </c>
      <c r="CW84" s="661">
        <f t="shared" ref="CW84:EB84" si="678" xml:space="preserve"> CW$76</f>
        <v>853.98553499492721</v>
      </c>
      <c r="CX84" s="661">
        <f t="shared" si="678"/>
        <v>860.89135233892966</v>
      </c>
      <c r="CY84" s="661">
        <f t="shared" si="678"/>
        <v>857.81747224250398</v>
      </c>
      <c r="CZ84" s="661">
        <f t="shared" si="678"/>
        <v>854.74359214607841</v>
      </c>
      <c r="DA84" s="661">
        <f t="shared" si="678"/>
        <v>872.19298482678801</v>
      </c>
      <c r="DB84" s="661">
        <f t="shared" si="678"/>
        <v>882.41363614740294</v>
      </c>
      <c r="DC84" s="661">
        <f t="shared" si="678"/>
        <v>879.26290904856705</v>
      </c>
      <c r="DD84" s="661">
        <f t="shared" si="678"/>
        <v>872.89143869314273</v>
      </c>
      <c r="DE84" s="661">
        <f t="shared" si="678"/>
        <v>897.21855270404603</v>
      </c>
      <c r="DF84" s="661">
        <f t="shared" si="678"/>
        <v>904.47397705108847</v>
      </c>
      <c r="DG84" s="661">
        <f t="shared" si="678"/>
        <v>901.24448177478121</v>
      </c>
      <c r="DH84" s="661">
        <f t="shared" si="678"/>
        <v>894.71372466047114</v>
      </c>
      <c r="DI84" s="661">
        <f t="shared" si="678"/>
        <v>300.4148272582604</v>
      </c>
      <c r="DJ84" s="661">
        <f t="shared" si="678"/>
        <v>0</v>
      </c>
      <c r="DK84" s="661">
        <f t="shared" si="678"/>
        <v>0</v>
      </c>
      <c r="DL84" s="661">
        <f t="shared" si="678"/>
        <v>0</v>
      </c>
      <c r="DM84" s="661">
        <f t="shared" si="678"/>
        <v>0</v>
      </c>
      <c r="DN84" s="661">
        <f t="shared" si="678"/>
        <v>0</v>
      </c>
      <c r="DO84" s="661">
        <f t="shared" si="678"/>
        <v>0</v>
      </c>
      <c r="DP84" s="661">
        <f t="shared" si="678"/>
        <v>0</v>
      </c>
      <c r="DQ84" s="661">
        <f t="shared" si="678"/>
        <v>0</v>
      </c>
      <c r="DR84" s="661">
        <f t="shared" si="678"/>
        <v>0</v>
      </c>
      <c r="DS84" s="661">
        <f t="shared" si="678"/>
        <v>0</v>
      </c>
      <c r="DT84" s="661">
        <f t="shared" si="678"/>
        <v>0</v>
      </c>
      <c r="DU84" s="661">
        <f t="shared" si="678"/>
        <v>0</v>
      </c>
      <c r="DV84" s="661">
        <f t="shared" si="678"/>
        <v>0</v>
      </c>
      <c r="DW84" s="661">
        <f t="shared" si="678"/>
        <v>0</v>
      </c>
      <c r="DX84" s="661">
        <f t="shared" si="678"/>
        <v>0</v>
      </c>
      <c r="DY84" s="661">
        <f t="shared" si="678"/>
        <v>0</v>
      </c>
      <c r="DZ84" s="661">
        <f t="shared" si="678"/>
        <v>0</v>
      </c>
      <c r="EA84" s="661">
        <f t="shared" si="678"/>
        <v>0</v>
      </c>
      <c r="EB84" s="661">
        <f t="shared" si="678"/>
        <v>0</v>
      </c>
      <c r="EC84" s="661">
        <f t="shared" ref="EC84:FH84" si="679" xml:space="preserve"> EC$76</f>
        <v>0</v>
      </c>
      <c r="ED84" s="661">
        <f t="shared" si="679"/>
        <v>0</v>
      </c>
      <c r="EE84" s="661">
        <f t="shared" si="679"/>
        <v>0</v>
      </c>
      <c r="EF84" s="661">
        <f t="shared" si="679"/>
        <v>0</v>
      </c>
      <c r="EG84" s="661">
        <f t="shared" si="679"/>
        <v>0</v>
      </c>
      <c r="EH84" s="661">
        <f t="shared" si="679"/>
        <v>0</v>
      </c>
      <c r="EI84" s="661">
        <f t="shared" si="679"/>
        <v>0</v>
      </c>
      <c r="EJ84" s="661">
        <f t="shared" si="679"/>
        <v>0</v>
      </c>
      <c r="EK84" s="661">
        <f t="shared" si="679"/>
        <v>0</v>
      </c>
      <c r="EL84" s="661">
        <f t="shared" si="679"/>
        <v>0</v>
      </c>
      <c r="EM84" s="661">
        <f t="shared" si="679"/>
        <v>0</v>
      </c>
      <c r="EN84" s="661">
        <f t="shared" si="679"/>
        <v>0</v>
      </c>
      <c r="EO84" s="661">
        <f t="shared" si="679"/>
        <v>0</v>
      </c>
      <c r="EP84" s="661">
        <f t="shared" si="679"/>
        <v>0</v>
      </c>
      <c r="EQ84" s="661">
        <f t="shared" si="679"/>
        <v>0</v>
      </c>
      <c r="ER84" s="661">
        <f t="shared" si="679"/>
        <v>0</v>
      </c>
      <c r="ES84" s="661">
        <f t="shared" si="679"/>
        <v>0</v>
      </c>
      <c r="ET84" s="661">
        <f t="shared" si="679"/>
        <v>0</v>
      </c>
      <c r="EU84" s="661">
        <f t="shared" si="679"/>
        <v>0</v>
      </c>
      <c r="EV84" s="661">
        <f t="shared" si="679"/>
        <v>0</v>
      </c>
      <c r="EW84" s="661">
        <f t="shared" si="679"/>
        <v>0</v>
      </c>
      <c r="EX84" s="661">
        <f t="shared" si="679"/>
        <v>0</v>
      </c>
      <c r="EY84" s="661">
        <f t="shared" si="679"/>
        <v>0</v>
      </c>
      <c r="EZ84" s="661">
        <f t="shared" si="679"/>
        <v>0</v>
      </c>
      <c r="FA84" s="661">
        <f t="shared" si="679"/>
        <v>0</v>
      </c>
      <c r="FB84" s="661">
        <f t="shared" si="679"/>
        <v>0</v>
      </c>
      <c r="FC84" s="661">
        <f t="shared" si="679"/>
        <v>0</v>
      </c>
      <c r="FD84" s="661">
        <f t="shared" si="679"/>
        <v>0</v>
      </c>
      <c r="FE84" s="661">
        <f t="shared" si="679"/>
        <v>0</v>
      </c>
      <c r="FF84" s="661">
        <f t="shared" si="679"/>
        <v>0</v>
      </c>
      <c r="FG84" s="661">
        <f t="shared" si="679"/>
        <v>0</v>
      </c>
      <c r="FH84" s="661">
        <f t="shared" si="679"/>
        <v>0</v>
      </c>
      <c r="FI84" s="661">
        <f t="shared" ref="FI84:GJ84" si="680" xml:space="preserve"> FI$76</f>
        <v>0</v>
      </c>
      <c r="FJ84" s="661">
        <f t="shared" si="680"/>
        <v>0</v>
      </c>
      <c r="FK84" s="661">
        <f t="shared" si="680"/>
        <v>0</v>
      </c>
      <c r="FL84" s="661">
        <f t="shared" si="680"/>
        <v>0</v>
      </c>
      <c r="FM84" s="661">
        <f t="shared" si="680"/>
        <v>0</v>
      </c>
      <c r="FN84" s="661">
        <f t="shared" si="680"/>
        <v>0</v>
      </c>
      <c r="FO84" s="661">
        <f t="shared" si="680"/>
        <v>0</v>
      </c>
      <c r="FP84" s="661">
        <f t="shared" si="680"/>
        <v>0</v>
      </c>
      <c r="FQ84" s="661">
        <f t="shared" si="680"/>
        <v>0</v>
      </c>
      <c r="FR84" s="661">
        <f t="shared" si="680"/>
        <v>0</v>
      </c>
      <c r="FS84" s="661">
        <f t="shared" si="680"/>
        <v>0</v>
      </c>
      <c r="FT84" s="661">
        <f t="shared" si="680"/>
        <v>0</v>
      </c>
      <c r="FU84" s="661">
        <f t="shared" si="680"/>
        <v>0</v>
      </c>
      <c r="FV84" s="661">
        <f t="shared" si="680"/>
        <v>0</v>
      </c>
      <c r="FW84" s="661">
        <f t="shared" si="680"/>
        <v>0</v>
      </c>
      <c r="FX84" s="661">
        <f t="shared" si="680"/>
        <v>0</v>
      </c>
      <c r="FY84" s="661">
        <f t="shared" si="680"/>
        <v>0</v>
      </c>
      <c r="FZ84" s="661">
        <f t="shared" si="680"/>
        <v>0</v>
      </c>
      <c r="GA84" s="661">
        <f t="shared" si="680"/>
        <v>0</v>
      </c>
      <c r="GB84" s="661">
        <f t="shared" si="680"/>
        <v>0</v>
      </c>
      <c r="GC84" s="661">
        <f t="shared" si="680"/>
        <v>0</v>
      </c>
      <c r="GD84" s="661">
        <f t="shared" si="680"/>
        <v>0</v>
      </c>
      <c r="GE84" s="661">
        <f t="shared" si="680"/>
        <v>0</v>
      </c>
      <c r="GF84" s="661">
        <f t="shared" si="680"/>
        <v>0</v>
      </c>
      <c r="GG84" s="661">
        <f t="shared" si="680"/>
        <v>0</v>
      </c>
      <c r="GH84" s="661">
        <f t="shared" si="680"/>
        <v>0</v>
      </c>
      <c r="GI84" s="661">
        <f t="shared" si="680"/>
        <v>0</v>
      </c>
      <c r="GJ84" s="661">
        <f t="shared" si="680"/>
        <v>0</v>
      </c>
      <c r="GK84" s="496"/>
      <c r="GL84" s="496"/>
      <c r="GM84" s="496"/>
      <c r="GN84" s="496"/>
      <c r="GO84" s="496"/>
      <c r="GP84" s="496"/>
      <c r="GQ84" s="496"/>
      <c r="GR84" s="496"/>
      <c r="GS84" s="496"/>
      <c r="GT84" s="496"/>
      <c r="GU84" s="496"/>
      <c r="GV84" s="496"/>
      <c r="GW84" s="496"/>
      <c r="GX84" s="496"/>
      <c r="GY84" s="496"/>
      <c r="GZ84" s="496"/>
      <c r="HA84" s="496"/>
      <c r="HB84" s="496"/>
      <c r="HC84" s="496"/>
      <c r="HD84" s="496"/>
      <c r="HE84" s="496"/>
      <c r="HF84" s="496"/>
      <c r="HG84" s="496"/>
      <c r="HH84" s="496"/>
      <c r="HI84" s="496"/>
      <c r="HJ84" s="496"/>
      <c r="HK84" s="496"/>
      <c r="HL84" s="496"/>
      <c r="HM84" s="496"/>
      <c r="HN84" s="496"/>
      <c r="HO84" s="496"/>
      <c r="HP84" s="496"/>
      <c r="HQ84" s="496"/>
      <c r="HR84" s="496"/>
      <c r="HS84" s="496"/>
      <c r="HT84" s="496"/>
      <c r="HU84" s="496"/>
      <c r="HV84" s="496"/>
      <c r="HW84" s="496"/>
      <c r="HX84" s="496"/>
      <c r="HY84" s="496"/>
      <c r="HZ84" s="496"/>
      <c r="IA84" s="496"/>
      <c r="IB84" s="496"/>
      <c r="IC84" s="496"/>
      <c r="ID84" s="496"/>
      <c r="IE84" s="496"/>
      <c r="IF84" s="496"/>
      <c r="IG84" s="496"/>
      <c r="IH84" s="496"/>
      <c r="II84" s="496"/>
      <c r="IJ84" s="496"/>
      <c r="IK84" s="496"/>
      <c r="IL84" s="496"/>
      <c r="IM84" s="496"/>
      <c r="IN84" s="496"/>
      <c r="IO84" s="496"/>
      <c r="IP84" s="496"/>
      <c r="IQ84" s="496"/>
      <c r="IR84" s="496"/>
      <c r="IS84" s="496"/>
      <c r="IT84" s="496"/>
      <c r="IU84" s="496"/>
    </row>
    <row r="85" spans="1:255" s="597" customFormat="1" x14ac:dyDescent="0.35">
      <c r="A85" s="510"/>
      <c r="B85" s="510"/>
      <c r="C85" s="511"/>
      <c r="D85" s="512"/>
      <c r="E85" s="514" t="s">
        <v>332</v>
      </c>
      <c r="F85" s="514"/>
      <c r="G85" s="514" t="str">
        <f xml:space="preserve"> SMU</f>
        <v>$ 000s</v>
      </c>
      <c r="H85" s="514"/>
      <c r="I85" s="514"/>
      <c r="J85" s="514">
        <f t="shared" ref="J85:BU85" si="681" xml:space="preserve"> IF( J80 = 1, $F79, J82 + J83 - J84)</f>
        <v>0</v>
      </c>
      <c r="K85" s="514">
        <f t="shared" si="681"/>
        <v>0</v>
      </c>
      <c r="L85" s="514">
        <f t="shared" si="681"/>
        <v>0</v>
      </c>
      <c r="M85" s="514">
        <f t="shared" si="681"/>
        <v>164.26676771504356</v>
      </c>
      <c r="N85" s="514">
        <f t="shared" si="681"/>
        <v>162.48125937031483</v>
      </c>
      <c r="O85" s="514">
        <f t="shared" si="681"/>
        <v>162.48125937031483</v>
      </c>
      <c r="P85" s="514">
        <f t="shared" si="681"/>
        <v>166.09195402298849</v>
      </c>
      <c r="Q85" s="514">
        <f t="shared" si="681"/>
        <v>168.37343690791971</v>
      </c>
      <c r="R85" s="514">
        <f t="shared" si="681"/>
        <v>166.54329085457277</v>
      </c>
      <c r="S85" s="514">
        <f t="shared" si="681"/>
        <v>166.54329085457277</v>
      </c>
      <c r="T85" s="514">
        <f t="shared" si="681"/>
        <v>170.24425287356325</v>
      </c>
      <c r="U85" s="514">
        <f t="shared" si="681"/>
        <v>172.58277283061773</v>
      </c>
      <c r="V85" s="514">
        <f t="shared" si="681"/>
        <v>170.70687312593714</v>
      </c>
      <c r="W85" s="514">
        <f t="shared" si="681"/>
        <v>170.70687312593714</v>
      </c>
      <c r="X85" s="514">
        <f t="shared" si="681"/>
        <v>172.58277283061773</v>
      </c>
      <c r="Y85" s="514">
        <f t="shared" si="681"/>
        <v>176.89734215138333</v>
      </c>
      <c r="Z85" s="514">
        <f t="shared" si="681"/>
        <v>174.97454495408567</v>
      </c>
      <c r="AA85" s="514">
        <f t="shared" si="681"/>
        <v>174.97454495408567</v>
      </c>
      <c r="AB85" s="514">
        <f t="shared" si="681"/>
        <v>178.86286817528753</v>
      </c>
      <c r="AC85" s="514">
        <f t="shared" si="681"/>
        <v>181.31977570516801</v>
      </c>
      <c r="AD85" s="514">
        <f t="shared" si="681"/>
        <v>179.34890857793789</v>
      </c>
      <c r="AE85" s="514">
        <f t="shared" si="681"/>
        <v>179.34890857793789</v>
      </c>
      <c r="AF85" s="514">
        <f t="shared" si="681"/>
        <v>183.33443987966984</v>
      </c>
      <c r="AG85" s="514">
        <f t="shared" si="681"/>
        <v>185.85277009779725</v>
      </c>
      <c r="AH85" s="514">
        <f t="shared" si="681"/>
        <v>183.8326312923864</v>
      </c>
      <c r="AI85" s="514">
        <f t="shared" si="681"/>
        <v>183.8326312923864</v>
      </c>
      <c r="AJ85" s="514">
        <f t="shared" si="681"/>
        <v>187.91780087666166</v>
      </c>
      <c r="AK85" s="514">
        <f t="shared" si="681"/>
        <v>190.49908935024223</v>
      </c>
      <c r="AL85" s="514">
        <f t="shared" si="681"/>
        <v>188.42844707469612</v>
      </c>
      <c r="AM85" s="514">
        <f t="shared" si="681"/>
        <v>188.42844707469612</v>
      </c>
      <c r="AN85" s="514">
        <f t="shared" si="681"/>
        <v>190.49908935024223</v>
      </c>
      <c r="AO85" s="514">
        <f t="shared" si="681"/>
        <v>195.26156658399827</v>
      </c>
      <c r="AP85" s="514">
        <f t="shared" si="681"/>
        <v>193.13915825156357</v>
      </c>
      <c r="AQ85" s="514">
        <f t="shared" si="681"/>
        <v>193.13915825156357</v>
      </c>
      <c r="AR85" s="514">
        <f t="shared" si="681"/>
        <v>197.4311395460428</v>
      </c>
      <c r="AS85" s="514">
        <f t="shared" si="681"/>
        <v>200.14310574859837</v>
      </c>
      <c r="AT85" s="514">
        <f t="shared" si="681"/>
        <v>197.9676372078527</v>
      </c>
      <c r="AU85" s="514">
        <f t="shared" si="681"/>
        <v>197.9676372078527</v>
      </c>
      <c r="AV85" s="514">
        <f t="shared" si="681"/>
        <v>202.36691803469387</v>
      </c>
      <c r="AW85" s="514">
        <f t="shared" si="681"/>
        <v>205.14668339231343</v>
      </c>
      <c r="AX85" s="514">
        <f t="shared" si="681"/>
        <v>202.91682813804914</v>
      </c>
      <c r="AY85" s="514">
        <f t="shared" si="681"/>
        <v>202.91682813804914</v>
      </c>
      <c r="AZ85" s="514">
        <f t="shared" si="681"/>
        <v>207.42609098556125</v>
      </c>
      <c r="BA85" s="514">
        <f t="shared" si="681"/>
        <v>210.27535047712126</v>
      </c>
      <c r="BB85" s="514">
        <f t="shared" si="681"/>
        <v>207.98974884150039</v>
      </c>
      <c r="BC85" s="514">
        <f t="shared" si="681"/>
        <v>207.98974884150039</v>
      </c>
      <c r="BD85" s="514">
        <f t="shared" si="681"/>
        <v>210.27535047712126</v>
      </c>
      <c r="BE85" s="514">
        <f t="shared" si="681"/>
        <v>215.53223423904933</v>
      </c>
      <c r="BF85" s="514">
        <f t="shared" si="681"/>
        <v>213.18949256253791</v>
      </c>
      <c r="BG85" s="514">
        <f t="shared" si="681"/>
        <v>213.18949256253791</v>
      </c>
      <c r="BH85" s="514">
        <f t="shared" si="681"/>
        <v>217.92703684170544</v>
      </c>
      <c r="BI85" s="514">
        <f t="shared" si="681"/>
        <v>220.92054009502567</v>
      </c>
      <c r="BJ85" s="514">
        <f t="shared" si="681"/>
        <v>218.51922987660146</v>
      </c>
      <c r="BK85" s="514">
        <f t="shared" si="681"/>
        <v>218.51922987660146</v>
      </c>
      <c r="BL85" s="514">
        <f t="shared" si="681"/>
        <v>223.37521276274811</v>
      </c>
      <c r="BM85" s="514">
        <f t="shared" si="681"/>
        <v>226.44355359740143</v>
      </c>
      <c r="BN85" s="514">
        <f t="shared" si="681"/>
        <v>223.98221062351661</v>
      </c>
      <c r="BO85" s="514">
        <f t="shared" si="681"/>
        <v>223.98221062351661</v>
      </c>
      <c r="BP85" s="514">
        <f t="shared" si="681"/>
        <v>228.95959308181705</v>
      </c>
      <c r="BQ85" s="514">
        <f t="shared" si="681"/>
        <v>232.10464243733657</v>
      </c>
      <c r="BR85" s="514">
        <f t="shared" si="681"/>
        <v>229.58176588910464</v>
      </c>
      <c r="BS85" s="514">
        <f t="shared" si="681"/>
        <v>229.58176588910464</v>
      </c>
      <c r="BT85" s="514">
        <f t="shared" si="681"/>
        <v>232.10464243733657</v>
      </c>
      <c r="BU85" s="514">
        <f t="shared" si="681"/>
        <v>237.90725849827004</v>
      </c>
      <c r="BV85" s="514">
        <f t="shared" ref="BV85:EG85" si="682" xml:space="preserve"> IF( BV80 = 1, $F79, BV82 + BV83 - BV84)</f>
        <v>235.32131003633231</v>
      </c>
      <c r="BW85" s="514">
        <f t="shared" si="682"/>
        <v>235.32131003633231</v>
      </c>
      <c r="BX85" s="514">
        <f t="shared" si="682"/>
        <v>240.55067248158412</v>
      </c>
      <c r="BY85" s="514">
        <f t="shared" si="682"/>
        <v>243.85493996072694</v>
      </c>
      <c r="BZ85" s="514">
        <f t="shared" si="682"/>
        <v>241.20434278724076</v>
      </c>
      <c r="CA85" s="514">
        <f t="shared" si="682"/>
        <v>241.20434278724076</v>
      </c>
      <c r="CB85" s="514">
        <f t="shared" si="682"/>
        <v>246.56443929362388</v>
      </c>
      <c r="CC85" s="514">
        <f t="shared" si="682"/>
        <v>249.95131345974517</v>
      </c>
      <c r="CD85" s="514">
        <f t="shared" si="682"/>
        <v>247.2344513569218</v>
      </c>
      <c r="CE85" s="514">
        <f t="shared" si="682"/>
        <v>247.2344513569218</v>
      </c>
      <c r="CF85" s="514">
        <f t="shared" si="682"/>
        <v>252.72855027596449</v>
      </c>
      <c r="CG85" s="514">
        <f t="shared" si="682"/>
        <v>256.20009629623883</v>
      </c>
      <c r="CH85" s="514">
        <f t="shared" si="682"/>
        <v>253.41531264084483</v>
      </c>
      <c r="CI85" s="514">
        <f t="shared" si="682"/>
        <v>253.41531264084483</v>
      </c>
      <c r="CJ85" s="514">
        <f t="shared" si="682"/>
        <v>256.20009629623883</v>
      </c>
      <c r="CK85" s="514">
        <f t="shared" si="682"/>
        <v>262.6050987036449</v>
      </c>
      <c r="CL85" s="514">
        <f t="shared" si="682"/>
        <v>259.7506954568662</v>
      </c>
      <c r="CM85" s="514">
        <f t="shared" si="682"/>
        <v>259.7506954568662</v>
      </c>
      <c r="CN85" s="514">
        <f t="shared" si="682"/>
        <v>265.52293313368534</v>
      </c>
      <c r="CO85" s="514">
        <f t="shared" si="682"/>
        <v>269.1702261712361</v>
      </c>
      <c r="CP85" s="514">
        <f t="shared" si="682"/>
        <v>266.24446284328792</v>
      </c>
      <c r="CQ85" s="514">
        <f t="shared" si="682"/>
        <v>266.24446284328792</v>
      </c>
      <c r="CR85" s="514">
        <f t="shared" si="682"/>
        <v>272.16100646202756</v>
      </c>
      <c r="CS85" s="514">
        <f t="shared" si="682"/>
        <v>275.89948182551711</v>
      </c>
      <c r="CT85" s="514">
        <f t="shared" si="682"/>
        <v>272.90057441437011</v>
      </c>
      <c r="CU85" s="514">
        <f t="shared" si="682"/>
        <v>272.90057441437011</v>
      </c>
      <c r="CV85" s="514">
        <f t="shared" si="682"/>
        <v>278.9650316235784</v>
      </c>
      <c r="CW85" s="514">
        <f t="shared" si="682"/>
        <v>282.79696887115517</v>
      </c>
      <c r="CX85" s="514">
        <f t="shared" si="682"/>
        <v>279.7230887747296</v>
      </c>
      <c r="CY85" s="514">
        <f t="shared" si="682"/>
        <v>279.7230887747296</v>
      </c>
      <c r="CZ85" s="514">
        <f t="shared" si="682"/>
        <v>282.79696887115517</v>
      </c>
      <c r="DA85" s="514">
        <f t="shared" si="682"/>
        <v>289.86689309293411</v>
      </c>
      <c r="DB85" s="514">
        <f t="shared" si="682"/>
        <v>286.71616599409799</v>
      </c>
      <c r="DC85" s="514">
        <f t="shared" si="682"/>
        <v>286.71616599409799</v>
      </c>
      <c r="DD85" s="514">
        <f t="shared" si="682"/>
        <v>293.08763634952231</v>
      </c>
      <c r="DE85" s="514">
        <f t="shared" si="682"/>
        <v>297.1135654202576</v>
      </c>
      <c r="DF85" s="514">
        <f t="shared" si="682"/>
        <v>293.88407014395034</v>
      </c>
      <c r="DG85" s="514">
        <f t="shared" si="682"/>
        <v>293.88407014395034</v>
      </c>
      <c r="DH85" s="514">
        <f t="shared" si="682"/>
        <v>300.4148272582604</v>
      </c>
      <c r="DI85" s="514">
        <f t="shared" si="682"/>
        <v>0</v>
      </c>
      <c r="DJ85" s="514">
        <f t="shared" si="682"/>
        <v>0</v>
      </c>
      <c r="DK85" s="514">
        <f t="shared" si="682"/>
        <v>0</v>
      </c>
      <c r="DL85" s="514">
        <f t="shared" si="682"/>
        <v>0</v>
      </c>
      <c r="DM85" s="514">
        <f t="shared" si="682"/>
        <v>0</v>
      </c>
      <c r="DN85" s="514">
        <f t="shared" si="682"/>
        <v>0</v>
      </c>
      <c r="DO85" s="514">
        <f t="shared" si="682"/>
        <v>0</v>
      </c>
      <c r="DP85" s="514">
        <f t="shared" si="682"/>
        <v>0</v>
      </c>
      <c r="DQ85" s="514">
        <f t="shared" si="682"/>
        <v>0</v>
      </c>
      <c r="DR85" s="514">
        <f t="shared" si="682"/>
        <v>0</v>
      </c>
      <c r="DS85" s="514">
        <f t="shared" si="682"/>
        <v>0</v>
      </c>
      <c r="DT85" s="514">
        <f t="shared" si="682"/>
        <v>0</v>
      </c>
      <c r="DU85" s="514">
        <f t="shared" si="682"/>
        <v>0</v>
      </c>
      <c r="DV85" s="514">
        <f t="shared" si="682"/>
        <v>0</v>
      </c>
      <c r="DW85" s="514">
        <f t="shared" si="682"/>
        <v>0</v>
      </c>
      <c r="DX85" s="514">
        <f t="shared" si="682"/>
        <v>0</v>
      </c>
      <c r="DY85" s="514">
        <f t="shared" si="682"/>
        <v>0</v>
      </c>
      <c r="DZ85" s="514">
        <f t="shared" si="682"/>
        <v>0</v>
      </c>
      <c r="EA85" s="514">
        <f t="shared" si="682"/>
        <v>0</v>
      </c>
      <c r="EB85" s="514">
        <f t="shared" si="682"/>
        <v>0</v>
      </c>
      <c r="EC85" s="514">
        <f t="shared" si="682"/>
        <v>0</v>
      </c>
      <c r="ED85" s="514">
        <f t="shared" si="682"/>
        <v>0</v>
      </c>
      <c r="EE85" s="514">
        <f t="shared" si="682"/>
        <v>0</v>
      </c>
      <c r="EF85" s="514">
        <f t="shared" si="682"/>
        <v>0</v>
      </c>
      <c r="EG85" s="514">
        <f t="shared" si="682"/>
        <v>0</v>
      </c>
      <c r="EH85" s="514">
        <f t="shared" ref="EH85:GJ85" si="683" xml:space="preserve"> IF( EH80 = 1, $F79, EH82 + EH83 - EH84)</f>
        <v>0</v>
      </c>
      <c r="EI85" s="514">
        <f t="shared" si="683"/>
        <v>0</v>
      </c>
      <c r="EJ85" s="514">
        <f t="shared" si="683"/>
        <v>0</v>
      </c>
      <c r="EK85" s="514">
        <f t="shared" si="683"/>
        <v>0</v>
      </c>
      <c r="EL85" s="514">
        <f t="shared" si="683"/>
        <v>0</v>
      </c>
      <c r="EM85" s="514">
        <f t="shared" si="683"/>
        <v>0</v>
      </c>
      <c r="EN85" s="514">
        <f t="shared" si="683"/>
        <v>0</v>
      </c>
      <c r="EO85" s="514">
        <f t="shared" si="683"/>
        <v>0</v>
      </c>
      <c r="EP85" s="514">
        <f t="shared" si="683"/>
        <v>0</v>
      </c>
      <c r="EQ85" s="514">
        <f t="shared" si="683"/>
        <v>0</v>
      </c>
      <c r="ER85" s="514">
        <f t="shared" si="683"/>
        <v>0</v>
      </c>
      <c r="ES85" s="514">
        <f t="shared" si="683"/>
        <v>0</v>
      </c>
      <c r="ET85" s="514">
        <f t="shared" si="683"/>
        <v>0</v>
      </c>
      <c r="EU85" s="514">
        <f t="shared" si="683"/>
        <v>0</v>
      </c>
      <c r="EV85" s="514">
        <f t="shared" si="683"/>
        <v>0</v>
      </c>
      <c r="EW85" s="514">
        <f t="shared" si="683"/>
        <v>0</v>
      </c>
      <c r="EX85" s="514">
        <f t="shared" si="683"/>
        <v>0</v>
      </c>
      <c r="EY85" s="514">
        <f t="shared" si="683"/>
        <v>0</v>
      </c>
      <c r="EZ85" s="514">
        <f t="shared" si="683"/>
        <v>0</v>
      </c>
      <c r="FA85" s="514">
        <f t="shared" si="683"/>
        <v>0</v>
      </c>
      <c r="FB85" s="514">
        <f t="shared" si="683"/>
        <v>0</v>
      </c>
      <c r="FC85" s="514">
        <f t="shared" si="683"/>
        <v>0</v>
      </c>
      <c r="FD85" s="514">
        <f t="shared" si="683"/>
        <v>0</v>
      </c>
      <c r="FE85" s="514">
        <f t="shared" si="683"/>
        <v>0</v>
      </c>
      <c r="FF85" s="514">
        <f t="shared" si="683"/>
        <v>0</v>
      </c>
      <c r="FG85" s="514">
        <f t="shared" si="683"/>
        <v>0</v>
      </c>
      <c r="FH85" s="514">
        <f t="shared" si="683"/>
        <v>0</v>
      </c>
      <c r="FI85" s="514">
        <f t="shared" si="683"/>
        <v>0</v>
      </c>
      <c r="FJ85" s="514">
        <f t="shared" si="683"/>
        <v>0</v>
      </c>
      <c r="FK85" s="514">
        <f t="shared" si="683"/>
        <v>0</v>
      </c>
      <c r="FL85" s="514">
        <f t="shared" si="683"/>
        <v>0</v>
      </c>
      <c r="FM85" s="514">
        <f t="shared" si="683"/>
        <v>0</v>
      </c>
      <c r="FN85" s="514">
        <f t="shared" si="683"/>
        <v>0</v>
      </c>
      <c r="FO85" s="514">
        <f t="shared" si="683"/>
        <v>0</v>
      </c>
      <c r="FP85" s="514">
        <f t="shared" si="683"/>
        <v>0</v>
      </c>
      <c r="FQ85" s="514">
        <f t="shared" si="683"/>
        <v>0</v>
      </c>
      <c r="FR85" s="514">
        <f t="shared" si="683"/>
        <v>0</v>
      </c>
      <c r="FS85" s="514">
        <f t="shared" si="683"/>
        <v>0</v>
      </c>
      <c r="FT85" s="514">
        <f t="shared" si="683"/>
        <v>0</v>
      </c>
      <c r="FU85" s="514">
        <f t="shared" si="683"/>
        <v>0</v>
      </c>
      <c r="FV85" s="514">
        <f t="shared" si="683"/>
        <v>0</v>
      </c>
      <c r="FW85" s="514">
        <f t="shared" si="683"/>
        <v>0</v>
      </c>
      <c r="FX85" s="514">
        <f t="shared" si="683"/>
        <v>0</v>
      </c>
      <c r="FY85" s="514">
        <f t="shared" si="683"/>
        <v>0</v>
      </c>
      <c r="FZ85" s="514">
        <f t="shared" si="683"/>
        <v>0</v>
      </c>
      <c r="GA85" s="514">
        <f t="shared" si="683"/>
        <v>0</v>
      </c>
      <c r="GB85" s="514">
        <f t="shared" si="683"/>
        <v>0</v>
      </c>
      <c r="GC85" s="514">
        <f t="shared" si="683"/>
        <v>0</v>
      </c>
      <c r="GD85" s="514">
        <f t="shared" si="683"/>
        <v>0</v>
      </c>
      <c r="GE85" s="514">
        <f t="shared" si="683"/>
        <v>0</v>
      </c>
      <c r="GF85" s="514">
        <f t="shared" si="683"/>
        <v>0</v>
      </c>
      <c r="GG85" s="514">
        <f t="shared" si="683"/>
        <v>0</v>
      </c>
      <c r="GH85" s="514">
        <f t="shared" si="683"/>
        <v>0</v>
      </c>
      <c r="GI85" s="514">
        <f t="shared" si="683"/>
        <v>0</v>
      </c>
      <c r="GJ85" s="514">
        <f t="shared" si="683"/>
        <v>0</v>
      </c>
      <c r="GK85" s="674"/>
      <c r="GL85" s="674"/>
      <c r="GM85" s="674"/>
      <c r="GN85" s="674"/>
      <c r="GO85" s="674"/>
      <c r="GP85" s="674"/>
      <c r="GQ85" s="674"/>
      <c r="GR85" s="674"/>
      <c r="GS85" s="674"/>
      <c r="GT85" s="674"/>
      <c r="GU85" s="674"/>
      <c r="GV85" s="674"/>
      <c r="GW85" s="674"/>
      <c r="GX85" s="674"/>
      <c r="GY85" s="674"/>
      <c r="GZ85" s="674"/>
      <c r="HA85" s="674"/>
      <c r="HB85" s="674"/>
      <c r="HC85" s="674"/>
      <c r="HD85" s="674"/>
      <c r="HE85" s="674"/>
      <c r="HF85" s="674"/>
      <c r="HG85" s="674"/>
      <c r="HH85" s="674"/>
      <c r="HI85" s="674"/>
      <c r="HJ85" s="674"/>
      <c r="HK85" s="674"/>
      <c r="HL85" s="674"/>
      <c r="HM85" s="674"/>
      <c r="HN85" s="674"/>
      <c r="HO85" s="674"/>
      <c r="HP85" s="674"/>
      <c r="HQ85" s="674"/>
      <c r="HR85" s="674"/>
      <c r="HS85" s="674"/>
      <c r="HT85" s="674"/>
      <c r="HU85" s="674"/>
      <c r="HV85" s="674"/>
      <c r="HW85" s="674"/>
      <c r="HX85" s="674"/>
      <c r="HY85" s="674"/>
      <c r="HZ85" s="674"/>
      <c r="IA85" s="674"/>
      <c r="IB85" s="674"/>
      <c r="IC85" s="674"/>
      <c r="ID85" s="674"/>
      <c r="IE85" s="674"/>
      <c r="IF85" s="674"/>
      <c r="IG85" s="674"/>
      <c r="IH85" s="674"/>
      <c r="II85" s="674"/>
      <c r="IJ85" s="674"/>
      <c r="IK85" s="674"/>
      <c r="IL85" s="674"/>
      <c r="IM85" s="674"/>
      <c r="IN85" s="674"/>
      <c r="IO85" s="674"/>
      <c r="IP85" s="674"/>
      <c r="IQ85" s="674"/>
      <c r="IR85" s="674"/>
      <c r="IS85" s="674"/>
      <c r="IT85" s="674"/>
      <c r="IU85" s="674"/>
    </row>
    <row r="86" spans="1:255" x14ac:dyDescent="0.35">
      <c r="A86" s="313"/>
      <c r="B86" s="313"/>
      <c r="C86" s="314"/>
      <c r="D86" s="315"/>
      <c r="E86" s="312"/>
      <c r="F86" s="312"/>
      <c r="G86" s="312"/>
      <c r="H86" s="312"/>
      <c r="I86" s="312"/>
      <c r="J86" s="312"/>
      <c r="K86" s="312"/>
      <c r="L86" s="312"/>
      <c r="M86" s="312"/>
      <c r="N86" s="312"/>
      <c r="O86" s="312"/>
      <c r="P86" s="312"/>
      <c r="Q86" s="312"/>
      <c r="R86" s="312"/>
      <c r="S86" s="312"/>
      <c r="T86" s="312"/>
      <c r="U86" s="312"/>
      <c r="V86" s="312"/>
      <c r="W86" s="312"/>
      <c r="X86" s="312"/>
      <c r="Y86" s="312"/>
      <c r="Z86" s="312"/>
      <c r="AA86" s="312"/>
      <c r="AB86" s="312"/>
      <c r="AC86" s="312"/>
      <c r="AD86" s="312"/>
      <c r="AE86" s="312"/>
      <c r="AF86" s="312"/>
      <c r="AG86" s="312"/>
      <c r="AH86" s="312"/>
      <c r="AI86" s="312"/>
      <c r="AJ86" s="312"/>
      <c r="AK86" s="312"/>
      <c r="AL86" s="312"/>
      <c r="AM86" s="312"/>
      <c r="AN86" s="312"/>
      <c r="AO86" s="312"/>
      <c r="AP86" s="312"/>
      <c r="AQ86" s="312"/>
      <c r="AR86" s="312"/>
      <c r="AS86" s="312"/>
      <c r="AT86" s="312"/>
      <c r="AU86" s="312"/>
      <c r="AV86" s="312"/>
      <c r="AW86" s="312"/>
      <c r="AX86" s="312"/>
      <c r="AY86" s="312"/>
      <c r="AZ86" s="312"/>
      <c r="BA86" s="312"/>
      <c r="BB86" s="312"/>
      <c r="BC86" s="312"/>
      <c r="BD86" s="312"/>
      <c r="BE86" s="312"/>
      <c r="BF86" s="312"/>
      <c r="BG86" s="312"/>
      <c r="BH86" s="312"/>
      <c r="BI86" s="312"/>
      <c r="BJ86" s="312"/>
      <c r="BK86" s="312"/>
      <c r="BL86" s="312"/>
      <c r="BM86" s="312"/>
      <c r="BN86" s="312"/>
      <c r="BO86" s="312"/>
      <c r="BP86" s="312"/>
      <c r="BQ86" s="312"/>
      <c r="BR86" s="312"/>
      <c r="BS86" s="312"/>
      <c r="BT86" s="312"/>
      <c r="BU86" s="312"/>
      <c r="BV86" s="312"/>
      <c r="BW86" s="312"/>
      <c r="BX86" s="312"/>
      <c r="BY86" s="312"/>
      <c r="BZ86" s="312"/>
      <c r="CA86" s="312"/>
      <c r="CB86" s="312"/>
      <c r="CC86" s="312"/>
      <c r="CD86" s="312"/>
      <c r="CE86" s="312"/>
      <c r="CF86" s="312"/>
      <c r="CG86" s="312"/>
      <c r="CH86" s="312"/>
      <c r="CI86" s="312"/>
      <c r="CJ86" s="312"/>
      <c r="CK86" s="312"/>
      <c r="CL86" s="312"/>
      <c r="CM86" s="312"/>
      <c r="CN86" s="312"/>
      <c r="CO86" s="312"/>
      <c r="CP86" s="312"/>
      <c r="CQ86" s="312"/>
      <c r="CR86" s="312"/>
      <c r="CS86" s="312"/>
      <c r="CT86" s="312"/>
      <c r="CU86" s="312"/>
      <c r="CV86" s="312"/>
      <c r="CW86" s="312"/>
      <c r="CX86" s="312"/>
      <c r="CY86" s="312"/>
      <c r="CZ86" s="312"/>
      <c r="DA86" s="312"/>
      <c r="DB86" s="312"/>
      <c r="DC86" s="312"/>
      <c r="DD86" s="312"/>
      <c r="DE86" s="312"/>
      <c r="DF86" s="312"/>
      <c r="DG86" s="312"/>
      <c r="DH86" s="312"/>
      <c r="DI86" s="312"/>
      <c r="DJ86" s="312"/>
      <c r="DK86" s="312"/>
      <c r="DL86" s="312"/>
      <c r="DM86" s="312"/>
      <c r="DN86" s="312"/>
      <c r="DO86" s="312"/>
      <c r="DP86" s="312"/>
      <c r="DQ86" s="312"/>
      <c r="DR86" s="312"/>
      <c r="DS86" s="312"/>
      <c r="DT86" s="312"/>
      <c r="DU86" s="312"/>
      <c r="DV86" s="312"/>
      <c r="DW86" s="312"/>
      <c r="DX86" s="312"/>
      <c r="DY86" s="312"/>
      <c r="DZ86" s="312"/>
      <c r="EA86" s="312"/>
      <c r="EB86" s="312"/>
      <c r="EC86" s="312"/>
      <c r="ED86" s="312"/>
      <c r="EE86" s="312"/>
      <c r="EF86" s="312"/>
      <c r="EG86" s="312"/>
      <c r="EH86" s="312"/>
      <c r="EI86" s="312"/>
      <c r="EJ86" s="312"/>
      <c r="EK86" s="312"/>
      <c r="EL86" s="312"/>
      <c r="EM86" s="312"/>
      <c r="EN86" s="312"/>
      <c r="EO86" s="312"/>
      <c r="EP86" s="312"/>
      <c r="EQ86" s="312"/>
      <c r="ER86" s="312"/>
      <c r="ES86" s="312"/>
      <c r="ET86" s="312"/>
      <c r="EU86" s="312"/>
      <c r="EV86" s="312"/>
      <c r="EW86" s="312"/>
      <c r="EX86" s="312"/>
      <c r="EY86" s="312"/>
      <c r="EZ86" s="312"/>
      <c r="FA86" s="312"/>
      <c r="FB86" s="312"/>
      <c r="FC86" s="312"/>
      <c r="FD86" s="312"/>
      <c r="FE86" s="312"/>
      <c r="FF86" s="312"/>
      <c r="FG86" s="312"/>
      <c r="FH86" s="312"/>
      <c r="FI86" s="312"/>
      <c r="FJ86" s="312"/>
      <c r="FK86" s="312"/>
      <c r="FL86" s="312"/>
      <c r="FM86" s="312"/>
      <c r="FN86" s="312"/>
      <c r="FO86" s="312"/>
      <c r="FP86" s="312"/>
      <c r="FQ86" s="312"/>
      <c r="FR86" s="312"/>
      <c r="FS86" s="312"/>
      <c r="FT86" s="312"/>
      <c r="FU86" s="312"/>
      <c r="FV86" s="312"/>
      <c r="FW86" s="312"/>
      <c r="FX86" s="312"/>
      <c r="FY86" s="312"/>
      <c r="FZ86" s="312"/>
      <c r="GA86" s="312"/>
      <c r="GB86" s="312"/>
      <c r="GC86" s="312"/>
      <c r="GD86" s="312"/>
      <c r="GE86" s="312"/>
      <c r="GF86" s="312"/>
      <c r="GG86" s="312"/>
      <c r="GH86" s="312"/>
      <c r="GI86" s="312"/>
      <c r="GJ86" s="312"/>
      <c r="GK86" s="316"/>
      <c r="GL86" s="316"/>
      <c r="GM86" s="316"/>
      <c r="GN86" s="316"/>
      <c r="GO86" s="316"/>
      <c r="GP86" s="316"/>
      <c r="GQ86" s="316"/>
      <c r="GR86" s="316"/>
      <c r="GS86" s="316"/>
      <c r="GT86" s="316"/>
      <c r="GU86" s="316"/>
      <c r="GV86" s="316"/>
      <c r="GW86" s="316"/>
      <c r="GX86" s="316"/>
      <c r="GY86" s="316"/>
      <c r="GZ86" s="316"/>
      <c r="HA86" s="316"/>
      <c r="HB86" s="316"/>
      <c r="HC86" s="316"/>
      <c r="HD86" s="316"/>
      <c r="HE86" s="316"/>
      <c r="HF86" s="316"/>
      <c r="HG86" s="316"/>
      <c r="HH86" s="316"/>
      <c r="HI86" s="316"/>
      <c r="HJ86" s="316"/>
      <c r="HK86" s="316"/>
      <c r="HL86" s="316"/>
      <c r="HM86" s="316"/>
      <c r="HN86" s="316"/>
      <c r="HO86" s="316"/>
      <c r="HP86" s="316"/>
      <c r="HQ86" s="316"/>
      <c r="HR86" s="316"/>
      <c r="HS86" s="316"/>
      <c r="HT86" s="316"/>
      <c r="HU86" s="316"/>
      <c r="HV86" s="316"/>
      <c r="HW86" s="316"/>
      <c r="HX86" s="316"/>
      <c r="HY86" s="316"/>
      <c r="HZ86" s="316"/>
      <c r="IA86" s="316"/>
      <c r="IB86" s="316"/>
      <c r="IC86" s="316"/>
      <c r="ID86" s="316"/>
      <c r="IE86" s="316"/>
      <c r="IF86" s="316"/>
      <c r="IG86" s="316"/>
      <c r="IH86" s="316"/>
      <c r="II86" s="316"/>
      <c r="IJ86" s="316"/>
      <c r="IK86" s="316"/>
      <c r="IL86" s="316"/>
      <c r="IM86" s="316"/>
      <c r="IN86" s="316"/>
      <c r="IO86" s="316"/>
      <c r="IP86" s="316"/>
      <c r="IQ86" s="316"/>
      <c r="IR86" s="316"/>
      <c r="IS86" s="316"/>
      <c r="IT86" s="316"/>
      <c r="IU86" s="316"/>
    </row>
    <row r="87" spans="1:255" x14ac:dyDescent="0.35">
      <c r="A87" s="313"/>
      <c r="B87" s="313"/>
      <c r="C87" s="314"/>
      <c r="D87" s="315"/>
      <c r="E87" s="312"/>
      <c r="F87" s="312"/>
      <c r="G87" s="312"/>
      <c r="H87" s="312"/>
      <c r="I87" s="312"/>
      <c r="J87" s="312"/>
      <c r="K87" s="312"/>
      <c r="L87" s="312"/>
      <c r="M87" s="312"/>
      <c r="N87" s="312"/>
      <c r="O87" s="312"/>
      <c r="P87" s="312"/>
      <c r="Q87" s="312"/>
      <c r="R87" s="312"/>
      <c r="S87" s="312"/>
      <c r="T87" s="312"/>
      <c r="U87" s="312"/>
      <c r="V87" s="312"/>
      <c r="W87" s="312"/>
      <c r="X87" s="312"/>
      <c r="Y87" s="312"/>
      <c r="Z87" s="312"/>
      <c r="AA87" s="312"/>
      <c r="AB87" s="312"/>
      <c r="AC87" s="312"/>
      <c r="AD87" s="312"/>
      <c r="AE87" s="312"/>
      <c r="AF87" s="312"/>
      <c r="AG87" s="312"/>
      <c r="AH87" s="312"/>
      <c r="AI87" s="312"/>
      <c r="AJ87" s="312"/>
      <c r="AK87" s="312"/>
      <c r="AL87" s="312"/>
      <c r="AM87" s="312"/>
      <c r="AN87" s="312"/>
      <c r="AO87" s="312"/>
      <c r="AP87" s="312"/>
      <c r="AQ87" s="312"/>
      <c r="AR87" s="312"/>
      <c r="AS87" s="312"/>
      <c r="AT87" s="312"/>
      <c r="AU87" s="312"/>
      <c r="AV87" s="312"/>
      <c r="AW87" s="312"/>
      <c r="AX87" s="312"/>
      <c r="AY87" s="312"/>
      <c r="AZ87" s="312"/>
      <c r="BA87" s="312"/>
      <c r="BB87" s="312"/>
      <c r="BC87" s="312"/>
      <c r="BD87" s="312"/>
      <c r="BE87" s="312"/>
      <c r="BF87" s="312"/>
      <c r="BG87" s="312"/>
      <c r="BH87" s="312"/>
      <c r="BI87" s="312"/>
      <c r="BJ87" s="312"/>
      <c r="BK87" s="312"/>
      <c r="BL87" s="312"/>
      <c r="BM87" s="312"/>
      <c r="BN87" s="312"/>
      <c r="BO87" s="312"/>
      <c r="BP87" s="312"/>
      <c r="BQ87" s="312"/>
      <c r="BR87" s="312"/>
      <c r="BS87" s="312"/>
      <c r="BT87" s="312"/>
      <c r="BU87" s="312"/>
      <c r="BV87" s="312"/>
      <c r="BW87" s="312"/>
      <c r="BX87" s="312"/>
      <c r="BY87" s="312"/>
      <c r="BZ87" s="312"/>
      <c r="CA87" s="312"/>
      <c r="CB87" s="312"/>
      <c r="CC87" s="312"/>
      <c r="CD87" s="312"/>
      <c r="CE87" s="312"/>
      <c r="CF87" s="312"/>
      <c r="CG87" s="312"/>
      <c r="CH87" s="312"/>
      <c r="CI87" s="312"/>
      <c r="CJ87" s="312"/>
      <c r="CK87" s="312"/>
      <c r="CL87" s="312"/>
      <c r="CM87" s="312"/>
      <c r="CN87" s="312"/>
      <c r="CO87" s="312"/>
      <c r="CP87" s="312"/>
      <c r="CQ87" s="312"/>
      <c r="CR87" s="312"/>
      <c r="CS87" s="312"/>
      <c r="CT87" s="312"/>
      <c r="CU87" s="312"/>
      <c r="CV87" s="312"/>
      <c r="CW87" s="312"/>
      <c r="CX87" s="312"/>
      <c r="CY87" s="312"/>
      <c r="CZ87" s="312"/>
      <c r="DA87" s="312"/>
      <c r="DB87" s="312"/>
      <c r="DC87" s="312"/>
      <c r="DD87" s="312"/>
      <c r="DE87" s="312"/>
      <c r="DF87" s="312"/>
      <c r="DG87" s="312"/>
      <c r="DH87" s="312"/>
      <c r="DI87" s="312"/>
      <c r="DJ87" s="312"/>
      <c r="DK87" s="312"/>
      <c r="DL87" s="312"/>
      <c r="DM87" s="312"/>
      <c r="DN87" s="312"/>
      <c r="DO87" s="312"/>
      <c r="DP87" s="312"/>
      <c r="DQ87" s="312"/>
      <c r="DR87" s="312"/>
      <c r="DS87" s="312"/>
      <c r="DT87" s="312"/>
      <c r="DU87" s="312"/>
      <c r="DV87" s="312"/>
      <c r="DW87" s="312"/>
      <c r="DX87" s="312"/>
      <c r="DY87" s="312"/>
      <c r="DZ87" s="312"/>
      <c r="EA87" s="312"/>
      <c r="EB87" s="312"/>
      <c r="EC87" s="312"/>
      <c r="ED87" s="312"/>
      <c r="EE87" s="312"/>
      <c r="EF87" s="312"/>
      <c r="EG87" s="312"/>
      <c r="EH87" s="312"/>
      <c r="EI87" s="312"/>
      <c r="EJ87" s="312"/>
      <c r="EK87" s="312"/>
      <c r="EL87" s="312"/>
      <c r="EM87" s="312"/>
      <c r="EN87" s="312"/>
      <c r="EO87" s="312"/>
      <c r="EP87" s="312"/>
      <c r="EQ87" s="312"/>
      <c r="ER87" s="312"/>
      <c r="ES87" s="312"/>
      <c r="ET87" s="312"/>
      <c r="EU87" s="312"/>
      <c r="EV87" s="312"/>
      <c r="EW87" s="312"/>
      <c r="EX87" s="312"/>
      <c r="EY87" s="312"/>
      <c r="EZ87" s="312"/>
      <c r="FA87" s="312"/>
      <c r="FB87" s="312"/>
      <c r="FC87" s="312"/>
      <c r="FD87" s="312"/>
      <c r="FE87" s="312"/>
      <c r="FF87" s="312"/>
      <c r="FG87" s="312"/>
      <c r="FH87" s="312"/>
      <c r="FI87" s="312"/>
      <c r="FJ87" s="312"/>
      <c r="FK87" s="312"/>
      <c r="FL87" s="312"/>
      <c r="FM87" s="312"/>
      <c r="FN87" s="312"/>
      <c r="FO87" s="312"/>
      <c r="FP87" s="312"/>
      <c r="FQ87" s="312"/>
      <c r="FR87" s="312"/>
      <c r="FS87" s="312"/>
      <c r="FT87" s="312"/>
      <c r="FU87" s="312"/>
      <c r="FV87" s="312"/>
      <c r="FW87" s="312"/>
      <c r="FX87" s="312"/>
      <c r="FY87" s="312"/>
      <c r="FZ87" s="312"/>
      <c r="GA87" s="312"/>
      <c r="GB87" s="312"/>
      <c r="GC87" s="312"/>
      <c r="GD87" s="312"/>
      <c r="GE87" s="312"/>
      <c r="GF87" s="312"/>
      <c r="GG87" s="312"/>
      <c r="GH87" s="312"/>
      <c r="GI87" s="312"/>
      <c r="GJ87" s="312"/>
      <c r="GK87" s="316"/>
      <c r="GL87" s="316"/>
      <c r="GM87" s="316"/>
      <c r="GN87" s="316"/>
      <c r="GO87" s="316"/>
      <c r="GP87" s="316"/>
      <c r="GQ87" s="316"/>
      <c r="GR87" s="316"/>
      <c r="GS87" s="316"/>
      <c r="GT87" s="316"/>
      <c r="GU87" s="316"/>
      <c r="GV87" s="316"/>
      <c r="GW87" s="316"/>
      <c r="GX87" s="316"/>
      <c r="GY87" s="316"/>
      <c r="GZ87" s="316"/>
      <c r="HA87" s="316"/>
      <c r="HB87" s="316"/>
      <c r="HC87" s="316"/>
      <c r="HD87" s="316"/>
      <c r="HE87" s="316"/>
      <c r="HF87" s="316"/>
      <c r="HG87" s="316"/>
      <c r="HH87" s="316"/>
      <c r="HI87" s="316"/>
      <c r="HJ87" s="316"/>
      <c r="HK87" s="316"/>
      <c r="HL87" s="316"/>
      <c r="HM87" s="316"/>
      <c r="HN87" s="316"/>
      <c r="HO87" s="316"/>
      <c r="HP87" s="316"/>
      <c r="HQ87" s="316"/>
      <c r="HR87" s="316"/>
      <c r="HS87" s="316"/>
      <c r="HT87" s="316"/>
      <c r="HU87" s="316"/>
      <c r="HV87" s="316"/>
      <c r="HW87" s="316"/>
      <c r="HX87" s="316"/>
      <c r="HY87" s="316"/>
      <c r="HZ87" s="316"/>
      <c r="IA87" s="316"/>
      <c r="IB87" s="316"/>
      <c r="IC87" s="316"/>
      <c r="ID87" s="316"/>
      <c r="IE87" s="316"/>
      <c r="IF87" s="316"/>
      <c r="IG87" s="316"/>
      <c r="IH87" s="316"/>
      <c r="II87" s="316"/>
      <c r="IJ87" s="316"/>
      <c r="IK87" s="316"/>
      <c r="IL87" s="316"/>
      <c r="IM87" s="316"/>
      <c r="IN87" s="316"/>
      <c r="IO87" s="316"/>
      <c r="IP87" s="316"/>
      <c r="IQ87" s="316"/>
      <c r="IR87" s="316"/>
      <c r="IS87" s="316"/>
      <c r="IT87" s="316"/>
      <c r="IU87" s="316"/>
    </row>
    <row r="88" spans="1:255" x14ac:dyDescent="0.35">
      <c r="A88" s="313"/>
      <c r="B88" s="313"/>
      <c r="C88" s="314"/>
      <c r="D88" s="315"/>
      <c r="E88" s="312"/>
      <c r="F88" s="312"/>
      <c r="G88" s="312"/>
      <c r="H88" s="312"/>
      <c r="I88" s="312"/>
      <c r="J88" s="312"/>
      <c r="K88" s="312"/>
      <c r="L88" s="312"/>
      <c r="M88" s="312"/>
      <c r="N88" s="312"/>
      <c r="O88" s="312"/>
      <c r="P88" s="312"/>
      <c r="Q88" s="312"/>
      <c r="R88" s="312"/>
      <c r="S88" s="312"/>
      <c r="T88" s="312"/>
      <c r="U88" s="312"/>
      <c r="V88" s="312"/>
      <c r="W88" s="312"/>
      <c r="X88" s="312"/>
      <c r="Y88" s="312"/>
      <c r="Z88" s="312"/>
      <c r="AA88" s="312"/>
      <c r="AB88" s="312"/>
      <c r="AC88" s="312"/>
      <c r="AD88" s="312"/>
      <c r="AE88" s="312"/>
      <c r="AF88" s="312"/>
      <c r="AG88" s="312"/>
      <c r="AH88" s="312"/>
      <c r="AI88" s="312"/>
      <c r="AJ88" s="312"/>
      <c r="AK88" s="312"/>
      <c r="AL88" s="312"/>
      <c r="AM88" s="312"/>
      <c r="AN88" s="312"/>
      <c r="AO88" s="312"/>
      <c r="AP88" s="312"/>
      <c r="AQ88" s="312"/>
      <c r="AR88" s="312"/>
      <c r="AS88" s="312"/>
      <c r="AT88" s="312"/>
      <c r="AU88" s="312"/>
      <c r="AV88" s="312"/>
      <c r="AW88" s="312"/>
      <c r="AX88" s="312"/>
      <c r="AY88" s="312"/>
      <c r="AZ88" s="312"/>
      <c r="BA88" s="312"/>
      <c r="BB88" s="312"/>
      <c r="BC88" s="312"/>
      <c r="BD88" s="312"/>
      <c r="BE88" s="312"/>
      <c r="BF88" s="312"/>
      <c r="BG88" s="312"/>
      <c r="BH88" s="312"/>
      <c r="BI88" s="312"/>
      <c r="BJ88" s="312"/>
      <c r="BK88" s="312"/>
      <c r="BL88" s="312"/>
      <c r="BM88" s="312"/>
      <c r="BN88" s="312"/>
      <c r="BO88" s="312"/>
      <c r="BP88" s="312"/>
      <c r="BQ88" s="312"/>
      <c r="BR88" s="312"/>
      <c r="BS88" s="312"/>
      <c r="BT88" s="312"/>
      <c r="BU88" s="312"/>
      <c r="BV88" s="312"/>
      <c r="BW88" s="312"/>
      <c r="BX88" s="312"/>
      <c r="BY88" s="312"/>
      <c r="BZ88" s="312"/>
      <c r="CA88" s="312"/>
      <c r="CB88" s="312"/>
      <c r="CC88" s="312"/>
      <c r="CD88" s="312"/>
      <c r="CE88" s="312"/>
      <c r="CF88" s="312"/>
      <c r="CG88" s="312"/>
      <c r="CH88" s="312"/>
      <c r="CI88" s="312"/>
      <c r="CJ88" s="312"/>
      <c r="CK88" s="312"/>
      <c r="CL88" s="312"/>
      <c r="CM88" s="312"/>
      <c r="CN88" s="312"/>
      <c r="CO88" s="312"/>
      <c r="CP88" s="312"/>
      <c r="CQ88" s="312"/>
      <c r="CR88" s="312"/>
      <c r="CS88" s="312"/>
      <c r="CT88" s="312"/>
      <c r="CU88" s="312"/>
      <c r="CV88" s="312"/>
      <c r="CW88" s="312"/>
      <c r="CX88" s="312"/>
      <c r="CY88" s="312"/>
      <c r="CZ88" s="312"/>
      <c r="DA88" s="312"/>
      <c r="DB88" s="312"/>
      <c r="DC88" s="312"/>
      <c r="DD88" s="312"/>
      <c r="DE88" s="312"/>
      <c r="DF88" s="312"/>
      <c r="DG88" s="312"/>
      <c r="DH88" s="312"/>
      <c r="DI88" s="312"/>
      <c r="DJ88" s="312"/>
      <c r="DK88" s="312"/>
      <c r="DL88" s="312"/>
      <c r="DM88" s="312"/>
      <c r="DN88" s="312"/>
      <c r="DO88" s="312"/>
      <c r="DP88" s="312"/>
      <c r="DQ88" s="312"/>
      <c r="DR88" s="312"/>
      <c r="DS88" s="312"/>
      <c r="DT88" s="312"/>
      <c r="DU88" s="312"/>
      <c r="DV88" s="312"/>
      <c r="DW88" s="312"/>
      <c r="DX88" s="312"/>
      <c r="DY88" s="312"/>
      <c r="DZ88" s="312"/>
      <c r="EA88" s="312"/>
      <c r="EB88" s="312"/>
      <c r="EC88" s="312"/>
      <c r="ED88" s="312"/>
      <c r="EE88" s="312"/>
      <c r="EF88" s="312"/>
      <c r="EG88" s="312"/>
      <c r="EH88" s="312"/>
      <c r="EI88" s="312"/>
      <c r="EJ88" s="312"/>
      <c r="EK88" s="312"/>
      <c r="EL88" s="312"/>
      <c r="EM88" s="312"/>
      <c r="EN88" s="312"/>
      <c r="EO88" s="312"/>
      <c r="EP88" s="312"/>
      <c r="EQ88" s="312"/>
      <c r="ER88" s="312"/>
      <c r="ES88" s="312"/>
      <c r="ET88" s="312"/>
      <c r="EU88" s="312"/>
      <c r="EV88" s="312"/>
      <c r="EW88" s="312"/>
      <c r="EX88" s="312"/>
      <c r="EY88" s="312"/>
      <c r="EZ88" s="312"/>
      <c r="FA88" s="312"/>
      <c r="FB88" s="312"/>
      <c r="FC88" s="312"/>
      <c r="FD88" s="312"/>
      <c r="FE88" s="312"/>
      <c r="FF88" s="312"/>
      <c r="FG88" s="312"/>
      <c r="FH88" s="312"/>
      <c r="FI88" s="312"/>
      <c r="FJ88" s="312"/>
      <c r="FK88" s="312"/>
      <c r="FL88" s="312"/>
      <c r="FM88" s="312"/>
      <c r="FN88" s="312"/>
      <c r="FO88" s="312"/>
      <c r="FP88" s="312"/>
      <c r="FQ88" s="312"/>
      <c r="FR88" s="312"/>
      <c r="FS88" s="312"/>
      <c r="FT88" s="312"/>
      <c r="FU88" s="312"/>
      <c r="FV88" s="312"/>
      <c r="FW88" s="312"/>
      <c r="FX88" s="312"/>
      <c r="FY88" s="312"/>
      <c r="FZ88" s="312"/>
      <c r="GA88" s="312"/>
      <c r="GB88" s="312"/>
      <c r="GC88" s="312"/>
      <c r="GD88" s="312"/>
      <c r="GE88" s="312"/>
      <c r="GF88" s="312"/>
      <c r="GG88" s="312"/>
      <c r="GH88" s="312"/>
      <c r="GI88" s="312"/>
      <c r="GJ88" s="312"/>
      <c r="GK88" s="316"/>
      <c r="GL88" s="316"/>
      <c r="GM88" s="316"/>
      <c r="GN88" s="316"/>
      <c r="GO88" s="316"/>
      <c r="GP88" s="316"/>
      <c r="GQ88" s="316"/>
      <c r="GR88" s="316"/>
      <c r="GS88" s="316"/>
      <c r="GT88" s="316"/>
      <c r="GU88" s="316"/>
      <c r="GV88" s="316"/>
      <c r="GW88" s="316"/>
      <c r="GX88" s="316"/>
      <c r="GY88" s="316"/>
      <c r="GZ88" s="316"/>
      <c r="HA88" s="316"/>
      <c r="HB88" s="316"/>
      <c r="HC88" s="316"/>
      <c r="HD88" s="316"/>
      <c r="HE88" s="316"/>
      <c r="HF88" s="316"/>
      <c r="HG88" s="316"/>
      <c r="HH88" s="316"/>
      <c r="HI88" s="316"/>
      <c r="HJ88" s="316"/>
      <c r="HK88" s="316"/>
      <c r="HL88" s="316"/>
      <c r="HM88" s="316"/>
      <c r="HN88" s="316"/>
      <c r="HO88" s="316"/>
      <c r="HP88" s="316"/>
      <c r="HQ88" s="316"/>
      <c r="HR88" s="316"/>
      <c r="HS88" s="316"/>
      <c r="HT88" s="316"/>
      <c r="HU88" s="316"/>
      <c r="HV88" s="316"/>
      <c r="HW88" s="316"/>
      <c r="HX88" s="316"/>
      <c r="HY88" s="316"/>
      <c r="HZ88" s="316"/>
      <c r="IA88" s="316"/>
      <c r="IB88" s="316"/>
      <c r="IC88" s="316"/>
      <c r="ID88" s="316"/>
      <c r="IE88" s="316"/>
      <c r="IF88" s="316"/>
      <c r="IG88" s="316"/>
      <c r="IH88" s="316"/>
      <c r="II88" s="316"/>
      <c r="IJ88" s="316"/>
      <c r="IK88" s="316"/>
      <c r="IL88" s="316"/>
      <c r="IM88" s="316"/>
      <c r="IN88" s="316"/>
      <c r="IO88" s="316"/>
      <c r="IP88" s="316"/>
      <c r="IQ88" s="316"/>
      <c r="IR88" s="316"/>
      <c r="IS88" s="316"/>
      <c r="IT88" s="316"/>
      <c r="IU88" s="316"/>
    </row>
    <row r="89" spans="1:255" x14ac:dyDescent="0.35">
      <c r="A89" s="313"/>
      <c r="B89" s="313"/>
      <c r="C89" s="314"/>
      <c r="D89" s="315"/>
      <c r="E89" s="312"/>
      <c r="F89" s="312"/>
      <c r="G89" s="312"/>
      <c r="H89" s="312"/>
      <c r="I89" s="312"/>
      <c r="J89" s="312"/>
      <c r="K89" s="312"/>
      <c r="L89" s="312"/>
      <c r="M89" s="312"/>
      <c r="N89" s="312"/>
      <c r="O89" s="312"/>
      <c r="P89" s="312"/>
      <c r="Q89" s="312"/>
      <c r="R89" s="312"/>
      <c r="S89" s="312"/>
      <c r="T89" s="312"/>
      <c r="U89" s="312"/>
      <c r="V89" s="312"/>
      <c r="W89" s="312"/>
      <c r="X89" s="312"/>
      <c r="Y89" s="312"/>
      <c r="Z89" s="312"/>
      <c r="AA89" s="312"/>
      <c r="AB89" s="312"/>
      <c r="AC89" s="312"/>
      <c r="AD89" s="312"/>
      <c r="AE89" s="312"/>
      <c r="AF89" s="312"/>
      <c r="AG89" s="312"/>
      <c r="AH89" s="312"/>
      <c r="AI89" s="312"/>
      <c r="AJ89" s="312"/>
      <c r="AK89" s="312"/>
      <c r="AL89" s="312"/>
      <c r="AM89" s="312"/>
      <c r="AN89" s="312"/>
      <c r="AO89" s="312"/>
      <c r="AP89" s="312"/>
      <c r="AQ89" s="312"/>
      <c r="AR89" s="312"/>
      <c r="AS89" s="312"/>
      <c r="AT89" s="312"/>
      <c r="AU89" s="312"/>
      <c r="AV89" s="312"/>
      <c r="AW89" s="312"/>
      <c r="AX89" s="312"/>
      <c r="AY89" s="312"/>
      <c r="AZ89" s="312"/>
      <c r="BA89" s="312"/>
      <c r="BB89" s="312"/>
      <c r="BC89" s="312"/>
      <c r="BD89" s="312"/>
      <c r="BE89" s="312"/>
      <c r="BF89" s="312"/>
      <c r="BG89" s="312"/>
      <c r="BH89" s="312"/>
      <c r="BI89" s="312"/>
      <c r="BJ89" s="312"/>
      <c r="BK89" s="312"/>
      <c r="BL89" s="312"/>
      <c r="BM89" s="312"/>
      <c r="BN89" s="312"/>
      <c r="BO89" s="312"/>
      <c r="BP89" s="312"/>
      <c r="BQ89" s="312"/>
      <c r="BR89" s="312"/>
      <c r="BS89" s="312"/>
      <c r="BT89" s="312"/>
      <c r="BU89" s="312"/>
      <c r="BV89" s="312"/>
      <c r="BW89" s="312"/>
      <c r="BX89" s="312"/>
      <c r="BY89" s="312"/>
      <c r="BZ89" s="312"/>
      <c r="CA89" s="312"/>
      <c r="CB89" s="312"/>
      <c r="CC89" s="312"/>
      <c r="CD89" s="312"/>
      <c r="CE89" s="312"/>
      <c r="CF89" s="312"/>
      <c r="CG89" s="312"/>
      <c r="CH89" s="312"/>
      <c r="CI89" s="312"/>
      <c r="CJ89" s="312"/>
      <c r="CK89" s="312"/>
      <c r="CL89" s="312"/>
      <c r="CM89" s="312"/>
      <c r="CN89" s="312"/>
      <c r="CO89" s="312"/>
      <c r="CP89" s="312"/>
      <c r="CQ89" s="312"/>
      <c r="CR89" s="312"/>
      <c r="CS89" s="312"/>
      <c r="CT89" s="312"/>
      <c r="CU89" s="312"/>
      <c r="CV89" s="312"/>
      <c r="CW89" s="312"/>
      <c r="CX89" s="312"/>
      <c r="CY89" s="312"/>
      <c r="CZ89" s="312"/>
      <c r="DA89" s="312"/>
      <c r="DB89" s="312"/>
      <c r="DC89" s="312"/>
      <c r="DD89" s="312"/>
      <c r="DE89" s="312"/>
      <c r="DF89" s="312"/>
      <c r="DG89" s="312"/>
      <c r="DH89" s="312"/>
      <c r="DI89" s="312"/>
      <c r="DJ89" s="312"/>
      <c r="DK89" s="312"/>
      <c r="DL89" s="312"/>
      <c r="DM89" s="312"/>
      <c r="DN89" s="312"/>
      <c r="DO89" s="312"/>
      <c r="DP89" s="312"/>
      <c r="DQ89" s="312"/>
      <c r="DR89" s="312"/>
      <c r="DS89" s="312"/>
      <c r="DT89" s="312"/>
      <c r="DU89" s="312"/>
      <c r="DV89" s="312"/>
      <c r="DW89" s="312"/>
      <c r="DX89" s="312"/>
      <c r="DY89" s="312"/>
      <c r="DZ89" s="312"/>
      <c r="EA89" s="312"/>
      <c r="EB89" s="312"/>
      <c r="EC89" s="312"/>
      <c r="ED89" s="312"/>
      <c r="EE89" s="312"/>
      <c r="EF89" s="312"/>
      <c r="EG89" s="312"/>
      <c r="EH89" s="312"/>
      <c r="EI89" s="312"/>
      <c r="EJ89" s="312"/>
      <c r="EK89" s="312"/>
      <c r="EL89" s="312"/>
      <c r="EM89" s="312"/>
      <c r="EN89" s="312"/>
      <c r="EO89" s="312"/>
      <c r="EP89" s="312"/>
      <c r="EQ89" s="312"/>
      <c r="ER89" s="312"/>
      <c r="ES89" s="312"/>
      <c r="ET89" s="312"/>
      <c r="EU89" s="312"/>
      <c r="EV89" s="312"/>
      <c r="EW89" s="312"/>
      <c r="EX89" s="312"/>
      <c r="EY89" s="312"/>
      <c r="EZ89" s="312"/>
      <c r="FA89" s="312"/>
      <c r="FB89" s="312"/>
      <c r="FC89" s="312"/>
      <c r="FD89" s="312"/>
      <c r="FE89" s="312"/>
      <c r="FF89" s="312"/>
      <c r="FG89" s="312"/>
      <c r="FH89" s="312"/>
      <c r="FI89" s="312"/>
      <c r="FJ89" s="312"/>
      <c r="FK89" s="312"/>
      <c r="FL89" s="312"/>
      <c r="FM89" s="312"/>
      <c r="FN89" s="312"/>
      <c r="FO89" s="312"/>
      <c r="FP89" s="312"/>
      <c r="FQ89" s="312"/>
      <c r="FR89" s="312"/>
      <c r="FS89" s="312"/>
      <c r="FT89" s="312"/>
      <c r="FU89" s="312"/>
      <c r="FV89" s="312"/>
      <c r="FW89" s="312"/>
      <c r="FX89" s="312"/>
      <c r="FY89" s="312"/>
      <c r="FZ89" s="312"/>
      <c r="GA89" s="312"/>
      <c r="GB89" s="312"/>
      <c r="GC89" s="312"/>
      <c r="GD89" s="312"/>
      <c r="GE89" s="312"/>
      <c r="GF89" s="312"/>
      <c r="GG89" s="312"/>
      <c r="GH89" s="312"/>
      <c r="GI89" s="312"/>
      <c r="GJ89" s="312"/>
      <c r="GK89" s="316"/>
      <c r="GL89" s="316"/>
      <c r="GM89" s="316"/>
      <c r="GN89" s="316"/>
      <c r="GO89" s="316"/>
      <c r="GP89" s="316"/>
      <c r="GQ89" s="316"/>
      <c r="GR89" s="316"/>
      <c r="GS89" s="316"/>
      <c r="GT89" s="316"/>
      <c r="GU89" s="316"/>
      <c r="GV89" s="316"/>
      <c r="GW89" s="316"/>
      <c r="GX89" s="316"/>
      <c r="GY89" s="316"/>
      <c r="GZ89" s="316"/>
      <c r="HA89" s="316"/>
      <c r="HB89" s="316"/>
      <c r="HC89" s="316"/>
      <c r="HD89" s="316"/>
      <c r="HE89" s="316"/>
      <c r="HF89" s="316"/>
      <c r="HG89" s="316"/>
      <c r="HH89" s="316"/>
      <c r="HI89" s="316"/>
      <c r="HJ89" s="316"/>
      <c r="HK89" s="316"/>
      <c r="HL89" s="316"/>
      <c r="HM89" s="316"/>
      <c r="HN89" s="316"/>
      <c r="HO89" s="316"/>
      <c r="HP89" s="316"/>
      <c r="HQ89" s="316"/>
      <c r="HR89" s="316"/>
      <c r="HS89" s="316"/>
      <c r="HT89" s="316"/>
      <c r="HU89" s="316"/>
      <c r="HV89" s="316"/>
      <c r="HW89" s="316"/>
      <c r="HX89" s="316"/>
      <c r="HY89" s="316"/>
      <c r="HZ89" s="316"/>
      <c r="IA89" s="316"/>
      <c r="IB89" s="316"/>
      <c r="IC89" s="316"/>
      <c r="ID89" s="316"/>
      <c r="IE89" s="316"/>
      <c r="IF89" s="316"/>
      <c r="IG89" s="316"/>
      <c r="IH89" s="316"/>
      <c r="II89" s="316"/>
      <c r="IJ89" s="316"/>
      <c r="IK89" s="316"/>
      <c r="IL89" s="316"/>
      <c r="IM89" s="316"/>
      <c r="IN89" s="316"/>
      <c r="IO89" s="316"/>
      <c r="IP89" s="316"/>
      <c r="IQ89" s="316"/>
      <c r="IR89" s="316"/>
      <c r="IS89" s="316"/>
      <c r="IT89" s="316"/>
      <c r="IU89" s="316"/>
    </row>
    <row r="90" spans="1:255" x14ac:dyDescent="0.35">
      <c r="A90" s="313"/>
      <c r="B90" s="313"/>
      <c r="C90" s="314"/>
      <c r="D90" s="315"/>
      <c r="E90" s="312"/>
      <c r="F90" s="312"/>
      <c r="G90" s="312"/>
      <c r="H90" s="312"/>
      <c r="I90" s="312"/>
      <c r="J90" s="312"/>
      <c r="K90" s="312"/>
      <c r="L90" s="312"/>
      <c r="M90" s="312"/>
      <c r="N90" s="312"/>
      <c r="O90" s="312"/>
      <c r="P90" s="312"/>
      <c r="Q90" s="312"/>
      <c r="R90" s="312"/>
      <c r="S90" s="312"/>
      <c r="T90" s="312"/>
      <c r="U90" s="312"/>
      <c r="V90" s="312"/>
      <c r="W90" s="312"/>
      <c r="X90" s="312"/>
      <c r="Y90" s="312"/>
      <c r="Z90" s="312"/>
      <c r="AA90" s="312"/>
      <c r="AB90" s="312"/>
      <c r="AC90" s="312"/>
      <c r="AD90" s="312"/>
      <c r="AE90" s="312"/>
      <c r="AF90" s="312"/>
      <c r="AG90" s="312"/>
      <c r="AH90" s="312"/>
      <c r="AI90" s="312"/>
      <c r="AJ90" s="312"/>
      <c r="AK90" s="312"/>
      <c r="AL90" s="312"/>
      <c r="AM90" s="312"/>
      <c r="AN90" s="312"/>
      <c r="AO90" s="312"/>
      <c r="AP90" s="312"/>
      <c r="AQ90" s="312"/>
      <c r="AR90" s="312"/>
      <c r="AS90" s="312"/>
      <c r="AT90" s="312"/>
      <c r="AU90" s="312"/>
      <c r="AV90" s="312"/>
      <c r="AW90" s="312"/>
      <c r="AX90" s="312"/>
      <c r="AY90" s="312"/>
      <c r="AZ90" s="312"/>
      <c r="BA90" s="312"/>
      <c r="BB90" s="312"/>
      <c r="BC90" s="312"/>
      <c r="BD90" s="312"/>
      <c r="BE90" s="312"/>
      <c r="BF90" s="312"/>
      <c r="BG90" s="312"/>
      <c r="BH90" s="312"/>
      <c r="BI90" s="312"/>
      <c r="BJ90" s="312"/>
      <c r="BK90" s="312"/>
      <c r="BL90" s="312"/>
      <c r="BM90" s="312"/>
      <c r="BN90" s="312"/>
      <c r="BO90" s="312"/>
      <c r="BP90" s="312"/>
      <c r="BQ90" s="312"/>
      <c r="BR90" s="312"/>
      <c r="BS90" s="312"/>
      <c r="BT90" s="312"/>
      <c r="BU90" s="312"/>
      <c r="BV90" s="312"/>
      <c r="BW90" s="312"/>
      <c r="BX90" s="312"/>
      <c r="BY90" s="312"/>
      <c r="BZ90" s="312"/>
      <c r="CA90" s="312"/>
      <c r="CB90" s="312"/>
      <c r="CC90" s="312"/>
      <c r="CD90" s="312"/>
      <c r="CE90" s="312"/>
      <c r="CF90" s="312"/>
      <c r="CG90" s="312"/>
      <c r="CH90" s="312"/>
      <c r="CI90" s="312"/>
      <c r="CJ90" s="312"/>
      <c r="CK90" s="312"/>
      <c r="CL90" s="312"/>
      <c r="CM90" s="312"/>
      <c r="CN90" s="312"/>
      <c r="CO90" s="312"/>
      <c r="CP90" s="312"/>
      <c r="CQ90" s="312"/>
      <c r="CR90" s="312"/>
      <c r="CS90" s="312"/>
      <c r="CT90" s="312"/>
      <c r="CU90" s="312"/>
      <c r="CV90" s="312"/>
      <c r="CW90" s="312"/>
      <c r="CX90" s="312"/>
      <c r="CY90" s="312"/>
      <c r="CZ90" s="312"/>
      <c r="DA90" s="312"/>
      <c r="DB90" s="312"/>
      <c r="DC90" s="312"/>
      <c r="DD90" s="312"/>
      <c r="DE90" s="312"/>
      <c r="DF90" s="312"/>
      <c r="DG90" s="312"/>
      <c r="DH90" s="312"/>
      <c r="DI90" s="312"/>
      <c r="DJ90" s="312"/>
      <c r="DK90" s="312"/>
      <c r="DL90" s="312"/>
      <c r="DM90" s="312"/>
      <c r="DN90" s="312"/>
      <c r="DO90" s="312"/>
      <c r="DP90" s="312"/>
      <c r="DQ90" s="312"/>
      <c r="DR90" s="312"/>
      <c r="DS90" s="312"/>
      <c r="DT90" s="312"/>
      <c r="DU90" s="312"/>
      <c r="DV90" s="312"/>
      <c r="DW90" s="312"/>
      <c r="DX90" s="312"/>
      <c r="DY90" s="312"/>
      <c r="DZ90" s="312"/>
      <c r="EA90" s="312"/>
      <c r="EB90" s="312"/>
      <c r="EC90" s="312"/>
      <c r="ED90" s="312"/>
      <c r="EE90" s="312"/>
      <c r="EF90" s="312"/>
      <c r="EG90" s="312"/>
      <c r="EH90" s="312"/>
      <c r="EI90" s="312"/>
      <c r="EJ90" s="312"/>
      <c r="EK90" s="312"/>
      <c r="EL90" s="312"/>
      <c r="EM90" s="312"/>
      <c r="EN90" s="312"/>
      <c r="EO90" s="312"/>
      <c r="EP90" s="312"/>
      <c r="EQ90" s="312"/>
      <c r="ER90" s="312"/>
      <c r="ES90" s="312"/>
      <c r="ET90" s="312"/>
      <c r="EU90" s="312"/>
      <c r="EV90" s="312"/>
      <c r="EW90" s="312"/>
      <c r="EX90" s="312"/>
      <c r="EY90" s="312"/>
      <c r="EZ90" s="312"/>
      <c r="FA90" s="312"/>
      <c r="FB90" s="312"/>
      <c r="FC90" s="312"/>
      <c r="FD90" s="312"/>
      <c r="FE90" s="312"/>
      <c r="FF90" s="312"/>
      <c r="FG90" s="312"/>
      <c r="FH90" s="312"/>
      <c r="FI90" s="312"/>
      <c r="FJ90" s="312"/>
      <c r="FK90" s="312"/>
      <c r="FL90" s="312"/>
      <c r="FM90" s="312"/>
      <c r="FN90" s="312"/>
      <c r="FO90" s="312"/>
      <c r="FP90" s="312"/>
      <c r="FQ90" s="312"/>
      <c r="FR90" s="312"/>
      <c r="FS90" s="312"/>
      <c r="FT90" s="312"/>
      <c r="FU90" s="312"/>
      <c r="FV90" s="312"/>
      <c r="FW90" s="312"/>
      <c r="FX90" s="312"/>
      <c r="FY90" s="312"/>
      <c r="FZ90" s="312"/>
      <c r="GA90" s="312"/>
      <c r="GB90" s="312"/>
      <c r="GC90" s="312"/>
      <c r="GD90" s="312"/>
      <c r="GE90" s="312"/>
      <c r="GF90" s="312"/>
      <c r="GG90" s="312"/>
      <c r="GH90" s="312"/>
      <c r="GI90" s="312"/>
      <c r="GJ90" s="312"/>
      <c r="GK90" s="316"/>
      <c r="GL90" s="316"/>
      <c r="GM90" s="316"/>
      <c r="GN90" s="316"/>
      <c r="GO90" s="316"/>
      <c r="GP90" s="316"/>
      <c r="GQ90" s="316"/>
      <c r="GR90" s="316"/>
      <c r="GS90" s="316"/>
      <c r="GT90" s="316"/>
      <c r="GU90" s="316"/>
      <c r="GV90" s="316"/>
      <c r="GW90" s="316"/>
      <c r="GX90" s="316"/>
      <c r="GY90" s="316"/>
      <c r="GZ90" s="316"/>
      <c r="HA90" s="316"/>
      <c r="HB90" s="316"/>
      <c r="HC90" s="316"/>
      <c r="HD90" s="316"/>
      <c r="HE90" s="316"/>
      <c r="HF90" s="316"/>
      <c r="HG90" s="316"/>
      <c r="HH90" s="316"/>
      <c r="HI90" s="316"/>
      <c r="HJ90" s="316"/>
      <c r="HK90" s="316"/>
      <c r="HL90" s="316"/>
      <c r="HM90" s="316"/>
      <c r="HN90" s="316"/>
      <c r="HO90" s="316"/>
      <c r="HP90" s="316"/>
      <c r="HQ90" s="316"/>
      <c r="HR90" s="316"/>
      <c r="HS90" s="316"/>
      <c r="HT90" s="316"/>
      <c r="HU90" s="316"/>
      <c r="HV90" s="316"/>
      <c r="HW90" s="316"/>
      <c r="HX90" s="316"/>
      <c r="HY90" s="316"/>
      <c r="HZ90" s="316"/>
      <c r="IA90" s="316"/>
      <c r="IB90" s="316"/>
      <c r="IC90" s="316"/>
      <c r="ID90" s="316"/>
      <c r="IE90" s="316"/>
      <c r="IF90" s="316"/>
      <c r="IG90" s="316"/>
      <c r="IH90" s="316"/>
      <c r="II90" s="316"/>
      <c r="IJ90" s="316"/>
      <c r="IK90" s="316"/>
      <c r="IL90" s="316"/>
      <c r="IM90" s="316"/>
      <c r="IN90" s="316"/>
      <c r="IO90" s="316"/>
      <c r="IP90" s="316"/>
      <c r="IQ90" s="316"/>
      <c r="IR90" s="316"/>
      <c r="IS90" s="316"/>
      <c r="IT90" s="316"/>
      <c r="IU90" s="316"/>
    </row>
    <row r="91" spans="1:255" x14ac:dyDescent="0.35">
      <c r="A91" s="313"/>
      <c r="B91" s="313"/>
      <c r="C91" s="314"/>
      <c r="D91" s="315"/>
      <c r="E91" s="312"/>
      <c r="F91" s="312"/>
      <c r="G91" s="312"/>
      <c r="H91" s="312"/>
      <c r="I91" s="312"/>
      <c r="J91" s="312"/>
      <c r="K91" s="312"/>
      <c r="L91" s="312"/>
      <c r="M91" s="312"/>
      <c r="N91" s="312"/>
      <c r="O91" s="312"/>
      <c r="P91" s="312"/>
      <c r="Q91" s="312"/>
      <c r="R91" s="312"/>
      <c r="S91" s="312"/>
      <c r="T91" s="312"/>
      <c r="U91" s="312"/>
      <c r="V91" s="312"/>
      <c r="W91" s="312"/>
      <c r="X91" s="312"/>
      <c r="Y91" s="312"/>
      <c r="Z91" s="312"/>
      <c r="AA91" s="312"/>
      <c r="AB91" s="312"/>
      <c r="AC91" s="312"/>
      <c r="AD91" s="312"/>
      <c r="AE91" s="312"/>
      <c r="AF91" s="312"/>
      <c r="AG91" s="312"/>
      <c r="AH91" s="312"/>
      <c r="AI91" s="312"/>
      <c r="AJ91" s="312"/>
      <c r="AK91" s="312"/>
      <c r="AL91" s="312"/>
      <c r="AM91" s="312"/>
      <c r="AN91" s="312"/>
      <c r="AO91" s="312"/>
      <c r="AP91" s="312"/>
      <c r="AQ91" s="312"/>
      <c r="AR91" s="312"/>
      <c r="AS91" s="312"/>
      <c r="AT91" s="312"/>
      <c r="AU91" s="312"/>
      <c r="AV91" s="312"/>
      <c r="AW91" s="312"/>
      <c r="AX91" s="312"/>
      <c r="AY91" s="312"/>
      <c r="AZ91" s="312"/>
      <c r="BA91" s="312"/>
      <c r="BB91" s="312"/>
      <c r="BC91" s="312"/>
      <c r="BD91" s="312"/>
      <c r="BE91" s="312"/>
      <c r="BF91" s="312"/>
      <c r="BG91" s="312"/>
      <c r="BH91" s="312"/>
      <c r="BI91" s="312"/>
      <c r="BJ91" s="312"/>
      <c r="BK91" s="312"/>
      <c r="BL91" s="312"/>
      <c r="BM91" s="312"/>
      <c r="BN91" s="312"/>
      <c r="BO91" s="312"/>
      <c r="BP91" s="312"/>
      <c r="BQ91" s="312"/>
      <c r="BR91" s="312"/>
      <c r="BS91" s="312"/>
      <c r="BT91" s="312"/>
      <c r="BU91" s="312"/>
      <c r="BV91" s="312"/>
      <c r="BW91" s="312"/>
      <c r="BX91" s="312"/>
      <c r="BY91" s="312"/>
      <c r="BZ91" s="312"/>
      <c r="CA91" s="312"/>
      <c r="CB91" s="312"/>
      <c r="CC91" s="312"/>
      <c r="CD91" s="312"/>
      <c r="CE91" s="312"/>
      <c r="CF91" s="312"/>
      <c r="CG91" s="312"/>
      <c r="CH91" s="312"/>
      <c r="CI91" s="312"/>
      <c r="CJ91" s="312"/>
      <c r="CK91" s="312"/>
      <c r="CL91" s="312"/>
      <c r="CM91" s="312"/>
      <c r="CN91" s="312"/>
      <c r="CO91" s="312"/>
      <c r="CP91" s="312"/>
      <c r="CQ91" s="312"/>
      <c r="CR91" s="312"/>
      <c r="CS91" s="312"/>
      <c r="CT91" s="312"/>
      <c r="CU91" s="312"/>
      <c r="CV91" s="312"/>
      <c r="CW91" s="312"/>
      <c r="CX91" s="312"/>
      <c r="CY91" s="312"/>
      <c r="CZ91" s="312"/>
      <c r="DA91" s="312"/>
      <c r="DB91" s="312"/>
      <c r="DC91" s="312"/>
      <c r="DD91" s="312"/>
      <c r="DE91" s="312"/>
      <c r="DF91" s="312"/>
      <c r="DG91" s="312"/>
      <c r="DH91" s="312"/>
      <c r="DI91" s="312"/>
      <c r="DJ91" s="312"/>
      <c r="DK91" s="312"/>
      <c r="DL91" s="312"/>
      <c r="DM91" s="312"/>
      <c r="DN91" s="312"/>
      <c r="DO91" s="312"/>
      <c r="DP91" s="312"/>
      <c r="DQ91" s="312"/>
      <c r="DR91" s="312"/>
      <c r="DS91" s="312"/>
      <c r="DT91" s="312"/>
      <c r="DU91" s="312"/>
      <c r="DV91" s="312"/>
      <c r="DW91" s="312"/>
      <c r="DX91" s="312"/>
      <c r="DY91" s="312"/>
      <c r="DZ91" s="312"/>
      <c r="EA91" s="312"/>
      <c r="EB91" s="312"/>
      <c r="EC91" s="312"/>
      <c r="ED91" s="312"/>
      <c r="EE91" s="312"/>
      <c r="EF91" s="312"/>
      <c r="EG91" s="312"/>
      <c r="EH91" s="312"/>
      <c r="EI91" s="312"/>
      <c r="EJ91" s="312"/>
      <c r="EK91" s="312"/>
      <c r="EL91" s="312"/>
      <c r="EM91" s="312"/>
      <c r="EN91" s="312"/>
      <c r="EO91" s="312"/>
      <c r="EP91" s="312"/>
      <c r="EQ91" s="312"/>
      <c r="ER91" s="312"/>
      <c r="ES91" s="312"/>
      <c r="ET91" s="312"/>
      <c r="EU91" s="312"/>
      <c r="EV91" s="312"/>
      <c r="EW91" s="312"/>
      <c r="EX91" s="312"/>
      <c r="EY91" s="312"/>
      <c r="EZ91" s="312"/>
      <c r="FA91" s="312"/>
      <c r="FB91" s="312"/>
      <c r="FC91" s="312"/>
      <c r="FD91" s="312"/>
      <c r="FE91" s="312"/>
      <c r="FF91" s="312"/>
      <c r="FG91" s="312"/>
      <c r="FH91" s="312"/>
      <c r="FI91" s="312"/>
      <c r="FJ91" s="312"/>
      <c r="FK91" s="312"/>
      <c r="FL91" s="312"/>
      <c r="FM91" s="312"/>
      <c r="FN91" s="312"/>
      <c r="FO91" s="312"/>
      <c r="FP91" s="312"/>
      <c r="FQ91" s="312"/>
      <c r="FR91" s="312"/>
      <c r="FS91" s="312"/>
      <c r="FT91" s="312"/>
      <c r="FU91" s="312"/>
      <c r="FV91" s="312"/>
      <c r="FW91" s="312"/>
      <c r="FX91" s="312"/>
      <c r="FY91" s="312"/>
      <c r="FZ91" s="312"/>
      <c r="GA91" s="312"/>
      <c r="GB91" s="312"/>
      <c r="GC91" s="312"/>
      <c r="GD91" s="312"/>
      <c r="GE91" s="312"/>
      <c r="GF91" s="312"/>
      <c r="GG91" s="312"/>
      <c r="GH91" s="312"/>
      <c r="GI91" s="312"/>
      <c r="GJ91" s="312"/>
      <c r="GK91" s="316"/>
      <c r="GL91" s="316"/>
      <c r="GM91" s="316"/>
      <c r="GN91" s="316"/>
      <c r="GO91" s="316"/>
      <c r="GP91" s="316"/>
      <c r="GQ91" s="316"/>
      <c r="GR91" s="316"/>
      <c r="GS91" s="316"/>
      <c r="GT91" s="316"/>
      <c r="GU91" s="316"/>
      <c r="GV91" s="316"/>
      <c r="GW91" s="316"/>
      <c r="GX91" s="316"/>
      <c r="GY91" s="316"/>
      <c r="GZ91" s="316"/>
      <c r="HA91" s="316"/>
      <c r="HB91" s="316"/>
      <c r="HC91" s="316"/>
      <c r="HD91" s="316"/>
      <c r="HE91" s="316"/>
      <c r="HF91" s="316"/>
      <c r="HG91" s="316"/>
      <c r="HH91" s="316"/>
      <c r="HI91" s="316"/>
      <c r="HJ91" s="316"/>
      <c r="HK91" s="316"/>
      <c r="HL91" s="316"/>
      <c r="HM91" s="316"/>
      <c r="HN91" s="316"/>
      <c r="HO91" s="316"/>
      <c r="HP91" s="316"/>
      <c r="HQ91" s="316"/>
      <c r="HR91" s="316"/>
      <c r="HS91" s="316"/>
      <c r="HT91" s="316"/>
      <c r="HU91" s="316"/>
      <c r="HV91" s="316"/>
      <c r="HW91" s="316"/>
      <c r="HX91" s="316"/>
      <c r="HY91" s="316"/>
      <c r="HZ91" s="316"/>
      <c r="IA91" s="316"/>
      <c r="IB91" s="316"/>
      <c r="IC91" s="316"/>
      <c r="ID91" s="316"/>
      <c r="IE91" s="316"/>
      <c r="IF91" s="316"/>
      <c r="IG91" s="316"/>
      <c r="IH91" s="316"/>
      <c r="II91" s="316"/>
      <c r="IJ91" s="316"/>
      <c r="IK91" s="316"/>
      <c r="IL91" s="316"/>
      <c r="IM91" s="316"/>
      <c r="IN91" s="316"/>
      <c r="IO91" s="316"/>
      <c r="IP91" s="316"/>
      <c r="IQ91" s="316"/>
      <c r="IR91" s="316"/>
      <c r="IS91" s="316"/>
      <c r="IT91" s="316"/>
      <c r="IU91" s="316"/>
    </row>
    <row r="92" spans="1:255" x14ac:dyDescent="0.35">
      <c r="A92" s="313"/>
      <c r="B92" s="313"/>
      <c r="C92" s="314"/>
      <c r="D92" s="315"/>
      <c r="E92" s="312"/>
      <c r="F92" s="312"/>
      <c r="G92" s="312"/>
      <c r="H92" s="312"/>
      <c r="I92" s="312"/>
      <c r="J92" s="312"/>
      <c r="K92" s="312"/>
      <c r="L92" s="312"/>
      <c r="M92" s="312"/>
      <c r="N92" s="312"/>
      <c r="O92" s="312"/>
      <c r="P92" s="312"/>
      <c r="Q92" s="312"/>
      <c r="R92" s="312"/>
      <c r="S92" s="312"/>
      <c r="T92" s="312"/>
      <c r="U92" s="312"/>
      <c r="V92" s="312"/>
      <c r="W92" s="312"/>
      <c r="X92" s="312"/>
      <c r="Y92" s="312"/>
      <c r="Z92" s="312"/>
      <c r="AA92" s="312"/>
      <c r="AB92" s="312"/>
      <c r="AC92" s="312"/>
      <c r="AD92" s="312"/>
      <c r="AE92" s="312"/>
      <c r="AF92" s="312"/>
      <c r="AG92" s="312"/>
      <c r="AH92" s="312"/>
      <c r="AI92" s="312"/>
      <c r="AJ92" s="312"/>
      <c r="AK92" s="312"/>
      <c r="AL92" s="312"/>
      <c r="AM92" s="312"/>
      <c r="AN92" s="312"/>
      <c r="AO92" s="312"/>
      <c r="AP92" s="312"/>
      <c r="AQ92" s="312"/>
      <c r="AR92" s="312"/>
      <c r="AS92" s="312"/>
      <c r="AT92" s="312"/>
      <c r="AU92" s="312"/>
      <c r="AV92" s="312"/>
      <c r="AW92" s="312"/>
      <c r="AX92" s="312"/>
      <c r="AY92" s="312"/>
      <c r="AZ92" s="312"/>
      <c r="BA92" s="312"/>
      <c r="BB92" s="312"/>
      <c r="BC92" s="312"/>
      <c r="BD92" s="312"/>
      <c r="BE92" s="312"/>
      <c r="BF92" s="312"/>
      <c r="BG92" s="312"/>
      <c r="BH92" s="312"/>
      <c r="BI92" s="312"/>
      <c r="BJ92" s="312"/>
      <c r="BK92" s="312"/>
      <c r="BL92" s="312"/>
      <c r="BM92" s="312"/>
      <c r="BN92" s="312"/>
      <c r="BO92" s="312"/>
      <c r="BP92" s="312"/>
      <c r="BQ92" s="312"/>
      <c r="BR92" s="312"/>
      <c r="BS92" s="312"/>
      <c r="BT92" s="312"/>
      <c r="BU92" s="312"/>
      <c r="BV92" s="312"/>
      <c r="BW92" s="312"/>
      <c r="BX92" s="312"/>
      <c r="BY92" s="312"/>
      <c r="BZ92" s="312"/>
      <c r="CA92" s="312"/>
      <c r="CB92" s="312"/>
      <c r="CC92" s="312"/>
      <c r="CD92" s="312"/>
      <c r="CE92" s="312"/>
      <c r="CF92" s="312"/>
      <c r="CG92" s="312"/>
      <c r="CH92" s="312"/>
      <c r="CI92" s="312"/>
      <c r="CJ92" s="312"/>
      <c r="CK92" s="312"/>
      <c r="CL92" s="312"/>
      <c r="CM92" s="312"/>
      <c r="CN92" s="312"/>
      <c r="CO92" s="312"/>
      <c r="CP92" s="312"/>
      <c r="CQ92" s="312"/>
      <c r="CR92" s="312"/>
      <c r="CS92" s="312"/>
      <c r="CT92" s="312"/>
      <c r="CU92" s="312"/>
      <c r="CV92" s="312"/>
      <c r="CW92" s="312"/>
      <c r="CX92" s="312"/>
      <c r="CY92" s="312"/>
      <c r="CZ92" s="312"/>
      <c r="DA92" s="312"/>
      <c r="DB92" s="312"/>
      <c r="DC92" s="312"/>
      <c r="DD92" s="312"/>
      <c r="DE92" s="312"/>
      <c r="DF92" s="312"/>
      <c r="DG92" s="312"/>
      <c r="DH92" s="312"/>
      <c r="DI92" s="312"/>
      <c r="DJ92" s="312"/>
      <c r="DK92" s="312"/>
      <c r="DL92" s="312"/>
      <c r="DM92" s="312"/>
      <c r="DN92" s="312"/>
      <c r="DO92" s="312"/>
      <c r="DP92" s="312"/>
      <c r="DQ92" s="312"/>
      <c r="DR92" s="312"/>
      <c r="DS92" s="312"/>
      <c r="DT92" s="312"/>
      <c r="DU92" s="312"/>
      <c r="DV92" s="312"/>
      <c r="DW92" s="312"/>
      <c r="DX92" s="312"/>
      <c r="DY92" s="312"/>
      <c r="DZ92" s="312"/>
      <c r="EA92" s="312"/>
      <c r="EB92" s="312"/>
      <c r="EC92" s="312"/>
      <c r="ED92" s="312"/>
      <c r="EE92" s="312"/>
      <c r="EF92" s="312"/>
      <c r="EG92" s="312"/>
      <c r="EH92" s="312"/>
      <c r="EI92" s="312"/>
      <c r="EJ92" s="312"/>
      <c r="EK92" s="312"/>
      <c r="EL92" s="312"/>
      <c r="EM92" s="312"/>
      <c r="EN92" s="312"/>
      <c r="EO92" s="312"/>
      <c r="EP92" s="312"/>
      <c r="EQ92" s="312"/>
      <c r="ER92" s="312"/>
      <c r="ES92" s="312"/>
      <c r="ET92" s="312"/>
      <c r="EU92" s="312"/>
      <c r="EV92" s="312"/>
      <c r="EW92" s="312"/>
      <c r="EX92" s="312"/>
      <c r="EY92" s="312"/>
      <c r="EZ92" s="312"/>
      <c r="FA92" s="312"/>
      <c r="FB92" s="312"/>
      <c r="FC92" s="312"/>
      <c r="FD92" s="312"/>
      <c r="FE92" s="312"/>
      <c r="FF92" s="312"/>
      <c r="FG92" s="312"/>
      <c r="FH92" s="312"/>
      <c r="FI92" s="312"/>
      <c r="FJ92" s="312"/>
      <c r="FK92" s="312"/>
      <c r="FL92" s="312"/>
      <c r="FM92" s="312"/>
      <c r="FN92" s="312"/>
      <c r="FO92" s="312"/>
      <c r="FP92" s="312"/>
      <c r="FQ92" s="312"/>
      <c r="FR92" s="312"/>
      <c r="FS92" s="312"/>
      <c r="FT92" s="312"/>
      <c r="FU92" s="312"/>
      <c r="FV92" s="312"/>
      <c r="FW92" s="312"/>
      <c r="FX92" s="312"/>
      <c r="FY92" s="312"/>
      <c r="FZ92" s="312"/>
      <c r="GA92" s="312"/>
      <c r="GB92" s="312"/>
      <c r="GC92" s="312"/>
      <c r="GD92" s="312"/>
      <c r="GE92" s="312"/>
      <c r="GF92" s="312"/>
      <c r="GG92" s="312"/>
      <c r="GH92" s="312"/>
      <c r="GI92" s="312"/>
      <c r="GJ92" s="312"/>
      <c r="GK92" s="316"/>
      <c r="GL92" s="316"/>
      <c r="GM92" s="316"/>
      <c r="GN92" s="316"/>
      <c r="GO92" s="316"/>
      <c r="GP92" s="316"/>
      <c r="GQ92" s="316"/>
      <c r="GR92" s="316"/>
      <c r="GS92" s="316"/>
      <c r="GT92" s="316"/>
      <c r="GU92" s="316"/>
      <c r="GV92" s="316"/>
      <c r="GW92" s="316"/>
      <c r="GX92" s="316"/>
      <c r="GY92" s="316"/>
      <c r="GZ92" s="316"/>
      <c r="HA92" s="316"/>
      <c r="HB92" s="316"/>
      <c r="HC92" s="316"/>
      <c r="HD92" s="316"/>
      <c r="HE92" s="316"/>
      <c r="HF92" s="316"/>
      <c r="HG92" s="316"/>
      <c r="HH92" s="316"/>
      <c r="HI92" s="316"/>
      <c r="HJ92" s="316"/>
      <c r="HK92" s="316"/>
      <c r="HL92" s="316"/>
      <c r="HM92" s="316"/>
      <c r="HN92" s="316"/>
      <c r="HO92" s="316"/>
      <c r="HP92" s="316"/>
      <c r="HQ92" s="316"/>
      <c r="HR92" s="316"/>
      <c r="HS92" s="316"/>
      <c r="HT92" s="316"/>
      <c r="HU92" s="316"/>
      <c r="HV92" s="316"/>
      <c r="HW92" s="316"/>
      <c r="HX92" s="316"/>
      <c r="HY92" s="316"/>
      <c r="HZ92" s="316"/>
      <c r="IA92" s="316"/>
      <c r="IB92" s="316"/>
      <c r="IC92" s="316"/>
      <c r="ID92" s="316"/>
      <c r="IE92" s="316"/>
      <c r="IF92" s="316"/>
      <c r="IG92" s="316"/>
      <c r="IH92" s="316"/>
      <c r="II92" s="316"/>
      <c r="IJ92" s="316"/>
      <c r="IK92" s="316"/>
      <c r="IL92" s="316"/>
      <c r="IM92" s="316"/>
      <c r="IN92" s="316"/>
      <c r="IO92" s="316"/>
      <c r="IP92" s="316"/>
      <c r="IQ92" s="316"/>
      <c r="IR92" s="316"/>
      <c r="IS92" s="316"/>
      <c r="IT92" s="316"/>
      <c r="IU92" s="316"/>
    </row>
    <row r="93" spans="1:255" x14ac:dyDescent="0.35">
      <c r="A93" s="313" t="s">
        <v>63</v>
      </c>
      <c r="B93" s="313"/>
      <c r="C93" s="314"/>
      <c r="D93" s="315"/>
      <c r="E93" s="312"/>
      <c r="F93" s="312"/>
      <c r="G93" s="312"/>
      <c r="H93" s="312"/>
      <c r="I93" s="312"/>
      <c r="J93" s="312"/>
      <c r="K93" s="312"/>
      <c r="L93" s="312"/>
      <c r="M93" s="312"/>
      <c r="N93" s="312"/>
      <c r="O93" s="312"/>
      <c r="P93" s="312"/>
      <c r="Q93" s="312"/>
      <c r="R93" s="312"/>
      <c r="S93" s="312"/>
      <c r="T93" s="312"/>
      <c r="U93" s="312"/>
      <c r="V93" s="312"/>
      <c r="W93" s="312"/>
      <c r="X93" s="312"/>
      <c r="Y93" s="312"/>
      <c r="Z93" s="312"/>
      <c r="AA93" s="312"/>
      <c r="AB93" s="312"/>
      <c r="AC93" s="312"/>
      <c r="AD93" s="312"/>
      <c r="AE93" s="312"/>
      <c r="AF93" s="312"/>
      <c r="AG93" s="312"/>
      <c r="AH93" s="312"/>
      <c r="AI93" s="312"/>
      <c r="AJ93" s="312"/>
      <c r="AK93" s="312"/>
      <c r="AL93" s="312"/>
      <c r="AM93" s="312"/>
      <c r="AN93" s="312"/>
      <c r="AO93" s="312"/>
      <c r="AP93" s="312"/>
      <c r="AQ93" s="312"/>
      <c r="AR93" s="312"/>
      <c r="AS93" s="312"/>
      <c r="AT93" s="312"/>
      <c r="AU93" s="312"/>
      <c r="AV93" s="312"/>
      <c r="AW93" s="312"/>
      <c r="AX93" s="312"/>
      <c r="AY93" s="312"/>
      <c r="AZ93" s="312"/>
      <c r="BA93" s="312"/>
      <c r="BB93" s="312"/>
      <c r="BC93" s="312"/>
      <c r="BD93" s="312"/>
      <c r="BE93" s="312"/>
      <c r="BF93" s="312"/>
      <c r="BG93" s="312"/>
      <c r="BH93" s="312"/>
      <c r="BI93" s="312"/>
      <c r="BJ93" s="312"/>
      <c r="BK93" s="312"/>
      <c r="BL93" s="312"/>
      <c r="BM93" s="312"/>
      <c r="BN93" s="312"/>
      <c r="BO93" s="312"/>
      <c r="BP93" s="312"/>
      <c r="BQ93" s="312"/>
      <c r="BR93" s="312"/>
      <c r="BS93" s="312"/>
      <c r="BT93" s="312"/>
      <c r="BU93" s="312"/>
      <c r="BV93" s="312"/>
      <c r="BW93" s="312"/>
      <c r="BX93" s="312"/>
      <c r="BY93" s="312"/>
      <c r="BZ93" s="312"/>
      <c r="CA93" s="312"/>
      <c r="CB93" s="312"/>
      <c r="CC93" s="312"/>
      <c r="CD93" s="312"/>
      <c r="CE93" s="312"/>
      <c r="CF93" s="312"/>
      <c r="CG93" s="312"/>
      <c r="CH93" s="312"/>
      <c r="CI93" s="312"/>
      <c r="CJ93" s="312"/>
      <c r="CK93" s="312"/>
      <c r="CL93" s="312"/>
      <c r="CM93" s="312"/>
      <c r="CN93" s="312"/>
      <c r="CO93" s="312"/>
      <c r="CP93" s="312"/>
      <c r="CQ93" s="312"/>
      <c r="CR93" s="312"/>
      <c r="CS93" s="312"/>
      <c r="CT93" s="312"/>
      <c r="CU93" s="312"/>
      <c r="CV93" s="312"/>
      <c r="CW93" s="312"/>
      <c r="CX93" s="312"/>
      <c r="CY93" s="312"/>
      <c r="CZ93" s="312"/>
      <c r="DA93" s="312"/>
      <c r="DB93" s="312"/>
      <c r="DC93" s="312"/>
      <c r="DD93" s="312"/>
      <c r="DE93" s="312"/>
      <c r="DF93" s="312"/>
      <c r="DG93" s="312"/>
      <c r="DH93" s="312"/>
      <c r="DI93" s="312"/>
      <c r="DJ93" s="312"/>
      <c r="DK93" s="312"/>
      <c r="DL93" s="312"/>
      <c r="DM93" s="312"/>
      <c r="DN93" s="312"/>
      <c r="DO93" s="312"/>
      <c r="DP93" s="312"/>
      <c r="DQ93" s="312"/>
      <c r="DR93" s="312"/>
      <c r="DS93" s="312"/>
      <c r="DT93" s="312"/>
      <c r="DU93" s="312"/>
      <c r="DV93" s="312"/>
      <c r="DW93" s="312"/>
      <c r="DX93" s="312"/>
      <c r="DY93" s="312"/>
      <c r="DZ93" s="312"/>
      <c r="EA93" s="312"/>
      <c r="EB93" s="312"/>
      <c r="EC93" s="312"/>
      <c r="ED93" s="312"/>
      <c r="EE93" s="312"/>
      <c r="EF93" s="312"/>
      <c r="EG93" s="312"/>
      <c r="EH93" s="312"/>
      <c r="EI93" s="312"/>
      <c r="EJ93" s="312"/>
      <c r="EK93" s="312"/>
      <c r="EL93" s="312"/>
      <c r="EM93" s="312"/>
      <c r="EN93" s="312"/>
      <c r="EO93" s="312"/>
      <c r="EP93" s="312"/>
      <c r="EQ93" s="312"/>
      <c r="ER93" s="312"/>
      <c r="ES93" s="312"/>
      <c r="ET93" s="312"/>
      <c r="EU93" s="312"/>
      <c r="EV93" s="312"/>
      <c r="EW93" s="312"/>
      <c r="EX93" s="312"/>
      <c r="EY93" s="312"/>
      <c r="EZ93" s="312"/>
      <c r="FA93" s="312"/>
      <c r="FB93" s="312"/>
      <c r="FC93" s="312"/>
      <c r="FD93" s="312"/>
      <c r="FE93" s="312"/>
      <c r="FF93" s="312"/>
      <c r="FG93" s="312"/>
      <c r="FH93" s="312"/>
      <c r="FI93" s="312"/>
      <c r="FJ93" s="312"/>
      <c r="FK93" s="312"/>
      <c r="FL93" s="312"/>
      <c r="FM93" s="312"/>
      <c r="FN93" s="312"/>
      <c r="FO93" s="312"/>
      <c r="FP93" s="312"/>
      <c r="FQ93" s="312"/>
      <c r="FR93" s="312"/>
      <c r="FS93" s="312"/>
      <c r="FT93" s="312"/>
      <c r="FU93" s="312"/>
      <c r="FV93" s="312"/>
      <c r="FW93" s="312"/>
      <c r="FX93" s="312"/>
      <c r="FY93" s="312"/>
      <c r="FZ93" s="312"/>
      <c r="GA93" s="312"/>
      <c r="GB93" s="312"/>
      <c r="GC93" s="312"/>
      <c r="GD93" s="312"/>
      <c r="GE93" s="312"/>
      <c r="GF93" s="312"/>
      <c r="GG93" s="312"/>
      <c r="GH93" s="312"/>
      <c r="GI93" s="312"/>
      <c r="GJ93" s="312"/>
      <c r="GK93" s="316"/>
      <c r="GL93" s="316"/>
      <c r="GM93" s="316"/>
      <c r="GN93" s="316"/>
      <c r="GO93" s="316"/>
      <c r="GP93" s="316"/>
      <c r="GQ93" s="316"/>
      <c r="GR93" s="316"/>
      <c r="GS93" s="316"/>
      <c r="GT93" s="316"/>
      <c r="GU93" s="316"/>
      <c r="GV93" s="316"/>
      <c r="GW93" s="316"/>
      <c r="GX93" s="316"/>
      <c r="GY93" s="316"/>
      <c r="GZ93" s="316"/>
      <c r="HA93" s="316"/>
      <c r="HB93" s="316"/>
      <c r="HC93" s="316"/>
      <c r="HD93" s="316"/>
      <c r="HE93" s="316"/>
      <c r="HF93" s="316"/>
      <c r="HG93" s="316"/>
      <c r="HH93" s="316"/>
      <c r="HI93" s="316"/>
      <c r="HJ93" s="316"/>
      <c r="HK93" s="316"/>
      <c r="HL93" s="316"/>
      <c r="HM93" s="316"/>
      <c r="HN93" s="316"/>
      <c r="HO93" s="316"/>
      <c r="HP93" s="316"/>
      <c r="HQ93" s="316"/>
      <c r="HR93" s="316"/>
      <c r="HS93" s="316"/>
      <c r="HT93" s="316"/>
      <c r="HU93" s="316"/>
      <c r="HV93" s="316"/>
      <c r="HW93" s="316"/>
      <c r="HX93" s="316"/>
      <c r="HY93" s="316"/>
      <c r="HZ93" s="316"/>
      <c r="IA93" s="316"/>
      <c r="IB93" s="316"/>
      <c r="IC93" s="316"/>
      <c r="ID93" s="316"/>
      <c r="IE93" s="316"/>
      <c r="IF93" s="316"/>
      <c r="IG93" s="316"/>
      <c r="IH93" s="316"/>
      <c r="II93" s="316"/>
      <c r="IJ93" s="316"/>
      <c r="IK93" s="316"/>
      <c r="IL93" s="316"/>
      <c r="IM93" s="316"/>
      <c r="IN93" s="316"/>
      <c r="IO93" s="316"/>
      <c r="IP93" s="316"/>
      <c r="IQ93" s="316"/>
      <c r="IR93" s="316"/>
      <c r="IS93" s="316"/>
      <c r="IT93" s="316"/>
      <c r="IU93" s="316"/>
    </row>
  </sheetData>
  <conditionalFormatting sqref="J3:GJ3">
    <cfRule type="cellIs" dxfId="140" priority="8" stopIfTrue="1" operator="equal">
      <formula>"Construction"</formula>
    </cfRule>
    <cfRule type="cellIs" dxfId="139" priority="9" stopIfTrue="1" operator="equal">
      <formula>"Operations"</formula>
    </cfRule>
  </conditionalFormatting>
  <conditionalFormatting sqref="J3:GJ3">
    <cfRule type="cellIs" dxfId="138" priority="7" operator="equal">
      <formula>"Fin Close"</formula>
    </cfRule>
  </conditionalFormatting>
  <conditionalFormatting sqref="J3:GJ3">
    <cfRule type="cellIs" dxfId="137" priority="5" operator="equal">
      <formula>"PPA ext."</formula>
    </cfRule>
    <cfRule type="cellIs" dxfId="136" priority="6" operator="equal">
      <formula>"Delay"</formula>
    </cfRule>
  </conditionalFormatting>
  <conditionalFormatting sqref="F2:F4">
    <cfRule type="cellIs" dxfId="135" priority="1" stopIfTrue="1" operator="notEqual">
      <formula>0</formula>
    </cfRule>
    <cfRule type="cellIs" dxfId="134" priority="2" stopIfTrue="1" operator="equal">
      <formula>""</formula>
    </cfRule>
  </conditionalFormatting>
  <conditionalFormatting sqref="F2:F4">
    <cfRule type="cellIs" dxfId="133" priority="3" stopIfTrue="1" operator="notEqual">
      <formula>0</formula>
    </cfRule>
    <cfRule type="cellIs" dxfId="132" priority="4" stopIfTrue="1" operator="equal">
      <formula>""</formula>
    </cfRule>
  </conditionalFormatting>
  <dataValidations count="1">
    <dataValidation allowBlank="1" showInputMessage="1" showErrorMessage="1" sqref="E10:H10 E15:H18 E23:H24 E29:H31 E38:H38 E47:H47 E58:H58 E68:H68 E79:H79" xr:uid="{00000000-0002-0000-0200-000000000000}"/>
  </dataValidations>
  <printOptions verticalCentered="1" gridLines="1"/>
  <pageMargins left="0.74803149606299213" right="0.74803149606299213" top="0.98425196850393704" bottom="0.98425196850393704" header="0.51181102362204722" footer="0.51181102362204722"/>
  <pageSetup paperSize="9" scale="55" orientation="landscape" blackAndWhite="1" horizontalDpi="300" verticalDpi="300" r:id="rId1"/>
  <headerFooter alignWithMargins="0">
    <oddHeader>&amp;L&amp;"Arial,Bold"&amp;14PROJECT AIRCO&amp;C&amp;"Arial,Bold"&amp;14Sheet: &amp;A&amp;R&amp;"Arial,Bold"&amp;14STRICTLY CONFIDENTIAL</oddHeader>
    <oddFooter>&amp;L&amp;12&amp;F (Printed on &amp;D at &amp;T) &amp;R&amp;12Page &amp;P of &amp;N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0">
    <outlinePr summaryBelow="0" summaryRight="0"/>
  </sheetPr>
  <dimension ref="A1:PY30"/>
  <sheetViews>
    <sheetView showGridLines="0" defaultGridColor="0" colorId="8" workbookViewId="0">
      <pane xSplit="9" ySplit="5" topLeftCell="DH6" activePane="bottomRight" state="frozen"/>
      <selection activeCell="F117" sqref="F117"/>
      <selection pane="topRight" activeCell="F117" sqref="F117"/>
      <selection pane="bottomLeft" activeCell="F117" sqref="F117"/>
      <selection pane="bottomRight" activeCell="A17" sqref="A17"/>
    </sheetView>
  </sheetViews>
  <sheetFormatPr defaultColWidth="0" defaultRowHeight="13.15" outlineLevelCol="1" x14ac:dyDescent="0.35"/>
  <cols>
    <col min="1" max="2" width="1.33203125" style="15" customWidth="1"/>
    <col min="3" max="3" width="1.33203125" style="21" customWidth="1"/>
    <col min="4" max="4" width="1.33203125" style="60" customWidth="1"/>
    <col min="5" max="5" width="40.53125" style="12" customWidth="1"/>
    <col min="6" max="6" width="12.53125" style="12" customWidth="1"/>
    <col min="7" max="8" width="11.53125" style="12" customWidth="1"/>
    <col min="9" max="9" width="2.53125" style="9" customWidth="1"/>
    <col min="10" max="14" width="11.53125" style="12" customWidth="1"/>
    <col min="15" max="30" width="11.53125" style="12" customWidth="1" outlineLevel="1"/>
    <col min="31" max="192" width="11.53125" style="12" customWidth="1"/>
    <col min="193" max="255" width="11.53125" hidden="1" customWidth="1"/>
    <col min="256" max="16384" width="11.53125" hidden="1"/>
  </cols>
  <sheetData>
    <row r="1" spans="1:441" s="43" customFormat="1" ht="25.15" x14ac:dyDescent="0.35">
      <c r="A1" s="24" t="str">
        <f ca="1" xml:space="preserve"> RIGHT(CELL("filename", A1), LEN(CELL("filename", A1)) - SEARCH("]", CELL("filename", A1))) &amp; " - " &amp; InpC!F3</f>
        <v>Acct - Base case 1</v>
      </c>
      <c r="B1" s="15"/>
      <c r="C1" s="21"/>
      <c r="D1" s="60"/>
      <c r="E1" s="12"/>
      <c r="F1" s="12"/>
      <c r="G1" s="12"/>
      <c r="H1" s="12"/>
      <c r="I1" s="9"/>
      <c r="J1" s="12"/>
      <c r="K1" s="12"/>
      <c r="L1" s="12"/>
      <c r="M1" s="12"/>
      <c r="N1" s="12"/>
      <c r="O1" s="12"/>
      <c r="P1" s="12"/>
      <c r="Q1" s="12"/>
      <c r="R1" s="12"/>
      <c r="S1" s="12"/>
      <c r="T1" s="12"/>
      <c r="U1" s="12"/>
      <c r="V1" s="12"/>
      <c r="W1" s="12"/>
      <c r="X1" s="12"/>
      <c r="Y1" s="12"/>
      <c r="Z1" s="12"/>
      <c r="AA1" s="12"/>
      <c r="AB1" s="12"/>
      <c r="AC1" s="12"/>
      <c r="AD1" s="12"/>
      <c r="AE1" s="12"/>
      <c r="AF1" s="12"/>
      <c r="AG1" s="12"/>
      <c r="AH1" s="12"/>
      <c r="AI1" s="12"/>
      <c r="AJ1" s="12"/>
      <c r="AK1" s="12"/>
      <c r="AL1" s="12"/>
      <c r="AM1" s="12"/>
      <c r="AN1" s="12"/>
      <c r="AO1" s="12"/>
      <c r="AP1" s="12"/>
      <c r="AQ1" s="12"/>
      <c r="AR1" s="12"/>
      <c r="AS1" s="12"/>
      <c r="AT1" s="12"/>
      <c r="AU1" s="12"/>
      <c r="AV1" s="12"/>
      <c r="AW1" s="12"/>
      <c r="AX1" s="12"/>
      <c r="AY1" s="12"/>
      <c r="AZ1" s="12"/>
      <c r="BA1" s="12"/>
      <c r="BB1" s="12"/>
      <c r="BC1" s="12"/>
      <c r="BD1" s="12"/>
      <c r="BE1" s="12"/>
      <c r="BF1" s="12"/>
      <c r="BG1" s="12"/>
      <c r="BH1" s="12"/>
      <c r="BI1" s="12"/>
      <c r="BJ1" s="12"/>
      <c r="BK1" s="12"/>
      <c r="BL1" s="12"/>
      <c r="BM1" s="12"/>
      <c r="BN1" s="12"/>
      <c r="BO1" s="12"/>
      <c r="BP1" s="12"/>
      <c r="BQ1" s="12"/>
      <c r="BR1" s="12"/>
      <c r="BS1" s="12"/>
      <c r="BT1" s="12"/>
      <c r="BU1" s="12"/>
      <c r="BV1" s="12"/>
      <c r="BW1" s="12"/>
      <c r="BX1" s="12"/>
      <c r="BY1" s="12"/>
      <c r="BZ1" s="12"/>
      <c r="CA1" s="12"/>
      <c r="CB1" s="12"/>
      <c r="CC1" s="12"/>
      <c r="CD1" s="12"/>
      <c r="CE1" s="12"/>
      <c r="CF1" s="12"/>
      <c r="CG1" s="12"/>
      <c r="CH1" s="12"/>
      <c r="CI1" s="12"/>
      <c r="CJ1" s="12"/>
      <c r="CK1" s="12"/>
      <c r="CL1" s="12"/>
      <c r="CM1" s="12"/>
      <c r="CN1" s="12"/>
      <c r="CO1" s="12"/>
      <c r="CP1" s="12"/>
      <c r="CQ1" s="12"/>
      <c r="CR1" s="12"/>
      <c r="CS1" s="12"/>
      <c r="CT1" s="12"/>
      <c r="CU1" s="12"/>
      <c r="CV1" s="12"/>
      <c r="CW1" s="12"/>
      <c r="CX1" s="12"/>
      <c r="CY1" s="12"/>
      <c r="CZ1" s="12"/>
      <c r="DA1" s="12"/>
      <c r="DB1" s="12"/>
      <c r="DC1" s="12"/>
      <c r="DD1" s="12"/>
      <c r="DE1" s="12"/>
      <c r="DF1" s="12"/>
      <c r="DG1" s="12"/>
      <c r="DH1" s="12"/>
      <c r="DI1" s="12"/>
      <c r="DJ1" s="12"/>
      <c r="DK1" s="12"/>
      <c r="DL1" s="12"/>
      <c r="DM1" s="12"/>
      <c r="DN1" s="12"/>
      <c r="DO1" s="12"/>
      <c r="DP1" s="12"/>
      <c r="DQ1" s="12"/>
      <c r="DR1" s="12"/>
      <c r="DS1" s="12"/>
      <c r="DT1" s="12"/>
      <c r="DU1" s="12"/>
      <c r="DV1" s="12"/>
      <c r="DW1" s="12"/>
      <c r="DX1" s="12"/>
      <c r="DY1" s="12"/>
      <c r="DZ1" s="12"/>
      <c r="EA1" s="12"/>
      <c r="EB1" s="12"/>
      <c r="EC1" s="12"/>
      <c r="ED1" s="12"/>
      <c r="EE1" s="12"/>
      <c r="EF1" s="12"/>
      <c r="EG1" s="12"/>
      <c r="EH1" s="12"/>
      <c r="EI1" s="12"/>
      <c r="EJ1" s="12"/>
      <c r="EK1" s="12"/>
      <c r="EL1" s="12"/>
      <c r="EM1" s="12"/>
      <c r="EN1" s="12"/>
      <c r="EO1" s="12"/>
      <c r="EP1" s="12"/>
      <c r="EQ1" s="12"/>
      <c r="ER1" s="12"/>
      <c r="ES1" s="12"/>
      <c r="ET1" s="12"/>
      <c r="EU1" s="12"/>
      <c r="EV1" s="12"/>
      <c r="EW1" s="12"/>
      <c r="EX1" s="12"/>
      <c r="EY1" s="12"/>
      <c r="EZ1" s="12"/>
      <c r="FA1" s="12"/>
      <c r="FB1" s="12"/>
      <c r="FC1" s="12"/>
      <c r="FD1" s="12"/>
      <c r="FE1" s="12"/>
      <c r="FF1" s="12"/>
      <c r="FG1" s="12"/>
      <c r="FH1" s="12"/>
      <c r="FI1" s="12"/>
      <c r="FJ1" s="12"/>
      <c r="FK1" s="12"/>
      <c r="FL1" s="12"/>
      <c r="FM1" s="12"/>
      <c r="FN1" s="12"/>
      <c r="FO1" s="12"/>
      <c r="FP1" s="12"/>
      <c r="FQ1" s="12"/>
      <c r="FR1" s="12"/>
      <c r="FS1" s="12"/>
      <c r="FT1" s="12"/>
      <c r="FU1" s="12"/>
      <c r="FV1" s="12"/>
      <c r="FW1" s="12"/>
      <c r="FX1" s="12"/>
      <c r="FY1" s="12"/>
      <c r="FZ1" s="12"/>
      <c r="GA1" s="12"/>
      <c r="GB1" s="12"/>
      <c r="GC1" s="12"/>
      <c r="GD1" s="12"/>
      <c r="GE1" s="12"/>
      <c r="GF1" s="12"/>
      <c r="GG1" s="12"/>
      <c r="GH1" s="12"/>
      <c r="GI1" s="12"/>
      <c r="GJ1" s="12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  <c r="HB1"/>
      <c r="HC1"/>
      <c r="HD1"/>
      <c r="HE1"/>
      <c r="HF1"/>
      <c r="HG1"/>
      <c r="HH1"/>
      <c r="HI1"/>
      <c r="HJ1"/>
      <c r="HK1"/>
      <c r="HL1"/>
      <c r="HM1"/>
      <c r="HN1"/>
      <c r="HO1"/>
      <c r="HP1"/>
      <c r="HQ1"/>
      <c r="HR1"/>
      <c r="HS1"/>
      <c r="HT1"/>
      <c r="HU1"/>
      <c r="HV1"/>
      <c r="HW1"/>
      <c r="HX1"/>
      <c r="HY1"/>
      <c r="HZ1"/>
      <c r="IA1"/>
      <c r="IB1"/>
      <c r="IC1"/>
      <c r="ID1"/>
      <c r="IE1"/>
      <c r="IF1"/>
      <c r="IG1"/>
      <c r="IH1"/>
      <c r="II1"/>
      <c r="IJ1"/>
      <c r="IK1"/>
      <c r="IL1"/>
      <c r="IM1"/>
      <c r="IN1"/>
      <c r="IO1"/>
      <c r="IP1"/>
      <c r="IQ1"/>
      <c r="IR1"/>
      <c r="IS1"/>
      <c r="IT1"/>
      <c r="IU1"/>
      <c r="IV1"/>
      <c r="IW1"/>
      <c r="IX1"/>
      <c r="IY1"/>
      <c r="IZ1"/>
      <c r="JA1"/>
      <c r="JB1"/>
      <c r="JC1"/>
      <c r="JD1"/>
      <c r="JE1"/>
      <c r="JF1"/>
      <c r="JG1"/>
      <c r="JH1"/>
      <c r="JI1"/>
      <c r="JJ1"/>
      <c r="JK1"/>
      <c r="JL1"/>
      <c r="JM1"/>
      <c r="JN1"/>
      <c r="JO1"/>
      <c r="JP1"/>
      <c r="JQ1"/>
      <c r="JR1"/>
      <c r="JS1"/>
      <c r="JT1"/>
      <c r="JU1"/>
      <c r="JV1"/>
      <c r="JW1"/>
      <c r="JX1"/>
      <c r="JY1"/>
      <c r="JZ1"/>
      <c r="KA1"/>
      <c r="KB1"/>
      <c r="KC1"/>
      <c r="KD1"/>
      <c r="KE1"/>
      <c r="KF1"/>
      <c r="KG1"/>
      <c r="KH1"/>
      <c r="KI1"/>
      <c r="KJ1"/>
      <c r="KK1"/>
      <c r="KL1"/>
      <c r="KM1"/>
      <c r="KN1"/>
      <c r="KO1"/>
      <c r="KP1"/>
      <c r="KQ1"/>
      <c r="KR1"/>
      <c r="KS1"/>
      <c r="KT1"/>
      <c r="KU1"/>
      <c r="KV1"/>
      <c r="KW1"/>
      <c r="KX1"/>
      <c r="KY1"/>
      <c r="KZ1"/>
      <c r="LA1"/>
      <c r="LB1"/>
      <c r="LC1"/>
      <c r="LD1"/>
      <c r="LE1"/>
      <c r="LF1"/>
      <c r="LG1"/>
      <c r="LH1"/>
      <c r="LI1"/>
      <c r="LJ1"/>
      <c r="LK1"/>
      <c r="LL1"/>
      <c r="LM1"/>
      <c r="LN1"/>
      <c r="LO1"/>
      <c r="LP1"/>
      <c r="LQ1"/>
      <c r="LR1"/>
      <c r="LS1"/>
      <c r="LT1"/>
      <c r="LU1"/>
      <c r="LV1"/>
      <c r="LW1"/>
      <c r="LX1"/>
      <c r="LY1"/>
      <c r="LZ1"/>
      <c r="MA1"/>
      <c r="MB1"/>
      <c r="MC1"/>
      <c r="MD1"/>
      <c r="ME1"/>
      <c r="MF1"/>
      <c r="MG1"/>
      <c r="MH1"/>
      <c r="MI1"/>
      <c r="MJ1"/>
      <c r="MK1"/>
      <c r="ML1"/>
      <c r="MM1"/>
      <c r="MN1"/>
      <c r="MO1"/>
      <c r="MP1"/>
      <c r="MQ1"/>
      <c r="MR1"/>
      <c r="MS1"/>
      <c r="MT1"/>
      <c r="MU1"/>
      <c r="MV1"/>
      <c r="MW1"/>
      <c r="MX1"/>
      <c r="MY1"/>
      <c r="MZ1"/>
      <c r="NA1"/>
      <c r="NB1"/>
      <c r="NC1"/>
      <c r="ND1"/>
      <c r="NE1"/>
      <c r="NF1"/>
      <c r="NG1"/>
      <c r="NH1"/>
      <c r="NI1"/>
      <c r="NJ1"/>
      <c r="NK1"/>
      <c r="NL1"/>
      <c r="NM1"/>
      <c r="NN1"/>
      <c r="NO1"/>
      <c r="NP1"/>
      <c r="NQ1"/>
      <c r="NR1"/>
      <c r="NS1"/>
      <c r="NT1"/>
      <c r="NU1"/>
      <c r="NV1"/>
      <c r="NW1"/>
      <c r="NX1"/>
      <c r="NY1"/>
      <c r="NZ1"/>
      <c r="OA1"/>
      <c r="OB1"/>
      <c r="OC1"/>
      <c r="OD1"/>
      <c r="OE1"/>
      <c r="OF1"/>
      <c r="OG1"/>
      <c r="OH1"/>
      <c r="OI1"/>
      <c r="OJ1"/>
      <c r="OK1"/>
      <c r="OL1"/>
      <c r="OM1"/>
      <c r="ON1"/>
      <c r="OO1"/>
      <c r="OP1"/>
      <c r="OQ1"/>
      <c r="OR1"/>
      <c r="OS1"/>
      <c r="OT1"/>
      <c r="OU1"/>
      <c r="OV1"/>
      <c r="OW1"/>
      <c r="OX1"/>
      <c r="OY1"/>
      <c r="OZ1"/>
      <c r="PA1"/>
      <c r="PB1"/>
      <c r="PC1"/>
      <c r="PD1"/>
      <c r="PE1"/>
      <c r="PF1"/>
      <c r="PG1"/>
      <c r="PH1"/>
      <c r="PI1"/>
      <c r="PJ1"/>
      <c r="PK1"/>
      <c r="PL1"/>
      <c r="PM1"/>
      <c r="PN1"/>
      <c r="PO1"/>
      <c r="PP1"/>
      <c r="PQ1"/>
      <c r="PR1"/>
      <c r="PS1"/>
      <c r="PT1"/>
      <c r="PU1"/>
      <c r="PV1"/>
      <c r="PW1"/>
      <c r="PX1"/>
      <c r="PY1"/>
    </row>
    <row r="2" spans="1:441" s="53" customFormat="1" x14ac:dyDescent="0.35">
      <c r="A2" s="63"/>
      <c r="B2" s="63"/>
      <c r="C2" s="64"/>
      <c r="D2" s="65"/>
      <c r="E2" s="41" t="str">
        <f xml:space="preserve"> Time!E$25</f>
        <v>Model period ending</v>
      </c>
      <c r="F2" s="350">
        <f xml:space="preserve"> Check!$F$9</f>
        <v>0</v>
      </c>
      <c r="G2" s="42" t="s">
        <v>23</v>
      </c>
      <c r="H2" s="25"/>
      <c r="I2" s="179"/>
      <c r="J2" s="25">
        <f xml:space="preserve"> Time!J$25</f>
        <v>44104</v>
      </c>
      <c r="K2" s="25">
        <f xml:space="preserve"> Time!K$25</f>
        <v>44196</v>
      </c>
      <c r="L2" s="25">
        <f xml:space="preserve"> Time!L$25</f>
        <v>44286</v>
      </c>
      <c r="M2" s="25">
        <f xml:space="preserve"> Time!M$25</f>
        <v>44377</v>
      </c>
      <c r="N2" s="25">
        <f xml:space="preserve"> Time!N$25</f>
        <v>44469</v>
      </c>
      <c r="O2" s="25">
        <f xml:space="preserve"> Time!O$25</f>
        <v>44561</v>
      </c>
      <c r="P2" s="25">
        <f xml:space="preserve"> Time!P$25</f>
        <v>44651</v>
      </c>
      <c r="Q2" s="25">
        <f xml:space="preserve"> Time!Q$25</f>
        <v>44742</v>
      </c>
      <c r="R2" s="25">
        <f xml:space="preserve"> Time!R$25</f>
        <v>44834</v>
      </c>
      <c r="S2" s="25">
        <f xml:space="preserve"> Time!S$25</f>
        <v>44926</v>
      </c>
      <c r="T2" s="25">
        <f xml:space="preserve"> Time!T$25</f>
        <v>45016</v>
      </c>
      <c r="U2" s="25">
        <f xml:space="preserve"> Time!U$25</f>
        <v>45107</v>
      </c>
      <c r="V2" s="25">
        <f xml:space="preserve"> Time!V$25</f>
        <v>45199</v>
      </c>
      <c r="W2" s="25">
        <f xml:space="preserve"> Time!W$25</f>
        <v>45291</v>
      </c>
      <c r="X2" s="25">
        <f xml:space="preserve"> Time!X$25</f>
        <v>45382</v>
      </c>
      <c r="Y2" s="25">
        <f xml:space="preserve"> Time!Y$25</f>
        <v>45473</v>
      </c>
      <c r="Z2" s="25">
        <f xml:space="preserve"> Time!Z$25</f>
        <v>45565</v>
      </c>
      <c r="AA2" s="25">
        <f xml:space="preserve"> Time!AA$25</f>
        <v>45657</v>
      </c>
      <c r="AB2" s="25">
        <f xml:space="preserve"> Time!AB$25</f>
        <v>45747</v>
      </c>
      <c r="AC2" s="25">
        <f xml:space="preserve"> Time!AC$25</f>
        <v>45838</v>
      </c>
      <c r="AD2" s="25">
        <f xml:space="preserve"> Time!AD$25</f>
        <v>45930</v>
      </c>
      <c r="AE2" s="25">
        <f xml:space="preserve"> Time!AE$25</f>
        <v>46022</v>
      </c>
      <c r="AF2" s="25">
        <f xml:space="preserve"> Time!AF$25</f>
        <v>46112</v>
      </c>
      <c r="AG2" s="25">
        <f xml:space="preserve"> Time!AG$25</f>
        <v>46203</v>
      </c>
      <c r="AH2" s="25">
        <f xml:space="preserve"> Time!AH$25</f>
        <v>46295</v>
      </c>
      <c r="AI2" s="25">
        <f xml:space="preserve"> Time!AI$25</f>
        <v>46387</v>
      </c>
      <c r="AJ2" s="25">
        <f xml:space="preserve"> Time!AJ$25</f>
        <v>46477</v>
      </c>
      <c r="AK2" s="25">
        <f xml:space="preserve"> Time!AK$25</f>
        <v>46568</v>
      </c>
      <c r="AL2" s="25">
        <f xml:space="preserve"> Time!AL$25</f>
        <v>46660</v>
      </c>
      <c r="AM2" s="25">
        <f xml:space="preserve"> Time!AM$25</f>
        <v>46752</v>
      </c>
      <c r="AN2" s="25">
        <f xml:space="preserve"> Time!AN$25</f>
        <v>46843</v>
      </c>
      <c r="AO2" s="25">
        <f xml:space="preserve"> Time!AO$25</f>
        <v>46934</v>
      </c>
      <c r="AP2" s="25">
        <f xml:space="preserve"> Time!AP$25</f>
        <v>47026</v>
      </c>
      <c r="AQ2" s="25">
        <f xml:space="preserve"> Time!AQ$25</f>
        <v>47118</v>
      </c>
      <c r="AR2" s="25">
        <f xml:space="preserve"> Time!AR$25</f>
        <v>47208</v>
      </c>
      <c r="AS2" s="25">
        <f xml:space="preserve"> Time!AS$25</f>
        <v>47299</v>
      </c>
      <c r="AT2" s="25">
        <f xml:space="preserve"> Time!AT$25</f>
        <v>47391</v>
      </c>
      <c r="AU2" s="25">
        <f xml:space="preserve"> Time!AU$25</f>
        <v>47483</v>
      </c>
      <c r="AV2" s="25">
        <f xml:space="preserve"> Time!AV$25</f>
        <v>47573</v>
      </c>
      <c r="AW2" s="25">
        <f xml:space="preserve"> Time!AW$25</f>
        <v>47664</v>
      </c>
      <c r="AX2" s="25">
        <f xml:space="preserve"> Time!AX$25</f>
        <v>47756</v>
      </c>
      <c r="AY2" s="25">
        <f xml:space="preserve"> Time!AY$25</f>
        <v>47848</v>
      </c>
      <c r="AZ2" s="25">
        <f xml:space="preserve"> Time!AZ$25</f>
        <v>47938</v>
      </c>
      <c r="BA2" s="25">
        <f xml:space="preserve"> Time!BA$25</f>
        <v>48029</v>
      </c>
      <c r="BB2" s="25">
        <f xml:space="preserve"> Time!BB$25</f>
        <v>48121</v>
      </c>
      <c r="BC2" s="25">
        <f xml:space="preserve"> Time!BC$25</f>
        <v>48213</v>
      </c>
      <c r="BD2" s="25">
        <f xml:space="preserve"> Time!BD$25</f>
        <v>48304</v>
      </c>
      <c r="BE2" s="25">
        <f xml:space="preserve"> Time!BE$25</f>
        <v>48395</v>
      </c>
      <c r="BF2" s="25">
        <f xml:space="preserve"> Time!BF$25</f>
        <v>48487</v>
      </c>
      <c r="BG2" s="25">
        <f xml:space="preserve"> Time!BG$25</f>
        <v>48579</v>
      </c>
      <c r="BH2" s="25">
        <f xml:space="preserve"> Time!BH$25</f>
        <v>48669</v>
      </c>
      <c r="BI2" s="25">
        <f xml:space="preserve"> Time!BI$25</f>
        <v>48760</v>
      </c>
      <c r="BJ2" s="25">
        <f xml:space="preserve"> Time!BJ$25</f>
        <v>48852</v>
      </c>
      <c r="BK2" s="25">
        <f xml:space="preserve"> Time!BK$25</f>
        <v>48944</v>
      </c>
      <c r="BL2" s="25">
        <f xml:space="preserve"> Time!BL$25</f>
        <v>49034</v>
      </c>
      <c r="BM2" s="25">
        <f xml:space="preserve"> Time!BM$25</f>
        <v>49125</v>
      </c>
      <c r="BN2" s="25">
        <f xml:space="preserve"> Time!BN$25</f>
        <v>49217</v>
      </c>
      <c r="BO2" s="25">
        <f xml:space="preserve"> Time!BO$25</f>
        <v>49309</v>
      </c>
      <c r="BP2" s="25">
        <f xml:space="preserve"> Time!BP$25</f>
        <v>49399</v>
      </c>
      <c r="BQ2" s="25">
        <f xml:space="preserve"> Time!BQ$25</f>
        <v>49490</v>
      </c>
      <c r="BR2" s="25">
        <f xml:space="preserve"> Time!BR$25</f>
        <v>49582</v>
      </c>
      <c r="BS2" s="25">
        <f xml:space="preserve"> Time!BS$25</f>
        <v>49674</v>
      </c>
      <c r="BT2" s="25">
        <f xml:space="preserve"> Time!BT$25</f>
        <v>49765</v>
      </c>
      <c r="BU2" s="25">
        <f xml:space="preserve"> Time!BU$25</f>
        <v>49856</v>
      </c>
      <c r="BV2" s="25">
        <f xml:space="preserve"> Time!BV$25</f>
        <v>49948</v>
      </c>
      <c r="BW2" s="25">
        <f xml:space="preserve"> Time!BW$25</f>
        <v>50040</v>
      </c>
      <c r="BX2" s="25">
        <f xml:space="preserve"> Time!BX$25</f>
        <v>50130</v>
      </c>
      <c r="BY2" s="25">
        <f xml:space="preserve"> Time!BY$25</f>
        <v>50221</v>
      </c>
      <c r="BZ2" s="25">
        <f xml:space="preserve"> Time!BZ$25</f>
        <v>50313</v>
      </c>
      <c r="CA2" s="25">
        <f xml:space="preserve"> Time!CA$25</f>
        <v>50405</v>
      </c>
      <c r="CB2" s="25">
        <f xml:space="preserve"> Time!CB$25</f>
        <v>50495</v>
      </c>
      <c r="CC2" s="25">
        <f xml:space="preserve"> Time!CC$25</f>
        <v>50586</v>
      </c>
      <c r="CD2" s="25">
        <f xml:space="preserve"> Time!CD$25</f>
        <v>50678</v>
      </c>
      <c r="CE2" s="25">
        <f xml:space="preserve"> Time!CE$25</f>
        <v>50770</v>
      </c>
      <c r="CF2" s="25">
        <f xml:space="preserve"> Time!CF$25</f>
        <v>50860</v>
      </c>
      <c r="CG2" s="25">
        <f xml:space="preserve"> Time!CG$25</f>
        <v>50951</v>
      </c>
      <c r="CH2" s="25">
        <f xml:space="preserve"> Time!CH$25</f>
        <v>51043</v>
      </c>
      <c r="CI2" s="25">
        <f xml:space="preserve"> Time!CI$25</f>
        <v>51135</v>
      </c>
      <c r="CJ2" s="25">
        <f xml:space="preserve"> Time!CJ$25</f>
        <v>51226</v>
      </c>
      <c r="CK2" s="25">
        <f xml:space="preserve"> Time!CK$25</f>
        <v>51317</v>
      </c>
      <c r="CL2" s="25">
        <f xml:space="preserve"> Time!CL$25</f>
        <v>51409</v>
      </c>
      <c r="CM2" s="25">
        <f xml:space="preserve"> Time!CM$25</f>
        <v>51501</v>
      </c>
      <c r="CN2" s="25">
        <f xml:space="preserve"> Time!CN$25</f>
        <v>51591</v>
      </c>
      <c r="CO2" s="25">
        <f xml:space="preserve"> Time!CO$25</f>
        <v>51682</v>
      </c>
      <c r="CP2" s="25">
        <f xml:space="preserve"> Time!CP$25</f>
        <v>51774</v>
      </c>
      <c r="CQ2" s="25">
        <f xml:space="preserve"> Time!CQ$25</f>
        <v>51866</v>
      </c>
      <c r="CR2" s="25">
        <f xml:space="preserve"> Time!CR$25</f>
        <v>51956</v>
      </c>
      <c r="CS2" s="25">
        <f xml:space="preserve"> Time!CS$25</f>
        <v>52047</v>
      </c>
      <c r="CT2" s="25">
        <f xml:space="preserve"> Time!CT$25</f>
        <v>52139</v>
      </c>
      <c r="CU2" s="25">
        <f xml:space="preserve"> Time!CU$25</f>
        <v>52231</v>
      </c>
      <c r="CV2" s="25">
        <f xml:space="preserve"> Time!CV$25</f>
        <v>52321</v>
      </c>
      <c r="CW2" s="25">
        <f xml:space="preserve"> Time!CW$25</f>
        <v>52412</v>
      </c>
      <c r="CX2" s="25">
        <f xml:space="preserve"> Time!CX$25</f>
        <v>52504</v>
      </c>
      <c r="CY2" s="25">
        <f xml:space="preserve"> Time!CY$25</f>
        <v>52596</v>
      </c>
      <c r="CZ2" s="25">
        <f xml:space="preserve"> Time!CZ$25</f>
        <v>52687</v>
      </c>
      <c r="DA2" s="25">
        <f xml:space="preserve"> Time!DA$25</f>
        <v>52778</v>
      </c>
      <c r="DB2" s="25">
        <f xml:space="preserve"> Time!DB$25</f>
        <v>52870</v>
      </c>
      <c r="DC2" s="25">
        <f xml:space="preserve"> Time!DC$25</f>
        <v>52962</v>
      </c>
      <c r="DD2" s="25">
        <f xml:space="preserve"> Time!DD$25</f>
        <v>53052</v>
      </c>
      <c r="DE2" s="25">
        <f xml:space="preserve"> Time!DE$25</f>
        <v>53143</v>
      </c>
      <c r="DF2" s="25">
        <f xml:space="preserve"> Time!DF$25</f>
        <v>53235</v>
      </c>
      <c r="DG2" s="25">
        <f xml:space="preserve"> Time!DG$25</f>
        <v>53327</v>
      </c>
      <c r="DH2" s="25">
        <f xml:space="preserve"> Time!DH$25</f>
        <v>53417</v>
      </c>
      <c r="DI2" s="25">
        <f xml:space="preserve"> Time!DI$25</f>
        <v>53508</v>
      </c>
      <c r="DJ2" s="25">
        <f xml:space="preserve"> Time!DJ$25</f>
        <v>53600</v>
      </c>
      <c r="DK2" s="25">
        <f xml:space="preserve"> Time!DK$25</f>
        <v>53692</v>
      </c>
      <c r="DL2" s="25">
        <f xml:space="preserve"> Time!DL$25</f>
        <v>53782</v>
      </c>
      <c r="DM2" s="25">
        <f xml:space="preserve"> Time!DM$25</f>
        <v>53873</v>
      </c>
      <c r="DN2" s="25">
        <f xml:space="preserve"> Time!DN$25</f>
        <v>53965</v>
      </c>
      <c r="DO2" s="25">
        <f xml:space="preserve"> Time!DO$25</f>
        <v>54057</v>
      </c>
      <c r="DP2" s="25">
        <f xml:space="preserve"> Time!DP$25</f>
        <v>54148</v>
      </c>
      <c r="DQ2" s="25">
        <f xml:space="preserve"> Time!DQ$25</f>
        <v>54239</v>
      </c>
      <c r="DR2" s="25">
        <f xml:space="preserve"> Time!DR$25</f>
        <v>54331</v>
      </c>
      <c r="DS2" s="25">
        <f xml:space="preserve"> Time!DS$25</f>
        <v>54423</v>
      </c>
      <c r="DT2" s="25">
        <f xml:space="preserve"> Time!DT$25</f>
        <v>54513</v>
      </c>
      <c r="DU2" s="25">
        <f xml:space="preserve"> Time!DU$25</f>
        <v>54604</v>
      </c>
      <c r="DV2" s="25">
        <f xml:space="preserve"> Time!DV$25</f>
        <v>54696</v>
      </c>
      <c r="DW2" s="25">
        <f xml:space="preserve"> Time!DW$25</f>
        <v>54788</v>
      </c>
      <c r="DX2" s="25">
        <f xml:space="preserve"> Time!DX$25</f>
        <v>54878</v>
      </c>
      <c r="DY2" s="25">
        <f xml:space="preserve"> Time!DY$25</f>
        <v>54969</v>
      </c>
      <c r="DZ2" s="25">
        <f xml:space="preserve"> Time!DZ$25</f>
        <v>55061</v>
      </c>
      <c r="EA2" s="25">
        <f xml:space="preserve"> Time!EA$25</f>
        <v>55153</v>
      </c>
      <c r="EB2" s="25">
        <f xml:space="preserve"> Time!EB$25</f>
        <v>55243</v>
      </c>
      <c r="EC2" s="25">
        <f xml:space="preserve"> Time!EC$25</f>
        <v>55334</v>
      </c>
      <c r="ED2" s="25">
        <f xml:space="preserve"> Time!ED$25</f>
        <v>55426</v>
      </c>
      <c r="EE2" s="25">
        <f xml:space="preserve"> Time!EE$25</f>
        <v>55518</v>
      </c>
      <c r="EF2" s="25">
        <f xml:space="preserve"> Time!EF$25</f>
        <v>55609</v>
      </c>
      <c r="EG2" s="25">
        <f xml:space="preserve"> Time!EG$25</f>
        <v>55700</v>
      </c>
      <c r="EH2" s="25">
        <f xml:space="preserve"> Time!EH$25</f>
        <v>55792</v>
      </c>
      <c r="EI2" s="25">
        <f xml:space="preserve"> Time!EI$25</f>
        <v>55884</v>
      </c>
      <c r="EJ2" s="25">
        <f xml:space="preserve"> Time!EJ$25</f>
        <v>55974</v>
      </c>
      <c r="EK2" s="25">
        <f xml:space="preserve"> Time!EK$25</f>
        <v>56065</v>
      </c>
      <c r="EL2" s="25">
        <f xml:space="preserve"> Time!EL$25</f>
        <v>56157</v>
      </c>
      <c r="EM2" s="25">
        <f xml:space="preserve"> Time!EM$25</f>
        <v>56249</v>
      </c>
      <c r="EN2" s="25">
        <f xml:space="preserve"> Time!EN$25</f>
        <v>56339</v>
      </c>
      <c r="EO2" s="25">
        <f xml:space="preserve"> Time!EO$25</f>
        <v>56430</v>
      </c>
      <c r="EP2" s="25">
        <f xml:space="preserve"> Time!EP$25</f>
        <v>56522</v>
      </c>
      <c r="EQ2" s="25">
        <f xml:space="preserve"> Time!EQ$25</f>
        <v>56614</v>
      </c>
      <c r="ER2" s="25">
        <f xml:space="preserve"> Time!ER$25</f>
        <v>56704</v>
      </c>
      <c r="ES2" s="25">
        <f xml:space="preserve"> Time!ES$25</f>
        <v>56795</v>
      </c>
      <c r="ET2" s="25">
        <f xml:space="preserve"> Time!ET$25</f>
        <v>56887</v>
      </c>
      <c r="EU2" s="25">
        <f xml:space="preserve"> Time!EU$25</f>
        <v>56979</v>
      </c>
      <c r="EV2" s="25">
        <f xml:space="preserve"> Time!EV$25</f>
        <v>57070</v>
      </c>
      <c r="EW2" s="25">
        <f xml:space="preserve"> Time!EW$25</f>
        <v>57161</v>
      </c>
      <c r="EX2" s="25">
        <f xml:space="preserve"> Time!EX$25</f>
        <v>57253</v>
      </c>
      <c r="EY2" s="25">
        <f xml:space="preserve"> Time!EY$25</f>
        <v>57345</v>
      </c>
      <c r="EZ2" s="25">
        <f xml:space="preserve"> Time!EZ$25</f>
        <v>57435</v>
      </c>
      <c r="FA2" s="25">
        <f xml:space="preserve"> Time!FA$25</f>
        <v>57526</v>
      </c>
      <c r="FB2" s="25">
        <f xml:space="preserve"> Time!FB$25</f>
        <v>57618</v>
      </c>
      <c r="FC2" s="25">
        <f xml:space="preserve"> Time!FC$25</f>
        <v>57710</v>
      </c>
      <c r="FD2" s="25">
        <f xml:space="preserve"> Time!FD$25</f>
        <v>57800</v>
      </c>
      <c r="FE2" s="25">
        <f xml:space="preserve"> Time!FE$25</f>
        <v>57891</v>
      </c>
      <c r="FF2" s="25">
        <f xml:space="preserve"> Time!FF$25</f>
        <v>57983</v>
      </c>
      <c r="FG2" s="25">
        <f xml:space="preserve"> Time!FG$25</f>
        <v>58075</v>
      </c>
      <c r="FH2" s="25">
        <f xml:space="preserve"> Time!FH$25</f>
        <v>58165</v>
      </c>
      <c r="FI2" s="25">
        <f xml:space="preserve"> Time!FI$25</f>
        <v>58256</v>
      </c>
      <c r="FJ2" s="25">
        <f xml:space="preserve"> Time!FJ$25</f>
        <v>58348</v>
      </c>
      <c r="FK2" s="25">
        <f xml:space="preserve"> Time!FK$25</f>
        <v>58440</v>
      </c>
      <c r="FL2" s="25">
        <f xml:space="preserve"> Time!FL$25</f>
        <v>58531</v>
      </c>
      <c r="FM2" s="25">
        <f xml:space="preserve"> Time!FM$25</f>
        <v>58622</v>
      </c>
      <c r="FN2" s="25">
        <f xml:space="preserve"> Time!FN$25</f>
        <v>58714</v>
      </c>
      <c r="FO2" s="25">
        <f xml:space="preserve"> Time!FO$25</f>
        <v>58806</v>
      </c>
      <c r="FP2" s="25">
        <f xml:space="preserve"> Time!FP$25</f>
        <v>58896</v>
      </c>
      <c r="FQ2" s="25">
        <f xml:space="preserve"> Time!FQ$25</f>
        <v>58987</v>
      </c>
      <c r="FR2" s="25">
        <f xml:space="preserve"> Time!FR$25</f>
        <v>59079</v>
      </c>
      <c r="FS2" s="25">
        <f xml:space="preserve"> Time!FS$25</f>
        <v>59171</v>
      </c>
      <c r="FT2" s="25">
        <f xml:space="preserve"> Time!FT$25</f>
        <v>59261</v>
      </c>
      <c r="FU2" s="25">
        <f xml:space="preserve"> Time!FU$25</f>
        <v>59352</v>
      </c>
      <c r="FV2" s="25">
        <f xml:space="preserve"> Time!FV$25</f>
        <v>59444</v>
      </c>
      <c r="FW2" s="25">
        <f xml:space="preserve"> Time!FW$25</f>
        <v>59536</v>
      </c>
      <c r="FX2" s="25">
        <f xml:space="preserve"> Time!FX$25</f>
        <v>59626</v>
      </c>
      <c r="FY2" s="25">
        <f xml:space="preserve"> Time!FY$25</f>
        <v>59717</v>
      </c>
      <c r="FZ2" s="25">
        <f xml:space="preserve"> Time!FZ$25</f>
        <v>59809</v>
      </c>
      <c r="GA2" s="25">
        <f xml:space="preserve"> Time!GA$25</f>
        <v>59901</v>
      </c>
      <c r="GB2" s="25">
        <f xml:space="preserve"> Time!GB$25</f>
        <v>59992</v>
      </c>
      <c r="GC2" s="25">
        <f xml:space="preserve"> Time!GC$25</f>
        <v>60083</v>
      </c>
      <c r="GD2" s="25">
        <f xml:space="preserve"> Time!GD$25</f>
        <v>60175</v>
      </c>
      <c r="GE2" s="25">
        <f xml:space="preserve"> Time!GE$25</f>
        <v>60267</v>
      </c>
      <c r="GF2" s="25">
        <f xml:space="preserve"> Time!GF$25</f>
        <v>60357</v>
      </c>
      <c r="GG2" s="25">
        <f xml:space="preserve"> Time!GG$25</f>
        <v>60448</v>
      </c>
      <c r="GH2" s="25">
        <f xml:space="preserve"> Time!GH$25</f>
        <v>60540</v>
      </c>
      <c r="GI2" s="25">
        <f xml:space="preserve"> Time!GI$25</f>
        <v>60632</v>
      </c>
      <c r="GJ2" s="25">
        <f xml:space="preserve"> Time!GJ$25</f>
        <v>60722</v>
      </c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  <c r="HB2"/>
      <c r="HC2"/>
      <c r="HD2"/>
      <c r="HE2"/>
      <c r="HF2"/>
      <c r="HG2"/>
      <c r="HH2"/>
      <c r="HI2"/>
      <c r="HJ2"/>
      <c r="HK2"/>
      <c r="HL2"/>
      <c r="HM2"/>
      <c r="HN2"/>
      <c r="HO2"/>
      <c r="HP2"/>
      <c r="HQ2"/>
      <c r="HR2"/>
      <c r="HS2"/>
      <c r="HT2"/>
      <c r="HU2"/>
      <c r="HV2"/>
      <c r="HW2"/>
      <c r="HX2"/>
      <c r="HY2"/>
      <c r="HZ2"/>
      <c r="IA2"/>
      <c r="IB2"/>
      <c r="IC2"/>
      <c r="ID2"/>
      <c r="IE2"/>
      <c r="IF2"/>
      <c r="IG2"/>
      <c r="IH2"/>
      <c r="II2"/>
      <c r="IJ2"/>
      <c r="IK2"/>
      <c r="IL2"/>
      <c r="IM2"/>
      <c r="IN2"/>
      <c r="IO2"/>
      <c r="IP2"/>
      <c r="IQ2"/>
      <c r="IR2"/>
      <c r="IS2"/>
      <c r="IT2"/>
      <c r="IU2"/>
      <c r="IV2"/>
      <c r="IW2"/>
      <c r="IX2"/>
      <c r="IY2"/>
      <c r="IZ2"/>
      <c r="JA2"/>
      <c r="JB2"/>
      <c r="JC2"/>
      <c r="JD2"/>
      <c r="JE2"/>
      <c r="JF2"/>
      <c r="JG2"/>
      <c r="JH2"/>
      <c r="JI2"/>
      <c r="JJ2"/>
      <c r="JK2"/>
      <c r="JL2"/>
      <c r="JM2"/>
      <c r="JN2"/>
      <c r="JO2"/>
      <c r="JP2"/>
      <c r="JQ2"/>
      <c r="JR2"/>
      <c r="JS2"/>
      <c r="JT2"/>
      <c r="JU2"/>
      <c r="JV2"/>
      <c r="JW2"/>
      <c r="JX2"/>
      <c r="JY2"/>
      <c r="JZ2"/>
      <c r="KA2"/>
      <c r="KB2"/>
      <c r="KC2"/>
      <c r="KD2"/>
      <c r="KE2"/>
      <c r="KF2"/>
      <c r="KG2"/>
      <c r="KH2"/>
      <c r="KI2"/>
      <c r="KJ2"/>
      <c r="KK2"/>
      <c r="KL2"/>
      <c r="KM2"/>
      <c r="KN2"/>
      <c r="KO2"/>
      <c r="KP2"/>
      <c r="KQ2"/>
      <c r="KR2"/>
      <c r="KS2"/>
      <c r="KT2"/>
      <c r="KU2"/>
      <c r="KV2"/>
      <c r="KW2"/>
      <c r="KX2"/>
      <c r="KY2"/>
      <c r="KZ2"/>
      <c r="LA2"/>
      <c r="LB2"/>
      <c r="LC2"/>
      <c r="LD2"/>
      <c r="LE2"/>
      <c r="LF2"/>
      <c r="LG2"/>
      <c r="LH2"/>
      <c r="LI2"/>
      <c r="LJ2"/>
      <c r="LK2"/>
      <c r="LL2"/>
      <c r="LM2"/>
      <c r="LN2"/>
      <c r="LO2"/>
      <c r="LP2"/>
      <c r="LQ2"/>
      <c r="LR2"/>
      <c r="LS2"/>
      <c r="LT2"/>
      <c r="LU2"/>
      <c r="LV2"/>
      <c r="LW2"/>
      <c r="LX2"/>
      <c r="LY2"/>
      <c r="LZ2"/>
      <c r="MA2"/>
      <c r="MB2"/>
      <c r="MC2"/>
      <c r="MD2"/>
      <c r="ME2"/>
      <c r="MF2"/>
      <c r="MG2"/>
      <c r="MH2"/>
      <c r="MI2"/>
      <c r="MJ2"/>
      <c r="MK2"/>
      <c r="ML2"/>
      <c r="MM2"/>
      <c r="MN2"/>
      <c r="MO2"/>
      <c r="MP2"/>
      <c r="MQ2"/>
      <c r="MR2"/>
      <c r="MS2"/>
      <c r="MT2"/>
      <c r="MU2"/>
      <c r="MV2"/>
      <c r="MW2"/>
      <c r="MX2"/>
      <c r="MY2"/>
      <c r="MZ2"/>
      <c r="NA2"/>
      <c r="NB2"/>
      <c r="NC2"/>
      <c r="ND2"/>
      <c r="NE2"/>
      <c r="NF2"/>
      <c r="NG2"/>
      <c r="NH2"/>
      <c r="NI2"/>
      <c r="NJ2"/>
      <c r="NK2"/>
      <c r="NL2"/>
      <c r="NM2"/>
      <c r="NN2"/>
      <c r="NO2"/>
      <c r="NP2"/>
      <c r="NQ2"/>
      <c r="NR2"/>
      <c r="NS2"/>
      <c r="NT2"/>
      <c r="NU2"/>
      <c r="NV2"/>
      <c r="NW2"/>
      <c r="NX2"/>
      <c r="NY2"/>
      <c r="NZ2"/>
      <c r="OA2"/>
      <c r="OB2"/>
      <c r="OC2"/>
      <c r="OD2"/>
      <c r="OE2"/>
      <c r="OF2"/>
      <c r="OG2"/>
      <c r="OH2"/>
      <c r="OI2"/>
      <c r="OJ2"/>
      <c r="OK2"/>
      <c r="OL2"/>
      <c r="OM2"/>
      <c r="ON2"/>
      <c r="OO2"/>
      <c r="OP2"/>
      <c r="OQ2"/>
      <c r="OR2"/>
      <c r="OS2"/>
      <c r="OT2"/>
      <c r="OU2"/>
      <c r="OV2"/>
      <c r="OW2"/>
      <c r="OX2"/>
      <c r="OY2"/>
      <c r="OZ2"/>
      <c r="PA2"/>
      <c r="PB2"/>
      <c r="PC2"/>
      <c r="PD2"/>
      <c r="PE2"/>
      <c r="PF2"/>
      <c r="PG2"/>
      <c r="PH2"/>
      <c r="PI2"/>
      <c r="PJ2"/>
      <c r="PK2"/>
      <c r="PL2"/>
      <c r="PM2"/>
      <c r="PN2"/>
      <c r="PO2"/>
      <c r="PP2"/>
      <c r="PQ2"/>
      <c r="PR2"/>
      <c r="PS2"/>
      <c r="PT2"/>
      <c r="PU2"/>
      <c r="PV2"/>
      <c r="PW2"/>
      <c r="PX2"/>
      <c r="PY2"/>
    </row>
    <row r="3" spans="1:441" s="18" customFormat="1" x14ac:dyDescent="0.35">
      <c r="A3" s="15"/>
      <c r="B3" s="15"/>
      <c r="C3" s="21"/>
      <c r="D3" s="60"/>
      <c r="E3" s="17" t="str">
        <f xml:space="preserve"> Time!E$67</f>
        <v>Timeline label</v>
      </c>
      <c r="F3" s="350">
        <f xml:space="preserve"> Output!J2</f>
        <v>0</v>
      </c>
      <c r="G3" s="121" t="s">
        <v>25</v>
      </c>
      <c r="H3" s="17"/>
      <c r="I3" s="180"/>
      <c r="J3" s="48" t="str">
        <f xml:space="preserve"> Time!J$67</f>
        <v>Pre-fcst</v>
      </c>
      <c r="K3" s="48" t="str">
        <f xml:space="preserve"> Time!K$67</f>
        <v>Pre-fcst</v>
      </c>
      <c r="L3" s="48" t="str">
        <f xml:space="preserve"> Time!L$67</f>
        <v>Fin Close</v>
      </c>
      <c r="M3" s="48" t="str">
        <f xml:space="preserve"> Time!M$67</f>
        <v>Operations</v>
      </c>
      <c r="N3" s="48" t="str">
        <f xml:space="preserve"> Time!N$67</f>
        <v>Operations</v>
      </c>
      <c r="O3" s="48" t="str">
        <f xml:space="preserve"> Time!O$67</f>
        <v>Operations</v>
      </c>
      <c r="P3" s="48" t="str">
        <f xml:space="preserve"> Time!P$67</f>
        <v>Operations</v>
      </c>
      <c r="Q3" s="48" t="str">
        <f xml:space="preserve"> Time!Q$67</f>
        <v>Operations</v>
      </c>
      <c r="R3" s="48" t="str">
        <f xml:space="preserve"> Time!R$67</f>
        <v>Operations</v>
      </c>
      <c r="S3" s="48" t="str">
        <f xml:space="preserve"> Time!S$67</f>
        <v>Operations</v>
      </c>
      <c r="T3" s="48" t="str">
        <f xml:space="preserve"> Time!T$67</f>
        <v>Operations</v>
      </c>
      <c r="U3" s="48" t="str">
        <f xml:space="preserve"> Time!U$67</f>
        <v>Operations</v>
      </c>
      <c r="V3" s="48" t="str">
        <f xml:space="preserve"> Time!V$67</f>
        <v>Operations</v>
      </c>
      <c r="W3" s="48" t="str">
        <f xml:space="preserve"> Time!W$67</f>
        <v>Operations</v>
      </c>
      <c r="X3" s="48" t="str">
        <f xml:space="preserve"> Time!X$67</f>
        <v>Operations</v>
      </c>
      <c r="Y3" s="48" t="str">
        <f xml:space="preserve"> Time!Y$67</f>
        <v>Operations</v>
      </c>
      <c r="Z3" s="48" t="str">
        <f xml:space="preserve"> Time!Z$67</f>
        <v>Operations</v>
      </c>
      <c r="AA3" s="48" t="str">
        <f xml:space="preserve"> Time!AA$67</f>
        <v>Operations</v>
      </c>
      <c r="AB3" s="48" t="str">
        <f xml:space="preserve"> Time!AB$67</f>
        <v>Operations</v>
      </c>
      <c r="AC3" s="48" t="str">
        <f xml:space="preserve"> Time!AC$67</f>
        <v>Operations</v>
      </c>
      <c r="AD3" s="48" t="str">
        <f xml:space="preserve"> Time!AD$67</f>
        <v>Operations</v>
      </c>
      <c r="AE3" s="48" t="str">
        <f xml:space="preserve"> Time!AE$67</f>
        <v>Operations</v>
      </c>
      <c r="AF3" s="48" t="str">
        <f xml:space="preserve"> Time!AF$67</f>
        <v>Operations</v>
      </c>
      <c r="AG3" s="48" t="str">
        <f xml:space="preserve"> Time!AG$67</f>
        <v>Operations</v>
      </c>
      <c r="AH3" s="48" t="str">
        <f xml:space="preserve"> Time!AH$67</f>
        <v>Operations</v>
      </c>
      <c r="AI3" s="48" t="str">
        <f xml:space="preserve"> Time!AI$67</f>
        <v>Operations</v>
      </c>
      <c r="AJ3" s="48" t="str">
        <f xml:space="preserve"> Time!AJ$67</f>
        <v>Operations</v>
      </c>
      <c r="AK3" s="48" t="str">
        <f xml:space="preserve"> Time!AK$67</f>
        <v>Operations</v>
      </c>
      <c r="AL3" s="48" t="str">
        <f xml:space="preserve"> Time!AL$67</f>
        <v>Operations</v>
      </c>
      <c r="AM3" s="48" t="str">
        <f xml:space="preserve"> Time!AM$67</f>
        <v>Operations</v>
      </c>
      <c r="AN3" s="48" t="str">
        <f xml:space="preserve"> Time!AN$67</f>
        <v>Operations</v>
      </c>
      <c r="AO3" s="48" t="str">
        <f xml:space="preserve"> Time!AO$67</f>
        <v>Operations</v>
      </c>
      <c r="AP3" s="48" t="str">
        <f xml:space="preserve"> Time!AP$67</f>
        <v>Operations</v>
      </c>
      <c r="AQ3" s="48" t="str">
        <f xml:space="preserve"> Time!AQ$67</f>
        <v>Operations</v>
      </c>
      <c r="AR3" s="48" t="str">
        <f xml:space="preserve"> Time!AR$67</f>
        <v>Operations</v>
      </c>
      <c r="AS3" s="48" t="str">
        <f xml:space="preserve"> Time!AS$67</f>
        <v>Operations</v>
      </c>
      <c r="AT3" s="48" t="str">
        <f xml:space="preserve"> Time!AT$67</f>
        <v>Operations</v>
      </c>
      <c r="AU3" s="48" t="str">
        <f xml:space="preserve"> Time!AU$67</f>
        <v>Operations</v>
      </c>
      <c r="AV3" s="48" t="str">
        <f xml:space="preserve"> Time!AV$67</f>
        <v>Operations</v>
      </c>
      <c r="AW3" s="48" t="str">
        <f xml:space="preserve"> Time!AW$67</f>
        <v>Operations</v>
      </c>
      <c r="AX3" s="48" t="str">
        <f xml:space="preserve"> Time!AX$67</f>
        <v>Operations</v>
      </c>
      <c r="AY3" s="48" t="str">
        <f xml:space="preserve"> Time!AY$67</f>
        <v>Operations</v>
      </c>
      <c r="AZ3" s="48" t="str">
        <f xml:space="preserve"> Time!AZ$67</f>
        <v>Operations</v>
      </c>
      <c r="BA3" s="48" t="str">
        <f xml:space="preserve"> Time!BA$67</f>
        <v>Operations</v>
      </c>
      <c r="BB3" s="48" t="str">
        <f xml:space="preserve"> Time!BB$67</f>
        <v>Operations</v>
      </c>
      <c r="BC3" s="48" t="str">
        <f xml:space="preserve"> Time!BC$67</f>
        <v>Operations</v>
      </c>
      <c r="BD3" s="48" t="str">
        <f xml:space="preserve"> Time!BD$67</f>
        <v>Operations</v>
      </c>
      <c r="BE3" s="48" t="str">
        <f xml:space="preserve"> Time!BE$67</f>
        <v>Operations</v>
      </c>
      <c r="BF3" s="48" t="str">
        <f xml:space="preserve"> Time!BF$67</f>
        <v>Operations</v>
      </c>
      <c r="BG3" s="48" t="str">
        <f xml:space="preserve"> Time!BG$67</f>
        <v>Operations</v>
      </c>
      <c r="BH3" s="48" t="str">
        <f xml:space="preserve"> Time!BH$67</f>
        <v>Operations</v>
      </c>
      <c r="BI3" s="48" t="str">
        <f xml:space="preserve"> Time!BI$67</f>
        <v>Operations</v>
      </c>
      <c r="BJ3" s="48" t="str">
        <f xml:space="preserve"> Time!BJ$67</f>
        <v>Operations</v>
      </c>
      <c r="BK3" s="48" t="str">
        <f xml:space="preserve"> Time!BK$67</f>
        <v>Operations</v>
      </c>
      <c r="BL3" s="48" t="str">
        <f xml:space="preserve"> Time!BL$67</f>
        <v>Operations</v>
      </c>
      <c r="BM3" s="48" t="str">
        <f xml:space="preserve"> Time!BM$67</f>
        <v>Operations</v>
      </c>
      <c r="BN3" s="48" t="str">
        <f xml:space="preserve"> Time!BN$67</f>
        <v>Operations</v>
      </c>
      <c r="BO3" s="48" t="str">
        <f xml:space="preserve"> Time!BO$67</f>
        <v>Operations</v>
      </c>
      <c r="BP3" s="48" t="str">
        <f xml:space="preserve"> Time!BP$67</f>
        <v>Operations</v>
      </c>
      <c r="BQ3" s="48" t="str">
        <f xml:space="preserve"> Time!BQ$67</f>
        <v>Operations</v>
      </c>
      <c r="BR3" s="48" t="str">
        <f xml:space="preserve"> Time!BR$67</f>
        <v>Operations</v>
      </c>
      <c r="BS3" s="48" t="str">
        <f xml:space="preserve"> Time!BS$67</f>
        <v>Operations</v>
      </c>
      <c r="BT3" s="48" t="str">
        <f xml:space="preserve"> Time!BT$67</f>
        <v>Operations</v>
      </c>
      <c r="BU3" s="48" t="str">
        <f xml:space="preserve"> Time!BU$67</f>
        <v>Operations</v>
      </c>
      <c r="BV3" s="48" t="str">
        <f xml:space="preserve"> Time!BV$67</f>
        <v>Operations</v>
      </c>
      <c r="BW3" s="48" t="str">
        <f xml:space="preserve"> Time!BW$67</f>
        <v>Operations</v>
      </c>
      <c r="BX3" s="48" t="str">
        <f xml:space="preserve"> Time!BX$67</f>
        <v>Operations</v>
      </c>
      <c r="BY3" s="48" t="str">
        <f xml:space="preserve"> Time!BY$67</f>
        <v>Operations</v>
      </c>
      <c r="BZ3" s="48" t="str">
        <f xml:space="preserve"> Time!BZ$67</f>
        <v>Operations</v>
      </c>
      <c r="CA3" s="48" t="str">
        <f xml:space="preserve"> Time!CA$67</f>
        <v>Operations</v>
      </c>
      <c r="CB3" s="48" t="str">
        <f xml:space="preserve"> Time!CB$67</f>
        <v>Operations</v>
      </c>
      <c r="CC3" s="48" t="str">
        <f xml:space="preserve"> Time!CC$67</f>
        <v>Operations</v>
      </c>
      <c r="CD3" s="48" t="str">
        <f xml:space="preserve"> Time!CD$67</f>
        <v>Operations</v>
      </c>
      <c r="CE3" s="48" t="str">
        <f xml:space="preserve"> Time!CE$67</f>
        <v>Operations</v>
      </c>
      <c r="CF3" s="48" t="str">
        <f xml:space="preserve"> Time!CF$67</f>
        <v>Operations</v>
      </c>
      <c r="CG3" s="48" t="str">
        <f xml:space="preserve"> Time!CG$67</f>
        <v>Operations</v>
      </c>
      <c r="CH3" s="48" t="str">
        <f xml:space="preserve"> Time!CH$67</f>
        <v>Operations</v>
      </c>
      <c r="CI3" s="48" t="str">
        <f xml:space="preserve"> Time!CI$67</f>
        <v>Operations</v>
      </c>
      <c r="CJ3" s="48" t="str">
        <f xml:space="preserve"> Time!CJ$67</f>
        <v>Operations</v>
      </c>
      <c r="CK3" s="48" t="str">
        <f xml:space="preserve"> Time!CK$67</f>
        <v>Operations</v>
      </c>
      <c r="CL3" s="48" t="str">
        <f xml:space="preserve"> Time!CL$67</f>
        <v>Operations</v>
      </c>
      <c r="CM3" s="48" t="str">
        <f xml:space="preserve"> Time!CM$67</f>
        <v>Operations</v>
      </c>
      <c r="CN3" s="48" t="str">
        <f xml:space="preserve"> Time!CN$67</f>
        <v>Operations</v>
      </c>
      <c r="CO3" s="48" t="str">
        <f xml:space="preserve"> Time!CO$67</f>
        <v>Operations</v>
      </c>
      <c r="CP3" s="48" t="str">
        <f xml:space="preserve"> Time!CP$67</f>
        <v>Operations</v>
      </c>
      <c r="CQ3" s="48" t="str">
        <f xml:space="preserve"> Time!CQ$67</f>
        <v>Operations</v>
      </c>
      <c r="CR3" s="48" t="str">
        <f xml:space="preserve"> Time!CR$67</f>
        <v>Operations</v>
      </c>
      <c r="CS3" s="48" t="str">
        <f xml:space="preserve"> Time!CS$67</f>
        <v>Operations</v>
      </c>
      <c r="CT3" s="48" t="str">
        <f xml:space="preserve"> Time!CT$67</f>
        <v>Operations</v>
      </c>
      <c r="CU3" s="48" t="str">
        <f xml:space="preserve"> Time!CU$67</f>
        <v>Operations</v>
      </c>
      <c r="CV3" s="48" t="str">
        <f xml:space="preserve"> Time!CV$67</f>
        <v>Operations</v>
      </c>
      <c r="CW3" s="48" t="str">
        <f xml:space="preserve"> Time!CW$67</f>
        <v>Operations</v>
      </c>
      <c r="CX3" s="48" t="str">
        <f xml:space="preserve"> Time!CX$67</f>
        <v>Operations</v>
      </c>
      <c r="CY3" s="48" t="str">
        <f xml:space="preserve"> Time!CY$67</f>
        <v>Operations</v>
      </c>
      <c r="CZ3" s="48" t="str">
        <f xml:space="preserve"> Time!CZ$67</f>
        <v>Operations</v>
      </c>
      <c r="DA3" s="48" t="str">
        <f xml:space="preserve"> Time!DA$67</f>
        <v>Operations</v>
      </c>
      <c r="DB3" s="48" t="str">
        <f xml:space="preserve"> Time!DB$67</f>
        <v>Operations</v>
      </c>
      <c r="DC3" s="48" t="str">
        <f xml:space="preserve"> Time!DC$67</f>
        <v>Operations</v>
      </c>
      <c r="DD3" s="48" t="str">
        <f xml:space="preserve"> Time!DD$67</f>
        <v>Operations</v>
      </c>
      <c r="DE3" s="48" t="str">
        <f xml:space="preserve"> Time!DE$67</f>
        <v>Operations</v>
      </c>
      <c r="DF3" s="48" t="str">
        <f xml:space="preserve"> Time!DF$67</f>
        <v>Operations</v>
      </c>
      <c r="DG3" s="48" t="str">
        <f xml:space="preserve"> Time!DG$67</f>
        <v>Operations</v>
      </c>
      <c r="DH3" s="48" t="str">
        <f xml:space="preserve"> Time!DH$67</f>
        <v>Operations</v>
      </c>
      <c r="DI3" s="48" t="str">
        <f xml:space="preserve"> Time!DI$67</f>
        <v>Post ops</v>
      </c>
      <c r="DJ3" s="48" t="str">
        <f xml:space="preserve"> Time!DJ$67</f>
        <v>Post ops</v>
      </c>
      <c r="DK3" s="48" t="str">
        <f xml:space="preserve"> Time!DK$67</f>
        <v>Post ops</v>
      </c>
      <c r="DL3" s="48" t="str">
        <f xml:space="preserve"> Time!DL$67</f>
        <v>Post ops</v>
      </c>
      <c r="DM3" s="48" t="str">
        <f xml:space="preserve"> Time!DM$67</f>
        <v>Post ops</v>
      </c>
      <c r="DN3" s="48" t="str">
        <f xml:space="preserve"> Time!DN$67</f>
        <v>Post ops</v>
      </c>
      <c r="DO3" s="48" t="str">
        <f xml:space="preserve"> Time!DO$67</f>
        <v>Post ops</v>
      </c>
      <c r="DP3" s="48" t="str">
        <f xml:space="preserve"> Time!DP$67</f>
        <v>Post ops</v>
      </c>
      <c r="DQ3" s="48" t="str">
        <f xml:space="preserve"> Time!DQ$67</f>
        <v>Post ops</v>
      </c>
      <c r="DR3" s="48" t="str">
        <f xml:space="preserve"> Time!DR$67</f>
        <v>Post ops</v>
      </c>
      <c r="DS3" s="48" t="str">
        <f xml:space="preserve"> Time!DS$67</f>
        <v>Post ops</v>
      </c>
      <c r="DT3" s="48" t="str">
        <f xml:space="preserve"> Time!DT$67</f>
        <v>Post ops</v>
      </c>
      <c r="DU3" s="48" t="str">
        <f xml:space="preserve"> Time!DU$67</f>
        <v>Post ops</v>
      </c>
      <c r="DV3" s="48" t="str">
        <f xml:space="preserve"> Time!DV$67</f>
        <v>Post ops</v>
      </c>
      <c r="DW3" s="48" t="str">
        <f xml:space="preserve"> Time!DW$67</f>
        <v>Post ops</v>
      </c>
      <c r="DX3" s="48" t="str">
        <f xml:space="preserve"> Time!DX$67</f>
        <v>Post ops</v>
      </c>
      <c r="DY3" s="48" t="str">
        <f xml:space="preserve"> Time!DY$67</f>
        <v>Post ops</v>
      </c>
      <c r="DZ3" s="48" t="str">
        <f xml:space="preserve"> Time!DZ$67</f>
        <v>Post ops</v>
      </c>
      <c r="EA3" s="48" t="str">
        <f xml:space="preserve"> Time!EA$67</f>
        <v>Post ops</v>
      </c>
      <c r="EB3" s="48" t="str">
        <f xml:space="preserve"> Time!EB$67</f>
        <v>Post ops</v>
      </c>
      <c r="EC3" s="48" t="str">
        <f xml:space="preserve"> Time!EC$67</f>
        <v>Post ops</v>
      </c>
      <c r="ED3" s="48" t="str">
        <f xml:space="preserve"> Time!ED$67</f>
        <v>Post ops</v>
      </c>
      <c r="EE3" s="48" t="str">
        <f xml:space="preserve"> Time!EE$67</f>
        <v>Post ops</v>
      </c>
      <c r="EF3" s="48" t="str">
        <f xml:space="preserve"> Time!EF$67</f>
        <v>Post ops</v>
      </c>
      <c r="EG3" s="48" t="str">
        <f xml:space="preserve"> Time!EG$67</f>
        <v>Post ops</v>
      </c>
      <c r="EH3" s="48" t="str">
        <f xml:space="preserve"> Time!EH$67</f>
        <v>Post ops</v>
      </c>
      <c r="EI3" s="48" t="str">
        <f xml:space="preserve"> Time!EI$67</f>
        <v>Post ops</v>
      </c>
      <c r="EJ3" s="48" t="str">
        <f xml:space="preserve"> Time!EJ$67</f>
        <v>Post ops</v>
      </c>
      <c r="EK3" s="48" t="str">
        <f xml:space="preserve"> Time!EK$67</f>
        <v>Post ops</v>
      </c>
      <c r="EL3" s="48" t="str">
        <f xml:space="preserve"> Time!EL$67</f>
        <v>Post ops</v>
      </c>
      <c r="EM3" s="48" t="str">
        <f xml:space="preserve"> Time!EM$67</f>
        <v>Post ops</v>
      </c>
      <c r="EN3" s="48" t="str">
        <f xml:space="preserve"> Time!EN$67</f>
        <v>Post ops</v>
      </c>
      <c r="EO3" s="48" t="str">
        <f xml:space="preserve"> Time!EO$67</f>
        <v>Post ops</v>
      </c>
      <c r="EP3" s="48" t="str">
        <f xml:space="preserve"> Time!EP$67</f>
        <v>Post ops</v>
      </c>
      <c r="EQ3" s="48" t="str">
        <f xml:space="preserve"> Time!EQ$67</f>
        <v>Post ops</v>
      </c>
      <c r="ER3" s="48" t="str">
        <f xml:space="preserve"> Time!ER$67</f>
        <v>Post ops</v>
      </c>
      <c r="ES3" s="48" t="str">
        <f xml:space="preserve"> Time!ES$67</f>
        <v>Post ops</v>
      </c>
      <c r="ET3" s="48" t="str">
        <f xml:space="preserve"> Time!ET$67</f>
        <v>Post ops</v>
      </c>
      <c r="EU3" s="48" t="str">
        <f xml:space="preserve"> Time!EU$67</f>
        <v>Post ops</v>
      </c>
      <c r="EV3" s="48" t="str">
        <f xml:space="preserve"> Time!EV$67</f>
        <v>Post ops</v>
      </c>
      <c r="EW3" s="48" t="str">
        <f xml:space="preserve"> Time!EW$67</f>
        <v>Post ops</v>
      </c>
      <c r="EX3" s="48" t="str">
        <f xml:space="preserve"> Time!EX$67</f>
        <v>Post ops</v>
      </c>
      <c r="EY3" s="48" t="str">
        <f xml:space="preserve"> Time!EY$67</f>
        <v>Post ops</v>
      </c>
      <c r="EZ3" s="48" t="str">
        <f xml:space="preserve"> Time!EZ$67</f>
        <v>Post ops</v>
      </c>
      <c r="FA3" s="48" t="str">
        <f xml:space="preserve"> Time!FA$67</f>
        <v>Post ops</v>
      </c>
      <c r="FB3" s="48" t="str">
        <f xml:space="preserve"> Time!FB$67</f>
        <v>Post ops</v>
      </c>
      <c r="FC3" s="48" t="str">
        <f xml:space="preserve"> Time!FC$67</f>
        <v>Post ops</v>
      </c>
      <c r="FD3" s="48" t="str">
        <f xml:space="preserve"> Time!FD$67</f>
        <v>Post ops</v>
      </c>
      <c r="FE3" s="48" t="str">
        <f xml:space="preserve"> Time!FE$67</f>
        <v>Post ops</v>
      </c>
      <c r="FF3" s="48" t="str">
        <f xml:space="preserve"> Time!FF$67</f>
        <v>Post ops</v>
      </c>
      <c r="FG3" s="48" t="str">
        <f xml:space="preserve"> Time!FG$67</f>
        <v>Post ops</v>
      </c>
      <c r="FH3" s="48" t="str">
        <f xml:space="preserve"> Time!FH$67</f>
        <v>Post ops</v>
      </c>
      <c r="FI3" s="48" t="str">
        <f xml:space="preserve"> Time!FI$67</f>
        <v>Post ops</v>
      </c>
      <c r="FJ3" s="48" t="str">
        <f xml:space="preserve"> Time!FJ$67</f>
        <v>Post ops</v>
      </c>
      <c r="FK3" s="48" t="str">
        <f xml:space="preserve"> Time!FK$67</f>
        <v>Post ops</v>
      </c>
      <c r="FL3" s="48" t="str">
        <f xml:space="preserve"> Time!FL$67</f>
        <v>Post ops</v>
      </c>
      <c r="FM3" s="48" t="str">
        <f xml:space="preserve"> Time!FM$67</f>
        <v>Post ops</v>
      </c>
      <c r="FN3" s="48" t="str">
        <f xml:space="preserve"> Time!FN$67</f>
        <v>Post ops</v>
      </c>
      <c r="FO3" s="48" t="str">
        <f xml:space="preserve"> Time!FO$67</f>
        <v>Post ops</v>
      </c>
      <c r="FP3" s="48" t="str">
        <f xml:space="preserve"> Time!FP$67</f>
        <v>Post ops</v>
      </c>
      <c r="FQ3" s="48" t="str">
        <f xml:space="preserve"> Time!FQ$67</f>
        <v>Post ops</v>
      </c>
      <c r="FR3" s="48" t="str">
        <f xml:space="preserve"> Time!FR$67</f>
        <v>Post ops</v>
      </c>
      <c r="FS3" s="48" t="str">
        <f xml:space="preserve"> Time!FS$67</f>
        <v>Post ops</v>
      </c>
      <c r="FT3" s="48" t="str">
        <f xml:space="preserve"> Time!FT$67</f>
        <v>Post ops</v>
      </c>
      <c r="FU3" s="48" t="str">
        <f xml:space="preserve"> Time!FU$67</f>
        <v>Post ops</v>
      </c>
      <c r="FV3" s="48" t="str">
        <f xml:space="preserve"> Time!FV$67</f>
        <v>Post ops</v>
      </c>
      <c r="FW3" s="48" t="str">
        <f xml:space="preserve"> Time!FW$67</f>
        <v>Post ops</v>
      </c>
      <c r="FX3" s="48" t="str">
        <f xml:space="preserve"> Time!FX$67</f>
        <v>Post ops</v>
      </c>
      <c r="FY3" s="48" t="str">
        <f xml:space="preserve"> Time!FY$67</f>
        <v>Post ops</v>
      </c>
      <c r="FZ3" s="48" t="str">
        <f xml:space="preserve"> Time!FZ$67</f>
        <v>Post ops</v>
      </c>
      <c r="GA3" s="48" t="str">
        <f xml:space="preserve"> Time!GA$67</f>
        <v>Post ops</v>
      </c>
      <c r="GB3" s="48" t="str">
        <f xml:space="preserve"> Time!GB$67</f>
        <v>Post ops</v>
      </c>
      <c r="GC3" s="48" t="str">
        <f xml:space="preserve"> Time!GC$67</f>
        <v>Post ops</v>
      </c>
      <c r="GD3" s="48" t="str">
        <f xml:space="preserve"> Time!GD$67</f>
        <v>Post ops</v>
      </c>
      <c r="GE3" s="48" t="str">
        <f xml:space="preserve"> Time!GE$67</f>
        <v>Post ops</v>
      </c>
      <c r="GF3" s="48" t="str">
        <f xml:space="preserve"> Time!GF$67</f>
        <v>Post ops</v>
      </c>
      <c r="GG3" s="48" t="str">
        <f xml:space="preserve"> Time!GG$67</f>
        <v>Post ops</v>
      </c>
      <c r="GH3" s="48" t="str">
        <f xml:space="preserve"> Time!GH$67</f>
        <v>Post ops</v>
      </c>
      <c r="GI3" s="48" t="str">
        <f xml:space="preserve"> Time!GI$67</f>
        <v>Post ops</v>
      </c>
      <c r="GJ3" s="48" t="str">
        <f xml:space="preserve"> Time!GJ$67</f>
        <v>Post ops</v>
      </c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  <c r="IW3"/>
      <c r="IX3"/>
      <c r="IY3"/>
      <c r="IZ3"/>
      <c r="JA3"/>
      <c r="JB3"/>
      <c r="JC3"/>
      <c r="JD3"/>
      <c r="JE3"/>
      <c r="JF3"/>
      <c r="JG3"/>
      <c r="JH3"/>
      <c r="JI3"/>
      <c r="JJ3"/>
      <c r="JK3"/>
      <c r="JL3"/>
      <c r="JM3"/>
      <c r="JN3"/>
      <c r="JO3"/>
      <c r="JP3"/>
      <c r="JQ3"/>
      <c r="JR3"/>
      <c r="JS3"/>
      <c r="JT3"/>
      <c r="JU3"/>
      <c r="JV3"/>
      <c r="JW3"/>
      <c r="JX3"/>
      <c r="JY3"/>
      <c r="JZ3"/>
      <c r="KA3"/>
      <c r="KB3"/>
      <c r="KC3"/>
      <c r="KD3"/>
      <c r="KE3"/>
      <c r="KF3"/>
      <c r="KG3"/>
      <c r="KH3"/>
      <c r="KI3"/>
      <c r="KJ3"/>
      <c r="KK3"/>
      <c r="KL3"/>
      <c r="KM3"/>
      <c r="KN3"/>
      <c r="KO3"/>
      <c r="KP3"/>
      <c r="KQ3"/>
      <c r="KR3"/>
      <c r="KS3"/>
      <c r="KT3"/>
      <c r="KU3"/>
      <c r="KV3"/>
      <c r="KW3"/>
      <c r="KX3"/>
      <c r="KY3"/>
      <c r="KZ3"/>
      <c r="LA3"/>
      <c r="LB3"/>
      <c r="LC3"/>
      <c r="LD3"/>
      <c r="LE3"/>
      <c r="LF3"/>
      <c r="LG3"/>
      <c r="LH3"/>
      <c r="LI3"/>
      <c r="LJ3"/>
      <c r="LK3"/>
      <c r="LL3"/>
      <c r="LM3"/>
      <c r="LN3"/>
      <c r="LO3"/>
      <c r="LP3"/>
      <c r="LQ3"/>
      <c r="LR3"/>
      <c r="LS3"/>
      <c r="LT3"/>
      <c r="LU3"/>
      <c r="LV3"/>
      <c r="LW3"/>
      <c r="LX3"/>
      <c r="LY3"/>
      <c r="LZ3"/>
      <c r="MA3"/>
      <c r="MB3"/>
      <c r="MC3"/>
      <c r="MD3"/>
      <c r="ME3"/>
      <c r="MF3"/>
      <c r="MG3"/>
      <c r="MH3"/>
      <c r="MI3"/>
      <c r="MJ3"/>
      <c r="MK3"/>
      <c r="ML3"/>
      <c r="MM3"/>
      <c r="MN3"/>
      <c r="MO3"/>
      <c r="MP3"/>
      <c r="MQ3"/>
      <c r="MR3"/>
      <c r="MS3"/>
      <c r="MT3"/>
      <c r="MU3"/>
      <c r="MV3"/>
      <c r="MW3"/>
      <c r="MX3"/>
      <c r="MY3"/>
      <c r="MZ3"/>
      <c r="NA3"/>
      <c r="NB3"/>
      <c r="NC3"/>
      <c r="ND3"/>
      <c r="NE3"/>
      <c r="NF3"/>
      <c r="NG3"/>
      <c r="NH3"/>
      <c r="NI3"/>
      <c r="NJ3"/>
      <c r="NK3"/>
      <c r="NL3"/>
      <c r="NM3"/>
      <c r="NN3"/>
      <c r="NO3"/>
      <c r="NP3"/>
      <c r="NQ3"/>
      <c r="NR3"/>
      <c r="NS3"/>
      <c r="NT3"/>
      <c r="NU3"/>
      <c r="NV3"/>
      <c r="NW3"/>
      <c r="NX3"/>
      <c r="NY3"/>
      <c r="NZ3"/>
      <c r="OA3"/>
      <c r="OB3"/>
      <c r="OC3"/>
      <c r="OD3"/>
      <c r="OE3"/>
      <c r="OF3"/>
      <c r="OG3"/>
      <c r="OH3"/>
      <c r="OI3"/>
      <c r="OJ3"/>
      <c r="OK3"/>
      <c r="OL3"/>
      <c r="OM3"/>
      <c r="ON3"/>
      <c r="OO3"/>
      <c r="OP3"/>
      <c r="OQ3"/>
      <c r="OR3"/>
      <c r="OS3"/>
      <c r="OT3"/>
      <c r="OU3"/>
      <c r="OV3"/>
      <c r="OW3"/>
      <c r="OX3"/>
      <c r="OY3"/>
      <c r="OZ3"/>
      <c r="PA3"/>
      <c r="PB3"/>
      <c r="PC3"/>
      <c r="PD3"/>
      <c r="PE3"/>
      <c r="PF3"/>
      <c r="PG3"/>
      <c r="PH3"/>
      <c r="PI3"/>
      <c r="PJ3"/>
      <c r="PK3"/>
      <c r="PL3"/>
      <c r="PM3"/>
      <c r="PN3"/>
      <c r="PO3"/>
      <c r="PP3"/>
      <c r="PQ3"/>
      <c r="PR3"/>
      <c r="PS3"/>
      <c r="PT3"/>
      <c r="PU3"/>
      <c r="PV3"/>
      <c r="PW3"/>
      <c r="PX3"/>
      <c r="PY3"/>
    </row>
    <row r="4" spans="1:441" s="10" customFormat="1" x14ac:dyDescent="0.35">
      <c r="A4" s="15"/>
      <c r="B4" s="15"/>
      <c r="C4" s="21"/>
      <c r="D4" s="60"/>
      <c r="E4" s="266" t="str">
        <f xml:space="preserve"> Time!E$42</f>
        <v>Contract year</v>
      </c>
      <c r="F4" s="350">
        <f xml:space="preserve"> Check!$F$21</f>
        <v>0</v>
      </c>
      <c r="G4" s="121" t="s">
        <v>24</v>
      </c>
      <c r="H4" s="2"/>
      <c r="I4" s="16"/>
      <c r="J4" s="266">
        <f xml:space="preserve"> Time!J$42</f>
        <v>2020</v>
      </c>
      <c r="K4" s="266">
        <f xml:space="preserve"> Time!K$42</f>
        <v>2020</v>
      </c>
      <c r="L4" s="266">
        <f xml:space="preserve"> Time!L$42</f>
        <v>2020</v>
      </c>
      <c r="M4" s="266">
        <f xml:space="preserve"> Time!M$42</f>
        <v>2021</v>
      </c>
      <c r="N4" s="266">
        <f xml:space="preserve"> Time!N$42</f>
        <v>2021</v>
      </c>
      <c r="O4" s="266">
        <f xml:space="preserve"> Time!O$42</f>
        <v>2021</v>
      </c>
      <c r="P4" s="266">
        <f xml:space="preserve"> Time!P$42</f>
        <v>2021</v>
      </c>
      <c r="Q4" s="266">
        <f xml:space="preserve"> Time!Q$42</f>
        <v>2022</v>
      </c>
      <c r="R4" s="266">
        <f xml:space="preserve"> Time!R$42</f>
        <v>2022</v>
      </c>
      <c r="S4" s="266">
        <f xml:space="preserve"> Time!S$42</f>
        <v>2022</v>
      </c>
      <c r="T4" s="266">
        <f xml:space="preserve"> Time!T$42</f>
        <v>2022</v>
      </c>
      <c r="U4" s="266">
        <f xml:space="preserve"> Time!U$42</f>
        <v>2023</v>
      </c>
      <c r="V4" s="266">
        <f xml:space="preserve"> Time!V$42</f>
        <v>2023</v>
      </c>
      <c r="W4" s="266">
        <f xml:space="preserve"> Time!W$42</f>
        <v>2023</v>
      </c>
      <c r="X4" s="266">
        <f xml:space="preserve"> Time!X$42</f>
        <v>2023</v>
      </c>
      <c r="Y4" s="266">
        <f xml:space="preserve"> Time!Y$42</f>
        <v>2024</v>
      </c>
      <c r="Z4" s="266">
        <f xml:space="preserve"> Time!Z$42</f>
        <v>2024</v>
      </c>
      <c r="AA4" s="266">
        <f xml:space="preserve"> Time!AA$42</f>
        <v>2024</v>
      </c>
      <c r="AB4" s="266">
        <f xml:space="preserve"> Time!AB$42</f>
        <v>2024</v>
      </c>
      <c r="AC4" s="266">
        <f xml:space="preserve"> Time!AC$42</f>
        <v>2025</v>
      </c>
      <c r="AD4" s="266">
        <f xml:space="preserve"> Time!AD$42</f>
        <v>2025</v>
      </c>
      <c r="AE4" s="266">
        <f xml:space="preserve"> Time!AE$42</f>
        <v>2025</v>
      </c>
      <c r="AF4" s="266">
        <f xml:space="preserve"> Time!AF$42</f>
        <v>2025</v>
      </c>
      <c r="AG4" s="266">
        <f xml:space="preserve"> Time!AG$42</f>
        <v>2026</v>
      </c>
      <c r="AH4" s="266">
        <f xml:space="preserve"> Time!AH$42</f>
        <v>2026</v>
      </c>
      <c r="AI4" s="266">
        <f xml:space="preserve"> Time!AI$42</f>
        <v>2026</v>
      </c>
      <c r="AJ4" s="266">
        <f xml:space="preserve"> Time!AJ$42</f>
        <v>2026</v>
      </c>
      <c r="AK4" s="266">
        <f xml:space="preserve"> Time!AK$42</f>
        <v>2027</v>
      </c>
      <c r="AL4" s="266">
        <f xml:space="preserve"> Time!AL$42</f>
        <v>2027</v>
      </c>
      <c r="AM4" s="266">
        <f xml:space="preserve"> Time!AM$42</f>
        <v>2027</v>
      </c>
      <c r="AN4" s="266">
        <f xml:space="preserve"> Time!AN$42</f>
        <v>2027</v>
      </c>
      <c r="AO4" s="266">
        <f xml:space="preserve"> Time!AO$42</f>
        <v>2028</v>
      </c>
      <c r="AP4" s="266">
        <f xml:space="preserve"> Time!AP$42</f>
        <v>2028</v>
      </c>
      <c r="AQ4" s="266">
        <f xml:space="preserve"> Time!AQ$42</f>
        <v>2028</v>
      </c>
      <c r="AR4" s="266">
        <f xml:space="preserve"> Time!AR$42</f>
        <v>2028</v>
      </c>
      <c r="AS4" s="266">
        <f xml:space="preserve"> Time!AS$42</f>
        <v>2029</v>
      </c>
      <c r="AT4" s="266">
        <f xml:space="preserve"> Time!AT$42</f>
        <v>2029</v>
      </c>
      <c r="AU4" s="266">
        <f xml:space="preserve"> Time!AU$42</f>
        <v>2029</v>
      </c>
      <c r="AV4" s="266">
        <f xml:space="preserve"> Time!AV$42</f>
        <v>2029</v>
      </c>
      <c r="AW4" s="266">
        <f xml:space="preserve"> Time!AW$42</f>
        <v>2030</v>
      </c>
      <c r="AX4" s="266">
        <f xml:space="preserve"> Time!AX$42</f>
        <v>2030</v>
      </c>
      <c r="AY4" s="266">
        <f xml:space="preserve"> Time!AY$42</f>
        <v>2030</v>
      </c>
      <c r="AZ4" s="266">
        <f xml:space="preserve"> Time!AZ$42</f>
        <v>2030</v>
      </c>
      <c r="BA4" s="266">
        <f xml:space="preserve"> Time!BA$42</f>
        <v>2031</v>
      </c>
      <c r="BB4" s="266">
        <f xml:space="preserve"> Time!BB$42</f>
        <v>2031</v>
      </c>
      <c r="BC4" s="266">
        <f xml:space="preserve"> Time!BC$42</f>
        <v>2031</v>
      </c>
      <c r="BD4" s="266">
        <f xml:space="preserve"> Time!BD$42</f>
        <v>2031</v>
      </c>
      <c r="BE4" s="266">
        <f xml:space="preserve"> Time!BE$42</f>
        <v>2032</v>
      </c>
      <c r="BF4" s="266">
        <f xml:space="preserve"> Time!BF$42</f>
        <v>2032</v>
      </c>
      <c r="BG4" s="266">
        <f xml:space="preserve"> Time!BG$42</f>
        <v>2032</v>
      </c>
      <c r="BH4" s="266">
        <f xml:space="preserve"> Time!BH$42</f>
        <v>2032</v>
      </c>
      <c r="BI4" s="266">
        <f xml:space="preserve"> Time!BI$42</f>
        <v>2033</v>
      </c>
      <c r="BJ4" s="266">
        <f xml:space="preserve"> Time!BJ$42</f>
        <v>2033</v>
      </c>
      <c r="BK4" s="266">
        <f xml:space="preserve"> Time!BK$42</f>
        <v>2033</v>
      </c>
      <c r="BL4" s="266">
        <f xml:space="preserve"> Time!BL$42</f>
        <v>2033</v>
      </c>
      <c r="BM4" s="266">
        <f xml:space="preserve"> Time!BM$42</f>
        <v>2034</v>
      </c>
      <c r="BN4" s="266">
        <f xml:space="preserve"> Time!BN$42</f>
        <v>2034</v>
      </c>
      <c r="BO4" s="266">
        <f xml:space="preserve"> Time!BO$42</f>
        <v>2034</v>
      </c>
      <c r="BP4" s="266">
        <f xml:space="preserve"> Time!BP$42</f>
        <v>2034</v>
      </c>
      <c r="BQ4" s="266">
        <f xml:space="preserve"> Time!BQ$42</f>
        <v>2035</v>
      </c>
      <c r="BR4" s="266">
        <f xml:space="preserve"> Time!BR$42</f>
        <v>2035</v>
      </c>
      <c r="BS4" s="266">
        <f xml:space="preserve"> Time!BS$42</f>
        <v>2035</v>
      </c>
      <c r="BT4" s="266">
        <f xml:space="preserve"> Time!BT$42</f>
        <v>2035</v>
      </c>
      <c r="BU4" s="266">
        <f xml:space="preserve"> Time!BU$42</f>
        <v>2036</v>
      </c>
      <c r="BV4" s="266">
        <f xml:space="preserve"> Time!BV$42</f>
        <v>2036</v>
      </c>
      <c r="BW4" s="266">
        <f xml:space="preserve"> Time!BW$42</f>
        <v>2036</v>
      </c>
      <c r="BX4" s="266">
        <f xml:space="preserve"> Time!BX$42</f>
        <v>2036</v>
      </c>
      <c r="BY4" s="266">
        <f xml:space="preserve"> Time!BY$42</f>
        <v>2037</v>
      </c>
      <c r="BZ4" s="266">
        <f xml:space="preserve"> Time!BZ$42</f>
        <v>2037</v>
      </c>
      <c r="CA4" s="266">
        <f xml:space="preserve"> Time!CA$42</f>
        <v>2037</v>
      </c>
      <c r="CB4" s="266">
        <f xml:space="preserve"> Time!CB$42</f>
        <v>2037</v>
      </c>
      <c r="CC4" s="266">
        <f xml:space="preserve"> Time!CC$42</f>
        <v>2038</v>
      </c>
      <c r="CD4" s="266">
        <f xml:space="preserve"> Time!CD$42</f>
        <v>2038</v>
      </c>
      <c r="CE4" s="266">
        <f xml:space="preserve"> Time!CE$42</f>
        <v>2038</v>
      </c>
      <c r="CF4" s="266">
        <f xml:space="preserve"> Time!CF$42</f>
        <v>2038</v>
      </c>
      <c r="CG4" s="266">
        <f xml:space="preserve"> Time!CG$42</f>
        <v>2039</v>
      </c>
      <c r="CH4" s="266">
        <f xml:space="preserve"> Time!CH$42</f>
        <v>2039</v>
      </c>
      <c r="CI4" s="266">
        <f xml:space="preserve"> Time!CI$42</f>
        <v>2039</v>
      </c>
      <c r="CJ4" s="266">
        <f xml:space="preserve"> Time!CJ$42</f>
        <v>2039</v>
      </c>
      <c r="CK4" s="266">
        <f xml:space="preserve"> Time!CK$42</f>
        <v>2040</v>
      </c>
      <c r="CL4" s="266">
        <f xml:space="preserve"> Time!CL$42</f>
        <v>2040</v>
      </c>
      <c r="CM4" s="266">
        <f xml:space="preserve"> Time!CM$42</f>
        <v>2040</v>
      </c>
      <c r="CN4" s="266">
        <f xml:space="preserve"> Time!CN$42</f>
        <v>2040</v>
      </c>
      <c r="CO4" s="266">
        <f xml:space="preserve"> Time!CO$42</f>
        <v>2041</v>
      </c>
      <c r="CP4" s="266">
        <f xml:space="preserve"> Time!CP$42</f>
        <v>2041</v>
      </c>
      <c r="CQ4" s="266">
        <f xml:space="preserve"> Time!CQ$42</f>
        <v>2041</v>
      </c>
      <c r="CR4" s="266">
        <f xml:space="preserve"> Time!CR$42</f>
        <v>2041</v>
      </c>
      <c r="CS4" s="266">
        <f xml:space="preserve"> Time!CS$42</f>
        <v>2042</v>
      </c>
      <c r="CT4" s="266">
        <f xml:space="preserve"> Time!CT$42</f>
        <v>2042</v>
      </c>
      <c r="CU4" s="266">
        <f xml:space="preserve"> Time!CU$42</f>
        <v>2042</v>
      </c>
      <c r="CV4" s="266">
        <f xml:space="preserve"> Time!CV$42</f>
        <v>2042</v>
      </c>
      <c r="CW4" s="266">
        <f xml:space="preserve"> Time!CW$42</f>
        <v>2043</v>
      </c>
      <c r="CX4" s="266">
        <f xml:space="preserve"> Time!CX$42</f>
        <v>2043</v>
      </c>
      <c r="CY4" s="266">
        <f xml:space="preserve"> Time!CY$42</f>
        <v>2043</v>
      </c>
      <c r="CZ4" s="266">
        <f xml:space="preserve"> Time!CZ$42</f>
        <v>2043</v>
      </c>
      <c r="DA4" s="266">
        <f xml:space="preserve"> Time!DA$42</f>
        <v>2044</v>
      </c>
      <c r="DB4" s="266">
        <f xml:space="preserve"> Time!DB$42</f>
        <v>2044</v>
      </c>
      <c r="DC4" s="266">
        <f xml:space="preserve"> Time!DC$42</f>
        <v>2044</v>
      </c>
      <c r="DD4" s="266">
        <f xml:space="preserve"> Time!DD$42</f>
        <v>2044</v>
      </c>
      <c r="DE4" s="266">
        <f xml:space="preserve"> Time!DE$42</f>
        <v>2045</v>
      </c>
      <c r="DF4" s="266">
        <f xml:space="preserve"> Time!DF$42</f>
        <v>2045</v>
      </c>
      <c r="DG4" s="266">
        <f xml:space="preserve"> Time!DG$42</f>
        <v>2045</v>
      </c>
      <c r="DH4" s="266">
        <f xml:space="preserve"> Time!DH$42</f>
        <v>2045</v>
      </c>
      <c r="DI4" s="266">
        <f xml:space="preserve"> Time!DI$42</f>
        <v>2046</v>
      </c>
      <c r="DJ4" s="266">
        <f xml:space="preserve"> Time!DJ$42</f>
        <v>2046</v>
      </c>
      <c r="DK4" s="266">
        <f xml:space="preserve"> Time!DK$42</f>
        <v>2046</v>
      </c>
      <c r="DL4" s="266">
        <f xml:space="preserve"> Time!DL$42</f>
        <v>2046</v>
      </c>
      <c r="DM4" s="266">
        <f xml:space="preserve"> Time!DM$42</f>
        <v>2047</v>
      </c>
      <c r="DN4" s="266">
        <f xml:space="preserve"> Time!DN$42</f>
        <v>2047</v>
      </c>
      <c r="DO4" s="266">
        <f xml:space="preserve"> Time!DO$42</f>
        <v>2047</v>
      </c>
      <c r="DP4" s="266">
        <f xml:space="preserve"> Time!DP$42</f>
        <v>2047</v>
      </c>
      <c r="DQ4" s="266">
        <f xml:space="preserve"> Time!DQ$42</f>
        <v>2048</v>
      </c>
      <c r="DR4" s="266">
        <f xml:space="preserve"> Time!DR$42</f>
        <v>2048</v>
      </c>
      <c r="DS4" s="266">
        <f xml:space="preserve"> Time!DS$42</f>
        <v>2048</v>
      </c>
      <c r="DT4" s="266">
        <f xml:space="preserve"> Time!DT$42</f>
        <v>2048</v>
      </c>
      <c r="DU4" s="266">
        <f xml:space="preserve"> Time!DU$42</f>
        <v>2049</v>
      </c>
      <c r="DV4" s="266">
        <f xml:space="preserve"> Time!DV$42</f>
        <v>2049</v>
      </c>
      <c r="DW4" s="266">
        <f xml:space="preserve"> Time!DW$42</f>
        <v>2049</v>
      </c>
      <c r="DX4" s="266">
        <f xml:space="preserve"> Time!DX$42</f>
        <v>2049</v>
      </c>
      <c r="DY4" s="266">
        <f xml:space="preserve"> Time!DY$42</f>
        <v>2050</v>
      </c>
      <c r="DZ4" s="266">
        <f xml:space="preserve"> Time!DZ$42</f>
        <v>2050</v>
      </c>
      <c r="EA4" s="266">
        <f xml:space="preserve"> Time!EA$42</f>
        <v>2050</v>
      </c>
      <c r="EB4" s="266">
        <f xml:space="preserve"> Time!EB$42</f>
        <v>2050</v>
      </c>
      <c r="EC4" s="266">
        <f xml:space="preserve"> Time!EC$42</f>
        <v>2051</v>
      </c>
      <c r="ED4" s="266">
        <f xml:space="preserve"> Time!ED$42</f>
        <v>2051</v>
      </c>
      <c r="EE4" s="266">
        <f xml:space="preserve"> Time!EE$42</f>
        <v>2051</v>
      </c>
      <c r="EF4" s="266">
        <f xml:space="preserve"> Time!EF$42</f>
        <v>2051</v>
      </c>
      <c r="EG4" s="266">
        <f xml:space="preserve"> Time!EG$42</f>
        <v>2052</v>
      </c>
      <c r="EH4" s="266">
        <f xml:space="preserve"> Time!EH$42</f>
        <v>2052</v>
      </c>
      <c r="EI4" s="266">
        <f xml:space="preserve"> Time!EI$42</f>
        <v>2052</v>
      </c>
      <c r="EJ4" s="266">
        <f xml:space="preserve"> Time!EJ$42</f>
        <v>2052</v>
      </c>
      <c r="EK4" s="266">
        <f xml:space="preserve"> Time!EK$42</f>
        <v>2053</v>
      </c>
      <c r="EL4" s="266">
        <f xml:space="preserve"> Time!EL$42</f>
        <v>2053</v>
      </c>
      <c r="EM4" s="266">
        <f xml:space="preserve"> Time!EM$42</f>
        <v>2053</v>
      </c>
      <c r="EN4" s="266">
        <f xml:space="preserve"> Time!EN$42</f>
        <v>2053</v>
      </c>
      <c r="EO4" s="266">
        <f xml:space="preserve"> Time!EO$42</f>
        <v>2054</v>
      </c>
      <c r="EP4" s="266">
        <f xml:space="preserve"> Time!EP$42</f>
        <v>2054</v>
      </c>
      <c r="EQ4" s="266">
        <f xml:space="preserve"> Time!EQ$42</f>
        <v>2054</v>
      </c>
      <c r="ER4" s="266">
        <f xml:space="preserve"> Time!ER$42</f>
        <v>2054</v>
      </c>
      <c r="ES4" s="266">
        <f xml:space="preserve"> Time!ES$42</f>
        <v>2055</v>
      </c>
      <c r="ET4" s="266">
        <f xml:space="preserve"> Time!ET$42</f>
        <v>2055</v>
      </c>
      <c r="EU4" s="266">
        <f xml:space="preserve"> Time!EU$42</f>
        <v>2055</v>
      </c>
      <c r="EV4" s="266">
        <f xml:space="preserve"> Time!EV$42</f>
        <v>2055</v>
      </c>
      <c r="EW4" s="266">
        <f xml:space="preserve"> Time!EW$42</f>
        <v>2056</v>
      </c>
      <c r="EX4" s="266">
        <f xml:space="preserve"> Time!EX$42</f>
        <v>2056</v>
      </c>
      <c r="EY4" s="266">
        <f xml:space="preserve"> Time!EY$42</f>
        <v>2056</v>
      </c>
      <c r="EZ4" s="266">
        <f xml:space="preserve"> Time!EZ$42</f>
        <v>2056</v>
      </c>
      <c r="FA4" s="266">
        <f xml:space="preserve"> Time!FA$42</f>
        <v>2057</v>
      </c>
      <c r="FB4" s="266">
        <f xml:space="preserve"> Time!FB$42</f>
        <v>2057</v>
      </c>
      <c r="FC4" s="266">
        <f xml:space="preserve"> Time!FC$42</f>
        <v>2057</v>
      </c>
      <c r="FD4" s="266">
        <f xml:space="preserve"> Time!FD$42</f>
        <v>2057</v>
      </c>
      <c r="FE4" s="266">
        <f xml:space="preserve"> Time!FE$42</f>
        <v>2058</v>
      </c>
      <c r="FF4" s="266">
        <f xml:space="preserve"> Time!FF$42</f>
        <v>2058</v>
      </c>
      <c r="FG4" s="266">
        <f xml:space="preserve"> Time!FG$42</f>
        <v>2058</v>
      </c>
      <c r="FH4" s="266">
        <f xml:space="preserve"> Time!FH$42</f>
        <v>2058</v>
      </c>
      <c r="FI4" s="266">
        <f xml:space="preserve"> Time!FI$42</f>
        <v>2059</v>
      </c>
      <c r="FJ4" s="266">
        <f xml:space="preserve"> Time!FJ$42</f>
        <v>2059</v>
      </c>
      <c r="FK4" s="266">
        <f xml:space="preserve"> Time!FK$42</f>
        <v>2059</v>
      </c>
      <c r="FL4" s="266">
        <f xml:space="preserve"> Time!FL$42</f>
        <v>2059</v>
      </c>
      <c r="FM4" s="266">
        <f xml:space="preserve"> Time!FM$42</f>
        <v>2060</v>
      </c>
      <c r="FN4" s="266">
        <f xml:space="preserve"> Time!FN$42</f>
        <v>2060</v>
      </c>
      <c r="FO4" s="266">
        <f xml:space="preserve"> Time!FO$42</f>
        <v>2060</v>
      </c>
      <c r="FP4" s="266">
        <f xml:space="preserve"> Time!FP$42</f>
        <v>2060</v>
      </c>
      <c r="FQ4" s="266">
        <f xml:space="preserve"> Time!FQ$42</f>
        <v>2061</v>
      </c>
      <c r="FR4" s="266">
        <f xml:space="preserve"> Time!FR$42</f>
        <v>2061</v>
      </c>
      <c r="FS4" s="266">
        <f xml:space="preserve"> Time!FS$42</f>
        <v>2061</v>
      </c>
      <c r="FT4" s="266">
        <f xml:space="preserve"> Time!FT$42</f>
        <v>2061</v>
      </c>
      <c r="FU4" s="266">
        <f xml:space="preserve"> Time!FU$42</f>
        <v>2062</v>
      </c>
      <c r="FV4" s="266">
        <f xml:space="preserve"> Time!FV$42</f>
        <v>2062</v>
      </c>
      <c r="FW4" s="266">
        <f xml:space="preserve"> Time!FW$42</f>
        <v>2062</v>
      </c>
      <c r="FX4" s="266">
        <f xml:space="preserve"> Time!FX$42</f>
        <v>2062</v>
      </c>
      <c r="FY4" s="266">
        <f xml:space="preserve"> Time!FY$42</f>
        <v>2063</v>
      </c>
      <c r="FZ4" s="266">
        <f xml:space="preserve"> Time!FZ$42</f>
        <v>2063</v>
      </c>
      <c r="GA4" s="266">
        <f xml:space="preserve"> Time!GA$42</f>
        <v>2063</v>
      </c>
      <c r="GB4" s="266">
        <f xml:space="preserve"> Time!GB$42</f>
        <v>2063</v>
      </c>
      <c r="GC4" s="266">
        <f xml:space="preserve"> Time!GC$42</f>
        <v>2064</v>
      </c>
      <c r="GD4" s="266">
        <f xml:space="preserve"> Time!GD$42</f>
        <v>2064</v>
      </c>
      <c r="GE4" s="266">
        <f xml:space="preserve"> Time!GE$42</f>
        <v>2064</v>
      </c>
      <c r="GF4" s="266">
        <f xml:space="preserve"> Time!GF$42</f>
        <v>2064</v>
      </c>
      <c r="GG4" s="266">
        <f xml:space="preserve"> Time!GG$42</f>
        <v>2065</v>
      </c>
      <c r="GH4" s="266">
        <f xml:space="preserve"> Time!GH$42</f>
        <v>2065</v>
      </c>
      <c r="GI4" s="266">
        <f xml:space="preserve"> Time!GI$42</f>
        <v>2065</v>
      </c>
      <c r="GJ4" s="266">
        <f xml:space="preserve"> Time!GJ$42</f>
        <v>2065</v>
      </c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  <c r="HE4"/>
      <c r="HF4"/>
      <c r="HG4"/>
      <c r="HH4"/>
      <c r="HI4"/>
      <c r="HJ4"/>
      <c r="HK4"/>
      <c r="HL4"/>
      <c r="HM4"/>
      <c r="HN4"/>
      <c r="HO4"/>
      <c r="HP4"/>
      <c r="HQ4"/>
      <c r="HR4"/>
      <c r="HS4"/>
      <c r="HT4"/>
      <c r="HU4"/>
      <c r="HV4"/>
      <c r="HW4"/>
      <c r="HX4"/>
      <c r="HY4"/>
      <c r="HZ4"/>
      <c r="IA4"/>
      <c r="IB4"/>
      <c r="IC4"/>
      <c r="ID4"/>
      <c r="IE4"/>
      <c r="IF4"/>
      <c r="IG4"/>
      <c r="IH4"/>
      <c r="II4"/>
      <c r="IJ4"/>
      <c r="IK4"/>
      <c r="IL4"/>
      <c r="IM4"/>
      <c r="IN4"/>
      <c r="IO4"/>
      <c r="IP4"/>
      <c r="IQ4"/>
      <c r="IR4"/>
      <c r="IS4"/>
      <c r="IT4"/>
      <c r="IU4"/>
      <c r="IV4"/>
      <c r="IW4"/>
      <c r="IX4"/>
      <c r="IY4"/>
      <c r="IZ4"/>
      <c r="JA4"/>
      <c r="JB4"/>
      <c r="JC4"/>
      <c r="JD4"/>
      <c r="JE4"/>
      <c r="JF4"/>
      <c r="JG4"/>
      <c r="JH4"/>
      <c r="JI4"/>
      <c r="JJ4"/>
      <c r="JK4"/>
      <c r="JL4"/>
      <c r="JM4"/>
      <c r="JN4"/>
      <c r="JO4"/>
      <c r="JP4"/>
      <c r="JQ4"/>
      <c r="JR4"/>
      <c r="JS4"/>
      <c r="JT4"/>
      <c r="JU4"/>
      <c r="JV4"/>
      <c r="JW4"/>
      <c r="JX4"/>
      <c r="JY4"/>
      <c r="JZ4"/>
      <c r="KA4"/>
      <c r="KB4"/>
      <c r="KC4"/>
      <c r="KD4"/>
      <c r="KE4"/>
      <c r="KF4"/>
      <c r="KG4"/>
      <c r="KH4"/>
      <c r="KI4"/>
      <c r="KJ4"/>
      <c r="KK4"/>
      <c r="KL4"/>
      <c r="KM4"/>
      <c r="KN4"/>
      <c r="KO4"/>
      <c r="KP4"/>
      <c r="KQ4"/>
      <c r="KR4"/>
      <c r="KS4"/>
      <c r="KT4"/>
      <c r="KU4"/>
      <c r="KV4"/>
      <c r="KW4"/>
      <c r="KX4"/>
      <c r="KY4"/>
      <c r="KZ4"/>
      <c r="LA4"/>
      <c r="LB4"/>
      <c r="LC4"/>
      <c r="LD4"/>
      <c r="LE4"/>
      <c r="LF4"/>
      <c r="LG4"/>
      <c r="LH4"/>
      <c r="LI4"/>
      <c r="LJ4"/>
      <c r="LK4"/>
      <c r="LL4"/>
      <c r="LM4"/>
      <c r="LN4"/>
      <c r="LO4"/>
      <c r="LP4"/>
      <c r="LQ4"/>
      <c r="LR4"/>
      <c r="LS4"/>
      <c r="LT4"/>
      <c r="LU4"/>
      <c r="LV4"/>
      <c r="LW4"/>
      <c r="LX4"/>
      <c r="LY4"/>
      <c r="LZ4"/>
      <c r="MA4"/>
      <c r="MB4"/>
      <c r="MC4"/>
      <c r="MD4"/>
      <c r="ME4"/>
      <c r="MF4"/>
      <c r="MG4"/>
      <c r="MH4"/>
      <c r="MI4"/>
      <c r="MJ4"/>
      <c r="MK4"/>
      <c r="ML4"/>
      <c r="MM4"/>
      <c r="MN4"/>
      <c r="MO4"/>
      <c r="MP4"/>
      <c r="MQ4"/>
      <c r="MR4"/>
      <c r="MS4"/>
      <c r="MT4"/>
      <c r="MU4"/>
      <c r="MV4"/>
      <c r="MW4"/>
      <c r="MX4"/>
      <c r="MY4"/>
      <c r="MZ4"/>
      <c r="NA4"/>
      <c r="NB4"/>
      <c r="NC4"/>
      <c r="ND4"/>
      <c r="NE4"/>
      <c r="NF4"/>
      <c r="NG4"/>
      <c r="NH4"/>
      <c r="NI4"/>
      <c r="NJ4"/>
      <c r="NK4"/>
      <c r="NL4"/>
      <c r="NM4"/>
      <c r="NN4"/>
      <c r="NO4"/>
      <c r="NP4"/>
      <c r="NQ4"/>
      <c r="NR4"/>
      <c r="NS4"/>
      <c r="NT4"/>
      <c r="NU4"/>
      <c r="NV4"/>
      <c r="NW4"/>
      <c r="NX4"/>
      <c r="NY4"/>
      <c r="NZ4"/>
      <c r="OA4"/>
      <c r="OB4"/>
      <c r="OC4"/>
      <c r="OD4"/>
      <c r="OE4"/>
      <c r="OF4"/>
      <c r="OG4"/>
      <c r="OH4"/>
      <c r="OI4"/>
      <c r="OJ4"/>
      <c r="OK4"/>
      <c r="OL4"/>
      <c r="OM4"/>
      <c r="ON4"/>
      <c r="OO4"/>
      <c r="OP4"/>
      <c r="OQ4"/>
      <c r="OR4"/>
      <c r="OS4"/>
      <c r="OT4"/>
      <c r="OU4"/>
      <c r="OV4"/>
      <c r="OW4"/>
      <c r="OX4"/>
      <c r="OY4"/>
      <c r="OZ4"/>
      <c r="PA4"/>
      <c r="PB4"/>
      <c r="PC4"/>
      <c r="PD4"/>
      <c r="PE4"/>
      <c r="PF4"/>
      <c r="PG4"/>
      <c r="PH4"/>
      <c r="PI4"/>
      <c r="PJ4"/>
      <c r="PK4"/>
      <c r="PL4"/>
      <c r="PM4"/>
      <c r="PN4"/>
      <c r="PO4"/>
      <c r="PP4"/>
      <c r="PQ4"/>
      <c r="PR4"/>
      <c r="PS4"/>
      <c r="PT4"/>
      <c r="PU4"/>
      <c r="PV4"/>
      <c r="PW4"/>
      <c r="PX4"/>
      <c r="PY4"/>
    </row>
    <row r="5" spans="1:441" s="10" customFormat="1" x14ac:dyDescent="0.35">
      <c r="A5" s="15"/>
      <c r="B5" s="15"/>
      <c r="C5" s="21"/>
      <c r="D5" s="60"/>
      <c r="E5" s="2" t="str">
        <f xml:space="preserve"> Time!E$10</f>
        <v>Model column counter</v>
      </c>
      <c r="F5" s="44" t="s">
        <v>19</v>
      </c>
      <c r="G5" s="45" t="s">
        <v>17</v>
      </c>
      <c r="H5" s="44" t="s">
        <v>18</v>
      </c>
      <c r="I5" s="16"/>
      <c r="J5" s="2">
        <f xml:space="preserve"> Time!J$10</f>
        <v>1</v>
      </c>
      <c r="K5" s="2">
        <f xml:space="preserve"> Time!K$10</f>
        <v>2</v>
      </c>
      <c r="L5" s="2">
        <f xml:space="preserve"> Time!L$10</f>
        <v>3</v>
      </c>
      <c r="M5" s="2">
        <f xml:space="preserve"> Time!M$10</f>
        <v>4</v>
      </c>
      <c r="N5" s="2">
        <f xml:space="preserve"> Time!N$10</f>
        <v>5</v>
      </c>
      <c r="O5" s="2">
        <f xml:space="preserve"> Time!O$10</f>
        <v>6</v>
      </c>
      <c r="P5" s="2">
        <f xml:space="preserve"> Time!P$10</f>
        <v>7</v>
      </c>
      <c r="Q5" s="2">
        <f xml:space="preserve"> Time!Q$10</f>
        <v>8</v>
      </c>
      <c r="R5" s="2">
        <f xml:space="preserve"> Time!R$10</f>
        <v>9</v>
      </c>
      <c r="S5" s="2">
        <f xml:space="preserve"> Time!S$10</f>
        <v>10</v>
      </c>
      <c r="T5" s="2">
        <f xml:space="preserve"> Time!T$10</f>
        <v>11</v>
      </c>
      <c r="U5" s="2">
        <f xml:space="preserve"> Time!U$10</f>
        <v>12</v>
      </c>
      <c r="V5" s="2">
        <f xml:space="preserve"> Time!V$10</f>
        <v>13</v>
      </c>
      <c r="W5" s="2">
        <f xml:space="preserve"> Time!W$10</f>
        <v>14</v>
      </c>
      <c r="X5" s="2">
        <f xml:space="preserve"> Time!X$10</f>
        <v>15</v>
      </c>
      <c r="Y5" s="2">
        <f xml:space="preserve"> Time!Y$10</f>
        <v>16</v>
      </c>
      <c r="Z5" s="2">
        <f xml:space="preserve"> Time!Z$10</f>
        <v>17</v>
      </c>
      <c r="AA5" s="2">
        <f xml:space="preserve"> Time!AA$10</f>
        <v>18</v>
      </c>
      <c r="AB5" s="2">
        <f xml:space="preserve"> Time!AB$10</f>
        <v>19</v>
      </c>
      <c r="AC5" s="2">
        <f xml:space="preserve"> Time!AC$10</f>
        <v>20</v>
      </c>
      <c r="AD5" s="2">
        <f xml:space="preserve"> Time!AD$10</f>
        <v>21</v>
      </c>
      <c r="AE5" s="2">
        <f xml:space="preserve"> Time!AE$10</f>
        <v>22</v>
      </c>
      <c r="AF5" s="2">
        <f xml:space="preserve"> Time!AF$10</f>
        <v>23</v>
      </c>
      <c r="AG5" s="2">
        <f xml:space="preserve"> Time!AG$10</f>
        <v>24</v>
      </c>
      <c r="AH5" s="2">
        <f xml:space="preserve"> Time!AH$10</f>
        <v>25</v>
      </c>
      <c r="AI5" s="2">
        <f xml:space="preserve"> Time!AI$10</f>
        <v>26</v>
      </c>
      <c r="AJ5" s="2">
        <f xml:space="preserve"> Time!AJ$10</f>
        <v>27</v>
      </c>
      <c r="AK5" s="2">
        <f xml:space="preserve"> Time!AK$10</f>
        <v>28</v>
      </c>
      <c r="AL5" s="2">
        <f xml:space="preserve"> Time!AL$10</f>
        <v>29</v>
      </c>
      <c r="AM5" s="2">
        <f xml:space="preserve"> Time!AM$10</f>
        <v>30</v>
      </c>
      <c r="AN5" s="2">
        <f xml:space="preserve"> Time!AN$10</f>
        <v>31</v>
      </c>
      <c r="AO5" s="2">
        <f xml:space="preserve"> Time!AO$10</f>
        <v>32</v>
      </c>
      <c r="AP5" s="2">
        <f xml:space="preserve"> Time!AP$10</f>
        <v>33</v>
      </c>
      <c r="AQ5" s="2">
        <f xml:space="preserve"> Time!AQ$10</f>
        <v>34</v>
      </c>
      <c r="AR5" s="2">
        <f xml:space="preserve"> Time!AR$10</f>
        <v>35</v>
      </c>
      <c r="AS5" s="2">
        <f xml:space="preserve"> Time!AS$10</f>
        <v>36</v>
      </c>
      <c r="AT5" s="2">
        <f xml:space="preserve"> Time!AT$10</f>
        <v>37</v>
      </c>
      <c r="AU5" s="2">
        <f xml:space="preserve"> Time!AU$10</f>
        <v>38</v>
      </c>
      <c r="AV5" s="2">
        <f xml:space="preserve"> Time!AV$10</f>
        <v>39</v>
      </c>
      <c r="AW5" s="2">
        <f xml:space="preserve"> Time!AW$10</f>
        <v>40</v>
      </c>
      <c r="AX5" s="2">
        <f xml:space="preserve"> Time!AX$10</f>
        <v>41</v>
      </c>
      <c r="AY5" s="2">
        <f xml:space="preserve"> Time!AY$10</f>
        <v>42</v>
      </c>
      <c r="AZ5" s="2">
        <f xml:space="preserve"> Time!AZ$10</f>
        <v>43</v>
      </c>
      <c r="BA5" s="2">
        <f xml:space="preserve"> Time!BA$10</f>
        <v>44</v>
      </c>
      <c r="BB5" s="2">
        <f xml:space="preserve"> Time!BB$10</f>
        <v>45</v>
      </c>
      <c r="BC5" s="2">
        <f xml:space="preserve"> Time!BC$10</f>
        <v>46</v>
      </c>
      <c r="BD5" s="2">
        <f xml:space="preserve"> Time!BD$10</f>
        <v>47</v>
      </c>
      <c r="BE5" s="2">
        <f xml:space="preserve"> Time!BE$10</f>
        <v>48</v>
      </c>
      <c r="BF5" s="2">
        <f xml:space="preserve"> Time!BF$10</f>
        <v>49</v>
      </c>
      <c r="BG5" s="2">
        <f xml:space="preserve"> Time!BG$10</f>
        <v>50</v>
      </c>
      <c r="BH5" s="2">
        <f xml:space="preserve"> Time!BH$10</f>
        <v>51</v>
      </c>
      <c r="BI5" s="2">
        <f xml:space="preserve"> Time!BI$10</f>
        <v>52</v>
      </c>
      <c r="BJ5" s="2">
        <f xml:space="preserve"> Time!BJ$10</f>
        <v>53</v>
      </c>
      <c r="BK5" s="2">
        <f xml:space="preserve"> Time!BK$10</f>
        <v>54</v>
      </c>
      <c r="BL5" s="2">
        <f xml:space="preserve"> Time!BL$10</f>
        <v>55</v>
      </c>
      <c r="BM5" s="2">
        <f xml:space="preserve"> Time!BM$10</f>
        <v>56</v>
      </c>
      <c r="BN5" s="2">
        <f xml:space="preserve"> Time!BN$10</f>
        <v>57</v>
      </c>
      <c r="BO5" s="2">
        <f xml:space="preserve"> Time!BO$10</f>
        <v>58</v>
      </c>
      <c r="BP5" s="2">
        <f xml:space="preserve"> Time!BP$10</f>
        <v>59</v>
      </c>
      <c r="BQ5" s="2">
        <f xml:space="preserve"> Time!BQ$10</f>
        <v>60</v>
      </c>
      <c r="BR5" s="2">
        <f xml:space="preserve"> Time!BR$10</f>
        <v>61</v>
      </c>
      <c r="BS5" s="2">
        <f xml:space="preserve"> Time!BS$10</f>
        <v>62</v>
      </c>
      <c r="BT5" s="2">
        <f xml:space="preserve"> Time!BT$10</f>
        <v>63</v>
      </c>
      <c r="BU5" s="2">
        <f xml:space="preserve"> Time!BU$10</f>
        <v>64</v>
      </c>
      <c r="BV5" s="2">
        <f xml:space="preserve"> Time!BV$10</f>
        <v>65</v>
      </c>
      <c r="BW5" s="2">
        <f xml:space="preserve"> Time!BW$10</f>
        <v>66</v>
      </c>
      <c r="BX5" s="2">
        <f xml:space="preserve"> Time!BX$10</f>
        <v>67</v>
      </c>
      <c r="BY5" s="2">
        <f xml:space="preserve"> Time!BY$10</f>
        <v>68</v>
      </c>
      <c r="BZ5" s="2">
        <f xml:space="preserve"> Time!BZ$10</f>
        <v>69</v>
      </c>
      <c r="CA5" s="2">
        <f xml:space="preserve"> Time!CA$10</f>
        <v>70</v>
      </c>
      <c r="CB5" s="2">
        <f xml:space="preserve"> Time!CB$10</f>
        <v>71</v>
      </c>
      <c r="CC5" s="2">
        <f xml:space="preserve"> Time!CC$10</f>
        <v>72</v>
      </c>
      <c r="CD5" s="2">
        <f xml:space="preserve"> Time!CD$10</f>
        <v>73</v>
      </c>
      <c r="CE5" s="2">
        <f xml:space="preserve"> Time!CE$10</f>
        <v>74</v>
      </c>
      <c r="CF5" s="2">
        <f xml:space="preserve"> Time!CF$10</f>
        <v>75</v>
      </c>
      <c r="CG5" s="2">
        <f xml:space="preserve"> Time!CG$10</f>
        <v>76</v>
      </c>
      <c r="CH5" s="2">
        <f xml:space="preserve"> Time!CH$10</f>
        <v>77</v>
      </c>
      <c r="CI5" s="2">
        <f xml:space="preserve"> Time!CI$10</f>
        <v>78</v>
      </c>
      <c r="CJ5" s="2">
        <f xml:space="preserve"> Time!CJ$10</f>
        <v>79</v>
      </c>
      <c r="CK5" s="2">
        <f xml:space="preserve"> Time!CK$10</f>
        <v>80</v>
      </c>
      <c r="CL5" s="2">
        <f xml:space="preserve"> Time!CL$10</f>
        <v>81</v>
      </c>
      <c r="CM5" s="2">
        <f xml:space="preserve"> Time!CM$10</f>
        <v>82</v>
      </c>
      <c r="CN5" s="2">
        <f xml:space="preserve"> Time!CN$10</f>
        <v>83</v>
      </c>
      <c r="CO5" s="2">
        <f xml:space="preserve"> Time!CO$10</f>
        <v>84</v>
      </c>
      <c r="CP5" s="2">
        <f xml:space="preserve"> Time!CP$10</f>
        <v>85</v>
      </c>
      <c r="CQ5" s="2">
        <f xml:space="preserve"> Time!CQ$10</f>
        <v>86</v>
      </c>
      <c r="CR5" s="2">
        <f xml:space="preserve"> Time!CR$10</f>
        <v>87</v>
      </c>
      <c r="CS5" s="2">
        <f xml:space="preserve"> Time!CS$10</f>
        <v>88</v>
      </c>
      <c r="CT5" s="2">
        <f xml:space="preserve"> Time!CT$10</f>
        <v>89</v>
      </c>
      <c r="CU5" s="2">
        <f xml:space="preserve"> Time!CU$10</f>
        <v>90</v>
      </c>
      <c r="CV5" s="2">
        <f xml:space="preserve"> Time!CV$10</f>
        <v>91</v>
      </c>
      <c r="CW5" s="2">
        <f xml:space="preserve"> Time!CW$10</f>
        <v>92</v>
      </c>
      <c r="CX5" s="2">
        <f xml:space="preserve"> Time!CX$10</f>
        <v>93</v>
      </c>
      <c r="CY5" s="2">
        <f xml:space="preserve"> Time!CY$10</f>
        <v>94</v>
      </c>
      <c r="CZ5" s="2">
        <f xml:space="preserve"> Time!CZ$10</f>
        <v>95</v>
      </c>
      <c r="DA5" s="2">
        <f xml:space="preserve"> Time!DA$10</f>
        <v>96</v>
      </c>
      <c r="DB5" s="2">
        <f xml:space="preserve"> Time!DB$10</f>
        <v>97</v>
      </c>
      <c r="DC5" s="2">
        <f xml:space="preserve"> Time!DC$10</f>
        <v>98</v>
      </c>
      <c r="DD5" s="2">
        <f xml:space="preserve"> Time!DD$10</f>
        <v>99</v>
      </c>
      <c r="DE5" s="2">
        <f xml:space="preserve"> Time!DE$10</f>
        <v>100</v>
      </c>
      <c r="DF5" s="2">
        <f xml:space="preserve"> Time!DF$10</f>
        <v>101</v>
      </c>
      <c r="DG5" s="2">
        <f xml:space="preserve"> Time!DG$10</f>
        <v>102</v>
      </c>
      <c r="DH5" s="2">
        <f xml:space="preserve"> Time!DH$10</f>
        <v>103</v>
      </c>
      <c r="DI5" s="2">
        <f xml:space="preserve"> Time!DI$10</f>
        <v>104</v>
      </c>
      <c r="DJ5" s="2">
        <f xml:space="preserve"> Time!DJ$10</f>
        <v>105</v>
      </c>
      <c r="DK5" s="2">
        <f xml:space="preserve"> Time!DK$10</f>
        <v>106</v>
      </c>
      <c r="DL5" s="2">
        <f xml:space="preserve"> Time!DL$10</f>
        <v>107</v>
      </c>
      <c r="DM5" s="2">
        <f xml:space="preserve"> Time!DM$10</f>
        <v>108</v>
      </c>
      <c r="DN5" s="2">
        <f xml:space="preserve"> Time!DN$10</f>
        <v>109</v>
      </c>
      <c r="DO5" s="2">
        <f xml:space="preserve"> Time!DO$10</f>
        <v>110</v>
      </c>
      <c r="DP5" s="2">
        <f xml:space="preserve"> Time!DP$10</f>
        <v>111</v>
      </c>
      <c r="DQ5" s="2">
        <f xml:space="preserve"> Time!DQ$10</f>
        <v>112</v>
      </c>
      <c r="DR5" s="2">
        <f xml:space="preserve"> Time!DR$10</f>
        <v>113</v>
      </c>
      <c r="DS5" s="2">
        <f xml:space="preserve"> Time!DS$10</f>
        <v>114</v>
      </c>
      <c r="DT5" s="2">
        <f xml:space="preserve"> Time!DT$10</f>
        <v>115</v>
      </c>
      <c r="DU5" s="2">
        <f xml:space="preserve"> Time!DU$10</f>
        <v>116</v>
      </c>
      <c r="DV5" s="2">
        <f xml:space="preserve"> Time!DV$10</f>
        <v>117</v>
      </c>
      <c r="DW5" s="2">
        <f xml:space="preserve"> Time!DW$10</f>
        <v>118</v>
      </c>
      <c r="DX5" s="2">
        <f xml:space="preserve"> Time!DX$10</f>
        <v>119</v>
      </c>
      <c r="DY5" s="2">
        <f xml:space="preserve"> Time!DY$10</f>
        <v>120</v>
      </c>
      <c r="DZ5" s="2">
        <f xml:space="preserve"> Time!DZ$10</f>
        <v>121</v>
      </c>
      <c r="EA5" s="2">
        <f xml:space="preserve"> Time!EA$10</f>
        <v>122</v>
      </c>
      <c r="EB5" s="2">
        <f xml:space="preserve"> Time!EB$10</f>
        <v>123</v>
      </c>
      <c r="EC5" s="2">
        <f xml:space="preserve"> Time!EC$10</f>
        <v>124</v>
      </c>
      <c r="ED5" s="2">
        <f xml:space="preserve"> Time!ED$10</f>
        <v>125</v>
      </c>
      <c r="EE5" s="2">
        <f xml:space="preserve"> Time!EE$10</f>
        <v>126</v>
      </c>
      <c r="EF5" s="2">
        <f xml:space="preserve"> Time!EF$10</f>
        <v>127</v>
      </c>
      <c r="EG5" s="2">
        <f xml:space="preserve"> Time!EG$10</f>
        <v>128</v>
      </c>
      <c r="EH5" s="2">
        <f xml:space="preserve"> Time!EH$10</f>
        <v>129</v>
      </c>
      <c r="EI5" s="2">
        <f xml:space="preserve"> Time!EI$10</f>
        <v>130</v>
      </c>
      <c r="EJ5" s="2">
        <f xml:space="preserve"> Time!EJ$10</f>
        <v>131</v>
      </c>
      <c r="EK5" s="2">
        <f xml:space="preserve"> Time!EK$10</f>
        <v>132</v>
      </c>
      <c r="EL5" s="2">
        <f xml:space="preserve"> Time!EL$10</f>
        <v>133</v>
      </c>
      <c r="EM5" s="2">
        <f xml:space="preserve"> Time!EM$10</f>
        <v>134</v>
      </c>
      <c r="EN5" s="2">
        <f xml:space="preserve"> Time!EN$10</f>
        <v>135</v>
      </c>
      <c r="EO5" s="2">
        <f xml:space="preserve"> Time!EO$10</f>
        <v>136</v>
      </c>
      <c r="EP5" s="2">
        <f xml:space="preserve"> Time!EP$10</f>
        <v>137</v>
      </c>
      <c r="EQ5" s="2">
        <f xml:space="preserve"> Time!EQ$10</f>
        <v>138</v>
      </c>
      <c r="ER5" s="2">
        <f xml:space="preserve"> Time!ER$10</f>
        <v>139</v>
      </c>
      <c r="ES5" s="2">
        <f xml:space="preserve"> Time!ES$10</f>
        <v>140</v>
      </c>
      <c r="ET5" s="2">
        <f xml:space="preserve"> Time!ET$10</f>
        <v>141</v>
      </c>
      <c r="EU5" s="2">
        <f xml:space="preserve"> Time!EU$10</f>
        <v>142</v>
      </c>
      <c r="EV5" s="2">
        <f xml:space="preserve"> Time!EV$10</f>
        <v>143</v>
      </c>
      <c r="EW5" s="2">
        <f xml:space="preserve"> Time!EW$10</f>
        <v>144</v>
      </c>
      <c r="EX5" s="2">
        <f xml:space="preserve"> Time!EX$10</f>
        <v>145</v>
      </c>
      <c r="EY5" s="2">
        <f xml:space="preserve"> Time!EY$10</f>
        <v>146</v>
      </c>
      <c r="EZ5" s="2">
        <f xml:space="preserve"> Time!EZ$10</f>
        <v>147</v>
      </c>
      <c r="FA5" s="2">
        <f xml:space="preserve"> Time!FA$10</f>
        <v>148</v>
      </c>
      <c r="FB5" s="2">
        <f xml:space="preserve"> Time!FB$10</f>
        <v>149</v>
      </c>
      <c r="FC5" s="2">
        <f xml:space="preserve"> Time!FC$10</f>
        <v>150</v>
      </c>
      <c r="FD5" s="2">
        <f xml:space="preserve"> Time!FD$10</f>
        <v>151</v>
      </c>
      <c r="FE5" s="2">
        <f xml:space="preserve"> Time!FE$10</f>
        <v>152</v>
      </c>
      <c r="FF5" s="2">
        <f xml:space="preserve"> Time!FF$10</f>
        <v>153</v>
      </c>
      <c r="FG5" s="2">
        <f xml:space="preserve"> Time!FG$10</f>
        <v>154</v>
      </c>
      <c r="FH5" s="2">
        <f xml:space="preserve"> Time!FH$10</f>
        <v>155</v>
      </c>
      <c r="FI5" s="2">
        <f xml:space="preserve"> Time!FI$10</f>
        <v>156</v>
      </c>
      <c r="FJ5" s="2">
        <f xml:space="preserve"> Time!FJ$10</f>
        <v>157</v>
      </c>
      <c r="FK5" s="2">
        <f xml:space="preserve"> Time!FK$10</f>
        <v>158</v>
      </c>
      <c r="FL5" s="2">
        <f xml:space="preserve"> Time!FL$10</f>
        <v>159</v>
      </c>
      <c r="FM5" s="2">
        <f xml:space="preserve"> Time!FM$10</f>
        <v>160</v>
      </c>
      <c r="FN5" s="2">
        <f xml:space="preserve"> Time!FN$10</f>
        <v>161</v>
      </c>
      <c r="FO5" s="2">
        <f xml:space="preserve"> Time!FO$10</f>
        <v>162</v>
      </c>
      <c r="FP5" s="2">
        <f xml:space="preserve"> Time!FP$10</f>
        <v>163</v>
      </c>
      <c r="FQ5" s="2">
        <f xml:space="preserve"> Time!FQ$10</f>
        <v>164</v>
      </c>
      <c r="FR5" s="2">
        <f xml:space="preserve"> Time!FR$10</f>
        <v>165</v>
      </c>
      <c r="FS5" s="2">
        <f xml:space="preserve"> Time!FS$10</f>
        <v>166</v>
      </c>
      <c r="FT5" s="2">
        <f xml:space="preserve"> Time!FT$10</f>
        <v>167</v>
      </c>
      <c r="FU5" s="2">
        <f xml:space="preserve"> Time!FU$10</f>
        <v>168</v>
      </c>
      <c r="FV5" s="2">
        <f xml:space="preserve"> Time!FV$10</f>
        <v>169</v>
      </c>
      <c r="FW5" s="2">
        <f xml:space="preserve"> Time!FW$10</f>
        <v>170</v>
      </c>
      <c r="FX5" s="2">
        <f xml:space="preserve"> Time!FX$10</f>
        <v>171</v>
      </c>
      <c r="FY5" s="2">
        <f xml:space="preserve"> Time!FY$10</f>
        <v>172</v>
      </c>
      <c r="FZ5" s="2">
        <f xml:space="preserve"> Time!FZ$10</f>
        <v>173</v>
      </c>
      <c r="GA5" s="2">
        <f xml:space="preserve"> Time!GA$10</f>
        <v>174</v>
      </c>
      <c r="GB5" s="2">
        <f xml:space="preserve"> Time!GB$10</f>
        <v>175</v>
      </c>
      <c r="GC5" s="2">
        <f xml:space="preserve"> Time!GC$10</f>
        <v>176</v>
      </c>
      <c r="GD5" s="2">
        <f xml:space="preserve"> Time!GD$10</f>
        <v>177</v>
      </c>
      <c r="GE5" s="2">
        <f xml:space="preserve"> Time!GE$10</f>
        <v>178</v>
      </c>
      <c r="GF5" s="2">
        <f xml:space="preserve"> Time!GF$10</f>
        <v>179</v>
      </c>
      <c r="GG5" s="2">
        <f xml:space="preserve"> Time!GG$10</f>
        <v>180</v>
      </c>
      <c r="GH5" s="2">
        <f xml:space="preserve"> Time!GH$10</f>
        <v>181</v>
      </c>
      <c r="GI5" s="2">
        <f xml:space="preserve"> Time!GI$10</f>
        <v>182</v>
      </c>
      <c r="GJ5" s="2">
        <f xml:space="preserve"> Time!GJ$10</f>
        <v>183</v>
      </c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  <c r="HB5"/>
      <c r="HC5"/>
      <c r="HD5"/>
      <c r="HE5"/>
      <c r="HF5"/>
      <c r="HG5"/>
      <c r="HH5"/>
      <c r="HI5"/>
      <c r="HJ5"/>
      <c r="HK5"/>
      <c r="HL5"/>
      <c r="HM5"/>
      <c r="HN5"/>
      <c r="HO5"/>
      <c r="HP5"/>
      <c r="HQ5"/>
      <c r="HR5"/>
      <c r="HS5"/>
      <c r="HT5"/>
      <c r="HU5"/>
      <c r="HV5"/>
      <c r="HW5"/>
      <c r="HX5"/>
      <c r="HY5"/>
      <c r="HZ5"/>
      <c r="IA5"/>
      <c r="IB5"/>
      <c r="IC5"/>
      <c r="ID5"/>
      <c r="IE5"/>
      <c r="IF5"/>
      <c r="IG5"/>
      <c r="IH5"/>
      <c r="II5"/>
      <c r="IJ5"/>
      <c r="IK5"/>
      <c r="IL5"/>
      <c r="IM5"/>
      <c r="IN5"/>
      <c r="IO5"/>
      <c r="IP5"/>
      <c r="IQ5"/>
      <c r="IR5"/>
      <c r="IS5"/>
      <c r="IT5"/>
      <c r="IU5"/>
      <c r="IV5"/>
      <c r="IW5"/>
      <c r="IX5"/>
      <c r="IY5"/>
      <c r="IZ5"/>
      <c r="JA5"/>
      <c r="JB5"/>
      <c r="JC5"/>
      <c r="JD5"/>
      <c r="JE5"/>
      <c r="JF5"/>
      <c r="JG5"/>
      <c r="JH5"/>
      <c r="JI5"/>
      <c r="JJ5"/>
      <c r="JK5"/>
      <c r="JL5"/>
      <c r="JM5"/>
      <c r="JN5"/>
      <c r="JO5"/>
      <c r="JP5"/>
      <c r="JQ5"/>
      <c r="JR5"/>
      <c r="JS5"/>
      <c r="JT5"/>
      <c r="JU5"/>
      <c r="JV5"/>
      <c r="JW5"/>
      <c r="JX5"/>
      <c r="JY5"/>
      <c r="JZ5"/>
      <c r="KA5"/>
      <c r="KB5"/>
      <c r="KC5"/>
      <c r="KD5"/>
      <c r="KE5"/>
      <c r="KF5"/>
      <c r="KG5"/>
      <c r="KH5"/>
      <c r="KI5"/>
      <c r="KJ5"/>
      <c r="KK5"/>
      <c r="KL5"/>
      <c r="KM5"/>
      <c r="KN5"/>
      <c r="KO5"/>
      <c r="KP5"/>
      <c r="KQ5"/>
      <c r="KR5"/>
      <c r="KS5"/>
      <c r="KT5"/>
      <c r="KU5"/>
      <c r="KV5"/>
      <c r="KW5"/>
      <c r="KX5"/>
      <c r="KY5"/>
      <c r="KZ5"/>
      <c r="LA5"/>
      <c r="LB5"/>
      <c r="LC5"/>
      <c r="LD5"/>
      <c r="LE5"/>
      <c r="LF5"/>
      <c r="LG5"/>
      <c r="LH5"/>
      <c r="LI5"/>
      <c r="LJ5"/>
      <c r="LK5"/>
      <c r="LL5"/>
      <c r="LM5"/>
      <c r="LN5"/>
      <c r="LO5"/>
      <c r="LP5"/>
      <c r="LQ5"/>
      <c r="LR5"/>
      <c r="LS5"/>
      <c r="LT5"/>
      <c r="LU5"/>
      <c r="LV5"/>
      <c r="LW5"/>
      <c r="LX5"/>
      <c r="LY5"/>
      <c r="LZ5"/>
      <c r="MA5"/>
      <c r="MB5"/>
      <c r="MC5"/>
      <c r="MD5"/>
      <c r="ME5"/>
      <c r="MF5"/>
      <c r="MG5"/>
      <c r="MH5"/>
      <c r="MI5"/>
      <c r="MJ5"/>
      <c r="MK5"/>
      <c r="ML5"/>
      <c r="MM5"/>
      <c r="MN5"/>
      <c r="MO5"/>
      <c r="MP5"/>
      <c r="MQ5"/>
      <c r="MR5"/>
      <c r="MS5"/>
      <c r="MT5"/>
      <c r="MU5"/>
      <c r="MV5"/>
      <c r="MW5"/>
      <c r="MX5"/>
      <c r="MY5"/>
      <c r="MZ5"/>
      <c r="NA5"/>
      <c r="NB5"/>
      <c r="NC5"/>
      <c r="ND5"/>
      <c r="NE5"/>
      <c r="NF5"/>
      <c r="NG5"/>
      <c r="NH5"/>
      <c r="NI5"/>
      <c r="NJ5"/>
      <c r="NK5"/>
      <c r="NL5"/>
      <c r="NM5"/>
      <c r="NN5"/>
      <c r="NO5"/>
      <c r="NP5"/>
      <c r="NQ5"/>
      <c r="NR5"/>
      <c r="NS5"/>
      <c r="NT5"/>
      <c r="NU5"/>
      <c r="NV5"/>
      <c r="NW5"/>
      <c r="NX5"/>
      <c r="NY5"/>
      <c r="NZ5"/>
      <c r="OA5"/>
      <c r="OB5"/>
      <c r="OC5"/>
      <c r="OD5"/>
      <c r="OE5"/>
      <c r="OF5"/>
      <c r="OG5"/>
      <c r="OH5"/>
      <c r="OI5"/>
      <c r="OJ5"/>
      <c r="OK5"/>
      <c r="OL5"/>
      <c r="OM5"/>
      <c r="ON5"/>
      <c r="OO5"/>
      <c r="OP5"/>
      <c r="OQ5"/>
      <c r="OR5"/>
      <c r="OS5"/>
      <c r="OT5"/>
      <c r="OU5"/>
      <c r="OV5"/>
      <c r="OW5"/>
      <c r="OX5"/>
      <c r="OY5"/>
      <c r="OZ5"/>
      <c r="PA5"/>
      <c r="PB5"/>
      <c r="PC5"/>
      <c r="PD5"/>
      <c r="PE5"/>
      <c r="PF5"/>
      <c r="PG5"/>
      <c r="PH5"/>
      <c r="PI5"/>
      <c r="PJ5"/>
      <c r="PK5"/>
      <c r="PL5"/>
      <c r="PM5"/>
      <c r="PN5"/>
      <c r="PO5"/>
      <c r="PP5"/>
      <c r="PQ5"/>
      <c r="PR5"/>
      <c r="PS5"/>
      <c r="PT5"/>
      <c r="PU5"/>
      <c r="PV5"/>
      <c r="PW5"/>
      <c r="PX5"/>
      <c r="PY5"/>
    </row>
    <row r="6" spans="1:441" s="43" customFormat="1" x14ac:dyDescent="0.35">
      <c r="A6" s="15"/>
      <c r="B6" s="15"/>
      <c r="C6" s="21"/>
      <c r="D6" s="60"/>
      <c r="E6" s="12"/>
      <c r="F6" s="12"/>
      <c r="G6" s="12"/>
      <c r="H6" s="12"/>
      <c r="I6" s="9"/>
      <c r="J6" s="12"/>
      <c r="K6" s="12"/>
      <c r="L6" s="12"/>
      <c r="M6" s="12"/>
      <c r="N6" s="12"/>
      <c r="O6" s="12"/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  <c r="AP6" s="12"/>
      <c r="AQ6" s="12"/>
      <c r="AR6" s="12"/>
      <c r="AS6" s="12"/>
      <c r="AT6" s="12"/>
      <c r="AU6" s="12"/>
      <c r="AV6" s="12"/>
      <c r="AW6" s="12"/>
      <c r="AX6" s="12"/>
      <c r="AY6" s="12"/>
      <c r="AZ6" s="12"/>
      <c r="BA6" s="12"/>
      <c r="BB6" s="12"/>
      <c r="BC6" s="12"/>
      <c r="BD6" s="12"/>
      <c r="BE6" s="12"/>
      <c r="BF6" s="12"/>
      <c r="BG6" s="12"/>
      <c r="BH6" s="12"/>
      <c r="BI6" s="12"/>
      <c r="BJ6" s="12"/>
      <c r="BK6" s="12"/>
      <c r="BL6" s="12"/>
      <c r="BM6" s="12"/>
      <c r="BN6" s="12"/>
      <c r="BO6" s="12"/>
      <c r="BP6" s="12"/>
      <c r="BQ6" s="12"/>
      <c r="BR6" s="12"/>
      <c r="BS6" s="12"/>
      <c r="BT6" s="12"/>
      <c r="BU6" s="12"/>
      <c r="BV6" s="12"/>
      <c r="BW6" s="12"/>
      <c r="BX6" s="12"/>
      <c r="BY6" s="12"/>
      <c r="BZ6" s="12"/>
      <c r="CA6" s="12"/>
      <c r="CB6" s="12"/>
      <c r="CC6" s="12"/>
      <c r="CD6" s="12"/>
      <c r="CE6" s="12"/>
      <c r="CF6" s="12"/>
      <c r="CG6" s="12"/>
      <c r="CH6" s="12"/>
      <c r="CI6" s="12"/>
      <c r="CJ6" s="12"/>
      <c r="CK6" s="12"/>
      <c r="CL6" s="12"/>
      <c r="CM6" s="12"/>
      <c r="CN6" s="12"/>
      <c r="CO6" s="12"/>
      <c r="CP6" s="12"/>
      <c r="CQ6" s="12"/>
      <c r="CR6" s="12"/>
      <c r="CS6" s="12"/>
      <c r="CT6" s="12"/>
      <c r="CU6" s="12"/>
      <c r="CV6" s="12"/>
      <c r="CW6" s="12"/>
      <c r="CX6" s="12"/>
      <c r="CY6" s="12"/>
      <c r="CZ6" s="12"/>
      <c r="DA6" s="12"/>
      <c r="DB6" s="12"/>
      <c r="DC6" s="12"/>
      <c r="DD6" s="12"/>
      <c r="DE6" s="12"/>
      <c r="DF6" s="12"/>
      <c r="DG6" s="12"/>
      <c r="DH6" s="12"/>
      <c r="DI6" s="12"/>
      <c r="DJ6" s="12"/>
      <c r="DK6" s="12"/>
      <c r="DL6" s="12"/>
      <c r="DM6" s="12"/>
      <c r="DN6" s="12"/>
      <c r="DO6" s="12"/>
      <c r="DP6" s="12"/>
      <c r="DQ6" s="12"/>
      <c r="DR6" s="12"/>
      <c r="DS6" s="12"/>
      <c r="DT6" s="12"/>
      <c r="DU6" s="12"/>
      <c r="DV6" s="12"/>
      <c r="DW6" s="12"/>
      <c r="DX6" s="12"/>
      <c r="DY6" s="12"/>
      <c r="DZ6" s="12"/>
      <c r="EA6" s="12"/>
      <c r="EB6" s="12"/>
      <c r="EC6" s="12"/>
      <c r="ED6" s="12"/>
      <c r="EE6" s="12"/>
      <c r="EF6" s="12"/>
      <c r="EG6" s="12"/>
      <c r="EH6" s="12"/>
      <c r="EI6" s="12"/>
      <c r="EJ6" s="12"/>
      <c r="EK6" s="12"/>
      <c r="EL6" s="12"/>
      <c r="EM6" s="12"/>
      <c r="EN6" s="12"/>
      <c r="EO6" s="12"/>
      <c r="EP6" s="12"/>
      <c r="EQ6" s="12"/>
      <c r="ER6" s="12"/>
      <c r="ES6" s="12"/>
      <c r="ET6" s="12"/>
      <c r="EU6" s="12"/>
      <c r="EV6" s="12"/>
      <c r="EW6" s="12"/>
      <c r="EX6" s="12"/>
      <c r="EY6" s="12"/>
      <c r="EZ6" s="12"/>
      <c r="FA6" s="12"/>
      <c r="FB6" s="12"/>
      <c r="FC6" s="12"/>
      <c r="FD6" s="12"/>
      <c r="FE6" s="12"/>
      <c r="FF6" s="12"/>
      <c r="FG6" s="12"/>
      <c r="FH6" s="12"/>
      <c r="FI6" s="12"/>
      <c r="FJ6" s="12"/>
      <c r="FK6" s="12"/>
      <c r="FL6" s="12"/>
      <c r="FM6" s="12"/>
      <c r="FN6" s="12"/>
      <c r="FO6" s="12"/>
      <c r="FP6" s="12"/>
      <c r="FQ6" s="12"/>
      <c r="FR6" s="12"/>
      <c r="FS6" s="12"/>
      <c r="FT6" s="12"/>
      <c r="FU6" s="12"/>
      <c r="FV6" s="12"/>
      <c r="FW6" s="12"/>
      <c r="FX6" s="12"/>
      <c r="FY6" s="12"/>
      <c r="FZ6" s="12"/>
      <c r="GA6" s="12"/>
      <c r="GB6" s="12"/>
      <c r="GC6" s="12"/>
      <c r="GD6" s="12"/>
      <c r="GE6" s="12"/>
      <c r="GF6" s="12"/>
      <c r="GG6" s="12"/>
      <c r="GH6" s="12"/>
      <c r="GI6" s="12"/>
      <c r="GJ6" s="12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  <c r="HB6"/>
      <c r="HC6"/>
      <c r="HD6"/>
      <c r="HE6"/>
      <c r="HF6"/>
      <c r="HG6"/>
      <c r="HH6"/>
      <c r="HI6"/>
      <c r="HJ6"/>
      <c r="HK6"/>
      <c r="HL6"/>
      <c r="HM6"/>
      <c r="HN6"/>
      <c r="HO6"/>
      <c r="HP6"/>
      <c r="HQ6"/>
      <c r="HR6"/>
      <c r="HS6"/>
      <c r="HT6"/>
      <c r="HU6"/>
      <c r="HV6"/>
      <c r="HW6"/>
      <c r="HX6"/>
      <c r="HY6"/>
      <c r="HZ6"/>
      <c r="IA6"/>
      <c r="IB6"/>
      <c r="IC6"/>
      <c r="ID6"/>
      <c r="IE6"/>
      <c r="IF6"/>
      <c r="IG6"/>
      <c r="IH6"/>
      <c r="II6"/>
      <c r="IJ6"/>
      <c r="IK6"/>
      <c r="IL6"/>
      <c r="IM6"/>
      <c r="IN6"/>
      <c r="IO6"/>
      <c r="IP6"/>
      <c r="IQ6"/>
      <c r="IR6"/>
      <c r="IS6"/>
      <c r="IT6"/>
      <c r="IU6"/>
      <c r="IV6"/>
      <c r="IW6"/>
      <c r="IX6"/>
      <c r="IY6"/>
      <c r="IZ6"/>
      <c r="JA6"/>
      <c r="JB6"/>
      <c r="JC6"/>
      <c r="JD6"/>
      <c r="JE6"/>
      <c r="JF6"/>
      <c r="JG6"/>
      <c r="JH6"/>
      <c r="JI6"/>
      <c r="JJ6"/>
      <c r="JK6"/>
      <c r="JL6"/>
      <c r="JM6"/>
      <c r="JN6"/>
      <c r="JO6"/>
      <c r="JP6"/>
      <c r="JQ6"/>
      <c r="JR6"/>
      <c r="JS6"/>
      <c r="JT6"/>
      <c r="JU6"/>
      <c r="JV6"/>
      <c r="JW6"/>
      <c r="JX6"/>
      <c r="JY6"/>
      <c r="JZ6"/>
      <c r="KA6"/>
      <c r="KB6"/>
      <c r="KC6"/>
      <c r="KD6"/>
      <c r="KE6"/>
      <c r="KF6"/>
      <c r="KG6"/>
      <c r="KH6"/>
      <c r="KI6"/>
      <c r="KJ6"/>
      <c r="KK6"/>
      <c r="KL6"/>
      <c r="KM6"/>
      <c r="KN6"/>
      <c r="KO6"/>
      <c r="KP6"/>
      <c r="KQ6"/>
      <c r="KR6"/>
      <c r="KS6"/>
      <c r="KT6"/>
      <c r="KU6"/>
      <c r="KV6"/>
      <c r="KW6"/>
      <c r="KX6"/>
      <c r="KY6"/>
      <c r="KZ6"/>
      <c r="LA6"/>
      <c r="LB6"/>
      <c r="LC6"/>
      <c r="LD6"/>
      <c r="LE6"/>
      <c r="LF6"/>
      <c r="LG6"/>
      <c r="LH6"/>
      <c r="LI6"/>
      <c r="LJ6"/>
      <c r="LK6"/>
      <c r="LL6"/>
      <c r="LM6"/>
      <c r="LN6"/>
      <c r="LO6"/>
      <c r="LP6"/>
      <c r="LQ6"/>
      <c r="LR6"/>
      <c r="LS6"/>
      <c r="LT6"/>
      <c r="LU6"/>
      <c r="LV6"/>
      <c r="LW6"/>
      <c r="LX6"/>
      <c r="LY6"/>
      <c r="LZ6"/>
      <c r="MA6"/>
      <c r="MB6"/>
      <c r="MC6"/>
      <c r="MD6"/>
      <c r="ME6"/>
      <c r="MF6"/>
      <c r="MG6"/>
      <c r="MH6"/>
      <c r="MI6"/>
      <c r="MJ6"/>
      <c r="MK6"/>
      <c r="ML6"/>
      <c r="MM6"/>
      <c r="MN6"/>
      <c r="MO6"/>
      <c r="MP6"/>
      <c r="MQ6"/>
      <c r="MR6"/>
      <c r="MS6"/>
      <c r="MT6"/>
      <c r="MU6"/>
      <c r="MV6"/>
      <c r="MW6"/>
      <c r="MX6"/>
      <c r="MY6"/>
      <c r="MZ6"/>
      <c r="NA6"/>
      <c r="NB6"/>
      <c r="NC6"/>
      <c r="ND6"/>
      <c r="NE6"/>
      <c r="NF6"/>
      <c r="NG6"/>
      <c r="NH6"/>
      <c r="NI6"/>
      <c r="NJ6"/>
      <c r="NK6"/>
      <c r="NL6"/>
      <c r="NM6"/>
      <c r="NN6"/>
      <c r="NO6"/>
      <c r="NP6"/>
      <c r="NQ6"/>
      <c r="NR6"/>
      <c r="NS6"/>
      <c r="NT6"/>
      <c r="NU6"/>
      <c r="NV6"/>
      <c r="NW6"/>
      <c r="NX6"/>
      <c r="NY6"/>
      <c r="NZ6"/>
      <c r="OA6"/>
      <c r="OB6"/>
      <c r="OC6"/>
      <c r="OD6"/>
      <c r="OE6"/>
      <c r="OF6"/>
      <c r="OG6"/>
      <c r="OH6"/>
      <c r="OI6"/>
      <c r="OJ6"/>
      <c r="OK6"/>
      <c r="OL6"/>
      <c r="OM6"/>
      <c r="ON6"/>
      <c r="OO6"/>
      <c r="OP6"/>
      <c r="OQ6"/>
      <c r="OR6"/>
      <c r="OS6"/>
      <c r="OT6"/>
      <c r="OU6"/>
      <c r="OV6"/>
      <c r="OW6"/>
      <c r="OX6"/>
      <c r="OY6"/>
      <c r="OZ6"/>
      <c r="PA6"/>
      <c r="PB6"/>
      <c r="PC6"/>
      <c r="PD6"/>
      <c r="PE6"/>
      <c r="PF6"/>
      <c r="PG6"/>
      <c r="PH6"/>
      <c r="PI6"/>
      <c r="PJ6"/>
      <c r="PK6"/>
      <c r="PL6"/>
      <c r="PM6"/>
      <c r="PN6"/>
      <c r="PO6"/>
      <c r="PP6"/>
      <c r="PQ6"/>
      <c r="PR6"/>
      <c r="PS6"/>
      <c r="PT6"/>
      <c r="PU6"/>
      <c r="PV6"/>
      <c r="PW6"/>
      <c r="PX6"/>
      <c r="PY6"/>
    </row>
    <row r="7" spans="1:441" x14ac:dyDescent="0.35">
      <c r="A7" s="15" t="s">
        <v>177</v>
      </c>
    </row>
    <row r="8" spans="1:441" x14ac:dyDescent="0.35">
      <c r="E8" s="198" t="str">
        <f xml:space="preserve"> InpC!E$110</f>
        <v>Solar asset book value</v>
      </c>
      <c r="F8" s="198">
        <f xml:space="preserve"> InpC!F$110</f>
        <v>100000</v>
      </c>
      <c r="G8" s="198" t="str">
        <f xml:space="preserve"> InpC!G$110</f>
        <v>$ 000s</v>
      </c>
      <c r="H8" s="43"/>
    </row>
    <row r="9" spans="1:441" s="509" customFormat="1" x14ac:dyDescent="0.35">
      <c r="A9" s="15"/>
      <c r="B9" s="15"/>
      <c r="C9" s="21"/>
      <c r="D9" s="60"/>
      <c r="E9" s="508" t="str">
        <f xml:space="preserve"> InpC!E$109</f>
        <v>Useful life of solar asset</v>
      </c>
      <c r="F9" s="508">
        <f xml:space="preserve"> InpC!F$109</f>
        <v>25</v>
      </c>
      <c r="G9" s="508" t="str">
        <f xml:space="preserve"> InpC!G$109</f>
        <v>years</v>
      </c>
      <c r="H9" s="43"/>
      <c r="I9" s="43"/>
      <c r="J9" s="43"/>
      <c r="K9" s="43"/>
      <c r="L9" s="43"/>
      <c r="M9" s="43"/>
      <c r="N9" s="43"/>
      <c r="O9" s="43"/>
      <c r="P9" s="43"/>
      <c r="Q9" s="43"/>
      <c r="R9" s="43"/>
      <c r="S9" s="43"/>
      <c r="T9" s="43"/>
      <c r="U9" s="43"/>
      <c r="V9" s="43"/>
      <c r="W9" s="43"/>
      <c r="X9" s="43"/>
      <c r="Y9" s="43"/>
      <c r="Z9" s="43"/>
      <c r="AA9" s="43"/>
      <c r="AB9" s="43"/>
      <c r="AC9" s="43"/>
      <c r="AD9" s="43"/>
      <c r="AE9" s="43"/>
      <c r="AF9" s="43"/>
      <c r="AG9" s="43"/>
      <c r="AH9" s="43"/>
      <c r="AI9" s="43"/>
      <c r="AJ9" s="43"/>
      <c r="AK9" s="43"/>
      <c r="AL9" s="43"/>
      <c r="AM9" s="43"/>
      <c r="AN9" s="43"/>
      <c r="AO9" s="43"/>
      <c r="AP9" s="43"/>
      <c r="AQ9" s="43"/>
      <c r="AR9" s="43"/>
      <c r="AS9" s="43"/>
      <c r="AT9" s="43"/>
      <c r="AU9" s="43"/>
      <c r="AV9" s="43"/>
      <c r="AW9" s="43"/>
      <c r="AX9" s="43"/>
      <c r="AY9" s="43"/>
      <c r="AZ9" s="43"/>
      <c r="BA9" s="43"/>
      <c r="BB9" s="43"/>
      <c r="BC9" s="43"/>
      <c r="BD9" s="43"/>
      <c r="BE9" s="43"/>
      <c r="BF9" s="43"/>
      <c r="BG9" s="43"/>
      <c r="BH9" s="43"/>
      <c r="BI9" s="43"/>
      <c r="BJ9" s="43"/>
      <c r="BK9" s="43"/>
      <c r="BL9" s="43"/>
      <c r="BM9" s="43"/>
      <c r="BN9" s="43"/>
      <c r="BO9" s="43"/>
      <c r="BP9" s="43"/>
      <c r="BQ9" s="43"/>
      <c r="BR9" s="43"/>
      <c r="BS9" s="43"/>
      <c r="BT9" s="43"/>
      <c r="BU9" s="43"/>
      <c r="BV9" s="43"/>
      <c r="BW9" s="43"/>
      <c r="BX9" s="43"/>
      <c r="BY9" s="43"/>
      <c r="BZ9" s="43"/>
      <c r="CA9" s="43"/>
      <c r="CB9" s="43"/>
      <c r="CC9" s="43"/>
      <c r="CD9" s="43"/>
      <c r="CE9" s="43"/>
      <c r="CF9" s="43"/>
      <c r="CG9" s="43"/>
      <c r="CH9" s="43"/>
      <c r="CI9" s="43"/>
      <c r="CJ9" s="43"/>
      <c r="CK9" s="43"/>
      <c r="CL9" s="43"/>
      <c r="CM9" s="43"/>
      <c r="CN9" s="43"/>
      <c r="CO9" s="43"/>
      <c r="CP9" s="43"/>
      <c r="CQ9" s="43"/>
      <c r="CR9" s="43"/>
      <c r="CS9" s="43"/>
      <c r="CT9" s="43"/>
      <c r="CU9" s="43"/>
      <c r="CV9" s="43"/>
      <c r="CW9" s="43"/>
      <c r="CX9" s="43"/>
      <c r="CY9" s="43"/>
      <c r="CZ9" s="43"/>
      <c r="DA9" s="43"/>
      <c r="DB9" s="43"/>
      <c r="DC9" s="43"/>
      <c r="DD9" s="43"/>
      <c r="DE9" s="43"/>
      <c r="DF9" s="43"/>
      <c r="DG9" s="43"/>
      <c r="DH9" s="43"/>
      <c r="DI9" s="43"/>
      <c r="DJ9" s="43"/>
      <c r="DK9" s="43"/>
      <c r="DL9" s="43"/>
      <c r="DM9" s="43"/>
      <c r="DN9" s="43"/>
      <c r="DO9" s="43"/>
      <c r="DP9" s="43"/>
      <c r="DQ9" s="43"/>
      <c r="DR9" s="43"/>
      <c r="DS9" s="43"/>
      <c r="DT9" s="43"/>
      <c r="DU9" s="43"/>
      <c r="DV9" s="43"/>
      <c r="DW9" s="43"/>
      <c r="DX9" s="43"/>
      <c r="DY9" s="43"/>
      <c r="DZ9" s="43"/>
      <c r="EA9" s="43"/>
      <c r="EB9" s="43"/>
      <c r="EC9" s="43"/>
      <c r="ED9" s="43"/>
      <c r="EE9" s="43"/>
      <c r="EF9" s="43"/>
      <c r="EG9" s="43"/>
      <c r="EH9" s="43"/>
      <c r="EI9" s="43"/>
      <c r="EJ9" s="43"/>
      <c r="EK9" s="43"/>
      <c r="EL9" s="43"/>
      <c r="EM9" s="43"/>
      <c r="EN9" s="43"/>
      <c r="EO9" s="43"/>
      <c r="EP9" s="43"/>
      <c r="EQ9" s="43"/>
      <c r="ER9" s="43"/>
      <c r="ES9" s="43"/>
      <c r="ET9" s="43"/>
      <c r="EU9" s="43"/>
      <c r="EV9" s="43"/>
      <c r="EW9" s="43"/>
      <c r="EX9" s="43"/>
      <c r="EY9" s="43"/>
      <c r="EZ9" s="43"/>
      <c r="FA9" s="43"/>
      <c r="FB9" s="43"/>
      <c r="FC9" s="43"/>
      <c r="FD9" s="43"/>
      <c r="FE9" s="43"/>
      <c r="FF9" s="43"/>
      <c r="FG9" s="43"/>
      <c r="FH9" s="43"/>
      <c r="FI9" s="43"/>
      <c r="FJ9" s="43"/>
      <c r="FK9" s="43"/>
      <c r="FL9" s="43"/>
      <c r="FM9" s="43"/>
      <c r="FN9" s="43"/>
      <c r="FO9" s="43"/>
      <c r="FP9" s="43"/>
      <c r="FQ9" s="43"/>
      <c r="FR9" s="43"/>
      <c r="FS9" s="43"/>
      <c r="FT9" s="43"/>
      <c r="FU9" s="43"/>
      <c r="FV9" s="43"/>
      <c r="FW9" s="43"/>
      <c r="FX9" s="43"/>
      <c r="FY9" s="43"/>
      <c r="FZ9" s="43"/>
      <c r="GA9" s="43"/>
      <c r="GB9" s="43"/>
      <c r="GC9" s="43"/>
      <c r="GD9" s="43"/>
      <c r="GE9" s="43"/>
      <c r="GF9" s="43"/>
      <c r="GG9" s="43"/>
      <c r="GH9" s="43"/>
      <c r="GI9" s="43"/>
      <c r="GJ9" s="43"/>
    </row>
    <row r="10" spans="1:441" x14ac:dyDescent="0.35">
      <c r="E10" s="516" t="str">
        <f xml:space="preserve"> InpC!E$138</f>
        <v>Number of periods in a year</v>
      </c>
      <c r="F10" s="516">
        <f xml:space="preserve"> InpC!F$138</f>
        <v>4</v>
      </c>
      <c r="G10" s="516" t="str">
        <f xml:space="preserve"> InpC!G$138</f>
        <v>periods</v>
      </c>
    </row>
    <row r="11" spans="1:441" x14ac:dyDescent="0.35">
      <c r="E11" s="252" t="str">
        <f xml:space="preserve"> Time!E$112</f>
        <v>Useful life of solar asset flag</v>
      </c>
      <c r="F11" s="252">
        <f xml:space="preserve"> Time!F$112</f>
        <v>0</v>
      </c>
      <c r="G11" s="252" t="str">
        <f xml:space="preserve"> Time!G$112</f>
        <v>flag</v>
      </c>
      <c r="H11" s="252">
        <f xml:space="preserve"> Time!H$112</f>
        <v>100</v>
      </c>
      <c r="I11" s="252">
        <f xml:space="preserve"> Time!I$112</f>
        <v>0</v>
      </c>
      <c r="J11" s="252">
        <f xml:space="preserve"> Time!J$112</f>
        <v>0</v>
      </c>
      <c r="K11" s="252">
        <f xml:space="preserve"> Time!K$112</f>
        <v>0</v>
      </c>
      <c r="L11" s="252">
        <f xml:space="preserve"> Time!L$112</f>
        <v>0</v>
      </c>
      <c r="M11" s="252">
        <f xml:space="preserve"> Time!M$112</f>
        <v>1</v>
      </c>
      <c r="N11" s="252">
        <f xml:space="preserve"> Time!N$112</f>
        <v>1</v>
      </c>
      <c r="O11" s="252">
        <f xml:space="preserve"> Time!O$112</f>
        <v>1</v>
      </c>
      <c r="P11" s="252">
        <f xml:space="preserve"> Time!P$112</f>
        <v>1</v>
      </c>
      <c r="Q11" s="252">
        <f xml:space="preserve"> Time!Q$112</f>
        <v>1</v>
      </c>
      <c r="R11" s="252">
        <f xml:space="preserve"> Time!R$112</f>
        <v>1</v>
      </c>
      <c r="S11" s="252">
        <f xml:space="preserve"> Time!S$112</f>
        <v>1</v>
      </c>
      <c r="T11" s="252">
        <f xml:space="preserve"> Time!T$112</f>
        <v>1</v>
      </c>
      <c r="U11" s="252">
        <f xml:space="preserve"> Time!U$112</f>
        <v>1</v>
      </c>
      <c r="V11" s="252">
        <f xml:space="preserve"> Time!V$112</f>
        <v>1</v>
      </c>
      <c r="W11" s="252">
        <f xml:space="preserve"> Time!W$112</f>
        <v>1</v>
      </c>
      <c r="X11" s="252">
        <f xml:space="preserve"> Time!X$112</f>
        <v>1</v>
      </c>
      <c r="Y11" s="252">
        <f xml:space="preserve"> Time!Y$112</f>
        <v>1</v>
      </c>
      <c r="Z11" s="252">
        <f xml:space="preserve"> Time!Z$112</f>
        <v>1</v>
      </c>
      <c r="AA11" s="252">
        <f xml:space="preserve"> Time!AA$112</f>
        <v>1</v>
      </c>
      <c r="AB11" s="252">
        <f xml:space="preserve"> Time!AB$112</f>
        <v>1</v>
      </c>
      <c r="AC11" s="252">
        <f xml:space="preserve"> Time!AC$112</f>
        <v>1</v>
      </c>
      <c r="AD11" s="252">
        <f xml:space="preserve"> Time!AD$112</f>
        <v>1</v>
      </c>
      <c r="AE11" s="252">
        <f xml:space="preserve"> Time!AE$112</f>
        <v>1</v>
      </c>
      <c r="AF11" s="252">
        <f xml:space="preserve"> Time!AF$112</f>
        <v>1</v>
      </c>
      <c r="AG11" s="252">
        <f xml:space="preserve"> Time!AG$112</f>
        <v>1</v>
      </c>
      <c r="AH11" s="252">
        <f xml:space="preserve"> Time!AH$112</f>
        <v>1</v>
      </c>
      <c r="AI11" s="252">
        <f xml:space="preserve"> Time!AI$112</f>
        <v>1</v>
      </c>
      <c r="AJ11" s="252">
        <f xml:space="preserve"> Time!AJ$112</f>
        <v>1</v>
      </c>
      <c r="AK11" s="252">
        <f xml:space="preserve"> Time!AK$112</f>
        <v>1</v>
      </c>
      <c r="AL11" s="252">
        <f xml:space="preserve"> Time!AL$112</f>
        <v>1</v>
      </c>
      <c r="AM11" s="252">
        <f xml:space="preserve"> Time!AM$112</f>
        <v>1</v>
      </c>
      <c r="AN11" s="252">
        <f xml:space="preserve"> Time!AN$112</f>
        <v>1</v>
      </c>
      <c r="AO11" s="252">
        <f xml:space="preserve"> Time!AO$112</f>
        <v>1</v>
      </c>
      <c r="AP11" s="252">
        <f xml:space="preserve"> Time!AP$112</f>
        <v>1</v>
      </c>
      <c r="AQ11" s="252">
        <f xml:space="preserve"> Time!AQ$112</f>
        <v>1</v>
      </c>
      <c r="AR11" s="252">
        <f xml:space="preserve"> Time!AR$112</f>
        <v>1</v>
      </c>
      <c r="AS11" s="252">
        <f xml:space="preserve"> Time!AS$112</f>
        <v>1</v>
      </c>
      <c r="AT11" s="252">
        <f xml:space="preserve"> Time!AT$112</f>
        <v>1</v>
      </c>
      <c r="AU11" s="252">
        <f xml:space="preserve"> Time!AU$112</f>
        <v>1</v>
      </c>
      <c r="AV11" s="252">
        <f xml:space="preserve"> Time!AV$112</f>
        <v>1</v>
      </c>
      <c r="AW11" s="252">
        <f xml:space="preserve"> Time!AW$112</f>
        <v>1</v>
      </c>
      <c r="AX11" s="252">
        <f xml:space="preserve"> Time!AX$112</f>
        <v>1</v>
      </c>
      <c r="AY11" s="252">
        <f xml:space="preserve"> Time!AY$112</f>
        <v>1</v>
      </c>
      <c r="AZ11" s="252">
        <f xml:space="preserve"> Time!AZ$112</f>
        <v>1</v>
      </c>
      <c r="BA11" s="252">
        <f xml:space="preserve"> Time!BA$112</f>
        <v>1</v>
      </c>
      <c r="BB11" s="252">
        <f xml:space="preserve"> Time!BB$112</f>
        <v>1</v>
      </c>
      <c r="BC11" s="252">
        <f xml:space="preserve"> Time!BC$112</f>
        <v>1</v>
      </c>
      <c r="BD11" s="252">
        <f xml:space="preserve"> Time!BD$112</f>
        <v>1</v>
      </c>
      <c r="BE11" s="252">
        <f xml:space="preserve"> Time!BE$112</f>
        <v>1</v>
      </c>
      <c r="BF11" s="252">
        <f xml:space="preserve"> Time!BF$112</f>
        <v>1</v>
      </c>
      <c r="BG11" s="252">
        <f xml:space="preserve"> Time!BG$112</f>
        <v>1</v>
      </c>
      <c r="BH11" s="252">
        <f xml:space="preserve"> Time!BH$112</f>
        <v>1</v>
      </c>
      <c r="BI11" s="252">
        <f xml:space="preserve"> Time!BI$112</f>
        <v>1</v>
      </c>
      <c r="BJ11" s="252">
        <f xml:space="preserve"> Time!BJ$112</f>
        <v>1</v>
      </c>
      <c r="BK11" s="252">
        <f xml:space="preserve"> Time!BK$112</f>
        <v>1</v>
      </c>
      <c r="BL11" s="252">
        <f xml:space="preserve"> Time!BL$112</f>
        <v>1</v>
      </c>
      <c r="BM11" s="252">
        <f xml:space="preserve"> Time!BM$112</f>
        <v>1</v>
      </c>
      <c r="BN11" s="252">
        <f xml:space="preserve"> Time!BN$112</f>
        <v>1</v>
      </c>
      <c r="BO11" s="252">
        <f xml:space="preserve"> Time!BO$112</f>
        <v>1</v>
      </c>
      <c r="BP11" s="252">
        <f xml:space="preserve"> Time!BP$112</f>
        <v>1</v>
      </c>
      <c r="BQ11" s="252">
        <f xml:space="preserve"> Time!BQ$112</f>
        <v>1</v>
      </c>
      <c r="BR11" s="252">
        <f xml:space="preserve"> Time!BR$112</f>
        <v>1</v>
      </c>
      <c r="BS11" s="252">
        <f xml:space="preserve"> Time!BS$112</f>
        <v>1</v>
      </c>
      <c r="BT11" s="252">
        <f xml:space="preserve"> Time!BT$112</f>
        <v>1</v>
      </c>
      <c r="BU11" s="252">
        <f xml:space="preserve"> Time!BU$112</f>
        <v>1</v>
      </c>
      <c r="BV11" s="252">
        <f xml:space="preserve"> Time!BV$112</f>
        <v>1</v>
      </c>
      <c r="BW11" s="252">
        <f xml:space="preserve"> Time!BW$112</f>
        <v>1</v>
      </c>
      <c r="BX11" s="252">
        <f xml:space="preserve"> Time!BX$112</f>
        <v>1</v>
      </c>
      <c r="BY11" s="252">
        <f xml:space="preserve"> Time!BY$112</f>
        <v>1</v>
      </c>
      <c r="BZ11" s="252">
        <f xml:space="preserve"> Time!BZ$112</f>
        <v>1</v>
      </c>
      <c r="CA11" s="252">
        <f xml:space="preserve"> Time!CA$112</f>
        <v>1</v>
      </c>
      <c r="CB11" s="252">
        <f xml:space="preserve"> Time!CB$112</f>
        <v>1</v>
      </c>
      <c r="CC11" s="252">
        <f xml:space="preserve"> Time!CC$112</f>
        <v>1</v>
      </c>
      <c r="CD11" s="252">
        <f xml:space="preserve"> Time!CD$112</f>
        <v>1</v>
      </c>
      <c r="CE11" s="252">
        <f xml:space="preserve"> Time!CE$112</f>
        <v>1</v>
      </c>
      <c r="CF11" s="252">
        <f xml:space="preserve"> Time!CF$112</f>
        <v>1</v>
      </c>
      <c r="CG11" s="252">
        <f xml:space="preserve"> Time!CG$112</f>
        <v>1</v>
      </c>
      <c r="CH11" s="252">
        <f xml:space="preserve"> Time!CH$112</f>
        <v>1</v>
      </c>
      <c r="CI11" s="252">
        <f xml:space="preserve"> Time!CI$112</f>
        <v>1</v>
      </c>
      <c r="CJ11" s="252">
        <f xml:space="preserve"> Time!CJ$112</f>
        <v>1</v>
      </c>
      <c r="CK11" s="252">
        <f xml:space="preserve"> Time!CK$112</f>
        <v>1</v>
      </c>
      <c r="CL11" s="252">
        <f xml:space="preserve"> Time!CL$112</f>
        <v>1</v>
      </c>
      <c r="CM11" s="252">
        <f xml:space="preserve"> Time!CM$112</f>
        <v>1</v>
      </c>
      <c r="CN11" s="252">
        <f xml:space="preserve"> Time!CN$112</f>
        <v>1</v>
      </c>
      <c r="CO11" s="252">
        <f xml:space="preserve"> Time!CO$112</f>
        <v>1</v>
      </c>
      <c r="CP11" s="252">
        <f xml:space="preserve"> Time!CP$112</f>
        <v>1</v>
      </c>
      <c r="CQ11" s="252">
        <f xml:space="preserve"> Time!CQ$112</f>
        <v>1</v>
      </c>
      <c r="CR11" s="252">
        <f xml:space="preserve"> Time!CR$112</f>
        <v>1</v>
      </c>
      <c r="CS11" s="252">
        <f xml:space="preserve"> Time!CS$112</f>
        <v>1</v>
      </c>
      <c r="CT11" s="252">
        <f xml:space="preserve"> Time!CT$112</f>
        <v>1</v>
      </c>
      <c r="CU11" s="252">
        <f xml:space="preserve"> Time!CU$112</f>
        <v>1</v>
      </c>
      <c r="CV11" s="252">
        <f xml:space="preserve"> Time!CV$112</f>
        <v>1</v>
      </c>
      <c r="CW11" s="252">
        <f xml:space="preserve"> Time!CW$112</f>
        <v>1</v>
      </c>
      <c r="CX11" s="252">
        <f xml:space="preserve"> Time!CX$112</f>
        <v>1</v>
      </c>
      <c r="CY11" s="252">
        <f xml:space="preserve"> Time!CY$112</f>
        <v>1</v>
      </c>
      <c r="CZ11" s="252">
        <f xml:space="preserve"> Time!CZ$112</f>
        <v>1</v>
      </c>
      <c r="DA11" s="252">
        <f xml:space="preserve"> Time!DA$112</f>
        <v>1</v>
      </c>
      <c r="DB11" s="252">
        <f xml:space="preserve"> Time!DB$112</f>
        <v>1</v>
      </c>
      <c r="DC11" s="252">
        <f xml:space="preserve"> Time!DC$112</f>
        <v>1</v>
      </c>
      <c r="DD11" s="252">
        <f xml:space="preserve"> Time!DD$112</f>
        <v>1</v>
      </c>
      <c r="DE11" s="252">
        <f xml:space="preserve"> Time!DE$112</f>
        <v>1</v>
      </c>
      <c r="DF11" s="252">
        <f xml:space="preserve"> Time!DF$112</f>
        <v>1</v>
      </c>
      <c r="DG11" s="252">
        <f xml:space="preserve"> Time!DG$112</f>
        <v>1</v>
      </c>
      <c r="DH11" s="252">
        <f xml:space="preserve"> Time!DH$112</f>
        <v>1</v>
      </c>
      <c r="DI11" s="252">
        <f xml:space="preserve"> Time!DI$112</f>
        <v>0</v>
      </c>
      <c r="DJ11" s="252">
        <f xml:space="preserve"> Time!DJ$112</f>
        <v>0</v>
      </c>
      <c r="DK11" s="252">
        <f xml:space="preserve"> Time!DK$112</f>
        <v>0</v>
      </c>
      <c r="DL11" s="252">
        <f xml:space="preserve"> Time!DL$112</f>
        <v>0</v>
      </c>
      <c r="DM11" s="252">
        <f xml:space="preserve"> Time!DM$112</f>
        <v>0</v>
      </c>
      <c r="DN11" s="252">
        <f xml:space="preserve"> Time!DN$112</f>
        <v>0</v>
      </c>
      <c r="DO11" s="252">
        <f xml:space="preserve"> Time!DO$112</f>
        <v>0</v>
      </c>
      <c r="DP11" s="252">
        <f xml:space="preserve"> Time!DP$112</f>
        <v>0</v>
      </c>
      <c r="DQ11" s="252">
        <f xml:space="preserve"> Time!DQ$112</f>
        <v>0</v>
      </c>
      <c r="DR11" s="252">
        <f xml:space="preserve"> Time!DR$112</f>
        <v>0</v>
      </c>
      <c r="DS11" s="252">
        <f xml:space="preserve"> Time!DS$112</f>
        <v>0</v>
      </c>
      <c r="DT11" s="252">
        <f xml:space="preserve"> Time!DT$112</f>
        <v>0</v>
      </c>
      <c r="DU11" s="252">
        <f xml:space="preserve"> Time!DU$112</f>
        <v>0</v>
      </c>
      <c r="DV11" s="252">
        <f xml:space="preserve"> Time!DV$112</f>
        <v>0</v>
      </c>
      <c r="DW11" s="252">
        <f xml:space="preserve"> Time!DW$112</f>
        <v>0</v>
      </c>
      <c r="DX11" s="252">
        <f xml:space="preserve"> Time!DX$112</f>
        <v>0</v>
      </c>
      <c r="DY11" s="252">
        <f xml:space="preserve"> Time!DY$112</f>
        <v>0</v>
      </c>
      <c r="DZ11" s="252">
        <f xml:space="preserve"> Time!DZ$112</f>
        <v>0</v>
      </c>
      <c r="EA11" s="252">
        <f xml:space="preserve"> Time!EA$112</f>
        <v>0</v>
      </c>
      <c r="EB11" s="252">
        <f xml:space="preserve"> Time!EB$112</f>
        <v>0</v>
      </c>
      <c r="EC11" s="252">
        <f xml:space="preserve"> Time!EC$112</f>
        <v>0</v>
      </c>
      <c r="ED11" s="252">
        <f xml:space="preserve"> Time!ED$112</f>
        <v>0</v>
      </c>
      <c r="EE11" s="252">
        <f xml:space="preserve"> Time!EE$112</f>
        <v>0</v>
      </c>
      <c r="EF11" s="252">
        <f xml:space="preserve"> Time!EF$112</f>
        <v>0</v>
      </c>
      <c r="EG11" s="252">
        <f xml:space="preserve"> Time!EG$112</f>
        <v>0</v>
      </c>
      <c r="EH11" s="252">
        <f xml:space="preserve"> Time!EH$112</f>
        <v>0</v>
      </c>
      <c r="EI11" s="252">
        <f xml:space="preserve"> Time!EI$112</f>
        <v>0</v>
      </c>
      <c r="EJ11" s="252">
        <f xml:space="preserve"> Time!EJ$112</f>
        <v>0</v>
      </c>
      <c r="EK11" s="252">
        <f xml:space="preserve"> Time!EK$112</f>
        <v>0</v>
      </c>
      <c r="EL11" s="252">
        <f xml:space="preserve"> Time!EL$112</f>
        <v>0</v>
      </c>
      <c r="EM11" s="252">
        <f xml:space="preserve"> Time!EM$112</f>
        <v>0</v>
      </c>
      <c r="EN11" s="252">
        <f xml:space="preserve"> Time!EN$112</f>
        <v>0</v>
      </c>
      <c r="EO11" s="252">
        <f xml:space="preserve"> Time!EO$112</f>
        <v>0</v>
      </c>
      <c r="EP11" s="252">
        <f xml:space="preserve"> Time!EP$112</f>
        <v>0</v>
      </c>
      <c r="EQ11" s="252">
        <f xml:space="preserve"> Time!EQ$112</f>
        <v>0</v>
      </c>
      <c r="ER11" s="252">
        <f xml:space="preserve"> Time!ER$112</f>
        <v>0</v>
      </c>
      <c r="ES11" s="252">
        <f xml:space="preserve"> Time!ES$112</f>
        <v>0</v>
      </c>
      <c r="ET11" s="252">
        <f xml:space="preserve"> Time!ET$112</f>
        <v>0</v>
      </c>
      <c r="EU11" s="252">
        <f xml:space="preserve"> Time!EU$112</f>
        <v>0</v>
      </c>
      <c r="EV11" s="252">
        <f xml:space="preserve"> Time!EV$112</f>
        <v>0</v>
      </c>
      <c r="EW11" s="252">
        <f xml:space="preserve"> Time!EW$112</f>
        <v>0</v>
      </c>
      <c r="EX11" s="252">
        <f xml:space="preserve"> Time!EX$112</f>
        <v>0</v>
      </c>
      <c r="EY11" s="252">
        <f xml:space="preserve"> Time!EY$112</f>
        <v>0</v>
      </c>
      <c r="EZ11" s="252">
        <f xml:space="preserve"> Time!EZ$112</f>
        <v>0</v>
      </c>
      <c r="FA11" s="252">
        <f xml:space="preserve"> Time!FA$112</f>
        <v>0</v>
      </c>
      <c r="FB11" s="252">
        <f xml:space="preserve"> Time!FB$112</f>
        <v>0</v>
      </c>
      <c r="FC11" s="252">
        <f xml:space="preserve"> Time!FC$112</f>
        <v>0</v>
      </c>
      <c r="FD11" s="252">
        <f xml:space="preserve"> Time!FD$112</f>
        <v>0</v>
      </c>
      <c r="FE11" s="252">
        <f xml:space="preserve"> Time!FE$112</f>
        <v>0</v>
      </c>
      <c r="FF11" s="252">
        <f xml:space="preserve"> Time!FF$112</f>
        <v>0</v>
      </c>
      <c r="FG11" s="252">
        <f xml:space="preserve"> Time!FG$112</f>
        <v>0</v>
      </c>
      <c r="FH11" s="252">
        <f xml:space="preserve"> Time!FH$112</f>
        <v>0</v>
      </c>
      <c r="FI11" s="252">
        <f xml:space="preserve"> Time!FI$112</f>
        <v>0</v>
      </c>
      <c r="FJ11" s="252">
        <f xml:space="preserve"> Time!FJ$112</f>
        <v>0</v>
      </c>
      <c r="FK11" s="252">
        <f xml:space="preserve"> Time!FK$112</f>
        <v>0</v>
      </c>
      <c r="FL11" s="252">
        <f xml:space="preserve"> Time!FL$112</f>
        <v>0</v>
      </c>
      <c r="FM11" s="252">
        <f xml:space="preserve"> Time!FM$112</f>
        <v>0</v>
      </c>
      <c r="FN11" s="252">
        <f xml:space="preserve"> Time!FN$112</f>
        <v>0</v>
      </c>
      <c r="FO11" s="252">
        <f xml:space="preserve"> Time!FO$112</f>
        <v>0</v>
      </c>
      <c r="FP11" s="252">
        <f xml:space="preserve"> Time!FP$112</f>
        <v>0</v>
      </c>
      <c r="FQ11" s="252">
        <f xml:space="preserve"> Time!FQ$112</f>
        <v>0</v>
      </c>
      <c r="FR11" s="252">
        <f xml:space="preserve"> Time!FR$112</f>
        <v>0</v>
      </c>
      <c r="FS11" s="252">
        <f xml:space="preserve"> Time!FS$112</f>
        <v>0</v>
      </c>
      <c r="FT11" s="252">
        <f xml:space="preserve"> Time!FT$112</f>
        <v>0</v>
      </c>
      <c r="FU11" s="252">
        <f xml:space="preserve"> Time!FU$112</f>
        <v>0</v>
      </c>
      <c r="FV11" s="252">
        <f xml:space="preserve"> Time!FV$112</f>
        <v>0</v>
      </c>
      <c r="FW11" s="252">
        <f xml:space="preserve"> Time!FW$112</f>
        <v>0</v>
      </c>
      <c r="FX11" s="252">
        <f xml:space="preserve"> Time!FX$112</f>
        <v>0</v>
      </c>
      <c r="FY11" s="252">
        <f xml:space="preserve"> Time!FY$112</f>
        <v>0</v>
      </c>
      <c r="FZ11" s="252">
        <f xml:space="preserve"> Time!FZ$112</f>
        <v>0</v>
      </c>
      <c r="GA11" s="252">
        <f xml:space="preserve"> Time!GA$112</f>
        <v>0</v>
      </c>
      <c r="GB11" s="252">
        <f xml:space="preserve"> Time!GB$112</f>
        <v>0</v>
      </c>
      <c r="GC11" s="252">
        <f xml:space="preserve"> Time!GC$112</f>
        <v>0</v>
      </c>
      <c r="GD11" s="252">
        <f xml:space="preserve"> Time!GD$112</f>
        <v>0</v>
      </c>
      <c r="GE11" s="252">
        <f xml:space="preserve"> Time!GE$112</f>
        <v>0</v>
      </c>
      <c r="GF11" s="252">
        <f xml:space="preserve"> Time!GF$112</f>
        <v>0</v>
      </c>
      <c r="GG11" s="252">
        <f xml:space="preserve"> Time!GG$112</f>
        <v>0</v>
      </c>
      <c r="GH11" s="252">
        <f xml:space="preserve"> Time!GH$112</f>
        <v>0</v>
      </c>
      <c r="GI11" s="252">
        <f xml:space="preserve"> Time!GI$112</f>
        <v>0</v>
      </c>
      <c r="GJ11" s="252">
        <f xml:space="preserve"> Time!GJ$112</f>
        <v>0</v>
      </c>
    </row>
    <row r="12" spans="1:441" x14ac:dyDescent="0.35">
      <c r="E12" s="12" t="s">
        <v>176</v>
      </c>
      <c r="G12" s="12" t="str">
        <f xml:space="preserve"> SMU</f>
        <v>$ 000s</v>
      </c>
      <c r="H12" s="12">
        <f xml:space="preserve"> SUM(J12:GJ12)</f>
        <v>100000</v>
      </c>
      <c r="J12" s="12">
        <f xml:space="preserve"> $F8 / $F9 / $F10 * J11</f>
        <v>0</v>
      </c>
      <c r="K12" s="12">
        <f t="shared" ref="K12:AO12" si="0" xml:space="preserve"> $F8 / $F9 / $F10* K11</f>
        <v>0</v>
      </c>
      <c r="L12" s="12">
        <f t="shared" si="0"/>
        <v>0</v>
      </c>
      <c r="M12" s="12">
        <f t="shared" si="0"/>
        <v>1000</v>
      </c>
      <c r="N12" s="12">
        <f t="shared" si="0"/>
        <v>1000</v>
      </c>
      <c r="O12" s="12">
        <f t="shared" si="0"/>
        <v>1000</v>
      </c>
      <c r="P12" s="12">
        <f t="shared" si="0"/>
        <v>1000</v>
      </c>
      <c r="Q12" s="12">
        <f t="shared" si="0"/>
        <v>1000</v>
      </c>
      <c r="R12" s="12">
        <f t="shared" si="0"/>
        <v>1000</v>
      </c>
      <c r="S12" s="12">
        <f t="shared" si="0"/>
        <v>1000</v>
      </c>
      <c r="T12" s="12">
        <f t="shared" si="0"/>
        <v>1000</v>
      </c>
      <c r="U12" s="12">
        <f t="shared" si="0"/>
        <v>1000</v>
      </c>
      <c r="V12" s="12">
        <f t="shared" si="0"/>
        <v>1000</v>
      </c>
      <c r="W12" s="12">
        <f t="shared" si="0"/>
        <v>1000</v>
      </c>
      <c r="X12" s="12">
        <f t="shared" si="0"/>
        <v>1000</v>
      </c>
      <c r="Y12" s="12">
        <f t="shared" si="0"/>
        <v>1000</v>
      </c>
      <c r="Z12" s="12">
        <f t="shared" si="0"/>
        <v>1000</v>
      </c>
      <c r="AA12" s="12">
        <f t="shared" si="0"/>
        <v>1000</v>
      </c>
      <c r="AB12" s="12">
        <f t="shared" si="0"/>
        <v>1000</v>
      </c>
      <c r="AC12" s="12">
        <f t="shared" si="0"/>
        <v>1000</v>
      </c>
      <c r="AD12" s="12">
        <f t="shared" si="0"/>
        <v>1000</v>
      </c>
      <c r="AE12" s="12">
        <f t="shared" si="0"/>
        <v>1000</v>
      </c>
      <c r="AF12" s="12">
        <f t="shared" si="0"/>
        <v>1000</v>
      </c>
      <c r="AG12" s="12">
        <f t="shared" si="0"/>
        <v>1000</v>
      </c>
      <c r="AH12" s="12">
        <f t="shared" si="0"/>
        <v>1000</v>
      </c>
      <c r="AI12" s="12">
        <f t="shared" si="0"/>
        <v>1000</v>
      </c>
      <c r="AJ12" s="12">
        <f t="shared" si="0"/>
        <v>1000</v>
      </c>
      <c r="AK12" s="12">
        <f t="shared" si="0"/>
        <v>1000</v>
      </c>
      <c r="AL12" s="12">
        <f t="shared" si="0"/>
        <v>1000</v>
      </c>
      <c r="AM12" s="12">
        <f t="shared" si="0"/>
        <v>1000</v>
      </c>
      <c r="AN12" s="12">
        <f t="shared" si="0"/>
        <v>1000</v>
      </c>
      <c r="AO12" s="12">
        <f t="shared" si="0"/>
        <v>1000</v>
      </c>
      <c r="AP12" s="12">
        <f t="shared" ref="AP12:BU12" si="1" xml:space="preserve"> $F8 / $F9 / $F10* AP11</f>
        <v>1000</v>
      </c>
      <c r="AQ12" s="12">
        <f t="shared" si="1"/>
        <v>1000</v>
      </c>
      <c r="AR12" s="12">
        <f t="shared" si="1"/>
        <v>1000</v>
      </c>
      <c r="AS12" s="12">
        <f t="shared" si="1"/>
        <v>1000</v>
      </c>
      <c r="AT12" s="12">
        <f t="shared" si="1"/>
        <v>1000</v>
      </c>
      <c r="AU12" s="12">
        <f t="shared" si="1"/>
        <v>1000</v>
      </c>
      <c r="AV12" s="12">
        <f t="shared" si="1"/>
        <v>1000</v>
      </c>
      <c r="AW12" s="12">
        <f t="shared" si="1"/>
        <v>1000</v>
      </c>
      <c r="AX12" s="12">
        <f t="shared" si="1"/>
        <v>1000</v>
      </c>
      <c r="AY12" s="12">
        <f t="shared" si="1"/>
        <v>1000</v>
      </c>
      <c r="AZ12" s="12">
        <f t="shared" si="1"/>
        <v>1000</v>
      </c>
      <c r="BA12" s="12">
        <f t="shared" si="1"/>
        <v>1000</v>
      </c>
      <c r="BB12" s="12">
        <f t="shared" si="1"/>
        <v>1000</v>
      </c>
      <c r="BC12" s="12">
        <f t="shared" si="1"/>
        <v>1000</v>
      </c>
      <c r="BD12" s="12">
        <f t="shared" si="1"/>
        <v>1000</v>
      </c>
      <c r="BE12" s="12">
        <f t="shared" si="1"/>
        <v>1000</v>
      </c>
      <c r="BF12" s="12">
        <f t="shared" si="1"/>
        <v>1000</v>
      </c>
      <c r="BG12" s="12">
        <f t="shared" si="1"/>
        <v>1000</v>
      </c>
      <c r="BH12" s="12">
        <f t="shared" si="1"/>
        <v>1000</v>
      </c>
      <c r="BI12" s="12">
        <f t="shared" si="1"/>
        <v>1000</v>
      </c>
      <c r="BJ12" s="12">
        <f t="shared" si="1"/>
        <v>1000</v>
      </c>
      <c r="BK12" s="12">
        <f t="shared" si="1"/>
        <v>1000</v>
      </c>
      <c r="BL12" s="12">
        <f t="shared" si="1"/>
        <v>1000</v>
      </c>
      <c r="BM12" s="12">
        <f t="shared" si="1"/>
        <v>1000</v>
      </c>
      <c r="BN12" s="12">
        <f t="shared" si="1"/>
        <v>1000</v>
      </c>
      <c r="BO12" s="12">
        <f t="shared" si="1"/>
        <v>1000</v>
      </c>
      <c r="BP12" s="12">
        <f t="shared" si="1"/>
        <v>1000</v>
      </c>
      <c r="BQ12" s="12">
        <f t="shared" si="1"/>
        <v>1000</v>
      </c>
      <c r="BR12" s="12">
        <f t="shared" si="1"/>
        <v>1000</v>
      </c>
      <c r="BS12" s="12">
        <f t="shared" si="1"/>
        <v>1000</v>
      </c>
      <c r="BT12" s="12">
        <f t="shared" si="1"/>
        <v>1000</v>
      </c>
      <c r="BU12" s="12">
        <f t="shared" si="1"/>
        <v>1000</v>
      </c>
      <c r="BV12" s="12">
        <f t="shared" ref="BV12:DA12" si="2" xml:space="preserve"> $F8 / $F9 / $F10* BV11</f>
        <v>1000</v>
      </c>
      <c r="BW12" s="12">
        <f t="shared" si="2"/>
        <v>1000</v>
      </c>
      <c r="BX12" s="12">
        <f t="shared" si="2"/>
        <v>1000</v>
      </c>
      <c r="BY12" s="12">
        <f t="shared" si="2"/>
        <v>1000</v>
      </c>
      <c r="BZ12" s="12">
        <f t="shared" si="2"/>
        <v>1000</v>
      </c>
      <c r="CA12" s="12">
        <f t="shared" si="2"/>
        <v>1000</v>
      </c>
      <c r="CB12" s="12">
        <f t="shared" si="2"/>
        <v>1000</v>
      </c>
      <c r="CC12" s="12">
        <f t="shared" si="2"/>
        <v>1000</v>
      </c>
      <c r="CD12" s="12">
        <f t="shared" si="2"/>
        <v>1000</v>
      </c>
      <c r="CE12" s="12">
        <f t="shared" si="2"/>
        <v>1000</v>
      </c>
      <c r="CF12" s="12">
        <f t="shared" si="2"/>
        <v>1000</v>
      </c>
      <c r="CG12" s="12">
        <f t="shared" si="2"/>
        <v>1000</v>
      </c>
      <c r="CH12" s="12">
        <f t="shared" si="2"/>
        <v>1000</v>
      </c>
      <c r="CI12" s="12">
        <f t="shared" si="2"/>
        <v>1000</v>
      </c>
      <c r="CJ12" s="12">
        <f t="shared" si="2"/>
        <v>1000</v>
      </c>
      <c r="CK12" s="12">
        <f t="shared" si="2"/>
        <v>1000</v>
      </c>
      <c r="CL12" s="12">
        <f t="shared" si="2"/>
        <v>1000</v>
      </c>
      <c r="CM12" s="12">
        <f t="shared" si="2"/>
        <v>1000</v>
      </c>
      <c r="CN12" s="12">
        <f t="shared" si="2"/>
        <v>1000</v>
      </c>
      <c r="CO12" s="12">
        <f t="shared" si="2"/>
        <v>1000</v>
      </c>
      <c r="CP12" s="12">
        <f t="shared" si="2"/>
        <v>1000</v>
      </c>
      <c r="CQ12" s="12">
        <f t="shared" si="2"/>
        <v>1000</v>
      </c>
      <c r="CR12" s="12">
        <f t="shared" si="2"/>
        <v>1000</v>
      </c>
      <c r="CS12" s="12">
        <f t="shared" si="2"/>
        <v>1000</v>
      </c>
      <c r="CT12" s="12">
        <f t="shared" si="2"/>
        <v>1000</v>
      </c>
      <c r="CU12" s="12">
        <f t="shared" si="2"/>
        <v>1000</v>
      </c>
      <c r="CV12" s="12">
        <f t="shared" si="2"/>
        <v>1000</v>
      </c>
      <c r="CW12" s="12">
        <f t="shared" si="2"/>
        <v>1000</v>
      </c>
      <c r="CX12" s="12">
        <f t="shared" si="2"/>
        <v>1000</v>
      </c>
      <c r="CY12" s="12">
        <f t="shared" si="2"/>
        <v>1000</v>
      </c>
      <c r="CZ12" s="12">
        <f t="shared" si="2"/>
        <v>1000</v>
      </c>
      <c r="DA12" s="12">
        <f t="shared" si="2"/>
        <v>1000</v>
      </c>
      <c r="DB12" s="12">
        <f t="shared" ref="DB12:EG12" si="3" xml:space="preserve"> $F8 / $F9 / $F10* DB11</f>
        <v>1000</v>
      </c>
      <c r="DC12" s="12">
        <f t="shared" si="3"/>
        <v>1000</v>
      </c>
      <c r="DD12" s="12">
        <f t="shared" si="3"/>
        <v>1000</v>
      </c>
      <c r="DE12" s="12">
        <f t="shared" si="3"/>
        <v>1000</v>
      </c>
      <c r="DF12" s="12">
        <f t="shared" si="3"/>
        <v>1000</v>
      </c>
      <c r="DG12" s="12">
        <f t="shared" si="3"/>
        <v>1000</v>
      </c>
      <c r="DH12" s="12">
        <f t="shared" si="3"/>
        <v>1000</v>
      </c>
      <c r="DI12" s="12">
        <f t="shared" si="3"/>
        <v>0</v>
      </c>
      <c r="DJ12" s="12">
        <f t="shared" si="3"/>
        <v>0</v>
      </c>
      <c r="DK12" s="12">
        <f t="shared" si="3"/>
        <v>0</v>
      </c>
      <c r="DL12" s="12">
        <f t="shared" si="3"/>
        <v>0</v>
      </c>
      <c r="DM12" s="12">
        <f t="shared" si="3"/>
        <v>0</v>
      </c>
      <c r="DN12" s="12">
        <f t="shared" si="3"/>
        <v>0</v>
      </c>
      <c r="DO12" s="12">
        <f t="shared" si="3"/>
        <v>0</v>
      </c>
      <c r="DP12" s="12">
        <f t="shared" si="3"/>
        <v>0</v>
      </c>
      <c r="DQ12" s="12">
        <f t="shared" si="3"/>
        <v>0</v>
      </c>
      <c r="DR12" s="12">
        <f t="shared" si="3"/>
        <v>0</v>
      </c>
      <c r="DS12" s="12">
        <f t="shared" si="3"/>
        <v>0</v>
      </c>
      <c r="DT12" s="12">
        <f t="shared" si="3"/>
        <v>0</v>
      </c>
      <c r="DU12" s="12">
        <f t="shared" si="3"/>
        <v>0</v>
      </c>
      <c r="DV12" s="12">
        <f t="shared" si="3"/>
        <v>0</v>
      </c>
      <c r="DW12" s="12">
        <f t="shared" si="3"/>
        <v>0</v>
      </c>
      <c r="DX12" s="12">
        <f t="shared" si="3"/>
        <v>0</v>
      </c>
      <c r="DY12" s="12">
        <f t="shared" si="3"/>
        <v>0</v>
      </c>
      <c r="DZ12" s="12">
        <f t="shared" si="3"/>
        <v>0</v>
      </c>
      <c r="EA12" s="12">
        <f t="shared" si="3"/>
        <v>0</v>
      </c>
      <c r="EB12" s="12">
        <f t="shared" si="3"/>
        <v>0</v>
      </c>
      <c r="EC12" s="12">
        <f t="shared" si="3"/>
        <v>0</v>
      </c>
      <c r="ED12" s="12">
        <f t="shared" si="3"/>
        <v>0</v>
      </c>
      <c r="EE12" s="12">
        <f t="shared" si="3"/>
        <v>0</v>
      </c>
      <c r="EF12" s="12">
        <f t="shared" si="3"/>
        <v>0</v>
      </c>
      <c r="EG12" s="12">
        <f t="shared" si="3"/>
        <v>0</v>
      </c>
      <c r="EH12" s="12">
        <f t="shared" ref="EH12:FM12" si="4" xml:space="preserve"> $F8 / $F9 / $F10* EH11</f>
        <v>0</v>
      </c>
      <c r="EI12" s="12">
        <f t="shared" si="4"/>
        <v>0</v>
      </c>
      <c r="EJ12" s="12">
        <f t="shared" si="4"/>
        <v>0</v>
      </c>
      <c r="EK12" s="12">
        <f t="shared" si="4"/>
        <v>0</v>
      </c>
      <c r="EL12" s="12">
        <f t="shared" si="4"/>
        <v>0</v>
      </c>
      <c r="EM12" s="12">
        <f t="shared" si="4"/>
        <v>0</v>
      </c>
      <c r="EN12" s="12">
        <f t="shared" si="4"/>
        <v>0</v>
      </c>
      <c r="EO12" s="12">
        <f t="shared" si="4"/>
        <v>0</v>
      </c>
      <c r="EP12" s="12">
        <f t="shared" si="4"/>
        <v>0</v>
      </c>
      <c r="EQ12" s="12">
        <f t="shared" si="4"/>
        <v>0</v>
      </c>
      <c r="ER12" s="12">
        <f t="shared" si="4"/>
        <v>0</v>
      </c>
      <c r="ES12" s="12">
        <f t="shared" si="4"/>
        <v>0</v>
      </c>
      <c r="ET12" s="12">
        <f t="shared" si="4"/>
        <v>0</v>
      </c>
      <c r="EU12" s="12">
        <f t="shared" si="4"/>
        <v>0</v>
      </c>
      <c r="EV12" s="12">
        <f t="shared" si="4"/>
        <v>0</v>
      </c>
      <c r="EW12" s="12">
        <f t="shared" si="4"/>
        <v>0</v>
      </c>
      <c r="EX12" s="12">
        <f t="shared" si="4"/>
        <v>0</v>
      </c>
      <c r="EY12" s="12">
        <f t="shared" si="4"/>
        <v>0</v>
      </c>
      <c r="EZ12" s="12">
        <f t="shared" si="4"/>
        <v>0</v>
      </c>
      <c r="FA12" s="12">
        <f t="shared" si="4"/>
        <v>0</v>
      </c>
      <c r="FB12" s="12">
        <f t="shared" si="4"/>
        <v>0</v>
      </c>
      <c r="FC12" s="12">
        <f t="shared" si="4"/>
        <v>0</v>
      </c>
      <c r="FD12" s="12">
        <f t="shared" si="4"/>
        <v>0</v>
      </c>
      <c r="FE12" s="12">
        <f t="shared" si="4"/>
        <v>0</v>
      </c>
      <c r="FF12" s="12">
        <f t="shared" si="4"/>
        <v>0</v>
      </c>
      <c r="FG12" s="12">
        <f t="shared" si="4"/>
        <v>0</v>
      </c>
      <c r="FH12" s="12">
        <f t="shared" si="4"/>
        <v>0</v>
      </c>
      <c r="FI12" s="12">
        <f t="shared" si="4"/>
        <v>0</v>
      </c>
      <c r="FJ12" s="12">
        <f t="shared" si="4"/>
        <v>0</v>
      </c>
      <c r="FK12" s="12">
        <f t="shared" si="4"/>
        <v>0</v>
      </c>
      <c r="FL12" s="12">
        <f t="shared" si="4"/>
        <v>0</v>
      </c>
      <c r="FM12" s="12">
        <f t="shared" si="4"/>
        <v>0</v>
      </c>
      <c r="FN12" s="12">
        <f t="shared" ref="FN12:GJ12" si="5" xml:space="preserve"> $F8 / $F9 / $F10* FN11</f>
        <v>0</v>
      </c>
      <c r="FO12" s="12">
        <f t="shared" si="5"/>
        <v>0</v>
      </c>
      <c r="FP12" s="12">
        <f t="shared" si="5"/>
        <v>0</v>
      </c>
      <c r="FQ12" s="12">
        <f t="shared" si="5"/>
        <v>0</v>
      </c>
      <c r="FR12" s="12">
        <f t="shared" si="5"/>
        <v>0</v>
      </c>
      <c r="FS12" s="12">
        <f t="shared" si="5"/>
        <v>0</v>
      </c>
      <c r="FT12" s="12">
        <f t="shared" si="5"/>
        <v>0</v>
      </c>
      <c r="FU12" s="12">
        <f t="shared" si="5"/>
        <v>0</v>
      </c>
      <c r="FV12" s="12">
        <f t="shared" si="5"/>
        <v>0</v>
      </c>
      <c r="FW12" s="12">
        <f t="shared" si="5"/>
        <v>0</v>
      </c>
      <c r="FX12" s="12">
        <f t="shared" si="5"/>
        <v>0</v>
      </c>
      <c r="FY12" s="12">
        <f t="shared" si="5"/>
        <v>0</v>
      </c>
      <c r="FZ12" s="12">
        <f t="shared" si="5"/>
        <v>0</v>
      </c>
      <c r="GA12" s="12">
        <f t="shared" si="5"/>
        <v>0</v>
      </c>
      <c r="GB12" s="12">
        <f t="shared" si="5"/>
        <v>0</v>
      </c>
      <c r="GC12" s="12">
        <f t="shared" si="5"/>
        <v>0</v>
      </c>
      <c r="GD12" s="12">
        <f t="shared" si="5"/>
        <v>0</v>
      </c>
      <c r="GE12" s="12">
        <f t="shared" si="5"/>
        <v>0</v>
      </c>
      <c r="GF12" s="12">
        <f t="shared" si="5"/>
        <v>0</v>
      </c>
      <c r="GG12" s="12">
        <f t="shared" si="5"/>
        <v>0</v>
      </c>
      <c r="GH12" s="12">
        <f t="shared" si="5"/>
        <v>0</v>
      </c>
      <c r="GI12" s="12">
        <f t="shared" si="5"/>
        <v>0</v>
      </c>
      <c r="GJ12" s="12">
        <f t="shared" si="5"/>
        <v>0</v>
      </c>
    </row>
    <row r="13" spans="1:441" s="250" customFormat="1" x14ac:dyDescent="0.35">
      <c r="A13" s="189"/>
      <c r="B13" s="189"/>
      <c r="C13" s="190"/>
      <c r="D13" s="191"/>
      <c r="E13" s="249" t="str">
        <f xml:space="preserve"> LEFT(E12, LEN(E12) - 4)</f>
        <v>Solar asset depreciation</v>
      </c>
      <c r="F13" s="249"/>
      <c r="G13" s="249" t="str">
        <f xml:space="preserve"> SMU</f>
        <v>$ 000s</v>
      </c>
      <c r="H13" s="249">
        <f xml:space="preserve"> SUM(J13:GJ13)</f>
        <v>-100000</v>
      </c>
      <c r="I13" s="192"/>
      <c r="J13" s="249">
        <f t="shared" ref="J13:BU13" si="6" xml:space="preserve"> -1 * J12</f>
        <v>0</v>
      </c>
      <c r="K13" s="249">
        <f t="shared" si="6"/>
        <v>0</v>
      </c>
      <c r="L13" s="249">
        <f t="shared" si="6"/>
        <v>0</v>
      </c>
      <c r="M13" s="249">
        <f t="shared" si="6"/>
        <v>-1000</v>
      </c>
      <c r="N13" s="249">
        <f t="shared" si="6"/>
        <v>-1000</v>
      </c>
      <c r="O13" s="249">
        <f t="shared" si="6"/>
        <v>-1000</v>
      </c>
      <c r="P13" s="249">
        <f t="shared" si="6"/>
        <v>-1000</v>
      </c>
      <c r="Q13" s="249">
        <f t="shared" si="6"/>
        <v>-1000</v>
      </c>
      <c r="R13" s="249">
        <f t="shared" si="6"/>
        <v>-1000</v>
      </c>
      <c r="S13" s="249">
        <f t="shared" si="6"/>
        <v>-1000</v>
      </c>
      <c r="T13" s="249">
        <f t="shared" si="6"/>
        <v>-1000</v>
      </c>
      <c r="U13" s="249">
        <f t="shared" si="6"/>
        <v>-1000</v>
      </c>
      <c r="V13" s="249">
        <f t="shared" si="6"/>
        <v>-1000</v>
      </c>
      <c r="W13" s="249">
        <f t="shared" si="6"/>
        <v>-1000</v>
      </c>
      <c r="X13" s="249">
        <f t="shared" si="6"/>
        <v>-1000</v>
      </c>
      <c r="Y13" s="249">
        <f t="shared" si="6"/>
        <v>-1000</v>
      </c>
      <c r="Z13" s="249">
        <f t="shared" si="6"/>
        <v>-1000</v>
      </c>
      <c r="AA13" s="249">
        <f t="shared" si="6"/>
        <v>-1000</v>
      </c>
      <c r="AB13" s="249">
        <f t="shared" si="6"/>
        <v>-1000</v>
      </c>
      <c r="AC13" s="249">
        <f t="shared" si="6"/>
        <v>-1000</v>
      </c>
      <c r="AD13" s="249">
        <f t="shared" si="6"/>
        <v>-1000</v>
      </c>
      <c r="AE13" s="249">
        <f t="shared" si="6"/>
        <v>-1000</v>
      </c>
      <c r="AF13" s="249">
        <f t="shared" si="6"/>
        <v>-1000</v>
      </c>
      <c r="AG13" s="249">
        <f t="shared" si="6"/>
        <v>-1000</v>
      </c>
      <c r="AH13" s="249">
        <f t="shared" si="6"/>
        <v>-1000</v>
      </c>
      <c r="AI13" s="249">
        <f t="shared" si="6"/>
        <v>-1000</v>
      </c>
      <c r="AJ13" s="249">
        <f t="shared" si="6"/>
        <v>-1000</v>
      </c>
      <c r="AK13" s="249">
        <f t="shared" si="6"/>
        <v>-1000</v>
      </c>
      <c r="AL13" s="249">
        <f t="shared" si="6"/>
        <v>-1000</v>
      </c>
      <c r="AM13" s="249">
        <f t="shared" si="6"/>
        <v>-1000</v>
      </c>
      <c r="AN13" s="249">
        <f t="shared" si="6"/>
        <v>-1000</v>
      </c>
      <c r="AO13" s="249">
        <f t="shared" si="6"/>
        <v>-1000</v>
      </c>
      <c r="AP13" s="249">
        <f t="shared" si="6"/>
        <v>-1000</v>
      </c>
      <c r="AQ13" s="249">
        <f t="shared" si="6"/>
        <v>-1000</v>
      </c>
      <c r="AR13" s="249">
        <f t="shared" si="6"/>
        <v>-1000</v>
      </c>
      <c r="AS13" s="249">
        <f t="shared" si="6"/>
        <v>-1000</v>
      </c>
      <c r="AT13" s="249">
        <f t="shared" si="6"/>
        <v>-1000</v>
      </c>
      <c r="AU13" s="249">
        <f t="shared" si="6"/>
        <v>-1000</v>
      </c>
      <c r="AV13" s="249">
        <f t="shared" si="6"/>
        <v>-1000</v>
      </c>
      <c r="AW13" s="249">
        <f t="shared" si="6"/>
        <v>-1000</v>
      </c>
      <c r="AX13" s="249">
        <f t="shared" si="6"/>
        <v>-1000</v>
      </c>
      <c r="AY13" s="249">
        <f t="shared" si="6"/>
        <v>-1000</v>
      </c>
      <c r="AZ13" s="249">
        <f t="shared" si="6"/>
        <v>-1000</v>
      </c>
      <c r="BA13" s="249">
        <f t="shared" si="6"/>
        <v>-1000</v>
      </c>
      <c r="BB13" s="249">
        <f t="shared" si="6"/>
        <v>-1000</v>
      </c>
      <c r="BC13" s="249">
        <f t="shared" si="6"/>
        <v>-1000</v>
      </c>
      <c r="BD13" s="249">
        <f t="shared" si="6"/>
        <v>-1000</v>
      </c>
      <c r="BE13" s="249">
        <f t="shared" si="6"/>
        <v>-1000</v>
      </c>
      <c r="BF13" s="249">
        <f t="shared" si="6"/>
        <v>-1000</v>
      </c>
      <c r="BG13" s="249">
        <f t="shared" si="6"/>
        <v>-1000</v>
      </c>
      <c r="BH13" s="249">
        <f t="shared" si="6"/>
        <v>-1000</v>
      </c>
      <c r="BI13" s="249">
        <f t="shared" si="6"/>
        <v>-1000</v>
      </c>
      <c r="BJ13" s="249">
        <f t="shared" si="6"/>
        <v>-1000</v>
      </c>
      <c r="BK13" s="249">
        <f t="shared" si="6"/>
        <v>-1000</v>
      </c>
      <c r="BL13" s="249">
        <f t="shared" si="6"/>
        <v>-1000</v>
      </c>
      <c r="BM13" s="249">
        <f t="shared" si="6"/>
        <v>-1000</v>
      </c>
      <c r="BN13" s="249">
        <f t="shared" si="6"/>
        <v>-1000</v>
      </c>
      <c r="BO13" s="249">
        <f t="shared" si="6"/>
        <v>-1000</v>
      </c>
      <c r="BP13" s="249">
        <f t="shared" si="6"/>
        <v>-1000</v>
      </c>
      <c r="BQ13" s="249">
        <f t="shared" si="6"/>
        <v>-1000</v>
      </c>
      <c r="BR13" s="249">
        <f t="shared" si="6"/>
        <v>-1000</v>
      </c>
      <c r="BS13" s="249">
        <f t="shared" si="6"/>
        <v>-1000</v>
      </c>
      <c r="BT13" s="249">
        <f t="shared" si="6"/>
        <v>-1000</v>
      </c>
      <c r="BU13" s="249">
        <f t="shared" si="6"/>
        <v>-1000</v>
      </c>
      <c r="BV13" s="249">
        <f t="shared" ref="BV13:EG13" si="7" xml:space="preserve"> -1 * BV12</f>
        <v>-1000</v>
      </c>
      <c r="BW13" s="249">
        <f t="shared" si="7"/>
        <v>-1000</v>
      </c>
      <c r="BX13" s="249">
        <f t="shared" si="7"/>
        <v>-1000</v>
      </c>
      <c r="BY13" s="249">
        <f t="shared" si="7"/>
        <v>-1000</v>
      </c>
      <c r="BZ13" s="249">
        <f t="shared" si="7"/>
        <v>-1000</v>
      </c>
      <c r="CA13" s="249">
        <f t="shared" si="7"/>
        <v>-1000</v>
      </c>
      <c r="CB13" s="249">
        <f t="shared" si="7"/>
        <v>-1000</v>
      </c>
      <c r="CC13" s="249">
        <f t="shared" si="7"/>
        <v>-1000</v>
      </c>
      <c r="CD13" s="249">
        <f t="shared" si="7"/>
        <v>-1000</v>
      </c>
      <c r="CE13" s="249">
        <f t="shared" si="7"/>
        <v>-1000</v>
      </c>
      <c r="CF13" s="249">
        <f t="shared" si="7"/>
        <v>-1000</v>
      </c>
      <c r="CG13" s="249">
        <f t="shared" si="7"/>
        <v>-1000</v>
      </c>
      <c r="CH13" s="249">
        <f t="shared" si="7"/>
        <v>-1000</v>
      </c>
      <c r="CI13" s="249">
        <f t="shared" si="7"/>
        <v>-1000</v>
      </c>
      <c r="CJ13" s="249">
        <f t="shared" si="7"/>
        <v>-1000</v>
      </c>
      <c r="CK13" s="249">
        <f t="shared" si="7"/>
        <v>-1000</v>
      </c>
      <c r="CL13" s="249">
        <f t="shared" si="7"/>
        <v>-1000</v>
      </c>
      <c r="CM13" s="249">
        <f t="shared" si="7"/>
        <v>-1000</v>
      </c>
      <c r="CN13" s="249">
        <f t="shared" si="7"/>
        <v>-1000</v>
      </c>
      <c r="CO13" s="249">
        <f t="shared" si="7"/>
        <v>-1000</v>
      </c>
      <c r="CP13" s="249">
        <f t="shared" si="7"/>
        <v>-1000</v>
      </c>
      <c r="CQ13" s="249">
        <f t="shared" si="7"/>
        <v>-1000</v>
      </c>
      <c r="CR13" s="249">
        <f t="shared" si="7"/>
        <v>-1000</v>
      </c>
      <c r="CS13" s="249">
        <f t="shared" si="7"/>
        <v>-1000</v>
      </c>
      <c r="CT13" s="249">
        <f t="shared" si="7"/>
        <v>-1000</v>
      </c>
      <c r="CU13" s="249">
        <f t="shared" si="7"/>
        <v>-1000</v>
      </c>
      <c r="CV13" s="249">
        <f t="shared" si="7"/>
        <v>-1000</v>
      </c>
      <c r="CW13" s="249">
        <f t="shared" si="7"/>
        <v>-1000</v>
      </c>
      <c r="CX13" s="249">
        <f t="shared" si="7"/>
        <v>-1000</v>
      </c>
      <c r="CY13" s="249">
        <f t="shared" si="7"/>
        <v>-1000</v>
      </c>
      <c r="CZ13" s="249">
        <f t="shared" si="7"/>
        <v>-1000</v>
      </c>
      <c r="DA13" s="249">
        <f t="shared" si="7"/>
        <v>-1000</v>
      </c>
      <c r="DB13" s="249">
        <f t="shared" si="7"/>
        <v>-1000</v>
      </c>
      <c r="DC13" s="249">
        <f t="shared" si="7"/>
        <v>-1000</v>
      </c>
      <c r="DD13" s="249">
        <f t="shared" si="7"/>
        <v>-1000</v>
      </c>
      <c r="DE13" s="249">
        <f t="shared" si="7"/>
        <v>-1000</v>
      </c>
      <c r="DF13" s="249">
        <f t="shared" si="7"/>
        <v>-1000</v>
      </c>
      <c r="DG13" s="249">
        <f t="shared" si="7"/>
        <v>-1000</v>
      </c>
      <c r="DH13" s="249">
        <f t="shared" si="7"/>
        <v>-1000</v>
      </c>
      <c r="DI13" s="249">
        <f t="shared" si="7"/>
        <v>0</v>
      </c>
      <c r="DJ13" s="249">
        <f t="shared" si="7"/>
        <v>0</v>
      </c>
      <c r="DK13" s="249">
        <f t="shared" si="7"/>
        <v>0</v>
      </c>
      <c r="DL13" s="249">
        <f t="shared" si="7"/>
        <v>0</v>
      </c>
      <c r="DM13" s="249">
        <f t="shared" si="7"/>
        <v>0</v>
      </c>
      <c r="DN13" s="249">
        <f t="shared" si="7"/>
        <v>0</v>
      </c>
      <c r="DO13" s="249">
        <f t="shared" si="7"/>
        <v>0</v>
      </c>
      <c r="DP13" s="249">
        <f t="shared" si="7"/>
        <v>0</v>
      </c>
      <c r="DQ13" s="249">
        <f t="shared" si="7"/>
        <v>0</v>
      </c>
      <c r="DR13" s="249">
        <f t="shared" si="7"/>
        <v>0</v>
      </c>
      <c r="DS13" s="249">
        <f t="shared" si="7"/>
        <v>0</v>
      </c>
      <c r="DT13" s="249">
        <f t="shared" si="7"/>
        <v>0</v>
      </c>
      <c r="DU13" s="249">
        <f t="shared" si="7"/>
        <v>0</v>
      </c>
      <c r="DV13" s="249">
        <f t="shared" si="7"/>
        <v>0</v>
      </c>
      <c r="DW13" s="249">
        <f t="shared" si="7"/>
        <v>0</v>
      </c>
      <c r="DX13" s="249">
        <f t="shared" si="7"/>
        <v>0</v>
      </c>
      <c r="DY13" s="249">
        <f t="shared" si="7"/>
        <v>0</v>
      </c>
      <c r="DZ13" s="249">
        <f t="shared" si="7"/>
        <v>0</v>
      </c>
      <c r="EA13" s="249">
        <f t="shared" si="7"/>
        <v>0</v>
      </c>
      <c r="EB13" s="249">
        <f t="shared" si="7"/>
        <v>0</v>
      </c>
      <c r="EC13" s="249">
        <f t="shared" si="7"/>
        <v>0</v>
      </c>
      <c r="ED13" s="249">
        <f t="shared" si="7"/>
        <v>0</v>
      </c>
      <c r="EE13" s="249">
        <f t="shared" si="7"/>
        <v>0</v>
      </c>
      <c r="EF13" s="249">
        <f t="shared" si="7"/>
        <v>0</v>
      </c>
      <c r="EG13" s="249">
        <f t="shared" si="7"/>
        <v>0</v>
      </c>
      <c r="EH13" s="249">
        <f t="shared" ref="EH13:GJ13" si="8" xml:space="preserve"> -1 * EH12</f>
        <v>0</v>
      </c>
      <c r="EI13" s="249">
        <f t="shared" si="8"/>
        <v>0</v>
      </c>
      <c r="EJ13" s="249">
        <f t="shared" si="8"/>
        <v>0</v>
      </c>
      <c r="EK13" s="249">
        <f t="shared" si="8"/>
        <v>0</v>
      </c>
      <c r="EL13" s="249">
        <f t="shared" si="8"/>
        <v>0</v>
      </c>
      <c r="EM13" s="249">
        <f t="shared" si="8"/>
        <v>0</v>
      </c>
      <c r="EN13" s="249">
        <f t="shared" si="8"/>
        <v>0</v>
      </c>
      <c r="EO13" s="249">
        <f t="shared" si="8"/>
        <v>0</v>
      </c>
      <c r="EP13" s="249">
        <f t="shared" si="8"/>
        <v>0</v>
      </c>
      <c r="EQ13" s="249">
        <f t="shared" si="8"/>
        <v>0</v>
      </c>
      <c r="ER13" s="249">
        <f t="shared" si="8"/>
        <v>0</v>
      </c>
      <c r="ES13" s="249">
        <f t="shared" si="8"/>
        <v>0</v>
      </c>
      <c r="ET13" s="249">
        <f t="shared" si="8"/>
        <v>0</v>
      </c>
      <c r="EU13" s="249">
        <f t="shared" si="8"/>
        <v>0</v>
      </c>
      <c r="EV13" s="249">
        <f t="shared" si="8"/>
        <v>0</v>
      </c>
      <c r="EW13" s="249">
        <f t="shared" si="8"/>
        <v>0</v>
      </c>
      <c r="EX13" s="249">
        <f t="shared" si="8"/>
        <v>0</v>
      </c>
      <c r="EY13" s="249">
        <f t="shared" si="8"/>
        <v>0</v>
      </c>
      <c r="EZ13" s="249">
        <f t="shared" si="8"/>
        <v>0</v>
      </c>
      <c r="FA13" s="249">
        <f t="shared" si="8"/>
        <v>0</v>
      </c>
      <c r="FB13" s="249">
        <f t="shared" si="8"/>
        <v>0</v>
      </c>
      <c r="FC13" s="249">
        <f t="shared" si="8"/>
        <v>0</v>
      </c>
      <c r="FD13" s="249">
        <f t="shared" si="8"/>
        <v>0</v>
      </c>
      <c r="FE13" s="249">
        <f t="shared" si="8"/>
        <v>0</v>
      </c>
      <c r="FF13" s="249">
        <f t="shared" si="8"/>
        <v>0</v>
      </c>
      <c r="FG13" s="249">
        <f t="shared" si="8"/>
        <v>0</v>
      </c>
      <c r="FH13" s="249">
        <f t="shared" si="8"/>
        <v>0</v>
      </c>
      <c r="FI13" s="249">
        <f t="shared" si="8"/>
        <v>0</v>
      </c>
      <c r="FJ13" s="249">
        <f t="shared" si="8"/>
        <v>0</v>
      </c>
      <c r="FK13" s="249">
        <f t="shared" si="8"/>
        <v>0</v>
      </c>
      <c r="FL13" s="249">
        <f t="shared" si="8"/>
        <v>0</v>
      </c>
      <c r="FM13" s="249">
        <f t="shared" si="8"/>
        <v>0</v>
      </c>
      <c r="FN13" s="249">
        <f t="shared" si="8"/>
        <v>0</v>
      </c>
      <c r="FO13" s="249">
        <f t="shared" si="8"/>
        <v>0</v>
      </c>
      <c r="FP13" s="249">
        <f t="shared" si="8"/>
        <v>0</v>
      </c>
      <c r="FQ13" s="249">
        <f t="shared" si="8"/>
        <v>0</v>
      </c>
      <c r="FR13" s="249">
        <f t="shared" si="8"/>
        <v>0</v>
      </c>
      <c r="FS13" s="249">
        <f t="shared" si="8"/>
        <v>0</v>
      </c>
      <c r="FT13" s="249">
        <f t="shared" si="8"/>
        <v>0</v>
      </c>
      <c r="FU13" s="249">
        <f t="shared" si="8"/>
        <v>0</v>
      </c>
      <c r="FV13" s="249">
        <f t="shared" si="8"/>
        <v>0</v>
      </c>
      <c r="FW13" s="249">
        <f t="shared" si="8"/>
        <v>0</v>
      </c>
      <c r="FX13" s="249">
        <f t="shared" si="8"/>
        <v>0</v>
      </c>
      <c r="FY13" s="249">
        <f t="shared" si="8"/>
        <v>0</v>
      </c>
      <c r="FZ13" s="249">
        <f t="shared" si="8"/>
        <v>0</v>
      </c>
      <c r="GA13" s="249">
        <f t="shared" si="8"/>
        <v>0</v>
      </c>
      <c r="GB13" s="249">
        <f t="shared" si="8"/>
        <v>0</v>
      </c>
      <c r="GC13" s="249">
        <f t="shared" si="8"/>
        <v>0</v>
      </c>
      <c r="GD13" s="249">
        <f t="shared" si="8"/>
        <v>0</v>
      </c>
      <c r="GE13" s="249">
        <f t="shared" si="8"/>
        <v>0</v>
      </c>
      <c r="GF13" s="249">
        <f t="shared" si="8"/>
        <v>0</v>
      </c>
      <c r="GG13" s="249">
        <f t="shared" si="8"/>
        <v>0</v>
      </c>
      <c r="GH13" s="249">
        <f t="shared" si="8"/>
        <v>0</v>
      </c>
      <c r="GI13" s="249">
        <f t="shared" si="8"/>
        <v>0</v>
      </c>
      <c r="GJ13" s="249">
        <f t="shared" si="8"/>
        <v>0</v>
      </c>
      <c r="GK13" s="522"/>
      <c r="GL13" s="522"/>
      <c r="GM13" s="522"/>
      <c r="GN13" s="522"/>
      <c r="GO13" s="522"/>
      <c r="GP13" s="522"/>
      <c r="GQ13" s="522"/>
      <c r="GR13" s="522"/>
      <c r="GS13" s="522"/>
      <c r="GT13" s="522"/>
      <c r="GU13" s="522"/>
      <c r="GV13" s="522"/>
      <c r="GW13" s="522"/>
      <c r="GX13" s="522"/>
      <c r="GY13" s="522"/>
      <c r="GZ13" s="522"/>
      <c r="HA13" s="522"/>
      <c r="HB13" s="522"/>
      <c r="HC13" s="522"/>
      <c r="HD13" s="522"/>
      <c r="HE13" s="522"/>
      <c r="HF13" s="522"/>
      <c r="HG13" s="522"/>
      <c r="HH13" s="522"/>
      <c r="HI13" s="522"/>
      <c r="HJ13" s="522"/>
      <c r="HK13" s="522"/>
      <c r="HL13" s="522"/>
      <c r="HM13" s="522"/>
      <c r="HN13" s="522"/>
      <c r="HO13" s="522"/>
      <c r="HP13" s="522"/>
      <c r="HQ13" s="522"/>
      <c r="HR13" s="522"/>
      <c r="HS13" s="522"/>
      <c r="HT13" s="522"/>
      <c r="HU13" s="522"/>
      <c r="HV13" s="522"/>
      <c r="HW13" s="522"/>
      <c r="HX13" s="522"/>
      <c r="HY13" s="522"/>
      <c r="HZ13" s="522"/>
      <c r="IA13" s="522"/>
      <c r="IB13" s="522"/>
      <c r="IC13" s="522"/>
      <c r="ID13" s="522"/>
      <c r="IE13" s="522"/>
      <c r="IF13" s="522"/>
      <c r="IG13" s="522"/>
      <c r="IH13" s="522"/>
      <c r="II13" s="522"/>
      <c r="IJ13" s="522"/>
      <c r="IK13" s="522"/>
      <c r="IL13" s="522"/>
      <c r="IM13" s="522"/>
      <c r="IN13" s="522"/>
      <c r="IO13" s="522"/>
      <c r="IP13" s="522"/>
      <c r="IQ13" s="522"/>
      <c r="IR13" s="522"/>
      <c r="IS13" s="522"/>
      <c r="IT13" s="522"/>
      <c r="IU13" s="522"/>
    </row>
    <row r="15" spans="1:441" x14ac:dyDescent="0.35">
      <c r="A15" s="15" t="s">
        <v>178</v>
      </c>
    </row>
    <row r="17" spans="1:192" s="293" customFormat="1" x14ac:dyDescent="0.35">
      <c r="A17" s="288"/>
      <c r="B17" s="288"/>
      <c r="C17" s="289"/>
      <c r="D17" s="290"/>
      <c r="E17" s="523" t="str">
        <f xml:space="preserve"> InpC!E$110</f>
        <v>Solar asset book value</v>
      </c>
      <c r="F17" s="523">
        <f xml:space="preserve"> InpC!F$110</f>
        <v>100000</v>
      </c>
      <c r="G17" s="523" t="str">
        <f xml:space="preserve"> InpC!G$110</f>
        <v>$ 000s</v>
      </c>
      <c r="H17" s="292"/>
      <c r="I17" s="292"/>
      <c r="J17" s="291"/>
      <c r="K17" s="291"/>
      <c r="L17" s="291"/>
      <c r="M17" s="291"/>
      <c r="N17" s="291"/>
      <c r="O17" s="291"/>
      <c r="P17" s="291"/>
      <c r="Q17" s="291"/>
      <c r="R17" s="291"/>
      <c r="S17" s="291"/>
      <c r="T17" s="291"/>
      <c r="U17" s="291"/>
      <c r="V17" s="291"/>
      <c r="W17" s="291"/>
      <c r="X17" s="291"/>
      <c r="Y17" s="291"/>
      <c r="Z17" s="291"/>
      <c r="AA17" s="291"/>
      <c r="AB17" s="291"/>
      <c r="AC17" s="291"/>
      <c r="AD17" s="291"/>
      <c r="AE17" s="291"/>
      <c r="AF17" s="291"/>
      <c r="AG17" s="291"/>
      <c r="AH17" s="291"/>
      <c r="AI17" s="291"/>
      <c r="AJ17" s="291"/>
      <c r="AK17" s="291"/>
      <c r="AL17" s="291"/>
      <c r="AM17" s="291"/>
      <c r="AN17" s="291"/>
      <c r="AO17" s="291"/>
      <c r="AP17" s="291"/>
      <c r="AQ17" s="291"/>
      <c r="AR17" s="291"/>
      <c r="AS17" s="291"/>
      <c r="AT17" s="291"/>
      <c r="AU17" s="291"/>
      <c r="AV17" s="291"/>
      <c r="AW17" s="291"/>
      <c r="AX17" s="291"/>
      <c r="AY17" s="291"/>
      <c r="AZ17" s="291"/>
      <c r="BA17" s="291"/>
      <c r="BB17" s="291"/>
      <c r="BC17" s="291"/>
      <c r="BD17" s="291"/>
      <c r="BE17" s="291"/>
      <c r="BF17" s="291"/>
      <c r="BG17" s="291"/>
      <c r="BH17" s="291"/>
      <c r="BI17" s="291"/>
      <c r="BJ17" s="291"/>
      <c r="BK17" s="291"/>
      <c r="BL17" s="291"/>
      <c r="BM17" s="291"/>
      <c r="BN17" s="291"/>
      <c r="BO17" s="291"/>
      <c r="BP17" s="291"/>
      <c r="BQ17" s="291"/>
      <c r="BR17" s="291"/>
      <c r="BS17" s="291"/>
      <c r="BT17" s="291"/>
      <c r="BU17" s="291"/>
      <c r="BV17" s="291"/>
      <c r="BW17" s="291"/>
      <c r="BX17" s="291"/>
      <c r="BY17" s="291"/>
      <c r="BZ17" s="291"/>
      <c r="CA17" s="291"/>
      <c r="CB17" s="291"/>
      <c r="CC17" s="291"/>
      <c r="CD17" s="291"/>
      <c r="CE17" s="291"/>
      <c r="CF17" s="291"/>
      <c r="CG17" s="291"/>
      <c r="CH17" s="291"/>
      <c r="CI17" s="291"/>
      <c r="CJ17" s="291"/>
      <c r="CK17" s="291"/>
      <c r="CL17" s="291"/>
      <c r="CM17" s="291"/>
      <c r="CN17" s="291"/>
      <c r="CO17" s="291"/>
      <c r="CP17" s="291"/>
      <c r="CQ17" s="291"/>
      <c r="CR17" s="291"/>
      <c r="CS17" s="291"/>
      <c r="CT17" s="291"/>
      <c r="CU17" s="291"/>
      <c r="CV17" s="291"/>
      <c r="CW17" s="291"/>
      <c r="CX17" s="291"/>
      <c r="CY17" s="291"/>
      <c r="CZ17" s="291"/>
      <c r="DA17" s="291"/>
      <c r="DB17" s="291"/>
      <c r="DC17" s="291"/>
      <c r="DD17" s="291"/>
      <c r="DE17" s="291"/>
      <c r="DF17" s="291"/>
      <c r="DG17" s="291"/>
      <c r="DH17" s="291"/>
      <c r="DI17" s="291"/>
      <c r="DJ17" s="291"/>
      <c r="DK17" s="291"/>
      <c r="DL17" s="291"/>
      <c r="DM17" s="291"/>
      <c r="DN17" s="291"/>
      <c r="DO17" s="291"/>
      <c r="DP17" s="291"/>
      <c r="DQ17" s="291"/>
      <c r="DR17" s="291"/>
      <c r="DS17" s="291"/>
      <c r="DT17" s="291"/>
      <c r="DU17" s="291"/>
      <c r="DV17" s="291"/>
      <c r="DW17" s="291"/>
      <c r="DX17" s="291"/>
      <c r="DY17" s="291"/>
      <c r="DZ17" s="291"/>
      <c r="EA17" s="291"/>
      <c r="EB17" s="291"/>
      <c r="EC17" s="291"/>
      <c r="ED17" s="291"/>
      <c r="EE17" s="291"/>
      <c r="EF17" s="291"/>
      <c r="EG17" s="291"/>
      <c r="EH17" s="291"/>
      <c r="EI17" s="291"/>
      <c r="EJ17" s="291"/>
      <c r="EK17" s="291"/>
      <c r="EL17" s="291"/>
      <c r="EM17" s="291"/>
      <c r="EN17" s="291"/>
      <c r="EO17" s="291"/>
      <c r="EP17" s="291"/>
      <c r="EQ17" s="291"/>
      <c r="ER17" s="291"/>
      <c r="ES17" s="291"/>
      <c r="ET17" s="291"/>
      <c r="EU17" s="291"/>
      <c r="EV17" s="291"/>
      <c r="EW17" s="291"/>
      <c r="EX17" s="291"/>
      <c r="EY17" s="291"/>
      <c r="EZ17" s="291"/>
      <c r="FA17" s="291"/>
      <c r="FB17" s="291"/>
      <c r="FC17" s="291"/>
      <c r="FD17" s="291"/>
      <c r="FE17" s="291"/>
      <c r="FF17" s="291"/>
      <c r="FG17" s="291"/>
      <c r="FH17" s="291"/>
      <c r="FI17" s="291"/>
      <c r="FJ17" s="291"/>
      <c r="FK17" s="291"/>
      <c r="FL17" s="291"/>
      <c r="FM17" s="291"/>
      <c r="FN17" s="291"/>
      <c r="FO17" s="291"/>
      <c r="FP17" s="291"/>
      <c r="FQ17" s="291"/>
      <c r="FR17" s="291"/>
      <c r="FS17" s="291"/>
      <c r="FT17" s="291"/>
      <c r="FU17" s="291"/>
      <c r="FV17" s="291"/>
      <c r="FW17" s="291"/>
      <c r="FX17" s="291"/>
      <c r="FY17" s="291"/>
      <c r="FZ17" s="291"/>
      <c r="GA17" s="291"/>
      <c r="GB17" s="291"/>
      <c r="GC17" s="291"/>
      <c r="GD17" s="291"/>
      <c r="GE17" s="291"/>
      <c r="GF17" s="291"/>
      <c r="GG17" s="291"/>
      <c r="GH17" s="291"/>
      <c r="GI17" s="291"/>
      <c r="GJ17" s="291"/>
    </row>
    <row r="18" spans="1:192" s="275" customFormat="1" x14ac:dyDescent="0.35">
      <c r="A18" s="15"/>
      <c r="B18" s="15"/>
      <c r="C18" s="21"/>
      <c r="D18" s="60"/>
      <c r="E18" s="301" t="str">
        <f xml:space="preserve"> Time!E$76</f>
        <v>Financial close date flag</v>
      </c>
      <c r="F18" s="301">
        <f xml:space="preserve"> Time!F$76</f>
        <v>0</v>
      </c>
      <c r="G18" s="301" t="str">
        <f xml:space="preserve"> Time!G$76</f>
        <v>flag</v>
      </c>
      <c r="H18" s="301">
        <f xml:space="preserve"> Time!H$76</f>
        <v>1</v>
      </c>
      <c r="I18" s="301">
        <f xml:space="preserve"> Time!I$76</f>
        <v>0</v>
      </c>
      <c r="J18" s="301">
        <f xml:space="preserve"> Time!J$76</f>
        <v>0</v>
      </c>
      <c r="K18" s="301">
        <f xml:space="preserve"> Time!K$76</f>
        <v>0</v>
      </c>
      <c r="L18" s="301">
        <f xml:space="preserve"> Time!L$76</f>
        <v>1</v>
      </c>
      <c r="M18" s="301">
        <f xml:space="preserve"> Time!M$76</f>
        <v>0</v>
      </c>
      <c r="N18" s="301">
        <f xml:space="preserve"> Time!N$76</f>
        <v>0</v>
      </c>
      <c r="O18" s="301">
        <f xml:space="preserve"> Time!O$76</f>
        <v>0</v>
      </c>
      <c r="P18" s="301">
        <f xml:space="preserve"> Time!P$76</f>
        <v>0</v>
      </c>
      <c r="Q18" s="301">
        <f xml:space="preserve"> Time!Q$76</f>
        <v>0</v>
      </c>
      <c r="R18" s="301">
        <f xml:space="preserve"> Time!R$76</f>
        <v>0</v>
      </c>
      <c r="S18" s="301">
        <f xml:space="preserve"> Time!S$76</f>
        <v>0</v>
      </c>
      <c r="T18" s="301">
        <f xml:space="preserve"> Time!T$76</f>
        <v>0</v>
      </c>
      <c r="U18" s="301">
        <f xml:space="preserve"> Time!U$76</f>
        <v>0</v>
      </c>
      <c r="V18" s="301">
        <f xml:space="preserve"> Time!V$76</f>
        <v>0</v>
      </c>
      <c r="W18" s="301">
        <f xml:space="preserve"> Time!W$76</f>
        <v>0</v>
      </c>
      <c r="X18" s="301">
        <f xml:space="preserve"> Time!X$76</f>
        <v>0</v>
      </c>
      <c r="Y18" s="301">
        <f xml:space="preserve"> Time!Y$76</f>
        <v>0</v>
      </c>
      <c r="Z18" s="301">
        <f xml:space="preserve"> Time!Z$76</f>
        <v>0</v>
      </c>
      <c r="AA18" s="301">
        <f xml:space="preserve"> Time!AA$76</f>
        <v>0</v>
      </c>
      <c r="AB18" s="301">
        <f xml:space="preserve"> Time!AB$76</f>
        <v>0</v>
      </c>
      <c r="AC18" s="301">
        <f xml:space="preserve"> Time!AC$76</f>
        <v>0</v>
      </c>
      <c r="AD18" s="301">
        <f xml:space="preserve"> Time!AD$76</f>
        <v>0</v>
      </c>
      <c r="AE18" s="301">
        <f xml:space="preserve"> Time!AE$76</f>
        <v>0</v>
      </c>
      <c r="AF18" s="301">
        <f xml:space="preserve"> Time!AF$76</f>
        <v>0</v>
      </c>
      <c r="AG18" s="301">
        <f xml:space="preserve"> Time!AG$76</f>
        <v>0</v>
      </c>
      <c r="AH18" s="301">
        <f xml:space="preserve"> Time!AH$76</f>
        <v>0</v>
      </c>
      <c r="AI18" s="301">
        <f xml:space="preserve"> Time!AI$76</f>
        <v>0</v>
      </c>
      <c r="AJ18" s="301">
        <f xml:space="preserve"> Time!AJ$76</f>
        <v>0</v>
      </c>
      <c r="AK18" s="301">
        <f xml:space="preserve"> Time!AK$76</f>
        <v>0</v>
      </c>
      <c r="AL18" s="301">
        <f xml:space="preserve"> Time!AL$76</f>
        <v>0</v>
      </c>
      <c r="AM18" s="301">
        <f xml:space="preserve"> Time!AM$76</f>
        <v>0</v>
      </c>
      <c r="AN18" s="301">
        <f xml:space="preserve"> Time!AN$76</f>
        <v>0</v>
      </c>
      <c r="AO18" s="301">
        <f xml:space="preserve"> Time!AO$76</f>
        <v>0</v>
      </c>
      <c r="AP18" s="301">
        <f xml:space="preserve"> Time!AP$76</f>
        <v>0</v>
      </c>
      <c r="AQ18" s="301">
        <f xml:space="preserve"> Time!AQ$76</f>
        <v>0</v>
      </c>
      <c r="AR18" s="301">
        <f xml:space="preserve"> Time!AR$76</f>
        <v>0</v>
      </c>
      <c r="AS18" s="301">
        <f xml:space="preserve"> Time!AS$76</f>
        <v>0</v>
      </c>
      <c r="AT18" s="301">
        <f xml:space="preserve"> Time!AT$76</f>
        <v>0</v>
      </c>
      <c r="AU18" s="301">
        <f xml:space="preserve"> Time!AU$76</f>
        <v>0</v>
      </c>
      <c r="AV18" s="301">
        <f xml:space="preserve"> Time!AV$76</f>
        <v>0</v>
      </c>
      <c r="AW18" s="301">
        <f xml:space="preserve"> Time!AW$76</f>
        <v>0</v>
      </c>
      <c r="AX18" s="301">
        <f xml:space="preserve"> Time!AX$76</f>
        <v>0</v>
      </c>
      <c r="AY18" s="301">
        <f xml:space="preserve"> Time!AY$76</f>
        <v>0</v>
      </c>
      <c r="AZ18" s="301">
        <f xml:space="preserve"> Time!AZ$76</f>
        <v>0</v>
      </c>
      <c r="BA18" s="301">
        <f xml:space="preserve"> Time!BA$76</f>
        <v>0</v>
      </c>
      <c r="BB18" s="301">
        <f xml:space="preserve"> Time!BB$76</f>
        <v>0</v>
      </c>
      <c r="BC18" s="301">
        <f xml:space="preserve"> Time!BC$76</f>
        <v>0</v>
      </c>
      <c r="BD18" s="301">
        <f xml:space="preserve"> Time!BD$76</f>
        <v>0</v>
      </c>
      <c r="BE18" s="301">
        <f xml:space="preserve"> Time!BE$76</f>
        <v>0</v>
      </c>
      <c r="BF18" s="301">
        <f xml:space="preserve"> Time!BF$76</f>
        <v>0</v>
      </c>
      <c r="BG18" s="301">
        <f xml:space="preserve"> Time!BG$76</f>
        <v>0</v>
      </c>
      <c r="BH18" s="301">
        <f xml:space="preserve"> Time!BH$76</f>
        <v>0</v>
      </c>
      <c r="BI18" s="301">
        <f xml:space="preserve"> Time!BI$76</f>
        <v>0</v>
      </c>
      <c r="BJ18" s="301">
        <f xml:space="preserve"> Time!BJ$76</f>
        <v>0</v>
      </c>
      <c r="BK18" s="301">
        <f xml:space="preserve"> Time!BK$76</f>
        <v>0</v>
      </c>
      <c r="BL18" s="301">
        <f xml:space="preserve"> Time!BL$76</f>
        <v>0</v>
      </c>
      <c r="BM18" s="301">
        <f xml:space="preserve"> Time!BM$76</f>
        <v>0</v>
      </c>
      <c r="BN18" s="301">
        <f xml:space="preserve"> Time!BN$76</f>
        <v>0</v>
      </c>
      <c r="BO18" s="301">
        <f xml:space="preserve"> Time!BO$76</f>
        <v>0</v>
      </c>
      <c r="BP18" s="301">
        <f xml:space="preserve"> Time!BP$76</f>
        <v>0</v>
      </c>
      <c r="BQ18" s="301">
        <f xml:space="preserve"> Time!BQ$76</f>
        <v>0</v>
      </c>
      <c r="BR18" s="301">
        <f xml:space="preserve"> Time!BR$76</f>
        <v>0</v>
      </c>
      <c r="BS18" s="301">
        <f xml:space="preserve"> Time!BS$76</f>
        <v>0</v>
      </c>
      <c r="BT18" s="301">
        <f xml:space="preserve"> Time!BT$76</f>
        <v>0</v>
      </c>
      <c r="BU18" s="301">
        <f xml:space="preserve"> Time!BU$76</f>
        <v>0</v>
      </c>
      <c r="BV18" s="301">
        <f xml:space="preserve"> Time!BV$76</f>
        <v>0</v>
      </c>
      <c r="BW18" s="301">
        <f xml:space="preserve"> Time!BW$76</f>
        <v>0</v>
      </c>
      <c r="BX18" s="301">
        <f xml:space="preserve"> Time!BX$76</f>
        <v>0</v>
      </c>
      <c r="BY18" s="301">
        <f xml:space="preserve"> Time!BY$76</f>
        <v>0</v>
      </c>
      <c r="BZ18" s="301">
        <f xml:space="preserve"> Time!BZ$76</f>
        <v>0</v>
      </c>
      <c r="CA18" s="301">
        <f xml:space="preserve"> Time!CA$76</f>
        <v>0</v>
      </c>
      <c r="CB18" s="301">
        <f xml:space="preserve"> Time!CB$76</f>
        <v>0</v>
      </c>
      <c r="CC18" s="301">
        <f xml:space="preserve"> Time!CC$76</f>
        <v>0</v>
      </c>
      <c r="CD18" s="301">
        <f xml:space="preserve"> Time!CD$76</f>
        <v>0</v>
      </c>
      <c r="CE18" s="301">
        <f xml:space="preserve"> Time!CE$76</f>
        <v>0</v>
      </c>
      <c r="CF18" s="301">
        <f xml:space="preserve"> Time!CF$76</f>
        <v>0</v>
      </c>
      <c r="CG18" s="301">
        <f xml:space="preserve"> Time!CG$76</f>
        <v>0</v>
      </c>
      <c r="CH18" s="301">
        <f xml:space="preserve"> Time!CH$76</f>
        <v>0</v>
      </c>
      <c r="CI18" s="301">
        <f xml:space="preserve"> Time!CI$76</f>
        <v>0</v>
      </c>
      <c r="CJ18" s="301">
        <f xml:space="preserve"> Time!CJ$76</f>
        <v>0</v>
      </c>
      <c r="CK18" s="301">
        <f xml:space="preserve"> Time!CK$76</f>
        <v>0</v>
      </c>
      <c r="CL18" s="301">
        <f xml:space="preserve"> Time!CL$76</f>
        <v>0</v>
      </c>
      <c r="CM18" s="301">
        <f xml:space="preserve"> Time!CM$76</f>
        <v>0</v>
      </c>
      <c r="CN18" s="301">
        <f xml:space="preserve"> Time!CN$76</f>
        <v>0</v>
      </c>
      <c r="CO18" s="301">
        <f xml:space="preserve"> Time!CO$76</f>
        <v>0</v>
      </c>
      <c r="CP18" s="301">
        <f xml:space="preserve"> Time!CP$76</f>
        <v>0</v>
      </c>
      <c r="CQ18" s="301">
        <f xml:space="preserve"> Time!CQ$76</f>
        <v>0</v>
      </c>
      <c r="CR18" s="301">
        <f xml:space="preserve"> Time!CR$76</f>
        <v>0</v>
      </c>
      <c r="CS18" s="301">
        <f xml:space="preserve"> Time!CS$76</f>
        <v>0</v>
      </c>
      <c r="CT18" s="301">
        <f xml:space="preserve"> Time!CT$76</f>
        <v>0</v>
      </c>
      <c r="CU18" s="301">
        <f xml:space="preserve"> Time!CU$76</f>
        <v>0</v>
      </c>
      <c r="CV18" s="301">
        <f xml:space="preserve"> Time!CV$76</f>
        <v>0</v>
      </c>
      <c r="CW18" s="301">
        <f xml:space="preserve"> Time!CW$76</f>
        <v>0</v>
      </c>
      <c r="CX18" s="301">
        <f xml:space="preserve"> Time!CX$76</f>
        <v>0</v>
      </c>
      <c r="CY18" s="301">
        <f xml:space="preserve"> Time!CY$76</f>
        <v>0</v>
      </c>
      <c r="CZ18" s="301">
        <f xml:space="preserve"> Time!CZ$76</f>
        <v>0</v>
      </c>
      <c r="DA18" s="301">
        <f xml:space="preserve"> Time!DA$76</f>
        <v>0</v>
      </c>
      <c r="DB18" s="301">
        <f xml:space="preserve"> Time!DB$76</f>
        <v>0</v>
      </c>
      <c r="DC18" s="301">
        <f xml:space="preserve"> Time!DC$76</f>
        <v>0</v>
      </c>
      <c r="DD18" s="301">
        <f xml:space="preserve"> Time!DD$76</f>
        <v>0</v>
      </c>
      <c r="DE18" s="301">
        <f xml:space="preserve"> Time!DE$76</f>
        <v>0</v>
      </c>
      <c r="DF18" s="301">
        <f xml:space="preserve"> Time!DF$76</f>
        <v>0</v>
      </c>
      <c r="DG18" s="301">
        <f xml:space="preserve"> Time!DG$76</f>
        <v>0</v>
      </c>
      <c r="DH18" s="301">
        <f xml:space="preserve"> Time!DH$76</f>
        <v>0</v>
      </c>
      <c r="DI18" s="301">
        <f xml:space="preserve"> Time!DI$76</f>
        <v>0</v>
      </c>
      <c r="DJ18" s="301">
        <f xml:space="preserve"> Time!DJ$76</f>
        <v>0</v>
      </c>
      <c r="DK18" s="301">
        <f xml:space="preserve"> Time!DK$76</f>
        <v>0</v>
      </c>
      <c r="DL18" s="301">
        <f xml:space="preserve"> Time!DL$76</f>
        <v>0</v>
      </c>
      <c r="DM18" s="301">
        <f xml:space="preserve"> Time!DM$76</f>
        <v>0</v>
      </c>
      <c r="DN18" s="301">
        <f xml:space="preserve"> Time!DN$76</f>
        <v>0</v>
      </c>
      <c r="DO18" s="301">
        <f xml:space="preserve"> Time!DO$76</f>
        <v>0</v>
      </c>
      <c r="DP18" s="301">
        <f xml:space="preserve"> Time!DP$76</f>
        <v>0</v>
      </c>
      <c r="DQ18" s="301">
        <f xml:space="preserve"> Time!DQ$76</f>
        <v>0</v>
      </c>
      <c r="DR18" s="301">
        <f xml:space="preserve"> Time!DR$76</f>
        <v>0</v>
      </c>
      <c r="DS18" s="301">
        <f xml:space="preserve"> Time!DS$76</f>
        <v>0</v>
      </c>
      <c r="DT18" s="301">
        <f xml:space="preserve"> Time!DT$76</f>
        <v>0</v>
      </c>
      <c r="DU18" s="301">
        <f xml:space="preserve"> Time!DU$76</f>
        <v>0</v>
      </c>
      <c r="DV18" s="301">
        <f xml:space="preserve"> Time!DV$76</f>
        <v>0</v>
      </c>
      <c r="DW18" s="301">
        <f xml:space="preserve"> Time!DW$76</f>
        <v>0</v>
      </c>
      <c r="DX18" s="301">
        <f xml:space="preserve"> Time!DX$76</f>
        <v>0</v>
      </c>
      <c r="DY18" s="301">
        <f xml:space="preserve"> Time!DY$76</f>
        <v>0</v>
      </c>
      <c r="DZ18" s="301">
        <f xml:space="preserve"> Time!DZ$76</f>
        <v>0</v>
      </c>
      <c r="EA18" s="301">
        <f xml:space="preserve"> Time!EA$76</f>
        <v>0</v>
      </c>
      <c r="EB18" s="301">
        <f xml:space="preserve"> Time!EB$76</f>
        <v>0</v>
      </c>
      <c r="EC18" s="301">
        <f xml:space="preserve"> Time!EC$76</f>
        <v>0</v>
      </c>
      <c r="ED18" s="301">
        <f xml:space="preserve"> Time!ED$76</f>
        <v>0</v>
      </c>
      <c r="EE18" s="301">
        <f xml:space="preserve"> Time!EE$76</f>
        <v>0</v>
      </c>
      <c r="EF18" s="301">
        <f xml:space="preserve"> Time!EF$76</f>
        <v>0</v>
      </c>
      <c r="EG18" s="301">
        <f xml:space="preserve"> Time!EG$76</f>
        <v>0</v>
      </c>
      <c r="EH18" s="301">
        <f xml:space="preserve"> Time!EH$76</f>
        <v>0</v>
      </c>
      <c r="EI18" s="301">
        <f xml:space="preserve"> Time!EI$76</f>
        <v>0</v>
      </c>
      <c r="EJ18" s="301">
        <f xml:space="preserve"> Time!EJ$76</f>
        <v>0</v>
      </c>
      <c r="EK18" s="301">
        <f xml:space="preserve"> Time!EK$76</f>
        <v>0</v>
      </c>
      <c r="EL18" s="301">
        <f xml:space="preserve"> Time!EL$76</f>
        <v>0</v>
      </c>
      <c r="EM18" s="301">
        <f xml:space="preserve"> Time!EM$76</f>
        <v>0</v>
      </c>
      <c r="EN18" s="301">
        <f xml:space="preserve"> Time!EN$76</f>
        <v>0</v>
      </c>
      <c r="EO18" s="301">
        <f xml:space="preserve"> Time!EO$76</f>
        <v>0</v>
      </c>
      <c r="EP18" s="301">
        <f xml:space="preserve"> Time!EP$76</f>
        <v>0</v>
      </c>
      <c r="EQ18" s="301">
        <f xml:space="preserve"> Time!EQ$76</f>
        <v>0</v>
      </c>
      <c r="ER18" s="301">
        <f xml:space="preserve"> Time!ER$76</f>
        <v>0</v>
      </c>
      <c r="ES18" s="301">
        <f xml:space="preserve"> Time!ES$76</f>
        <v>0</v>
      </c>
      <c r="ET18" s="301">
        <f xml:space="preserve"> Time!ET$76</f>
        <v>0</v>
      </c>
      <c r="EU18" s="301">
        <f xml:space="preserve"> Time!EU$76</f>
        <v>0</v>
      </c>
      <c r="EV18" s="301">
        <f xml:space="preserve"> Time!EV$76</f>
        <v>0</v>
      </c>
      <c r="EW18" s="301">
        <f xml:space="preserve"> Time!EW$76</f>
        <v>0</v>
      </c>
      <c r="EX18" s="301">
        <f xml:space="preserve"> Time!EX$76</f>
        <v>0</v>
      </c>
      <c r="EY18" s="301">
        <f xml:space="preserve"> Time!EY$76</f>
        <v>0</v>
      </c>
      <c r="EZ18" s="301">
        <f xml:space="preserve"> Time!EZ$76</f>
        <v>0</v>
      </c>
      <c r="FA18" s="301">
        <f xml:space="preserve"> Time!FA$76</f>
        <v>0</v>
      </c>
      <c r="FB18" s="301">
        <f xml:space="preserve"> Time!FB$76</f>
        <v>0</v>
      </c>
      <c r="FC18" s="301">
        <f xml:space="preserve"> Time!FC$76</f>
        <v>0</v>
      </c>
      <c r="FD18" s="301">
        <f xml:space="preserve"> Time!FD$76</f>
        <v>0</v>
      </c>
      <c r="FE18" s="301">
        <f xml:space="preserve"> Time!FE$76</f>
        <v>0</v>
      </c>
      <c r="FF18" s="301">
        <f xml:space="preserve"> Time!FF$76</f>
        <v>0</v>
      </c>
      <c r="FG18" s="301">
        <f xml:space="preserve"> Time!FG$76</f>
        <v>0</v>
      </c>
      <c r="FH18" s="301">
        <f xml:space="preserve"> Time!FH$76</f>
        <v>0</v>
      </c>
      <c r="FI18" s="301">
        <f xml:space="preserve"> Time!FI$76</f>
        <v>0</v>
      </c>
      <c r="FJ18" s="301">
        <f xml:space="preserve"> Time!FJ$76</f>
        <v>0</v>
      </c>
      <c r="FK18" s="301">
        <f xml:space="preserve"> Time!FK$76</f>
        <v>0</v>
      </c>
      <c r="FL18" s="301">
        <f xml:space="preserve"> Time!FL$76</f>
        <v>0</v>
      </c>
      <c r="FM18" s="301">
        <f xml:space="preserve"> Time!FM$76</f>
        <v>0</v>
      </c>
      <c r="FN18" s="301">
        <f xml:space="preserve"> Time!FN$76</f>
        <v>0</v>
      </c>
      <c r="FO18" s="301">
        <f xml:space="preserve"> Time!FO$76</f>
        <v>0</v>
      </c>
      <c r="FP18" s="301">
        <f xml:space="preserve"> Time!FP$76</f>
        <v>0</v>
      </c>
      <c r="FQ18" s="301">
        <f xml:space="preserve"> Time!FQ$76</f>
        <v>0</v>
      </c>
      <c r="FR18" s="301">
        <f xml:space="preserve"> Time!FR$76</f>
        <v>0</v>
      </c>
      <c r="FS18" s="301">
        <f xml:space="preserve"> Time!FS$76</f>
        <v>0</v>
      </c>
      <c r="FT18" s="301">
        <f xml:space="preserve"> Time!FT$76</f>
        <v>0</v>
      </c>
      <c r="FU18" s="301">
        <f xml:space="preserve"> Time!FU$76</f>
        <v>0</v>
      </c>
      <c r="FV18" s="301">
        <f xml:space="preserve"> Time!FV$76</f>
        <v>0</v>
      </c>
      <c r="FW18" s="301">
        <f xml:space="preserve"> Time!FW$76</f>
        <v>0</v>
      </c>
      <c r="FX18" s="301">
        <f xml:space="preserve"> Time!FX$76</f>
        <v>0</v>
      </c>
      <c r="FY18" s="301">
        <f xml:space="preserve"> Time!FY$76</f>
        <v>0</v>
      </c>
      <c r="FZ18" s="301">
        <f xml:space="preserve"> Time!FZ$76</f>
        <v>0</v>
      </c>
      <c r="GA18" s="301">
        <f xml:space="preserve"> Time!GA$76</f>
        <v>0</v>
      </c>
      <c r="GB18" s="301">
        <f xml:space="preserve"> Time!GB$76</f>
        <v>0</v>
      </c>
      <c r="GC18" s="301">
        <f xml:space="preserve"> Time!GC$76</f>
        <v>0</v>
      </c>
      <c r="GD18" s="301">
        <f xml:space="preserve"> Time!GD$76</f>
        <v>0</v>
      </c>
      <c r="GE18" s="301">
        <f xml:space="preserve"> Time!GE$76</f>
        <v>0</v>
      </c>
      <c r="GF18" s="301">
        <f xml:space="preserve"> Time!GF$76</f>
        <v>0</v>
      </c>
      <c r="GG18" s="301">
        <f xml:space="preserve"> Time!GG$76</f>
        <v>0</v>
      </c>
      <c r="GH18" s="301">
        <f xml:space="preserve"> Time!GH$76</f>
        <v>0</v>
      </c>
      <c r="GI18" s="301">
        <f xml:space="preserve"> Time!GI$76</f>
        <v>0</v>
      </c>
      <c r="GJ18" s="301">
        <f xml:space="preserve"> Time!GJ$76</f>
        <v>0</v>
      </c>
    </row>
    <row r="19" spans="1:192" s="275" customFormat="1" x14ac:dyDescent="0.35">
      <c r="A19" s="15"/>
      <c r="B19" s="15"/>
      <c r="C19" s="21"/>
      <c r="D19" s="60"/>
      <c r="E19" s="286"/>
      <c r="F19" s="286"/>
      <c r="G19" s="286"/>
      <c r="H19" s="286"/>
      <c r="I19" s="43"/>
      <c r="J19" s="286"/>
      <c r="K19" s="286"/>
      <c r="L19" s="286"/>
      <c r="M19" s="286"/>
      <c r="N19" s="286"/>
      <c r="O19" s="286"/>
      <c r="P19" s="286"/>
      <c r="Q19" s="286"/>
      <c r="R19" s="286"/>
      <c r="S19" s="286"/>
      <c r="T19" s="286"/>
      <c r="U19" s="286"/>
      <c r="V19" s="286"/>
      <c r="W19" s="286"/>
      <c r="X19" s="286"/>
      <c r="Y19" s="286"/>
      <c r="Z19" s="286"/>
      <c r="AA19" s="286"/>
      <c r="AB19" s="286"/>
      <c r="AC19" s="286"/>
      <c r="AD19" s="286"/>
      <c r="AE19" s="286"/>
      <c r="AF19" s="286"/>
      <c r="AG19" s="286"/>
      <c r="AH19" s="286"/>
      <c r="AI19" s="286"/>
      <c r="AJ19" s="286"/>
      <c r="AK19" s="286"/>
      <c r="AL19" s="286"/>
      <c r="AM19" s="286"/>
      <c r="AN19" s="286"/>
      <c r="AO19" s="286"/>
      <c r="AP19" s="286"/>
      <c r="AQ19" s="286"/>
      <c r="AR19" s="286"/>
      <c r="AS19" s="286"/>
      <c r="AT19" s="286"/>
      <c r="AU19" s="286"/>
      <c r="AV19" s="286"/>
      <c r="AW19" s="286"/>
      <c r="AX19" s="286"/>
      <c r="AY19" s="286"/>
      <c r="AZ19" s="286"/>
      <c r="BA19" s="286"/>
      <c r="BB19" s="286"/>
      <c r="BC19" s="286"/>
      <c r="BD19" s="286"/>
      <c r="BE19" s="286"/>
      <c r="BF19" s="286"/>
      <c r="BG19" s="286"/>
      <c r="BH19" s="286"/>
      <c r="BI19" s="286"/>
      <c r="BJ19" s="286"/>
      <c r="BK19" s="286"/>
      <c r="BL19" s="286"/>
      <c r="BM19" s="286"/>
      <c r="BN19" s="286"/>
      <c r="BO19" s="286"/>
      <c r="BP19" s="286"/>
      <c r="BQ19" s="286"/>
      <c r="BR19" s="286"/>
      <c r="BS19" s="286"/>
      <c r="BT19" s="286"/>
      <c r="BU19" s="286"/>
      <c r="BV19" s="286"/>
      <c r="BW19" s="286"/>
      <c r="BX19" s="286"/>
      <c r="BY19" s="286"/>
      <c r="BZ19" s="286"/>
      <c r="CA19" s="286"/>
      <c r="CB19" s="286"/>
      <c r="CC19" s="286"/>
      <c r="CD19" s="286"/>
      <c r="CE19" s="286"/>
      <c r="CF19" s="286"/>
      <c r="CG19" s="286"/>
      <c r="CH19" s="286"/>
      <c r="CI19" s="286"/>
      <c r="CJ19" s="286"/>
      <c r="CK19" s="286"/>
      <c r="CL19" s="286"/>
      <c r="CM19" s="286"/>
      <c r="CN19" s="286"/>
      <c r="CO19" s="286"/>
      <c r="CP19" s="286"/>
      <c r="CQ19" s="286"/>
      <c r="CR19" s="286"/>
      <c r="CS19" s="286"/>
      <c r="CT19" s="286"/>
      <c r="CU19" s="286"/>
      <c r="CV19" s="286"/>
      <c r="CW19" s="286"/>
      <c r="CX19" s="286"/>
      <c r="CY19" s="286"/>
      <c r="CZ19" s="286"/>
      <c r="DA19" s="286"/>
      <c r="DB19" s="286"/>
      <c r="DC19" s="286"/>
      <c r="DD19" s="286"/>
      <c r="DE19" s="286"/>
      <c r="DF19" s="286"/>
      <c r="DG19" s="286"/>
      <c r="DH19" s="286"/>
      <c r="DI19" s="286"/>
      <c r="DJ19" s="286"/>
      <c r="DK19" s="286"/>
      <c r="DL19" s="286"/>
      <c r="DM19" s="286"/>
      <c r="DN19" s="286"/>
      <c r="DO19" s="286"/>
      <c r="DP19" s="286"/>
      <c r="DQ19" s="286"/>
      <c r="DR19" s="286"/>
      <c r="DS19" s="286"/>
      <c r="DT19" s="286"/>
      <c r="DU19" s="286"/>
      <c r="DV19" s="286"/>
      <c r="DW19" s="286"/>
      <c r="DX19" s="286"/>
      <c r="DY19" s="286"/>
      <c r="DZ19" s="286"/>
      <c r="EA19" s="286"/>
      <c r="EB19" s="286"/>
      <c r="EC19" s="286"/>
      <c r="ED19" s="286"/>
      <c r="EE19" s="286"/>
      <c r="EF19" s="286"/>
      <c r="EG19" s="286"/>
      <c r="EH19" s="286"/>
      <c r="EI19" s="286"/>
      <c r="EJ19" s="286"/>
      <c r="EK19" s="286"/>
      <c r="EL19" s="286"/>
      <c r="EM19" s="286"/>
      <c r="EN19" s="286"/>
      <c r="EO19" s="286"/>
      <c r="EP19" s="286"/>
      <c r="EQ19" s="286"/>
      <c r="ER19" s="286"/>
      <c r="ES19" s="286"/>
      <c r="ET19" s="286"/>
      <c r="EU19" s="286"/>
      <c r="EV19" s="286"/>
      <c r="EW19" s="286"/>
      <c r="EX19" s="286"/>
      <c r="EY19" s="286"/>
      <c r="EZ19" s="286"/>
      <c r="FA19" s="286"/>
      <c r="FB19" s="286"/>
      <c r="FC19" s="286"/>
      <c r="FD19" s="286"/>
      <c r="FE19" s="286"/>
      <c r="FF19" s="286"/>
      <c r="FG19" s="286"/>
      <c r="FH19" s="286"/>
      <c r="FI19" s="286"/>
      <c r="FJ19" s="286"/>
      <c r="FK19" s="286"/>
      <c r="FL19" s="286"/>
      <c r="FM19" s="286"/>
      <c r="FN19" s="286"/>
      <c r="FO19" s="286"/>
      <c r="FP19" s="286"/>
      <c r="FQ19" s="286"/>
      <c r="FR19" s="286"/>
      <c r="FS19" s="286"/>
      <c r="FT19" s="286"/>
      <c r="FU19" s="286"/>
      <c r="FV19" s="286"/>
      <c r="FW19" s="286"/>
      <c r="FX19" s="286"/>
      <c r="FY19" s="286"/>
      <c r="FZ19" s="286"/>
      <c r="GA19" s="286"/>
      <c r="GB19" s="286"/>
      <c r="GC19" s="286"/>
      <c r="GD19" s="286"/>
      <c r="GE19" s="286"/>
      <c r="GF19" s="286"/>
      <c r="GG19" s="286"/>
      <c r="GH19" s="286"/>
      <c r="GI19" s="286"/>
      <c r="GJ19" s="286"/>
    </row>
    <row r="20" spans="1:192" s="275" customFormat="1" x14ac:dyDescent="0.35">
      <c r="A20" s="15"/>
      <c r="B20" s="15"/>
      <c r="C20" s="21"/>
      <c r="D20" s="60"/>
      <c r="E20" s="286" t="s">
        <v>179</v>
      </c>
      <c r="F20" s="286"/>
      <c r="G20" s="286" t="str">
        <f xml:space="preserve"> SMU</f>
        <v>$ 000s</v>
      </c>
      <c r="H20" s="286"/>
      <c r="I20" s="43"/>
      <c r="J20" s="286">
        <f t="shared" ref="J20:BU20" si="9">I23</f>
        <v>0</v>
      </c>
      <c r="K20" s="286">
        <f t="shared" si="9"/>
        <v>0</v>
      </c>
      <c r="L20" s="286">
        <f t="shared" si="9"/>
        <v>0</v>
      </c>
      <c r="M20" s="286">
        <f t="shared" si="9"/>
        <v>100000</v>
      </c>
      <c r="N20" s="286">
        <f t="shared" si="9"/>
        <v>99000</v>
      </c>
      <c r="O20" s="286">
        <f t="shared" si="9"/>
        <v>98000</v>
      </c>
      <c r="P20" s="286">
        <f t="shared" si="9"/>
        <v>97000</v>
      </c>
      <c r="Q20" s="286">
        <f t="shared" si="9"/>
        <v>96000</v>
      </c>
      <c r="R20" s="286">
        <f t="shared" si="9"/>
        <v>95000</v>
      </c>
      <c r="S20" s="286">
        <f t="shared" si="9"/>
        <v>94000</v>
      </c>
      <c r="T20" s="286">
        <f t="shared" si="9"/>
        <v>93000</v>
      </c>
      <c r="U20" s="286">
        <f t="shared" si="9"/>
        <v>92000</v>
      </c>
      <c r="V20" s="286">
        <f t="shared" si="9"/>
        <v>91000</v>
      </c>
      <c r="W20" s="286">
        <f t="shared" si="9"/>
        <v>90000</v>
      </c>
      <c r="X20" s="286">
        <f t="shared" si="9"/>
        <v>89000</v>
      </c>
      <c r="Y20" s="286">
        <f t="shared" si="9"/>
        <v>88000</v>
      </c>
      <c r="Z20" s="286">
        <f t="shared" si="9"/>
        <v>87000</v>
      </c>
      <c r="AA20" s="286">
        <f t="shared" si="9"/>
        <v>86000</v>
      </c>
      <c r="AB20" s="286">
        <f t="shared" si="9"/>
        <v>85000</v>
      </c>
      <c r="AC20" s="286">
        <f t="shared" si="9"/>
        <v>84000</v>
      </c>
      <c r="AD20" s="286">
        <f t="shared" si="9"/>
        <v>83000</v>
      </c>
      <c r="AE20" s="286">
        <f t="shared" si="9"/>
        <v>82000</v>
      </c>
      <c r="AF20" s="286">
        <f t="shared" si="9"/>
        <v>81000</v>
      </c>
      <c r="AG20" s="286">
        <f t="shared" si="9"/>
        <v>80000</v>
      </c>
      <c r="AH20" s="286">
        <f t="shared" si="9"/>
        <v>79000</v>
      </c>
      <c r="AI20" s="286">
        <f t="shared" si="9"/>
        <v>78000</v>
      </c>
      <c r="AJ20" s="286">
        <f t="shared" si="9"/>
        <v>77000</v>
      </c>
      <c r="AK20" s="286">
        <f t="shared" si="9"/>
        <v>76000</v>
      </c>
      <c r="AL20" s="286">
        <f t="shared" si="9"/>
        <v>75000</v>
      </c>
      <c r="AM20" s="286">
        <f t="shared" si="9"/>
        <v>74000</v>
      </c>
      <c r="AN20" s="286">
        <f t="shared" si="9"/>
        <v>73000</v>
      </c>
      <c r="AO20" s="286">
        <f t="shared" si="9"/>
        <v>72000</v>
      </c>
      <c r="AP20" s="286">
        <f t="shared" si="9"/>
        <v>71000</v>
      </c>
      <c r="AQ20" s="286">
        <f t="shared" si="9"/>
        <v>70000</v>
      </c>
      <c r="AR20" s="286">
        <f t="shared" si="9"/>
        <v>69000</v>
      </c>
      <c r="AS20" s="286">
        <f t="shared" si="9"/>
        <v>68000</v>
      </c>
      <c r="AT20" s="286">
        <f t="shared" si="9"/>
        <v>67000</v>
      </c>
      <c r="AU20" s="286">
        <f t="shared" si="9"/>
        <v>66000</v>
      </c>
      <c r="AV20" s="286">
        <f t="shared" si="9"/>
        <v>65000</v>
      </c>
      <c r="AW20" s="286">
        <f t="shared" si="9"/>
        <v>64000</v>
      </c>
      <c r="AX20" s="286">
        <f t="shared" si="9"/>
        <v>63000</v>
      </c>
      <c r="AY20" s="286">
        <f t="shared" si="9"/>
        <v>62000</v>
      </c>
      <c r="AZ20" s="286">
        <f t="shared" si="9"/>
        <v>61000</v>
      </c>
      <c r="BA20" s="286">
        <f t="shared" si="9"/>
        <v>60000</v>
      </c>
      <c r="BB20" s="286">
        <f t="shared" si="9"/>
        <v>59000</v>
      </c>
      <c r="BC20" s="286">
        <f t="shared" si="9"/>
        <v>58000</v>
      </c>
      <c r="BD20" s="286">
        <f t="shared" si="9"/>
        <v>57000</v>
      </c>
      <c r="BE20" s="286">
        <f t="shared" si="9"/>
        <v>56000</v>
      </c>
      <c r="BF20" s="286">
        <f t="shared" si="9"/>
        <v>55000</v>
      </c>
      <c r="BG20" s="286">
        <f t="shared" si="9"/>
        <v>54000</v>
      </c>
      <c r="BH20" s="286">
        <f t="shared" si="9"/>
        <v>53000</v>
      </c>
      <c r="BI20" s="286">
        <f t="shared" si="9"/>
        <v>52000</v>
      </c>
      <c r="BJ20" s="286">
        <f t="shared" si="9"/>
        <v>51000</v>
      </c>
      <c r="BK20" s="286">
        <f t="shared" si="9"/>
        <v>50000</v>
      </c>
      <c r="BL20" s="286">
        <f t="shared" si="9"/>
        <v>49000</v>
      </c>
      <c r="BM20" s="286">
        <f t="shared" si="9"/>
        <v>48000</v>
      </c>
      <c r="BN20" s="286">
        <f t="shared" si="9"/>
        <v>47000</v>
      </c>
      <c r="BO20" s="286">
        <f t="shared" si="9"/>
        <v>46000</v>
      </c>
      <c r="BP20" s="286">
        <f t="shared" si="9"/>
        <v>45000</v>
      </c>
      <c r="BQ20" s="286">
        <f t="shared" si="9"/>
        <v>44000</v>
      </c>
      <c r="BR20" s="286">
        <f t="shared" si="9"/>
        <v>43000</v>
      </c>
      <c r="BS20" s="286">
        <f t="shared" si="9"/>
        <v>42000</v>
      </c>
      <c r="BT20" s="286">
        <f t="shared" si="9"/>
        <v>41000</v>
      </c>
      <c r="BU20" s="286">
        <f t="shared" si="9"/>
        <v>40000</v>
      </c>
      <c r="BV20" s="286">
        <f t="shared" ref="BV20:EG20" si="10">BU23</f>
        <v>39000</v>
      </c>
      <c r="BW20" s="286">
        <f t="shared" si="10"/>
        <v>38000</v>
      </c>
      <c r="BX20" s="286">
        <f t="shared" si="10"/>
        <v>37000</v>
      </c>
      <c r="BY20" s="286">
        <f t="shared" si="10"/>
        <v>36000</v>
      </c>
      <c r="BZ20" s="286">
        <f t="shared" si="10"/>
        <v>35000</v>
      </c>
      <c r="CA20" s="286">
        <f t="shared" si="10"/>
        <v>34000</v>
      </c>
      <c r="CB20" s="286">
        <f t="shared" si="10"/>
        <v>33000</v>
      </c>
      <c r="CC20" s="286">
        <f t="shared" si="10"/>
        <v>32000</v>
      </c>
      <c r="CD20" s="286">
        <f t="shared" si="10"/>
        <v>31000</v>
      </c>
      <c r="CE20" s="286">
        <f t="shared" si="10"/>
        <v>30000</v>
      </c>
      <c r="CF20" s="286">
        <f t="shared" si="10"/>
        <v>29000</v>
      </c>
      <c r="CG20" s="286">
        <f t="shared" si="10"/>
        <v>28000</v>
      </c>
      <c r="CH20" s="286">
        <f t="shared" si="10"/>
        <v>27000</v>
      </c>
      <c r="CI20" s="286">
        <f t="shared" si="10"/>
        <v>26000</v>
      </c>
      <c r="CJ20" s="286">
        <f t="shared" si="10"/>
        <v>25000</v>
      </c>
      <c r="CK20" s="286">
        <f t="shared" si="10"/>
        <v>24000</v>
      </c>
      <c r="CL20" s="286">
        <f t="shared" si="10"/>
        <v>23000</v>
      </c>
      <c r="CM20" s="286">
        <f t="shared" si="10"/>
        <v>22000</v>
      </c>
      <c r="CN20" s="286">
        <f t="shared" si="10"/>
        <v>21000</v>
      </c>
      <c r="CO20" s="286">
        <f t="shared" si="10"/>
        <v>20000</v>
      </c>
      <c r="CP20" s="286">
        <f t="shared" si="10"/>
        <v>19000</v>
      </c>
      <c r="CQ20" s="286">
        <f t="shared" si="10"/>
        <v>18000</v>
      </c>
      <c r="CR20" s="286">
        <f t="shared" si="10"/>
        <v>17000</v>
      </c>
      <c r="CS20" s="286">
        <f t="shared" si="10"/>
        <v>16000</v>
      </c>
      <c r="CT20" s="286">
        <f t="shared" si="10"/>
        <v>15000</v>
      </c>
      <c r="CU20" s="286">
        <f t="shared" si="10"/>
        <v>14000</v>
      </c>
      <c r="CV20" s="286">
        <f t="shared" si="10"/>
        <v>13000</v>
      </c>
      <c r="CW20" s="286">
        <f t="shared" si="10"/>
        <v>12000</v>
      </c>
      <c r="CX20" s="286">
        <f t="shared" si="10"/>
        <v>11000</v>
      </c>
      <c r="CY20" s="286">
        <f t="shared" si="10"/>
        <v>10000</v>
      </c>
      <c r="CZ20" s="286">
        <f t="shared" si="10"/>
        <v>9000</v>
      </c>
      <c r="DA20" s="286">
        <f t="shared" si="10"/>
        <v>8000</v>
      </c>
      <c r="DB20" s="286">
        <f t="shared" si="10"/>
        <v>7000</v>
      </c>
      <c r="DC20" s="286">
        <f t="shared" si="10"/>
        <v>6000</v>
      </c>
      <c r="DD20" s="286">
        <f t="shared" si="10"/>
        <v>5000</v>
      </c>
      <c r="DE20" s="286">
        <f t="shared" si="10"/>
        <v>4000</v>
      </c>
      <c r="DF20" s="286">
        <f t="shared" si="10"/>
        <v>3000</v>
      </c>
      <c r="DG20" s="286">
        <f t="shared" si="10"/>
        <v>2000</v>
      </c>
      <c r="DH20" s="286">
        <f t="shared" si="10"/>
        <v>1000</v>
      </c>
      <c r="DI20" s="286">
        <f t="shared" si="10"/>
        <v>0</v>
      </c>
      <c r="DJ20" s="286">
        <f t="shared" si="10"/>
        <v>0</v>
      </c>
      <c r="DK20" s="286">
        <f t="shared" si="10"/>
        <v>0</v>
      </c>
      <c r="DL20" s="286">
        <f t="shared" si="10"/>
        <v>0</v>
      </c>
      <c r="DM20" s="286">
        <f t="shared" si="10"/>
        <v>0</v>
      </c>
      <c r="DN20" s="286">
        <f t="shared" si="10"/>
        <v>0</v>
      </c>
      <c r="DO20" s="286">
        <f t="shared" si="10"/>
        <v>0</v>
      </c>
      <c r="DP20" s="286">
        <f t="shared" si="10"/>
        <v>0</v>
      </c>
      <c r="DQ20" s="286">
        <f t="shared" si="10"/>
        <v>0</v>
      </c>
      <c r="DR20" s="286">
        <f t="shared" si="10"/>
        <v>0</v>
      </c>
      <c r="DS20" s="286">
        <f t="shared" si="10"/>
        <v>0</v>
      </c>
      <c r="DT20" s="286">
        <f t="shared" si="10"/>
        <v>0</v>
      </c>
      <c r="DU20" s="286">
        <f t="shared" si="10"/>
        <v>0</v>
      </c>
      <c r="DV20" s="286">
        <f t="shared" si="10"/>
        <v>0</v>
      </c>
      <c r="DW20" s="286">
        <f t="shared" si="10"/>
        <v>0</v>
      </c>
      <c r="DX20" s="286">
        <f t="shared" si="10"/>
        <v>0</v>
      </c>
      <c r="DY20" s="286">
        <f t="shared" si="10"/>
        <v>0</v>
      </c>
      <c r="DZ20" s="286">
        <f t="shared" si="10"/>
        <v>0</v>
      </c>
      <c r="EA20" s="286">
        <f t="shared" si="10"/>
        <v>0</v>
      </c>
      <c r="EB20" s="286">
        <f t="shared" si="10"/>
        <v>0</v>
      </c>
      <c r="EC20" s="286">
        <f t="shared" si="10"/>
        <v>0</v>
      </c>
      <c r="ED20" s="286">
        <f t="shared" si="10"/>
        <v>0</v>
      </c>
      <c r="EE20" s="286">
        <f t="shared" si="10"/>
        <v>0</v>
      </c>
      <c r="EF20" s="286">
        <f t="shared" si="10"/>
        <v>0</v>
      </c>
      <c r="EG20" s="286">
        <f t="shared" si="10"/>
        <v>0</v>
      </c>
      <c r="EH20" s="286">
        <f t="shared" ref="EH20:GJ20" si="11">EG23</f>
        <v>0</v>
      </c>
      <c r="EI20" s="286">
        <f t="shared" si="11"/>
        <v>0</v>
      </c>
      <c r="EJ20" s="286">
        <f t="shared" si="11"/>
        <v>0</v>
      </c>
      <c r="EK20" s="286">
        <f t="shared" si="11"/>
        <v>0</v>
      </c>
      <c r="EL20" s="286">
        <f t="shared" si="11"/>
        <v>0</v>
      </c>
      <c r="EM20" s="286">
        <f t="shared" si="11"/>
        <v>0</v>
      </c>
      <c r="EN20" s="286">
        <f t="shared" si="11"/>
        <v>0</v>
      </c>
      <c r="EO20" s="286">
        <f t="shared" si="11"/>
        <v>0</v>
      </c>
      <c r="EP20" s="286">
        <f t="shared" si="11"/>
        <v>0</v>
      </c>
      <c r="EQ20" s="286">
        <f t="shared" si="11"/>
        <v>0</v>
      </c>
      <c r="ER20" s="286">
        <f t="shared" si="11"/>
        <v>0</v>
      </c>
      <c r="ES20" s="286">
        <f t="shared" si="11"/>
        <v>0</v>
      </c>
      <c r="ET20" s="286">
        <f t="shared" si="11"/>
        <v>0</v>
      </c>
      <c r="EU20" s="286">
        <f t="shared" si="11"/>
        <v>0</v>
      </c>
      <c r="EV20" s="286">
        <f t="shared" si="11"/>
        <v>0</v>
      </c>
      <c r="EW20" s="286">
        <f t="shared" si="11"/>
        <v>0</v>
      </c>
      <c r="EX20" s="286">
        <f t="shared" si="11"/>
        <v>0</v>
      </c>
      <c r="EY20" s="286">
        <f t="shared" si="11"/>
        <v>0</v>
      </c>
      <c r="EZ20" s="286">
        <f t="shared" si="11"/>
        <v>0</v>
      </c>
      <c r="FA20" s="286">
        <f t="shared" si="11"/>
        <v>0</v>
      </c>
      <c r="FB20" s="286">
        <f t="shared" si="11"/>
        <v>0</v>
      </c>
      <c r="FC20" s="286">
        <f t="shared" si="11"/>
        <v>0</v>
      </c>
      <c r="FD20" s="286">
        <f t="shared" si="11"/>
        <v>0</v>
      </c>
      <c r="FE20" s="286">
        <f t="shared" si="11"/>
        <v>0</v>
      </c>
      <c r="FF20" s="286">
        <f t="shared" si="11"/>
        <v>0</v>
      </c>
      <c r="FG20" s="286">
        <f t="shared" si="11"/>
        <v>0</v>
      </c>
      <c r="FH20" s="286">
        <f t="shared" si="11"/>
        <v>0</v>
      </c>
      <c r="FI20" s="286">
        <f t="shared" si="11"/>
        <v>0</v>
      </c>
      <c r="FJ20" s="286">
        <f t="shared" si="11"/>
        <v>0</v>
      </c>
      <c r="FK20" s="286">
        <f t="shared" si="11"/>
        <v>0</v>
      </c>
      <c r="FL20" s="286">
        <f t="shared" si="11"/>
        <v>0</v>
      </c>
      <c r="FM20" s="286">
        <f t="shared" si="11"/>
        <v>0</v>
      </c>
      <c r="FN20" s="286">
        <f t="shared" si="11"/>
        <v>0</v>
      </c>
      <c r="FO20" s="286">
        <f t="shared" si="11"/>
        <v>0</v>
      </c>
      <c r="FP20" s="286">
        <f t="shared" si="11"/>
        <v>0</v>
      </c>
      <c r="FQ20" s="286">
        <f t="shared" si="11"/>
        <v>0</v>
      </c>
      <c r="FR20" s="286">
        <f t="shared" si="11"/>
        <v>0</v>
      </c>
      <c r="FS20" s="286">
        <f t="shared" si="11"/>
        <v>0</v>
      </c>
      <c r="FT20" s="286">
        <f t="shared" si="11"/>
        <v>0</v>
      </c>
      <c r="FU20" s="286">
        <f t="shared" si="11"/>
        <v>0</v>
      </c>
      <c r="FV20" s="286">
        <f t="shared" si="11"/>
        <v>0</v>
      </c>
      <c r="FW20" s="286">
        <f t="shared" si="11"/>
        <v>0</v>
      </c>
      <c r="FX20" s="286">
        <f t="shared" si="11"/>
        <v>0</v>
      </c>
      <c r="FY20" s="286">
        <f t="shared" si="11"/>
        <v>0</v>
      </c>
      <c r="FZ20" s="286">
        <f t="shared" si="11"/>
        <v>0</v>
      </c>
      <c r="GA20" s="286">
        <f t="shared" si="11"/>
        <v>0</v>
      </c>
      <c r="GB20" s="286">
        <f t="shared" si="11"/>
        <v>0</v>
      </c>
      <c r="GC20" s="286">
        <f t="shared" si="11"/>
        <v>0</v>
      </c>
      <c r="GD20" s="286">
        <f t="shared" si="11"/>
        <v>0</v>
      </c>
      <c r="GE20" s="286">
        <f t="shared" si="11"/>
        <v>0</v>
      </c>
      <c r="GF20" s="286">
        <f t="shared" si="11"/>
        <v>0</v>
      </c>
      <c r="GG20" s="286">
        <f t="shared" si="11"/>
        <v>0</v>
      </c>
      <c r="GH20" s="286">
        <f t="shared" si="11"/>
        <v>0</v>
      </c>
      <c r="GI20" s="286">
        <f t="shared" si="11"/>
        <v>0</v>
      </c>
      <c r="GJ20" s="286">
        <f t="shared" si="11"/>
        <v>0</v>
      </c>
    </row>
    <row r="21" spans="1:192" s="275" customFormat="1" x14ac:dyDescent="0.35">
      <c r="A21" s="15"/>
      <c r="B21" s="15"/>
      <c r="C21" s="21"/>
      <c r="D21" s="60"/>
      <c r="E21" s="287" t="s">
        <v>95</v>
      </c>
      <c r="F21" s="287"/>
      <c r="G21" s="287"/>
      <c r="H21" s="287"/>
      <c r="I21" s="287"/>
      <c r="J21" s="287"/>
      <c r="K21" s="287"/>
      <c r="L21" s="287"/>
      <c r="M21" s="287"/>
      <c r="N21" s="287"/>
      <c r="O21" s="287"/>
      <c r="P21" s="287"/>
      <c r="Q21" s="287"/>
      <c r="R21" s="287"/>
      <c r="S21" s="287"/>
      <c r="T21" s="287"/>
      <c r="U21" s="287"/>
      <c r="V21" s="287"/>
      <c r="W21" s="287"/>
      <c r="X21" s="287"/>
      <c r="Y21" s="287"/>
      <c r="Z21" s="287"/>
      <c r="AA21" s="287"/>
      <c r="AB21" s="287"/>
      <c r="AC21" s="287"/>
      <c r="AD21" s="287"/>
      <c r="AE21" s="287"/>
      <c r="AF21" s="287"/>
      <c r="AG21" s="287"/>
      <c r="AH21" s="287"/>
      <c r="AI21" s="287"/>
      <c r="AJ21" s="287"/>
      <c r="AK21" s="287"/>
      <c r="AL21" s="287"/>
      <c r="AM21" s="287"/>
      <c r="AN21" s="287"/>
      <c r="AO21" s="287"/>
      <c r="AP21" s="287"/>
      <c r="AQ21" s="287"/>
      <c r="AR21" s="287"/>
      <c r="AS21" s="287"/>
      <c r="AT21" s="287"/>
      <c r="AU21" s="287"/>
      <c r="AV21" s="287"/>
      <c r="AW21" s="287"/>
      <c r="AX21" s="287"/>
      <c r="AY21" s="287"/>
      <c r="AZ21" s="287"/>
      <c r="BA21" s="287"/>
      <c r="BB21" s="287"/>
      <c r="BC21" s="287"/>
      <c r="BD21" s="287"/>
      <c r="BE21" s="287"/>
      <c r="BF21" s="287"/>
      <c r="BG21" s="287"/>
      <c r="BH21" s="287"/>
      <c r="BI21" s="287"/>
      <c r="BJ21" s="287"/>
      <c r="BK21" s="287"/>
      <c r="BL21" s="287"/>
      <c r="BM21" s="287"/>
      <c r="BN21" s="287"/>
      <c r="BO21" s="287"/>
      <c r="BP21" s="287"/>
      <c r="BQ21" s="287"/>
      <c r="BR21" s="287"/>
      <c r="BS21" s="287"/>
      <c r="BT21" s="287"/>
      <c r="BU21" s="287"/>
      <c r="BV21" s="287"/>
      <c r="BW21" s="287"/>
      <c r="BX21" s="287"/>
      <c r="BY21" s="287"/>
      <c r="BZ21" s="287"/>
      <c r="CA21" s="287"/>
      <c r="CB21" s="287"/>
      <c r="CC21" s="287"/>
      <c r="CD21" s="287"/>
      <c r="CE21" s="287"/>
      <c r="CF21" s="287"/>
      <c r="CG21" s="287"/>
      <c r="CH21" s="287"/>
      <c r="CI21" s="287"/>
      <c r="CJ21" s="287"/>
      <c r="CK21" s="287"/>
      <c r="CL21" s="287"/>
      <c r="CM21" s="287"/>
      <c r="CN21" s="287"/>
      <c r="CO21" s="287"/>
      <c r="CP21" s="287"/>
      <c r="CQ21" s="287"/>
      <c r="CR21" s="287"/>
      <c r="CS21" s="287"/>
      <c r="CT21" s="287"/>
      <c r="CU21" s="287"/>
      <c r="CV21" s="287"/>
      <c r="CW21" s="287"/>
      <c r="CX21" s="287"/>
      <c r="CY21" s="287"/>
      <c r="CZ21" s="287"/>
      <c r="DA21" s="287"/>
      <c r="DB21" s="287"/>
      <c r="DC21" s="287"/>
      <c r="DD21" s="287"/>
      <c r="DE21" s="287"/>
      <c r="DF21" s="287"/>
      <c r="DG21" s="287"/>
      <c r="DH21" s="287"/>
      <c r="DI21" s="287"/>
      <c r="DJ21" s="287"/>
      <c r="DK21" s="287"/>
      <c r="DL21" s="287"/>
      <c r="DM21" s="287"/>
      <c r="DN21" s="287"/>
      <c r="DO21" s="287"/>
      <c r="DP21" s="287"/>
      <c r="DQ21" s="287"/>
      <c r="DR21" s="287"/>
      <c r="DS21" s="287"/>
      <c r="DT21" s="287"/>
      <c r="DU21" s="287"/>
      <c r="DV21" s="287"/>
      <c r="DW21" s="287"/>
      <c r="DX21" s="287"/>
      <c r="DY21" s="287"/>
      <c r="DZ21" s="287"/>
      <c r="EA21" s="287"/>
      <c r="EB21" s="287"/>
      <c r="EC21" s="287"/>
      <c r="ED21" s="287"/>
      <c r="EE21" s="287"/>
      <c r="EF21" s="287"/>
      <c r="EG21" s="287"/>
      <c r="EH21" s="287"/>
      <c r="EI21" s="287"/>
      <c r="EJ21" s="287"/>
      <c r="EK21" s="287"/>
      <c r="EL21" s="287"/>
      <c r="EM21" s="287"/>
      <c r="EN21" s="287"/>
      <c r="EO21" s="287"/>
      <c r="EP21" s="287"/>
      <c r="EQ21" s="287"/>
      <c r="ER21" s="287"/>
      <c r="ES21" s="287"/>
      <c r="ET21" s="287"/>
      <c r="EU21" s="287"/>
      <c r="EV21" s="287"/>
      <c r="EW21" s="287"/>
      <c r="EX21" s="287"/>
      <c r="EY21" s="287"/>
      <c r="EZ21" s="287"/>
      <c r="FA21" s="287"/>
      <c r="FB21" s="287"/>
      <c r="FC21" s="287"/>
      <c r="FD21" s="287"/>
      <c r="FE21" s="287"/>
      <c r="FF21" s="287"/>
      <c r="FG21" s="287"/>
      <c r="FH21" s="287"/>
      <c r="FI21" s="287"/>
      <c r="FJ21" s="287"/>
      <c r="FK21" s="287"/>
      <c r="FL21" s="287"/>
      <c r="FM21" s="287"/>
      <c r="FN21" s="287"/>
      <c r="FO21" s="287"/>
      <c r="FP21" s="287"/>
      <c r="FQ21" s="287"/>
      <c r="FR21" s="287"/>
      <c r="FS21" s="287"/>
      <c r="FT21" s="287"/>
      <c r="FU21" s="287"/>
      <c r="FV21" s="287"/>
      <c r="FW21" s="287"/>
      <c r="FX21" s="287"/>
      <c r="FY21" s="287"/>
      <c r="FZ21" s="287"/>
      <c r="GA21" s="287"/>
      <c r="GB21" s="287"/>
      <c r="GC21" s="287"/>
      <c r="GD21" s="287"/>
      <c r="GE21" s="287"/>
      <c r="GF21" s="287"/>
      <c r="GG21" s="287"/>
      <c r="GH21" s="287"/>
      <c r="GI21" s="287"/>
      <c r="GJ21" s="287"/>
    </row>
    <row r="22" spans="1:192" s="509" customFormat="1" x14ac:dyDescent="0.35">
      <c r="A22" s="15"/>
      <c r="B22" s="15"/>
      <c r="C22" s="21"/>
      <c r="D22" s="60"/>
      <c r="E22" s="172" t="str">
        <f t="shared" ref="E22:AJ22" si="12" xml:space="preserve"> E$12</f>
        <v>Solar asset depreciation POS</v>
      </c>
      <c r="F22" s="172">
        <f t="shared" si="12"/>
        <v>0</v>
      </c>
      <c r="G22" s="172" t="str">
        <f t="shared" si="12"/>
        <v>$ 000s</v>
      </c>
      <c r="H22" s="172">
        <f t="shared" si="12"/>
        <v>100000</v>
      </c>
      <c r="I22" s="172">
        <f t="shared" si="12"/>
        <v>0</v>
      </c>
      <c r="J22" s="172">
        <f t="shared" si="12"/>
        <v>0</v>
      </c>
      <c r="K22" s="172">
        <f t="shared" si="12"/>
        <v>0</v>
      </c>
      <c r="L22" s="172">
        <f t="shared" si="12"/>
        <v>0</v>
      </c>
      <c r="M22" s="172">
        <f t="shared" si="12"/>
        <v>1000</v>
      </c>
      <c r="N22" s="172">
        <f t="shared" si="12"/>
        <v>1000</v>
      </c>
      <c r="O22" s="172">
        <f t="shared" si="12"/>
        <v>1000</v>
      </c>
      <c r="P22" s="172">
        <f t="shared" si="12"/>
        <v>1000</v>
      </c>
      <c r="Q22" s="172">
        <f t="shared" si="12"/>
        <v>1000</v>
      </c>
      <c r="R22" s="172">
        <f t="shared" si="12"/>
        <v>1000</v>
      </c>
      <c r="S22" s="172">
        <f t="shared" si="12"/>
        <v>1000</v>
      </c>
      <c r="T22" s="172">
        <f t="shared" si="12"/>
        <v>1000</v>
      </c>
      <c r="U22" s="172">
        <f t="shared" si="12"/>
        <v>1000</v>
      </c>
      <c r="V22" s="172">
        <f t="shared" si="12"/>
        <v>1000</v>
      </c>
      <c r="W22" s="172">
        <f t="shared" si="12"/>
        <v>1000</v>
      </c>
      <c r="X22" s="172">
        <f t="shared" si="12"/>
        <v>1000</v>
      </c>
      <c r="Y22" s="172">
        <f t="shared" si="12"/>
        <v>1000</v>
      </c>
      <c r="Z22" s="172">
        <f t="shared" si="12"/>
        <v>1000</v>
      </c>
      <c r="AA22" s="172">
        <f t="shared" si="12"/>
        <v>1000</v>
      </c>
      <c r="AB22" s="172">
        <f t="shared" si="12"/>
        <v>1000</v>
      </c>
      <c r="AC22" s="172">
        <f t="shared" si="12"/>
        <v>1000</v>
      </c>
      <c r="AD22" s="172">
        <f t="shared" si="12"/>
        <v>1000</v>
      </c>
      <c r="AE22" s="172">
        <f t="shared" si="12"/>
        <v>1000</v>
      </c>
      <c r="AF22" s="172">
        <f t="shared" si="12"/>
        <v>1000</v>
      </c>
      <c r="AG22" s="172">
        <f t="shared" si="12"/>
        <v>1000</v>
      </c>
      <c r="AH22" s="172">
        <f t="shared" si="12"/>
        <v>1000</v>
      </c>
      <c r="AI22" s="172">
        <f t="shared" si="12"/>
        <v>1000</v>
      </c>
      <c r="AJ22" s="172">
        <f t="shared" si="12"/>
        <v>1000</v>
      </c>
      <c r="AK22" s="172">
        <f t="shared" ref="AK22:BP22" si="13" xml:space="preserve"> AK$12</f>
        <v>1000</v>
      </c>
      <c r="AL22" s="172">
        <f t="shared" si="13"/>
        <v>1000</v>
      </c>
      <c r="AM22" s="172">
        <f t="shared" si="13"/>
        <v>1000</v>
      </c>
      <c r="AN22" s="172">
        <f t="shared" si="13"/>
        <v>1000</v>
      </c>
      <c r="AO22" s="172">
        <f t="shared" si="13"/>
        <v>1000</v>
      </c>
      <c r="AP22" s="172">
        <f t="shared" si="13"/>
        <v>1000</v>
      </c>
      <c r="AQ22" s="172">
        <f t="shared" si="13"/>
        <v>1000</v>
      </c>
      <c r="AR22" s="172">
        <f t="shared" si="13"/>
        <v>1000</v>
      </c>
      <c r="AS22" s="172">
        <f t="shared" si="13"/>
        <v>1000</v>
      </c>
      <c r="AT22" s="172">
        <f t="shared" si="13"/>
        <v>1000</v>
      </c>
      <c r="AU22" s="172">
        <f t="shared" si="13"/>
        <v>1000</v>
      </c>
      <c r="AV22" s="172">
        <f t="shared" si="13"/>
        <v>1000</v>
      </c>
      <c r="AW22" s="172">
        <f t="shared" si="13"/>
        <v>1000</v>
      </c>
      <c r="AX22" s="172">
        <f t="shared" si="13"/>
        <v>1000</v>
      </c>
      <c r="AY22" s="172">
        <f t="shared" si="13"/>
        <v>1000</v>
      </c>
      <c r="AZ22" s="172">
        <f t="shared" si="13"/>
        <v>1000</v>
      </c>
      <c r="BA22" s="172">
        <f t="shared" si="13"/>
        <v>1000</v>
      </c>
      <c r="BB22" s="172">
        <f t="shared" si="13"/>
        <v>1000</v>
      </c>
      <c r="BC22" s="172">
        <f t="shared" si="13"/>
        <v>1000</v>
      </c>
      <c r="BD22" s="172">
        <f t="shared" si="13"/>
        <v>1000</v>
      </c>
      <c r="BE22" s="172">
        <f t="shared" si="13"/>
        <v>1000</v>
      </c>
      <c r="BF22" s="172">
        <f t="shared" si="13"/>
        <v>1000</v>
      </c>
      <c r="BG22" s="172">
        <f t="shared" si="13"/>
        <v>1000</v>
      </c>
      <c r="BH22" s="172">
        <f t="shared" si="13"/>
        <v>1000</v>
      </c>
      <c r="BI22" s="172">
        <f t="shared" si="13"/>
        <v>1000</v>
      </c>
      <c r="BJ22" s="172">
        <f t="shared" si="13"/>
        <v>1000</v>
      </c>
      <c r="BK22" s="172">
        <f t="shared" si="13"/>
        <v>1000</v>
      </c>
      <c r="BL22" s="172">
        <f t="shared" si="13"/>
        <v>1000</v>
      </c>
      <c r="BM22" s="172">
        <f t="shared" si="13"/>
        <v>1000</v>
      </c>
      <c r="BN22" s="172">
        <f t="shared" si="13"/>
        <v>1000</v>
      </c>
      <c r="BO22" s="172">
        <f t="shared" si="13"/>
        <v>1000</v>
      </c>
      <c r="BP22" s="172">
        <f t="shared" si="13"/>
        <v>1000</v>
      </c>
      <c r="BQ22" s="172">
        <f t="shared" ref="BQ22:CV22" si="14" xml:space="preserve"> BQ$12</f>
        <v>1000</v>
      </c>
      <c r="BR22" s="172">
        <f t="shared" si="14"/>
        <v>1000</v>
      </c>
      <c r="BS22" s="172">
        <f t="shared" si="14"/>
        <v>1000</v>
      </c>
      <c r="BT22" s="172">
        <f t="shared" si="14"/>
        <v>1000</v>
      </c>
      <c r="BU22" s="172">
        <f t="shared" si="14"/>
        <v>1000</v>
      </c>
      <c r="BV22" s="172">
        <f t="shared" si="14"/>
        <v>1000</v>
      </c>
      <c r="BW22" s="172">
        <f t="shared" si="14"/>
        <v>1000</v>
      </c>
      <c r="BX22" s="172">
        <f t="shared" si="14"/>
        <v>1000</v>
      </c>
      <c r="BY22" s="172">
        <f t="shared" si="14"/>
        <v>1000</v>
      </c>
      <c r="BZ22" s="172">
        <f t="shared" si="14"/>
        <v>1000</v>
      </c>
      <c r="CA22" s="172">
        <f t="shared" si="14"/>
        <v>1000</v>
      </c>
      <c r="CB22" s="172">
        <f t="shared" si="14"/>
        <v>1000</v>
      </c>
      <c r="CC22" s="172">
        <f t="shared" si="14"/>
        <v>1000</v>
      </c>
      <c r="CD22" s="172">
        <f t="shared" si="14"/>
        <v>1000</v>
      </c>
      <c r="CE22" s="172">
        <f t="shared" si="14"/>
        <v>1000</v>
      </c>
      <c r="CF22" s="172">
        <f t="shared" si="14"/>
        <v>1000</v>
      </c>
      <c r="CG22" s="172">
        <f t="shared" si="14"/>
        <v>1000</v>
      </c>
      <c r="CH22" s="172">
        <f t="shared" si="14"/>
        <v>1000</v>
      </c>
      <c r="CI22" s="172">
        <f t="shared" si="14"/>
        <v>1000</v>
      </c>
      <c r="CJ22" s="172">
        <f t="shared" si="14"/>
        <v>1000</v>
      </c>
      <c r="CK22" s="172">
        <f t="shared" si="14"/>
        <v>1000</v>
      </c>
      <c r="CL22" s="172">
        <f t="shared" si="14"/>
        <v>1000</v>
      </c>
      <c r="CM22" s="172">
        <f t="shared" si="14"/>
        <v>1000</v>
      </c>
      <c r="CN22" s="172">
        <f t="shared" si="14"/>
        <v>1000</v>
      </c>
      <c r="CO22" s="172">
        <f t="shared" si="14"/>
        <v>1000</v>
      </c>
      <c r="CP22" s="172">
        <f t="shared" si="14"/>
        <v>1000</v>
      </c>
      <c r="CQ22" s="172">
        <f t="shared" si="14"/>
        <v>1000</v>
      </c>
      <c r="CR22" s="172">
        <f t="shared" si="14"/>
        <v>1000</v>
      </c>
      <c r="CS22" s="172">
        <f t="shared" si="14"/>
        <v>1000</v>
      </c>
      <c r="CT22" s="172">
        <f t="shared" si="14"/>
        <v>1000</v>
      </c>
      <c r="CU22" s="172">
        <f t="shared" si="14"/>
        <v>1000</v>
      </c>
      <c r="CV22" s="172">
        <f t="shared" si="14"/>
        <v>1000</v>
      </c>
      <c r="CW22" s="172">
        <f t="shared" ref="CW22:EB22" si="15" xml:space="preserve"> CW$12</f>
        <v>1000</v>
      </c>
      <c r="CX22" s="172">
        <f t="shared" si="15"/>
        <v>1000</v>
      </c>
      <c r="CY22" s="172">
        <f t="shared" si="15"/>
        <v>1000</v>
      </c>
      <c r="CZ22" s="172">
        <f t="shared" si="15"/>
        <v>1000</v>
      </c>
      <c r="DA22" s="172">
        <f t="shared" si="15"/>
        <v>1000</v>
      </c>
      <c r="DB22" s="172">
        <f t="shared" si="15"/>
        <v>1000</v>
      </c>
      <c r="DC22" s="172">
        <f t="shared" si="15"/>
        <v>1000</v>
      </c>
      <c r="DD22" s="172">
        <f t="shared" si="15"/>
        <v>1000</v>
      </c>
      <c r="DE22" s="172">
        <f t="shared" si="15"/>
        <v>1000</v>
      </c>
      <c r="DF22" s="172">
        <f t="shared" si="15"/>
        <v>1000</v>
      </c>
      <c r="DG22" s="172">
        <f t="shared" si="15"/>
        <v>1000</v>
      </c>
      <c r="DH22" s="172">
        <f t="shared" si="15"/>
        <v>1000</v>
      </c>
      <c r="DI22" s="172">
        <f t="shared" si="15"/>
        <v>0</v>
      </c>
      <c r="DJ22" s="172">
        <f t="shared" si="15"/>
        <v>0</v>
      </c>
      <c r="DK22" s="172">
        <f t="shared" si="15"/>
        <v>0</v>
      </c>
      <c r="DL22" s="172">
        <f t="shared" si="15"/>
        <v>0</v>
      </c>
      <c r="DM22" s="172">
        <f t="shared" si="15"/>
        <v>0</v>
      </c>
      <c r="DN22" s="172">
        <f t="shared" si="15"/>
        <v>0</v>
      </c>
      <c r="DO22" s="172">
        <f t="shared" si="15"/>
        <v>0</v>
      </c>
      <c r="DP22" s="172">
        <f t="shared" si="15"/>
        <v>0</v>
      </c>
      <c r="DQ22" s="172">
        <f t="shared" si="15"/>
        <v>0</v>
      </c>
      <c r="DR22" s="172">
        <f t="shared" si="15"/>
        <v>0</v>
      </c>
      <c r="DS22" s="172">
        <f t="shared" si="15"/>
        <v>0</v>
      </c>
      <c r="DT22" s="172">
        <f t="shared" si="15"/>
        <v>0</v>
      </c>
      <c r="DU22" s="172">
        <f t="shared" si="15"/>
        <v>0</v>
      </c>
      <c r="DV22" s="172">
        <f t="shared" si="15"/>
        <v>0</v>
      </c>
      <c r="DW22" s="172">
        <f t="shared" si="15"/>
        <v>0</v>
      </c>
      <c r="DX22" s="172">
        <f t="shared" si="15"/>
        <v>0</v>
      </c>
      <c r="DY22" s="172">
        <f t="shared" si="15"/>
        <v>0</v>
      </c>
      <c r="DZ22" s="172">
        <f t="shared" si="15"/>
        <v>0</v>
      </c>
      <c r="EA22" s="172">
        <f t="shared" si="15"/>
        <v>0</v>
      </c>
      <c r="EB22" s="172">
        <f t="shared" si="15"/>
        <v>0</v>
      </c>
      <c r="EC22" s="172">
        <f t="shared" ref="EC22:FH22" si="16" xml:space="preserve"> EC$12</f>
        <v>0</v>
      </c>
      <c r="ED22" s="172">
        <f t="shared" si="16"/>
        <v>0</v>
      </c>
      <c r="EE22" s="172">
        <f t="shared" si="16"/>
        <v>0</v>
      </c>
      <c r="EF22" s="172">
        <f t="shared" si="16"/>
        <v>0</v>
      </c>
      <c r="EG22" s="172">
        <f t="shared" si="16"/>
        <v>0</v>
      </c>
      <c r="EH22" s="172">
        <f t="shared" si="16"/>
        <v>0</v>
      </c>
      <c r="EI22" s="172">
        <f t="shared" si="16"/>
        <v>0</v>
      </c>
      <c r="EJ22" s="172">
        <f t="shared" si="16"/>
        <v>0</v>
      </c>
      <c r="EK22" s="172">
        <f t="shared" si="16"/>
        <v>0</v>
      </c>
      <c r="EL22" s="172">
        <f t="shared" si="16"/>
        <v>0</v>
      </c>
      <c r="EM22" s="172">
        <f t="shared" si="16"/>
        <v>0</v>
      </c>
      <c r="EN22" s="172">
        <f t="shared" si="16"/>
        <v>0</v>
      </c>
      <c r="EO22" s="172">
        <f t="shared" si="16"/>
        <v>0</v>
      </c>
      <c r="EP22" s="172">
        <f t="shared" si="16"/>
        <v>0</v>
      </c>
      <c r="EQ22" s="172">
        <f t="shared" si="16"/>
        <v>0</v>
      </c>
      <c r="ER22" s="172">
        <f t="shared" si="16"/>
        <v>0</v>
      </c>
      <c r="ES22" s="172">
        <f t="shared" si="16"/>
        <v>0</v>
      </c>
      <c r="ET22" s="172">
        <f t="shared" si="16"/>
        <v>0</v>
      </c>
      <c r="EU22" s="172">
        <f t="shared" si="16"/>
        <v>0</v>
      </c>
      <c r="EV22" s="172">
        <f t="shared" si="16"/>
        <v>0</v>
      </c>
      <c r="EW22" s="172">
        <f t="shared" si="16"/>
        <v>0</v>
      </c>
      <c r="EX22" s="172">
        <f t="shared" si="16"/>
        <v>0</v>
      </c>
      <c r="EY22" s="172">
        <f t="shared" si="16"/>
        <v>0</v>
      </c>
      <c r="EZ22" s="172">
        <f t="shared" si="16"/>
        <v>0</v>
      </c>
      <c r="FA22" s="172">
        <f t="shared" si="16"/>
        <v>0</v>
      </c>
      <c r="FB22" s="172">
        <f t="shared" si="16"/>
        <v>0</v>
      </c>
      <c r="FC22" s="172">
        <f t="shared" si="16"/>
        <v>0</v>
      </c>
      <c r="FD22" s="172">
        <f t="shared" si="16"/>
        <v>0</v>
      </c>
      <c r="FE22" s="172">
        <f t="shared" si="16"/>
        <v>0</v>
      </c>
      <c r="FF22" s="172">
        <f t="shared" si="16"/>
        <v>0</v>
      </c>
      <c r="FG22" s="172">
        <f t="shared" si="16"/>
        <v>0</v>
      </c>
      <c r="FH22" s="172">
        <f t="shared" si="16"/>
        <v>0</v>
      </c>
      <c r="FI22" s="172">
        <f t="shared" ref="FI22:GJ22" si="17" xml:space="preserve"> FI$12</f>
        <v>0</v>
      </c>
      <c r="FJ22" s="172">
        <f t="shared" si="17"/>
        <v>0</v>
      </c>
      <c r="FK22" s="172">
        <f t="shared" si="17"/>
        <v>0</v>
      </c>
      <c r="FL22" s="172">
        <f t="shared" si="17"/>
        <v>0</v>
      </c>
      <c r="FM22" s="172">
        <f t="shared" si="17"/>
        <v>0</v>
      </c>
      <c r="FN22" s="172">
        <f t="shared" si="17"/>
        <v>0</v>
      </c>
      <c r="FO22" s="172">
        <f t="shared" si="17"/>
        <v>0</v>
      </c>
      <c r="FP22" s="172">
        <f t="shared" si="17"/>
        <v>0</v>
      </c>
      <c r="FQ22" s="172">
        <f t="shared" si="17"/>
        <v>0</v>
      </c>
      <c r="FR22" s="172">
        <f t="shared" si="17"/>
        <v>0</v>
      </c>
      <c r="FS22" s="172">
        <f t="shared" si="17"/>
        <v>0</v>
      </c>
      <c r="FT22" s="172">
        <f t="shared" si="17"/>
        <v>0</v>
      </c>
      <c r="FU22" s="172">
        <f t="shared" si="17"/>
        <v>0</v>
      </c>
      <c r="FV22" s="172">
        <f t="shared" si="17"/>
        <v>0</v>
      </c>
      <c r="FW22" s="172">
        <f t="shared" si="17"/>
        <v>0</v>
      </c>
      <c r="FX22" s="172">
        <f t="shared" si="17"/>
        <v>0</v>
      </c>
      <c r="FY22" s="172">
        <f t="shared" si="17"/>
        <v>0</v>
      </c>
      <c r="FZ22" s="172">
        <f t="shared" si="17"/>
        <v>0</v>
      </c>
      <c r="GA22" s="172">
        <f t="shared" si="17"/>
        <v>0</v>
      </c>
      <c r="GB22" s="172">
        <f t="shared" si="17"/>
        <v>0</v>
      </c>
      <c r="GC22" s="172">
        <f t="shared" si="17"/>
        <v>0</v>
      </c>
      <c r="GD22" s="172">
        <f t="shared" si="17"/>
        <v>0</v>
      </c>
      <c r="GE22" s="172">
        <f t="shared" si="17"/>
        <v>0</v>
      </c>
      <c r="GF22" s="172">
        <f t="shared" si="17"/>
        <v>0</v>
      </c>
      <c r="GG22" s="172">
        <f t="shared" si="17"/>
        <v>0</v>
      </c>
      <c r="GH22" s="172">
        <f t="shared" si="17"/>
        <v>0</v>
      </c>
      <c r="GI22" s="172">
        <f t="shared" si="17"/>
        <v>0</v>
      </c>
      <c r="GJ22" s="172">
        <f t="shared" si="17"/>
        <v>0</v>
      </c>
    </row>
    <row r="23" spans="1:192" s="515" customFormat="1" x14ac:dyDescent="0.35">
      <c r="A23" s="510"/>
      <c r="B23" s="510"/>
      <c r="C23" s="511"/>
      <c r="D23" s="512"/>
      <c r="E23" s="513" t="s">
        <v>180</v>
      </c>
      <c r="F23" s="513"/>
      <c r="G23" s="513" t="str">
        <f xml:space="preserve"> SMU</f>
        <v>$ 000s</v>
      </c>
      <c r="H23" s="513"/>
      <c r="I23" s="514"/>
      <c r="J23" s="513">
        <f t="shared" ref="J23:BU23" si="18" xml:space="preserve"> IF( J18 = 1, $F17, J20 + J21 - J22)</f>
        <v>0</v>
      </c>
      <c r="K23" s="513">
        <f t="shared" si="18"/>
        <v>0</v>
      </c>
      <c r="L23" s="513">
        <f t="shared" si="18"/>
        <v>100000</v>
      </c>
      <c r="M23" s="513">
        <f t="shared" si="18"/>
        <v>99000</v>
      </c>
      <c r="N23" s="513">
        <f t="shared" si="18"/>
        <v>98000</v>
      </c>
      <c r="O23" s="513">
        <f t="shared" si="18"/>
        <v>97000</v>
      </c>
      <c r="P23" s="513">
        <f t="shared" si="18"/>
        <v>96000</v>
      </c>
      <c r="Q23" s="513">
        <f t="shared" si="18"/>
        <v>95000</v>
      </c>
      <c r="R23" s="513">
        <f t="shared" si="18"/>
        <v>94000</v>
      </c>
      <c r="S23" s="513">
        <f t="shared" si="18"/>
        <v>93000</v>
      </c>
      <c r="T23" s="513">
        <f t="shared" si="18"/>
        <v>92000</v>
      </c>
      <c r="U23" s="513">
        <f t="shared" si="18"/>
        <v>91000</v>
      </c>
      <c r="V23" s="513">
        <f t="shared" si="18"/>
        <v>90000</v>
      </c>
      <c r="W23" s="513">
        <f t="shared" si="18"/>
        <v>89000</v>
      </c>
      <c r="X23" s="513">
        <f t="shared" si="18"/>
        <v>88000</v>
      </c>
      <c r="Y23" s="513">
        <f t="shared" si="18"/>
        <v>87000</v>
      </c>
      <c r="Z23" s="513">
        <f t="shared" si="18"/>
        <v>86000</v>
      </c>
      <c r="AA23" s="513">
        <f t="shared" si="18"/>
        <v>85000</v>
      </c>
      <c r="AB23" s="513">
        <f t="shared" si="18"/>
        <v>84000</v>
      </c>
      <c r="AC23" s="513">
        <f t="shared" si="18"/>
        <v>83000</v>
      </c>
      <c r="AD23" s="513">
        <f t="shared" si="18"/>
        <v>82000</v>
      </c>
      <c r="AE23" s="513">
        <f t="shared" si="18"/>
        <v>81000</v>
      </c>
      <c r="AF23" s="513">
        <f t="shared" si="18"/>
        <v>80000</v>
      </c>
      <c r="AG23" s="513">
        <f t="shared" si="18"/>
        <v>79000</v>
      </c>
      <c r="AH23" s="513">
        <f t="shared" si="18"/>
        <v>78000</v>
      </c>
      <c r="AI23" s="513">
        <f t="shared" si="18"/>
        <v>77000</v>
      </c>
      <c r="AJ23" s="513">
        <f t="shared" si="18"/>
        <v>76000</v>
      </c>
      <c r="AK23" s="513">
        <f t="shared" si="18"/>
        <v>75000</v>
      </c>
      <c r="AL23" s="513">
        <f t="shared" si="18"/>
        <v>74000</v>
      </c>
      <c r="AM23" s="513">
        <f t="shared" si="18"/>
        <v>73000</v>
      </c>
      <c r="AN23" s="513">
        <f t="shared" si="18"/>
        <v>72000</v>
      </c>
      <c r="AO23" s="513">
        <f t="shared" si="18"/>
        <v>71000</v>
      </c>
      <c r="AP23" s="513">
        <f t="shared" si="18"/>
        <v>70000</v>
      </c>
      <c r="AQ23" s="513">
        <f t="shared" si="18"/>
        <v>69000</v>
      </c>
      <c r="AR23" s="513">
        <f t="shared" si="18"/>
        <v>68000</v>
      </c>
      <c r="AS23" s="513">
        <f t="shared" si="18"/>
        <v>67000</v>
      </c>
      <c r="AT23" s="513">
        <f t="shared" si="18"/>
        <v>66000</v>
      </c>
      <c r="AU23" s="513">
        <f t="shared" si="18"/>
        <v>65000</v>
      </c>
      <c r="AV23" s="513">
        <f t="shared" si="18"/>
        <v>64000</v>
      </c>
      <c r="AW23" s="513">
        <f t="shared" si="18"/>
        <v>63000</v>
      </c>
      <c r="AX23" s="513">
        <f t="shared" si="18"/>
        <v>62000</v>
      </c>
      <c r="AY23" s="513">
        <f t="shared" si="18"/>
        <v>61000</v>
      </c>
      <c r="AZ23" s="513">
        <f t="shared" si="18"/>
        <v>60000</v>
      </c>
      <c r="BA23" s="513">
        <f t="shared" si="18"/>
        <v>59000</v>
      </c>
      <c r="BB23" s="513">
        <f t="shared" si="18"/>
        <v>58000</v>
      </c>
      <c r="BC23" s="513">
        <f t="shared" si="18"/>
        <v>57000</v>
      </c>
      <c r="BD23" s="513">
        <f t="shared" si="18"/>
        <v>56000</v>
      </c>
      <c r="BE23" s="513">
        <f t="shared" si="18"/>
        <v>55000</v>
      </c>
      <c r="BF23" s="513">
        <f t="shared" si="18"/>
        <v>54000</v>
      </c>
      <c r="BG23" s="513">
        <f t="shared" si="18"/>
        <v>53000</v>
      </c>
      <c r="BH23" s="513">
        <f t="shared" si="18"/>
        <v>52000</v>
      </c>
      <c r="BI23" s="513">
        <f t="shared" si="18"/>
        <v>51000</v>
      </c>
      <c r="BJ23" s="513">
        <f t="shared" si="18"/>
        <v>50000</v>
      </c>
      <c r="BK23" s="513">
        <f t="shared" si="18"/>
        <v>49000</v>
      </c>
      <c r="BL23" s="513">
        <f t="shared" si="18"/>
        <v>48000</v>
      </c>
      <c r="BM23" s="513">
        <f t="shared" si="18"/>
        <v>47000</v>
      </c>
      <c r="BN23" s="513">
        <f t="shared" si="18"/>
        <v>46000</v>
      </c>
      <c r="BO23" s="513">
        <f t="shared" si="18"/>
        <v>45000</v>
      </c>
      <c r="BP23" s="513">
        <f t="shared" si="18"/>
        <v>44000</v>
      </c>
      <c r="BQ23" s="513">
        <f t="shared" si="18"/>
        <v>43000</v>
      </c>
      <c r="BR23" s="513">
        <f t="shared" si="18"/>
        <v>42000</v>
      </c>
      <c r="BS23" s="513">
        <f t="shared" si="18"/>
        <v>41000</v>
      </c>
      <c r="BT23" s="513">
        <f t="shared" si="18"/>
        <v>40000</v>
      </c>
      <c r="BU23" s="513">
        <f t="shared" si="18"/>
        <v>39000</v>
      </c>
      <c r="BV23" s="513">
        <f t="shared" ref="BV23:EG23" si="19" xml:space="preserve"> IF( BV18 = 1, $F17, BV20 + BV21 - BV22)</f>
        <v>38000</v>
      </c>
      <c r="BW23" s="513">
        <f t="shared" si="19"/>
        <v>37000</v>
      </c>
      <c r="BX23" s="513">
        <f t="shared" si="19"/>
        <v>36000</v>
      </c>
      <c r="BY23" s="513">
        <f t="shared" si="19"/>
        <v>35000</v>
      </c>
      <c r="BZ23" s="513">
        <f t="shared" si="19"/>
        <v>34000</v>
      </c>
      <c r="CA23" s="513">
        <f t="shared" si="19"/>
        <v>33000</v>
      </c>
      <c r="CB23" s="513">
        <f t="shared" si="19"/>
        <v>32000</v>
      </c>
      <c r="CC23" s="513">
        <f t="shared" si="19"/>
        <v>31000</v>
      </c>
      <c r="CD23" s="513">
        <f t="shared" si="19"/>
        <v>30000</v>
      </c>
      <c r="CE23" s="513">
        <f t="shared" si="19"/>
        <v>29000</v>
      </c>
      <c r="CF23" s="513">
        <f t="shared" si="19"/>
        <v>28000</v>
      </c>
      <c r="CG23" s="513">
        <f t="shared" si="19"/>
        <v>27000</v>
      </c>
      <c r="CH23" s="513">
        <f t="shared" si="19"/>
        <v>26000</v>
      </c>
      <c r="CI23" s="513">
        <f t="shared" si="19"/>
        <v>25000</v>
      </c>
      <c r="CJ23" s="513">
        <f t="shared" si="19"/>
        <v>24000</v>
      </c>
      <c r="CK23" s="513">
        <f t="shared" si="19"/>
        <v>23000</v>
      </c>
      <c r="CL23" s="513">
        <f t="shared" si="19"/>
        <v>22000</v>
      </c>
      <c r="CM23" s="513">
        <f t="shared" si="19"/>
        <v>21000</v>
      </c>
      <c r="CN23" s="513">
        <f t="shared" si="19"/>
        <v>20000</v>
      </c>
      <c r="CO23" s="513">
        <f t="shared" si="19"/>
        <v>19000</v>
      </c>
      <c r="CP23" s="513">
        <f t="shared" si="19"/>
        <v>18000</v>
      </c>
      <c r="CQ23" s="513">
        <f t="shared" si="19"/>
        <v>17000</v>
      </c>
      <c r="CR23" s="513">
        <f t="shared" si="19"/>
        <v>16000</v>
      </c>
      <c r="CS23" s="513">
        <f t="shared" si="19"/>
        <v>15000</v>
      </c>
      <c r="CT23" s="513">
        <f t="shared" si="19"/>
        <v>14000</v>
      </c>
      <c r="CU23" s="513">
        <f t="shared" si="19"/>
        <v>13000</v>
      </c>
      <c r="CV23" s="513">
        <f t="shared" si="19"/>
        <v>12000</v>
      </c>
      <c r="CW23" s="513">
        <f t="shared" si="19"/>
        <v>11000</v>
      </c>
      <c r="CX23" s="513">
        <f t="shared" si="19"/>
        <v>10000</v>
      </c>
      <c r="CY23" s="513">
        <f t="shared" si="19"/>
        <v>9000</v>
      </c>
      <c r="CZ23" s="513">
        <f t="shared" si="19"/>
        <v>8000</v>
      </c>
      <c r="DA23" s="513">
        <f t="shared" si="19"/>
        <v>7000</v>
      </c>
      <c r="DB23" s="513">
        <f t="shared" si="19"/>
        <v>6000</v>
      </c>
      <c r="DC23" s="513">
        <f t="shared" si="19"/>
        <v>5000</v>
      </c>
      <c r="DD23" s="513">
        <f t="shared" si="19"/>
        <v>4000</v>
      </c>
      <c r="DE23" s="513">
        <f t="shared" si="19"/>
        <v>3000</v>
      </c>
      <c r="DF23" s="513">
        <f t="shared" si="19"/>
        <v>2000</v>
      </c>
      <c r="DG23" s="513">
        <f t="shared" si="19"/>
        <v>1000</v>
      </c>
      <c r="DH23" s="513">
        <f t="shared" si="19"/>
        <v>0</v>
      </c>
      <c r="DI23" s="513">
        <f t="shared" si="19"/>
        <v>0</v>
      </c>
      <c r="DJ23" s="513">
        <f t="shared" si="19"/>
        <v>0</v>
      </c>
      <c r="DK23" s="513">
        <f t="shared" si="19"/>
        <v>0</v>
      </c>
      <c r="DL23" s="513">
        <f t="shared" si="19"/>
        <v>0</v>
      </c>
      <c r="DM23" s="513">
        <f t="shared" si="19"/>
        <v>0</v>
      </c>
      <c r="DN23" s="513">
        <f t="shared" si="19"/>
        <v>0</v>
      </c>
      <c r="DO23" s="513">
        <f t="shared" si="19"/>
        <v>0</v>
      </c>
      <c r="DP23" s="513">
        <f t="shared" si="19"/>
        <v>0</v>
      </c>
      <c r="DQ23" s="513">
        <f t="shared" si="19"/>
        <v>0</v>
      </c>
      <c r="DR23" s="513">
        <f t="shared" si="19"/>
        <v>0</v>
      </c>
      <c r="DS23" s="513">
        <f t="shared" si="19"/>
        <v>0</v>
      </c>
      <c r="DT23" s="513">
        <f t="shared" si="19"/>
        <v>0</v>
      </c>
      <c r="DU23" s="513">
        <f t="shared" si="19"/>
        <v>0</v>
      </c>
      <c r="DV23" s="513">
        <f t="shared" si="19"/>
        <v>0</v>
      </c>
      <c r="DW23" s="513">
        <f t="shared" si="19"/>
        <v>0</v>
      </c>
      <c r="DX23" s="513">
        <f t="shared" si="19"/>
        <v>0</v>
      </c>
      <c r="DY23" s="513">
        <f t="shared" si="19"/>
        <v>0</v>
      </c>
      <c r="DZ23" s="513">
        <f t="shared" si="19"/>
        <v>0</v>
      </c>
      <c r="EA23" s="513">
        <f t="shared" si="19"/>
        <v>0</v>
      </c>
      <c r="EB23" s="513">
        <f t="shared" si="19"/>
        <v>0</v>
      </c>
      <c r="EC23" s="513">
        <f t="shared" si="19"/>
        <v>0</v>
      </c>
      <c r="ED23" s="513">
        <f t="shared" si="19"/>
        <v>0</v>
      </c>
      <c r="EE23" s="513">
        <f t="shared" si="19"/>
        <v>0</v>
      </c>
      <c r="EF23" s="513">
        <f t="shared" si="19"/>
        <v>0</v>
      </c>
      <c r="EG23" s="513">
        <f t="shared" si="19"/>
        <v>0</v>
      </c>
      <c r="EH23" s="513">
        <f t="shared" ref="EH23:GJ23" si="20" xml:space="preserve"> IF( EH18 = 1, $F17, EH20 + EH21 - EH22)</f>
        <v>0</v>
      </c>
      <c r="EI23" s="513">
        <f t="shared" si="20"/>
        <v>0</v>
      </c>
      <c r="EJ23" s="513">
        <f t="shared" si="20"/>
        <v>0</v>
      </c>
      <c r="EK23" s="513">
        <f t="shared" si="20"/>
        <v>0</v>
      </c>
      <c r="EL23" s="513">
        <f t="shared" si="20"/>
        <v>0</v>
      </c>
      <c r="EM23" s="513">
        <f t="shared" si="20"/>
        <v>0</v>
      </c>
      <c r="EN23" s="513">
        <f t="shared" si="20"/>
        <v>0</v>
      </c>
      <c r="EO23" s="513">
        <f t="shared" si="20"/>
        <v>0</v>
      </c>
      <c r="EP23" s="513">
        <f t="shared" si="20"/>
        <v>0</v>
      </c>
      <c r="EQ23" s="513">
        <f t="shared" si="20"/>
        <v>0</v>
      </c>
      <c r="ER23" s="513">
        <f t="shared" si="20"/>
        <v>0</v>
      </c>
      <c r="ES23" s="513">
        <f t="shared" si="20"/>
        <v>0</v>
      </c>
      <c r="ET23" s="513">
        <f t="shared" si="20"/>
        <v>0</v>
      </c>
      <c r="EU23" s="513">
        <f t="shared" si="20"/>
        <v>0</v>
      </c>
      <c r="EV23" s="513">
        <f t="shared" si="20"/>
        <v>0</v>
      </c>
      <c r="EW23" s="513">
        <f t="shared" si="20"/>
        <v>0</v>
      </c>
      <c r="EX23" s="513">
        <f t="shared" si="20"/>
        <v>0</v>
      </c>
      <c r="EY23" s="513">
        <f t="shared" si="20"/>
        <v>0</v>
      </c>
      <c r="EZ23" s="513">
        <f t="shared" si="20"/>
        <v>0</v>
      </c>
      <c r="FA23" s="513">
        <f t="shared" si="20"/>
        <v>0</v>
      </c>
      <c r="FB23" s="513">
        <f t="shared" si="20"/>
        <v>0</v>
      </c>
      <c r="FC23" s="513">
        <f t="shared" si="20"/>
        <v>0</v>
      </c>
      <c r="FD23" s="513">
        <f t="shared" si="20"/>
        <v>0</v>
      </c>
      <c r="FE23" s="513">
        <f t="shared" si="20"/>
        <v>0</v>
      </c>
      <c r="FF23" s="513">
        <f t="shared" si="20"/>
        <v>0</v>
      </c>
      <c r="FG23" s="513">
        <f t="shared" si="20"/>
        <v>0</v>
      </c>
      <c r="FH23" s="513">
        <f t="shared" si="20"/>
        <v>0</v>
      </c>
      <c r="FI23" s="513">
        <f t="shared" si="20"/>
        <v>0</v>
      </c>
      <c r="FJ23" s="513">
        <f t="shared" si="20"/>
        <v>0</v>
      </c>
      <c r="FK23" s="513">
        <f t="shared" si="20"/>
        <v>0</v>
      </c>
      <c r="FL23" s="513">
        <f t="shared" si="20"/>
        <v>0</v>
      </c>
      <c r="FM23" s="513">
        <f t="shared" si="20"/>
        <v>0</v>
      </c>
      <c r="FN23" s="513">
        <f t="shared" si="20"/>
        <v>0</v>
      </c>
      <c r="FO23" s="513">
        <f t="shared" si="20"/>
        <v>0</v>
      </c>
      <c r="FP23" s="513">
        <f t="shared" si="20"/>
        <v>0</v>
      </c>
      <c r="FQ23" s="513">
        <f t="shared" si="20"/>
        <v>0</v>
      </c>
      <c r="FR23" s="513">
        <f t="shared" si="20"/>
        <v>0</v>
      </c>
      <c r="FS23" s="513">
        <f t="shared" si="20"/>
        <v>0</v>
      </c>
      <c r="FT23" s="513">
        <f t="shared" si="20"/>
        <v>0</v>
      </c>
      <c r="FU23" s="513">
        <f t="shared" si="20"/>
        <v>0</v>
      </c>
      <c r="FV23" s="513">
        <f t="shared" si="20"/>
        <v>0</v>
      </c>
      <c r="FW23" s="513">
        <f t="shared" si="20"/>
        <v>0</v>
      </c>
      <c r="FX23" s="513">
        <f t="shared" si="20"/>
        <v>0</v>
      </c>
      <c r="FY23" s="513">
        <f t="shared" si="20"/>
        <v>0</v>
      </c>
      <c r="FZ23" s="513">
        <f t="shared" si="20"/>
        <v>0</v>
      </c>
      <c r="GA23" s="513">
        <f t="shared" si="20"/>
        <v>0</v>
      </c>
      <c r="GB23" s="513">
        <f t="shared" si="20"/>
        <v>0</v>
      </c>
      <c r="GC23" s="513">
        <f t="shared" si="20"/>
        <v>0</v>
      </c>
      <c r="GD23" s="513">
        <f t="shared" si="20"/>
        <v>0</v>
      </c>
      <c r="GE23" s="513">
        <f t="shared" si="20"/>
        <v>0</v>
      </c>
      <c r="GF23" s="513">
        <f t="shared" si="20"/>
        <v>0</v>
      </c>
      <c r="GG23" s="513">
        <f t="shared" si="20"/>
        <v>0</v>
      </c>
      <c r="GH23" s="513">
        <f t="shared" si="20"/>
        <v>0</v>
      </c>
      <c r="GI23" s="513">
        <f t="shared" si="20"/>
        <v>0</v>
      </c>
      <c r="GJ23" s="513">
        <f t="shared" si="20"/>
        <v>0</v>
      </c>
    </row>
    <row r="30" spans="1:192" x14ac:dyDescent="0.35">
      <c r="A30" s="15" t="s">
        <v>63</v>
      </c>
    </row>
  </sheetData>
  <conditionalFormatting sqref="J3:GJ3">
    <cfRule type="cellIs" dxfId="131" priority="8" stopIfTrue="1" operator="equal">
      <formula>"Construction"</formula>
    </cfRule>
    <cfRule type="cellIs" dxfId="130" priority="9" stopIfTrue="1" operator="equal">
      <formula>"Operations"</formula>
    </cfRule>
  </conditionalFormatting>
  <conditionalFormatting sqref="J3:GJ3">
    <cfRule type="cellIs" dxfId="129" priority="7" operator="equal">
      <formula>"Fin Close"</formula>
    </cfRule>
  </conditionalFormatting>
  <conditionalFormatting sqref="J3:GJ3">
    <cfRule type="cellIs" dxfId="128" priority="5" operator="equal">
      <formula>"PPA ext."</formula>
    </cfRule>
    <cfRule type="cellIs" dxfId="127" priority="6" operator="equal">
      <formula>"Delay"</formula>
    </cfRule>
  </conditionalFormatting>
  <conditionalFormatting sqref="F2:F4">
    <cfRule type="cellIs" dxfId="126" priority="1" stopIfTrue="1" operator="notEqual">
      <formula>0</formula>
    </cfRule>
    <cfRule type="cellIs" dxfId="125" priority="2" stopIfTrue="1" operator="equal">
      <formula>""</formula>
    </cfRule>
  </conditionalFormatting>
  <conditionalFormatting sqref="F2:F4">
    <cfRule type="cellIs" dxfId="124" priority="3" stopIfTrue="1" operator="notEqual">
      <formula>0</formula>
    </cfRule>
    <cfRule type="cellIs" dxfId="123" priority="4" stopIfTrue="1" operator="equal">
      <formula>""</formula>
    </cfRule>
  </conditionalFormatting>
  <dataValidations count="1">
    <dataValidation allowBlank="1" showInputMessage="1" showErrorMessage="1" sqref="E8:H8 E17:H17" xr:uid="{00000000-0002-0000-0300-000000000000}"/>
  </dataValidations>
  <printOptions verticalCentered="1" gridLines="1"/>
  <pageMargins left="0.74803149606299213" right="0.74803149606299213" top="0.98425196850393704" bottom="0.98425196850393704" header="0.51181102362204722" footer="0.51181102362204722"/>
  <pageSetup paperSize="9" scale="55" orientation="landscape" blackAndWhite="1" horizontalDpi="300" verticalDpi="300" r:id="rId1"/>
  <headerFooter alignWithMargins="0">
    <oddHeader>&amp;L&amp;"Arial,Bold"&amp;14PROJECT AIRCO&amp;C&amp;"Arial,Bold"&amp;14Sheet: &amp;A&amp;R&amp;"Arial,Bold"&amp;14STRICTLY CONFIDENTIAL</oddHeader>
    <oddFooter>&amp;L&amp;12&amp;F (Printed on &amp;D at &amp;T) &amp;R&amp;12Page &amp;P of &amp;N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1">
    <outlinePr summaryBelow="0" summaryRight="0"/>
  </sheetPr>
  <dimension ref="A1:PY200"/>
  <sheetViews>
    <sheetView defaultGridColor="0" colorId="8" zoomScaleNormal="100" zoomScalePageLayoutView="120" workbookViewId="0">
      <pane xSplit="9" ySplit="5" topLeftCell="K6" activePane="bottomRight" state="frozen"/>
      <selection activeCell="F117" sqref="F117"/>
      <selection pane="topRight" activeCell="F117" sqref="F117"/>
      <selection pane="bottomLeft" activeCell="F117" sqref="F117"/>
      <selection pane="bottomRight" activeCell="E101" sqref="E101"/>
    </sheetView>
  </sheetViews>
  <sheetFormatPr defaultColWidth="0" defaultRowHeight="13.15" outlineLevelCol="1" x14ac:dyDescent="0.35"/>
  <cols>
    <col min="1" max="2" width="1.33203125" style="15" customWidth="1"/>
    <col min="3" max="3" width="1.33203125" style="21" customWidth="1"/>
    <col min="4" max="4" width="1.33203125" style="60" customWidth="1"/>
    <col min="5" max="5" width="40.53125" style="12" customWidth="1"/>
    <col min="6" max="6" width="12.53125" style="12" customWidth="1"/>
    <col min="7" max="8" width="11.53125" style="12" customWidth="1"/>
    <col min="9" max="9" width="2.53125" style="9" customWidth="1"/>
    <col min="10" max="13" width="11.53125" style="12" customWidth="1"/>
    <col min="14" max="31" width="11.53125" style="12" customWidth="1" outlineLevel="1"/>
    <col min="32" max="192" width="11.53125" style="12" customWidth="1"/>
    <col min="193" max="255" width="11.53125" hidden="1" customWidth="1"/>
    <col min="256" max="16384" width="11.53125" hidden="1"/>
  </cols>
  <sheetData>
    <row r="1" spans="1:441" s="43" customFormat="1" ht="25.15" x14ac:dyDescent="0.35">
      <c r="A1" s="24" t="str">
        <f ca="1" xml:space="preserve"> RIGHT(CELL("filename", A1), LEN(CELL("filename", A1)) - SEARCH("]", CELL("filename", A1))) &amp; " - " &amp; InpC!F3</f>
        <v>Debt - Base case 1</v>
      </c>
      <c r="B1" s="15"/>
      <c r="C1" s="21"/>
      <c r="D1" s="60"/>
      <c r="E1" s="12"/>
      <c r="F1" s="12"/>
      <c r="G1" s="12"/>
      <c r="H1" s="12"/>
      <c r="I1" s="9"/>
      <c r="J1" s="12"/>
      <c r="K1" s="12"/>
      <c r="L1" s="12"/>
      <c r="M1" s="12"/>
      <c r="N1" s="12"/>
      <c r="O1" s="12"/>
      <c r="P1" s="12"/>
      <c r="Q1" s="12"/>
      <c r="R1" s="12"/>
      <c r="S1" s="12"/>
      <c r="T1" s="12"/>
      <c r="U1" s="12"/>
      <c r="V1" s="12"/>
      <c r="W1" s="12"/>
      <c r="X1" s="12"/>
      <c r="Y1" s="12"/>
      <c r="Z1" s="12"/>
      <c r="AA1" s="12"/>
      <c r="AB1" s="12"/>
      <c r="AC1" s="12"/>
      <c r="AD1" s="12"/>
      <c r="AE1" s="12"/>
      <c r="AF1" s="12"/>
      <c r="AG1" s="12"/>
      <c r="AH1" s="12"/>
      <c r="AI1" s="12"/>
      <c r="AJ1" s="12"/>
      <c r="AK1" s="12"/>
      <c r="AL1" s="12"/>
      <c r="AM1" s="12"/>
      <c r="AN1" s="12"/>
      <c r="AO1" s="12"/>
      <c r="AP1" s="12"/>
      <c r="AQ1" s="12"/>
      <c r="AR1" s="12"/>
      <c r="AS1" s="12"/>
      <c r="AT1" s="12"/>
      <c r="AU1" s="12"/>
      <c r="AV1" s="12"/>
      <c r="AW1" s="12"/>
      <c r="AX1" s="12"/>
      <c r="AY1" s="12"/>
      <c r="AZ1" s="12"/>
      <c r="BA1" s="12"/>
      <c r="BB1" s="12"/>
      <c r="BC1" s="12"/>
      <c r="BD1" s="12"/>
      <c r="BE1" s="12"/>
      <c r="BF1" s="12"/>
      <c r="BG1" s="12"/>
      <c r="BH1" s="12"/>
      <c r="BI1" s="12"/>
      <c r="BJ1" s="12"/>
      <c r="BK1" s="12"/>
      <c r="BL1" s="12"/>
      <c r="BM1" s="12"/>
      <c r="BN1" s="12"/>
      <c r="BO1" s="12"/>
      <c r="BP1" s="12"/>
      <c r="BQ1" s="12"/>
      <c r="BR1" s="12"/>
      <c r="BS1" s="12"/>
      <c r="BT1" s="12"/>
      <c r="BU1" s="12"/>
      <c r="BV1" s="12"/>
      <c r="BW1" s="12"/>
      <c r="BX1" s="12"/>
      <c r="BY1" s="12"/>
      <c r="BZ1" s="12"/>
      <c r="CA1" s="12"/>
      <c r="CB1" s="12"/>
      <c r="CC1" s="12"/>
      <c r="CD1" s="12"/>
      <c r="CE1" s="12"/>
      <c r="CF1" s="12"/>
      <c r="CG1" s="12"/>
      <c r="CH1" s="12"/>
      <c r="CI1" s="12"/>
      <c r="CJ1" s="12"/>
      <c r="CK1" s="12"/>
      <c r="CL1" s="12"/>
      <c r="CM1" s="12"/>
      <c r="CN1" s="12"/>
      <c r="CO1" s="12"/>
      <c r="CP1" s="12"/>
      <c r="CQ1" s="12"/>
      <c r="CR1" s="12"/>
      <c r="CS1" s="12"/>
      <c r="CT1" s="12"/>
      <c r="CU1" s="12"/>
      <c r="CV1" s="12"/>
      <c r="CW1" s="12"/>
      <c r="CX1" s="12"/>
      <c r="CY1" s="12"/>
      <c r="CZ1" s="12"/>
      <c r="DA1" s="12"/>
      <c r="DB1" s="12"/>
      <c r="DC1" s="12"/>
      <c r="DD1" s="12"/>
      <c r="DE1" s="12"/>
      <c r="DF1" s="12"/>
      <c r="DG1" s="12"/>
      <c r="DH1" s="12"/>
      <c r="DI1" s="12"/>
      <c r="DJ1" s="12"/>
      <c r="DK1" s="12"/>
      <c r="DL1" s="12"/>
      <c r="DM1" s="12"/>
      <c r="DN1" s="12"/>
      <c r="DO1" s="12"/>
      <c r="DP1" s="12"/>
      <c r="DQ1" s="12"/>
      <c r="DR1" s="12"/>
      <c r="DS1" s="12"/>
      <c r="DT1" s="12"/>
      <c r="DU1" s="12"/>
      <c r="DV1" s="12"/>
      <c r="DW1" s="12"/>
      <c r="DX1" s="12"/>
      <c r="DY1" s="12"/>
      <c r="DZ1" s="12"/>
      <c r="EA1" s="12"/>
      <c r="EB1" s="12"/>
      <c r="EC1" s="12"/>
      <c r="ED1" s="12"/>
      <c r="EE1" s="12"/>
      <c r="EF1" s="12"/>
      <c r="EG1" s="12"/>
      <c r="EH1" s="12"/>
      <c r="EI1" s="12"/>
      <c r="EJ1" s="12"/>
      <c r="EK1" s="12"/>
      <c r="EL1" s="12"/>
      <c r="EM1" s="12"/>
      <c r="EN1" s="12"/>
      <c r="EO1" s="12"/>
      <c r="EP1" s="12"/>
      <c r="EQ1" s="12"/>
      <c r="ER1" s="12"/>
      <c r="ES1" s="12"/>
      <c r="ET1" s="12"/>
      <c r="EU1" s="12"/>
      <c r="EV1" s="12"/>
      <c r="EW1" s="12"/>
      <c r="EX1" s="12"/>
      <c r="EY1" s="12"/>
      <c r="EZ1" s="12"/>
      <c r="FA1" s="12"/>
      <c r="FB1" s="12"/>
      <c r="FC1" s="12"/>
      <c r="FD1" s="12"/>
      <c r="FE1" s="12"/>
      <c r="FF1" s="12"/>
      <c r="FG1" s="12"/>
      <c r="FH1" s="12"/>
      <c r="FI1" s="12"/>
      <c r="FJ1" s="12"/>
      <c r="FK1" s="12"/>
      <c r="FL1" s="12"/>
      <c r="FM1" s="12"/>
      <c r="FN1" s="12"/>
      <c r="FO1" s="12"/>
      <c r="FP1" s="12"/>
      <c r="FQ1" s="12"/>
      <c r="FR1" s="12"/>
      <c r="FS1" s="12"/>
      <c r="FT1" s="12"/>
      <c r="FU1" s="12"/>
      <c r="FV1" s="12"/>
      <c r="FW1" s="12"/>
      <c r="FX1" s="12"/>
      <c r="FY1" s="12"/>
      <c r="FZ1" s="12"/>
      <c r="GA1" s="12"/>
      <c r="GB1" s="12"/>
      <c r="GC1" s="12"/>
      <c r="GD1" s="12"/>
      <c r="GE1" s="12"/>
      <c r="GF1" s="12"/>
      <c r="GG1" s="12"/>
      <c r="GH1" s="12"/>
      <c r="GI1" s="12"/>
      <c r="GJ1" s="12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  <c r="HB1"/>
      <c r="HC1"/>
      <c r="HD1"/>
      <c r="HE1"/>
      <c r="HF1"/>
      <c r="HG1"/>
      <c r="HH1"/>
      <c r="HI1"/>
      <c r="HJ1"/>
      <c r="HK1"/>
      <c r="HL1"/>
      <c r="HM1"/>
      <c r="HN1"/>
      <c r="HO1"/>
      <c r="HP1"/>
      <c r="HQ1"/>
      <c r="HR1"/>
      <c r="HS1"/>
      <c r="HT1"/>
      <c r="HU1"/>
      <c r="HV1"/>
      <c r="HW1"/>
      <c r="HX1"/>
      <c r="HY1"/>
      <c r="HZ1"/>
      <c r="IA1"/>
      <c r="IB1"/>
      <c r="IC1"/>
      <c r="ID1"/>
      <c r="IE1"/>
      <c r="IF1"/>
      <c r="IG1"/>
      <c r="IH1"/>
      <c r="II1"/>
      <c r="IJ1"/>
      <c r="IK1"/>
      <c r="IL1"/>
      <c r="IM1"/>
      <c r="IN1"/>
      <c r="IO1"/>
      <c r="IP1"/>
      <c r="IQ1"/>
      <c r="IR1"/>
      <c r="IS1"/>
      <c r="IT1"/>
      <c r="IU1"/>
      <c r="IV1"/>
      <c r="IW1"/>
      <c r="IX1"/>
      <c r="IY1"/>
      <c r="IZ1"/>
      <c r="JA1"/>
      <c r="JB1"/>
      <c r="JC1"/>
      <c r="JD1"/>
      <c r="JE1"/>
      <c r="JF1"/>
      <c r="JG1"/>
      <c r="JH1"/>
      <c r="JI1"/>
      <c r="JJ1"/>
      <c r="JK1"/>
      <c r="JL1"/>
      <c r="JM1"/>
      <c r="JN1"/>
      <c r="JO1"/>
      <c r="JP1"/>
      <c r="JQ1"/>
      <c r="JR1"/>
      <c r="JS1"/>
      <c r="JT1"/>
      <c r="JU1"/>
      <c r="JV1"/>
      <c r="JW1"/>
      <c r="JX1"/>
      <c r="JY1"/>
      <c r="JZ1"/>
      <c r="KA1"/>
      <c r="KB1"/>
      <c r="KC1"/>
      <c r="KD1"/>
      <c r="KE1"/>
      <c r="KF1"/>
      <c r="KG1"/>
      <c r="KH1"/>
      <c r="KI1"/>
      <c r="KJ1"/>
      <c r="KK1"/>
      <c r="KL1"/>
      <c r="KM1"/>
      <c r="KN1"/>
      <c r="KO1"/>
      <c r="KP1"/>
      <c r="KQ1"/>
      <c r="KR1"/>
      <c r="KS1"/>
      <c r="KT1"/>
      <c r="KU1"/>
      <c r="KV1"/>
      <c r="KW1"/>
      <c r="KX1"/>
      <c r="KY1"/>
      <c r="KZ1"/>
      <c r="LA1"/>
      <c r="LB1"/>
      <c r="LC1"/>
      <c r="LD1"/>
      <c r="LE1"/>
      <c r="LF1"/>
      <c r="LG1"/>
      <c r="LH1"/>
      <c r="LI1"/>
      <c r="LJ1"/>
      <c r="LK1"/>
      <c r="LL1"/>
      <c r="LM1"/>
      <c r="LN1"/>
      <c r="LO1"/>
      <c r="LP1"/>
      <c r="LQ1"/>
      <c r="LR1"/>
      <c r="LS1"/>
      <c r="LT1"/>
      <c r="LU1"/>
      <c r="LV1"/>
      <c r="LW1"/>
      <c r="LX1"/>
      <c r="LY1"/>
      <c r="LZ1"/>
      <c r="MA1"/>
      <c r="MB1"/>
      <c r="MC1"/>
      <c r="MD1"/>
      <c r="ME1"/>
      <c r="MF1"/>
      <c r="MG1"/>
      <c r="MH1"/>
      <c r="MI1"/>
      <c r="MJ1"/>
      <c r="MK1"/>
      <c r="ML1"/>
      <c r="MM1"/>
      <c r="MN1"/>
      <c r="MO1"/>
      <c r="MP1"/>
      <c r="MQ1"/>
      <c r="MR1"/>
      <c r="MS1"/>
      <c r="MT1"/>
      <c r="MU1"/>
      <c r="MV1"/>
      <c r="MW1"/>
      <c r="MX1"/>
      <c r="MY1"/>
      <c r="MZ1"/>
      <c r="NA1"/>
      <c r="NB1"/>
      <c r="NC1"/>
      <c r="ND1"/>
      <c r="NE1"/>
      <c r="NF1"/>
      <c r="NG1"/>
      <c r="NH1"/>
      <c r="NI1"/>
      <c r="NJ1"/>
      <c r="NK1"/>
      <c r="NL1"/>
      <c r="NM1"/>
      <c r="NN1"/>
      <c r="NO1"/>
      <c r="NP1"/>
      <c r="NQ1"/>
      <c r="NR1"/>
      <c r="NS1"/>
      <c r="NT1"/>
      <c r="NU1"/>
      <c r="NV1"/>
      <c r="NW1"/>
      <c r="NX1"/>
      <c r="NY1"/>
      <c r="NZ1"/>
      <c r="OA1"/>
      <c r="OB1"/>
      <c r="OC1"/>
      <c r="OD1"/>
      <c r="OE1"/>
      <c r="OF1"/>
      <c r="OG1"/>
      <c r="OH1"/>
      <c r="OI1"/>
      <c r="OJ1"/>
      <c r="OK1"/>
      <c r="OL1"/>
      <c r="OM1"/>
      <c r="ON1"/>
      <c r="OO1"/>
      <c r="OP1"/>
      <c r="OQ1"/>
      <c r="OR1"/>
      <c r="OS1"/>
      <c r="OT1"/>
      <c r="OU1"/>
      <c r="OV1"/>
      <c r="OW1"/>
      <c r="OX1"/>
      <c r="OY1"/>
      <c r="OZ1"/>
      <c r="PA1"/>
      <c r="PB1"/>
      <c r="PC1"/>
      <c r="PD1"/>
      <c r="PE1"/>
      <c r="PF1"/>
      <c r="PG1"/>
      <c r="PH1"/>
      <c r="PI1"/>
      <c r="PJ1"/>
      <c r="PK1"/>
      <c r="PL1"/>
      <c r="PM1"/>
      <c r="PN1"/>
      <c r="PO1"/>
      <c r="PP1"/>
      <c r="PQ1"/>
      <c r="PR1"/>
      <c r="PS1"/>
      <c r="PT1"/>
      <c r="PU1"/>
      <c r="PV1"/>
      <c r="PW1"/>
      <c r="PX1"/>
      <c r="PY1"/>
    </row>
    <row r="2" spans="1:441" s="53" customFormat="1" x14ac:dyDescent="0.35">
      <c r="A2" s="63"/>
      <c r="B2" s="63"/>
      <c r="C2" s="64"/>
      <c r="D2" s="65"/>
      <c r="E2" s="41" t="str">
        <f xml:space="preserve"> Time!E$25</f>
        <v>Model period ending</v>
      </c>
      <c r="F2" s="350">
        <f xml:space="preserve"> Check!$F$9</f>
        <v>0</v>
      </c>
      <c r="G2" s="42" t="s">
        <v>23</v>
      </c>
      <c r="H2" s="25"/>
      <c r="I2" s="179"/>
      <c r="J2" s="25">
        <f xml:space="preserve"> Time!J$25</f>
        <v>44104</v>
      </c>
      <c r="K2" s="25">
        <f xml:space="preserve"> Time!K$25</f>
        <v>44196</v>
      </c>
      <c r="L2" s="25">
        <f xml:space="preserve"> Time!L$25</f>
        <v>44286</v>
      </c>
      <c r="M2" s="25">
        <f xml:space="preserve"> Time!M$25</f>
        <v>44377</v>
      </c>
      <c r="N2" s="25">
        <f xml:space="preserve"> Time!N$25</f>
        <v>44469</v>
      </c>
      <c r="O2" s="25">
        <f xml:space="preserve"> Time!O$25</f>
        <v>44561</v>
      </c>
      <c r="P2" s="25">
        <f xml:space="preserve"> Time!P$25</f>
        <v>44651</v>
      </c>
      <c r="Q2" s="25">
        <f xml:space="preserve"> Time!Q$25</f>
        <v>44742</v>
      </c>
      <c r="R2" s="25">
        <f xml:space="preserve"> Time!R$25</f>
        <v>44834</v>
      </c>
      <c r="S2" s="25">
        <f xml:space="preserve"> Time!S$25</f>
        <v>44926</v>
      </c>
      <c r="T2" s="25">
        <f xml:space="preserve"> Time!T$25</f>
        <v>45016</v>
      </c>
      <c r="U2" s="25">
        <f xml:space="preserve"> Time!U$25</f>
        <v>45107</v>
      </c>
      <c r="V2" s="25">
        <f xml:space="preserve"> Time!V$25</f>
        <v>45199</v>
      </c>
      <c r="W2" s="25">
        <f xml:space="preserve"> Time!W$25</f>
        <v>45291</v>
      </c>
      <c r="X2" s="25">
        <f xml:space="preserve"> Time!X$25</f>
        <v>45382</v>
      </c>
      <c r="Y2" s="25">
        <f xml:space="preserve"> Time!Y$25</f>
        <v>45473</v>
      </c>
      <c r="Z2" s="25">
        <f xml:space="preserve"> Time!Z$25</f>
        <v>45565</v>
      </c>
      <c r="AA2" s="25">
        <f xml:space="preserve"> Time!AA$25</f>
        <v>45657</v>
      </c>
      <c r="AB2" s="25">
        <f xml:space="preserve"> Time!AB$25</f>
        <v>45747</v>
      </c>
      <c r="AC2" s="25">
        <f xml:space="preserve"> Time!AC$25</f>
        <v>45838</v>
      </c>
      <c r="AD2" s="25">
        <f xml:space="preserve"> Time!AD$25</f>
        <v>45930</v>
      </c>
      <c r="AE2" s="25">
        <f xml:space="preserve"> Time!AE$25</f>
        <v>46022</v>
      </c>
      <c r="AF2" s="25">
        <f xml:space="preserve"> Time!AF$25</f>
        <v>46112</v>
      </c>
      <c r="AG2" s="25">
        <f xml:space="preserve"> Time!AG$25</f>
        <v>46203</v>
      </c>
      <c r="AH2" s="25">
        <f xml:space="preserve"> Time!AH$25</f>
        <v>46295</v>
      </c>
      <c r="AI2" s="25">
        <f xml:space="preserve"> Time!AI$25</f>
        <v>46387</v>
      </c>
      <c r="AJ2" s="25">
        <f xml:space="preserve"> Time!AJ$25</f>
        <v>46477</v>
      </c>
      <c r="AK2" s="25">
        <f xml:space="preserve"> Time!AK$25</f>
        <v>46568</v>
      </c>
      <c r="AL2" s="25">
        <f xml:space="preserve"> Time!AL$25</f>
        <v>46660</v>
      </c>
      <c r="AM2" s="25">
        <f xml:space="preserve"> Time!AM$25</f>
        <v>46752</v>
      </c>
      <c r="AN2" s="25">
        <f xml:space="preserve"> Time!AN$25</f>
        <v>46843</v>
      </c>
      <c r="AO2" s="25">
        <f xml:space="preserve"> Time!AO$25</f>
        <v>46934</v>
      </c>
      <c r="AP2" s="25">
        <f xml:space="preserve"> Time!AP$25</f>
        <v>47026</v>
      </c>
      <c r="AQ2" s="25">
        <f xml:space="preserve"> Time!AQ$25</f>
        <v>47118</v>
      </c>
      <c r="AR2" s="25">
        <f xml:space="preserve"> Time!AR$25</f>
        <v>47208</v>
      </c>
      <c r="AS2" s="25">
        <f xml:space="preserve"> Time!AS$25</f>
        <v>47299</v>
      </c>
      <c r="AT2" s="25">
        <f xml:space="preserve"> Time!AT$25</f>
        <v>47391</v>
      </c>
      <c r="AU2" s="25">
        <f xml:space="preserve"> Time!AU$25</f>
        <v>47483</v>
      </c>
      <c r="AV2" s="25">
        <f xml:space="preserve"> Time!AV$25</f>
        <v>47573</v>
      </c>
      <c r="AW2" s="25">
        <f xml:space="preserve"> Time!AW$25</f>
        <v>47664</v>
      </c>
      <c r="AX2" s="25">
        <f xml:space="preserve"> Time!AX$25</f>
        <v>47756</v>
      </c>
      <c r="AY2" s="25">
        <f xml:space="preserve"> Time!AY$25</f>
        <v>47848</v>
      </c>
      <c r="AZ2" s="25">
        <f xml:space="preserve"> Time!AZ$25</f>
        <v>47938</v>
      </c>
      <c r="BA2" s="25">
        <f xml:space="preserve"> Time!BA$25</f>
        <v>48029</v>
      </c>
      <c r="BB2" s="25">
        <f xml:space="preserve"> Time!BB$25</f>
        <v>48121</v>
      </c>
      <c r="BC2" s="25">
        <f xml:space="preserve"> Time!BC$25</f>
        <v>48213</v>
      </c>
      <c r="BD2" s="25">
        <f xml:space="preserve"> Time!BD$25</f>
        <v>48304</v>
      </c>
      <c r="BE2" s="25">
        <f xml:space="preserve"> Time!BE$25</f>
        <v>48395</v>
      </c>
      <c r="BF2" s="25">
        <f xml:space="preserve"> Time!BF$25</f>
        <v>48487</v>
      </c>
      <c r="BG2" s="25">
        <f xml:space="preserve"> Time!BG$25</f>
        <v>48579</v>
      </c>
      <c r="BH2" s="25">
        <f xml:space="preserve"> Time!BH$25</f>
        <v>48669</v>
      </c>
      <c r="BI2" s="25">
        <f xml:space="preserve"> Time!BI$25</f>
        <v>48760</v>
      </c>
      <c r="BJ2" s="25">
        <f xml:space="preserve"> Time!BJ$25</f>
        <v>48852</v>
      </c>
      <c r="BK2" s="25">
        <f xml:space="preserve"> Time!BK$25</f>
        <v>48944</v>
      </c>
      <c r="BL2" s="25">
        <f xml:space="preserve"> Time!BL$25</f>
        <v>49034</v>
      </c>
      <c r="BM2" s="25">
        <f xml:space="preserve"> Time!BM$25</f>
        <v>49125</v>
      </c>
      <c r="BN2" s="25">
        <f xml:space="preserve"> Time!BN$25</f>
        <v>49217</v>
      </c>
      <c r="BO2" s="25">
        <f xml:space="preserve"> Time!BO$25</f>
        <v>49309</v>
      </c>
      <c r="BP2" s="25">
        <f xml:space="preserve"> Time!BP$25</f>
        <v>49399</v>
      </c>
      <c r="BQ2" s="25">
        <f xml:space="preserve"> Time!BQ$25</f>
        <v>49490</v>
      </c>
      <c r="BR2" s="25">
        <f xml:space="preserve"> Time!BR$25</f>
        <v>49582</v>
      </c>
      <c r="BS2" s="25">
        <f xml:space="preserve"> Time!BS$25</f>
        <v>49674</v>
      </c>
      <c r="BT2" s="25">
        <f xml:space="preserve"> Time!BT$25</f>
        <v>49765</v>
      </c>
      <c r="BU2" s="25">
        <f xml:space="preserve"> Time!BU$25</f>
        <v>49856</v>
      </c>
      <c r="BV2" s="25">
        <f xml:space="preserve"> Time!BV$25</f>
        <v>49948</v>
      </c>
      <c r="BW2" s="25">
        <f xml:space="preserve"> Time!BW$25</f>
        <v>50040</v>
      </c>
      <c r="BX2" s="25">
        <f xml:space="preserve"> Time!BX$25</f>
        <v>50130</v>
      </c>
      <c r="BY2" s="25">
        <f xml:space="preserve"> Time!BY$25</f>
        <v>50221</v>
      </c>
      <c r="BZ2" s="25">
        <f xml:space="preserve"> Time!BZ$25</f>
        <v>50313</v>
      </c>
      <c r="CA2" s="25">
        <f xml:space="preserve"> Time!CA$25</f>
        <v>50405</v>
      </c>
      <c r="CB2" s="25">
        <f xml:space="preserve"> Time!CB$25</f>
        <v>50495</v>
      </c>
      <c r="CC2" s="25">
        <f xml:space="preserve"> Time!CC$25</f>
        <v>50586</v>
      </c>
      <c r="CD2" s="25">
        <f xml:space="preserve"> Time!CD$25</f>
        <v>50678</v>
      </c>
      <c r="CE2" s="25">
        <f xml:space="preserve"> Time!CE$25</f>
        <v>50770</v>
      </c>
      <c r="CF2" s="25">
        <f xml:space="preserve"> Time!CF$25</f>
        <v>50860</v>
      </c>
      <c r="CG2" s="25">
        <f xml:space="preserve"> Time!CG$25</f>
        <v>50951</v>
      </c>
      <c r="CH2" s="25">
        <f xml:space="preserve"> Time!CH$25</f>
        <v>51043</v>
      </c>
      <c r="CI2" s="25">
        <f xml:space="preserve"> Time!CI$25</f>
        <v>51135</v>
      </c>
      <c r="CJ2" s="25">
        <f xml:space="preserve"> Time!CJ$25</f>
        <v>51226</v>
      </c>
      <c r="CK2" s="25">
        <f xml:space="preserve"> Time!CK$25</f>
        <v>51317</v>
      </c>
      <c r="CL2" s="25">
        <f xml:space="preserve"> Time!CL$25</f>
        <v>51409</v>
      </c>
      <c r="CM2" s="25">
        <f xml:space="preserve"> Time!CM$25</f>
        <v>51501</v>
      </c>
      <c r="CN2" s="25">
        <f xml:space="preserve"> Time!CN$25</f>
        <v>51591</v>
      </c>
      <c r="CO2" s="25">
        <f xml:space="preserve"> Time!CO$25</f>
        <v>51682</v>
      </c>
      <c r="CP2" s="25">
        <f xml:space="preserve"> Time!CP$25</f>
        <v>51774</v>
      </c>
      <c r="CQ2" s="25">
        <f xml:space="preserve"> Time!CQ$25</f>
        <v>51866</v>
      </c>
      <c r="CR2" s="25">
        <f xml:space="preserve"> Time!CR$25</f>
        <v>51956</v>
      </c>
      <c r="CS2" s="25">
        <f xml:space="preserve"> Time!CS$25</f>
        <v>52047</v>
      </c>
      <c r="CT2" s="25">
        <f xml:space="preserve"> Time!CT$25</f>
        <v>52139</v>
      </c>
      <c r="CU2" s="25">
        <f xml:space="preserve"> Time!CU$25</f>
        <v>52231</v>
      </c>
      <c r="CV2" s="25">
        <f xml:space="preserve"> Time!CV$25</f>
        <v>52321</v>
      </c>
      <c r="CW2" s="25">
        <f xml:space="preserve"> Time!CW$25</f>
        <v>52412</v>
      </c>
      <c r="CX2" s="25">
        <f xml:space="preserve"> Time!CX$25</f>
        <v>52504</v>
      </c>
      <c r="CY2" s="25">
        <f xml:space="preserve"> Time!CY$25</f>
        <v>52596</v>
      </c>
      <c r="CZ2" s="25">
        <f xml:space="preserve"> Time!CZ$25</f>
        <v>52687</v>
      </c>
      <c r="DA2" s="25">
        <f xml:space="preserve"> Time!DA$25</f>
        <v>52778</v>
      </c>
      <c r="DB2" s="25">
        <f xml:space="preserve"> Time!DB$25</f>
        <v>52870</v>
      </c>
      <c r="DC2" s="25">
        <f xml:space="preserve"> Time!DC$25</f>
        <v>52962</v>
      </c>
      <c r="DD2" s="25">
        <f xml:space="preserve"> Time!DD$25</f>
        <v>53052</v>
      </c>
      <c r="DE2" s="25">
        <f xml:space="preserve"> Time!DE$25</f>
        <v>53143</v>
      </c>
      <c r="DF2" s="25">
        <f xml:space="preserve"> Time!DF$25</f>
        <v>53235</v>
      </c>
      <c r="DG2" s="25">
        <f xml:space="preserve"> Time!DG$25</f>
        <v>53327</v>
      </c>
      <c r="DH2" s="25">
        <f xml:space="preserve"> Time!DH$25</f>
        <v>53417</v>
      </c>
      <c r="DI2" s="25">
        <f xml:space="preserve"> Time!DI$25</f>
        <v>53508</v>
      </c>
      <c r="DJ2" s="25">
        <f xml:space="preserve"> Time!DJ$25</f>
        <v>53600</v>
      </c>
      <c r="DK2" s="25">
        <f xml:space="preserve"> Time!DK$25</f>
        <v>53692</v>
      </c>
      <c r="DL2" s="25">
        <f xml:space="preserve"> Time!DL$25</f>
        <v>53782</v>
      </c>
      <c r="DM2" s="25">
        <f xml:space="preserve"> Time!DM$25</f>
        <v>53873</v>
      </c>
      <c r="DN2" s="25">
        <f xml:space="preserve"> Time!DN$25</f>
        <v>53965</v>
      </c>
      <c r="DO2" s="25">
        <f xml:space="preserve"> Time!DO$25</f>
        <v>54057</v>
      </c>
      <c r="DP2" s="25">
        <f xml:space="preserve"> Time!DP$25</f>
        <v>54148</v>
      </c>
      <c r="DQ2" s="25">
        <f xml:space="preserve"> Time!DQ$25</f>
        <v>54239</v>
      </c>
      <c r="DR2" s="25">
        <f xml:space="preserve"> Time!DR$25</f>
        <v>54331</v>
      </c>
      <c r="DS2" s="25">
        <f xml:space="preserve"> Time!DS$25</f>
        <v>54423</v>
      </c>
      <c r="DT2" s="25">
        <f xml:space="preserve"> Time!DT$25</f>
        <v>54513</v>
      </c>
      <c r="DU2" s="25">
        <f xml:space="preserve"> Time!DU$25</f>
        <v>54604</v>
      </c>
      <c r="DV2" s="25">
        <f xml:space="preserve"> Time!DV$25</f>
        <v>54696</v>
      </c>
      <c r="DW2" s="25">
        <f xml:space="preserve"> Time!DW$25</f>
        <v>54788</v>
      </c>
      <c r="DX2" s="25">
        <f xml:space="preserve"> Time!DX$25</f>
        <v>54878</v>
      </c>
      <c r="DY2" s="25">
        <f xml:space="preserve"> Time!DY$25</f>
        <v>54969</v>
      </c>
      <c r="DZ2" s="25">
        <f xml:space="preserve"> Time!DZ$25</f>
        <v>55061</v>
      </c>
      <c r="EA2" s="25">
        <f xml:space="preserve"> Time!EA$25</f>
        <v>55153</v>
      </c>
      <c r="EB2" s="25">
        <f xml:space="preserve"> Time!EB$25</f>
        <v>55243</v>
      </c>
      <c r="EC2" s="25">
        <f xml:space="preserve"> Time!EC$25</f>
        <v>55334</v>
      </c>
      <c r="ED2" s="25">
        <f xml:space="preserve"> Time!ED$25</f>
        <v>55426</v>
      </c>
      <c r="EE2" s="25">
        <f xml:space="preserve"> Time!EE$25</f>
        <v>55518</v>
      </c>
      <c r="EF2" s="25">
        <f xml:space="preserve"> Time!EF$25</f>
        <v>55609</v>
      </c>
      <c r="EG2" s="25">
        <f xml:space="preserve"> Time!EG$25</f>
        <v>55700</v>
      </c>
      <c r="EH2" s="25">
        <f xml:space="preserve"> Time!EH$25</f>
        <v>55792</v>
      </c>
      <c r="EI2" s="25">
        <f xml:space="preserve"> Time!EI$25</f>
        <v>55884</v>
      </c>
      <c r="EJ2" s="25">
        <f xml:space="preserve"> Time!EJ$25</f>
        <v>55974</v>
      </c>
      <c r="EK2" s="25">
        <f xml:space="preserve"> Time!EK$25</f>
        <v>56065</v>
      </c>
      <c r="EL2" s="25">
        <f xml:space="preserve"> Time!EL$25</f>
        <v>56157</v>
      </c>
      <c r="EM2" s="25">
        <f xml:space="preserve"> Time!EM$25</f>
        <v>56249</v>
      </c>
      <c r="EN2" s="25">
        <f xml:space="preserve"> Time!EN$25</f>
        <v>56339</v>
      </c>
      <c r="EO2" s="25">
        <f xml:space="preserve"> Time!EO$25</f>
        <v>56430</v>
      </c>
      <c r="EP2" s="25">
        <f xml:space="preserve"> Time!EP$25</f>
        <v>56522</v>
      </c>
      <c r="EQ2" s="25">
        <f xml:space="preserve"> Time!EQ$25</f>
        <v>56614</v>
      </c>
      <c r="ER2" s="25">
        <f xml:space="preserve"> Time!ER$25</f>
        <v>56704</v>
      </c>
      <c r="ES2" s="25">
        <f xml:space="preserve"> Time!ES$25</f>
        <v>56795</v>
      </c>
      <c r="ET2" s="25">
        <f xml:space="preserve"> Time!ET$25</f>
        <v>56887</v>
      </c>
      <c r="EU2" s="25">
        <f xml:space="preserve"> Time!EU$25</f>
        <v>56979</v>
      </c>
      <c r="EV2" s="25">
        <f xml:space="preserve"> Time!EV$25</f>
        <v>57070</v>
      </c>
      <c r="EW2" s="25">
        <f xml:space="preserve"> Time!EW$25</f>
        <v>57161</v>
      </c>
      <c r="EX2" s="25">
        <f xml:space="preserve"> Time!EX$25</f>
        <v>57253</v>
      </c>
      <c r="EY2" s="25">
        <f xml:space="preserve"> Time!EY$25</f>
        <v>57345</v>
      </c>
      <c r="EZ2" s="25">
        <f xml:space="preserve"> Time!EZ$25</f>
        <v>57435</v>
      </c>
      <c r="FA2" s="25">
        <f xml:space="preserve"> Time!FA$25</f>
        <v>57526</v>
      </c>
      <c r="FB2" s="25">
        <f xml:space="preserve"> Time!FB$25</f>
        <v>57618</v>
      </c>
      <c r="FC2" s="25">
        <f xml:space="preserve"> Time!FC$25</f>
        <v>57710</v>
      </c>
      <c r="FD2" s="25">
        <f xml:space="preserve"> Time!FD$25</f>
        <v>57800</v>
      </c>
      <c r="FE2" s="25">
        <f xml:space="preserve"> Time!FE$25</f>
        <v>57891</v>
      </c>
      <c r="FF2" s="25">
        <f xml:space="preserve"> Time!FF$25</f>
        <v>57983</v>
      </c>
      <c r="FG2" s="25">
        <f xml:space="preserve"> Time!FG$25</f>
        <v>58075</v>
      </c>
      <c r="FH2" s="25">
        <f xml:space="preserve"> Time!FH$25</f>
        <v>58165</v>
      </c>
      <c r="FI2" s="25">
        <f xml:space="preserve"> Time!FI$25</f>
        <v>58256</v>
      </c>
      <c r="FJ2" s="25">
        <f xml:space="preserve"> Time!FJ$25</f>
        <v>58348</v>
      </c>
      <c r="FK2" s="25">
        <f xml:space="preserve"> Time!FK$25</f>
        <v>58440</v>
      </c>
      <c r="FL2" s="25">
        <f xml:space="preserve"> Time!FL$25</f>
        <v>58531</v>
      </c>
      <c r="FM2" s="25">
        <f xml:space="preserve"> Time!FM$25</f>
        <v>58622</v>
      </c>
      <c r="FN2" s="25">
        <f xml:space="preserve"> Time!FN$25</f>
        <v>58714</v>
      </c>
      <c r="FO2" s="25">
        <f xml:space="preserve"> Time!FO$25</f>
        <v>58806</v>
      </c>
      <c r="FP2" s="25">
        <f xml:space="preserve"> Time!FP$25</f>
        <v>58896</v>
      </c>
      <c r="FQ2" s="25">
        <f xml:space="preserve"> Time!FQ$25</f>
        <v>58987</v>
      </c>
      <c r="FR2" s="25">
        <f xml:space="preserve"> Time!FR$25</f>
        <v>59079</v>
      </c>
      <c r="FS2" s="25">
        <f xml:space="preserve"> Time!FS$25</f>
        <v>59171</v>
      </c>
      <c r="FT2" s="25">
        <f xml:space="preserve"> Time!FT$25</f>
        <v>59261</v>
      </c>
      <c r="FU2" s="25">
        <f xml:space="preserve"> Time!FU$25</f>
        <v>59352</v>
      </c>
      <c r="FV2" s="25">
        <f xml:space="preserve"> Time!FV$25</f>
        <v>59444</v>
      </c>
      <c r="FW2" s="25">
        <f xml:space="preserve"> Time!FW$25</f>
        <v>59536</v>
      </c>
      <c r="FX2" s="25">
        <f xml:space="preserve"> Time!FX$25</f>
        <v>59626</v>
      </c>
      <c r="FY2" s="25">
        <f xml:space="preserve"> Time!FY$25</f>
        <v>59717</v>
      </c>
      <c r="FZ2" s="25">
        <f xml:space="preserve"> Time!FZ$25</f>
        <v>59809</v>
      </c>
      <c r="GA2" s="25">
        <f xml:space="preserve"> Time!GA$25</f>
        <v>59901</v>
      </c>
      <c r="GB2" s="25">
        <f xml:space="preserve"> Time!GB$25</f>
        <v>59992</v>
      </c>
      <c r="GC2" s="25">
        <f xml:space="preserve"> Time!GC$25</f>
        <v>60083</v>
      </c>
      <c r="GD2" s="25">
        <f xml:space="preserve"> Time!GD$25</f>
        <v>60175</v>
      </c>
      <c r="GE2" s="25">
        <f xml:space="preserve"> Time!GE$25</f>
        <v>60267</v>
      </c>
      <c r="GF2" s="25">
        <f xml:space="preserve"> Time!GF$25</f>
        <v>60357</v>
      </c>
      <c r="GG2" s="25">
        <f xml:space="preserve"> Time!GG$25</f>
        <v>60448</v>
      </c>
      <c r="GH2" s="25">
        <f xml:space="preserve"> Time!GH$25</f>
        <v>60540</v>
      </c>
      <c r="GI2" s="25">
        <f xml:space="preserve"> Time!GI$25</f>
        <v>60632</v>
      </c>
      <c r="GJ2" s="25">
        <f xml:space="preserve"> Time!GJ$25</f>
        <v>60722</v>
      </c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  <c r="HB2"/>
      <c r="HC2"/>
      <c r="HD2"/>
      <c r="HE2"/>
      <c r="HF2"/>
      <c r="HG2"/>
      <c r="HH2"/>
      <c r="HI2"/>
      <c r="HJ2"/>
      <c r="HK2"/>
      <c r="HL2"/>
      <c r="HM2"/>
      <c r="HN2"/>
      <c r="HO2"/>
      <c r="HP2"/>
      <c r="HQ2"/>
      <c r="HR2"/>
      <c r="HS2"/>
      <c r="HT2"/>
      <c r="HU2"/>
      <c r="HV2"/>
      <c r="HW2"/>
      <c r="HX2"/>
      <c r="HY2"/>
      <c r="HZ2"/>
      <c r="IA2"/>
      <c r="IB2"/>
      <c r="IC2"/>
      <c r="ID2"/>
      <c r="IE2"/>
      <c r="IF2"/>
      <c r="IG2"/>
      <c r="IH2"/>
      <c r="II2"/>
      <c r="IJ2"/>
      <c r="IK2"/>
      <c r="IL2"/>
      <c r="IM2"/>
      <c r="IN2"/>
      <c r="IO2"/>
      <c r="IP2"/>
      <c r="IQ2"/>
      <c r="IR2"/>
      <c r="IS2"/>
      <c r="IT2"/>
      <c r="IU2"/>
      <c r="IV2"/>
      <c r="IW2"/>
      <c r="IX2"/>
      <c r="IY2"/>
      <c r="IZ2"/>
      <c r="JA2"/>
      <c r="JB2"/>
      <c r="JC2"/>
      <c r="JD2"/>
      <c r="JE2"/>
      <c r="JF2"/>
      <c r="JG2"/>
      <c r="JH2"/>
      <c r="JI2"/>
      <c r="JJ2"/>
      <c r="JK2"/>
      <c r="JL2"/>
      <c r="JM2"/>
      <c r="JN2"/>
      <c r="JO2"/>
      <c r="JP2"/>
      <c r="JQ2"/>
      <c r="JR2"/>
      <c r="JS2"/>
      <c r="JT2"/>
      <c r="JU2"/>
      <c r="JV2"/>
      <c r="JW2"/>
      <c r="JX2"/>
      <c r="JY2"/>
      <c r="JZ2"/>
      <c r="KA2"/>
      <c r="KB2"/>
      <c r="KC2"/>
      <c r="KD2"/>
      <c r="KE2"/>
      <c r="KF2"/>
      <c r="KG2"/>
      <c r="KH2"/>
      <c r="KI2"/>
      <c r="KJ2"/>
      <c r="KK2"/>
      <c r="KL2"/>
      <c r="KM2"/>
      <c r="KN2"/>
      <c r="KO2"/>
      <c r="KP2"/>
      <c r="KQ2"/>
      <c r="KR2"/>
      <c r="KS2"/>
      <c r="KT2"/>
      <c r="KU2"/>
      <c r="KV2"/>
      <c r="KW2"/>
      <c r="KX2"/>
      <c r="KY2"/>
      <c r="KZ2"/>
      <c r="LA2"/>
      <c r="LB2"/>
      <c r="LC2"/>
      <c r="LD2"/>
      <c r="LE2"/>
      <c r="LF2"/>
      <c r="LG2"/>
      <c r="LH2"/>
      <c r="LI2"/>
      <c r="LJ2"/>
      <c r="LK2"/>
      <c r="LL2"/>
      <c r="LM2"/>
      <c r="LN2"/>
      <c r="LO2"/>
      <c r="LP2"/>
      <c r="LQ2"/>
      <c r="LR2"/>
      <c r="LS2"/>
      <c r="LT2"/>
      <c r="LU2"/>
      <c r="LV2"/>
      <c r="LW2"/>
      <c r="LX2"/>
      <c r="LY2"/>
      <c r="LZ2"/>
      <c r="MA2"/>
      <c r="MB2"/>
      <c r="MC2"/>
      <c r="MD2"/>
      <c r="ME2"/>
      <c r="MF2"/>
      <c r="MG2"/>
      <c r="MH2"/>
      <c r="MI2"/>
      <c r="MJ2"/>
      <c r="MK2"/>
      <c r="ML2"/>
      <c r="MM2"/>
      <c r="MN2"/>
      <c r="MO2"/>
      <c r="MP2"/>
      <c r="MQ2"/>
      <c r="MR2"/>
      <c r="MS2"/>
      <c r="MT2"/>
      <c r="MU2"/>
      <c r="MV2"/>
      <c r="MW2"/>
      <c r="MX2"/>
      <c r="MY2"/>
      <c r="MZ2"/>
      <c r="NA2"/>
      <c r="NB2"/>
      <c r="NC2"/>
      <c r="ND2"/>
      <c r="NE2"/>
      <c r="NF2"/>
      <c r="NG2"/>
      <c r="NH2"/>
      <c r="NI2"/>
      <c r="NJ2"/>
      <c r="NK2"/>
      <c r="NL2"/>
      <c r="NM2"/>
      <c r="NN2"/>
      <c r="NO2"/>
      <c r="NP2"/>
      <c r="NQ2"/>
      <c r="NR2"/>
      <c r="NS2"/>
      <c r="NT2"/>
      <c r="NU2"/>
      <c r="NV2"/>
      <c r="NW2"/>
      <c r="NX2"/>
      <c r="NY2"/>
      <c r="NZ2"/>
      <c r="OA2"/>
      <c r="OB2"/>
      <c r="OC2"/>
      <c r="OD2"/>
      <c r="OE2"/>
      <c r="OF2"/>
      <c r="OG2"/>
      <c r="OH2"/>
      <c r="OI2"/>
      <c r="OJ2"/>
      <c r="OK2"/>
      <c r="OL2"/>
      <c r="OM2"/>
      <c r="ON2"/>
      <c r="OO2"/>
      <c r="OP2"/>
      <c r="OQ2"/>
      <c r="OR2"/>
      <c r="OS2"/>
      <c r="OT2"/>
      <c r="OU2"/>
      <c r="OV2"/>
      <c r="OW2"/>
      <c r="OX2"/>
      <c r="OY2"/>
      <c r="OZ2"/>
      <c r="PA2"/>
      <c r="PB2"/>
      <c r="PC2"/>
      <c r="PD2"/>
      <c r="PE2"/>
      <c r="PF2"/>
      <c r="PG2"/>
      <c r="PH2"/>
      <c r="PI2"/>
      <c r="PJ2"/>
      <c r="PK2"/>
      <c r="PL2"/>
      <c r="PM2"/>
      <c r="PN2"/>
      <c r="PO2"/>
      <c r="PP2"/>
      <c r="PQ2"/>
      <c r="PR2"/>
      <c r="PS2"/>
      <c r="PT2"/>
      <c r="PU2"/>
      <c r="PV2"/>
      <c r="PW2"/>
      <c r="PX2"/>
      <c r="PY2"/>
    </row>
    <row r="3" spans="1:441" s="18" customFormat="1" x14ac:dyDescent="0.35">
      <c r="A3" s="15"/>
      <c r="B3" s="15"/>
      <c r="C3" s="21"/>
      <c r="D3" s="60"/>
      <c r="E3" s="17" t="str">
        <f xml:space="preserve"> Time!E$67</f>
        <v>Timeline label</v>
      </c>
      <c r="F3" s="350">
        <f xml:space="preserve"> Output!J2</f>
        <v>0</v>
      </c>
      <c r="G3" s="121" t="s">
        <v>25</v>
      </c>
      <c r="H3" s="17"/>
      <c r="I3" s="180"/>
      <c r="J3" s="48" t="str">
        <f xml:space="preserve"> Time!J$67</f>
        <v>Pre-fcst</v>
      </c>
      <c r="K3" s="48" t="str">
        <f xml:space="preserve"> Time!K$67</f>
        <v>Pre-fcst</v>
      </c>
      <c r="L3" s="48" t="str">
        <f xml:space="preserve"> Time!L$67</f>
        <v>Fin Close</v>
      </c>
      <c r="M3" s="48" t="str">
        <f xml:space="preserve"> Time!M$67</f>
        <v>Operations</v>
      </c>
      <c r="N3" s="48" t="str">
        <f xml:space="preserve"> Time!N$67</f>
        <v>Operations</v>
      </c>
      <c r="O3" s="48" t="str">
        <f xml:space="preserve"> Time!O$67</f>
        <v>Operations</v>
      </c>
      <c r="P3" s="48" t="str">
        <f xml:space="preserve"> Time!P$67</f>
        <v>Operations</v>
      </c>
      <c r="Q3" s="48" t="str">
        <f xml:space="preserve"> Time!Q$67</f>
        <v>Operations</v>
      </c>
      <c r="R3" s="48" t="str">
        <f xml:space="preserve"> Time!R$67</f>
        <v>Operations</v>
      </c>
      <c r="S3" s="48" t="str">
        <f xml:space="preserve"> Time!S$67</f>
        <v>Operations</v>
      </c>
      <c r="T3" s="48" t="str">
        <f xml:space="preserve"> Time!T$67</f>
        <v>Operations</v>
      </c>
      <c r="U3" s="48" t="str">
        <f xml:space="preserve"> Time!U$67</f>
        <v>Operations</v>
      </c>
      <c r="V3" s="48" t="str">
        <f xml:space="preserve"> Time!V$67</f>
        <v>Operations</v>
      </c>
      <c r="W3" s="48" t="str">
        <f xml:space="preserve"> Time!W$67</f>
        <v>Operations</v>
      </c>
      <c r="X3" s="48" t="str">
        <f xml:space="preserve"> Time!X$67</f>
        <v>Operations</v>
      </c>
      <c r="Y3" s="48" t="str">
        <f xml:space="preserve"> Time!Y$67</f>
        <v>Operations</v>
      </c>
      <c r="Z3" s="48" t="str">
        <f xml:space="preserve"> Time!Z$67</f>
        <v>Operations</v>
      </c>
      <c r="AA3" s="48" t="str">
        <f xml:space="preserve"> Time!AA$67</f>
        <v>Operations</v>
      </c>
      <c r="AB3" s="48" t="str">
        <f xml:space="preserve"> Time!AB$67</f>
        <v>Operations</v>
      </c>
      <c r="AC3" s="48" t="str">
        <f xml:space="preserve"> Time!AC$67</f>
        <v>Operations</v>
      </c>
      <c r="AD3" s="48" t="str">
        <f xml:space="preserve"> Time!AD$67</f>
        <v>Operations</v>
      </c>
      <c r="AE3" s="48" t="str">
        <f xml:space="preserve"> Time!AE$67</f>
        <v>Operations</v>
      </c>
      <c r="AF3" s="48" t="str">
        <f xml:space="preserve"> Time!AF$67</f>
        <v>Operations</v>
      </c>
      <c r="AG3" s="48" t="str">
        <f xml:space="preserve"> Time!AG$67</f>
        <v>Operations</v>
      </c>
      <c r="AH3" s="48" t="str">
        <f xml:space="preserve"> Time!AH$67</f>
        <v>Operations</v>
      </c>
      <c r="AI3" s="48" t="str">
        <f xml:space="preserve"> Time!AI$67</f>
        <v>Operations</v>
      </c>
      <c r="AJ3" s="48" t="str">
        <f xml:space="preserve"> Time!AJ$67</f>
        <v>Operations</v>
      </c>
      <c r="AK3" s="48" t="str">
        <f xml:space="preserve"> Time!AK$67</f>
        <v>Operations</v>
      </c>
      <c r="AL3" s="48" t="str">
        <f xml:space="preserve"> Time!AL$67</f>
        <v>Operations</v>
      </c>
      <c r="AM3" s="48" t="str">
        <f xml:space="preserve"> Time!AM$67</f>
        <v>Operations</v>
      </c>
      <c r="AN3" s="48" t="str">
        <f xml:space="preserve"> Time!AN$67</f>
        <v>Operations</v>
      </c>
      <c r="AO3" s="48" t="str">
        <f xml:space="preserve"> Time!AO$67</f>
        <v>Operations</v>
      </c>
      <c r="AP3" s="48" t="str">
        <f xml:space="preserve"> Time!AP$67</f>
        <v>Operations</v>
      </c>
      <c r="AQ3" s="48" t="str">
        <f xml:space="preserve"> Time!AQ$67</f>
        <v>Operations</v>
      </c>
      <c r="AR3" s="48" t="str">
        <f xml:space="preserve"> Time!AR$67</f>
        <v>Operations</v>
      </c>
      <c r="AS3" s="48" t="str">
        <f xml:space="preserve"> Time!AS$67</f>
        <v>Operations</v>
      </c>
      <c r="AT3" s="48" t="str">
        <f xml:space="preserve"> Time!AT$67</f>
        <v>Operations</v>
      </c>
      <c r="AU3" s="48" t="str">
        <f xml:space="preserve"> Time!AU$67</f>
        <v>Operations</v>
      </c>
      <c r="AV3" s="48" t="str">
        <f xml:space="preserve"> Time!AV$67</f>
        <v>Operations</v>
      </c>
      <c r="AW3" s="48" t="str">
        <f xml:space="preserve"> Time!AW$67</f>
        <v>Operations</v>
      </c>
      <c r="AX3" s="48" t="str">
        <f xml:space="preserve"> Time!AX$67</f>
        <v>Operations</v>
      </c>
      <c r="AY3" s="48" t="str">
        <f xml:space="preserve"> Time!AY$67</f>
        <v>Operations</v>
      </c>
      <c r="AZ3" s="48" t="str">
        <f xml:space="preserve"> Time!AZ$67</f>
        <v>Operations</v>
      </c>
      <c r="BA3" s="48" t="str">
        <f xml:space="preserve"> Time!BA$67</f>
        <v>Operations</v>
      </c>
      <c r="BB3" s="48" t="str">
        <f xml:space="preserve"> Time!BB$67</f>
        <v>Operations</v>
      </c>
      <c r="BC3" s="48" t="str">
        <f xml:space="preserve"> Time!BC$67</f>
        <v>Operations</v>
      </c>
      <c r="BD3" s="48" t="str">
        <f xml:space="preserve"> Time!BD$67</f>
        <v>Operations</v>
      </c>
      <c r="BE3" s="48" t="str">
        <f xml:space="preserve"> Time!BE$67</f>
        <v>Operations</v>
      </c>
      <c r="BF3" s="48" t="str">
        <f xml:space="preserve"> Time!BF$67</f>
        <v>Operations</v>
      </c>
      <c r="BG3" s="48" t="str">
        <f xml:space="preserve"> Time!BG$67</f>
        <v>Operations</v>
      </c>
      <c r="BH3" s="48" t="str">
        <f xml:space="preserve"> Time!BH$67</f>
        <v>Operations</v>
      </c>
      <c r="BI3" s="48" t="str">
        <f xml:space="preserve"> Time!BI$67</f>
        <v>Operations</v>
      </c>
      <c r="BJ3" s="48" t="str">
        <f xml:space="preserve"> Time!BJ$67</f>
        <v>Operations</v>
      </c>
      <c r="BK3" s="48" t="str">
        <f xml:space="preserve"> Time!BK$67</f>
        <v>Operations</v>
      </c>
      <c r="BL3" s="48" t="str">
        <f xml:space="preserve"> Time!BL$67</f>
        <v>Operations</v>
      </c>
      <c r="BM3" s="48" t="str">
        <f xml:space="preserve"> Time!BM$67</f>
        <v>Operations</v>
      </c>
      <c r="BN3" s="48" t="str">
        <f xml:space="preserve"> Time!BN$67</f>
        <v>Operations</v>
      </c>
      <c r="BO3" s="48" t="str">
        <f xml:space="preserve"> Time!BO$67</f>
        <v>Operations</v>
      </c>
      <c r="BP3" s="48" t="str">
        <f xml:space="preserve"> Time!BP$67</f>
        <v>Operations</v>
      </c>
      <c r="BQ3" s="48" t="str">
        <f xml:space="preserve"> Time!BQ$67</f>
        <v>Operations</v>
      </c>
      <c r="BR3" s="48" t="str">
        <f xml:space="preserve"> Time!BR$67</f>
        <v>Operations</v>
      </c>
      <c r="BS3" s="48" t="str">
        <f xml:space="preserve"> Time!BS$67</f>
        <v>Operations</v>
      </c>
      <c r="BT3" s="48" t="str">
        <f xml:space="preserve"> Time!BT$67</f>
        <v>Operations</v>
      </c>
      <c r="BU3" s="48" t="str">
        <f xml:space="preserve"> Time!BU$67</f>
        <v>Operations</v>
      </c>
      <c r="BV3" s="48" t="str">
        <f xml:space="preserve"> Time!BV$67</f>
        <v>Operations</v>
      </c>
      <c r="BW3" s="48" t="str">
        <f xml:space="preserve"> Time!BW$67</f>
        <v>Operations</v>
      </c>
      <c r="BX3" s="48" t="str">
        <f xml:space="preserve"> Time!BX$67</f>
        <v>Operations</v>
      </c>
      <c r="BY3" s="48" t="str">
        <f xml:space="preserve"> Time!BY$67</f>
        <v>Operations</v>
      </c>
      <c r="BZ3" s="48" t="str">
        <f xml:space="preserve"> Time!BZ$67</f>
        <v>Operations</v>
      </c>
      <c r="CA3" s="48" t="str">
        <f xml:space="preserve"> Time!CA$67</f>
        <v>Operations</v>
      </c>
      <c r="CB3" s="48" t="str">
        <f xml:space="preserve"> Time!CB$67</f>
        <v>Operations</v>
      </c>
      <c r="CC3" s="48" t="str">
        <f xml:space="preserve"> Time!CC$67</f>
        <v>Operations</v>
      </c>
      <c r="CD3" s="48" t="str">
        <f xml:space="preserve"> Time!CD$67</f>
        <v>Operations</v>
      </c>
      <c r="CE3" s="48" t="str">
        <f xml:space="preserve"> Time!CE$67</f>
        <v>Operations</v>
      </c>
      <c r="CF3" s="48" t="str">
        <f xml:space="preserve"> Time!CF$67</f>
        <v>Operations</v>
      </c>
      <c r="CG3" s="48" t="str">
        <f xml:space="preserve"> Time!CG$67</f>
        <v>Operations</v>
      </c>
      <c r="CH3" s="48" t="str">
        <f xml:space="preserve"> Time!CH$67</f>
        <v>Operations</v>
      </c>
      <c r="CI3" s="48" t="str">
        <f xml:space="preserve"> Time!CI$67</f>
        <v>Operations</v>
      </c>
      <c r="CJ3" s="48" t="str">
        <f xml:space="preserve"> Time!CJ$67</f>
        <v>Operations</v>
      </c>
      <c r="CK3" s="48" t="str">
        <f xml:space="preserve"> Time!CK$67</f>
        <v>Operations</v>
      </c>
      <c r="CL3" s="48" t="str">
        <f xml:space="preserve"> Time!CL$67</f>
        <v>Operations</v>
      </c>
      <c r="CM3" s="48" t="str">
        <f xml:space="preserve"> Time!CM$67</f>
        <v>Operations</v>
      </c>
      <c r="CN3" s="48" t="str">
        <f xml:space="preserve"> Time!CN$67</f>
        <v>Operations</v>
      </c>
      <c r="CO3" s="48" t="str">
        <f xml:space="preserve"> Time!CO$67</f>
        <v>Operations</v>
      </c>
      <c r="CP3" s="48" t="str">
        <f xml:space="preserve"> Time!CP$67</f>
        <v>Operations</v>
      </c>
      <c r="CQ3" s="48" t="str">
        <f xml:space="preserve"> Time!CQ$67</f>
        <v>Operations</v>
      </c>
      <c r="CR3" s="48" t="str">
        <f xml:space="preserve"> Time!CR$67</f>
        <v>Operations</v>
      </c>
      <c r="CS3" s="48" t="str">
        <f xml:space="preserve"> Time!CS$67</f>
        <v>Operations</v>
      </c>
      <c r="CT3" s="48" t="str">
        <f xml:space="preserve"> Time!CT$67</f>
        <v>Operations</v>
      </c>
      <c r="CU3" s="48" t="str">
        <f xml:space="preserve"> Time!CU$67</f>
        <v>Operations</v>
      </c>
      <c r="CV3" s="48" t="str">
        <f xml:space="preserve"> Time!CV$67</f>
        <v>Operations</v>
      </c>
      <c r="CW3" s="48" t="str">
        <f xml:space="preserve"> Time!CW$67</f>
        <v>Operations</v>
      </c>
      <c r="CX3" s="48" t="str">
        <f xml:space="preserve"> Time!CX$67</f>
        <v>Operations</v>
      </c>
      <c r="CY3" s="48" t="str">
        <f xml:space="preserve"> Time!CY$67</f>
        <v>Operations</v>
      </c>
      <c r="CZ3" s="48" t="str">
        <f xml:space="preserve"> Time!CZ$67</f>
        <v>Operations</v>
      </c>
      <c r="DA3" s="48" t="str">
        <f xml:space="preserve"> Time!DA$67</f>
        <v>Operations</v>
      </c>
      <c r="DB3" s="48" t="str">
        <f xml:space="preserve"> Time!DB$67</f>
        <v>Operations</v>
      </c>
      <c r="DC3" s="48" t="str">
        <f xml:space="preserve"> Time!DC$67</f>
        <v>Operations</v>
      </c>
      <c r="DD3" s="48" t="str">
        <f xml:space="preserve"> Time!DD$67</f>
        <v>Operations</v>
      </c>
      <c r="DE3" s="48" t="str">
        <f xml:space="preserve"> Time!DE$67</f>
        <v>Operations</v>
      </c>
      <c r="DF3" s="48" t="str">
        <f xml:space="preserve"> Time!DF$67</f>
        <v>Operations</v>
      </c>
      <c r="DG3" s="48" t="str">
        <f xml:space="preserve"> Time!DG$67</f>
        <v>Operations</v>
      </c>
      <c r="DH3" s="48" t="str">
        <f xml:space="preserve"> Time!DH$67</f>
        <v>Operations</v>
      </c>
      <c r="DI3" s="48" t="str">
        <f xml:space="preserve"> Time!DI$67</f>
        <v>Post ops</v>
      </c>
      <c r="DJ3" s="48" t="str">
        <f xml:space="preserve"> Time!DJ$67</f>
        <v>Post ops</v>
      </c>
      <c r="DK3" s="48" t="str">
        <f xml:space="preserve"> Time!DK$67</f>
        <v>Post ops</v>
      </c>
      <c r="DL3" s="48" t="str">
        <f xml:space="preserve"> Time!DL$67</f>
        <v>Post ops</v>
      </c>
      <c r="DM3" s="48" t="str">
        <f xml:space="preserve"> Time!DM$67</f>
        <v>Post ops</v>
      </c>
      <c r="DN3" s="48" t="str">
        <f xml:space="preserve"> Time!DN$67</f>
        <v>Post ops</v>
      </c>
      <c r="DO3" s="48" t="str">
        <f xml:space="preserve"> Time!DO$67</f>
        <v>Post ops</v>
      </c>
      <c r="DP3" s="48" t="str">
        <f xml:space="preserve"> Time!DP$67</f>
        <v>Post ops</v>
      </c>
      <c r="DQ3" s="48" t="str">
        <f xml:space="preserve"> Time!DQ$67</f>
        <v>Post ops</v>
      </c>
      <c r="DR3" s="48" t="str">
        <f xml:space="preserve"> Time!DR$67</f>
        <v>Post ops</v>
      </c>
      <c r="DS3" s="48" t="str">
        <f xml:space="preserve"> Time!DS$67</f>
        <v>Post ops</v>
      </c>
      <c r="DT3" s="48" t="str">
        <f xml:space="preserve"> Time!DT$67</f>
        <v>Post ops</v>
      </c>
      <c r="DU3" s="48" t="str">
        <f xml:space="preserve"> Time!DU$67</f>
        <v>Post ops</v>
      </c>
      <c r="DV3" s="48" t="str">
        <f xml:space="preserve"> Time!DV$67</f>
        <v>Post ops</v>
      </c>
      <c r="DW3" s="48" t="str">
        <f xml:space="preserve"> Time!DW$67</f>
        <v>Post ops</v>
      </c>
      <c r="DX3" s="48" t="str">
        <f xml:space="preserve"> Time!DX$67</f>
        <v>Post ops</v>
      </c>
      <c r="DY3" s="48" t="str">
        <f xml:space="preserve"> Time!DY$67</f>
        <v>Post ops</v>
      </c>
      <c r="DZ3" s="48" t="str">
        <f xml:space="preserve"> Time!DZ$67</f>
        <v>Post ops</v>
      </c>
      <c r="EA3" s="48" t="str">
        <f xml:space="preserve"> Time!EA$67</f>
        <v>Post ops</v>
      </c>
      <c r="EB3" s="48" t="str">
        <f xml:space="preserve"> Time!EB$67</f>
        <v>Post ops</v>
      </c>
      <c r="EC3" s="48" t="str">
        <f xml:space="preserve"> Time!EC$67</f>
        <v>Post ops</v>
      </c>
      <c r="ED3" s="48" t="str">
        <f xml:space="preserve"> Time!ED$67</f>
        <v>Post ops</v>
      </c>
      <c r="EE3" s="48" t="str">
        <f xml:space="preserve"> Time!EE$67</f>
        <v>Post ops</v>
      </c>
      <c r="EF3" s="48" t="str">
        <f xml:space="preserve"> Time!EF$67</f>
        <v>Post ops</v>
      </c>
      <c r="EG3" s="48" t="str">
        <f xml:space="preserve"> Time!EG$67</f>
        <v>Post ops</v>
      </c>
      <c r="EH3" s="48" t="str">
        <f xml:space="preserve"> Time!EH$67</f>
        <v>Post ops</v>
      </c>
      <c r="EI3" s="48" t="str">
        <f xml:space="preserve"> Time!EI$67</f>
        <v>Post ops</v>
      </c>
      <c r="EJ3" s="48" t="str">
        <f xml:space="preserve"> Time!EJ$67</f>
        <v>Post ops</v>
      </c>
      <c r="EK3" s="48" t="str">
        <f xml:space="preserve"> Time!EK$67</f>
        <v>Post ops</v>
      </c>
      <c r="EL3" s="48" t="str">
        <f xml:space="preserve"> Time!EL$67</f>
        <v>Post ops</v>
      </c>
      <c r="EM3" s="48" t="str">
        <f xml:space="preserve"> Time!EM$67</f>
        <v>Post ops</v>
      </c>
      <c r="EN3" s="48" t="str">
        <f xml:space="preserve"> Time!EN$67</f>
        <v>Post ops</v>
      </c>
      <c r="EO3" s="48" t="str">
        <f xml:space="preserve"> Time!EO$67</f>
        <v>Post ops</v>
      </c>
      <c r="EP3" s="48" t="str">
        <f xml:space="preserve"> Time!EP$67</f>
        <v>Post ops</v>
      </c>
      <c r="EQ3" s="48" t="str">
        <f xml:space="preserve"> Time!EQ$67</f>
        <v>Post ops</v>
      </c>
      <c r="ER3" s="48" t="str">
        <f xml:space="preserve"> Time!ER$67</f>
        <v>Post ops</v>
      </c>
      <c r="ES3" s="48" t="str">
        <f xml:space="preserve"> Time!ES$67</f>
        <v>Post ops</v>
      </c>
      <c r="ET3" s="48" t="str">
        <f xml:space="preserve"> Time!ET$67</f>
        <v>Post ops</v>
      </c>
      <c r="EU3" s="48" t="str">
        <f xml:space="preserve"> Time!EU$67</f>
        <v>Post ops</v>
      </c>
      <c r="EV3" s="48" t="str">
        <f xml:space="preserve"> Time!EV$67</f>
        <v>Post ops</v>
      </c>
      <c r="EW3" s="48" t="str">
        <f xml:space="preserve"> Time!EW$67</f>
        <v>Post ops</v>
      </c>
      <c r="EX3" s="48" t="str">
        <f xml:space="preserve"> Time!EX$67</f>
        <v>Post ops</v>
      </c>
      <c r="EY3" s="48" t="str">
        <f xml:space="preserve"> Time!EY$67</f>
        <v>Post ops</v>
      </c>
      <c r="EZ3" s="48" t="str">
        <f xml:space="preserve"> Time!EZ$67</f>
        <v>Post ops</v>
      </c>
      <c r="FA3" s="48" t="str">
        <f xml:space="preserve"> Time!FA$67</f>
        <v>Post ops</v>
      </c>
      <c r="FB3" s="48" t="str">
        <f xml:space="preserve"> Time!FB$67</f>
        <v>Post ops</v>
      </c>
      <c r="FC3" s="48" t="str">
        <f xml:space="preserve"> Time!FC$67</f>
        <v>Post ops</v>
      </c>
      <c r="FD3" s="48" t="str">
        <f xml:space="preserve"> Time!FD$67</f>
        <v>Post ops</v>
      </c>
      <c r="FE3" s="48" t="str">
        <f xml:space="preserve"> Time!FE$67</f>
        <v>Post ops</v>
      </c>
      <c r="FF3" s="48" t="str">
        <f xml:space="preserve"> Time!FF$67</f>
        <v>Post ops</v>
      </c>
      <c r="FG3" s="48" t="str">
        <f xml:space="preserve"> Time!FG$67</f>
        <v>Post ops</v>
      </c>
      <c r="FH3" s="48" t="str">
        <f xml:space="preserve"> Time!FH$67</f>
        <v>Post ops</v>
      </c>
      <c r="FI3" s="48" t="str">
        <f xml:space="preserve"> Time!FI$67</f>
        <v>Post ops</v>
      </c>
      <c r="FJ3" s="48" t="str">
        <f xml:space="preserve"> Time!FJ$67</f>
        <v>Post ops</v>
      </c>
      <c r="FK3" s="48" t="str">
        <f xml:space="preserve"> Time!FK$67</f>
        <v>Post ops</v>
      </c>
      <c r="FL3" s="48" t="str">
        <f xml:space="preserve"> Time!FL$67</f>
        <v>Post ops</v>
      </c>
      <c r="FM3" s="48" t="str">
        <f xml:space="preserve"> Time!FM$67</f>
        <v>Post ops</v>
      </c>
      <c r="FN3" s="48" t="str">
        <f xml:space="preserve"> Time!FN$67</f>
        <v>Post ops</v>
      </c>
      <c r="FO3" s="48" t="str">
        <f xml:space="preserve"> Time!FO$67</f>
        <v>Post ops</v>
      </c>
      <c r="FP3" s="48" t="str">
        <f xml:space="preserve"> Time!FP$67</f>
        <v>Post ops</v>
      </c>
      <c r="FQ3" s="48" t="str">
        <f xml:space="preserve"> Time!FQ$67</f>
        <v>Post ops</v>
      </c>
      <c r="FR3" s="48" t="str">
        <f xml:space="preserve"> Time!FR$67</f>
        <v>Post ops</v>
      </c>
      <c r="FS3" s="48" t="str">
        <f xml:space="preserve"> Time!FS$67</f>
        <v>Post ops</v>
      </c>
      <c r="FT3" s="48" t="str">
        <f xml:space="preserve"> Time!FT$67</f>
        <v>Post ops</v>
      </c>
      <c r="FU3" s="48" t="str">
        <f xml:space="preserve"> Time!FU$67</f>
        <v>Post ops</v>
      </c>
      <c r="FV3" s="48" t="str">
        <f xml:space="preserve"> Time!FV$67</f>
        <v>Post ops</v>
      </c>
      <c r="FW3" s="48" t="str">
        <f xml:space="preserve"> Time!FW$67</f>
        <v>Post ops</v>
      </c>
      <c r="FX3" s="48" t="str">
        <f xml:space="preserve"> Time!FX$67</f>
        <v>Post ops</v>
      </c>
      <c r="FY3" s="48" t="str">
        <f xml:space="preserve"> Time!FY$67</f>
        <v>Post ops</v>
      </c>
      <c r="FZ3" s="48" t="str">
        <f xml:space="preserve"> Time!FZ$67</f>
        <v>Post ops</v>
      </c>
      <c r="GA3" s="48" t="str">
        <f xml:space="preserve"> Time!GA$67</f>
        <v>Post ops</v>
      </c>
      <c r="GB3" s="48" t="str">
        <f xml:space="preserve"> Time!GB$67</f>
        <v>Post ops</v>
      </c>
      <c r="GC3" s="48" t="str">
        <f xml:space="preserve"> Time!GC$67</f>
        <v>Post ops</v>
      </c>
      <c r="GD3" s="48" t="str">
        <f xml:space="preserve"> Time!GD$67</f>
        <v>Post ops</v>
      </c>
      <c r="GE3" s="48" t="str">
        <f xml:space="preserve"> Time!GE$67</f>
        <v>Post ops</v>
      </c>
      <c r="GF3" s="48" t="str">
        <f xml:space="preserve"> Time!GF$67</f>
        <v>Post ops</v>
      </c>
      <c r="GG3" s="48" t="str">
        <f xml:space="preserve"> Time!GG$67</f>
        <v>Post ops</v>
      </c>
      <c r="GH3" s="48" t="str">
        <f xml:space="preserve"> Time!GH$67</f>
        <v>Post ops</v>
      </c>
      <c r="GI3" s="48" t="str">
        <f xml:space="preserve"> Time!GI$67</f>
        <v>Post ops</v>
      </c>
      <c r="GJ3" s="48" t="str">
        <f xml:space="preserve"> Time!GJ$67</f>
        <v>Post ops</v>
      </c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  <c r="IW3"/>
      <c r="IX3"/>
      <c r="IY3"/>
      <c r="IZ3"/>
      <c r="JA3"/>
      <c r="JB3"/>
      <c r="JC3"/>
      <c r="JD3"/>
      <c r="JE3"/>
      <c r="JF3"/>
      <c r="JG3"/>
      <c r="JH3"/>
      <c r="JI3"/>
      <c r="JJ3"/>
      <c r="JK3"/>
      <c r="JL3"/>
      <c r="JM3"/>
      <c r="JN3"/>
      <c r="JO3"/>
      <c r="JP3"/>
      <c r="JQ3"/>
      <c r="JR3"/>
      <c r="JS3"/>
      <c r="JT3"/>
      <c r="JU3"/>
      <c r="JV3"/>
      <c r="JW3"/>
      <c r="JX3"/>
      <c r="JY3"/>
      <c r="JZ3"/>
      <c r="KA3"/>
      <c r="KB3"/>
      <c r="KC3"/>
      <c r="KD3"/>
      <c r="KE3"/>
      <c r="KF3"/>
      <c r="KG3"/>
      <c r="KH3"/>
      <c r="KI3"/>
      <c r="KJ3"/>
      <c r="KK3"/>
      <c r="KL3"/>
      <c r="KM3"/>
      <c r="KN3"/>
      <c r="KO3"/>
      <c r="KP3"/>
      <c r="KQ3"/>
      <c r="KR3"/>
      <c r="KS3"/>
      <c r="KT3"/>
      <c r="KU3"/>
      <c r="KV3"/>
      <c r="KW3"/>
      <c r="KX3"/>
      <c r="KY3"/>
      <c r="KZ3"/>
      <c r="LA3"/>
      <c r="LB3"/>
      <c r="LC3"/>
      <c r="LD3"/>
      <c r="LE3"/>
      <c r="LF3"/>
      <c r="LG3"/>
      <c r="LH3"/>
      <c r="LI3"/>
      <c r="LJ3"/>
      <c r="LK3"/>
      <c r="LL3"/>
      <c r="LM3"/>
      <c r="LN3"/>
      <c r="LO3"/>
      <c r="LP3"/>
      <c r="LQ3"/>
      <c r="LR3"/>
      <c r="LS3"/>
      <c r="LT3"/>
      <c r="LU3"/>
      <c r="LV3"/>
      <c r="LW3"/>
      <c r="LX3"/>
      <c r="LY3"/>
      <c r="LZ3"/>
      <c r="MA3"/>
      <c r="MB3"/>
      <c r="MC3"/>
      <c r="MD3"/>
      <c r="ME3"/>
      <c r="MF3"/>
      <c r="MG3"/>
      <c r="MH3"/>
      <c r="MI3"/>
      <c r="MJ3"/>
      <c r="MK3"/>
      <c r="ML3"/>
      <c r="MM3"/>
      <c r="MN3"/>
      <c r="MO3"/>
      <c r="MP3"/>
      <c r="MQ3"/>
      <c r="MR3"/>
      <c r="MS3"/>
      <c r="MT3"/>
      <c r="MU3"/>
      <c r="MV3"/>
      <c r="MW3"/>
      <c r="MX3"/>
      <c r="MY3"/>
      <c r="MZ3"/>
      <c r="NA3"/>
      <c r="NB3"/>
      <c r="NC3"/>
      <c r="ND3"/>
      <c r="NE3"/>
      <c r="NF3"/>
      <c r="NG3"/>
      <c r="NH3"/>
      <c r="NI3"/>
      <c r="NJ3"/>
      <c r="NK3"/>
      <c r="NL3"/>
      <c r="NM3"/>
      <c r="NN3"/>
      <c r="NO3"/>
      <c r="NP3"/>
      <c r="NQ3"/>
      <c r="NR3"/>
      <c r="NS3"/>
      <c r="NT3"/>
      <c r="NU3"/>
      <c r="NV3"/>
      <c r="NW3"/>
      <c r="NX3"/>
      <c r="NY3"/>
      <c r="NZ3"/>
      <c r="OA3"/>
      <c r="OB3"/>
      <c r="OC3"/>
      <c r="OD3"/>
      <c r="OE3"/>
      <c r="OF3"/>
      <c r="OG3"/>
      <c r="OH3"/>
      <c r="OI3"/>
      <c r="OJ3"/>
      <c r="OK3"/>
      <c r="OL3"/>
      <c r="OM3"/>
      <c r="ON3"/>
      <c r="OO3"/>
      <c r="OP3"/>
      <c r="OQ3"/>
      <c r="OR3"/>
      <c r="OS3"/>
      <c r="OT3"/>
      <c r="OU3"/>
      <c r="OV3"/>
      <c r="OW3"/>
      <c r="OX3"/>
      <c r="OY3"/>
      <c r="OZ3"/>
      <c r="PA3"/>
      <c r="PB3"/>
      <c r="PC3"/>
      <c r="PD3"/>
      <c r="PE3"/>
      <c r="PF3"/>
      <c r="PG3"/>
      <c r="PH3"/>
      <c r="PI3"/>
      <c r="PJ3"/>
      <c r="PK3"/>
      <c r="PL3"/>
      <c r="PM3"/>
      <c r="PN3"/>
      <c r="PO3"/>
      <c r="PP3"/>
      <c r="PQ3"/>
      <c r="PR3"/>
      <c r="PS3"/>
      <c r="PT3"/>
      <c r="PU3"/>
      <c r="PV3"/>
      <c r="PW3"/>
      <c r="PX3"/>
      <c r="PY3"/>
    </row>
    <row r="4" spans="1:441" s="10" customFormat="1" x14ac:dyDescent="0.35">
      <c r="A4" s="15"/>
      <c r="B4" s="15"/>
      <c r="C4" s="21"/>
      <c r="D4" s="60"/>
      <c r="E4" s="266" t="str">
        <f xml:space="preserve"> Time!E$42</f>
        <v>Contract year</v>
      </c>
      <c r="F4" s="350">
        <f xml:space="preserve"> Check!$F$21</f>
        <v>0</v>
      </c>
      <c r="G4" s="121" t="s">
        <v>24</v>
      </c>
      <c r="H4" s="2"/>
      <c r="I4" s="16"/>
      <c r="J4" s="266">
        <f xml:space="preserve"> Time!J$42</f>
        <v>2020</v>
      </c>
      <c r="K4" s="266">
        <f xml:space="preserve"> Time!K$42</f>
        <v>2020</v>
      </c>
      <c r="L4" s="266">
        <f xml:space="preserve"> Time!L$42</f>
        <v>2020</v>
      </c>
      <c r="M4" s="266">
        <f xml:space="preserve"> Time!M$42</f>
        <v>2021</v>
      </c>
      <c r="N4" s="266">
        <f xml:space="preserve"> Time!N$42</f>
        <v>2021</v>
      </c>
      <c r="O4" s="266">
        <f xml:space="preserve"> Time!O$42</f>
        <v>2021</v>
      </c>
      <c r="P4" s="266">
        <f xml:space="preserve"> Time!P$42</f>
        <v>2021</v>
      </c>
      <c r="Q4" s="266">
        <f xml:space="preserve"> Time!Q$42</f>
        <v>2022</v>
      </c>
      <c r="R4" s="266">
        <f xml:space="preserve"> Time!R$42</f>
        <v>2022</v>
      </c>
      <c r="S4" s="266">
        <f xml:space="preserve"> Time!S$42</f>
        <v>2022</v>
      </c>
      <c r="T4" s="266">
        <f xml:space="preserve"> Time!T$42</f>
        <v>2022</v>
      </c>
      <c r="U4" s="266">
        <f xml:space="preserve"> Time!U$42</f>
        <v>2023</v>
      </c>
      <c r="V4" s="266">
        <f xml:space="preserve"> Time!V$42</f>
        <v>2023</v>
      </c>
      <c r="W4" s="266">
        <f xml:space="preserve"> Time!W$42</f>
        <v>2023</v>
      </c>
      <c r="X4" s="266">
        <f xml:space="preserve"> Time!X$42</f>
        <v>2023</v>
      </c>
      <c r="Y4" s="266">
        <f xml:space="preserve"> Time!Y$42</f>
        <v>2024</v>
      </c>
      <c r="Z4" s="266">
        <f xml:space="preserve"> Time!Z$42</f>
        <v>2024</v>
      </c>
      <c r="AA4" s="266">
        <f xml:space="preserve"> Time!AA$42</f>
        <v>2024</v>
      </c>
      <c r="AB4" s="266">
        <f xml:space="preserve"> Time!AB$42</f>
        <v>2024</v>
      </c>
      <c r="AC4" s="266">
        <f xml:space="preserve"> Time!AC$42</f>
        <v>2025</v>
      </c>
      <c r="AD4" s="266">
        <f xml:space="preserve"> Time!AD$42</f>
        <v>2025</v>
      </c>
      <c r="AE4" s="266">
        <f xml:space="preserve"> Time!AE$42</f>
        <v>2025</v>
      </c>
      <c r="AF4" s="266">
        <f xml:space="preserve"> Time!AF$42</f>
        <v>2025</v>
      </c>
      <c r="AG4" s="266">
        <f xml:space="preserve"> Time!AG$42</f>
        <v>2026</v>
      </c>
      <c r="AH4" s="266">
        <f xml:space="preserve"> Time!AH$42</f>
        <v>2026</v>
      </c>
      <c r="AI4" s="266">
        <f xml:space="preserve"> Time!AI$42</f>
        <v>2026</v>
      </c>
      <c r="AJ4" s="266">
        <f xml:space="preserve"> Time!AJ$42</f>
        <v>2026</v>
      </c>
      <c r="AK4" s="266">
        <f xml:space="preserve"> Time!AK$42</f>
        <v>2027</v>
      </c>
      <c r="AL4" s="266">
        <f xml:space="preserve"> Time!AL$42</f>
        <v>2027</v>
      </c>
      <c r="AM4" s="266">
        <f xml:space="preserve"> Time!AM$42</f>
        <v>2027</v>
      </c>
      <c r="AN4" s="266">
        <f xml:space="preserve"> Time!AN$42</f>
        <v>2027</v>
      </c>
      <c r="AO4" s="266">
        <f xml:space="preserve"> Time!AO$42</f>
        <v>2028</v>
      </c>
      <c r="AP4" s="266">
        <f xml:space="preserve"> Time!AP$42</f>
        <v>2028</v>
      </c>
      <c r="AQ4" s="266">
        <f xml:space="preserve"> Time!AQ$42</f>
        <v>2028</v>
      </c>
      <c r="AR4" s="266">
        <f xml:space="preserve"> Time!AR$42</f>
        <v>2028</v>
      </c>
      <c r="AS4" s="266">
        <f xml:space="preserve"> Time!AS$42</f>
        <v>2029</v>
      </c>
      <c r="AT4" s="266">
        <f xml:space="preserve"> Time!AT$42</f>
        <v>2029</v>
      </c>
      <c r="AU4" s="266">
        <f xml:space="preserve"> Time!AU$42</f>
        <v>2029</v>
      </c>
      <c r="AV4" s="266">
        <f xml:space="preserve"> Time!AV$42</f>
        <v>2029</v>
      </c>
      <c r="AW4" s="266">
        <f xml:space="preserve"> Time!AW$42</f>
        <v>2030</v>
      </c>
      <c r="AX4" s="266">
        <f xml:space="preserve"> Time!AX$42</f>
        <v>2030</v>
      </c>
      <c r="AY4" s="266">
        <f xml:space="preserve"> Time!AY$42</f>
        <v>2030</v>
      </c>
      <c r="AZ4" s="266">
        <f xml:space="preserve"> Time!AZ$42</f>
        <v>2030</v>
      </c>
      <c r="BA4" s="266">
        <f xml:space="preserve"> Time!BA$42</f>
        <v>2031</v>
      </c>
      <c r="BB4" s="266">
        <f xml:space="preserve"> Time!BB$42</f>
        <v>2031</v>
      </c>
      <c r="BC4" s="266">
        <f xml:space="preserve"> Time!BC$42</f>
        <v>2031</v>
      </c>
      <c r="BD4" s="266">
        <f xml:space="preserve"> Time!BD$42</f>
        <v>2031</v>
      </c>
      <c r="BE4" s="266">
        <f xml:space="preserve"> Time!BE$42</f>
        <v>2032</v>
      </c>
      <c r="BF4" s="266">
        <f xml:space="preserve"> Time!BF$42</f>
        <v>2032</v>
      </c>
      <c r="BG4" s="266">
        <f xml:space="preserve"> Time!BG$42</f>
        <v>2032</v>
      </c>
      <c r="BH4" s="266">
        <f xml:space="preserve"> Time!BH$42</f>
        <v>2032</v>
      </c>
      <c r="BI4" s="266">
        <f xml:space="preserve"> Time!BI$42</f>
        <v>2033</v>
      </c>
      <c r="BJ4" s="266">
        <f xml:space="preserve"> Time!BJ$42</f>
        <v>2033</v>
      </c>
      <c r="BK4" s="266">
        <f xml:space="preserve"> Time!BK$42</f>
        <v>2033</v>
      </c>
      <c r="BL4" s="266">
        <f xml:space="preserve"> Time!BL$42</f>
        <v>2033</v>
      </c>
      <c r="BM4" s="266">
        <f xml:space="preserve"> Time!BM$42</f>
        <v>2034</v>
      </c>
      <c r="BN4" s="266">
        <f xml:space="preserve"> Time!BN$42</f>
        <v>2034</v>
      </c>
      <c r="BO4" s="266">
        <f xml:space="preserve"> Time!BO$42</f>
        <v>2034</v>
      </c>
      <c r="BP4" s="266">
        <f xml:space="preserve"> Time!BP$42</f>
        <v>2034</v>
      </c>
      <c r="BQ4" s="266">
        <f xml:space="preserve"> Time!BQ$42</f>
        <v>2035</v>
      </c>
      <c r="BR4" s="266">
        <f xml:space="preserve"> Time!BR$42</f>
        <v>2035</v>
      </c>
      <c r="BS4" s="266">
        <f xml:space="preserve"> Time!BS$42</f>
        <v>2035</v>
      </c>
      <c r="BT4" s="266">
        <f xml:space="preserve"> Time!BT$42</f>
        <v>2035</v>
      </c>
      <c r="BU4" s="266">
        <f xml:space="preserve"> Time!BU$42</f>
        <v>2036</v>
      </c>
      <c r="BV4" s="266">
        <f xml:space="preserve"> Time!BV$42</f>
        <v>2036</v>
      </c>
      <c r="BW4" s="266">
        <f xml:space="preserve"> Time!BW$42</f>
        <v>2036</v>
      </c>
      <c r="BX4" s="266">
        <f xml:space="preserve"> Time!BX$42</f>
        <v>2036</v>
      </c>
      <c r="BY4" s="266">
        <f xml:space="preserve"> Time!BY$42</f>
        <v>2037</v>
      </c>
      <c r="BZ4" s="266">
        <f xml:space="preserve"> Time!BZ$42</f>
        <v>2037</v>
      </c>
      <c r="CA4" s="266">
        <f xml:space="preserve"> Time!CA$42</f>
        <v>2037</v>
      </c>
      <c r="CB4" s="266">
        <f xml:space="preserve"> Time!CB$42</f>
        <v>2037</v>
      </c>
      <c r="CC4" s="266">
        <f xml:space="preserve"> Time!CC$42</f>
        <v>2038</v>
      </c>
      <c r="CD4" s="266">
        <f xml:space="preserve"> Time!CD$42</f>
        <v>2038</v>
      </c>
      <c r="CE4" s="266">
        <f xml:space="preserve"> Time!CE$42</f>
        <v>2038</v>
      </c>
      <c r="CF4" s="266">
        <f xml:space="preserve"> Time!CF$42</f>
        <v>2038</v>
      </c>
      <c r="CG4" s="266">
        <f xml:space="preserve"> Time!CG$42</f>
        <v>2039</v>
      </c>
      <c r="CH4" s="266">
        <f xml:space="preserve"> Time!CH$42</f>
        <v>2039</v>
      </c>
      <c r="CI4" s="266">
        <f xml:space="preserve"> Time!CI$42</f>
        <v>2039</v>
      </c>
      <c r="CJ4" s="266">
        <f xml:space="preserve"> Time!CJ$42</f>
        <v>2039</v>
      </c>
      <c r="CK4" s="266">
        <f xml:space="preserve"> Time!CK$42</f>
        <v>2040</v>
      </c>
      <c r="CL4" s="266">
        <f xml:space="preserve"> Time!CL$42</f>
        <v>2040</v>
      </c>
      <c r="CM4" s="266">
        <f xml:space="preserve"> Time!CM$42</f>
        <v>2040</v>
      </c>
      <c r="CN4" s="266">
        <f xml:space="preserve"> Time!CN$42</f>
        <v>2040</v>
      </c>
      <c r="CO4" s="266">
        <f xml:space="preserve"> Time!CO$42</f>
        <v>2041</v>
      </c>
      <c r="CP4" s="266">
        <f xml:space="preserve"> Time!CP$42</f>
        <v>2041</v>
      </c>
      <c r="CQ4" s="266">
        <f xml:space="preserve"> Time!CQ$42</f>
        <v>2041</v>
      </c>
      <c r="CR4" s="266">
        <f xml:space="preserve"> Time!CR$42</f>
        <v>2041</v>
      </c>
      <c r="CS4" s="266">
        <f xml:space="preserve"> Time!CS$42</f>
        <v>2042</v>
      </c>
      <c r="CT4" s="266">
        <f xml:space="preserve"> Time!CT$42</f>
        <v>2042</v>
      </c>
      <c r="CU4" s="266">
        <f xml:space="preserve"> Time!CU$42</f>
        <v>2042</v>
      </c>
      <c r="CV4" s="266">
        <f xml:space="preserve"> Time!CV$42</f>
        <v>2042</v>
      </c>
      <c r="CW4" s="266">
        <f xml:space="preserve"> Time!CW$42</f>
        <v>2043</v>
      </c>
      <c r="CX4" s="266">
        <f xml:space="preserve"> Time!CX$42</f>
        <v>2043</v>
      </c>
      <c r="CY4" s="266">
        <f xml:space="preserve"> Time!CY$42</f>
        <v>2043</v>
      </c>
      <c r="CZ4" s="266">
        <f xml:space="preserve"> Time!CZ$42</f>
        <v>2043</v>
      </c>
      <c r="DA4" s="266">
        <f xml:space="preserve"> Time!DA$42</f>
        <v>2044</v>
      </c>
      <c r="DB4" s="266">
        <f xml:space="preserve"> Time!DB$42</f>
        <v>2044</v>
      </c>
      <c r="DC4" s="266">
        <f xml:space="preserve"> Time!DC$42</f>
        <v>2044</v>
      </c>
      <c r="DD4" s="266">
        <f xml:space="preserve"> Time!DD$42</f>
        <v>2044</v>
      </c>
      <c r="DE4" s="266">
        <f xml:space="preserve"> Time!DE$42</f>
        <v>2045</v>
      </c>
      <c r="DF4" s="266">
        <f xml:space="preserve"> Time!DF$42</f>
        <v>2045</v>
      </c>
      <c r="DG4" s="266">
        <f xml:space="preserve"> Time!DG$42</f>
        <v>2045</v>
      </c>
      <c r="DH4" s="266">
        <f xml:space="preserve"> Time!DH$42</f>
        <v>2045</v>
      </c>
      <c r="DI4" s="266">
        <f xml:space="preserve"> Time!DI$42</f>
        <v>2046</v>
      </c>
      <c r="DJ4" s="266">
        <f xml:space="preserve"> Time!DJ$42</f>
        <v>2046</v>
      </c>
      <c r="DK4" s="266">
        <f xml:space="preserve"> Time!DK$42</f>
        <v>2046</v>
      </c>
      <c r="DL4" s="266">
        <f xml:space="preserve"> Time!DL$42</f>
        <v>2046</v>
      </c>
      <c r="DM4" s="266">
        <f xml:space="preserve"> Time!DM$42</f>
        <v>2047</v>
      </c>
      <c r="DN4" s="266">
        <f xml:space="preserve"> Time!DN$42</f>
        <v>2047</v>
      </c>
      <c r="DO4" s="266">
        <f xml:space="preserve"> Time!DO$42</f>
        <v>2047</v>
      </c>
      <c r="DP4" s="266">
        <f xml:space="preserve"> Time!DP$42</f>
        <v>2047</v>
      </c>
      <c r="DQ4" s="266">
        <f xml:space="preserve"> Time!DQ$42</f>
        <v>2048</v>
      </c>
      <c r="DR4" s="266">
        <f xml:space="preserve"> Time!DR$42</f>
        <v>2048</v>
      </c>
      <c r="DS4" s="266">
        <f xml:space="preserve"> Time!DS$42</f>
        <v>2048</v>
      </c>
      <c r="DT4" s="266">
        <f xml:space="preserve"> Time!DT$42</f>
        <v>2048</v>
      </c>
      <c r="DU4" s="266">
        <f xml:space="preserve"> Time!DU$42</f>
        <v>2049</v>
      </c>
      <c r="DV4" s="266">
        <f xml:space="preserve"> Time!DV$42</f>
        <v>2049</v>
      </c>
      <c r="DW4" s="266">
        <f xml:space="preserve"> Time!DW$42</f>
        <v>2049</v>
      </c>
      <c r="DX4" s="266">
        <f xml:space="preserve"> Time!DX$42</f>
        <v>2049</v>
      </c>
      <c r="DY4" s="266">
        <f xml:space="preserve"> Time!DY$42</f>
        <v>2050</v>
      </c>
      <c r="DZ4" s="266">
        <f xml:space="preserve"> Time!DZ$42</f>
        <v>2050</v>
      </c>
      <c r="EA4" s="266">
        <f xml:space="preserve"> Time!EA$42</f>
        <v>2050</v>
      </c>
      <c r="EB4" s="266">
        <f xml:space="preserve"> Time!EB$42</f>
        <v>2050</v>
      </c>
      <c r="EC4" s="266">
        <f xml:space="preserve"> Time!EC$42</f>
        <v>2051</v>
      </c>
      <c r="ED4" s="266">
        <f xml:space="preserve"> Time!ED$42</f>
        <v>2051</v>
      </c>
      <c r="EE4" s="266">
        <f xml:space="preserve"> Time!EE$42</f>
        <v>2051</v>
      </c>
      <c r="EF4" s="266">
        <f xml:space="preserve"> Time!EF$42</f>
        <v>2051</v>
      </c>
      <c r="EG4" s="266">
        <f xml:space="preserve"> Time!EG$42</f>
        <v>2052</v>
      </c>
      <c r="EH4" s="266">
        <f xml:space="preserve"> Time!EH$42</f>
        <v>2052</v>
      </c>
      <c r="EI4" s="266">
        <f xml:space="preserve"> Time!EI$42</f>
        <v>2052</v>
      </c>
      <c r="EJ4" s="266">
        <f xml:space="preserve"> Time!EJ$42</f>
        <v>2052</v>
      </c>
      <c r="EK4" s="266">
        <f xml:space="preserve"> Time!EK$42</f>
        <v>2053</v>
      </c>
      <c r="EL4" s="266">
        <f xml:space="preserve"> Time!EL$42</f>
        <v>2053</v>
      </c>
      <c r="EM4" s="266">
        <f xml:space="preserve"> Time!EM$42</f>
        <v>2053</v>
      </c>
      <c r="EN4" s="266">
        <f xml:space="preserve"> Time!EN$42</f>
        <v>2053</v>
      </c>
      <c r="EO4" s="266">
        <f xml:space="preserve"> Time!EO$42</f>
        <v>2054</v>
      </c>
      <c r="EP4" s="266">
        <f xml:space="preserve"> Time!EP$42</f>
        <v>2054</v>
      </c>
      <c r="EQ4" s="266">
        <f xml:space="preserve"> Time!EQ$42</f>
        <v>2054</v>
      </c>
      <c r="ER4" s="266">
        <f xml:space="preserve"> Time!ER$42</f>
        <v>2054</v>
      </c>
      <c r="ES4" s="266">
        <f xml:space="preserve"> Time!ES$42</f>
        <v>2055</v>
      </c>
      <c r="ET4" s="266">
        <f xml:space="preserve"> Time!ET$42</f>
        <v>2055</v>
      </c>
      <c r="EU4" s="266">
        <f xml:space="preserve"> Time!EU$42</f>
        <v>2055</v>
      </c>
      <c r="EV4" s="266">
        <f xml:space="preserve"> Time!EV$42</f>
        <v>2055</v>
      </c>
      <c r="EW4" s="266">
        <f xml:space="preserve"> Time!EW$42</f>
        <v>2056</v>
      </c>
      <c r="EX4" s="266">
        <f xml:space="preserve"> Time!EX$42</f>
        <v>2056</v>
      </c>
      <c r="EY4" s="266">
        <f xml:space="preserve"> Time!EY$42</f>
        <v>2056</v>
      </c>
      <c r="EZ4" s="266">
        <f xml:space="preserve"> Time!EZ$42</f>
        <v>2056</v>
      </c>
      <c r="FA4" s="266">
        <f xml:space="preserve"> Time!FA$42</f>
        <v>2057</v>
      </c>
      <c r="FB4" s="266">
        <f xml:space="preserve"> Time!FB$42</f>
        <v>2057</v>
      </c>
      <c r="FC4" s="266">
        <f xml:space="preserve"> Time!FC$42</f>
        <v>2057</v>
      </c>
      <c r="FD4" s="266">
        <f xml:space="preserve"> Time!FD$42</f>
        <v>2057</v>
      </c>
      <c r="FE4" s="266">
        <f xml:space="preserve"> Time!FE$42</f>
        <v>2058</v>
      </c>
      <c r="FF4" s="266">
        <f xml:space="preserve"> Time!FF$42</f>
        <v>2058</v>
      </c>
      <c r="FG4" s="266">
        <f xml:space="preserve"> Time!FG$42</f>
        <v>2058</v>
      </c>
      <c r="FH4" s="266">
        <f xml:space="preserve"> Time!FH$42</f>
        <v>2058</v>
      </c>
      <c r="FI4" s="266">
        <f xml:space="preserve"> Time!FI$42</f>
        <v>2059</v>
      </c>
      <c r="FJ4" s="266">
        <f xml:space="preserve"> Time!FJ$42</f>
        <v>2059</v>
      </c>
      <c r="FK4" s="266">
        <f xml:space="preserve"> Time!FK$42</f>
        <v>2059</v>
      </c>
      <c r="FL4" s="266">
        <f xml:space="preserve"> Time!FL$42</f>
        <v>2059</v>
      </c>
      <c r="FM4" s="266">
        <f xml:space="preserve"> Time!FM$42</f>
        <v>2060</v>
      </c>
      <c r="FN4" s="266">
        <f xml:space="preserve"> Time!FN$42</f>
        <v>2060</v>
      </c>
      <c r="FO4" s="266">
        <f xml:space="preserve"> Time!FO$42</f>
        <v>2060</v>
      </c>
      <c r="FP4" s="266">
        <f xml:space="preserve"> Time!FP$42</f>
        <v>2060</v>
      </c>
      <c r="FQ4" s="266">
        <f xml:space="preserve"> Time!FQ$42</f>
        <v>2061</v>
      </c>
      <c r="FR4" s="266">
        <f xml:space="preserve"> Time!FR$42</f>
        <v>2061</v>
      </c>
      <c r="FS4" s="266">
        <f xml:space="preserve"> Time!FS$42</f>
        <v>2061</v>
      </c>
      <c r="FT4" s="266">
        <f xml:space="preserve"> Time!FT$42</f>
        <v>2061</v>
      </c>
      <c r="FU4" s="266">
        <f xml:space="preserve"> Time!FU$42</f>
        <v>2062</v>
      </c>
      <c r="FV4" s="266">
        <f xml:space="preserve"> Time!FV$42</f>
        <v>2062</v>
      </c>
      <c r="FW4" s="266">
        <f xml:space="preserve"> Time!FW$42</f>
        <v>2062</v>
      </c>
      <c r="FX4" s="266">
        <f xml:space="preserve"> Time!FX$42</f>
        <v>2062</v>
      </c>
      <c r="FY4" s="266">
        <f xml:space="preserve"> Time!FY$42</f>
        <v>2063</v>
      </c>
      <c r="FZ4" s="266">
        <f xml:space="preserve"> Time!FZ$42</f>
        <v>2063</v>
      </c>
      <c r="GA4" s="266">
        <f xml:space="preserve"> Time!GA$42</f>
        <v>2063</v>
      </c>
      <c r="GB4" s="266">
        <f xml:space="preserve"> Time!GB$42</f>
        <v>2063</v>
      </c>
      <c r="GC4" s="266">
        <f xml:space="preserve"> Time!GC$42</f>
        <v>2064</v>
      </c>
      <c r="GD4" s="266">
        <f xml:space="preserve"> Time!GD$42</f>
        <v>2064</v>
      </c>
      <c r="GE4" s="266">
        <f xml:space="preserve"> Time!GE$42</f>
        <v>2064</v>
      </c>
      <c r="GF4" s="266">
        <f xml:space="preserve"> Time!GF$42</f>
        <v>2064</v>
      </c>
      <c r="GG4" s="266">
        <f xml:space="preserve"> Time!GG$42</f>
        <v>2065</v>
      </c>
      <c r="GH4" s="266">
        <f xml:space="preserve"> Time!GH$42</f>
        <v>2065</v>
      </c>
      <c r="GI4" s="266">
        <f xml:space="preserve"> Time!GI$42</f>
        <v>2065</v>
      </c>
      <c r="GJ4" s="266">
        <f xml:space="preserve"> Time!GJ$42</f>
        <v>2065</v>
      </c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  <c r="HE4"/>
      <c r="HF4"/>
      <c r="HG4"/>
      <c r="HH4"/>
      <c r="HI4"/>
      <c r="HJ4"/>
      <c r="HK4"/>
      <c r="HL4"/>
      <c r="HM4"/>
      <c r="HN4"/>
      <c r="HO4"/>
      <c r="HP4"/>
      <c r="HQ4"/>
      <c r="HR4"/>
      <c r="HS4"/>
      <c r="HT4"/>
      <c r="HU4"/>
      <c r="HV4"/>
      <c r="HW4"/>
      <c r="HX4"/>
      <c r="HY4"/>
      <c r="HZ4"/>
      <c r="IA4"/>
      <c r="IB4"/>
      <c r="IC4"/>
      <c r="ID4"/>
      <c r="IE4"/>
      <c r="IF4"/>
      <c r="IG4"/>
      <c r="IH4"/>
      <c r="II4"/>
      <c r="IJ4"/>
      <c r="IK4"/>
      <c r="IL4"/>
      <c r="IM4"/>
      <c r="IN4"/>
      <c r="IO4"/>
      <c r="IP4"/>
      <c r="IQ4"/>
      <c r="IR4"/>
      <c r="IS4"/>
      <c r="IT4"/>
      <c r="IU4"/>
      <c r="IV4"/>
      <c r="IW4"/>
      <c r="IX4"/>
      <c r="IY4"/>
      <c r="IZ4"/>
      <c r="JA4"/>
      <c r="JB4"/>
      <c r="JC4"/>
      <c r="JD4"/>
      <c r="JE4"/>
      <c r="JF4"/>
      <c r="JG4"/>
      <c r="JH4"/>
      <c r="JI4"/>
      <c r="JJ4"/>
      <c r="JK4"/>
      <c r="JL4"/>
      <c r="JM4"/>
      <c r="JN4"/>
      <c r="JO4"/>
      <c r="JP4"/>
      <c r="JQ4"/>
      <c r="JR4"/>
      <c r="JS4"/>
      <c r="JT4"/>
      <c r="JU4"/>
      <c r="JV4"/>
      <c r="JW4"/>
      <c r="JX4"/>
      <c r="JY4"/>
      <c r="JZ4"/>
      <c r="KA4"/>
      <c r="KB4"/>
      <c r="KC4"/>
      <c r="KD4"/>
      <c r="KE4"/>
      <c r="KF4"/>
      <c r="KG4"/>
      <c r="KH4"/>
      <c r="KI4"/>
      <c r="KJ4"/>
      <c r="KK4"/>
      <c r="KL4"/>
      <c r="KM4"/>
      <c r="KN4"/>
      <c r="KO4"/>
      <c r="KP4"/>
      <c r="KQ4"/>
      <c r="KR4"/>
      <c r="KS4"/>
      <c r="KT4"/>
      <c r="KU4"/>
      <c r="KV4"/>
      <c r="KW4"/>
      <c r="KX4"/>
      <c r="KY4"/>
      <c r="KZ4"/>
      <c r="LA4"/>
      <c r="LB4"/>
      <c r="LC4"/>
      <c r="LD4"/>
      <c r="LE4"/>
      <c r="LF4"/>
      <c r="LG4"/>
      <c r="LH4"/>
      <c r="LI4"/>
      <c r="LJ4"/>
      <c r="LK4"/>
      <c r="LL4"/>
      <c r="LM4"/>
      <c r="LN4"/>
      <c r="LO4"/>
      <c r="LP4"/>
      <c r="LQ4"/>
      <c r="LR4"/>
      <c r="LS4"/>
      <c r="LT4"/>
      <c r="LU4"/>
      <c r="LV4"/>
      <c r="LW4"/>
      <c r="LX4"/>
      <c r="LY4"/>
      <c r="LZ4"/>
      <c r="MA4"/>
      <c r="MB4"/>
      <c r="MC4"/>
      <c r="MD4"/>
      <c r="ME4"/>
      <c r="MF4"/>
      <c r="MG4"/>
      <c r="MH4"/>
      <c r="MI4"/>
      <c r="MJ4"/>
      <c r="MK4"/>
      <c r="ML4"/>
      <c r="MM4"/>
      <c r="MN4"/>
      <c r="MO4"/>
      <c r="MP4"/>
      <c r="MQ4"/>
      <c r="MR4"/>
      <c r="MS4"/>
      <c r="MT4"/>
      <c r="MU4"/>
      <c r="MV4"/>
      <c r="MW4"/>
      <c r="MX4"/>
      <c r="MY4"/>
      <c r="MZ4"/>
      <c r="NA4"/>
      <c r="NB4"/>
      <c r="NC4"/>
      <c r="ND4"/>
      <c r="NE4"/>
      <c r="NF4"/>
      <c r="NG4"/>
      <c r="NH4"/>
      <c r="NI4"/>
      <c r="NJ4"/>
      <c r="NK4"/>
      <c r="NL4"/>
      <c r="NM4"/>
      <c r="NN4"/>
      <c r="NO4"/>
      <c r="NP4"/>
      <c r="NQ4"/>
      <c r="NR4"/>
      <c r="NS4"/>
      <c r="NT4"/>
      <c r="NU4"/>
      <c r="NV4"/>
      <c r="NW4"/>
      <c r="NX4"/>
      <c r="NY4"/>
      <c r="NZ4"/>
      <c r="OA4"/>
      <c r="OB4"/>
      <c r="OC4"/>
      <c r="OD4"/>
      <c r="OE4"/>
      <c r="OF4"/>
      <c r="OG4"/>
      <c r="OH4"/>
      <c r="OI4"/>
      <c r="OJ4"/>
      <c r="OK4"/>
      <c r="OL4"/>
      <c r="OM4"/>
      <c r="ON4"/>
      <c r="OO4"/>
      <c r="OP4"/>
      <c r="OQ4"/>
      <c r="OR4"/>
      <c r="OS4"/>
      <c r="OT4"/>
      <c r="OU4"/>
      <c r="OV4"/>
      <c r="OW4"/>
      <c r="OX4"/>
      <c r="OY4"/>
      <c r="OZ4"/>
      <c r="PA4"/>
      <c r="PB4"/>
      <c r="PC4"/>
      <c r="PD4"/>
      <c r="PE4"/>
      <c r="PF4"/>
      <c r="PG4"/>
      <c r="PH4"/>
      <c r="PI4"/>
      <c r="PJ4"/>
      <c r="PK4"/>
      <c r="PL4"/>
      <c r="PM4"/>
      <c r="PN4"/>
      <c r="PO4"/>
      <c r="PP4"/>
      <c r="PQ4"/>
      <c r="PR4"/>
      <c r="PS4"/>
      <c r="PT4"/>
      <c r="PU4"/>
      <c r="PV4"/>
      <c r="PW4"/>
      <c r="PX4"/>
      <c r="PY4"/>
    </row>
    <row r="5" spans="1:441" s="10" customFormat="1" x14ac:dyDescent="0.35">
      <c r="A5" s="15"/>
      <c r="B5" s="15"/>
      <c r="C5" s="21"/>
      <c r="D5" s="60"/>
      <c r="E5" s="2" t="str">
        <f xml:space="preserve"> Time!E$10</f>
        <v>Model column counter</v>
      </c>
      <c r="F5" s="44" t="s">
        <v>19</v>
      </c>
      <c r="G5" s="45" t="s">
        <v>17</v>
      </c>
      <c r="H5" s="44" t="s">
        <v>18</v>
      </c>
      <c r="I5" s="16"/>
      <c r="J5" s="2">
        <f xml:space="preserve"> Time!J$10</f>
        <v>1</v>
      </c>
      <c r="K5" s="2">
        <f xml:space="preserve"> Time!K$10</f>
        <v>2</v>
      </c>
      <c r="L5" s="2">
        <f xml:space="preserve"> Time!L$10</f>
        <v>3</v>
      </c>
      <c r="M5" s="2">
        <f xml:space="preserve"> Time!M$10</f>
        <v>4</v>
      </c>
      <c r="N5" s="2">
        <f xml:space="preserve"> Time!N$10</f>
        <v>5</v>
      </c>
      <c r="O5" s="2">
        <f xml:space="preserve"> Time!O$10</f>
        <v>6</v>
      </c>
      <c r="P5" s="2">
        <f xml:space="preserve"> Time!P$10</f>
        <v>7</v>
      </c>
      <c r="Q5" s="2">
        <f xml:space="preserve"> Time!Q$10</f>
        <v>8</v>
      </c>
      <c r="R5" s="2">
        <f xml:space="preserve"> Time!R$10</f>
        <v>9</v>
      </c>
      <c r="S5" s="2">
        <f xml:space="preserve"> Time!S$10</f>
        <v>10</v>
      </c>
      <c r="T5" s="2">
        <f xml:space="preserve"> Time!T$10</f>
        <v>11</v>
      </c>
      <c r="U5" s="2">
        <f xml:space="preserve"> Time!U$10</f>
        <v>12</v>
      </c>
      <c r="V5" s="2">
        <f xml:space="preserve"> Time!V$10</f>
        <v>13</v>
      </c>
      <c r="W5" s="2">
        <f xml:space="preserve"> Time!W$10</f>
        <v>14</v>
      </c>
      <c r="X5" s="2">
        <f xml:space="preserve"> Time!X$10</f>
        <v>15</v>
      </c>
      <c r="Y5" s="2">
        <f xml:space="preserve"> Time!Y$10</f>
        <v>16</v>
      </c>
      <c r="Z5" s="2">
        <f xml:space="preserve"> Time!Z$10</f>
        <v>17</v>
      </c>
      <c r="AA5" s="2">
        <f xml:space="preserve"> Time!AA$10</f>
        <v>18</v>
      </c>
      <c r="AB5" s="2">
        <f xml:space="preserve"> Time!AB$10</f>
        <v>19</v>
      </c>
      <c r="AC5" s="2">
        <f xml:space="preserve"> Time!AC$10</f>
        <v>20</v>
      </c>
      <c r="AD5" s="2">
        <f xml:space="preserve"> Time!AD$10</f>
        <v>21</v>
      </c>
      <c r="AE5" s="2">
        <f xml:space="preserve"> Time!AE$10</f>
        <v>22</v>
      </c>
      <c r="AF5" s="2">
        <f xml:space="preserve"> Time!AF$10</f>
        <v>23</v>
      </c>
      <c r="AG5" s="2">
        <f xml:space="preserve"> Time!AG$10</f>
        <v>24</v>
      </c>
      <c r="AH5" s="2">
        <f xml:space="preserve"> Time!AH$10</f>
        <v>25</v>
      </c>
      <c r="AI5" s="2">
        <f xml:space="preserve"> Time!AI$10</f>
        <v>26</v>
      </c>
      <c r="AJ5" s="2">
        <f xml:space="preserve"> Time!AJ$10</f>
        <v>27</v>
      </c>
      <c r="AK5" s="2">
        <f xml:space="preserve"> Time!AK$10</f>
        <v>28</v>
      </c>
      <c r="AL5" s="2">
        <f xml:space="preserve"> Time!AL$10</f>
        <v>29</v>
      </c>
      <c r="AM5" s="2">
        <f xml:space="preserve"> Time!AM$10</f>
        <v>30</v>
      </c>
      <c r="AN5" s="2">
        <f xml:space="preserve"> Time!AN$10</f>
        <v>31</v>
      </c>
      <c r="AO5" s="2">
        <f xml:space="preserve"> Time!AO$10</f>
        <v>32</v>
      </c>
      <c r="AP5" s="2">
        <f xml:space="preserve"> Time!AP$10</f>
        <v>33</v>
      </c>
      <c r="AQ5" s="2">
        <f xml:space="preserve"> Time!AQ$10</f>
        <v>34</v>
      </c>
      <c r="AR5" s="2">
        <f xml:space="preserve"> Time!AR$10</f>
        <v>35</v>
      </c>
      <c r="AS5" s="2">
        <f xml:space="preserve"> Time!AS$10</f>
        <v>36</v>
      </c>
      <c r="AT5" s="2">
        <f xml:space="preserve"> Time!AT$10</f>
        <v>37</v>
      </c>
      <c r="AU5" s="2">
        <f xml:space="preserve"> Time!AU$10</f>
        <v>38</v>
      </c>
      <c r="AV5" s="2">
        <f xml:space="preserve"> Time!AV$10</f>
        <v>39</v>
      </c>
      <c r="AW5" s="2">
        <f xml:space="preserve"> Time!AW$10</f>
        <v>40</v>
      </c>
      <c r="AX5" s="2">
        <f xml:space="preserve"> Time!AX$10</f>
        <v>41</v>
      </c>
      <c r="AY5" s="2">
        <f xml:space="preserve"> Time!AY$10</f>
        <v>42</v>
      </c>
      <c r="AZ5" s="2">
        <f xml:space="preserve"> Time!AZ$10</f>
        <v>43</v>
      </c>
      <c r="BA5" s="2">
        <f xml:space="preserve"> Time!BA$10</f>
        <v>44</v>
      </c>
      <c r="BB5" s="2">
        <f xml:space="preserve"> Time!BB$10</f>
        <v>45</v>
      </c>
      <c r="BC5" s="2">
        <f xml:space="preserve"> Time!BC$10</f>
        <v>46</v>
      </c>
      <c r="BD5" s="2">
        <f xml:space="preserve"> Time!BD$10</f>
        <v>47</v>
      </c>
      <c r="BE5" s="2">
        <f xml:space="preserve"> Time!BE$10</f>
        <v>48</v>
      </c>
      <c r="BF5" s="2">
        <f xml:space="preserve"> Time!BF$10</f>
        <v>49</v>
      </c>
      <c r="BG5" s="2">
        <f xml:space="preserve"> Time!BG$10</f>
        <v>50</v>
      </c>
      <c r="BH5" s="2">
        <f xml:space="preserve"> Time!BH$10</f>
        <v>51</v>
      </c>
      <c r="BI5" s="2">
        <f xml:space="preserve"> Time!BI$10</f>
        <v>52</v>
      </c>
      <c r="BJ5" s="2">
        <f xml:space="preserve"> Time!BJ$10</f>
        <v>53</v>
      </c>
      <c r="BK5" s="2">
        <f xml:space="preserve"> Time!BK$10</f>
        <v>54</v>
      </c>
      <c r="BL5" s="2">
        <f xml:space="preserve"> Time!BL$10</f>
        <v>55</v>
      </c>
      <c r="BM5" s="2">
        <f xml:space="preserve"> Time!BM$10</f>
        <v>56</v>
      </c>
      <c r="BN5" s="2">
        <f xml:space="preserve"> Time!BN$10</f>
        <v>57</v>
      </c>
      <c r="BO5" s="2">
        <f xml:space="preserve"> Time!BO$10</f>
        <v>58</v>
      </c>
      <c r="BP5" s="2">
        <f xml:space="preserve"> Time!BP$10</f>
        <v>59</v>
      </c>
      <c r="BQ5" s="2">
        <f xml:space="preserve"> Time!BQ$10</f>
        <v>60</v>
      </c>
      <c r="BR5" s="2">
        <f xml:space="preserve"> Time!BR$10</f>
        <v>61</v>
      </c>
      <c r="BS5" s="2">
        <f xml:space="preserve"> Time!BS$10</f>
        <v>62</v>
      </c>
      <c r="BT5" s="2">
        <f xml:space="preserve"> Time!BT$10</f>
        <v>63</v>
      </c>
      <c r="BU5" s="2">
        <f xml:space="preserve"> Time!BU$10</f>
        <v>64</v>
      </c>
      <c r="BV5" s="2">
        <f xml:space="preserve"> Time!BV$10</f>
        <v>65</v>
      </c>
      <c r="BW5" s="2">
        <f xml:space="preserve"> Time!BW$10</f>
        <v>66</v>
      </c>
      <c r="BX5" s="2">
        <f xml:space="preserve"> Time!BX$10</f>
        <v>67</v>
      </c>
      <c r="BY5" s="2">
        <f xml:space="preserve"> Time!BY$10</f>
        <v>68</v>
      </c>
      <c r="BZ5" s="2">
        <f xml:space="preserve"> Time!BZ$10</f>
        <v>69</v>
      </c>
      <c r="CA5" s="2">
        <f xml:space="preserve"> Time!CA$10</f>
        <v>70</v>
      </c>
      <c r="CB5" s="2">
        <f xml:space="preserve"> Time!CB$10</f>
        <v>71</v>
      </c>
      <c r="CC5" s="2">
        <f xml:space="preserve"> Time!CC$10</f>
        <v>72</v>
      </c>
      <c r="CD5" s="2">
        <f xml:space="preserve"> Time!CD$10</f>
        <v>73</v>
      </c>
      <c r="CE5" s="2">
        <f xml:space="preserve"> Time!CE$10</f>
        <v>74</v>
      </c>
      <c r="CF5" s="2">
        <f xml:space="preserve"> Time!CF$10</f>
        <v>75</v>
      </c>
      <c r="CG5" s="2">
        <f xml:space="preserve"> Time!CG$10</f>
        <v>76</v>
      </c>
      <c r="CH5" s="2">
        <f xml:space="preserve"> Time!CH$10</f>
        <v>77</v>
      </c>
      <c r="CI5" s="2">
        <f xml:space="preserve"> Time!CI$10</f>
        <v>78</v>
      </c>
      <c r="CJ5" s="2">
        <f xml:space="preserve"> Time!CJ$10</f>
        <v>79</v>
      </c>
      <c r="CK5" s="2">
        <f xml:space="preserve"> Time!CK$10</f>
        <v>80</v>
      </c>
      <c r="CL5" s="2">
        <f xml:space="preserve"> Time!CL$10</f>
        <v>81</v>
      </c>
      <c r="CM5" s="2">
        <f xml:space="preserve"> Time!CM$10</f>
        <v>82</v>
      </c>
      <c r="CN5" s="2">
        <f xml:space="preserve"> Time!CN$10</f>
        <v>83</v>
      </c>
      <c r="CO5" s="2">
        <f xml:space="preserve"> Time!CO$10</f>
        <v>84</v>
      </c>
      <c r="CP5" s="2">
        <f xml:space="preserve"> Time!CP$10</f>
        <v>85</v>
      </c>
      <c r="CQ5" s="2">
        <f xml:space="preserve"> Time!CQ$10</f>
        <v>86</v>
      </c>
      <c r="CR5" s="2">
        <f xml:space="preserve"> Time!CR$10</f>
        <v>87</v>
      </c>
      <c r="CS5" s="2">
        <f xml:space="preserve"> Time!CS$10</f>
        <v>88</v>
      </c>
      <c r="CT5" s="2">
        <f xml:space="preserve"> Time!CT$10</f>
        <v>89</v>
      </c>
      <c r="CU5" s="2">
        <f xml:space="preserve"> Time!CU$10</f>
        <v>90</v>
      </c>
      <c r="CV5" s="2">
        <f xml:space="preserve"> Time!CV$10</f>
        <v>91</v>
      </c>
      <c r="CW5" s="2">
        <f xml:space="preserve"> Time!CW$10</f>
        <v>92</v>
      </c>
      <c r="CX5" s="2">
        <f xml:space="preserve"> Time!CX$10</f>
        <v>93</v>
      </c>
      <c r="CY5" s="2">
        <f xml:space="preserve"> Time!CY$10</f>
        <v>94</v>
      </c>
      <c r="CZ5" s="2">
        <f xml:space="preserve"> Time!CZ$10</f>
        <v>95</v>
      </c>
      <c r="DA5" s="2">
        <f xml:space="preserve"> Time!DA$10</f>
        <v>96</v>
      </c>
      <c r="DB5" s="2">
        <f xml:space="preserve"> Time!DB$10</f>
        <v>97</v>
      </c>
      <c r="DC5" s="2">
        <f xml:space="preserve"> Time!DC$10</f>
        <v>98</v>
      </c>
      <c r="DD5" s="2">
        <f xml:space="preserve"> Time!DD$10</f>
        <v>99</v>
      </c>
      <c r="DE5" s="2">
        <f xml:space="preserve"> Time!DE$10</f>
        <v>100</v>
      </c>
      <c r="DF5" s="2">
        <f xml:space="preserve"> Time!DF$10</f>
        <v>101</v>
      </c>
      <c r="DG5" s="2">
        <f xml:space="preserve"> Time!DG$10</f>
        <v>102</v>
      </c>
      <c r="DH5" s="2">
        <f xml:space="preserve"> Time!DH$10</f>
        <v>103</v>
      </c>
      <c r="DI5" s="2">
        <f xml:space="preserve"> Time!DI$10</f>
        <v>104</v>
      </c>
      <c r="DJ5" s="2">
        <f xml:space="preserve"> Time!DJ$10</f>
        <v>105</v>
      </c>
      <c r="DK5" s="2">
        <f xml:space="preserve"> Time!DK$10</f>
        <v>106</v>
      </c>
      <c r="DL5" s="2">
        <f xml:space="preserve"> Time!DL$10</f>
        <v>107</v>
      </c>
      <c r="DM5" s="2">
        <f xml:space="preserve"> Time!DM$10</f>
        <v>108</v>
      </c>
      <c r="DN5" s="2">
        <f xml:space="preserve"> Time!DN$10</f>
        <v>109</v>
      </c>
      <c r="DO5" s="2">
        <f xml:space="preserve"> Time!DO$10</f>
        <v>110</v>
      </c>
      <c r="DP5" s="2">
        <f xml:space="preserve"> Time!DP$10</f>
        <v>111</v>
      </c>
      <c r="DQ5" s="2">
        <f xml:space="preserve"> Time!DQ$10</f>
        <v>112</v>
      </c>
      <c r="DR5" s="2">
        <f xml:space="preserve"> Time!DR$10</f>
        <v>113</v>
      </c>
      <c r="DS5" s="2">
        <f xml:space="preserve"> Time!DS$10</f>
        <v>114</v>
      </c>
      <c r="DT5" s="2">
        <f xml:space="preserve"> Time!DT$10</f>
        <v>115</v>
      </c>
      <c r="DU5" s="2">
        <f xml:space="preserve"> Time!DU$10</f>
        <v>116</v>
      </c>
      <c r="DV5" s="2">
        <f xml:space="preserve"> Time!DV$10</f>
        <v>117</v>
      </c>
      <c r="DW5" s="2">
        <f xml:space="preserve"> Time!DW$10</f>
        <v>118</v>
      </c>
      <c r="DX5" s="2">
        <f xml:space="preserve"> Time!DX$10</f>
        <v>119</v>
      </c>
      <c r="DY5" s="2">
        <f xml:space="preserve"> Time!DY$10</f>
        <v>120</v>
      </c>
      <c r="DZ5" s="2">
        <f xml:space="preserve"> Time!DZ$10</f>
        <v>121</v>
      </c>
      <c r="EA5" s="2">
        <f xml:space="preserve"> Time!EA$10</f>
        <v>122</v>
      </c>
      <c r="EB5" s="2">
        <f xml:space="preserve"> Time!EB$10</f>
        <v>123</v>
      </c>
      <c r="EC5" s="2">
        <f xml:space="preserve"> Time!EC$10</f>
        <v>124</v>
      </c>
      <c r="ED5" s="2">
        <f xml:space="preserve"> Time!ED$10</f>
        <v>125</v>
      </c>
      <c r="EE5" s="2">
        <f xml:space="preserve"> Time!EE$10</f>
        <v>126</v>
      </c>
      <c r="EF5" s="2">
        <f xml:space="preserve"> Time!EF$10</f>
        <v>127</v>
      </c>
      <c r="EG5" s="2">
        <f xml:space="preserve"> Time!EG$10</f>
        <v>128</v>
      </c>
      <c r="EH5" s="2">
        <f xml:space="preserve"> Time!EH$10</f>
        <v>129</v>
      </c>
      <c r="EI5" s="2">
        <f xml:space="preserve"> Time!EI$10</f>
        <v>130</v>
      </c>
      <c r="EJ5" s="2">
        <f xml:space="preserve"> Time!EJ$10</f>
        <v>131</v>
      </c>
      <c r="EK5" s="2">
        <f xml:space="preserve"> Time!EK$10</f>
        <v>132</v>
      </c>
      <c r="EL5" s="2">
        <f xml:space="preserve"> Time!EL$10</f>
        <v>133</v>
      </c>
      <c r="EM5" s="2">
        <f xml:space="preserve"> Time!EM$10</f>
        <v>134</v>
      </c>
      <c r="EN5" s="2">
        <f xml:space="preserve"> Time!EN$10</f>
        <v>135</v>
      </c>
      <c r="EO5" s="2">
        <f xml:space="preserve"> Time!EO$10</f>
        <v>136</v>
      </c>
      <c r="EP5" s="2">
        <f xml:space="preserve"> Time!EP$10</f>
        <v>137</v>
      </c>
      <c r="EQ5" s="2">
        <f xml:space="preserve"> Time!EQ$10</f>
        <v>138</v>
      </c>
      <c r="ER5" s="2">
        <f xml:space="preserve"> Time!ER$10</f>
        <v>139</v>
      </c>
      <c r="ES5" s="2">
        <f xml:space="preserve"> Time!ES$10</f>
        <v>140</v>
      </c>
      <c r="ET5" s="2">
        <f xml:space="preserve"> Time!ET$10</f>
        <v>141</v>
      </c>
      <c r="EU5" s="2">
        <f xml:space="preserve"> Time!EU$10</f>
        <v>142</v>
      </c>
      <c r="EV5" s="2">
        <f xml:space="preserve"> Time!EV$10</f>
        <v>143</v>
      </c>
      <c r="EW5" s="2">
        <f xml:space="preserve"> Time!EW$10</f>
        <v>144</v>
      </c>
      <c r="EX5" s="2">
        <f xml:space="preserve"> Time!EX$10</f>
        <v>145</v>
      </c>
      <c r="EY5" s="2">
        <f xml:space="preserve"> Time!EY$10</f>
        <v>146</v>
      </c>
      <c r="EZ5" s="2">
        <f xml:space="preserve"> Time!EZ$10</f>
        <v>147</v>
      </c>
      <c r="FA5" s="2">
        <f xml:space="preserve"> Time!FA$10</f>
        <v>148</v>
      </c>
      <c r="FB5" s="2">
        <f xml:space="preserve"> Time!FB$10</f>
        <v>149</v>
      </c>
      <c r="FC5" s="2">
        <f xml:space="preserve"> Time!FC$10</f>
        <v>150</v>
      </c>
      <c r="FD5" s="2">
        <f xml:space="preserve"> Time!FD$10</f>
        <v>151</v>
      </c>
      <c r="FE5" s="2">
        <f xml:space="preserve"> Time!FE$10</f>
        <v>152</v>
      </c>
      <c r="FF5" s="2">
        <f xml:space="preserve"> Time!FF$10</f>
        <v>153</v>
      </c>
      <c r="FG5" s="2">
        <f xml:space="preserve"> Time!FG$10</f>
        <v>154</v>
      </c>
      <c r="FH5" s="2">
        <f xml:space="preserve"> Time!FH$10</f>
        <v>155</v>
      </c>
      <c r="FI5" s="2">
        <f xml:space="preserve"> Time!FI$10</f>
        <v>156</v>
      </c>
      <c r="FJ5" s="2">
        <f xml:space="preserve"> Time!FJ$10</f>
        <v>157</v>
      </c>
      <c r="FK5" s="2">
        <f xml:space="preserve"> Time!FK$10</f>
        <v>158</v>
      </c>
      <c r="FL5" s="2">
        <f xml:space="preserve"> Time!FL$10</f>
        <v>159</v>
      </c>
      <c r="FM5" s="2">
        <f xml:space="preserve"> Time!FM$10</f>
        <v>160</v>
      </c>
      <c r="FN5" s="2">
        <f xml:space="preserve"> Time!FN$10</f>
        <v>161</v>
      </c>
      <c r="FO5" s="2">
        <f xml:space="preserve"> Time!FO$10</f>
        <v>162</v>
      </c>
      <c r="FP5" s="2">
        <f xml:space="preserve"> Time!FP$10</f>
        <v>163</v>
      </c>
      <c r="FQ5" s="2">
        <f xml:space="preserve"> Time!FQ$10</f>
        <v>164</v>
      </c>
      <c r="FR5" s="2">
        <f xml:space="preserve"> Time!FR$10</f>
        <v>165</v>
      </c>
      <c r="FS5" s="2">
        <f xml:space="preserve"> Time!FS$10</f>
        <v>166</v>
      </c>
      <c r="FT5" s="2">
        <f xml:space="preserve"> Time!FT$10</f>
        <v>167</v>
      </c>
      <c r="FU5" s="2">
        <f xml:space="preserve"> Time!FU$10</f>
        <v>168</v>
      </c>
      <c r="FV5" s="2">
        <f xml:space="preserve"> Time!FV$10</f>
        <v>169</v>
      </c>
      <c r="FW5" s="2">
        <f xml:space="preserve"> Time!FW$10</f>
        <v>170</v>
      </c>
      <c r="FX5" s="2">
        <f xml:space="preserve"> Time!FX$10</f>
        <v>171</v>
      </c>
      <c r="FY5" s="2">
        <f xml:space="preserve"> Time!FY$10</f>
        <v>172</v>
      </c>
      <c r="FZ5" s="2">
        <f xml:space="preserve"> Time!FZ$10</f>
        <v>173</v>
      </c>
      <c r="GA5" s="2">
        <f xml:space="preserve"> Time!GA$10</f>
        <v>174</v>
      </c>
      <c r="GB5" s="2">
        <f xml:space="preserve"> Time!GB$10</f>
        <v>175</v>
      </c>
      <c r="GC5" s="2">
        <f xml:space="preserve"> Time!GC$10</f>
        <v>176</v>
      </c>
      <c r="GD5" s="2">
        <f xml:space="preserve"> Time!GD$10</f>
        <v>177</v>
      </c>
      <c r="GE5" s="2">
        <f xml:space="preserve"> Time!GE$10</f>
        <v>178</v>
      </c>
      <c r="GF5" s="2">
        <f xml:space="preserve"> Time!GF$10</f>
        <v>179</v>
      </c>
      <c r="GG5" s="2">
        <f xml:space="preserve"> Time!GG$10</f>
        <v>180</v>
      </c>
      <c r="GH5" s="2">
        <f xml:space="preserve"> Time!GH$10</f>
        <v>181</v>
      </c>
      <c r="GI5" s="2">
        <f xml:space="preserve"> Time!GI$10</f>
        <v>182</v>
      </c>
      <c r="GJ5" s="2">
        <f xml:space="preserve"> Time!GJ$10</f>
        <v>183</v>
      </c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  <c r="HB5"/>
      <c r="HC5"/>
      <c r="HD5"/>
      <c r="HE5"/>
      <c r="HF5"/>
      <c r="HG5"/>
      <c r="HH5"/>
      <c r="HI5"/>
      <c r="HJ5"/>
      <c r="HK5"/>
      <c r="HL5"/>
      <c r="HM5"/>
      <c r="HN5"/>
      <c r="HO5"/>
      <c r="HP5"/>
      <c r="HQ5"/>
      <c r="HR5"/>
      <c r="HS5"/>
      <c r="HT5"/>
      <c r="HU5"/>
      <c r="HV5"/>
      <c r="HW5"/>
      <c r="HX5"/>
      <c r="HY5"/>
      <c r="HZ5"/>
      <c r="IA5"/>
      <c r="IB5"/>
      <c r="IC5"/>
      <c r="ID5"/>
      <c r="IE5"/>
      <c r="IF5"/>
      <c r="IG5"/>
      <c r="IH5"/>
      <c r="II5"/>
      <c r="IJ5"/>
      <c r="IK5"/>
      <c r="IL5"/>
      <c r="IM5"/>
      <c r="IN5"/>
      <c r="IO5"/>
      <c r="IP5"/>
      <c r="IQ5"/>
      <c r="IR5"/>
      <c r="IS5"/>
      <c r="IT5"/>
      <c r="IU5"/>
      <c r="IV5"/>
      <c r="IW5"/>
      <c r="IX5"/>
      <c r="IY5"/>
      <c r="IZ5"/>
      <c r="JA5"/>
      <c r="JB5"/>
      <c r="JC5"/>
      <c r="JD5"/>
      <c r="JE5"/>
      <c r="JF5"/>
      <c r="JG5"/>
      <c r="JH5"/>
      <c r="JI5"/>
      <c r="JJ5"/>
      <c r="JK5"/>
      <c r="JL5"/>
      <c r="JM5"/>
      <c r="JN5"/>
      <c r="JO5"/>
      <c r="JP5"/>
      <c r="JQ5"/>
      <c r="JR5"/>
      <c r="JS5"/>
      <c r="JT5"/>
      <c r="JU5"/>
      <c r="JV5"/>
      <c r="JW5"/>
      <c r="JX5"/>
      <c r="JY5"/>
      <c r="JZ5"/>
      <c r="KA5"/>
      <c r="KB5"/>
      <c r="KC5"/>
      <c r="KD5"/>
      <c r="KE5"/>
      <c r="KF5"/>
      <c r="KG5"/>
      <c r="KH5"/>
      <c r="KI5"/>
      <c r="KJ5"/>
      <c r="KK5"/>
      <c r="KL5"/>
      <c r="KM5"/>
      <c r="KN5"/>
      <c r="KO5"/>
      <c r="KP5"/>
      <c r="KQ5"/>
      <c r="KR5"/>
      <c r="KS5"/>
      <c r="KT5"/>
      <c r="KU5"/>
      <c r="KV5"/>
      <c r="KW5"/>
      <c r="KX5"/>
      <c r="KY5"/>
      <c r="KZ5"/>
      <c r="LA5"/>
      <c r="LB5"/>
      <c r="LC5"/>
      <c r="LD5"/>
      <c r="LE5"/>
      <c r="LF5"/>
      <c r="LG5"/>
      <c r="LH5"/>
      <c r="LI5"/>
      <c r="LJ5"/>
      <c r="LK5"/>
      <c r="LL5"/>
      <c r="LM5"/>
      <c r="LN5"/>
      <c r="LO5"/>
      <c r="LP5"/>
      <c r="LQ5"/>
      <c r="LR5"/>
      <c r="LS5"/>
      <c r="LT5"/>
      <c r="LU5"/>
      <c r="LV5"/>
      <c r="LW5"/>
      <c r="LX5"/>
      <c r="LY5"/>
      <c r="LZ5"/>
      <c r="MA5"/>
      <c r="MB5"/>
      <c r="MC5"/>
      <c r="MD5"/>
      <c r="ME5"/>
      <c r="MF5"/>
      <c r="MG5"/>
      <c r="MH5"/>
      <c r="MI5"/>
      <c r="MJ5"/>
      <c r="MK5"/>
      <c r="ML5"/>
      <c r="MM5"/>
      <c r="MN5"/>
      <c r="MO5"/>
      <c r="MP5"/>
      <c r="MQ5"/>
      <c r="MR5"/>
      <c r="MS5"/>
      <c r="MT5"/>
      <c r="MU5"/>
      <c r="MV5"/>
      <c r="MW5"/>
      <c r="MX5"/>
      <c r="MY5"/>
      <c r="MZ5"/>
      <c r="NA5"/>
      <c r="NB5"/>
      <c r="NC5"/>
      <c r="ND5"/>
      <c r="NE5"/>
      <c r="NF5"/>
      <c r="NG5"/>
      <c r="NH5"/>
      <c r="NI5"/>
      <c r="NJ5"/>
      <c r="NK5"/>
      <c r="NL5"/>
      <c r="NM5"/>
      <c r="NN5"/>
      <c r="NO5"/>
      <c r="NP5"/>
      <c r="NQ5"/>
      <c r="NR5"/>
      <c r="NS5"/>
      <c r="NT5"/>
      <c r="NU5"/>
      <c r="NV5"/>
      <c r="NW5"/>
      <c r="NX5"/>
      <c r="NY5"/>
      <c r="NZ5"/>
      <c r="OA5"/>
      <c r="OB5"/>
      <c r="OC5"/>
      <c r="OD5"/>
      <c r="OE5"/>
      <c r="OF5"/>
      <c r="OG5"/>
      <c r="OH5"/>
      <c r="OI5"/>
      <c r="OJ5"/>
      <c r="OK5"/>
      <c r="OL5"/>
      <c r="OM5"/>
      <c r="ON5"/>
      <c r="OO5"/>
      <c r="OP5"/>
      <c r="OQ5"/>
      <c r="OR5"/>
      <c r="OS5"/>
      <c r="OT5"/>
      <c r="OU5"/>
      <c r="OV5"/>
      <c r="OW5"/>
      <c r="OX5"/>
      <c r="OY5"/>
      <c r="OZ5"/>
      <c r="PA5"/>
      <c r="PB5"/>
      <c r="PC5"/>
      <c r="PD5"/>
      <c r="PE5"/>
      <c r="PF5"/>
      <c r="PG5"/>
      <c r="PH5"/>
      <c r="PI5"/>
      <c r="PJ5"/>
      <c r="PK5"/>
      <c r="PL5"/>
      <c r="PM5"/>
      <c r="PN5"/>
      <c r="PO5"/>
      <c r="PP5"/>
      <c r="PQ5"/>
      <c r="PR5"/>
      <c r="PS5"/>
      <c r="PT5"/>
      <c r="PU5"/>
      <c r="PV5"/>
      <c r="PW5"/>
      <c r="PX5"/>
      <c r="PY5"/>
    </row>
    <row r="6" spans="1:441" s="43" customFormat="1" x14ac:dyDescent="0.35">
      <c r="A6" s="15"/>
      <c r="B6" s="15"/>
      <c r="C6" s="21"/>
      <c r="D6" s="60"/>
      <c r="E6" s="12"/>
      <c r="F6" s="12"/>
      <c r="G6" s="12"/>
      <c r="H6" s="12"/>
      <c r="I6" s="9"/>
      <c r="J6" s="12"/>
      <c r="K6" s="12"/>
      <c r="L6" s="12"/>
      <c r="M6" s="12"/>
      <c r="N6" s="12"/>
      <c r="O6" s="12"/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  <c r="AP6" s="12"/>
      <c r="AQ6" s="12"/>
      <c r="AR6" s="12"/>
      <c r="AS6" s="12"/>
      <c r="AT6" s="12"/>
      <c r="AU6" s="12"/>
      <c r="AV6" s="12"/>
      <c r="AW6" s="12"/>
      <c r="AX6" s="12"/>
      <c r="AY6" s="12"/>
      <c r="AZ6" s="12"/>
      <c r="BA6" s="12"/>
      <c r="BB6" s="12"/>
      <c r="BC6" s="12"/>
      <c r="BD6" s="12"/>
      <c r="BE6" s="12"/>
      <c r="BF6" s="12"/>
      <c r="BG6" s="12"/>
      <c r="BH6" s="12"/>
      <c r="BI6" s="12"/>
      <c r="BJ6" s="12"/>
      <c r="BK6" s="12"/>
      <c r="BL6" s="12"/>
      <c r="BM6" s="12"/>
      <c r="BN6" s="12"/>
      <c r="BO6" s="12"/>
      <c r="BP6" s="12"/>
      <c r="BQ6" s="12"/>
      <c r="BR6" s="12"/>
      <c r="BS6" s="12"/>
      <c r="BT6" s="12"/>
      <c r="BU6" s="12"/>
      <c r="BV6" s="12"/>
      <c r="BW6" s="12"/>
      <c r="BX6" s="12"/>
      <c r="BY6" s="12"/>
      <c r="BZ6" s="12"/>
      <c r="CA6" s="12"/>
      <c r="CB6" s="12"/>
      <c r="CC6" s="12"/>
      <c r="CD6" s="12"/>
      <c r="CE6" s="12"/>
      <c r="CF6" s="12"/>
      <c r="CG6" s="12"/>
      <c r="CH6" s="12"/>
      <c r="CI6" s="12"/>
      <c r="CJ6" s="12"/>
      <c r="CK6" s="12"/>
      <c r="CL6" s="12"/>
      <c r="CM6" s="12"/>
      <c r="CN6" s="12"/>
      <c r="CO6" s="12"/>
      <c r="CP6" s="12"/>
      <c r="CQ6" s="12"/>
      <c r="CR6" s="12"/>
      <c r="CS6" s="12"/>
      <c r="CT6" s="12"/>
      <c r="CU6" s="12"/>
      <c r="CV6" s="12"/>
      <c r="CW6" s="12"/>
      <c r="CX6" s="12"/>
      <c r="CY6" s="12"/>
      <c r="CZ6" s="12"/>
      <c r="DA6" s="12"/>
      <c r="DB6" s="12"/>
      <c r="DC6" s="12"/>
      <c r="DD6" s="12"/>
      <c r="DE6" s="12"/>
      <c r="DF6" s="12"/>
      <c r="DG6" s="12"/>
      <c r="DH6" s="12"/>
      <c r="DI6" s="12"/>
      <c r="DJ6" s="12"/>
      <c r="DK6" s="12"/>
      <c r="DL6" s="12"/>
      <c r="DM6" s="12"/>
      <c r="DN6" s="12"/>
      <c r="DO6" s="12"/>
      <c r="DP6" s="12"/>
      <c r="DQ6" s="12"/>
      <c r="DR6" s="12"/>
      <c r="DS6" s="12"/>
      <c r="DT6" s="12"/>
      <c r="DU6" s="12"/>
      <c r="DV6" s="12"/>
      <c r="DW6" s="12"/>
      <c r="DX6" s="12"/>
      <c r="DY6" s="12"/>
      <c r="DZ6" s="12"/>
      <c r="EA6" s="12"/>
      <c r="EB6" s="12"/>
      <c r="EC6" s="12"/>
      <c r="ED6" s="12"/>
      <c r="EE6" s="12"/>
      <c r="EF6" s="12"/>
      <c r="EG6" s="12"/>
      <c r="EH6" s="12"/>
      <c r="EI6" s="12"/>
      <c r="EJ6" s="12"/>
      <c r="EK6" s="12"/>
      <c r="EL6" s="12"/>
      <c r="EM6" s="12"/>
      <c r="EN6" s="12"/>
      <c r="EO6" s="12"/>
      <c r="EP6" s="12"/>
      <c r="EQ6" s="12"/>
      <c r="ER6" s="12"/>
      <c r="ES6" s="12"/>
      <c r="ET6" s="12"/>
      <c r="EU6" s="12"/>
      <c r="EV6" s="12"/>
      <c r="EW6" s="12"/>
      <c r="EX6" s="12"/>
      <c r="EY6" s="12"/>
      <c r="EZ6" s="12"/>
      <c r="FA6" s="12"/>
      <c r="FB6" s="12"/>
      <c r="FC6" s="12"/>
      <c r="FD6" s="12"/>
      <c r="FE6" s="12"/>
      <c r="FF6" s="12"/>
      <c r="FG6" s="12"/>
      <c r="FH6" s="12"/>
      <c r="FI6" s="12"/>
      <c r="FJ6" s="12"/>
      <c r="FK6" s="12"/>
      <c r="FL6" s="12"/>
      <c r="FM6" s="12"/>
      <c r="FN6" s="12"/>
      <c r="FO6" s="12"/>
      <c r="FP6" s="12"/>
      <c r="FQ6" s="12"/>
      <c r="FR6" s="12"/>
      <c r="FS6" s="12"/>
      <c r="FT6" s="12"/>
      <c r="FU6" s="12"/>
      <c r="FV6" s="12"/>
      <c r="FW6" s="12"/>
      <c r="FX6" s="12"/>
      <c r="FY6" s="12"/>
      <c r="FZ6" s="12"/>
      <c r="GA6" s="12"/>
      <c r="GB6" s="12"/>
      <c r="GC6" s="12"/>
      <c r="GD6" s="12"/>
      <c r="GE6" s="12"/>
      <c r="GF6" s="12"/>
      <c r="GG6" s="12"/>
      <c r="GH6" s="12"/>
      <c r="GI6" s="12"/>
      <c r="GJ6" s="12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  <c r="HB6"/>
      <c r="HC6"/>
      <c r="HD6"/>
      <c r="HE6"/>
      <c r="HF6"/>
      <c r="HG6"/>
      <c r="HH6"/>
      <c r="HI6"/>
      <c r="HJ6"/>
      <c r="HK6"/>
      <c r="HL6"/>
      <c r="HM6"/>
      <c r="HN6"/>
      <c r="HO6"/>
      <c r="HP6"/>
      <c r="HQ6"/>
      <c r="HR6"/>
      <c r="HS6"/>
      <c r="HT6"/>
      <c r="HU6"/>
      <c r="HV6"/>
      <c r="HW6"/>
      <c r="HX6"/>
      <c r="HY6"/>
      <c r="HZ6"/>
      <c r="IA6"/>
      <c r="IB6"/>
      <c r="IC6"/>
      <c r="ID6"/>
      <c r="IE6"/>
      <c r="IF6"/>
      <c r="IG6"/>
      <c r="IH6"/>
      <c r="II6"/>
      <c r="IJ6"/>
      <c r="IK6"/>
      <c r="IL6"/>
      <c r="IM6"/>
      <c r="IN6"/>
      <c r="IO6"/>
      <c r="IP6"/>
      <c r="IQ6"/>
      <c r="IR6"/>
      <c r="IS6"/>
      <c r="IT6"/>
      <c r="IU6"/>
      <c r="IV6"/>
      <c r="IW6"/>
      <c r="IX6"/>
      <c r="IY6"/>
      <c r="IZ6"/>
      <c r="JA6"/>
      <c r="JB6"/>
      <c r="JC6"/>
      <c r="JD6"/>
      <c r="JE6"/>
      <c r="JF6"/>
      <c r="JG6"/>
      <c r="JH6"/>
      <c r="JI6"/>
      <c r="JJ6"/>
      <c r="JK6"/>
      <c r="JL6"/>
      <c r="JM6"/>
      <c r="JN6"/>
      <c r="JO6"/>
      <c r="JP6"/>
      <c r="JQ6"/>
      <c r="JR6"/>
      <c r="JS6"/>
      <c r="JT6"/>
      <c r="JU6"/>
      <c r="JV6"/>
      <c r="JW6"/>
      <c r="JX6"/>
      <c r="JY6"/>
      <c r="JZ6"/>
      <c r="KA6"/>
      <c r="KB6"/>
      <c r="KC6"/>
      <c r="KD6"/>
      <c r="KE6"/>
      <c r="KF6"/>
      <c r="KG6"/>
      <c r="KH6"/>
      <c r="KI6"/>
      <c r="KJ6"/>
      <c r="KK6"/>
      <c r="KL6"/>
      <c r="KM6"/>
      <c r="KN6"/>
      <c r="KO6"/>
      <c r="KP6"/>
      <c r="KQ6"/>
      <c r="KR6"/>
      <c r="KS6"/>
      <c r="KT6"/>
      <c r="KU6"/>
      <c r="KV6"/>
      <c r="KW6"/>
      <c r="KX6"/>
      <c r="KY6"/>
      <c r="KZ6"/>
      <c r="LA6"/>
      <c r="LB6"/>
      <c r="LC6"/>
      <c r="LD6"/>
      <c r="LE6"/>
      <c r="LF6"/>
      <c r="LG6"/>
      <c r="LH6"/>
      <c r="LI6"/>
      <c r="LJ6"/>
      <c r="LK6"/>
      <c r="LL6"/>
      <c r="LM6"/>
      <c r="LN6"/>
      <c r="LO6"/>
      <c r="LP6"/>
      <c r="LQ6"/>
      <c r="LR6"/>
      <c r="LS6"/>
      <c r="LT6"/>
      <c r="LU6"/>
      <c r="LV6"/>
      <c r="LW6"/>
      <c r="LX6"/>
      <c r="LY6"/>
      <c r="LZ6"/>
      <c r="MA6"/>
      <c r="MB6"/>
      <c r="MC6"/>
      <c r="MD6"/>
      <c r="ME6"/>
      <c r="MF6"/>
      <c r="MG6"/>
      <c r="MH6"/>
      <c r="MI6"/>
      <c r="MJ6"/>
      <c r="MK6"/>
      <c r="ML6"/>
      <c r="MM6"/>
      <c r="MN6"/>
      <c r="MO6"/>
      <c r="MP6"/>
      <c r="MQ6"/>
      <c r="MR6"/>
      <c r="MS6"/>
      <c r="MT6"/>
      <c r="MU6"/>
      <c r="MV6"/>
      <c r="MW6"/>
      <c r="MX6"/>
      <c r="MY6"/>
      <c r="MZ6"/>
      <c r="NA6"/>
      <c r="NB6"/>
      <c r="NC6"/>
      <c r="ND6"/>
      <c r="NE6"/>
      <c r="NF6"/>
      <c r="NG6"/>
      <c r="NH6"/>
      <c r="NI6"/>
      <c r="NJ6"/>
      <c r="NK6"/>
      <c r="NL6"/>
      <c r="NM6"/>
      <c r="NN6"/>
      <c r="NO6"/>
      <c r="NP6"/>
      <c r="NQ6"/>
      <c r="NR6"/>
      <c r="NS6"/>
      <c r="NT6"/>
      <c r="NU6"/>
      <c r="NV6"/>
      <c r="NW6"/>
      <c r="NX6"/>
      <c r="NY6"/>
      <c r="NZ6"/>
      <c r="OA6"/>
      <c r="OB6"/>
      <c r="OC6"/>
      <c r="OD6"/>
      <c r="OE6"/>
      <c r="OF6"/>
      <c r="OG6"/>
      <c r="OH6"/>
      <c r="OI6"/>
      <c r="OJ6"/>
      <c r="OK6"/>
      <c r="OL6"/>
      <c r="OM6"/>
      <c r="ON6"/>
      <c r="OO6"/>
      <c r="OP6"/>
      <c r="OQ6"/>
      <c r="OR6"/>
      <c r="OS6"/>
      <c r="OT6"/>
      <c r="OU6"/>
      <c r="OV6"/>
      <c r="OW6"/>
      <c r="OX6"/>
      <c r="OY6"/>
      <c r="OZ6"/>
      <c r="PA6"/>
      <c r="PB6"/>
      <c r="PC6"/>
      <c r="PD6"/>
      <c r="PE6"/>
      <c r="PF6"/>
      <c r="PG6"/>
      <c r="PH6"/>
      <c r="PI6"/>
      <c r="PJ6"/>
      <c r="PK6"/>
      <c r="PL6"/>
      <c r="PM6"/>
      <c r="PN6"/>
      <c r="PO6"/>
      <c r="PP6"/>
      <c r="PQ6"/>
      <c r="PR6"/>
      <c r="PS6"/>
      <c r="PT6"/>
      <c r="PU6"/>
      <c r="PV6"/>
      <c r="PW6"/>
      <c r="PX6"/>
      <c r="PY6"/>
    </row>
    <row r="8" spans="1:441" x14ac:dyDescent="0.35">
      <c r="A8" s="15" t="s">
        <v>206</v>
      </c>
    </row>
    <row r="9" spans="1:441" x14ac:dyDescent="0.35">
      <c r="B9" s="15" t="s">
        <v>301</v>
      </c>
    </row>
    <row r="10" spans="1:441" s="548" customFormat="1" x14ac:dyDescent="0.35">
      <c r="A10" s="313"/>
      <c r="B10" s="313"/>
      <c r="C10" s="314"/>
      <c r="D10" s="315"/>
      <c r="E10" s="198" t="str">
        <f xml:space="preserve"> InpC!E$60</f>
        <v>Senior debt sizing method</v>
      </c>
      <c r="F10" s="198">
        <f xml:space="preserve"> InpC!F$60</f>
        <v>2</v>
      </c>
      <c r="G10" s="198" t="str">
        <f xml:space="preserve"> InpC!G$60</f>
        <v>1 = leverage, 2 = DSCR</v>
      </c>
      <c r="H10" s="360"/>
      <c r="I10" s="312"/>
      <c r="J10" s="310"/>
      <c r="K10" s="310"/>
      <c r="L10" s="310"/>
      <c r="M10" s="310"/>
      <c r="N10" s="310"/>
      <c r="O10" s="310"/>
      <c r="P10" s="310"/>
      <c r="Q10" s="310"/>
      <c r="R10" s="310"/>
      <c r="S10" s="310"/>
      <c r="T10" s="310"/>
      <c r="U10" s="310"/>
      <c r="V10" s="310"/>
      <c r="W10" s="310"/>
      <c r="X10" s="310"/>
      <c r="Y10" s="310"/>
      <c r="Z10" s="310"/>
      <c r="AA10" s="310"/>
      <c r="AB10" s="310"/>
      <c r="AC10" s="310"/>
      <c r="AD10" s="310"/>
      <c r="AE10" s="310"/>
      <c r="AF10" s="310"/>
      <c r="AG10" s="310"/>
      <c r="AH10" s="310"/>
      <c r="AI10" s="310"/>
      <c r="AJ10" s="310"/>
      <c r="AK10" s="310"/>
      <c r="AL10" s="310"/>
      <c r="AM10" s="310"/>
      <c r="AN10" s="310"/>
      <c r="AO10" s="310"/>
      <c r="AP10" s="310"/>
      <c r="AQ10" s="310"/>
      <c r="AR10" s="310"/>
      <c r="AS10" s="310"/>
      <c r="AT10" s="310"/>
      <c r="AU10" s="310"/>
      <c r="AV10" s="310"/>
      <c r="AW10" s="310"/>
      <c r="AX10" s="310"/>
      <c r="AY10" s="310"/>
      <c r="AZ10" s="310"/>
      <c r="BA10" s="310"/>
      <c r="BB10" s="310"/>
      <c r="BC10" s="310"/>
      <c r="BD10" s="310"/>
      <c r="BE10" s="310"/>
      <c r="BF10" s="310"/>
      <c r="BG10" s="310"/>
      <c r="BH10" s="310"/>
      <c r="BI10" s="310"/>
      <c r="BJ10" s="310"/>
      <c r="BK10" s="310"/>
      <c r="BL10" s="310"/>
      <c r="BM10" s="310"/>
      <c r="BN10" s="310"/>
      <c r="BO10" s="310"/>
      <c r="BP10" s="310"/>
      <c r="BQ10" s="310"/>
      <c r="BR10" s="310"/>
      <c r="BS10" s="310"/>
      <c r="BT10" s="310"/>
      <c r="BU10" s="310"/>
      <c r="BV10" s="310"/>
      <c r="BW10" s="310"/>
      <c r="BX10" s="310"/>
      <c r="BY10" s="310"/>
      <c r="BZ10" s="310"/>
      <c r="CA10" s="310"/>
      <c r="CB10" s="310"/>
      <c r="CC10" s="310"/>
      <c r="CD10" s="310"/>
      <c r="CE10" s="310"/>
      <c r="CF10" s="310"/>
      <c r="CG10" s="310"/>
      <c r="CH10" s="310"/>
      <c r="CI10" s="310"/>
      <c r="CJ10" s="310"/>
      <c r="CK10" s="310"/>
      <c r="CL10" s="310"/>
      <c r="CM10" s="310"/>
      <c r="CN10" s="310"/>
      <c r="CO10" s="310"/>
      <c r="CP10" s="310"/>
      <c r="CQ10" s="310"/>
      <c r="CR10" s="310"/>
      <c r="CS10" s="310"/>
      <c r="CT10" s="310"/>
      <c r="CU10" s="310"/>
      <c r="CV10" s="310"/>
      <c r="CW10" s="310"/>
      <c r="CX10" s="310"/>
      <c r="CY10" s="310"/>
      <c r="CZ10" s="310"/>
      <c r="DA10" s="310"/>
      <c r="DB10" s="310"/>
      <c r="DC10" s="310"/>
      <c r="DD10" s="310"/>
      <c r="DE10" s="310"/>
      <c r="DF10" s="310"/>
      <c r="DG10" s="310"/>
      <c r="DH10" s="310"/>
      <c r="DI10" s="310"/>
      <c r="DJ10" s="310"/>
      <c r="DK10" s="310"/>
      <c r="DL10" s="310"/>
      <c r="DM10" s="310"/>
      <c r="DN10" s="310"/>
      <c r="DO10" s="310"/>
      <c r="DP10" s="310"/>
      <c r="DQ10" s="310"/>
      <c r="DR10" s="310"/>
      <c r="DS10" s="310"/>
      <c r="DT10" s="310"/>
      <c r="DU10" s="310"/>
      <c r="DV10" s="310"/>
      <c r="DW10" s="310"/>
      <c r="DX10" s="310"/>
      <c r="DY10" s="310"/>
      <c r="DZ10" s="310"/>
      <c r="EA10" s="310"/>
      <c r="EB10" s="310"/>
      <c r="EC10" s="310"/>
      <c r="ED10" s="310"/>
      <c r="EE10" s="310"/>
      <c r="EF10" s="310"/>
      <c r="EG10" s="310"/>
      <c r="EH10" s="310"/>
      <c r="EI10" s="310"/>
      <c r="EJ10" s="310"/>
      <c r="EK10" s="310"/>
      <c r="EL10" s="310"/>
      <c r="EM10" s="310"/>
      <c r="EN10" s="310"/>
      <c r="EO10" s="310"/>
      <c r="EP10" s="310"/>
      <c r="EQ10" s="310"/>
      <c r="ER10" s="310"/>
      <c r="ES10" s="310"/>
      <c r="ET10" s="310"/>
      <c r="EU10" s="310"/>
      <c r="EV10" s="310"/>
      <c r="EW10" s="310"/>
      <c r="EX10" s="310"/>
      <c r="EY10" s="310"/>
      <c r="EZ10" s="310"/>
      <c r="FA10" s="310"/>
      <c r="FB10" s="310"/>
      <c r="FC10" s="310"/>
      <c r="FD10" s="310"/>
      <c r="FE10" s="310"/>
      <c r="FF10" s="310"/>
      <c r="FG10" s="310"/>
      <c r="FH10" s="310"/>
      <c r="FI10" s="310"/>
      <c r="FJ10" s="310"/>
      <c r="FK10" s="310"/>
      <c r="FL10" s="310"/>
      <c r="FM10" s="310"/>
      <c r="FN10" s="310"/>
      <c r="FO10" s="310"/>
      <c r="FP10" s="310"/>
      <c r="FQ10" s="310"/>
      <c r="FR10" s="310"/>
      <c r="FS10" s="310"/>
      <c r="FT10" s="310"/>
      <c r="FU10" s="310"/>
      <c r="FV10" s="310"/>
      <c r="FW10" s="310"/>
      <c r="FX10" s="310"/>
      <c r="FY10" s="310"/>
      <c r="FZ10" s="310"/>
      <c r="GA10" s="310"/>
      <c r="GB10" s="310"/>
      <c r="GC10" s="310"/>
      <c r="GD10" s="310"/>
      <c r="GE10" s="310"/>
      <c r="GF10" s="310"/>
      <c r="GG10" s="310"/>
      <c r="GH10" s="310"/>
      <c r="GI10" s="310"/>
      <c r="GJ10" s="310"/>
    </row>
    <row r="11" spans="1:441" x14ac:dyDescent="0.35">
      <c r="E11" s="248" t="str">
        <f xml:space="preserve"> 'FS Qtr'!E$33</f>
        <v>Cash flow available for senior debt service</v>
      </c>
      <c r="F11" s="248">
        <f xml:space="preserve"> 'FS Qtr'!F$33</f>
        <v>0</v>
      </c>
      <c r="G11" s="248" t="str">
        <f xml:space="preserve"> 'FS Qtr'!G$33</f>
        <v>$ 000s</v>
      </c>
      <c r="H11" s="248">
        <f xml:space="preserve"> 'FS Qtr'!H$33</f>
        <v>261567.75040998339</v>
      </c>
      <c r="I11" s="248">
        <f xml:space="preserve"> 'FS Qtr'!I$33</f>
        <v>0</v>
      </c>
      <c r="J11" s="248">
        <f xml:space="preserve"> 'FS Qtr'!J$33</f>
        <v>0</v>
      </c>
      <c r="K11" s="248">
        <f xml:space="preserve"> 'FS Qtr'!K$33</f>
        <v>0</v>
      </c>
      <c r="L11" s="248">
        <f xml:space="preserve"> 'FS Qtr'!L$33</f>
        <v>0</v>
      </c>
      <c r="M11" s="248">
        <f xml:space="preserve"> 'FS Qtr'!M$33</f>
        <v>1402.5334056460786</v>
      </c>
      <c r="N11" s="248">
        <f xml:space="preserve"> 'FS Qtr'!N$33</f>
        <v>4795.2529774123941</v>
      </c>
      <c r="O11" s="248">
        <f xml:space="preserve"> 'FS Qtr'!O$33</f>
        <v>3961.2780509745135</v>
      </c>
      <c r="P11" s="248">
        <f xml:space="preserve"> 'FS Qtr'!P$33</f>
        <v>1864.9582383808088</v>
      </c>
      <c r="Q11" s="248">
        <f xml:space="preserve"> 'FS Qtr'!Q$33</f>
        <v>2815.6675426722022</v>
      </c>
      <c r="R11" s="248">
        <f xml:space="preserve"> 'FS Qtr'!R$33</f>
        <v>4756.4065956504292</v>
      </c>
      <c r="S11" s="248">
        <f xml:space="preserve"> 'FS Qtr'!S$33</f>
        <v>3926.6343190345128</v>
      </c>
      <c r="T11" s="248">
        <f xml:space="preserve"> 'FS Qtr'!T$33</f>
        <v>1840.8521892660635</v>
      </c>
      <c r="U11" s="248">
        <f xml:space="preserve"> 'FS Qtr'!U$33</f>
        <v>2786.418356209615</v>
      </c>
      <c r="V11" s="248">
        <f xml:space="preserve"> 'FS Qtr'!V$33</f>
        <v>4717.3787444250001</v>
      </c>
      <c r="W11" s="248">
        <f xml:space="preserve"> 'FS Qtr'!W$33</f>
        <v>3891.7895469463338</v>
      </c>
      <c r="X11" s="248">
        <f xml:space="preserve"> 'FS Qtr'!X$33</f>
        <v>1831.9445249777441</v>
      </c>
      <c r="Y11" s="248">
        <f xml:space="preserve"> 'FS Qtr'!Y$33</f>
        <v>2741.4845203500909</v>
      </c>
      <c r="Z11" s="248">
        <f xml:space="preserve"> 'FS Qtr'!Z$33</f>
        <v>4678.1609581931443</v>
      </c>
      <c r="AA11" s="248">
        <f xml:space="preserve"> 'FS Qtr'!AA$33</f>
        <v>3856.7353999841293</v>
      </c>
      <c r="AB11" s="248">
        <f xml:space="preserve"> 'FS Qtr'!AB$33</f>
        <v>1791.8797893547414</v>
      </c>
      <c r="AC11" s="248">
        <f xml:space="preserve"> 'FS Qtr'!AC$33</f>
        <v>2727.2051176438658</v>
      </c>
      <c r="AD11" s="248">
        <f xml:space="preserve"> 'FS Qtr'!AD$33</f>
        <v>4638.7445793196393</v>
      </c>
      <c r="AE11" s="248">
        <f xml:space="preserve"> 'FS Qtr'!AE$33</f>
        <v>3821.4633515152118</v>
      </c>
      <c r="AF11" s="248">
        <f xml:space="preserve"> 'FS Qtr'!AF$33</f>
        <v>1766.9972073437207</v>
      </c>
      <c r="AG11" s="248">
        <f xml:space="preserve"> 'FS Qtr'!AG$33</f>
        <v>2697.2241611732125</v>
      </c>
      <c r="AH11" s="248">
        <f xml:space="preserve"> 'FS Qtr'!AH$33</f>
        <v>4599.1207531774216</v>
      </c>
      <c r="AI11" s="248">
        <f xml:space="preserve"> 'FS Qtr'!AI$33</f>
        <v>3785.9646781204851</v>
      </c>
      <c r="AJ11" s="248">
        <f xml:space="preserve"> 'FS Qtr'!AJ$33</f>
        <v>1741.8392253433431</v>
      </c>
      <c r="AK11" s="248">
        <f xml:space="preserve"> 'FS Qtr'!AK$33</f>
        <v>2666.9820443948324</v>
      </c>
      <c r="AL11" s="248">
        <f xml:space="preserve"> 'FS Qtr'!AL$33</f>
        <v>4559.2804231260479</v>
      </c>
      <c r="AM11" s="248">
        <f xml:space="preserve"> 'FS Qtr'!AM$33</f>
        <v>3750.2304545932907</v>
      </c>
      <c r="AN11" s="248">
        <f xml:space="preserve"> 'FS Qtr'!AN$33</f>
        <v>1731.304272958886</v>
      </c>
      <c r="AO11" s="248">
        <f xml:space="preserve"> 'FS Qtr'!AO$33</f>
        <v>2621.5627693270408</v>
      </c>
      <c r="AP11" s="248">
        <f xml:space="preserve"> 'FS Qtr'!AP$33</f>
        <v>4519.2143253650884</v>
      </c>
      <c r="AQ11" s="248">
        <f xml:space="preserve"> 'FS Qtr'!AQ$33</f>
        <v>3686.6663672715322</v>
      </c>
      <c r="AR11" s="248">
        <f xml:space="preserve"> 'FS Qtr'!AR$33</f>
        <v>1609.8449388424335</v>
      </c>
      <c r="AS11" s="248">
        <f xml:space="preserve"> 'FS Qtr'!AS$33</f>
        <v>1998.9039287080227</v>
      </c>
      <c r="AT11" s="248">
        <f xml:space="preserve"> 'FS Qtr'!AT$33</f>
        <v>3769.4732958957629</v>
      </c>
      <c r="AU11" s="248">
        <f xml:space="preserve"> 'FS Qtr'!AU$33</f>
        <v>3555.4674487960087</v>
      </c>
      <c r="AV11" s="248">
        <f xml:space="preserve"> 'FS Qtr'!AV$33</f>
        <v>1525.9680812589363</v>
      </c>
      <c r="AW11" s="248">
        <f xml:space="preserve"> 'FS Qtr'!AW$33</f>
        <v>1914.3397258608702</v>
      </c>
      <c r="AX11" s="248">
        <f xml:space="preserve"> 'FS Qtr'!AX$33</f>
        <v>3677.5140668791673</v>
      </c>
      <c r="AY11" s="248">
        <f xml:space="preserve"> 'FS Qtr'!AY$33</f>
        <v>3464.7543068760501</v>
      </c>
      <c r="AZ11" s="248">
        <f xml:space="preserve"> 'FS Qtr'!AZ$33</f>
        <v>1447.1805502295103</v>
      </c>
      <c r="BA11" s="248">
        <f xml:space="preserve"> 'FS Qtr'!BA$33</f>
        <v>1834.4391875102374</v>
      </c>
      <c r="BB11" s="248">
        <f xml:space="preserve"> 'FS Qtr'!BB$33</f>
        <v>3589.1280810813973</v>
      </c>
      <c r="BC11" s="248">
        <f xml:space="preserve"> 'FS Qtr'!BC$33</f>
        <v>3392.7344752881004</v>
      </c>
      <c r="BD11" s="248">
        <f xml:space="preserve"> 'FS Qtr'!BD$33</f>
        <v>1408.143837854785</v>
      </c>
      <c r="BE11" s="248">
        <f xml:space="preserve"> 'FS Qtr'!BE$33</f>
        <v>1767.5207382834174</v>
      </c>
      <c r="BF11" s="248">
        <f xml:space="preserve"> 'FS Qtr'!BF$33</f>
        <v>3533.8689630145172</v>
      </c>
      <c r="BG11" s="248">
        <f xml:space="preserve"> 'FS Qtr'!BG$33</f>
        <v>3339.6228958296624</v>
      </c>
      <c r="BH11" s="248">
        <f xml:space="preserve"> 'FS Qtr'!BH$33</f>
        <v>1351.8115914107022</v>
      </c>
      <c r="BI11" s="248">
        <f xml:space="preserve"> 'FS Qtr'!BI$33</f>
        <v>1738.5209549849815</v>
      </c>
      <c r="BJ11" s="248">
        <f xml:space="preserve"> 'FS Qtr'!BJ$33</f>
        <v>3482.5887468084056</v>
      </c>
      <c r="BK11" s="248">
        <f xml:space="preserve"> 'FS Qtr'!BK$33</f>
        <v>3290.2768428670315</v>
      </c>
      <c r="BL11" s="248">
        <f xml:space="preserve"> 'FS Qtr'!BL$33</f>
        <v>1313.349819286615</v>
      </c>
      <c r="BM11" s="248">
        <f xml:space="preserve"> 'FS Qtr'!BM$33</f>
        <v>1698.5010651160223</v>
      </c>
      <c r="BN11" s="248">
        <f xml:space="preserve"> 'FS Qtr'!BN$33</f>
        <v>3434.4997216980082</v>
      </c>
      <c r="BO11" s="248">
        <f xml:space="preserve"> 'FS Qtr'!BO$33</f>
        <v>3243.9476256645712</v>
      </c>
      <c r="BP11" s="248">
        <f xml:space="preserve"> 'FS Qtr'!BP$33</f>
        <v>1277.6961186631775</v>
      </c>
      <c r="BQ11" s="248">
        <f xml:space="preserve"> 'FS Qtr'!BQ$33</f>
        <v>1661.1356374165393</v>
      </c>
      <c r="BR11" s="248">
        <f xml:space="preserve"> 'FS Qtr'!BR$33</f>
        <v>3388.9585181053603</v>
      </c>
      <c r="BS11" s="248">
        <f xml:space="preserve"> 'FS Qtr'!BS$33</f>
        <v>3200.0236685002983</v>
      </c>
      <c r="BT11" s="248">
        <f xml:space="preserve"> 'FS Qtr'!BT$33</f>
        <v>1258.0482565893551</v>
      </c>
      <c r="BU11" s="248">
        <f xml:space="preserve"> 'FS Qtr'!BU$33</f>
        <v>1612.0930430283131</v>
      </c>
      <c r="BV11" s="248">
        <f xml:space="preserve"> 'FS Qtr'!BV$33</f>
        <v>3345.4392915473513</v>
      </c>
      <c r="BW11" s="248">
        <f xml:space="preserve"> 'FS Qtr'!BW$33</f>
        <v>3158.0050351502859</v>
      </c>
      <c r="BX11" s="248">
        <f xml:space="preserve"> 'FS Qtr'!BX$33</f>
        <v>1212.5945402209018</v>
      </c>
      <c r="BY11" s="248">
        <f xml:space="preserve"> 'FS Qtr'!BY$33</f>
        <v>1592.2578910871152</v>
      </c>
      <c r="BZ11" s="248">
        <f xml:space="preserve"> 'FS Qtr'!BZ$33</f>
        <v>3303.5118797051982</v>
      </c>
      <c r="CA11" s="248">
        <f xml:space="preserve"> 'FS Qtr'!CA$33</f>
        <v>3117.4826778710103</v>
      </c>
      <c r="CB11" s="248">
        <f xml:space="preserve"> 'FS Qtr'!CB$33</f>
        <v>1182.282873023004</v>
      </c>
      <c r="CC11" s="248">
        <f xml:space="preserve"> 'FS Qtr'!CC$33</f>
        <v>1559.923530463454</v>
      </c>
      <c r="CD11" s="248">
        <f xml:space="preserve"> 'FS Qtr'!CD$33</f>
        <v>3262.8240101389088</v>
      </c>
      <c r="CE11" s="248">
        <f xml:space="preserve"> 'FS Qtr'!CE$33</f>
        <v>3078.1215344885672</v>
      </c>
      <c r="CF11" s="248">
        <f xml:space="preserve"> 'FS Qtr'!CF$33</f>
        <v>1153.0159269230944</v>
      </c>
      <c r="CG11" s="248">
        <f xml:space="preserve"> 'FS Qtr'!CG$33</f>
        <v>1528.565564150962</v>
      </c>
      <c r="CH11" s="248">
        <f xml:space="preserve"> 'FS Qtr'!CH$33</f>
        <v>3223.086807250374</v>
      </c>
      <c r="CI11" s="248">
        <f xml:space="preserve"> 'FS Qtr'!CI$33</f>
        <v>3039.6467597681112</v>
      </c>
      <c r="CJ11" s="248">
        <f xml:space="preserve"> 'FS Qtr'!CJ$33</f>
        <v>1137.7204891219164</v>
      </c>
      <c r="CK11" s="248">
        <f xml:space="preserve"> 'FS Qtr'!CK$33</f>
        <v>1484.746995229983</v>
      </c>
      <c r="CL11" s="248">
        <f xml:space="preserve"> 'FS Qtr'!CL$33</f>
        <v>3184.0629864774455</v>
      </c>
      <c r="CM11" s="248">
        <f xml:space="preserve"> 'FS Qtr'!CM$33</f>
        <v>3001.8325096466233</v>
      </c>
      <c r="CN11" s="248">
        <f xml:space="preserve"> 'FS Qtr'!CN$33</f>
        <v>1096.6177184683518</v>
      </c>
      <c r="CO11" s="248">
        <f xml:space="preserve"> 'FS Qtr'!CO$33</f>
        <v>1467.8271924254398</v>
      </c>
      <c r="CP11" s="248">
        <f xml:space="preserve"> 'FS Qtr'!CP$33</f>
        <v>3145.5572372261277</v>
      </c>
      <c r="CQ11" s="248">
        <f xml:space="preserve"> 'FS Qtr'!CQ$33</f>
        <v>2964.4928047605335</v>
      </c>
      <c r="CR11" s="248">
        <f xml:space="preserve"> 'FS Qtr'!CR$33</f>
        <v>1069.0948884635959</v>
      </c>
      <c r="CS11" s="248">
        <f xml:space="preserve"> 'FS Qtr'!CS$33</f>
        <v>1438.0732209074133</v>
      </c>
      <c r="CT11" s="248">
        <f xml:space="preserve"> 'FS Qtr'!CT$33</f>
        <v>3107.4083885145064</v>
      </c>
      <c r="CU11" s="248">
        <f xml:space="preserve"> 'FS Qtr'!CU$33</f>
        <v>2927.474087543103</v>
      </c>
      <c r="CV11" s="248">
        <f xml:space="preserve"> 'FS Qtr'!CV$33</f>
        <v>1041.817893394051</v>
      </c>
      <c r="CW11" s="248">
        <f xml:space="preserve"> 'FS Qtr'!CW$33</f>
        <v>1408.5335472786701</v>
      </c>
      <c r="CX11" s="248">
        <f xml:space="preserve"> 'FS Qtr'!CX$33</f>
        <v>3069.4830266168019</v>
      </c>
      <c r="CY11" s="248">
        <f xml:space="preserve"> 'FS Qtr'!CY$33</f>
        <v>2890.6491587152905</v>
      </c>
      <c r="CZ11" s="248">
        <f xml:space="preserve"> 'FS Qtr'!CZ$33</f>
        <v>1027.2414954193016</v>
      </c>
      <c r="DA11" s="248">
        <f xml:space="preserve"> 'FS Qtr'!DA$33</f>
        <v>1366.516558910705</v>
      </c>
      <c r="DB11" s="248">
        <f xml:space="preserve"> 'FS Qtr'!DB$33</f>
        <v>3031.6702953400249</v>
      </c>
      <c r="DC11" s="248">
        <f xml:space="preserve"> 'FS Qtr'!DC$33</f>
        <v>2853.9122372708207</v>
      </c>
      <c r="DD11" s="248">
        <f xml:space="preserve"> 'FS Qtr'!DD$33</f>
        <v>987.53760792849516</v>
      </c>
      <c r="DE11" s="248">
        <f xml:space="preserve"> 'FS Qtr'!DE$33</f>
        <v>1349.6531282610108</v>
      </c>
      <c r="DF11" s="248">
        <f xml:space="preserve"> 'FS Qtr'!DF$33</f>
        <v>2993.8776595310051</v>
      </c>
      <c r="DG11" s="248">
        <f xml:space="preserve"> 'FS Qtr'!DG$33</f>
        <v>2817.1749355231664</v>
      </c>
      <c r="DH11" s="248">
        <f xml:space="preserve"> 'FS Qtr'!DH$33</f>
        <v>1078.760018188781</v>
      </c>
      <c r="DI11" s="248">
        <f xml:space="preserve"> 'FS Qtr'!DI$33</f>
        <v>1115.7249845322519</v>
      </c>
      <c r="DJ11" s="248">
        <f xml:space="preserve"> 'FS Qtr'!DJ$33</f>
        <v>-7.9256973549490811E-14</v>
      </c>
      <c r="DK11" s="248">
        <f xml:space="preserve"> 'FS Qtr'!DK$33</f>
        <v>-7.927203478175217E-14</v>
      </c>
      <c r="DL11" s="248">
        <f xml:space="preserve"> 'FS Qtr'!DL$33</f>
        <v>-7.755806109344122E-14</v>
      </c>
      <c r="DM11" s="248">
        <f xml:space="preserve"> 'FS Qtr'!DM$33</f>
        <v>-7.8437197771563657E-14</v>
      </c>
      <c r="DN11" s="248">
        <f xml:space="preserve"> 'FS Qtr'!DN$33</f>
        <v>-7.9309185821330174E-14</v>
      </c>
      <c r="DO11" s="248">
        <f xml:space="preserve"> 'FS Qtr'!DO$33</f>
        <v>-7.931897562230008E-14</v>
      </c>
      <c r="DP11" s="248">
        <f xml:space="preserve"> 'FS Qtr'!DP$33</f>
        <v>-7.8474938163708429E-14</v>
      </c>
      <c r="DQ11" s="248">
        <f xml:space="preserve"> 'FS Qtr'!DQ$33</f>
        <v>-7.848611130611971E-14</v>
      </c>
      <c r="DR11" s="248">
        <f xml:space="preserve"> 'FS Qtr'!DR$33</f>
        <v>-7.9366920544998724E-14</v>
      </c>
      <c r="DS11" s="248">
        <f xml:space="preserve"> 'FS Qtr'!DS$33</f>
        <v>-7.9377714428119351E-14</v>
      </c>
      <c r="DT11" s="248">
        <f xml:space="preserve"> 'FS Qtr'!DT$33</f>
        <v>-7.7669546953984543E-14</v>
      </c>
      <c r="DU11" s="248">
        <f xml:space="preserve"> 'FS Qtr'!DU$33</f>
        <v>-7.8546446275140635E-14</v>
      </c>
      <c r="DV11" s="248">
        <f xml:space="preserve"> 'FS Qtr'!DV$33</f>
        <v>-7.9419885878451162E-14</v>
      </c>
      <c r="DW11" s="248">
        <f xml:space="preserve"> 'FS Qtr'!DW$33</f>
        <v>-7.943469609017485E-14</v>
      </c>
      <c r="DX11" s="248">
        <f xml:space="preserve"> 'FS Qtr'!DX$33</f>
        <v>-7.7723570939269856E-14</v>
      </c>
      <c r="DY11" s="248">
        <f xml:space="preserve"> 'FS Qtr'!DY$33</f>
        <v>-7.8596104685857452E-14</v>
      </c>
      <c r="DZ11" s="248">
        <f xml:space="preserve"> 'FS Qtr'!DZ$33</f>
        <v>-7.9470341006526729E-14</v>
      </c>
      <c r="EA11" s="248">
        <f xml:space="preserve"> 'FS Qtr'!EA$33</f>
        <v>-7.9486908362014213E-14</v>
      </c>
      <c r="EB11" s="248">
        <f xml:space="preserve"> 'FS Qtr'!EB$33</f>
        <v>-7.7768263508914967E-14</v>
      </c>
      <c r="EC11" s="248">
        <f xml:space="preserve"> 'FS Qtr'!EC$33</f>
        <v>-7.8643528468091989E-14</v>
      </c>
      <c r="ED11" s="248">
        <f xml:space="preserve"> 'FS Qtr'!ED$33</f>
        <v>-7.9526067565893761E-14</v>
      </c>
      <c r="EE11" s="248">
        <f xml:space="preserve"> 'FS Qtr'!EE$33</f>
        <v>-7.953937165439131E-14</v>
      </c>
      <c r="EF11" s="248">
        <f xml:space="preserve"> 'FS Qtr'!EF$33</f>
        <v>-7.8687972745683521E-14</v>
      </c>
      <c r="EG11" s="248">
        <f xml:space="preserve"> 'FS Qtr'!EG$33</f>
        <v>-7.8704856605327233E-14</v>
      </c>
      <c r="EH11" s="248">
        <f xml:space="preserve"> 'FS Qtr'!EH$33</f>
        <v>-7.958053902257235E-14</v>
      </c>
      <c r="EI11" s="248">
        <f xml:space="preserve"> 'FS Qtr'!EI$33</f>
        <v>-7.9596102295909076E-14</v>
      </c>
      <c r="EJ11" s="248">
        <f xml:space="preserve"> 'FS Qtr'!EJ$33</f>
        <v>-7.7876557043055082E-14</v>
      </c>
      <c r="EK11" s="248">
        <f xml:space="preserve"> 'FS Qtr'!EK$33</f>
        <v>-7.8759480857115703E-14</v>
      </c>
      <c r="EL11" s="248">
        <f xml:space="preserve"> 'FS Qtr'!EL$33</f>
        <v>-7.9641285992693164E-14</v>
      </c>
      <c r="EM11" s="248">
        <f xml:space="preserve"> 'FS Qtr'!EM$33</f>
        <v>-7.9650824773125374E-14</v>
      </c>
      <c r="EN11" s="248">
        <f xml:space="preserve"> 'FS Qtr'!EN$33</f>
        <v>-7.7928616519784564E-14</v>
      </c>
      <c r="EO11" s="248">
        <f xml:space="preserve"> 'FS Qtr'!EO$33</f>
        <v>-7.880566317908233E-14</v>
      </c>
      <c r="EP11" s="248">
        <f xml:space="preserve"> 'FS Qtr'!EP$33</f>
        <v>-7.9683206422487292E-14</v>
      </c>
      <c r="EQ11" s="248">
        <f xml:space="preserve"> 'FS Qtr'!EQ$33</f>
        <v>-7.9698016634210955E-14</v>
      </c>
      <c r="ER11" s="248">
        <f xml:space="preserve"> 'FS Qtr'!ER$33</f>
        <v>-7.7978957051527704E-14</v>
      </c>
      <c r="ES11" s="248">
        <f xml:space="preserve"> 'FS Qtr'!ES$33</f>
        <v>-7.8862770351406671E-14</v>
      </c>
      <c r="ET11" s="248">
        <f xml:space="preserve"> 'FS Qtr'!ET$33</f>
        <v>-7.9746463597985003E-14</v>
      </c>
      <c r="EU11" s="248">
        <f xml:space="preserve"> 'FS Qtr'!EU$33</f>
        <v>-7.9762528912397108E-14</v>
      </c>
      <c r="EV11" s="248">
        <f xml:space="preserve"> 'FS Qtr'!EV$33</f>
        <v>-7.8904235124355186E-14</v>
      </c>
      <c r="EW11" s="248">
        <f xml:space="preserve"> 'FS Qtr'!EW$33</f>
        <v>-7.8914166806498544E-14</v>
      </c>
      <c r="EX11" s="248">
        <f xml:space="preserve"> 'FS Qtr'!EX$33</f>
        <v>-7.9797169746598241E-14</v>
      </c>
      <c r="EY11" s="248">
        <f xml:space="preserve"> 'FS Qtr'!EY$33</f>
        <v>-7.9812481999397295E-14</v>
      </c>
      <c r="EZ11" s="248">
        <f xml:space="preserve"> 'FS Qtr'!EZ$33</f>
        <v>-7.8090197348501539E-14</v>
      </c>
      <c r="FA11" s="248">
        <f xml:space="preserve"> 'FS Qtr'!FA$33</f>
        <v>-7.8969535934447803E-14</v>
      </c>
      <c r="FB11" s="248">
        <f xml:space="preserve"> 'FS Qtr'!FB$33</f>
        <v>-7.9853900388116019E-14</v>
      </c>
      <c r="FC11" s="248">
        <f xml:space="preserve"> 'FS Qtr'!FC$33</f>
        <v>-7.986519631231205E-14</v>
      </c>
      <c r="FD11" s="248">
        <f xml:space="preserve"> 'FS Qtr'!FD$33</f>
        <v>-7.8144712460925816E-14</v>
      </c>
      <c r="FE11" s="248">
        <f xml:space="preserve"> 'FS Qtr'!FE$33</f>
        <v>-7.9027139690879278E-14</v>
      </c>
      <c r="FF11" s="248">
        <f xml:space="preserve"> 'FS Qtr'!FF$33</f>
        <v>-7.991263919393534E-14</v>
      </c>
      <c r="FG11" s="248">
        <f xml:space="preserve"> 'FS Qtr'!FG$33</f>
        <v>-7.9926696344045927E-14</v>
      </c>
      <c r="FH11" s="248">
        <f xml:space="preserve"> 'FS Qtr'!FH$33</f>
        <v>-7.8200209827628008E-14</v>
      </c>
      <c r="FI11" s="248">
        <f xml:space="preserve"> 'FS Qtr'!FI$33</f>
        <v>-7.9079777606239086E-14</v>
      </c>
      <c r="FJ11" s="248">
        <f xml:space="preserve"> 'FS Qtr'!FJ$33</f>
        <v>-7.9967612691689296E-14</v>
      </c>
      <c r="FK11" s="248">
        <f xml:space="preserve"> 'FS Qtr'!FK$33</f>
        <v>-7.9978406574809923E-14</v>
      </c>
      <c r="FL11" s="248">
        <f xml:space="preserve"> 'FS Qtr'!FL$33</f>
        <v>-7.912521505204495E-14</v>
      </c>
      <c r="FM11" s="248">
        <f xml:space="preserve"> 'FS Qtr'!FM$33</f>
        <v>-7.9137133070616995E-14</v>
      </c>
      <c r="FN11" s="248">
        <f xml:space="preserve"> 'FS Qtr'!FN$33</f>
        <v>-8.0024594353744783E-14</v>
      </c>
      <c r="FO11" s="248">
        <f xml:space="preserve"> 'FS Qtr'!FO$33</f>
        <v>-8.0040659668156876E-14</v>
      </c>
      <c r="FP11" s="248">
        <f xml:space="preserve"> 'FS Qtr'!FP$33</f>
        <v>-7.8318817031686213E-14</v>
      </c>
      <c r="FQ11" s="248">
        <f xml:space="preserve"> 'FS Qtr'!FQ$33</f>
        <v>-7.9203923633031076E-14</v>
      </c>
      <c r="FR11" s="248">
        <f xml:space="preserve"> 'FS Qtr'!FR$33</f>
        <v>-8.0088102549780178E-14</v>
      </c>
      <c r="FS11" s="248">
        <f xml:space="preserve"> 'FS Qtr'!FS$33</f>
        <v>-8.010291276150384E-14</v>
      </c>
      <c r="FT11" s="248">
        <f xml:space="preserve"> 'FS Qtr'!FT$33</f>
        <v>-7.8379225669777969E-14</v>
      </c>
      <c r="FU11" s="248">
        <f xml:space="preserve"> 'FS Qtr'!FU$33</f>
        <v>-7.92627688497305E-14</v>
      </c>
      <c r="FV11" s="248">
        <f xml:space="preserve"> 'FS Qtr'!FV$33</f>
        <v>-8.0146590335061765E-14</v>
      </c>
      <c r="FW11" s="248">
        <f xml:space="preserve"> 'FS Qtr'!FW$33</f>
        <v>-8.0156380136031658E-14</v>
      </c>
      <c r="FX11" s="248">
        <f xml:space="preserve"> 'FS Qtr'!FX$33</f>
        <v>-7.8428583947243169E-14</v>
      </c>
      <c r="FY11" s="248">
        <f xml:space="preserve"> 'FS Qtr'!FY$33</f>
        <v>-7.9316151641251047E-14</v>
      </c>
      <c r="FZ11" s="248">
        <f xml:space="preserve"> 'FS Qtr'!FZ$33</f>
        <v>-8.0198049545288078E-14</v>
      </c>
      <c r="GA11" s="248">
        <f xml:space="preserve"> 'FS Qtr'!GA$33</f>
        <v>-8.0215369962388663E-14</v>
      </c>
      <c r="GB11" s="248">
        <f xml:space="preserve"> 'FS Qtr'!GB$33</f>
        <v>-7.9352898865181487E-14</v>
      </c>
      <c r="GC11" s="248">
        <f xml:space="preserve"> 'FS Qtr'!GC$33</f>
        <v>-7.9371520769200306E-14</v>
      </c>
      <c r="GD11" s="248">
        <f xml:space="preserve"> 'FS Qtr'!GD$33</f>
        <v>-8.0260553659172751E-14</v>
      </c>
      <c r="GE11" s="248">
        <f xml:space="preserve"> 'FS Qtr'!GE$33</f>
        <v>-8.0273355706594884E-14</v>
      </c>
      <c r="GF11" s="248">
        <f xml:space="preserve"> 'FS Qtr'!GF$33</f>
        <v>-7.8541297625633895E-14</v>
      </c>
      <c r="GG11" s="248">
        <f xml:space="preserve"> 'FS Qtr'!GG$33</f>
        <v>-7.9423910392506535E-14</v>
      </c>
      <c r="GH11" s="248">
        <f xml:space="preserve"> 'FS Qtr'!GH$33</f>
        <v>-8.0315276136389012E-14</v>
      </c>
      <c r="GI11" s="248">
        <f xml:space="preserve"> 'FS Qtr'!GI$33</f>
        <v>-8.0333851656178027E-14</v>
      </c>
      <c r="GJ11" s="248">
        <f xml:space="preserve"> 'FS Qtr'!GJ$33</f>
        <v>-7.8602934081573042E-14</v>
      </c>
    </row>
    <row r="12" spans="1:441" x14ac:dyDescent="0.35">
      <c r="E12" s="12" t="s">
        <v>311</v>
      </c>
      <c r="G12" s="12" t="s">
        <v>112</v>
      </c>
      <c r="H12" s="12">
        <f xml:space="preserve"> SUM(J12:GJ12)</f>
        <v>261567.75039654772</v>
      </c>
      <c r="J12" s="592">
        <v>0</v>
      </c>
      <c r="K12" s="592">
        <v>0</v>
      </c>
      <c r="L12" s="592">
        <v>0</v>
      </c>
      <c r="M12" s="592">
        <v>1402.5334056460786</v>
      </c>
      <c r="N12" s="592">
        <v>4795.2529774123941</v>
      </c>
      <c r="O12" s="592">
        <v>3961.2780509745135</v>
      </c>
      <c r="P12" s="592">
        <v>1864.9582383808088</v>
      </c>
      <c r="Q12" s="592">
        <v>2815.6675426722022</v>
      </c>
      <c r="R12" s="592">
        <v>4756.4065956504292</v>
      </c>
      <c r="S12" s="592">
        <v>3926.6343190345128</v>
      </c>
      <c r="T12" s="592">
        <v>1840.8521892660635</v>
      </c>
      <c r="U12" s="592">
        <v>2786.418356209615</v>
      </c>
      <c r="V12" s="592">
        <v>4717.3787444250001</v>
      </c>
      <c r="W12" s="592">
        <v>3891.7895469463338</v>
      </c>
      <c r="X12" s="592">
        <v>1831.9445249777441</v>
      </c>
      <c r="Y12" s="592">
        <v>2741.4845203500909</v>
      </c>
      <c r="Z12" s="592">
        <v>4678.1609581931443</v>
      </c>
      <c r="AA12" s="592">
        <v>3856.7353999841293</v>
      </c>
      <c r="AB12" s="592">
        <v>1791.8797893547414</v>
      </c>
      <c r="AC12" s="592">
        <v>2727.2051176438658</v>
      </c>
      <c r="AD12" s="592">
        <v>4638.7445793196393</v>
      </c>
      <c r="AE12" s="592">
        <v>3821.4633515152118</v>
      </c>
      <c r="AF12" s="592">
        <v>1766.9972073437207</v>
      </c>
      <c r="AG12" s="592">
        <v>2697.2241611732125</v>
      </c>
      <c r="AH12" s="592">
        <v>4599.1207531774216</v>
      </c>
      <c r="AI12" s="592">
        <v>3785.9646781204851</v>
      </c>
      <c r="AJ12" s="592">
        <v>1741.8392253433431</v>
      </c>
      <c r="AK12" s="592">
        <v>2666.9820443948324</v>
      </c>
      <c r="AL12" s="592">
        <v>4559.2804231260479</v>
      </c>
      <c r="AM12" s="592">
        <v>3750.2304545932907</v>
      </c>
      <c r="AN12" s="592">
        <v>1731.304272958886</v>
      </c>
      <c r="AO12" s="592">
        <v>2621.5627693270408</v>
      </c>
      <c r="AP12" s="592">
        <v>4519.2143253650884</v>
      </c>
      <c r="AQ12" s="592">
        <v>3686.6663548884076</v>
      </c>
      <c r="AR12" s="592">
        <v>1609.8449386875438</v>
      </c>
      <c r="AS12" s="592">
        <v>1998.9039285325093</v>
      </c>
      <c r="AT12" s="592">
        <v>3769.4732956985044</v>
      </c>
      <c r="AU12" s="592">
        <v>3555.4674486879471</v>
      </c>
      <c r="AV12" s="592">
        <v>1525.968081170128</v>
      </c>
      <c r="AW12" s="592">
        <v>1914.3397257528436</v>
      </c>
      <c r="AX12" s="592">
        <v>3677.5140667508172</v>
      </c>
      <c r="AY12" s="592">
        <v>3464.7543068388632</v>
      </c>
      <c r="AZ12" s="592">
        <v>1447.1805502111704</v>
      </c>
      <c r="BA12" s="592">
        <v>1834.439187474178</v>
      </c>
      <c r="BB12" s="592">
        <v>3589.1280810813973</v>
      </c>
      <c r="BC12" s="592">
        <v>3392.7344752881004</v>
      </c>
      <c r="BD12" s="592">
        <v>1408.143837854785</v>
      </c>
      <c r="BE12" s="592">
        <v>1767.5207382834176</v>
      </c>
      <c r="BF12" s="592">
        <v>3533.8689630145172</v>
      </c>
      <c r="BG12" s="592">
        <v>3339.6228958296624</v>
      </c>
      <c r="BH12" s="592">
        <v>1351.8115914107025</v>
      </c>
      <c r="BI12" s="592">
        <v>1738.5209549849815</v>
      </c>
      <c r="BJ12" s="592">
        <v>3482.5887468084056</v>
      </c>
      <c r="BK12" s="592">
        <v>3290.2768428670315</v>
      </c>
      <c r="BL12" s="592">
        <v>1313.3498192866152</v>
      </c>
      <c r="BM12" s="592">
        <v>1698.5010651160226</v>
      </c>
      <c r="BN12" s="592">
        <v>3434.4997216980082</v>
      </c>
      <c r="BO12" s="592">
        <v>3243.9476256645717</v>
      </c>
      <c r="BP12" s="592">
        <v>1277.6961186631777</v>
      </c>
      <c r="BQ12" s="592">
        <v>1661.1356374165393</v>
      </c>
      <c r="BR12" s="592">
        <v>3388.9585181053603</v>
      </c>
      <c r="BS12" s="592">
        <v>3200.0236685002983</v>
      </c>
      <c r="BT12" s="592">
        <v>1258.0482565893551</v>
      </c>
      <c r="BU12" s="592">
        <v>1612.0930430283133</v>
      </c>
      <c r="BV12" s="592">
        <v>3345.4392915473513</v>
      </c>
      <c r="BW12" s="592">
        <v>3158.0050351502859</v>
      </c>
      <c r="BX12" s="592">
        <v>1212.5945402209018</v>
      </c>
      <c r="BY12" s="592">
        <v>1592.2578910871152</v>
      </c>
      <c r="BZ12" s="592">
        <v>3303.5118797051982</v>
      </c>
      <c r="CA12" s="592">
        <v>3117.4826778710103</v>
      </c>
      <c r="CB12" s="592">
        <v>1182.282873023004</v>
      </c>
      <c r="CC12" s="592">
        <v>1559.9235304634542</v>
      </c>
      <c r="CD12" s="592">
        <v>3262.8240101389088</v>
      </c>
      <c r="CE12" s="592">
        <v>3078.1215344885672</v>
      </c>
      <c r="CF12" s="592">
        <v>1153.0159269230946</v>
      </c>
      <c r="CG12" s="592">
        <v>1528.565564150962</v>
      </c>
      <c r="CH12" s="592">
        <v>3223.086807250374</v>
      </c>
      <c r="CI12" s="592">
        <v>3039.6467597681112</v>
      </c>
      <c r="CJ12" s="592">
        <v>1137.7204891219167</v>
      </c>
      <c r="CK12" s="592">
        <v>1484.7469952299832</v>
      </c>
      <c r="CL12" s="592">
        <v>3184.0629864774455</v>
      </c>
      <c r="CM12" s="592">
        <v>3001.8325096466233</v>
      </c>
      <c r="CN12" s="592">
        <v>1096.617718468352</v>
      </c>
      <c r="CO12" s="592">
        <v>1467.82719242544</v>
      </c>
      <c r="CP12" s="592">
        <v>3145.5572372261277</v>
      </c>
      <c r="CQ12" s="592">
        <v>2964.4928047605335</v>
      </c>
      <c r="CR12" s="592">
        <v>1069.0948884635959</v>
      </c>
      <c r="CS12" s="592">
        <v>1438.0732209074135</v>
      </c>
      <c r="CT12" s="592">
        <v>3107.4083885145064</v>
      </c>
      <c r="CU12" s="592">
        <v>2927.474087543103</v>
      </c>
      <c r="CV12" s="592">
        <v>1041.817893394051</v>
      </c>
      <c r="CW12" s="592">
        <v>1408.5335472786701</v>
      </c>
      <c r="CX12" s="592">
        <v>3069.4830266168019</v>
      </c>
      <c r="CY12" s="592">
        <v>2890.6491587152905</v>
      </c>
      <c r="CZ12" s="592">
        <v>1027.2414954193016</v>
      </c>
      <c r="DA12" s="592">
        <v>1366.5165589107053</v>
      </c>
      <c r="DB12" s="592">
        <v>3031.6702953400249</v>
      </c>
      <c r="DC12" s="592">
        <v>2853.9122372708207</v>
      </c>
      <c r="DD12" s="592">
        <v>987.53760792849528</v>
      </c>
      <c r="DE12" s="592">
        <v>1349.6531282610108</v>
      </c>
      <c r="DF12" s="592">
        <v>2993.8776595310055</v>
      </c>
      <c r="DG12" s="592">
        <v>2817.1749355231668</v>
      </c>
      <c r="DH12" s="592">
        <v>1078.760018188781</v>
      </c>
      <c r="DI12" s="592">
        <v>1115.7249845322519</v>
      </c>
      <c r="DJ12" s="592">
        <v>0</v>
      </c>
      <c r="DK12" s="592">
        <v>0</v>
      </c>
      <c r="DL12" s="592">
        <v>0</v>
      </c>
      <c r="DM12" s="592">
        <v>0</v>
      </c>
      <c r="DN12" s="592">
        <v>0</v>
      </c>
      <c r="DO12" s="592">
        <v>0</v>
      </c>
      <c r="DP12" s="592">
        <v>0</v>
      </c>
      <c r="DQ12" s="592">
        <v>0</v>
      </c>
      <c r="DR12" s="592">
        <v>0</v>
      </c>
      <c r="DS12" s="592">
        <v>0</v>
      </c>
      <c r="DT12" s="592">
        <v>0</v>
      </c>
      <c r="DU12" s="592">
        <v>0</v>
      </c>
      <c r="DV12" s="592">
        <v>0</v>
      </c>
      <c r="DW12" s="592">
        <v>0</v>
      </c>
      <c r="DX12" s="592">
        <v>0</v>
      </c>
      <c r="DY12" s="592">
        <v>0</v>
      </c>
      <c r="DZ12" s="592">
        <v>0</v>
      </c>
      <c r="EA12" s="592">
        <v>0</v>
      </c>
      <c r="EB12" s="592">
        <v>0</v>
      </c>
      <c r="EC12" s="592">
        <v>0</v>
      </c>
      <c r="ED12" s="592">
        <v>0</v>
      </c>
      <c r="EE12" s="592">
        <v>0</v>
      </c>
      <c r="EF12" s="592">
        <v>0</v>
      </c>
      <c r="EG12" s="592">
        <v>0</v>
      </c>
      <c r="EH12" s="592">
        <v>0</v>
      </c>
      <c r="EI12" s="592">
        <v>0</v>
      </c>
      <c r="EJ12" s="592">
        <v>0</v>
      </c>
      <c r="EK12" s="592">
        <v>0</v>
      </c>
      <c r="EL12" s="592">
        <v>0</v>
      </c>
      <c r="EM12" s="592">
        <v>0</v>
      </c>
      <c r="EN12" s="592">
        <v>0</v>
      </c>
      <c r="EO12" s="592">
        <v>0</v>
      </c>
      <c r="EP12" s="592">
        <v>0</v>
      </c>
      <c r="EQ12" s="592">
        <v>0</v>
      </c>
      <c r="ER12" s="592">
        <v>0</v>
      </c>
      <c r="ES12" s="592">
        <v>0</v>
      </c>
      <c r="ET12" s="592">
        <v>0</v>
      </c>
      <c r="EU12" s="592">
        <v>0</v>
      </c>
      <c r="EV12" s="592">
        <v>0</v>
      </c>
      <c r="EW12" s="592">
        <v>0</v>
      </c>
      <c r="EX12" s="592">
        <v>0</v>
      </c>
      <c r="EY12" s="592">
        <v>0</v>
      </c>
      <c r="EZ12" s="592">
        <v>0</v>
      </c>
      <c r="FA12" s="592">
        <v>0</v>
      </c>
      <c r="FB12" s="592">
        <v>0</v>
      </c>
      <c r="FC12" s="592">
        <v>0</v>
      </c>
      <c r="FD12" s="592">
        <v>0</v>
      </c>
      <c r="FE12" s="592">
        <v>0</v>
      </c>
      <c r="FF12" s="592">
        <v>0</v>
      </c>
      <c r="FG12" s="592">
        <v>0</v>
      </c>
      <c r="FH12" s="592">
        <v>0</v>
      </c>
      <c r="FI12" s="592">
        <v>0</v>
      </c>
      <c r="FJ12" s="592">
        <v>0</v>
      </c>
      <c r="FK12" s="592">
        <v>0</v>
      </c>
      <c r="FL12" s="592">
        <v>0</v>
      </c>
      <c r="FM12" s="592">
        <v>0</v>
      </c>
      <c r="FN12" s="592">
        <v>0</v>
      </c>
      <c r="FO12" s="592">
        <v>0</v>
      </c>
      <c r="FP12" s="592">
        <v>0</v>
      </c>
      <c r="FQ12" s="592">
        <v>0</v>
      </c>
      <c r="FR12" s="592">
        <v>0</v>
      </c>
      <c r="FS12" s="592">
        <v>0</v>
      </c>
      <c r="FT12" s="592">
        <v>0</v>
      </c>
      <c r="FU12" s="592">
        <v>0</v>
      </c>
      <c r="FV12" s="592">
        <v>0</v>
      </c>
      <c r="FW12" s="592">
        <v>0</v>
      </c>
      <c r="FX12" s="592">
        <v>0</v>
      </c>
      <c r="FY12" s="592">
        <v>0</v>
      </c>
      <c r="FZ12" s="592">
        <v>0</v>
      </c>
      <c r="GA12" s="592">
        <v>0</v>
      </c>
      <c r="GB12" s="592">
        <v>0</v>
      </c>
      <c r="GC12" s="592">
        <v>0</v>
      </c>
      <c r="GD12" s="592">
        <v>0</v>
      </c>
      <c r="GE12" s="592">
        <v>0</v>
      </c>
      <c r="GF12" s="592">
        <v>0</v>
      </c>
      <c r="GG12" s="592">
        <v>0</v>
      </c>
      <c r="GH12" s="592">
        <v>0</v>
      </c>
      <c r="GI12" s="592">
        <v>0</v>
      </c>
      <c r="GJ12" s="592">
        <v>0</v>
      </c>
    </row>
    <row r="13" spans="1:441" x14ac:dyDescent="0.35">
      <c r="E13" s="12" t="s">
        <v>312</v>
      </c>
      <c r="F13" s="593">
        <f xml:space="preserve"> SUM(J13:GJ13)</f>
        <v>1.343563008442863E-5</v>
      </c>
      <c r="G13" s="12" t="str">
        <f xml:space="preserve"> SMU</f>
        <v>$ 000s</v>
      </c>
      <c r="J13" s="12">
        <f t="shared" ref="J13:AO13" si="0" xml:space="preserve"> ABS(J11 - J12)</f>
        <v>0</v>
      </c>
      <c r="K13" s="12">
        <f t="shared" si="0"/>
        <v>0</v>
      </c>
      <c r="L13" s="12">
        <f t="shared" si="0"/>
        <v>0</v>
      </c>
      <c r="M13" s="12">
        <f t="shared" si="0"/>
        <v>0</v>
      </c>
      <c r="N13" s="12">
        <f t="shared" si="0"/>
        <v>0</v>
      </c>
      <c r="O13" s="12">
        <f t="shared" si="0"/>
        <v>0</v>
      </c>
      <c r="P13" s="12">
        <f t="shared" si="0"/>
        <v>0</v>
      </c>
      <c r="Q13" s="12">
        <f t="shared" si="0"/>
        <v>0</v>
      </c>
      <c r="R13" s="12">
        <f t="shared" si="0"/>
        <v>0</v>
      </c>
      <c r="S13" s="12">
        <f t="shared" si="0"/>
        <v>0</v>
      </c>
      <c r="T13" s="12">
        <f t="shared" si="0"/>
        <v>0</v>
      </c>
      <c r="U13" s="12">
        <f t="shared" si="0"/>
        <v>0</v>
      </c>
      <c r="V13" s="12">
        <f t="shared" si="0"/>
        <v>0</v>
      </c>
      <c r="W13" s="12">
        <f t="shared" si="0"/>
        <v>0</v>
      </c>
      <c r="X13" s="12">
        <f t="shared" si="0"/>
        <v>0</v>
      </c>
      <c r="Y13" s="12">
        <f t="shared" si="0"/>
        <v>0</v>
      </c>
      <c r="Z13" s="12">
        <f t="shared" si="0"/>
        <v>0</v>
      </c>
      <c r="AA13" s="12">
        <f t="shared" si="0"/>
        <v>0</v>
      </c>
      <c r="AB13" s="12">
        <f t="shared" si="0"/>
        <v>0</v>
      </c>
      <c r="AC13" s="12">
        <f t="shared" si="0"/>
        <v>0</v>
      </c>
      <c r="AD13" s="12">
        <f t="shared" si="0"/>
        <v>0</v>
      </c>
      <c r="AE13" s="12">
        <f t="shared" si="0"/>
        <v>0</v>
      </c>
      <c r="AF13" s="12">
        <f t="shared" si="0"/>
        <v>0</v>
      </c>
      <c r="AG13" s="12">
        <f t="shared" si="0"/>
        <v>0</v>
      </c>
      <c r="AH13" s="12">
        <f t="shared" si="0"/>
        <v>0</v>
      </c>
      <c r="AI13" s="12">
        <f t="shared" si="0"/>
        <v>0</v>
      </c>
      <c r="AJ13" s="12">
        <f t="shared" si="0"/>
        <v>0</v>
      </c>
      <c r="AK13" s="12">
        <f t="shared" si="0"/>
        <v>0</v>
      </c>
      <c r="AL13" s="12">
        <f t="shared" si="0"/>
        <v>0</v>
      </c>
      <c r="AM13" s="12">
        <f t="shared" si="0"/>
        <v>0</v>
      </c>
      <c r="AN13" s="12">
        <f t="shared" si="0"/>
        <v>0</v>
      </c>
      <c r="AO13" s="12">
        <f t="shared" si="0"/>
        <v>0</v>
      </c>
      <c r="AP13" s="12">
        <f t="shared" ref="AP13:BU13" si="1" xml:space="preserve"> ABS(AP11 - AP12)</f>
        <v>0</v>
      </c>
      <c r="AQ13" s="12">
        <f t="shared" si="1"/>
        <v>1.2383124612824759E-5</v>
      </c>
      <c r="AR13" s="12">
        <f t="shared" si="1"/>
        <v>1.54889676196035E-7</v>
      </c>
      <c r="AS13" s="12">
        <f t="shared" si="1"/>
        <v>1.7551337805343792E-7</v>
      </c>
      <c r="AT13" s="12">
        <f t="shared" si="1"/>
        <v>1.9725848687812686E-7</v>
      </c>
      <c r="AU13" s="12">
        <f t="shared" si="1"/>
        <v>1.0806161299115047E-7</v>
      </c>
      <c r="AV13" s="12">
        <f t="shared" si="1"/>
        <v>8.8808292275643907E-8</v>
      </c>
      <c r="AW13" s="12">
        <f t="shared" si="1"/>
        <v>1.0802659744513221E-7</v>
      </c>
      <c r="AX13" s="12">
        <f t="shared" si="1"/>
        <v>1.2835016605095007E-7</v>
      </c>
      <c r="AY13" s="12">
        <f t="shared" si="1"/>
        <v>3.7186964618740603E-8</v>
      </c>
      <c r="AZ13" s="12">
        <f t="shared" si="1"/>
        <v>1.8339960661251098E-8</v>
      </c>
      <c r="BA13" s="12">
        <f t="shared" si="1"/>
        <v>3.6059418562217616E-8</v>
      </c>
      <c r="BB13" s="12">
        <f t="shared" si="1"/>
        <v>0</v>
      </c>
      <c r="BC13" s="12">
        <f t="shared" si="1"/>
        <v>0</v>
      </c>
      <c r="BD13" s="12">
        <f t="shared" si="1"/>
        <v>0</v>
      </c>
      <c r="BE13" s="12">
        <f t="shared" si="1"/>
        <v>2.2737367544323206E-13</v>
      </c>
      <c r="BF13" s="12">
        <f t="shared" si="1"/>
        <v>0</v>
      </c>
      <c r="BG13" s="12">
        <f t="shared" si="1"/>
        <v>0</v>
      </c>
      <c r="BH13" s="12">
        <f t="shared" si="1"/>
        <v>2.2737367544323206E-13</v>
      </c>
      <c r="BI13" s="12">
        <f t="shared" si="1"/>
        <v>0</v>
      </c>
      <c r="BJ13" s="12">
        <f t="shared" si="1"/>
        <v>0</v>
      </c>
      <c r="BK13" s="12">
        <f t="shared" si="1"/>
        <v>0</v>
      </c>
      <c r="BL13" s="12">
        <f t="shared" si="1"/>
        <v>2.2737367544323206E-13</v>
      </c>
      <c r="BM13" s="12">
        <f t="shared" si="1"/>
        <v>2.2737367544323206E-13</v>
      </c>
      <c r="BN13" s="12">
        <f t="shared" si="1"/>
        <v>0</v>
      </c>
      <c r="BO13" s="12">
        <f t="shared" si="1"/>
        <v>4.5474735088646412E-13</v>
      </c>
      <c r="BP13" s="12">
        <f t="shared" si="1"/>
        <v>2.2737367544323206E-13</v>
      </c>
      <c r="BQ13" s="12">
        <f t="shared" si="1"/>
        <v>0</v>
      </c>
      <c r="BR13" s="12">
        <f t="shared" si="1"/>
        <v>0</v>
      </c>
      <c r="BS13" s="12">
        <f t="shared" si="1"/>
        <v>0</v>
      </c>
      <c r="BT13" s="12">
        <f t="shared" si="1"/>
        <v>0</v>
      </c>
      <c r="BU13" s="12">
        <f t="shared" si="1"/>
        <v>2.2737367544323206E-13</v>
      </c>
      <c r="BV13" s="12">
        <f t="shared" ref="BV13:DA13" si="2" xml:space="preserve"> ABS(BV11 - BV12)</f>
        <v>0</v>
      </c>
      <c r="BW13" s="12">
        <f t="shared" si="2"/>
        <v>0</v>
      </c>
      <c r="BX13" s="12">
        <f t="shared" si="2"/>
        <v>0</v>
      </c>
      <c r="BY13" s="12">
        <f t="shared" si="2"/>
        <v>0</v>
      </c>
      <c r="BZ13" s="12">
        <f t="shared" si="2"/>
        <v>0</v>
      </c>
      <c r="CA13" s="12">
        <f t="shared" si="2"/>
        <v>0</v>
      </c>
      <c r="CB13" s="12">
        <f t="shared" si="2"/>
        <v>0</v>
      </c>
      <c r="CC13" s="12">
        <f t="shared" si="2"/>
        <v>2.2737367544323206E-13</v>
      </c>
      <c r="CD13" s="12">
        <f t="shared" si="2"/>
        <v>0</v>
      </c>
      <c r="CE13" s="12">
        <f t="shared" si="2"/>
        <v>0</v>
      </c>
      <c r="CF13" s="12">
        <f t="shared" si="2"/>
        <v>2.2737367544323206E-13</v>
      </c>
      <c r="CG13" s="12">
        <f t="shared" si="2"/>
        <v>0</v>
      </c>
      <c r="CH13" s="12">
        <f t="shared" si="2"/>
        <v>0</v>
      </c>
      <c r="CI13" s="12">
        <f t="shared" si="2"/>
        <v>0</v>
      </c>
      <c r="CJ13" s="12">
        <f t="shared" si="2"/>
        <v>2.2737367544323206E-13</v>
      </c>
      <c r="CK13" s="12">
        <f t="shared" si="2"/>
        <v>2.2737367544323206E-13</v>
      </c>
      <c r="CL13" s="12">
        <f t="shared" si="2"/>
        <v>0</v>
      </c>
      <c r="CM13" s="12">
        <f t="shared" si="2"/>
        <v>0</v>
      </c>
      <c r="CN13" s="12">
        <f t="shared" si="2"/>
        <v>2.2737367544323206E-13</v>
      </c>
      <c r="CO13" s="12">
        <f t="shared" si="2"/>
        <v>2.2737367544323206E-13</v>
      </c>
      <c r="CP13" s="12">
        <f t="shared" si="2"/>
        <v>0</v>
      </c>
      <c r="CQ13" s="12">
        <f t="shared" si="2"/>
        <v>0</v>
      </c>
      <c r="CR13" s="12">
        <f t="shared" si="2"/>
        <v>0</v>
      </c>
      <c r="CS13" s="12">
        <f t="shared" si="2"/>
        <v>2.2737367544323206E-13</v>
      </c>
      <c r="CT13" s="12">
        <f t="shared" si="2"/>
        <v>0</v>
      </c>
      <c r="CU13" s="12">
        <f t="shared" si="2"/>
        <v>0</v>
      </c>
      <c r="CV13" s="12">
        <f t="shared" si="2"/>
        <v>0</v>
      </c>
      <c r="CW13" s="12">
        <f t="shared" si="2"/>
        <v>0</v>
      </c>
      <c r="CX13" s="12">
        <f t="shared" si="2"/>
        <v>0</v>
      </c>
      <c r="CY13" s="12">
        <f t="shared" si="2"/>
        <v>0</v>
      </c>
      <c r="CZ13" s="12">
        <f t="shared" si="2"/>
        <v>0</v>
      </c>
      <c r="DA13" s="12">
        <f t="shared" si="2"/>
        <v>2.2737367544323206E-13</v>
      </c>
      <c r="DB13" s="12">
        <f t="shared" ref="DB13:EG13" si="3" xml:space="preserve"> ABS(DB11 - DB12)</f>
        <v>0</v>
      </c>
      <c r="DC13" s="12">
        <f t="shared" si="3"/>
        <v>0</v>
      </c>
      <c r="DD13" s="12">
        <f t="shared" si="3"/>
        <v>1.1368683772161603E-13</v>
      </c>
      <c r="DE13" s="12">
        <f t="shared" si="3"/>
        <v>0</v>
      </c>
      <c r="DF13" s="12">
        <f t="shared" si="3"/>
        <v>4.5474735088646412E-13</v>
      </c>
      <c r="DG13" s="12">
        <f t="shared" si="3"/>
        <v>4.5474735088646412E-13</v>
      </c>
      <c r="DH13" s="12">
        <f t="shared" si="3"/>
        <v>0</v>
      </c>
      <c r="DI13" s="12">
        <f t="shared" si="3"/>
        <v>0</v>
      </c>
      <c r="DJ13" s="12">
        <f t="shared" si="3"/>
        <v>7.9256973549490811E-14</v>
      </c>
      <c r="DK13" s="12">
        <f t="shared" si="3"/>
        <v>7.927203478175217E-14</v>
      </c>
      <c r="DL13" s="12">
        <f t="shared" si="3"/>
        <v>7.755806109344122E-14</v>
      </c>
      <c r="DM13" s="12">
        <f t="shared" si="3"/>
        <v>7.8437197771563657E-14</v>
      </c>
      <c r="DN13" s="12">
        <f t="shared" si="3"/>
        <v>7.9309185821330174E-14</v>
      </c>
      <c r="DO13" s="12">
        <f t="shared" si="3"/>
        <v>7.931897562230008E-14</v>
      </c>
      <c r="DP13" s="12">
        <f t="shared" si="3"/>
        <v>7.8474938163708429E-14</v>
      </c>
      <c r="DQ13" s="12">
        <f t="shared" si="3"/>
        <v>7.848611130611971E-14</v>
      </c>
      <c r="DR13" s="12">
        <f t="shared" si="3"/>
        <v>7.9366920544998724E-14</v>
      </c>
      <c r="DS13" s="12">
        <f t="shared" si="3"/>
        <v>7.9377714428119351E-14</v>
      </c>
      <c r="DT13" s="12">
        <f t="shared" si="3"/>
        <v>7.7669546953984543E-14</v>
      </c>
      <c r="DU13" s="12">
        <f t="shared" si="3"/>
        <v>7.8546446275140635E-14</v>
      </c>
      <c r="DV13" s="12">
        <f t="shared" si="3"/>
        <v>7.9419885878451162E-14</v>
      </c>
      <c r="DW13" s="12">
        <f t="shared" si="3"/>
        <v>7.943469609017485E-14</v>
      </c>
      <c r="DX13" s="12">
        <f t="shared" si="3"/>
        <v>7.7723570939269856E-14</v>
      </c>
      <c r="DY13" s="12">
        <f t="shared" si="3"/>
        <v>7.8596104685857452E-14</v>
      </c>
      <c r="DZ13" s="12">
        <f t="shared" si="3"/>
        <v>7.9470341006526729E-14</v>
      </c>
      <c r="EA13" s="12">
        <f t="shared" si="3"/>
        <v>7.9486908362014213E-14</v>
      </c>
      <c r="EB13" s="12">
        <f t="shared" si="3"/>
        <v>7.7768263508914967E-14</v>
      </c>
      <c r="EC13" s="12">
        <f t="shared" si="3"/>
        <v>7.8643528468091989E-14</v>
      </c>
      <c r="ED13" s="12">
        <f t="shared" si="3"/>
        <v>7.9526067565893761E-14</v>
      </c>
      <c r="EE13" s="12">
        <f t="shared" si="3"/>
        <v>7.953937165439131E-14</v>
      </c>
      <c r="EF13" s="12">
        <f t="shared" si="3"/>
        <v>7.8687972745683521E-14</v>
      </c>
      <c r="EG13" s="12">
        <f t="shared" si="3"/>
        <v>7.8704856605327233E-14</v>
      </c>
      <c r="EH13" s="12">
        <f t="shared" ref="EH13:FM13" si="4" xml:space="preserve"> ABS(EH11 - EH12)</f>
        <v>7.958053902257235E-14</v>
      </c>
      <c r="EI13" s="12">
        <f t="shared" si="4"/>
        <v>7.9596102295909076E-14</v>
      </c>
      <c r="EJ13" s="12">
        <f t="shared" si="4"/>
        <v>7.7876557043055082E-14</v>
      </c>
      <c r="EK13" s="12">
        <f t="shared" si="4"/>
        <v>7.8759480857115703E-14</v>
      </c>
      <c r="EL13" s="12">
        <f t="shared" si="4"/>
        <v>7.9641285992693164E-14</v>
      </c>
      <c r="EM13" s="12">
        <f t="shared" si="4"/>
        <v>7.9650824773125374E-14</v>
      </c>
      <c r="EN13" s="12">
        <f t="shared" si="4"/>
        <v>7.7928616519784564E-14</v>
      </c>
      <c r="EO13" s="12">
        <f t="shared" si="4"/>
        <v>7.880566317908233E-14</v>
      </c>
      <c r="EP13" s="12">
        <f t="shared" si="4"/>
        <v>7.9683206422487292E-14</v>
      </c>
      <c r="EQ13" s="12">
        <f t="shared" si="4"/>
        <v>7.9698016634210955E-14</v>
      </c>
      <c r="ER13" s="12">
        <f t="shared" si="4"/>
        <v>7.7978957051527704E-14</v>
      </c>
      <c r="ES13" s="12">
        <f t="shared" si="4"/>
        <v>7.8862770351406671E-14</v>
      </c>
      <c r="ET13" s="12">
        <f t="shared" si="4"/>
        <v>7.9746463597985003E-14</v>
      </c>
      <c r="EU13" s="12">
        <f t="shared" si="4"/>
        <v>7.9762528912397108E-14</v>
      </c>
      <c r="EV13" s="12">
        <f t="shared" si="4"/>
        <v>7.8904235124355186E-14</v>
      </c>
      <c r="EW13" s="12">
        <f t="shared" si="4"/>
        <v>7.8914166806498544E-14</v>
      </c>
      <c r="EX13" s="12">
        <f t="shared" si="4"/>
        <v>7.9797169746598241E-14</v>
      </c>
      <c r="EY13" s="12">
        <f t="shared" si="4"/>
        <v>7.9812481999397295E-14</v>
      </c>
      <c r="EZ13" s="12">
        <f t="shared" si="4"/>
        <v>7.8090197348501539E-14</v>
      </c>
      <c r="FA13" s="12">
        <f t="shared" si="4"/>
        <v>7.8969535934447803E-14</v>
      </c>
      <c r="FB13" s="12">
        <f t="shared" si="4"/>
        <v>7.9853900388116019E-14</v>
      </c>
      <c r="FC13" s="12">
        <f t="shared" si="4"/>
        <v>7.986519631231205E-14</v>
      </c>
      <c r="FD13" s="12">
        <f t="shared" si="4"/>
        <v>7.8144712460925816E-14</v>
      </c>
      <c r="FE13" s="12">
        <f t="shared" si="4"/>
        <v>7.9027139690879278E-14</v>
      </c>
      <c r="FF13" s="12">
        <f t="shared" si="4"/>
        <v>7.991263919393534E-14</v>
      </c>
      <c r="FG13" s="12">
        <f t="shared" si="4"/>
        <v>7.9926696344045927E-14</v>
      </c>
      <c r="FH13" s="12">
        <f t="shared" si="4"/>
        <v>7.8200209827628008E-14</v>
      </c>
      <c r="FI13" s="12">
        <f t="shared" si="4"/>
        <v>7.9079777606239086E-14</v>
      </c>
      <c r="FJ13" s="12">
        <f t="shared" si="4"/>
        <v>7.9967612691689296E-14</v>
      </c>
      <c r="FK13" s="12">
        <f t="shared" si="4"/>
        <v>7.9978406574809923E-14</v>
      </c>
      <c r="FL13" s="12">
        <f t="shared" si="4"/>
        <v>7.912521505204495E-14</v>
      </c>
      <c r="FM13" s="12">
        <f t="shared" si="4"/>
        <v>7.9137133070616995E-14</v>
      </c>
      <c r="FN13" s="12">
        <f t="shared" ref="FN13:GJ13" si="5" xml:space="preserve"> ABS(FN11 - FN12)</f>
        <v>8.0024594353744783E-14</v>
      </c>
      <c r="FO13" s="12">
        <f t="shared" si="5"/>
        <v>8.0040659668156876E-14</v>
      </c>
      <c r="FP13" s="12">
        <f t="shared" si="5"/>
        <v>7.8318817031686213E-14</v>
      </c>
      <c r="FQ13" s="12">
        <f t="shared" si="5"/>
        <v>7.9203923633031076E-14</v>
      </c>
      <c r="FR13" s="12">
        <f t="shared" si="5"/>
        <v>8.0088102549780178E-14</v>
      </c>
      <c r="FS13" s="12">
        <f t="shared" si="5"/>
        <v>8.010291276150384E-14</v>
      </c>
      <c r="FT13" s="12">
        <f t="shared" si="5"/>
        <v>7.8379225669777969E-14</v>
      </c>
      <c r="FU13" s="12">
        <f t="shared" si="5"/>
        <v>7.92627688497305E-14</v>
      </c>
      <c r="FV13" s="12">
        <f t="shared" si="5"/>
        <v>8.0146590335061765E-14</v>
      </c>
      <c r="FW13" s="12">
        <f t="shared" si="5"/>
        <v>8.0156380136031658E-14</v>
      </c>
      <c r="FX13" s="12">
        <f t="shared" si="5"/>
        <v>7.8428583947243169E-14</v>
      </c>
      <c r="FY13" s="12">
        <f t="shared" si="5"/>
        <v>7.9316151641251047E-14</v>
      </c>
      <c r="FZ13" s="12">
        <f t="shared" si="5"/>
        <v>8.0198049545288078E-14</v>
      </c>
      <c r="GA13" s="12">
        <f t="shared" si="5"/>
        <v>8.0215369962388663E-14</v>
      </c>
      <c r="GB13" s="12">
        <f t="shared" si="5"/>
        <v>7.9352898865181487E-14</v>
      </c>
      <c r="GC13" s="12">
        <f t="shared" si="5"/>
        <v>7.9371520769200306E-14</v>
      </c>
      <c r="GD13" s="12">
        <f t="shared" si="5"/>
        <v>8.0260553659172751E-14</v>
      </c>
      <c r="GE13" s="12">
        <f t="shared" si="5"/>
        <v>8.0273355706594884E-14</v>
      </c>
      <c r="GF13" s="12">
        <f t="shared" si="5"/>
        <v>7.8541297625633895E-14</v>
      </c>
      <c r="GG13" s="12">
        <f t="shared" si="5"/>
        <v>7.9423910392506535E-14</v>
      </c>
      <c r="GH13" s="12">
        <f t="shared" si="5"/>
        <v>8.0315276136389012E-14</v>
      </c>
      <c r="GI13" s="12">
        <f t="shared" si="5"/>
        <v>8.0333851656178027E-14</v>
      </c>
      <c r="GJ13" s="12">
        <f t="shared" si="5"/>
        <v>7.8602934081573042E-14</v>
      </c>
    </row>
    <row r="14" spans="1:441" s="250" customFormat="1" x14ac:dyDescent="0.35">
      <c r="A14" s="189"/>
      <c r="B14" s="189"/>
      <c r="C14" s="190"/>
      <c r="D14" s="191"/>
      <c r="E14" s="249" t="s">
        <v>313</v>
      </c>
      <c r="F14" s="596">
        <f xml:space="preserve"> IF(ABS(F13) &gt; 0.0001, 1, 0) * (F10 = 2)</f>
        <v>0</v>
      </c>
      <c r="G14" s="249" t="s">
        <v>20</v>
      </c>
      <c r="H14" s="249"/>
      <c r="I14" s="192"/>
      <c r="J14" s="249"/>
      <c r="K14" s="249"/>
      <c r="L14" s="249"/>
      <c r="M14" s="249"/>
      <c r="N14" s="249"/>
      <c r="O14" s="249"/>
      <c r="P14" s="249"/>
      <c r="Q14" s="249"/>
      <c r="R14" s="249"/>
      <c r="S14" s="249"/>
      <c r="T14" s="249"/>
      <c r="U14" s="249"/>
      <c r="V14" s="249"/>
      <c r="W14" s="249"/>
      <c r="X14" s="249"/>
      <c r="Y14" s="249"/>
      <c r="Z14" s="249"/>
      <c r="AA14" s="249"/>
      <c r="AB14" s="249"/>
      <c r="AC14" s="249"/>
      <c r="AD14" s="249"/>
      <c r="AE14" s="249"/>
      <c r="AF14" s="249"/>
      <c r="AG14" s="249"/>
      <c r="AH14" s="249"/>
      <c r="AI14" s="249"/>
      <c r="AJ14" s="249"/>
      <c r="AK14" s="249"/>
      <c r="AL14" s="249"/>
      <c r="AM14" s="249"/>
      <c r="AN14" s="249"/>
      <c r="AO14" s="249"/>
      <c r="AP14" s="249"/>
      <c r="AQ14" s="249"/>
      <c r="AR14" s="249"/>
      <c r="AS14" s="249"/>
      <c r="AT14" s="249"/>
      <c r="AU14" s="249"/>
      <c r="AV14" s="249"/>
      <c r="AW14" s="249"/>
      <c r="AX14" s="249"/>
      <c r="AY14" s="249"/>
      <c r="AZ14" s="249"/>
      <c r="BA14" s="249"/>
      <c r="BB14" s="249"/>
      <c r="BC14" s="249"/>
      <c r="BD14" s="249"/>
      <c r="BE14" s="249"/>
      <c r="BF14" s="249"/>
      <c r="BG14" s="249"/>
      <c r="BH14" s="249"/>
      <c r="BI14" s="249"/>
      <c r="BJ14" s="249"/>
      <c r="BK14" s="249"/>
      <c r="BL14" s="249"/>
      <c r="BM14" s="249"/>
      <c r="BN14" s="249"/>
      <c r="BO14" s="249"/>
      <c r="BP14" s="249"/>
      <c r="BQ14" s="249"/>
      <c r="BR14" s="249"/>
      <c r="BS14" s="249"/>
      <c r="BT14" s="249"/>
      <c r="BU14" s="249"/>
      <c r="BV14" s="249"/>
      <c r="BW14" s="249"/>
      <c r="BX14" s="249"/>
      <c r="BY14" s="249"/>
      <c r="BZ14" s="249"/>
      <c r="CA14" s="249"/>
      <c r="CB14" s="249"/>
      <c r="CC14" s="249"/>
      <c r="CD14" s="249"/>
      <c r="CE14" s="249"/>
      <c r="CF14" s="249"/>
      <c r="CG14" s="249"/>
      <c r="CH14" s="249"/>
      <c r="CI14" s="249"/>
      <c r="CJ14" s="249"/>
      <c r="CK14" s="249"/>
      <c r="CL14" s="249"/>
      <c r="CM14" s="249"/>
      <c r="CN14" s="249"/>
      <c r="CO14" s="249"/>
      <c r="CP14" s="249"/>
      <c r="CQ14" s="249"/>
      <c r="CR14" s="249"/>
      <c r="CS14" s="249"/>
      <c r="CT14" s="249"/>
      <c r="CU14" s="249"/>
      <c r="CV14" s="249"/>
      <c r="CW14" s="249"/>
      <c r="CX14" s="249"/>
      <c r="CY14" s="249"/>
      <c r="CZ14" s="249"/>
      <c r="DA14" s="249"/>
      <c r="DB14" s="249"/>
      <c r="DC14" s="249"/>
      <c r="DD14" s="249"/>
      <c r="DE14" s="249"/>
      <c r="DF14" s="249"/>
      <c r="DG14" s="249"/>
      <c r="DH14" s="249"/>
      <c r="DI14" s="249"/>
      <c r="DJ14" s="249"/>
      <c r="DK14" s="249"/>
      <c r="DL14" s="249"/>
      <c r="DM14" s="249"/>
      <c r="DN14" s="249"/>
      <c r="DO14" s="249"/>
      <c r="DP14" s="249"/>
      <c r="DQ14" s="249"/>
      <c r="DR14" s="249"/>
      <c r="DS14" s="249"/>
      <c r="DT14" s="249"/>
      <c r="DU14" s="249"/>
      <c r="DV14" s="249"/>
      <c r="DW14" s="249"/>
      <c r="DX14" s="249"/>
      <c r="DY14" s="249"/>
      <c r="DZ14" s="249"/>
      <c r="EA14" s="249"/>
      <c r="EB14" s="249"/>
      <c r="EC14" s="249"/>
      <c r="ED14" s="249"/>
      <c r="EE14" s="249"/>
      <c r="EF14" s="249"/>
      <c r="EG14" s="249"/>
      <c r="EH14" s="249"/>
      <c r="EI14" s="249"/>
      <c r="EJ14" s="249"/>
      <c r="EK14" s="249"/>
      <c r="EL14" s="249"/>
      <c r="EM14" s="249"/>
      <c r="EN14" s="249"/>
      <c r="EO14" s="249"/>
      <c r="EP14" s="249"/>
      <c r="EQ14" s="249"/>
      <c r="ER14" s="249"/>
      <c r="ES14" s="249"/>
      <c r="ET14" s="249"/>
      <c r="EU14" s="249"/>
      <c r="EV14" s="249"/>
      <c r="EW14" s="249"/>
      <c r="EX14" s="249"/>
      <c r="EY14" s="249"/>
      <c r="EZ14" s="249"/>
      <c r="FA14" s="249"/>
      <c r="FB14" s="249"/>
      <c r="FC14" s="249"/>
      <c r="FD14" s="249"/>
      <c r="FE14" s="249"/>
      <c r="FF14" s="249"/>
      <c r="FG14" s="249"/>
      <c r="FH14" s="249"/>
      <c r="FI14" s="249"/>
      <c r="FJ14" s="249"/>
      <c r="FK14" s="249"/>
      <c r="FL14" s="249"/>
      <c r="FM14" s="249"/>
      <c r="FN14" s="249"/>
      <c r="FO14" s="249"/>
      <c r="FP14" s="249"/>
      <c r="FQ14" s="249"/>
      <c r="FR14" s="249"/>
      <c r="FS14" s="249"/>
      <c r="FT14" s="249"/>
      <c r="FU14" s="249"/>
      <c r="FV14" s="249"/>
      <c r="FW14" s="249"/>
      <c r="FX14" s="249"/>
      <c r="FY14" s="249"/>
      <c r="FZ14" s="249"/>
      <c r="GA14" s="249"/>
      <c r="GB14" s="249"/>
      <c r="GC14" s="249"/>
      <c r="GD14" s="249"/>
      <c r="GE14" s="249"/>
      <c r="GF14" s="249"/>
      <c r="GG14" s="249"/>
      <c r="GH14" s="249"/>
      <c r="GI14" s="249"/>
      <c r="GJ14" s="249"/>
    </row>
    <row r="16" spans="1:441" x14ac:dyDescent="0.35">
      <c r="E16" s="126" t="str">
        <f t="shared" ref="E16:AJ16" si="6" xml:space="preserve"> E$12</f>
        <v>Cash flow available for senior debt service - PASTE</v>
      </c>
      <c r="F16" s="126">
        <f t="shared" si="6"/>
        <v>0</v>
      </c>
      <c r="G16" s="126" t="str">
        <f t="shared" si="6"/>
        <v>$ 000s</v>
      </c>
      <c r="H16" s="126">
        <f t="shared" si="6"/>
        <v>261567.75039654772</v>
      </c>
      <c r="I16" s="126">
        <f t="shared" si="6"/>
        <v>0</v>
      </c>
      <c r="J16" s="126">
        <f t="shared" si="6"/>
        <v>0</v>
      </c>
      <c r="K16" s="126">
        <f t="shared" si="6"/>
        <v>0</v>
      </c>
      <c r="L16" s="126">
        <f t="shared" si="6"/>
        <v>0</v>
      </c>
      <c r="M16" s="126">
        <f t="shared" si="6"/>
        <v>1402.5334056460786</v>
      </c>
      <c r="N16" s="126">
        <f t="shared" si="6"/>
        <v>4795.2529774123941</v>
      </c>
      <c r="O16" s="126">
        <f t="shared" si="6"/>
        <v>3961.2780509745135</v>
      </c>
      <c r="P16" s="126">
        <f t="shared" si="6"/>
        <v>1864.9582383808088</v>
      </c>
      <c r="Q16" s="126">
        <f t="shared" si="6"/>
        <v>2815.6675426722022</v>
      </c>
      <c r="R16" s="126">
        <f t="shared" si="6"/>
        <v>4756.4065956504292</v>
      </c>
      <c r="S16" s="126">
        <f t="shared" si="6"/>
        <v>3926.6343190345128</v>
      </c>
      <c r="T16" s="126">
        <f t="shared" si="6"/>
        <v>1840.8521892660635</v>
      </c>
      <c r="U16" s="126">
        <f t="shared" si="6"/>
        <v>2786.418356209615</v>
      </c>
      <c r="V16" s="126">
        <f t="shared" si="6"/>
        <v>4717.3787444250001</v>
      </c>
      <c r="W16" s="126">
        <f t="shared" si="6"/>
        <v>3891.7895469463338</v>
      </c>
      <c r="X16" s="126">
        <f t="shared" si="6"/>
        <v>1831.9445249777441</v>
      </c>
      <c r="Y16" s="126">
        <f t="shared" si="6"/>
        <v>2741.4845203500909</v>
      </c>
      <c r="Z16" s="126">
        <f t="shared" si="6"/>
        <v>4678.1609581931443</v>
      </c>
      <c r="AA16" s="126">
        <f t="shared" si="6"/>
        <v>3856.7353999841293</v>
      </c>
      <c r="AB16" s="126">
        <f t="shared" si="6"/>
        <v>1791.8797893547414</v>
      </c>
      <c r="AC16" s="126">
        <f t="shared" si="6"/>
        <v>2727.2051176438658</v>
      </c>
      <c r="AD16" s="126">
        <f t="shared" si="6"/>
        <v>4638.7445793196393</v>
      </c>
      <c r="AE16" s="126">
        <f t="shared" si="6"/>
        <v>3821.4633515152118</v>
      </c>
      <c r="AF16" s="126">
        <f t="shared" si="6"/>
        <v>1766.9972073437207</v>
      </c>
      <c r="AG16" s="126">
        <f t="shared" si="6"/>
        <v>2697.2241611732125</v>
      </c>
      <c r="AH16" s="126">
        <f t="shared" si="6"/>
        <v>4599.1207531774216</v>
      </c>
      <c r="AI16" s="126">
        <f t="shared" si="6"/>
        <v>3785.9646781204851</v>
      </c>
      <c r="AJ16" s="126">
        <f t="shared" si="6"/>
        <v>1741.8392253433431</v>
      </c>
      <c r="AK16" s="126">
        <f t="shared" ref="AK16:BP16" si="7" xml:space="preserve"> AK$12</f>
        <v>2666.9820443948324</v>
      </c>
      <c r="AL16" s="126">
        <f t="shared" si="7"/>
        <v>4559.2804231260479</v>
      </c>
      <c r="AM16" s="126">
        <f t="shared" si="7"/>
        <v>3750.2304545932907</v>
      </c>
      <c r="AN16" s="126">
        <f t="shared" si="7"/>
        <v>1731.304272958886</v>
      </c>
      <c r="AO16" s="126">
        <f t="shared" si="7"/>
        <v>2621.5627693270408</v>
      </c>
      <c r="AP16" s="126">
        <f t="shared" si="7"/>
        <v>4519.2143253650884</v>
      </c>
      <c r="AQ16" s="126">
        <f t="shared" si="7"/>
        <v>3686.6663548884076</v>
      </c>
      <c r="AR16" s="126">
        <f t="shared" si="7"/>
        <v>1609.8449386875438</v>
      </c>
      <c r="AS16" s="126">
        <f t="shared" si="7"/>
        <v>1998.9039285325093</v>
      </c>
      <c r="AT16" s="126">
        <f t="shared" si="7"/>
        <v>3769.4732956985044</v>
      </c>
      <c r="AU16" s="126">
        <f t="shared" si="7"/>
        <v>3555.4674486879471</v>
      </c>
      <c r="AV16" s="126">
        <f t="shared" si="7"/>
        <v>1525.968081170128</v>
      </c>
      <c r="AW16" s="126">
        <f t="shared" si="7"/>
        <v>1914.3397257528436</v>
      </c>
      <c r="AX16" s="126">
        <f t="shared" si="7"/>
        <v>3677.5140667508172</v>
      </c>
      <c r="AY16" s="126">
        <f t="shared" si="7"/>
        <v>3464.7543068388632</v>
      </c>
      <c r="AZ16" s="126">
        <f t="shared" si="7"/>
        <v>1447.1805502111704</v>
      </c>
      <c r="BA16" s="126">
        <f t="shared" si="7"/>
        <v>1834.439187474178</v>
      </c>
      <c r="BB16" s="126">
        <f t="shared" si="7"/>
        <v>3589.1280810813973</v>
      </c>
      <c r="BC16" s="126">
        <f t="shared" si="7"/>
        <v>3392.7344752881004</v>
      </c>
      <c r="BD16" s="126">
        <f t="shared" si="7"/>
        <v>1408.143837854785</v>
      </c>
      <c r="BE16" s="126">
        <f t="shared" si="7"/>
        <v>1767.5207382834176</v>
      </c>
      <c r="BF16" s="126">
        <f t="shared" si="7"/>
        <v>3533.8689630145172</v>
      </c>
      <c r="BG16" s="126">
        <f t="shared" si="7"/>
        <v>3339.6228958296624</v>
      </c>
      <c r="BH16" s="126">
        <f t="shared" si="7"/>
        <v>1351.8115914107025</v>
      </c>
      <c r="BI16" s="126">
        <f t="shared" si="7"/>
        <v>1738.5209549849815</v>
      </c>
      <c r="BJ16" s="126">
        <f t="shared" si="7"/>
        <v>3482.5887468084056</v>
      </c>
      <c r="BK16" s="126">
        <f t="shared" si="7"/>
        <v>3290.2768428670315</v>
      </c>
      <c r="BL16" s="126">
        <f t="shared" si="7"/>
        <v>1313.3498192866152</v>
      </c>
      <c r="BM16" s="126">
        <f t="shared" si="7"/>
        <v>1698.5010651160226</v>
      </c>
      <c r="BN16" s="126">
        <f t="shared" si="7"/>
        <v>3434.4997216980082</v>
      </c>
      <c r="BO16" s="126">
        <f t="shared" si="7"/>
        <v>3243.9476256645717</v>
      </c>
      <c r="BP16" s="126">
        <f t="shared" si="7"/>
        <v>1277.6961186631777</v>
      </c>
      <c r="BQ16" s="126">
        <f t="shared" ref="BQ16:CV16" si="8" xml:space="preserve"> BQ$12</f>
        <v>1661.1356374165393</v>
      </c>
      <c r="BR16" s="126">
        <f t="shared" si="8"/>
        <v>3388.9585181053603</v>
      </c>
      <c r="BS16" s="126">
        <f t="shared" si="8"/>
        <v>3200.0236685002983</v>
      </c>
      <c r="BT16" s="126">
        <f t="shared" si="8"/>
        <v>1258.0482565893551</v>
      </c>
      <c r="BU16" s="126">
        <f t="shared" si="8"/>
        <v>1612.0930430283133</v>
      </c>
      <c r="BV16" s="126">
        <f t="shared" si="8"/>
        <v>3345.4392915473513</v>
      </c>
      <c r="BW16" s="126">
        <f t="shared" si="8"/>
        <v>3158.0050351502859</v>
      </c>
      <c r="BX16" s="126">
        <f t="shared" si="8"/>
        <v>1212.5945402209018</v>
      </c>
      <c r="BY16" s="126">
        <f t="shared" si="8"/>
        <v>1592.2578910871152</v>
      </c>
      <c r="BZ16" s="126">
        <f t="shared" si="8"/>
        <v>3303.5118797051982</v>
      </c>
      <c r="CA16" s="126">
        <f t="shared" si="8"/>
        <v>3117.4826778710103</v>
      </c>
      <c r="CB16" s="126">
        <f t="shared" si="8"/>
        <v>1182.282873023004</v>
      </c>
      <c r="CC16" s="126">
        <f t="shared" si="8"/>
        <v>1559.9235304634542</v>
      </c>
      <c r="CD16" s="126">
        <f t="shared" si="8"/>
        <v>3262.8240101389088</v>
      </c>
      <c r="CE16" s="126">
        <f t="shared" si="8"/>
        <v>3078.1215344885672</v>
      </c>
      <c r="CF16" s="126">
        <f t="shared" si="8"/>
        <v>1153.0159269230946</v>
      </c>
      <c r="CG16" s="126">
        <f t="shared" si="8"/>
        <v>1528.565564150962</v>
      </c>
      <c r="CH16" s="126">
        <f t="shared" si="8"/>
        <v>3223.086807250374</v>
      </c>
      <c r="CI16" s="126">
        <f t="shared" si="8"/>
        <v>3039.6467597681112</v>
      </c>
      <c r="CJ16" s="126">
        <f t="shared" si="8"/>
        <v>1137.7204891219167</v>
      </c>
      <c r="CK16" s="126">
        <f t="shared" si="8"/>
        <v>1484.7469952299832</v>
      </c>
      <c r="CL16" s="126">
        <f t="shared" si="8"/>
        <v>3184.0629864774455</v>
      </c>
      <c r="CM16" s="126">
        <f t="shared" si="8"/>
        <v>3001.8325096466233</v>
      </c>
      <c r="CN16" s="126">
        <f t="shared" si="8"/>
        <v>1096.617718468352</v>
      </c>
      <c r="CO16" s="126">
        <f t="shared" si="8"/>
        <v>1467.82719242544</v>
      </c>
      <c r="CP16" s="126">
        <f t="shared" si="8"/>
        <v>3145.5572372261277</v>
      </c>
      <c r="CQ16" s="126">
        <f t="shared" si="8"/>
        <v>2964.4928047605335</v>
      </c>
      <c r="CR16" s="126">
        <f t="shared" si="8"/>
        <v>1069.0948884635959</v>
      </c>
      <c r="CS16" s="126">
        <f t="shared" si="8"/>
        <v>1438.0732209074135</v>
      </c>
      <c r="CT16" s="126">
        <f t="shared" si="8"/>
        <v>3107.4083885145064</v>
      </c>
      <c r="CU16" s="126">
        <f t="shared" si="8"/>
        <v>2927.474087543103</v>
      </c>
      <c r="CV16" s="126">
        <f t="shared" si="8"/>
        <v>1041.817893394051</v>
      </c>
      <c r="CW16" s="126">
        <f t="shared" ref="CW16:EB16" si="9" xml:space="preserve"> CW$12</f>
        <v>1408.5335472786701</v>
      </c>
      <c r="CX16" s="126">
        <f t="shared" si="9"/>
        <v>3069.4830266168019</v>
      </c>
      <c r="CY16" s="126">
        <f t="shared" si="9"/>
        <v>2890.6491587152905</v>
      </c>
      <c r="CZ16" s="126">
        <f t="shared" si="9"/>
        <v>1027.2414954193016</v>
      </c>
      <c r="DA16" s="126">
        <f t="shared" si="9"/>
        <v>1366.5165589107053</v>
      </c>
      <c r="DB16" s="126">
        <f t="shared" si="9"/>
        <v>3031.6702953400249</v>
      </c>
      <c r="DC16" s="126">
        <f t="shared" si="9"/>
        <v>2853.9122372708207</v>
      </c>
      <c r="DD16" s="126">
        <f t="shared" si="9"/>
        <v>987.53760792849528</v>
      </c>
      <c r="DE16" s="126">
        <f t="shared" si="9"/>
        <v>1349.6531282610108</v>
      </c>
      <c r="DF16" s="126">
        <f t="shared" si="9"/>
        <v>2993.8776595310055</v>
      </c>
      <c r="DG16" s="126">
        <f t="shared" si="9"/>
        <v>2817.1749355231668</v>
      </c>
      <c r="DH16" s="126">
        <f t="shared" si="9"/>
        <v>1078.760018188781</v>
      </c>
      <c r="DI16" s="126">
        <f t="shared" si="9"/>
        <v>1115.7249845322519</v>
      </c>
      <c r="DJ16" s="126">
        <f t="shared" si="9"/>
        <v>0</v>
      </c>
      <c r="DK16" s="126">
        <f t="shared" si="9"/>
        <v>0</v>
      </c>
      <c r="DL16" s="126">
        <f t="shared" si="9"/>
        <v>0</v>
      </c>
      <c r="DM16" s="126">
        <f t="shared" si="9"/>
        <v>0</v>
      </c>
      <c r="DN16" s="126">
        <f t="shared" si="9"/>
        <v>0</v>
      </c>
      <c r="DO16" s="126">
        <f t="shared" si="9"/>
        <v>0</v>
      </c>
      <c r="DP16" s="126">
        <f t="shared" si="9"/>
        <v>0</v>
      </c>
      <c r="DQ16" s="126">
        <f t="shared" si="9"/>
        <v>0</v>
      </c>
      <c r="DR16" s="126">
        <f t="shared" si="9"/>
        <v>0</v>
      </c>
      <c r="DS16" s="126">
        <f t="shared" si="9"/>
        <v>0</v>
      </c>
      <c r="DT16" s="126">
        <f t="shared" si="9"/>
        <v>0</v>
      </c>
      <c r="DU16" s="126">
        <f t="shared" si="9"/>
        <v>0</v>
      </c>
      <c r="DV16" s="126">
        <f t="shared" si="9"/>
        <v>0</v>
      </c>
      <c r="DW16" s="126">
        <f t="shared" si="9"/>
        <v>0</v>
      </c>
      <c r="DX16" s="126">
        <f t="shared" si="9"/>
        <v>0</v>
      </c>
      <c r="DY16" s="126">
        <f t="shared" si="9"/>
        <v>0</v>
      </c>
      <c r="DZ16" s="126">
        <f t="shared" si="9"/>
        <v>0</v>
      </c>
      <c r="EA16" s="126">
        <f t="shared" si="9"/>
        <v>0</v>
      </c>
      <c r="EB16" s="126">
        <f t="shared" si="9"/>
        <v>0</v>
      </c>
      <c r="EC16" s="126">
        <f t="shared" ref="EC16:FH16" si="10" xml:space="preserve"> EC$12</f>
        <v>0</v>
      </c>
      <c r="ED16" s="126">
        <f t="shared" si="10"/>
        <v>0</v>
      </c>
      <c r="EE16" s="126">
        <f t="shared" si="10"/>
        <v>0</v>
      </c>
      <c r="EF16" s="126">
        <f t="shared" si="10"/>
        <v>0</v>
      </c>
      <c r="EG16" s="126">
        <f t="shared" si="10"/>
        <v>0</v>
      </c>
      <c r="EH16" s="126">
        <f t="shared" si="10"/>
        <v>0</v>
      </c>
      <c r="EI16" s="126">
        <f t="shared" si="10"/>
        <v>0</v>
      </c>
      <c r="EJ16" s="126">
        <f t="shared" si="10"/>
        <v>0</v>
      </c>
      <c r="EK16" s="126">
        <f t="shared" si="10"/>
        <v>0</v>
      </c>
      <c r="EL16" s="126">
        <f t="shared" si="10"/>
        <v>0</v>
      </c>
      <c r="EM16" s="126">
        <f t="shared" si="10"/>
        <v>0</v>
      </c>
      <c r="EN16" s="126">
        <f t="shared" si="10"/>
        <v>0</v>
      </c>
      <c r="EO16" s="126">
        <f t="shared" si="10"/>
        <v>0</v>
      </c>
      <c r="EP16" s="126">
        <f t="shared" si="10"/>
        <v>0</v>
      </c>
      <c r="EQ16" s="126">
        <f t="shared" si="10"/>
        <v>0</v>
      </c>
      <c r="ER16" s="126">
        <f t="shared" si="10"/>
        <v>0</v>
      </c>
      <c r="ES16" s="126">
        <f t="shared" si="10"/>
        <v>0</v>
      </c>
      <c r="ET16" s="126">
        <f t="shared" si="10"/>
        <v>0</v>
      </c>
      <c r="EU16" s="126">
        <f t="shared" si="10"/>
        <v>0</v>
      </c>
      <c r="EV16" s="126">
        <f t="shared" si="10"/>
        <v>0</v>
      </c>
      <c r="EW16" s="126">
        <f t="shared" si="10"/>
        <v>0</v>
      </c>
      <c r="EX16" s="126">
        <f t="shared" si="10"/>
        <v>0</v>
      </c>
      <c r="EY16" s="126">
        <f t="shared" si="10"/>
        <v>0</v>
      </c>
      <c r="EZ16" s="126">
        <f t="shared" si="10"/>
        <v>0</v>
      </c>
      <c r="FA16" s="126">
        <f t="shared" si="10"/>
        <v>0</v>
      </c>
      <c r="FB16" s="126">
        <f t="shared" si="10"/>
        <v>0</v>
      </c>
      <c r="FC16" s="126">
        <f t="shared" si="10"/>
        <v>0</v>
      </c>
      <c r="FD16" s="126">
        <f t="shared" si="10"/>
        <v>0</v>
      </c>
      <c r="FE16" s="126">
        <f t="shared" si="10"/>
        <v>0</v>
      </c>
      <c r="FF16" s="126">
        <f t="shared" si="10"/>
        <v>0</v>
      </c>
      <c r="FG16" s="126">
        <f t="shared" si="10"/>
        <v>0</v>
      </c>
      <c r="FH16" s="126">
        <f t="shared" si="10"/>
        <v>0</v>
      </c>
      <c r="FI16" s="126">
        <f t="shared" ref="FI16:GJ16" si="11" xml:space="preserve"> FI$12</f>
        <v>0</v>
      </c>
      <c r="FJ16" s="126">
        <f t="shared" si="11"/>
        <v>0</v>
      </c>
      <c r="FK16" s="126">
        <f t="shared" si="11"/>
        <v>0</v>
      </c>
      <c r="FL16" s="126">
        <f t="shared" si="11"/>
        <v>0</v>
      </c>
      <c r="FM16" s="126">
        <f t="shared" si="11"/>
        <v>0</v>
      </c>
      <c r="FN16" s="126">
        <f t="shared" si="11"/>
        <v>0</v>
      </c>
      <c r="FO16" s="126">
        <f t="shared" si="11"/>
        <v>0</v>
      </c>
      <c r="FP16" s="126">
        <f t="shared" si="11"/>
        <v>0</v>
      </c>
      <c r="FQ16" s="126">
        <f t="shared" si="11"/>
        <v>0</v>
      </c>
      <c r="FR16" s="126">
        <f t="shared" si="11"/>
        <v>0</v>
      </c>
      <c r="FS16" s="126">
        <f t="shared" si="11"/>
        <v>0</v>
      </c>
      <c r="FT16" s="126">
        <f t="shared" si="11"/>
        <v>0</v>
      </c>
      <c r="FU16" s="126">
        <f t="shared" si="11"/>
        <v>0</v>
      </c>
      <c r="FV16" s="126">
        <f t="shared" si="11"/>
        <v>0</v>
      </c>
      <c r="FW16" s="126">
        <f t="shared" si="11"/>
        <v>0</v>
      </c>
      <c r="FX16" s="126">
        <f t="shared" si="11"/>
        <v>0</v>
      </c>
      <c r="FY16" s="126">
        <f t="shared" si="11"/>
        <v>0</v>
      </c>
      <c r="FZ16" s="126">
        <f t="shared" si="11"/>
        <v>0</v>
      </c>
      <c r="GA16" s="126">
        <f t="shared" si="11"/>
        <v>0</v>
      </c>
      <c r="GB16" s="126">
        <f t="shared" si="11"/>
        <v>0</v>
      </c>
      <c r="GC16" s="126">
        <f t="shared" si="11"/>
        <v>0</v>
      </c>
      <c r="GD16" s="126">
        <f t="shared" si="11"/>
        <v>0</v>
      </c>
      <c r="GE16" s="126">
        <f t="shared" si="11"/>
        <v>0</v>
      </c>
      <c r="GF16" s="126">
        <f t="shared" si="11"/>
        <v>0</v>
      </c>
      <c r="GG16" s="126">
        <f t="shared" si="11"/>
        <v>0</v>
      </c>
      <c r="GH16" s="126">
        <f t="shared" si="11"/>
        <v>0</v>
      </c>
      <c r="GI16" s="126">
        <f t="shared" si="11"/>
        <v>0</v>
      </c>
      <c r="GJ16" s="126">
        <f t="shared" si="11"/>
        <v>0</v>
      </c>
    </row>
    <row r="17" spans="1:192" x14ac:dyDescent="0.35">
      <c r="E17" s="252" t="str">
        <f xml:space="preserve"> Time!E$123</f>
        <v>Senior debt repayment period flag</v>
      </c>
      <c r="F17" s="252">
        <f xml:space="preserve"> Time!F$123</f>
        <v>0</v>
      </c>
      <c r="G17" s="662" t="str">
        <f xml:space="preserve"> Time!G$123</f>
        <v>flag</v>
      </c>
      <c r="H17" s="252">
        <f xml:space="preserve"> Time!H$123</f>
        <v>40</v>
      </c>
      <c r="I17" s="252">
        <f xml:space="preserve"> Time!I$123</f>
        <v>0</v>
      </c>
      <c r="J17" s="252">
        <f xml:space="preserve"> Time!J$123</f>
        <v>0</v>
      </c>
      <c r="K17" s="252">
        <f xml:space="preserve"> Time!K$123</f>
        <v>0</v>
      </c>
      <c r="L17" s="252">
        <f xml:space="preserve"> Time!L$123</f>
        <v>0</v>
      </c>
      <c r="M17" s="252">
        <f xml:space="preserve"> Time!M$123</f>
        <v>1</v>
      </c>
      <c r="N17" s="252">
        <f xml:space="preserve"> Time!N$123</f>
        <v>1</v>
      </c>
      <c r="O17" s="252">
        <f xml:space="preserve"> Time!O$123</f>
        <v>1</v>
      </c>
      <c r="P17" s="252">
        <f xml:space="preserve"> Time!P$123</f>
        <v>1</v>
      </c>
      <c r="Q17" s="252">
        <f xml:space="preserve"> Time!Q$123</f>
        <v>1</v>
      </c>
      <c r="R17" s="252">
        <f xml:space="preserve"> Time!R$123</f>
        <v>1</v>
      </c>
      <c r="S17" s="252">
        <f xml:space="preserve"> Time!S$123</f>
        <v>1</v>
      </c>
      <c r="T17" s="252">
        <f xml:space="preserve"> Time!T$123</f>
        <v>1</v>
      </c>
      <c r="U17" s="252">
        <f xml:space="preserve"> Time!U$123</f>
        <v>1</v>
      </c>
      <c r="V17" s="252">
        <f xml:space="preserve"> Time!V$123</f>
        <v>1</v>
      </c>
      <c r="W17" s="252">
        <f xml:space="preserve"> Time!W$123</f>
        <v>1</v>
      </c>
      <c r="X17" s="252">
        <f xml:space="preserve"> Time!X$123</f>
        <v>1</v>
      </c>
      <c r="Y17" s="252">
        <f xml:space="preserve"> Time!Y$123</f>
        <v>1</v>
      </c>
      <c r="Z17" s="252">
        <f xml:space="preserve"> Time!Z$123</f>
        <v>1</v>
      </c>
      <c r="AA17" s="252">
        <f xml:space="preserve"> Time!AA$123</f>
        <v>1</v>
      </c>
      <c r="AB17" s="252">
        <f xml:space="preserve"> Time!AB$123</f>
        <v>1</v>
      </c>
      <c r="AC17" s="252">
        <f xml:space="preserve"> Time!AC$123</f>
        <v>1</v>
      </c>
      <c r="AD17" s="252">
        <f xml:space="preserve"> Time!AD$123</f>
        <v>1</v>
      </c>
      <c r="AE17" s="252">
        <f xml:space="preserve"> Time!AE$123</f>
        <v>1</v>
      </c>
      <c r="AF17" s="252">
        <f xml:space="preserve"> Time!AF$123</f>
        <v>1</v>
      </c>
      <c r="AG17" s="252">
        <f xml:space="preserve"> Time!AG$123</f>
        <v>1</v>
      </c>
      <c r="AH17" s="252">
        <f xml:space="preserve"> Time!AH$123</f>
        <v>1</v>
      </c>
      <c r="AI17" s="252">
        <f xml:space="preserve"> Time!AI$123</f>
        <v>1</v>
      </c>
      <c r="AJ17" s="252">
        <f xml:space="preserve"> Time!AJ$123</f>
        <v>1</v>
      </c>
      <c r="AK17" s="252">
        <f xml:space="preserve"> Time!AK$123</f>
        <v>1</v>
      </c>
      <c r="AL17" s="252">
        <f xml:space="preserve"> Time!AL$123</f>
        <v>1</v>
      </c>
      <c r="AM17" s="252">
        <f xml:space="preserve"> Time!AM$123</f>
        <v>1</v>
      </c>
      <c r="AN17" s="252">
        <f xml:space="preserve"> Time!AN$123</f>
        <v>1</v>
      </c>
      <c r="AO17" s="252">
        <f xml:space="preserve"> Time!AO$123</f>
        <v>1</v>
      </c>
      <c r="AP17" s="252">
        <f xml:space="preserve"> Time!AP$123</f>
        <v>1</v>
      </c>
      <c r="AQ17" s="252">
        <f xml:space="preserve"> Time!AQ$123</f>
        <v>1</v>
      </c>
      <c r="AR17" s="252">
        <f xml:space="preserve"> Time!AR$123</f>
        <v>1</v>
      </c>
      <c r="AS17" s="252">
        <f xml:space="preserve"> Time!AS$123</f>
        <v>1</v>
      </c>
      <c r="AT17" s="252">
        <f xml:space="preserve"> Time!AT$123</f>
        <v>1</v>
      </c>
      <c r="AU17" s="252">
        <f xml:space="preserve"> Time!AU$123</f>
        <v>1</v>
      </c>
      <c r="AV17" s="252">
        <f xml:space="preserve"> Time!AV$123</f>
        <v>1</v>
      </c>
      <c r="AW17" s="252">
        <f xml:space="preserve"> Time!AW$123</f>
        <v>1</v>
      </c>
      <c r="AX17" s="252">
        <f xml:space="preserve"> Time!AX$123</f>
        <v>1</v>
      </c>
      <c r="AY17" s="252">
        <f xml:space="preserve"> Time!AY$123</f>
        <v>1</v>
      </c>
      <c r="AZ17" s="252">
        <f xml:space="preserve"> Time!AZ$123</f>
        <v>1</v>
      </c>
      <c r="BA17" s="252">
        <f xml:space="preserve"> Time!BA$123</f>
        <v>0</v>
      </c>
      <c r="BB17" s="252">
        <f xml:space="preserve"> Time!BB$123</f>
        <v>0</v>
      </c>
      <c r="BC17" s="252">
        <f xml:space="preserve"> Time!BC$123</f>
        <v>0</v>
      </c>
      <c r="BD17" s="252">
        <f xml:space="preserve"> Time!BD$123</f>
        <v>0</v>
      </c>
      <c r="BE17" s="252">
        <f xml:space="preserve"> Time!BE$123</f>
        <v>0</v>
      </c>
      <c r="BF17" s="252">
        <f xml:space="preserve"> Time!BF$123</f>
        <v>0</v>
      </c>
      <c r="BG17" s="252">
        <f xml:space="preserve"> Time!BG$123</f>
        <v>0</v>
      </c>
      <c r="BH17" s="252">
        <f xml:space="preserve"> Time!BH$123</f>
        <v>0</v>
      </c>
      <c r="BI17" s="252">
        <f xml:space="preserve"> Time!BI$123</f>
        <v>0</v>
      </c>
      <c r="BJ17" s="252">
        <f xml:space="preserve"> Time!BJ$123</f>
        <v>0</v>
      </c>
      <c r="BK17" s="252">
        <f xml:space="preserve"> Time!BK$123</f>
        <v>0</v>
      </c>
      <c r="BL17" s="252">
        <f xml:space="preserve"> Time!BL$123</f>
        <v>0</v>
      </c>
      <c r="BM17" s="252">
        <f xml:space="preserve"> Time!BM$123</f>
        <v>0</v>
      </c>
      <c r="BN17" s="252">
        <f xml:space="preserve"> Time!BN$123</f>
        <v>0</v>
      </c>
      <c r="BO17" s="252">
        <f xml:space="preserve"> Time!BO$123</f>
        <v>0</v>
      </c>
      <c r="BP17" s="252">
        <f xml:space="preserve"> Time!BP$123</f>
        <v>0</v>
      </c>
      <c r="BQ17" s="252">
        <f xml:space="preserve"> Time!BQ$123</f>
        <v>0</v>
      </c>
      <c r="BR17" s="252">
        <f xml:space="preserve"> Time!BR$123</f>
        <v>0</v>
      </c>
      <c r="BS17" s="252">
        <f xml:space="preserve"> Time!BS$123</f>
        <v>0</v>
      </c>
      <c r="BT17" s="252">
        <f xml:space="preserve"> Time!BT$123</f>
        <v>0</v>
      </c>
      <c r="BU17" s="252">
        <f xml:space="preserve"> Time!BU$123</f>
        <v>0</v>
      </c>
      <c r="BV17" s="252">
        <f xml:space="preserve"> Time!BV$123</f>
        <v>0</v>
      </c>
      <c r="BW17" s="252">
        <f xml:space="preserve"> Time!BW$123</f>
        <v>0</v>
      </c>
      <c r="BX17" s="252">
        <f xml:space="preserve"> Time!BX$123</f>
        <v>0</v>
      </c>
      <c r="BY17" s="252">
        <f xml:space="preserve"> Time!BY$123</f>
        <v>0</v>
      </c>
      <c r="BZ17" s="252">
        <f xml:space="preserve"> Time!BZ$123</f>
        <v>0</v>
      </c>
      <c r="CA17" s="252">
        <f xml:space="preserve"> Time!CA$123</f>
        <v>0</v>
      </c>
      <c r="CB17" s="252">
        <f xml:space="preserve"> Time!CB$123</f>
        <v>0</v>
      </c>
      <c r="CC17" s="252">
        <f xml:space="preserve"> Time!CC$123</f>
        <v>0</v>
      </c>
      <c r="CD17" s="252">
        <f xml:space="preserve"> Time!CD$123</f>
        <v>0</v>
      </c>
      <c r="CE17" s="252">
        <f xml:space="preserve"> Time!CE$123</f>
        <v>0</v>
      </c>
      <c r="CF17" s="252">
        <f xml:space="preserve"> Time!CF$123</f>
        <v>0</v>
      </c>
      <c r="CG17" s="252">
        <f xml:space="preserve"> Time!CG$123</f>
        <v>0</v>
      </c>
      <c r="CH17" s="252">
        <f xml:space="preserve"> Time!CH$123</f>
        <v>0</v>
      </c>
      <c r="CI17" s="252">
        <f xml:space="preserve"> Time!CI$123</f>
        <v>0</v>
      </c>
      <c r="CJ17" s="252">
        <f xml:space="preserve"> Time!CJ$123</f>
        <v>0</v>
      </c>
      <c r="CK17" s="252">
        <f xml:space="preserve"> Time!CK$123</f>
        <v>0</v>
      </c>
      <c r="CL17" s="252">
        <f xml:space="preserve"> Time!CL$123</f>
        <v>0</v>
      </c>
      <c r="CM17" s="252">
        <f xml:space="preserve"> Time!CM$123</f>
        <v>0</v>
      </c>
      <c r="CN17" s="252">
        <f xml:space="preserve"> Time!CN$123</f>
        <v>0</v>
      </c>
      <c r="CO17" s="252">
        <f xml:space="preserve"> Time!CO$123</f>
        <v>0</v>
      </c>
      <c r="CP17" s="252">
        <f xml:space="preserve"> Time!CP$123</f>
        <v>0</v>
      </c>
      <c r="CQ17" s="252">
        <f xml:space="preserve"> Time!CQ$123</f>
        <v>0</v>
      </c>
      <c r="CR17" s="252">
        <f xml:space="preserve"> Time!CR$123</f>
        <v>0</v>
      </c>
      <c r="CS17" s="252">
        <f xml:space="preserve"> Time!CS$123</f>
        <v>0</v>
      </c>
      <c r="CT17" s="252">
        <f xml:space="preserve"> Time!CT$123</f>
        <v>0</v>
      </c>
      <c r="CU17" s="252">
        <f xml:space="preserve"> Time!CU$123</f>
        <v>0</v>
      </c>
      <c r="CV17" s="252">
        <f xml:space="preserve"> Time!CV$123</f>
        <v>0</v>
      </c>
      <c r="CW17" s="252">
        <f xml:space="preserve"> Time!CW$123</f>
        <v>0</v>
      </c>
      <c r="CX17" s="252">
        <f xml:space="preserve"> Time!CX$123</f>
        <v>0</v>
      </c>
      <c r="CY17" s="252">
        <f xml:space="preserve"> Time!CY$123</f>
        <v>0</v>
      </c>
      <c r="CZ17" s="252">
        <f xml:space="preserve"> Time!CZ$123</f>
        <v>0</v>
      </c>
      <c r="DA17" s="252">
        <f xml:space="preserve"> Time!DA$123</f>
        <v>0</v>
      </c>
      <c r="DB17" s="252">
        <f xml:space="preserve"> Time!DB$123</f>
        <v>0</v>
      </c>
      <c r="DC17" s="252">
        <f xml:space="preserve"> Time!DC$123</f>
        <v>0</v>
      </c>
      <c r="DD17" s="252">
        <f xml:space="preserve"> Time!DD$123</f>
        <v>0</v>
      </c>
      <c r="DE17" s="252">
        <f xml:space="preserve"> Time!DE$123</f>
        <v>0</v>
      </c>
      <c r="DF17" s="252">
        <f xml:space="preserve"> Time!DF$123</f>
        <v>0</v>
      </c>
      <c r="DG17" s="252">
        <f xml:space="preserve"> Time!DG$123</f>
        <v>0</v>
      </c>
      <c r="DH17" s="252">
        <f xml:space="preserve"> Time!DH$123</f>
        <v>0</v>
      </c>
      <c r="DI17" s="252">
        <f xml:space="preserve"> Time!DI$123</f>
        <v>0</v>
      </c>
      <c r="DJ17" s="252">
        <f xml:space="preserve"> Time!DJ$123</f>
        <v>0</v>
      </c>
      <c r="DK17" s="252">
        <f xml:space="preserve"> Time!DK$123</f>
        <v>0</v>
      </c>
      <c r="DL17" s="252">
        <f xml:space="preserve"> Time!DL$123</f>
        <v>0</v>
      </c>
      <c r="DM17" s="252">
        <f xml:space="preserve"> Time!DM$123</f>
        <v>0</v>
      </c>
      <c r="DN17" s="252">
        <f xml:space="preserve"> Time!DN$123</f>
        <v>0</v>
      </c>
      <c r="DO17" s="252">
        <f xml:space="preserve"> Time!DO$123</f>
        <v>0</v>
      </c>
      <c r="DP17" s="252">
        <f xml:space="preserve"> Time!DP$123</f>
        <v>0</v>
      </c>
      <c r="DQ17" s="252">
        <f xml:space="preserve"> Time!DQ$123</f>
        <v>0</v>
      </c>
      <c r="DR17" s="252">
        <f xml:space="preserve"> Time!DR$123</f>
        <v>0</v>
      </c>
      <c r="DS17" s="252">
        <f xml:space="preserve"> Time!DS$123</f>
        <v>0</v>
      </c>
      <c r="DT17" s="252">
        <f xml:space="preserve"> Time!DT$123</f>
        <v>0</v>
      </c>
      <c r="DU17" s="252">
        <f xml:space="preserve"> Time!DU$123</f>
        <v>0</v>
      </c>
      <c r="DV17" s="252">
        <f xml:space="preserve"> Time!DV$123</f>
        <v>0</v>
      </c>
      <c r="DW17" s="252">
        <f xml:space="preserve"> Time!DW$123</f>
        <v>0</v>
      </c>
      <c r="DX17" s="252">
        <f xml:space="preserve"> Time!DX$123</f>
        <v>0</v>
      </c>
      <c r="DY17" s="252">
        <f xml:space="preserve"> Time!DY$123</f>
        <v>0</v>
      </c>
      <c r="DZ17" s="252">
        <f xml:space="preserve"> Time!DZ$123</f>
        <v>0</v>
      </c>
      <c r="EA17" s="252">
        <f xml:space="preserve"> Time!EA$123</f>
        <v>0</v>
      </c>
      <c r="EB17" s="252">
        <f xml:space="preserve"> Time!EB$123</f>
        <v>0</v>
      </c>
      <c r="EC17" s="252">
        <f xml:space="preserve"> Time!EC$123</f>
        <v>0</v>
      </c>
      <c r="ED17" s="252">
        <f xml:space="preserve"> Time!ED$123</f>
        <v>0</v>
      </c>
      <c r="EE17" s="252">
        <f xml:space="preserve"> Time!EE$123</f>
        <v>0</v>
      </c>
      <c r="EF17" s="252">
        <f xml:space="preserve"> Time!EF$123</f>
        <v>0</v>
      </c>
      <c r="EG17" s="252">
        <f xml:space="preserve"> Time!EG$123</f>
        <v>0</v>
      </c>
      <c r="EH17" s="252">
        <f xml:space="preserve"> Time!EH$123</f>
        <v>0</v>
      </c>
      <c r="EI17" s="252">
        <f xml:space="preserve"> Time!EI$123</f>
        <v>0</v>
      </c>
      <c r="EJ17" s="252">
        <f xml:space="preserve"> Time!EJ$123</f>
        <v>0</v>
      </c>
      <c r="EK17" s="252">
        <f xml:space="preserve"> Time!EK$123</f>
        <v>0</v>
      </c>
      <c r="EL17" s="252">
        <f xml:space="preserve"> Time!EL$123</f>
        <v>0</v>
      </c>
      <c r="EM17" s="252">
        <f xml:space="preserve"> Time!EM$123</f>
        <v>0</v>
      </c>
      <c r="EN17" s="252">
        <f xml:space="preserve"> Time!EN$123</f>
        <v>0</v>
      </c>
      <c r="EO17" s="252">
        <f xml:space="preserve"> Time!EO$123</f>
        <v>0</v>
      </c>
      <c r="EP17" s="252">
        <f xml:space="preserve"> Time!EP$123</f>
        <v>0</v>
      </c>
      <c r="EQ17" s="252">
        <f xml:space="preserve"> Time!EQ$123</f>
        <v>0</v>
      </c>
      <c r="ER17" s="252">
        <f xml:space="preserve"> Time!ER$123</f>
        <v>0</v>
      </c>
      <c r="ES17" s="252">
        <f xml:space="preserve"> Time!ES$123</f>
        <v>0</v>
      </c>
      <c r="ET17" s="252">
        <f xml:space="preserve"> Time!ET$123</f>
        <v>0</v>
      </c>
      <c r="EU17" s="252">
        <f xml:space="preserve"> Time!EU$123</f>
        <v>0</v>
      </c>
      <c r="EV17" s="252">
        <f xml:space="preserve"> Time!EV$123</f>
        <v>0</v>
      </c>
      <c r="EW17" s="252">
        <f xml:space="preserve"> Time!EW$123</f>
        <v>0</v>
      </c>
      <c r="EX17" s="252">
        <f xml:space="preserve"> Time!EX$123</f>
        <v>0</v>
      </c>
      <c r="EY17" s="252">
        <f xml:space="preserve"> Time!EY$123</f>
        <v>0</v>
      </c>
      <c r="EZ17" s="252">
        <f xml:space="preserve"> Time!EZ$123</f>
        <v>0</v>
      </c>
      <c r="FA17" s="252">
        <f xml:space="preserve"> Time!FA$123</f>
        <v>0</v>
      </c>
      <c r="FB17" s="252">
        <f xml:space="preserve"> Time!FB$123</f>
        <v>0</v>
      </c>
      <c r="FC17" s="252">
        <f xml:space="preserve"> Time!FC$123</f>
        <v>0</v>
      </c>
      <c r="FD17" s="252">
        <f xml:space="preserve"> Time!FD$123</f>
        <v>0</v>
      </c>
      <c r="FE17" s="252">
        <f xml:space="preserve"> Time!FE$123</f>
        <v>0</v>
      </c>
      <c r="FF17" s="252">
        <f xml:space="preserve"> Time!FF$123</f>
        <v>0</v>
      </c>
      <c r="FG17" s="252">
        <f xml:space="preserve"> Time!FG$123</f>
        <v>0</v>
      </c>
      <c r="FH17" s="252">
        <f xml:space="preserve"> Time!FH$123</f>
        <v>0</v>
      </c>
      <c r="FI17" s="252">
        <f xml:space="preserve"> Time!FI$123</f>
        <v>0</v>
      </c>
      <c r="FJ17" s="252">
        <f xml:space="preserve"> Time!FJ$123</f>
        <v>0</v>
      </c>
      <c r="FK17" s="252">
        <f xml:space="preserve"> Time!FK$123</f>
        <v>0</v>
      </c>
      <c r="FL17" s="252">
        <f xml:space="preserve"> Time!FL$123</f>
        <v>0</v>
      </c>
      <c r="FM17" s="252">
        <f xml:space="preserve"> Time!FM$123</f>
        <v>0</v>
      </c>
      <c r="FN17" s="252">
        <f xml:space="preserve"> Time!FN$123</f>
        <v>0</v>
      </c>
      <c r="FO17" s="252">
        <f xml:space="preserve"> Time!FO$123</f>
        <v>0</v>
      </c>
      <c r="FP17" s="252">
        <f xml:space="preserve"> Time!FP$123</f>
        <v>0</v>
      </c>
      <c r="FQ17" s="252">
        <f xml:space="preserve"> Time!FQ$123</f>
        <v>0</v>
      </c>
      <c r="FR17" s="252">
        <f xml:space="preserve"> Time!FR$123</f>
        <v>0</v>
      </c>
      <c r="FS17" s="252">
        <f xml:space="preserve"> Time!FS$123</f>
        <v>0</v>
      </c>
      <c r="FT17" s="252">
        <f xml:space="preserve"> Time!FT$123</f>
        <v>0</v>
      </c>
      <c r="FU17" s="252">
        <f xml:space="preserve"> Time!FU$123</f>
        <v>0</v>
      </c>
      <c r="FV17" s="252">
        <f xml:space="preserve"> Time!FV$123</f>
        <v>0</v>
      </c>
      <c r="FW17" s="252">
        <f xml:space="preserve"> Time!FW$123</f>
        <v>0</v>
      </c>
      <c r="FX17" s="252">
        <f xml:space="preserve"> Time!FX$123</f>
        <v>0</v>
      </c>
      <c r="FY17" s="252">
        <f xml:space="preserve"> Time!FY$123</f>
        <v>0</v>
      </c>
      <c r="FZ17" s="252">
        <f xml:space="preserve"> Time!FZ$123</f>
        <v>0</v>
      </c>
      <c r="GA17" s="252">
        <f xml:space="preserve"> Time!GA$123</f>
        <v>0</v>
      </c>
      <c r="GB17" s="252">
        <f xml:space="preserve"> Time!GB$123</f>
        <v>0</v>
      </c>
      <c r="GC17" s="252">
        <f xml:space="preserve"> Time!GC$123</f>
        <v>0</v>
      </c>
      <c r="GD17" s="252">
        <f xml:space="preserve"> Time!GD$123</f>
        <v>0</v>
      </c>
      <c r="GE17" s="252">
        <f xml:space="preserve"> Time!GE$123</f>
        <v>0</v>
      </c>
      <c r="GF17" s="252">
        <f xml:space="preserve"> Time!GF$123</f>
        <v>0</v>
      </c>
      <c r="GG17" s="252">
        <f xml:space="preserve"> Time!GG$123</f>
        <v>0</v>
      </c>
      <c r="GH17" s="252">
        <f xml:space="preserve"> Time!GH$123</f>
        <v>0</v>
      </c>
      <c r="GI17" s="252">
        <f xml:space="preserve"> Time!GI$123</f>
        <v>0</v>
      </c>
      <c r="GJ17" s="252">
        <f xml:space="preserve"> Time!GJ$123</f>
        <v>0</v>
      </c>
    </row>
    <row r="18" spans="1:192" x14ac:dyDescent="0.35">
      <c r="E18" s="12" t="s">
        <v>302</v>
      </c>
      <c r="G18" s="663" t="str">
        <f xml:space="preserve"> SMU</f>
        <v>$ 000s</v>
      </c>
      <c r="H18" s="12">
        <f xml:space="preserve"> SUM(J18:GJ18)</f>
        <v>123936.62122009862</v>
      </c>
      <c r="J18" s="12">
        <f t="shared" ref="J18:AO18" si="12" xml:space="preserve"> J16 * J17</f>
        <v>0</v>
      </c>
      <c r="K18" s="12">
        <f t="shared" si="12"/>
        <v>0</v>
      </c>
      <c r="L18" s="12">
        <f t="shared" si="12"/>
        <v>0</v>
      </c>
      <c r="M18" s="12">
        <f t="shared" si="12"/>
        <v>1402.5334056460786</v>
      </c>
      <c r="N18" s="12">
        <f t="shared" si="12"/>
        <v>4795.2529774123941</v>
      </c>
      <c r="O18" s="12">
        <f t="shared" si="12"/>
        <v>3961.2780509745135</v>
      </c>
      <c r="P18" s="12">
        <f t="shared" si="12"/>
        <v>1864.9582383808088</v>
      </c>
      <c r="Q18" s="12">
        <f t="shared" si="12"/>
        <v>2815.6675426722022</v>
      </c>
      <c r="R18" s="12">
        <f t="shared" si="12"/>
        <v>4756.4065956504292</v>
      </c>
      <c r="S18" s="12">
        <f t="shared" si="12"/>
        <v>3926.6343190345128</v>
      </c>
      <c r="T18" s="12">
        <f t="shared" si="12"/>
        <v>1840.8521892660635</v>
      </c>
      <c r="U18" s="12">
        <f t="shared" si="12"/>
        <v>2786.418356209615</v>
      </c>
      <c r="V18" s="12">
        <f t="shared" si="12"/>
        <v>4717.3787444250001</v>
      </c>
      <c r="W18" s="12">
        <f t="shared" si="12"/>
        <v>3891.7895469463338</v>
      </c>
      <c r="X18" s="12">
        <f t="shared" si="12"/>
        <v>1831.9445249777441</v>
      </c>
      <c r="Y18" s="12">
        <f t="shared" si="12"/>
        <v>2741.4845203500909</v>
      </c>
      <c r="Z18" s="12">
        <f t="shared" si="12"/>
        <v>4678.1609581931443</v>
      </c>
      <c r="AA18" s="12">
        <f t="shared" si="12"/>
        <v>3856.7353999841293</v>
      </c>
      <c r="AB18" s="12">
        <f t="shared" si="12"/>
        <v>1791.8797893547414</v>
      </c>
      <c r="AC18" s="12">
        <f t="shared" si="12"/>
        <v>2727.2051176438658</v>
      </c>
      <c r="AD18" s="12">
        <f t="shared" si="12"/>
        <v>4638.7445793196393</v>
      </c>
      <c r="AE18" s="12">
        <f t="shared" si="12"/>
        <v>3821.4633515152118</v>
      </c>
      <c r="AF18" s="12">
        <f t="shared" si="12"/>
        <v>1766.9972073437207</v>
      </c>
      <c r="AG18" s="12">
        <f t="shared" si="12"/>
        <v>2697.2241611732125</v>
      </c>
      <c r="AH18" s="12">
        <f t="shared" si="12"/>
        <v>4599.1207531774216</v>
      </c>
      <c r="AI18" s="12">
        <f t="shared" si="12"/>
        <v>3785.9646781204851</v>
      </c>
      <c r="AJ18" s="12">
        <f t="shared" si="12"/>
        <v>1741.8392253433431</v>
      </c>
      <c r="AK18" s="12">
        <f t="shared" si="12"/>
        <v>2666.9820443948324</v>
      </c>
      <c r="AL18" s="12">
        <f t="shared" si="12"/>
        <v>4559.2804231260479</v>
      </c>
      <c r="AM18" s="12">
        <f t="shared" si="12"/>
        <v>3750.2304545932907</v>
      </c>
      <c r="AN18" s="12">
        <f t="shared" si="12"/>
        <v>1731.304272958886</v>
      </c>
      <c r="AO18" s="12">
        <f t="shared" si="12"/>
        <v>2621.5627693270408</v>
      </c>
      <c r="AP18" s="12">
        <f t="shared" ref="AP18:BU18" si="13" xml:space="preserve"> AP16 * AP17</f>
        <v>4519.2143253650884</v>
      </c>
      <c r="AQ18" s="12">
        <f t="shared" si="13"/>
        <v>3686.6663548884076</v>
      </c>
      <c r="AR18" s="12">
        <f t="shared" si="13"/>
        <v>1609.8449386875438</v>
      </c>
      <c r="AS18" s="12">
        <f t="shared" si="13"/>
        <v>1998.9039285325093</v>
      </c>
      <c r="AT18" s="12">
        <f t="shared" si="13"/>
        <v>3769.4732956985044</v>
      </c>
      <c r="AU18" s="12">
        <f t="shared" si="13"/>
        <v>3555.4674486879471</v>
      </c>
      <c r="AV18" s="12">
        <f t="shared" si="13"/>
        <v>1525.968081170128</v>
      </c>
      <c r="AW18" s="12">
        <f t="shared" si="13"/>
        <v>1914.3397257528436</v>
      </c>
      <c r="AX18" s="12">
        <f t="shared" si="13"/>
        <v>3677.5140667508172</v>
      </c>
      <c r="AY18" s="12">
        <f t="shared" si="13"/>
        <v>3464.7543068388632</v>
      </c>
      <c r="AZ18" s="12">
        <f t="shared" si="13"/>
        <v>1447.1805502111704</v>
      </c>
      <c r="BA18" s="12">
        <f t="shared" si="13"/>
        <v>0</v>
      </c>
      <c r="BB18" s="12">
        <f t="shared" si="13"/>
        <v>0</v>
      </c>
      <c r="BC18" s="12">
        <f t="shared" si="13"/>
        <v>0</v>
      </c>
      <c r="BD18" s="12">
        <f t="shared" si="13"/>
        <v>0</v>
      </c>
      <c r="BE18" s="12">
        <f t="shared" si="13"/>
        <v>0</v>
      </c>
      <c r="BF18" s="12">
        <f t="shared" si="13"/>
        <v>0</v>
      </c>
      <c r="BG18" s="12">
        <f t="shared" si="13"/>
        <v>0</v>
      </c>
      <c r="BH18" s="12">
        <f t="shared" si="13"/>
        <v>0</v>
      </c>
      <c r="BI18" s="12">
        <f t="shared" si="13"/>
        <v>0</v>
      </c>
      <c r="BJ18" s="12">
        <f t="shared" si="13"/>
        <v>0</v>
      </c>
      <c r="BK18" s="12">
        <f t="shared" si="13"/>
        <v>0</v>
      </c>
      <c r="BL18" s="12">
        <f t="shared" si="13"/>
        <v>0</v>
      </c>
      <c r="BM18" s="12">
        <f t="shared" si="13"/>
        <v>0</v>
      </c>
      <c r="BN18" s="12">
        <f t="shared" si="13"/>
        <v>0</v>
      </c>
      <c r="BO18" s="12">
        <f t="shared" si="13"/>
        <v>0</v>
      </c>
      <c r="BP18" s="12">
        <f t="shared" si="13"/>
        <v>0</v>
      </c>
      <c r="BQ18" s="12">
        <f t="shared" si="13"/>
        <v>0</v>
      </c>
      <c r="BR18" s="12">
        <f t="shared" si="13"/>
        <v>0</v>
      </c>
      <c r="BS18" s="12">
        <f t="shared" si="13"/>
        <v>0</v>
      </c>
      <c r="BT18" s="12">
        <f t="shared" si="13"/>
        <v>0</v>
      </c>
      <c r="BU18" s="12">
        <f t="shared" si="13"/>
        <v>0</v>
      </c>
      <c r="BV18" s="12">
        <f t="shared" ref="BV18:DA18" si="14" xml:space="preserve"> BV16 * BV17</f>
        <v>0</v>
      </c>
      <c r="BW18" s="12">
        <f t="shared" si="14"/>
        <v>0</v>
      </c>
      <c r="BX18" s="12">
        <f t="shared" si="14"/>
        <v>0</v>
      </c>
      <c r="BY18" s="12">
        <f t="shared" si="14"/>
        <v>0</v>
      </c>
      <c r="BZ18" s="12">
        <f t="shared" si="14"/>
        <v>0</v>
      </c>
      <c r="CA18" s="12">
        <f t="shared" si="14"/>
        <v>0</v>
      </c>
      <c r="CB18" s="12">
        <f t="shared" si="14"/>
        <v>0</v>
      </c>
      <c r="CC18" s="12">
        <f t="shared" si="14"/>
        <v>0</v>
      </c>
      <c r="CD18" s="12">
        <f t="shared" si="14"/>
        <v>0</v>
      </c>
      <c r="CE18" s="12">
        <f t="shared" si="14"/>
        <v>0</v>
      </c>
      <c r="CF18" s="12">
        <f t="shared" si="14"/>
        <v>0</v>
      </c>
      <c r="CG18" s="12">
        <f t="shared" si="14"/>
        <v>0</v>
      </c>
      <c r="CH18" s="12">
        <f t="shared" si="14"/>
        <v>0</v>
      </c>
      <c r="CI18" s="12">
        <f t="shared" si="14"/>
        <v>0</v>
      </c>
      <c r="CJ18" s="12">
        <f t="shared" si="14"/>
        <v>0</v>
      </c>
      <c r="CK18" s="12">
        <f t="shared" si="14"/>
        <v>0</v>
      </c>
      <c r="CL18" s="12">
        <f t="shared" si="14"/>
        <v>0</v>
      </c>
      <c r="CM18" s="12">
        <f t="shared" si="14"/>
        <v>0</v>
      </c>
      <c r="CN18" s="12">
        <f t="shared" si="14"/>
        <v>0</v>
      </c>
      <c r="CO18" s="12">
        <f t="shared" si="14"/>
        <v>0</v>
      </c>
      <c r="CP18" s="12">
        <f t="shared" si="14"/>
        <v>0</v>
      </c>
      <c r="CQ18" s="12">
        <f t="shared" si="14"/>
        <v>0</v>
      </c>
      <c r="CR18" s="12">
        <f t="shared" si="14"/>
        <v>0</v>
      </c>
      <c r="CS18" s="12">
        <f t="shared" si="14"/>
        <v>0</v>
      </c>
      <c r="CT18" s="12">
        <f t="shared" si="14"/>
        <v>0</v>
      </c>
      <c r="CU18" s="12">
        <f t="shared" si="14"/>
        <v>0</v>
      </c>
      <c r="CV18" s="12">
        <f t="shared" si="14"/>
        <v>0</v>
      </c>
      <c r="CW18" s="12">
        <f t="shared" si="14"/>
        <v>0</v>
      </c>
      <c r="CX18" s="12">
        <f t="shared" si="14"/>
        <v>0</v>
      </c>
      <c r="CY18" s="12">
        <f t="shared" si="14"/>
        <v>0</v>
      </c>
      <c r="CZ18" s="12">
        <f t="shared" si="14"/>
        <v>0</v>
      </c>
      <c r="DA18" s="12">
        <f t="shared" si="14"/>
        <v>0</v>
      </c>
      <c r="DB18" s="12">
        <f t="shared" ref="DB18:EG18" si="15" xml:space="preserve"> DB16 * DB17</f>
        <v>0</v>
      </c>
      <c r="DC18" s="12">
        <f t="shared" si="15"/>
        <v>0</v>
      </c>
      <c r="DD18" s="12">
        <f t="shared" si="15"/>
        <v>0</v>
      </c>
      <c r="DE18" s="12">
        <f t="shared" si="15"/>
        <v>0</v>
      </c>
      <c r="DF18" s="12">
        <f t="shared" si="15"/>
        <v>0</v>
      </c>
      <c r="DG18" s="12">
        <f t="shared" si="15"/>
        <v>0</v>
      </c>
      <c r="DH18" s="12">
        <f t="shared" si="15"/>
        <v>0</v>
      </c>
      <c r="DI18" s="12">
        <f t="shared" si="15"/>
        <v>0</v>
      </c>
      <c r="DJ18" s="12">
        <f t="shared" si="15"/>
        <v>0</v>
      </c>
      <c r="DK18" s="12">
        <f t="shared" si="15"/>
        <v>0</v>
      </c>
      <c r="DL18" s="12">
        <f t="shared" si="15"/>
        <v>0</v>
      </c>
      <c r="DM18" s="12">
        <f t="shared" si="15"/>
        <v>0</v>
      </c>
      <c r="DN18" s="12">
        <f t="shared" si="15"/>
        <v>0</v>
      </c>
      <c r="DO18" s="12">
        <f t="shared" si="15"/>
        <v>0</v>
      </c>
      <c r="DP18" s="12">
        <f t="shared" si="15"/>
        <v>0</v>
      </c>
      <c r="DQ18" s="12">
        <f t="shared" si="15"/>
        <v>0</v>
      </c>
      <c r="DR18" s="12">
        <f t="shared" si="15"/>
        <v>0</v>
      </c>
      <c r="DS18" s="12">
        <f t="shared" si="15"/>
        <v>0</v>
      </c>
      <c r="DT18" s="12">
        <f t="shared" si="15"/>
        <v>0</v>
      </c>
      <c r="DU18" s="12">
        <f t="shared" si="15"/>
        <v>0</v>
      </c>
      <c r="DV18" s="12">
        <f t="shared" si="15"/>
        <v>0</v>
      </c>
      <c r="DW18" s="12">
        <f t="shared" si="15"/>
        <v>0</v>
      </c>
      <c r="DX18" s="12">
        <f t="shared" si="15"/>
        <v>0</v>
      </c>
      <c r="DY18" s="12">
        <f t="shared" si="15"/>
        <v>0</v>
      </c>
      <c r="DZ18" s="12">
        <f t="shared" si="15"/>
        <v>0</v>
      </c>
      <c r="EA18" s="12">
        <f t="shared" si="15"/>
        <v>0</v>
      </c>
      <c r="EB18" s="12">
        <f t="shared" si="15"/>
        <v>0</v>
      </c>
      <c r="EC18" s="12">
        <f t="shared" si="15"/>
        <v>0</v>
      </c>
      <c r="ED18" s="12">
        <f t="shared" si="15"/>
        <v>0</v>
      </c>
      <c r="EE18" s="12">
        <f t="shared" si="15"/>
        <v>0</v>
      </c>
      <c r="EF18" s="12">
        <f t="shared" si="15"/>
        <v>0</v>
      </c>
      <c r="EG18" s="12">
        <f t="shared" si="15"/>
        <v>0</v>
      </c>
      <c r="EH18" s="12">
        <f t="shared" ref="EH18:FM18" si="16" xml:space="preserve"> EH16 * EH17</f>
        <v>0</v>
      </c>
      <c r="EI18" s="12">
        <f t="shared" si="16"/>
        <v>0</v>
      </c>
      <c r="EJ18" s="12">
        <f t="shared" si="16"/>
        <v>0</v>
      </c>
      <c r="EK18" s="12">
        <f t="shared" si="16"/>
        <v>0</v>
      </c>
      <c r="EL18" s="12">
        <f t="shared" si="16"/>
        <v>0</v>
      </c>
      <c r="EM18" s="12">
        <f t="shared" si="16"/>
        <v>0</v>
      </c>
      <c r="EN18" s="12">
        <f t="shared" si="16"/>
        <v>0</v>
      </c>
      <c r="EO18" s="12">
        <f t="shared" si="16"/>
        <v>0</v>
      </c>
      <c r="EP18" s="12">
        <f t="shared" si="16"/>
        <v>0</v>
      </c>
      <c r="EQ18" s="12">
        <f t="shared" si="16"/>
        <v>0</v>
      </c>
      <c r="ER18" s="12">
        <f t="shared" si="16"/>
        <v>0</v>
      </c>
      <c r="ES18" s="12">
        <f t="shared" si="16"/>
        <v>0</v>
      </c>
      <c r="ET18" s="12">
        <f t="shared" si="16"/>
        <v>0</v>
      </c>
      <c r="EU18" s="12">
        <f t="shared" si="16"/>
        <v>0</v>
      </c>
      <c r="EV18" s="12">
        <f t="shared" si="16"/>
        <v>0</v>
      </c>
      <c r="EW18" s="12">
        <f t="shared" si="16"/>
        <v>0</v>
      </c>
      <c r="EX18" s="12">
        <f t="shared" si="16"/>
        <v>0</v>
      </c>
      <c r="EY18" s="12">
        <f t="shared" si="16"/>
        <v>0</v>
      </c>
      <c r="EZ18" s="12">
        <f t="shared" si="16"/>
        <v>0</v>
      </c>
      <c r="FA18" s="12">
        <f t="shared" si="16"/>
        <v>0</v>
      </c>
      <c r="FB18" s="12">
        <f t="shared" si="16"/>
        <v>0</v>
      </c>
      <c r="FC18" s="12">
        <f t="shared" si="16"/>
        <v>0</v>
      </c>
      <c r="FD18" s="12">
        <f t="shared" si="16"/>
        <v>0</v>
      </c>
      <c r="FE18" s="12">
        <f t="shared" si="16"/>
        <v>0</v>
      </c>
      <c r="FF18" s="12">
        <f t="shared" si="16"/>
        <v>0</v>
      </c>
      <c r="FG18" s="12">
        <f t="shared" si="16"/>
        <v>0</v>
      </c>
      <c r="FH18" s="12">
        <f t="shared" si="16"/>
        <v>0</v>
      </c>
      <c r="FI18" s="12">
        <f t="shared" si="16"/>
        <v>0</v>
      </c>
      <c r="FJ18" s="12">
        <f t="shared" si="16"/>
        <v>0</v>
      </c>
      <c r="FK18" s="12">
        <f t="shared" si="16"/>
        <v>0</v>
      </c>
      <c r="FL18" s="12">
        <f t="shared" si="16"/>
        <v>0</v>
      </c>
      <c r="FM18" s="12">
        <f t="shared" si="16"/>
        <v>0</v>
      </c>
      <c r="FN18" s="12">
        <f t="shared" ref="FN18:GJ18" si="17" xml:space="preserve"> FN16 * FN17</f>
        <v>0</v>
      </c>
      <c r="FO18" s="12">
        <f t="shared" si="17"/>
        <v>0</v>
      </c>
      <c r="FP18" s="12">
        <f t="shared" si="17"/>
        <v>0</v>
      </c>
      <c r="FQ18" s="12">
        <f t="shared" si="17"/>
        <v>0</v>
      </c>
      <c r="FR18" s="12">
        <f t="shared" si="17"/>
        <v>0</v>
      </c>
      <c r="FS18" s="12">
        <f t="shared" si="17"/>
        <v>0</v>
      </c>
      <c r="FT18" s="12">
        <f t="shared" si="17"/>
        <v>0</v>
      </c>
      <c r="FU18" s="12">
        <f t="shared" si="17"/>
        <v>0</v>
      </c>
      <c r="FV18" s="12">
        <f t="shared" si="17"/>
        <v>0</v>
      </c>
      <c r="FW18" s="12">
        <f t="shared" si="17"/>
        <v>0</v>
      </c>
      <c r="FX18" s="12">
        <f t="shared" si="17"/>
        <v>0</v>
      </c>
      <c r="FY18" s="12">
        <f t="shared" si="17"/>
        <v>0</v>
      </c>
      <c r="FZ18" s="12">
        <f t="shared" si="17"/>
        <v>0</v>
      </c>
      <c r="GA18" s="12">
        <f t="shared" si="17"/>
        <v>0</v>
      </c>
      <c r="GB18" s="12">
        <f t="shared" si="17"/>
        <v>0</v>
      </c>
      <c r="GC18" s="12">
        <f t="shared" si="17"/>
        <v>0</v>
      </c>
      <c r="GD18" s="12">
        <f t="shared" si="17"/>
        <v>0</v>
      </c>
      <c r="GE18" s="12">
        <f t="shared" si="17"/>
        <v>0</v>
      </c>
      <c r="GF18" s="12">
        <f t="shared" si="17"/>
        <v>0</v>
      </c>
      <c r="GG18" s="12">
        <f t="shared" si="17"/>
        <v>0</v>
      </c>
      <c r="GH18" s="12">
        <f t="shared" si="17"/>
        <v>0</v>
      </c>
      <c r="GI18" s="12">
        <f t="shared" si="17"/>
        <v>0</v>
      </c>
      <c r="GJ18" s="12">
        <f t="shared" si="17"/>
        <v>0</v>
      </c>
    </row>
    <row r="20" spans="1:192" s="359" customFormat="1" x14ac:dyDescent="0.35">
      <c r="A20" s="357"/>
      <c r="B20" s="357"/>
      <c r="C20" s="549"/>
      <c r="D20" s="358"/>
      <c r="E20" s="722" t="str">
        <f xml:space="preserve"> InpC!E$66</f>
        <v>Senior debt DSCR - year 1</v>
      </c>
      <c r="F20" s="722">
        <f xml:space="preserve"> InpC!F$66</f>
        <v>1.3</v>
      </c>
      <c r="G20" s="722" t="str">
        <f xml:space="preserve"> InpC!G$66</f>
        <v>ratio</v>
      </c>
      <c r="H20" s="124"/>
      <c r="I20" s="716"/>
      <c r="J20" s="124"/>
      <c r="K20" s="124"/>
      <c r="L20" s="124"/>
      <c r="M20" s="124"/>
      <c r="N20" s="124"/>
      <c r="O20" s="124"/>
      <c r="P20" s="124"/>
      <c r="Q20" s="124"/>
      <c r="R20" s="124"/>
      <c r="S20" s="124"/>
      <c r="T20" s="124"/>
      <c r="U20" s="124"/>
      <c r="V20" s="124"/>
      <c r="W20" s="124"/>
      <c r="X20" s="124"/>
      <c r="Y20" s="124"/>
      <c r="Z20" s="124"/>
      <c r="AA20" s="124"/>
      <c r="AB20" s="124"/>
      <c r="AC20" s="124"/>
      <c r="AD20" s="124"/>
      <c r="AE20" s="124"/>
      <c r="AF20" s="124"/>
      <c r="AG20" s="124"/>
      <c r="AH20" s="124"/>
      <c r="AI20" s="124"/>
      <c r="AJ20" s="124"/>
      <c r="AK20" s="124"/>
      <c r="AL20" s="124"/>
      <c r="AM20" s="124"/>
      <c r="AN20" s="124"/>
      <c r="AO20" s="124"/>
      <c r="AP20" s="124"/>
      <c r="AQ20" s="124"/>
      <c r="AR20" s="124"/>
      <c r="AS20" s="124"/>
      <c r="AT20" s="124"/>
      <c r="AU20" s="124"/>
      <c r="AV20" s="124"/>
      <c r="AW20" s="124"/>
      <c r="AX20" s="124"/>
      <c r="AY20" s="124"/>
      <c r="AZ20" s="124"/>
      <c r="BA20" s="124"/>
      <c r="BB20" s="124"/>
      <c r="BC20" s="124"/>
      <c r="BD20" s="124"/>
      <c r="BE20" s="124"/>
      <c r="BF20" s="124"/>
      <c r="BG20" s="124"/>
      <c r="BH20" s="124"/>
      <c r="BI20" s="124"/>
      <c r="BJ20" s="124"/>
      <c r="BK20" s="124"/>
      <c r="BL20" s="124"/>
      <c r="BM20" s="124"/>
      <c r="BN20" s="124"/>
      <c r="BO20" s="124"/>
      <c r="BP20" s="124"/>
      <c r="BQ20" s="124"/>
      <c r="BR20" s="124"/>
      <c r="BS20" s="124"/>
      <c r="BT20" s="124"/>
      <c r="BU20" s="124"/>
      <c r="BV20" s="124"/>
      <c r="BW20" s="124"/>
      <c r="BX20" s="124"/>
      <c r="BY20" s="124"/>
      <c r="BZ20" s="124"/>
      <c r="CA20" s="124"/>
      <c r="CB20" s="124"/>
      <c r="CC20" s="124"/>
      <c r="CD20" s="124"/>
      <c r="CE20" s="124"/>
      <c r="CF20" s="124"/>
      <c r="CG20" s="124"/>
      <c r="CH20" s="124"/>
      <c r="CI20" s="124"/>
      <c r="CJ20" s="124"/>
      <c r="CK20" s="124"/>
      <c r="CL20" s="124"/>
      <c r="CM20" s="124"/>
      <c r="CN20" s="124"/>
      <c r="CO20" s="124"/>
      <c r="CP20" s="124"/>
      <c r="CQ20" s="124"/>
      <c r="CR20" s="124"/>
      <c r="CS20" s="124"/>
      <c r="CT20" s="124"/>
      <c r="CU20" s="124"/>
      <c r="CV20" s="124"/>
      <c r="CW20" s="124"/>
      <c r="CX20" s="124"/>
      <c r="CY20" s="124"/>
      <c r="CZ20" s="124"/>
      <c r="DA20" s="124"/>
      <c r="DB20" s="124"/>
      <c r="DC20" s="124"/>
      <c r="DD20" s="124"/>
      <c r="DE20" s="124"/>
      <c r="DF20" s="124"/>
      <c r="DG20" s="124"/>
      <c r="DH20" s="124"/>
      <c r="DI20" s="124"/>
      <c r="DJ20" s="124"/>
      <c r="DK20" s="124"/>
      <c r="DL20" s="124"/>
      <c r="DM20" s="124"/>
      <c r="DN20" s="124"/>
      <c r="DO20" s="124"/>
      <c r="DP20" s="124"/>
      <c r="DQ20" s="124"/>
      <c r="DR20" s="124"/>
      <c r="DS20" s="124"/>
      <c r="DT20" s="124"/>
      <c r="DU20" s="124"/>
      <c r="DV20" s="124"/>
      <c r="DW20" s="124"/>
      <c r="DX20" s="124"/>
      <c r="DY20" s="124"/>
      <c r="DZ20" s="124"/>
      <c r="EA20" s="124"/>
      <c r="EB20" s="124"/>
      <c r="EC20" s="124"/>
      <c r="ED20" s="124"/>
      <c r="EE20" s="124"/>
      <c r="EF20" s="124"/>
      <c r="EG20" s="124"/>
      <c r="EH20" s="124"/>
      <c r="EI20" s="124"/>
      <c r="EJ20" s="124"/>
      <c r="EK20" s="124"/>
      <c r="EL20" s="124"/>
      <c r="EM20" s="124"/>
      <c r="EN20" s="124"/>
      <c r="EO20" s="124"/>
      <c r="EP20" s="124"/>
      <c r="EQ20" s="124"/>
      <c r="ER20" s="124"/>
      <c r="ES20" s="124"/>
      <c r="ET20" s="124"/>
      <c r="EU20" s="124"/>
      <c r="EV20" s="124"/>
      <c r="EW20" s="124"/>
      <c r="EX20" s="124"/>
      <c r="EY20" s="124"/>
      <c r="EZ20" s="124"/>
      <c r="FA20" s="124"/>
      <c r="FB20" s="124"/>
      <c r="FC20" s="124"/>
      <c r="FD20" s="124"/>
      <c r="FE20" s="124"/>
      <c r="FF20" s="124"/>
      <c r="FG20" s="124"/>
      <c r="FH20" s="124"/>
      <c r="FI20" s="124"/>
      <c r="FJ20" s="124"/>
      <c r="FK20" s="124"/>
      <c r="FL20" s="124"/>
      <c r="FM20" s="124"/>
      <c r="FN20" s="124"/>
      <c r="FO20" s="124"/>
      <c r="FP20" s="124"/>
      <c r="FQ20" s="124"/>
      <c r="FR20" s="124"/>
      <c r="FS20" s="124"/>
      <c r="FT20" s="124"/>
      <c r="FU20" s="124"/>
      <c r="FV20" s="124"/>
      <c r="FW20" s="124"/>
      <c r="FX20" s="124"/>
      <c r="FY20" s="124"/>
      <c r="FZ20" s="124"/>
      <c r="GA20" s="124"/>
      <c r="GB20" s="124"/>
      <c r="GC20" s="124"/>
      <c r="GD20" s="124"/>
      <c r="GE20" s="124"/>
      <c r="GF20" s="124"/>
      <c r="GG20" s="124"/>
      <c r="GH20" s="124"/>
      <c r="GI20" s="124"/>
      <c r="GJ20" s="124"/>
    </row>
    <row r="21" spans="1:192" s="359" customFormat="1" x14ac:dyDescent="0.35">
      <c r="A21" s="357"/>
      <c r="B21" s="357"/>
      <c r="C21" s="549"/>
      <c r="D21" s="358"/>
      <c r="E21" s="722" t="str">
        <f xml:space="preserve"> InpC!E$67</f>
        <v>Senior debt DSCR - year 2</v>
      </c>
      <c r="F21" s="722">
        <f xml:space="preserve"> InpC!F$67</f>
        <v>1.3</v>
      </c>
      <c r="G21" s="722" t="str">
        <f xml:space="preserve"> InpC!G$67</f>
        <v>ratio</v>
      </c>
      <c r="H21" s="124"/>
      <c r="I21" s="716"/>
      <c r="J21" s="124"/>
      <c r="K21" s="124"/>
      <c r="L21" s="124"/>
      <c r="M21" s="124"/>
      <c r="N21" s="124"/>
      <c r="O21" s="124"/>
      <c r="P21" s="124"/>
      <c r="Q21" s="124"/>
      <c r="R21" s="124"/>
      <c r="S21" s="124"/>
      <c r="T21" s="124"/>
      <c r="U21" s="124"/>
      <c r="V21" s="124"/>
      <c r="W21" s="124"/>
      <c r="X21" s="124"/>
      <c r="Y21" s="124"/>
      <c r="Z21" s="124"/>
      <c r="AA21" s="124"/>
      <c r="AB21" s="124"/>
      <c r="AC21" s="124"/>
      <c r="AD21" s="124"/>
      <c r="AE21" s="124"/>
      <c r="AF21" s="124"/>
      <c r="AG21" s="124"/>
      <c r="AH21" s="124"/>
      <c r="AI21" s="124"/>
      <c r="AJ21" s="124"/>
      <c r="AK21" s="124"/>
      <c r="AL21" s="124"/>
      <c r="AM21" s="124"/>
      <c r="AN21" s="124"/>
      <c r="AO21" s="124"/>
      <c r="AP21" s="124"/>
      <c r="AQ21" s="124"/>
      <c r="AR21" s="124"/>
      <c r="AS21" s="124"/>
      <c r="AT21" s="124"/>
      <c r="AU21" s="124"/>
      <c r="AV21" s="124"/>
      <c r="AW21" s="124"/>
      <c r="AX21" s="124"/>
      <c r="AY21" s="124"/>
      <c r="AZ21" s="124"/>
      <c r="BA21" s="124"/>
      <c r="BB21" s="124"/>
      <c r="BC21" s="124"/>
      <c r="BD21" s="124"/>
      <c r="BE21" s="124"/>
      <c r="BF21" s="124"/>
      <c r="BG21" s="124"/>
      <c r="BH21" s="124"/>
      <c r="BI21" s="124"/>
      <c r="BJ21" s="124"/>
      <c r="BK21" s="124"/>
      <c r="BL21" s="124"/>
      <c r="BM21" s="124"/>
      <c r="BN21" s="124"/>
      <c r="BO21" s="124"/>
      <c r="BP21" s="124"/>
      <c r="BQ21" s="124"/>
      <c r="BR21" s="124"/>
      <c r="BS21" s="124"/>
      <c r="BT21" s="124"/>
      <c r="BU21" s="124"/>
      <c r="BV21" s="124"/>
      <c r="BW21" s="124"/>
      <c r="BX21" s="124"/>
      <c r="BY21" s="124"/>
      <c r="BZ21" s="124"/>
      <c r="CA21" s="124"/>
      <c r="CB21" s="124"/>
      <c r="CC21" s="124"/>
      <c r="CD21" s="124"/>
      <c r="CE21" s="124"/>
      <c r="CF21" s="124"/>
      <c r="CG21" s="124"/>
      <c r="CH21" s="124"/>
      <c r="CI21" s="124"/>
      <c r="CJ21" s="124"/>
      <c r="CK21" s="124"/>
      <c r="CL21" s="124"/>
      <c r="CM21" s="124"/>
      <c r="CN21" s="124"/>
      <c r="CO21" s="124"/>
      <c r="CP21" s="124"/>
      <c r="CQ21" s="124"/>
      <c r="CR21" s="124"/>
      <c r="CS21" s="124"/>
      <c r="CT21" s="124"/>
      <c r="CU21" s="124"/>
      <c r="CV21" s="124"/>
      <c r="CW21" s="124"/>
      <c r="CX21" s="124"/>
      <c r="CY21" s="124"/>
      <c r="CZ21" s="124"/>
      <c r="DA21" s="124"/>
      <c r="DB21" s="124"/>
      <c r="DC21" s="124"/>
      <c r="DD21" s="124"/>
      <c r="DE21" s="124"/>
      <c r="DF21" s="124"/>
      <c r="DG21" s="124"/>
      <c r="DH21" s="124"/>
      <c r="DI21" s="124"/>
      <c r="DJ21" s="124"/>
      <c r="DK21" s="124"/>
      <c r="DL21" s="124"/>
      <c r="DM21" s="124"/>
      <c r="DN21" s="124"/>
      <c r="DO21" s="124"/>
      <c r="DP21" s="124"/>
      <c r="DQ21" s="124"/>
      <c r="DR21" s="124"/>
      <c r="DS21" s="124"/>
      <c r="DT21" s="124"/>
      <c r="DU21" s="124"/>
      <c r="DV21" s="124"/>
      <c r="DW21" s="124"/>
      <c r="DX21" s="124"/>
      <c r="DY21" s="124"/>
      <c r="DZ21" s="124"/>
      <c r="EA21" s="124"/>
      <c r="EB21" s="124"/>
      <c r="EC21" s="124"/>
      <c r="ED21" s="124"/>
      <c r="EE21" s="124"/>
      <c r="EF21" s="124"/>
      <c r="EG21" s="124"/>
      <c r="EH21" s="124"/>
      <c r="EI21" s="124"/>
      <c r="EJ21" s="124"/>
      <c r="EK21" s="124"/>
      <c r="EL21" s="124"/>
      <c r="EM21" s="124"/>
      <c r="EN21" s="124"/>
      <c r="EO21" s="124"/>
      <c r="EP21" s="124"/>
      <c r="EQ21" s="124"/>
      <c r="ER21" s="124"/>
      <c r="ES21" s="124"/>
      <c r="ET21" s="124"/>
      <c r="EU21" s="124"/>
      <c r="EV21" s="124"/>
      <c r="EW21" s="124"/>
      <c r="EX21" s="124"/>
      <c r="EY21" s="124"/>
      <c r="EZ21" s="124"/>
      <c r="FA21" s="124"/>
      <c r="FB21" s="124"/>
      <c r="FC21" s="124"/>
      <c r="FD21" s="124"/>
      <c r="FE21" s="124"/>
      <c r="FF21" s="124"/>
      <c r="FG21" s="124"/>
      <c r="FH21" s="124"/>
      <c r="FI21" s="124"/>
      <c r="FJ21" s="124"/>
      <c r="FK21" s="124"/>
      <c r="FL21" s="124"/>
      <c r="FM21" s="124"/>
      <c r="FN21" s="124"/>
      <c r="FO21" s="124"/>
      <c r="FP21" s="124"/>
      <c r="FQ21" s="124"/>
      <c r="FR21" s="124"/>
      <c r="FS21" s="124"/>
      <c r="FT21" s="124"/>
      <c r="FU21" s="124"/>
      <c r="FV21" s="124"/>
      <c r="FW21" s="124"/>
      <c r="FX21" s="124"/>
      <c r="FY21" s="124"/>
      <c r="FZ21" s="124"/>
      <c r="GA21" s="124"/>
      <c r="GB21" s="124"/>
      <c r="GC21" s="124"/>
      <c r="GD21" s="124"/>
      <c r="GE21" s="124"/>
      <c r="GF21" s="124"/>
      <c r="GG21" s="124"/>
      <c r="GH21" s="124"/>
      <c r="GI21" s="124"/>
      <c r="GJ21" s="124"/>
    </row>
    <row r="22" spans="1:192" s="359" customFormat="1" x14ac:dyDescent="0.35">
      <c r="A22" s="357"/>
      <c r="B22" s="357"/>
      <c r="C22" s="549"/>
      <c r="D22" s="358"/>
      <c r="E22" s="722" t="str">
        <f xml:space="preserve"> InpC!E$68</f>
        <v>Senior debt DSCR - year 3</v>
      </c>
      <c r="F22" s="722">
        <f xml:space="preserve"> InpC!F$68</f>
        <v>1.3</v>
      </c>
      <c r="G22" s="722" t="str">
        <f xml:space="preserve"> InpC!G$68</f>
        <v>ratio</v>
      </c>
      <c r="H22" s="124"/>
      <c r="I22" s="716"/>
      <c r="J22" s="124"/>
      <c r="K22" s="124"/>
      <c r="L22" s="124"/>
      <c r="M22" s="124"/>
      <c r="N22" s="124"/>
      <c r="O22" s="124"/>
      <c r="P22" s="124"/>
      <c r="Q22" s="124"/>
      <c r="R22" s="124"/>
      <c r="S22" s="124"/>
      <c r="T22" s="124"/>
      <c r="U22" s="124"/>
      <c r="V22" s="124"/>
      <c r="W22" s="124"/>
      <c r="X22" s="124"/>
      <c r="Y22" s="124"/>
      <c r="Z22" s="124"/>
      <c r="AA22" s="124"/>
      <c r="AB22" s="124"/>
      <c r="AC22" s="124"/>
      <c r="AD22" s="124"/>
      <c r="AE22" s="124"/>
      <c r="AF22" s="124"/>
      <c r="AG22" s="124"/>
      <c r="AH22" s="124"/>
      <c r="AI22" s="124"/>
      <c r="AJ22" s="124"/>
      <c r="AK22" s="124"/>
      <c r="AL22" s="124"/>
      <c r="AM22" s="124"/>
      <c r="AN22" s="124"/>
      <c r="AO22" s="124"/>
      <c r="AP22" s="124"/>
      <c r="AQ22" s="124"/>
      <c r="AR22" s="124"/>
      <c r="AS22" s="124"/>
      <c r="AT22" s="124"/>
      <c r="AU22" s="124"/>
      <c r="AV22" s="124"/>
      <c r="AW22" s="124"/>
      <c r="AX22" s="124"/>
      <c r="AY22" s="124"/>
      <c r="AZ22" s="124"/>
      <c r="BA22" s="124"/>
      <c r="BB22" s="124"/>
      <c r="BC22" s="124"/>
      <c r="BD22" s="124"/>
      <c r="BE22" s="124"/>
      <c r="BF22" s="124"/>
      <c r="BG22" s="124"/>
      <c r="BH22" s="124"/>
      <c r="BI22" s="124"/>
      <c r="BJ22" s="124"/>
      <c r="BK22" s="124"/>
      <c r="BL22" s="124"/>
      <c r="BM22" s="124"/>
      <c r="BN22" s="124"/>
      <c r="BO22" s="124"/>
      <c r="BP22" s="124"/>
      <c r="BQ22" s="124"/>
      <c r="BR22" s="124"/>
      <c r="BS22" s="124"/>
      <c r="BT22" s="124"/>
      <c r="BU22" s="124"/>
      <c r="BV22" s="124"/>
      <c r="BW22" s="124"/>
      <c r="BX22" s="124"/>
      <c r="BY22" s="124"/>
      <c r="BZ22" s="124"/>
      <c r="CA22" s="124"/>
      <c r="CB22" s="124"/>
      <c r="CC22" s="124"/>
      <c r="CD22" s="124"/>
      <c r="CE22" s="124"/>
      <c r="CF22" s="124"/>
      <c r="CG22" s="124"/>
      <c r="CH22" s="124"/>
      <c r="CI22" s="124"/>
      <c r="CJ22" s="124"/>
      <c r="CK22" s="124"/>
      <c r="CL22" s="124"/>
      <c r="CM22" s="124"/>
      <c r="CN22" s="124"/>
      <c r="CO22" s="124"/>
      <c r="CP22" s="124"/>
      <c r="CQ22" s="124"/>
      <c r="CR22" s="124"/>
      <c r="CS22" s="124"/>
      <c r="CT22" s="124"/>
      <c r="CU22" s="124"/>
      <c r="CV22" s="124"/>
      <c r="CW22" s="124"/>
      <c r="CX22" s="124"/>
      <c r="CY22" s="124"/>
      <c r="CZ22" s="124"/>
      <c r="DA22" s="124"/>
      <c r="DB22" s="124"/>
      <c r="DC22" s="124"/>
      <c r="DD22" s="124"/>
      <c r="DE22" s="124"/>
      <c r="DF22" s="124"/>
      <c r="DG22" s="124"/>
      <c r="DH22" s="124"/>
      <c r="DI22" s="124"/>
      <c r="DJ22" s="124"/>
      <c r="DK22" s="124"/>
      <c r="DL22" s="124"/>
      <c r="DM22" s="124"/>
      <c r="DN22" s="124"/>
      <c r="DO22" s="124"/>
      <c r="DP22" s="124"/>
      <c r="DQ22" s="124"/>
      <c r="DR22" s="124"/>
      <c r="DS22" s="124"/>
      <c r="DT22" s="124"/>
      <c r="DU22" s="124"/>
      <c r="DV22" s="124"/>
      <c r="DW22" s="124"/>
      <c r="DX22" s="124"/>
      <c r="DY22" s="124"/>
      <c r="DZ22" s="124"/>
      <c r="EA22" s="124"/>
      <c r="EB22" s="124"/>
      <c r="EC22" s="124"/>
      <c r="ED22" s="124"/>
      <c r="EE22" s="124"/>
      <c r="EF22" s="124"/>
      <c r="EG22" s="124"/>
      <c r="EH22" s="124"/>
      <c r="EI22" s="124"/>
      <c r="EJ22" s="124"/>
      <c r="EK22" s="124"/>
      <c r="EL22" s="124"/>
      <c r="EM22" s="124"/>
      <c r="EN22" s="124"/>
      <c r="EO22" s="124"/>
      <c r="EP22" s="124"/>
      <c r="EQ22" s="124"/>
      <c r="ER22" s="124"/>
      <c r="ES22" s="124"/>
      <c r="ET22" s="124"/>
      <c r="EU22" s="124"/>
      <c r="EV22" s="124"/>
      <c r="EW22" s="124"/>
      <c r="EX22" s="124"/>
      <c r="EY22" s="124"/>
      <c r="EZ22" s="124"/>
      <c r="FA22" s="124"/>
      <c r="FB22" s="124"/>
      <c r="FC22" s="124"/>
      <c r="FD22" s="124"/>
      <c r="FE22" s="124"/>
      <c r="FF22" s="124"/>
      <c r="FG22" s="124"/>
      <c r="FH22" s="124"/>
      <c r="FI22" s="124"/>
      <c r="FJ22" s="124"/>
      <c r="FK22" s="124"/>
      <c r="FL22" s="124"/>
      <c r="FM22" s="124"/>
      <c r="FN22" s="124"/>
      <c r="FO22" s="124"/>
      <c r="FP22" s="124"/>
      <c r="FQ22" s="124"/>
      <c r="FR22" s="124"/>
      <c r="FS22" s="124"/>
      <c r="FT22" s="124"/>
      <c r="FU22" s="124"/>
      <c r="FV22" s="124"/>
      <c r="FW22" s="124"/>
      <c r="FX22" s="124"/>
      <c r="FY22" s="124"/>
      <c r="FZ22" s="124"/>
      <c r="GA22" s="124"/>
      <c r="GB22" s="124"/>
      <c r="GC22" s="124"/>
      <c r="GD22" s="124"/>
      <c r="GE22" s="124"/>
      <c r="GF22" s="124"/>
      <c r="GG22" s="124"/>
      <c r="GH22" s="124"/>
      <c r="GI22" s="124"/>
      <c r="GJ22" s="124"/>
    </row>
    <row r="23" spans="1:192" s="359" customFormat="1" x14ac:dyDescent="0.35">
      <c r="A23" s="357"/>
      <c r="B23" s="357"/>
      <c r="C23" s="549"/>
      <c r="D23" s="358"/>
      <c r="E23" s="722" t="str">
        <f xml:space="preserve"> InpC!E$69</f>
        <v>Senior debt DSCR - year 4</v>
      </c>
      <c r="F23" s="722">
        <f xml:space="preserve"> InpC!F$69</f>
        <v>1.3</v>
      </c>
      <c r="G23" s="722" t="str">
        <f xml:space="preserve"> InpC!G$69</f>
        <v>ratio</v>
      </c>
      <c r="H23" s="124"/>
      <c r="I23" s="716"/>
      <c r="J23" s="124"/>
      <c r="K23" s="124"/>
      <c r="L23" s="124"/>
      <c r="M23" s="124"/>
      <c r="N23" s="124"/>
      <c r="O23" s="124"/>
      <c r="P23" s="124"/>
      <c r="Q23" s="124"/>
      <c r="R23" s="124"/>
      <c r="S23" s="124"/>
      <c r="T23" s="124"/>
      <c r="U23" s="124"/>
      <c r="V23" s="124"/>
      <c r="W23" s="124"/>
      <c r="X23" s="124"/>
      <c r="Y23" s="124"/>
      <c r="Z23" s="124"/>
      <c r="AA23" s="124"/>
      <c r="AB23" s="124"/>
      <c r="AC23" s="124"/>
      <c r="AD23" s="124"/>
      <c r="AE23" s="124"/>
      <c r="AF23" s="124"/>
      <c r="AG23" s="124"/>
      <c r="AH23" s="124"/>
      <c r="AI23" s="124"/>
      <c r="AJ23" s="124"/>
      <c r="AK23" s="124"/>
      <c r="AL23" s="124"/>
      <c r="AM23" s="124"/>
      <c r="AN23" s="124"/>
      <c r="AO23" s="124"/>
      <c r="AP23" s="124"/>
      <c r="AQ23" s="124"/>
      <c r="AR23" s="124"/>
      <c r="AS23" s="124"/>
      <c r="AT23" s="124"/>
      <c r="AU23" s="124"/>
      <c r="AV23" s="124"/>
      <c r="AW23" s="124"/>
      <c r="AX23" s="124"/>
      <c r="AY23" s="124"/>
      <c r="AZ23" s="124"/>
      <c r="BA23" s="124"/>
      <c r="BB23" s="124"/>
      <c r="BC23" s="124"/>
      <c r="BD23" s="124"/>
      <c r="BE23" s="124"/>
      <c r="BF23" s="124"/>
      <c r="BG23" s="124"/>
      <c r="BH23" s="124"/>
      <c r="BI23" s="124"/>
      <c r="BJ23" s="124"/>
      <c r="BK23" s="124"/>
      <c r="BL23" s="124"/>
      <c r="BM23" s="124"/>
      <c r="BN23" s="124"/>
      <c r="BO23" s="124"/>
      <c r="BP23" s="124"/>
      <c r="BQ23" s="124"/>
      <c r="BR23" s="124"/>
      <c r="BS23" s="124"/>
      <c r="BT23" s="124"/>
      <c r="BU23" s="124"/>
      <c r="BV23" s="124"/>
      <c r="BW23" s="124"/>
      <c r="BX23" s="124"/>
      <c r="BY23" s="124"/>
      <c r="BZ23" s="124"/>
      <c r="CA23" s="124"/>
      <c r="CB23" s="124"/>
      <c r="CC23" s="124"/>
      <c r="CD23" s="124"/>
      <c r="CE23" s="124"/>
      <c r="CF23" s="124"/>
      <c r="CG23" s="124"/>
      <c r="CH23" s="124"/>
      <c r="CI23" s="124"/>
      <c r="CJ23" s="124"/>
      <c r="CK23" s="124"/>
      <c r="CL23" s="124"/>
      <c r="CM23" s="124"/>
      <c r="CN23" s="124"/>
      <c r="CO23" s="124"/>
      <c r="CP23" s="124"/>
      <c r="CQ23" s="124"/>
      <c r="CR23" s="124"/>
      <c r="CS23" s="124"/>
      <c r="CT23" s="124"/>
      <c r="CU23" s="124"/>
      <c r="CV23" s="124"/>
      <c r="CW23" s="124"/>
      <c r="CX23" s="124"/>
      <c r="CY23" s="124"/>
      <c r="CZ23" s="124"/>
      <c r="DA23" s="124"/>
      <c r="DB23" s="124"/>
      <c r="DC23" s="124"/>
      <c r="DD23" s="124"/>
      <c r="DE23" s="124"/>
      <c r="DF23" s="124"/>
      <c r="DG23" s="124"/>
      <c r="DH23" s="124"/>
      <c r="DI23" s="124"/>
      <c r="DJ23" s="124"/>
      <c r="DK23" s="124"/>
      <c r="DL23" s="124"/>
      <c r="DM23" s="124"/>
      <c r="DN23" s="124"/>
      <c r="DO23" s="124"/>
      <c r="DP23" s="124"/>
      <c r="DQ23" s="124"/>
      <c r="DR23" s="124"/>
      <c r="DS23" s="124"/>
      <c r="DT23" s="124"/>
      <c r="DU23" s="124"/>
      <c r="DV23" s="124"/>
      <c r="DW23" s="124"/>
      <c r="DX23" s="124"/>
      <c r="DY23" s="124"/>
      <c r="DZ23" s="124"/>
      <c r="EA23" s="124"/>
      <c r="EB23" s="124"/>
      <c r="EC23" s="124"/>
      <c r="ED23" s="124"/>
      <c r="EE23" s="124"/>
      <c r="EF23" s="124"/>
      <c r="EG23" s="124"/>
      <c r="EH23" s="124"/>
      <c r="EI23" s="124"/>
      <c r="EJ23" s="124"/>
      <c r="EK23" s="124"/>
      <c r="EL23" s="124"/>
      <c r="EM23" s="124"/>
      <c r="EN23" s="124"/>
      <c r="EO23" s="124"/>
      <c r="EP23" s="124"/>
      <c r="EQ23" s="124"/>
      <c r="ER23" s="124"/>
      <c r="ES23" s="124"/>
      <c r="ET23" s="124"/>
      <c r="EU23" s="124"/>
      <c r="EV23" s="124"/>
      <c r="EW23" s="124"/>
      <c r="EX23" s="124"/>
      <c r="EY23" s="124"/>
      <c r="EZ23" s="124"/>
      <c r="FA23" s="124"/>
      <c r="FB23" s="124"/>
      <c r="FC23" s="124"/>
      <c r="FD23" s="124"/>
      <c r="FE23" s="124"/>
      <c r="FF23" s="124"/>
      <c r="FG23" s="124"/>
      <c r="FH23" s="124"/>
      <c r="FI23" s="124"/>
      <c r="FJ23" s="124"/>
      <c r="FK23" s="124"/>
      <c r="FL23" s="124"/>
      <c r="FM23" s="124"/>
      <c r="FN23" s="124"/>
      <c r="FO23" s="124"/>
      <c r="FP23" s="124"/>
      <c r="FQ23" s="124"/>
      <c r="FR23" s="124"/>
      <c r="FS23" s="124"/>
      <c r="FT23" s="124"/>
      <c r="FU23" s="124"/>
      <c r="FV23" s="124"/>
      <c r="FW23" s="124"/>
      <c r="FX23" s="124"/>
      <c r="FY23" s="124"/>
      <c r="FZ23" s="124"/>
      <c r="GA23" s="124"/>
      <c r="GB23" s="124"/>
      <c r="GC23" s="124"/>
      <c r="GD23" s="124"/>
      <c r="GE23" s="124"/>
      <c r="GF23" s="124"/>
      <c r="GG23" s="124"/>
      <c r="GH23" s="124"/>
      <c r="GI23" s="124"/>
      <c r="GJ23" s="124"/>
    </row>
    <row r="24" spans="1:192" s="359" customFormat="1" x14ac:dyDescent="0.35">
      <c r="A24" s="357"/>
      <c r="B24" s="357"/>
      <c r="C24" s="549"/>
      <c r="D24" s="358"/>
      <c r="E24" s="722" t="str">
        <f xml:space="preserve"> InpC!E$70</f>
        <v>Senior debt DSCR - year 5</v>
      </c>
      <c r="F24" s="722">
        <f xml:space="preserve"> InpC!F$70</f>
        <v>1.45</v>
      </c>
      <c r="G24" s="722" t="str">
        <f xml:space="preserve"> InpC!G$70</f>
        <v>ratio</v>
      </c>
      <c r="H24" s="124"/>
      <c r="I24" s="716"/>
      <c r="J24" s="124"/>
      <c r="K24" s="124"/>
      <c r="L24" s="124"/>
      <c r="M24" s="124"/>
      <c r="N24" s="124"/>
      <c r="O24" s="124"/>
      <c r="P24" s="124"/>
      <c r="Q24" s="124"/>
      <c r="R24" s="124"/>
      <c r="S24" s="124"/>
      <c r="T24" s="124"/>
      <c r="U24" s="124"/>
      <c r="V24" s="124"/>
      <c r="W24" s="124"/>
      <c r="X24" s="124"/>
      <c r="Y24" s="124"/>
      <c r="Z24" s="124"/>
      <c r="AA24" s="124"/>
      <c r="AB24" s="124"/>
      <c r="AC24" s="124"/>
      <c r="AD24" s="124"/>
      <c r="AE24" s="124"/>
      <c r="AF24" s="124"/>
      <c r="AG24" s="124"/>
      <c r="AH24" s="124"/>
      <c r="AI24" s="124"/>
      <c r="AJ24" s="124"/>
      <c r="AK24" s="124"/>
      <c r="AL24" s="124"/>
      <c r="AM24" s="124"/>
      <c r="AN24" s="124"/>
      <c r="AO24" s="124"/>
      <c r="AP24" s="124"/>
      <c r="AQ24" s="124"/>
      <c r="AR24" s="124"/>
      <c r="AS24" s="124"/>
      <c r="AT24" s="124"/>
      <c r="AU24" s="124"/>
      <c r="AV24" s="124"/>
      <c r="AW24" s="124"/>
      <c r="AX24" s="124"/>
      <c r="AY24" s="124"/>
      <c r="AZ24" s="124"/>
      <c r="BA24" s="124"/>
      <c r="BB24" s="124"/>
      <c r="BC24" s="124"/>
      <c r="BD24" s="124"/>
      <c r="BE24" s="124"/>
      <c r="BF24" s="124"/>
      <c r="BG24" s="124"/>
      <c r="BH24" s="124"/>
      <c r="BI24" s="124"/>
      <c r="BJ24" s="124"/>
      <c r="BK24" s="124"/>
      <c r="BL24" s="124"/>
      <c r="BM24" s="124"/>
      <c r="BN24" s="124"/>
      <c r="BO24" s="124"/>
      <c r="BP24" s="124"/>
      <c r="BQ24" s="124"/>
      <c r="BR24" s="124"/>
      <c r="BS24" s="124"/>
      <c r="BT24" s="124"/>
      <c r="BU24" s="124"/>
      <c r="BV24" s="124"/>
      <c r="BW24" s="124"/>
      <c r="BX24" s="124"/>
      <c r="BY24" s="124"/>
      <c r="BZ24" s="124"/>
      <c r="CA24" s="124"/>
      <c r="CB24" s="124"/>
      <c r="CC24" s="124"/>
      <c r="CD24" s="124"/>
      <c r="CE24" s="124"/>
      <c r="CF24" s="124"/>
      <c r="CG24" s="124"/>
      <c r="CH24" s="124"/>
      <c r="CI24" s="124"/>
      <c r="CJ24" s="124"/>
      <c r="CK24" s="124"/>
      <c r="CL24" s="124"/>
      <c r="CM24" s="124"/>
      <c r="CN24" s="124"/>
      <c r="CO24" s="124"/>
      <c r="CP24" s="124"/>
      <c r="CQ24" s="124"/>
      <c r="CR24" s="124"/>
      <c r="CS24" s="124"/>
      <c r="CT24" s="124"/>
      <c r="CU24" s="124"/>
      <c r="CV24" s="124"/>
      <c r="CW24" s="124"/>
      <c r="CX24" s="124"/>
      <c r="CY24" s="124"/>
      <c r="CZ24" s="124"/>
      <c r="DA24" s="124"/>
      <c r="DB24" s="124"/>
      <c r="DC24" s="124"/>
      <c r="DD24" s="124"/>
      <c r="DE24" s="124"/>
      <c r="DF24" s="124"/>
      <c r="DG24" s="124"/>
      <c r="DH24" s="124"/>
      <c r="DI24" s="124"/>
      <c r="DJ24" s="124"/>
      <c r="DK24" s="124"/>
      <c r="DL24" s="124"/>
      <c r="DM24" s="124"/>
      <c r="DN24" s="124"/>
      <c r="DO24" s="124"/>
      <c r="DP24" s="124"/>
      <c r="DQ24" s="124"/>
      <c r="DR24" s="124"/>
      <c r="DS24" s="124"/>
      <c r="DT24" s="124"/>
      <c r="DU24" s="124"/>
      <c r="DV24" s="124"/>
      <c r="DW24" s="124"/>
      <c r="DX24" s="124"/>
      <c r="DY24" s="124"/>
      <c r="DZ24" s="124"/>
      <c r="EA24" s="124"/>
      <c r="EB24" s="124"/>
      <c r="EC24" s="124"/>
      <c r="ED24" s="124"/>
      <c r="EE24" s="124"/>
      <c r="EF24" s="124"/>
      <c r="EG24" s="124"/>
      <c r="EH24" s="124"/>
      <c r="EI24" s="124"/>
      <c r="EJ24" s="124"/>
      <c r="EK24" s="124"/>
      <c r="EL24" s="124"/>
      <c r="EM24" s="124"/>
      <c r="EN24" s="124"/>
      <c r="EO24" s="124"/>
      <c r="EP24" s="124"/>
      <c r="EQ24" s="124"/>
      <c r="ER24" s="124"/>
      <c r="ES24" s="124"/>
      <c r="ET24" s="124"/>
      <c r="EU24" s="124"/>
      <c r="EV24" s="124"/>
      <c r="EW24" s="124"/>
      <c r="EX24" s="124"/>
      <c r="EY24" s="124"/>
      <c r="EZ24" s="124"/>
      <c r="FA24" s="124"/>
      <c r="FB24" s="124"/>
      <c r="FC24" s="124"/>
      <c r="FD24" s="124"/>
      <c r="FE24" s="124"/>
      <c r="FF24" s="124"/>
      <c r="FG24" s="124"/>
      <c r="FH24" s="124"/>
      <c r="FI24" s="124"/>
      <c r="FJ24" s="124"/>
      <c r="FK24" s="124"/>
      <c r="FL24" s="124"/>
      <c r="FM24" s="124"/>
      <c r="FN24" s="124"/>
      <c r="FO24" s="124"/>
      <c r="FP24" s="124"/>
      <c r="FQ24" s="124"/>
      <c r="FR24" s="124"/>
      <c r="FS24" s="124"/>
      <c r="FT24" s="124"/>
      <c r="FU24" s="124"/>
      <c r="FV24" s="124"/>
      <c r="FW24" s="124"/>
      <c r="FX24" s="124"/>
      <c r="FY24" s="124"/>
      <c r="FZ24" s="124"/>
      <c r="GA24" s="124"/>
      <c r="GB24" s="124"/>
      <c r="GC24" s="124"/>
      <c r="GD24" s="124"/>
      <c r="GE24" s="124"/>
      <c r="GF24" s="124"/>
      <c r="GG24" s="124"/>
      <c r="GH24" s="124"/>
      <c r="GI24" s="124"/>
      <c r="GJ24" s="124"/>
    </row>
    <row r="25" spans="1:192" s="359" customFormat="1" x14ac:dyDescent="0.35">
      <c r="A25" s="357"/>
      <c r="B25" s="357"/>
      <c r="C25" s="549"/>
      <c r="D25" s="358"/>
      <c r="E25" s="722" t="str">
        <f xml:space="preserve"> InpC!E$71</f>
        <v>Senior debt DSCR - year 6</v>
      </c>
      <c r="F25" s="722">
        <f xml:space="preserve"> InpC!F$71</f>
        <v>1.45</v>
      </c>
      <c r="G25" s="722" t="str">
        <f xml:space="preserve"> InpC!G$71</f>
        <v>ratio</v>
      </c>
      <c r="H25" s="124"/>
      <c r="I25" s="716"/>
      <c r="J25" s="124"/>
      <c r="K25" s="124"/>
      <c r="L25" s="124"/>
      <c r="M25" s="124"/>
      <c r="N25" s="124"/>
      <c r="O25" s="124"/>
      <c r="P25" s="124"/>
      <c r="Q25" s="124"/>
      <c r="R25" s="124"/>
      <c r="S25" s="124"/>
      <c r="T25" s="124"/>
      <c r="U25" s="124"/>
      <c r="V25" s="124"/>
      <c r="W25" s="124"/>
      <c r="X25" s="124"/>
      <c r="Y25" s="124"/>
      <c r="Z25" s="124"/>
      <c r="AA25" s="124"/>
      <c r="AB25" s="124"/>
      <c r="AC25" s="124"/>
      <c r="AD25" s="124"/>
      <c r="AE25" s="124"/>
      <c r="AF25" s="124"/>
      <c r="AG25" s="124"/>
      <c r="AH25" s="124"/>
      <c r="AI25" s="124"/>
      <c r="AJ25" s="124"/>
      <c r="AK25" s="124"/>
      <c r="AL25" s="124"/>
      <c r="AM25" s="124"/>
      <c r="AN25" s="124"/>
      <c r="AO25" s="124"/>
      <c r="AP25" s="124"/>
      <c r="AQ25" s="124"/>
      <c r="AR25" s="124"/>
      <c r="AS25" s="124"/>
      <c r="AT25" s="124"/>
      <c r="AU25" s="124"/>
      <c r="AV25" s="124"/>
      <c r="AW25" s="124"/>
      <c r="AX25" s="124"/>
      <c r="AY25" s="124"/>
      <c r="AZ25" s="124"/>
      <c r="BA25" s="124"/>
      <c r="BB25" s="124"/>
      <c r="BC25" s="124"/>
      <c r="BD25" s="124"/>
      <c r="BE25" s="124"/>
      <c r="BF25" s="124"/>
      <c r="BG25" s="124"/>
      <c r="BH25" s="124"/>
      <c r="BI25" s="124"/>
      <c r="BJ25" s="124"/>
      <c r="BK25" s="124"/>
      <c r="BL25" s="124"/>
      <c r="BM25" s="124"/>
      <c r="BN25" s="124"/>
      <c r="BO25" s="124"/>
      <c r="BP25" s="124"/>
      <c r="BQ25" s="124"/>
      <c r="BR25" s="124"/>
      <c r="BS25" s="124"/>
      <c r="BT25" s="124"/>
      <c r="BU25" s="124"/>
      <c r="BV25" s="124"/>
      <c r="BW25" s="124"/>
      <c r="BX25" s="124"/>
      <c r="BY25" s="124"/>
      <c r="BZ25" s="124"/>
      <c r="CA25" s="124"/>
      <c r="CB25" s="124"/>
      <c r="CC25" s="124"/>
      <c r="CD25" s="124"/>
      <c r="CE25" s="124"/>
      <c r="CF25" s="124"/>
      <c r="CG25" s="124"/>
      <c r="CH25" s="124"/>
      <c r="CI25" s="124"/>
      <c r="CJ25" s="124"/>
      <c r="CK25" s="124"/>
      <c r="CL25" s="124"/>
      <c r="CM25" s="124"/>
      <c r="CN25" s="124"/>
      <c r="CO25" s="124"/>
      <c r="CP25" s="124"/>
      <c r="CQ25" s="124"/>
      <c r="CR25" s="124"/>
      <c r="CS25" s="124"/>
      <c r="CT25" s="124"/>
      <c r="CU25" s="124"/>
      <c r="CV25" s="124"/>
      <c r="CW25" s="124"/>
      <c r="CX25" s="124"/>
      <c r="CY25" s="124"/>
      <c r="CZ25" s="124"/>
      <c r="DA25" s="124"/>
      <c r="DB25" s="124"/>
      <c r="DC25" s="124"/>
      <c r="DD25" s="124"/>
      <c r="DE25" s="124"/>
      <c r="DF25" s="124"/>
      <c r="DG25" s="124"/>
      <c r="DH25" s="124"/>
      <c r="DI25" s="124"/>
      <c r="DJ25" s="124"/>
      <c r="DK25" s="124"/>
      <c r="DL25" s="124"/>
      <c r="DM25" s="124"/>
      <c r="DN25" s="124"/>
      <c r="DO25" s="124"/>
      <c r="DP25" s="124"/>
      <c r="DQ25" s="124"/>
      <c r="DR25" s="124"/>
      <c r="DS25" s="124"/>
      <c r="DT25" s="124"/>
      <c r="DU25" s="124"/>
      <c r="DV25" s="124"/>
      <c r="DW25" s="124"/>
      <c r="DX25" s="124"/>
      <c r="DY25" s="124"/>
      <c r="DZ25" s="124"/>
      <c r="EA25" s="124"/>
      <c r="EB25" s="124"/>
      <c r="EC25" s="124"/>
      <c r="ED25" s="124"/>
      <c r="EE25" s="124"/>
      <c r="EF25" s="124"/>
      <c r="EG25" s="124"/>
      <c r="EH25" s="124"/>
      <c r="EI25" s="124"/>
      <c r="EJ25" s="124"/>
      <c r="EK25" s="124"/>
      <c r="EL25" s="124"/>
      <c r="EM25" s="124"/>
      <c r="EN25" s="124"/>
      <c r="EO25" s="124"/>
      <c r="EP25" s="124"/>
      <c r="EQ25" s="124"/>
      <c r="ER25" s="124"/>
      <c r="ES25" s="124"/>
      <c r="ET25" s="124"/>
      <c r="EU25" s="124"/>
      <c r="EV25" s="124"/>
      <c r="EW25" s="124"/>
      <c r="EX25" s="124"/>
      <c r="EY25" s="124"/>
      <c r="EZ25" s="124"/>
      <c r="FA25" s="124"/>
      <c r="FB25" s="124"/>
      <c r="FC25" s="124"/>
      <c r="FD25" s="124"/>
      <c r="FE25" s="124"/>
      <c r="FF25" s="124"/>
      <c r="FG25" s="124"/>
      <c r="FH25" s="124"/>
      <c r="FI25" s="124"/>
      <c r="FJ25" s="124"/>
      <c r="FK25" s="124"/>
      <c r="FL25" s="124"/>
      <c r="FM25" s="124"/>
      <c r="FN25" s="124"/>
      <c r="FO25" s="124"/>
      <c r="FP25" s="124"/>
      <c r="FQ25" s="124"/>
      <c r="FR25" s="124"/>
      <c r="FS25" s="124"/>
      <c r="FT25" s="124"/>
      <c r="FU25" s="124"/>
      <c r="FV25" s="124"/>
      <c r="FW25" s="124"/>
      <c r="FX25" s="124"/>
      <c r="FY25" s="124"/>
      <c r="FZ25" s="124"/>
      <c r="GA25" s="124"/>
      <c r="GB25" s="124"/>
      <c r="GC25" s="124"/>
      <c r="GD25" s="124"/>
      <c r="GE25" s="124"/>
      <c r="GF25" s="124"/>
      <c r="GG25" s="124"/>
      <c r="GH25" s="124"/>
      <c r="GI25" s="124"/>
      <c r="GJ25" s="124"/>
    </row>
    <row r="26" spans="1:192" s="359" customFormat="1" x14ac:dyDescent="0.35">
      <c r="A26" s="357"/>
      <c r="B26" s="357"/>
      <c r="C26" s="549"/>
      <c r="D26" s="358"/>
      <c r="E26" s="722" t="str">
        <f xml:space="preserve"> InpC!E$72</f>
        <v>Senior debt DSCR - year 7</v>
      </c>
      <c r="F26" s="722">
        <f xml:space="preserve"> InpC!F$72</f>
        <v>1.45</v>
      </c>
      <c r="G26" s="722" t="str">
        <f xml:space="preserve"> InpC!G$72</f>
        <v>ratio</v>
      </c>
      <c r="H26" s="124"/>
      <c r="I26" s="716"/>
      <c r="J26" s="124"/>
      <c r="K26" s="124"/>
      <c r="L26" s="124"/>
      <c r="M26" s="124"/>
      <c r="N26" s="124"/>
      <c r="O26" s="124"/>
      <c r="P26" s="124"/>
      <c r="Q26" s="124"/>
      <c r="R26" s="124"/>
      <c r="S26" s="124"/>
      <c r="T26" s="124"/>
      <c r="U26" s="124"/>
      <c r="V26" s="124"/>
      <c r="W26" s="124"/>
      <c r="X26" s="124"/>
      <c r="Y26" s="124"/>
      <c r="Z26" s="124"/>
      <c r="AA26" s="124"/>
      <c r="AB26" s="124"/>
      <c r="AC26" s="124"/>
      <c r="AD26" s="124"/>
      <c r="AE26" s="124"/>
      <c r="AF26" s="124"/>
      <c r="AG26" s="124"/>
      <c r="AH26" s="124"/>
      <c r="AI26" s="124"/>
      <c r="AJ26" s="124"/>
      <c r="AK26" s="124"/>
      <c r="AL26" s="124"/>
      <c r="AM26" s="124"/>
      <c r="AN26" s="124"/>
      <c r="AO26" s="124"/>
      <c r="AP26" s="124"/>
      <c r="AQ26" s="124"/>
      <c r="AR26" s="124"/>
      <c r="AS26" s="124"/>
      <c r="AT26" s="124"/>
      <c r="AU26" s="124"/>
      <c r="AV26" s="124"/>
      <c r="AW26" s="124"/>
      <c r="AX26" s="124"/>
      <c r="AY26" s="124"/>
      <c r="AZ26" s="124"/>
      <c r="BA26" s="124"/>
      <c r="BB26" s="124"/>
      <c r="BC26" s="124"/>
      <c r="BD26" s="124"/>
      <c r="BE26" s="124"/>
      <c r="BF26" s="124"/>
      <c r="BG26" s="124"/>
      <c r="BH26" s="124"/>
      <c r="BI26" s="124"/>
      <c r="BJ26" s="124"/>
      <c r="BK26" s="124"/>
      <c r="BL26" s="124"/>
      <c r="BM26" s="124"/>
      <c r="BN26" s="124"/>
      <c r="BO26" s="124"/>
      <c r="BP26" s="124"/>
      <c r="BQ26" s="124"/>
      <c r="BR26" s="124"/>
      <c r="BS26" s="124"/>
      <c r="BT26" s="124"/>
      <c r="BU26" s="124"/>
      <c r="BV26" s="124"/>
      <c r="BW26" s="124"/>
      <c r="BX26" s="124"/>
      <c r="BY26" s="124"/>
      <c r="BZ26" s="124"/>
      <c r="CA26" s="124"/>
      <c r="CB26" s="124"/>
      <c r="CC26" s="124"/>
      <c r="CD26" s="124"/>
      <c r="CE26" s="124"/>
      <c r="CF26" s="124"/>
      <c r="CG26" s="124"/>
      <c r="CH26" s="124"/>
      <c r="CI26" s="124"/>
      <c r="CJ26" s="124"/>
      <c r="CK26" s="124"/>
      <c r="CL26" s="124"/>
      <c r="CM26" s="124"/>
      <c r="CN26" s="124"/>
      <c r="CO26" s="124"/>
      <c r="CP26" s="124"/>
      <c r="CQ26" s="124"/>
      <c r="CR26" s="124"/>
      <c r="CS26" s="124"/>
      <c r="CT26" s="124"/>
      <c r="CU26" s="124"/>
      <c r="CV26" s="124"/>
      <c r="CW26" s="124"/>
      <c r="CX26" s="124"/>
      <c r="CY26" s="124"/>
      <c r="CZ26" s="124"/>
      <c r="DA26" s="124"/>
      <c r="DB26" s="124"/>
      <c r="DC26" s="124"/>
      <c r="DD26" s="124"/>
      <c r="DE26" s="124"/>
      <c r="DF26" s="124"/>
      <c r="DG26" s="124"/>
      <c r="DH26" s="124"/>
      <c r="DI26" s="124"/>
      <c r="DJ26" s="124"/>
      <c r="DK26" s="124"/>
      <c r="DL26" s="124"/>
      <c r="DM26" s="124"/>
      <c r="DN26" s="124"/>
      <c r="DO26" s="124"/>
      <c r="DP26" s="124"/>
      <c r="DQ26" s="124"/>
      <c r="DR26" s="124"/>
      <c r="DS26" s="124"/>
      <c r="DT26" s="124"/>
      <c r="DU26" s="124"/>
      <c r="DV26" s="124"/>
      <c r="DW26" s="124"/>
      <c r="DX26" s="124"/>
      <c r="DY26" s="124"/>
      <c r="DZ26" s="124"/>
      <c r="EA26" s="124"/>
      <c r="EB26" s="124"/>
      <c r="EC26" s="124"/>
      <c r="ED26" s="124"/>
      <c r="EE26" s="124"/>
      <c r="EF26" s="124"/>
      <c r="EG26" s="124"/>
      <c r="EH26" s="124"/>
      <c r="EI26" s="124"/>
      <c r="EJ26" s="124"/>
      <c r="EK26" s="124"/>
      <c r="EL26" s="124"/>
      <c r="EM26" s="124"/>
      <c r="EN26" s="124"/>
      <c r="EO26" s="124"/>
      <c r="EP26" s="124"/>
      <c r="EQ26" s="124"/>
      <c r="ER26" s="124"/>
      <c r="ES26" s="124"/>
      <c r="ET26" s="124"/>
      <c r="EU26" s="124"/>
      <c r="EV26" s="124"/>
      <c r="EW26" s="124"/>
      <c r="EX26" s="124"/>
      <c r="EY26" s="124"/>
      <c r="EZ26" s="124"/>
      <c r="FA26" s="124"/>
      <c r="FB26" s="124"/>
      <c r="FC26" s="124"/>
      <c r="FD26" s="124"/>
      <c r="FE26" s="124"/>
      <c r="FF26" s="124"/>
      <c r="FG26" s="124"/>
      <c r="FH26" s="124"/>
      <c r="FI26" s="124"/>
      <c r="FJ26" s="124"/>
      <c r="FK26" s="124"/>
      <c r="FL26" s="124"/>
      <c r="FM26" s="124"/>
      <c r="FN26" s="124"/>
      <c r="FO26" s="124"/>
      <c r="FP26" s="124"/>
      <c r="FQ26" s="124"/>
      <c r="FR26" s="124"/>
      <c r="FS26" s="124"/>
      <c r="FT26" s="124"/>
      <c r="FU26" s="124"/>
      <c r="FV26" s="124"/>
      <c r="FW26" s="124"/>
      <c r="FX26" s="124"/>
      <c r="FY26" s="124"/>
      <c r="FZ26" s="124"/>
      <c r="GA26" s="124"/>
      <c r="GB26" s="124"/>
      <c r="GC26" s="124"/>
      <c r="GD26" s="124"/>
      <c r="GE26" s="124"/>
      <c r="GF26" s="124"/>
      <c r="GG26" s="124"/>
      <c r="GH26" s="124"/>
      <c r="GI26" s="124"/>
      <c r="GJ26" s="124"/>
    </row>
    <row r="27" spans="1:192" s="359" customFormat="1" x14ac:dyDescent="0.35">
      <c r="A27" s="357"/>
      <c r="B27" s="357"/>
      <c r="C27" s="549"/>
      <c r="D27" s="358"/>
      <c r="E27" s="722" t="str">
        <f xml:space="preserve"> InpC!E$73</f>
        <v>Senior debt DSCR - year 8</v>
      </c>
      <c r="F27" s="722">
        <f xml:space="preserve"> InpC!F$73</f>
        <v>1.45</v>
      </c>
      <c r="G27" s="722" t="str">
        <f xml:space="preserve"> InpC!G$73</f>
        <v>ratio</v>
      </c>
      <c r="H27" s="124"/>
      <c r="I27" s="716"/>
      <c r="J27" s="124"/>
      <c r="K27" s="124"/>
      <c r="L27" s="124"/>
      <c r="M27" s="124"/>
      <c r="N27" s="124"/>
      <c r="O27" s="124"/>
      <c r="P27" s="124"/>
      <c r="Q27" s="124"/>
      <c r="R27" s="124"/>
      <c r="S27" s="124"/>
      <c r="T27" s="124"/>
      <c r="U27" s="124"/>
      <c r="V27" s="124"/>
      <c r="W27" s="124"/>
      <c r="X27" s="124"/>
      <c r="Y27" s="124"/>
      <c r="Z27" s="124"/>
      <c r="AA27" s="124"/>
      <c r="AB27" s="124"/>
      <c r="AC27" s="124"/>
      <c r="AD27" s="124"/>
      <c r="AE27" s="124"/>
      <c r="AF27" s="124"/>
      <c r="AG27" s="124"/>
      <c r="AH27" s="124"/>
      <c r="AI27" s="124"/>
      <c r="AJ27" s="124"/>
      <c r="AK27" s="124"/>
      <c r="AL27" s="124"/>
      <c r="AM27" s="124"/>
      <c r="AN27" s="124"/>
      <c r="AO27" s="124"/>
      <c r="AP27" s="124"/>
      <c r="AQ27" s="124"/>
      <c r="AR27" s="124"/>
      <c r="AS27" s="124"/>
      <c r="AT27" s="124"/>
      <c r="AU27" s="124"/>
      <c r="AV27" s="124"/>
      <c r="AW27" s="124"/>
      <c r="AX27" s="124"/>
      <c r="AY27" s="124"/>
      <c r="AZ27" s="124"/>
      <c r="BA27" s="124"/>
      <c r="BB27" s="124"/>
      <c r="BC27" s="124"/>
      <c r="BD27" s="124"/>
      <c r="BE27" s="124"/>
      <c r="BF27" s="124"/>
      <c r="BG27" s="124"/>
      <c r="BH27" s="124"/>
      <c r="BI27" s="124"/>
      <c r="BJ27" s="124"/>
      <c r="BK27" s="124"/>
      <c r="BL27" s="124"/>
      <c r="BM27" s="124"/>
      <c r="BN27" s="124"/>
      <c r="BO27" s="124"/>
      <c r="BP27" s="124"/>
      <c r="BQ27" s="124"/>
      <c r="BR27" s="124"/>
      <c r="BS27" s="124"/>
      <c r="BT27" s="124"/>
      <c r="BU27" s="124"/>
      <c r="BV27" s="124"/>
      <c r="BW27" s="124"/>
      <c r="BX27" s="124"/>
      <c r="BY27" s="124"/>
      <c r="BZ27" s="124"/>
      <c r="CA27" s="124"/>
      <c r="CB27" s="124"/>
      <c r="CC27" s="124"/>
      <c r="CD27" s="124"/>
      <c r="CE27" s="124"/>
      <c r="CF27" s="124"/>
      <c r="CG27" s="124"/>
      <c r="CH27" s="124"/>
      <c r="CI27" s="124"/>
      <c r="CJ27" s="124"/>
      <c r="CK27" s="124"/>
      <c r="CL27" s="124"/>
      <c r="CM27" s="124"/>
      <c r="CN27" s="124"/>
      <c r="CO27" s="124"/>
      <c r="CP27" s="124"/>
      <c r="CQ27" s="124"/>
      <c r="CR27" s="124"/>
      <c r="CS27" s="124"/>
      <c r="CT27" s="124"/>
      <c r="CU27" s="124"/>
      <c r="CV27" s="124"/>
      <c r="CW27" s="124"/>
      <c r="CX27" s="124"/>
      <c r="CY27" s="124"/>
      <c r="CZ27" s="124"/>
      <c r="DA27" s="124"/>
      <c r="DB27" s="124"/>
      <c r="DC27" s="124"/>
      <c r="DD27" s="124"/>
      <c r="DE27" s="124"/>
      <c r="DF27" s="124"/>
      <c r="DG27" s="124"/>
      <c r="DH27" s="124"/>
      <c r="DI27" s="124"/>
      <c r="DJ27" s="124"/>
      <c r="DK27" s="124"/>
      <c r="DL27" s="124"/>
      <c r="DM27" s="124"/>
      <c r="DN27" s="124"/>
      <c r="DO27" s="124"/>
      <c r="DP27" s="124"/>
      <c r="DQ27" s="124"/>
      <c r="DR27" s="124"/>
      <c r="DS27" s="124"/>
      <c r="DT27" s="124"/>
      <c r="DU27" s="124"/>
      <c r="DV27" s="124"/>
      <c r="DW27" s="124"/>
      <c r="DX27" s="124"/>
      <c r="DY27" s="124"/>
      <c r="DZ27" s="124"/>
      <c r="EA27" s="124"/>
      <c r="EB27" s="124"/>
      <c r="EC27" s="124"/>
      <c r="ED27" s="124"/>
      <c r="EE27" s="124"/>
      <c r="EF27" s="124"/>
      <c r="EG27" s="124"/>
      <c r="EH27" s="124"/>
      <c r="EI27" s="124"/>
      <c r="EJ27" s="124"/>
      <c r="EK27" s="124"/>
      <c r="EL27" s="124"/>
      <c r="EM27" s="124"/>
      <c r="EN27" s="124"/>
      <c r="EO27" s="124"/>
      <c r="EP27" s="124"/>
      <c r="EQ27" s="124"/>
      <c r="ER27" s="124"/>
      <c r="ES27" s="124"/>
      <c r="ET27" s="124"/>
      <c r="EU27" s="124"/>
      <c r="EV27" s="124"/>
      <c r="EW27" s="124"/>
      <c r="EX27" s="124"/>
      <c r="EY27" s="124"/>
      <c r="EZ27" s="124"/>
      <c r="FA27" s="124"/>
      <c r="FB27" s="124"/>
      <c r="FC27" s="124"/>
      <c r="FD27" s="124"/>
      <c r="FE27" s="124"/>
      <c r="FF27" s="124"/>
      <c r="FG27" s="124"/>
      <c r="FH27" s="124"/>
      <c r="FI27" s="124"/>
      <c r="FJ27" s="124"/>
      <c r="FK27" s="124"/>
      <c r="FL27" s="124"/>
      <c r="FM27" s="124"/>
      <c r="FN27" s="124"/>
      <c r="FO27" s="124"/>
      <c r="FP27" s="124"/>
      <c r="FQ27" s="124"/>
      <c r="FR27" s="124"/>
      <c r="FS27" s="124"/>
      <c r="FT27" s="124"/>
      <c r="FU27" s="124"/>
      <c r="FV27" s="124"/>
      <c r="FW27" s="124"/>
      <c r="FX27" s="124"/>
      <c r="FY27" s="124"/>
      <c r="FZ27" s="124"/>
      <c r="GA27" s="124"/>
      <c r="GB27" s="124"/>
      <c r="GC27" s="124"/>
      <c r="GD27" s="124"/>
      <c r="GE27" s="124"/>
      <c r="GF27" s="124"/>
      <c r="GG27" s="124"/>
      <c r="GH27" s="124"/>
      <c r="GI27" s="124"/>
      <c r="GJ27" s="124"/>
    </row>
    <row r="28" spans="1:192" s="359" customFormat="1" x14ac:dyDescent="0.35">
      <c r="A28" s="357"/>
      <c r="B28" s="357"/>
      <c r="C28" s="549"/>
      <c r="D28" s="358"/>
      <c r="E28" s="722" t="str">
        <f xml:space="preserve"> InpC!E$74</f>
        <v>Senior debt DSCR - year 9</v>
      </c>
      <c r="F28" s="722">
        <f xml:space="preserve"> InpC!F$74</f>
        <v>1.45</v>
      </c>
      <c r="G28" s="722" t="str">
        <f xml:space="preserve"> InpC!G$74</f>
        <v>ratio</v>
      </c>
      <c r="H28" s="124"/>
      <c r="I28" s="716"/>
      <c r="J28" s="124"/>
      <c r="K28" s="124"/>
      <c r="L28" s="124"/>
      <c r="M28" s="124"/>
      <c r="N28" s="124"/>
      <c r="O28" s="124"/>
      <c r="P28" s="124"/>
      <c r="Q28" s="124"/>
      <c r="R28" s="124"/>
      <c r="S28" s="124"/>
      <c r="T28" s="124"/>
      <c r="U28" s="124"/>
      <c r="V28" s="124"/>
      <c r="W28" s="124"/>
      <c r="X28" s="124"/>
      <c r="Y28" s="124"/>
      <c r="Z28" s="124"/>
      <c r="AA28" s="124"/>
      <c r="AB28" s="124"/>
      <c r="AC28" s="124"/>
      <c r="AD28" s="124"/>
      <c r="AE28" s="124"/>
      <c r="AF28" s="124"/>
      <c r="AG28" s="124"/>
      <c r="AH28" s="124"/>
      <c r="AI28" s="124"/>
      <c r="AJ28" s="124"/>
      <c r="AK28" s="124"/>
      <c r="AL28" s="124"/>
      <c r="AM28" s="124"/>
      <c r="AN28" s="124"/>
      <c r="AO28" s="124"/>
      <c r="AP28" s="124"/>
      <c r="AQ28" s="124"/>
      <c r="AR28" s="124"/>
      <c r="AS28" s="124"/>
      <c r="AT28" s="124"/>
      <c r="AU28" s="124"/>
      <c r="AV28" s="124"/>
      <c r="AW28" s="124"/>
      <c r="AX28" s="124"/>
      <c r="AY28" s="124"/>
      <c r="AZ28" s="124"/>
      <c r="BA28" s="124"/>
      <c r="BB28" s="124"/>
      <c r="BC28" s="124"/>
      <c r="BD28" s="124"/>
      <c r="BE28" s="124"/>
      <c r="BF28" s="124"/>
      <c r="BG28" s="124"/>
      <c r="BH28" s="124"/>
      <c r="BI28" s="124"/>
      <c r="BJ28" s="124"/>
      <c r="BK28" s="124"/>
      <c r="BL28" s="124"/>
      <c r="BM28" s="124"/>
      <c r="BN28" s="124"/>
      <c r="BO28" s="124"/>
      <c r="BP28" s="124"/>
      <c r="BQ28" s="124"/>
      <c r="BR28" s="124"/>
      <c r="BS28" s="124"/>
      <c r="BT28" s="124"/>
      <c r="BU28" s="124"/>
      <c r="BV28" s="124"/>
      <c r="BW28" s="124"/>
      <c r="BX28" s="124"/>
      <c r="BY28" s="124"/>
      <c r="BZ28" s="124"/>
      <c r="CA28" s="124"/>
      <c r="CB28" s="124"/>
      <c r="CC28" s="124"/>
      <c r="CD28" s="124"/>
      <c r="CE28" s="124"/>
      <c r="CF28" s="124"/>
      <c r="CG28" s="124"/>
      <c r="CH28" s="124"/>
      <c r="CI28" s="124"/>
      <c r="CJ28" s="124"/>
      <c r="CK28" s="124"/>
      <c r="CL28" s="124"/>
      <c r="CM28" s="124"/>
      <c r="CN28" s="124"/>
      <c r="CO28" s="124"/>
      <c r="CP28" s="124"/>
      <c r="CQ28" s="124"/>
      <c r="CR28" s="124"/>
      <c r="CS28" s="124"/>
      <c r="CT28" s="124"/>
      <c r="CU28" s="124"/>
      <c r="CV28" s="124"/>
      <c r="CW28" s="124"/>
      <c r="CX28" s="124"/>
      <c r="CY28" s="124"/>
      <c r="CZ28" s="124"/>
      <c r="DA28" s="124"/>
      <c r="DB28" s="124"/>
      <c r="DC28" s="124"/>
      <c r="DD28" s="124"/>
      <c r="DE28" s="124"/>
      <c r="DF28" s="124"/>
      <c r="DG28" s="124"/>
      <c r="DH28" s="124"/>
      <c r="DI28" s="124"/>
      <c r="DJ28" s="124"/>
      <c r="DK28" s="124"/>
      <c r="DL28" s="124"/>
      <c r="DM28" s="124"/>
      <c r="DN28" s="124"/>
      <c r="DO28" s="124"/>
      <c r="DP28" s="124"/>
      <c r="DQ28" s="124"/>
      <c r="DR28" s="124"/>
      <c r="DS28" s="124"/>
      <c r="DT28" s="124"/>
      <c r="DU28" s="124"/>
      <c r="DV28" s="124"/>
      <c r="DW28" s="124"/>
      <c r="DX28" s="124"/>
      <c r="DY28" s="124"/>
      <c r="DZ28" s="124"/>
      <c r="EA28" s="124"/>
      <c r="EB28" s="124"/>
      <c r="EC28" s="124"/>
      <c r="ED28" s="124"/>
      <c r="EE28" s="124"/>
      <c r="EF28" s="124"/>
      <c r="EG28" s="124"/>
      <c r="EH28" s="124"/>
      <c r="EI28" s="124"/>
      <c r="EJ28" s="124"/>
      <c r="EK28" s="124"/>
      <c r="EL28" s="124"/>
      <c r="EM28" s="124"/>
      <c r="EN28" s="124"/>
      <c r="EO28" s="124"/>
      <c r="EP28" s="124"/>
      <c r="EQ28" s="124"/>
      <c r="ER28" s="124"/>
      <c r="ES28" s="124"/>
      <c r="ET28" s="124"/>
      <c r="EU28" s="124"/>
      <c r="EV28" s="124"/>
      <c r="EW28" s="124"/>
      <c r="EX28" s="124"/>
      <c r="EY28" s="124"/>
      <c r="EZ28" s="124"/>
      <c r="FA28" s="124"/>
      <c r="FB28" s="124"/>
      <c r="FC28" s="124"/>
      <c r="FD28" s="124"/>
      <c r="FE28" s="124"/>
      <c r="FF28" s="124"/>
      <c r="FG28" s="124"/>
      <c r="FH28" s="124"/>
      <c r="FI28" s="124"/>
      <c r="FJ28" s="124"/>
      <c r="FK28" s="124"/>
      <c r="FL28" s="124"/>
      <c r="FM28" s="124"/>
      <c r="FN28" s="124"/>
      <c r="FO28" s="124"/>
      <c r="FP28" s="124"/>
      <c r="FQ28" s="124"/>
      <c r="FR28" s="124"/>
      <c r="FS28" s="124"/>
      <c r="FT28" s="124"/>
      <c r="FU28" s="124"/>
      <c r="FV28" s="124"/>
      <c r="FW28" s="124"/>
      <c r="FX28" s="124"/>
      <c r="FY28" s="124"/>
      <c r="FZ28" s="124"/>
      <c r="GA28" s="124"/>
      <c r="GB28" s="124"/>
      <c r="GC28" s="124"/>
      <c r="GD28" s="124"/>
      <c r="GE28" s="124"/>
      <c r="GF28" s="124"/>
      <c r="GG28" s="124"/>
      <c r="GH28" s="124"/>
      <c r="GI28" s="124"/>
      <c r="GJ28" s="124"/>
    </row>
    <row r="29" spans="1:192" s="359" customFormat="1" x14ac:dyDescent="0.35">
      <c r="A29" s="357"/>
      <c r="B29" s="357"/>
      <c r="C29" s="549"/>
      <c r="D29" s="358"/>
      <c r="E29" s="722" t="str">
        <f xml:space="preserve"> InpC!E$75</f>
        <v>Senior debt DSCR - year 10</v>
      </c>
      <c r="F29" s="722">
        <f xml:space="preserve"> InpC!F$75</f>
        <v>1.45</v>
      </c>
      <c r="G29" s="722" t="str">
        <f xml:space="preserve"> InpC!G$75</f>
        <v>ratio</v>
      </c>
      <c r="H29" s="124"/>
      <c r="I29" s="716"/>
      <c r="J29" s="124"/>
      <c r="K29" s="124"/>
      <c r="L29" s="124"/>
      <c r="M29" s="124"/>
      <c r="N29" s="124"/>
      <c r="O29" s="124"/>
      <c r="P29" s="124"/>
      <c r="Q29" s="124"/>
      <c r="R29" s="124"/>
      <c r="S29" s="124"/>
      <c r="T29" s="124"/>
      <c r="U29" s="124"/>
      <c r="V29" s="124"/>
      <c r="W29" s="124"/>
      <c r="X29" s="124"/>
      <c r="Y29" s="124"/>
      <c r="Z29" s="124"/>
      <c r="AA29" s="124"/>
      <c r="AB29" s="124"/>
      <c r="AC29" s="124"/>
      <c r="AD29" s="124"/>
      <c r="AE29" s="124"/>
      <c r="AF29" s="124"/>
      <c r="AG29" s="124"/>
      <c r="AH29" s="124"/>
      <c r="AI29" s="124"/>
      <c r="AJ29" s="124"/>
      <c r="AK29" s="124"/>
      <c r="AL29" s="124"/>
      <c r="AM29" s="124"/>
      <c r="AN29" s="124"/>
      <c r="AO29" s="124"/>
      <c r="AP29" s="124"/>
      <c r="AQ29" s="124"/>
      <c r="AR29" s="124"/>
      <c r="AS29" s="124"/>
      <c r="AT29" s="124"/>
      <c r="AU29" s="124"/>
      <c r="AV29" s="124"/>
      <c r="AW29" s="124"/>
      <c r="AX29" s="124"/>
      <c r="AY29" s="124"/>
      <c r="AZ29" s="124"/>
      <c r="BA29" s="124"/>
      <c r="BB29" s="124"/>
      <c r="BC29" s="124"/>
      <c r="BD29" s="124"/>
      <c r="BE29" s="124"/>
      <c r="BF29" s="124"/>
      <c r="BG29" s="124"/>
      <c r="BH29" s="124"/>
      <c r="BI29" s="124"/>
      <c r="BJ29" s="124"/>
      <c r="BK29" s="124"/>
      <c r="BL29" s="124"/>
      <c r="BM29" s="124"/>
      <c r="BN29" s="124"/>
      <c r="BO29" s="124"/>
      <c r="BP29" s="124"/>
      <c r="BQ29" s="124"/>
      <c r="BR29" s="124"/>
      <c r="BS29" s="124"/>
      <c r="BT29" s="124"/>
      <c r="BU29" s="124"/>
      <c r="BV29" s="124"/>
      <c r="BW29" s="124"/>
      <c r="BX29" s="124"/>
      <c r="BY29" s="124"/>
      <c r="BZ29" s="124"/>
      <c r="CA29" s="124"/>
      <c r="CB29" s="124"/>
      <c r="CC29" s="124"/>
      <c r="CD29" s="124"/>
      <c r="CE29" s="124"/>
      <c r="CF29" s="124"/>
      <c r="CG29" s="124"/>
      <c r="CH29" s="124"/>
      <c r="CI29" s="124"/>
      <c r="CJ29" s="124"/>
      <c r="CK29" s="124"/>
      <c r="CL29" s="124"/>
      <c r="CM29" s="124"/>
      <c r="CN29" s="124"/>
      <c r="CO29" s="124"/>
      <c r="CP29" s="124"/>
      <c r="CQ29" s="124"/>
      <c r="CR29" s="124"/>
      <c r="CS29" s="124"/>
      <c r="CT29" s="124"/>
      <c r="CU29" s="124"/>
      <c r="CV29" s="124"/>
      <c r="CW29" s="124"/>
      <c r="CX29" s="124"/>
      <c r="CY29" s="124"/>
      <c r="CZ29" s="124"/>
      <c r="DA29" s="124"/>
      <c r="DB29" s="124"/>
      <c r="DC29" s="124"/>
      <c r="DD29" s="124"/>
      <c r="DE29" s="124"/>
      <c r="DF29" s="124"/>
      <c r="DG29" s="124"/>
      <c r="DH29" s="124"/>
      <c r="DI29" s="124"/>
      <c r="DJ29" s="124"/>
      <c r="DK29" s="124"/>
      <c r="DL29" s="124"/>
      <c r="DM29" s="124"/>
      <c r="DN29" s="124"/>
      <c r="DO29" s="124"/>
      <c r="DP29" s="124"/>
      <c r="DQ29" s="124"/>
      <c r="DR29" s="124"/>
      <c r="DS29" s="124"/>
      <c r="DT29" s="124"/>
      <c r="DU29" s="124"/>
      <c r="DV29" s="124"/>
      <c r="DW29" s="124"/>
      <c r="DX29" s="124"/>
      <c r="DY29" s="124"/>
      <c r="DZ29" s="124"/>
      <c r="EA29" s="124"/>
      <c r="EB29" s="124"/>
      <c r="EC29" s="124"/>
      <c r="ED29" s="124"/>
      <c r="EE29" s="124"/>
      <c r="EF29" s="124"/>
      <c r="EG29" s="124"/>
      <c r="EH29" s="124"/>
      <c r="EI29" s="124"/>
      <c r="EJ29" s="124"/>
      <c r="EK29" s="124"/>
      <c r="EL29" s="124"/>
      <c r="EM29" s="124"/>
      <c r="EN29" s="124"/>
      <c r="EO29" s="124"/>
      <c r="EP29" s="124"/>
      <c r="EQ29" s="124"/>
      <c r="ER29" s="124"/>
      <c r="ES29" s="124"/>
      <c r="ET29" s="124"/>
      <c r="EU29" s="124"/>
      <c r="EV29" s="124"/>
      <c r="EW29" s="124"/>
      <c r="EX29" s="124"/>
      <c r="EY29" s="124"/>
      <c r="EZ29" s="124"/>
      <c r="FA29" s="124"/>
      <c r="FB29" s="124"/>
      <c r="FC29" s="124"/>
      <c r="FD29" s="124"/>
      <c r="FE29" s="124"/>
      <c r="FF29" s="124"/>
      <c r="FG29" s="124"/>
      <c r="FH29" s="124"/>
      <c r="FI29" s="124"/>
      <c r="FJ29" s="124"/>
      <c r="FK29" s="124"/>
      <c r="FL29" s="124"/>
      <c r="FM29" s="124"/>
      <c r="FN29" s="124"/>
      <c r="FO29" s="124"/>
      <c r="FP29" s="124"/>
      <c r="FQ29" s="124"/>
      <c r="FR29" s="124"/>
      <c r="FS29" s="124"/>
      <c r="FT29" s="124"/>
      <c r="FU29" s="124"/>
      <c r="FV29" s="124"/>
      <c r="FW29" s="124"/>
      <c r="FX29" s="124"/>
      <c r="FY29" s="124"/>
      <c r="FZ29" s="124"/>
      <c r="GA29" s="124"/>
      <c r="GB29" s="124"/>
      <c r="GC29" s="124"/>
      <c r="GD29" s="124"/>
      <c r="GE29" s="124"/>
      <c r="GF29" s="124"/>
      <c r="GG29" s="124"/>
      <c r="GH29" s="124"/>
      <c r="GI29" s="124"/>
      <c r="GJ29" s="124"/>
    </row>
    <row r="30" spans="1:192" s="359" customFormat="1" x14ac:dyDescent="0.35">
      <c r="A30" s="357"/>
      <c r="B30" s="357"/>
      <c r="C30" s="549"/>
      <c r="D30" s="358"/>
      <c r="E30" s="722" t="str">
        <f xml:space="preserve"> InpC!E$76</f>
        <v>Senior debt DSCR - year 11</v>
      </c>
      <c r="F30" s="722">
        <f xml:space="preserve"> InpC!F$76</f>
        <v>0</v>
      </c>
      <c r="G30" s="722" t="str">
        <f xml:space="preserve"> InpC!G$76</f>
        <v>ratio</v>
      </c>
      <c r="H30" s="124"/>
      <c r="I30" s="716"/>
      <c r="J30" s="124"/>
      <c r="K30" s="124"/>
      <c r="L30" s="124"/>
      <c r="M30" s="124"/>
      <c r="N30" s="124"/>
      <c r="O30" s="124"/>
      <c r="P30" s="124"/>
      <c r="Q30" s="124"/>
      <c r="R30" s="124"/>
      <c r="S30" s="124"/>
      <c r="T30" s="124"/>
      <c r="U30" s="124"/>
      <c r="V30" s="124"/>
      <c r="W30" s="124"/>
      <c r="X30" s="124"/>
      <c r="Y30" s="124"/>
      <c r="Z30" s="124"/>
      <c r="AA30" s="124"/>
      <c r="AB30" s="124"/>
      <c r="AC30" s="124"/>
      <c r="AD30" s="124"/>
      <c r="AE30" s="124"/>
      <c r="AF30" s="124"/>
      <c r="AG30" s="124"/>
      <c r="AH30" s="124"/>
      <c r="AI30" s="124"/>
      <c r="AJ30" s="124"/>
      <c r="AK30" s="124"/>
      <c r="AL30" s="124"/>
      <c r="AM30" s="124"/>
      <c r="AN30" s="124"/>
      <c r="AO30" s="124"/>
      <c r="AP30" s="124"/>
      <c r="AQ30" s="124"/>
      <c r="AR30" s="124"/>
      <c r="AS30" s="124"/>
      <c r="AT30" s="124"/>
      <c r="AU30" s="124"/>
      <c r="AV30" s="124"/>
      <c r="AW30" s="124"/>
      <c r="AX30" s="124"/>
      <c r="AY30" s="124"/>
      <c r="AZ30" s="124"/>
      <c r="BA30" s="124"/>
      <c r="BB30" s="124"/>
      <c r="BC30" s="124"/>
      <c r="BD30" s="124"/>
      <c r="BE30" s="124"/>
      <c r="BF30" s="124"/>
      <c r="BG30" s="124"/>
      <c r="BH30" s="124"/>
      <c r="BI30" s="124"/>
      <c r="BJ30" s="124"/>
      <c r="BK30" s="124"/>
      <c r="BL30" s="124"/>
      <c r="BM30" s="124"/>
      <c r="BN30" s="124"/>
      <c r="BO30" s="124"/>
      <c r="BP30" s="124"/>
      <c r="BQ30" s="124"/>
      <c r="BR30" s="124"/>
      <c r="BS30" s="124"/>
      <c r="BT30" s="124"/>
      <c r="BU30" s="124"/>
      <c r="BV30" s="124"/>
      <c r="BW30" s="124"/>
      <c r="BX30" s="124"/>
      <c r="BY30" s="124"/>
      <c r="BZ30" s="124"/>
      <c r="CA30" s="124"/>
      <c r="CB30" s="124"/>
      <c r="CC30" s="124"/>
      <c r="CD30" s="124"/>
      <c r="CE30" s="124"/>
      <c r="CF30" s="124"/>
      <c r="CG30" s="124"/>
      <c r="CH30" s="124"/>
      <c r="CI30" s="124"/>
      <c r="CJ30" s="124"/>
      <c r="CK30" s="124"/>
      <c r="CL30" s="124"/>
      <c r="CM30" s="124"/>
      <c r="CN30" s="124"/>
      <c r="CO30" s="124"/>
      <c r="CP30" s="124"/>
      <c r="CQ30" s="124"/>
      <c r="CR30" s="124"/>
      <c r="CS30" s="124"/>
      <c r="CT30" s="124"/>
      <c r="CU30" s="124"/>
      <c r="CV30" s="124"/>
      <c r="CW30" s="124"/>
      <c r="CX30" s="124"/>
      <c r="CY30" s="124"/>
      <c r="CZ30" s="124"/>
      <c r="DA30" s="124"/>
      <c r="DB30" s="124"/>
      <c r="DC30" s="124"/>
      <c r="DD30" s="124"/>
      <c r="DE30" s="124"/>
      <c r="DF30" s="124"/>
      <c r="DG30" s="124"/>
      <c r="DH30" s="124"/>
      <c r="DI30" s="124"/>
      <c r="DJ30" s="124"/>
      <c r="DK30" s="124"/>
      <c r="DL30" s="124"/>
      <c r="DM30" s="124"/>
      <c r="DN30" s="124"/>
      <c r="DO30" s="124"/>
      <c r="DP30" s="124"/>
      <c r="DQ30" s="124"/>
      <c r="DR30" s="124"/>
      <c r="DS30" s="124"/>
      <c r="DT30" s="124"/>
      <c r="DU30" s="124"/>
      <c r="DV30" s="124"/>
      <c r="DW30" s="124"/>
      <c r="DX30" s="124"/>
      <c r="DY30" s="124"/>
      <c r="DZ30" s="124"/>
      <c r="EA30" s="124"/>
      <c r="EB30" s="124"/>
      <c r="EC30" s="124"/>
      <c r="ED30" s="124"/>
      <c r="EE30" s="124"/>
      <c r="EF30" s="124"/>
      <c r="EG30" s="124"/>
      <c r="EH30" s="124"/>
      <c r="EI30" s="124"/>
      <c r="EJ30" s="124"/>
      <c r="EK30" s="124"/>
      <c r="EL30" s="124"/>
      <c r="EM30" s="124"/>
      <c r="EN30" s="124"/>
      <c r="EO30" s="124"/>
      <c r="EP30" s="124"/>
      <c r="EQ30" s="124"/>
      <c r="ER30" s="124"/>
      <c r="ES30" s="124"/>
      <c r="ET30" s="124"/>
      <c r="EU30" s="124"/>
      <c r="EV30" s="124"/>
      <c r="EW30" s="124"/>
      <c r="EX30" s="124"/>
      <c r="EY30" s="124"/>
      <c r="EZ30" s="124"/>
      <c r="FA30" s="124"/>
      <c r="FB30" s="124"/>
      <c r="FC30" s="124"/>
      <c r="FD30" s="124"/>
      <c r="FE30" s="124"/>
      <c r="FF30" s="124"/>
      <c r="FG30" s="124"/>
      <c r="FH30" s="124"/>
      <c r="FI30" s="124"/>
      <c r="FJ30" s="124"/>
      <c r="FK30" s="124"/>
      <c r="FL30" s="124"/>
      <c r="FM30" s="124"/>
      <c r="FN30" s="124"/>
      <c r="FO30" s="124"/>
      <c r="FP30" s="124"/>
      <c r="FQ30" s="124"/>
      <c r="FR30" s="124"/>
      <c r="FS30" s="124"/>
      <c r="FT30" s="124"/>
      <c r="FU30" s="124"/>
      <c r="FV30" s="124"/>
      <c r="FW30" s="124"/>
      <c r="FX30" s="124"/>
      <c r="FY30" s="124"/>
      <c r="FZ30" s="124"/>
      <c r="GA30" s="124"/>
      <c r="GB30" s="124"/>
      <c r="GC30" s="124"/>
      <c r="GD30" s="124"/>
      <c r="GE30" s="124"/>
      <c r="GF30" s="124"/>
      <c r="GG30" s="124"/>
      <c r="GH30" s="124"/>
      <c r="GI30" s="124"/>
      <c r="GJ30" s="124"/>
    </row>
    <row r="31" spans="1:192" s="359" customFormat="1" x14ac:dyDescent="0.35">
      <c r="A31" s="357"/>
      <c r="B31" s="357"/>
      <c r="C31" s="549"/>
      <c r="D31" s="358"/>
      <c r="E31" s="722" t="str">
        <f xml:space="preserve"> InpC!E$77</f>
        <v>Senior debt DSCR - year 12</v>
      </c>
      <c r="F31" s="722">
        <f xml:space="preserve"> InpC!F$77</f>
        <v>0</v>
      </c>
      <c r="G31" s="722" t="str">
        <f xml:space="preserve"> InpC!G$77</f>
        <v>ratio</v>
      </c>
      <c r="H31" s="124"/>
      <c r="I31" s="716"/>
      <c r="J31" s="124"/>
      <c r="K31" s="124"/>
      <c r="L31" s="124"/>
      <c r="M31" s="124"/>
      <c r="N31" s="124"/>
      <c r="O31" s="124"/>
      <c r="P31" s="124"/>
      <c r="Q31" s="124"/>
      <c r="R31" s="124"/>
      <c r="S31" s="124"/>
      <c r="T31" s="124"/>
      <c r="U31" s="124"/>
      <c r="V31" s="124"/>
      <c r="W31" s="124"/>
      <c r="X31" s="124"/>
      <c r="Y31" s="124"/>
      <c r="Z31" s="124"/>
      <c r="AA31" s="124"/>
      <c r="AB31" s="124"/>
      <c r="AC31" s="124"/>
      <c r="AD31" s="124"/>
      <c r="AE31" s="124"/>
      <c r="AF31" s="124"/>
      <c r="AG31" s="124"/>
      <c r="AH31" s="124"/>
      <c r="AI31" s="124"/>
      <c r="AJ31" s="124"/>
      <c r="AK31" s="124"/>
      <c r="AL31" s="124"/>
      <c r="AM31" s="124"/>
      <c r="AN31" s="124"/>
      <c r="AO31" s="124"/>
      <c r="AP31" s="124"/>
      <c r="AQ31" s="124"/>
      <c r="AR31" s="124"/>
      <c r="AS31" s="124"/>
      <c r="AT31" s="124"/>
      <c r="AU31" s="124"/>
      <c r="AV31" s="124"/>
      <c r="AW31" s="124"/>
      <c r="AX31" s="124"/>
      <c r="AY31" s="124"/>
      <c r="AZ31" s="124"/>
      <c r="BA31" s="124"/>
      <c r="BB31" s="124"/>
      <c r="BC31" s="124"/>
      <c r="BD31" s="124"/>
      <c r="BE31" s="124"/>
      <c r="BF31" s="124"/>
      <c r="BG31" s="124"/>
      <c r="BH31" s="124"/>
      <c r="BI31" s="124"/>
      <c r="BJ31" s="124"/>
      <c r="BK31" s="124"/>
      <c r="BL31" s="124"/>
      <c r="BM31" s="124"/>
      <c r="BN31" s="124"/>
      <c r="BO31" s="124"/>
      <c r="BP31" s="124"/>
      <c r="BQ31" s="124"/>
      <c r="BR31" s="124"/>
      <c r="BS31" s="124"/>
      <c r="BT31" s="124"/>
      <c r="BU31" s="124"/>
      <c r="BV31" s="124"/>
      <c r="BW31" s="124"/>
      <c r="BX31" s="124"/>
      <c r="BY31" s="124"/>
      <c r="BZ31" s="124"/>
      <c r="CA31" s="124"/>
      <c r="CB31" s="124"/>
      <c r="CC31" s="124"/>
      <c r="CD31" s="124"/>
      <c r="CE31" s="124"/>
      <c r="CF31" s="124"/>
      <c r="CG31" s="124"/>
      <c r="CH31" s="124"/>
      <c r="CI31" s="124"/>
      <c r="CJ31" s="124"/>
      <c r="CK31" s="124"/>
      <c r="CL31" s="124"/>
      <c r="CM31" s="124"/>
      <c r="CN31" s="124"/>
      <c r="CO31" s="124"/>
      <c r="CP31" s="124"/>
      <c r="CQ31" s="124"/>
      <c r="CR31" s="124"/>
      <c r="CS31" s="124"/>
      <c r="CT31" s="124"/>
      <c r="CU31" s="124"/>
      <c r="CV31" s="124"/>
      <c r="CW31" s="124"/>
      <c r="CX31" s="124"/>
      <c r="CY31" s="124"/>
      <c r="CZ31" s="124"/>
      <c r="DA31" s="124"/>
      <c r="DB31" s="124"/>
      <c r="DC31" s="124"/>
      <c r="DD31" s="124"/>
      <c r="DE31" s="124"/>
      <c r="DF31" s="124"/>
      <c r="DG31" s="124"/>
      <c r="DH31" s="124"/>
      <c r="DI31" s="124"/>
      <c r="DJ31" s="124"/>
      <c r="DK31" s="124"/>
      <c r="DL31" s="124"/>
      <c r="DM31" s="124"/>
      <c r="DN31" s="124"/>
      <c r="DO31" s="124"/>
      <c r="DP31" s="124"/>
      <c r="DQ31" s="124"/>
      <c r="DR31" s="124"/>
      <c r="DS31" s="124"/>
      <c r="DT31" s="124"/>
      <c r="DU31" s="124"/>
      <c r="DV31" s="124"/>
      <c r="DW31" s="124"/>
      <c r="DX31" s="124"/>
      <c r="DY31" s="124"/>
      <c r="DZ31" s="124"/>
      <c r="EA31" s="124"/>
      <c r="EB31" s="124"/>
      <c r="EC31" s="124"/>
      <c r="ED31" s="124"/>
      <c r="EE31" s="124"/>
      <c r="EF31" s="124"/>
      <c r="EG31" s="124"/>
      <c r="EH31" s="124"/>
      <c r="EI31" s="124"/>
      <c r="EJ31" s="124"/>
      <c r="EK31" s="124"/>
      <c r="EL31" s="124"/>
      <c r="EM31" s="124"/>
      <c r="EN31" s="124"/>
      <c r="EO31" s="124"/>
      <c r="EP31" s="124"/>
      <c r="EQ31" s="124"/>
      <c r="ER31" s="124"/>
      <c r="ES31" s="124"/>
      <c r="ET31" s="124"/>
      <c r="EU31" s="124"/>
      <c r="EV31" s="124"/>
      <c r="EW31" s="124"/>
      <c r="EX31" s="124"/>
      <c r="EY31" s="124"/>
      <c r="EZ31" s="124"/>
      <c r="FA31" s="124"/>
      <c r="FB31" s="124"/>
      <c r="FC31" s="124"/>
      <c r="FD31" s="124"/>
      <c r="FE31" s="124"/>
      <c r="FF31" s="124"/>
      <c r="FG31" s="124"/>
      <c r="FH31" s="124"/>
      <c r="FI31" s="124"/>
      <c r="FJ31" s="124"/>
      <c r="FK31" s="124"/>
      <c r="FL31" s="124"/>
      <c r="FM31" s="124"/>
      <c r="FN31" s="124"/>
      <c r="FO31" s="124"/>
      <c r="FP31" s="124"/>
      <c r="FQ31" s="124"/>
      <c r="FR31" s="124"/>
      <c r="FS31" s="124"/>
      <c r="FT31" s="124"/>
      <c r="FU31" s="124"/>
      <c r="FV31" s="124"/>
      <c r="FW31" s="124"/>
      <c r="FX31" s="124"/>
      <c r="FY31" s="124"/>
      <c r="FZ31" s="124"/>
      <c r="GA31" s="124"/>
      <c r="GB31" s="124"/>
      <c r="GC31" s="124"/>
      <c r="GD31" s="124"/>
      <c r="GE31" s="124"/>
      <c r="GF31" s="124"/>
      <c r="GG31" s="124"/>
      <c r="GH31" s="124"/>
      <c r="GI31" s="124"/>
      <c r="GJ31" s="124"/>
    </row>
    <row r="32" spans="1:192" s="359" customFormat="1" x14ac:dyDescent="0.35">
      <c r="A32" s="357"/>
      <c r="B32" s="357"/>
      <c r="C32" s="549"/>
      <c r="D32" s="358"/>
      <c r="E32" s="722" t="str">
        <f xml:space="preserve"> InpC!E$78</f>
        <v>Senior debt DSCR - year 13</v>
      </c>
      <c r="F32" s="722">
        <f xml:space="preserve"> InpC!F$78</f>
        <v>0</v>
      </c>
      <c r="G32" s="722" t="str">
        <f xml:space="preserve"> InpC!G$78</f>
        <v>ratio</v>
      </c>
      <c r="H32" s="124"/>
      <c r="I32" s="716"/>
      <c r="J32" s="124"/>
      <c r="K32" s="124"/>
      <c r="L32" s="124"/>
      <c r="M32" s="124"/>
      <c r="N32" s="124"/>
      <c r="O32" s="124"/>
      <c r="P32" s="124"/>
      <c r="Q32" s="124"/>
      <c r="R32" s="124"/>
      <c r="S32" s="124"/>
      <c r="T32" s="124"/>
      <c r="U32" s="124"/>
      <c r="V32" s="124"/>
      <c r="W32" s="124"/>
      <c r="X32" s="124"/>
      <c r="Y32" s="124"/>
      <c r="Z32" s="124"/>
      <c r="AA32" s="124"/>
      <c r="AB32" s="124"/>
      <c r="AC32" s="124"/>
      <c r="AD32" s="124"/>
      <c r="AE32" s="124"/>
      <c r="AF32" s="124"/>
      <c r="AG32" s="124"/>
      <c r="AH32" s="124"/>
      <c r="AI32" s="124"/>
      <c r="AJ32" s="124"/>
      <c r="AK32" s="124"/>
      <c r="AL32" s="124"/>
      <c r="AM32" s="124"/>
      <c r="AN32" s="124"/>
      <c r="AO32" s="124"/>
      <c r="AP32" s="124"/>
      <c r="AQ32" s="124"/>
      <c r="AR32" s="124"/>
      <c r="AS32" s="124"/>
      <c r="AT32" s="124"/>
      <c r="AU32" s="124"/>
      <c r="AV32" s="124"/>
      <c r="AW32" s="124"/>
      <c r="AX32" s="124"/>
      <c r="AY32" s="124"/>
      <c r="AZ32" s="124"/>
      <c r="BA32" s="124"/>
      <c r="BB32" s="124"/>
      <c r="BC32" s="124"/>
      <c r="BD32" s="124"/>
      <c r="BE32" s="124"/>
      <c r="BF32" s="124"/>
      <c r="BG32" s="124"/>
      <c r="BH32" s="124"/>
      <c r="BI32" s="124"/>
      <c r="BJ32" s="124"/>
      <c r="BK32" s="124"/>
      <c r="BL32" s="124"/>
      <c r="BM32" s="124"/>
      <c r="BN32" s="124"/>
      <c r="BO32" s="124"/>
      <c r="BP32" s="124"/>
      <c r="BQ32" s="124"/>
      <c r="BR32" s="124"/>
      <c r="BS32" s="124"/>
      <c r="BT32" s="124"/>
      <c r="BU32" s="124"/>
      <c r="BV32" s="124"/>
      <c r="BW32" s="124"/>
      <c r="BX32" s="124"/>
      <c r="BY32" s="124"/>
      <c r="BZ32" s="124"/>
      <c r="CA32" s="124"/>
      <c r="CB32" s="124"/>
      <c r="CC32" s="124"/>
      <c r="CD32" s="124"/>
      <c r="CE32" s="124"/>
      <c r="CF32" s="124"/>
      <c r="CG32" s="124"/>
      <c r="CH32" s="124"/>
      <c r="CI32" s="124"/>
      <c r="CJ32" s="124"/>
      <c r="CK32" s="124"/>
      <c r="CL32" s="124"/>
      <c r="CM32" s="124"/>
      <c r="CN32" s="124"/>
      <c r="CO32" s="124"/>
      <c r="CP32" s="124"/>
      <c r="CQ32" s="124"/>
      <c r="CR32" s="124"/>
      <c r="CS32" s="124"/>
      <c r="CT32" s="124"/>
      <c r="CU32" s="124"/>
      <c r="CV32" s="124"/>
      <c r="CW32" s="124"/>
      <c r="CX32" s="124"/>
      <c r="CY32" s="124"/>
      <c r="CZ32" s="124"/>
      <c r="DA32" s="124"/>
      <c r="DB32" s="124"/>
      <c r="DC32" s="124"/>
      <c r="DD32" s="124"/>
      <c r="DE32" s="124"/>
      <c r="DF32" s="124"/>
      <c r="DG32" s="124"/>
      <c r="DH32" s="124"/>
      <c r="DI32" s="124"/>
      <c r="DJ32" s="124"/>
      <c r="DK32" s="124"/>
      <c r="DL32" s="124"/>
      <c r="DM32" s="124"/>
      <c r="DN32" s="124"/>
      <c r="DO32" s="124"/>
      <c r="DP32" s="124"/>
      <c r="DQ32" s="124"/>
      <c r="DR32" s="124"/>
      <c r="DS32" s="124"/>
      <c r="DT32" s="124"/>
      <c r="DU32" s="124"/>
      <c r="DV32" s="124"/>
      <c r="DW32" s="124"/>
      <c r="DX32" s="124"/>
      <c r="DY32" s="124"/>
      <c r="DZ32" s="124"/>
      <c r="EA32" s="124"/>
      <c r="EB32" s="124"/>
      <c r="EC32" s="124"/>
      <c r="ED32" s="124"/>
      <c r="EE32" s="124"/>
      <c r="EF32" s="124"/>
      <c r="EG32" s="124"/>
      <c r="EH32" s="124"/>
      <c r="EI32" s="124"/>
      <c r="EJ32" s="124"/>
      <c r="EK32" s="124"/>
      <c r="EL32" s="124"/>
      <c r="EM32" s="124"/>
      <c r="EN32" s="124"/>
      <c r="EO32" s="124"/>
      <c r="EP32" s="124"/>
      <c r="EQ32" s="124"/>
      <c r="ER32" s="124"/>
      <c r="ES32" s="124"/>
      <c r="ET32" s="124"/>
      <c r="EU32" s="124"/>
      <c r="EV32" s="124"/>
      <c r="EW32" s="124"/>
      <c r="EX32" s="124"/>
      <c r="EY32" s="124"/>
      <c r="EZ32" s="124"/>
      <c r="FA32" s="124"/>
      <c r="FB32" s="124"/>
      <c r="FC32" s="124"/>
      <c r="FD32" s="124"/>
      <c r="FE32" s="124"/>
      <c r="FF32" s="124"/>
      <c r="FG32" s="124"/>
      <c r="FH32" s="124"/>
      <c r="FI32" s="124"/>
      <c r="FJ32" s="124"/>
      <c r="FK32" s="124"/>
      <c r="FL32" s="124"/>
      <c r="FM32" s="124"/>
      <c r="FN32" s="124"/>
      <c r="FO32" s="124"/>
      <c r="FP32" s="124"/>
      <c r="FQ32" s="124"/>
      <c r="FR32" s="124"/>
      <c r="FS32" s="124"/>
      <c r="FT32" s="124"/>
      <c r="FU32" s="124"/>
      <c r="FV32" s="124"/>
      <c r="FW32" s="124"/>
      <c r="FX32" s="124"/>
      <c r="FY32" s="124"/>
      <c r="FZ32" s="124"/>
      <c r="GA32" s="124"/>
      <c r="GB32" s="124"/>
      <c r="GC32" s="124"/>
      <c r="GD32" s="124"/>
      <c r="GE32" s="124"/>
      <c r="GF32" s="124"/>
      <c r="GG32" s="124"/>
      <c r="GH32" s="124"/>
      <c r="GI32" s="124"/>
      <c r="GJ32" s="124"/>
    </row>
    <row r="33" spans="1:192" s="359" customFormat="1" x14ac:dyDescent="0.35">
      <c r="A33" s="357"/>
      <c r="B33" s="357"/>
      <c r="C33" s="549"/>
      <c r="D33" s="358"/>
      <c r="E33" s="722" t="str">
        <f xml:space="preserve"> InpC!E$79</f>
        <v>Senior debt DSCR - year 14</v>
      </c>
      <c r="F33" s="722">
        <f xml:space="preserve"> InpC!F$79</f>
        <v>0</v>
      </c>
      <c r="G33" s="722" t="str">
        <f xml:space="preserve"> InpC!G$79</f>
        <v>ratio</v>
      </c>
      <c r="H33" s="124"/>
      <c r="I33" s="716"/>
      <c r="J33" s="124"/>
      <c r="K33" s="124"/>
      <c r="L33" s="124"/>
      <c r="M33" s="124"/>
      <c r="N33" s="124"/>
      <c r="O33" s="124"/>
      <c r="P33" s="124"/>
      <c r="Q33" s="124"/>
      <c r="R33" s="124"/>
      <c r="S33" s="124"/>
      <c r="T33" s="124"/>
      <c r="U33" s="124"/>
      <c r="V33" s="124"/>
      <c r="W33" s="124"/>
      <c r="X33" s="124"/>
      <c r="Y33" s="124"/>
      <c r="Z33" s="124"/>
      <c r="AA33" s="124"/>
      <c r="AB33" s="124"/>
      <c r="AC33" s="124"/>
      <c r="AD33" s="124"/>
      <c r="AE33" s="124"/>
      <c r="AF33" s="124"/>
      <c r="AG33" s="124"/>
      <c r="AH33" s="124"/>
      <c r="AI33" s="124"/>
      <c r="AJ33" s="124"/>
      <c r="AK33" s="124"/>
      <c r="AL33" s="124"/>
      <c r="AM33" s="124"/>
      <c r="AN33" s="124"/>
      <c r="AO33" s="124"/>
      <c r="AP33" s="124"/>
      <c r="AQ33" s="124"/>
      <c r="AR33" s="124"/>
      <c r="AS33" s="124"/>
      <c r="AT33" s="124"/>
      <c r="AU33" s="124"/>
      <c r="AV33" s="124"/>
      <c r="AW33" s="124"/>
      <c r="AX33" s="124"/>
      <c r="AY33" s="124"/>
      <c r="AZ33" s="124"/>
      <c r="BA33" s="124"/>
      <c r="BB33" s="124"/>
      <c r="BC33" s="124"/>
      <c r="BD33" s="124"/>
      <c r="BE33" s="124"/>
      <c r="BF33" s="124"/>
      <c r="BG33" s="124"/>
      <c r="BH33" s="124"/>
      <c r="BI33" s="124"/>
      <c r="BJ33" s="124"/>
      <c r="BK33" s="124"/>
      <c r="BL33" s="124"/>
      <c r="BM33" s="124"/>
      <c r="BN33" s="124"/>
      <c r="BO33" s="124"/>
      <c r="BP33" s="124"/>
      <c r="BQ33" s="124"/>
      <c r="BR33" s="124"/>
      <c r="BS33" s="124"/>
      <c r="BT33" s="124"/>
      <c r="BU33" s="124"/>
      <c r="BV33" s="124"/>
      <c r="BW33" s="124"/>
      <c r="BX33" s="124"/>
      <c r="BY33" s="124"/>
      <c r="BZ33" s="124"/>
      <c r="CA33" s="124"/>
      <c r="CB33" s="124"/>
      <c r="CC33" s="124"/>
      <c r="CD33" s="124"/>
      <c r="CE33" s="124"/>
      <c r="CF33" s="124"/>
      <c r="CG33" s="124"/>
      <c r="CH33" s="124"/>
      <c r="CI33" s="124"/>
      <c r="CJ33" s="124"/>
      <c r="CK33" s="124"/>
      <c r="CL33" s="124"/>
      <c r="CM33" s="124"/>
      <c r="CN33" s="124"/>
      <c r="CO33" s="124"/>
      <c r="CP33" s="124"/>
      <c r="CQ33" s="124"/>
      <c r="CR33" s="124"/>
      <c r="CS33" s="124"/>
      <c r="CT33" s="124"/>
      <c r="CU33" s="124"/>
      <c r="CV33" s="124"/>
      <c r="CW33" s="124"/>
      <c r="CX33" s="124"/>
      <c r="CY33" s="124"/>
      <c r="CZ33" s="124"/>
      <c r="DA33" s="124"/>
      <c r="DB33" s="124"/>
      <c r="DC33" s="124"/>
      <c r="DD33" s="124"/>
      <c r="DE33" s="124"/>
      <c r="DF33" s="124"/>
      <c r="DG33" s="124"/>
      <c r="DH33" s="124"/>
      <c r="DI33" s="124"/>
      <c r="DJ33" s="124"/>
      <c r="DK33" s="124"/>
      <c r="DL33" s="124"/>
      <c r="DM33" s="124"/>
      <c r="DN33" s="124"/>
      <c r="DO33" s="124"/>
      <c r="DP33" s="124"/>
      <c r="DQ33" s="124"/>
      <c r="DR33" s="124"/>
      <c r="DS33" s="124"/>
      <c r="DT33" s="124"/>
      <c r="DU33" s="124"/>
      <c r="DV33" s="124"/>
      <c r="DW33" s="124"/>
      <c r="DX33" s="124"/>
      <c r="DY33" s="124"/>
      <c r="DZ33" s="124"/>
      <c r="EA33" s="124"/>
      <c r="EB33" s="124"/>
      <c r="EC33" s="124"/>
      <c r="ED33" s="124"/>
      <c r="EE33" s="124"/>
      <c r="EF33" s="124"/>
      <c r="EG33" s="124"/>
      <c r="EH33" s="124"/>
      <c r="EI33" s="124"/>
      <c r="EJ33" s="124"/>
      <c r="EK33" s="124"/>
      <c r="EL33" s="124"/>
      <c r="EM33" s="124"/>
      <c r="EN33" s="124"/>
      <c r="EO33" s="124"/>
      <c r="EP33" s="124"/>
      <c r="EQ33" s="124"/>
      <c r="ER33" s="124"/>
      <c r="ES33" s="124"/>
      <c r="ET33" s="124"/>
      <c r="EU33" s="124"/>
      <c r="EV33" s="124"/>
      <c r="EW33" s="124"/>
      <c r="EX33" s="124"/>
      <c r="EY33" s="124"/>
      <c r="EZ33" s="124"/>
      <c r="FA33" s="124"/>
      <c r="FB33" s="124"/>
      <c r="FC33" s="124"/>
      <c r="FD33" s="124"/>
      <c r="FE33" s="124"/>
      <c r="FF33" s="124"/>
      <c r="FG33" s="124"/>
      <c r="FH33" s="124"/>
      <c r="FI33" s="124"/>
      <c r="FJ33" s="124"/>
      <c r="FK33" s="124"/>
      <c r="FL33" s="124"/>
      <c r="FM33" s="124"/>
      <c r="FN33" s="124"/>
      <c r="FO33" s="124"/>
      <c r="FP33" s="124"/>
      <c r="FQ33" s="124"/>
      <c r="FR33" s="124"/>
      <c r="FS33" s="124"/>
      <c r="FT33" s="124"/>
      <c r="FU33" s="124"/>
      <c r="FV33" s="124"/>
      <c r="FW33" s="124"/>
      <c r="FX33" s="124"/>
      <c r="FY33" s="124"/>
      <c r="FZ33" s="124"/>
      <c r="GA33" s="124"/>
      <c r="GB33" s="124"/>
      <c r="GC33" s="124"/>
      <c r="GD33" s="124"/>
      <c r="GE33" s="124"/>
      <c r="GF33" s="124"/>
      <c r="GG33" s="124"/>
      <c r="GH33" s="124"/>
      <c r="GI33" s="124"/>
      <c r="GJ33" s="124"/>
    </row>
    <row r="34" spans="1:192" s="359" customFormat="1" x14ac:dyDescent="0.35">
      <c r="A34" s="357"/>
      <c r="B34" s="357"/>
      <c r="C34" s="549"/>
      <c r="D34" s="358"/>
      <c r="E34" s="722" t="str">
        <f xml:space="preserve"> InpC!E$80</f>
        <v>Senior debt DSCR - year 15</v>
      </c>
      <c r="F34" s="722">
        <f xml:space="preserve"> InpC!F$80</f>
        <v>0</v>
      </c>
      <c r="G34" s="722" t="str">
        <f xml:space="preserve"> InpC!G$80</f>
        <v>ratio</v>
      </c>
      <c r="H34" s="124"/>
      <c r="I34" s="716"/>
      <c r="J34" s="124"/>
      <c r="K34" s="124"/>
      <c r="L34" s="124"/>
      <c r="M34" s="124"/>
      <c r="N34" s="124"/>
      <c r="O34" s="124"/>
      <c r="P34" s="124"/>
      <c r="Q34" s="124"/>
      <c r="R34" s="124"/>
      <c r="S34" s="124"/>
      <c r="T34" s="124"/>
      <c r="U34" s="124"/>
      <c r="V34" s="124"/>
      <c r="W34" s="124"/>
      <c r="X34" s="124"/>
      <c r="Y34" s="124"/>
      <c r="Z34" s="124"/>
      <c r="AA34" s="124"/>
      <c r="AB34" s="124"/>
      <c r="AC34" s="124"/>
      <c r="AD34" s="124"/>
      <c r="AE34" s="124"/>
      <c r="AF34" s="124"/>
      <c r="AG34" s="124"/>
      <c r="AH34" s="124"/>
      <c r="AI34" s="124"/>
      <c r="AJ34" s="124"/>
      <c r="AK34" s="124"/>
      <c r="AL34" s="124"/>
      <c r="AM34" s="124"/>
      <c r="AN34" s="124"/>
      <c r="AO34" s="124"/>
      <c r="AP34" s="124"/>
      <c r="AQ34" s="124"/>
      <c r="AR34" s="124"/>
      <c r="AS34" s="124"/>
      <c r="AT34" s="124"/>
      <c r="AU34" s="124"/>
      <c r="AV34" s="124"/>
      <c r="AW34" s="124"/>
      <c r="AX34" s="124"/>
      <c r="AY34" s="124"/>
      <c r="AZ34" s="124"/>
      <c r="BA34" s="124"/>
      <c r="BB34" s="124"/>
      <c r="BC34" s="124"/>
      <c r="BD34" s="124"/>
      <c r="BE34" s="124"/>
      <c r="BF34" s="124"/>
      <c r="BG34" s="124"/>
      <c r="BH34" s="124"/>
      <c r="BI34" s="124"/>
      <c r="BJ34" s="124"/>
      <c r="BK34" s="124"/>
      <c r="BL34" s="124"/>
      <c r="BM34" s="124"/>
      <c r="BN34" s="124"/>
      <c r="BO34" s="124"/>
      <c r="BP34" s="124"/>
      <c r="BQ34" s="124"/>
      <c r="BR34" s="124"/>
      <c r="BS34" s="124"/>
      <c r="BT34" s="124"/>
      <c r="BU34" s="124"/>
      <c r="BV34" s="124"/>
      <c r="BW34" s="124"/>
      <c r="BX34" s="124"/>
      <c r="BY34" s="124"/>
      <c r="BZ34" s="124"/>
      <c r="CA34" s="124"/>
      <c r="CB34" s="124"/>
      <c r="CC34" s="124"/>
      <c r="CD34" s="124"/>
      <c r="CE34" s="124"/>
      <c r="CF34" s="124"/>
      <c r="CG34" s="124"/>
      <c r="CH34" s="124"/>
      <c r="CI34" s="124"/>
      <c r="CJ34" s="124"/>
      <c r="CK34" s="124"/>
      <c r="CL34" s="124"/>
      <c r="CM34" s="124"/>
      <c r="CN34" s="124"/>
      <c r="CO34" s="124"/>
      <c r="CP34" s="124"/>
      <c r="CQ34" s="124"/>
      <c r="CR34" s="124"/>
      <c r="CS34" s="124"/>
      <c r="CT34" s="124"/>
      <c r="CU34" s="124"/>
      <c r="CV34" s="124"/>
      <c r="CW34" s="124"/>
      <c r="CX34" s="124"/>
      <c r="CY34" s="124"/>
      <c r="CZ34" s="124"/>
      <c r="DA34" s="124"/>
      <c r="DB34" s="124"/>
      <c r="DC34" s="124"/>
      <c r="DD34" s="124"/>
      <c r="DE34" s="124"/>
      <c r="DF34" s="124"/>
      <c r="DG34" s="124"/>
      <c r="DH34" s="124"/>
      <c r="DI34" s="124"/>
      <c r="DJ34" s="124"/>
      <c r="DK34" s="124"/>
      <c r="DL34" s="124"/>
      <c r="DM34" s="124"/>
      <c r="DN34" s="124"/>
      <c r="DO34" s="124"/>
      <c r="DP34" s="124"/>
      <c r="DQ34" s="124"/>
      <c r="DR34" s="124"/>
      <c r="DS34" s="124"/>
      <c r="DT34" s="124"/>
      <c r="DU34" s="124"/>
      <c r="DV34" s="124"/>
      <c r="DW34" s="124"/>
      <c r="DX34" s="124"/>
      <c r="DY34" s="124"/>
      <c r="DZ34" s="124"/>
      <c r="EA34" s="124"/>
      <c r="EB34" s="124"/>
      <c r="EC34" s="124"/>
      <c r="ED34" s="124"/>
      <c r="EE34" s="124"/>
      <c r="EF34" s="124"/>
      <c r="EG34" s="124"/>
      <c r="EH34" s="124"/>
      <c r="EI34" s="124"/>
      <c r="EJ34" s="124"/>
      <c r="EK34" s="124"/>
      <c r="EL34" s="124"/>
      <c r="EM34" s="124"/>
      <c r="EN34" s="124"/>
      <c r="EO34" s="124"/>
      <c r="EP34" s="124"/>
      <c r="EQ34" s="124"/>
      <c r="ER34" s="124"/>
      <c r="ES34" s="124"/>
      <c r="ET34" s="124"/>
      <c r="EU34" s="124"/>
      <c r="EV34" s="124"/>
      <c r="EW34" s="124"/>
      <c r="EX34" s="124"/>
      <c r="EY34" s="124"/>
      <c r="EZ34" s="124"/>
      <c r="FA34" s="124"/>
      <c r="FB34" s="124"/>
      <c r="FC34" s="124"/>
      <c r="FD34" s="124"/>
      <c r="FE34" s="124"/>
      <c r="FF34" s="124"/>
      <c r="FG34" s="124"/>
      <c r="FH34" s="124"/>
      <c r="FI34" s="124"/>
      <c r="FJ34" s="124"/>
      <c r="FK34" s="124"/>
      <c r="FL34" s="124"/>
      <c r="FM34" s="124"/>
      <c r="FN34" s="124"/>
      <c r="FO34" s="124"/>
      <c r="FP34" s="124"/>
      <c r="FQ34" s="124"/>
      <c r="FR34" s="124"/>
      <c r="FS34" s="124"/>
      <c r="FT34" s="124"/>
      <c r="FU34" s="124"/>
      <c r="FV34" s="124"/>
      <c r="FW34" s="124"/>
      <c r="FX34" s="124"/>
      <c r="FY34" s="124"/>
      <c r="FZ34" s="124"/>
      <c r="GA34" s="124"/>
      <c r="GB34" s="124"/>
      <c r="GC34" s="124"/>
      <c r="GD34" s="124"/>
      <c r="GE34" s="124"/>
      <c r="GF34" s="124"/>
      <c r="GG34" s="124"/>
      <c r="GH34" s="124"/>
      <c r="GI34" s="124"/>
      <c r="GJ34" s="124"/>
    </row>
    <row r="35" spans="1:192" s="359" customFormat="1" x14ac:dyDescent="0.35">
      <c r="A35" s="357"/>
      <c r="B35" s="357"/>
      <c r="C35" s="549"/>
      <c r="D35" s="358"/>
      <c r="E35" s="722" t="str">
        <f xml:space="preserve"> InpC!E$81</f>
        <v>Senior debt DSCR - year 16</v>
      </c>
      <c r="F35" s="722">
        <f xml:space="preserve"> InpC!F$81</f>
        <v>0</v>
      </c>
      <c r="G35" s="722" t="str">
        <f xml:space="preserve"> InpC!G$81</f>
        <v>ratio</v>
      </c>
      <c r="H35" s="124"/>
      <c r="I35" s="716"/>
      <c r="J35" s="124"/>
      <c r="K35" s="124"/>
      <c r="L35" s="124"/>
      <c r="M35" s="124"/>
      <c r="N35" s="124"/>
      <c r="O35" s="124"/>
      <c r="P35" s="124"/>
      <c r="Q35" s="124"/>
      <c r="R35" s="124"/>
      <c r="S35" s="124"/>
      <c r="T35" s="124"/>
      <c r="U35" s="124"/>
      <c r="V35" s="124"/>
      <c r="W35" s="124"/>
      <c r="X35" s="124"/>
      <c r="Y35" s="124"/>
      <c r="Z35" s="124"/>
      <c r="AA35" s="124"/>
      <c r="AB35" s="124"/>
      <c r="AC35" s="124"/>
      <c r="AD35" s="124"/>
      <c r="AE35" s="124"/>
      <c r="AF35" s="124"/>
      <c r="AG35" s="124"/>
      <c r="AH35" s="124"/>
      <c r="AI35" s="124"/>
      <c r="AJ35" s="124"/>
      <c r="AK35" s="124"/>
      <c r="AL35" s="124"/>
      <c r="AM35" s="124"/>
      <c r="AN35" s="124"/>
      <c r="AO35" s="124"/>
      <c r="AP35" s="124"/>
      <c r="AQ35" s="124"/>
      <c r="AR35" s="124"/>
      <c r="AS35" s="124"/>
      <c r="AT35" s="124"/>
      <c r="AU35" s="124"/>
      <c r="AV35" s="124"/>
      <c r="AW35" s="124"/>
      <c r="AX35" s="124"/>
      <c r="AY35" s="124"/>
      <c r="AZ35" s="124"/>
      <c r="BA35" s="124"/>
      <c r="BB35" s="124"/>
      <c r="BC35" s="124"/>
      <c r="BD35" s="124"/>
      <c r="BE35" s="124"/>
      <c r="BF35" s="124"/>
      <c r="BG35" s="124"/>
      <c r="BH35" s="124"/>
      <c r="BI35" s="124"/>
      <c r="BJ35" s="124"/>
      <c r="BK35" s="124"/>
      <c r="BL35" s="124"/>
      <c r="BM35" s="124"/>
      <c r="BN35" s="124"/>
      <c r="BO35" s="124"/>
      <c r="BP35" s="124"/>
      <c r="BQ35" s="124"/>
      <c r="BR35" s="124"/>
      <c r="BS35" s="124"/>
      <c r="BT35" s="124"/>
      <c r="BU35" s="124"/>
      <c r="BV35" s="124"/>
      <c r="BW35" s="124"/>
      <c r="BX35" s="124"/>
      <c r="BY35" s="124"/>
      <c r="BZ35" s="124"/>
      <c r="CA35" s="124"/>
      <c r="CB35" s="124"/>
      <c r="CC35" s="124"/>
      <c r="CD35" s="124"/>
      <c r="CE35" s="124"/>
      <c r="CF35" s="124"/>
      <c r="CG35" s="124"/>
      <c r="CH35" s="124"/>
      <c r="CI35" s="124"/>
      <c r="CJ35" s="124"/>
      <c r="CK35" s="124"/>
      <c r="CL35" s="124"/>
      <c r="CM35" s="124"/>
      <c r="CN35" s="124"/>
      <c r="CO35" s="124"/>
      <c r="CP35" s="124"/>
      <c r="CQ35" s="124"/>
      <c r="CR35" s="124"/>
      <c r="CS35" s="124"/>
      <c r="CT35" s="124"/>
      <c r="CU35" s="124"/>
      <c r="CV35" s="124"/>
      <c r="CW35" s="124"/>
      <c r="CX35" s="124"/>
      <c r="CY35" s="124"/>
      <c r="CZ35" s="124"/>
      <c r="DA35" s="124"/>
      <c r="DB35" s="124"/>
      <c r="DC35" s="124"/>
      <c r="DD35" s="124"/>
      <c r="DE35" s="124"/>
      <c r="DF35" s="124"/>
      <c r="DG35" s="124"/>
      <c r="DH35" s="124"/>
      <c r="DI35" s="124"/>
      <c r="DJ35" s="124"/>
      <c r="DK35" s="124"/>
      <c r="DL35" s="124"/>
      <c r="DM35" s="124"/>
      <c r="DN35" s="124"/>
      <c r="DO35" s="124"/>
      <c r="DP35" s="124"/>
      <c r="DQ35" s="124"/>
      <c r="DR35" s="124"/>
      <c r="DS35" s="124"/>
      <c r="DT35" s="124"/>
      <c r="DU35" s="124"/>
      <c r="DV35" s="124"/>
      <c r="DW35" s="124"/>
      <c r="DX35" s="124"/>
      <c r="DY35" s="124"/>
      <c r="DZ35" s="124"/>
      <c r="EA35" s="124"/>
      <c r="EB35" s="124"/>
      <c r="EC35" s="124"/>
      <c r="ED35" s="124"/>
      <c r="EE35" s="124"/>
      <c r="EF35" s="124"/>
      <c r="EG35" s="124"/>
      <c r="EH35" s="124"/>
      <c r="EI35" s="124"/>
      <c r="EJ35" s="124"/>
      <c r="EK35" s="124"/>
      <c r="EL35" s="124"/>
      <c r="EM35" s="124"/>
      <c r="EN35" s="124"/>
      <c r="EO35" s="124"/>
      <c r="EP35" s="124"/>
      <c r="EQ35" s="124"/>
      <c r="ER35" s="124"/>
      <c r="ES35" s="124"/>
      <c r="ET35" s="124"/>
      <c r="EU35" s="124"/>
      <c r="EV35" s="124"/>
      <c r="EW35" s="124"/>
      <c r="EX35" s="124"/>
      <c r="EY35" s="124"/>
      <c r="EZ35" s="124"/>
      <c r="FA35" s="124"/>
      <c r="FB35" s="124"/>
      <c r="FC35" s="124"/>
      <c r="FD35" s="124"/>
      <c r="FE35" s="124"/>
      <c r="FF35" s="124"/>
      <c r="FG35" s="124"/>
      <c r="FH35" s="124"/>
      <c r="FI35" s="124"/>
      <c r="FJ35" s="124"/>
      <c r="FK35" s="124"/>
      <c r="FL35" s="124"/>
      <c r="FM35" s="124"/>
      <c r="FN35" s="124"/>
      <c r="FO35" s="124"/>
      <c r="FP35" s="124"/>
      <c r="FQ35" s="124"/>
      <c r="FR35" s="124"/>
      <c r="FS35" s="124"/>
      <c r="FT35" s="124"/>
      <c r="FU35" s="124"/>
      <c r="FV35" s="124"/>
      <c r="FW35" s="124"/>
      <c r="FX35" s="124"/>
      <c r="FY35" s="124"/>
      <c r="FZ35" s="124"/>
      <c r="GA35" s="124"/>
      <c r="GB35" s="124"/>
      <c r="GC35" s="124"/>
      <c r="GD35" s="124"/>
      <c r="GE35" s="124"/>
      <c r="GF35" s="124"/>
      <c r="GG35" s="124"/>
      <c r="GH35" s="124"/>
      <c r="GI35" s="124"/>
      <c r="GJ35" s="124"/>
    </row>
    <row r="36" spans="1:192" s="359" customFormat="1" x14ac:dyDescent="0.35">
      <c r="A36" s="357"/>
      <c r="B36" s="357"/>
      <c r="C36" s="549"/>
      <c r="D36" s="358"/>
      <c r="E36" s="722" t="str">
        <f xml:space="preserve"> InpC!E$82</f>
        <v>Senior debt DSCR - year 17</v>
      </c>
      <c r="F36" s="722">
        <f xml:space="preserve"> InpC!F$82</f>
        <v>0</v>
      </c>
      <c r="G36" s="722" t="str">
        <f xml:space="preserve"> InpC!G$82</f>
        <v>ratio</v>
      </c>
      <c r="H36" s="124"/>
      <c r="I36" s="716"/>
      <c r="J36" s="124"/>
      <c r="K36" s="124"/>
      <c r="L36" s="124"/>
      <c r="M36" s="124"/>
      <c r="N36" s="124"/>
      <c r="O36" s="124"/>
      <c r="P36" s="124"/>
      <c r="Q36" s="124"/>
      <c r="R36" s="124"/>
      <c r="S36" s="124"/>
      <c r="T36" s="124"/>
      <c r="U36" s="124"/>
      <c r="V36" s="124"/>
      <c r="W36" s="124"/>
      <c r="X36" s="124"/>
      <c r="Y36" s="124"/>
      <c r="Z36" s="124"/>
      <c r="AA36" s="124"/>
      <c r="AB36" s="124"/>
      <c r="AC36" s="124"/>
      <c r="AD36" s="124"/>
      <c r="AE36" s="124"/>
      <c r="AF36" s="124"/>
      <c r="AG36" s="124"/>
      <c r="AH36" s="124"/>
      <c r="AI36" s="124"/>
      <c r="AJ36" s="124"/>
      <c r="AK36" s="124"/>
      <c r="AL36" s="124"/>
      <c r="AM36" s="124"/>
      <c r="AN36" s="124"/>
      <c r="AO36" s="124"/>
      <c r="AP36" s="124"/>
      <c r="AQ36" s="124"/>
      <c r="AR36" s="124"/>
      <c r="AS36" s="124"/>
      <c r="AT36" s="124"/>
      <c r="AU36" s="124"/>
      <c r="AV36" s="124"/>
      <c r="AW36" s="124"/>
      <c r="AX36" s="124"/>
      <c r="AY36" s="124"/>
      <c r="AZ36" s="124"/>
      <c r="BA36" s="124"/>
      <c r="BB36" s="124"/>
      <c r="BC36" s="124"/>
      <c r="BD36" s="124"/>
      <c r="BE36" s="124"/>
      <c r="BF36" s="124"/>
      <c r="BG36" s="124"/>
      <c r="BH36" s="124"/>
      <c r="BI36" s="124"/>
      <c r="BJ36" s="124"/>
      <c r="BK36" s="124"/>
      <c r="BL36" s="124"/>
      <c r="BM36" s="124"/>
      <c r="BN36" s="124"/>
      <c r="BO36" s="124"/>
      <c r="BP36" s="124"/>
      <c r="BQ36" s="124"/>
      <c r="BR36" s="124"/>
      <c r="BS36" s="124"/>
      <c r="BT36" s="124"/>
      <c r="BU36" s="124"/>
      <c r="BV36" s="124"/>
      <c r="BW36" s="124"/>
      <c r="BX36" s="124"/>
      <c r="BY36" s="124"/>
      <c r="BZ36" s="124"/>
      <c r="CA36" s="124"/>
      <c r="CB36" s="124"/>
      <c r="CC36" s="124"/>
      <c r="CD36" s="124"/>
      <c r="CE36" s="124"/>
      <c r="CF36" s="124"/>
      <c r="CG36" s="124"/>
      <c r="CH36" s="124"/>
      <c r="CI36" s="124"/>
      <c r="CJ36" s="124"/>
      <c r="CK36" s="124"/>
      <c r="CL36" s="124"/>
      <c r="CM36" s="124"/>
      <c r="CN36" s="124"/>
      <c r="CO36" s="124"/>
      <c r="CP36" s="124"/>
      <c r="CQ36" s="124"/>
      <c r="CR36" s="124"/>
      <c r="CS36" s="124"/>
      <c r="CT36" s="124"/>
      <c r="CU36" s="124"/>
      <c r="CV36" s="124"/>
      <c r="CW36" s="124"/>
      <c r="CX36" s="124"/>
      <c r="CY36" s="124"/>
      <c r="CZ36" s="124"/>
      <c r="DA36" s="124"/>
      <c r="DB36" s="124"/>
      <c r="DC36" s="124"/>
      <c r="DD36" s="124"/>
      <c r="DE36" s="124"/>
      <c r="DF36" s="124"/>
      <c r="DG36" s="124"/>
      <c r="DH36" s="124"/>
      <c r="DI36" s="124"/>
      <c r="DJ36" s="124"/>
      <c r="DK36" s="124"/>
      <c r="DL36" s="124"/>
      <c r="DM36" s="124"/>
      <c r="DN36" s="124"/>
      <c r="DO36" s="124"/>
      <c r="DP36" s="124"/>
      <c r="DQ36" s="124"/>
      <c r="DR36" s="124"/>
      <c r="DS36" s="124"/>
      <c r="DT36" s="124"/>
      <c r="DU36" s="124"/>
      <c r="DV36" s="124"/>
      <c r="DW36" s="124"/>
      <c r="DX36" s="124"/>
      <c r="DY36" s="124"/>
      <c r="DZ36" s="124"/>
      <c r="EA36" s="124"/>
      <c r="EB36" s="124"/>
      <c r="EC36" s="124"/>
      <c r="ED36" s="124"/>
      <c r="EE36" s="124"/>
      <c r="EF36" s="124"/>
      <c r="EG36" s="124"/>
      <c r="EH36" s="124"/>
      <c r="EI36" s="124"/>
      <c r="EJ36" s="124"/>
      <c r="EK36" s="124"/>
      <c r="EL36" s="124"/>
      <c r="EM36" s="124"/>
      <c r="EN36" s="124"/>
      <c r="EO36" s="124"/>
      <c r="EP36" s="124"/>
      <c r="EQ36" s="124"/>
      <c r="ER36" s="124"/>
      <c r="ES36" s="124"/>
      <c r="ET36" s="124"/>
      <c r="EU36" s="124"/>
      <c r="EV36" s="124"/>
      <c r="EW36" s="124"/>
      <c r="EX36" s="124"/>
      <c r="EY36" s="124"/>
      <c r="EZ36" s="124"/>
      <c r="FA36" s="124"/>
      <c r="FB36" s="124"/>
      <c r="FC36" s="124"/>
      <c r="FD36" s="124"/>
      <c r="FE36" s="124"/>
      <c r="FF36" s="124"/>
      <c r="FG36" s="124"/>
      <c r="FH36" s="124"/>
      <c r="FI36" s="124"/>
      <c r="FJ36" s="124"/>
      <c r="FK36" s="124"/>
      <c r="FL36" s="124"/>
      <c r="FM36" s="124"/>
      <c r="FN36" s="124"/>
      <c r="FO36" s="124"/>
      <c r="FP36" s="124"/>
      <c r="FQ36" s="124"/>
      <c r="FR36" s="124"/>
      <c r="FS36" s="124"/>
      <c r="FT36" s="124"/>
      <c r="FU36" s="124"/>
      <c r="FV36" s="124"/>
      <c r="FW36" s="124"/>
      <c r="FX36" s="124"/>
      <c r="FY36" s="124"/>
      <c r="FZ36" s="124"/>
      <c r="GA36" s="124"/>
      <c r="GB36" s="124"/>
      <c r="GC36" s="124"/>
      <c r="GD36" s="124"/>
      <c r="GE36" s="124"/>
      <c r="GF36" s="124"/>
      <c r="GG36" s="124"/>
      <c r="GH36" s="124"/>
      <c r="GI36" s="124"/>
      <c r="GJ36" s="124"/>
    </row>
    <row r="37" spans="1:192" s="359" customFormat="1" x14ac:dyDescent="0.35">
      <c r="A37" s="357"/>
      <c r="B37" s="357"/>
      <c r="C37" s="549"/>
      <c r="D37" s="358"/>
      <c r="E37" s="722" t="str">
        <f xml:space="preserve"> InpC!E$83</f>
        <v>Senior debt DSCR - year 18</v>
      </c>
      <c r="F37" s="722">
        <f xml:space="preserve"> InpC!F$83</f>
        <v>0</v>
      </c>
      <c r="G37" s="722" t="str">
        <f xml:space="preserve"> InpC!G$83</f>
        <v>ratio</v>
      </c>
      <c r="H37" s="124"/>
      <c r="I37" s="716"/>
      <c r="J37" s="124"/>
      <c r="K37" s="124"/>
      <c r="L37" s="124"/>
      <c r="M37" s="124"/>
      <c r="N37" s="124"/>
      <c r="O37" s="124"/>
      <c r="P37" s="124"/>
      <c r="Q37" s="124"/>
      <c r="R37" s="124"/>
      <c r="S37" s="124"/>
      <c r="T37" s="124"/>
      <c r="U37" s="124"/>
      <c r="V37" s="124"/>
      <c r="W37" s="124"/>
      <c r="X37" s="124"/>
      <c r="Y37" s="124"/>
      <c r="Z37" s="124"/>
      <c r="AA37" s="124"/>
      <c r="AB37" s="124"/>
      <c r="AC37" s="124"/>
      <c r="AD37" s="124"/>
      <c r="AE37" s="124"/>
      <c r="AF37" s="124"/>
      <c r="AG37" s="124"/>
      <c r="AH37" s="124"/>
      <c r="AI37" s="124"/>
      <c r="AJ37" s="124"/>
      <c r="AK37" s="124"/>
      <c r="AL37" s="124"/>
      <c r="AM37" s="124"/>
      <c r="AN37" s="124"/>
      <c r="AO37" s="124"/>
      <c r="AP37" s="124"/>
      <c r="AQ37" s="124"/>
      <c r="AR37" s="124"/>
      <c r="AS37" s="124"/>
      <c r="AT37" s="124"/>
      <c r="AU37" s="124"/>
      <c r="AV37" s="124"/>
      <c r="AW37" s="124"/>
      <c r="AX37" s="124"/>
      <c r="AY37" s="124"/>
      <c r="AZ37" s="124"/>
      <c r="BA37" s="124"/>
      <c r="BB37" s="124"/>
      <c r="BC37" s="124"/>
      <c r="BD37" s="124"/>
      <c r="BE37" s="124"/>
      <c r="BF37" s="124"/>
      <c r="BG37" s="124"/>
      <c r="BH37" s="124"/>
      <c r="BI37" s="124"/>
      <c r="BJ37" s="124"/>
      <c r="BK37" s="124"/>
      <c r="BL37" s="124"/>
      <c r="BM37" s="124"/>
      <c r="BN37" s="124"/>
      <c r="BO37" s="124"/>
      <c r="BP37" s="124"/>
      <c r="BQ37" s="124"/>
      <c r="BR37" s="124"/>
      <c r="BS37" s="124"/>
      <c r="BT37" s="124"/>
      <c r="BU37" s="124"/>
      <c r="BV37" s="124"/>
      <c r="BW37" s="124"/>
      <c r="BX37" s="124"/>
      <c r="BY37" s="124"/>
      <c r="BZ37" s="124"/>
      <c r="CA37" s="124"/>
      <c r="CB37" s="124"/>
      <c r="CC37" s="124"/>
      <c r="CD37" s="124"/>
      <c r="CE37" s="124"/>
      <c r="CF37" s="124"/>
      <c r="CG37" s="124"/>
      <c r="CH37" s="124"/>
      <c r="CI37" s="124"/>
      <c r="CJ37" s="124"/>
      <c r="CK37" s="124"/>
      <c r="CL37" s="124"/>
      <c r="CM37" s="124"/>
      <c r="CN37" s="124"/>
      <c r="CO37" s="124"/>
      <c r="CP37" s="124"/>
      <c r="CQ37" s="124"/>
      <c r="CR37" s="124"/>
      <c r="CS37" s="124"/>
      <c r="CT37" s="124"/>
      <c r="CU37" s="124"/>
      <c r="CV37" s="124"/>
      <c r="CW37" s="124"/>
      <c r="CX37" s="124"/>
      <c r="CY37" s="124"/>
      <c r="CZ37" s="124"/>
      <c r="DA37" s="124"/>
      <c r="DB37" s="124"/>
      <c r="DC37" s="124"/>
      <c r="DD37" s="124"/>
      <c r="DE37" s="124"/>
      <c r="DF37" s="124"/>
      <c r="DG37" s="124"/>
      <c r="DH37" s="124"/>
      <c r="DI37" s="124"/>
      <c r="DJ37" s="124"/>
      <c r="DK37" s="124"/>
      <c r="DL37" s="124"/>
      <c r="DM37" s="124"/>
      <c r="DN37" s="124"/>
      <c r="DO37" s="124"/>
      <c r="DP37" s="124"/>
      <c r="DQ37" s="124"/>
      <c r="DR37" s="124"/>
      <c r="DS37" s="124"/>
      <c r="DT37" s="124"/>
      <c r="DU37" s="124"/>
      <c r="DV37" s="124"/>
      <c r="DW37" s="124"/>
      <c r="DX37" s="124"/>
      <c r="DY37" s="124"/>
      <c r="DZ37" s="124"/>
      <c r="EA37" s="124"/>
      <c r="EB37" s="124"/>
      <c r="EC37" s="124"/>
      <c r="ED37" s="124"/>
      <c r="EE37" s="124"/>
      <c r="EF37" s="124"/>
      <c r="EG37" s="124"/>
      <c r="EH37" s="124"/>
      <c r="EI37" s="124"/>
      <c r="EJ37" s="124"/>
      <c r="EK37" s="124"/>
      <c r="EL37" s="124"/>
      <c r="EM37" s="124"/>
      <c r="EN37" s="124"/>
      <c r="EO37" s="124"/>
      <c r="EP37" s="124"/>
      <c r="EQ37" s="124"/>
      <c r="ER37" s="124"/>
      <c r="ES37" s="124"/>
      <c r="ET37" s="124"/>
      <c r="EU37" s="124"/>
      <c r="EV37" s="124"/>
      <c r="EW37" s="124"/>
      <c r="EX37" s="124"/>
      <c r="EY37" s="124"/>
      <c r="EZ37" s="124"/>
      <c r="FA37" s="124"/>
      <c r="FB37" s="124"/>
      <c r="FC37" s="124"/>
      <c r="FD37" s="124"/>
      <c r="FE37" s="124"/>
      <c r="FF37" s="124"/>
      <c r="FG37" s="124"/>
      <c r="FH37" s="124"/>
      <c r="FI37" s="124"/>
      <c r="FJ37" s="124"/>
      <c r="FK37" s="124"/>
      <c r="FL37" s="124"/>
      <c r="FM37" s="124"/>
      <c r="FN37" s="124"/>
      <c r="FO37" s="124"/>
      <c r="FP37" s="124"/>
      <c r="FQ37" s="124"/>
      <c r="FR37" s="124"/>
      <c r="FS37" s="124"/>
      <c r="FT37" s="124"/>
      <c r="FU37" s="124"/>
      <c r="FV37" s="124"/>
      <c r="FW37" s="124"/>
      <c r="FX37" s="124"/>
      <c r="FY37" s="124"/>
      <c r="FZ37" s="124"/>
      <c r="GA37" s="124"/>
      <c r="GB37" s="124"/>
      <c r="GC37" s="124"/>
      <c r="GD37" s="124"/>
      <c r="GE37" s="124"/>
      <c r="GF37" s="124"/>
      <c r="GG37" s="124"/>
      <c r="GH37" s="124"/>
      <c r="GI37" s="124"/>
      <c r="GJ37" s="124"/>
    </row>
    <row r="38" spans="1:192" s="359" customFormat="1" x14ac:dyDescent="0.35">
      <c r="A38" s="357"/>
      <c r="B38" s="357"/>
      <c r="C38" s="549"/>
      <c r="D38" s="358"/>
      <c r="E38" s="722" t="str">
        <f xml:space="preserve"> InpC!E$84</f>
        <v>Senior debt DSCR - year 19</v>
      </c>
      <c r="F38" s="722">
        <f xml:space="preserve"> InpC!F$84</f>
        <v>0</v>
      </c>
      <c r="G38" s="722" t="str">
        <f xml:space="preserve"> InpC!G$84</f>
        <v>ratio</v>
      </c>
      <c r="H38" s="124"/>
      <c r="I38" s="716"/>
      <c r="J38" s="124"/>
      <c r="K38" s="124"/>
      <c r="L38" s="124"/>
      <c r="M38" s="124"/>
      <c r="N38" s="124"/>
      <c r="O38" s="124"/>
      <c r="P38" s="124"/>
      <c r="Q38" s="124"/>
      <c r="R38" s="124"/>
      <c r="S38" s="124"/>
      <c r="T38" s="124"/>
      <c r="U38" s="124"/>
      <c r="V38" s="124"/>
      <c r="W38" s="124"/>
      <c r="X38" s="124"/>
      <c r="Y38" s="124"/>
      <c r="Z38" s="124"/>
      <c r="AA38" s="124"/>
      <c r="AB38" s="124"/>
      <c r="AC38" s="124"/>
      <c r="AD38" s="124"/>
      <c r="AE38" s="124"/>
      <c r="AF38" s="124"/>
      <c r="AG38" s="124"/>
      <c r="AH38" s="124"/>
      <c r="AI38" s="124"/>
      <c r="AJ38" s="124"/>
      <c r="AK38" s="124"/>
      <c r="AL38" s="124"/>
      <c r="AM38" s="124"/>
      <c r="AN38" s="124"/>
      <c r="AO38" s="124"/>
      <c r="AP38" s="124"/>
      <c r="AQ38" s="124"/>
      <c r="AR38" s="124"/>
      <c r="AS38" s="124"/>
      <c r="AT38" s="124"/>
      <c r="AU38" s="124"/>
      <c r="AV38" s="124"/>
      <c r="AW38" s="124"/>
      <c r="AX38" s="124"/>
      <c r="AY38" s="124"/>
      <c r="AZ38" s="124"/>
      <c r="BA38" s="124"/>
      <c r="BB38" s="124"/>
      <c r="BC38" s="124"/>
      <c r="BD38" s="124"/>
      <c r="BE38" s="124"/>
      <c r="BF38" s="124"/>
      <c r="BG38" s="124"/>
      <c r="BH38" s="124"/>
      <c r="BI38" s="124"/>
      <c r="BJ38" s="124"/>
      <c r="BK38" s="124"/>
      <c r="BL38" s="124"/>
      <c r="BM38" s="124"/>
      <c r="BN38" s="124"/>
      <c r="BO38" s="124"/>
      <c r="BP38" s="124"/>
      <c r="BQ38" s="124"/>
      <c r="BR38" s="124"/>
      <c r="BS38" s="124"/>
      <c r="BT38" s="124"/>
      <c r="BU38" s="124"/>
      <c r="BV38" s="124"/>
      <c r="BW38" s="124"/>
      <c r="BX38" s="124"/>
      <c r="BY38" s="124"/>
      <c r="BZ38" s="124"/>
      <c r="CA38" s="124"/>
      <c r="CB38" s="124"/>
      <c r="CC38" s="124"/>
      <c r="CD38" s="124"/>
      <c r="CE38" s="124"/>
      <c r="CF38" s="124"/>
      <c r="CG38" s="124"/>
      <c r="CH38" s="124"/>
      <c r="CI38" s="124"/>
      <c r="CJ38" s="124"/>
      <c r="CK38" s="124"/>
      <c r="CL38" s="124"/>
      <c r="CM38" s="124"/>
      <c r="CN38" s="124"/>
      <c r="CO38" s="124"/>
      <c r="CP38" s="124"/>
      <c r="CQ38" s="124"/>
      <c r="CR38" s="124"/>
      <c r="CS38" s="124"/>
      <c r="CT38" s="124"/>
      <c r="CU38" s="124"/>
      <c r="CV38" s="124"/>
      <c r="CW38" s="124"/>
      <c r="CX38" s="124"/>
      <c r="CY38" s="124"/>
      <c r="CZ38" s="124"/>
      <c r="DA38" s="124"/>
      <c r="DB38" s="124"/>
      <c r="DC38" s="124"/>
      <c r="DD38" s="124"/>
      <c r="DE38" s="124"/>
      <c r="DF38" s="124"/>
      <c r="DG38" s="124"/>
      <c r="DH38" s="124"/>
      <c r="DI38" s="124"/>
      <c r="DJ38" s="124"/>
      <c r="DK38" s="124"/>
      <c r="DL38" s="124"/>
      <c r="DM38" s="124"/>
      <c r="DN38" s="124"/>
      <c r="DO38" s="124"/>
      <c r="DP38" s="124"/>
      <c r="DQ38" s="124"/>
      <c r="DR38" s="124"/>
      <c r="DS38" s="124"/>
      <c r="DT38" s="124"/>
      <c r="DU38" s="124"/>
      <c r="DV38" s="124"/>
      <c r="DW38" s="124"/>
      <c r="DX38" s="124"/>
      <c r="DY38" s="124"/>
      <c r="DZ38" s="124"/>
      <c r="EA38" s="124"/>
      <c r="EB38" s="124"/>
      <c r="EC38" s="124"/>
      <c r="ED38" s="124"/>
      <c r="EE38" s="124"/>
      <c r="EF38" s="124"/>
      <c r="EG38" s="124"/>
      <c r="EH38" s="124"/>
      <c r="EI38" s="124"/>
      <c r="EJ38" s="124"/>
      <c r="EK38" s="124"/>
      <c r="EL38" s="124"/>
      <c r="EM38" s="124"/>
      <c r="EN38" s="124"/>
      <c r="EO38" s="124"/>
      <c r="EP38" s="124"/>
      <c r="EQ38" s="124"/>
      <c r="ER38" s="124"/>
      <c r="ES38" s="124"/>
      <c r="ET38" s="124"/>
      <c r="EU38" s="124"/>
      <c r="EV38" s="124"/>
      <c r="EW38" s="124"/>
      <c r="EX38" s="124"/>
      <c r="EY38" s="124"/>
      <c r="EZ38" s="124"/>
      <c r="FA38" s="124"/>
      <c r="FB38" s="124"/>
      <c r="FC38" s="124"/>
      <c r="FD38" s="124"/>
      <c r="FE38" s="124"/>
      <c r="FF38" s="124"/>
      <c r="FG38" s="124"/>
      <c r="FH38" s="124"/>
      <c r="FI38" s="124"/>
      <c r="FJ38" s="124"/>
      <c r="FK38" s="124"/>
      <c r="FL38" s="124"/>
      <c r="FM38" s="124"/>
      <c r="FN38" s="124"/>
      <c r="FO38" s="124"/>
      <c r="FP38" s="124"/>
      <c r="FQ38" s="124"/>
      <c r="FR38" s="124"/>
      <c r="FS38" s="124"/>
      <c r="FT38" s="124"/>
      <c r="FU38" s="124"/>
      <c r="FV38" s="124"/>
      <c r="FW38" s="124"/>
      <c r="FX38" s="124"/>
      <c r="FY38" s="124"/>
      <c r="FZ38" s="124"/>
      <c r="GA38" s="124"/>
      <c r="GB38" s="124"/>
      <c r="GC38" s="124"/>
      <c r="GD38" s="124"/>
      <c r="GE38" s="124"/>
      <c r="GF38" s="124"/>
      <c r="GG38" s="124"/>
      <c r="GH38" s="124"/>
      <c r="GI38" s="124"/>
      <c r="GJ38" s="124"/>
    </row>
    <row r="39" spans="1:192" s="359" customFormat="1" x14ac:dyDescent="0.35">
      <c r="A39" s="357"/>
      <c r="B39" s="357"/>
      <c r="C39" s="549"/>
      <c r="D39" s="358"/>
      <c r="E39" s="722" t="str">
        <f xml:space="preserve"> InpC!E$85</f>
        <v>Senior debt DSCR - year 20</v>
      </c>
      <c r="F39" s="722">
        <f xml:space="preserve"> InpC!F$85</f>
        <v>0</v>
      </c>
      <c r="G39" s="722" t="str">
        <f xml:space="preserve"> InpC!G$85</f>
        <v>ratio</v>
      </c>
      <c r="H39" s="124"/>
      <c r="I39" s="716"/>
      <c r="J39" s="124"/>
      <c r="K39" s="124"/>
      <c r="L39" s="124"/>
      <c r="M39" s="124"/>
      <c r="N39" s="124"/>
      <c r="O39" s="124"/>
      <c r="P39" s="124"/>
      <c r="Q39" s="124"/>
      <c r="R39" s="124"/>
      <c r="S39" s="124"/>
      <c r="T39" s="124"/>
      <c r="U39" s="124"/>
      <c r="V39" s="124"/>
      <c r="W39" s="124"/>
      <c r="X39" s="124"/>
      <c r="Y39" s="124"/>
      <c r="Z39" s="124"/>
      <c r="AA39" s="124"/>
      <c r="AB39" s="124"/>
      <c r="AC39" s="124"/>
      <c r="AD39" s="124"/>
      <c r="AE39" s="124"/>
      <c r="AF39" s="124"/>
      <c r="AG39" s="124"/>
      <c r="AH39" s="124"/>
      <c r="AI39" s="124"/>
      <c r="AJ39" s="124"/>
      <c r="AK39" s="124"/>
      <c r="AL39" s="124"/>
      <c r="AM39" s="124"/>
      <c r="AN39" s="124"/>
      <c r="AO39" s="124"/>
      <c r="AP39" s="124"/>
      <c r="AQ39" s="124"/>
      <c r="AR39" s="124"/>
      <c r="AS39" s="124"/>
      <c r="AT39" s="124"/>
      <c r="AU39" s="124"/>
      <c r="AV39" s="124"/>
      <c r="AW39" s="124"/>
      <c r="AX39" s="124"/>
      <c r="AY39" s="124"/>
      <c r="AZ39" s="124"/>
      <c r="BA39" s="124"/>
      <c r="BB39" s="124"/>
      <c r="BC39" s="124"/>
      <c r="BD39" s="124"/>
      <c r="BE39" s="124"/>
      <c r="BF39" s="124"/>
      <c r="BG39" s="124"/>
      <c r="BH39" s="124"/>
      <c r="BI39" s="124"/>
      <c r="BJ39" s="124"/>
      <c r="BK39" s="124"/>
      <c r="BL39" s="124"/>
      <c r="BM39" s="124"/>
      <c r="BN39" s="124"/>
      <c r="BO39" s="124"/>
      <c r="BP39" s="124"/>
      <c r="BQ39" s="124"/>
      <c r="BR39" s="124"/>
      <c r="BS39" s="124"/>
      <c r="BT39" s="124"/>
      <c r="BU39" s="124"/>
      <c r="BV39" s="124"/>
      <c r="BW39" s="124"/>
      <c r="BX39" s="124"/>
      <c r="BY39" s="124"/>
      <c r="BZ39" s="124"/>
      <c r="CA39" s="124"/>
      <c r="CB39" s="124"/>
      <c r="CC39" s="124"/>
      <c r="CD39" s="124"/>
      <c r="CE39" s="124"/>
      <c r="CF39" s="124"/>
      <c r="CG39" s="124"/>
      <c r="CH39" s="124"/>
      <c r="CI39" s="124"/>
      <c r="CJ39" s="124"/>
      <c r="CK39" s="124"/>
      <c r="CL39" s="124"/>
      <c r="CM39" s="124"/>
      <c r="CN39" s="124"/>
      <c r="CO39" s="124"/>
      <c r="CP39" s="124"/>
      <c r="CQ39" s="124"/>
      <c r="CR39" s="124"/>
      <c r="CS39" s="124"/>
      <c r="CT39" s="124"/>
      <c r="CU39" s="124"/>
      <c r="CV39" s="124"/>
      <c r="CW39" s="124"/>
      <c r="CX39" s="124"/>
      <c r="CY39" s="124"/>
      <c r="CZ39" s="124"/>
      <c r="DA39" s="124"/>
      <c r="DB39" s="124"/>
      <c r="DC39" s="124"/>
      <c r="DD39" s="124"/>
      <c r="DE39" s="124"/>
      <c r="DF39" s="124"/>
      <c r="DG39" s="124"/>
      <c r="DH39" s="124"/>
      <c r="DI39" s="124"/>
      <c r="DJ39" s="124"/>
      <c r="DK39" s="124"/>
      <c r="DL39" s="124"/>
      <c r="DM39" s="124"/>
      <c r="DN39" s="124"/>
      <c r="DO39" s="124"/>
      <c r="DP39" s="124"/>
      <c r="DQ39" s="124"/>
      <c r="DR39" s="124"/>
      <c r="DS39" s="124"/>
      <c r="DT39" s="124"/>
      <c r="DU39" s="124"/>
      <c r="DV39" s="124"/>
      <c r="DW39" s="124"/>
      <c r="DX39" s="124"/>
      <c r="DY39" s="124"/>
      <c r="DZ39" s="124"/>
      <c r="EA39" s="124"/>
      <c r="EB39" s="124"/>
      <c r="EC39" s="124"/>
      <c r="ED39" s="124"/>
      <c r="EE39" s="124"/>
      <c r="EF39" s="124"/>
      <c r="EG39" s="124"/>
      <c r="EH39" s="124"/>
      <c r="EI39" s="124"/>
      <c r="EJ39" s="124"/>
      <c r="EK39" s="124"/>
      <c r="EL39" s="124"/>
      <c r="EM39" s="124"/>
      <c r="EN39" s="124"/>
      <c r="EO39" s="124"/>
      <c r="EP39" s="124"/>
      <c r="EQ39" s="124"/>
      <c r="ER39" s="124"/>
      <c r="ES39" s="124"/>
      <c r="ET39" s="124"/>
      <c r="EU39" s="124"/>
      <c r="EV39" s="124"/>
      <c r="EW39" s="124"/>
      <c r="EX39" s="124"/>
      <c r="EY39" s="124"/>
      <c r="EZ39" s="124"/>
      <c r="FA39" s="124"/>
      <c r="FB39" s="124"/>
      <c r="FC39" s="124"/>
      <c r="FD39" s="124"/>
      <c r="FE39" s="124"/>
      <c r="FF39" s="124"/>
      <c r="FG39" s="124"/>
      <c r="FH39" s="124"/>
      <c r="FI39" s="124"/>
      <c r="FJ39" s="124"/>
      <c r="FK39" s="124"/>
      <c r="FL39" s="124"/>
      <c r="FM39" s="124"/>
      <c r="FN39" s="124"/>
      <c r="FO39" s="124"/>
      <c r="FP39" s="124"/>
      <c r="FQ39" s="124"/>
      <c r="FR39" s="124"/>
      <c r="FS39" s="124"/>
      <c r="FT39" s="124"/>
      <c r="FU39" s="124"/>
      <c r="FV39" s="124"/>
      <c r="FW39" s="124"/>
      <c r="FX39" s="124"/>
      <c r="FY39" s="124"/>
      <c r="FZ39" s="124"/>
      <c r="GA39" s="124"/>
      <c r="GB39" s="124"/>
      <c r="GC39" s="124"/>
      <c r="GD39" s="124"/>
      <c r="GE39" s="124"/>
      <c r="GF39" s="124"/>
      <c r="GG39" s="124"/>
      <c r="GH39" s="124"/>
      <c r="GI39" s="124"/>
      <c r="GJ39" s="124"/>
    </row>
    <row r="40" spans="1:192" s="359" customFormat="1" x14ac:dyDescent="0.35">
      <c r="A40" s="357"/>
      <c r="B40" s="357"/>
      <c r="C40" s="549"/>
      <c r="D40" s="358"/>
      <c r="E40" s="722" t="str">
        <f xml:space="preserve"> InpC!E$86</f>
        <v>Senior debt DSCR - year 21</v>
      </c>
      <c r="F40" s="722">
        <f xml:space="preserve"> InpC!F$86</f>
        <v>0</v>
      </c>
      <c r="G40" s="722" t="str">
        <f xml:space="preserve"> InpC!G$86</f>
        <v>ratio</v>
      </c>
      <c r="H40" s="124"/>
      <c r="I40" s="716"/>
      <c r="J40" s="124"/>
      <c r="K40" s="124"/>
      <c r="L40" s="124"/>
      <c r="M40" s="124"/>
      <c r="N40" s="124"/>
      <c r="O40" s="124"/>
      <c r="P40" s="124"/>
      <c r="Q40" s="124"/>
      <c r="R40" s="124"/>
      <c r="S40" s="124"/>
      <c r="T40" s="124"/>
      <c r="U40" s="124"/>
      <c r="V40" s="124"/>
      <c r="W40" s="124"/>
      <c r="X40" s="124"/>
      <c r="Y40" s="124"/>
      <c r="Z40" s="124"/>
      <c r="AA40" s="124"/>
      <c r="AB40" s="124"/>
      <c r="AC40" s="124"/>
      <c r="AD40" s="124"/>
      <c r="AE40" s="124"/>
      <c r="AF40" s="124"/>
      <c r="AG40" s="124"/>
      <c r="AH40" s="124"/>
      <c r="AI40" s="124"/>
      <c r="AJ40" s="124"/>
      <c r="AK40" s="124"/>
      <c r="AL40" s="124"/>
      <c r="AM40" s="124"/>
      <c r="AN40" s="124"/>
      <c r="AO40" s="124"/>
      <c r="AP40" s="124"/>
      <c r="AQ40" s="124"/>
      <c r="AR40" s="124"/>
      <c r="AS40" s="124"/>
      <c r="AT40" s="124"/>
      <c r="AU40" s="124"/>
      <c r="AV40" s="124"/>
      <c r="AW40" s="124"/>
      <c r="AX40" s="124"/>
      <c r="AY40" s="124"/>
      <c r="AZ40" s="124"/>
      <c r="BA40" s="124"/>
      <c r="BB40" s="124"/>
      <c r="BC40" s="124"/>
      <c r="BD40" s="124"/>
      <c r="BE40" s="124"/>
      <c r="BF40" s="124"/>
      <c r="BG40" s="124"/>
      <c r="BH40" s="124"/>
      <c r="BI40" s="124"/>
      <c r="BJ40" s="124"/>
      <c r="BK40" s="124"/>
      <c r="BL40" s="124"/>
      <c r="BM40" s="124"/>
      <c r="BN40" s="124"/>
      <c r="BO40" s="124"/>
      <c r="BP40" s="124"/>
      <c r="BQ40" s="124"/>
      <c r="BR40" s="124"/>
      <c r="BS40" s="124"/>
      <c r="BT40" s="124"/>
      <c r="BU40" s="124"/>
      <c r="BV40" s="124"/>
      <c r="BW40" s="124"/>
      <c r="BX40" s="124"/>
      <c r="BY40" s="124"/>
      <c r="BZ40" s="124"/>
      <c r="CA40" s="124"/>
      <c r="CB40" s="124"/>
      <c r="CC40" s="124"/>
      <c r="CD40" s="124"/>
      <c r="CE40" s="124"/>
      <c r="CF40" s="124"/>
      <c r="CG40" s="124"/>
      <c r="CH40" s="124"/>
      <c r="CI40" s="124"/>
      <c r="CJ40" s="124"/>
      <c r="CK40" s="124"/>
      <c r="CL40" s="124"/>
      <c r="CM40" s="124"/>
      <c r="CN40" s="124"/>
      <c r="CO40" s="124"/>
      <c r="CP40" s="124"/>
      <c r="CQ40" s="124"/>
      <c r="CR40" s="124"/>
      <c r="CS40" s="124"/>
      <c r="CT40" s="124"/>
      <c r="CU40" s="124"/>
      <c r="CV40" s="124"/>
      <c r="CW40" s="124"/>
      <c r="CX40" s="124"/>
      <c r="CY40" s="124"/>
      <c r="CZ40" s="124"/>
      <c r="DA40" s="124"/>
      <c r="DB40" s="124"/>
      <c r="DC40" s="124"/>
      <c r="DD40" s="124"/>
      <c r="DE40" s="124"/>
      <c r="DF40" s="124"/>
      <c r="DG40" s="124"/>
      <c r="DH40" s="124"/>
      <c r="DI40" s="124"/>
      <c r="DJ40" s="124"/>
      <c r="DK40" s="124"/>
      <c r="DL40" s="124"/>
      <c r="DM40" s="124"/>
      <c r="DN40" s="124"/>
      <c r="DO40" s="124"/>
      <c r="DP40" s="124"/>
      <c r="DQ40" s="124"/>
      <c r="DR40" s="124"/>
      <c r="DS40" s="124"/>
      <c r="DT40" s="124"/>
      <c r="DU40" s="124"/>
      <c r="DV40" s="124"/>
      <c r="DW40" s="124"/>
      <c r="DX40" s="124"/>
      <c r="DY40" s="124"/>
      <c r="DZ40" s="124"/>
      <c r="EA40" s="124"/>
      <c r="EB40" s="124"/>
      <c r="EC40" s="124"/>
      <c r="ED40" s="124"/>
      <c r="EE40" s="124"/>
      <c r="EF40" s="124"/>
      <c r="EG40" s="124"/>
      <c r="EH40" s="124"/>
      <c r="EI40" s="124"/>
      <c r="EJ40" s="124"/>
      <c r="EK40" s="124"/>
      <c r="EL40" s="124"/>
      <c r="EM40" s="124"/>
      <c r="EN40" s="124"/>
      <c r="EO40" s="124"/>
      <c r="EP40" s="124"/>
      <c r="EQ40" s="124"/>
      <c r="ER40" s="124"/>
      <c r="ES40" s="124"/>
      <c r="ET40" s="124"/>
      <c r="EU40" s="124"/>
      <c r="EV40" s="124"/>
      <c r="EW40" s="124"/>
      <c r="EX40" s="124"/>
      <c r="EY40" s="124"/>
      <c r="EZ40" s="124"/>
      <c r="FA40" s="124"/>
      <c r="FB40" s="124"/>
      <c r="FC40" s="124"/>
      <c r="FD40" s="124"/>
      <c r="FE40" s="124"/>
      <c r="FF40" s="124"/>
      <c r="FG40" s="124"/>
      <c r="FH40" s="124"/>
      <c r="FI40" s="124"/>
      <c r="FJ40" s="124"/>
      <c r="FK40" s="124"/>
      <c r="FL40" s="124"/>
      <c r="FM40" s="124"/>
      <c r="FN40" s="124"/>
      <c r="FO40" s="124"/>
      <c r="FP40" s="124"/>
      <c r="FQ40" s="124"/>
      <c r="FR40" s="124"/>
      <c r="FS40" s="124"/>
      <c r="FT40" s="124"/>
      <c r="FU40" s="124"/>
      <c r="FV40" s="124"/>
      <c r="FW40" s="124"/>
      <c r="FX40" s="124"/>
      <c r="FY40" s="124"/>
      <c r="FZ40" s="124"/>
      <c r="GA40" s="124"/>
      <c r="GB40" s="124"/>
      <c r="GC40" s="124"/>
      <c r="GD40" s="124"/>
      <c r="GE40" s="124"/>
      <c r="GF40" s="124"/>
      <c r="GG40" s="124"/>
      <c r="GH40" s="124"/>
      <c r="GI40" s="124"/>
      <c r="GJ40" s="124"/>
    </row>
    <row r="41" spans="1:192" s="359" customFormat="1" x14ac:dyDescent="0.35">
      <c r="A41" s="357"/>
      <c r="B41" s="357"/>
      <c r="C41" s="549"/>
      <c r="D41" s="358"/>
      <c r="E41" s="722" t="str">
        <f xml:space="preserve"> InpC!E$87</f>
        <v>Senior debt DSCR - year 22</v>
      </c>
      <c r="F41" s="722">
        <f xml:space="preserve"> InpC!F$87</f>
        <v>0</v>
      </c>
      <c r="G41" s="722" t="str">
        <f xml:space="preserve"> InpC!G$87</f>
        <v>ratio</v>
      </c>
      <c r="H41" s="124"/>
      <c r="I41" s="716"/>
      <c r="J41" s="124"/>
      <c r="K41" s="124"/>
      <c r="L41" s="124"/>
      <c r="M41" s="124"/>
      <c r="N41" s="124"/>
      <c r="O41" s="124"/>
      <c r="P41" s="124"/>
      <c r="Q41" s="124"/>
      <c r="R41" s="124"/>
      <c r="S41" s="124"/>
      <c r="T41" s="124"/>
      <c r="U41" s="124"/>
      <c r="V41" s="124"/>
      <c r="W41" s="124"/>
      <c r="X41" s="124"/>
      <c r="Y41" s="124"/>
      <c r="Z41" s="124"/>
      <c r="AA41" s="124"/>
      <c r="AB41" s="124"/>
      <c r="AC41" s="124"/>
      <c r="AD41" s="124"/>
      <c r="AE41" s="124"/>
      <c r="AF41" s="124"/>
      <c r="AG41" s="124"/>
      <c r="AH41" s="124"/>
      <c r="AI41" s="124"/>
      <c r="AJ41" s="124"/>
      <c r="AK41" s="124"/>
      <c r="AL41" s="124"/>
      <c r="AM41" s="124"/>
      <c r="AN41" s="124"/>
      <c r="AO41" s="124"/>
      <c r="AP41" s="124"/>
      <c r="AQ41" s="124"/>
      <c r="AR41" s="124"/>
      <c r="AS41" s="124"/>
      <c r="AT41" s="124"/>
      <c r="AU41" s="124"/>
      <c r="AV41" s="124"/>
      <c r="AW41" s="124"/>
      <c r="AX41" s="124"/>
      <c r="AY41" s="124"/>
      <c r="AZ41" s="124"/>
      <c r="BA41" s="124"/>
      <c r="BB41" s="124"/>
      <c r="BC41" s="124"/>
      <c r="BD41" s="124"/>
      <c r="BE41" s="124"/>
      <c r="BF41" s="124"/>
      <c r="BG41" s="124"/>
      <c r="BH41" s="124"/>
      <c r="BI41" s="124"/>
      <c r="BJ41" s="124"/>
      <c r="BK41" s="124"/>
      <c r="BL41" s="124"/>
      <c r="BM41" s="124"/>
      <c r="BN41" s="124"/>
      <c r="BO41" s="124"/>
      <c r="BP41" s="124"/>
      <c r="BQ41" s="124"/>
      <c r="BR41" s="124"/>
      <c r="BS41" s="124"/>
      <c r="BT41" s="124"/>
      <c r="BU41" s="124"/>
      <c r="BV41" s="124"/>
      <c r="BW41" s="124"/>
      <c r="BX41" s="124"/>
      <c r="BY41" s="124"/>
      <c r="BZ41" s="124"/>
      <c r="CA41" s="124"/>
      <c r="CB41" s="124"/>
      <c r="CC41" s="124"/>
      <c r="CD41" s="124"/>
      <c r="CE41" s="124"/>
      <c r="CF41" s="124"/>
      <c r="CG41" s="124"/>
      <c r="CH41" s="124"/>
      <c r="CI41" s="124"/>
      <c r="CJ41" s="124"/>
      <c r="CK41" s="124"/>
      <c r="CL41" s="124"/>
      <c r="CM41" s="124"/>
      <c r="CN41" s="124"/>
      <c r="CO41" s="124"/>
      <c r="CP41" s="124"/>
      <c r="CQ41" s="124"/>
      <c r="CR41" s="124"/>
      <c r="CS41" s="124"/>
      <c r="CT41" s="124"/>
      <c r="CU41" s="124"/>
      <c r="CV41" s="124"/>
      <c r="CW41" s="124"/>
      <c r="CX41" s="124"/>
      <c r="CY41" s="124"/>
      <c r="CZ41" s="124"/>
      <c r="DA41" s="124"/>
      <c r="DB41" s="124"/>
      <c r="DC41" s="124"/>
      <c r="DD41" s="124"/>
      <c r="DE41" s="124"/>
      <c r="DF41" s="124"/>
      <c r="DG41" s="124"/>
      <c r="DH41" s="124"/>
      <c r="DI41" s="124"/>
      <c r="DJ41" s="124"/>
      <c r="DK41" s="124"/>
      <c r="DL41" s="124"/>
      <c r="DM41" s="124"/>
      <c r="DN41" s="124"/>
      <c r="DO41" s="124"/>
      <c r="DP41" s="124"/>
      <c r="DQ41" s="124"/>
      <c r="DR41" s="124"/>
      <c r="DS41" s="124"/>
      <c r="DT41" s="124"/>
      <c r="DU41" s="124"/>
      <c r="DV41" s="124"/>
      <c r="DW41" s="124"/>
      <c r="DX41" s="124"/>
      <c r="DY41" s="124"/>
      <c r="DZ41" s="124"/>
      <c r="EA41" s="124"/>
      <c r="EB41" s="124"/>
      <c r="EC41" s="124"/>
      <c r="ED41" s="124"/>
      <c r="EE41" s="124"/>
      <c r="EF41" s="124"/>
      <c r="EG41" s="124"/>
      <c r="EH41" s="124"/>
      <c r="EI41" s="124"/>
      <c r="EJ41" s="124"/>
      <c r="EK41" s="124"/>
      <c r="EL41" s="124"/>
      <c r="EM41" s="124"/>
      <c r="EN41" s="124"/>
      <c r="EO41" s="124"/>
      <c r="EP41" s="124"/>
      <c r="EQ41" s="124"/>
      <c r="ER41" s="124"/>
      <c r="ES41" s="124"/>
      <c r="ET41" s="124"/>
      <c r="EU41" s="124"/>
      <c r="EV41" s="124"/>
      <c r="EW41" s="124"/>
      <c r="EX41" s="124"/>
      <c r="EY41" s="124"/>
      <c r="EZ41" s="124"/>
      <c r="FA41" s="124"/>
      <c r="FB41" s="124"/>
      <c r="FC41" s="124"/>
      <c r="FD41" s="124"/>
      <c r="FE41" s="124"/>
      <c r="FF41" s="124"/>
      <c r="FG41" s="124"/>
      <c r="FH41" s="124"/>
      <c r="FI41" s="124"/>
      <c r="FJ41" s="124"/>
      <c r="FK41" s="124"/>
      <c r="FL41" s="124"/>
      <c r="FM41" s="124"/>
      <c r="FN41" s="124"/>
      <c r="FO41" s="124"/>
      <c r="FP41" s="124"/>
      <c r="FQ41" s="124"/>
      <c r="FR41" s="124"/>
      <c r="FS41" s="124"/>
      <c r="FT41" s="124"/>
      <c r="FU41" s="124"/>
      <c r="FV41" s="124"/>
      <c r="FW41" s="124"/>
      <c r="FX41" s="124"/>
      <c r="FY41" s="124"/>
      <c r="FZ41" s="124"/>
      <c r="GA41" s="124"/>
      <c r="GB41" s="124"/>
      <c r="GC41" s="124"/>
      <c r="GD41" s="124"/>
      <c r="GE41" s="124"/>
      <c r="GF41" s="124"/>
      <c r="GG41" s="124"/>
      <c r="GH41" s="124"/>
      <c r="GI41" s="124"/>
      <c r="GJ41" s="124"/>
    </row>
    <row r="42" spans="1:192" s="359" customFormat="1" x14ac:dyDescent="0.35">
      <c r="A42" s="357"/>
      <c r="B42" s="357"/>
      <c r="C42" s="549"/>
      <c r="D42" s="358"/>
      <c r="E42" s="722" t="str">
        <f xml:space="preserve"> InpC!E$88</f>
        <v>Senior debt DSCR - year 23</v>
      </c>
      <c r="F42" s="722">
        <f xml:space="preserve"> InpC!F$88</f>
        <v>0</v>
      </c>
      <c r="G42" s="722" t="str">
        <f xml:space="preserve"> InpC!G$88</f>
        <v>ratio</v>
      </c>
      <c r="H42" s="124"/>
      <c r="I42" s="716"/>
      <c r="J42" s="124"/>
      <c r="K42" s="124"/>
      <c r="L42" s="124"/>
      <c r="M42" s="124"/>
      <c r="N42" s="124"/>
      <c r="O42" s="124"/>
      <c r="P42" s="124"/>
      <c r="Q42" s="124"/>
      <c r="R42" s="124"/>
      <c r="S42" s="124"/>
      <c r="T42" s="124"/>
      <c r="U42" s="124"/>
      <c r="V42" s="124"/>
      <c r="W42" s="124"/>
      <c r="X42" s="124"/>
      <c r="Y42" s="124"/>
      <c r="Z42" s="124"/>
      <c r="AA42" s="124"/>
      <c r="AB42" s="124"/>
      <c r="AC42" s="124"/>
      <c r="AD42" s="124"/>
      <c r="AE42" s="124"/>
      <c r="AF42" s="124"/>
      <c r="AG42" s="124"/>
      <c r="AH42" s="124"/>
      <c r="AI42" s="124"/>
      <c r="AJ42" s="124"/>
      <c r="AK42" s="124"/>
      <c r="AL42" s="124"/>
      <c r="AM42" s="124"/>
      <c r="AN42" s="124"/>
      <c r="AO42" s="124"/>
      <c r="AP42" s="124"/>
      <c r="AQ42" s="124"/>
      <c r="AR42" s="124"/>
      <c r="AS42" s="124"/>
      <c r="AT42" s="124"/>
      <c r="AU42" s="124"/>
      <c r="AV42" s="124"/>
      <c r="AW42" s="124"/>
      <c r="AX42" s="124"/>
      <c r="AY42" s="124"/>
      <c r="AZ42" s="124"/>
      <c r="BA42" s="124"/>
      <c r="BB42" s="124"/>
      <c r="BC42" s="124"/>
      <c r="BD42" s="124"/>
      <c r="BE42" s="124"/>
      <c r="BF42" s="124"/>
      <c r="BG42" s="124"/>
      <c r="BH42" s="124"/>
      <c r="BI42" s="124"/>
      <c r="BJ42" s="124"/>
      <c r="BK42" s="124"/>
      <c r="BL42" s="124"/>
      <c r="BM42" s="124"/>
      <c r="BN42" s="124"/>
      <c r="BO42" s="124"/>
      <c r="BP42" s="124"/>
      <c r="BQ42" s="124"/>
      <c r="BR42" s="124"/>
      <c r="BS42" s="124"/>
      <c r="BT42" s="124"/>
      <c r="BU42" s="124"/>
      <c r="BV42" s="124"/>
      <c r="BW42" s="124"/>
      <c r="BX42" s="124"/>
      <c r="BY42" s="124"/>
      <c r="BZ42" s="124"/>
      <c r="CA42" s="124"/>
      <c r="CB42" s="124"/>
      <c r="CC42" s="124"/>
      <c r="CD42" s="124"/>
      <c r="CE42" s="124"/>
      <c r="CF42" s="124"/>
      <c r="CG42" s="124"/>
      <c r="CH42" s="124"/>
      <c r="CI42" s="124"/>
      <c r="CJ42" s="124"/>
      <c r="CK42" s="124"/>
      <c r="CL42" s="124"/>
      <c r="CM42" s="124"/>
      <c r="CN42" s="124"/>
      <c r="CO42" s="124"/>
      <c r="CP42" s="124"/>
      <c r="CQ42" s="124"/>
      <c r="CR42" s="124"/>
      <c r="CS42" s="124"/>
      <c r="CT42" s="124"/>
      <c r="CU42" s="124"/>
      <c r="CV42" s="124"/>
      <c r="CW42" s="124"/>
      <c r="CX42" s="124"/>
      <c r="CY42" s="124"/>
      <c r="CZ42" s="124"/>
      <c r="DA42" s="124"/>
      <c r="DB42" s="124"/>
      <c r="DC42" s="124"/>
      <c r="DD42" s="124"/>
      <c r="DE42" s="124"/>
      <c r="DF42" s="124"/>
      <c r="DG42" s="124"/>
      <c r="DH42" s="124"/>
      <c r="DI42" s="124"/>
      <c r="DJ42" s="124"/>
      <c r="DK42" s="124"/>
      <c r="DL42" s="124"/>
      <c r="DM42" s="124"/>
      <c r="DN42" s="124"/>
      <c r="DO42" s="124"/>
      <c r="DP42" s="124"/>
      <c r="DQ42" s="124"/>
      <c r="DR42" s="124"/>
      <c r="DS42" s="124"/>
      <c r="DT42" s="124"/>
      <c r="DU42" s="124"/>
      <c r="DV42" s="124"/>
      <c r="DW42" s="124"/>
      <c r="DX42" s="124"/>
      <c r="DY42" s="124"/>
      <c r="DZ42" s="124"/>
      <c r="EA42" s="124"/>
      <c r="EB42" s="124"/>
      <c r="EC42" s="124"/>
      <c r="ED42" s="124"/>
      <c r="EE42" s="124"/>
      <c r="EF42" s="124"/>
      <c r="EG42" s="124"/>
      <c r="EH42" s="124"/>
      <c r="EI42" s="124"/>
      <c r="EJ42" s="124"/>
      <c r="EK42" s="124"/>
      <c r="EL42" s="124"/>
      <c r="EM42" s="124"/>
      <c r="EN42" s="124"/>
      <c r="EO42" s="124"/>
      <c r="EP42" s="124"/>
      <c r="EQ42" s="124"/>
      <c r="ER42" s="124"/>
      <c r="ES42" s="124"/>
      <c r="ET42" s="124"/>
      <c r="EU42" s="124"/>
      <c r="EV42" s="124"/>
      <c r="EW42" s="124"/>
      <c r="EX42" s="124"/>
      <c r="EY42" s="124"/>
      <c r="EZ42" s="124"/>
      <c r="FA42" s="124"/>
      <c r="FB42" s="124"/>
      <c r="FC42" s="124"/>
      <c r="FD42" s="124"/>
      <c r="FE42" s="124"/>
      <c r="FF42" s="124"/>
      <c r="FG42" s="124"/>
      <c r="FH42" s="124"/>
      <c r="FI42" s="124"/>
      <c r="FJ42" s="124"/>
      <c r="FK42" s="124"/>
      <c r="FL42" s="124"/>
      <c r="FM42" s="124"/>
      <c r="FN42" s="124"/>
      <c r="FO42" s="124"/>
      <c r="FP42" s="124"/>
      <c r="FQ42" s="124"/>
      <c r="FR42" s="124"/>
      <c r="FS42" s="124"/>
      <c r="FT42" s="124"/>
      <c r="FU42" s="124"/>
      <c r="FV42" s="124"/>
      <c r="FW42" s="124"/>
      <c r="FX42" s="124"/>
      <c r="FY42" s="124"/>
      <c r="FZ42" s="124"/>
      <c r="GA42" s="124"/>
      <c r="GB42" s="124"/>
      <c r="GC42" s="124"/>
      <c r="GD42" s="124"/>
      <c r="GE42" s="124"/>
      <c r="GF42" s="124"/>
      <c r="GG42" s="124"/>
      <c r="GH42" s="124"/>
      <c r="GI42" s="124"/>
      <c r="GJ42" s="124"/>
    </row>
    <row r="43" spans="1:192" s="359" customFormat="1" x14ac:dyDescent="0.35">
      <c r="A43" s="357"/>
      <c r="B43" s="357"/>
      <c r="C43" s="549"/>
      <c r="D43" s="358"/>
      <c r="E43" s="722" t="str">
        <f xml:space="preserve"> InpC!E$89</f>
        <v>Senior debt DSCR - year 24</v>
      </c>
      <c r="F43" s="722">
        <f xml:space="preserve"> InpC!F$89</f>
        <v>0</v>
      </c>
      <c r="G43" s="722" t="str">
        <f xml:space="preserve"> InpC!G$89</f>
        <v>ratio</v>
      </c>
      <c r="H43" s="124"/>
      <c r="I43" s="716"/>
      <c r="J43" s="124"/>
      <c r="K43" s="124"/>
      <c r="L43" s="124"/>
      <c r="M43" s="124"/>
      <c r="N43" s="124"/>
      <c r="O43" s="124"/>
      <c r="P43" s="124"/>
      <c r="Q43" s="124"/>
      <c r="R43" s="124"/>
      <c r="S43" s="124"/>
      <c r="T43" s="124"/>
      <c r="U43" s="124"/>
      <c r="V43" s="124"/>
      <c r="W43" s="124"/>
      <c r="X43" s="124"/>
      <c r="Y43" s="124"/>
      <c r="Z43" s="124"/>
      <c r="AA43" s="124"/>
      <c r="AB43" s="124"/>
      <c r="AC43" s="124"/>
      <c r="AD43" s="124"/>
      <c r="AE43" s="124"/>
      <c r="AF43" s="124"/>
      <c r="AG43" s="124"/>
      <c r="AH43" s="124"/>
      <c r="AI43" s="124"/>
      <c r="AJ43" s="124"/>
      <c r="AK43" s="124"/>
      <c r="AL43" s="124"/>
      <c r="AM43" s="124"/>
      <c r="AN43" s="124"/>
      <c r="AO43" s="124"/>
      <c r="AP43" s="124"/>
      <c r="AQ43" s="124"/>
      <c r="AR43" s="124"/>
      <c r="AS43" s="124"/>
      <c r="AT43" s="124"/>
      <c r="AU43" s="124"/>
      <c r="AV43" s="124"/>
      <c r="AW43" s="124"/>
      <c r="AX43" s="124"/>
      <c r="AY43" s="124"/>
      <c r="AZ43" s="124"/>
      <c r="BA43" s="124"/>
      <c r="BB43" s="124"/>
      <c r="BC43" s="124"/>
      <c r="BD43" s="124"/>
      <c r="BE43" s="124"/>
      <c r="BF43" s="124"/>
      <c r="BG43" s="124"/>
      <c r="BH43" s="124"/>
      <c r="BI43" s="124"/>
      <c r="BJ43" s="124"/>
      <c r="BK43" s="124"/>
      <c r="BL43" s="124"/>
      <c r="BM43" s="124"/>
      <c r="BN43" s="124"/>
      <c r="BO43" s="124"/>
      <c r="BP43" s="124"/>
      <c r="BQ43" s="124"/>
      <c r="BR43" s="124"/>
      <c r="BS43" s="124"/>
      <c r="BT43" s="124"/>
      <c r="BU43" s="124"/>
      <c r="BV43" s="124"/>
      <c r="BW43" s="124"/>
      <c r="BX43" s="124"/>
      <c r="BY43" s="124"/>
      <c r="BZ43" s="124"/>
      <c r="CA43" s="124"/>
      <c r="CB43" s="124"/>
      <c r="CC43" s="124"/>
      <c r="CD43" s="124"/>
      <c r="CE43" s="124"/>
      <c r="CF43" s="124"/>
      <c r="CG43" s="124"/>
      <c r="CH43" s="124"/>
      <c r="CI43" s="124"/>
      <c r="CJ43" s="124"/>
      <c r="CK43" s="124"/>
      <c r="CL43" s="124"/>
      <c r="CM43" s="124"/>
      <c r="CN43" s="124"/>
      <c r="CO43" s="124"/>
      <c r="CP43" s="124"/>
      <c r="CQ43" s="124"/>
      <c r="CR43" s="124"/>
      <c r="CS43" s="124"/>
      <c r="CT43" s="124"/>
      <c r="CU43" s="124"/>
      <c r="CV43" s="124"/>
      <c r="CW43" s="124"/>
      <c r="CX43" s="124"/>
      <c r="CY43" s="124"/>
      <c r="CZ43" s="124"/>
      <c r="DA43" s="124"/>
      <c r="DB43" s="124"/>
      <c r="DC43" s="124"/>
      <c r="DD43" s="124"/>
      <c r="DE43" s="124"/>
      <c r="DF43" s="124"/>
      <c r="DG43" s="124"/>
      <c r="DH43" s="124"/>
      <c r="DI43" s="124"/>
      <c r="DJ43" s="124"/>
      <c r="DK43" s="124"/>
      <c r="DL43" s="124"/>
      <c r="DM43" s="124"/>
      <c r="DN43" s="124"/>
      <c r="DO43" s="124"/>
      <c r="DP43" s="124"/>
      <c r="DQ43" s="124"/>
      <c r="DR43" s="124"/>
      <c r="DS43" s="124"/>
      <c r="DT43" s="124"/>
      <c r="DU43" s="124"/>
      <c r="DV43" s="124"/>
      <c r="DW43" s="124"/>
      <c r="DX43" s="124"/>
      <c r="DY43" s="124"/>
      <c r="DZ43" s="124"/>
      <c r="EA43" s="124"/>
      <c r="EB43" s="124"/>
      <c r="EC43" s="124"/>
      <c r="ED43" s="124"/>
      <c r="EE43" s="124"/>
      <c r="EF43" s="124"/>
      <c r="EG43" s="124"/>
      <c r="EH43" s="124"/>
      <c r="EI43" s="124"/>
      <c r="EJ43" s="124"/>
      <c r="EK43" s="124"/>
      <c r="EL43" s="124"/>
      <c r="EM43" s="124"/>
      <c r="EN43" s="124"/>
      <c r="EO43" s="124"/>
      <c r="EP43" s="124"/>
      <c r="EQ43" s="124"/>
      <c r="ER43" s="124"/>
      <c r="ES43" s="124"/>
      <c r="ET43" s="124"/>
      <c r="EU43" s="124"/>
      <c r="EV43" s="124"/>
      <c r="EW43" s="124"/>
      <c r="EX43" s="124"/>
      <c r="EY43" s="124"/>
      <c r="EZ43" s="124"/>
      <c r="FA43" s="124"/>
      <c r="FB43" s="124"/>
      <c r="FC43" s="124"/>
      <c r="FD43" s="124"/>
      <c r="FE43" s="124"/>
      <c r="FF43" s="124"/>
      <c r="FG43" s="124"/>
      <c r="FH43" s="124"/>
      <c r="FI43" s="124"/>
      <c r="FJ43" s="124"/>
      <c r="FK43" s="124"/>
      <c r="FL43" s="124"/>
      <c r="FM43" s="124"/>
      <c r="FN43" s="124"/>
      <c r="FO43" s="124"/>
      <c r="FP43" s="124"/>
      <c r="FQ43" s="124"/>
      <c r="FR43" s="124"/>
      <c r="FS43" s="124"/>
      <c r="FT43" s="124"/>
      <c r="FU43" s="124"/>
      <c r="FV43" s="124"/>
      <c r="FW43" s="124"/>
      <c r="FX43" s="124"/>
      <c r="FY43" s="124"/>
      <c r="FZ43" s="124"/>
      <c r="GA43" s="124"/>
      <c r="GB43" s="124"/>
      <c r="GC43" s="124"/>
      <c r="GD43" s="124"/>
      <c r="GE43" s="124"/>
      <c r="GF43" s="124"/>
      <c r="GG43" s="124"/>
      <c r="GH43" s="124"/>
      <c r="GI43" s="124"/>
      <c r="GJ43" s="124"/>
    </row>
    <row r="44" spans="1:192" s="359" customFormat="1" x14ac:dyDescent="0.35">
      <c r="A44" s="357"/>
      <c r="B44" s="357"/>
      <c r="C44" s="549"/>
      <c r="D44" s="358"/>
      <c r="E44" s="722" t="str">
        <f xml:space="preserve"> InpC!E$90</f>
        <v>Senior debt DSCR - year 25</v>
      </c>
      <c r="F44" s="722">
        <f xml:space="preserve"> InpC!F$90</f>
        <v>0</v>
      </c>
      <c r="G44" s="722" t="str">
        <f xml:space="preserve"> InpC!G$90</f>
        <v>ratio</v>
      </c>
      <c r="H44" s="124"/>
      <c r="I44" s="716"/>
      <c r="J44" s="124"/>
      <c r="K44" s="124"/>
      <c r="L44" s="124"/>
      <c r="M44" s="124"/>
      <c r="N44" s="124"/>
      <c r="O44" s="124"/>
      <c r="P44" s="124"/>
      <c r="Q44" s="124"/>
      <c r="R44" s="124"/>
      <c r="S44" s="124"/>
      <c r="T44" s="124"/>
      <c r="U44" s="124"/>
      <c r="V44" s="124"/>
      <c r="W44" s="124"/>
      <c r="X44" s="124"/>
      <c r="Y44" s="124"/>
      <c r="Z44" s="124"/>
      <c r="AA44" s="124"/>
      <c r="AB44" s="124"/>
      <c r="AC44" s="124"/>
      <c r="AD44" s="124"/>
      <c r="AE44" s="124"/>
      <c r="AF44" s="124"/>
      <c r="AG44" s="124"/>
      <c r="AH44" s="124"/>
      <c r="AI44" s="124"/>
      <c r="AJ44" s="124"/>
      <c r="AK44" s="124"/>
      <c r="AL44" s="124"/>
      <c r="AM44" s="124"/>
      <c r="AN44" s="124"/>
      <c r="AO44" s="124"/>
      <c r="AP44" s="124"/>
      <c r="AQ44" s="124"/>
      <c r="AR44" s="124"/>
      <c r="AS44" s="124"/>
      <c r="AT44" s="124"/>
      <c r="AU44" s="124"/>
      <c r="AV44" s="124"/>
      <c r="AW44" s="124"/>
      <c r="AX44" s="124"/>
      <c r="AY44" s="124"/>
      <c r="AZ44" s="124"/>
      <c r="BA44" s="124"/>
      <c r="BB44" s="124"/>
      <c r="BC44" s="124"/>
      <c r="BD44" s="124"/>
      <c r="BE44" s="124"/>
      <c r="BF44" s="124"/>
      <c r="BG44" s="124"/>
      <c r="BH44" s="124"/>
      <c r="BI44" s="124"/>
      <c r="BJ44" s="124"/>
      <c r="BK44" s="124"/>
      <c r="BL44" s="124"/>
      <c r="BM44" s="124"/>
      <c r="BN44" s="124"/>
      <c r="BO44" s="124"/>
      <c r="BP44" s="124"/>
      <c r="BQ44" s="124"/>
      <c r="BR44" s="124"/>
      <c r="BS44" s="124"/>
      <c r="BT44" s="124"/>
      <c r="BU44" s="124"/>
      <c r="BV44" s="124"/>
      <c r="BW44" s="124"/>
      <c r="BX44" s="124"/>
      <c r="BY44" s="124"/>
      <c r="BZ44" s="124"/>
      <c r="CA44" s="124"/>
      <c r="CB44" s="124"/>
      <c r="CC44" s="124"/>
      <c r="CD44" s="124"/>
      <c r="CE44" s="124"/>
      <c r="CF44" s="124"/>
      <c r="CG44" s="124"/>
      <c r="CH44" s="124"/>
      <c r="CI44" s="124"/>
      <c r="CJ44" s="124"/>
      <c r="CK44" s="124"/>
      <c r="CL44" s="124"/>
      <c r="CM44" s="124"/>
      <c r="CN44" s="124"/>
      <c r="CO44" s="124"/>
      <c r="CP44" s="124"/>
      <c r="CQ44" s="124"/>
      <c r="CR44" s="124"/>
      <c r="CS44" s="124"/>
      <c r="CT44" s="124"/>
      <c r="CU44" s="124"/>
      <c r="CV44" s="124"/>
      <c r="CW44" s="124"/>
      <c r="CX44" s="124"/>
      <c r="CY44" s="124"/>
      <c r="CZ44" s="124"/>
      <c r="DA44" s="124"/>
      <c r="DB44" s="124"/>
      <c r="DC44" s="124"/>
      <c r="DD44" s="124"/>
      <c r="DE44" s="124"/>
      <c r="DF44" s="124"/>
      <c r="DG44" s="124"/>
      <c r="DH44" s="124"/>
      <c r="DI44" s="124"/>
      <c r="DJ44" s="124"/>
      <c r="DK44" s="124"/>
      <c r="DL44" s="124"/>
      <c r="DM44" s="124"/>
      <c r="DN44" s="124"/>
      <c r="DO44" s="124"/>
      <c r="DP44" s="124"/>
      <c r="DQ44" s="124"/>
      <c r="DR44" s="124"/>
      <c r="DS44" s="124"/>
      <c r="DT44" s="124"/>
      <c r="DU44" s="124"/>
      <c r="DV44" s="124"/>
      <c r="DW44" s="124"/>
      <c r="DX44" s="124"/>
      <c r="DY44" s="124"/>
      <c r="DZ44" s="124"/>
      <c r="EA44" s="124"/>
      <c r="EB44" s="124"/>
      <c r="EC44" s="124"/>
      <c r="ED44" s="124"/>
      <c r="EE44" s="124"/>
      <c r="EF44" s="124"/>
      <c r="EG44" s="124"/>
      <c r="EH44" s="124"/>
      <c r="EI44" s="124"/>
      <c r="EJ44" s="124"/>
      <c r="EK44" s="124"/>
      <c r="EL44" s="124"/>
      <c r="EM44" s="124"/>
      <c r="EN44" s="124"/>
      <c r="EO44" s="124"/>
      <c r="EP44" s="124"/>
      <c r="EQ44" s="124"/>
      <c r="ER44" s="124"/>
      <c r="ES44" s="124"/>
      <c r="ET44" s="124"/>
      <c r="EU44" s="124"/>
      <c r="EV44" s="124"/>
      <c r="EW44" s="124"/>
      <c r="EX44" s="124"/>
      <c r="EY44" s="124"/>
      <c r="EZ44" s="124"/>
      <c r="FA44" s="124"/>
      <c r="FB44" s="124"/>
      <c r="FC44" s="124"/>
      <c r="FD44" s="124"/>
      <c r="FE44" s="124"/>
      <c r="FF44" s="124"/>
      <c r="FG44" s="124"/>
      <c r="FH44" s="124"/>
      <c r="FI44" s="124"/>
      <c r="FJ44" s="124"/>
      <c r="FK44" s="124"/>
      <c r="FL44" s="124"/>
      <c r="FM44" s="124"/>
      <c r="FN44" s="124"/>
      <c r="FO44" s="124"/>
      <c r="FP44" s="124"/>
      <c r="FQ44" s="124"/>
      <c r="FR44" s="124"/>
      <c r="FS44" s="124"/>
      <c r="FT44" s="124"/>
      <c r="FU44" s="124"/>
      <c r="FV44" s="124"/>
      <c r="FW44" s="124"/>
      <c r="FX44" s="124"/>
      <c r="FY44" s="124"/>
      <c r="FZ44" s="124"/>
      <c r="GA44" s="124"/>
      <c r="GB44" s="124"/>
      <c r="GC44" s="124"/>
      <c r="GD44" s="124"/>
      <c r="GE44" s="124"/>
      <c r="GF44" s="124"/>
      <c r="GG44" s="124"/>
      <c r="GH44" s="124"/>
      <c r="GI44" s="124"/>
      <c r="GJ44" s="124"/>
    </row>
    <row r="45" spans="1:192" x14ac:dyDescent="0.35">
      <c r="E45" s="252" t="str">
        <f xml:space="preserve"> Time!E$146</f>
        <v>Contract year number</v>
      </c>
      <c r="F45" s="252">
        <f xml:space="preserve"> Time!F$146</f>
        <v>0</v>
      </c>
      <c r="G45" s="252" t="str">
        <f xml:space="preserve"> Time!G$146</f>
        <v>counter</v>
      </c>
      <c r="H45" s="252">
        <f xml:space="preserve"> Time!H$146</f>
        <v>0</v>
      </c>
      <c r="I45" s="252">
        <f xml:space="preserve"> Time!I$146</f>
        <v>0</v>
      </c>
      <c r="J45" s="252">
        <f xml:space="preserve"> Time!J$146</f>
        <v>0</v>
      </c>
      <c r="K45" s="252">
        <f xml:space="preserve"> Time!K$146</f>
        <v>0</v>
      </c>
      <c r="L45" s="252">
        <f xml:space="preserve"> Time!L$146</f>
        <v>0</v>
      </c>
      <c r="M45" s="252">
        <f xml:space="preserve"> Time!M$146</f>
        <v>1</v>
      </c>
      <c r="N45" s="252">
        <f xml:space="preserve"> Time!N$146</f>
        <v>1</v>
      </c>
      <c r="O45" s="252">
        <f xml:space="preserve"> Time!O$146</f>
        <v>1</v>
      </c>
      <c r="P45" s="252">
        <f xml:space="preserve"> Time!P$146</f>
        <v>1</v>
      </c>
      <c r="Q45" s="252">
        <f xml:space="preserve"> Time!Q$146</f>
        <v>2</v>
      </c>
      <c r="R45" s="252">
        <f xml:space="preserve"> Time!R$146</f>
        <v>2</v>
      </c>
      <c r="S45" s="252">
        <f xml:space="preserve"> Time!S$146</f>
        <v>2</v>
      </c>
      <c r="T45" s="252">
        <f xml:space="preserve"> Time!T$146</f>
        <v>2</v>
      </c>
      <c r="U45" s="252">
        <f xml:space="preserve"> Time!U$146</f>
        <v>3</v>
      </c>
      <c r="V45" s="252">
        <f xml:space="preserve"> Time!V$146</f>
        <v>3</v>
      </c>
      <c r="W45" s="252">
        <f xml:space="preserve"> Time!W$146</f>
        <v>3</v>
      </c>
      <c r="X45" s="252">
        <f xml:space="preserve"> Time!X$146</f>
        <v>3</v>
      </c>
      <c r="Y45" s="252">
        <f xml:space="preserve"> Time!Y$146</f>
        <v>4</v>
      </c>
      <c r="Z45" s="252">
        <f xml:space="preserve"> Time!Z$146</f>
        <v>4</v>
      </c>
      <c r="AA45" s="252">
        <f xml:space="preserve"> Time!AA$146</f>
        <v>4</v>
      </c>
      <c r="AB45" s="252">
        <f xml:space="preserve"> Time!AB$146</f>
        <v>4</v>
      </c>
      <c r="AC45" s="252">
        <f xml:space="preserve"> Time!AC$146</f>
        <v>5</v>
      </c>
      <c r="AD45" s="252">
        <f xml:space="preserve"> Time!AD$146</f>
        <v>5</v>
      </c>
      <c r="AE45" s="252">
        <f xml:space="preserve"> Time!AE$146</f>
        <v>5</v>
      </c>
      <c r="AF45" s="252">
        <f xml:space="preserve"> Time!AF$146</f>
        <v>5</v>
      </c>
      <c r="AG45" s="252">
        <f xml:space="preserve"> Time!AG$146</f>
        <v>6</v>
      </c>
      <c r="AH45" s="252">
        <f xml:space="preserve"> Time!AH$146</f>
        <v>6</v>
      </c>
      <c r="AI45" s="252">
        <f xml:space="preserve"> Time!AI$146</f>
        <v>6</v>
      </c>
      <c r="AJ45" s="252">
        <f xml:space="preserve"> Time!AJ$146</f>
        <v>6</v>
      </c>
      <c r="AK45" s="252">
        <f xml:space="preserve"> Time!AK$146</f>
        <v>7</v>
      </c>
      <c r="AL45" s="252">
        <f xml:space="preserve"> Time!AL$146</f>
        <v>7</v>
      </c>
      <c r="AM45" s="252">
        <f xml:space="preserve"> Time!AM$146</f>
        <v>7</v>
      </c>
      <c r="AN45" s="252">
        <f xml:space="preserve"> Time!AN$146</f>
        <v>7</v>
      </c>
      <c r="AO45" s="252">
        <f xml:space="preserve"> Time!AO$146</f>
        <v>8</v>
      </c>
      <c r="AP45" s="252">
        <f xml:space="preserve"> Time!AP$146</f>
        <v>8</v>
      </c>
      <c r="AQ45" s="252">
        <f xml:space="preserve"> Time!AQ$146</f>
        <v>8</v>
      </c>
      <c r="AR45" s="252">
        <f xml:space="preserve"> Time!AR$146</f>
        <v>8</v>
      </c>
      <c r="AS45" s="252">
        <f xml:space="preserve"> Time!AS$146</f>
        <v>9</v>
      </c>
      <c r="AT45" s="252">
        <f xml:space="preserve"> Time!AT$146</f>
        <v>9</v>
      </c>
      <c r="AU45" s="252">
        <f xml:space="preserve"> Time!AU$146</f>
        <v>9</v>
      </c>
      <c r="AV45" s="252">
        <f xml:space="preserve"> Time!AV$146</f>
        <v>9</v>
      </c>
      <c r="AW45" s="252">
        <f xml:space="preserve"> Time!AW$146</f>
        <v>10</v>
      </c>
      <c r="AX45" s="252">
        <f xml:space="preserve"> Time!AX$146</f>
        <v>10</v>
      </c>
      <c r="AY45" s="252">
        <f xml:space="preserve"> Time!AY$146</f>
        <v>10</v>
      </c>
      <c r="AZ45" s="252">
        <f xml:space="preserve"> Time!AZ$146</f>
        <v>10</v>
      </c>
      <c r="BA45" s="252">
        <f xml:space="preserve"> Time!BA$146</f>
        <v>11</v>
      </c>
      <c r="BB45" s="252">
        <f xml:space="preserve"> Time!BB$146</f>
        <v>11</v>
      </c>
      <c r="BC45" s="252">
        <f xml:space="preserve"> Time!BC$146</f>
        <v>11</v>
      </c>
      <c r="BD45" s="252">
        <f xml:space="preserve"> Time!BD$146</f>
        <v>11</v>
      </c>
      <c r="BE45" s="252">
        <f xml:space="preserve"> Time!BE$146</f>
        <v>12</v>
      </c>
      <c r="BF45" s="252">
        <f xml:space="preserve"> Time!BF$146</f>
        <v>12</v>
      </c>
      <c r="BG45" s="252">
        <f xml:space="preserve"> Time!BG$146</f>
        <v>12</v>
      </c>
      <c r="BH45" s="252">
        <f xml:space="preserve"> Time!BH$146</f>
        <v>12</v>
      </c>
      <c r="BI45" s="252">
        <f xml:space="preserve"> Time!BI$146</f>
        <v>13</v>
      </c>
      <c r="BJ45" s="252">
        <f xml:space="preserve"> Time!BJ$146</f>
        <v>13</v>
      </c>
      <c r="BK45" s="252">
        <f xml:space="preserve"> Time!BK$146</f>
        <v>13</v>
      </c>
      <c r="BL45" s="252">
        <f xml:space="preserve"> Time!BL$146</f>
        <v>13</v>
      </c>
      <c r="BM45" s="252">
        <f xml:space="preserve"> Time!BM$146</f>
        <v>14</v>
      </c>
      <c r="BN45" s="252">
        <f xml:space="preserve"> Time!BN$146</f>
        <v>14</v>
      </c>
      <c r="BO45" s="252">
        <f xml:space="preserve"> Time!BO$146</f>
        <v>14</v>
      </c>
      <c r="BP45" s="252">
        <f xml:space="preserve"> Time!BP$146</f>
        <v>14</v>
      </c>
      <c r="BQ45" s="252">
        <f xml:space="preserve"> Time!BQ$146</f>
        <v>15</v>
      </c>
      <c r="BR45" s="252">
        <f xml:space="preserve"> Time!BR$146</f>
        <v>15</v>
      </c>
      <c r="BS45" s="252">
        <f xml:space="preserve"> Time!BS$146</f>
        <v>15</v>
      </c>
      <c r="BT45" s="252">
        <f xml:space="preserve"> Time!BT$146</f>
        <v>15</v>
      </c>
      <c r="BU45" s="252">
        <f xml:space="preserve"> Time!BU$146</f>
        <v>16</v>
      </c>
      <c r="BV45" s="252">
        <f xml:space="preserve"> Time!BV$146</f>
        <v>16</v>
      </c>
      <c r="BW45" s="252">
        <f xml:space="preserve"> Time!BW$146</f>
        <v>16</v>
      </c>
      <c r="BX45" s="252">
        <f xml:space="preserve"> Time!BX$146</f>
        <v>16</v>
      </c>
      <c r="BY45" s="252">
        <f xml:space="preserve"> Time!BY$146</f>
        <v>17</v>
      </c>
      <c r="BZ45" s="252">
        <f xml:space="preserve"> Time!BZ$146</f>
        <v>17</v>
      </c>
      <c r="CA45" s="252">
        <f xml:space="preserve"> Time!CA$146</f>
        <v>17</v>
      </c>
      <c r="CB45" s="252">
        <f xml:space="preserve"> Time!CB$146</f>
        <v>17</v>
      </c>
      <c r="CC45" s="252">
        <f xml:space="preserve"> Time!CC$146</f>
        <v>18</v>
      </c>
      <c r="CD45" s="252">
        <f xml:space="preserve"> Time!CD$146</f>
        <v>18</v>
      </c>
      <c r="CE45" s="252">
        <f xml:space="preserve"> Time!CE$146</f>
        <v>18</v>
      </c>
      <c r="CF45" s="252">
        <f xml:space="preserve"> Time!CF$146</f>
        <v>18</v>
      </c>
      <c r="CG45" s="252">
        <f xml:space="preserve"> Time!CG$146</f>
        <v>19</v>
      </c>
      <c r="CH45" s="252">
        <f xml:space="preserve"> Time!CH$146</f>
        <v>19</v>
      </c>
      <c r="CI45" s="252">
        <f xml:space="preserve"> Time!CI$146</f>
        <v>19</v>
      </c>
      <c r="CJ45" s="252">
        <f xml:space="preserve"> Time!CJ$146</f>
        <v>19</v>
      </c>
      <c r="CK45" s="252">
        <f xml:space="preserve"> Time!CK$146</f>
        <v>20</v>
      </c>
      <c r="CL45" s="252">
        <f xml:space="preserve"> Time!CL$146</f>
        <v>20</v>
      </c>
      <c r="CM45" s="252">
        <f xml:space="preserve"> Time!CM$146</f>
        <v>20</v>
      </c>
      <c r="CN45" s="252">
        <f xml:space="preserve"> Time!CN$146</f>
        <v>20</v>
      </c>
      <c r="CO45" s="252">
        <f xml:space="preserve"> Time!CO$146</f>
        <v>21</v>
      </c>
      <c r="CP45" s="252">
        <f xml:space="preserve"> Time!CP$146</f>
        <v>21</v>
      </c>
      <c r="CQ45" s="252">
        <f xml:space="preserve"> Time!CQ$146</f>
        <v>21</v>
      </c>
      <c r="CR45" s="252">
        <f xml:space="preserve"> Time!CR$146</f>
        <v>21</v>
      </c>
      <c r="CS45" s="252">
        <f xml:space="preserve"> Time!CS$146</f>
        <v>22</v>
      </c>
      <c r="CT45" s="252">
        <f xml:space="preserve"> Time!CT$146</f>
        <v>22</v>
      </c>
      <c r="CU45" s="252">
        <f xml:space="preserve"> Time!CU$146</f>
        <v>22</v>
      </c>
      <c r="CV45" s="252">
        <f xml:space="preserve"> Time!CV$146</f>
        <v>22</v>
      </c>
      <c r="CW45" s="252">
        <f xml:space="preserve"> Time!CW$146</f>
        <v>23</v>
      </c>
      <c r="CX45" s="252">
        <f xml:space="preserve"> Time!CX$146</f>
        <v>23</v>
      </c>
      <c r="CY45" s="252">
        <f xml:space="preserve"> Time!CY$146</f>
        <v>23</v>
      </c>
      <c r="CZ45" s="252">
        <f xml:space="preserve"> Time!CZ$146</f>
        <v>23</v>
      </c>
      <c r="DA45" s="252">
        <f xml:space="preserve"> Time!DA$146</f>
        <v>24</v>
      </c>
      <c r="DB45" s="252">
        <f xml:space="preserve"> Time!DB$146</f>
        <v>24</v>
      </c>
      <c r="DC45" s="252">
        <f xml:space="preserve"> Time!DC$146</f>
        <v>24</v>
      </c>
      <c r="DD45" s="252">
        <f xml:space="preserve"> Time!DD$146</f>
        <v>24</v>
      </c>
      <c r="DE45" s="252">
        <f xml:space="preserve"> Time!DE$146</f>
        <v>25</v>
      </c>
      <c r="DF45" s="252">
        <f xml:space="preserve"> Time!DF$146</f>
        <v>25</v>
      </c>
      <c r="DG45" s="252">
        <f xml:space="preserve"> Time!DG$146</f>
        <v>25</v>
      </c>
      <c r="DH45" s="252">
        <f xml:space="preserve"> Time!DH$146</f>
        <v>25</v>
      </c>
      <c r="DI45" s="252">
        <f xml:space="preserve"> Time!DI$146</f>
        <v>0</v>
      </c>
      <c r="DJ45" s="252">
        <f xml:space="preserve"> Time!DJ$146</f>
        <v>0</v>
      </c>
      <c r="DK45" s="252">
        <f xml:space="preserve"> Time!DK$146</f>
        <v>0</v>
      </c>
      <c r="DL45" s="252">
        <f xml:space="preserve"> Time!DL$146</f>
        <v>0</v>
      </c>
      <c r="DM45" s="252">
        <f xml:space="preserve"> Time!DM$146</f>
        <v>0</v>
      </c>
      <c r="DN45" s="252">
        <f xml:space="preserve"> Time!DN$146</f>
        <v>0</v>
      </c>
      <c r="DO45" s="252">
        <f xml:space="preserve"> Time!DO$146</f>
        <v>0</v>
      </c>
      <c r="DP45" s="252">
        <f xml:space="preserve"> Time!DP$146</f>
        <v>0</v>
      </c>
      <c r="DQ45" s="252">
        <f xml:space="preserve"> Time!DQ$146</f>
        <v>0</v>
      </c>
      <c r="DR45" s="252">
        <f xml:space="preserve"> Time!DR$146</f>
        <v>0</v>
      </c>
      <c r="DS45" s="252">
        <f xml:space="preserve"> Time!DS$146</f>
        <v>0</v>
      </c>
      <c r="DT45" s="252">
        <f xml:space="preserve"> Time!DT$146</f>
        <v>0</v>
      </c>
      <c r="DU45" s="252">
        <f xml:space="preserve"> Time!DU$146</f>
        <v>0</v>
      </c>
      <c r="DV45" s="252">
        <f xml:space="preserve"> Time!DV$146</f>
        <v>0</v>
      </c>
      <c r="DW45" s="252">
        <f xml:space="preserve"> Time!DW$146</f>
        <v>0</v>
      </c>
      <c r="DX45" s="252">
        <f xml:space="preserve"> Time!DX$146</f>
        <v>0</v>
      </c>
      <c r="DY45" s="252">
        <f xml:space="preserve"> Time!DY$146</f>
        <v>0</v>
      </c>
      <c r="DZ45" s="252">
        <f xml:space="preserve"> Time!DZ$146</f>
        <v>0</v>
      </c>
      <c r="EA45" s="252">
        <f xml:space="preserve"> Time!EA$146</f>
        <v>0</v>
      </c>
      <c r="EB45" s="252">
        <f xml:space="preserve"> Time!EB$146</f>
        <v>0</v>
      </c>
      <c r="EC45" s="252">
        <f xml:space="preserve"> Time!EC$146</f>
        <v>0</v>
      </c>
      <c r="ED45" s="252">
        <f xml:space="preserve"> Time!ED$146</f>
        <v>0</v>
      </c>
      <c r="EE45" s="252">
        <f xml:space="preserve"> Time!EE$146</f>
        <v>0</v>
      </c>
      <c r="EF45" s="252">
        <f xml:space="preserve"> Time!EF$146</f>
        <v>0</v>
      </c>
      <c r="EG45" s="252">
        <f xml:space="preserve"> Time!EG$146</f>
        <v>0</v>
      </c>
      <c r="EH45" s="252">
        <f xml:space="preserve"> Time!EH$146</f>
        <v>0</v>
      </c>
      <c r="EI45" s="252">
        <f xml:space="preserve"> Time!EI$146</f>
        <v>0</v>
      </c>
      <c r="EJ45" s="252">
        <f xml:space="preserve"> Time!EJ$146</f>
        <v>0</v>
      </c>
      <c r="EK45" s="252">
        <f xml:space="preserve"> Time!EK$146</f>
        <v>0</v>
      </c>
      <c r="EL45" s="252">
        <f xml:space="preserve"> Time!EL$146</f>
        <v>0</v>
      </c>
      <c r="EM45" s="252">
        <f xml:space="preserve"> Time!EM$146</f>
        <v>0</v>
      </c>
      <c r="EN45" s="252">
        <f xml:space="preserve"> Time!EN$146</f>
        <v>0</v>
      </c>
      <c r="EO45" s="252">
        <f xml:space="preserve"> Time!EO$146</f>
        <v>0</v>
      </c>
      <c r="EP45" s="252">
        <f xml:space="preserve"> Time!EP$146</f>
        <v>0</v>
      </c>
      <c r="EQ45" s="252">
        <f xml:space="preserve"> Time!EQ$146</f>
        <v>0</v>
      </c>
      <c r="ER45" s="252">
        <f xml:space="preserve"> Time!ER$146</f>
        <v>0</v>
      </c>
      <c r="ES45" s="252">
        <f xml:space="preserve"> Time!ES$146</f>
        <v>0</v>
      </c>
      <c r="ET45" s="252">
        <f xml:space="preserve"> Time!ET$146</f>
        <v>0</v>
      </c>
      <c r="EU45" s="252">
        <f xml:space="preserve"> Time!EU$146</f>
        <v>0</v>
      </c>
      <c r="EV45" s="252">
        <f xml:space="preserve"> Time!EV$146</f>
        <v>0</v>
      </c>
      <c r="EW45" s="252">
        <f xml:space="preserve"> Time!EW$146</f>
        <v>0</v>
      </c>
      <c r="EX45" s="252">
        <f xml:space="preserve"> Time!EX$146</f>
        <v>0</v>
      </c>
      <c r="EY45" s="252">
        <f xml:space="preserve"> Time!EY$146</f>
        <v>0</v>
      </c>
      <c r="EZ45" s="252">
        <f xml:space="preserve"> Time!EZ$146</f>
        <v>0</v>
      </c>
      <c r="FA45" s="252">
        <f xml:space="preserve"> Time!FA$146</f>
        <v>0</v>
      </c>
      <c r="FB45" s="252">
        <f xml:space="preserve"> Time!FB$146</f>
        <v>0</v>
      </c>
      <c r="FC45" s="252">
        <f xml:space="preserve"> Time!FC$146</f>
        <v>0</v>
      </c>
      <c r="FD45" s="252">
        <f xml:space="preserve"> Time!FD$146</f>
        <v>0</v>
      </c>
      <c r="FE45" s="252">
        <f xml:space="preserve"> Time!FE$146</f>
        <v>0</v>
      </c>
      <c r="FF45" s="252">
        <f xml:space="preserve"> Time!FF$146</f>
        <v>0</v>
      </c>
      <c r="FG45" s="252">
        <f xml:space="preserve"> Time!FG$146</f>
        <v>0</v>
      </c>
      <c r="FH45" s="252">
        <f xml:space="preserve"> Time!FH$146</f>
        <v>0</v>
      </c>
      <c r="FI45" s="252">
        <f xml:space="preserve"> Time!FI$146</f>
        <v>0</v>
      </c>
      <c r="FJ45" s="252">
        <f xml:space="preserve"> Time!FJ$146</f>
        <v>0</v>
      </c>
      <c r="FK45" s="252">
        <f xml:space="preserve"> Time!FK$146</f>
        <v>0</v>
      </c>
      <c r="FL45" s="252">
        <f xml:space="preserve"> Time!FL$146</f>
        <v>0</v>
      </c>
      <c r="FM45" s="252">
        <f xml:space="preserve"> Time!FM$146</f>
        <v>0</v>
      </c>
      <c r="FN45" s="252">
        <f xml:space="preserve"> Time!FN$146</f>
        <v>0</v>
      </c>
      <c r="FO45" s="252">
        <f xml:space="preserve"> Time!FO$146</f>
        <v>0</v>
      </c>
      <c r="FP45" s="252">
        <f xml:space="preserve"> Time!FP$146</f>
        <v>0</v>
      </c>
      <c r="FQ45" s="252">
        <f xml:space="preserve"> Time!FQ$146</f>
        <v>0</v>
      </c>
      <c r="FR45" s="252">
        <f xml:space="preserve"> Time!FR$146</f>
        <v>0</v>
      </c>
      <c r="FS45" s="252">
        <f xml:space="preserve"> Time!FS$146</f>
        <v>0</v>
      </c>
      <c r="FT45" s="252">
        <f xml:space="preserve"> Time!FT$146</f>
        <v>0</v>
      </c>
      <c r="FU45" s="252">
        <f xml:space="preserve"> Time!FU$146</f>
        <v>0</v>
      </c>
      <c r="FV45" s="252">
        <f xml:space="preserve"> Time!FV$146</f>
        <v>0</v>
      </c>
      <c r="FW45" s="252">
        <f xml:space="preserve"> Time!FW$146</f>
        <v>0</v>
      </c>
      <c r="FX45" s="252">
        <f xml:space="preserve"> Time!FX$146</f>
        <v>0</v>
      </c>
      <c r="FY45" s="252">
        <f xml:space="preserve"> Time!FY$146</f>
        <v>0</v>
      </c>
      <c r="FZ45" s="252">
        <f xml:space="preserve"> Time!FZ$146</f>
        <v>0</v>
      </c>
      <c r="GA45" s="252">
        <f xml:space="preserve"> Time!GA$146</f>
        <v>0</v>
      </c>
      <c r="GB45" s="252">
        <f xml:space="preserve"> Time!GB$146</f>
        <v>0</v>
      </c>
      <c r="GC45" s="252">
        <f xml:space="preserve"> Time!GC$146</f>
        <v>0</v>
      </c>
      <c r="GD45" s="252">
        <f xml:space="preserve"> Time!GD$146</f>
        <v>0</v>
      </c>
      <c r="GE45" s="252">
        <f xml:space="preserve"> Time!GE$146</f>
        <v>0</v>
      </c>
      <c r="GF45" s="252">
        <f xml:space="preserve"> Time!GF$146</f>
        <v>0</v>
      </c>
      <c r="GG45" s="252">
        <f xml:space="preserve"> Time!GG$146</f>
        <v>0</v>
      </c>
      <c r="GH45" s="252">
        <f xml:space="preserve"> Time!GH$146</f>
        <v>0</v>
      </c>
      <c r="GI45" s="252">
        <f xml:space="preserve"> Time!GI$146</f>
        <v>0</v>
      </c>
      <c r="GJ45" s="252">
        <f xml:space="preserve"> Time!GJ$146</f>
        <v>0</v>
      </c>
    </row>
    <row r="46" spans="1:192" x14ac:dyDescent="0.35">
      <c r="E46" s="252" t="str">
        <f xml:space="preserve"> Time!E$123</f>
        <v>Senior debt repayment period flag</v>
      </c>
      <c r="F46" s="252">
        <f xml:space="preserve"> Time!F$123</f>
        <v>0</v>
      </c>
      <c r="G46" s="662" t="str">
        <f xml:space="preserve"> Time!G$123</f>
        <v>flag</v>
      </c>
      <c r="H46" s="252">
        <f xml:space="preserve"> Time!H$123</f>
        <v>40</v>
      </c>
      <c r="I46" s="252">
        <f xml:space="preserve"> Time!I$123</f>
        <v>0</v>
      </c>
      <c r="J46" s="252">
        <f xml:space="preserve"> Time!J$123</f>
        <v>0</v>
      </c>
      <c r="K46" s="252">
        <f xml:space="preserve"> Time!K$123</f>
        <v>0</v>
      </c>
      <c r="L46" s="252">
        <f xml:space="preserve"> Time!L$123</f>
        <v>0</v>
      </c>
      <c r="M46" s="252">
        <f xml:space="preserve"> Time!M$123</f>
        <v>1</v>
      </c>
      <c r="N46" s="252">
        <f xml:space="preserve"> Time!N$123</f>
        <v>1</v>
      </c>
      <c r="O46" s="252">
        <f xml:space="preserve"> Time!O$123</f>
        <v>1</v>
      </c>
      <c r="P46" s="252">
        <f xml:space="preserve"> Time!P$123</f>
        <v>1</v>
      </c>
      <c r="Q46" s="252">
        <f xml:space="preserve"> Time!Q$123</f>
        <v>1</v>
      </c>
      <c r="R46" s="252">
        <f xml:space="preserve"> Time!R$123</f>
        <v>1</v>
      </c>
      <c r="S46" s="252">
        <f xml:space="preserve"> Time!S$123</f>
        <v>1</v>
      </c>
      <c r="T46" s="252">
        <f xml:space="preserve"> Time!T$123</f>
        <v>1</v>
      </c>
      <c r="U46" s="252">
        <f xml:space="preserve"> Time!U$123</f>
        <v>1</v>
      </c>
      <c r="V46" s="252">
        <f xml:space="preserve"> Time!V$123</f>
        <v>1</v>
      </c>
      <c r="W46" s="252">
        <f xml:space="preserve"> Time!W$123</f>
        <v>1</v>
      </c>
      <c r="X46" s="252">
        <f xml:space="preserve"> Time!X$123</f>
        <v>1</v>
      </c>
      <c r="Y46" s="252">
        <f xml:space="preserve"> Time!Y$123</f>
        <v>1</v>
      </c>
      <c r="Z46" s="252">
        <f xml:space="preserve"> Time!Z$123</f>
        <v>1</v>
      </c>
      <c r="AA46" s="252">
        <f xml:space="preserve"> Time!AA$123</f>
        <v>1</v>
      </c>
      <c r="AB46" s="252">
        <f xml:space="preserve"> Time!AB$123</f>
        <v>1</v>
      </c>
      <c r="AC46" s="252">
        <f xml:space="preserve"> Time!AC$123</f>
        <v>1</v>
      </c>
      <c r="AD46" s="252">
        <f xml:space="preserve"> Time!AD$123</f>
        <v>1</v>
      </c>
      <c r="AE46" s="252">
        <f xml:space="preserve"> Time!AE$123</f>
        <v>1</v>
      </c>
      <c r="AF46" s="252">
        <f xml:space="preserve"> Time!AF$123</f>
        <v>1</v>
      </c>
      <c r="AG46" s="252">
        <f xml:space="preserve"> Time!AG$123</f>
        <v>1</v>
      </c>
      <c r="AH46" s="252">
        <f xml:space="preserve"> Time!AH$123</f>
        <v>1</v>
      </c>
      <c r="AI46" s="252">
        <f xml:space="preserve"> Time!AI$123</f>
        <v>1</v>
      </c>
      <c r="AJ46" s="252">
        <f xml:space="preserve"> Time!AJ$123</f>
        <v>1</v>
      </c>
      <c r="AK46" s="252">
        <f xml:space="preserve"> Time!AK$123</f>
        <v>1</v>
      </c>
      <c r="AL46" s="252">
        <f xml:space="preserve"> Time!AL$123</f>
        <v>1</v>
      </c>
      <c r="AM46" s="252">
        <f xml:space="preserve"> Time!AM$123</f>
        <v>1</v>
      </c>
      <c r="AN46" s="252">
        <f xml:space="preserve"> Time!AN$123</f>
        <v>1</v>
      </c>
      <c r="AO46" s="252">
        <f xml:space="preserve"> Time!AO$123</f>
        <v>1</v>
      </c>
      <c r="AP46" s="252">
        <f xml:space="preserve"> Time!AP$123</f>
        <v>1</v>
      </c>
      <c r="AQ46" s="252">
        <f xml:space="preserve"> Time!AQ$123</f>
        <v>1</v>
      </c>
      <c r="AR46" s="252">
        <f xml:space="preserve"> Time!AR$123</f>
        <v>1</v>
      </c>
      <c r="AS46" s="252">
        <f xml:space="preserve"> Time!AS$123</f>
        <v>1</v>
      </c>
      <c r="AT46" s="252">
        <f xml:space="preserve"> Time!AT$123</f>
        <v>1</v>
      </c>
      <c r="AU46" s="252">
        <f xml:space="preserve"> Time!AU$123</f>
        <v>1</v>
      </c>
      <c r="AV46" s="252">
        <f xml:space="preserve"> Time!AV$123</f>
        <v>1</v>
      </c>
      <c r="AW46" s="252">
        <f xml:space="preserve"> Time!AW$123</f>
        <v>1</v>
      </c>
      <c r="AX46" s="252">
        <f xml:space="preserve"> Time!AX$123</f>
        <v>1</v>
      </c>
      <c r="AY46" s="252">
        <f xml:space="preserve"> Time!AY$123</f>
        <v>1</v>
      </c>
      <c r="AZ46" s="252">
        <f xml:space="preserve"> Time!AZ$123</f>
        <v>1</v>
      </c>
      <c r="BA46" s="252">
        <f xml:space="preserve"> Time!BA$123</f>
        <v>0</v>
      </c>
      <c r="BB46" s="252">
        <f xml:space="preserve"> Time!BB$123</f>
        <v>0</v>
      </c>
      <c r="BC46" s="252">
        <f xml:space="preserve"> Time!BC$123</f>
        <v>0</v>
      </c>
      <c r="BD46" s="252">
        <f xml:space="preserve"> Time!BD$123</f>
        <v>0</v>
      </c>
      <c r="BE46" s="252">
        <f xml:space="preserve"> Time!BE$123</f>
        <v>0</v>
      </c>
      <c r="BF46" s="252">
        <f xml:space="preserve"> Time!BF$123</f>
        <v>0</v>
      </c>
      <c r="BG46" s="252">
        <f xml:space="preserve"> Time!BG$123</f>
        <v>0</v>
      </c>
      <c r="BH46" s="252">
        <f xml:space="preserve"> Time!BH$123</f>
        <v>0</v>
      </c>
      <c r="BI46" s="252">
        <f xml:space="preserve"> Time!BI$123</f>
        <v>0</v>
      </c>
      <c r="BJ46" s="252">
        <f xml:space="preserve"> Time!BJ$123</f>
        <v>0</v>
      </c>
      <c r="BK46" s="252">
        <f xml:space="preserve"> Time!BK$123</f>
        <v>0</v>
      </c>
      <c r="BL46" s="252">
        <f xml:space="preserve"> Time!BL$123</f>
        <v>0</v>
      </c>
      <c r="BM46" s="252">
        <f xml:space="preserve"> Time!BM$123</f>
        <v>0</v>
      </c>
      <c r="BN46" s="252">
        <f xml:space="preserve"> Time!BN$123</f>
        <v>0</v>
      </c>
      <c r="BO46" s="252">
        <f xml:space="preserve"> Time!BO$123</f>
        <v>0</v>
      </c>
      <c r="BP46" s="252">
        <f xml:space="preserve"> Time!BP$123</f>
        <v>0</v>
      </c>
      <c r="BQ46" s="252">
        <f xml:space="preserve"> Time!BQ$123</f>
        <v>0</v>
      </c>
      <c r="BR46" s="252">
        <f xml:space="preserve"> Time!BR$123</f>
        <v>0</v>
      </c>
      <c r="BS46" s="252">
        <f xml:space="preserve"> Time!BS$123</f>
        <v>0</v>
      </c>
      <c r="BT46" s="252">
        <f xml:space="preserve"> Time!BT$123</f>
        <v>0</v>
      </c>
      <c r="BU46" s="252">
        <f xml:space="preserve"> Time!BU$123</f>
        <v>0</v>
      </c>
      <c r="BV46" s="252">
        <f xml:space="preserve"> Time!BV$123</f>
        <v>0</v>
      </c>
      <c r="BW46" s="252">
        <f xml:space="preserve"> Time!BW$123</f>
        <v>0</v>
      </c>
      <c r="BX46" s="252">
        <f xml:space="preserve"> Time!BX$123</f>
        <v>0</v>
      </c>
      <c r="BY46" s="252">
        <f xml:space="preserve"> Time!BY$123</f>
        <v>0</v>
      </c>
      <c r="BZ46" s="252">
        <f xml:space="preserve"> Time!BZ$123</f>
        <v>0</v>
      </c>
      <c r="CA46" s="252">
        <f xml:space="preserve"> Time!CA$123</f>
        <v>0</v>
      </c>
      <c r="CB46" s="252">
        <f xml:space="preserve"> Time!CB$123</f>
        <v>0</v>
      </c>
      <c r="CC46" s="252">
        <f xml:space="preserve"> Time!CC$123</f>
        <v>0</v>
      </c>
      <c r="CD46" s="252">
        <f xml:space="preserve"> Time!CD$123</f>
        <v>0</v>
      </c>
      <c r="CE46" s="252">
        <f xml:space="preserve"> Time!CE$123</f>
        <v>0</v>
      </c>
      <c r="CF46" s="252">
        <f xml:space="preserve"> Time!CF$123</f>
        <v>0</v>
      </c>
      <c r="CG46" s="252">
        <f xml:space="preserve"> Time!CG$123</f>
        <v>0</v>
      </c>
      <c r="CH46" s="252">
        <f xml:space="preserve"> Time!CH$123</f>
        <v>0</v>
      </c>
      <c r="CI46" s="252">
        <f xml:space="preserve"> Time!CI$123</f>
        <v>0</v>
      </c>
      <c r="CJ46" s="252">
        <f xml:space="preserve"> Time!CJ$123</f>
        <v>0</v>
      </c>
      <c r="CK46" s="252">
        <f xml:space="preserve"> Time!CK$123</f>
        <v>0</v>
      </c>
      <c r="CL46" s="252">
        <f xml:space="preserve"> Time!CL$123</f>
        <v>0</v>
      </c>
      <c r="CM46" s="252">
        <f xml:space="preserve"> Time!CM$123</f>
        <v>0</v>
      </c>
      <c r="CN46" s="252">
        <f xml:space="preserve"> Time!CN$123</f>
        <v>0</v>
      </c>
      <c r="CO46" s="252">
        <f xml:space="preserve"> Time!CO$123</f>
        <v>0</v>
      </c>
      <c r="CP46" s="252">
        <f xml:space="preserve"> Time!CP$123</f>
        <v>0</v>
      </c>
      <c r="CQ46" s="252">
        <f xml:space="preserve"> Time!CQ$123</f>
        <v>0</v>
      </c>
      <c r="CR46" s="252">
        <f xml:space="preserve"> Time!CR$123</f>
        <v>0</v>
      </c>
      <c r="CS46" s="252">
        <f xml:space="preserve"> Time!CS$123</f>
        <v>0</v>
      </c>
      <c r="CT46" s="252">
        <f xml:space="preserve"> Time!CT$123</f>
        <v>0</v>
      </c>
      <c r="CU46" s="252">
        <f xml:space="preserve"> Time!CU$123</f>
        <v>0</v>
      </c>
      <c r="CV46" s="252">
        <f xml:space="preserve"> Time!CV$123</f>
        <v>0</v>
      </c>
      <c r="CW46" s="252">
        <f xml:space="preserve"> Time!CW$123</f>
        <v>0</v>
      </c>
      <c r="CX46" s="252">
        <f xml:space="preserve"> Time!CX$123</f>
        <v>0</v>
      </c>
      <c r="CY46" s="252">
        <f xml:space="preserve"> Time!CY$123</f>
        <v>0</v>
      </c>
      <c r="CZ46" s="252">
        <f xml:space="preserve"> Time!CZ$123</f>
        <v>0</v>
      </c>
      <c r="DA46" s="252">
        <f xml:space="preserve"> Time!DA$123</f>
        <v>0</v>
      </c>
      <c r="DB46" s="252">
        <f xml:space="preserve"> Time!DB$123</f>
        <v>0</v>
      </c>
      <c r="DC46" s="252">
        <f xml:space="preserve"> Time!DC$123</f>
        <v>0</v>
      </c>
      <c r="DD46" s="252">
        <f xml:space="preserve"> Time!DD$123</f>
        <v>0</v>
      </c>
      <c r="DE46" s="252">
        <f xml:space="preserve"> Time!DE$123</f>
        <v>0</v>
      </c>
      <c r="DF46" s="252">
        <f xml:space="preserve"> Time!DF$123</f>
        <v>0</v>
      </c>
      <c r="DG46" s="252">
        <f xml:space="preserve"> Time!DG$123</f>
        <v>0</v>
      </c>
      <c r="DH46" s="252">
        <f xml:space="preserve"> Time!DH$123</f>
        <v>0</v>
      </c>
      <c r="DI46" s="252">
        <f xml:space="preserve"> Time!DI$123</f>
        <v>0</v>
      </c>
      <c r="DJ46" s="252">
        <f xml:space="preserve"> Time!DJ$123</f>
        <v>0</v>
      </c>
      <c r="DK46" s="252">
        <f xml:space="preserve"> Time!DK$123</f>
        <v>0</v>
      </c>
      <c r="DL46" s="252">
        <f xml:space="preserve"> Time!DL$123</f>
        <v>0</v>
      </c>
      <c r="DM46" s="252">
        <f xml:space="preserve"> Time!DM$123</f>
        <v>0</v>
      </c>
      <c r="DN46" s="252">
        <f xml:space="preserve"> Time!DN$123</f>
        <v>0</v>
      </c>
      <c r="DO46" s="252">
        <f xml:space="preserve"> Time!DO$123</f>
        <v>0</v>
      </c>
      <c r="DP46" s="252">
        <f xml:space="preserve"> Time!DP$123</f>
        <v>0</v>
      </c>
      <c r="DQ46" s="252">
        <f xml:space="preserve"> Time!DQ$123</f>
        <v>0</v>
      </c>
      <c r="DR46" s="252">
        <f xml:space="preserve"> Time!DR$123</f>
        <v>0</v>
      </c>
      <c r="DS46" s="252">
        <f xml:space="preserve"> Time!DS$123</f>
        <v>0</v>
      </c>
      <c r="DT46" s="252">
        <f xml:space="preserve"> Time!DT$123</f>
        <v>0</v>
      </c>
      <c r="DU46" s="252">
        <f xml:space="preserve"> Time!DU$123</f>
        <v>0</v>
      </c>
      <c r="DV46" s="252">
        <f xml:space="preserve"> Time!DV$123</f>
        <v>0</v>
      </c>
      <c r="DW46" s="252">
        <f xml:space="preserve"> Time!DW$123</f>
        <v>0</v>
      </c>
      <c r="DX46" s="252">
        <f xml:space="preserve"> Time!DX$123</f>
        <v>0</v>
      </c>
      <c r="DY46" s="252">
        <f xml:space="preserve"> Time!DY$123</f>
        <v>0</v>
      </c>
      <c r="DZ46" s="252">
        <f xml:space="preserve"> Time!DZ$123</f>
        <v>0</v>
      </c>
      <c r="EA46" s="252">
        <f xml:space="preserve"> Time!EA$123</f>
        <v>0</v>
      </c>
      <c r="EB46" s="252">
        <f xml:space="preserve"> Time!EB$123</f>
        <v>0</v>
      </c>
      <c r="EC46" s="252">
        <f xml:space="preserve"> Time!EC$123</f>
        <v>0</v>
      </c>
      <c r="ED46" s="252">
        <f xml:space="preserve"> Time!ED$123</f>
        <v>0</v>
      </c>
      <c r="EE46" s="252">
        <f xml:space="preserve"> Time!EE$123</f>
        <v>0</v>
      </c>
      <c r="EF46" s="252">
        <f xml:space="preserve"> Time!EF$123</f>
        <v>0</v>
      </c>
      <c r="EG46" s="252">
        <f xml:space="preserve"> Time!EG$123</f>
        <v>0</v>
      </c>
      <c r="EH46" s="252">
        <f xml:space="preserve"> Time!EH$123</f>
        <v>0</v>
      </c>
      <c r="EI46" s="252">
        <f xml:space="preserve"> Time!EI$123</f>
        <v>0</v>
      </c>
      <c r="EJ46" s="252">
        <f xml:space="preserve"> Time!EJ$123</f>
        <v>0</v>
      </c>
      <c r="EK46" s="252">
        <f xml:space="preserve"> Time!EK$123</f>
        <v>0</v>
      </c>
      <c r="EL46" s="252">
        <f xml:space="preserve"> Time!EL$123</f>
        <v>0</v>
      </c>
      <c r="EM46" s="252">
        <f xml:space="preserve"> Time!EM$123</f>
        <v>0</v>
      </c>
      <c r="EN46" s="252">
        <f xml:space="preserve"> Time!EN$123</f>
        <v>0</v>
      </c>
      <c r="EO46" s="252">
        <f xml:space="preserve"> Time!EO$123</f>
        <v>0</v>
      </c>
      <c r="EP46" s="252">
        <f xml:space="preserve"> Time!EP$123</f>
        <v>0</v>
      </c>
      <c r="EQ46" s="252">
        <f xml:space="preserve"> Time!EQ$123</f>
        <v>0</v>
      </c>
      <c r="ER46" s="252">
        <f xml:space="preserve"> Time!ER$123</f>
        <v>0</v>
      </c>
      <c r="ES46" s="252">
        <f xml:space="preserve"> Time!ES$123</f>
        <v>0</v>
      </c>
      <c r="ET46" s="252">
        <f xml:space="preserve"> Time!ET$123</f>
        <v>0</v>
      </c>
      <c r="EU46" s="252">
        <f xml:space="preserve"> Time!EU$123</f>
        <v>0</v>
      </c>
      <c r="EV46" s="252">
        <f xml:space="preserve"> Time!EV$123</f>
        <v>0</v>
      </c>
      <c r="EW46" s="252">
        <f xml:space="preserve"> Time!EW$123</f>
        <v>0</v>
      </c>
      <c r="EX46" s="252">
        <f xml:space="preserve"> Time!EX$123</f>
        <v>0</v>
      </c>
      <c r="EY46" s="252">
        <f xml:space="preserve"> Time!EY$123</f>
        <v>0</v>
      </c>
      <c r="EZ46" s="252">
        <f xml:space="preserve"> Time!EZ$123</f>
        <v>0</v>
      </c>
      <c r="FA46" s="252">
        <f xml:space="preserve"> Time!FA$123</f>
        <v>0</v>
      </c>
      <c r="FB46" s="252">
        <f xml:space="preserve"> Time!FB$123</f>
        <v>0</v>
      </c>
      <c r="FC46" s="252">
        <f xml:space="preserve"> Time!FC$123</f>
        <v>0</v>
      </c>
      <c r="FD46" s="252">
        <f xml:space="preserve"> Time!FD$123</f>
        <v>0</v>
      </c>
      <c r="FE46" s="252">
        <f xml:space="preserve"> Time!FE$123</f>
        <v>0</v>
      </c>
      <c r="FF46" s="252">
        <f xml:space="preserve"> Time!FF$123</f>
        <v>0</v>
      </c>
      <c r="FG46" s="252">
        <f xml:space="preserve"> Time!FG$123</f>
        <v>0</v>
      </c>
      <c r="FH46" s="252">
        <f xml:space="preserve"> Time!FH$123</f>
        <v>0</v>
      </c>
      <c r="FI46" s="252">
        <f xml:space="preserve"> Time!FI$123</f>
        <v>0</v>
      </c>
      <c r="FJ46" s="252">
        <f xml:space="preserve"> Time!FJ$123</f>
        <v>0</v>
      </c>
      <c r="FK46" s="252">
        <f xml:space="preserve"> Time!FK$123</f>
        <v>0</v>
      </c>
      <c r="FL46" s="252">
        <f xml:space="preserve"> Time!FL$123</f>
        <v>0</v>
      </c>
      <c r="FM46" s="252">
        <f xml:space="preserve"> Time!FM$123</f>
        <v>0</v>
      </c>
      <c r="FN46" s="252">
        <f xml:space="preserve"> Time!FN$123</f>
        <v>0</v>
      </c>
      <c r="FO46" s="252">
        <f xml:space="preserve"> Time!FO$123</f>
        <v>0</v>
      </c>
      <c r="FP46" s="252">
        <f xml:space="preserve"> Time!FP$123</f>
        <v>0</v>
      </c>
      <c r="FQ46" s="252">
        <f xml:space="preserve"> Time!FQ$123</f>
        <v>0</v>
      </c>
      <c r="FR46" s="252">
        <f xml:space="preserve"> Time!FR$123</f>
        <v>0</v>
      </c>
      <c r="FS46" s="252">
        <f xml:space="preserve"> Time!FS$123</f>
        <v>0</v>
      </c>
      <c r="FT46" s="252">
        <f xml:space="preserve"> Time!FT$123</f>
        <v>0</v>
      </c>
      <c r="FU46" s="252">
        <f xml:space="preserve"> Time!FU$123</f>
        <v>0</v>
      </c>
      <c r="FV46" s="252">
        <f xml:space="preserve"> Time!FV$123</f>
        <v>0</v>
      </c>
      <c r="FW46" s="252">
        <f xml:space="preserve"> Time!FW$123</f>
        <v>0</v>
      </c>
      <c r="FX46" s="252">
        <f xml:space="preserve"> Time!FX$123</f>
        <v>0</v>
      </c>
      <c r="FY46" s="252">
        <f xml:space="preserve"> Time!FY$123</f>
        <v>0</v>
      </c>
      <c r="FZ46" s="252">
        <f xml:space="preserve"> Time!FZ$123</f>
        <v>0</v>
      </c>
      <c r="GA46" s="252">
        <f xml:space="preserve"> Time!GA$123</f>
        <v>0</v>
      </c>
      <c r="GB46" s="252">
        <f xml:space="preserve"> Time!GB$123</f>
        <v>0</v>
      </c>
      <c r="GC46" s="252">
        <f xml:space="preserve"> Time!GC$123</f>
        <v>0</v>
      </c>
      <c r="GD46" s="252">
        <f xml:space="preserve"> Time!GD$123</f>
        <v>0</v>
      </c>
      <c r="GE46" s="252">
        <f xml:space="preserve"> Time!GE$123</f>
        <v>0</v>
      </c>
      <c r="GF46" s="252">
        <f xml:space="preserve"> Time!GF$123</f>
        <v>0</v>
      </c>
      <c r="GG46" s="252">
        <f xml:space="preserve"> Time!GG$123</f>
        <v>0</v>
      </c>
      <c r="GH46" s="252">
        <f xml:space="preserve"> Time!GH$123</f>
        <v>0</v>
      </c>
      <c r="GI46" s="252">
        <f xml:space="preserve"> Time!GI$123</f>
        <v>0</v>
      </c>
      <c r="GJ46" s="252">
        <f xml:space="preserve"> Time!GJ$123</f>
        <v>0</v>
      </c>
    </row>
    <row r="47" spans="1:192" x14ac:dyDescent="0.35">
      <c r="E47" s="12" t="s">
        <v>407</v>
      </c>
      <c r="J47" s="124">
        <f t="shared" ref="J47:AO47" si="18" xml:space="preserve"> IF( J46 = 1, INDEX($F20:$F44, J45), 0)</f>
        <v>0</v>
      </c>
      <c r="K47" s="124">
        <f t="shared" si="18"/>
        <v>0</v>
      </c>
      <c r="L47" s="124">
        <f t="shared" si="18"/>
        <v>0</v>
      </c>
      <c r="M47" s="124">
        <f t="shared" si="18"/>
        <v>1.3</v>
      </c>
      <c r="N47" s="124">
        <f t="shared" si="18"/>
        <v>1.3</v>
      </c>
      <c r="O47" s="124">
        <f t="shared" si="18"/>
        <v>1.3</v>
      </c>
      <c r="P47" s="124">
        <f t="shared" si="18"/>
        <v>1.3</v>
      </c>
      <c r="Q47" s="124">
        <f t="shared" si="18"/>
        <v>1.3</v>
      </c>
      <c r="R47" s="124">
        <f t="shared" si="18"/>
        <v>1.3</v>
      </c>
      <c r="S47" s="124">
        <f t="shared" si="18"/>
        <v>1.3</v>
      </c>
      <c r="T47" s="124">
        <f t="shared" si="18"/>
        <v>1.3</v>
      </c>
      <c r="U47" s="124">
        <f t="shared" si="18"/>
        <v>1.3</v>
      </c>
      <c r="V47" s="124">
        <f t="shared" si="18"/>
        <v>1.3</v>
      </c>
      <c r="W47" s="124">
        <f t="shared" si="18"/>
        <v>1.3</v>
      </c>
      <c r="X47" s="124">
        <f t="shared" si="18"/>
        <v>1.3</v>
      </c>
      <c r="Y47" s="124">
        <f t="shared" si="18"/>
        <v>1.3</v>
      </c>
      <c r="Z47" s="124">
        <f t="shared" si="18"/>
        <v>1.3</v>
      </c>
      <c r="AA47" s="124">
        <f t="shared" si="18"/>
        <v>1.3</v>
      </c>
      <c r="AB47" s="124">
        <f t="shared" si="18"/>
        <v>1.3</v>
      </c>
      <c r="AC47" s="124">
        <f t="shared" si="18"/>
        <v>1.45</v>
      </c>
      <c r="AD47" s="124">
        <f t="shared" si="18"/>
        <v>1.45</v>
      </c>
      <c r="AE47" s="124">
        <f t="shared" si="18"/>
        <v>1.45</v>
      </c>
      <c r="AF47" s="124">
        <f t="shared" si="18"/>
        <v>1.45</v>
      </c>
      <c r="AG47" s="124">
        <f t="shared" si="18"/>
        <v>1.45</v>
      </c>
      <c r="AH47" s="124">
        <f t="shared" si="18"/>
        <v>1.45</v>
      </c>
      <c r="AI47" s="124">
        <f t="shared" si="18"/>
        <v>1.45</v>
      </c>
      <c r="AJ47" s="124">
        <f t="shared" si="18"/>
        <v>1.45</v>
      </c>
      <c r="AK47" s="124">
        <f t="shared" si="18"/>
        <v>1.45</v>
      </c>
      <c r="AL47" s="124">
        <f t="shared" si="18"/>
        <v>1.45</v>
      </c>
      <c r="AM47" s="124">
        <f t="shared" si="18"/>
        <v>1.45</v>
      </c>
      <c r="AN47" s="124">
        <f t="shared" si="18"/>
        <v>1.45</v>
      </c>
      <c r="AO47" s="124">
        <f t="shared" si="18"/>
        <v>1.45</v>
      </c>
      <c r="AP47" s="124">
        <f t="shared" ref="AP47:BU47" si="19" xml:space="preserve"> IF( AP46 = 1, INDEX($F20:$F44, AP45), 0)</f>
        <v>1.45</v>
      </c>
      <c r="AQ47" s="124">
        <f t="shared" si="19"/>
        <v>1.45</v>
      </c>
      <c r="AR47" s="124">
        <f t="shared" si="19"/>
        <v>1.45</v>
      </c>
      <c r="AS47" s="124">
        <f t="shared" si="19"/>
        <v>1.45</v>
      </c>
      <c r="AT47" s="124">
        <f t="shared" si="19"/>
        <v>1.45</v>
      </c>
      <c r="AU47" s="124">
        <f t="shared" si="19"/>
        <v>1.45</v>
      </c>
      <c r="AV47" s="124">
        <f t="shared" si="19"/>
        <v>1.45</v>
      </c>
      <c r="AW47" s="124">
        <f t="shared" si="19"/>
        <v>1.45</v>
      </c>
      <c r="AX47" s="124">
        <f t="shared" si="19"/>
        <v>1.45</v>
      </c>
      <c r="AY47" s="124">
        <f t="shared" si="19"/>
        <v>1.45</v>
      </c>
      <c r="AZ47" s="124">
        <f t="shared" si="19"/>
        <v>1.45</v>
      </c>
      <c r="BA47" s="124">
        <f t="shared" si="19"/>
        <v>0</v>
      </c>
      <c r="BB47" s="124">
        <f t="shared" si="19"/>
        <v>0</v>
      </c>
      <c r="BC47" s="124">
        <f t="shared" si="19"/>
        <v>0</v>
      </c>
      <c r="BD47" s="124">
        <f t="shared" si="19"/>
        <v>0</v>
      </c>
      <c r="BE47" s="124">
        <f t="shared" si="19"/>
        <v>0</v>
      </c>
      <c r="BF47" s="124">
        <f t="shared" si="19"/>
        <v>0</v>
      </c>
      <c r="BG47" s="124">
        <f t="shared" si="19"/>
        <v>0</v>
      </c>
      <c r="BH47" s="124">
        <f t="shared" si="19"/>
        <v>0</v>
      </c>
      <c r="BI47" s="124">
        <f t="shared" si="19"/>
        <v>0</v>
      </c>
      <c r="BJ47" s="124">
        <f t="shared" si="19"/>
        <v>0</v>
      </c>
      <c r="BK47" s="124">
        <f t="shared" si="19"/>
        <v>0</v>
      </c>
      <c r="BL47" s="124">
        <f t="shared" si="19"/>
        <v>0</v>
      </c>
      <c r="BM47" s="124">
        <f t="shared" si="19"/>
        <v>0</v>
      </c>
      <c r="BN47" s="124">
        <f t="shared" si="19"/>
        <v>0</v>
      </c>
      <c r="BO47" s="124">
        <f t="shared" si="19"/>
        <v>0</v>
      </c>
      <c r="BP47" s="124">
        <f t="shared" si="19"/>
        <v>0</v>
      </c>
      <c r="BQ47" s="124">
        <f t="shared" si="19"/>
        <v>0</v>
      </c>
      <c r="BR47" s="124">
        <f t="shared" si="19"/>
        <v>0</v>
      </c>
      <c r="BS47" s="124">
        <f t="shared" si="19"/>
        <v>0</v>
      </c>
      <c r="BT47" s="124">
        <f t="shared" si="19"/>
        <v>0</v>
      </c>
      <c r="BU47" s="124">
        <f t="shared" si="19"/>
        <v>0</v>
      </c>
      <c r="BV47" s="124">
        <f t="shared" ref="BV47:DA47" si="20" xml:space="preserve"> IF( BV46 = 1, INDEX($F20:$F44, BV45), 0)</f>
        <v>0</v>
      </c>
      <c r="BW47" s="124">
        <f t="shared" si="20"/>
        <v>0</v>
      </c>
      <c r="BX47" s="124">
        <f t="shared" si="20"/>
        <v>0</v>
      </c>
      <c r="BY47" s="124">
        <f t="shared" si="20"/>
        <v>0</v>
      </c>
      <c r="BZ47" s="124">
        <f t="shared" si="20"/>
        <v>0</v>
      </c>
      <c r="CA47" s="124">
        <f t="shared" si="20"/>
        <v>0</v>
      </c>
      <c r="CB47" s="124">
        <f t="shared" si="20"/>
        <v>0</v>
      </c>
      <c r="CC47" s="124">
        <f t="shared" si="20"/>
        <v>0</v>
      </c>
      <c r="CD47" s="124">
        <f t="shared" si="20"/>
        <v>0</v>
      </c>
      <c r="CE47" s="124">
        <f t="shared" si="20"/>
        <v>0</v>
      </c>
      <c r="CF47" s="124">
        <f t="shared" si="20"/>
        <v>0</v>
      </c>
      <c r="CG47" s="124">
        <f t="shared" si="20"/>
        <v>0</v>
      </c>
      <c r="CH47" s="124">
        <f t="shared" si="20"/>
        <v>0</v>
      </c>
      <c r="CI47" s="124">
        <f t="shared" si="20"/>
        <v>0</v>
      </c>
      <c r="CJ47" s="124">
        <f t="shared" si="20"/>
        <v>0</v>
      </c>
      <c r="CK47" s="124">
        <f t="shared" si="20"/>
        <v>0</v>
      </c>
      <c r="CL47" s="124">
        <f t="shared" si="20"/>
        <v>0</v>
      </c>
      <c r="CM47" s="124">
        <f t="shared" si="20"/>
        <v>0</v>
      </c>
      <c r="CN47" s="124">
        <f t="shared" si="20"/>
        <v>0</v>
      </c>
      <c r="CO47" s="124">
        <f t="shared" si="20"/>
        <v>0</v>
      </c>
      <c r="CP47" s="124">
        <f t="shared" si="20"/>
        <v>0</v>
      </c>
      <c r="CQ47" s="124">
        <f t="shared" si="20"/>
        <v>0</v>
      </c>
      <c r="CR47" s="124">
        <f t="shared" si="20"/>
        <v>0</v>
      </c>
      <c r="CS47" s="124">
        <f t="shared" si="20"/>
        <v>0</v>
      </c>
      <c r="CT47" s="124">
        <f t="shared" si="20"/>
        <v>0</v>
      </c>
      <c r="CU47" s="124">
        <f t="shared" si="20"/>
        <v>0</v>
      </c>
      <c r="CV47" s="124">
        <f t="shared" si="20"/>
        <v>0</v>
      </c>
      <c r="CW47" s="124">
        <f t="shared" si="20"/>
        <v>0</v>
      </c>
      <c r="CX47" s="124">
        <f t="shared" si="20"/>
        <v>0</v>
      </c>
      <c r="CY47" s="124">
        <f t="shared" si="20"/>
        <v>0</v>
      </c>
      <c r="CZ47" s="124">
        <f t="shared" si="20"/>
        <v>0</v>
      </c>
      <c r="DA47" s="124">
        <f t="shared" si="20"/>
        <v>0</v>
      </c>
      <c r="DB47" s="124">
        <f t="shared" ref="DB47:EG47" si="21" xml:space="preserve"> IF( DB46 = 1, INDEX($F20:$F44, DB45), 0)</f>
        <v>0</v>
      </c>
      <c r="DC47" s="124">
        <f t="shared" si="21"/>
        <v>0</v>
      </c>
      <c r="DD47" s="124">
        <f t="shared" si="21"/>
        <v>0</v>
      </c>
      <c r="DE47" s="124">
        <f t="shared" si="21"/>
        <v>0</v>
      </c>
      <c r="DF47" s="124">
        <f t="shared" si="21"/>
        <v>0</v>
      </c>
      <c r="DG47" s="124">
        <f t="shared" si="21"/>
        <v>0</v>
      </c>
      <c r="DH47" s="124">
        <f t="shared" si="21"/>
        <v>0</v>
      </c>
      <c r="DI47" s="124">
        <f t="shared" si="21"/>
        <v>0</v>
      </c>
      <c r="DJ47" s="124">
        <f t="shared" si="21"/>
        <v>0</v>
      </c>
      <c r="DK47" s="124">
        <f t="shared" si="21"/>
        <v>0</v>
      </c>
      <c r="DL47" s="124">
        <f t="shared" si="21"/>
        <v>0</v>
      </c>
      <c r="DM47" s="124">
        <f t="shared" si="21"/>
        <v>0</v>
      </c>
      <c r="DN47" s="124">
        <f t="shared" si="21"/>
        <v>0</v>
      </c>
      <c r="DO47" s="124">
        <f t="shared" si="21"/>
        <v>0</v>
      </c>
      <c r="DP47" s="124">
        <f t="shared" si="21"/>
        <v>0</v>
      </c>
      <c r="DQ47" s="124">
        <f t="shared" si="21"/>
        <v>0</v>
      </c>
      <c r="DR47" s="124">
        <f t="shared" si="21"/>
        <v>0</v>
      </c>
      <c r="DS47" s="124">
        <f t="shared" si="21"/>
        <v>0</v>
      </c>
      <c r="DT47" s="124">
        <f t="shared" si="21"/>
        <v>0</v>
      </c>
      <c r="DU47" s="124">
        <f t="shared" si="21"/>
        <v>0</v>
      </c>
      <c r="DV47" s="124">
        <f t="shared" si="21"/>
        <v>0</v>
      </c>
      <c r="DW47" s="124">
        <f t="shared" si="21"/>
        <v>0</v>
      </c>
      <c r="DX47" s="124">
        <f t="shared" si="21"/>
        <v>0</v>
      </c>
      <c r="DY47" s="124">
        <f t="shared" si="21"/>
        <v>0</v>
      </c>
      <c r="DZ47" s="124">
        <f t="shared" si="21"/>
        <v>0</v>
      </c>
      <c r="EA47" s="124">
        <f t="shared" si="21"/>
        <v>0</v>
      </c>
      <c r="EB47" s="124">
        <f t="shared" si="21"/>
        <v>0</v>
      </c>
      <c r="EC47" s="124">
        <f t="shared" si="21"/>
        <v>0</v>
      </c>
      <c r="ED47" s="124">
        <f t="shared" si="21"/>
        <v>0</v>
      </c>
      <c r="EE47" s="124">
        <f t="shared" si="21"/>
        <v>0</v>
      </c>
      <c r="EF47" s="124">
        <f t="shared" si="21"/>
        <v>0</v>
      </c>
      <c r="EG47" s="124">
        <f t="shared" si="21"/>
        <v>0</v>
      </c>
      <c r="EH47" s="124">
        <f t="shared" ref="EH47:FM47" si="22" xml:space="preserve"> IF( EH46 = 1, INDEX($F20:$F44, EH45), 0)</f>
        <v>0</v>
      </c>
      <c r="EI47" s="124">
        <f t="shared" si="22"/>
        <v>0</v>
      </c>
      <c r="EJ47" s="124">
        <f t="shared" si="22"/>
        <v>0</v>
      </c>
      <c r="EK47" s="124">
        <f t="shared" si="22"/>
        <v>0</v>
      </c>
      <c r="EL47" s="124">
        <f t="shared" si="22"/>
        <v>0</v>
      </c>
      <c r="EM47" s="124">
        <f t="shared" si="22"/>
        <v>0</v>
      </c>
      <c r="EN47" s="124">
        <f t="shared" si="22"/>
        <v>0</v>
      </c>
      <c r="EO47" s="124">
        <f t="shared" si="22"/>
        <v>0</v>
      </c>
      <c r="EP47" s="124">
        <f t="shared" si="22"/>
        <v>0</v>
      </c>
      <c r="EQ47" s="124">
        <f t="shared" si="22"/>
        <v>0</v>
      </c>
      <c r="ER47" s="124">
        <f t="shared" si="22"/>
        <v>0</v>
      </c>
      <c r="ES47" s="124">
        <f t="shared" si="22"/>
        <v>0</v>
      </c>
      <c r="ET47" s="124">
        <f t="shared" si="22"/>
        <v>0</v>
      </c>
      <c r="EU47" s="124">
        <f t="shared" si="22"/>
        <v>0</v>
      </c>
      <c r="EV47" s="124">
        <f t="shared" si="22"/>
        <v>0</v>
      </c>
      <c r="EW47" s="124">
        <f t="shared" si="22"/>
        <v>0</v>
      </c>
      <c r="EX47" s="124">
        <f t="shared" si="22"/>
        <v>0</v>
      </c>
      <c r="EY47" s="124">
        <f t="shared" si="22"/>
        <v>0</v>
      </c>
      <c r="EZ47" s="124">
        <f t="shared" si="22"/>
        <v>0</v>
      </c>
      <c r="FA47" s="124">
        <f t="shared" si="22"/>
        <v>0</v>
      </c>
      <c r="FB47" s="124">
        <f t="shared" si="22"/>
        <v>0</v>
      </c>
      <c r="FC47" s="124">
        <f t="shared" si="22"/>
        <v>0</v>
      </c>
      <c r="FD47" s="124">
        <f t="shared" si="22"/>
        <v>0</v>
      </c>
      <c r="FE47" s="124">
        <f t="shared" si="22"/>
        <v>0</v>
      </c>
      <c r="FF47" s="124">
        <f t="shared" si="22"/>
        <v>0</v>
      </c>
      <c r="FG47" s="124">
        <f t="shared" si="22"/>
        <v>0</v>
      </c>
      <c r="FH47" s="124">
        <f t="shared" si="22"/>
        <v>0</v>
      </c>
      <c r="FI47" s="124">
        <f t="shared" si="22"/>
        <v>0</v>
      </c>
      <c r="FJ47" s="124">
        <f t="shared" si="22"/>
        <v>0</v>
      </c>
      <c r="FK47" s="124">
        <f t="shared" si="22"/>
        <v>0</v>
      </c>
      <c r="FL47" s="124">
        <f t="shared" si="22"/>
        <v>0</v>
      </c>
      <c r="FM47" s="124">
        <f t="shared" si="22"/>
        <v>0</v>
      </c>
      <c r="FN47" s="124">
        <f t="shared" ref="FN47:GJ47" si="23" xml:space="preserve"> IF( FN46 = 1, INDEX($F20:$F44, FN45), 0)</f>
        <v>0</v>
      </c>
      <c r="FO47" s="124">
        <f t="shared" si="23"/>
        <v>0</v>
      </c>
      <c r="FP47" s="124">
        <f t="shared" si="23"/>
        <v>0</v>
      </c>
      <c r="FQ47" s="124">
        <f t="shared" si="23"/>
        <v>0</v>
      </c>
      <c r="FR47" s="124">
        <f t="shared" si="23"/>
        <v>0</v>
      </c>
      <c r="FS47" s="124">
        <f t="shared" si="23"/>
        <v>0</v>
      </c>
      <c r="FT47" s="124">
        <f t="shared" si="23"/>
        <v>0</v>
      </c>
      <c r="FU47" s="124">
        <f t="shared" si="23"/>
        <v>0</v>
      </c>
      <c r="FV47" s="124">
        <f t="shared" si="23"/>
        <v>0</v>
      </c>
      <c r="FW47" s="124">
        <f t="shared" si="23"/>
        <v>0</v>
      </c>
      <c r="FX47" s="124">
        <f t="shared" si="23"/>
        <v>0</v>
      </c>
      <c r="FY47" s="124">
        <f t="shared" si="23"/>
        <v>0</v>
      </c>
      <c r="FZ47" s="124">
        <f t="shared" si="23"/>
        <v>0</v>
      </c>
      <c r="GA47" s="124">
        <f t="shared" si="23"/>
        <v>0</v>
      </c>
      <c r="GB47" s="124">
        <f t="shared" si="23"/>
        <v>0</v>
      </c>
      <c r="GC47" s="124">
        <f t="shared" si="23"/>
        <v>0</v>
      </c>
      <c r="GD47" s="124">
        <f t="shared" si="23"/>
        <v>0</v>
      </c>
      <c r="GE47" s="124">
        <f t="shared" si="23"/>
        <v>0</v>
      </c>
      <c r="GF47" s="124">
        <f t="shared" si="23"/>
        <v>0</v>
      </c>
      <c r="GG47" s="124">
        <f t="shared" si="23"/>
        <v>0</v>
      </c>
      <c r="GH47" s="124">
        <f t="shared" si="23"/>
        <v>0</v>
      </c>
      <c r="GI47" s="124">
        <f t="shared" si="23"/>
        <v>0</v>
      </c>
      <c r="GJ47" s="124">
        <f t="shared" si="23"/>
        <v>0</v>
      </c>
    </row>
    <row r="49" spans="1:192" x14ac:dyDescent="0.35">
      <c r="E49" s="126" t="str">
        <f t="shared" ref="E49:AJ49" si="24" xml:space="preserve"> E$18</f>
        <v>CFADS over term of senior debt</v>
      </c>
      <c r="F49" s="126">
        <f t="shared" si="24"/>
        <v>0</v>
      </c>
      <c r="G49" s="126" t="str">
        <f t="shared" si="24"/>
        <v>$ 000s</v>
      </c>
      <c r="H49" s="126">
        <f t="shared" si="24"/>
        <v>123936.62122009862</v>
      </c>
      <c r="I49" s="126">
        <f t="shared" si="24"/>
        <v>0</v>
      </c>
      <c r="J49" s="126">
        <f t="shared" si="24"/>
        <v>0</v>
      </c>
      <c r="K49" s="126">
        <f t="shared" si="24"/>
        <v>0</v>
      </c>
      <c r="L49" s="126">
        <f t="shared" si="24"/>
        <v>0</v>
      </c>
      <c r="M49" s="126">
        <f t="shared" si="24"/>
        <v>1402.5334056460786</v>
      </c>
      <c r="N49" s="126">
        <f t="shared" si="24"/>
        <v>4795.2529774123941</v>
      </c>
      <c r="O49" s="126">
        <f t="shared" si="24"/>
        <v>3961.2780509745135</v>
      </c>
      <c r="P49" s="126">
        <f t="shared" si="24"/>
        <v>1864.9582383808088</v>
      </c>
      <c r="Q49" s="126">
        <f t="shared" si="24"/>
        <v>2815.6675426722022</v>
      </c>
      <c r="R49" s="126">
        <f t="shared" si="24"/>
        <v>4756.4065956504292</v>
      </c>
      <c r="S49" s="126">
        <f t="shared" si="24"/>
        <v>3926.6343190345128</v>
      </c>
      <c r="T49" s="126">
        <f t="shared" si="24"/>
        <v>1840.8521892660635</v>
      </c>
      <c r="U49" s="126">
        <f t="shared" si="24"/>
        <v>2786.418356209615</v>
      </c>
      <c r="V49" s="126">
        <f t="shared" si="24"/>
        <v>4717.3787444250001</v>
      </c>
      <c r="W49" s="126">
        <f t="shared" si="24"/>
        <v>3891.7895469463338</v>
      </c>
      <c r="X49" s="126">
        <f t="shared" si="24"/>
        <v>1831.9445249777441</v>
      </c>
      <c r="Y49" s="126">
        <f t="shared" si="24"/>
        <v>2741.4845203500909</v>
      </c>
      <c r="Z49" s="126">
        <f t="shared" si="24"/>
        <v>4678.1609581931443</v>
      </c>
      <c r="AA49" s="126">
        <f t="shared" si="24"/>
        <v>3856.7353999841293</v>
      </c>
      <c r="AB49" s="126">
        <f t="shared" si="24"/>
        <v>1791.8797893547414</v>
      </c>
      <c r="AC49" s="126">
        <f t="shared" si="24"/>
        <v>2727.2051176438658</v>
      </c>
      <c r="AD49" s="126">
        <f t="shared" si="24"/>
        <v>4638.7445793196393</v>
      </c>
      <c r="AE49" s="126">
        <f t="shared" si="24"/>
        <v>3821.4633515152118</v>
      </c>
      <c r="AF49" s="126">
        <f t="shared" si="24"/>
        <v>1766.9972073437207</v>
      </c>
      <c r="AG49" s="126">
        <f t="shared" si="24"/>
        <v>2697.2241611732125</v>
      </c>
      <c r="AH49" s="126">
        <f t="shared" si="24"/>
        <v>4599.1207531774216</v>
      </c>
      <c r="AI49" s="126">
        <f t="shared" si="24"/>
        <v>3785.9646781204851</v>
      </c>
      <c r="AJ49" s="126">
        <f t="shared" si="24"/>
        <v>1741.8392253433431</v>
      </c>
      <c r="AK49" s="126">
        <f t="shared" ref="AK49:BP49" si="25" xml:space="preserve"> AK$18</f>
        <v>2666.9820443948324</v>
      </c>
      <c r="AL49" s="126">
        <f t="shared" si="25"/>
        <v>4559.2804231260479</v>
      </c>
      <c r="AM49" s="126">
        <f t="shared" si="25"/>
        <v>3750.2304545932907</v>
      </c>
      <c r="AN49" s="126">
        <f t="shared" si="25"/>
        <v>1731.304272958886</v>
      </c>
      <c r="AO49" s="126">
        <f t="shared" si="25"/>
        <v>2621.5627693270408</v>
      </c>
      <c r="AP49" s="126">
        <f t="shared" si="25"/>
        <v>4519.2143253650884</v>
      </c>
      <c r="AQ49" s="126">
        <f t="shared" si="25"/>
        <v>3686.6663548884076</v>
      </c>
      <c r="AR49" s="126">
        <f t="shared" si="25"/>
        <v>1609.8449386875438</v>
      </c>
      <c r="AS49" s="126">
        <f t="shared" si="25"/>
        <v>1998.9039285325093</v>
      </c>
      <c r="AT49" s="126">
        <f t="shared" si="25"/>
        <v>3769.4732956985044</v>
      </c>
      <c r="AU49" s="126">
        <f t="shared" si="25"/>
        <v>3555.4674486879471</v>
      </c>
      <c r="AV49" s="126">
        <f t="shared" si="25"/>
        <v>1525.968081170128</v>
      </c>
      <c r="AW49" s="126">
        <f t="shared" si="25"/>
        <v>1914.3397257528436</v>
      </c>
      <c r="AX49" s="126">
        <f t="shared" si="25"/>
        <v>3677.5140667508172</v>
      </c>
      <c r="AY49" s="126">
        <f t="shared" si="25"/>
        <v>3464.7543068388632</v>
      </c>
      <c r="AZ49" s="126">
        <f t="shared" si="25"/>
        <v>1447.1805502111704</v>
      </c>
      <c r="BA49" s="126">
        <f t="shared" si="25"/>
        <v>0</v>
      </c>
      <c r="BB49" s="126">
        <f t="shared" si="25"/>
        <v>0</v>
      </c>
      <c r="BC49" s="126">
        <f t="shared" si="25"/>
        <v>0</v>
      </c>
      <c r="BD49" s="126">
        <f t="shared" si="25"/>
        <v>0</v>
      </c>
      <c r="BE49" s="126">
        <f t="shared" si="25"/>
        <v>0</v>
      </c>
      <c r="BF49" s="126">
        <f t="shared" si="25"/>
        <v>0</v>
      </c>
      <c r="BG49" s="126">
        <f t="shared" si="25"/>
        <v>0</v>
      </c>
      <c r="BH49" s="126">
        <f t="shared" si="25"/>
        <v>0</v>
      </c>
      <c r="BI49" s="126">
        <f t="shared" si="25"/>
        <v>0</v>
      </c>
      <c r="BJ49" s="126">
        <f t="shared" si="25"/>
        <v>0</v>
      </c>
      <c r="BK49" s="126">
        <f t="shared" si="25"/>
        <v>0</v>
      </c>
      <c r="BL49" s="126">
        <f t="shared" si="25"/>
        <v>0</v>
      </c>
      <c r="BM49" s="126">
        <f t="shared" si="25"/>
        <v>0</v>
      </c>
      <c r="BN49" s="126">
        <f t="shared" si="25"/>
        <v>0</v>
      </c>
      <c r="BO49" s="126">
        <f t="shared" si="25"/>
        <v>0</v>
      </c>
      <c r="BP49" s="126">
        <f t="shared" si="25"/>
        <v>0</v>
      </c>
      <c r="BQ49" s="126">
        <f t="shared" ref="BQ49:CV49" si="26" xml:space="preserve"> BQ$18</f>
        <v>0</v>
      </c>
      <c r="BR49" s="126">
        <f t="shared" si="26"/>
        <v>0</v>
      </c>
      <c r="BS49" s="126">
        <f t="shared" si="26"/>
        <v>0</v>
      </c>
      <c r="BT49" s="126">
        <f t="shared" si="26"/>
        <v>0</v>
      </c>
      <c r="BU49" s="126">
        <f t="shared" si="26"/>
        <v>0</v>
      </c>
      <c r="BV49" s="126">
        <f t="shared" si="26"/>
        <v>0</v>
      </c>
      <c r="BW49" s="126">
        <f t="shared" si="26"/>
        <v>0</v>
      </c>
      <c r="BX49" s="126">
        <f t="shared" si="26"/>
        <v>0</v>
      </c>
      <c r="BY49" s="126">
        <f t="shared" si="26"/>
        <v>0</v>
      </c>
      <c r="BZ49" s="126">
        <f t="shared" si="26"/>
        <v>0</v>
      </c>
      <c r="CA49" s="126">
        <f t="shared" si="26"/>
        <v>0</v>
      </c>
      <c r="CB49" s="126">
        <f t="shared" si="26"/>
        <v>0</v>
      </c>
      <c r="CC49" s="126">
        <f t="shared" si="26"/>
        <v>0</v>
      </c>
      <c r="CD49" s="126">
        <f t="shared" si="26"/>
        <v>0</v>
      </c>
      <c r="CE49" s="126">
        <f t="shared" si="26"/>
        <v>0</v>
      </c>
      <c r="CF49" s="126">
        <f t="shared" si="26"/>
        <v>0</v>
      </c>
      <c r="CG49" s="126">
        <f t="shared" si="26"/>
        <v>0</v>
      </c>
      <c r="CH49" s="126">
        <f t="shared" si="26"/>
        <v>0</v>
      </c>
      <c r="CI49" s="126">
        <f t="shared" si="26"/>
        <v>0</v>
      </c>
      <c r="CJ49" s="126">
        <f t="shared" si="26"/>
        <v>0</v>
      </c>
      <c r="CK49" s="126">
        <f t="shared" si="26"/>
        <v>0</v>
      </c>
      <c r="CL49" s="126">
        <f t="shared" si="26"/>
        <v>0</v>
      </c>
      <c r="CM49" s="126">
        <f t="shared" si="26"/>
        <v>0</v>
      </c>
      <c r="CN49" s="126">
        <f t="shared" si="26"/>
        <v>0</v>
      </c>
      <c r="CO49" s="126">
        <f t="shared" si="26"/>
        <v>0</v>
      </c>
      <c r="CP49" s="126">
        <f t="shared" si="26"/>
        <v>0</v>
      </c>
      <c r="CQ49" s="126">
        <f t="shared" si="26"/>
        <v>0</v>
      </c>
      <c r="CR49" s="126">
        <f t="shared" si="26"/>
        <v>0</v>
      </c>
      <c r="CS49" s="126">
        <f t="shared" si="26"/>
        <v>0</v>
      </c>
      <c r="CT49" s="126">
        <f t="shared" si="26"/>
        <v>0</v>
      </c>
      <c r="CU49" s="126">
        <f t="shared" si="26"/>
        <v>0</v>
      </c>
      <c r="CV49" s="126">
        <f t="shared" si="26"/>
        <v>0</v>
      </c>
      <c r="CW49" s="126">
        <f t="shared" ref="CW49:EB49" si="27" xml:space="preserve"> CW$18</f>
        <v>0</v>
      </c>
      <c r="CX49" s="126">
        <f t="shared" si="27"/>
        <v>0</v>
      </c>
      <c r="CY49" s="126">
        <f t="shared" si="27"/>
        <v>0</v>
      </c>
      <c r="CZ49" s="126">
        <f t="shared" si="27"/>
        <v>0</v>
      </c>
      <c r="DA49" s="126">
        <f t="shared" si="27"/>
        <v>0</v>
      </c>
      <c r="DB49" s="126">
        <f t="shared" si="27"/>
        <v>0</v>
      </c>
      <c r="DC49" s="126">
        <f t="shared" si="27"/>
        <v>0</v>
      </c>
      <c r="DD49" s="126">
        <f t="shared" si="27"/>
        <v>0</v>
      </c>
      <c r="DE49" s="126">
        <f t="shared" si="27"/>
        <v>0</v>
      </c>
      <c r="DF49" s="126">
        <f t="shared" si="27"/>
        <v>0</v>
      </c>
      <c r="DG49" s="126">
        <f t="shared" si="27"/>
        <v>0</v>
      </c>
      <c r="DH49" s="126">
        <f t="shared" si="27"/>
        <v>0</v>
      </c>
      <c r="DI49" s="126">
        <f t="shared" si="27"/>
        <v>0</v>
      </c>
      <c r="DJ49" s="126">
        <f t="shared" si="27"/>
        <v>0</v>
      </c>
      <c r="DK49" s="126">
        <f t="shared" si="27"/>
        <v>0</v>
      </c>
      <c r="DL49" s="126">
        <f t="shared" si="27"/>
        <v>0</v>
      </c>
      <c r="DM49" s="126">
        <f t="shared" si="27"/>
        <v>0</v>
      </c>
      <c r="DN49" s="126">
        <f t="shared" si="27"/>
        <v>0</v>
      </c>
      <c r="DO49" s="126">
        <f t="shared" si="27"/>
        <v>0</v>
      </c>
      <c r="DP49" s="126">
        <f t="shared" si="27"/>
        <v>0</v>
      </c>
      <c r="DQ49" s="126">
        <f t="shared" si="27"/>
        <v>0</v>
      </c>
      <c r="DR49" s="126">
        <f t="shared" si="27"/>
        <v>0</v>
      </c>
      <c r="DS49" s="126">
        <f t="shared" si="27"/>
        <v>0</v>
      </c>
      <c r="DT49" s="126">
        <f t="shared" si="27"/>
        <v>0</v>
      </c>
      <c r="DU49" s="126">
        <f t="shared" si="27"/>
        <v>0</v>
      </c>
      <c r="DV49" s="126">
        <f t="shared" si="27"/>
        <v>0</v>
      </c>
      <c r="DW49" s="126">
        <f t="shared" si="27"/>
        <v>0</v>
      </c>
      <c r="DX49" s="126">
        <f t="shared" si="27"/>
        <v>0</v>
      </c>
      <c r="DY49" s="126">
        <f t="shared" si="27"/>
        <v>0</v>
      </c>
      <c r="DZ49" s="126">
        <f t="shared" si="27"/>
        <v>0</v>
      </c>
      <c r="EA49" s="126">
        <f t="shared" si="27"/>
        <v>0</v>
      </c>
      <c r="EB49" s="126">
        <f t="shared" si="27"/>
        <v>0</v>
      </c>
      <c r="EC49" s="126">
        <f t="shared" ref="EC49:FH49" si="28" xml:space="preserve"> EC$18</f>
        <v>0</v>
      </c>
      <c r="ED49" s="126">
        <f t="shared" si="28"/>
        <v>0</v>
      </c>
      <c r="EE49" s="126">
        <f t="shared" si="28"/>
        <v>0</v>
      </c>
      <c r="EF49" s="126">
        <f t="shared" si="28"/>
        <v>0</v>
      </c>
      <c r="EG49" s="126">
        <f t="shared" si="28"/>
        <v>0</v>
      </c>
      <c r="EH49" s="126">
        <f t="shared" si="28"/>
        <v>0</v>
      </c>
      <c r="EI49" s="126">
        <f t="shared" si="28"/>
        <v>0</v>
      </c>
      <c r="EJ49" s="126">
        <f t="shared" si="28"/>
        <v>0</v>
      </c>
      <c r="EK49" s="126">
        <f t="shared" si="28"/>
        <v>0</v>
      </c>
      <c r="EL49" s="126">
        <f t="shared" si="28"/>
        <v>0</v>
      </c>
      <c r="EM49" s="126">
        <f t="shared" si="28"/>
        <v>0</v>
      </c>
      <c r="EN49" s="126">
        <f t="shared" si="28"/>
        <v>0</v>
      </c>
      <c r="EO49" s="126">
        <f t="shared" si="28"/>
        <v>0</v>
      </c>
      <c r="EP49" s="126">
        <f t="shared" si="28"/>
        <v>0</v>
      </c>
      <c r="EQ49" s="126">
        <f t="shared" si="28"/>
        <v>0</v>
      </c>
      <c r="ER49" s="126">
        <f t="shared" si="28"/>
        <v>0</v>
      </c>
      <c r="ES49" s="126">
        <f t="shared" si="28"/>
        <v>0</v>
      </c>
      <c r="ET49" s="126">
        <f t="shared" si="28"/>
        <v>0</v>
      </c>
      <c r="EU49" s="126">
        <f t="shared" si="28"/>
        <v>0</v>
      </c>
      <c r="EV49" s="126">
        <f t="shared" si="28"/>
        <v>0</v>
      </c>
      <c r="EW49" s="126">
        <f t="shared" si="28"/>
        <v>0</v>
      </c>
      <c r="EX49" s="126">
        <f t="shared" si="28"/>
        <v>0</v>
      </c>
      <c r="EY49" s="126">
        <f t="shared" si="28"/>
        <v>0</v>
      </c>
      <c r="EZ49" s="126">
        <f t="shared" si="28"/>
        <v>0</v>
      </c>
      <c r="FA49" s="126">
        <f t="shared" si="28"/>
        <v>0</v>
      </c>
      <c r="FB49" s="126">
        <f t="shared" si="28"/>
        <v>0</v>
      </c>
      <c r="FC49" s="126">
        <f t="shared" si="28"/>
        <v>0</v>
      </c>
      <c r="FD49" s="126">
        <f t="shared" si="28"/>
        <v>0</v>
      </c>
      <c r="FE49" s="126">
        <f t="shared" si="28"/>
        <v>0</v>
      </c>
      <c r="FF49" s="126">
        <f t="shared" si="28"/>
        <v>0</v>
      </c>
      <c r="FG49" s="126">
        <f t="shared" si="28"/>
        <v>0</v>
      </c>
      <c r="FH49" s="126">
        <f t="shared" si="28"/>
        <v>0</v>
      </c>
      <c r="FI49" s="126">
        <f t="shared" ref="FI49:GJ49" si="29" xml:space="preserve"> FI$18</f>
        <v>0</v>
      </c>
      <c r="FJ49" s="126">
        <f t="shared" si="29"/>
        <v>0</v>
      </c>
      <c r="FK49" s="126">
        <f t="shared" si="29"/>
        <v>0</v>
      </c>
      <c r="FL49" s="126">
        <f t="shared" si="29"/>
        <v>0</v>
      </c>
      <c r="FM49" s="126">
        <f t="shared" si="29"/>
        <v>0</v>
      </c>
      <c r="FN49" s="126">
        <f t="shared" si="29"/>
        <v>0</v>
      </c>
      <c r="FO49" s="126">
        <f t="shared" si="29"/>
        <v>0</v>
      </c>
      <c r="FP49" s="126">
        <f t="shared" si="29"/>
        <v>0</v>
      </c>
      <c r="FQ49" s="126">
        <f t="shared" si="29"/>
        <v>0</v>
      </c>
      <c r="FR49" s="126">
        <f t="shared" si="29"/>
        <v>0</v>
      </c>
      <c r="FS49" s="126">
        <f t="shared" si="29"/>
        <v>0</v>
      </c>
      <c r="FT49" s="126">
        <f t="shared" si="29"/>
        <v>0</v>
      </c>
      <c r="FU49" s="126">
        <f t="shared" si="29"/>
        <v>0</v>
      </c>
      <c r="FV49" s="126">
        <f t="shared" si="29"/>
        <v>0</v>
      </c>
      <c r="FW49" s="126">
        <f t="shared" si="29"/>
        <v>0</v>
      </c>
      <c r="FX49" s="126">
        <f t="shared" si="29"/>
        <v>0</v>
      </c>
      <c r="FY49" s="126">
        <f t="shared" si="29"/>
        <v>0</v>
      </c>
      <c r="FZ49" s="126">
        <f t="shared" si="29"/>
        <v>0</v>
      </c>
      <c r="GA49" s="126">
        <f t="shared" si="29"/>
        <v>0</v>
      </c>
      <c r="GB49" s="126">
        <f t="shared" si="29"/>
        <v>0</v>
      </c>
      <c r="GC49" s="126">
        <f t="shared" si="29"/>
        <v>0</v>
      </c>
      <c r="GD49" s="126">
        <f t="shared" si="29"/>
        <v>0</v>
      </c>
      <c r="GE49" s="126">
        <f t="shared" si="29"/>
        <v>0</v>
      </c>
      <c r="GF49" s="126">
        <f t="shared" si="29"/>
        <v>0</v>
      </c>
      <c r="GG49" s="126">
        <f t="shared" si="29"/>
        <v>0</v>
      </c>
      <c r="GH49" s="126">
        <f t="shared" si="29"/>
        <v>0</v>
      </c>
      <c r="GI49" s="126">
        <f t="shared" si="29"/>
        <v>0</v>
      </c>
      <c r="GJ49" s="126">
        <f t="shared" si="29"/>
        <v>0</v>
      </c>
    </row>
    <row r="50" spans="1:192" x14ac:dyDescent="0.35">
      <c r="E50" s="124" t="str">
        <f t="shared" ref="E50:AJ50" si="30" xml:space="preserve"> E$47</f>
        <v>Senior debt DSCR applicable in year</v>
      </c>
      <c r="F50" s="124">
        <f t="shared" si="30"/>
        <v>0</v>
      </c>
      <c r="G50" s="124">
        <f t="shared" si="30"/>
        <v>0</v>
      </c>
      <c r="H50" s="124">
        <f t="shared" si="30"/>
        <v>0</v>
      </c>
      <c r="I50" s="124">
        <f t="shared" si="30"/>
        <v>0</v>
      </c>
      <c r="J50" s="124">
        <f t="shared" si="30"/>
        <v>0</v>
      </c>
      <c r="K50" s="124">
        <f t="shared" si="30"/>
        <v>0</v>
      </c>
      <c r="L50" s="124">
        <f t="shared" si="30"/>
        <v>0</v>
      </c>
      <c r="M50" s="124">
        <f t="shared" si="30"/>
        <v>1.3</v>
      </c>
      <c r="N50" s="124">
        <f t="shared" si="30"/>
        <v>1.3</v>
      </c>
      <c r="O50" s="124">
        <f t="shared" si="30"/>
        <v>1.3</v>
      </c>
      <c r="P50" s="124">
        <f t="shared" si="30"/>
        <v>1.3</v>
      </c>
      <c r="Q50" s="124">
        <f t="shared" si="30"/>
        <v>1.3</v>
      </c>
      <c r="R50" s="124">
        <f t="shared" si="30"/>
        <v>1.3</v>
      </c>
      <c r="S50" s="124">
        <f t="shared" si="30"/>
        <v>1.3</v>
      </c>
      <c r="T50" s="124">
        <f t="shared" si="30"/>
        <v>1.3</v>
      </c>
      <c r="U50" s="124">
        <f t="shared" si="30"/>
        <v>1.3</v>
      </c>
      <c r="V50" s="124">
        <f t="shared" si="30"/>
        <v>1.3</v>
      </c>
      <c r="W50" s="124">
        <f t="shared" si="30"/>
        <v>1.3</v>
      </c>
      <c r="X50" s="124">
        <f t="shared" si="30"/>
        <v>1.3</v>
      </c>
      <c r="Y50" s="124">
        <f t="shared" si="30"/>
        <v>1.3</v>
      </c>
      <c r="Z50" s="124">
        <f t="shared" si="30"/>
        <v>1.3</v>
      </c>
      <c r="AA50" s="124">
        <f t="shared" si="30"/>
        <v>1.3</v>
      </c>
      <c r="AB50" s="124">
        <f t="shared" si="30"/>
        <v>1.3</v>
      </c>
      <c r="AC50" s="124">
        <f t="shared" si="30"/>
        <v>1.45</v>
      </c>
      <c r="AD50" s="124">
        <f t="shared" si="30"/>
        <v>1.45</v>
      </c>
      <c r="AE50" s="124">
        <f t="shared" si="30"/>
        <v>1.45</v>
      </c>
      <c r="AF50" s="124">
        <f t="shared" si="30"/>
        <v>1.45</v>
      </c>
      <c r="AG50" s="124">
        <f t="shared" si="30"/>
        <v>1.45</v>
      </c>
      <c r="AH50" s="124">
        <f t="shared" si="30"/>
        <v>1.45</v>
      </c>
      <c r="AI50" s="124">
        <f t="shared" si="30"/>
        <v>1.45</v>
      </c>
      <c r="AJ50" s="124">
        <f t="shared" si="30"/>
        <v>1.45</v>
      </c>
      <c r="AK50" s="124">
        <f t="shared" ref="AK50:BP50" si="31" xml:space="preserve"> AK$47</f>
        <v>1.45</v>
      </c>
      <c r="AL50" s="124">
        <f t="shared" si="31"/>
        <v>1.45</v>
      </c>
      <c r="AM50" s="124">
        <f t="shared" si="31"/>
        <v>1.45</v>
      </c>
      <c r="AN50" s="124">
        <f t="shared" si="31"/>
        <v>1.45</v>
      </c>
      <c r="AO50" s="124">
        <f t="shared" si="31"/>
        <v>1.45</v>
      </c>
      <c r="AP50" s="124">
        <f t="shared" si="31"/>
        <v>1.45</v>
      </c>
      <c r="AQ50" s="124">
        <f t="shared" si="31"/>
        <v>1.45</v>
      </c>
      <c r="AR50" s="124">
        <f t="shared" si="31"/>
        <v>1.45</v>
      </c>
      <c r="AS50" s="124">
        <f t="shared" si="31"/>
        <v>1.45</v>
      </c>
      <c r="AT50" s="124">
        <f t="shared" si="31"/>
        <v>1.45</v>
      </c>
      <c r="AU50" s="124">
        <f t="shared" si="31"/>
        <v>1.45</v>
      </c>
      <c r="AV50" s="124">
        <f t="shared" si="31"/>
        <v>1.45</v>
      </c>
      <c r="AW50" s="124">
        <f t="shared" si="31"/>
        <v>1.45</v>
      </c>
      <c r="AX50" s="124">
        <f t="shared" si="31"/>
        <v>1.45</v>
      </c>
      <c r="AY50" s="124">
        <f t="shared" si="31"/>
        <v>1.45</v>
      </c>
      <c r="AZ50" s="124">
        <f t="shared" si="31"/>
        <v>1.45</v>
      </c>
      <c r="BA50" s="124">
        <f t="shared" si="31"/>
        <v>0</v>
      </c>
      <c r="BB50" s="124">
        <f t="shared" si="31"/>
        <v>0</v>
      </c>
      <c r="BC50" s="124">
        <f t="shared" si="31"/>
        <v>0</v>
      </c>
      <c r="BD50" s="124">
        <f t="shared" si="31"/>
        <v>0</v>
      </c>
      <c r="BE50" s="124">
        <f t="shared" si="31"/>
        <v>0</v>
      </c>
      <c r="BF50" s="124">
        <f t="shared" si="31"/>
        <v>0</v>
      </c>
      <c r="BG50" s="124">
        <f t="shared" si="31"/>
        <v>0</v>
      </c>
      <c r="BH50" s="124">
        <f t="shared" si="31"/>
        <v>0</v>
      </c>
      <c r="BI50" s="124">
        <f t="shared" si="31"/>
        <v>0</v>
      </c>
      <c r="BJ50" s="124">
        <f t="shared" si="31"/>
        <v>0</v>
      </c>
      <c r="BK50" s="124">
        <f t="shared" si="31"/>
        <v>0</v>
      </c>
      <c r="BL50" s="124">
        <f t="shared" si="31"/>
        <v>0</v>
      </c>
      <c r="BM50" s="124">
        <f t="shared" si="31"/>
        <v>0</v>
      </c>
      <c r="BN50" s="124">
        <f t="shared" si="31"/>
        <v>0</v>
      </c>
      <c r="BO50" s="124">
        <f t="shared" si="31"/>
        <v>0</v>
      </c>
      <c r="BP50" s="124">
        <f t="shared" si="31"/>
        <v>0</v>
      </c>
      <c r="BQ50" s="124">
        <f t="shared" ref="BQ50:CV50" si="32" xml:space="preserve"> BQ$47</f>
        <v>0</v>
      </c>
      <c r="BR50" s="124">
        <f t="shared" si="32"/>
        <v>0</v>
      </c>
      <c r="BS50" s="124">
        <f t="shared" si="32"/>
        <v>0</v>
      </c>
      <c r="BT50" s="124">
        <f t="shared" si="32"/>
        <v>0</v>
      </c>
      <c r="BU50" s="124">
        <f t="shared" si="32"/>
        <v>0</v>
      </c>
      <c r="BV50" s="124">
        <f t="shared" si="32"/>
        <v>0</v>
      </c>
      <c r="BW50" s="124">
        <f t="shared" si="32"/>
        <v>0</v>
      </c>
      <c r="BX50" s="124">
        <f t="shared" si="32"/>
        <v>0</v>
      </c>
      <c r="BY50" s="124">
        <f t="shared" si="32"/>
        <v>0</v>
      </c>
      <c r="BZ50" s="124">
        <f t="shared" si="32"/>
        <v>0</v>
      </c>
      <c r="CA50" s="124">
        <f t="shared" si="32"/>
        <v>0</v>
      </c>
      <c r="CB50" s="124">
        <f t="shared" si="32"/>
        <v>0</v>
      </c>
      <c r="CC50" s="124">
        <f t="shared" si="32"/>
        <v>0</v>
      </c>
      <c r="CD50" s="124">
        <f t="shared" si="32"/>
        <v>0</v>
      </c>
      <c r="CE50" s="124">
        <f t="shared" si="32"/>
        <v>0</v>
      </c>
      <c r="CF50" s="124">
        <f t="shared" si="32"/>
        <v>0</v>
      </c>
      <c r="CG50" s="124">
        <f t="shared" si="32"/>
        <v>0</v>
      </c>
      <c r="CH50" s="124">
        <f t="shared" si="32"/>
        <v>0</v>
      </c>
      <c r="CI50" s="124">
        <f t="shared" si="32"/>
        <v>0</v>
      </c>
      <c r="CJ50" s="124">
        <f t="shared" si="32"/>
        <v>0</v>
      </c>
      <c r="CK50" s="124">
        <f t="shared" si="32"/>
        <v>0</v>
      </c>
      <c r="CL50" s="124">
        <f t="shared" si="32"/>
        <v>0</v>
      </c>
      <c r="CM50" s="124">
        <f t="shared" si="32"/>
        <v>0</v>
      </c>
      <c r="CN50" s="124">
        <f t="shared" si="32"/>
        <v>0</v>
      </c>
      <c r="CO50" s="124">
        <f t="shared" si="32"/>
        <v>0</v>
      </c>
      <c r="CP50" s="124">
        <f t="shared" si="32"/>
        <v>0</v>
      </c>
      <c r="CQ50" s="124">
        <f t="shared" si="32"/>
        <v>0</v>
      </c>
      <c r="CR50" s="124">
        <f t="shared" si="32"/>
        <v>0</v>
      </c>
      <c r="CS50" s="124">
        <f t="shared" si="32"/>
        <v>0</v>
      </c>
      <c r="CT50" s="124">
        <f t="shared" si="32"/>
        <v>0</v>
      </c>
      <c r="CU50" s="124">
        <f t="shared" si="32"/>
        <v>0</v>
      </c>
      <c r="CV50" s="124">
        <f t="shared" si="32"/>
        <v>0</v>
      </c>
      <c r="CW50" s="124">
        <f t="shared" ref="CW50:EB50" si="33" xml:space="preserve"> CW$47</f>
        <v>0</v>
      </c>
      <c r="CX50" s="124">
        <f t="shared" si="33"/>
        <v>0</v>
      </c>
      <c r="CY50" s="124">
        <f t="shared" si="33"/>
        <v>0</v>
      </c>
      <c r="CZ50" s="124">
        <f t="shared" si="33"/>
        <v>0</v>
      </c>
      <c r="DA50" s="124">
        <f t="shared" si="33"/>
        <v>0</v>
      </c>
      <c r="DB50" s="124">
        <f t="shared" si="33"/>
        <v>0</v>
      </c>
      <c r="DC50" s="124">
        <f t="shared" si="33"/>
        <v>0</v>
      </c>
      <c r="DD50" s="124">
        <f t="shared" si="33"/>
        <v>0</v>
      </c>
      <c r="DE50" s="124">
        <f t="shared" si="33"/>
        <v>0</v>
      </c>
      <c r="DF50" s="124">
        <f t="shared" si="33"/>
        <v>0</v>
      </c>
      <c r="DG50" s="124">
        <f t="shared" si="33"/>
        <v>0</v>
      </c>
      <c r="DH50" s="124">
        <f t="shared" si="33"/>
        <v>0</v>
      </c>
      <c r="DI50" s="124">
        <f t="shared" si="33"/>
        <v>0</v>
      </c>
      <c r="DJ50" s="124">
        <f t="shared" si="33"/>
        <v>0</v>
      </c>
      <c r="DK50" s="124">
        <f t="shared" si="33"/>
        <v>0</v>
      </c>
      <c r="DL50" s="124">
        <f t="shared" si="33"/>
        <v>0</v>
      </c>
      <c r="DM50" s="124">
        <f t="shared" si="33"/>
        <v>0</v>
      </c>
      <c r="DN50" s="124">
        <f t="shared" si="33"/>
        <v>0</v>
      </c>
      <c r="DO50" s="124">
        <f t="shared" si="33"/>
        <v>0</v>
      </c>
      <c r="DP50" s="124">
        <f t="shared" si="33"/>
        <v>0</v>
      </c>
      <c r="DQ50" s="124">
        <f t="shared" si="33"/>
        <v>0</v>
      </c>
      <c r="DR50" s="124">
        <f t="shared" si="33"/>
        <v>0</v>
      </c>
      <c r="DS50" s="124">
        <f t="shared" si="33"/>
        <v>0</v>
      </c>
      <c r="DT50" s="124">
        <f t="shared" si="33"/>
        <v>0</v>
      </c>
      <c r="DU50" s="124">
        <f t="shared" si="33"/>
        <v>0</v>
      </c>
      <c r="DV50" s="124">
        <f t="shared" si="33"/>
        <v>0</v>
      </c>
      <c r="DW50" s="124">
        <f t="shared" si="33"/>
        <v>0</v>
      </c>
      <c r="DX50" s="124">
        <f t="shared" si="33"/>
        <v>0</v>
      </c>
      <c r="DY50" s="124">
        <f t="shared" si="33"/>
        <v>0</v>
      </c>
      <c r="DZ50" s="124">
        <f t="shared" si="33"/>
        <v>0</v>
      </c>
      <c r="EA50" s="124">
        <f t="shared" si="33"/>
        <v>0</v>
      </c>
      <c r="EB50" s="124">
        <f t="shared" si="33"/>
        <v>0</v>
      </c>
      <c r="EC50" s="124">
        <f t="shared" ref="EC50:FH50" si="34" xml:space="preserve"> EC$47</f>
        <v>0</v>
      </c>
      <c r="ED50" s="124">
        <f t="shared" si="34"/>
        <v>0</v>
      </c>
      <c r="EE50" s="124">
        <f t="shared" si="34"/>
        <v>0</v>
      </c>
      <c r="EF50" s="124">
        <f t="shared" si="34"/>
        <v>0</v>
      </c>
      <c r="EG50" s="124">
        <f t="shared" si="34"/>
        <v>0</v>
      </c>
      <c r="EH50" s="124">
        <f t="shared" si="34"/>
        <v>0</v>
      </c>
      <c r="EI50" s="124">
        <f t="shared" si="34"/>
        <v>0</v>
      </c>
      <c r="EJ50" s="124">
        <f t="shared" si="34"/>
        <v>0</v>
      </c>
      <c r="EK50" s="124">
        <f t="shared" si="34"/>
        <v>0</v>
      </c>
      <c r="EL50" s="124">
        <f t="shared" si="34"/>
        <v>0</v>
      </c>
      <c r="EM50" s="124">
        <f t="shared" si="34"/>
        <v>0</v>
      </c>
      <c r="EN50" s="124">
        <f t="shared" si="34"/>
        <v>0</v>
      </c>
      <c r="EO50" s="124">
        <f t="shared" si="34"/>
        <v>0</v>
      </c>
      <c r="EP50" s="124">
        <f t="shared" si="34"/>
        <v>0</v>
      </c>
      <c r="EQ50" s="124">
        <f t="shared" si="34"/>
        <v>0</v>
      </c>
      <c r="ER50" s="124">
        <f t="shared" si="34"/>
        <v>0</v>
      </c>
      <c r="ES50" s="124">
        <f t="shared" si="34"/>
        <v>0</v>
      </c>
      <c r="ET50" s="124">
        <f t="shared" si="34"/>
        <v>0</v>
      </c>
      <c r="EU50" s="124">
        <f t="shared" si="34"/>
        <v>0</v>
      </c>
      <c r="EV50" s="124">
        <f t="shared" si="34"/>
        <v>0</v>
      </c>
      <c r="EW50" s="124">
        <f t="shared" si="34"/>
        <v>0</v>
      </c>
      <c r="EX50" s="124">
        <f t="shared" si="34"/>
        <v>0</v>
      </c>
      <c r="EY50" s="124">
        <f t="shared" si="34"/>
        <v>0</v>
      </c>
      <c r="EZ50" s="124">
        <f t="shared" si="34"/>
        <v>0</v>
      </c>
      <c r="FA50" s="124">
        <f t="shared" si="34"/>
        <v>0</v>
      </c>
      <c r="FB50" s="124">
        <f t="shared" si="34"/>
        <v>0</v>
      </c>
      <c r="FC50" s="124">
        <f t="shared" si="34"/>
        <v>0</v>
      </c>
      <c r="FD50" s="124">
        <f t="shared" si="34"/>
        <v>0</v>
      </c>
      <c r="FE50" s="124">
        <f t="shared" si="34"/>
        <v>0</v>
      </c>
      <c r="FF50" s="124">
        <f t="shared" si="34"/>
        <v>0</v>
      </c>
      <c r="FG50" s="124">
        <f t="shared" si="34"/>
        <v>0</v>
      </c>
      <c r="FH50" s="124">
        <f t="shared" si="34"/>
        <v>0</v>
      </c>
      <c r="FI50" s="124">
        <f t="shared" ref="FI50:GJ50" si="35" xml:space="preserve"> FI$47</f>
        <v>0</v>
      </c>
      <c r="FJ50" s="124">
        <f t="shared" si="35"/>
        <v>0</v>
      </c>
      <c r="FK50" s="124">
        <f t="shared" si="35"/>
        <v>0</v>
      </c>
      <c r="FL50" s="124">
        <f t="shared" si="35"/>
        <v>0</v>
      </c>
      <c r="FM50" s="124">
        <f t="shared" si="35"/>
        <v>0</v>
      </c>
      <c r="FN50" s="124">
        <f t="shared" si="35"/>
        <v>0</v>
      </c>
      <c r="FO50" s="124">
        <f t="shared" si="35"/>
        <v>0</v>
      </c>
      <c r="FP50" s="124">
        <f t="shared" si="35"/>
        <v>0</v>
      </c>
      <c r="FQ50" s="124">
        <f t="shared" si="35"/>
        <v>0</v>
      </c>
      <c r="FR50" s="124">
        <f t="shared" si="35"/>
        <v>0</v>
      </c>
      <c r="FS50" s="124">
        <f t="shared" si="35"/>
        <v>0</v>
      </c>
      <c r="FT50" s="124">
        <f t="shared" si="35"/>
        <v>0</v>
      </c>
      <c r="FU50" s="124">
        <f t="shared" si="35"/>
        <v>0</v>
      </c>
      <c r="FV50" s="124">
        <f t="shared" si="35"/>
        <v>0</v>
      </c>
      <c r="FW50" s="124">
        <f t="shared" si="35"/>
        <v>0</v>
      </c>
      <c r="FX50" s="124">
        <f t="shared" si="35"/>
        <v>0</v>
      </c>
      <c r="FY50" s="124">
        <f t="shared" si="35"/>
        <v>0</v>
      </c>
      <c r="FZ50" s="124">
        <f t="shared" si="35"/>
        <v>0</v>
      </c>
      <c r="GA50" s="124">
        <f t="shared" si="35"/>
        <v>0</v>
      </c>
      <c r="GB50" s="124">
        <f t="shared" si="35"/>
        <v>0</v>
      </c>
      <c r="GC50" s="124">
        <f t="shared" si="35"/>
        <v>0</v>
      </c>
      <c r="GD50" s="124">
        <f t="shared" si="35"/>
        <v>0</v>
      </c>
      <c r="GE50" s="124">
        <f t="shared" si="35"/>
        <v>0</v>
      </c>
      <c r="GF50" s="124">
        <f t="shared" si="35"/>
        <v>0</v>
      </c>
      <c r="GG50" s="124">
        <f t="shared" si="35"/>
        <v>0</v>
      </c>
      <c r="GH50" s="124">
        <f t="shared" si="35"/>
        <v>0</v>
      </c>
      <c r="GI50" s="124">
        <f t="shared" si="35"/>
        <v>0</v>
      </c>
      <c r="GJ50" s="124">
        <f t="shared" si="35"/>
        <v>0</v>
      </c>
    </row>
    <row r="51" spans="1:192" x14ac:dyDescent="0.35">
      <c r="E51" s="252" t="str">
        <f xml:space="preserve"> Time!E$123</f>
        <v>Senior debt repayment period flag</v>
      </c>
      <c r="F51" s="252">
        <f xml:space="preserve"> Time!F$123</f>
        <v>0</v>
      </c>
      <c r="G51" s="662" t="str">
        <f xml:space="preserve"> Time!G$123</f>
        <v>flag</v>
      </c>
      <c r="H51" s="252">
        <f xml:space="preserve"> Time!H$123</f>
        <v>40</v>
      </c>
      <c r="I51" s="252">
        <f xml:space="preserve"> Time!I$123</f>
        <v>0</v>
      </c>
      <c r="J51" s="252">
        <f xml:space="preserve"> Time!J$123</f>
        <v>0</v>
      </c>
      <c r="K51" s="252">
        <f xml:space="preserve"> Time!K$123</f>
        <v>0</v>
      </c>
      <c r="L51" s="252">
        <f xml:space="preserve"> Time!L$123</f>
        <v>0</v>
      </c>
      <c r="M51" s="252">
        <f xml:space="preserve"> Time!M$123</f>
        <v>1</v>
      </c>
      <c r="N51" s="252">
        <f xml:space="preserve"> Time!N$123</f>
        <v>1</v>
      </c>
      <c r="O51" s="252">
        <f xml:space="preserve"> Time!O$123</f>
        <v>1</v>
      </c>
      <c r="P51" s="252">
        <f xml:space="preserve"> Time!P$123</f>
        <v>1</v>
      </c>
      <c r="Q51" s="252">
        <f xml:space="preserve"> Time!Q$123</f>
        <v>1</v>
      </c>
      <c r="R51" s="252">
        <f xml:space="preserve"> Time!R$123</f>
        <v>1</v>
      </c>
      <c r="S51" s="252">
        <f xml:space="preserve"> Time!S$123</f>
        <v>1</v>
      </c>
      <c r="T51" s="252">
        <f xml:space="preserve"> Time!T$123</f>
        <v>1</v>
      </c>
      <c r="U51" s="252">
        <f xml:space="preserve"> Time!U$123</f>
        <v>1</v>
      </c>
      <c r="V51" s="252">
        <f xml:space="preserve"> Time!V$123</f>
        <v>1</v>
      </c>
      <c r="W51" s="252">
        <f xml:space="preserve"> Time!W$123</f>
        <v>1</v>
      </c>
      <c r="X51" s="252">
        <f xml:space="preserve"> Time!X$123</f>
        <v>1</v>
      </c>
      <c r="Y51" s="252">
        <f xml:space="preserve"> Time!Y$123</f>
        <v>1</v>
      </c>
      <c r="Z51" s="252">
        <f xml:space="preserve"> Time!Z$123</f>
        <v>1</v>
      </c>
      <c r="AA51" s="252">
        <f xml:space="preserve"> Time!AA$123</f>
        <v>1</v>
      </c>
      <c r="AB51" s="252">
        <f xml:space="preserve"> Time!AB$123</f>
        <v>1</v>
      </c>
      <c r="AC51" s="252">
        <f xml:space="preserve"> Time!AC$123</f>
        <v>1</v>
      </c>
      <c r="AD51" s="252">
        <f xml:space="preserve"> Time!AD$123</f>
        <v>1</v>
      </c>
      <c r="AE51" s="252">
        <f xml:space="preserve"> Time!AE$123</f>
        <v>1</v>
      </c>
      <c r="AF51" s="252">
        <f xml:space="preserve"> Time!AF$123</f>
        <v>1</v>
      </c>
      <c r="AG51" s="252">
        <f xml:space="preserve"> Time!AG$123</f>
        <v>1</v>
      </c>
      <c r="AH51" s="252">
        <f xml:space="preserve"> Time!AH$123</f>
        <v>1</v>
      </c>
      <c r="AI51" s="252">
        <f xml:space="preserve"> Time!AI$123</f>
        <v>1</v>
      </c>
      <c r="AJ51" s="252">
        <f xml:space="preserve"> Time!AJ$123</f>
        <v>1</v>
      </c>
      <c r="AK51" s="252">
        <f xml:space="preserve"> Time!AK$123</f>
        <v>1</v>
      </c>
      <c r="AL51" s="252">
        <f xml:space="preserve"> Time!AL$123</f>
        <v>1</v>
      </c>
      <c r="AM51" s="252">
        <f xml:space="preserve"> Time!AM$123</f>
        <v>1</v>
      </c>
      <c r="AN51" s="252">
        <f xml:space="preserve"> Time!AN$123</f>
        <v>1</v>
      </c>
      <c r="AO51" s="252">
        <f xml:space="preserve"> Time!AO$123</f>
        <v>1</v>
      </c>
      <c r="AP51" s="252">
        <f xml:space="preserve"> Time!AP$123</f>
        <v>1</v>
      </c>
      <c r="AQ51" s="252">
        <f xml:space="preserve"> Time!AQ$123</f>
        <v>1</v>
      </c>
      <c r="AR51" s="252">
        <f xml:space="preserve"> Time!AR$123</f>
        <v>1</v>
      </c>
      <c r="AS51" s="252">
        <f xml:space="preserve"> Time!AS$123</f>
        <v>1</v>
      </c>
      <c r="AT51" s="252">
        <f xml:space="preserve"> Time!AT$123</f>
        <v>1</v>
      </c>
      <c r="AU51" s="252">
        <f xml:space="preserve"> Time!AU$123</f>
        <v>1</v>
      </c>
      <c r="AV51" s="252">
        <f xml:space="preserve"> Time!AV$123</f>
        <v>1</v>
      </c>
      <c r="AW51" s="252">
        <f xml:space="preserve"> Time!AW$123</f>
        <v>1</v>
      </c>
      <c r="AX51" s="252">
        <f xml:space="preserve"> Time!AX$123</f>
        <v>1</v>
      </c>
      <c r="AY51" s="252">
        <f xml:space="preserve"> Time!AY$123</f>
        <v>1</v>
      </c>
      <c r="AZ51" s="252">
        <f xml:space="preserve"> Time!AZ$123</f>
        <v>1</v>
      </c>
      <c r="BA51" s="252">
        <f xml:space="preserve"> Time!BA$123</f>
        <v>0</v>
      </c>
      <c r="BB51" s="252">
        <f xml:space="preserve"> Time!BB$123</f>
        <v>0</v>
      </c>
      <c r="BC51" s="252">
        <f xml:space="preserve"> Time!BC$123</f>
        <v>0</v>
      </c>
      <c r="BD51" s="252">
        <f xml:space="preserve"> Time!BD$123</f>
        <v>0</v>
      </c>
      <c r="BE51" s="252">
        <f xml:space="preserve"> Time!BE$123</f>
        <v>0</v>
      </c>
      <c r="BF51" s="252">
        <f xml:space="preserve"> Time!BF$123</f>
        <v>0</v>
      </c>
      <c r="BG51" s="252">
        <f xml:space="preserve"> Time!BG$123</f>
        <v>0</v>
      </c>
      <c r="BH51" s="252">
        <f xml:space="preserve"> Time!BH$123</f>
        <v>0</v>
      </c>
      <c r="BI51" s="252">
        <f xml:space="preserve"> Time!BI$123</f>
        <v>0</v>
      </c>
      <c r="BJ51" s="252">
        <f xml:space="preserve"> Time!BJ$123</f>
        <v>0</v>
      </c>
      <c r="BK51" s="252">
        <f xml:space="preserve"> Time!BK$123</f>
        <v>0</v>
      </c>
      <c r="BL51" s="252">
        <f xml:space="preserve"> Time!BL$123</f>
        <v>0</v>
      </c>
      <c r="BM51" s="252">
        <f xml:space="preserve"> Time!BM$123</f>
        <v>0</v>
      </c>
      <c r="BN51" s="252">
        <f xml:space="preserve"> Time!BN$123</f>
        <v>0</v>
      </c>
      <c r="BO51" s="252">
        <f xml:space="preserve"> Time!BO$123</f>
        <v>0</v>
      </c>
      <c r="BP51" s="252">
        <f xml:space="preserve"> Time!BP$123</f>
        <v>0</v>
      </c>
      <c r="BQ51" s="252">
        <f xml:space="preserve"> Time!BQ$123</f>
        <v>0</v>
      </c>
      <c r="BR51" s="252">
        <f xml:space="preserve"> Time!BR$123</f>
        <v>0</v>
      </c>
      <c r="BS51" s="252">
        <f xml:space="preserve"> Time!BS$123</f>
        <v>0</v>
      </c>
      <c r="BT51" s="252">
        <f xml:space="preserve"> Time!BT$123</f>
        <v>0</v>
      </c>
      <c r="BU51" s="252">
        <f xml:space="preserve"> Time!BU$123</f>
        <v>0</v>
      </c>
      <c r="BV51" s="252">
        <f xml:space="preserve"> Time!BV$123</f>
        <v>0</v>
      </c>
      <c r="BW51" s="252">
        <f xml:space="preserve"> Time!BW$123</f>
        <v>0</v>
      </c>
      <c r="BX51" s="252">
        <f xml:space="preserve"> Time!BX$123</f>
        <v>0</v>
      </c>
      <c r="BY51" s="252">
        <f xml:space="preserve"> Time!BY$123</f>
        <v>0</v>
      </c>
      <c r="BZ51" s="252">
        <f xml:space="preserve"> Time!BZ$123</f>
        <v>0</v>
      </c>
      <c r="CA51" s="252">
        <f xml:space="preserve"> Time!CA$123</f>
        <v>0</v>
      </c>
      <c r="CB51" s="252">
        <f xml:space="preserve"> Time!CB$123</f>
        <v>0</v>
      </c>
      <c r="CC51" s="252">
        <f xml:space="preserve"> Time!CC$123</f>
        <v>0</v>
      </c>
      <c r="CD51" s="252">
        <f xml:space="preserve"> Time!CD$123</f>
        <v>0</v>
      </c>
      <c r="CE51" s="252">
        <f xml:space="preserve"> Time!CE$123</f>
        <v>0</v>
      </c>
      <c r="CF51" s="252">
        <f xml:space="preserve"> Time!CF$123</f>
        <v>0</v>
      </c>
      <c r="CG51" s="252">
        <f xml:space="preserve"> Time!CG$123</f>
        <v>0</v>
      </c>
      <c r="CH51" s="252">
        <f xml:space="preserve"> Time!CH$123</f>
        <v>0</v>
      </c>
      <c r="CI51" s="252">
        <f xml:space="preserve"> Time!CI$123</f>
        <v>0</v>
      </c>
      <c r="CJ51" s="252">
        <f xml:space="preserve"> Time!CJ$123</f>
        <v>0</v>
      </c>
      <c r="CK51" s="252">
        <f xml:space="preserve"> Time!CK$123</f>
        <v>0</v>
      </c>
      <c r="CL51" s="252">
        <f xml:space="preserve"> Time!CL$123</f>
        <v>0</v>
      </c>
      <c r="CM51" s="252">
        <f xml:space="preserve"> Time!CM$123</f>
        <v>0</v>
      </c>
      <c r="CN51" s="252">
        <f xml:space="preserve"> Time!CN$123</f>
        <v>0</v>
      </c>
      <c r="CO51" s="252">
        <f xml:space="preserve"> Time!CO$123</f>
        <v>0</v>
      </c>
      <c r="CP51" s="252">
        <f xml:space="preserve"> Time!CP$123</f>
        <v>0</v>
      </c>
      <c r="CQ51" s="252">
        <f xml:space="preserve"> Time!CQ$123</f>
        <v>0</v>
      </c>
      <c r="CR51" s="252">
        <f xml:space="preserve"> Time!CR$123</f>
        <v>0</v>
      </c>
      <c r="CS51" s="252">
        <f xml:space="preserve"> Time!CS$123</f>
        <v>0</v>
      </c>
      <c r="CT51" s="252">
        <f xml:space="preserve"> Time!CT$123</f>
        <v>0</v>
      </c>
      <c r="CU51" s="252">
        <f xml:space="preserve"> Time!CU$123</f>
        <v>0</v>
      </c>
      <c r="CV51" s="252">
        <f xml:space="preserve"> Time!CV$123</f>
        <v>0</v>
      </c>
      <c r="CW51" s="252">
        <f xml:space="preserve"> Time!CW$123</f>
        <v>0</v>
      </c>
      <c r="CX51" s="252">
        <f xml:space="preserve"> Time!CX$123</f>
        <v>0</v>
      </c>
      <c r="CY51" s="252">
        <f xml:space="preserve"> Time!CY$123</f>
        <v>0</v>
      </c>
      <c r="CZ51" s="252">
        <f xml:space="preserve"> Time!CZ$123</f>
        <v>0</v>
      </c>
      <c r="DA51" s="252">
        <f xml:space="preserve"> Time!DA$123</f>
        <v>0</v>
      </c>
      <c r="DB51" s="252">
        <f xml:space="preserve"> Time!DB$123</f>
        <v>0</v>
      </c>
      <c r="DC51" s="252">
        <f xml:space="preserve"> Time!DC$123</f>
        <v>0</v>
      </c>
      <c r="DD51" s="252">
        <f xml:space="preserve"> Time!DD$123</f>
        <v>0</v>
      </c>
      <c r="DE51" s="252">
        <f xml:space="preserve"> Time!DE$123</f>
        <v>0</v>
      </c>
      <c r="DF51" s="252">
        <f xml:space="preserve"> Time!DF$123</f>
        <v>0</v>
      </c>
      <c r="DG51" s="252">
        <f xml:space="preserve"> Time!DG$123</f>
        <v>0</v>
      </c>
      <c r="DH51" s="252">
        <f xml:space="preserve"> Time!DH$123</f>
        <v>0</v>
      </c>
      <c r="DI51" s="252">
        <f xml:space="preserve"> Time!DI$123</f>
        <v>0</v>
      </c>
      <c r="DJ51" s="252">
        <f xml:space="preserve"> Time!DJ$123</f>
        <v>0</v>
      </c>
      <c r="DK51" s="252">
        <f xml:space="preserve"> Time!DK$123</f>
        <v>0</v>
      </c>
      <c r="DL51" s="252">
        <f xml:space="preserve"> Time!DL$123</f>
        <v>0</v>
      </c>
      <c r="DM51" s="252">
        <f xml:space="preserve"> Time!DM$123</f>
        <v>0</v>
      </c>
      <c r="DN51" s="252">
        <f xml:space="preserve"> Time!DN$123</f>
        <v>0</v>
      </c>
      <c r="DO51" s="252">
        <f xml:space="preserve"> Time!DO$123</f>
        <v>0</v>
      </c>
      <c r="DP51" s="252">
        <f xml:space="preserve"> Time!DP$123</f>
        <v>0</v>
      </c>
      <c r="DQ51" s="252">
        <f xml:space="preserve"> Time!DQ$123</f>
        <v>0</v>
      </c>
      <c r="DR51" s="252">
        <f xml:space="preserve"> Time!DR$123</f>
        <v>0</v>
      </c>
      <c r="DS51" s="252">
        <f xml:space="preserve"> Time!DS$123</f>
        <v>0</v>
      </c>
      <c r="DT51" s="252">
        <f xml:space="preserve"> Time!DT$123</f>
        <v>0</v>
      </c>
      <c r="DU51" s="252">
        <f xml:space="preserve"> Time!DU$123</f>
        <v>0</v>
      </c>
      <c r="DV51" s="252">
        <f xml:space="preserve"> Time!DV$123</f>
        <v>0</v>
      </c>
      <c r="DW51" s="252">
        <f xml:space="preserve"> Time!DW$123</f>
        <v>0</v>
      </c>
      <c r="DX51" s="252">
        <f xml:space="preserve"> Time!DX$123</f>
        <v>0</v>
      </c>
      <c r="DY51" s="252">
        <f xml:space="preserve"> Time!DY$123</f>
        <v>0</v>
      </c>
      <c r="DZ51" s="252">
        <f xml:space="preserve"> Time!DZ$123</f>
        <v>0</v>
      </c>
      <c r="EA51" s="252">
        <f xml:space="preserve"> Time!EA$123</f>
        <v>0</v>
      </c>
      <c r="EB51" s="252">
        <f xml:space="preserve"> Time!EB$123</f>
        <v>0</v>
      </c>
      <c r="EC51" s="252">
        <f xml:space="preserve"> Time!EC$123</f>
        <v>0</v>
      </c>
      <c r="ED51" s="252">
        <f xml:space="preserve"> Time!ED$123</f>
        <v>0</v>
      </c>
      <c r="EE51" s="252">
        <f xml:space="preserve"> Time!EE$123</f>
        <v>0</v>
      </c>
      <c r="EF51" s="252">
        <f xml:space="preserve"> Time!EF$123</f>
        <v>0</v>
      </c>
      <c r="EG51" s="252">
        <f xml:space="preserve"> Time!EG$123</f>
        <v>0</v>
      </c>
      <c r="EH51" s="252">
        <f xml:space="preserve"> Time!EH$123</f>
        <v>0</v>
      </c>
      <c r="EI51" s="252">
        <f xml:space="preserve"> Time!EI$123</f>
        <v>0</v>
      </c>
      <c r="EJ51" s="252">
        <f xml:space="preserve"> Time!EJ$123</f>
        <v>0</v>
      </c>
      <c r="EK51" s="252">
        <f xml:space="preserve"> Time!EK$123</f>
        <v>0</v>
      </c>
      <c r="EL51" s="252">
        <f xml:space="preserve"> Time!EL$123</f>
        <v>0</v>
      </c>
      <c r="EM51" s="252">
        <f xml:space="preserve"> Time!EM$123</f>
        <v>0</v>
      </c>
      <c r="EN51" s="252">
        <f xml:space="preserve"> Time!EN$123</f>
        <v>0</v>
      </c>
      <c r="EO51" s="252">
        <f xml:space="preserve"> Time!EO$123</f>
        <v>0</v>
      </c>
      <c r="EP51" s="252">
        <f xml:space="preserve"> Time!EP$123</f>
        <v>0</v>
      </c>
      <c r="EQ51" s="252">
        <f xml:space="preserve"> Time!EQ$123</f>
        <v>0</v>
      </c>
      <c r="ER51" s="252">
        <f xml:space="preserve"> Time!ER$123</f>
        <v>0</v>
      </c>
      <c r="ES51" s="252">
        <f xml:space="preserve"> Time!ES$123</f>
        <v>0</v>
      </c>
      <c r="ET51" s="252">
        <f xml:space="preserve"> Time!ET$123</f>
        <v>0</v>
      </c>
      <c r="EU51" s="252">
        <f xml:space="preserve"> Time!EU$123</f>
        <v>0</v>
      </c>
      <c r="EV51" s="252">
        <f xml:space="preserve"> Time!EV$123</f>
        <v>0</v>
      </c>
      <c r="EW51" s="252">
        <f xml:space="preserve"> Time!EW$123</f>
        <v>0</v>
      </c>
      <c r="EX51" s="252">
        <f xml:space="preserve"> Time!EX$123</f>
        <v>0</v>
      </c>
      <c r="EY51" s="252">
        <f xml:space="preserve"> Time!EY$123</f>
        <v>0</v>
      </c>
      <c r="EZ51" s="252">
        <f xml:space="preserve"> Time!EZ$123</f>
        <v>0</v>
      </c>
      <c r="FA51" s="252">
        <f xml:space="preserve"> Time!FA$123</f>
        <v>0</v>
      </c>
      <c r="FB51" s="252">
        <f xml:space="preserve"> Time!FB$123</f>
        <v>0</v>
      </c>
      <c r="FC51" s="252">
        <f xml:space="preserve"> Time!FC$123</f>
        <v>0</v>
      </c>
      <c r="FD51" s="252">
        <f xml:space="preserve"> Time!FD$123</f>
        <v>0</v>
      </c>
      <c r="FE51" s="252">
        <f xml:space="preserve"> Time!FE$123</f>
        <v>0</v>
      </c>
      <c r="FF51" s="252">
        <f xml:space="preserve"> Time!FF$123</f>
        <v>0</v>
      </c>
      <c r="FG51" s="252">
        <f xml:space="preserve"> Time!FG$123</f>
        <v>0</v>
      </c>
      <c r="FH51" s="252">
        <f xml:space="preserve"> Time!FH$123</f>
        <v>0</v>
      </c>
      <c r="FI51" s="252">
        <f xml:space="preserve"> Time!FI$123</f>
        <v>0</v>
      </c>
      <c r="FJ51" s="252">
        <f xml:space="preserve"> Time!FJ$123</f>
        <v>0</v>
      </c>
      <c r="FK51" s="252">
        <f xml:space="preserve"> Time!FK$123</f>
        <v>0</v>
      </c>
      <c r="FL51" s="252">
        <f xml:space="preserve"> Time!FL$123</f>
        <v>0</v>
      </c>
      <c r="FM51" s="252">
        <f xml:space="preserve"> Time!FM$123</f>
        <v>0</v>
      </c>
      <c r="FN51" s="252">
        <f xml:space="preserve"> Time!FN$123</f>
        <v>0</v>
      </c>
      <c r="FO51" s="252">
        <f xml:space="preserve"> Time!FO$123</f>
        <v>0</v>
      </c>
      <c r="FP51" s="252">
        <f xml:space="preserve"> Time!FP$123</f>
        <v>0</v>
      </c>
      <c r="FQ51" s="252">
        <f xml:space="preserve"> Time!FQ$123</f>
        <v>0</v>
      </c>
      <c r="FR51" s="252">
        <f xml:space="preserve"> Time!FR$123</f>
        <v>0</v>
      </c>
      <c r="FS51" s="252">
        <f xml:space="preserve"> Time!FS$123</f>
        <v>0</v>
      </c>
      <c r="FT51" s="252">
        <f xml:space="preserve"> Time!FT$123</f>
        <v>0</v>
      </c>
      <c r="FU51" s="252">
        <f xml:space="preserve"> Time!FU$123</f>
        <v>0</v>
      </c>
      <c r="FV51" s="252">
        <f xml:space="preserve"> Time!FV$123</f>
        <v>0</v>
      </c>
      <c r="FW51" s="252">
        <f xml:space="preserve"> Time!FW$123</f>
        <v>0</v>
      </c>
      <c r="FX51" s="252">
        <f xml:space="preserve"> Time!FX$123</f>
        <v>0</v>
      </c>
      <c r="FY51" s="252">
        <f xml:space="preserve"> Time!FY$123</f>
        <v>0</v>
      </c>
      <c r="FZ51" s="252">
        <f xml:space="preserve"> Time!FZ$123</f>
        <v>0</v>
      </c>
      <c r="GA51" s="252">
        <f xml:space="preserve"> Time!GA$123</f>
        <v>0</v>
      </c>
      <c r="GB51" s="252">
        <f xml:space="preserve"> Time!GB$123</f>
        <v>0</v>
      </c>
      <c r="GC51" s="252">
        <f xml:space="preserve"> Time!GC$123</f>
        <v>0</v>
      </c>
      <c r="GD51" s="252">
        <f xml:space="preserve"> Time!GD$123</f>
        <v>0</v>
      </c>
      <c r="GE51" s="252">
        <f xml:space="preserve"> Time!GE$123</f>
        <v>0</v>
      </c>
      <c r="GF51" s="252">
        <f xml:space="preserve"> Time!GF$123</f>
        <v>0</v>
      </c>
      <c r="GG51" s="252">
        <f xml:space="preserve"> Time!GG$123</f>
        <v>0</v>
      </c>
      <c r="GH51" s="252">
        <f xml:space="preserve"> Time!GH$123</f>
        <v>0</v>
      </c>
      <c r="GI51" s="252">
        <f xml:space="preserve"> Time!GI$123</f>
        <v>0</v>
      </c>
      <c r="GJ51" s="252">
        <f xml:space="preserve"> Time!GJ$123</f>
        <v>0</v>
      </c>
    </row>
    <row r="52" spans="1:192" x14ac:dyDescent="0.35">
      <c r="E52" s="12" t="s">
        <v>303</v>
      </c>
      <c r="G52" s="12" t="str">
        <f xml:space="preserve"> SMU</f>
        <v>$ 000s</v>
      </c>
      <c r="H52" s="12">
        <f xml:space="preserve"> SUM(J52:GJ52)</f>
        <v>89584.357485437562</v>
      </c>
      <c r="J52" s="12">
        <f t="shared" ref="J52:AO52" si="36" xml:space="preserve"> IF(J51 = 1, J49 / J50, 0)</f>
        <v>0</v>
      </c>
      <c r="K52" s="12">
        <f t="shared" si="36"/>
        <v>0</v>
      </c>
      <c r="L52" s="12">
        <f t="shared" si="36"/>
        <v>0</v>
      </c>
      <c r="M52" s="12">
        <f t="shared" si="36"/>
        <v>1078.8718504969834</v>
      </c>
      <c r="N52" s="12">
        <f t="shared" si="36"/>
        <v>3688.6561364710724</v>
      </c>
      <c r="O52" s="12">
        <f t="shared" si="36"/>
        <v>3047.136962288087</v>
      </c>
      <c r="P52" s="12">
        <f t="shared" si="36"/>
        <v>1434.5832602929297</v>
      </c>
      <c r="Q52" s="12">
        <f t="shared" si="36"/>
        <v>2165.8981097478477</v>
      </c>
      <c r="R52" s="12">
        <f t="shared" si="36"/>
        <v>3658.7743043464839</v>
      </c>
      <c r="S52" s="12">
        <f t="shared" si="36"/>
        <v>3020.4879377188558</v>
      </c>
      <c r="T52" s="12">
        <f t="shared" si="36"/>
        <v>1416.0401455892795</v>
      </c>
      <c r="U52" s="12">
        <f t="shared" si="36"/>
        <v>2143.3987355458576</v>
      </c>
      <c r="V52" s="12">
        <f t="shared" si="36"/>
        <v>3628.7528803269229</v>
      </c>
      <c r="W52" s="12">
        <f t="shared" si="36"/>
        <v>2993.6842668817949</v>
      </c>
      <c r="X52" s="12">
        <f t="shared" si="36"/>
        <v>1409.1880961367262</v>
      </c>
      <c r="Y52" s="12">
        <f t="shared" si="36"/>
        <v>2108.8342464231469</v>
      </c>
      <c r="Z52" s="12">
        <f t="shared" si="36"/>
        <v>3598.5853524562649</v>
      </c>
      <c r="AA52" s="12">
        <f t="shared" si="36"/>
        <v>2966.7195384493302</v>
      </c>
      <c r="AB52" s="12">
        <f t="shared" si="36"/>
        <v>1378.3690687344165</v>
      </c>
      <c r="AC52" s="12">
        <f t="shared" si="36"/>
        <v>1880.8311156164593</v>
      </c>
      <c r="AD52" s="12">
        <f t="shared" si="36"/>
        <v>3199.1341926342343</v>
      </c>
      <c r="AE52" s="12">
        <f t="shared" si="36"/>
        <v>2635.4919665622151</v>
      </c>
      <c r="AF52" s="12">
        <f t="shared" si="36"/>
        <v>1218.6187636853247</v>
      </c>
      <c r="AG52" s="12">
        <f t="shared" si="36"/>
        <v>1860.1545939125604</v>
      </c>
      <c r="AH52" s="12">
        <f t="shared" si="36"/>
        <v>3171.8074159844286</v>
      </c>
      <c r="AI52" s="12">
        <f t="shared" si="36"/>
        <v>2611.0101228417138</v>
      </c>
      <c r="AJ52" s="12">
        <f t="shared" si="36"/>
        <v>1201.2684312712711</v>
      </c>
      <c r="AK52" s="12">
        <f t="shared" si="36"/>
        <v>1839.2979616516086</v>
      </c>
      <c r="AL52" s="12">
        <f t="shared" si="36"/>
        <v>3144.3313262938264</v>
      </c>
      <c r="AM52" s="12">
        <f t="shared" si="36"/>
        <v>2586.3658307539936</v>
      </c>
      <c r="AN52" s="12">
        <f t="shared" si="36"/>
        <v>1194.0029468681973</v>
      </c>
      <c r="AO52" s="12">
        <f t="shared" si="36"/>
        <v>1807.9743236738213</v>
      </c>
      <c r="AP52" s="12">
        <f t="shared" ref="AP52:BU52" si="37" xml:space="preserve"> IF(AP51 = 1, AP49 / AP50, 0)</f>
        <v>3116.6995347345437</v>
      </c>
      <c r="AQ52" s="12">
        <f t="shared" si="37"/>
        <v>2542.528520612695</v>
      </c>
      <c r="AR52" s="12">
        <f t="shared" si="37"/>
        <v>1110.2378887500304</v>
      </c>
      <c r="AS52" s="12">
        <f t="shared" si="37"/>
        <v>1378.554433470696</v>
      </c>
      <c r="AT52" s="12">
        <f t="shared" si="37"/>
        <v>2599.6367556541409</v>
      </c>
      <c r="AU52" s="12">
        <f t="shared" si="37"/>
        <v>2452.0465163365152</v>
      </c>
      <c r="AV52" s="12">
        <f t="shared" si="37"/>
        <v>1052.3917801173297</v>
      </c>
      <c r="AW52" s="12">
        <f t="shared" si="37"/>
        <v>1320.2342936226507</v>
      </c>
      <c r="AX52" s="12">
        <f t="shared" si="37"/>
        <v>2536.2165977591844</v>
      </c>
      <c r="AY52" s="12">
        <f t="shared" si="37"/>
        <v>2389.4857288543885</v>
      </c>
      <c r="AZ52" s="12">
        <f t="shared" si="37"/>
        <v>998.05555186977267</v>
      </c>
      <c r="BA52" s="12">
        <f t="shared" si="37"/>
        <v>0</v>
      </c>
      <c r="BB52" s="12">
        <f t="shared" si="37"/>
        <v>0</v>
      </c>
      <c r="BC52" s="12">
        <f t="shared" si="37"/>
        <v>0</v>
      </c>
      <c r="BD52" s="12">
        <f t="shared" si="37"/>
        <v>0</v>
      </c>
      <c r="BE52" s="12">
        <f t="shared" si="37"/>
        <v>0</v>
      </c>
      <c r="BF52" s="12">
        <f t="shared" si="37"/>
        <v>0</v>
      </c>
      <c r="BG52" s="12">
        <f t="shared" si="37"/>
        <v>0</v>
      </c>
      <c r="BH52" s="12">
        <f t="shared" si="37"/>
        <v>0</v>
      </c>
      <c r="BI52" s="12">
        <f t="shared" si="37"/>
        <v>0</v>
      </c>
      <c r="BJ52" s="12">
        <f t="shared" si="37"/>
        <v>0</v>
      </c>
      <c r="BK52" s="12">
        <f t="shared" si="37"/>
        <v>0</v>
      </c>
      <c r="BL52" s="12">
        <f t="shared" si="37"/>
        <v>0</v>
      </c>
      <c r="BM52" s="12">
        <f t="shared" si="37"/>
        <v>0</v>
      </c>
      <c r="BN52" s="12">
        <f t="shared" si="37"/>
        <v>0</v>
      </c>
      <c r="BO52" s="12">
        <f t="shared" si="37"/>
        <v>0</v>
      </c>
      <c r="BP52" s="12">
        <f t="shared" si="37"/>
        <v>0</v>
      </c>
      <c r="BQ52" s="12">
        <f t="shared" si="37"/>
        <v>0</v>
      </c>
      <c r="BR52" s="12">
        <f t="shared" si="37"/>
        <v>0</v>
      </c>
      <c r="BS52" s="12">
        <f t="shared" si="37"/>
        <v>0</v>
      </c>
      <c r="BT52" s="12">
        <f t="shared" si="37"/>
        <v>0</v>
      </c>
      <c r="BU52" s="12">
        <f t="shared" si="37"/>
        <v>0</v>
      </c>
      <c r="BV52" s="12">
        <f t="shared" ref="BV52:DA52" si="38" xml:space="preserve"> IF(BV51 = 1, BV49 / BV50, 0)</f>
        <v>0</v>
      </c>
      <c r="BW52" s="12">
        <f t="shared" si="38"/>
        <v>0</v>
      </c>
      <c r="BX52" s="12">
        <f t="shared" si="38"/>
        <v>0</v>
      </c>
      <c r="BY52" s="12">
        <f t="shared" si="38"/>
        <v>0</v>
      </c>
      <c r="BZ52" s="12">
        <f t="shared" si="38"/>
        <v>0</v>
      </c>
      <c r="CA52" s="12">
        <f t="shared" si="38"/>
        <v>0</v>
      </c>
      <c r="CB52" s="12">
        <f t="shared" si="38"/>
        <v>0</v>
      </c>
      <c r="CC52" s="12">
        <f t="shared" si="38"/>
        <v>0</v>
      </c>
      <c r="CD52" s="12">
        <f t="shared" si="38"/>
        <v>0</v>
      </c>
      <c r="CE52" s="12">
        <f t="shared" si="38"/>
        <v>0</v>
      </c>
      <c r="CF52" s="12">
        <f t="shared" si="38"/>
        <v>0</v>
      </c>
      <c r="CG52" s="12">
        <f t="shared" si="38"/>
        <v>0</v>
      </c>
      <c r="CH52" s="12">
        <f t="shared" si="38"/>
        <v>0</v>
      </c>
      <c r="CI52" s="12">
        <f t="shared" si="38"/>
        <v>0</v>
      </c>
      <c r="CJ52" s="12">
        <f t="shared" si="38"/>
        <v>0</v>
      </c>
      <c r="CK52" s="12">
        <f t="shared" si="38"/>
        <v>0</v>
      </c>
      <c r="CL52" s="12">
        <f t="shared" si="38"/>
        <v>0</v>
      </c>
      <c r="CM52" s="12">
        <f t="shared" si="38"/>
        <v>0</v>
      </c>
      <c r="CN52" s="12">
        <f t="shared" si="38"/>
        <v>0</v>
      </c>
      <c r="CO52" s="12">
        <f t="shared" si="38"/>
        <v>0</v>
      </c>
      <c r="CP52" s="12">
        <f t="shared" si="38"/>
        <v>0</v>
      </c>
      <c r="CQ52" s="12">
        <f t="shared" si="38"/>
        <v>0</v>
      </c>
      <c r="CR52" s="12">
        <f t="shared" si="38"/>
        <v>0</v>
      </c>
      <c r="CS52" s="12">
        <f t="shared" si="38"/>
        <v>0</v>
      </c>
      <c r="CT52" s="12">
        <f t="shared" si="38"/>
        <v>0</v>
      </c>
      <c r="CU52" s="12">
        <f t="shared" si="38"/>
        <v>0</v>
      </c>
      <c r="CV52" s="12">
        <f t="shared" si="38"/>
        <v>0</v>
      </c>
      <c r="CW52" s="12">
        <f t="shared" si="38"/>
        <v>0</v>
      </c>
      <c r="CX52" s="12">
        <f t="shared" si="38"/>
        <v>0</v>
      </c>
      <c r="CY52" s="12">
        <f t="shared" si="38"/>
        <v>0</v>
      </c>
      <c r="CZ52" s="12">
        <f t="shared" si="38"/>
        <v>0</v>
      </c>
      <c r="DA52" s="12">
        <f t="shared" si="38"/>
        <v>0</v>
      </c>
      <c r="DB52" s="12">
        <f t="shared" ref="DB52:EG52" si="39" xml:space="preserve"> IF(DB51 = 1, DB49 / DB50, 0)</f>
        <v>0</v>
      </c>
      <c r="DC52" s="12">
        <f t="shared" si="39"/>
        <v>0</v>
      </c>
      <c r="DD52" s="12">
        <f t="shared" si="39"/>
        <v>0</v>
      </c>
      <c r="DE52" s="12">
        <f t="shared" si="39"/>
        <v>0</v>
      </c>
      <c r="DF52" s="12">
        <f t="shared" si="39"/>
        <v>0</v>
      </c>
      <c r="DG52" s="12">
        <f t="shared" si="39"/>
        <v>0</v>
      </c>
      <c r="DH52" s="12">
        <f t="shared" si="39"/>
        <v>0</v>
      </c>
      <c r="DI52" s="12">
        <f t="shared" si="39"/>
        <v>0</v>
      </c>
      <c r="DJ52" s="12">
        <f t="shared" si="39"/>
        <v>0</v>
      </c>
      <c r="DK52" s="12">
        <f t="shared" si="39"/>
        <v>0</v>
      </c>
      <c r="DL52" s="12">
        <f t="shared" si="39"/>
        <v>0</v>
      </c>
      <c r="DM52" s="12">
        <f t="shared" si="39"/>
        <v>0</v>
      </c>
      <c r="DN52" s="12">
        <f t="shared" si="39"/>
        <v>0</v>
      </c>
      <c r="DO52" s="12">
        <f t="shared" si="39"/>
        <v>0</v>
      </c>
      <c r="DP52" s="12">
        <f t="shared" si="39"/>
        <v>0</v>
      </c>
      <c r="DQ52" s="12">
        <f t="shared" si="39"/>
        <v>0</v>
      </c>
      <c r="DR52" s="12">
        <f t="shared" si="39"/>
        <v>0</v>
      </c>
      <c r="DS52" s="12">
        <f t="shared" si="39"/>
        <v>0</v>
      </c>
      <c r="DT52" s="12">
        <f t="shared" si="39"/>
        <v>0</v>
      </c>
      <c r="DU52" s="12">
        <f t="shared" si="39"/>
        <v>0</v>
      </c>
      <c r="DV52" s="12">
        <f t="shared" si="39"/>
        <v>0</v>
      </c>
      <c r="DW52" s="12">
        <f t="shared" si="39"/>
        <v>0</v>
      </c>
      <c r="DX52" s="12">
        <f t="shared" si="39"/>
        <v>0</v>
      </c>
      <c r="DY52" s="12">
        <f t="shared" si="39"/>
        <v>0</v>
      </c>
      <c r="DZ52" s="12">
        <f t="shared" si="39"/>
        <v>0</v>
      </c>
      <c r="EA52" s="12">
        <f t="shared" si="39"/>
        <v>0</v>
      </c>
      <c r="EB52" s="12">
        <f t="shared" si="39"/>
        <v>0</v>
      </c>
      <c r="EC52" s="12">
        <f t="shared" si="39"/>
        <v>0</v>
      </c>
      <c r="ED52" s="12">
        <f t="shared" si="39"/>
        <v>0</v>
      </c>
      <c r="EE52" s="12">
        <f t="shared" si="39"/>
        <v>0</v>
      </c>
      <c r="EF52" s="12">
        <f t="shared" si="39"/>
        <v>0</v>
      </c>
      <c r="EG52" s="12">
        <f t="shared" si="39"/>
        <v>0</v>
      </c>
      <c r="EH52" s="12">
        <f t="shared" ref="EH52:FM52" si="40" xml:space="preserve"> IF(EH51 = 1, EH49 / EH50, 0)</f>
        <v>0</v>
      </c>
      <c r="EI52" s="12">
        <f t="shared" si="40"/>
        <v>0</v>
      </c>
      <c r="EJ52" s="12">
        <f t="shared" si="40"/>
        <v>0</v>
      </c>
      <c r="EK52" s="12">
        <f t="shared" si="40"/>
        <v>0</v>
      </c>
      <c r="EL52" s="12">
        <f t="shared" si="40"/>
        <v>0</v>
      </c>
      <c r="EM52" s="12">
        <f t="shared" si="40"/>
        <v>0</v>
      </c>
      <c r="EN52" s="12">
        <f t="shared" si="40"/>
        <v>0</v>
      </c>
      <c r="EO52" s="12">
        <f t="shared" si="40"/>
        <v>0</v>
      </c>
      <c r="EP52" s="12">
        <f t="shared" si="40"/>
        <v>0</v>
      </c>
      <c r="EQ52" s="12">
        <f t="shared" si="40"/>
        <v>0</v>
      </c>
      <c r="ER52" s="12">
        <f t="shared" si="40"/>
        <v>0</v>
      </c>
      <c r="ES52" s="12">
        <f t="shared" si="40"/>
        <v>0</v>
      </c>
      <c r="ET52" s="12">
        <f t="shared" si="40"/>
        <v>0</v>
      </c>
      <c r="EU52" s="12">
        <f t="shared" si="40"/>
        <v>0</v>
      </c>
      <c r="EV52" s="12">
        <f t="shared" si="40"/>
        <v>0</v>
      </c>
      <c r="EW52" s="12">
        <f t="shared" si="40"/>
        <v>0</v>
      </c>
      <c r="EX52" s="12">
        <f t="shared" si="40"/>
        <v>0</v>
      </c>
      <c r="EY52" s="12">
        <f t="shared" si="40"/>
        <v>0</v>
      </c>
      <c r="EZ52" s="12">
        <f t="shared" si="40"/>
        <v>0</v>
      </c>
      <c r="FA52" s="12">
        <f t="shared" si="40"/>
        <v>0</v>
      </c>
      <c r="FB52" s="12">
        <f t="shared" si="40"/>
        <v>0</v>
      </c>
      <c r="FC52" s="12">
        <f t="shared" si="40"/>
        <v>0</v>
      </c>
      <c r="FD52" s="12">
        <f t="shared" si="40"/>
        <v>0</v>
      </c>
      <c r="FE52" s="12">
        <f t="shared" si="40"/>
        <v>0</v>
      </c>
      <c r="FF52" s="12">
        <f t="shared" si="40"/>
        <v>0</v>
      </c>
      <c r="FG52" s="12">
        <f t="shared" si="40"/>
        <v>0</v>
      </c>
      <c r="FH52" s="12">
        <f t="shared" si="40"/>
        <v>0</v>
      </c>
      <c r="FI52" s="12">
        <f t="shared" si="40"/>
        <v>0</v>
      </c>
      <c r="FJ52" s="12">
        <f t="shared" si="40"/>
        <v>0</v>
      </c>
      <c r="FK52" s="12">
        <f t="shared" si="40"/>
        <v>0</v>
      </c>
      <c r="FL52" s="12">
        <f t="shared" si="40"/>
        <v>0</v>
      </c>
      <c r="FM52" s="12">
        <f t="shared" si="40"/>
        <v>0</v>
      </c>
      <c r="FN52" s="12">
        <f t="shared" ref="FN52:GJ52" si="41" xml:space="preserve"> IF(FN51 = 1, FN49 / FN50, 0)</f>
        <v>0</v>
      </c>
      <c r="FO52" s="12">
        <f t="shared" si="41"/>
        <v>0</v>
      </c>
      <c r="FP52" s="12">
        <f t="shared" si="41"/>
        <v>0</v>
      </c>
      <c r="FQ52" s="12">
        <f t="shared" si="41"/>
        <v>0</v>
      </c>
      <c r="FR52" s="12">
        <f t="shared" si="41"/>
        <v>0</v>
      </c>
      <c r="FS52" s="12">
        <f t="shared" si="41"/>
        <v>0</v>
      </c>
      <c r="FT52" s="12">
        <f t="shared" si="41"/>
        <v>0</v>
      </c>
      <c r="FU52" s="12">
        <f t="shared" si="41"/>
        <v>0</v>
      </c>
      <c r="FV52" s="12">
        <f t="shared" si="41"/>
        <v>0</v>
      </c>
      <c r="FW52" s="12">
        <f t="shared" si="41"/>
        <v>0</v>
      </c>
      <c r="FX52" s="12">
        <f t="shared" si="41"/>
        <v>0</v>
      </c>
      <c r="FY52" s="12">
        <f t="shared" si="41"/>
        <v>0</v>
      </c>
      <c r="FZ52" s="12">
        <f t="shared" si="41"/>
        <v>0</v>
      </c>
      <c r="GA52" s="12">
        <f t="shared" si="41"/>
        <v>0</v>
      </c>
      <c r="GB52" s="12">
        <f t="shared" si="41"/>
        <v>0</v>
      </c>
      <c r="GC52" s="12">
        <f t="shared" si="41"/>
        <v>0</v>
      </c>
      <c r="GD52" s="12">
        <f t="shared" si="41"/>
        <v>0</v>
      </c>
      <c r="GE52" s="12">
        <f t="shared" si="41"/>
        <v>0</v>
      </c>
      <c r="GF52" s="12">
        <f t="shared" si="41"/>
        <v>0</v>
      </c>
      <c r="GG52" s="12">
        <f t="shared" si="41"/>
        <v>0</v>
      </c>
      <c r="GH52" s="12">
        <f t="shared" si="41"/>
        <v>0</v>
      </c>
      <c r="GI52" s="12">
        <f t="shared" si="41"/>
        <v>0</v>
      </c>
      <c r="GJ52" s="12">
        <f t="shared" si="41"/>
        <v>0</v>
      </c>
    </row>
    <row r="54" spans="1:192" s="275" customFormat="1" x14ac:dyDescent="0.35">
      <c r="A54" s="15"/>
      <c r="B54" s="15"/>
      <c r="C54" s="21"/>
      <c r="D54" s="60"/>
      <c r="E54" s="301" t="str">
        <f xml:space="preserve"> Time!E$76</f>
        <v>Financial close date flag</v>
      </c>
      <c r="F54" s="301">
        <f xml:space="preserve"> Time!F$76</f>
        <v>0</v>
      </c>
      <c r="G54" s="301" t="str">
        <f xml:space="preserve"> Time!G$76</f>
        <v>flag</v>
      </c>
      <c r="H54" s="301">
        <f xml:space="preserve"> Time!H$76</f>
        <v>1</v>
      </c>
      <c r="I54" s="301">
        <f xml:space="preserve"> Time!I$76</f>
        <v>0</v>
      </c>
      <c r="J54" s="301">
        <f xml:space="preserve"> Time!J$76</f>
        <v>0</v>
      </c>
      <c r="K54" s="301">
        <f xml:space="preserve"> Time!K$76</f>
        <v>0</v>
      </c>
      <c r="L54" s="301">
        <f xml:space="preserve"> Time!L$76</f>
        <v>1</v>
      </c>
      <c r="M54" s="301">
        <f xml:space="preserve"> Time!M$76</f>
        <v>0</v>
      </c>
      <c r="N54" s="301">
        <f xml:space="preserve"> Time!N$76</f>
        <v>0</v>
      </c>
      <c r="O54" s="301">
        <f xml:space="preserve"> Time!O$76</f>
        <v>0</v>
      </c>
      <c r="P54" s="301">
        <f xml:space="preserve"> Time!P$76</f>
        <v>0</v>
      </c>
      <c r="Q54" s="301">
        <f xml:space="preserve"> Time!Q$76</f>
        <v>0</v>
      </c>
      <c r="R54" s="301">
        <f xml:space="preserve"> Time!R$76</f>
        <v>0</v>
      </c>
      <c r="S54" s="301">
        <f xml:space="preserve"> Time!S$76</f>
        <v>0</v>
      </c>
      <c r="T54" s="301">
        <f xml:space="preserve"> Time!T$76</f>
        <v>0</v>
      </c>
      <c r="U54" s="301">
        <f xml:space="preserve"> Time!U$76</f>
        <v>0</v>
      </c>
      <c r="V54" s="301">
        <f xml:space="preserve"> Time!V$76</f>
        <v>0</v>
      </c>
      <c r="W54" s="301">
        <f xml:space="preserve"> Time!W$76</f>
        <v>0</v>
      </c>
      <c r="X54" s="301">
        <f xml:space="preserve"> Time!X$76</f>
        <v>0</v>
      </c>
      <c r="Y54" s="301">
        <f xml:space="preserve"> Time!Y$76</f>
        <v>0</v>
      </c>
      <c r="Z54" s="301">
        <f xml:space="preserve"> Time!Z$76</f>
        <v>0</v>
      </c>
      <c r="AA54" s="301">
        <f xml:space="preserve"> Time!AA$76</f>
        <v>0</v>
      </c>
      <c r="AB54" s="301">
        <f xml:space="preserve"> Time!AB$76</f>
        <v>0</v>
      </c>
      <c r="AC54" s="301">
        <f xml:space="preserve"> Time!AC$76</f>
        <v>0</v>
      </c>
      <c r="AD54" s="301">
        <f xml:space="preserve"> Time!AD$76</f>
        <v>0</v>
      </c>
      <c r="AE54" s="301">
        <f xml:space="preserve"> Time!AE$76</f>
        <v>0</v>
      </c>
      <c r="AF54" s="301">
        <f xml:space="preserve"> Time!AF$76</f>
        <v>0</v>
      </c>
      <c r="AG54" s="301">
        <f xml:space="preserve"> Time!AG$76</f>
        <v>0</v>
      </c>
      <c r="AH54" s="301">
        <f xml:space="preserve"> Time!AH$76</f>
        <v>0</v>
      </c>
      <c r="AI54" s="301">
        <f xml:space="preserve"> Time!AI$76</f>
        <v>0</v>
      </c>
      <c r="AJ54" s="301">
        <f xml:space="preserve"> Time!AJ$76</f>
        <v>0</v>
      </c>
      <c r="AK54" s="301">
        <f xml:space="preserve"> Time!AK$76</f>
        <v>0</v>
      </c>
      <c r="AL54" s="301">
        <f xml:space="preserve"> Time!AL$76</f>
        <v>0</v>
      </c>
      <c r="AM54" s="301">
        <f xml:space="preserve"> Time!AM$76</f>
        <v>0</v>
      </c>
      <c r="AN54" s="301">
        <f xml:space="preserve"> Time!AN$76</f>
        <v>0</v>
      </c>
      <c r="AO54" s="301">
        <f xml:space="preserve"> Time!AO$76</f>
        <v>0</v>
      </c>
      <c r="AP54" s="301">
        <f xml:space="preserve"> Time!AP$76</f>
        <v>0</v>
      </c>
      <c r="AQ54" s="301">
        <f xml:space="preserve"> Time!AQ$76</f>
        <v>0</v>
      </c>
      <c r="AR54" s="301">
        <f xml:space="preserve"> Time!AR$76</f>
        <v>0</v>
      </c>
      <c r="AS54" s="301">
        <f xml:space="preserve"> Time!AS$76</f>
        <v>0</v>
      </c>
      <c r="AT54" s="301">
        <f xml:space="preserve"> Time!AT$76</f>
        <v>0</v>
      </c>
      <c r="AU54" s="301">
        <f xml:space="preserve"> Time!AU$76</f>
        <v>0</v>
      </c>
      <c r="AV54" s="301">
        <f xml:space="preserve"> Time!AV$76</f>
        <v>0</v>
      </c>
      <c r="AW54" s="301">
        <f xml:space="preserve"> Time!AW$76</f>
        <v>0</v>
      </c>
      <c r="AX54" s="301">
        <f xml:space="preserve"> Time!AX$76</f>
        <v>0</v>
      </c>
      <c r="AY54" s="301">
        <f xml:space="preserve"> Time!AY$76</f>
        <v>0</v>
      </c>
      <c r="AZ54" s="301">
        <f xml:space="preserve"> Time!AZ$76</f>
        <v>0</v>
      </c>
      <c r="BA54" s="301">
        <f xml:space="preserve"> Time!BA$76</f>
        <v>0</v>
      </c>
      <c r="BB54" s="301">
        <f xml:space="preserve"> Time!BB$76</f>
        <v>0</v>
      </c>
      <c r="BC54" s="301">
        <f xml:space="preserve"> Time!BC$76</f>
        <v>0</v>
      </c>
      <c r="BD54" s="301">
        <f xml:space="preserve"> Time!BD$76</f>
        <v>0</v>
      </c>
      <c r="BE54" s="301">
        <f xml:space="preserve"> Time!BE$76</f>
        <v>0</v>
      </c>
      <c r="BF54" s="301">
        <f xml:space="preserve"> Time!BF$76</f>
        <v>0</v>
      </c>
      <c r="BG54" s="301">
        <f xml:space="preserve"> Time!BG$76</f>
        <v>0</v>
      </c>
      <c r="BH54" s="301">
        <f xml:space="preserve"> Time!BH$76</f>
        <v>0</v>
      </c>
      <c r="BI54" s="301">
        <f xml:space="preserve"> Time!BI$76</f>
        <v>0</v>
      </c>
      <c r="BJ54" s="301">
        <f xml:space="preserve"> Time!BJ$76</f>
        <v>0</v>
      </c>
      <c r="BK54" s="301">
        <f xml:space="preserve"> Time!BK$76</f>
        <v>0</v>
      </c>
      <c r="BL54" s="301">
        <f xml:space="preserve"> Time!BL$76</f>
        <v>0</v>
      </c>
      <c r="BM54" s="301">
        <f xml:space="preserve"> Time!BM$76</f>
        <v>0</v>
      </c>
      <c r="BN54" s="301">
        <f xml:space="preserve"> Time!BN$76</f>
        <v>0</v>
      </c>
      <c r="BO54" s="301">
        <f xml:space="preserve"> Time!BO$76</f>
        <v>0</v>
      </c>
      <c r="BP54" s="301">
        <f xml:space="preserve"> Time!BP$76</f>
        <v>0</v>
      </c>
      <c r="BQ54" s="301">
        <f xml:space="preserve"> Time!BQ$76</f>
        <v>0</v>
      </c>
      <c r="BR54" s="301">
        <f xml:space="preserve"> Time!BR$76</f>
        <v>0</v>
      </c>
      <c r="BS54" s="301">
        <f xml:space="preserve"> Time!BS$76</f>
        <v>0</v>
      </c>
      <c r="BT54" s="301">
        <f xml:space="preserve"> Time!BT$76</f>
        <v>0</v>
      </c>
      <c r="BU54" s="301">
        <f xml:space="preserve"> Time!BU$76</f>
        <v>0</v>
      </c>
      <c r="BV54" s="301">
        <f xml:space="preserve"> Time!BV$76</f>
        <v>0</v>
      </c>
      <c r="BW54" s="301">
        <f xml:space="preserve"> Time!BW$76</f>
        <v>0</v>
      </c>
      <c r="BX54" s="301">
        <f xml:space="preserve"> Time!BX$76</f>
        <v>0</v>
      </c>
      <c r="BY54" s="301">
        <f xml:space="preserve"> Time!BY$76</f>
        <v>0</v>
      </c>
      <c r="BZ54" s="301">
        <f xml:space="preserve"> Time!BZ$76</f>
        <v>0</v>
      </c>
      <c r="CA54" s="301">
        <f xml:space="preserve"> Time!CA$76</f>
        <v>0</v>
      </c>
      <c r="CB54" s="301">
        <f xml:space="preserve"> Time!CB$76</f>
        <v>0</v>
      </c>
      <c r="CC54" s="301">
        <f xml:space="preserve"> Time!CC$76</f>
        <v>0</v>
      </c>
      <c r="CD54" s="301">
        <f xml:space="preserve"> Time!CD$76</f>
        <v>0</v>
      </c>
      <c r="CE54" s="301">
        <f xml:space="preserve"> Time!CE$76</f>
        <v>0</v>
      </c>
      <c r="CF54" s="301">
        <f xml:space="preserve"> Time!CF$76</f>
        <v>0</v>
      </c>
      <c r="CG54" s="301">
        <f xml:space="preserve"> Time!CG$76</f>
        <v>0</v>
      </c>
      <c r="CH54" s="301">
        <f xml:space="preserve"> Time!CH$76</f>
        <v>0</v>
      </c>
      <c r="CI54" s="301">
        <f xml:space="preserve"> Time!CI$76</f>
        <v>0</v>
      </c>
      <c r="CJ54" s="301">
        <f xml:space="preserve"> Time!CJ$76</f>
        <v>0</v>
      </c>
      <c r="CK54" s="301">
        <f xml:space="preserve"> Time!CK$76</f>
        <v>0</v>
      </c>
      <c r="CL54" s="301">
        <f xml:space="preserve"> Time!CL$76</f>
        <v>0</v>
      </c>
      <c r="CM54" s="301">
        <f xml:space="preserve"> Time!CM$76</f>
        <v>0</v>
      </c>
      <c r="CN54" s="301">
        <f xml:space="preserve"> Time!CN$76</f>
        <v>0</v>
      </c>
      <c r="CO54" s="301">
        <f xml:space="preserve"> Time!CO$76</f>
        <v>0</v>
      </c>
      <c r="CP54" s="301">
        <f xml:space="preserve"> Time!CP$76</f>
        <v>0</v>
      </c>
      <c r="CQ54" s="301">
        <f xml:space="preserve"> Time!CQ$76</f>
        <v>0</v>
      </c>
      <c r="CR54" s="301">
        <f xml:space="preserve"> Time!CR$76</f>
        <v>0</v>
      </c>
      <c r="CS54" s="301">
        <f xml:space="preserve"> Time!CS$76</f>
        <v>0</v>
      </c>
      <c r="CT54" s="301">
        <f xml:space="preserve"> Time!CT$76</f>
        <v>0</v>
      </c>
      <c r="CU54" s="301">
        <f xml:space="preserve"> Time!CU$76</f>
        <v>0</v>
      </c>
      <c r="CV54" s="301">
        <f xml:space="preserve"> Time!CV$76</f>
        <v>0</v>
      </c>
      <c r="CW54" s="301">
        <f xml:space="preserve"> Time!CW$76</f>
        <v>0</v>
      </c>
      <c r="CX54" s="301">
        <f xml:space="preserve"> Time!CX$76</f>
        <v>0</v>
      </c>
      <c r="CY54" s="301">
        <f xml:space="preserve"> Time!CY$76</f>
        <v>0</v>
      </c>
      <c r="CZ54" s="301">
        <f xml:space="preserve"> Time!CZ$76</f>
        <v>0</v>
      </c>
      <c r="DA54" s="301">
        <f xml:space="preserve"> Time!DA$76</f>
        <v>0</v>
      </c>
      <c r="DB54" s="301">
        <f xml:space="preserve"> Time!DB$76</f>
        <v>0</v>
      </c>
      <c r="DC54" s="301">
        <f xml:space="preserve"> Time!DC$76</f>
        <v>0</v>
      </c>
      <c r="DD54" s="301">
        <f xml:space="preserve"> Time!DD$76</f>
        <v>0</v>
      </c>
      <c r="DE54" s="301">
        <f xml:space="preserve"> Time!DE$76</f>
        <v>0</v>
      </c>
      <c r="DF54" s="301">
        <f xml:space="preserve"> Time!DF$76</f>
        <v>0</v>
      </c>
      <c r="DG54" s="301">
        <f xml:space="preserve"> Time!DG$76</f>
        <v>0</v>
      </c>
      <c r="DH54" s="301">
        <f xml:space="preserve"> Time!DH$76</f>
        <v>0</v>
      </c>
      <c r="DI54" s="301">
        <f xml:space="preserve"> Time!DI$76</f>
        <v>0</v>
      </c>
      <c r="DJ54" s="301">
        <f xml:space="preserve"> Time!DJ$76</f>
        <v>0</v>
      </c>
      <c r="DK54" s="301">
        <f xml:space="preserve"> Time!DK$76</f>
        <v>0</v>
      </c>
      <c r="DL54" s="301">
        <f xml:space="preserve"> Time!DL$76</f>
        <v>0</v>
      </c>
      <c r="DM54" s="301">
        <f xml:space="preserve"> Time!DM$76</f>
        <v>0</v>
      </c>
      <c r="DN54" s="301">
        <f xml:space="preserve"> Time!DN$76</f>
        <v>0</v>
      </c>
      <c r="DO54" s="301">
        <f xml:space="preserve"> Time!DO$76</f>
        <v>0</v>
      </c>
      <c r="DP54" s="301">
        <f xml:space="preserve"> Time!DP$76</f>
        <v>0</v>
      </c>
      <c r="DQ54" s="301">
        <f xml:space="preserve"> Time!DQ$76</f>
        <v>0</v>
      </c>
      <c r="DR54" s="301">
        <f xml:space="preserve"> Time!DR$76</f>
        <v>0</v>
      </c>
      <c r="DS54" s="301">
        <f xml:space="preserve"> Time!DS$76</f>
        <v>0</v>
      </c>
      <c r="DT54" s="301">
        <f xml:space="preserve"> Time!DT$76</f>
        <v>0</v>
      </c>
      <c r="DU54" s="301">
        <f xml:space="preserve"> Time!DU$76</f>
        <v>0</v>
      </c>
      <c r="DV54" s="301">
        <f xml:space="preserve"> Time!DV$76</f>
        <v>0</v>
      </c>
      <c r="DW54" s="301">
        <f xml:space="preserve"> Time!DW$76</f>
        <v>0</v>
      </c>
      <c r="DX54" s="301">
        <f xml:space="preserve"> Time!DX$76</f>
        <v>0</v>
      </c>
      <c r="DY54" s="301">
        <f xml:space="preserve"> Time!DY$76</f>
        <v>0</v>
      </c>
      <c r="DZ54" s="301">
        <f xml:space="preserve"> Time!DZ$76</f>
        <v>0</v>
      </c>
      <c r="EA54" s="301">
        <f xml:space="preserve"> Time!EA$76</f>
        <v>0</v>
      </c>
      <c r="EB54" s="301">
        <f xml:space="preserve"> Time!EB$76</f>
        <v>0</v>
      </c>
      <c r="EC54" s="301">
        <f xml:space="preserve"> Time!EC$76</f>
        <v>0</v>
      </c>
      <c r="ED54" s="301">
        <f xml:space="preserve"> Time!ED$76</f>
        <v>0</v>
      </c>
      <c r="EE54" s="301">
        <f xml:space="preserve"> Time!EE$76</f>
        <v>0</v>
      </c>
      <c r="EF54" s="301">
        <f xml:space="preserve"> Time!EF$76</f>
        <v>0</v>
      </c>
      <c r="EG54" s="301">
        <f xml:space="preserve"> Time!EG$76</f>
        <v>0</v>
      </c>
      <c r="EH54" s="301">
        <f xml:space="preserve"> Time!EH$76</f>
        <v>0</v>
      </c>
      <c r="EI54" s="301">
        <f xml:space="preserve"> Time!EI$76</f>
        <v>0</v>
      </c>
      <c r="EJ54" s="301">
        <f xml:space="preserve"> Time!EJ$76</f>
        <v>0</v>
      </c>
      <c r="EK54" s="301">
        <f xml:space="preserve"> Time!EK$76</f>
        <v>0</v>
      </c>
      <c r="EL54" s="301">
        <f xml:space="preserve"> Time!EL$76</f>
        <v>0</v>
      </c>
      <c r="EM54" s="301">
        <f xml:space="preserve"> Time!EM$76</f>
        <v>0</v>
      </c>
      <c r="EN54" s="301">
        <f xml:space="preserve"> Time!EN$76</f>
        <v>0</v>
      </c>
      <c r="EO54" s="301">
        <f xml:space="preserve"> Time!EO$76</f>
        <v>0</v>
      </c>
      <c r="EP54" s="301">
        <f xml:space="preserve"> Time!EP$76</f>
        <v>0</v>
      </c>
      <c r="EQ54" s="301">
        <f xml:space="preserve"> Time!EQ$76</f>
        <v>0</v>
      </c>
      <c r="ER54" s="301">
        <f xml:space="preserve"> Time!ER$76</f>
        <v>0</v>
      </c>
      <c r="ES54" s="301">
        <f xml:space="preserve"> Time!ES$76</f>
        <v>0</v>
      </c>
      <c r="ET54" s="301">
        <f xml:space="preserve"> Time!ET$76</f>
        <v>0</v>
      </c>
      <c r="EU54" s="301">
        <f xml:space="preserve"> Time!EU$76</f>
        <v>0</v>
      </c>
      <c r="EV54" s="301">
        <f xml:space="preserve"> Time!EV$76</f>
        <v>0</v>
      </c>
      <c r="EW54" s="301">
        <f xml:space="preserve"> Time!EW$76</f>
        <v>0</v>
      </c>
      <c r="EX54" s="301">
        <f xml:space="preserve"> Time!EX$76</f>
        <v>0</v>
      </c>
      <c r="EY54" s="301">
        <f xml:space="preserve"> Time!EY$76</f>
        <v>0</v>
      </c>
      <c r="EZ54" s="301">
        <f xml:space="preserve"> Time!EZ$76</f>
        <v>0</v>
      </c>
      <c r="FA54" s="301">
        <f xml:space="preserve"> Time!FA$76</f>
        <v>0</v>
      </c>
      <c r="FB54" s="301">
        <f xml:space="preserve"> Time!FB$76</f>
        <v>0</v>
      </c>
      <c r="FC54" s="301">
        <f xml:space="preserve"> Time!FC$76</f>
        <v>0</v>
      </c>
      <c r="FD54" s="301">
        <f xml:space="preserve"> Time!FD$76</f>
        <v>0</v>
      </c>
      <c r="FE54" s="301">
        <f xml:space="preserve"> Time!FE$76</f>
        <v>0</v>
      </c>
      <c r="FF54" s="301">
        <f xml:space="preserve"> Time!FF$76</f>
        <v>0</v>
      </c>
      <c r="FG54" s="301">
        <f xml:space="preserve"> Time!FG$76</f>
        <v>0</v>
      </c>
      <c r="FH54" s="301">
        <f xml:space="preserve"> Time!FH$76</f>
        <v>0</v>
      </c>
      <c r="FI54" s="301">
        <f xml:space="preserve"> Time!FI$76</f>
        <v>0</v>
      </c>
      <c r="FJ54" s="301">
        <f xml:space="preserve"> Time!FJ$76</f>
        <v>0</v>
      </c>
      <c r="FK54" s="301">
        <f xml:space="preserve"> Time!FK$76</f>
        <v>0</v>
      </c>
      <c r="FL54" s="301">
        <f xml:space="preserve"> Time!FL$76</f>
        <v>0</v>
      </c>
      <c r="FM54" s="301">
        <f xml:space="preserve"> Time!FM$76</f>
        <v>0</v>
      </c>
      <c r="FN54" s="301">
        <f xml:space="preserve"> Time!FN$76</f>
        <v>0</v>
      </c>
      <c r="FO54" s="301">
        <f xml:space="preserve"> Time!FO$76</f>
        <v>0</v>
      </c>
      <c r="FP54" s="301">
        <f xml:space="preserve"> Time!FP$76</f>
        <v>0</v>
      </c>
      <c r="FQ54" s="301">
        <f xml:space="preserve"> Time!FQ$76</f>
        <v>0</v>
      </c>
      <c r="FR54" s="301">
        <f xml:space="preserve"> Time!FR$76</f>
        <v>0</v>
      </c>
      <c r="FS54" s="301">
        <f xml:space="preserve"> Time!FS$76</f>
        <v>0</v>
      </c>
      <c r="FT54" s="301">
        <f xml:space="preserve"> Time!FT$76</f>
        <v>0</v>
      </c>
      <c r="FU54" s="301">
        <f xml:space="preserve"> Time!FU$76</f>
        <v>0</v>
      </c>
      <c r="FV54" s="301">
        <f xml:space="preserve"> Time!FV$76</f>
        <v>0</v>
      </c>
      <c r="FW54" s="301">
        <f xml:space="preserve"> Time!FW$76</f>
        <v>0</v>
      </c>
      <c r="FX54" s="301">
        <f xml:space="preserve"> Time!FX$76</f>
        <v>0</v>
      </c>
      <c r="FY54" s="301">
        <f xml:space="preserve"> Time!FY$76</f>
        <v>0</v>
      </c>
      <c r="FZ54" s="301">
        <f xml:space="preserve"> Time!FZ$76</f>
        <v>0</v>
      </c>
      <c r="GA54" s="301">
        <f xml:space="preserve"> Time!GA$76</f>
        <v>0</v>
      </c>
      <c r="GB54" s="301">
        <f xml:space="preserve"> Time!GB$76</f>
        <v>0</v>
      </c>
      <c r="GC54" s="301">
        <f xml:space="preserve"> Time!GC$76</f>
        <v>0</v>
      </c>
      <c r="GD54" s="301">
        <f xml:space="preserve"> Time!GD$76</f>
        <v>0</v>
      </c>
      <c r="GE54" s="301">
        <f xml:space="preserve"> Time!GE$76</f>
        <v>0</v>
      </c>
      <c r="GF54" s="301">
        <f xml:space="preserve"> Time!GF$76</f>
        <v>0</v>
      </c>
      <c r="GG54" s="301">
        <f xml:space="preserve"> Time!GG$76</f>
        <v>0</v>
      </c>
      <c r="GH54" s="301">
        <f xml:space="preserve"> Time!GH$76</f>
        <v>0</v>
      </c>
      <c r="GI54" s="301">
        <f xml:space="preserve"> Time!GI$76</f>
        <v>0</v>
      </c>
      <c r="GJ54" s="301">
        <f xml:space="preserve"> Time!GJ$76</f>
        <v>0</v>
      </c>
    </row>
    <row r="55" spans="1:192" x14ac:dyDescent="0.35">
      <c r="E55" s="366" t="str">
        <f t="shared" ref="E55:AJ55" si="42" xml:space="preserve"> E$129</f>
        <v>Senior debt period interest rate</v>
      </c>
      <c r="F55" s="366">
        <f t="shared" si="42"/>
        <v>0</v>
      </c>
      <c r="G55" s="366" t="str">
        <f t="shared" si="42"/>
        <v>%</v>
      </c>
      <c r="H55" s="366">
        <f t="shared" si="42"/>
        <v>0</v>
      </c>
      <c r="I55" s="366">
        <f t="shared" si="42"/>
        <v>0</v>
      </c>
      <c r="J55" s="366">
        <f t="shared" si="42"/>
        <v>1.5844444444444442E-2</v>
      </c>
      <c r="K55" s="366">
        <f t="shared" si="42"/>
        <v>1.5847613333333333E-2</v>
      </c>
      <c r="L55" s="366">
        <f t="shared" si="42"/>
        <v>1.5506200000000001E-2</v>
      </c>
      <c r="M55" s="366">
        <f t="shared" si="42"/>
        <v>1.5681524444444445E-2</v>
      </c>
      <c r="N55" s="366">
        <f t="shared" si="42"/>
        <v>1.5856762222222223E-2</v>
      </c>
      <c r="O55" s="366">
        <f t="shared" si="42"/>
        <v>1.5860186666666668E-2</v>
      </c>
      <c r="P55" s="366">
        <f t="shared" si="42"/>
        <v>1.5518750000000003E-2</v>
      </c>
      <c r="Q55" s="366">
        <f t="shared" si="42"/>
        <v>1.5694163333333334E-2</v>
      </c>
      <c r="R55" s="366">
        <f t="shared" si="42"/>
        <v>1.5870306666666667E-2</v>
      </c>
      <c r="S55" s="366">
        <f t="shared" si="42"/>
        <v>1.5873526666666669E-2</v>
      </c>
      <c r="T55" s="366">
        <f t="shared" si="42"/>
        <v>1.5531E-2</v>
      </c>
      <c r="U55" s="366">
        <f t="shared" si="42"/>
        <v>1.5705892222222222E-2</v>
      </c>
      <c r="V55" s="366">
        <f t="shared" si="42"/>
        <v>1.5881193333333335E-2</v>
      </c>
      <c r="W55" s="366">
        <f t="shared" si="42"/>
        <v>1.5883135555555556E-2</v>
      </c>
      <c r="X55" s="366">
        <f t="shared" si="42"/>
        <v>1.5712413888888891E-2</v>
      </c>
      <c r="Y55" s="366">
        <f t="shared" si="42"/>
        <v>1.5715194444444445E-2</v>
      </c>
      <c r="Z55" s="366">
        <f t="shared" si="42"/>
        <v>1.588983111111111E-2</v>
      </c>
      <c r="AA55" s="366">
        <f t="shared" si="42"/>
        <v>1.5893204444444444E-2</v>
      </c>
      <c r="AB55" s="366">
        <f t="shared" si="42"/>
        <v>1.5551200000000003E-2</v>
      </c>
      <c r="AC55" s="366">
        <f t="shared" si="42"/>
        <v>1.5727378333333333E-2</v>
      </c>
      <c r="AD55" s="366">
        <f t="shared" si="42"/>
        <v>1.5902404444444442E-2</v>
      </c>
      <c r="AE55" s="366">
        <f t="shared" si="42"/>
        <v>1.5906033333333337E-2</v>
      </c>
      <c r="AF55" s="366">
        <f t="shared" si="42"/>
        <v>1.556395E-2</v>
      </c>
      <c r="AG55" s="366">
        <f t="shared" si="42"/>
        <v>1.5738753333333334E-2</v>
      </c>
      <c r="AH55" s="366">
        <f t="shared" si="42"/>
        <v>1.5914313333333336E-2</v>
      </c>
      <c r="AI55" s="366">
        <f t="shared" si="42"/>
        <v>1.5917073333333333E-2</v>
      </c>
      <c r="AJ55" s="366">
        <f t="shared" si="42"/>
        <v>1.5573500000000002E-2</v>
      </c>
      <c r="AK55" s="366">
        <f t="shared" ref="AK55:BP55" si="43" xml:space="preserve"> AK$129</f>
        <v>1.5748864444444444E-2</v>
      </c>
      <c r="AL55" s="366">
        <f t="shared" si="43"/>
        <v>1.5924688888888889E-2</v>
      </c>
      <c r="AM55" s="366">
        <f t="shared" si="43"/>
        <v>1.5928215555555555E-2</v>
      </c>
      <c r="AN55" s="366">
        <f t="shared" si="43"/>
        <v>1.5758621666666667E-2</v>
      </c>
      <c r="AO55" s="366">
        <f t="shared" si="43"/>
        <v>1.576180666666667E-2</v>
      </c>
      <c r="AP55" s="366">
        <f t="shared" si="43"/>
        <v>1.5937108888888891E-2</v>
      </c>
      <c r="AQ55" s="366">
        <f t="shared" si="43"/>
        <v>1.5939408888888888E-2</v>
      </c>
      <c r="AR55" s="366">
        <f t="shared" si="43"/>
        <v>1.5595650000000003E-2</v>
      </c>
      <c r="AS55" s="366">
        <f t="shared" si="43"/>
        <v>1.5772625555555555E-2</v>
      </c>
      <c r="AT55" s="366">
        <f t="shared" si="43"/>
        <v>1.5948762222222222E-2</v>
      </c>
      <c r="AU55" s="366">
        <f t="shared" si="43"/>
        <v>1.5951215555555558E-2</v>
      </c>
      <c r="AV55" s="366">
        <f t="shared" si="43"/>
        <v>1.56074E-2</v>
      </c>
      <c r="AW55" s="366">
        <f t="shared" si="43"/>
        <v>1.5784253333333335E-2</v>
      </c>
      <c r="AX55" s="366">
        <f t="shared" si="43"/>
        <v>1.5961079999999999E-2</v>
      </c>
      <c r="AY55" s="366">
        <f t="shared" si="43"/>
        <v>1.5964606666666669E-2</v>
      </c>
      <c r="AZ55" s="366">
        <f t="shared" si="43"/>
        <v>1.5620450000000001E-2</v>
      </c>
      <c r="BA55" s="366">
        <f t="shared" si="43"/>
        <v>1.5795830555555557E-2</v>
      </c>
      <c r="BB55" s="366">
        <f t="shared" si="43"/>
        <v>1.5971660000000002E-2</v>
      </c>
      <c r="BC55" s="366">
        <f t="shared" si="43"/>
        <v>1.5974011111111113E-2</v>
      </c>
      <c r="BD55" s="366">
        <f t="shared" si="43"/>
        <v>1.5804020555555555E-2</v>
      </c>
      <c r="BE55" s="366">
        <f t="shared" si="43"/>
        <v>1.5806042777777779E-2</v>
      </c>
      <c r="BF55" s="366">
        <f t="shared" si="43"/>
        <v>1.5981626666666669E-2</v>
      </c>
      <c r="BG55" s="366">
        <f t="shared" si="43"/>
        <v>1.5984182222222223E-2</v>
      </c>
      <c r="BH55" s="366">
        <f t="shared" si="43"/>
        <v>1.5640299999999999E-2</v>
      </c>
      <c r="BI55" s="366">
        <f t="shared" si="43"/>
        <v>1.5816406666666664E-2</v>
      </c>
      <c r="BJ55" s="366">
        <f t="shared" si="43"/>
        <v>1.5992615555555558E-2</v>
      </c>
      <c r="BK55" s="366">
        <f t="shared" si="43"/>
        <v>1.5995375555555556E-2</v>
      </c>
      <c r="BL55" s="366">
        <f t="shared" si="43"/>
        <v>1.5651399999999999E-2</v>
      </c>
      <c r="BM55" s="366">
        <f t="shared" si="43"/>
        <v>1.5828641111111111E-2</v>
      </c>
      <c r="BN55" s="366">
        <f t="shared" si="43"/>
        <v>1.600524E-2</v>
      </c>
      <c r="BO55" s="366">
        <f t="shared" si="43"/>
        <v>1.6008613333333335E-2</v>
      </c>
      <c r="BP55" s="366">
        <f t="shared" si="43"/>
        <v>1.5662700000000002E-2</v>
      </c>
      <c r="BQ55" s="366">
        <f t="shared" ref="BQ55:CV55" si="44" xml:space="preserve"> BQ$129</f>
        <v>1.5838499444444445E-2</v>
      </c>
      <c r="BR55" s="366">
        <f t="shared" si="44"/>
        <v>1.6014848888888888E-2</v>
      </c>
      <c r="BS55" s="366">
        <f t="shared" si="44"/>
        <v>1.6016842222222223E-2</v>
      </c>
      <c r="BT55" s="366">
        <f t="shared" si="44"/>
        <v>1.584481888888889E-2</v>
      </c>
      <c r="BU55" s="366">
        <f t="shared" si="44"/>
        <v>1.5847801666666668E-2</v>
      </c>
      <c r="BV55" s="366">
        <f t="shared" si="44"/>
        <v>1.6024355555555557E-2</v>
      </c>
      <c r="BW55" s="366">
        <f t="shared" si="44"/>
        <v>1.6028086666666667E-2</v>
      </c>
      <c r="BX55" s="366">
        <f t="shared" si="44"/>
        <v>1.568305E-2</v>
      </c>
      <c r="BY55" s="366">
        <f t="shared" si="44"/>
        <v>1.586074388888889E-2</v>
      </c>
      <c r="BZ55" s="366">
        <f t="shared" si="44"/>
        <v>1.6037951111111112E-2</v>
      </c>
      <c r="CA55" s="366">
        <f t="shared" si="44"/>
        <v>1.6040813333333334E-2</v>
      </c>
      <c r="CB55" s="366">
        <f t="shared" si="44"/>
        <v>1.5695399999999998E-2</v>
      </c>
      <c r="CC55" s="366">
        <f t="shared" si="44"/>
        <v>1.5872523333333333E-2</v>
      </c>
      <c r="CD55" s="366">
        <f t="shared" si="44"/>
        <v>1.6049502222222227E-2</v>
      </c>
      <c r="CE55" s="366">
        <f t="shared" si="44"/>
        <v>1.6052517777777778E-2</v>
      </c>
      <c r="CF55" s="366">
        <f t="shared" si="44"/>
        <v>1.5706000000000001E-2</v>
      </c>
      <c r="CG55" s="366">
        <f t="shared" si="44"/>
        <v>1.5882887222222222E-2</v>
      </c>
      <c r="CH55" s="366">
        <f t="shared" si="44"/>
        <v>1.6059928888888891E-2</v>
      </c>
      <c r="CI55" s="366">
        <f t="shared" si="44"/>
        <v>1.6062382222222223E-2</v>
      </c>
      <c r="CJ55" s="366">
        <f t="shared" si="44"/>
        <v>1.5889712222222224E-2</v>
      </c>
      <c r="CK55" s="366">
        <f t="shared" si="44"/>
        <v>1.5892947777777777E-2</v>
      </c>
      <c r="CL55" s="366">
        <f t="shared" si="44"/>
        <v>1.6069793333333332E-2</v>
      </c>
      <c r="CM55" s="366">
        <f t="shared" si="44"/>
        <v>1.6072553333333333E-2</v>
      </c>
      <c r="CN55" s="366">
        <f t="shared" si="44"/>
        <v>1.5726549999999999E-2</v>
      </c>
      <c r="CO55" s="366">
        <f t="shared" si="44"/>
        <v>1.5904120555555557E-2</v>
      </c>
      <c r="CP55" s="366">
        <f t="shared" si="44"/>
        <v>1.6080731111111111E-2</v>
      </c>
      <c r="CQ55" s="366">
        <f t="shared" si="44"/>
        <v>1.6084104444444445E-2</v>
      </c>
      <c r="CR55" s="366">
        <f t="shared" si="44"/>
        <v>1.573695E-2</v>
      </c>
      <c r="CS55" s="366">
        <f t="shared" si="44"/>
        <v>1.5914383333333334E-2</v>
      </c>
      <c r="CT55" s="366">
        <f t="shared" si="44"/>
        <v>1.6091566666666664E-2</v>
      </c>
      <c r="CU55" s="366">
        <f t="shared" si="44"/>
        <v>1.6093508888888889E-2</v>
      </c>
      <c r="CV55" s="366">
        <f t="shared" si="44"/>
        <v>1.5746549999999998E-2</v>
      </c>
      <c r="CW55" s="366">
        <f t="shared" ref="CW55:EB55" si="45" xml:space="preserve"> CW$129</f>
        <v>1.5924191111111114E-2</v>
      </c>
      <c r="CX55" s="366">
        <f t="shared" si="45"/>
        <v>1.6102504444444447E-2</v>
      </c>
      <c r="CY55" s="366">
        <f t="shared" si="45"/>
        <v>1.6105724444444445E-2</v>
      </c>
      <c r="CZ55" s="366">
        <f t="shared" si="45"/>
        <v>1.5934201111111108E-2</v>
      </c>
      <c r="DA55" s="366">
        <f t="shared" si="45"/>
        <v>1.5937740000000002E-2</v>
      </c>
      <c r="DB55" s="366">
        <f t="shared" si="45"/>
        <v>1.6114822222222224E-2</v>
      </c>
      <c r="DC55" s="366">
        <f t="shared" si="45"/>
        <v>1.6117020000000003E-2</v>
      </c>
      <c r="DD55" s="366">
        <f t="shared" si="45"/>
        <v>1.5769700000000001E-2</v>
      </c>
      <c r="DE55" s="366">
        <f t="shared" si="45"/>
        <v>1.5947193888888888E-2</v>
      </c>
      <c r="DF55" s="366">
        <f t="shared" si="45"/>
        <v>1.6125095555555552E-2</v>
      </c>
      <c r="DG55" s="366">
        <f t="shared" si="45"/>
        <v>1.6128724444444444E-2</v>
      </c>
      <c r="DH55" s="366">
        <f t="shared" si="45"/>
        <v>1.5781200000000002E-2</v>
      </c>
      <c r="DI55" s="366">
        <f t="shared" si="45"/>
        <v>1.5958670000000001E-2</v>
      </c>
      <c r="DJ55" s="366">
        <f t="shared" si="45"/>
        <v>1.6137771111111112E-2</v>
      </c>
      <c r="DK55" s="366">
        <f t="shared" si="45"/>
        <v>1.6140837777777778E-2</v>
      </c>
      <c r="DL55" s="366">
        <f t="shared" si="45"/>
        <v>1.579185E-2</v>
      </c>
      <c r="DM55" s="366">
        <f t="shared" si="45"/>
        <v>1.5970853888888886E-2</v>
      </c>
      <c r="DN55" s="366">
        <f t="shared" si="45"/>
        <v>1.6148402222222222E-2</v>
      </c>
      <c r="DO55" s="366">
        <f t="shared" si="45"/>
        <v>1.6150395555555558E-2</v>
      </c>
      <c r="DP55" s="366">
        <f t="shared" si="45"/>
        <v>1.5978538333333334E-2</v>
      </c>
      <c r="DQ55" s="366">
        <f t="shared" si="45"/>
        <v>1.5980813333333333E-2</v>
      </c>
      <c r="DR55" s="366">
        <f t="shared" si="45"/>
        <v>1.6160157777777778E-2</v>
      </c>
      <c r="DS55" s="366">
        <f t="shared" si="45"/>
        <v>1.6162355555555553E-2</v>
      </c>
      <c r="DT55" s="366">
        <f t="shared" si="45"/>
        <v>1.581455E-2</v>
      </c>
      <c r="DU55" s="366">
        <f t="shared" si="45"/>
        <v>1.5993098333333334E-2</v>
      </c>
      <c r="DV55" s="366">
        <f t="shared" si="45"/>
        <v>1.617094222222222E-2</v>
      </c>
      <c r="DW55" s="366">
        <f t="shared" si="45"/>
        <v>1.6173957777777779E-2</v>
      </c>
      <c r="DX55" s="366">
        <f t="shared" si="45"/>
        <v>1.5825550000000001E-2</v>
      </c>
      <c r="DY55" s="366">
        <f t="shared" si="45"/>
        <v>1.6003209444444447E-2</v>
      </c>
      <c r="DZ55" s="366">
        <f t="shared" si="45"/>
        <v>1.6181215555555555E-2</v>
      </c>
      <c r="EA55" s="366">
        <f t="shared" si="45"/>
        <v>1.6184588888888886E-2</v>
      </c>
      <c r="EB55" s="366">
        <f t="shared" si="45"/>
        <v>1.5834649999999999E-2</v>
      </c>
      <c r="EC55" s="366">
        <f t="shared" ref="EC55:FH55" si="46" xml:space="preserve"> EC$129</f>
        <v>1.6012865555555558E-2</v>
      </c>
      <c r="ED55" s="366">
        <f t="shared" si="46"/>
        <v>1.6192562222222224E-2</v>
      </c>
      <c r="EE55" s="366">
        <f t="shared" si="46"/>
        <v>1.6195271111111114E-2</v>
      </c>
      <c r="EF55" s="366">
        <f t="shared" si="46"/>
        <v>1.6021915000000001E-2</v>
      </c>
      <c r="EG55" s="366">
        <f t="shared" si="46"/>
        <v>1.6025352777777779E-2</v>
      </c>
      <c r="EH55" s="366">
        <f t="shared" si="46"/>
        <v>1.6203653333333335E-2</v>
      </c>
      <c r="EI55" s="366">
        <f t="shared" si="46"/>
        <v>1.6206822222222222E-2</v>
      </c>
      <c r="EJ55" s="366">
        <f t="shared" si="46"/>
        <v>1.5856700000000001E-2</v>
      </c>
      <c r="EK55" s="366">
        <f t="shared" si="46"/>
        <v>1.6036474999999998E-2</v>
      </c>
      <c r="EL55" s="366">
        <f t="shared" si="46"/>
        <v>1.6216022222222223E-2</v>
      </c>
      <c r="EM55" s="366">
        <f t="shared" si="46"/>
        <v>1.6217964444444448E-2</v>
      </c>
      <c r="EN55" s="366">
        <f t="shared" si="46"/>
        <v>1.5867300000000001E-2</v>
      </c>
      <c r="EO55" s="366">
        <f t="shared" si="46"/>
        <v>1.6045878333333333E-2</v>
      </c>
      <c r="EP55" s="366">
        <f t="shared" si="46"/>
        <v>1.622455777777778E-2</v>
      </c>
      <c r="EQ55" s="366">
        <f t="shared" si="46"/>
        <v>1.6227573333333335E-2</v>
      </c>
      <c r="ER55" s="366">
        <f t="shared" si="46"/>
        <v>1.5877550000000001E-2</v>
      </c>
      <c r="ES55" s="366">
        <f t="shared" si="46"/>
        <v>1.6057506111111113E-2</v>
      </c>
      <c r="ET55" s="366">
        <f t="shared" si="46"/>
        <v>1.623743777777778E-2</v>
      </c>
      <c r="EU55" s="366">
        <f t="shared" si="46"/>
        <v>1.6240708888888889E-2</v>
      </c>
      <c r="EV55" s="366">
        <f t="shared" si="46"/>
        <v>1.606594888888889E-2</v>
      </c>
      <c r="EW55" s="366">
        <f t="shared" si="46"/>
        <v>1.606797111111111E-2</v>
      </c>
      <c r="EX55" s="366">
        <f t="shared" si="46"/>
        <v>1.6247762222222222E-2</v>
      </c>
      <c r="EY55" s="366">
        <f t="shared" si="46"/>
        <v>1.6250880000000002E-2</v>
      </c>
      <c r="EZ55" s="366">
        <f t="shared" si="46"/>
        <v>1.59002E-2</v>
      </c>
      <c r="FA55" s="366">
        <f t="shared" si="46"/>
        <v>1.6079245000000002E-2</v>
      </c>
      <c r="FB55" s="366">
        <f t="shared" si="46"/>
        <v>1.6259313333333331E-2</v>
      </c>
      <c r="FC55" s="366">
        <f t="shared" si="46"/>
        <v>1.6261613333333334E-2</v>
      </c>
      <c r="FD55" s="366">
        <f t="shared" si="46"/>
        <v>1.59113E-2</v>
      </c>
      <c r="FE55" s="366">
        <f t="shared" si="46"/>
        <v>1.6090973888888891E-2</v>
      </c>
      <c r="FF55" s="366">
        <f t="shared" si="46"/>
        <v>1.6271273333333336E-2</v>
      </c>
      <c r="FG55" s="366">
        <f t="shared" si="46"/>
        <v>1.6274135555555555E-2</v>
      </c>
      <c r="FH55" s="366">
        <f t="shared" si="46"/>
        <v>1.5922600000000002E-2</v>
      </c>
      <c r="FI55" s="366">
        <f t="shared" ref="FI55:GJ55" si="47" xml:space="preserve"> FI$129</f>
        <v>1.6101691666666668E-2</v>
      </c>
      <c r="FJ55" s="366">
        <f t="shared" si="47"/>
        <v>1.6282466666666669E-2</v>
      </c>
      <c r="FK55" s="366">
        <f t="shared" si="47"/>
        <v>1.6284664444444444E-2</v>
      </c>
      <c r="FL55" s="366">
        <f t="shared" si="47"/>
        <v>1.6110943333333332E-2</v>
      </c>
      <c r="FM55" s="366">
        <f t="shared" si="47"/>
        <v>1.6113370000000002E-2</v>
      </c>
      <c r="FN55" s="366">
        <f t="shared" si="47"/>
        <v>1.6294068888888891E-2</v>
      </c>
      <c r="FO55" s="366">
        <f t="shared" si="47"/>
        <v>1.629734E-2</v>
      </c>
      <c r="FP55" s="366">
        <f t="shared" si="47"/>
        <v>1.5946750000000003E-2</v>
      </c>
      <c r="FQ55" s="366">
        <f t="shared" si="47"/>
        <v>1.6126969444444444E-2</v>
      </c>
      <c r="FR55" s="366">
        <f t="shared" si="47"/>
        <v>1.6307000000000002E-2</v>
      </c>
      <c r="FS55" s="366">
        <f t="shared" si="47"/>
        <v>1.6310015555555557E-2</v>
      </c>
      <c r="FT55" s="366">
        <f t="shared" si="47"/>
        <v>1.5959050000000002E-2</v>
      </c>
      <c r="FU55" s="366">
        <f t="shared" si="47"/>
        <v>1.6138951111111112E-2</v>
      </c>
      <c r="FV55" s="366">
        <f t="shared" si="47"/>
        <v>1.6318908888888886E-2</v>
      </c>
      <c r="FW55" s="366">
        <f t="shared" si="47"/>
        <v>1.6320902222222222E-2</v>
      </c>
      <c r="FX55" s="366">
        <f t="shared" si="47"/>
        <v>1.59691E-2</v>
      </c>
      <c r="FY55" s="366">
        <f t="shared" si="47"/>
        <v>1.6149820555555555E-2</v>
      </c>
      <c r="FZ55" s="366">
        <f t="shared" si="47"/>
        <v>1.6329386666666664E-2</v>
      </c>
      <c r="GA55" s="366">
        <f t="shared" si="47"/>
        <v>1.6332913333333334E-2</v>
      </c>
      <c r="GB55" s="366">
        <f t="shared" si="47"/>
        <v>1.6157302777777778E-2</v>
      </c>
      <c r="GC55" s="366">
        <f t="shared" si="47"/>
        <v>1.6161094444444447E-2</v>
      </c>
      <c r="GD55" s="366">
        <f t="shared" si="47"/>
        <v>1.6342113333333335E-2</v>
      </c>
      <c r="GE55" s="366">
        <f t="shared" si="47"/>
        <v>1.634472E-2</v>
      </c>
      <c r="GF55" s="366">
        <f t="shared" si="47"/>
        <v>1.5992050000000001E-2</v>
      </c>
      <c r="GG55" s="366">
        <f t="shared" si="47"/>
        <v>1.617176166666667E-2</v>
      </c>
      <c r="GH55" s="366">
        <f t="shared" si="47"/>
        <v>1.6353255555555557E-2</v>
      </c>
      <c r="GI55" s="366">
        <f t="shared" si="47"/>
        <v>1.6357037777777778E-2</v>
      </c>
      <c r="GJ55" s="366">
        <f t="shared" si="47"/>
        <v>1.6004600000000001E-2</v>
      </c>
    </row>
    <row r="56" spans="1:192" x14ac:dyDescent="0.35">
      <c r="E56" s="12" t="s">
        <v>304</v>
      </c>
      <c r="G56" s="12" t="s">
        <v>305</v>
      </c>
      <c r="J56" s="124">
        <f t="shared" ref="J56:AO56" si="48" xml:space="preserve"> IF( J54 = 1, 1, I56 / (1 + J55))</f>
        <v>0</v>
      </c>
      <c r="K56" s="124">
        <f t="shared" si="48"/>
        <v>0</v>
      </c>
      <c r="L56" s="124">
        <f t="shared" si="48"/>
        <v>1</v>
      </c>
      <c r="M56" s="124">
        <f t="shared" si="48"/>
        <v>0.98456058905568666</v>
      </c>
      <c r="N56" s="124">
        <f t="shared" si="48"/>
        <v>0.96919233662620485</v>
      </c>
      <c r="O56" s="124">
        <f t="shared" si="48"/>
        <v>0.95406075496117948</v>
      </c>
      <c r="P56" s="124">
        <f t="shared" si="48"/>
        <v>0.93948118137767467</v>
      </c>
      <c r="Q56" s="124">
        <f t="shared" si="48"/>
        <v>0.92496463531350737</v>
      </c>
      <c r="R56" s="124">
        <f t="shared" si="48"/>
        <v>0.91051449111506721</v>
      </c>
      <c r="S56" s="124">
        <f t="shared" si="48"/>
        <v>0.89628725152696054</v>
      </c>
      <c r="T56" s="124">
        <f t="shared" si="48"/>
        <v>0.88257990305264988</v>
      </c>
      <c r="U56" s="124">
        <f t="shared" si="48"/>
        <v>0.86893254219652971</v>
      </c>
      <c r="V56" s="124">
        <f t="shared" si="48"/>
        <v>0.85534858593588858</v>
      </c>
      <c r="W56" s="124">
        <f t="shared" si="48"/>
        <v>0.8419753768903</v>
      </c>
      <c r="X56" s="124">
        <f t="shared" si="48"/>
        <v>0.82895056255796207</v>
      </c>
      <c r="Y56" s="124">
        <f t="shared" si="48"/>
        <v>0.81612499949984973</v>
      </c>
      <c r="Z56" s="124">
        <f t="shared" si="48"/>
        <v>0.80335974877042304</v>
      </c>
      <c r="AA56" s="124">
        <f t="shared" si="48"/>
        <v>0.7907915371968175</v>
      </c>
      <c r="AB56" s="124">
        <f t="shared" si="48"/>
        <v>0.77868209618266171</v>
      </c>
      <c r="AC56" s="124">
        <f t="shared" si="48"/>
        <v>0.76662509330049777</v>
      </c>
      <c r="AD56" s="124">
        <f t="shared" si="48"/>
        <v>0.75462474539543367</v>
      </c>
      <c r="AE56" s="124">
        <f t="shared" si="48"/>
        <v>0.74280959127627355</v>
      </c>
      <c r="AF56" s="124">
        <f t="shared" si="48"/>
        <v>0.73142571797302725</v>
      </c>
      <c r="AG56" s="124">
        <f t="shared" si="48"/>
        <v>0.72009236191168191</v>
      </c>
      <c r="AH56" s="124">
        <f t="shared" si="48"/>
        <v>0.70881210399425809</v>
      </c>
      <c r="AI56" s="124">
        <f t="shared" si="48"/>
        <v>0.69770665598577764</v>
      </c>
      <c r="AJ56" s="124">
        <f t="shared" si="48"/>
        <v>0.68700754399930453</v>
      </c>
      <c r="AK56" s="124">
        <f t="shared" si="48"/>
        <v>0.676355709612393</v>
      </c>
      <c r="AL56" s="124">
        <f t="shared" si="48"/>
        <v>0.66575378766719351</v>
      </c>
      <c r="AM56" s="124">
        <f t="shared" si="48"/>
        <v>0.65531577671866237</v>
      </c>
      <c r="AN56" s="124">
        <f t="shared" si="48"/>
        <v>0.64514911588287949</v>
      </c>
      <c r="AO56" s="124">
        <f t="shared" si="48"/>
        <v>0.63513819051732878</v>
      </c>
      <c r="AP56" s="124">
        <f t="shared" ref="AP56:BU56" si="49" xml:space="preserve"> IF( AP54 = 1, 1, AO56 / (1 + AP55))</f>
        <v>0.62517471304101424</v>
      </c>
      <c r="AQ56" s="124">
        <f t="shared" si="49"/>
        <v>0.61536614051103145</v>
      </c>
      <c r="AR56" s="124">
        <f t="shared" si="49"/>
        <v>0.60591647917262292</v>
      </c>
      <c r="AS56" s="124">
        <f t="shared" si="49"/>
        <v>0.59650798212959288</v>
      </c>
      <c r="AT56" s="124">
        <f t="shared" si="49"/>
        <v>0.58714376581829675</v>
      </c>
      <c r="AU56" s="124">
        <f t="shared" si="49"/>
        <v>0.57792515706300651</v>
      </c>
      <c r="AV56" s="124">
        <f t="shared" si="49"/>
        <v>0.56904386189289935</v>
      </c>
      <c r="AW56" s="124">
        <f t="shared" si="49"/>
        <v>0.56020149950696807</v>
      </c>
      <c r="AX56" s="124">
        <f t="shared" si="49"/>
        <v>0.55140055119726439</v>
      </c>
      <c r="AY56" s="124">
        <f t="shared" si="49"/>
        <v>0.54273598467803352</v>
      </c>
      <c r="AZ56" s="124">
        <f t="shared" si="49"/>
        <v>0.53438859435927422</v>
      </c>
      <c r="BA56" s="124">
        <f t="shared" si="49"/>
        <v>0.52607874366545504</v>
      </c>
      <c r="BB56" s="124">
        <f t="shared" si="49"/>
        <v>0.51780848263568202</v>
      </c>
      <c r="BC56" s="124">
        <f t="shared" si="49"/>
        <v>0.50966705542928736</v>
      </c>
      <c r="BD56" s="124">
        <f t="shared" si="49"/>
        <v>0.50173758433299387</v>
      </c>
      <c r="BE56" s="124">
        <f t="shared" si="49"/>
        <v>0.49393049775621017</v>
      </c>
      <c r="BF56" s="124">
        <f t="shared" si="49"/>
        <v>0.48616085644850332</v>
      </c>
      <c r="BG56" s="124">
        <f t="shared" si="49"/>
        <v>0.47851222977226165</v>
      </c>
      <c r="BH56" s="124">
        <f t="shared" si="49"/>
        <v>0.47114340556618484</v>
      </c>
      <c r="BI56" s="124">
        <f t="shared" si="49"/>
        <v>0.46380763538975545</v>
      </c>
      <c r="BJ56" s="124">
        <f t="shared" si="49"/>
        <v>0.45650689610193718</v>
      </c>
      <c r="BK56" s="124">
        <f t="shared" si="49"/>
        <v>0.44931985625654552</v>
      </c>
      <c r="BL56" s="124">
        <f t="shared" si="49"/>
        <v>0.44239574351647176</v>
      </c>
      <c r="BM56" s="124">
        <f t="shared" si="49"/>
        <v>0.43550233337837402</v>
      </c>
      <c r="BN56" s="124">
        <f t="shared" si="49"/>
        <v>0.42864181820398295</v>
      </c>
      <c r="BO56" s="124">
        <f t="shared" si="49"/>
        <v>0.42188797671477385</v>
      </c>
      <c r="BP56" s="124">
        <f t="shared" si="49"/>
        <v>0.41538197347876793</v>
      </c>
      <c r="BQ56" s="124">
        <f t="shared" si="49"/>
        <v>0.40890552357086057</v>
      </c>
      <c r="BR56" s="124">
        <f t="shared" si="49"/>
        <v>0.40246018453178961</v>
      </c>
      <c r="BS56" s="124">
        <f t="shared" si="49"/>
        <v>0.39611566246434715</v>
      </c>
      <c r="BT56" s="124">
        <f t="shared" si="49"/>
        <v>0.38993717849307996</v>
      </c>
      <c r="BU56" s="124">
        <f t="shared" si="49"/>
        <v>0.38385393742381818</v>
      </c>
      <c r="BV56" s="124">
        <f t="shared" ref="BV56:DA56" si="50" xml:space="preserve"> IF( BV54 = 1, 1, BU56 / (1 + BV55))</f>
        <v>0.37779993690597047</v>
      </c>
      <c r="BW56" s="124">
        <f t="shared" si="50"/>
        <v>0.37184005232122797</v>
      </c>
      <c r="BX56" s="124">
        <f t="shared" si="50"/>
        <v>0.36609851106723496</v>
      </c>
      <c r="BY56" s="124">
        <f t="shared" si="50"/>
        <v>0.36038257533778417</v>
      </c>
      <c r="BZ56" s="124">
        <f t="shared" si="50"/>
        <v>0.35469401014369567</v>
      </c>
      <c r="CA56" s="124">
        <f t="shared" si="50"/>
        <v>0.34909425437355035</v>
      </c>
      <c r="CB56" s="124">
        <f t="shared" si="50"/>
        <v>0.34369974932794845</v>
      </c>
      <c r="CC56" s="124">
        <f t="shared" si="50"/>
        <v>0.33832960478169355</v>
      </c>
      <c r="CD56" s="124">
        <f t="shared" si="50"/>
        <v>0.33298535557738684</v>
      </c>
      <c r="CE56" s="124">
        <f t="shared" si="50"/>
        <v>0.32772455138998491</v>
      </c>
      <c r="CF56" s="124">
        <f t="shared" si="50"/>
        <v>0.32265690208582493</v>
      </c>
      <c r="CG56" s="124">
        <f t="shared" si="50"/>
        <v>0.31761230171725924</v>
      </c>
      <c r="CH56" s="124">
        <f t="shared" si="50"/>
        <v>0.31259209490190581</v>
      </c>
      <c r="CI56" s="124">
        <f t="shared" si="50"/>
        <v>0.30765049505940578</v>
      </c>
      <c r="CJ56" s="124">
        <f t="shared" si="50"/>
        <v>0.3028384787817483</v>
      </c>
      <c r="CK56" s="124">
        <f t="shared" si="50"/>
        <v>0.29810077867377116</v>
      </c>
      <c r="CL56" s="124">
        <f t="shared" si="50"/>
        <v>0.29338612428957012</v>
      </c>
      <c r="CM56" s="124">
        <f t="shared" si="50"/>
        <v>0.28874525084560743</v>
      </c>
      <c r="CN56" s="124">
        <f t="shared" si="50"/>
        <v>0.28427459225675206</v>
      </c>
      <c r="CO56" s="124">
        <f t="shared" si="50"/>
        <v>0.2798242339063397</v>
      </c>
      <c r="CP56" s="124">
        <f t="shared" si="50"/>
        <v>0.27539567018493161</v>
      </c>
      <c r="CQ56" s="124">
        <f t="shared" si="50"/>
        <v>0.27103629412203761</v>
      </c>
      <c r="CR56" s="124">
        <f t="shared" si="50"/>
        <v>0.26683709214480938</v>
      </c>
      <c r="CS56" s="124">
        <f t="shared" si="50"/>
        <v>0.26265706689700152</v>
      </c>
      <c r="CT56" s="124">
        <f t="shared" si="50"/>
        <v>0.25849743813804071</v>
      </c>
      <c r="CU56" s="124">
        <f t="shared" si="50"/>
        <v>0.25440319800951283</v>
      </c>
      <c r="CV56" s="124">
        <f t="shared" si="50"/>
        <v>0.25045932768318319</v>
      </c>
      <c r="CW56" s="124">
        <f t="shared" si="50"/>
        <v>0.24653348140992398</v>
      </c>
      <c r="CX56" s="124">
        <f t="shared" si="50"/>
        <v>0.24262658573478915</v>
      </c>
      <c r="CY56" s="124">
        <f t="shared" si="50"/>
        <v>0.23878084720706122</v>
      </c>
      <c r="CZ56" s="124">
        <f t="shared" si="50"/>
        <v>0.23503574045042522</v>
      </c>
      <c r="DA56" s="124">
        <f t="shared" si="50"/>
        <v>0.23134856713800711</v>
      </c>
      <c r="DB56" s="124">
        <f t="shared" ref="DB56:EG56" si="51" xml:space="preserve"> IF( DB54 = 1, 1, DA56 / (1 + DB55))</f>
        <v>0.22767955163969811</v>
      </c>
      <c r="DC56" s="124">
        <f t="shared" si="51"/>
        <v>0.22406823934481296</v>
      </c>
      <c r="DD56" s="124">
        <f t="shared" si="51"/>
        <v>0.22058960741279537</v>
      </c>
      <c r="DE56" s="124">
        <f t="shared" si="51"/>
        <v>0.21712704040100003</v>
      </c>
      <c r="DF56" s="124">
        <f t="shared" si="51"/>
        <v>0.21368140729000312</v>
      </c>
      <c r="DG56" s="124">
        <f t="shared" si="51"/>
        <v>0.21028970262289431</v>
      </c>
      <c r="DH56" s="124">
        <f t="shared" si="51"/>
        <v>0.20702263698412052</v>
      </c>
      <c r="DI56" s="124">
        <f t="shared" si="51"/>
        <v>0.20377072719318445</v>
      </c>
      <c r="DJ56" s="124">
        <f t="shared" si="51"/>
        <v>0.20053454658059636</v>
      </c>
      <c r="DK56" s="124">
        <f t="shared" si="51"/>
        <v>0.19734916571127092</v>
      </c>
      <c r="DL56" s="124">
        <f t="shared" si="51"/>
        <v>0.19428110760218337</v>
      </c>
      <c r="DM56" s="124">
        <f t="shared" si="51"/>
        <v>0.19122704835332885</v>
      </c>
      <c r="DN56" s="124">
        <f t="shared" si="51"/>
        <v>0.18818811104276997</v>
      </c>
      <c r="DO56" s="124">
        <f t="shared" si="51"/>
        <v>0.18519710454856705</v>
      </c>
      <c r="DP56" s="124">
        <f t="shared" si="51"/>
        <v>0.18228446523326616</v>
      </c>
      <c r="DQ56" s="124">
        <f t="shared" si="51"/>
        <v>0.17941723194083631</v>
      </c>
      <c r="DR56" s="124">
        <f t="shared" si="51"/>
        <v>0.17656393095867939</v>
      </c>
      <c r="DS56" s="124">
        <f t="shared" si="51"/>
        <v>0.17375563067591546</v>
      </c>
      <c r="DT56" s="124">
        <f t="shared" si="51"/>
        <v>0.17105054330627126</v>
      </c>
      <c r="DU56" s="124">
        <f t="shared" si="51"/>
        <v>0.16835797761507226</v>
      </c>
      <c r="DV56" s="124">
        <f t="shared" si="51"/>
        <v>0.16567879538741498</v>
      </c>
      <c r="DW56" s="124">
        <f t="shared" si="51"/>
        <v>0.1630417647680423</v>
      </c>
      <c r="DX56" s="124">
        <f t="shared" si="51"/>
        <v>0.16050173651178817</v>
      </c>
      <c r="DY56" s="124">
        <f t="shared" si="51"/>
        <v>0.15797365108674344</v>
      </c>
      <c r="DZ56" s="124">
        <f t="shared" si="51"/>
        <v>0.15545814926364074</v>
      </c>
      <c r="EA56" s="124">
        <f t="shared" si="51"/>
        <v>0.15298219532498614</v>
      </c>
      <c r="EB56" s="124">
        <f t="shared" si="51"/>
        <v>0.15059753605075998</v>
      </c>
      <c r="EC56" s="124">
        <f t="shared" si="51"/>
        <v>0.14822404435638056</v>
      </c>
      <c r="ED56" s="124">
        <f t="shared" si="51"/>
        <v>0.14586216221878501</v>
      </c>
      <c r="EE56" s="124">
        <f t="shared" si="51"/>
        <v>0.14353753295791158</v>
      </c>
      <c r="EF56" s="124">
        <f t="shared" si="51"/>
        <v>0.14127405210340524</v>
      </c>
      <c r="EG56" s="124">
        <f t="shared" si="51"/>
        <v>0.1390457941990984</v>
      </c>
      <c r="EH56" s="124">
        <f t="shared" ref="EH56:FM56" si="52" xml:space="preserve"> IF( EH54 = 1, 1, EG56 / (1 + EH55))</f>
        <v>0.1368286698665202</v>
      </c>
      <c r="EI56" s="124">
        <f t="shared" si="52"/>
        <v>0.13464647832938753</v>
      </c>
      <c r="EJ56" s="124">
        <f t="shared" si="52"/>
        <v>0.13254475589853129</v>
      </c>
      <c r="EK56" s="124">
        <f t="shared" si="52"/>
        <v>0.13045275357711081</v>
      </c>
      <c r="EL56" s="124">
        <f t="shared" si="52"/>
        <v>0.12837108520670804</v>
      </c>
      <c r="EM56" s="124">
        <f t="shared" si="52"/>
        <v>0.12632239312644619</v>
      </c>
      <c r="EN56" s="124">
        <f t="shared" si="52"/>
        <v>0.1243493053929841</v>
      </c>
      <c r="EO56" s="124">
        <f t="shared" si="52"/>
        <v>0.12238552219409617</v>
      </c>
      <c r="EP56" s="124">
        <f t="shared" si="52"/>
        <v>0.12043157317682018</v>
      </c>
      <c r="EQ56" s="124">
        <f t="shared" si="52"/>
        <v>0.11850846831659169</v>
      </c>
      <c r="ER56" s="124">
        <f t="shared" si="52"/>
        <v>0.116656252829479</v>
      </c>
      <c r="ES56" s="124">
        <f t="shared" si="52"/>
        <v>0.11481264803207118</v>
      </c>
      <c r="ET56" s="124">
        <f t="shared" si="52"/>
        <v>0.11297817199407038</v>
      </c>
      <c r="EU56" s="124">
        <f t="shared" si="52"/>
        <v>0.11117264935941755</v>
      </c>
      <c r="EV56" s="124">
        <f t="shared" si="52"/>
        <v>0.1094147968259241</v>
      </c>
      <c r="EW56" s="124">
        <f t="shared" si="52"/>
        <v>0.10768452498928259</v>
      </c>
      <c r="EX56" s="124">
        <f t="shared" si="52"/>
        <v>0.10596286554551379</v>
      </c>
      <c r="EY56" s="124">
        <f t="shared" si="52"/>
        <v>0.10426841209280309</v>
      </c>
      <c r="EZ56" s="124">
        <f t="shared" si="52"/>
        <v>0.10263647166601907</v>
      </c>
      <c r="FA56" s="124">
        <f t="shared" si="52"/>
        <v>0.10101227061873413</v>
      </c>
      <c r="FB56" s="124">
        <f t="shared" si="52"/>
        <v>9.9396157352215173E-2</v>
      </c>
      <c r="FC56" s="124">
        <f t="shared" si="52"/>
        <v>9.7805679215016539E-2</v>
      </c>
      <c r="FD56" s="124">
        <f t="shared" si="52"/>
        <v>9.6273837307466248E-2</v>
      </c>
      <c r="FE56" s="124">
        <f t="shared" si="52"/>
        <v>9.4749229922786365E-2</v>
      </c>
      <c r="FF56" s="124">
        <f t="shared" si="52"/>
        <v>9.3232222939857667E-2</v>
      </c>
      <c r="FG56" s="124">
        <f t="shared" si="52"/>
        <v>9.1739246014453976E-2</v>
      </c>
      <c r="FH56" s="124">
        <f t="shared" si="52"/>
        <v>9.0301412739960688E-2</v>
      </c>
      <c r="FI56" s="124">
        <f t="shared" si="52"/>
        <v>8.8870448185007223E-2</v>
      </c>
      <c r="FJ56" s="124">
        <f t="shared" si="52"/>
        <v>8.7446601805987942E-2</v>
      </c>
      <c r="FK56" s="124">
        <f t="shared" si="52"/>
        <v>8.6045381639002619E-2</v>
      </c>
      <c r="FL56" s="124">
        <f t="shared" si="52"/>
        <v>8.4681089406174803E-2</v>
      </c>
      <c r="FM56" s="124">
        <f t="shared" si="52"/>
        <v>8.3338229676256301E-2</v>
      </c>
      <c r="FN56" s="124">
        <f t="shared" ref="FN56:GJ56" si="53" xml:space="preserve"> IF( FN54 = 1, 1, FM56 / (1 + FN55))</f>
        <v>8.2002082101462745E-2</v>
      </c>
      <c r="FO56" s="124">
        <f t="shared" si="53"/>
        <v>8.0687097047270395E-2</v>
      </c>
      <c r="FP56" s="124">
        <f t="shared" si="53"/>
        <v>7.9420596647679031E-2</v>
      </c>
      <c r="FQ56" s="124">
        <f t="shared" si="53"/>
        <v>7.816011092698516E-2</v>
      </c>
      <c r="FR56" s="124">
        <f t="shared" si="53"/>
        <v>7.6906004708208395E-2</v>
      </c>
      <c r="FS56" s="124">
        <f t="shared" si="53"/>
        <v>7.5671796529692276E-2</v>
      </c>
      <c r="FT56" s="124">
        <f t="shared" si="53"/>
        <v>7.4483116745396649E-2</v>
      </c>
      <c r="FU56" s="124">
        <f t="shared" si="53"/>
        <v>7.3300129538339268E-2</v>
      </c>
      <c r="FV56" s="124">
        <f t="shared" si="53"/>
        <v>7.2123158289435066E-2</v>
      </c>
      <c r="FW56" s="124">
        <f t="shared" si="53"/>
        <v>7.0964946339030513E-2</v>
      </c>
      <c r="FX56" s="124">
        <f t="shared" si="53"/>
        <v>6.9849512489140189E-2</v>
      </c>
      <c r="FY56" s="124">
        <f t="shared" si="53"/>
        <v>6.87393837760574E-2</v>
      </c>
      <c r="FZ56" s="124">
        <f t="shared" si="53"/>
        <v>6.7634946581154376E-2</v>
      </c>
      <c r="GA56" s="124">
        <f t="shared" si="53"/>
        <v>6.654802348113241E-2</v>
      </c>
      <c r="GB56" s="124">
        <f t="shared" si="53"/>
        <v>6.5489883602879273E-2</v>
      </c>
      <c r="GC56" s="124">
        <f t="shared" si="53"/>
        <v>6.4448328085896567E-2</v>
      </c>
      <c r="GD56" s="124">
        <f t="shared" si="53"/>
        <v>6.3412041319947973E-2</v>
      </c>
      <c r="GE56" s="124">
        <f t="shared" si="53"/>
        <v>6.2392257343500512E-2</v>
      </c>
      <c r="GF56" s="124">
        <f t="shared" si="53"/>
        <v>6.1410182632335081E-2</v>
      </c>
      <c r="GG56" s="124">
        <f t="shared" si="53"/>
        <v>6.043287655584291E-2</v>
      </c>
      <c r="GH56" s="124">
        <f t="shared" si="53"/>
        <v>5.9460503742676855E-2</v>
      </c>
      <c r="GI56" s="124">
        <f t="shared" si="53"/>
        <v>5.850355882090881E-2</v>
      </c>
      <c r="GJ56" s="124">
        <f t="shared" si="53"/>
        <v>5.7581982228140316E-2</v>
      </c>
    </row>
    <row r="58" spans="1:192" x14ac:dyDescent="0.35">
      <c r="E58" s="126" t="str">
        <f t="shared" ref="E58:AJ58" si="54" xml:space="preserve"> E$52</f>
        <v>Senior debt service at target cover ratio</v>
      </c>
      <c r="F58" s="126">
        <f t="shared" si="54"/>
        <v>0</v>
      </c>
      <c r="G58" s="126" t="str">
        <f t="shared" si="54"/>
        <v>$ 000s</v>
      </c>
      <c r="H58" s="126">
        <f t="shared" si="54"/>
        <v>89584.357485437562</v>
      </c>
      <c r="I58" s="126">
        <f t="shared" si="54"/>
        <v>0</v>
      </c>
      <c r="J58" s="126">
        <f t="shared" si="54"/>
        <v>0</v>
      </c>
      <c r="K58" s="126">
        <f t="shared" si="54"/>
        <v>0</v>
      </c>
      <c r="L58" s="126">
        <f t="shared" si="54"/>
        <v>0</v>
      </c>
      <c r="M58" s="126">
        <f t="shared" si="54"/>
        <v>1078.8718504969834</v>
      </c>
      <c r="N58" s="126">
        <f t="shared" si="54"/>
        <v>3688.6561364710724</v>
      </c>
      <c r="O58" s="126">
        <f t="shared" si="54"/>
        <v>3047.136962288087</v>
      </c>
      <c r="P58" s="126">
        <f t="shared" si="54"/>
        <v>1434.5832602929297</v>
      </c>
      <c r="Q58" s="126">
        <f t="shared" si="54"/>
        <v>2165.8981097478477</v>
      </c>
      <c r="R58" s="126">
        <f t="shared" si="54"/>
        <v>3658.7743043464839</v>
      </c>
      <c r="S58" s="126">
        <f t="shared" si="54"/>
        <v>3020.4879377188558</v>
      </c>
      <c r="T58" s="126">
        <f t="shared" si="54"/>
        <v>1416.0401455892795</v>
      </c>
      <c r="U58" s="126">
        <f t="shared" si="54"/>
        <v>2143.3987355458576</v>
      </c>
      <c r="V58" s="126">
        <f t="shared" si="54"/>
        <v>3628.7528803269229</v>
      </c>
      <c r="W58" s="126">
        <f t="shared" si="54"/>
        <v>2993.6842668817949</v>
      </c>
      <c r="X58" s="126">
        <f t="shared" si="54"/>
        <v>1409.1880961367262</v>
      </c>
      <c r="Y58" s="126">
        <f t="shared" si="54"/>
        <v>2108.8342464231469</v>
      </c>
      <c r="Z58" s="126">
        <f t="shared" si="54"/>
        <v>3598.5853524562649</v>
      </c>
      <c r="AA58" s="126">
        <f t="shared" si="54"/>
        <v>2966.7195384493302</v>
      </c>
      <c r="AB58" s="126">
        <f t="shared" si="54"/>
        <v>1378.3690687344165</v>
      </c>
      <c r="AC58" s="126">
        <f t="shared" si="54"/>
        <v>1880.8311156164593</v>
      </c>
      <c r="AD58" s="126">
        <f t="shared" si="54"/>
        <v>3199.1341926342343</v>
      </c>
      <c r="AE58" s="126">
        <f t="shared" si="54"/>
        <v>2635.4919665622151</v>
      </c>
      <c r="AF58" s="126">
        <f t="shared" si="54"/>
        <v>1218.6187636853247</v>
      </c>
      <c r="AG58" s="126">
        <f t="shared" si="54"/>
        <v>1860.1545939125604</v>
      </c>
      <c r="AH58" s="126">
        <f t="shared" si="54"/>
        <v>3171.8074159844286</v>
      </c>
      <c r="AI58" s="126">
        <f t="shared" si="54"/>
        <v>2611.0101228417138</v>
      </c>
      <c r="AJ58" s="126">
        <f t="shared" si="54"/>
        <v>1201.2684312712711</v>
      </c>
      <c r="AK58" s="126">
        <f t="shared" ref="AK58:BP58" si="55" xml:space="preserve"> AK$52</f>
        <v>1839.2979616516086</v>
      </c>
      <c r="AL58" s="126">
        <f t="shared" si="55"/>
        <v>3144.3313262938264</v>
      </c>
      <c r="AM58" s="126">
        <f t="shared" si="55"/>
        <v>2586.3658307539936</v>
      </c>
      <c r="AN58" s="126">
        <f t="shared" si="55"/>
        <v>1194.0029468681973</v>
      </c>
      <c r="AO58" s="126">
        <f t="shared" si="55"/>
        <v>1807.9743236738213</v>
      </c>
      <c r="AP58" s="126">
        <f t="shared" si="55"/>
        <v>3116.6995347345437</v>
      </c>
      <c r="AQ58" s="126">
        <f t="shared" si="55"/>
        <v>2542.528520612695</v>
      </c>
      <c r="AR58" s="126">
        <f t="shared" si="55"/>
        <v>1110.2378887500304</v>
      </c>
      <c r="AS58" s="126">
        <f t="shared" si="55"/>
        <v>1378.554433470696</v>
      </c>
      <c r="AT58" s="126">
        <f t="shared" si="55"/>
        <v>2599.6367556541409</v>
      </c>
      <c r="AU58" s="126">
        <f t="shared" si="55"/>
        <v>2452.0465163365152</v>
      </c>
      <c r="AV58" s="126">
        <f t="shared" si="55"/>
        <v>1052.3917801173297</v>
      </c>
      <c r="AW58" s="126">
        <f t="shared" si="55"/>
        <v>1320.2342936226507</v>
      </c>
      <c r="AX58" s="126">
        <f t="shared" si="55"/>
        <v>2536.2165977591844</v>
      </c>
      <c r="AY58" s="126">
        <f t="shared" si="55"/>
        <v>2389.4857288543885</v>
      </c>
      <c r="AZ58" s="126">
        <f t="shared" si="55"/>
        <v>998.05555186977267</v>
      </c>
      <c r="BA58" s="126">
        <f t="shared" si="55"/>
        <v>0</v>
      </c>
      <c r="BB58" s="126">
        <f t="shared" si="55"/>
        <v>0</v>
      </c>
      <c r="BC58" s="126">
        <f t="shared" si="55"/>
        <v>0</v>
      </c>
      <c r="BD58" s="126">
        <f t="shared" si="55"/>
        <v>0</v>
      </c>
      <c r="BE58" s="126">
        <f t="shared" si="55"/>
        <v>0</v>
      </c>
      <c r="BF58" s="126">
        <f t="shared" si="55"/>
        <v>0</v>
      </c>
      <c r="BG58" s="126">
        <f t="shared" si="55"/>
        <v>0</v>
      </c>
      <c r="BH58" s="126">
        <f t="shared" si="55"/>
        <v>0</v>
      </c>
      <c r="BI58" s="126">
        <f t="shared" si="55"/>
        <v>0</v>
      </c>
      <c r="BJ58" s="126">
        <f t="shared" si="55"/>
        <v>0</v>
      </c>
      <c r="BK58" s="126">
        <f t="shared" si="55"/>
        <v>0</v>
      </c>
      <c r="BL58" s="126">
        <f t="shared" si="55"/>
        <v>0</v>
      </c>
      <c r="BM58" s="126">
        <f t="shared" si="55"/>
        <v>0</v>
      </c>
      <c r="BN58" s="126">
        <f t="shared" si="55"/>
        <v>0</v>
      </c>
      <c r="BO58" s="126">
        <f t="shared" si="55"/>
        <v>0</v>
      </c>
      <c r="BP58" s="126">
        <f t="shared" si="55"/>
        <v>0</v>
      </c>
      <c r="BQ58" s="126">
        <f t="shared" ref="BQ58:CV58" si="56" xml:space="preserve"> BQ$52</f>
        <v>0</v>
      </c>
      <c r="BR58" s="126">
        <f t="shared" si="56"/>
        <v>0</v>
      </c>
      <c r="BS58" s="126">
        <f t="shared" si="56"/>
        <v>0</v>
      </c>
      <c r="BT58" s="126">
        <f t="shared" si="56"/>
        <v>0</v>
      </c>
      <c r="BU58" s="126">
        <f t="shared" si="56"/>
        <v>0</v>
      </c>
      <c r="BV58" s="126">
        <f t="shared" si="56"/>
        <v>0</v>
      </c>
      <c r="BW58" s="126">
        <f t="shared" si="56"/>
        <v>0</v>
      </c>
      <c r="BX58" s="126">
        <f t="shared" si="56"/>
        <v>0</v>
      </c>
      <c r="BY58" s="126">
        <f t="shared" si="56"/>
        <v>0</v>
      </c>
      <c r="BZ58" s="126">
        <f t="shared" si="56"/>
        <v>0</v>
      </c>
      <c r="CA58" s="126">
        <f t="shared" si="56"/>
        <v>0</v>
      </c>
      <c r="CB58" s="126">
        <f t="shared" si="56"/>
        <v>0</v>
      </c>
      <c r="CC58" s="126">
        <f t="shared" si="56"/>
        <v>0</v>
      </c>
      <c r="CD58" s="126">
        <f t="shared" si="56"/>
        <v>0</v>
      </c>
      <c r="CE58" s="126">
        <f t="shared" si="56"/>
        <v>0</v>
      </c>
      <c r="CF58" s="126">
        <f t="shared" si="56"/>
        <v>0</v>
      </c>
      <c r="CG58" s="126">
        <f t="shared" si="56"/>
        <v>0</v>
      </c>
      <c r="CH58" s="126">
        <f t="shared" si="56"/>
        <v>0</v>
      </c>
      <c r="CI58" s="126">
        <f t="shared" si="56"/>
        <v>0</v>
      </c>
      <c r="CJ58" s="126">
        <f t="shared" si="56"/>
        <v>0</v>
      </c>
      <c r="CK58" s="126">
        <f t="shared" si="56"/>
        <v>0</v>
      </c>
      <c r="CL58" s="126">
        <f t="shared" si="56"/>
        <v>0</v>
      </c>
      <c r="CM58" s="126">
        <f t="shared" si="56"/>
        <v>0</v>
      </c>
      <c r="CN58" s="126">
        <f t="shared" si="56"/>
        <v>0</v>
      </c>
      <c r="CO58" s="126">
        <f t="shared" si="56"/>
        <v>0</v>
      </c>
      <c r="CP58" s="126">
        <f t="shared" si="56"/>
        <v>0</v>
      </c>
      <c r="CQ58" s="126">
        <f t="shared" si="56"/>
        <v>0</v>
      </c>
      <c r="CR58" s="126">
        <f t="shared" si="56"/>
        <v>0</v>
      </c>
      <c r="CS58" s="126">
        <f t="shared" si="56"/>
        <v>0</v>
      </c>
      <c r="CT58" s="126">
        <f t="shared" si="56"/>
        <v>0</v>
      </c>
      <c r="CU58" s="126">
        <f t="shared" si="56"/>
        <v>0</v>
      </c>
      <c r="CV58" s="126">
        <f t="shared" si="56"/>
        <v>0</v>
      </c>
      <c r="CW58" s="126">
        <f t="shared" ref="CW58:EB58" si="57" xml:space="preserve"> CW$52</f>
        <v>0</v>
      </c>
      <c r="CX58" s="126">
        <f t="shared" si="57"/>
        <v>0</v>
      </c>
      <c r="CY58" s="126">
        <f t="shared" si="57"/>
        <v>0</v>
      </c>
      <c r="CZ58" s="126">
        <f t="shared" si="57"/>
        <v>0</v>
      </c>
      <c r="DA58" s="126">
        <f t="shared" si="57"/>
        <v>0</v>
      </c>
      <c r="DB58" s="126">
        <f t="shared" si="57"/>
        <v>0</v>
      </c>
      <c r="DC58" s="126">
        <f t="shared" si="57"/>
        <v>0</v>
      </c>
      <c r="DD58" s="126">
        <f t="shared" si="57"/>
        <v>0</v>
      </c>
      <c r="DE58" s="126">
        <f t="shared" si="57"/>
        <v>0</v>
      </c>
      <c r="DF58" s="126">
        <f t="shared" si="57"/>
        <v>0</v>
      </c>
      <c r="DG58" s="126">
        <f t="shared" si="57"/>
        <v>0</v>
      </c>
      <c r="DH58" s="126">
        <f t="shared" si="57"/>
        <v>0</v>
      </c>
      <c r="DI58" s="126">
        <f t="shared" si="57"/>
        <v>0</v>
      </c>
      <c r="DJ58" s="126">
        <f t="shared" si="57"/>
        <v>0</v>
      </c>
      <c r="DK58" s="126">
        <f t="shared" si="57"/>
        <v>0</v>
      </c>
      <c r="DL58" s="126">
        <f t="shared" si="57"/>
        <v>0</v>
      </c>
      <c r="DM58" s="126">
        <f t="shared" si="57"/>
        <v>0</v>
      </c>
      <c r="DN58" s="126">
        <f t="shared" si="57"/>
        <v>0</v>
      </c>
      <c r="DO58" s="126">
        <f t="shared" si="57"/>
        <v>0</v>
      </c>
      <c r="DP58" s="126">
        <f t="shared" si="57"/>
        <v>0</v>
      </c>
      <c r="DQ58" s="126">
        <f t="shared" si="57"/>
        <v>0</v>
      </c>
      <c r="DR58" s="126">
        <f t="shared" si="57"/>
        <v>0</v>
      </c>
      <c r="DS58" s="126">
        <f t="shared" si="57"/>
        <v>0</v>
      </c>
      <c r="DT58" s="126">
        <f t="shared" si="57"/>
        <v>0</v>
      </c>
      <c r="DU58" s="126">
        <f t="shared" si="57"/>
        <v>0</v>
      </c>
      <c r="DV58" s="126">
        <f t="shared" si="57"/>
        <v>0</v>
      </c>
      <c r="DW58" s="126">
        <f t="shared" si="57"/>
        <v>0</v>
      </c>
      <c r="DX58" s="126">
        <f t="shared" si="57"/>
        <v>0</v>
      </c>
      <c r="DY58" s="126">
        <f t="shared" si="57"/>
        <v>0</v>
      </c>
      <c r="DZ58" s="126">
        <f t="shared" si="57"/>
        <v>0</v>
      </c>
      <c r="EA58" s="126">
        <f t="shared" si="57"/>
        <v>0</v>
      </c>
      <c r="EB58" s="126">
        <f t="shared" si="57"/>
        <v>0</v>
      </c>
      <c r="EC58" s="126">
        <f t="shared" ref="EC58:FH58" si="58" xml:space="preserve"> EC$52</f>
        <v>0</v>
      </c>
      <c r="ED58" s="126">
        <f t="shared" si="58"/>
        <v>0</v>
      </c>
      <c r="EE58" s="126">
        <f t="shared" si="58"/>
        <v>0</v>
      </c>
      <c r="EF58" s="126">
        <f t="shared" si="58"/>
        <v>0</v>
      </c>
      <c r="EG58" s="126">
        <f t="shared" si="58"/>
        <v>0</v>
      </c>
      <c r="EH58" s="126">
        <f t="shared" si="58"/>
        <v>0</v>
      </c>
      <c r="EI58" s="126">
        <f t="shared" si="58"/>
        <v>0</v>
      </c>
      <c r="EJ58" s="126">
        <f t="shared" si="58"/>
        <v>0</v>
      </c>
      <c r="EK58" s="126">
        <f t="shared" si="58"/>
        <v>0</v>
      </c>
      <c r="EL58" s="126">
        <f t="shared" si="58"/>
        <v>0</v>
      </c>
      <c r="EM58" s="126">
        <f t="shared" si="58"/>
        <v>0</v>
      </c>
      <c r="EN58" s="126">
        <f t="shared" si="58"/>
        <v>0</v>
      </c>
      <c r="EO58" s="126">
        <f t="shared" si="58"/>
        <v>0</v>
      </c>
      <c r="EP58" s="126">
        <f t="shared" si="58"/>
        <v>0</v>
      </c>
      <c r="EQ58" s="126">
        <f t="shared" si="58"/>
        <v>0</v>
      </c>
      <c r="ER58" s="126">
        <f t="shared" si="58"/>
        <v>0</v>
      </c>
      <c r="ES58" s="126">
        <f t="shared" si="58"/>
        <v>0</v>
      </c>
      <c r="ET58" s="126">
        <f t="shared" si="58"/>
        <v>0</v>
      </c>
      <c r="EU58" s="126">
        <f t="shared" si="58"/>
        <v>0</v>
      </c>
      <c r="EV58" s="126">
        <f t="shared" si="58"/>
        <v>0</v>
      </c>
      <c r="EW58" s="126">
        <f t="shared" si="58"/>
        <v>0</v>
      </c>
      <c r="EX58" s="126">
        <f t="shared" si="58"/>
        <v>0</v>
      </c>
      <c r="EY58" s="126">
        <f t="shared" si="58"/>
        <v>0</v>
      </c>
      <c r="EZ58" s="126">
        <f t="shared" si="58"/>
        <v>0</v>
      </c>
      <c r="FA58" s="126">
        <f t="shared" si="58"/>
        <v>0</v>
      </c>
      <c r="FB58" s="126">
        <f t="shared" si="58"/>
        <v>0</v>
      </c>
      <c r="FC58" s="126">
        <f t="shared" si="58"/>
        <v>0</v>
      </c>
      <c r="FD58" s="126">
        <f t="shared" si="58"/>
        <v>0</v>
      </c>
      <c r="FE58" s="126">
        <f t="shared" si="58"/>
        <v>0</v>
      </c>
      <c r="FF58" s="126">
        <f t="shared" si="58"/>
        <v>0</v>
      </c>
      <c r="FG58" s="126">
        <f t="shared" si="58"/>
        <v>0</v>
      </c>
      <c r="FH58" s="126">
        <f t="shared" si="58"/>
        <v>0</v>
      </c>
      <c r="FI58" s="126">
        <f t="shared" ref="FI58:GJ58" si="59" xml:space="preserve"> FI$52</f>
        <v>0</v>
      </c>
      <c r="FJ58" s="126">
        <f t="shared" si="59"/>
        <v>0</v>
      </c>
      <c r="FK58" s="126">
        <f t="shared" si="59"/>
        <v>0</v>
      </c>
      <c r="FL58" s="126">
        <f t="shared" si="59"/>
        <v>0</v>
      </c>
      <c r="FM58" s="126">
        <f t="shared" si="59"/>
        <v>0</v>
      </c>
      <c r="FN58" s="126">
        <f t="shared" si="59"/>
        <v>0</v>
      </c>
      <c r="FO58" s="126">
        <f t="shared" si="59"/>
        <v>0</v>
      </c>
      <c r="FP58" s="126">
        <f t="shared" si="59"/>
        <v>0</v>
      </c>
      <c r="FQ58" s="126">
        <f t="shared" si="59"/>
        <v>0</v>
      </c>
      <c r="FR58" s="126">
        <f t="shared" si="59"/>
        <v>0</v>
      </c>
      <c r="FS58" s="126">
        <f t="shared" si="59"/>
        <v>0</v>
      </c>
      <c r="FT58" s="126">
        <f t="shared" si="59"/>
        <v>0</v>
      </c>
      <c r="FU58" s="126">
        <f t="shared" si="59"/>
        <v>0</v>
      </c>
      <c r="FV58" s="126">
        <f t="shared" si="59"/>
        <v>0</v>
      </c>
      <c r="FW58" s="126">
        <f t="shared" si="59"/>
        <v>0</v>
      </c>
      <c r="FX58" s="126">
        <f t="shared" si="59"/>
        <v>0</v>
      </c>
      <c r="FY58" s="126">
        <f t="shared" si="59"/>
        <v>0</v>
      </c>
      <c r="FZ58" s="126">
        <f t="shared" si="59"/>
        <v>0</v>
      </c>
      <c r="GA58" s="126">
        <f t="shared" si="59"/>
        <v>0</v>
      </c>
      <c r="GB58" s="126">
        <f t="shared" si="59"/>
        <v>0</v>
      </c>
      <c r="GC58" s="126">
        <f t="shared" si="59"/>
        <v>0</v>
      </c>
      <c r="GD58" s="126">
        <f t="shared" si="59"/>
        <v>0</v>
      </c>
      <c r="GE58" s="126">
        <f t="shared" si="59"/>
        <v>0</v>
      </c>
      <c r="GF58" s="126">
        <f t="shared" si="59"/>
        <v>0</v>
      </c>
      <c r="GG58" s="126">
        <f t="shared" si="59"/>
        <v>0</v>
      </c>
      <c r="GH58" s="126">
        <f t="shared" si="59"/>
        <v>0</v>
      </c>
      <c r="GI58" s="126">
        <f t="shared" si="59"/>
        <v>0</v>
      </c>
      <c r="GJ58" s="126">
        <f t="shared" si="59"/>
        <v>0</v>
      </c>
    </row>
    <row r="59" spans="1:192" s="359" customFormat="1" x14ac:dyDescent="0.35">
      <c r="A59" s="357"/>
      <c r="B59" s="357"/>
      <c r="C59" s="549"/>
      <c r="D59" s="358"/>
      <c r="E59" s="124" t="str">
        <f t="shared" ref="E59:AJ59" si="60" xml:space="preserve"> E$56</f>
        <v>Senior debt discount factor</v>
      </c>
      <c r="F59" s="124">
        <f t="shared" si="60"/>
        <v>0</v>
      </c>
      <c r="G59" s="124" t="str">
        <f t="shared" si="60"/>
        <v>factor</v>
      </c>
      <c r="H59" s="124">
        <f t="shared" si="60"/>
        <v>0</v>
      </c>
      <c r="I59" s="124">
        <f t="shared" si="60"/>
        <v>0</v>
      </c>
      <c r="J59" s="124">
        <f t="shared" si="60"/>
        <v>0</v>
      </c>
      <c r="K59" s="124">
        <f t="shared" si="60"/>
        <v>0</v>
      </c>
      <c r="L59" s="124">
        <f t="shared" si="60"/>
        <v>1</v>
      </c>
      <c r="M59" s="124">
        <f t="shared" si="60"/>
        <v>0.98456058905568666</v>
      </c>
      <c r="N59" s="124">
        <f t="shared" si="60"/>
        <v>0.96919233662620485</v>
      </c>
      <c r="O59" s="124">
        <f t="shared" si="60"/>
        <v>0.95406075496117948</v>
      </c>
      <c r="P59" s="124">
        <f t="shared" si="60"/>
        <v>0.93948118137767467</v>
      </c>
      <c r="Q59" s="124">
        <f t="shared" si="60"/>
        <v>0.92496463531350737</v>
      </c>
      <c r="R59" s="124">
        <f t="shared" si="60"/>
        <v>0.91051449111506721</v>
      </c>
      <c r="S59" s="124">
        <f t="shared" si="60"/>
        <v>0.89628725152696054</v>
      </c>
      <c r="T59" s="124">
        <f t="shared" si="60"/>
        <v>0.88257990305264988</v>
      </c>
      <c r="U59" s="124">
        <f t="shared" si="60"/>
        <v>0.86893254219652971</v>
      </c>
      <c r="V59" s="124">
        <f t="shared" si="60"/>
        <v>0.85534858593588858</v>
      </c>
      <c r="W59" s="124">
        <f t="shared" si="60"/>
        <v>0.8419753768903</v>
      </c>
      <c r="X59" s="124">
        <f t="shared" si="60"/>
        <v>0.82895056255796207</v>
      </c>
      <c r="Y59" s="124">
        <f t="shared" si="60"/>
        <v>0.81612499949984973</v>
      </c>
      <c r="Z59" s="124">
        <f t="shared" si="60"/>
        <v>0.80335974877042304</v>
      </c>
      <c r="AA59" s="124">
        <f t="shared" si="60"/>
        <v>0.7907915371968175</v>
      </c>
      <c r="AB59" s="124">
        <f t="shared" si="60"/>
        <v>0.77868209618266171</v>
      </c>
      <c r="AC59" s="124">
        <f t="shared" si="60"/>
        <v>0.76662509330049777</v>
      </c>
      <c r="AD59" s="124">
        <f t="shared" si="60"/>
        <v>0.75462474539543367</v>
      </c>
      <c r="AE59" s="124">
        <f t="shared" si="60"/>
        <v>0.74280959127627355</v>
      </c>
      <c r="AF59" s="124">
        <f t="shared" si="60"/>
        <v>0.73142571797302725</v>
      </c>
      <c r="AG59" s="124">
        <f t="shared" si="60"/>
        <v>0.72009236191168191</v>
      </c>
      <c r="AH59" s="124">
        <f t="shared" si="60"/>
        <v>0.70881210399425809</v>
      </c>
      <c r="AI59" s="124">
        <f t="shared" si="60"/>
        <v>0.69770665598577764</v>
      </c>
      <c r="AJ59" s="124">
        <f t="shared" si="60"/>
        <v>0.68700754399930453</v>
      </c>
      <c r="AK59" s="124">
        <f t="shared" ref="AK59:BP59" si="61" xml:space="preserve"> AK$56</f>
        <v>0.676355709612393</v>
      </c>
      <c r="AL59" s="124">
        <f t="shared" si="61"/>
        <v>0.66575378766719351</v>
      </c>
      <c r="AM59" s="124">
        <f t="shared" si="61"/>
        <v>0.65531577671866237</v>
      </c>
      <c r="AN59" s="124">
        <f t="shared" si="61"/>
        <v>0.64514911588287949</v>
      </c>
      <c r="AO59" s="124">
        <f t="shared" si="61"/>
        <v>0.63513819051732878</v>
      </c>
      <c r="AP59" s="124">
        <f t="shared" si="61"/>
        <v>0.62517471304101424</v>
      </c>
      <c r="AQ59" s="124">
        <f t="shared" si="61"/>
        <v>0.61536614051103145</v>
      </c>
      <c r="AR59" s="124">
        <f t="shared" si="61"/>
        <v>0.60591647917262292</v>
      </c>
      <c r="AS59" s="124">
        <f t="shared" si="61"/>
        <v>0.59650798212959288</v>
      </c>
      <c r="AT59" s="124">
        <f t="shared" si="61"/>
        <v>0.58714376581829675</v>
      </c>
      <c r="AU59" s="124">
        <f t="shared" si="61"/>
        <v>0.57792515706300651</v>
      </c>
      <c r="AV59" s="124">
        <f t="shared" si="61"/>
        <v>0.56904386189289935</v>
      </c>
      <c r="AW59" s="124">
        <f t="shared" si="61"/>
        <v>0.56020149950696807</v>
      </c>
      <c r="AX59" s="124">
        <f t="shared" si="61"/>
        <v>0.55140055119726439</v>
      </c>
      <c r="AY59" s="124">
        <f t="shared" si="61"/>
        <v>0.54273598467803352</v>
      </c>
      <c r="AZ59" s="124">
        <f t="shared" si="61"/>
        <v>0.53438859435927422</v>
      </c>
      <c r="BA59" s="124">
        <f t="shared" si="61"/>
        <v>0.52607874366545504</v>
      </c>
      <c r="BB59" s="124">
        <f t="shared" si="61"/>
        <v>0.51780848263568202</v>
      </c>
      <c r="BC59" s="124">
        <f t="shared" si="61"/>
        <v>0.50966705542928736</v>
      </c>
      <c r="BD59" s="124">
        <f t="shared" si="61"/>
        <v>0.50173758433299387</v>
      </c>
      <c r="BE59" s="124">
        <f t="shared" si="61"/>
        <v>0.49393049775621017</v>
      </c>
      <c r="BF59" s="124">
        <f t="shared" si="61"/>
        <v>0.48616085644850332</v>
      </c>
      <c r="BG59" s="124">
        <f t="shared" si="61"/>
        <v>0.47851222977226165</v>
      </c>
      <c r="BH59" s="124">
        <f t="shared" si="61"/>
        <v>0.47114340556618484</v>
      </c>
      <c r="BI59" s="124">
        <f t="shared" si="61"/>
        <v>0.46380763538975545</v>
      </c>
      <c r="BJ59" s="124">
        <f t="shared" si="61"/>
        <v>0.45650689610193718</v>
      </c>
      <c r="BK59" s="124">
        <f t="shared" si="61"/>
        <v>0.44931985625654552</v>
      </c>
      <c r="BL59" s="124">
        <f t="shared" si="61"/>
        <v>0.44239574351647176</v>
      </c>
      <c r="BM59" s="124">
        <f t="shared" si="61"/>
        <v>0.43550233337837402</v>
      </c>
      <c r="BN59" s="124">
        <f t="shared" si="61"/>
        <v>0.42864181820398295</v>
      </c>
      <c r="BO59" s="124">
        <f t="shared" si="61"/>
        <v>0.42188797671477385</v>
      </c>
      <c r="BP59" s="124">
        <f t="shared" si="61"/>
        <v>0.41538197347876793</v>
      </c>
      <c r="BQ59" s="124">
        <f t="shared" ref="BQ59:CV59" si="62" xml:space="preserve"> BQ$56</f>
        <v>0.40890552357086057</v>
      </c>
      <c r="BR59" s="124">
        <f t="shared" si="62"/>
        <v>0.40246018453178961</v>
      </c>
      <c r="BS59" s="124">
        <f t="shared" si="62"/>
        <v>0.39611566246434715</v>
      </c>
      <c r="BT59" s="124">
        <f t="shared" si="62"/>
        <v>0.38993717849307996</v>
      </c>
      <c r="BU59" s="124">
        <f t="shared" si="62"/>
        <v>0.38385393742381818</v>
      </c>
      <c r="BV59" s="124">
        <f t="shared" si="62"/>
        <v>0.37779993690597047</v>
      </c>
      <c r="BW59" s="124">
        <f t="shared" si="62"/>
        <v>0.37184005232122797</v>
      </c>
      <c r="BX59" s="124">
        <f t="shared" si="62"/>
        <v>0.36609851106723496</v>
      </c>
      <c r="BY59" s="124">
        <f t="shared" si="62"/>
        <v>0.36038257533778417</v>
      </c>
      <c r="BZ59" s="124">
        <f t="shared" si="62"/>
        <v>0.35469401014369567</v>
      </c>
      <c r="CA59" s="124">
        <f t="shared" si="62"/>
        <v>0.34909425437355035</v>
      </c>
      <c r="CB59" s="124">
        <f t="shared" si="62"/>
        <v>0.34369974932794845</v>
      </c>
      <c r="CC59" s="124">
        <f t="shared" si="62"/>
        <v>0.33832960478169355</v>
      </c>
      <c r="CD59" s="124">
        <f t="shared" si="62"/>
        <v>0.33298535557738684</v>
      </c>
      <c r="CE59" s="124">
        <f t="shared" si="62"/>
        <v>0.32772455138998491</v>
      </c>
      <c r="CF59" s="124">
        <f t="shared" si="62"/>
        <v>0.32265690208582493</v>
      </c>
      <c r="CG59" s="124">
        <f t="shared" si="62"/>
        <v>0.31761230171725924</v>
      </c>
      <c r="CH59" s="124">
        <f t="shared" si="62"/>
        <v>0.31259209490190581</v>
      </c>
      <c r="CI59" s="124">
        <f t="shared" si="62"/>
        <v>0.30765049505940578</v>
      </c>
      <c r="CJ59" s="124">
        <f t="shared" si="62"/>
        <v>0.3028384787817483</v>
      </c>
      <c r="CK59" s="124">
        <f t="shared" si="62"/>
        <v>0.29810077867377116</v>
      </c>
      <c r="CL59" s="124">
        <f t="shared" si="62"/>
        <v>0.29338612428957012</v>
      </c>
      <c r="CM59" s="124">
        <f t="shared" si="62"/>
        <v>0.28874525084560743</v>
      </c>
      <c r="CN59" s="124">
        <f t="shared" si="62"/>
        <v>0.28427459225675206</v>
      </c>
      <c r="CO59" s="124">
        <f t="shared" si="62"/>
        <v>0.2798242339063397</v>
      </c>
      <c r="CP59" s="124">
        <f t="shared" si="62"/>
        <v>0.27539567018493161</v>
      </c>
      <c r="CQ59" s="124">
        <f t="shared" si="62"/>
        <v>0.27103629412203761</v>
      </c>
      <c r="CR59" s="124">
        <f t="shared" si="62"/>
        <v>0.26683709214480938</v>
      </c>
      <c r="CS59" s="124">
        <f t="shared" si="62"/>
        <v>0.26265706689700152</v>
      </c>
      <c r="CT59" s="124">
        <f t="shared" si="62"/>
        <v>0.25849743813804071</v>
      </c>
      <c r="CU59" s="124">
        <f t="shared" si="62"/>
        <v>0.25440319800951283</v>
      </c>
      <c r="CV59" s="124">
        <f t="shared" si="62"/>
        <v>0.25045932768318319</v>
      </c>
      <c r="CW59" s="124">
        <f t="shared" ref="CW59:EB59" si="63" xml:space="preserve"> CW$56</f>
        <v>0.24653348140992398</v>
      </c>
      <c r="CX59" s="124">
        <f t="shared" si="63"/>
        <v>0.24262658573478915</v>
      </c>
      <c r="CY59" s="124">
        <f t="shared" si="63"/>
        <v>0.23878084720706122</v>
      </c>
      <c r="CZ59" s="124">
        <f t="shared" si="63"/>
        <v>0.23503574045042522</v>
      </c>
      <c r="DA59" s="124">
        <f t="shared" si="63"/>
        <v>0.23134856713800711</v>
      </c>
      <c r="DB59" s="124">
        <f t="shared" si="63"/>
        <v>0.22767955163969811</v>
      </c>
      <c r="DC59" s="124">
        <f t="shared" si="63"/>
        <v>0.22406823934481296</v>
      </c>
      <c r="DD59" s="124">
        <f t="shared" si="63"/>
        <v>0.22058960741279537</v>
      </c>
      <c r="DE59" s="124">
        <f t="shared" si="63"/>
        <v>0.21712704040100003</v>
      </c>
      <c r="DF59" s="124">
        <f t="shared" si="63"/>
        <v>0.21368140729000312</v>
      </c>
      <c r="DG59" s="124">
        <f t="shared" si="63"/>
        <v>0.21028970262289431</v>
      </c>
      <c r="DH59" s="124">
        <f t="shared" si="63"/>
        <v>0.20702263698412052</v>
      </c>
      <c r="DI59" s="124">
        <f t="shared" si="63"/>
        <v>0.20377072719318445</v>
      </c>
      <c r="DJ59" s="124">
        <f t="shared" si="63"/>
        <v>0.20053454658059636</v>
      </c>
      <c r="DK59" s="124">
        <f t="shared" si="63"/>
        <v>0.19734916571127092</v>
      </c>
      <c r="DL59" s="124">
        <f t="shared" si="63"/>
        <v>0.19428110760218337</v>
      </c>
      <c r="DM59" s="124">
        <f t="shared" si="63"/>
        <v>0.19122704835332885</v>
      </c>
      <c r="DN59" s="124">
        <f t="shared" si="63"/>
        <v>0.18818811104276997</v>
      </c>
      <c r="DO59" s="124">
        <f t="shared" si="63"/>
        <v>0.18519710454856705</v>
      </c>
      <c r="DP59" s="124">
        <f t="shared" si="63"/>
        <v>0.18228446523326616</v>
      </c>
      <c r="DQ59" s="124">
        <f t="shared" si="63"/>
        <v>0.17941723194083631</v>
      </c>
      <c r="DR59" s="124">
        <f t="shared" si="63"/>
        <v>0.17656393095867939</v>
      </c>
      <c r="DS59" s="124">
        <f t="shared" si="63"/>
        <v>0.17375563067591546</v>
      </c>
      <c r="DT59" s="124">
        <f t="shared" si="63"/>
        <v>0.17105054330627126</v>
      </c>
      <c r="DU59" s="124">
        <f t="shared" si="63"/>
        <v>0.16835797761507226</v>
      </c>
      <c r="DV59" s="124">
        <f t="shared" si="63"/>
        <v>0.16567879538741498</v>
      </c>
      <c r="DW59" s="124">
        <f t="shared" si="63"/>
        <v>0.1630417647680423</v>
      </c>
      <c r="DX59" s="124">
        <f t="shared" si="63"/>
        <v>0.16050173651178817</v>
      </c>
      <c r="DY59" s="124">
        <f t="shared" si="63"/>
        <v>0.15797365108674344</v>
      </c>
      <c r="DZ59" s="124">
        <f t="shared" si="63"/>
        <v>0.15545814926364074</v>
      </c>
      <c r="EA59" s="124">
        <f t="shared" si="63"/>
        <v>0.15298219532498614</v>
      </c>
      <c r="EB59" s="124">
        <f t="shared" si="63"/>
        <v>0.15059753605075998</v>
      </c>
      <c r="EC59" s="124">
        <f t="shared" ref="EC59:FH59" si="64" xml:space="preserve"> EC$56</f>
        <v>0.14822404435638056</v>
      </c>
      <c r="ED59" s="124">
        <f t="shared" si="64"/>
        <v>0.14586216221878501</v>
      </c>
      <c r="EE59" s="124">
        <f t="shared" si="64"/>
        <v>0.14353753295791158</v>
      </c>
      <c r="EF59" s="124">
        <f t="shared" si="64"/>
        <v>0.14127405210340524</v>
      </c>
      <c r="EG59" s="124">
        <f t="shared" si="64"/>
        <v>0.1390457941990984</v>
      </c>
      <c r="EH59" s="124">
        <f t="shared" si="64"/>
        <v>0.1368286698665202</v>
      </c>
      <c r="EI59" s="124">
        <f t="shared" si="64"/>
        <v>0.13464647832938753</v>
      </c>
      <c r="EJ59" s="124">
        <f t="shared" si="64"/>
        <v>0.13254475589853129</v>
      </c>
      <c r="EK59" s="124">
        <f t="shared" si="64"/>
        <v>0.13045275357711081</v>
      </c>
      <c r="EL59" s="124">
        <f t="shared" si="64"/>
        <v>0.12837108520670804</v>
      </c>
      <c r="EM59" s="124">
        <f t="shared" si="64"/>
        <v>0.12632239312644619</v>
      </c>
      <c r="EN59" s="124">
        <f t="shared" si="64"/>
        <v>0.1243493053929841</v>
      </c>
      <c r="EO59" s="124">
        <f t="shared" si="64"/>
        <v>0.12238552219409617</v>
      </c>
      <c r="EP59" s="124">
        <f t="shared" si="64"/>
        <v>0.12043157317682018</v>
      </c>
      <c r="EQ59" s="124">
        <f t="shared" si="64"/>
        <v>0.11850846831659169</v>
      </c>
      <c r="ER59" s="124">
        <f t="shared" si="64"/>
        <v>0.116656252829479</v>
      </c>
      <c r="ES59" s="124">
        <f t="shared" si="64"/>
        <v>0.11481264803207118</v>
      </c>
      <c r="ET59" s="124">
        <f t="shared" si="64"/>
        <v>0.11297817199407038</v>
      </c>
      <c r="EU59" s="124">
        <f t="shared" si="64"/>
        <v>0.11117264935941755</v>
      </c>
      <c r="EV59" s="124">
        <f t="shared" si="64"/>
        <v>0.1094147968259241</v>
      </c>
      <c r="EW59" s="124">
        <f t="shared" si="64"/>
        <v>0.10768452498928259</v>
      </c>
      <c r="EX59" s="124">
        <f t="shared" si="64"/>
        <v>0.10596286554551379</v>
      </c>
      <c r="EY59" s="124">
        <f t="shared" si="64"/>
        <v>0.10426841209280309</v>
      </c>
      <c r="EZ59" s="124">
        <f t="shared" si="64"/>
        <v>0.10263647166601907</v>
      </c>
      <c r="FA59" s="124">
        <f t="shared" si="64"/>
        <v>0.10101227061873413</v>
      </c>
      <c r="FB59" s="124">
        <f t="shared" si="64"/>
        <v>9.9396157352215173E-2</v>
      </c>
      <c r="FC59" s="124">
        <f t="shared" si="64"/>
        <v>9.7805679215016539E-2</v>
      </c>
      <c r="FD59" s="124">
        <f t="shared" si="64"/>
        <v>9.6273837307466248E-2</v>
      </c>
      <c r="FE59" s="124">
        <f t="shared" si="64"/>
        <v>9.4749229922786365E-2</v>
      </c>
      <c r="FF59" s="124">
        <f t="shared" si="64"/>
        <v>9.3232222939857667E-2</v>
      </c>
      <c r="FG59" s="124">
        <f t="shared" si="64"/>
        <v>9.1739246014453976E-2</v>
      </c>
      <c r="FH59" s="124">
        <f t="shared" si="64"/>
        <v>9.0301412739960688E-2</v>
      </c>
      <c r="FI59" s="124">
        <f t="shared" ref="FI59:GJ59" si="65" xml:space="preserve"> FI$56</f>
        <v>8.8870448185007223E-2</v>
      </c>
      <c r="FJ59" s="124">
        <f t="shared" si="65"/>
        <v>8.7446601805987942E-2</v>
      </c>
      <c r="FK59" s="124">
        <f t="shared" si="65"/>
        <v>8.6045381639002619E-2</v>
      </c>
      <c r="FL59" s="124">
        <f t="shared" si="65"/>
        <v>8.4681089406174803E-2</v>
      </c>
      <c r="FM59" s="124">
        <f t="shared" si="65"/>
        <v>8.3338229676256301E-2</v>
      </c>
      <c r="FN59" s="124">
        <f t="shared" si="65"/>
        <v>8.2002082101462745E-2</v>
      </c>
      <c r="FO59" s="124">
        <f t="shared" si="65"/>
        <v>8.0687097047270395E-2</v>
      </c>
      <c r="FP59" s="124">
        <f t="shared" si="65"/>
        <v>7.9420596647679031E-2</v>
      </c>
      <c r="FQ59" s="124">
        <f t="shared" si="65"/>
        <v>7.816011092698516E-2</v>
      </c>
      <c r="FR59" s="124">
        <f t="shared" si="65"/>
        <v>7.6906004708208395E-2</v>
      </c>
      <c r="FS59" s="124">
        <f t="shared" si="65"/>
        <v>7.5671796529692276E-2</v>
      </c>
      <c r="FT59" s="124">
        <f t="shared" si="65"/>
        <v>7.4483116745396649E-2</v>
      </c>
      <c r="FU59" s="124">
        <f t="shared" si="65"/>
        <v>7.3300129538339268E-2</v>
      </c>
      <c r="FV59" s="124">
        <f t="shared" si="65"/>
        <v>7.2123158289435066E-2</v>
      </c>
      <c r="FW59" s="124">
        <f t="shared" si="65"/>
        <v>7.0964946339030513E-2</v>
      </c>
      <c r="FX59" s="124">
        <f t="shared" si="65"/>
        <v>6.9849512489140189E-2</v>
      </c>
      <c r="FY59" s="124">
        <f t="shared" si="65"/>
        <v>6.87393837760574E-2</v>
      </c>
      <c r="FZ59" s="124">
        <f t="shared" si="65"/>
        <v>6.7634946581154376E-2</v>
      </c>
      <c r="GA59" s="124">
        <f t="shared" si="65"/>
        <v>6.654802348113241E-2</v>
      </c>
      <c r="GB59" s="124">
        <f t="shared" si="65"/>
        <v>6.5489883602879273E-2</v>
      </c>
      <c r="GC59" s="124">
        <f t="shared" si="65"/>
        <v>6.4448328085896567E-2</v>
      </c>
      <c r="GD59" s="124">
        <f t="shared" si="65"/>
        <v>6.3412041319947973E-2</v>
      </c>
      <c r="GE59" s="124">
        <f t="shared" si="65"/>
        <v>6.2392257343500512E-2</v>
      </c>
      <c r="GF59" s="124">
        <f t="shared" si="65"/>
        <v>6.1410182632335081E-2</v>
      </c>
      <c r="GG59" s="124">
        <f t="shared" si="65"/>
        <v>6.043287655584291E-2</v>
      </c>
      <c r="GH59" s="124">
        <f t="shared" si="65"/>
        <v>5.9460503742676855E-2</v>
      </c>
      <c r="GI59" s="124">
        <f t="shared" si="65"/>
        <v>5.850355882090881E-2</v>
      </c>
      <c r="GJ59" s="124">
        <f t="shared" si="65"/>
        <v>5.7581982228140316E-2</v>
      </c>
    </row>
    <row r="60" spans="1:192" x14ac:dyDescent="0.35">
      <c r="E60" s="12" t="s">
        <v>306</v>
      </c>
      <c r="F60" s="12">
        <f xml:space="preserve"> SUMPRODUCT(J58:GJ58, J59:GJ59)</f>
        <v>67279.668423079915</v>
      </c>
      <c r="G60" s="12" t="str">
        <f xml:space="preserve"> SMU</f>
        <v>$ 000s</v>
      </c>
    </row>
    <row r="63" spans="1:192" x14ac:dyDescent="0.35">
      <c r="B63" s="15" t="s">
        <v>202</v>
      </c>
    </row>
    <row r="64" spans="1:192" x14ac:dyDescent="0.35">
      <c r="E64" s="198" t="str">
        <f xml:space="preserve"> InpC!E$53</f>
        <v>Senior debt gearing</v>
      </c>
      <c r="F64" s="412">
        <f xml:space="preserve"> InpC!F$53</f>
        <v>0.7</v>
      </c>
      <c r="G64" s="198" t="str">
        <f xml:space="preserve"> InpC!G$53</f>
        <v>%</v>
      </c>
      <c r="H64" s="43"/>
    </row>
    <row r="65" spans="1:192" x14ac:dyDescent="0.35">
      <c r="E65" s="198" t="str">
        <f xml:space="preserve"> InpC!E$110</f>
        <v>Solar asset book value</v>
      </c>
      <c r="F65" s="198">
        <f xml:space="preserve"> InpC!F$110</f>
        <v>100000</v>
      </c>
      <c r="G65" s="198" t="str">
        <f xml:space="preserve"> InpC!G$110</f>
        <v>$ 000s</v>
      </c>
      <c r="H65" s="43"/>
    </row>
    <row r="66" spans="1:192" s="548" customFormat="1" x14ac:dyDescent="0.35">
      <c r="A66" s="313"/>
      <c r="B66" s="313"/>
      <c r="C66" s="314"/>
      <c r="D66" s="315"/>
      <c r="E66" s="360" t="s">
        <v>308</v>
      </c>
      <c r="F66" s="360">
        <f xml:space="preserve"> F64 * F65</f>
        <v>70000</v>
      </c>
      <c r="G66" s="360" t="str">
        <f xml:space="preserve"> SMU</f>
        <v>$ 000s</v>
      </c>
      <c r="H66" s="360"/>
      <c r="I66" s="312"/>
      <c r="J66" s="310"/>
      <c r="K66" s="310"/>
      <c r="L66" s="310"/>
      <c r="M66" s="310"/>
      <c r="N66" s="310"/>
      <c r="O66" s="310"/>
      <c r="P66" s="310"/>
      <c r="Q66" s="310"/>
      <c r="R66" s="310"/>
      <c r="S66" s="310"/>
      <c r="T66" s="310"/>
      <c r="U66" s="310"/>
      <c r="V66" s="310"/>
      <c r="W66" s="310"/>
      <c r="X66" s="310"/>
      <c r="Y66" s="310"/>
      <c r="Z66" s="310"/>
      <c r="AA66" s="310"/>
      <c r="AB66" s="310"/>
      <c r="AC66" s="310"/>
      <c r="AD66" s="310"/>
      <c r="AE66" s="310"/>
      <c r="AF66" s="310"/>
      <c r="AG66" s="310"/>
      <c r="AH66" s="310"/>
      <c r="AI66" s="310"/>
      <c r="AJ66" s="310"/>
      <c r="AK66" s="310"/>
      <c r="AL66" s="310"/>
      <c r="AM66" s="310"/>
      <c r="AN66" s="310"/>
      <c r="AO66" s="310"/>
      <c r="AP66" s="310"/>
      <c r="AQ66" s="310"/>
      <c r="AR66" s="310"/>
      <c r="AS66" s="310"/>
      <c r="AT66" s="310"/>
      <c r="AU66" s="310"/>
      <c r="AV66" s="310"/>
      <c r="AW66" s="310"/>
      <c r="AX66" s="310"/>
      <c r="AY66" s="310"/>
      <c r="AZ66" s="310"/>
      <c r="BA66" s="310"/>
      <c r="BB66" s="310"/>
      <c r="BC66" s="310"/>
      <c r="BD66" s="310"/>
      <c r="BE66" s="310"/>
      <c r="BF66" s="310"/>
      <c r="BG66" s="310"/>
      <c r="BH66" s="310"/>
      <c r="BI66" s="310"/>
      <c r="BJ66" s="310"/>
      <c r="BK66" s="310"/>
      <c r="BL66" s="310"/>
      <c r="BM66" s="310"/>
      <c r="BN66" s="310"/>
      <c r="BO66" s="310"/>
      <c r="BP66" s="310"/>
      <c r="BQ66" s="310"/>
      <c r="BR66" s="310"/>
      <c r="BS66" s="310"/>
      <c r="BT66" s="310"/>
      <c r="BU66" s="310"/>
      <c r="BV66" s="310"/>
      <c r="BW66" s="310"/>
      <c r="BX66" s="310"/>
      <c r="BY66" s="310"/>
      <c r="BZ66" s="310"/>
      <c r="CA66" s="310"/>
      <c r="CB66" s="310"/>
      <c r="CC66" s="310"/>
      <c r="CD66" s="310"/>
      <c r="CE66" s="310"/>
      <c r="CF66" s="310"/>
      <c r="CG66" s="310"/>
      <c r="CH66" s="310"/>
      <c r="CI66" s="310"/>
      <c r="CJ66" s="310"/>
      <c r="CK66" s="310"/>
      <c r="CL66" s="310"/>
      <c r="CM66" s="310"/>
      <c r="CN66" s="310"/>
      <c r="CO66" s="310"/>
      <c r="CP66" s="310"/>
      <c r="CQ66" s="310"/>
      <c r="CR66" s="310"/>
      <c r="CS66" s="310"/>
      <c r="CT66" s="310"/>
      <c r="CU66" s="310"/>
      <c r="CV66" s="310"/>
      <c r="CW66" s="310"/>
      <c r="CX66" s="310"/>
      <c r="CY66" s="310"/>
      <c r="CZ66" s="310"/>
      <c r="DA66" s="310"/>
      <c r="DB66" s="310"/>
      <c r="DC66" s="310"/>
      <c r="DD66" s="310"/>
      <c r="DE66" s="310"/>
      <c r="DF66" s="310"/>
      <c r="DG66" s="310"/>
      <c r="DH66" s="310"/>
      <c r="DI66" s="310"/>
      <c r="DJ66" s="310"/>
      <c r="DK66" s="310"/>
      <c r="DL66" s="310"/>
      <c r="DM66" s="310"/>
      <c r="DN66" s="310"/>
      <c r="DO66" s="310"/>
      <c r="DP66" s="310"/>
      <c r="DQ66" s="310"/>
      <c r="DR66" s="310"/>
      <c r="DS66" s="310"/>
      <c r="DT66" s="310"/>
      <c r="DU66" s="310"/>
      <c r="DV66" s="310"/>
      <c r="DW66" s="310"/>
      <c r="DX66" s="310"/>
      <c r="DY66" s="310"/>
      <c r="DZ66" s="310"/>
      <c r="EA66" s="310"/>
      <c r="EB66" s="310"/>
      <c r="EC66" s="310"/>
      <c r="ED66" s="310"/>
      <c r="EE66" s="310"/>
      <c r="EF66" s="310"/>
      <c r="EG66" s="310"/>
      <c r="EH66" s="310"/>
      <c r="EI66" s="310"/>
      <c r="EJ66" s="310"/>
      <c r="EK66" s="310"/>
      <c r="EL66" s="310"/>
      <c r="EM66" s="310"/>
      <c r="EN66" s="310"/>
      <c r="EO66" s="310"/>
      <c r="EP66" s="310"/>
      <c r="EQ66" s="310"/>
      <c r="ER66" s="310"/>
      <c r="ES66" s="310"/>
      <c r="ET66" s="310"/>
      <c r="EU66" s="310"/>
      <c r="EV66" s="310"/>
      <c r="EW66" s="310"/>
      <c r="EX66" s="310"/>
      <c r="EY66" s="310"/>
      <c r="EZ66" s="310"/>
      <c r="FA66" s="310"/>
      <c r="FB66" s="310"/>
      <c r="FC66" s="310"/>
      <c r="FD66" s="310"/>
      <c r="FE66" s="310"/>
      <c r="FF66" s="310"/>
      <c r="FG66" s="310"/>
      <c r="FH66" s="310"/>
      <c r="FI66" s="310"/>
      <c r="FJ66" s="310"/>
      <c r="FK66" s="310"/>
      <c r="FL66" s="310"/>
      <c r="FM66" s="310"/>
      <c r="FN66" s="310"/>
      <c r="FO66" s="310"/>
      <c r="FP66" s="310"/>
      <c r="FQ66" s="310"/>
      <c r="FR66" s="310"/>
      <c r="FS66" s="310"/>
      <c r="FT66" s="310"/>
      <c r="FU66" s="310"/>
      <c r="FV66" s="310"/>
      <c r="FW66" s="310"/>
      <c r="FX66" s="310"/>
      <c r="FY66" s="310"/>
      <c r="FZ66" s="310"/>
      <c r="GA66" s="310"/>
      <c r="GB66" s="310"/>
      <c r="GC66" s="310"/>
      <c r="GD66" s="310"/>
      <c r="GE66" s="310"/>
      <c r="GF66" s="310"/>
      <c r="GG66" s="310"/>
      <c r="GH66" s="310"/>
      <c r="GI66" s="310"/>
      <c r="GJ66" s="310"/>
    </row>
    <row r="67" spans="1:192" s="548" customFormat="1" x14ac:dyDescent="0.35">
      <c r="A67" s="313"/>
      <c r="B67" s="313"/>
      <c r="C67" s="314"/>
      <c r="D67" s="315"/>
      <c r="E67" s="360"/>
      <c r="F67" s="360"/>
      <c r="G67" s="360"/>
      <c r="H67" s="360"/>
      <c r="I67" s="312"/>
      <c r="J67" s="310"/>
      <c r="K67" s="310"/>
      <c r="L67" s="310"/>
      <c r="M67" s="310"/>
      <c r="N67" s="310"/>
      <c r="O67" s="310"/>
      <c r="P67" s="310"/>
      <c r="Q67" s="310"/>
      <c r="R67" s="310"/>
      <c r="S67" s="310"/>
      <c r="T67" s="310"/>
      <c r="U67" s="310"/>
      <c r="V67" s="310"/>
      <c r="W67" s="310"/>
      <c r="X67" s="310"/>
      <c r="Y67" s="310"/>
      <c r="Z67" s="310"/>
      <c r="AA67" s="310"/>
      <c r="AB67" s="310"/>
      <c r="AC67" s="310"/>
      <c r="AD67" s="310"/>
      <c r="AE67" s="310"/>
      <c r="AF67" s="310"/>
      <c r="AG67" s="310"/>
      <c r="AH67" s="310"/>
      <c r="AI67" s="310"/>
      <c r="AJ67" s="310"/>
      <c r="AK67" s="310"/>
      <c r="AL67" s="310"/>
      <c r="AM67" s="310"/>
      <c r="AN67" s="310"/>
      <c r="AO67" s="310"/>
      <c r="AP67" s="310"/>
      <c r="AQ67" s="310"/>
      <c r="AR67" s="310"/>
      <c r="AS67" s="310"/>
      <c r="AT67" s="310"/>
      <c r="AU67" s="310"/>
      <c r="AV67" s="310"/>
      <c r="AW67" s="310"/>
      <c r="AX67" s="310"/>
      <c r="AY67" s="310"/>
      <c r="AZ67" s="310"/>
      <c r="BA67" s="310"/>
      <c r="BB67" s="310"/>
      <c r="BC67" s="310"/>
      <c r="BD67" s="310"/>
      <c r="BE67" s="310"/>
      <c r="BF67" s="310"/>
      <c r="BG67" s="310"/>
      <c r="BH67" s="310"/>
      <c r="BI67" s="310"/>
      <c r="BJ67" s="310"/>
      <c r="BK67" s="310"/>
      <c r="BL67" s="310"/>
      <c r="BM67" s="310"/>
      <c r="BN67" s="310"/>
      <c r="BO67" s="310"/>
      <c r="BP67" s="310"/>
      <c r="BQ67" s="310"/>
      <c r="BR67" s="310"/>
      <c r="BS67" s="310"/>
      <c r="BT67" s="310"/>
      <c r="BU67" s="310"/>
      <c r="BV67" s="310"/>
      <c r="BW67" s="310"/>
      <c r="BX67" s="310"/>
      <c r="BY67" s="310"/>
      <c r="BZ67" s="310"/>
      <c r="CA67" s="310"/>
      <c r="CB67" s="310"/>
      <c r="CC67" s="310"/>
      <c r="CD67" s="310"/>
      <c r="CE67" s="310"/>
      <c r="CF67" s="310"/>
      <c r="CG67" s="310"/>
      <c r="CH67" s="310"/>
      <c r="CI67" s="310"/>
      <c r="CJ67" s="310"/>
      <c r="CK67" s="310"/>
      <c r="CL67" s="310"/>
      <c r="CM67" s="310"/>
      <c r="CN67" s="310"/>
      <c r="CO67" s="310"/>
      <c r="CP67" s="310"/>
      <c r="CQ67" s="310"/>
      <c r="CR67" s="310"/>
      <c r="CS67" s="310"/>
      <c r="CT67" s="310"/>
      <c r="CU67" s="310"/>
      <c r="CV67" s="310"/>
      <c r="CW67" s="310"/>
      <c r="CX67" s="310"/>
      <c r="CY67" s="310"/>
      <c r="CZ67" s="310"/>
      <c r="DA67" s="310"/>
      <c r="DB67" s="310"/>
      <c r="DC67" s="310"/>
      <c r="DD67" s="310"/>
      <c r="DE67" s="310"/>
      <c r="DF67" s="310"/>
      <c r="DG67" s="310"/>
      <c r="DH67" s="310"/>
      <c r="DI67" s="310"/>
      <c r="DJ67" s="310"/>
      <c r="DK67" s="310"/>
      <c r="DL67" s="310"/>
      <c r="DM67" s="310"/>
      <c r="DN67" s="310"/>
      <c r="DO67" s="310"/>
      <c r="DP67" s="310"/>
      <c r="DQ67" s="310"/>
      <c r="DR67" s="310"/>
      <c r="DS67" s="310"/>
      <c r="DT67" s="310"/>
      <c r="DU67" s="310"/>
      <c r="DV67" s="310"/>
      <c r="DW67" s="310"/>
      <c r="DX67" s="310"/>
      <c r="DY67" s="310"/>
      <c r="DZ67" s="310"/>
      <c r="EA67" s="310"/>
      <c r="EB67" s="310"/>
      <c r="EC67" s="310"/>
      <c r="ED67" s="310"/>
      <c r="EE67" s="310"/>
      <c r="EF67" s="310"/>
      <c r="EG67" s="310"/>
      <c r="EH67" s="310"/>
      <c r="EI67" s="310"/>
      <c r="EJ67" s="310"/>
      <c r="EK67" s="310"/>
      <c r="EL67" s="310"/>
      <c r="EM67" s="310"/>
      <c r="EN67" s="310"/>
      <c r="EO67" s="310"/>
      <c r="EP67" s="310"/>
      <c r="EQ67" s="310"/>
      <c r="ER67" s="310"/>
      <c r="ES67" s="310"/>
      <c r="ET67" s="310"/>
      <c r="EU67" s="310"/>
      <c r="EV67" s="310"/>
      <c r="EW67" s="310"/>
      <c r="EX67" s="310"/>
      <c r="EY67" s="310"/>
      <c r="EZ67" s="310"/>
      <c r="FA67" s="310"/>
      <c r="FB67" s="310"/>
      <c r="FC67" s="310"/>
      <c r="FD67" s="310"/>
      <c r="FE67" s="310"/>
      <c r="FF67" s="310"/>
      <c r="FG67" s="310"/>
      <c r="FH67" s="310"/>
      <c r="FI67" s="310"/>
      <c r="FJ67" s="310"/>
      <c r="FK67" s="310"/>
      <c r="FL67" s="310"/>
      <c r="FM67" s="310"/>
      <c r="FN67" s="310"/>
      <c r="FO67" s="310"/>
      <c r="FP67" s="310"/>
      <c r="FQ67" s="310"/>
      <c r="FR67" s="310"/>
      <c r="FS67" s="310"/>
      <c r="FT67" s="310"/>
      <c r="FU67" s="310"/>
      <c r="FV67" s="310"/>
      <c r="FW67" s="310"/>
      <c r="FX67" s="310"/>
      <c r="FY67" s="310"/>
      <c r="FZ67" s="310"/>
      <c r="GA67" s="310"/>
      <c r="GB67" s="310"/>
      <c r="GC67" s="310"/>
      <c r="GD67" s="310"/>
      <c r="GE67" s="310"/>
      <c r="GF67" s="310"/>
      <c r="GG67" s="310"/>
      <c r="GH67" s="310"/>
      <c r="GI67" s="310"/>
      <c r="GJ67" s="310"/>
    </row>
    <row r="68" spans="1:192" s="548" customFormat="1" x14ac:dyDescent="0.35">
      <c r="A68" s="313"/>
      <c r="B68" s="313"/>
      <c r="C68" s="314"/>
      <c r="D68" s="315"/>
      <c r="E68" s="198" t="str">
        <f xml:space="preserve"> InpC!E$60</f>
        <v>Senior debt sizing method</v>
      </c>
      <c r="F68" s="198">
        <f xml:space="preserve"> InpC!F$60</f>
        <v>2</v>
      </c>
      <c r="G68" s="198" t="str">
        <f xml:space="preserve"> InpC!G$60</f>
        <v>1 = leverage, 2 = DSCR</v>
      </c>
      <c r="H68" s="360"/>
      <c r="I68" s="312"/>
      <c r="J68" s="310"/>
      <c r="K68" s="310"/>
      <c r="L68" s="310"/>
      <c r="M68" s="310"/>
      <c r="N68" s="310"/>
      <c r="O68" s="310"/>
      <c r="P68" s="310"/>
      <c r="Q68" s="310"/>
      <c r="R68" s="310"/>
      <c r="S68" s="310"/>
      <c r="T68" s="310"/>
      <c r="U68" s="310"/>
      <c r="V68" s="310"/>
      <c r="W68" s="310"/>
      <c r="X68" s="310"/>
      <c r="Y68" s="310"/>
      <c r="Z68" s="310"/>
      <c r="AA68" s="310"/>
      <c r="AB68" s="310"/>
      <c r="AC68" s="310"/>
      <c r="AD68" s="310"/>
      <c r="AE68" s="310"/>
      <c r="AF68" s="310"/>
      <c r="AG68" s="310"/>
      <c r="AH68" s="310"/>
      <c r="AI68" s="310"/>
      <c r="AJ68" s="310"/>
      <c r="AK68" s="310"/>
      <c r="AL68" s="310"/>
      <c r="AM68" s="310"/>
      <c r="AN68" s="310"/>
      <c r="AO68" s="310"/>
      <c r="AP68" s="310"/>
      <c r="AQ68" s="310"/>
      <c r="AR68" s="310"/>
      <c r="AS68" s="310"/>
      <c r="AT68" s="310"/>
      <c r="AU68" s="310"/>
      <c r="AV68" s="310"/>
      <c r="AW68" s="310"/>
      <c r="AX68" s="310"/>
      <c r="AY68" s="310"/>
      <c r="AZ68" s="310"/>
      <c r="BA68" s="310"/>
      <c r="BB68" s="310"/>
      <c r="BC68" s="310"/>
      <c r="BD68" s="310"/>
      <c r="BE68" s="310"/>
      <c r="BF68" s="310"/>
      <c r="BG68" s="310"/>
      <c r="BH68" s="310"/>
      <c r="BI68" s="310"/>
      <c r="BJ68" s="310"/>
      <c r="BK68" s="310"/>
      <c r="BL68" s="310"/>
      <c r="BM68" s="310"/>
      <c r="BN68" s="310"/>
      <c r="BO68" s="310"/>
      <c r="BP68" s="310"/>
      <c r="BQ68" s="310"/>
      <c r="BR68" s="310"/>
      <c r="BS68" s="310"/>
      <c r="BT68" s="310"/>
      <c r="BU68" s="310"/>
      <c r="BV68" s="310"/>
      <c r="BW68" s="310"/>
      <c r="BX68" s="310"/>
      <c r="BY68" s="310"/>
      <c r="BZ68" s="310"/>
      <c r="CA68" s="310"/>
      <c r="CB68" s="310"/>
      <c r="CC68" s="310"/>
      <c r="CD68" s="310"/>
      <c r="CE68" s="310"/>
      <c r="CF68" s="310"/>
      <c r="CG68" s="310"/>
      <c r="CH68" s="310"/>
      <c r="CI68" s="310"/>
      <c r="CJ68" s="310"/>
      <c r="CK68" s="310"/>
      <c r="CL68" s="310"/>
      <c r="CM68" s="310"/>
      <c r="CN68" s="310"/>
      <c r="CO68" s="310"/>
      <c r="CP68" s="310"/>
      <c r="CQ68" s="310"/>
      <c r="CR68" s="310"/>
      <c r="CS68" s="310"/>
      <c r="CT68" s="310"/>
      <c r="CU68" s="310"/>
      <c r="CV68" s="310"/>
      <c r="CW68" s="310"/>
      <c r="CX68" s="310"/>
      <c r="CY68" s="310"/>
      <c r="CZ68" s="310"/>
      <c r="DA68" s="310"/>
      <c r="DB68" s="310"/>
      <c r="DC68" s="310"/>
      <c r="DD68" s="310"/>
      <c r="DE68" s="310"/>
      <c r="DF68" s="310"/>
      <c r="DG68" s="310"/>
      <c r="DH68" s="310"/>
      <c r="DI68" s="310"/>
      <c r="DJ68" s="310"/>
      <c r="DK68" s="310"/>
      <c r="DL68" s="310"/>
      <c r="DM68" s="310"/>
      <c r="DN68" s="310"/>
      <c r="DO68" s="310"/>
      <c r="DP68" s="310"/>
      <c r="DQ68" s="310"/>
      <c r="DR68" s="310"/>
      <c r="DS68" s="310"/>
      <c r="DT68" s="310"/>
      <c r="DU68" s="310"/>
      <c r="DV68" s="310"/>
      <c r="DW68" s="310"/>
      <c r="DX68" s="310"/>
      <c r="DY68" s="310"/>
      <c r="DZ68" s="310"/>
      <c r="EA68" s="310"/>
      <c r="EB68" s="310"/>
      <c r="EC68" s="310"/>
      <c r="ED68" s="310"/>
      <c r="EE68" s="310"/>
      <c r="EF68" s="310"/>
      <c r="EG68" s="310"/>
      <c r="EH68" s="310"/>
      <c r="EI68" s="310"/>
      <c r="EJ68" s="310"/>
      <c r="EK68" s="310"/>
      <c r="EL68" s="310"/>
      <c r="EM68" s="310"/>
      <c r="EN68" s="310"/>
      <c r="EO68" s="310"/>
      <c r="EP68" s="310"/>
      <c r="EQ68" s="310"/>
      <c r="ER68" s="310"/>
      <c r="ES68" s="310"/>
      <c r="ET68" s="310"/>
      <c r="EU68" s="310"/>
      <c r="EV68" s="310"/>
      <c r="EW68" s="310"/>
      <c r="EX68" s="310"/>
      <c r="EY68" s="310"/>
      <c r="EZ68" s="310"/>
      <c r="FA68" s="310"/>
      <c r="FB68" s="310"/>
      <c r="FC68" s="310"/>
      <c r="FD68" s="310"/>
      <c r="FE68" s="310"/>
      <c r="FF68" s="310"/>
      <c r="FG68" s="310"/>
      <c r="FH68" s="310"/>
      <c r="FI68" s="310"/>
      <c r="FJ68" s="310"/>
      <c r="FK68" s="310"/>
      <c r="FL68" s="310"/>
      <c r="FM68" s="310"/>
      <c r="FN68" s="310"/>
      <c r="FO68" s="310"/>
      <c r="FP68" s="310"/>
      <c r="FQ68" s="310"/>
      <c r="FR68" s="310"/>
      <c r="FS68" s="310"/>
      <c r="FT68" s="310"/>
      <c r="FU68" s="310"/>
      <c r="FV68" s="310"/>
      <c r="FW68" s="310"/>
      <c r="FX68" s="310"/>
      <c r="FY68" s="310"/>
      <c r="FZ68" s="310"/>
      <c r="GA68" s="310"/>
      <c r="GB68" s="310"/>
      <c r="GC68" s="310"/>
      <c r="GD68" s="310"/>
      <c r="GE68" s="310"/>
      <c r="GF68" s="310"/>
      <c r="GG68" s="310"/>
      <c r="GH68" s="310"/>
      <c r="GI68" s="310"/>
      <c r="GJ68" s="310"/>
    </row>
    <row r="69" spans="1:192" s="548" customFormat="1" x14ac:dyDescent="0.35">
      <c r="A69" s="313"/>
      <c r="B69" s="313"/>
      <c r="C69" s="314"/>
      <c r="D69" s="315"/>
      <c r="E69" s="536" t="str">
        <f xml:space="preserve"> E$66</f>
        <v>Senior debt drawdown - leverage method</v>
      </c>
      <c r="F69" s="536">
        <f xml:space="preserve"> F$66</f>
        <v>70000</v>
      </c>
      <c r="G69" s="536" t="str">
        <f xml:space="preserve"> G$66</f>
        <v>$ 000s</v>
      </c>
      <c r="H69" s="360"/>
      <c r="I69" s="312"/>
      <c r="J69" s="310"/>
      <c r="K69" s="310"/>
      <c r="L69" s="310"/>
      <c r="M69" s="310"/>
      <c r="N69" s="310"/>
      <c r="O69" s="310"/>
      <c r="P69" s="310"/>
      <c r="Q69" s="310"/>
      <c r="R69" s="310"/>
      <c r="S69" s="310"/>
      <c r="T69" s="310"/>
      <c r="U69" s="310"/>
      <c r="V69" s="310"/>
      <c r="W69" s="310"/>
      <c r="X69" s="310"/>
      <c r="Y69" s="310"/>
      <c r="Z69" s="310"/>
      <c r="AA69" s="310"/>
      <c r="AB69" s="310"/>
      <c r="AC69" s="310"/>
      <c r="AD69" s="310"/>
      <c r="AE69" s="310"/>
      <c r="AF69" s="310"/>
      <c r="AG69" s="310"/>
      <c r="AH69" s="310"/>
      <c r="AI69" s="310"/>
      <c r="AJ69" s="310"/>
      <c r="AK69" s="310"/>
      <c r="AL69" s="310"/>
      <c r="AM69" s="310"/>
      <c r="AN69" s="310"/>
      <c r="AO69" s="310"/>
      <c r="AP69" s="310"/>
      <c r="AQ69" s="310"/>
      <c r="AR69" s="310"/>
      <c r="AS69" s="310"/>
      <c r="AT69" s="310"/>
      <c r="AU69" s="310"/>
      <c r="AV69" s="310"/>
      <c r="AW69" s="310"/>
      <c r="AX69" s="310"/>
      <c r="AY69" s="310"/>
      <c r="AZ69" s="310"/>
      <c r="BA69" s="310"/>
      <c r="BB69" s="310"/>
      <c r="BC69" s="310"/>
      <c r="BD69" s="310"/>
      <c r="BE69" s="310"/>
      <c r="BF69" s="310"/>
      <c r="BG69" s="310"/>
      <c r="BH69" s="310"/>
      <c r="BI69" s="310"/>
      <c r="BJ69" s="310"/>
      <c r="BK69" s="310"/>
      <c r="BL69" s="310"/>
      <c r="BM69" s="310"/>
      <c r="BN69" s="310"/>
      <c r="BO69" s="310"/>
      <c r="BP69" s="310"/>
      <c r="BQ69" s="310"/>
      <c r="BR69" s="310"/>
      <c r="BS69" s="310"/>
      <c r="BT69" s="310"/>
      <c r="BU69" s="310"/>
      <c r="BV69" s="310"/>
      <c r="BW69" s="310"/>
      <c r="BX69" s="310"/>
      <c r="BY69" s="310"/>
      <c r="BZ69" s="310"/>
      <c r="CA69" s="310"/>
      <c r="CB69" s="310"/>
      <c r="CC69" s="310"/>
      <c r="CD69" s="310"/>
      <c r="CE69" s="310"/>
      <c r="CF69" s="310"/>
      <c r="CG69" s="310"/>
      <c r="CH69" s="310"/>
      <c r="CI69" s="310"/>
      <c r="CJ69" s="310"/>
      <c r="CK69" s="310"/>
      <c r="CL69" s="310"/>
      <c r="CM69" s="310"/>
      <c r="CN69" s="310"/>
      <c r="CO69" s="310"/>
      <c r="CP69" s="310"/>
      <c r="CQ69" s="310"/>
      <c r="CR69" s="310"/>
      <c r="CS69" s="310"/>
      <c r="CT69" s="310"/>
      <c r="CU69" s="310"/>
      <c r="CV69" s="310"/>
      <c r="CW69" s="310"/>
      <c r="CX69" s="310"/>
      <c r="CY69" s="310"/>
      <c r="CZ69" s="310"/>
      <c r="DA69" s="310"/>
      <c r="DB69" s="310"/>
      <c r="DC69" s="310"/>
      <c r="DD69" s="310"/>
      <c r="DE69" s="310"/>
      <c r="DF69" s="310"/>
      <c r="DG69" s="310"/>
      <c r="DH69" s="310"/>
      <c r="DI69" s="310"/>
      <c r="DJ69" s="310"/>
      <c r="DK69" s="310"/>
      <c r="DL69" s="310"/>
      <c r="DM69" s="310"/>
      <c r="DN69" s="310"/>
      <c r="DO69" s="310"/>
      <c r="DP69" s="310"/>
      <c r="DQ69" s="310"/>
      <c r="DR69" s="310"/>
      <c r="DS69" s="310"/>
      <c r="DT69" s="310"/>
      <c r="DU69" s="310"/>
      <c r="DV69" s="310"/>
      <c r="DW69" s="310"/>
      <c r="DX69" s="310"/>
      <c r="DY69" s="310"/>
      <c r="DZ69" s="310"/>
      <c r="EA69" s="310"/>
      <c r="EB69" s="310"/>
      <c r="EC69" s="310"/>
      <c r="ED69" s="310"/>
      <c r="EE69" s="310"/>
      <c r="EF69" s="310"/>
      <c r="EG69" s="310"/>
      <c r="EH69" s="310"/>
      <c r="EI69" s="310"/>
      <c r="EJ69" s="310"/>
      <c r="EK69" s="310"/>
      <c r="EL69" s="310"/>
      <c r="EM69" s="310"/>
      <c r="EN69" s="310"/>
      <c r="EO69" s="310"/>
      <c r="EP69" s="310"/>
      <c r="EQ69" s="310"/>
      <c r="ER69" s="310"/>
      <c r="ES69" s="310"/>
      <c r="ET69" s="310"/>
      <c r="EU69" s="310"/>
      <c r="EV69" s="310"/>
      <c r="EW69" s="310"/>
      <c r="EX69" s="310"/>
      <c r="EY69" s="310"/>
      <c r="EZ69" s="310"/>
      <c r="FA69" s="310"/>
      <c r="FB69" s="310"/>
      <c r="FC69" s="310"/>
      <c r="FD69" s="310"/>
      <c r="FE69" s="310"/>
      <c r="FF69" s="310"/>
      <c r="FG69" s="310"/>
      <c r="FH69" s="310"/>
      <c r="FI69" s="310"/>
      <c r="FJ69" s="310"/>
      <c r="FK69" s="310"/>
      <c r="FL69" s="310"/>
      <c r="FM69" s="310"/>
      <c r="FN69" s="310"/>
      <c r="FO69" s="310"/>
      <c r="FP69" s="310"/>
      <c r="FQ69" s="310"/>
      <c r="FR69" s="310"/>
      <c r="FS69" s="310"/>
      <c r="FT69" s="310"/>
      <c r="FU69" s="310"/>
      <c r="FV69" s="310"/>
      <c r="FW69" s="310"/>
      <c r="FX69" s="310"/>
      <c r="FY69" s="310"/>
      <c r="FZ69" s="310"/>
      <c r="GA69" s="310"/>
      <c r="GB69" s="310"/>
      <c r="GC69" s="310"/>
      <c r="GD69" s="310"/>
      <c r="GE69" s="310"/>
      <c r="GF69" s="310"/>
      <c r="GG69" s="310"/>
      <c r="GH69" s="310"/>
      <c r="GI69" s="310"/>
      <c r="GJ69" s="310"/>
    </row>
    <row r="70" spans="1:192" s="548" customFormat="1" x14ac:dyDescent="0.35">
      <c r="A70" s="313"/>
      <c r="B70" s="313"/>
      <c r="C70" s="314"/>
      <c r="D70" s="315"/>
      <c r="E70" s="536" t="str">
        <f xml:space="preserve"> E$60</f>
        <v>Debt capacity at target DSCR</v>
      </c>
      <c r="F70" s="536">
        <f xml:space="preserve"> F$60</f>
        <v>67279.668423079915</v>
      </c>
      <c r="G70" s="536" t="str">
        <f xml:space="preserve"> G$60</f>
        <v>$ 000s</v>
      </c>
      <c r="H70" s="360"/>
      <c r="I70" s="312"/>
      <c r="J70" s="310"/>
      <c r="K70" s="310"/>
      <c r="L70" s="310"/>
      <c r="M70" s="310"/>
      <c r="N70" s="310"/>
      <c r="O70" s="310"/>
      <c r="P70" s="310"/>
      <c r="Q70" s="310"/>
      <c r="R70" s="310"/>
      <c r="S70" s="310"/>
      <c r="T70" s="310"/>
      <c r="U70" s="310"/>
      <c r="V70" s="310"/>
      <c r="W70" s="310"/>
      <c r="X70" s="310"/>
      <c r="Y70" s="310"/>
      <c r="Z70" s="310"/>
      <c r="AA70" s="310"/>
      <c r="AB70" s="310"/>
      <c r="AC70" s="310"/>
      <c r="AD70" s="310"/>
      <c r="AE70" s="310"/>
      <c r="AF70" s="310"/>
      <c r="AG70" s="310"/>
      <c r="AH70" s="310"/>
      <c r="AI70" s="310"/>
      <c r="AJ70" s="310"/>
      <c r="AK70" s="310"/>
      <c r="AL70" s="310"/>
      <c r="AM70" s="310"/>
      <c r="AN70" s="310"/>
      <c r="AO70" s="310"/>
      <c r="AP70" s="310"/>
      <c r="AQ70" s="310"/>
      <c r="AR70" s="310"/>
      <c r="AS70" s="310"/>
      <c r="AT70" s="310"/>
      <c r="AU70" s="310"/>
      <c r="AV70" s="310"/>
      <c r="AW70" s="310"/>
      <c r="AX70" s="310"/>
      <c r="AY70" s="310"/>
      <c r="AZ70" s="310"/>
      <c r="BA70" s="310"/>
      <c r="BB70" s="310"/>
      <c r="BC70" s="310"/>
      <c r="BD70" s="310"/>
      <c r="BE70" s="310"/>
      <c r="BF70" s="310"/>
      <c r="BG70" s="310"/>
      <c r="BH70" s="310"/>
      <c r="BI70" s="310"/>
      <c r="BJ70" s="310"/>
      <c r="BK70" s="310"/>
      <c r="BL70" s="310"/>
      <c r="BM70" s="310"/>
      <c r="BN70" s="310"/>
      <c r="BO70" s="310"/>
      <c r="BP70" s="310"/>
      <c r="BQ70" s="310"/>
      <c r="BR70" s="310"/>
      <c r="BS70" s="310"/>
      <c r="BT70" s="310"/>
      <c r="BU70" s="310"/>
      <c r="BV70" s="310"/>
      <c r="BW70" s="310"/>
      <c r="BX70" s="310"/>
      <c r="BY70" s="310"/>
      <c r="BZ70" s="310"/>
      <c r="CA70" s="310"/>
      <c r="CB70" s="310"/>
      <c r="CC70" s="310"/>
      <c r="CD70" s="310"/>
      <c r="CE70" s="310"/>
      <c r="CF70" s="310"/>
      <c r="CG70" s="310"/>
      <c r="CH70" s="310"/>
      <c r="CI70" s="310"/>
      <c r="CJ70" s="310"/>
      <c r="CK70" s="310"/>
      <c r="CL70" s="310"/>
      <c r="CM70" s="310"/>
      <c r="CN70" s="310"/>
      <c r="CO70" s="310"/>
      <c r="CP70" s="310"/>
      <c r="CQ70" s="310"/>
      <c r="CR70" s="310"/>
      <c r="CS70" s="310"/>
      <c r="CT70" s="310"/>
      <c r="CU70" s="310"/>
      <c r="CV70" s="310"/>
      <c r="CW70" s="310"/>
      <c r="CX70" s="310"/>
      <c r="CY70" s="310"/>
      <c r="CZ70" s="310"/>
      <c r="DA70" s="310"/>
      <c r="DB70" s="310"/>
      <c r="DC70" s="310"/>
      <c r="DD70" s="310"/>
      <c r="DE70" s="310"/>
      <c r="DF70" s="310"/>
      <c r="DG70" s="310"/>
      <c r="DH70" s="310"/>
      <c r="DI70" s="310"/>
      <c r="DJ70" s="310"/>
      <c r="DK70" s="310"/>
      <c r="DL70" s="310"/>
      <c r="DM70" s="310"/>
      <c r="DN70" s="310"/>
      <c r="DO70" s="310"/>
      <c r="DP70" s="310"/>
      <c r="DQ70" s="310"/>
      <c r="DR70" s="310"/>
      <c r="DS70" s="310"/>
      <c r="DT70" s="310"/>
      <c r="DU70" s="310"/>
      <c r="DV70" s="310"/>
      <c r="DW70" s="310"/>
      <c r="DX70" s="310"/>
      <c r="DY70" s="310"/>
      <c r="DZ70" s="310"/>
      <c r="EA70" s="310"/>
      <c r="EB70" s="310"/>
      <c r="EC70" s="310"/>
      <c r="ED70" s="310"/>
      <c r="EE70" s="310"/>
      <c r="EF70" s="310"/>
      <c r="EG70" s="310"/>
      <c r="EH70" s="310"/>
      <c r="EI70" s="310"/>
      <c r="EJ70" s="310"/>
      <c r="EK70" s="310"/>
      <c r="EL70" s="310"/>
      <c r="EM70" s="310"/>
      <c r="EN70" s="310"/>
      <c r="EO70" s="310"/>
      <c r="EP70" s="310"/>
      <c r="EQ70" s="310"/>
      <c r="ER70" s="310"/>
      <c r="ES70" s="310"/>
      <c r="ET70" s="310"/>
      <c r="EU70" s="310"/>
      <c r="EV70" s="310"/>
      <c r="EW70" s="310"/>
      <c r="EX70" s="310"/>
      <c r="EY70" s="310"/>
      <c r="EZ70" s="310"/>
      <c r="FA70" s="310"/>
      <c r="FB70" s="310"/>
      <c r="FC70" s="310"/>
      <c r="FD70" s="310"/>
      <c r="FE70" s="310"/>
      <c r="FF70" s="310"/>
      <c r="FG70" s="310"/>
      <c r="FH70" s="310"/>
      <c r="FI70" s="310"/>
      <c r="FJ70" s="310"/>
      <c r="FK70" s="310"/>
      <c r="FL70" s="310"/>
      <c r="FM70" s="310"/>
      <c r="FN70" s="310"/>
      <c r="FO70" s="310"/>
      <c r="FP70" s="310"/>
      <c r="FQ70" s="310"/>
      <c r="FR70" s="310"/>
      <c r="FS70" s="310"/>
      <c r="FT70" s="310"/>
      <c r="FU70" s="310"/>
      <c r="FV70" s="310"/>
      <c r="FW70" s="310"/>
      <c r="FX70" s="310"/>
      <c r="FY70" s="310"/>
      <c r="FZ70" s="310"/>
      <c r="GA70" s="310"/>
      <c r="GB70" s="310"/>
      <c r="GC70" s="310"/>
      <c r="GD70" s="310"/>
      <c r="GE70" s="310"/>
      <c r="GF70" s="310"/>
      <c r="GG70" s="310"/>
      <c r="GH70" s="310"/>
      <c r="GI70" s="310"/>
      <c r="GJ70" s="310"/>
    </row>
    <row r="71" spans="1:192" s="250" customFormat="1" x14ac:dyDescent="0.35">
      <c r="A71" s="189"/>
      <c r="B71" s="189"/>
      <c r="C71" s="190"/>
      <c r="D71" s="191"/>
      <c r="E71" s="528" t="s">
        <v>202</v>
      </c>
      <c r="F71" s="528" cm="1">
        <f t="array" ref="F71" xml:space="preserve"> INDEX(F69:F70, F68)</f>
        <v>67279.668423079915</v>
      </c>
      <c r="G71" s="528" t="str">
        <f xml:space="preserve"> SMU</f>
        <v>$ 000s</v>
      </c>
      <c r="H71" s="528"/>
      <c r="I71" s="192"/>
      <c r="J71" s="249"/>
      <c r="K71" s="249"/>
      <c r="L71" s="249"/>
      <c r="M71" s="249"/>
      <c r="N71" s="249"/>
      <c r="O71" s="249"/>
      <c r="P71" s="249"/>
      <c r="Q71" s="249"/>
      <c r="R71" s="249"/>
      <c r="S71" s="249"/>
      <c r="T71" s="249"/>
      <c r="U71" s="249"/>
      <c r="V71" s="249"/>
      <c r="W71" s="249"/>
      <c r="X71" s="249"/>
      <c r="Y71" s="249"/>
      <c r="Z71" s="249"/>
      <c r="AA71" s="249"/>
      <c r="AB71" s="249"/>
      <c r="AC71" s="249"/>
      <c r="AD71" s="249"/>
      <c r="AE71" s="249"/>
      <c r="AF71" s="249"/>
      <c r="AG71" s="249"/>
      <c r="AH71" s="249"/>
      <c r="AI71" s="249"/>
      <c r="AJ71" s="249"/>
      <c r="AK71" s="249"/>
      <c r="AL71" s="249"/>
      <c r="AM71" s="249"/>
      <c r="AN71" s="249"/>
      <c r="AO71" s="249"/>
      <c r="AP71" s="249"/>
      <c r="AQ71" s="249"/>
      <c r="AR71" s="249"/>
      <c r="AS71" s="249"/>
      <c r="AT71" s="249"/>
      <c r="AU71" s="249"/>
      <c r="AV71" s="249"/>
      <c r="AW71" s="249"/>
      <c r="AX71" s="249"/>
      <c r="AY71" s="249"/>
      <c r="AZ71" s="249"/>
      <c r="BA71" s="249"/>
      <c r="BB71" s="249"/>
      <c r="BC71" s="249"/>
      <c r="BD71" s="249"/>
      <c r="BE71" s="249"/>
      <c r="BF71" s="249"/>
      <c r="BG71" s="249"/>
      <c r="BH71" s="249"/>
      <c r="BI71" s="249"/>
      <c r="BJ71" s="249"/>
      <c r="BK71" s="249"/>
      <c r="BL71" s="249"/>
      <c r="BM71" s="249"/>
      <c r="BN71" s="249"/>
      <c r="BO71" s="249"/>
      <c r="BP71" s="249"/>
      <c r="BQ71" s="249"/>
      <c r="BR71" s="249"/>
      <c r="BS71" s="249"/>
      <c r="BT71" s="249"/>
      <c r="BU71" s="249"/>
      <c r="BV71" s="249"/>
      <c r="BW71" s="249"/>
      <c r="BX71" s="249"/>
      <c r="BY71" s="249"/>
      <c r="BZ71" s="249"/>
      <c r="CA71" s="249"/>
      <c r="CB71" s="249"/>
      <c r="CC71" s="249"/>
      <c r="CD71" s="249"/>
      <c r="CE71" s="249"/>
      <c r="CF71" s="249"/>
      <c r="CG71" s="249"/>
      <c r="CH71" s="249"/>
      <c r="CI71" s="249"/>
      <c r="CJ71" s="249"/>
      <c r="CK71" s="249"/>
      <c r="CL71" s="249"/>
      <c r="CM71" s="249"/>
      <c r="CN71" s="249"/>
      <c r="CO71" s="249"/>
      <c r="CP71" s="249"/>
      <c r="CQ71" s="249"/>
      <c r="CR71" s="249"/>
      <c r="CS71" s="249"/>
      <c r="CT71" s="249"/>
      <c r="CU71" s="249"/>
      <c r="CV71" s="249"/>
      <c r="CW71" s="249"/>
      <c r="CX71" s="249"/>
      <c r="CY71" s="249"/>
      <c r="CZ71" s="249"/>
      <c r="DA71" s="249"/>
      <c r="DB71" s="249"/>
      <c r="DC71" s="249"/>
      <c r="DD71" s="249"/>
      <c r="DE71" s="249"/>
      <c r="DF71" s="249"/>
      <c r="DG71" s="249"/>
      <c r="DH71" s="249"/>
      <c r="DI71" s="249"/>
      <c r="DJ71" s="249"/>
      <c r="DK71" s="249"/>
      <c r="DL71" s="249"/>
      <c r="DM71" s="249"/>
      <c r="DN71" s="249"/>
      <c r="DO71" s="249"/>
      <c r="DP71" s="249"/>
      <c r="DQ71" s="249"/>
      <c r="DR71" s="249"/>
      <c r="DS71" s="249"/>
      <c r="DT71" s="249"/>
      <c r="DU71" s="249"/>
      <c r="DV71" s="249"/>
      <c r="DW71" s="249"/>
      <c r="DX71" s="249"/>
      <c r="DY71" s="249"/>
      <c r="DZ71" s="249"/>
      <c r="EA71" s="249"/>
      <c r="EB71" s="249"/>
      <c r="EC71" s="249"/>
      <c r="ED71" s="249"/>
      <c r="EE71" s="249"/>
      <c r="EF71" s="249"/>
      <c r="EG71" s="249"/>
      <c r="EH71" s="249"/>
      <c r="EI71" s="249"/>
      <c r="EJ71" s="249"/>
      <c r="EK71" s="249"/>
      <c r="EL71" s="249"/>
      <c r="EM71" s="249"/>
      <c r="EN71" s="249"/>
      <c r="EO71" s="249"/>
      <c r="EP71" s="249"/>
      <c r="EQ71" s="249"/>
      <c r="ER71" s="249"/>
      <c r="ES71" s="249"/>
      <c r="ET71" s="249"/>
      <c r="EU71" s="249"/>
      <c r="EV71" s="249"/>
      <c r="EW71" s="249"/>
      <c r="EX71" s="249"/>
      <c r="EY71" s="249"/>
      <c r="EZ71" s="249"/>
      <c r="FA71" s="249"/>
      <c r="FB71" s="249"/>
      <c r="FC71" s="249"/>
      <c r="FD71" s="249"/>
      <c r="FE71" s="249"/>
      <c r="FF71" s="249"/>
      <c r="FG71" s="249"/>
      <c r="FH71" s="249"/>
      <c r="FI71" s="249"/>
      <c r="FJ71" s="249"/>
      <c r="FK71" s="249"/>
      <c r="FL71" s="249"/>
      <c r="FM71" s="249"/>
      <c r="FN71" s="249"/>
      <c r="FO71" s="249"/>
      <c r="FP71" s="249"/>
      <c r="FQ71" s="249"/>
      <c r="FR71" s="249"/>
      <c r="FS71" s="249"/>
      <c r="FT71" s="249"/>
      <c r="FU71" s="249"/>
      <c r="FV71" s="249"/>
      <c r="FW71" s="249"/>
      <c r="FX71" s="249"/>
      <c r="FY71" s="249"/>
      <c r="FZ71" s="249"/>
      <c r="GA71" s="249"/>
      <c r="GB71" s="249"/>
      <c r="GC71" s="249"/>
      <c r="GD71" s="249"/>
      <c r="GE71" s="249"/>
      <c r="GF71" s="249"/>
      <c r="GG71" s="249"/>
      <c r="GH71" s="249"/>
      <c r="GI71" s="249"/>
      <c r="GJ71" s="249"/>
    </row>
    <row r="72" spans="1:192" s="548" customFormat="1" x14ac:dyDescent="0.35">
      <c r="A72" s="313"/>
      <c r="B72" s="313"/>
      <c r="C72" s="314"/>
      <c r="D72" s="315"/>
      <c r="E72" s="360"/>
      <c r="F72" s="360"/>
      <c r="G72" s="360"/>
      <c r="H72" s="360" t="s">
        <v>310</v>
      </c>
      <c r="I72" s="312"/>
      <c r="J72" s="310"/>
      <c r="K72" s="310"/>
      <c r="L72" s="310"/>
      <c r="M72" s="310"/>
      <c r="N72" s="310"/>
      <c r="O72" s="310"/>
      <c r="P72" s="310"/>
      <c r="Q72" s="310"/>
      <c r="R72" s="310"/>
      <c r="S72" s="310"/>
      <c r="T72" s="310"/>
      <c r="U72" s="310"/>
      <c r="V72" s="310"/>
      <c r="W72" s="310"/>
      <c r="X72" s="310"/>
      <c r="Y72" s="310"/>
      <c r="Z72" s="310"/>
      <c r="AA72" s="310"/>
      <c r="AB72" s="310"/>
      <c r="AC72" s="310"/>
      <c r="AD72" s="310"/>
      <c r="AE72" s="310"/>
      <c r="AF72" s="310"/>
      <c r="AG72" s="310"/>
      <c r="AH72" s="310"/>
      <c r="AI72" s="310"/>
      <c r="AJ72" s="310"/>
      <c r="AK72" s="310"/>
      <c r="AL72" s="310"/>
      <c r="AM72" s="310"/>
      <c r="AN72" s="310"/>
      <c r="AO72" s="310"/>
      <c r="AP72" s="310"/>
      <c r="AQ72" s="310"/>
      <c r="AR72" s="310"/>
      <c r="AS72" s="310"/>
      <c r="AT72" s="310"/>
      <c r="AU72" s="310"/>
      <c r="AV72" s="310"/>
      <c r="AW72" s="310"/>
      <c r="AX72" s="310"/>
      <c r="AY72" s="310"/>
      <c r="AZ72" s="310"/>
      <c r="BA72" s="310"/>
      <c r="BB72" s="310"/>
      <c r="BC72" s="310"/>
      <c r="BD72" s="310"/>
      <c r="BE72" s="310"/>
      <c r="BF72" s="310"/>
      <c r="BG72" s="310"/>
      <c r="BH72" s="310"/>
      <c r="BI72" s="310"/>
      <c r="BJ72" s="310"/>
      <c r="BK72" s="310"/>
      <c r="BL72" s="310"/>
      <c r="BM72" s="310"/>
      <c r="BN72" s="310"/>
      <c r="BO72" s="310"/>
      <c r="BP72" s="310"/>
      <c r="BQ72" s="310"/>
      <c r="BR72" s="310"/>
      <c r="BS72" s="310"/>
      <c r="BT72" s="310"/>
      <c r="BU72" s="310"/>
      <c r="BV72" s="310"/>
      <c r="BW72" s="310"/>
      <c r="BX72" s="310"/>
      <c r="BY72" s="310"/>
      <c r="BZ72" s="310"/>
      <c r="CA72" s="310"/>
      <c r="CB72" s="310"/>
      <c r="CC72" s="310"/>
      <c r="CD72" s="310"/>
      <c r="CE72" s="310"/>
      <c r="CF72" s="310"/>
      <c r="CG72" s="310"/>
      <c r="CH72" s="310"/>
      <c r="CI72" s="310"/>
      <c r="CJ72" s="310"/>
      <c r="CK72" s="310"/>
      <c r="CL72" s="310"/>
      <c r="CM72" s="310"/>
      <c r="CN72" s="310"/>
      <c r="CO72" s="310"/>
      <c r="CP72" s="310"/>
      <c r="CQ72" s="310"/>
      <c r="CR72" s="310"/>
      <c r="CS72" s="310"/>
      <c r="CT72" s="310"/>
      <c r="CU72" s="310"/>
      <c r="CV72" s="310"/>
      <c r="CW72" s="310"/>
      <c r="CX72" s="310"/>
      <c r="CY72" s="310"/>
      <c r="CZ72" s="310"/>
      <c r="DA72" s="310"/>
      <c r="DB72" s="310"/>
      <c r="DC72" s="310"/>
      <c r="DD72" s="310"/>
      <c r="DE72" s="310"/>
      <c r="DF72" s="310"/>
      <c r="DG72" s="310"/>
      <c r="DH72" s="310"/>
      <c r="DI72" s="310"/>
      <c r="DJ72" s="310"/>
      <c r="DK72" s="310"/>
      <c r="DL72" s="310"/>
      <c r="DM72" s="310"/>
      <c r="DN72" s="310"/>
      <c r="DO72" s="310"/>
      <c r="DP72" s="310"/>
      <c r="DQ72" s="310"/>
      <c r="DR72" s="310"/>
      <c r="DS72" s="310"/>
      <c r="DT72" s="310"/>
      <c r="DU72" s="310"/>
      <c r="DV72" s="310"/>
      <c r="DW72" s="310"/>
      <c r="DX72" s="310"/>
      <c r="DY72" s="310"/>
      <c r="DZ72" s="310"/>
      <c r="EA72" s="310"/>
      <c r="EB72" s="310"/>
      <c r="EC72" s="310"/>
      <c r="ED72" s="310"/>
      <c r="EE72" s="310"/>
      <c r="EF72" s="310"/>
      <c r="EG72" s="310"/>
      <c r="EH72" s="310"/>
      <c r="EI72" s="310"/>
      <c r="EJ72" s="310"/>
      <c r="EK72" s="310"/>
      <c r="EL72" s="310"/>
      <c r="EM72" s="310"/>
      <c r="EN72" s="310"/>
      <c r="EO72" s="310"/>
      <c r="EP72" s="310"/>
      <c r="EQ72" s="310"/>
      <c r="ER72" s="310"/>
      <c r="ES72" s="310"/>
      <c r="ET72" s="310"/>
      <c r="EU72" s="310"/>
      <c r="EV72" s="310"/>
      <c r="EW72" s="310"/>
      <c r="EX72" s="310"/>
      <c r="EY72" s="310"/>
      <c r="EZ72" s="310"/>
      <c r="FA72" s="310"/>
      <c r="FB72" s="310"/>
      <c r="FC72" s="310"/>
      <c r="FD72" s="310"/>
      <c r="FE72" s="310"/>
      <c r="FF72" s="310"/>
      <c r="FG72" s="310"/>
      <c r="FH72" s="310"/>
      <c r="FI72" s="310"/>
      <c r="FJ72" s="310"/>
      <c r="FK72" s="310"/>
      <c r="FL72" s="310"/>
      <c r="FM72" s="310"/>
      <c r="FN72" s="310"/>
      <c r="FO72" s="310"/>
      <c r="FP72" s="310"/>
      <c r="FQ72" s="310"/>
      <c r="FR72" s="310"/>
      <c r="FS72" s="310"/>
      <c r="FT72" s="310"/>
      <c r="FU72" s="310"/>
      <c r="FV72" s="310"/>
      <c r="FW72" s="310"/>
      <c r="FX72" s="310"/>
      <c r="FY72" s="310"/>
      <c r="FZ72" s="310"/>
      <c r="GA72" s="310"/>
      <c r="GB72" s="310"/>
      <c r="GC72" s="310"/>
      <c r="GD72" s="310"/>
      <c r="GE72" s="310"/>
      <c r="GF72" s="310"/>
      <c r="GG72" s="310"/>
      <c r="GH72" s="310"/>
      <c r="GI72" s="310"/>
      <c r="GJ72" s="310"/>
    </row>
    <row r="74" spans="1:192" x14ac:dyDescent="0.35">
      <c r="B74" s="15" t="s">
        <v>220</v>
      </c>
    </row>
    <row r="75" spans="1:192" x14ac:dyDescent="0.35">
      <c r="C75" s="21" t="s">
        <v>317</v>
      </c>
    </row>
    <row r="76" spans="1:192" x14ac:dyDescent="0.35">
      <c r="E76" s="536" t="str">
        <f t="shared" ref="E76:G76" si="66" xml:space="preserve"> E$71</f>
        <v>Senior debt drawdown</v>
      </c>
      <c r="F76" s="536">
        <f t="shared" si="66"/>
        <v>67279.668423079915</v>
      </c>
      <c r="G76" s="536" t="str">
        <f t="shared" si="66"/>
        <v>$ 000s</v>
      </c>
      <c r="H76" s="536"/>
      <c r="I76" s="536"/>
      <c r="J76" s="536"/>
      <c r="K76" s="536"/>
      <c r="L76" s="536"/>
      <c r="M76" s="536"/>
      <c r="N76" s="536"/>
      <c r="O76" s="536"/>
      <c r="P76" s="536"/>
      <c r="Q76" s="536"/>
      <c r="R76" s="536"/>
      <c r="S76" s="536"/>
      <c r="T76" s="536"/>
      <c r="U76" s="536"/>
      <c r="V76" s="536"/>
      <c r="W76" s="536"/>
      <c r="X76" s="536"/>
      <c r="Y76" s="536"/>
      <c r="Z76" s="536"/>
      <c r="AA76" s="536"/>
      <c r="AB76" s="536"/>
      <c r="AC76" s="536"/>
      <c r="AD76" s="536"/>
      <c r="AE76" s="536"/>
      <c r="AF76" s="536"/>
      <c r="AG76" s="536"/>
      <c r="AH76" s="536"/>
      <c r="AI76" s="536"/>
      <c r="AJ76" s="536"/>
      <c r="AK76" s="536"/>
      <c r="AL76" s="536"/>
      <c r="AM76" s="536"/>
      <c r="AN76" s="536"/>
      <c r="AO76" s="536"/>
      <c r="AP76" s="536"/>
      <c r="AQ76" s="536"/>
      <c r="AR76" s="536"/>
      <c r="AS76" s="536"/>
      <c r="AT76" s="536"/>
      <c r="AU76" s="536"/>
      <c r="AV76" s="536"/>
      <c r="AW76" s="536"/>
      <c r="AX76" s="536"/>
      <c r="AY76" s="536"/>
      <c r="AZ76" s="536"/>
      <c r="BA76" s="536"/>
      <c r="BB76" s="536"/>
      <c r="BC76" s="536"/>
      <c r="BD76" s="536"/>
      <c r="BE76" s="536"/>
      <c r="BF76" s="536"/>
      <c r="BG76" s="536"/>
      <c r="BH76" s="536"/>
      <c r="BI76" s="536"/>
      <c r="BJ76" s="536"/>
      <c r="BK76" s="536"/>
      <c r="BL76" s="536"/>
      <c r="BM76" s="536"/>
      <c r="BN76" s="536"/>
      <c r="BO76" s="536"/>
      <c r="BP76" s="536"/>
      <c r="BQ76" s="536"/>
      <c r="BR76" s="536"/>
      <c r="BS76" s="536"/>
      <c r="BT76" s="536"/>
      <c r="BU76" s="536"/>
      <c r="BV76" s="536"/>
      <c r="BW76" s="536"/>
      <c r="BX76" s="536"/>
      <c r="BY76" s="536"/>
      <c r="BZ76" s="536"/>
      <c r="CA76" s="536"/>
      <c r="CB76" s="536"/>
      <c r="CC76" s="536"/>
      <c r="CD76" s="536"/>
      <c r="CE76" s="536"/>
      <c r="CF76" s="536"/>
      <c r="CG76" s="536"/>
      <c r="CH76" s="536"/>
      <c r="CI76" s="536"/>
      <c r="CJ76" s="536"/>
      <c r="CK76" s="536"/>
      <c r="CL76" s="536"/>
      <c r="CM76" s="536"/>
      <c r="CN76" s="536"/>
      <c r="CO76" s="536"/>
      <c r="CP76" s="536"/>
      <c r="CQ76" s="536"/>
      <c r="CR76" s="536"/>
      <c r="CS76" s="536"/>
      <c r="CT76" s="536"/>
      <c r="CU76" s="536"/>
      <c r="CV76" s="536"/>
      <c r="CW76" s="536"/>
      <c r="CX76" s="536"/>
      <c r="CY76" s="536"/>
      <c r="CZ76" s="536"/>
      <c r="DA76" s="536"/>
      <c r="DB76" s="536"/>
      <c r="DC76" s="536"/>
      <c r="DD76" s="536"/>
      <c r="DE76" s="536"/>
      <c r="DF76" s="536"/>
      <c r="DG76" s="536"/>
      <c r="DH76" s="536"/>
      <c r="DI76" s="536"/>
      <c r="DJ76" s="536"/>
      <c r="DK76" s="536"/>
      <c r="DL76" s="536"/>
      <c r="DM76" s="536"/>
      <c r="DN76" s="536"/>
      <c r="DO76" s="536"/>
      <c r="DP76" s="536"/>
      <c r="DQ76" s="536"/>
      <c r="DR76" s="536"/>
      <c r="DS76" s="536"/>
      <c r="DT76" s="536"/>
      <c r="DU76" s="536"/>
      <c r="DV76" s="536"/>
      <c r="DW76" s="536"/>
      <c r="DX76" s="536"/>
      <c r="DY76" s="536"/>
      <c r="DZ76" s="536"/>
      <c r="EA76" s="536"/>
      <c r="EB76" s="536"/>
      <c r="EC76" s="536"/>
      <c r="ED76" s="536"/>
      <c r="EE76" s="536"/>
      <c r="EF76" s="536"/>
      <c r="EG76" s="536"/>
      <c r="EH76" s="536"/>
      <c r="EI76" s="536"/>
      <c r="EJ76" s="536"/>
      <c r="EK76" s="536"/>
      <c r="EL76" s="536"/>
      <c r="EM76" s="536"/>
      <c r="EN76" s="536"/>
      <c r="EO76" s="536"/>
      <c r="EP76" s="536"/>
      <c r="EQ76" s="536"/>
      <c r="ER76" s="536"/>
      <c r="ES76" s="536"/>
      <c r="ET76" s="536"/>
      <c r="EU76" s="536"/>
      <c r="EV76" s="536"/>
      <c r="EW76" s="536"/>
      <c r="EX76" s="536"/>
      <c r="EY76" s="536"/>
      <c r="EZ76" s="536"/>
      <c r="FA76" s="536"/>
      <c r="FB76" s="536"/>
      <c r="FC76" s="536"/>
      <c r="FD76" s="536"/>
      <c r="FE76" s="536"/>
      <c r="FF76" s="536"/>
      <c r="FG76" s="536"/>
      <c r="FH76" s="536"/>
      <c r="FI76" s="536"/>
      <c r="FJ76" s="536"/>
      <c r="FK76" s="536"/>
      <c r="FL76" s="536"/>
      <c r="FM76" s="536"/>
      <c r="FN76" s="536"/>
      <c r="FO76" s="536"/>
      <c r="FP76" s="536"/>
      <c r="FQ76" s="536"/>
      <c r="FR76" s="536"/>
      <c r="FS76" s="536"/>
      <c r="FT76" s="536"/>
      <c r="FU76" s="536"/>
      <c r="FV76" s="536"/>
      <c r="FW76" s="536"/>
      <c r="FX76" s="536"/>
      <c r="FY76" s="536"/>
      <c r="FZ76" s="536"/>
      <c r="GA76" s="536"/>
      <c r="GB76" s="536"/>
      <c r="GC76" s="536"/>
      <c r="GD76" s="536"/>
      <c r="GE76" s="536"/>
      <c r="GF76" s="536"/>
      <c r="GG76" s="536"/>
      <c r="GH76" s="536"/>
      <c r="GI76" s="536"/>
      <c r="GJ76" s="536"/>
    </row>
    <row r="77" spans="1:192" s="509" customFormat="1" x14ac:dyDescent="0.35">
      <c r="A77" s="15"/>
      <c r="B77" s="15"/>
      <c r="C77" s="21"/>
      <c r="D77" s="60"/>
      <c r="E77" s="508" t="str">
        <f xml:space="preserve"> InpC!E$58</f>
        <v>Senior debt repayment term</v>
      </c>
      <c r="F77" s="508">
        <f xml:space="preserve"> InpC!F$58</f>
        <v>10</v>
      </c>
      <c r="G77" s="508" t="str">
        <f xml:space="preserve"> InpC!G$58</f>
        <v>years</v>
      </c>
      <c r="H77" s="43"/>
      <c r="I77" s="43"/>
      <c r="J77" s="43"/>
      <c r="K77" s="43"/>
      <c r="L77" s="43"/>
      <c r="M77" s="43"/>
      <c r="N77" s="43"/>
      <c r="O77" s="43"/>
      <c r="P77" s="43"/>
      <c r="Q77" s="43"/>
      <c r="R77" s="43"/>
      <c r="S77" s="43"/>
      <c r="T77" s="43"/>
      <c r="U77" s="43"/>
      <c r="V77" s="43"/>
      <c r="W77" s="43"/>
      <c r="X77" s="43"/>
      <c r="Y77" s="43"/>
      <c r="Z77" s="43"/>
      <c r="AA77" s="43"/>
      <c r="AB77" s="43"/>
      <c r="AC77" s="43"/>
      <c r="AD77" s="43"/>
      <c r="AE77" s="43"/>
      <c r="AF77" s="43"/>
      <c r="AG77" s="43"/>
      <c r="AH77" s="43"/>
      <c r="AI77" s="43"/>
      <c r="AJ77" s="43"/>
      <c r="AK77" s="43"/>
      <c r="AL77" s="43"/>
      <c r="AM77" s="43"/>
      <c r="AN77" s="43"/>
      <c r="AO77" s="43"/>
      <c r="AP77" s="43"/>
      <c r="AQ77" s="43"/>
      <c r="AR77" s="43"/>
      <c r="AS77" s="43"/>
      <c r="AT77" s="43"/>
      <c r="AU77" s="43"/>
      <c r="AV77" s="43"/>
      <c r="AW77" s="43"/>
      <c r="AX77" s="43"/>
      <c r="AY77" s="43"/>
      <c r="AZ77" s="43"/>
      <c r="BA77" s="43"/>
      <c r="BB77" s="43"/>
      <c r="BC77" s="43"/>
      <c r="BD77" s="43"/>
      <c r="BE77" s="43"/>
      <c r="BF77" s="43"/>
      <c r="BG77" s="43"/>
      <c r="BH77" s="43"/>
      <c r="BI77" s="43"/>
      <c r="BJ77" s="43"/>
      <c r="BK77" s="43"/>
      <c r="BL77" s="43"/>
      <c r="BM77" s="43"/>
      <c r="BN77" s="43"/>
      <c r="BO77" s="43"/>
      <c r="BP77" s="43"/>
      <c r="BQ77" s="43"/>
      <c r="BR77" s="43"/>
      <c r="BS77" s="43"/>
      <c r="BT77" s="43"/>
      <c r="BU77" s="43"/>
      <c r="BV77" s="43"/>
      <c r="BW77" s="43"/>
      <c r="BX77" s="43"/>
      <c r="BY77" s="43"/>
      <c r="BZ77" s="43"/>
      <c r="CA77" s="43"/>
      <c r="CB77" s="43"/>
      <c r="CC77" s="43"/>
      <c r="CD77" s="43"/>
      <c r="CE77" s="43"/>
      <c r="CF77" s="43"/>
      <c r="CG77" s="43"/>
      <c r="CH77" s="43"/>
      <c r="CI77" s="43"/>
      <c r="CJ77" s="43"/>
      <c r="CK77" s="43"/>
      <c r="CL77" s="43"/>
      <c r="CM77" s="43"/>
      <c r="CN77" s="43"/>
      <c r="CO77" s="43"/>
      <c r="CP77" s="43"/>
      <c r="CQ77" s="43"/>
      <c r="CR77" s="43"/>
      <c r="CS77" s="43"/>
      <c r="CT77" s="43"/>
      <c r="CU77" s="43"/>
      <c r="CV77" s="43"/>
      <c r="CW77" s="43"/>
      <c r="CX77" s="43"/>
      <c r="CY77" s="43"/>
      <c r="CZ77" s="43"/>
      <c r="DA77" s="43"/>
      <c r="DB77" s="43"/>
      <c r="DC77" s="43"/>
      <c r="DD77" s="43"/>
      <c r="DE77" s="43"/>
      <c r="DF77" s="43"/>
      <c r="DG77" s="43"/>
      <c r="DH77" s="43"/>
      <c r="DI77" s="43"/>
      <c r="DJ77" s="43"/>
      <c r="DK77" s="43"/>
      <c r="DL77" s="43"/>
      <c r="DM77" s="43"/>
      <c r="DN77" s="43"/>
      <c r="DO77" s="43"/>
      <c r="DP77" s="43"/>
      <c r="DQ77" s="43"/>
      <c r="DR77" s="43"/>
      <c r="DS77" s="43"/>
      <c r="DT77" s="43"/>
      <c r="DU77" s="43"/>
      <c r="DV77" s="43"/>
      <c r="DW77" s="43"/>
      <c r="DX77" s="43"/>
      <c r="DY77" s="43"/>
      <c r="DZ77" s="43"/>
      <c r="EA77" s="43"/>
      <c r="EB77" s="43"/>
      <c r="EC77" s="43"/>
      <c r="ED77" s="43"/>
      <c r="EE77" s="43"/>
      <c r="EF77" s="43"/>
      <c r="EG77" s="43"/>
      <c r="EH77" s="43"/>
      <c r="EI77" s="43"/>
      <c r="EJ77" s="43"/>
      <c r="EK77" s="43"/>
      <c r="EL77" s="43"/>
      <c r="EM77" s="43"/>
      <c r="EN77" s="43"/>
      <c r="EO77" s="43"/>
      <c r="EP77" s="43"/>
      <c r="EQ77" s="43"/>
      <c r="ER77" s="43"/>
      <c r="ES77" s="43"/>
      <c r="ET77" s="43"/>
      <c r="EU77" s="43"/>
      <c r="EV77" s="43"/>
      <c r="EW77" s="43"/>
      <c r="EX77" s="43"/>
      <c r="EY77" s="43"/>
      <c r="EZ77" s="43"/>
      <c r="FA77" s="43"/>
      <c r="FB77" s="43"/>
      <c r="FC77" s="43"/>
      <c r="FD77" s="43"/>
      <c r="FE77" s="43"/>
      <c r="FF77" s="43"/>
      <c r="FG77" s="43"/>
      <c r="FH77" s="43"/>
      <c r="FI77" s="43"/>
      <c r="FJ77" s="43"/>
      <c r="FK77" s="43"/>
      <c r="FL77" s="43"/>
      <c r="FM77" s="43"/>
      <c r="FN77" s="43"/>
      <c r="FO77" s="43"/>
      <c r="FP77" s="43"/>
      <c r="FQ77" s="43"/>
      <c r="FR77" s="43"/>
      <c r="FS77" s="43"/>
      <c r="FT77" s="43"/>
      <c r="FU77" s="43"/>
      <c r="FV77" s="43"/>
      <c r="FW77" s="43"/>
      <c r="FX77" s="43"/>
      <c r="FY77" s="43"/>
      <c r="FZ77" s="43"/>
      <c r="GA77" s="43"/>
      <c r="GB77" s="43"/>
      <c r="GC77" s="43"/>
      <c r="GD77" s="43"/>
      <c r="GE77" s="43"/>
      <c r="GF77" s="43"/>
      <c r="GG77" s="43"/>
      <c r="GH77" s="43"/>
      <c r="GI77" s="43"/>
      <c r="GJ77" s="43"/>
    </row>
    <row r="78" spans="1:192" x14ac:dyDescent="0.35">
      <c r="E78" s="516" t="str">
        <f xml:space="preserve"> InpC!E$138</f>
        <v>Number of periods in a year</v>
      </c>
      <c r="F78" s="516">
        <f xml:space="preserve"> InpC!F$138</f>
        <v>4</v>
      </c>
      <c r="G78" s="516" t="str">
        <f xml:space="preserve"> InpC!G$138</f>
        <v>periods</v>
      </c>
    </row>
    <row r="79" spans="1:192" x14ac:dyDescent="0.35">
      <c r="E79" s="252" t="str">
        <f xml:space="preserve"> Time!E$123</f>
        <v>Senior debt repayment period flag</v>
      </c>
      <c r="F79" s="252">
        <f xml:space="preserve"> Time!F$123</f>
        <v>0</v>
      </c>
      <c r="G79" s="252" t="str">
        <f xml:space="preserve"> Time!G$123</f>
        <v>flag</v>
      </c>
      <c r="H79" s="252">
        <f xml:space="preserve"> Time!H$123</f>
        <v>40</v>
      </c>
      <c r="I79" s="252">
        <f xml:space="preserve"> Time!I$123</f>
        <v>0</v>
      </c>
      <c r="J79" s="252">
        <f xml:space="preserve"> Time!J$123</f>
        <v>0</v>
      </c>
      <c r="K79" s="252">
        <f xml:space="preserve"> Time!K$123</f>
        <v>0</v>
      </c>
      <c r="L79" s="252">
        <f xml:space="preserve"> Time!L$123</f>
        <v>0</v>
      </c>
      <c r="M79" s="252">
        <f xml:space="preserve"> Time!M$123</f>
        <v>1</v>
      </c>
      <c r="N79" s="252">
        <f xml:space="preserve"> Time!N$123</f>
        <v>1</v>
      </c>
      <c r="O79" s="252">
        <f xml:space="preserve"> Time!O$123</f>
        <v>1</v>
      </c>
      <c r="P79" s="252">
        <f xml:space="preserve"> Time!P$123</f>
        <v>1</v>
      </c>
      <c r="Q79" s="252">
        <f xml:space="preserve"> Time!Q$123</f>
        <v>1</v>
      </c>
      <c r="R79" s="252">
        <f xml:space="preserve"> Time!R$123</f>
        <v>1</v>
      </c>
      <c r="S79" s="252">
        <f xml:space="preserve"> Time!S$123</f>
        <v>1</v>
      </c>
      <c r="T79" s="252">
        <f xml:space="preserve"> Time!T$123</f>
        <v>1</v>
      </c>
      <c r="U79" s="252">
        <f xml:space="preserve"> Time!U$123</f>
        <v>1</v>
      </c>
      <c r="V79" s="252">
        <f xml:space="preserve"> Time!V$123</f>
        <v>1</v>
      </c>
      <c r="W79" s="252">
        <f xml:space="preserve"> Time!W$123</f>
        <v>1</v>
      </c>
      <c r="X79" s="252">
        <f xml:space="preserve"> Time!X$123</f>
        <v>1</v>
      </c>
      <c r="Y79" s="252">
        <f xml:space="preserve"> Time!Y$123</f>
        <v>1</v>
      </c>
      <c r="Z79" s="252">
        <f xml:space="preserve"> Time!Z$123</f>
        <v>1</v>
      </c>
      <c r="AA79" s="252">
        <f xml:space="preserve"> Time!AA$123</f>
        <v>1</v>
      </c>
      <c r="AB79" s="252">
        <f xml:space="preserve"> Time!AB$123</f>
        <v>1</v>
      </c>
      <c r="AC79" s="252">
        <f xml:space="preserve"> Time!AC$123</f>
        <v>1</v>
      </c>
      <c r="AD79" s="252">
        <f xml:space="preserve"> Time!AD$123</f>
        <v>1</v>
      </c>
      <c r="AE79" s="252">
        <f xml:space="preserve"> Time!AE$123</f>
        <v>1</v>
      </c>
      <c r="AF79" s="252">
        <f xml:space="preserve"> Time!AF$123</f>
        <v>1</v>
      </c>
      <c r="AG79" s="252">
        <f xml:space="preserve"> Time!AG$123</f>
        <v>1</v>
      </c>
      <c r="AH79" s="252">
        <f xml:space="preserve"> Time!AH$123</f>
        <v>1</v>
      </c>
      <c r="AI79" s="252">
        <f xml:space="preserve"> Time!AI$123</f>
        <v>1</v>
      </c>
      <c r="AJ79" s="252">
        <f xml:space="preserve"> Time!AJ$123</f>
        <v>1</v>
      </c>
      <c r="AK79" s="252">
        <f xml:space="preserve"> Time!AK$123</f>
        <v>1</v>
      </c>
      <c r="AL79" s="252">
        <f xml:space="preserve"> Time!AL$123</f>
        <v>1</v>
      </c>
      <c r="AM79" s="252">
        <f xml:space="preserve"> Time!AM$123</f>
        <v>1</v>
      </c>
      <c r="AN79" s="252">
        <f xml:space="preserve"> Time!AN$123</f>
        <v>1</v>
      </c>
      <c r="AO79" s="252">
        <f xml:space="preserve"> Time!AO$123</f>
        <v>1</v>
      </c>
      <c r="AP79" s="252">
        <f xml:space="preserve"> Time!AP$123</f>
        <v>1</v>
      </c>
      <c r="AQ79" s="252">
        <f xml:space="preserve"> Time!AQ$123</f>
        <v>1</v>
      </c>
      <c r="AR79" s="252">
        <f xml:space="preserve"> Time!AR$123</f>
        <v>1</v>
      </c>
      <c r="AS79" s="252">
        <f xml:space="preserve"> Time!AS$123</f>
        <v>1</v>
      </c>
      <c r="AT79" s="252">
        <f xml:space="preserve"> Time!AT$123</f>
        <v>1</v>
      </c>
      <c r="AU79" s="252">
        <f xml:space="preserve"> Time!AU$123</f>
        <v>1</v>
      </c>
      <c r="AV79" s="252">
        <f xml:space="preserve"> Time!AV$123</f>
        <v>1</v>
      </c>
      <c r="AW79" s="252">
        <f xml:space="preserve"> Time!AW$123</f>
        <v>1</v>
      </c>
      <c r="AX79" s="252">
        <f xml:space="preserve"> Time!AX$123</f>
        <v>1</v>
      </c>
      <c r="AY79" s="252">
        <f xml:space="preserve"> Time!AY$123</f>
        <v>1</v>
      </c>
      <c r="AZ79" s="252">
        <f xml:space="preserve"> Time!AZ$123</f>
        <v>1</v>
      </c>
      <c r="BA79" s="252">
        <f xml:space="preserve"> Time!BA$123</f>
        <v>0</v>
      </c>
      <c r="BB79" s="252">
        <f xml:space="preserve"> Time!BB$123</f>
        <v>0</v>
      </c>
      <c r="BC79" s="252">
        <f xml:space="preserve"> Time!BC$123</f>
        <v>0</v>
      </c>
      <c r="BD79" s="252">
        <f xml:space="preserve"> Time!BD$123</f>
        <v>0</v>
      </c>
      <c r="BE79" s="252">
        <f xml:space="preserve"> Time!BE$123</f>
        <v>0</v>
      </c>
      <c r="BF79" s="252">
        <f xml:space="preserve"> Time!BF$123</f>
        <v>0</v>
      </c>
      <c r="BG79" s="252">
        <f xml:space="preserve"> Time!BG$123</f>
        <v>0</v>
      </c>
      <c r="BH79" s="252">
        <f xml:space="preserve"> Time!BH$123</f>
        <v>0</v>
      </c>
      <c r="BI79" s="252">
        <f xml:space="preserve"> Time!BI$123</f>
        <v>0</v>
      </c>
      <c r="BJ79" s="252">
        <f xml:space="preserve"> Time!BJ$123</f>
        <v>0</v>
      </c>
      <c r="BK79" s="252">
        <f xml:space="preserve"> Time!BK$123</f>
        <v>0</v>
      </c>
      <c r="BL79" s="252">
        <f xml:space="preserve"> Time!BL$123</f>
        <v>0</v>
      </c>
      <c r="BM79" s="252">
        <f xml:space="preserve"> Time!BM$123</f>
        <v>0</v>
      </c>
      <c r="BN79" s="252">
        <f xml:space="preserve"> Time!BN$123</f>
        <v>0</v>
      </c>
      <c r="BO79" s="252">
        <f xml:space="preserve"> Time!BO$123</f>
        <v>0</v>
      </c>
      <c r="BP79" s="252">
        <f xml:space="preserve"> Time!BP$123</f>
        <v>0</v>
      </c>
      <c r="BQ79" s="252">
        <f xml:space="preserve"> Time!BQ$123</f>
        <v>0</v>
      </c>
      <c r="BR79" s="252">
        <f xml:space="preserve"> Time!BR$123</f>
        <v>0</v>
      </c>
      <c r="BS79" s="252">
        <f xml:space="preserve"> Time!BS$123</f>
        <v>0</v>
      </c>
      <c r="BT79" s="252">
        <f xml:space="preserve"> Time!BT$123</f>
        <v>0</v>
      </c>
      <c r="BU79" s="252">
        <f xml:space="preserve"> Time!BU$123</f>
        <v>0</v>
      </c>
      <c r="BV79" s="252">
        <f xml:space="preserve"> Time!BV$123</f>
        <v>0</v>
      </c>
      <c r="BW79" s="252">
        <f xml:space="preserve"> Time!BW$123</f>
        <v>0</v>
      </c>
      <c r="BX79" s="252">
        <f xml:space="preserve"> Time!BX$123</f>
        <v>0</v>
      </c>
      <c r="BY79" s="252">
        <f xml:space="preserve"> Time!BY$123</f>
        <v>0</v>
      </c>
      <c r="BZ79" s="252">
        <f xml:space="preserve"> Time!BZ$123</f>
        <v>0</v>
      </c>
      <c r="CA79" s="252">
        <f xml:space="preserve"> Time!CA$123</f>
        <v>0</v>
      </c>
      <c r="CB79" s="252">
        <f xml:space="preserve"> Time!CB$123</f>
        <v>0</v>
      </c>
      <c r="CC79" s="252">
        <f xml:space="preserve"> Time!CC$123</f>
        <v>0</v>
      </c>
      <c r="CD79" s="252">
        <f xml:space="preserve"> Time!CD$123</f>
        <v>0</v>
      </c>
      <c r="CE79" s="252">
        <f xml:space="preserve"> Time!CE$123</f>
        <v>0</v>
      </c>
      <c r="CF79" s="252">
        <f xml:space="preserve"> Time!CF$123</f>
        <v>0</v>
      </c>
      <c r="CG79" s="252">
        <f xml:space="preserve"> Time!CG$123</f>
        <v>0</v>
      </c>
      <c r="CH79" s="252">
        <f xml:space="preserve"> Time!CH$123</f>
        <v>0</v>
      </c>
      <c r="CI79" s="252">
        <f xml:space="preserve"> Time!CI$123</f>
        <v>0</v>
      </c>
      <c r="CJ79" s="252">
        <f xml:space="preserve"> Time!CJ$123</f>
        <v>0</v>
      </c>
      <c r="CK79" s="252">
        <f xml:space="preserve"> Time!CK$123</f>
        <v>0</v>
      </c>
      <c r="CL79" s="252">
        <f xml:space="preserve"> Time!CL$123</f>
        <v>0</v>
      </c>
      <c r="CM79" s="252">
        <f xml:space="preserve"> Time!CM$123</f>
        <v>0</v>
      </c>
      <c r="CN79" s="252">
        <f xml:space="preserve"> Time!CN$123</f>
        <v>0</v>
      </c>
      <c r="CO79" s="252">
        <f xml:space="preserve"> Time!CO$123</f>
        <v>0</v>
      </c>
      <c r="CP79" s="252">
        <f xml:space="preserve"> Time!CP$123</f>
        <v>0</v>
      </c>
      <c r="CQ79" s="252">
        <f xml:space="preserve"> Time!CQ$123</f>
        <v>0</v>
      </c>
      <c r="CR79" s="252">
        <f xml:space="preserve"> Time!CR$123</f>
        <v>0</v>
      </c>
      <c r="CS79" s="252">
        <f xml:space="preserve"> Time!CS$123</f>
        <v>0</v>
      </c>
      <c r="CT79" s="252">
        <f xml:space="preserve"> Time!CT$123</f>
        <v>0</v>
      </c>
      <c r="CU79" s="252">
        <f xml:space="preserve"> Time!CU$123</f>
        <v>0</v>
      </c>
      <c r="CV79" s="252">
        <f xml:space="preserve"> Time!CV$123</f>
        <v>0</v>
      </c>
      <c r="CW79" s="252">
        <f xml:space="preserve"> Time!CW$123</f>
        <v>0</v>
      </c>
      <c r="CX79" s="252">
        <f xml:space="preserve"> Time!CX$123</f>
        <v>0</v>
      </c>
      <c r="CY79" s="252">
        <f xml:space="preserve"> Time!CY$123</f>
        <v>0</v>
      </c>
      <c r="CZ79" s="252">
        <f xml:space="preserve"> Time!CZ$123</f>
        <v>0</v>
      </c>
      <c r="DA79" s="252">
        <f xml:space="preserve"> Time!DA$123</f>
        <v>0</v>
      </c>
      <c r="DB79" s="252">
        <f xml:space="preserve"> Time!DB$123</f>
        <v>0</v>
      </c>
      <c r="DC79" s="252">
        <f xml:space="preserve"> Time!DC$123</f>
        <v>0</v>
      </c>
      <c r="DD79" s="252">
        <f xml:space="preserve"> Time!DD$123</f>
        <v>0</v>
      </c>
      <c r="DE79" s="252">
        <f xml:space="preserve"> Time!DE$123</f>
        <v>0</v>
      </c>
      <c r="DF79" s="252">
        <f xml:space="preserve"> Time!DF$123</f>
        <v>0</v>
      </c>
      <c r="DG79" s="252">
        <f xml:space="preserve"> Time!DG$123</f>
        <v>0</v>
      </c>
      <c r="DH79" s="252">
        <f xml:space="preserve"> Time!DH$123</f>
        <v>0</v>
      </c>
      <c r="DI79" s="252">
        <f xml:space="preserve"> Time!DI$123</f>
        <v>0</v>
      </c>
      <c r="DJ79" s="252">
        <f xml:space="preserve"> Time!DJ$123</f>
        <v>0</v>
      </c>
      <c r="DK79" s="252">
        <f xml:space="preserve"> Time!DK$123</f>
        <v>0</v>
      </c>
      <c r="DL79" s="252">
        <f xml:space="preserve"> Time!DL$123</f>
        <v>0</v>
      </c>
      <c r="DM79" s="252">
        <f xml:space="preserve"> Time!DM$123</f>
        <v>0</v>
      </c>
      <c r="DN79" s="252">
        <f xml:space="preserve"> Time!DN$123</f>
        <v>0</v>
      </c>
      <c r="DO79" s="252">
        <f xml:space="preserve"> Time!DO$123</f>
        <v>0</v>
      </c>
      <c r="DP79" s="252">
        <f xml:space="preserve"> Time!DP$123</f>
        <v>0</v>
      </c>
      <c r="DQ79" s="252">
        <f xml:space="preserve"> Time!DQ$123</f>
        <v>0</v>
      </c>
      <c r="DR79" s="252">
        <f xml:space="preserve"> Time!DR$123</f>
        <v>0</v>
      </c>
      <c r="DS79" s="252">
        <f xml:space="preserve"> Time!DS$123</f>
        <v>0</v>
      </c>
      <c r="DT79" s="252">
        <f xml:space="preserve"> Time!DT$123</f>
        <v>0</v>
      </c>
      <c r="DU79" s="252">
        <f xml:space="preserve"> Time!DU$123</f>
        <v>0</v>
      </c>
      <c r="DV79" s="252">
        <f xml:space="preserve"> Time!DV$123</f>
        <v>0</v>
      </c>
      <c r="DW79" s="252">
        <f xml:space="preserve"> Time!DW$123</f>
        <v>0</v>
      </c>
      <c r="DX79" s="252">
        <f xml:space="preserve"> Time!DX$123</f>
        <v>0</v>
      </c>
      <c r="DY79" s="252">
        <f xml:space="preserve"> Time!DY$123</f>
        <v>0</v>
      </c>
      <c r="DZ79" s="252">
        <f xml:space="preserve"> Time!DZ$123</f>
        <v>0</v>
      </c>
      <c r="EA79" s="252">
        <f xml:space="preserve"> Time!EA$123</f>
        <v>0</v>
      </c>
      <c r="EB79" s="252">
        <f xml:space="preserve"> Time!EB$123</f>
        <v>0</v>
      </c>
      <c r="EC79" s="252">
        <f xml:space="preserve"> Time!EC$123</f>
        <v>0</v>
      </c>
      <c r="ED79" s="252">
        <f xml:space="preserve"> Time!ED$123</f>
        <v>0</v>
      </c>
      <c r="EE79" s="252">
        <f xml:space="preserve"> Time!EE$123</f>
        <v>0</v>
      </c>
      <c r="EF79" s="252">
        <f xml:space="preserve"> Time!EF$123</f>
        <v>0</v>
      </c>
      <c r="EG79" s="252">
        <f xml:space="preserve"> Time!EG$123</f>
        <v>0</v>
      </c>
      <c r="EH79" s="252">
        <f xml:space="preserve"> Time!EH$123</f>
        <v>0</v>
      </c>
      <c r="EI79" s="252">
        <f xml:space="preserve"> Time!EI$123</f>
        <v>0</v>
      </c>
      <c r="EJ79" s="252">
        <f xml:space="preserve"> Time!EJ$123</f>
        <v>0</v>
      </c>
      <c r="EK79" s="252">
        <f xml:space="preserve"> Time!EK$123</f>
        <v>0</v>
      </c>
      <c r="EL79" s="252">
        <f xml:space="preserve"> Time!EL$123</f>
        <v>0</v>
      </c>
      <c r="EM79" s="252">
        <f xml:space="preserve"> Time!EM$123</f>
        <v>0</v>
      </c>
      <c r="EN79" s="252">
        <f xml:space="preserve"> Time!EN$123</f>
        <v>0</v>
      </c>
      <c r="EO79" s="252">
        <f xml:space="preserve"> Time!EO$123</f>
        <v>0</v>
      </c>
      <c r="EP79" s="252">
        <f xml:space="preserve"> Time!EP$123</f>
        <v>0</v>
      </c>
      <c r="EQ79" s="252">
        <f xml:space="preserve"> Time!EQ$123</f>
        <v>0</v>
      </c>
      <c r="ER79" s="252">
        <f xml:space="preserve"> Time!ER$123</f>
        <v>0</v>
      </c>
      <c r="ES79" s="252">
        <f xml:space="preserve"> Time!ES$123</f>
        <v>0</v>
      </c>
      <c r="ET79" s="252">
        <f xml:space="preserve"> Time!ET$123</f>
        <v>0</v>
      </c>
      <c r="EU79" s="252">
        <f xml:space="preserve"> Time!EU$123</f>
        <v>0</v>
      </c>
      <c r="EV79" s="252">
        <f xml:space="preserve"> Time!EV$123</f>
        <v>0</v>
      </c>
      <c r="EW79" s="252">
        <f xml:space="preserve"> Time!EW$123</f>
        <v>0</v>
      </c>
      <c r="EX79" s="252">
        <f xml:space="preserve"> Time!EX$123</f>
        <v>0</v>
      </c>
      <c r="EY79" s="252">
        <f xml:space="preserve"> Time!EY$123</f>
        <v>0</v>
      </c>
      <c r="EZ79" s="252">
        <f xml:space="preserve"> Time!EZ$123</f>
        <v>0</v>
      </c>
      <c r="FA79" s="252">
        <f xml:space="preserve"> Time!FA$123</f>
        <v>0</v>
      </c>
      <c r="FB79" s="252">
        <f xml:space="preserve"> Time!FB$123</f>
        <v>0</v>
      </c>
      <c r="FC79" s="252">
        <f xml:space="preserve"> Time!FC$123</f>
        <v>0</v>
      </c>
      <c r="FD79" s="252">
        <f xml:space="preserve"> Time!FD$123</f>
        <v>0</v>
      </c>
      <c r="FE79" s="252">
        <f xml:space="preserve"> Time!FE$123</f>
        <v>0</v>
      </c>
      <c r="FF79" s="252">
        <f xml:space="preserve"> Time!FF$123</f>
        <v>0</v>
      </c>
      <c r="FG79" s="252">
        <f xml:space="preserve"> Time!FG$123</f>
        <v>0</v>
      </c>
      <c r="FH79" s="252">
        <f xml:space="preserve"> Time!FH$123</f>
        <v>0</v>
      </c>
      <c r="FI79" s="252">
        <f xml:space="preserve"> Time!FI$123</f>
        <v>0</v>
      </c>
      <c r="FJ79" s="252">
        <f xml:space="preserve"> Time!FJ$123</f>
        <v>0</v>
      </c>
      <c r="FK79" s="252">
        <f xml:space="preserve"> Time!FK$123</f>
        <v>0</v>
      </c>
      <c r="FL79" s="252">
        <f xml:space="preserve"> Time!FL$123</f>
        <v>0</v>
      </c>
      <c r="FM79" s="252">
        <f xml:space="preserve"> Time!FM$123</f>
        <v>0</v>
      </c>
      <c r="FN79" s="252">
        <f xml:space="preserve"> Time!FN$123</f>
        <v>0</v>
      </c>
      <c r="FO79" s="252">
        <f xml:space="preserve"> Time!FO$123</f>
        <v>0</v>
      </c>
      <c r="FP79" s="252">
        <f xml:space="preserve"> Time!FP$123</f>
        <v>0</v>
      </c>
      <c r="FQ79" s="252">
        <f xml:space="preserve"> Time!FQ$123</f>
        <v>0</v>
      </c>
      <c r="FR79" s="252">
        <f xml:space="preserve"> Time!FR$123</f>
        <v>0</v>
      </c>
      <c r="FS79" s="252">
        <f xml:space="preserve"> Time!FS$123</f>
        <v>0</v>
      </c>
      <c r="FT79" s="252">
        <f xml:space="preserve"> Time!FT$123</f>
        <v>0</v>
      </c>
      <c r="FU79" s="252">
        <f xml:space="preserve"> Time!FU$123</f>
        <v>0</v>
      </c>
      <c r="FV79" s="252">
        <f xml:space="preserve"> Time!FV$123</f>
        <v>0</v>
      </c>
      <c r="FW79" s="252">
        <f xml:space="preserve"> Time!FW$123</f>
        <v>0</v>
      </c>
      <c r="FX79" s="252">
        <f xml:space="preserve"> Time!FX$123</f>
        <v>0</v>
      </c>
      <c r="FY79" s="252">
        <f xml:space="preserve"> Time!FY$123</f>
        <v>0</v>
      </c>
      <c r="FZ79" s="252">
        <f xml:space="preserve"> Time!FZ$123</f>
        <v>0</v>
      </c>
      <c r="GA79" s="252">
        <f xml:space="preserve"> Time!GA$123</f>
        <v>0</v>
      </c>
      <c r="GB79" s="252">
        <f xml:space="preserve"> Time!GB$123</f>
        <v>0</v>
      </c>
      <c r="GC79" s="252">
        <f xml:space="preserve"> Time!GC$123</f>
        <v>0</v>
      </c>
      <c r="GD79" s="252">
        <f xml:space="preserve"> Time!GD$123</f>
        <v>0</v>
      </c>
      <c r="GE79" s="252">
        <f xml:space="preserve"> Time!GE$123</f>
        <v>0</v>
      </c>
      <c r="GF79" s="252">
        <f xml:space="preserve"> Time!GF$123</f>
        <v>0</v>
      </c>
      <c r="GG79" s="252">
        <f xml:space="preserve"> Time!GG$123</f>
        <v>0</v>
      </c>
      <c r="GH79" s="252">
        <f xml:space="preserve"> Time!GH$123</f>
        <v>0</v>
      </c>
      <c r="GI79" s="252">
        <f xml:space="preserve"> Time!GI$123</f>
        <v>0</v>
      </c>
      <c r="GJ79" s="252">
        <f xml:space="preserve"> Time!GJ$123</f>
        <v>0</v>
      </c>
    </row>
    <row r="80" spans="1:192" s="256" customFormat="1" x14ac:dyDescent="0.35">
      <c r="A80" s="313"/>
      <c r="B80" s="313"/>
      <c r="C80" s="314"/>
      <c r="D80" s="315"/>
      <c r="E80" s="310" t="s">
        <v>314</v>
      </c>
      <c r="F80" s="404"/>
      <c r="G80" s="404" t="str">
        <f xml:space="preserve"> SMU</f>
        <v>$ 000s</v>
      </c>
      <c r="H80" s="404">
        <f xml:space="preserve"> SUM(J80:GJ80)</f>
        <v>67279.668423079944</v>
      </c>
      <c r="I80" s="404"/>
      <c r="J80" s="404">
        <f t="shared" ref="J80:AO80" si="67" xml:space="preserve"> $F76 / $F77 / $F78 * J79</f>
        <v>0</v>
      </c>
      <c r="K80" s="404">
        <f t="shared" si="67"/>
        <v>0</v>
      </c>
      <c r="L80" s="404">
        <f t="shared" si="67"/>
        <v>0</v>
      </c>
      <c r="M80" s="404">
        <f t="shared" si="67"/>
        <v>1681.9917105769978</v>
      </c>
      <c r="N80" s="404">
        <f t="shared" si="67"/>
        <v>1681.9917105769978</v>
      </c>
      <c r="O80" s="404">
        <f t="shared" si="67"/>
        <v>1681.9917105769978</v>
      </c>
      <c r="P80" s="404">
        <f t="shared" si="67"/>
        <v>1681.9917105769978</v>
      </c>
      <c r="Q80" s="404">
        <f t="shared" si="67"/>
        <v>1681.9917105769978</v>
      </c>
      <c r="R80" s="404">
        <f t="shared" si="67"/>
        <v>1681.9917105769978</v>
      </c>
      <c r="S80" s="404">
        <f t="shared" si="67"/>
        <v>1681.9917105769978</v>
      </c>
      <c r="T80" s="404">
        <f t="shared" si="67"/>
        <v>1681.9917105769978</v>
      </c>
      <c r="U80" s="404">
        <f t="shared" si="67"/>
        <v>1681.9917105769978</v>
      </c>
      <c r="V80" s="404">
        <f t="shared" si="67"/>
        <v>1681.9917105769978</v>
      </c>
      <c r="W80" s="404">
        <f t="shared" si="67"/>
        <v>1681.9917105769978</v>
      </c>
      <c r="X80" s="404">
        <f t="shared" si="67"/>
        <v>1681.9917105769978</v>
      </c>
      <c r="Y80" s="404">
        <f t="shared" si="67"/>
        <v>1681.9917105769978</v>
      </c>
      <c r="Z80" s="404">
        <f t="shared" si="67"/>
        <v>1681.9917105769978</v>
      </c>
      <c r="AA80" s="404">
        <f t="shared" si="67"/>
        <v>1681.9917105769978</v>
      </c>
      <c r="AB80" s="404">
        <f t="shared" si="67"/>
        <v>1681.9917105769978</v>
      </c>
      <c r="AC80" s="404">
        <f t="shared" si="67"/>
        <v>1681.9917105769978</v>
      </c>
      <c r="AD80" s="404">
        <f t="shared" si="67"/>
        <v>1681.9917105769978</v>
      </c>
      <c r="AE80" s="404">
        <f t="shared" si="67"/>
        <v>1681.9917105769978</v>
      </c>
      <c r="AF80" s="404">
        <f t="shared" si="67"/>
        <v>1681.9917105769978</v>
      </c>
      <c r="AG80" s="404">
        <f t="shared" si="67"/>
        <v>1681.9917105769978</v>
      </c>
      <c r="AH80" s="404">
        <f t="shared" si="67"/>
        <v>1681.9917105769978</v>
      </c>
      <c r="AI80" s="404">
        <f t="shared" si="67"/>
        <v>1681.9917105769978</v>
      </c>
      <c r="AJ80" s="404">
        <f t="shared" si="67"/>
        <v>1681.9917105769978</v>
      </c>
      <c r="AK80" s="404">
        <f t="shared" si="67"/>
        <v>1681.9917105769978</v>
      </c>
      <c r="AL80" s="404">
        <f t="shared" si="67"/>
        <v>1681.9917105769978</v>
      </c>
      <c r="AM80" s="404">
        <f t="shared" si="67"/>
        <v>1681.9917105769978</v>
      </c>
      <c r="AN80" s="404">
        <f t="shared" si="67"/>
        <v>1681.9917105769978</v>
      </c>
      <c r="AO80" s="404">
        <f t="shared" si="67"/>
        <v>1681.9917105769978</v>
      </c>
      <c r="AP80" s="404">
        <f t="shared" ref="AP80:BU80" si="68" xml:space="preserve"> $F76 / $F77 / $F78 * AP79</f>
        <v>1681.9917105769978</v>
      </c>
      <c r="AQ80" s="404">
        <f t="shared" si="68"/>
        <v>1681.9917105769978</v>
      </c>
      <c r="AR80" s="404">
        <f t="shared" si="68"/>
        <v>1681.9917105769978</v>
      </c>
      <c r="AS80" s="404">
        <f t="shared" si="68"/>
        <v>1681.9917105769978</v>
      </c>
      <c r="AT80" s="404">
        <f t="shared" si="68"/>
        <v>1681.9917105769978</v>
      </c>
      <c r="AU80" s="404">
        <f t="shared" si="68"/>
        <v>1681.9917105769978</v>
      </c>
      <c r="AV80" s="404">
        <f t="shared" si="68"/>
        <v>1681.9917105769978</v>
      </c>
      <c r="AW80" s="404">
        <f t="shared" si="68"/>
        <v>1681.9917105769978</v>
      </c>
      <c r="AX80" s="404">
        <f t="shared" si="68"/>
        <v>1681.9917105769978</v>
      </c>
      <c r="AY80" s="404">
        <f t="shared" si="68"/>
        <v>1681.9917105769978</v>
      </c>
      <c r="AZ80" s="404">
        <f t="shared" si="68"/>
        <v>1681.9917105769978</v>
      </c>
      <c r="BA80" s="404">
        <f t="shared" si="68"/>
        <v>0</v>
      </c>
      <c r="BB80" s="404">
        <f t="shared" si="68"/>
        <v>0</v>
      </c>
      <c r="BC80" s="404">
        <f t="shared" si="68"/>
        <v>0</v>
      </c>
      <c r="BD80" s="404">
        <f t="shared" si="68"/>
        <v>0</v>
      </c>
      <c r="BE80" s="404">
        <f t="shared" si="68"/>
        <v>0</v>
      </c>
      <c r="BF80" s="404">
        <f t="shared" si="68"/>
        <v>0</v>
      </c>
      <c r="BG80" s="404">
        <f t="shared" si="68"/>
        <v>0</v>
      </c>
      <c r="BH80" s="404">
        <f t="shared" si="68"/>
        <v>0</v>
      </c>
      <c r="BI80" s="404">
        <f t="shared" si="68"/>
        <v>0</v>
      </c>
      <c r="BJ80" s="404">
        <f t="shared" si="68"/>
        <v>0</v>
      </c>
      <c r="BK80" s="404">
        <f t="shared" si="68"/>
        <v>0</v>
      </c>
      <c r="BL80" s="404">
        <f t="shared" si="68"/>
        <v>0</v>
      </c>
      <c r="BM80" s="404">
        <f t="shared" si="68"/>
        <v>0</v>
      </c>
      <c r="BN80" s="404">
        <f t="shared" si="68"/>
        <v>0</v>
      </c>
      <c r="BO80" s="404">
        <f t="shared" si="68"/>
        <v>0</v>
      </c>
      <c r="BP80" s="404">
        <f t="shared" si="68"/>
        <v>0</v>
      </c>
      <c r="BQ80" s="404">
        <f t="shared" si="68"/>
        <v>0</v>
      </c>
      <c r="BR80" s="404">
        <f t="shared" si="68"/>
        <v>0</v>
      </c>
      <c r="BS80" s="404">
        <f t="shared" si="68"/>
        <v>0</v>
      </c>
      <c r="BT80" s="404">
        <f t="shared" si="68"/>
        <v>0</v>
      </c>
      <c r="BU80" s="404">
        <f t="shared" si="68"/>
        <v>0</v>
      </c>
      <c r="BV80" s="404">
        <f t="shared" ref="BV80:DA80" si="69" xml:space="preserve"> $F76 / $F77 / $F78 * BV79</f>
        <v>0</v>
      </c>
      <c r="BW80" s="404">
        <f t="shared" si="69"/>
        <v>0</v>
      </c>
      <c r="BX80" s="404">
        <f t="shared" si="69"/>
        <v>0</v>
      </c>
      <c r="BY80" s="404">
        <f t="shared" si="69"/>
        <v>0</v>
      </c>
      <c r="BZ80" s="404">
        <f t="shared" si="69"/>
        <v>0</v>
      </c>
      <c r="CA80" s="404">
        <f t="shared" si="69"/>
        <v>0</v>
      </c>
      <c r="CB80" s="404">
        <f t="shared" si="69"/>
        <v>0</v>
      </c>
      <c r="CC80" s="404">
        <f t="shared" si="69"/>
        <v>0</v>
      </c>
      <c r="CD80" s="404">
        <f t="shared" si="69"/>
        <v>0</v>
      </c>
      <c r="CE80" s="404">
        <f t="shared" si="69"/>
        <v>0</v>
      </c>
      <c r="CF80" s="404">
        <f t="shared" si="69"/>
        <v>0</v>
      </c>
      <c r="CG80" s="404">
        <f t="shared" si="69"/>
        <v>0</v>
      </c>
      <c r="CH80" s="404">
        <f t="shared" si="69"/>
        <v>0</v>
      </c>
      <c r="CI80" s="404">
        <f t="shared" si="69"/>
        <v>0</v>
      </c>
      <c r="CJ80" s="404">
        <f t="shared" si="69"/>
        <v>0</v>
      </c>
      <c r="CK80" s="404">
        <f t="shared" si="69"/>
        <v>0</v>
      </c>
      <c r="CL80" s="404">
        <f t="shared" si="69"/>
        <v>0</v>
      </c>
      <c r="CM80" s="404">
        <f t="shared" si="69"/>
        <v>0</v>
      </c>
      <c r="CN80" s="404">
        <f t="shared" si="69"/>
        <v>0</v>
      </c>
      <c r="CO80" s="404">
        <f t="shared" si="69"/>
        <v>0</v>
      </c>
      <c r="CP80" s="404">
        <f t="shared" si="69"/>
        <v>0</v>
      </c>
      <c r="CQ80" s="404">
        <f t="shared" si="69"/>
        <v>0</v>
      </c>
      <c r="CR80" s="404">
        <f t="shared" si="69"/>
        <v>0</v>
      </c>
      <c r="CS80" s="404">
        <f t="shared" si="69"/>
        <v>0</v>
      </c>
      <c r="CT80" s="404">
        <f t="shared" si="69"/>
        <v>0</v>
      </c>
      <c r="CU80" s="404">
        <f t="shared" si="69"/>
        <v>0</v>
      </c>
      <c r="CV80" s="404">
        <f t="shared" si="69"/>
        <v>0</v>
      </c>
      <c r="CW80" s="404">
        <f t="shared" si="69"/>
        <v>0</v>
      </c>
      <c r="CX80" s="404">
        <f t="shared" si="69"/>
        <v>0</v>
      </c>
      <c r="CY80" s="404">
        <f t="shared" si="69"/>
        <v>0</v>
      </c>
      <c r="CZ80" s="404">
        <f t="shared" si="69"/>
        <v>0</v>
      </c>
      <c r="DA80" s="404">
        <f t="shared" si="69"/>
        <v>0</v>
      </c>
      <c r="DB80" s="404">
        <f t="shared" ref="DB80:EG80" si="70" xml:space="preserve"> $F76 / $F77 / $F78 * DB79</f>
        <v>0</v>
      </c>
      <c r="DC80" s="404">
        <f t="shared" si="70"/>
        <v>0</v>
      </c>
      <c r="DD80" s="404">
        <f t="shared" si="70"/>
        <v>0</v>
      </c>
      <c r="DE80" s="404">
        <f t="shared" si="70"/>
        <v>0</v>
      </c>
      <c r="DF80" s="404">
        <f t="shared" si="70"/>
        <v>0</v>
      </c>
      <c r="DG80" s="404">
        <f t="shared" si="70"/>
        <v>0</v>
      </c>
      <c r="DH80" s="404">
        <f t="shared" si="70"/>
        <v>0</v>
      </c>
      <c r="DI80" s="404">
        <f t="shared" si="70"/>
        <v>0</v>
      </c>
      <c r="DJ80" s="404">
        <f t="shared" si="70"/>
        <v>0</v>
      </c>
      <c r="DK80" s="404">
        <f t="shared" si="70"/>
        <v>0</v>
      </c>
      <c r="DL80" s="404">
        <f t="shared" si="70"/>
        <v>0</v>
      </c>
      <c r="DM80" s="404">
        <f t="shared" si="70"/>
        <v>0</v>
      </c>
      <c r="DN80" s="404">
        <f t="shared" si="70"/>
        <v>0</v>
      </c>
      <c r="DO80" s="404">
        <f t="shared" si="70"/>
        <v>0</v>
      </c>
      <c r="DP80" s="404">
        <f t="shared" si="70"/>
        <v>0</v>
      </c>
      <c r="DQ80" s="404">
        <f t="shared" si="70"/>
        <v>0</v>
      </c>
      <c r="DR80" s="404">
        <f t="shared" si="70"/>
        <v>0</v>
      </c>
      <c r="DS80" s="404">
        <f t="shared" si="70"/>
        <v>0</v>
      </c>
      <c r="DT80" s="404">
        <f t="shared" si="70"/>
        <v>0</v>
      </c>
      <c r="DU80" s="404">
        <f t="shared" si="70"/>
        <v>0</v>
      </c>
      <c r="DV80" s="404">
        <f t="shared" si="70"/>
        <v>0</v>
      </c>
      <c r="DW80" s="404">
        <f t="shared" si="70"/>
        <v>0</v>
      </c>
      <c r="DX80" s="404">
        <f t="shared" si="70"/>
        <v>0</v>
      </c>
      <c r="DY80" s="404">
        <f t="shared" si="70"/>
        <v>0</v>
      </c>
      <c r="DZ80" s="404">
        <f t="shared" si="70"/>
        <v>0</v>
      </c>
      <c r="EA80" s="404">
        <f t="shared" si="70"/>
        <v>0</v>
      </c>
      <c r="EB80" s="404">
        <f t="shared" si="70"/>
        <v>0</v>
      </c>
      <c r="EC80" s="404">
        <f t="shared" si="70"/>
        <v>0</v>
      </c>
      <c r="ED80" s="404">
        <f t="shared" si="70"/>
        <v>0</v>
      </c>
      <c r="EE80" s="404">
        <f t="shared" si="70"/>
        <v>0</v>
      </c>
      <c r="EF80" s="404">
        <f t="shared" si="70"/>
        <v>0</v>
      </c>
      <c r="EG80" s="404">
        <f t="shared" si="70"/>
        <v>0</v>
      </c>
      <c r="EH80" s="404">
        <f t="shared" ref="EH80:FM80" si="71" xml:space="preserve"> $F76 / $F77 / $F78 * EH79</f>
        <v>0</v>
      </c>
      <c r="EI80" s="404">
        <f t="shared" si="71"/>
        <v>0</v>
      </c>
      <c r="EJ80" s="404">
        <f t="shared" si="71"/>
        <v>0</v>
      </c>
      <c r="EK80" s="404">
        <f t="shared" si="71"/>
        <v>0</v>
      </c>
      <c r="EL80" s="404">
        <f t="shared" si="71"/>
        <v>0</v>
      </c>
      <c r="EM80" s="404">
        <f t="shared" si="71"/>
        <v>0</v>
      </c>
      <c r="EN80" s="404">
        <f t="shared" si="71"/>
        <v>0</v>
      </c>
      <c r="EO80" s="404">
        <f t="shared" si="71"/>
        <v>0</v>
      </c>
      <c r="EP80" s="404">
        <f t="shared" si="71"/>
        <v>0</v>
      </c>
      <c r="EQ80" s="404">
        <f t="shared" si="71"/>
        <v>0</v>
      </c>
      <c r="ER80" s="404">
        <f t="shared" si="71"/>
        <v>0</v>
      </c>
      <c r="ES80" s="404">
        <f t="shared" si="71"/>
        <v>0</v>
      </c>
      <c r="ET80" s="404">
        <f t="shared" si="71"/>
        <v>0</v>
      </c>
      <c r="EU80" s="404">
        <f t="shared" si="71"/>
        <v>0</v>
      </c>
      <c r="EV80" s="404">
        <f t="shared" si="71"/>
        <v>0</v>
      </c>
      <c r="EW80" s="404">
        <f t="shared" si="71"/>
        <v>0</v>
      </c>
      <c r="EX80" s="404">
        <f t="shared" si="71"/>
        <v>0</v>
      </c>
      <c r="EY80" s="404">
        <f t="shared" si="71"/>
        <v>0</v>
      </c>
      <c r="EZ80" s="404">
        <f t="shared" si="71"/>
        <v>0</v>
      </c>
      <c r="FA80" s="404">
        <f t="shared" si="71"/>
        <v>0</v>
      </c>
      <c r="FB80" s="404">
        <f t="shared" si="71"/>
        <v>0</v>
      </c>
      <c r="FC80" s="404">
        <f t="shared" si="71"/>
        <v>0</v>
      </c>
      <c r="FD80" s="404">
        <f t="shared" si="71"/>
        <v>0</v>
      </c>
      <c r="FE80" s="404">
        <f t="shared" si="71"/>
        <v>0</v>
      </c>
      <c r="FF80" s="404">
        <f t="shared" si="71"/>
        <v>0</v>
      </c>
      <c r="FG80" s="404">
        <f t="shared" si="71"/>
        <v>0</v>
      </c>
      <c r="FH80" s="404">
        <f t="shared" si="71"/>
        <v>0</v>
      </c>
      <c r="FI80" s="404">
        <f t="shared" si="71"/>
        <v>0</v>
      </c>
      <c r="FJ80" s="404">
        <f t="shared" si="71"/>
        <v>0</v>
      </c>
      <c r="FK80" s="404">
        <f t="shared" si="71"/>
        <v>0</v>
      </c>
      <c r="FL80" s="404">
        <f t="shared" si="71"/>
        <v>0</v>
      </c>
      <c r="FM80" s="404">
        <f t="shared" si="71"/>
        <v>0</v>
      </c>
      <c r="FN80" s="404">
        <f t="shared" ref="FN80:GJ80" si="72" xml:space="preserve"> $F76 / $F77 / $F78 * FN79</f>
        <v>0</v>
      </c>
      <c r="FO80" s="404">
        <f t="shared" si="72"/>
        <v>0</v>
      </c>
      <c r="FP80" s="404">
        <f t="shared" si="72"/>
        <v>0</v>
      </c>
      <c r="FQ80" s="404">
        <f t="shared" si="72"/>
        <v>0</v>
      </c>
      <c r="FR80" s="404">
        <f t="shared" si="72"/>
        <v>0</v>
      </c>
      <c r="FS80" s="404">
        <f t="shared" si="72"/>
        <v>0</v>
      </c>
      <c r="FT80" s="404">
        <f t="shared" si="72"/>
        <v>0</v>
      </c>
      <c r="FU80" s="404">
        <f t="shared" si="72"/>
        <v>0</v>
      </c>
      <c r="FV80" s="404">
        <f t="shared" si="72"/>
        <v>0</v>
      </c>
      <c r="FW80" s="404">
        <f t="shared" si="72"/>
        <v>0</v>
      </c>
      <c r="FX80" s="404">
        <f t="shared" si="72"/>
        <v>0</v>
      </c>
      <c r="FY80" s="404">
        <f t="shared" si="72"/>
        <v>0</v>
      </c>
      <c r="FZ80" s="404">
        <f t="shared" si="72"/>
        <v>0</v>
      </c>
      <c r="GA80" s="404">
        <f t="shared" si="72"/>
        <v>0</v>
      </c>
      <c r="GB80" s="404">
        <f t="shared" si="72"/>
        <v>0</v>
      </c>
      <c r="GC80" s="404">
        <f t="shared" si="72"/>
        <v>0</v>
      </c>
      <c r="GD80" s="404">
        <f t="shared" si="72"/>
        <v>0</v>
      </c>
      <c r="GE80" s="404">
        <f t="shared" si="72"/>
        <v>0</v>
      </c>
      <c r="GF80" s="404">
        <f t="shared" si="72"/>
        <v>0</v>
      </c>
      <c r="GG80" s="404">
        <f t="shared" si="72"/>
        <v>0</v>
      </c>
      <c r="GH80" s="404">
        <f t="shared" si="72"/>
        <v>0</v>
      </c>
      <c r="GI80" s="404">
        <f t="shared" si="72"/>
        <v>0</v>
      </c>
      <c r="GJ80" s="404">
        <f t="shared" si="72"/>
        <v>0</v>
      </c>
    </row>
    <row r="81" spans="1:192" s="256" customFormat="1" x14ac:dyDescent="0.35">
      <c r="A81" s="313"/>
      <c r="B81" s="313"/>
      <c r="C81" s="314"/>
      <c r="D81" s="315"/>
      <c r="E81" s="404"/>
      <c r="F81" s="404"/>
      <c r="G81" s="404"/>
      <c r="H81" s="404"/>
      <c r="I81" s="404"/>
      <c r="J81" s="404"/>
      <c r="K81" s="404"/>
      <c r="L81" s="404"/>
      <c r="M81" s="404"/>
      <c r="N81" s="404"/>
      <c r="O81" s="404"/>
      <c r="P81" s="404"/>
      <c r="Q81" s="404"/>
      <c r="R81" s="404"/>
      <c r="S81" s="404"/>
      <c r="T81" s="404"/>
      <c r="U81" s="404"/>
      <c r="V81" s="404"/>
      <c r="W81" s="404"/>
      <c r="X81" s="404"/>
      <c r="Y81" s="404"/>
      <c r="Z81" s="404"/>
      <c r="AA81" s="404"/>
      <c r="AB81" s="404"/>
      <c r="AC81" s="404"/>
      <c r="AD81" s="404"/>
      <c r="AE81" s="404"/>
      <c r="AF81" s="404"/>
      <c r="AG81" s="404"/>
      <c r="AH81" s="404"/>
      <c r="AI81" s="404"/>
      <c r="AJ81" s="404"/>
      <c r="AK81" s="404"/>
      <c r="AL81" s="404"/>
      <c r="AM81" s="404"/>
      <c r="AN81" s="404"/>
      <c r="AO81" s="404"/>
      <c r="AP81" s="404"/>
      <c r="AQ81" s="404"/>
      <c r="AR81" s="404"/>
      <c r="AS81" s="404"/>
      <c r="AT81" s="404"/>
      <c r="AU81" s="404"/>
      <c r="AV81" s="404"/>
      <c r="AW81" s="404"/>
      <c r="AX81" s="404"/>
      <c r="AY81" s="404"/>
      <c r="AZ81" s="404"/>
      <c r="BA81" s="404"/>
      <c r="BB81" s="404"/>
      <c r="BC81" s="404"/>
      <c r="BD81" s="404"/>
      <c r="BE81" s="404"/>
      <c r="BF81" s="404"/>
      <c r="BG81" s="404"/>
      <c r="BH81" s="404"/>
      <c r="BI81" s="404"/>
      <c r="BJ81" s="404"/>
      <c r="BK81" s="404"/>
      <c r="BL81" s="404"/>
      <c r="BM81" s="404"/>
      <c r="BN81" s="404"/>
      <c r="BO81" s="404"/>
      <c r="BP81" s="404"/>
      <c r="BQ81" s="404"/>
      <c r="BR81" s="404"/>
      <c r="BS81" s="404"/>
      <c r="BT81" s="404"/>
      <c r="BU81" s="404"/>
      <c r="BV81" s="404"/>
      <c r="BW81" s="404"/>
      <c r="BX81" s="404"/>
      <c r="BY81" s="404"/>
      <c r="BZ81" s="404"/>
      <c r="CA81" s="404"/>
      <c r="CB81" s="404"/>
      <c r="CC81" s="404"/>
      <c r="CD81" s="404"/>
      <c r="CE81" s="404"/>
      <c r="CF81" s="404"/>
      <c r="CG81" s="404"/>
      <c r="CH81" s="404"/>
      <c r="CI81" s="404"/>
      <c r="CJ81" s="404"/>
      <c r="CK81" s="404"/>
      <c r="CL81" s="404"/>
      <c r="CM81" s="404"/>
      <c r="CN81" s="404"/>
      <c r="CO81" s="404"/>
      <c r="CP81" s="404"/>
      <c r="CQ81" s="404"/>
      <c r="CR81" s="404"/>
      <c r="CS81" s="404"/>
      <c r="CT81" s="404"/>
      <c r="CU81" s="404"/>
      <c r="CV81" s="404"/>
      <c r="CW81" s="404"/>
      <c r="CX81" s="404"/>
      <c r="CY81" s="404"/>
      <c r="CZ81" s="404"/>
      <c r="DA81" s="404"/>
      <c r="DB81" s="404"/>
      <c r="DC81" s="404"/>
      <c r="DD81" s="404"/>
      <c r="DE81" s="404"/>
      <c r="DF81" s="404"/>
      <c r="DG81" s="404"/>
      <c r="DH81" s="404"/>
      <c r="DI81" s="404"/>
      <c r="DJ81" s="404"/>
      <c r="DK81" s="404"/>
      <c r="DL81" s="404"/>
      <c r="DM81" s="404"/>
      <c r="DN81" s="404"/>
      <c r="DO81" s="404"/>
      <c r="DP81" s="404"/>
      <c r="DQ81" s="404"/>
      <c r="DR81" s="404"/>
      <c r="DS81" s="404"/>
      <c r="DT81" s="404"/>
      <c r="DU81" s="404"/>
      <c r="DV81" s="404"/>
      <c r="DW81" s="404"/>
      <c r="DX81" s="404"/>
      <c r="DY81" s="404"/>
      <c r="DZ81" s="404"/>
      <c r="EA81" s="404"/>
      <c r="EB81" s="404"/>
      <c r="EC81" s="404"/>
      <c r="ED81" s="404"/>
      <c r="EE81" s="404"/>
      <c r="EF81" s="404"/>
      <c r="EG81" s="404"/>
      <c r="EH81" s="404"/>
      <c r="EI81" s="404"/>
      <c r="EJ81" s="404"/>
      <c r="EK81" s="404"/>
      <c r="EL81" s="404"/>
      <c r="EM81" s="404"/>
      <c r="EN81" s="404"/>
      <c r="EO81" s="404"/>
      <c r="EP81" s="404"/>
      <c r="EQ81" s="404"/>
      <c r="ER81" s="404"/>
      <c r="ES81" s="404"/>
      <c r="ET81" s="404"/>
      <c r="EU81" s="404"/>
      <c r="EV81" s="404"/>
      <c r="EW81" s="404"/>
      <c r="EX81" s="404"/>
      <c r="EY81" s="404"/>
      <c r="EZ81" s="404"/>
      <c r="FA81" s="404"/>
      <c r="FB81" s="404"/>
      <c r="FC81" s="404"/>
      <c r="FD81" s="404"/>
      <c r="FE81" s="404"/>
      <c r="FF81" s="404"/>
      <c r="FG81" s="404"/>
      <c r="FH81" s="404"/>
      <c r="FI81" s="404"/>
      <c r="FJ81" s="404"/>
      <c r="FK81" s="404"/>
      <c r="FL81" s="404"/>
      <c r="FM81" s="404"/>
      <c r="FN81" s="404"/>
      <c r="FO81" s="404"/>
      <c r="FP81" s="404"/>
      <c r="FQ81" s="404"/>
      <c r="FR81" s="404"/>
      <c r="FS81" s="404"/>
      <c r="FT81" s="404"/>
      <c r="FU81" s="404"/>
      <c r="FV81" s="404"/>
      <c r="FW81" s="404"/>
      <c r="FX81" s="404"/>
      <c r="FY81" s="404"/>
      <c r="FZ81" s="404"/>
      <c r="GA81" s="404"/>
      <c r="GB81" s="404"/>
      <c r="GC81" s="404"/>
      <c r="GD81" s="404"/>
      <c r="GE81" s="404"/>
      <c r="GF81" s="404"/>
      <c r="GG81" s="404"/>
      <c r="GH81" s="404"/>
      <c r="GI81" s="404"/>
      <c r="GJ81" s="404"/>
    </row>
    <row r="82" spans="1:192" s="256" customFormat="1" x14ac:dyDescent="0.35">
      <c r="A82" s="313"/>
      <c r="B82" s="313"/>
      <c r="C82" s="314" t="s">
        <v>318</v>
      </c>
      <c r="D82" s="315"/>
      <c r="E82" s="404"/>
      <c r="F82" s="404"/>
      <c r="G82" s="404"/>
      <c r="H82" s="404"/>
      <c r="I82" s="404"/>
      <c r="J82" s="404"/>
      <c r="K82" s="404"/>
      <c r="L82" s="404"/>
      <c r="M82" s="404"/>
      <c r="N82" s="404"/>
      <c r="O82" s="404"/>
      <c r="P82" s="404"/>
      <c r="Q82" s="404"/>
      <c r="R82" s="404"/>
      <c r="S82" s="404"/>
      <c r="T82" s="404"/>
      <c r="U82" s="404"/>
      <c r="V82" s="404"/>
      <c r="W82" s="404"/>
      <c r="X82" s="404"/>
      <c r="Y82" s="404"/>
      <c r="Z82" s="404"/>
      <c r="AA82" s="404"/>
      <c r="AB82" s="404"/>
      <c r="AC82" s="404"/>
      <c r="AD82" s="404"/>
      <c r="AE82" s="404"/>
      <c r="AF82" s="404"/>
      <c r="AG82" s="404"/>
      <c r="AH82" s="404"/>
      <c r="AI82" s="404"/>
      <c r="AJ82" s="404"/>
      <c r="AK82" s="404"/>
      <c r="AL82" s="404"/>
      <c r="AM82" s="404"/>
      <c r="AN82" s="404"/>
      <c r="AO82" s="404"/>
      <c r="AP82" s="404"/>
      <c r="AQ82" s="404"/>
      <c r="AR82" s="404"/>
      <c r="AS82" s="404"/>
      <c r="AT82" s="404"/>
      <c r="AU82" s="404"/>
      <c r="AV82" s="404"/>
      <c r="AW82" s="404"/>
      <c r="AX82" s="404"/>
      <c r="AY82" s="404"/>
      <c r="AZ82" s="404"/>
      <c r="BA82" s="404"/>
      <c r="BB82" s="404"/>
      <c r="BC82" s="404"/>
      <c r="BD82" s="404"/>
      <c r="BE82" s="404"/>
      <c r="BF82" s="404"/>
      <c r="BG82" s="404"/>
      <c r="BH82" s="404"/>
      <c r="BI82" s="404"/>
      <c r="BJ82" s="404"/>
      <c r="BK82" s="404"/>
      <c r="BL82" s="404"/>
      <c r="BM82" s="404"/>
      <c r="BN82" s="404"/>
      <c r="BO82" s="404"/>
      <c r="BP82" s="404"/>
      <c r="BQ82" s="404"/>
      <c r="BR82" s="404"/>
      <c r="BS82" s="404"/>
      <c r="BT82" s="404"/>
      <c r="BU82" s="404"/>
      <c r="BV82" s="404"/>
      <c r="BW82" s="404"/>
      <c r="BX82" s="404"/>
      <c r="BY82" s="404"/>
      <c r="BZ82" s="404"/>
      <c r="CA82" s="404"/>
      <c r="CB82" s="404"/>
      <c r="CC82" s="404"/>
      <c r="CD82" s="404"/>
      <c r="CE82" s="404"/>
      <c r="CF82" s="404"/>
      <c r="CG82" s="404"/>
      <c r="CH82" s="404"/>
      <c r="CI82" s="404"/>
      <c r="CJ82" s="404"/>
      <c r="CK82" s="404"/>
      <c r="CL82" s="404"/>
      <c r="CM82" s="404"/>
      <c r="CN82" s="404"/>
      <c r="CO82" s="404"/>
      <c r="CP82" s="404"/>
      <c r="CQ82" s="404"/>
      <c r="CR82" s="404"/>
      <c r="CS82" s="404"/>
      <c r="CT82" s="404"/>
      <c r="CU82" s="404"/>
      <c r="CV82" s="404"/>
      <c r="CW82" s="404"/>
      <c r="CX82" s="404"/>
      <c r="CY82" s="404"/>
      <c r="CZ82" s="404"/>
      <c r="DA82" s="404"/>
      <c r="DB82" s="404"/>
      <c r="DC82" s="404"/>
      <c r="DD82" s="404"/>
      <c r="DE82" s="404"/>
      <c r="DF82" s="404"/>
      <c r="DG82" s="404"/>
      <c r="DH82" s="404"/>
      <c r="DI82" s="404"/>
      <c r="DJ82" s="404"/>
      <c r="DK82" s="404"/>
      <c r="DL82" s="404"/>
      <c r="DM82" s="404"/>
      <c r="DN82" s="404"/>
      <c r="DO82" s="404"/>
      <c r="DP82" s="404"/>
      <c r="DQ82" s="404"/>
      <c r="DR82" s="404"/>
      <c r="DS82" s="404"/>
      <c r="DT82" s="404"/>
      <c r="DU82" s="404"/>
      <c r="DV82" s="404"/>
      <c r="DW82" s="404"/>
      <c r="DX82" s="404"/>
      <c r="DY82" s="404"/>
      <c r="DZ82" s="404"/>
      <c r="EA82" s="404"/>
      <c r="EB82" s="404"/>
      <c r="EC82" s="404"/>
      <c r="ED82" s="404"/>
      <c r="EE82" s="404"/>
      <c r="EF82" s="404"/>
      <c r="EG82" s="404"/>
      <c r="EH82" s="404"/>
      <c r="EI82" s="404"/>
      <c r="EJ82" s="404"/>
      <c r="EK82" s="404"/>
      <c r="EL82" s="404"/>
      <c r="EM82" s="404"/>
      <c r="EN82" s="404"/>
      <c r="EO82" s="404"/>
      <c r="EP82" s="404"/>
      <c r="EQ82" s="404"/>
      <c r="ER82" s="404"/>
      <c r="ES82" s="404"/>
      <c r="ET82" s="404"/>
      <c r="EU82" s="404"/>
      <c r="EV82" s="404"/>
      <c r="EW82" s="404"/>
      <c r="EX82" s="404"/>
      <c r="EY82" s="404"/>
      <c r="EZ82" s="404"/>
      <c r="FA82" s="404"/>
      <c r="FB82" s="404"/>
      <c r="FC82" s="404"/>
      <c r="FD82" s="404"/>
      <c r="FE82" s="404"/>
      <c r="FF82" s="404"/>
      <c r="FG82" s="404"/>
      <c r="FH82" s="404"/>
      <c r="FI82" s="404"/>
      <c r="FJ82" s="404"/>
      <c r="FK82" s="404"/>
      <c r="FL82" s="404"/>
      <c r="FM82" s="404"/>
      <c r="FN82" s="404"/>
      <c r="FO82" s="404"/>
      <c r="FP82" s="404"/>
      <c r="FQ82" s="404"/>
      <c r="FR82" s="404"/>
      <c r="FS82" s="404"/>
      <c r="FT82" s="404"/>
      <c r="FU82" s="404"/>
      <c r="FV82" s="404"/>
      <c r="FW82" s="404"/>
      <c r="FX82" s="404"/>
      <c r="FY82" s="404"/>
      <c r="FZ82" s="404"/>
      <c r="GA82" s="404"/>
      <c r="GB82" s="404"/>
      <c r="GC82" s="404"/>
      <c r="GD82" s="404"/>
      <c r="GE82" s="404"/>
      <c r="GF82" s="404"/>
      <c r="GG82" s="404"/>
      <c r="GH82" s="404"/>
      <c r="GI82" s="404"/>
      <c r="GJ82" s="404"/>
    </row>
    <row r="83" spans="1:192" s="256" customFormat="1" x14ac:dyDescent="0.35">
      <c r="A83" s="313"/>
      <c r="B83" s="313"/>
      <c r="C83" s="314"/>
      <c r="D83" s="315"/>
      <c r="E83" s="126" t="str">
        <f t="shared" ref="E83:AJ83" si="73" xml:space="preserve"> E$52</f>
        <v>Senior debt service at target cover ratio</v>
      </c>
      <c r="F83" s="126">
        <f t="shared" si="73"/>
        <v>0</v>
      </c>
      <c r="G83" s="126" t="str">
        <f t="shared" si="73"/>
        <v>$ 000s</v>
      </c>
      <c r="H83" s="126">
        <f t="shared" si="73"/>
        <v>89584.357485437562</v>
      </c>
      <c r="I83" s="126">
        <f t="shared" si="73"/>
        <v>0</v>
      </c>
      <c r="J83" s="126">
        <f t="shared" si="73"/>
        <v>0</v>
      </c>
      <c r="K83" s="126">
        <f t="shared" si="73"/>
        <v>0</v>
      </c>
      <c r="L83" s="126">
        <f t="shared" si="73"/>
        <v>0</v>
      </c>
      <c r="M83" s="126">
        <f t="shared" si="73"/>
        <v>1078.8718504969834</v>
      </c>
      <c r="N83" s="126">
        <f t="shared" si="73"/>
        <v>3688.6561364710724</v>
      </c>
      <c r="O83" s="126">
        <f t="shared" si="73"/>
        <v>3047.136962288087</v>
      </c>
      <c r="P83" s="126">
        <f t="shared" si="73"/>
        <v>1434.5832602929297</v>
      </c>
      <c r="Q83" s="126">
        <f t="shared" si="73"/>
        <v>2165.8981097478477</v>
      </c>
      <c r="R83" s="126">
        <f t="shared" si="73"/>
        <v>3658.7743043464839</v>
      </c>
      <c r="S83" s="126">
        <f t="shared" si="73"/>
        <v>3020.4879377188558</v>
      </c>
      <c r="T83" s="126">
        <f t="shared" si="73"/>
        <v>1416.0401455892795</v>
      </c>
      <c r="U83" s="126">
        <f t="shared" si="73"/>
        <v>2143.3987355458576</v>
      </c>
      <c r="V83" s="126">
        <f t="shared" si="73"/>
        <v>3628.7528803269229</v>
      </c>
      <c r="W83" s="126">
        <f t="shared" si="73"/>
        <v>2993.6842668817949</v>
      </c>
      <c r="X83" s="126">
        <f t="shared" si="73"/>
        <v>1409.1880961367262</v>
      </c>
      <c r="Y83" s="126">
        <f t="shared" si="73"/>
        <v>2108.8342464231469</v>
      </c>
      <c r="Z83" s="126">
        <f t="shared" si="73"/>
        <v>3598.5853524562649</v>
      </c>
      <c r="AA83" s="126">
        <f t="shared" si="73"/>
        <v>2966.7195384493302</v>
      </c>
      <c r="AB83" s="126">
        <f t="shared" si="73"/>
        <v>1378.3690687344165</v>
      </c>
      <c r="AC83" s="126">
        <f t="shared" si="73"/>
        <v>1880.8311156164593</v>
      </c>
      <c r="AD83" s="126">
        <f t="shared" si="73"/>
        <v>3199.1341926342343</v>
      </c>
      <c r="AE83" s="126">
        <f t="shared" si="73"/>
        <v>2635.4919665622151</v>
      </c>
      <c r="AF83" s="126">
        <f t="shared" si="73"/>
        <v>1218.6187636853247</v>
      </c>
      <c r="AG83" s="126">
        <f t="shared" si="73"/>
        <v>1860.1545939125604</v>
      </c>
      <c r="AH83" s="126">
        <f t="shared" si="73"/>
        <v>3171.8074159844286</v>
      </c>
      <c r="AI83" s="126">
        <f t="shared" si="73"/>
        <v>2611.0101228417138</v>
      </c>
      <c r="AJ83" s="126">
        <f t="shared" si="73"/>
        <v>1201.2684312712711</v>
      </c>
      <c r="AK83" s="126">
        <f t="shared" ref="AK83:BP83" si="74" xml:space="preserve"> AK$52</f>
        <v>1839.2979616516086</v>
      </c>
      <c r="AL83" s="126">
        <f t="shared" si="74"/>
        <v>3144.3313262938264</v>
      </c>
      <c r="AM83" s="126">
        <f t="shared" si="74"/>
        <v>2586.3658307539936</v>
      </c>
      <c r="AN83" s="126">
        <f t="shared" si="74"/>
        <v>1194.0029468681973</v>
      </c>
      <c r="AO83" s="126">
        <f t="shared" si="74"/>
        <v>1807.9743236738213</v>
      </c>
      <c r="AP83" s="126">
        <f t="shared" si="74"/>
        <v>3116.6995347345437</v>
      </c>
      <c r="AQ83" s="126">
        <f t="shared" si="74"/>
        <v>2542.528520612695</v>
      </c>
      <c r="AR83" s="126">
        <f t="shared" si="74"/>
        <v>1110.2378887500304</v>
      </c>
      <c r="AS83" s="126">
        <f t="shared" si="74"/>
        <v>1378.554433470696</v>
      </c>
      <c r="AT83" s="126">
        <f t="shared" si="74"/>
        <v>2599.6367556541409</v>
      </c>
      <c r="AU83" s="126">
        <f t="shared" si="74"/>
        <v>2452.0465163365152</v>
      </c>
      <c r="AV83" s="126">
        <f t="shared" si="74"/>
        <v>1052.3917801173297</v>
      </c>
      <c r="AW83" s="126">
        <f t="shared" si="74"/>
        <v>1320.2342936226507</v>
      </c>
      <c r="AX83" s="126">
        <f t="shared" si="74"/>
        <v>2536.2165977591844</v>
      </c>
      <c r="AY83" s="126">
        <f t="shared" si="74"/>
        <v>2389.4857288543885</v>
      </c>
      <c r="AZ83" s="126">
        <f t="shared" si="74"/>
        <v>998.05555186977267</v>
      </c>
      <c r="BA83" s="126">
        <f t="shared" si="74"/>
        <v>0</v>
      </c>
      <c r="BB83" s="126">
        <f t="shared" si="74"/>
        <v>0</v>
      </c>
      <c r="BC83" s="126">
        <f t="shared" si="74"/>
        <v>0</v>
      </c>
      <c r="BD83" s="126">
        <f t="shared" si="74"/>
        <v>0</v>
      </c>
      <c r="BE83" s="126">
        <f t="shared" si="74"/>
        <v>0</v>
      </c>
      <c r="BF83" s="126">
        <f t="shared" si="74"/>
        <v>0</v>
      </c>
      <c r="BG83" s="126">
        <f t="shared" si="74"/>
        <v>0</v>
      </c>
      <c r="BH83" s="126">
        <f t="shared" si="74"/>
        <v>0</v>
      </c>
      <c r="BI83" s="126">
        <f t="shared" si="74"/>
        <v>0</v>
      </c>
      <c r="BJ83" s="126">
        <f t="shared" si="74"/>
        <v>0</v>
      </c>
      <c r="BK83" s="126">
        <f t="shared" si="74"/>
        <v>0</v>
      </c>
      <c r="BL83" s="126">
        <f t="shared" si="74"/>
        <v>0</v>
      </c>
      <c r="BM83" s="126">
        <f t="shared" si="74"/>
        <v>0</v>
      </c>
      <c r="BN83" s="126">
        <f t="shared" si="74"/>
        <v>0</v>
      </c>
      <c r="BO83" s="126">
        <f t="shared" si="74"/>
        <v>0</v>
      </c>
      <c r="BP83" s="126">
        <f t="shared" si="74"/>
        <v>0</v>
      </c>
      <c r="BQ83" s="126">
        <f t="shared" ref="BQ83:CV83" si="75" xml:space="preserve"> BQ$52</f>
        <v>0</v>
      </c>
      <c r="BR83" s="126">
        <f t="shared" si="75"/>
        <v>0</v>
      </c>
      <c r="BS83" s="126">
        <f t="shared" si="75"/>
        <v>0</v>
      </c>
      <c r="BT83" s="126">
        <f t="shared" si="75"/>
        <v>0</v>
      </c>
      <c r="BU83" s="126">
        <f t="shared" si="75"/>
        <v>0</v>
      </c>
      <c r="BV83" s="126">
        <f t="shared" si="75"/>
        <v>0</v>
      </c>
      <c r="BW83" s="126">
        <f t="shared" si="75"/>
        <v>0</v>
      </c>
      <c r="BX83" s="126">
        <f t="shared" si="75"/>
        <v>0</v>
      </c>
      <c r="BY83" s="126">
        <f t="shared" si="75"/>
        <v>0</v>
      </c>
      <c r="BZ83" s="126">
        <f t="shared" si="75"/>
        <v>0</v>
      </c>
      <c r="CA83" s="126">
        <f t="shared" si="75"/>
        <v>0</v>
      </c>
      <c r="CB83" s="126">
        <f t="shared" si="75"/>
        <v>0</v>
      </c>
      <c r="CC83" s="126">
        <f t="shared" si="75"/>
        <v>0</v>
      </c>
      <c r="CD83" s="126">
        <f t="shared" si="75"/>
        <v>0</v>
      </c>
      <c r="CE83" s="126">
        <f t="shared" si="75"/>
        <v>0</v>
      </c>
      <c r="CF83" s="126">
        <f t="shared" si="75"/>
        <v>0</v>
      </c>
      <c r="CG83" s="126">
        <f t="shared" si="75"/>
        <v>0</v>
      </c>
      <c r="CH83" s="126">
        <f t="shared" si="75"/>
        <v>0</v>
      </c>
      <c r="CI83" s="126">
        <f t="shared" si="75"/>
        <v>0</v>
      </c>
      <c r="CJ83" s="126">
        <f t="shared" si="75"/>
        <v>0</v>
      </c>
      <c r="CK83" s="126">
        <f t="shared" si="75"/>
        <v>0</v>
      </c>
      <c r="CL83" s="126">
        <f t="shared" si="75"/>
        <v>0</v>
      </c>
      <c r="CM83" s="126">
        <f t="shared" si="75"/>
        <v>0</v>
      </c>
      <c r="CN83" s="126">
        <f t="shared" si="75"/>
        <v>0</v>
      </c>
      <c r="CO83" s="126">
        <f t="shared" si="75"/>
        <v>0</v>
      </c>
      <c r="CP83" s="126">
        <f t="shared" si="75"/>
        <v>0</v>
      </c>
      <c r="CQ83" s="126">
        <f t="shared" si="75"/>
        <v>0</v>
      </c>
      <c r="CR83" s="126">
        <f t="shared" si="75"/>
        <v>0</v>
      </c>
      <c r="CS83" s="126">
        <f t="shared" si="75"/>
        <v>0</v>
      </c>
      <c r="CT83" s="126">
        <f t="shared" si="75"/>
        <v>0</v>
      </c>
      <c r="CU83" s="126">
        <f t="shared" si="75"/>
        <v>0</v>
      </c>
      <c r="CV83" s="126">
        <f t="shared" si="75"/>
        <v>0</v>
      </c>
      <c r="CW83" s="126">
        <f t="shared" ref="CW83:EB83" si="76" xml:space="preserve"> CW$52</f>
        <v>0</v>
      </c>
      <c r="CX83" s="126">
        <f t="shared" si="76"/>
        <v>0</v>
      </c>
      <c r="CY83" s="126">
        <f t="shared" si="76"/>
        <v>0</v>
      </c>
      <c r="CZ83" s="126">
        <f t="shared" si="76"/>
        <v>0</v>
      </c>
      <c r="DA83" s="126">
        <f t="shared" si="76"/>
        <v>0</v>
      </c>
      <c r="DB83" s="126">
        <f t="shared" si="76"/>
        <v>0</v>
      </c>
      <c r="DC83" s="126">
        <f t="shared" si="76"/>
        <v>0</v>
      </c>
      <c r="DD83" s="126">
        <f t="shared" si="76"/>
        <v>0</v>
      </c>
      <c r="DE83" s="126">
        <f t="shared" si="76"/>
        <v>0</v>
      </c>
      <c r="DF83" s="126">
        <f t="shared" si="76"/>
        <v>0</v>
      </c>
      <c r="DG83" s="126">
        <f t="shared" si="76"/>
        <v>0</v>
      </c>
      <c r="DH83" s="126">
        <f t="shared" si="76"/>
        <v>0</v>
      </c>
      <c r="DI83" s="126">
        <f t="shared" si="76"/>
        <v>0</v>
      </c>
      <c r="DJ83" s="126">
        <f t="shared" si="76"/>
        <v>0</v>
      </c>
      <c r="DK83" s="126">
        <f t="shared" si="76"/>
        <v>0</v>
      </c>
      <c r="DL83" s="126">
        <f t="shared" si="76"/>
        <v>0</v>
      </c>
      <c r="DM83" s="126">
        <f t="shared" si="76"/>
        <v>0</v>
      </c>
      <c r="DN83" s="126">
        <f t="shared" si="76"/>
        <v>0</v>
      </c>
      <c r="DO83" s="126">
        <f t="shared" si="76"/>
        <v>0</v>
      </c>
      <c r="DP83" s="126">
        <f t="shared" si="76"/>
        <v>0</v>
      </c>
      <c r="DQ83" s="126">
        <f t="shared" si="76"/>
        <v>0</v>
      </c>
      <c r="DR83" s="126">
        <f t="shared" si="76"/>
        <v>0</v>
      </c>
      <c r="DS83" s="126">
        <f t="shared" si="76"/>
        <v>0</v>
      </c>
      <c r="DT83" s="126">
        <f t="shared" si="76"/>
        <v>0</v>
      </c>
      <c r="DU83" s="126">
        <f t="shared" si="76"/>
        <v>0</v>
      </c>
      <c r="DV83" s="126">
        <f t="shared" si="76"/>
        <v>0</v>
      </c>
      <c r="DW83" s="126">
        <f t="shared" si="76"/>
        <v>0</v>
      </c>
      <c r="DX83" s="126">
        <f t="shared" si="76"/>
        <v>0</v>
      </c>
      <c r="DY83" s="126">
        <f t="shared" si="76"/>
        <v>0</v>
      </c>
      <c r="DZ83" s="126">
        <f t="shared" si="76"/>
        <v>0</v>
      </c>
      <c r="EA83" s="126">
        <f t="shared" si="76"/>
        <v>0</v>
      </c>
      <c r="EB83" s="126">
        <f t="shared" si="76"/>
        <v>0</v>
      </c>
      <c r="EC83" s="126">
        <f t="shared" ref="EC83:FH83" si="77" xml:space="preserve"> EC$52</f>
        <v>0</v>
      </c>
      <c r="ED83" s="126">
        <f t="shared" si="77"/>
        <v>0</v>
      </c>
      <c r="EE83" s="126">
        <f t="shared" si="77"/>
        <v>0</v>
      </c>
      <c r="EF83" s="126">
        <f t="shared" si="77"/>
        <v>0</v>
      </c>
      <c r="EG83" s="126">
        <f t="shared" si="77"/>
        <v>0</v>
      </c>
      <c r="EH83" s="126">
        <f t="shared" si="77"/>
        <v>0</v>
      </c>
      <c r="EI83" s="126">
        <f t="shared" si="77"/>
        <v>0</v>
      </c>
      <c r="EJ83" s="126">
        <f t="shared" si="77"/>
        <v>0</v>
      </c>
      <c r="EK83" s="126">
        <f t="shared" si="77"/>
        <v>0</v>
      </c>
      <c r="EL83" s="126">
        <f t="shared" si="77"/>
        <v>0</v>
      </c>
      <c r="EM83" s="126">
        <f t="shared" si="77"/>
        <v>0</v>
      </c>
      <c r="EN83" s="126">
        <f t="shared" si="77"/>
        <v>0</v>
      </c>
      <c r="EO83" s="126">
        <f t="shared" si="77"/>
        <v>0</v>
      </c>
      <c r="EP83" s="126">
        <f t="shared" si="77"/>
        <v>0</v>
      </c>
      <c r="EQ83" s="126">
        <f t="shared" si="77"/>
        <v>0</v>
      </c>
      <c r="ER83" s="126">
        <f t="shared" si="77"/>
        <v>0</v>
      </c>
      <c r="ES83" s="126">
        <f t="shared" si="77"/>
        <v>0</v>
      </c>
      <c r="ET83" s="126">
        <f t="shared" si="77"/>
        <v>0</v>
      </c>
      <c r="EU83" s="126">
        <f t="shared" si="77"/>
        <v>0</v>
      </c>
      <c r="EV83" s="126">
        <f t="shared" si="77"/>
        <v>0</v>
      </c>
      <c r="EW83" s="126">
        <f t="shared" si="77"/>
        <v>0</v>
      </c>
      <c r="EX83" s="126">
        <f t="shared" si="77"/>
        <v>0</v>
      </c>
      <c r="EY83" s="126">
        <f t="shared" si="77"/>
        <v>0</v>
      </c>
      <c r="EZ83" s="126">
        <f t="shared" si="77"/>
        <v>0</v>
      </c>
      <c r="FA83" s="126">
        <f t="shared" si="77"/>
        <v>0</v>
      </c>
      <c r="FB83" s="126">
        <f t="shared" si="77"/>
        <v>0</v>
      </c>
      <c r="FC83" s="126">
        <f t="shared" si="77"/>
        <v>0</v>
      </c>
      <c r="FD83" s="126">
        <f t="shared" si="77"/>
        <v>0</v>
      </c>
      <c r="FE83" s="126">
        <f t="shared" si="77"/>
        <v>0</v>
      </c>
      <c r="FF83" s="126">
        <f t="shared" si="77"/>
        <v>0</v>
      </c>
      <c r="FG83" s="126">
        <f t="shared" si="77"/>
        <v>0</v>
      </c>
      <c r="FH83" s="126">
        <f t="shared" si="77"/>
        <v>0</v>
      </c>
      <c r="FI83" s="126">
        <f t="shared" ref="FI83:GJ83" si="78" xml:space="preserve"> FI$52</f>
        <v>0</v>
      </c>
      <c r="FJ83" s="126">
        <f t="shared" si="78"/>
        <v>0</v>
      </c>
      <c r="FK83" s="126">
        <f t="shared" si="78"/>
        <v>0</v>
      </c>
      <c r="FL83" s="126">
        <f t="shared" si="78"/>
        <v>0</v>
      </c>
      <c r="FM83" s="126">
        <f t="shared" si="78"/>
        <v>0</v>
      </c>
      <c r="FN83" s="126">
        <f t="shared" si="78"/>
        <v>0</v>
      </c>
      <c r="FO83" s="126">
        <f t="shared" si="78"/>
        <v>0</v>
      </c>
      <c r="FP83" s="126">
        <f t="shared" si="78"/>
        <v>0</v>
      </c>
      <c r="FQ83" s="126">
        <f t="shared" si="78"/>
        <v>0</v>
      </c>
      <c r="FR83" s="126">
        <f t="shared" si="78"/>
        <v>0</v>
      </c>
      <c r="FS83" s="126">
        <f t="shared" si="78"/>
        <v>0</v>
      </c>
      <c r="FT83" s="126">
        <f t="shared" si="78"/>
        <v>0</v>
      </c>
      <c r="FU83" s="126">
        <f t="shared" si="78"/>
        <v>0</v>
      </c>
      <c r="FV83" s="126">
        <f t="shared" si="78"/>
        <v>0</v>
      </c>
      <c r="FW83" s="126">
        <f t="shared" si="78"/>
        <v>0</v>
      </c>
      <c r="FX83" s="126">
        <f t="shared" si="78"/>
        <v>0</v>
      </c>
      <c r="FY83" s="126">
        <f t="shared" si="78"/>
        <v>0</v>
      </c>
      <c r="FZ83" s="126">
        <f t="shared" si="78"/>
        <v>0</v>
      </c>
      <c r="GA83" s="126">
        <f t="shared" si="78"/>
        <v>0</v>
      </c>
      <c r="GB83" s="126">
        <f t="shared" si="78"/>
        <v>0</v>
      </c>
      <c r="GC83" s="126">
        <f t="shared" si="78"/>
        <v>0</v>
      </c>
      <c r="GD83" s="126">
        <f t="shared" si="78"/>
        <v>0</v>
      </c>
      <c r="GE83" s="126">
        <f t="shared" si="78"/>
        <v>0</v>
      </c>
      <c r="GF83" s="126">
        <f t="shared" si="78"/>
        <v>0</v>
      </c>
      <c r="GG83" s="126">
        <f t="shared" si="78"/>
        <v>0</v>
      </c>
      <c r="GH83" s="126">
        <f t="shared" si="78"/>
        <v>0</v>
      </c>
      <c r="GI83" s="126">
        <f t="shared" si="78"/>
        <v>0</v>
      </c>
      <c r="GJ83" s="126">
        <f t="shared" si="78"/>
        <v>0</v>
      </c>
    </row>
    <row r="84" spans="1:192" s="256" customFormat="1" x14ac:dyDescent="0.35">
      <c r="A84" s="313"/>
      <c r="B84" s="313"/>
      <c r="C84" s="314"/>
      <c r="D84" s="315"/>
      <c r="E84" s="126" t="str">
        <f t="shared" ref="E84:AJ84" si="79" xml:space="preserve"> E$133</f>
        <v>Senior debt interest POS</v>
      </c>
      <c r="F84" s="126">
        <f t="shared" si="79"/>
        <v>0</v>
      </c>
      <c r="G84" s="126" t="str">
        <f t="shared" si="79"/>
        <v>$ 000s</v>
      </c>
      <c r="H84" s="126">
        <f t="shared" si="79"/>
        <v>23951.863062101282</v>
      </c>
      <c r="I84" s="126">
        <f t="shared" si="79"/>
        <v>0</v>
      </c>
      <c r="J84" s="126">
        <f t="shared" si="79"/>
        <v>0</v>
      </c>
      <c r="K84" s="126">
        <f t="shared" si="79"/>
        <v>0</v>
      </c>
      <c r="L84" s="126">
        <f t="shared" si="79"/>
        <v>0</v>
      </c>
      <c r="M84" s="126">
        <f t="shared" si="79"/>
        <v>1055.0477649906447</v>
      </c>
      <c r="N84" s="126">
        <f t="shared" si="79"/>
        <v>1047.4014285690321</v>
      </c>
      <c r="O84" s="126">
        <f t="shared" si="79"/>
        <v>1028.0658807664831</v>
      </c>
      <c r="P84" s="126">
        <f t="shared" si="79"/>
        <v>986.49308545769634</v>
      </c>
      <c r="Q84" s="126">
        <f t="shared" si="79"/>
        <v>977.33084812078141</v>
      </c>
      <c r="R84" s="126">
        <f t="shared" si="79"/>
        <v>967.61364483290163</v>
      </c>
      <c r="S84" s="126">
        <f t="shared" si="79"/>
        <v>946.9652557429207</v>
      </c>
      <c r="T84" s="126">
        <f t="shared" si="79"/>
        <v>905.81557410360278</v>
      </c>
      <c r="U84" s="126">
        <f t="shared" si="79"/>
        <v>894.42065188991364</v>
      </c>
      <c r="V84" s="126">
        <f t="shared" si="79"/>
        <v>882.38654387945144</v>
      </c>
      <c r="W84" s="126">
        <f t="shared" si="79"/>
        <v>860.28345265306018</v>
      </c>
      <c r="X84" s="126">
        <f t="shared" si="79"/>
        <v>828.71703943637885</v>
      </c>
      <c r="Y84" s="126">
        <f t="shared" si="79"/>
        <v>806.04411177674115</v>
      </c>
      <c r="Z84" s="126">
        <f t="shared" si="79"/>
        <v>791.56792153496451</v>
      </c>
      <c r="AA84" s="126">
        <f t="shared" si="79"/>
        <v>768.06748379522082</v>
      </c>
      <c r="AB84" s="126">
        <f t="shared" si="79"/>
        <v>728.01488457509345</v>
      </c>
      <c r="AC84" s="126">
        <f t="shared" si="79"/>
        <v>711.84145372085459</v>
      </c>
      <c r="AD84" s="126">
        <f t="shared" si="79"/>
        <v>694.81333444196616</v>
      </c>
      <c r="AE84" s="126">
        <f t="shared" si="79"/>
        <v>669.7453186424176</v>
      </c>
      <c r="AF84" s="126">
        <f t="shared" si="79"/>
        <v>630.2672391605555</v>
      </c>
      <c r="AG84" s="126">
        <f t="shared" si="79"/>
        <v>611.36881359733593</v>
      </c>
      <c r="AH84" s="126">
        <f t="shared" si="79"/>
        <v>591.62074308166291</v>
      </c>
      <c r="AI84" s="126">
        <f t="shared" si="79"/>
        <v>564.83674347647161</v>
      </c>
      <c r="AJ84" s="126">
        <f t="shared" si="79"/>
        <v>525.92125370612132</v>
      </c>
      <c r="AK84" s="126">
        <f t="shared" ref="AK84:BP84" si="80" xml:space="preserve"> AK$133</f>
        <v>504.20619479645654</v>
      </c>
      <c r="AL84" s="126">
        <f t="shared" si="80"/>
        <v>481.54376760983757</v>
      </c>
      <c r="AM84" s="126">
        <f t="shared" si="80"/>
        <v>452.99165529694415</v>
      </c>
      <c r="AN84" s="126">
        <f t="shared" si="80"/>
        <v>419.3649218423846</v>
      </c>
      <c r="AO84" s="126">
        <f t="shared" si="80"/>
        <v>390.11028514289399</v>
      </c>
      <c r="AP84" s="126">
        <f t="shared" si="80"/>
        <v>364.31713590232624</v>
      </c>
      <c r="AQ84" s="126">
        <f t="shared" si="80"/>
        <v>333.82229585255999</v>
      </c>
      <c r="AR84" s="126">
        <f t="shared" si="80"/>
        <v>296.25868307078872</v>
      </c>
      <c r="AS84" s="126">
        <f t="shared" si="80"/>
        <v>268.31931053989609</v>
      </c>
      <c r="AT84" s="126">
        <f t="shared" si="80"/>
        <v>239.21930700795079</v>
      </c>
      <c r="AU84" s="126">
        <f t="shared" si="80"/>
        <v>206.69059826915239</v>
      </c>
      <c r="AV84" s="126">
        <f t="shared" si="80"/>
        <v>169.86427725315113</v>
      </c>
      <c r="AW84" s="126">
        <f t="shared" si="80"/>
        <v>138.46971407761995</v>
      </c>
      <c r="AX84" s="126">
        <f t="shared" si="80"/>
        <v>105.82723422655955</v>
      </c>
      <c r="AY84" s="126">
        <f t="shared" si="80"/>
        <v>71.128219466918253</v>
      </c>
      <c r="AZ84" s="126">
        <f t="shared" si="80"/>
        <v>35.078989793571104</v>
      </c>
      <c r="BA84" s="126">
        <f t="shared" si="80"/>
        <v>-3.8788805341027913E-13</v>
      </c>
      <c r="BB84" s="126">
        <f t="shared" si="80"/>
        <v>-3.9220578401000246E-13</v>
      </c>
      <c r="BC84" s="126">
        <f t="shared" si="80"/>
        <v>-3.9226351873367101E-13</v>
      </c>
      <c r="BD84" s="126">
        <f t="shared" si="80"/>
        <v>-3.8808916997368214E-13</v>
      </c>
      <c r="BE84" s="126">
        <f t="shared" si="80"/>
        <v>-3.88138828384399E-13</v>
      </c>
      <c r="BF84" s="126">
        <f t="shared" si="80"/>
        <v>-3.9245052903424952E-13</v>
      </c>
      <c r="BG84" s="126">
        <f t="shared" si="80"/>
        <v>-3.9251328416867184E-13</v>
      </c>
      <c r="BH84" s="126">
        <f t="shared" si="80"/>
        <v>-3.840687895717565E-13</v>
      </c>
      <c r="BI84" s="126">
        <f t="shared" si="80"/>
        <v>-3.8839332773932252E-13</v>
      </c>
      <c r="BJ84" s="126">
        <f t="shared" si="80"/>
        <v>-3.9272037611226558E-13</v>
      </c>
      <c r="BK84" s="126">
        <f t="shared" si="80"/>
        <v>-3.9278815165744162E-13</v>
      </c>
      <c r="BL84" s="126">
        <f t="shared" si="80"/>
        <v>-3.8434136513387781E-13</v>
      </c>
      <c r="BM84" s="126">
        <f t="shared" si="80"/>
        <v>-3.8869376112415922E-13</v>
      </c>
      <c r="BN84" s="126">
        <f t="shared" si="80"/>
        <v>-3.9303038647631185E-13</v>
      </c>
      <c r="BO84" s="126">
        <f t="shared" si="80"/>
        <v>-3.9311322325374935E-13</v>
      </c>
      <c r="BP84" s="126">
        <f t="shared" si="80"/>
        <v>-3.8461885196738878E-13</v>
      </c>
      <c r="BQ84" s="126">
        <f t="shared" ref="BQ84:CV84" si="81" xml:space="preserve"> BQ$133</f>
        <v>-3.8893584587640366E-13</v>
      </c>
      <c r="BR84" s="126">
        <f t="shared" si="81"/>
        <v>-3.9326634578173977E-13</v>
      </c>
      <c r="BS84" s="126">
        <f t="shared" si="81"/>
        <v>-3.9331529478658922E-13</v>
      </c>
      <c r="BT84" s="126">
        <f t="shared" si="81"/>
        <v>-3.8909102840989364E-13</v>
      </c>
      <c r="BU84" s="126">
        <f t="shared" si="81"/>
        <v>-3.8916427456570092E-13</v>
      </c>
      <c r="BV84" s="126">
        <f t="shared" si="81"/>
        <v>-3.934997948817909E-13</v>
      </c>
      <c r="BW84" s="126">
        <f t="shared" si="81"/>
        <v>-3.935914173780475E-13</v>
      </c>
      <c r="BX84" s="126">
        <f t="shared" si="81"/>
        <v>-3.8511857383127792E-13</v>
      </c>
      <c r="BY84" s="126">
        <f t="shared" si="81"/>
        <v>-3.8948208839428843E-13</v>
      </c>
      <c r="BZ84" s="126">
        <f t="shared" si="81"/>
        <v>-3.9383365219691768E-13</v>
      </c>
      <c r="CA84" s="126">
        <f t="shared" si="81"/>
        <v>-3.939039379474707E-13</v>
      </c>
      <c r="CB84" s="126">
        <f t="shared" si="81"/>
        <v>-3.8542184483958401E-13</v>
      </c>
      <c r="CC84" s="126">
        <f t="shared" si="81"/>
        <v>-3.8977134863671379E-13</v>
      </c>
      <c r="CD84" s="126">
        <f t="shared" si="81"/>
        <v>-3.9411730540450676E-13</v>
      </c>
      <c r="CE84" s="126">
        <f t="shared" si="81"/>
        <v>-3.9419135646312501E-13</v>
      </c>
      <c r="CF84" s="126">
        <f t="shared" si="81"/>
        <v>-3.8568214222323154E-13</v>
      </c>
      <c r="CG84" s="126">
        <f t="shared" si="81"/>
        <v>-3.9002584799163741E-13</v>
      </c>
      <c r="CH84" s="126">
        <f t="shared" si="81"/>
        <v>-3.943733463529498E-13</v>
      </c>
      <c r="CI84" s="126">
        <f t="shared" si="81"/>
        <v>-3.9443359128199519E-13</v>
      </c>
      <c r="CJ84" s="126">
        <f t="shared" si="81"/>
        <v>-3.9019344512780668E-13</v>
      </c>
      <c r="CK84" s="126">
        <f t="shared" si="81"/>
        <v>-3.902728985849535E-13</v>
      </c>
      <c r="CL84" s="126">
        <f t="shared" si="81"/>
        <v>-3.9461558117181988E-13</v>
      </c>
      <c r="CM84" s="126">
        <f t="shared" si="81"/>
        <v>-3.9468335671699607E-13</v>
      </c>
      <c r="CN84" s="126">
        <f t="shared" si="81"/>
        <v>-3.8618677535851019E-13</v>
      </c>
      <c r="CO84" s="126">
        <f t="shared" si="81"/>
        <v>-3.9054726130416388E-13</v>
      </c>
      <c r="CP84" s="126">
        <f t="shared" si="81"/>
        <v>-3.948841731471475E-13</v>
      </c>
      <c r="CQ84" s="126">
        <f t="shared" si="81"/>
        <v>-3.94967009924585E-13</v>
      </c>
      <c r="CR84" s="126">
        <f t="shared" si="81"/>
        <v>-3.8644216147076806E-13</v>
      </c>
      <c r="CS84" s="126">
        <f t="shared" si="81"/>
        <v>-3.9079927773855161E-13</v>
      </c>
      <c r="CT84" s="126">
        <f t="shared" si="81"/>
        <v>-3.9515025491709814E-13</v>
      </c>
      <c r="CU84" s="126">
        <f t="shared" si="81"/>
        <v>-3.951979488192592E-13</v>
      </c>
      <c r="CV84" s="126">
        <f t="shared" si="81"/>
        <v>-3.8667790249746751E-13</v>
      </c>
      <c r="CW84" s="126">
        <f t="shared" ref="CW84:EB84" si="82" xml:space="preserve"> CW$133</f>
        <v>-3.9104012103052815E-13</v>
      </c>
      <c r="CX84" s="126">
        <f t="shared" si="82"/>
        <v>-3.9541884689242586E-13</v>
      </c>
      <c r="CY84" s="126">
        <f t="shared" si="82"/>
        <v>-3.9549791836179793E-13</v>
      </c>
      <c r="CZ84" s="126">
        <f t="shared" si="82"/>
        <v>-3.9128593016357618E-13</v>
      </c>
      <c r="DA84" s="126">
        <f t="shared" si="82"/>
        <v>-3.9137283238233074E-13</v>
      </c>
      <c r="DB84" s="126">
        <f t="shared" si="82"/>
        <v>-3.9572132664034147E-13</v>
      </c>
      <c r="DC84" s="126">
        <f t="shared" si="82"/>
        <v>-3.957752960559447E-13</v>
      </c>
      <c r="DD84" s="126">
        <f t="shared" si="82"/>
        <v>-3.872463821608108E-13</v>
      </c>
      <c r="DE84" s="126">
        <f t="shared" si="82"/>
        <v>-3.9160498545243169E-13</v>
      </c>
      <c r="DF84" s="126">
        <f t="shared" si="82"/>
        <v>-3.9597360228071914E-13</v>
      </c>
      <c r="DG84" s="126">
        <f t="shared" si="82"/>
        <v>-3.960627145715989E-13</v>
      </c>
      <c r="DH84" s="126">
        <f t="shared" si="82"/>
        <v>-3.8752878026571128E-13</v>
      </c>
      <c r="DI84" s="126">
        <f t="shared" si="82"/>
        <v>-3.9188679693324962E-13</v>
      </c>
      <c r="DJ84" s="126">
        <f t="shared" si="82"/>
        <v>-3.96284867747454E-13</v>
      </c>
      <c r="DK84" s="126">
        <f t="shared" si="82"/>
        <v>-3.963601739087608E-13</v>
      </c>
      <c r="DL84" s="126">
        <f t="shared" si="82"/>
        <v>-3.8779030546720606E-13</v>
      </c>
      <c r="DM84" s="126">
        <f t="shared" si="82"/>
        <v>-3.9218598885781826E-13</v>
      </c>
      <c r="DN84" s="126">
        <f t="shared" si="82"/>
        <v>-3.9654592910665087E-13</v>
      </c>
      <c r="DO84" s="126">
        <f t="shared" si="82"/>
        <v>-3.9659487811150037E-13</v>
      </c>
      <c r="DP84" s="126">
        <f t="shared" si="82"/>
        <v>-3.9237469081854214E-13</v>
      </c>
      <c r="DQ84" s="126">
        <f t="shared" si="82"/>
        <v>-3.9243055653059855E-13</v>
      </c>
      <c r="DR84" s="126">
        <f t="shared" si="82"/>
        <v>-3.9683460272499362E-13</v>
      </c>
      <c r="DS84" s="126">
        <f t="shared" si="82"/>
        <v>-3.9688857214059674E-13</v>
      </c>
      <c r="DT84" s="126">
        <f t="shared" si="82"/>
        <v>-3.8834773476992266E-13</v>
      </c>
      <c r="DU84" s="126">
        <f t="shared" si="82"/>
        <v>-3.9273223137570314E-13</v>
      </c>
      <c r="DV84" s="126">
        <f t="shared" si="82"/>
        <v>-3.9709942939225581E-13</v>
      </c>
      <c r="DW84" s="126">
        <f t="shared" si="82"/>
        <v>-3.9717348045087421E-13</v>
      </c>
      <c r="DX84" s="126">
        <f t="shared" si="82"/>
        <v>-3.8861785469634927E-13</v>
      </c>
      <c r="DY84" s="126">
        <f t="shared" si="82"/>
        <v>-3.9298052342928722E-13</v>
      </c>
      <c r="DZ84" s="126">
        <f t="shared" si="82"/>
        <v>-3.9735170503263363E-13</v>
      </c>
      <c r="EA84" s="126">
        <f t="shared" si="82"/>
        <v>-3.9743454181007103E-13</v>
      </c>
      <c r="EB84" s="126">
        <f t="shared" si="82"/>
        <v>-3.8884131754457484E-13</v>
      </c>
      <c r="EC84" s="126">
        <f t="shared" ref="EC84:FH84" si="83" xml:space="preserve"> EC$133</f>
        <v>-3.9321764234045992E-13</v>
      </c>
      <c r="ED84" s="126">
        <f t="shared" si="83"/>
        <v>-3.9763033782946879E-13</v>
      </c>
      <c r="EE84" s="126">
        <f t="shared" si="83"/>
        <v>-3.9769685827195654E-13</v>
      </c>
      <c r="EF84" s="126">
        <f t="shared" si="83"/>
        <v>-3.9343986372841759E-13</v>
      </c>
      <c r="EG84" s="126">
        <f t="shared" si="83"/>
        <v>-3.9352428302663615E-13</v>
      </c>
      <c r="EH84" s="126">
        <f t="shared" si="83"/>
        <v>-3.9790269511286174E-13</v>
      </c>
      <c r="EI84" s="126">
        <f t="shared" si="83"/>
        <v>-3.9798051147954537E-13</v>
      </c>
      <c r="EJ84" s="126">
        <f t="shared" si="83"/>
        <v>-3.893827852152754E-13</v>
      </c>
      <c r="EK84" s="126">
        <f t="shared" si="83"/>
        <v>-3.9379740428557849E-13</v>
      </c>
      <c r="EL84" s="126">
        <f t="shared" si="83"/>
        <v>-3.9820642996346579E-13</v>
      </c>
      <c r="EM84" s="126">
        <f t="shared" si="83"/>
        <v>-3.9825412386562686E-13</v>
      </c>
      <c r="EN84" s="126">
        <f t="shared" si="83"/>
        <v>-3.8964308259892277E-13</v>
      </c>
      <c r="EO84" s="126">
        <f t="shared" si="83"/>
        <v>-3.9402831589541165E-13</v>
      </c>
      <c r="EP84" s="126">
        <f t="shared" si="83"/>
        <v>-3.9841603211243642E-13</v>
      </c>
      <c r="EQ84" s="126">
        <f t="shared" si="83"/>
        <v>-3.9849008317105477E-13</v>
      </c>
      <c r="ER84" s="126">
        <f t="shared" si="83"/>
        <v>-3.8989478525763847E-13</v>
      </c>
      <c r="ES84" s="126">
        <f t="shared" si="83"/>
        <v>-3.9431385175703332E-13</v>
      </c>
      <c r="ET84" s="126">
        <f t="shared" si="83"/>
        <v>-3.98732317989925E-13</v>
      </c>
      <c r="EU84" s="126">
        <f t="shared" si="83"/>
        <v>-3.9881264456198552E-13</v>
      </c>
      <c r="EV84" s="126">
        <f t="shared" si="83"/>
        <v>-3.9452117562177592E-13</v>
      </c>
      <c r="EW84" s="126">
        <f t="shared" si="83"/>
        <v>-3.9457083403249268E-13</v>
      </c>
      <c r="EX84" s="126">
        <f t="shared" si="83"/>
        <v>-3.9898584873299117E-13</v>
      </c>
      <c r="EY84" s="126">
        <f t="shared" si="83"/>
        <v>-3.9906240999698645E-13</v>
      </c>
      <c r="EZ84" s="126">
        <f t="shared" si="83"/>
        <v>-3.9045098674250767E-13</v>
      </c>
      <c r="FA84" s="126">
        <f t="shared" si="83"/>
        <v>-3.9484767967223896E-13</v>
      </c>
      <c r="FB84" s="126">
        <f t="shared" si="83"/>
        <v>-3.9926950194058004E-13</v>
      </c>
      <c r="FC84" s="126">
        <f t="shared" si="83"/>
        <v>-3.993259815615602E-13</v>
      </c>
      <c r="FD84" s="126">
        <f t="shared" si="83"/>
        <v>-3.9072356230462903E-13</v>
      </c>
      <c r="FE84" s="126">
        <f t="shared" si="83"/>
        <v>-3.9513569845439638E-13</v>
      </c>
      <c r="FF84" s="126">
        <f t="shared" si="83"/>
        <v>-3.9956319596967666E-13</v>
      </c>
      <c r="FG84" s="126">
        <f t="shared" si="83"/>
        <v>-3.9963348172022959E-13</v>
      </c>
      <c r="FH84" s="126">
        <f t="shared" si="83"/>
        <v>-3.9100104913814E-13</v>
      </c>
      <c r="FI84" s="126">
        <f t="shared" ref="FI84:GJ84" si="84" xml:space="preserve"> FI$133</f>
        <v>-3.9539888803119543E-13</v>
      </c>
      <c r="FJ84" s="126">
        <f t="shared" si="84"/>
        <v>-3.9983806345844644E-13</v>
      </c>
      <c r="FK84" s="126">
        <f t="shared" si="84"/>
        <v>-3.9989203287404962E-13</v>
      </c>
      <c r="FL84" s="126">
        <f t="shared" si="84"/>
        <v>-3.9562607526022475E-13</v>
      </c>
      <c r="FM84" s="126">
        <f t="shared" si="84"/>
        <v>-3.9568566535308495E-13</v>
      </c>
      <c r="FN84" s="126">
        <f t="shared" si="84"/>
        <v>-4.0012297176872387E-13</v>
      </c>
      <c r="FO84" s="126">
        <f t="shared" si="84"/>
        <v>-4.0020329834078438E-13</v>
      </c>
      <c r="FP84" s="126">
        <f t="shared" si="84"/>
        <v>-3.9159408515843105E-13</v>
      </c>
      <c r="FQ84" s="126">
        <f t="shared" si="84"/>
        <v>-3.9601961816515538E-13</v>
      </c>
      <c r="FR84" s="126">
        <f t="shared" si="84"/>
        <v>-4.0044051274890084E-13</v>
      </c>
      <c r="FS84" s="126">
        <f t="shared" si="84"/>
        <v>-4.0051456380751919E-13</v>
      </c>
      <c r="FT84" s="126">
        <f t="shared" si="84"/>
        <v>-3.9189612834888984E-13</v>
      </c>
      <c r="FU84" s="126">
        <f t="shared" si="84"/>
        <v>-3.9631384424865249E-13</v>
      </c>
      <c r="FV84" s="126">
        <f t="shared" si="84"/>
        <v>-4.0073295167530881E-13</v>
      </c>
      <c r="FW84" s="126">
        <f t="shared" si="84"/>
        <v>-4.0078190068015827E-13</v>
      </c>
      <c r="FX84" s="126">
        <f t="shared" si="84"/>
        <v>-3.9214291973621583E-13</v>
      </c>
      <c r="FY84" s="126">
        <f t="shared" si="84"/>
        <v>-3.9658075820625523E-13</v>
      </c>
      <c r="FZ84" s="126">
        <f t="shared" si="84"/>
        <v>-4.0099024772644035E-13</v>
      </c>
      <c r="GA84" s="126">
        <f t="shared" si="84"/>
        <v>-4.0107684981194328E-13</v>
      </c>
      <c r="GB84" s="126">
        <f t="shared" si="84"/>
        <v>-3.9676449432590742E-13</v>
      </c>
      <c r="GC84" s="126">
        <f t="shared" si="84"/>
        <v>-3.9685760384600152E-13</v>
      </c>
      <c r="GD84" s="126">
        <f t="shared" si="84"/>
        <v>-4.0130276829586371E-13</v>
      </c>
      <c r="GE84" s="126">
        <f t="shared" si="84"/>
        <v>-4.0136677853297442E-13</v>
      </c>
      <c r="GF84" s="126">
        <f t="shared" si="84"/>
        <v>-3.9270648812816945E-13</v>
      </c>
      <c r="GG84" s="126">
        <f t="shared" si="84"/>
        <v>-3.9711955196253262E-13</v>
      </c>
      <c r="GH84" s="126">
        <f t="shared" si="84"/>
        <v>-4.0157638068194505E-13</v>
      </c>
      <c r="GI84" s="126">
        <f t="shared" si="84"/>
        <v>-4.0166925828089008E-13</v>
      </c>
      <c r="GJ84" s="126">
        <f t="shared" si="84"/>
        <v>-3.9301467040786521E-13</v>
      </c>
    </row>
    <row r="85" spans="1:192" s="256" customFormat="1" x14ac:dyDescent="0.35">
      <c r="A85" s="313"/>
      <c r="B85" s="313"/>
      <c r="C85" s="314"/>
      <c r="D85" s="315"/>
      <c r="E85" s="404" t="s">
        <v>319</v>
      </c>
      <c r="F85" s="404"/>
      <c r="G85" s="404" t="str">
        <f xml:space="preserve"> SMU</f>
        <v>$ 000s</v>
      </c>
      <c r="H85" s="404">
        <f xml:space="preserve"> SUM(J85:GJ85)</f>
        <v>65632.494423336306</v>
      </c>
      <c r="I85" s="404"/>
      <c r="J85" s="404">
        <f t="shared" ref="J85:AO85" si="85" xml:space="preserve"> J83 - J84</f>
        <v>0</v>
      </c>
      <c r="K85" s="404">
        <f t="shared" si="85"/>
        <v>0</v>
      </c>
      <c r="L85" s="404">
        <f t="shared" si="85"/>
        <v>0</v>
      </c>
      <c r="M85" s="404">
        <f t="shared" si="85"/>
        <v>23.824085506338633</v>
      </c>
      <c r="N85" s="404">
        <f t="shared" si="85"/>
        <v>2641.2547079020405</v>
      </c>
      <c r="O85" s="404">
        <f t="shared" si="85"/>
        <v>2019.0710815216039</v>
      </c>
      <c r="P85" s="404">
        <f t="shared" si="85"/>
        <v>448.09017483523337</v>
      </c>
      <c r="Q85" s="404">
        <f t="shared" si="85"/>
        <v>1188.5672616270663</v>
      </c>
      <c r="R85" s="404">
        <f t="shared" si="85"/>
        <v>2691.1606595135822</v>
      </c>
      <c r="S85" s="404">
        <f t="shared" si="85"/>
        <v>2073.522681975935</v>
      </c>
      <c r="T85" s="404">
        <f t="shared" si="85"/>
        <v>510.22457148567673</v>
      </c>
      <c r="U85" s="404">
        <f t="shared" si="85"/>
        <v>1248.9780836559439</v>
      </c>
      <c r="V85" s="404">
        <f t="shared" si="85"/>
        <v>2746.3663364474714</v>
      </c>
      <c r="W85" s="404">
        <f t="shared" si="85"/>
        <v>2133.4008142287348</v>
      </c>
      <c r="X85" s="404">
        <f t="shared" si="85"/>
        <v>580.47105670034739</v>
      </c>
      <c r="Y85" s="404">
        <f t="shared" si="85"/>
        <v>1302.7901346464057</v>
      </c>
      <c r="Z85" s="404">
        <f t="shared" si="85"/>
        <v>2807.0174309213003</v>
      </c>
      <c r="AA85" s="404">
        <f t="shared" si="85"/>
        <v>2198.6520546541096</v>
      </c>
      <c r="AB85" s="404">
        <f t="shared" si="85"/>
        <v>650.35418415932304</v>
      </c>
      <c r="AC85" s="404">
        <f t="shared" si="85"/>
        <v>1168.9896618956047</v>
      </c>
      <c r="AD85" s="404">
        <f t="shared" si="85"/>
        <v>2504.3208581922681</v>
      </c>
      <c r="AE85" s="404">
        <f t="shared" si="85"/>
        <v>1965.7466479197974</v>
      </c>
      <c r="AF85" s="404">
        <f t="shared" si="85"/>
        <v>588.35152452476916</v>
      </c>
      <c r="AG85" s="404">
        <f t="shared" si="85"/>
        <v>1248.7857803152244</v>
      </c>
      <c r="AH85" s="404">
        <f t="shared" si="85"/>
        <v>2580.1866729027656</v>
      </c>
      <c r="AI85" s="404">
        <f t="shared" si="85"/>
        <v>2046.1733793652422</v>
      </c>
      <c r="AJ85" s="404">
        <f t="shared" si="85"/>
        <v>675.34717756514976</v>
      </c>
      <c r="AK85" s="404">
        <f t="shared" si="85"/>
        <v>1335.0917668551519</v>
      </c>
      <c r="AL85" s="404">
        <f t="shared" si="85"/>
        <v>2662.7875586839887</v>
      </c>
      <c r="AM85" s="404">
        <f t="shared" si="85"/>
        <v>2133.3741754570492</v>
      </c>
      <c r="AN85" s="404">
        <f t="shared" si="85"/>
        <v>774.63802502581279</v>
      </c>
      <c r="AO85" s="404">
        <f t="shared" si="85"/>
        <v>1417.8640385309272</v>
      </c>
      <c r="AP85" s="404">
        <f t="shared" ref="AP85:BU85" si="86" xml:space="preserve"> AP83 - AP84</f>
        <v>2752.3823988322174</v>
      </c>
      <c r="AQ85" s="404">
        <f t="shared" si="86"/>
        <v>2208.7062247601352</v>
      </c>
      <c r="AR85" s="404">
        <f t="shared" si="86"/>
        <v>813.97920567924166</v>
      </c>
      <c r="AS85" s="404">
        <f t="shared" si="86"/>
        <v>1110.2351229307999</v>
      </c>
      <c r="AT85" s="404">
        <f t="shared" si="86"/>
        <v>2360.4174486461902</v>
      </c>
      <c r="AU85" s="404">
        <f t="shared" si="86"/>
        <v>2245.3559180673628</v>
      </c>
      <c r="AV85" s="404">
        <f t="shared" si="86"/>
        <v>882.52750286417859</v>
      </c>
      <c r="AW85" s="404">
        <f t="shared" si="86"/>
        <v>1181.7645795450308</v>
      </c>
      <c r="AX85" s="404">
        <f t="shared" si="86"/>
        <v>2430.3893635326249</v>
      </c>
      <c r="AY85" s="404">
        <f t="shared" si="86"/>
        <v>2318.3575093874701</v>
      </c>
      <c r="AZ85" s="404">
        <f t="shared" si="86"/>
        <v>962.97656207620162</v>
      </c>
      <c r="BA85" s="404">
        <f t="shared" si="86"/>
        <v>3.8788805341027913E-13</v>
      </c>
      <c r="BB85" s="404">
        <f t="shared" si="86"/>
        <v>3.9220578401000246E-13</v>
      </c>
      <c r="BC85" s="404">
        <f t="shared" si="86"/>
        <v>3.9226351873367101E-13</v>
      </c>
      <c r="BD85" s="404">
        <f t="shared" si="86"/>
        <v>3.8808916997368214E-13</v>
      </c>
      <c r="BE85" s="404">
        <f t="shared" si="86"/>
        <v>3.88138828384399E-13</v>
      </c>
      <c r="BF85" s="404">
        <f t="shared" si="86"/>
        <v>3.9245052903424952E-13</v>
      </c>
      <c r="BG85" s="404">
        <f t="shared" si="86"/>
        <v>3.9251328416867184E-13</v>
      </c>
      <c r="BH85" s="404">
        <f t="shared" si="86"/>
        <v>3.840687895717565E-13</v>
      </c>
      <c r="BI85" s="404">
        <f t="shared" si="86"/>
        <v>3.8839332773932252E-13</v>
      </c>
      <c r="BJ85" s="404">
        <f t="shared" si="86"/>
        <v>3.9272037611226558E-13</v>
      </c>
      <c r="BK85" s="404">
        <f t="shared" si="86"/>
        <v>3.9278815165744162E-13</v>
      </c>
      <c r="BL85" s="404">
        <f t="shared" si="86"/>
        <v>3.8434136513387781E-13</v>
      </c>
      <c r="BM85" s="404">
        <f t="shared" si="86"/>
        <v>3.8869376112415922E-13</v>
      </c>
      <c r="BN85" s="404">
        <f t="shared" si="86"/>
        <v>3.9303038647631185E-13</v>
      </c>
      <c r="BO85" s="404">
        <f t="shared" si="86"/>
        <v>3.9311322325374935E-13</v>
      </c>
      <c r="BP85" s="404">
        <f t="shared" si="86"/>
        <v>3.8461885196738878E-13</v>
      </c>
      <c r="BQ85" s="404">
        <f t="shared" si="86"/>
        <v>3.8893584587640366E-13</v>
      </c>
      <c r="BR85" s="404">
        <f t="shared" si="86"/>
        <v>3.9326634578173977E-13</v>
      </c>
      <c r="BS85" s="404">
        <f t="shared" si="86"/>
        <v>3.9331529478658922E-13</v>
      </c>
      <c r="BT85" s="404">
        <f t="shared" si="86"/>
        <v>3.8909102840989364E-13</v>
      </c>
      <c r="BU85" s="404">
        <f t="shared" si="86"/>
        <v>3.8916427456570092E-13</v>
      </c>
      <c r="BV85" s="404">
        <f t="shared" ref="BV85:DA85" si="87" xml:space="preserve"> BV83 - BV84</f>
        <v>3.934997948817909E-13</v>
      </c>
      <c r="BW85" s="404">
        <f t="shared" si="87"/>
        <v>3.935914173780475E-13</v>
      </c>
      <c r="BX85" s="404">
        <f t="shared" si="87"/>
        <v>3.8511857383127792E-13</v>
      </c>
      <c r="BY85" s="404">
        <f t="shared" si="87"/>
        <v>3.8948208839428843E-13</v>
      </c>
      <c r="BZ85" s="404">
        <f t="shared" si="87"/>
        <v>3.9383365219691768E-13</v>
      </c>
      <c r="CA85" s="404">
        <f t="shared" si="87"/>
        <v>3.939039379474707E-13</v>
      </c>
      <c r="CB85" s="404">
        <f t="shared" si="87"/>
        <v>3.8542184483958401E-13</v>
      </c>
      <c r="CC85" s="404">
        <f t="shared" si="87"/>
        <v>3.8977134863671379E-13</v>
      </c>
      <c r="CD85" s="404">
        <f t="shared" si="87"/>
        <v>3.9411730540450676E-13</v>
      </c>
      <c r="CE85" s="404">
        <f t="shared" si="87"/>
        <v>3.9419135646312501E-13</v>
      </c>
      <c r="CF85" s="404">
        <f t="shared" si="87"/>
        <v>3.8568214222323154E-13</v>
      </c>
      <c r="CG85" s="404">
        <f t="shared" si="87"/>
        <v>3.9002584799163741E-13</v>
      </c>
      <c r="CH85" s="404">
        <f t="shared" si="87"/>
        <v>3.943733463529498E-13</v>
      </c>
      <c r="CI85" s="404">
        <f t="shared" si="87"/>
        <v>3.9443359128199519E-13</v>
      </c>
      <c r="CJ85" s="404">
        <f t="shared" si="87"/>
        <v>3.9019344512780668E-13</v>
      </c>
      <c r="CK85" s="404">
        <f t="shared" si="87"/>
        <v>3.902728985849535E-13</v>
      </c>
      <c r="CL85" s="404">
        <f t="shared" si="87"/>
        <v>3.9461558117181988E-13</v>
      </c>
      <c r="CM85" s="404">
        <f t="shared" si="87"/>
        <v>3.9468335671699607E-13</v>
      </c>
      <c r="CN85" s="404">
        <f t="shared" si="87"/>
        <v>3.8618677535851019E-13</v>
      </c>
      <c r="CO85" s="404">
        <f t="shared" si="87"/>
        <v>3.9054726130416388E-13</v>
      </c>
      <c r="CP85" s="404">
        <f t="shared" si="87"/>
        <v>3.948841731471475E-13</v>
      </c>
      <c r="CQ85" s="404">
        <f t="shared" si="87"/>
        <v>3.94967009924585E-13</v>
      </c>
      <c r="CR85" s="404">
        <f t="shared" si="87"/>
        <v>3.8644216147076806E-13</v>
      </c>
      <c r="CS85" s="404">
        <f t="shared" si="87"/>
        <v>3.9079927773855161E-13</v>
      </c>
      <c r="CT85" s="404">
        <f t="shared" si="87"/>
        <v>3.9515025491709814E-13</v>
      </c>
      <c r="CU85" s="404">
        <f t="shared" si="87"/>
        <v>3.951979488192592E-13</v>
      </c>
      <c r="CV85" s="404">
        <f t="shared" si="87"/>
        <v>3.8667790249746751E-13</v>
      </c>
      <c r="CW85" s="404">
        <f t="shared" si="87"/>
        <v>3.9104012103052815E-13</v>
      </c>
      <c r="CX85" s="404">
        <f t="shared" si="87"/>
        <v>3.9541884689242586E-13</v>
      </c>
      <c r="CY85" s="404">
        <f t="shared" si="87"/>
        <v>3.9549791836179793E-13</v>
      </c>
      <c r="CZ85" s="404">
        <f t="shared" si="87"/>
        <v>3.9128593016357618E-13</v>
      </c>
      <c r="DA85" s="404">
        <f t="shared" si="87"/>
        <v>3.9137283238233074E-13</v>
      </c>
      <c r="DB85" s="404">
        <f t="shared" ref="DB85:EG85" si="88" xml:space="preserve"> DB83 - DB84</f>
        <v>3.9572132664034147E-13</v>
      </c>
      <c r="DC85" s="404">
        <f t="shared" si="88"/>
        <v>3.957752960559447E-13</v>
      </c>
      <c r="DD85" s="404">
        <f t="shared" si="88"/>
        <v>3.872463821608108E-13</v>
      </c>
      <c r="DE85" s="404">
        <f t="shared" si="88"/>
        <v>3.9160498545243169E-13</v>
      </c>
      <c r="DF85" s="404">
        <f t="shared" si="88"/>
        <v>3.9597360228071914E-13</v>
      </c>
      <c r="DG85" s="404">
        <f t="shared" si="88"/>
        <v>3.960627145715989E-13</v>
      </c>
      <c r="DH85" s="404">
        <f t="shared" si="88"/>
        <v>3.8752878026571128E-13</v>
      </c>
      <c r="DI85" s="404">
        <f t="shared" si="88"/>
        <v>3.9188679693324962E-13</v>
      </c>
      <c r="DJ85" s="404">
        <f t="shared" si="88"/>
        <v>3.96284867747454E-13</v>
      </c>
      <c r="DK85" s="404">
        <f t="shared" si="88"/>
        <v>3.963601739087608E-13</v>
      </c>
      <c r="DL85" s="404">
        <f t="shared" si="88"/>
        <v>3.8779030546720606E-13</v>
      </c>
      <c r="DM85" s="404">
        <f t="shared" si="88"/>
        <v>3.9218598885781826E-13</v>
      </c>
      <c r="DN85" s="404">
        <f t="shared" si="88"/>
        <v>3.9654592910665087E-13</v>
      </c>
      <c r="DO85" s="404">
        <f t="shared" si="88"/>
        <v>3.9659487811150037E-13</v>
      </c>
      <c r="DP85" s="404">
        <f t="shared" si="88"/>
        <v>3.9237469081854214E-13</v>
      </c>
      <c r="DQ85" s="404">
        <f t="shared" si="88"/>
        <v>3.9243055653059855E-13</v>
      </c>
      <c r="DR85" s="404">
        <f t="shared" si="88"/>
        <v>3.9683460272499362E-13</v>
      </c>
      <c r="DS85" s="404">
        <f t="shared" si="88"/>
        <v>3.9688857214059674E-13</v>
      </c>
      <c r="DT85" s="404">
        <f t="shared" si="88"/>
        <v>3.8834773476992266E-13</v>
      </c>
      <c r="DU85" s="404">
        <f t="shared" si="88"/>
        <v>3.9273223137570314E-13</v>
      </c>
      <c r="DV85" s="404">
        <f t="shared" si="88"/>
        <v>3.9709942939225581E-13</v>
      </c>
      <c r="DW85" s="404">
        <f t="shared" si="88"/>
        <v>3.9717348045087421E-13</v>
      </c>
      <c r="DX85" s="404">
        <f t="shared" si="88"/>
        <v>3.8861785469634927E-13</v>
      </c>
      <c r="DY85" s="404">
        <f t="shared" si="88"/>
        <v>3.9298052342928722E-13</v>
      </c>
      <c r="DZ85" s="404">
        <f t="shared" si="88"/>
        <v>3.9735170503263363E-13</v>
      </c>
      <c r="EA85" s="404">
        <f t="shared" si="88"/>
        <v>3.9743454181007103E-13</v>
      </c>
      <c r="EB85" s="404">
        <f t="shared" si="88"/>
        <v>3.8884131754457484E-13</v>
      </c>
      <c r="EC85" s="404">
        <f t="shared" si="88"/>
        <v>3.9321764234045992E-13</v>
      </c>
      <c r="ED85" s="404">
        <f t="shared" si="88"/>
        <v>3.9763033782946879E-13</v>
      </c>
      <c r="EE85" s="404">
        <f t="shared" si="88"/>
        <v>3.9769685827195654E-13</v>
      </c>
      <c r="EF85" s="404">
        <f t="shared" si="88"/>
        <v>3.9343986372841759E-13</v>
      </c>
      <c r="EG85" s="404">
        <f t="shared" si="88"/>
        <v>3.9352428302663615E-13</v>
      </c>
      <c r="EH85" s="404">
        <f t="shared" ref="EH85:FM85" si="89" xml:space="preserve"> EH83 - EH84</f>
        <v>3.9790269511286174E-13</v>
      </c>
      <c r="EI85" s="404">
        <f t="shared" si="89"/>
        <v>3.9798051147954537E-13</v>
      </c>
      <c r="EJ85" s="404">
        <f t="shared" si="89"/>
        <v>3.893827852152754E-13</v>
      </c>
      <c r="EK85" s="404">
        <f t="shared" si="89"/>
        <v>3.9379740428557849E-13</v>
      </c>
      <c r="EL85" s="404">
        <f t="shared" si="89"/>
        <v>3.9820642996346579E-13</v>
      </c>
      <c r="EM85" s="404">
        <f t="shared" si="89"/>
        <v>3.9825412386562686E-13</v>
      </c>
      <c r="EN85" s="404">
        <f t="shared" si="89"/>
        <v>3.8964308259892277E-13</v>
      </c>
      <c r="EO85" s="404">
        <f t="shared" si="89"/>
        <v>3.9402831589541165E-13</v>
      </c>
      <c r="EP85" s="404">
        <f t="shared" si="89"/>
        <v>3.9841603211243642E-13</v>
      </c>
      <c r="EQ85" s="404">
        <f t="shared" si="89"/>
        <v>3.9849008317105477E-13</v>
      </c>
      <c r="ER85" s="404">
        <f t="shared" si="89"/>
        <v>3.8989478525763847E-13</v>
      </c>
      <c r="ES85" s="404">
        <f t="shared" si="89"/>
        <v>3.9431385175703332E-13</v>
      </c>
      <c r="ET85" s="404">
        <f t="shared" si="89"/>
        <v>3.98732317989925E-13</v>
      </c>
      <c r="EU85" s="404">
        <f t="shared" si="89"/>
        <v>3.9881264456198552E-13</v>
      </c>
      <c r="EV85" s="404">
        <f t="shared" si="89"/>
        <v>3.9452117562177592E-13</v>
      </c>
      <c r="EW85" s="404">
        <f t="shared" si="89"/>
        <v>3.9457083403249268E-13</v>
      </c>
      <c r="EX85" s="404">
        <f t="shared" si="89"/>
        <v>3.9898584873299117E-13</v>
      </c>
      <c r="EY85" s="404">
        <f t="shared" si="89"/>
        <v>3.9906240999698645E-13</v>
      </c>
      <c r="EZ85" s="404">
        <f t="shared" si="89"/>
        <v>3.9045098674250767E-13</v>
      </c>
      <c r="FA85" s="404">
        <f t="shared" si="89"/>
        <v>3.9484767967223896E-13</v>
      </c>
      <c r="FB85" s="404">
        <f t="shared" si="89"/>
        <v>3.9926950194058004E-13</v>
      </c>
      <c r="FC85" s="404">
        <f t="shared" si="89"/>
        <v>3.993259815615602E-13</v>
      </c>
      <c r="FD85" s="404">
        <f t="shared" si="89"/>
        <v>3.9072356230462903E-13</v>
      </c>
      <c r="FE85" s="404">
        <f t="shared" si="89"/>
        <v>3.9513569845439638E-13</v>
      </c>
      <c r="FF85" s="404">
        <f t="shared" si="89"/>
        <v>3.9956319596967666E-13</v>
      </c>
      <c r="FG85" s="404">
        <f t="shared" si="89"/>
        <v>3.9963348172022959E-13</v>
      </c>
      <c r="FH85" s="404">
        <f t="shared" si="89"/>
        <v>3.9100104913814E-13</v>
      </c>
      <c r="FI85" s="404">
        <f t="shared" si="89"/>
        <v>3.9539888803119543E-13</v>
      </c>
      <c r="FJ85" s="404">
        <f t="shared" si="89"/>
        <v>3.9983806345844644E-13</v>
      </c>
      <c r="FK85" s="404">
        <f t="shared" si="89"/>
        <v>3.9989203287404962E-13</v>
      </c>
      <c r="FL85" s="404">
        <f t="shared" si="89"/>
        <v>3.9562607526022475E-13</v>
      </c>
      <c r="FM85" s="404">
        <f t="shared" si="89"/>
        <v>3.9568566535308495E-13</v>
      </c>
      <c r="FN85" s="404">
        <f t="shared" ref="FN85:GJ85" si="90" xml:space="preserve"> FN83 - FN84</f>
        <v>4.0012297176872387E-13</v>
      </c>
      <c r="FO85" s="404">
        <f t="shared" si="90"/>
        <v>4.0020329834078438E-13</v>
      </c>
      <c r="FP85" s="404">
        <f t="shared" si="90"/>
        <v>3.9159408515843105E-13</v>
      </c>
      <c r="FQ85" s="404">
        <f t="shared" si="90"/>
        <v>3.9601961816515538E-13</v>
      </c>
      <c r="FR85" s="404">
        <f t="shared" si="90"/>
        <v>4.0044051274890084E-13</v>
      </c>
      <c r="FS85" s="404">
        <f t="shared" si="90"/>
        <v>4.0051456380751919E-13</v>
      </c>
      <c r="FT85" s="404">
        <f t="shared" si="90"/>
        <v>3.9189612834888984E-13</v>
      </c>
      <c r="FU85" s="404">
        <f t="shared" si="90"/>
        <v>3.9631384424865249E-13</v>
      </c>
      <c r="FV85" s="404">
        <f t="shared" si="90"/>
        <v>4.0073295167530881E-13</v>
      </c>
      <c r="FW85" s="404">
        <f t="shared" si="90"/>
        <v>4.0078190068015827E-13</v>
      </c>
      <c r="FX85" s="404">
        <f t="shared" si="90"/>
        <v>3.9214291973621583E-13</v>
      </c>
      <c r="FY85" s="404">
        <f t="shared" si="90"/>
        <v>3.9658075820625523E-13</v>
      </c>
      <c r="FZ85" s="404">
        <f t="shared" si="90"/>
        <v>4.0099024772644035E-13</v>
      </c>
      <c r="GA85" s="404">
        <f t="shared" si="90"/>
        <v>4.0107684981194328E-13</v>
      </c>
      <c r="GB85" s="404">
        <f t="shared" si="90"/>
        <v>3.9676449432590742E-13</v>
      </c>
      <c r="GC85" s="404">
        <f t="shared" si="90"/>
        <v>3.9685760384600152E-13</v>
      </c>
      <c r="GD85" s="404">
        <f t="shared" si="90"/>
        <v>4.0130276829586371E-13</v>
      </c>
      <c r="GE85" s="404">
        <f t="shared" si="90"/>
        <v>4.0136677853297442E-13</v>
      </c>
      <c r="GF85" s="404">
        <f t="shared" si="90"/>
        <v>3.9270648812816945E-13</v>
      </c>
      <c r="GG85" s="404">
        <f t="shared" si="90"/>
        <v>3.9711955196253262E-13</v>
      </c>
      <c r="GH85" s="404">
        <f t="shared" si="90"/>
        <v>4.0157638068194505E-13</v>
      </c>
      <c r="GI85" s="404">
        <f t="shared" si="90"/>
        <v>4.0166925828089008E-13</v>
      </c>
      <c r="GJ85" s="404">
        <f t="shared" si="90"/>
        <v>3.9301467040786521E-13</v>
      </c>
    </row>
    <row r="86" spans="1:192" s="256" customFormat="1" x14ac:dyDescent="0.35">
      <c r="A86" s="313"/>
      <c r="B86" s="313"/>
      <c r="C86" s="314"/>
      <c r="D86" s="315"/>
      <c r="E86" s="404"/>
      <c r="F86" s="404"/>
      <c r="G86" s="404"/>
      <c r="H86" s="404"/>
      <c r="I86" s="404"/>
      <c r="J86" s="404"/>
      <c r="K86" s="404"/>
      <c r="L86" s="404"/>
      <c r="M86" s="404"/>
      <c r="N86" s="404"/>
      <c r="O86" s="404"/>
      <c r="P86" s="404"/>
      <c r="Q86" s="404"/>
      <c r="R86" s="404"/>
      <c r="S86" s="404"/>
      <c r="T86" s="404"/>
      <c r="U86" s="404"/>
      <c r="V86" s="404"/>
      <c r="W86" s="404"/>
      <c r="X86" s="404"/>
      <c r="Y86" s="404"/>
      <c r="Z86" s="404"/>
      <c r="AA86" s="404"/>
      <c r="AB86" s="404"/>
      <c r="AC86" s="404"/>
      <c r="AD86" s="404"/>
      <c r="AE86" s="404"/>
      <c r="AF86" s="404"/>
      <c r="AG86" s="404"/>
      <c r="AH86" s="404"/>
      <c r="AI86" s="404"/>
      <c r="AJ86" s="404"/>
      <c r="AK86" s="404"/>
      <c r="AL86" s="404"/>
      <c r="AM86" s="404"/>
      <c r="AN86" s="404"/>
      <c r="AO86" s="404"/>
      <c r="AP86" s="404"/>
      <c r="AQ86" s="404"/>
      <c r="AR86" s="404"/>
      <c r="AS86" s="404"/>
      <c r="AT86" s="404"/>
      <c r="AU86" s="404"/>
      <c r="AV86" s="404"/>
      <c r="AW86" s="404"/>
      <c r="AX86" s="404"/>
      <c r="AY86" s="404"/>
      <c r="AZ86" s="404"/>
      <c r="BA86" s="404"/>
      <c r="BB86" s="404"/>
      <c r="BC86" s="404"/>
      <c r="BD86" s="404"/>
      <c r="BE86" s="404"/>
      <c r="BF86" s="404"/>
      <c r="BG86" s="404"/>
      <c r="BH86" s="404"/>
      <c r="BI86" s="404"/>
      <c r="BJ86" s="404"/>
      <c r="BK86" s="404"/>
      <c r="BL86" s="404"/>
      <c r="BM86" s="404"/>
      <c r="BN86" s="404"/>
      <c r="BO86" s="404"/>
      <c r="BP86" s="404"/>
      <c r="BQ86" s="404"/>
      <c r="BR86" s="404"/>
      <c r="BS86" s="404"/>
      <c r="BT86" s="404"/>
      <c r="BU86" s="404"/>
      <c r="BV86" s="404"/>
      <c r="BW86" s="404"/>
      <c r="BX86" s="404"/>
      <c r="BY86" s="404"/>
      <c r="BZ86" s="404"/>
      <c r="CA86" s="404"/>
      <c r="CB86" s="404"/>
      <c r="CC86" s="404"/>
      <c r="CD86" s="404"/>
      <c r="CE86" s="404"/>
      <c r="CF86" s="404"/>
      <c r="CG86" s="404"/>
      <c r="CH86" s="404"/>
      <c r="CI86" s="404"/>
      <c r="CJ86" s="404"/>
      <c r="CK86" s="404"/>
      <c r="CL86" s="404"/>
      <c r="CM86" s="404"/>
      <c r="CN86" s="404"/>
      <c r="CO86" s="404"/>
      <c r="CP86" s="404"/>
      <c r="CQ86" s="404"/>
      <c r="CR86" s="404"/>
      <c r="CS86" s="404"/>
      <c r="CT86" s="404"/>
      <c r="CU86" s="404"/>
      <c r="CV86" s="404"/>
      <c r="CW86" s="404"/>
      <c r="CX86" s="404"/>
      <c r="CY86" s="404"/>
      <c r="CZ86" s="404"/>
      <c r="DA86" s="404"/>
      <c r="DB86" s="404"/>
      <c r="DC86" s="404"/>
      <c r="DD86" s="404"/>
      <c r="DE86" s="404"/>
      <c r="DF86" s="404"/>
      <c r="DG86" s="404"/>
      <c r="DH86" s="404"/>
      <c r="DI86" s="404"/>
      <c r="DJ86" s="404"/>
      <c r="DK86" s="404"/>
      <c r="DL86" s="404"/>
      <c r="DM86" s="404"/>
      <c r="DN86" s="404"/>
      <c r="DO86" s="404"/>
      <c r="DP86" s="404"/>
      <c r="DQ86" s="404"/>
      <c r="DR86" s="404"/>
      <c r="DS86" s="404"/>
      <c r="DT86" s="404"/>
      <c r="DU86" s="404"/>
      <c r="DV86" s="404"/>
      <c r="DW86" s="404"/>
      <c r="DX86" s="404"/>
      <c r="DY86" s="404"/>
      <c r="DZ86" s="404"/>
      <c r="EA86" s="404"/>
      <c r="EB86" s="404"/>
      <c r="EC86" s="404"/>
      <c r="ED86" s="404"/>
      <c r="EE86" s="404"/>
      <c r="EF86" s="404"/>
      <c r="EG86" s="404"/>
      <c r="EH86" s="404"/>
      <c r="EI86" s="404"/>
      <c r="EJ86" s="404"/>
      <c r="EK86" s="404"/>
      <c r="EL86" s="404"/>
      <c r="EM86" s="404"/>
      <c r="EN86" s="404"/>
      <c r="EO86" s="404"/>
      <c r="EP86" s="404"/>
      <c r="EQ86" s="404"/>
      <c r="ER86" s="404"/>
      <c r="ES86" s="404"/>
      <c r="ET86" s="404"/>
      <c r="EU86" s="404"/>
      <c r="EV86" s="404"/>
      <c r="EW86" s="404"/>
      <c r="EX86" s="404"/>
      <c r="EY86" s="404"/>
      <c r="EZ86" s="404"/>
      <c r="FA86" s="404"/>
      <c r="FB86" s="404"/>
      <c r="FC86" s="404"/>
      <c r="FD86" s="404"/>
      <c r="FE86" s="404"/>
      <c r="FF86" s="404"/>
      <c r="FG86" s="404"/>
      <c r="FH86" s="404"/>
      <c r="FI86" s="404"/>
      <c r="FJ86" s="404"/>
      <c r="FK86" s="404"/>
      <c r="FL86" s="404"/>
      <c r="FM86" s="404"/>
      <c r="FN86" s="404"/>
      <c r="FO86" s="404"/>
      <c r="FP86" s="404"/>
      <c r="FQ86" s="404"/>
      <c r="FR86" s="404"/>
      <c r="FS86" s="404"/>
      <c r="FT86" s="404"/>
      <c r="FU86" s="404"/>
      <c r="FV86" s="404"/>
      <c r="FW86" s="404"/>
      <c r="FX86" s="404"/>
      <c r="FY86" s="404"/>
      <c r="FZ86" s="404"/>
      <c r="GA86" s="404"/>
      <c r="GB86" s="404"/>
      <c r="GC86" s="404"/>
      <c r="GD86" s="404"/>
      <c r="GE86" s="404"/>
      <c r="GF86" s="404"/>
      <c r="GG86" s="404"/>
      <c r="GH86" s="404"/>
      <c r="GI86" s="404"/>
      <c r="GJ86" s="404"/>
    </row>
    <row r="87" spans="1:192" s="256" customFormat="1" x14ac:dyDescent="0.35">
      <c r="A87" s="313"/>
      <c r="B87" s="313"/>
      <c r="C87" s="314" t="s">
        <v>429</v>
      </c>
      <c r="D87" s="315"/>
      <c r="E87" s="404"/>
      <c r="F87" s="404"/>
      <c r="G87" s="404"/>
      <c r="H87" s="404"/>
      <c r="I87" s="404"/>
      <c r="J87" s="404"/>
      <c r="K87" s="404"/>
      <c r="L87" s="404"/>
      <c r="M87" s="404"/>
      <c r="N87" s="404"/>
      <c r="O87" s="404"/>
      <c r="P87" s="404"/>
      <c r="Q87" s="404"/>
      <c r="R87" s="404"/>
      <c r="S87" s="404"/>
      <c r="T87" s="404"/>
      <c r="U87" s="404"/>
      <c r="V87" s="404"/>
      <c r="W87" s="404"/>
      <c r="X87" s="404"/>
      <c r="Y87" s="404"/>
      <c r="Z87" s="404"/>
      <c r="AA87" s="404"/>
      <c r="AB87" s="404"/>
      <c r="AC87" s="404"/>
      <c r="AD87" s="404"/>
      <c r="AE87" s="404"/>
      <c r="AF87" s="404"/>
      <c r="AG87" s="404"/>
      <c r="AH87" s="404"/>
      <c r="AI87" s="404"/>
      <c r="AJ87" s="404"/>
      <c r="AK87" s="404"/>
      <c r="AL87" s="404"/>
      <c r="AM87" s="404"/>
      <c r="AN87" s="404"/>
      <c r="AO87" s="404"/>
      <c r="AP87" s="404"/>
      <c r="AQ87" s="404"/>
      <c r="AR87" s="404"/>
      <c r="AS87" s="404"/>
      <c r="AT87" s="404"/>
      <c r="AU87" s="404"/>
      <c r="AV87" s="404"/>
      <c r="AW87" s="404"/>
      <c r="AX87" s="404"/>
      <c r="AY87" s="404"/>
      <c r="AZ87" s="404"/>
      <c r="BA87" s="404"/>
      <c r="BB87" s="404"/>
      <c r="BC87" s="404"/>
      <c r="BD87" s="404"/>
      <c r="BE87" s="404"/>
      <c r="BF87" s="404"/>
      <c r="BG87" s="404"/>
      <c r="BH87" s="404"/>
      <c r="BI87" s="404"/>
      <c r="BJ87" s="404"/>
      <c r="BK87" s="404"/>
      <c r="BL87" s="404"/>
      <c r="BM87" s="404"/>
      <c r="BN87" s="404"/>
      <c r="BO87" s="404"/>
      <c r="BP87" s="404"/>
      <c r="BQ87" s="404"/>
      <c r="BR87" s="404"/>
      <c r="BS87" s="404"/>
      <c r="BT87" s="404"/>
      <c r="BU87" s="404"/>
      <c r="BV87" s="404"/>
      <c r="BW87" s="404"/>
      <c r="BX87" s="404"/>
      <c r="BY87" s="404"/>
      <c r="BZ87" s="404"/>
      <c r="CA87" s="404"/>
      <c r="CB87" s="404"/>
      <c r="CC87" s="404"/>
      <c r="CD87" s="404"/>
      <c r="CE87" s="404"/>
      <c r="CF87" s="404"/>
      <c r="CG87" s="404"/>
      <c r="CH87" s="404"/>
      <c r="CI87" s="404"/>
      <c r="CJ87" s="404"/>
      <c r="CK87" s="404"/>
      <c r="CL87" s="404"/>
      <c r="CM87" s="404"/>
      <c r="CN87" s="404"/>
      <c r="CO87" s="404"/>
      <c r="CP87" s="404"/>
      <c r="CQ87" s="404"/>
      <c r="CR87" s="404"/>
      <c r="CS87" s="404"/>
      <c r="CT87" s="404"/>
      <c r="CU87" s="404"/>
      <c r="CV87" s="404"/>
      <c r="CW87" s="404"/>
      <c r="CX87" s="404"/>
      <c r="CY87" s="404"/>
      <c r="CZ87" s="404"/>
      <c r="DA87" s="404"/>
      <c r="DB87" s="404"/>
      <c r="DC87" s="404"/>
      <c r="DD87" s="404"/>
      <c r="DE87" s="404"/>
      <c r="DF87" s="404"/>
      <c r="DG87" s="404"/>
      <c r="DH87" s="404"/>
      <c r="DI87" s="404"/>
      <c r="DJ87" s="404"/>
      <c r="DK87" s="404"/>
      <c r="DL87" s="404"/>
      <c r="DM87" s="404"/>
      <c r="DN87" s="404"/>
      <c r="DO87" s="404"/>
      <c r="DP87" s="404"/>
      <c r="DQ87" s="404"/>
      <c r="DR87" s="404"/>
      <c r="DS87" s="404"/>
      <c r="DT87" s="404"/>
      <c r="DU87" s="404"/>
      <c r="DV87" s="404"/>
      <c r="DW87" s="404"/>
      <c r="DX87" s="404"/>
      <c r="DY87" s="404"/>
      <c r="DZ87" s="404"/>
      <c r="EA87" s="404"/>
      <c r="EB87" s="404"/>
      <c r="EC87" s="404"/>
      <c r="ED87" s="404"/>
      <c r="EE87" s="404"/>
      <c r="EF87" s="404"/>
      <c r="EG87" s="404"/>
      <c r="EH87" s="404"/>
      <c r="EI87" s="404"/>
      <c r="EJ87" s="404"/>
      <c r="EK87" s="404"/>
      <c r="EL87" s="404"/>
      <c r="EM87" s="404"/>
      <c r="EN87" s="404"/>
      <c r="EO87" s="404"/>
      <c r="EP87" s="404"/>
      <c r="EQ87" s="404"/>
      <c r="ER87" s="404"/>
      <c r="ES87" s="404"/>
      <c r="ET87" s="404"/>
      <c r="EU87" s="404"/>
      <c r="EV87" s="404"/>
      <c r="EW87" s="404"/>
      <c r="EX87" s="404"/>
      <c r="EY87" s="404"/>
      <c r="EZ87" s="404"/>
      <c r="FA87" s="404"/>
      <c r="FB87" s="404"/>
      <c r="FC87" s="404"/>
      <c r="FD87" s="404"/>
      <c r="FE87" s="404"/>
      <c r="FF87" s="404"/>
      <c r="FG87" s="404"/>
      <c r="FH87" s="404"/>
      <c r="FI87" s="404"/>
      <c r="FJ87" s="404"/>
      <c r="FK87" s="404"/>
      <c r="FL87" s="404"/>
      <c r="FM87" s="404"/>
      <c r="FN87" s="404"/>
      <c r="FO87" s="404"/>
      <c r="FP87" s="404"/>
      <c r="FQ87" s="404"/>
      <c r="FR87" s="404"/>
      <c r="FS87" s="404"/>
      <c r="FT87" s="404"/>
      <c r="FU87" s="404"/>
      <c r="FV87" s="404"/>
      <c r="FW87" s="404"/>
      <c r="FX87" s="404"/>
      <c r="FY87" s="404"/>
      <c r="FZ87" s="404"/>
      <c r="GA87" s="404"/>
      <c r="GB87" s="404"/>
      <c r="GC87" s="404"/>
      <c r="GD87" s="404"/>
      <c r="GE87" s="404"/>
      <c r="GF87" s="404"/>
      <c r="GG87" s="404"/>
      <c r="GH87" s="404"/>
      <c r="GI87" s="404"/>
      <c r="GJ87" s="404"/>
    </row>
    <row r="88" spans="1:192" x14ac:dyDescent="0.35">
      <c r="E88" s="252" t="str">
        <f xml:space="preserve"> Time!E$123</f>
        <v>Senior debt repayment period flag</v>
      </c>
      <c r="F88" s="252">
        <f xml:space="preserve"> Time!F$123</f>
        <v>0</v>
      </c>
      <c r="G88" s="252" t="str">
        <f xml:space="preserve"> Time!G$123</f>
        <v>flag</v>
      </c>
      <c r="H88" s="252">
        <f xml:space="preserve"> Time!H$123</f>
        <v>40</v>
      </c>
      <c r="I88" s="252">
        <f xml:space="preserve"> Time!I$123</f>
        <v>0</v>
      </c>
      <c r="J88" s="252">
        <f xml:space="preserve"> Time!J$123</f>
        <v>0</v>
      </c>
      <c r="K88" s="252">
        <f xml:space="preserve"> Time!K$123</f>
        <v>0</v>
      </c>
      <c r="L88" s="252">
        <f xml:space="preserve"> Time!L$123</f>
        <v>0</v>
      </c>
      <c r="M88" s="252">
        <f xml:space="preserve"> Time!M$123</f>
        <v>1</v>
      </c>
      <c r="N88" s="252">
        <f xml:space="preserve"> Time!N$123</f>
        <v>1</v>
      </c>
      <c r="O88" s="252">
        <f xml:space="preserve"> Time!O$123</f>
        <v>1</v>
      </c>
      <c r="P88" s="252">
        <f xml:space="preserve"> Time!P$123</f>
        <v>1</v>
      </c>
      <c r="Q88" s="252">
        <f xml:space="preserve"> Time!Q$123</f>
        <v>1</v>
      </c>
      <c r="R88" s="252">
        <f xml:space="preserve"> Time!R$123</f>
        <v>1</v>
      </c>
      <c r="S88" s="252">
        <f xml:space="preserve"> Time!S$123</f>
        <v>1</v>
      </c>
      <c r="T88" s="252">
        <f xml:space="preserve"> Time!T$123</f>
        <v>1</v>
      </c>
      <c r="U88" s="252">
        <f xml:space="preserve"> Time!U$123</f>
        <v>1</v>
      </c>
      <c r="V88" s="252">
        <f xml:space="preserve"> Time!V$123</f>
        <v>1</v>
      </c>
      <c r="W88" s="252">
        <f xml:space="preserve"> Time!W$123</f>
        <v>1</v>
      </c>
      <c r="X88" s="252">
        <f xml:space="preserve"> Time!X$123</f>
        <v>1</v>
      </c>
      <c r="Y88" s="252">
        <f xml:space="preserve"> Time!Y$123</f>
        <v>1</v>
      </c>
      <c r="Z88" s="252">
        <f xml:space="preserve"> Time!Z$123</f>
        <v>1</v>
      </c>
      <c r="AA88" s="252">
        <f xml:space="preserve"> Time!AA$123</f>
        <v>1</v>
      </c>
      <c r="AB88" s="252">
        <f xml:space="preserve"> Time!AB$123</f>
        <v>1</v>
      </c>
      <c r="AC88" s="252">
        <f xml:space="preserve"> Time!AC$123</f>
        <v>1</v>
      </c>
      <c r="AD88" s="252">
        <f xml:space="preserve"> Time!AD$123</f>
        <v>1</v>
      </c>
      <c r="AE88" s="252">
        <f xml:space="preserve"> Time!AE$123</f>
        <v>1</v>
      </c>
      <c r="AF88" s="252">
        <f xml:space="preserve"> Time!AF$123</f>
        <v>1</v>
      </c>
      <c r="AG88" s="252">
        <f xml:space="preserve"> Time!AG$123</f>
        <v>1</v>
      </c>
      <c r="AH88" s="252">
        <f xml:space="preserve"> Time!AH$123</f>
        <v>1</v>
      </c>
      <c r="AI88" s="252">
        <f xml:space="preserve"> Time!AI$123</f>
        <v>1</v>
      </c>
      <c r="AJ88" s="252">
        <f xml:space="preserve"> Time!AJ$123</f>
        <v>1</v>
      </c>
      <c r="AK88" s="252">
        <f xml:space="preserve"> Time!AK$123</f>
        <v>1</v>
      </c>
      <c r="AL88" s="252">
        <f xml:space="preserve"> Time!AL$123</f>
        <v>1</v>
      </c>
      <c r="AM88" s="252">
        <f xml:space="preserve"> Time!AM$123</f>
        <v>1</v>
      </c>
      <c r="AN88" s="252">
        <f xml:space="preserve"> Time!AN$123</f>
        <v>1</v>
      </c>
      <c r="AO88" s="252">
        <f xml:space="preserve"> Time!AO$123</f>
        <v>1</v>
      </c>
      <c r="AP88" s="252">
        <f xml:space="preserve"> Time!AP$123</f>
        <v>1</v>
      </c>
      <c r="AQ88" s="252">
        <f xml:space="preserve"> Time!AQ$123</f>
        <v>1</v>
      </c>
      <c r="AR88" s="252">
        <f xml:space="preserve"> Time!AR$123</f>
        <v>1</v>
      </c>
      <c r="AS88" s="252">
        <f xml:space="preserve"> Time!AS$123</f>
        <v>1</v>
      </c>
      <c r="AT88" s="252">
        <f xml:space="preserve"> Time!AT$123</f>
        <v>1</v>
      </c>
      <c r="AU88" s="252">
        <f xml:space="preserve"> Time!AU$123</f>
        <v>1</v>
      </c>
      <c r="AV88" s="252">
        <f xml:space="preserve"> Time!AV$123</f>
        <v>1</v>
      </c>
      <c r="AW88" s="252">
        <f xml:space="preserve"> Time!AW$123</f>
        <v>1</v>
      </c>
      <c r="AX88" s="252">
        <f xml:space="preserve"> Time!AX$123</f>
        <v>1</v>
      </c>
      <c r="AY88" s="252">
        <f xml:space="preserve"> Time!AY$123</f>
        <v>1</v>
      </c>
      <c r="AZ88" s="252">
        <f xml:space="preserve"> Time!AZ$123</f>
        <v>1</v>
      </c>
      <c r="BA88" s="252">
        <f xml:space="preserve"> Time!BA$123</f>
        <v>0</v>
      </c>
      <c r="BB88" s="252">
        <f xml:space="preserve"> Time!BB$123</f>
        <v>0</v>
      </c>
      <c r="BC88" s="252">
        <f xml:space="preserve"> Time!BC$123</f>
        <v>0</v>
      </c>
      <c r="BD88" s="252">
        <f xml:space="preserve"> Time!BD$123</f>
        <v>0</v>
      </c>
      <c r="BE88" s="252">
        <f xml:space="preserve"> Time!BE$123</f>
        <v>0</v>
      </c>
      <c r="BF88" s="252">
        <f xml:space="preserve"> Time!BF$123</f>
        <v>0</v>
      </c>
      <c r="BG88" s="252">
        <f xml:space="preserve"> Time!BG$123</f>
        <v>0</v>
      </c>
      <c r="BH88" s="252">
        <f xml:space="preserve"> Time!BH$123</f>
        <v>0</v>
      </c>
      <c r="BI88" s="252">
        <f xml:space="preserve"> Time!BI$123</f>
        <v>0</v>
      </c>
      <c r="BJ88" s="252">
        <f xml:space="preserve"> Time!BJ$123</f>
        <v>0</v>
      </c>
      <c r="BK88" s="252">
        <f xml:space="preserve"> Time!BK$123</f>
        <v>0</v>
      </c>
      <c r="BL88" s="252">
        <f xml:space="preserve"> Time!BL$123</f>
        <v>0</v>
      </c>
      <c r="BM88" s="252">
        <f xml:space="preserve"> Time!BM$123</f>
        <v>0</v>
      </c>
      <c r="BN88" s="252">
        <f xml:space="preserve"> Time!BN$123</f>
        <v>0</v>
      </c>
      <c r="BO88" s="252">
        <f xml:space="preserve"> Time!BO$123</f>
        <v>0</v>
      </c>
      <c r="BP88" s="252">
        <f xml:space="preserve"> Time!BP$123</f>
        <v>0</v>
      </c>
      <c r="BQ88" s="252">
        <f xml:space="preserve"> Time!BQ$123</f>
        <v>0</v>
      </c>
      <c r="BR88" s="252">
        <f xml:space="preserve"> Time!BR$123</f>
        <v>0</v>
      </c>
      <c r="BS88" s="252">
        <f xml:space="preserve"> Time!BS$123</f>
        <v>0</v>
      </c>
      <c r="BT88" s="252">
        <f xml:space="preserve"> Time!BT$123</f>
        <v>0</v>
      </c>
      <c r="BU88" s="252">
        <f xml:space="preserve"> Time!BU$123</f>
        <v>0</v>
      </c>
      <c r="BV88" s="252">
        <f xml:space="preserve"> Time!BV$123</f>
        <v>0</v>
      </c>
      <c r="BW88" s="252">
        <f xml:space="preserve"> Time!BW$123</f>
        <v>0</v>
      </c>
      <c r="BX88" s="252">
        <f xml:space="preserve"> Time!BX$123</f>
        <v>0</v>
      </c>
      <c r="BY88" s="252">
        <f xml:space="preserve"> Time!BY$123</f>
        <v>0</v>
      </c>
      <c r="BZ88" s="252">
        <f xml:space="preserve"> Time!BZ$123</f>
        <v>0</v>
      </c>
      <c r="CA88" s="252">
        <f xml:space="preserve"> Time!CA$123</f>
        <v>0</v>
      </c>
      <c r="CB88" s="252">
        <f xml:space="preserve"> Time!CB$123</f>
        <v>0</v>
      </c>
      <c r="CC88" s="252">
        <f xml:space="preserve"> Time!CC$123</f>
        <v>0</v>
      </c>
      <c r="CD88" s="252">
        <f xml:space="preserve"> Time!CD$123</f>
        <v>0</v>
      </c>
      <c r="CE88" s="252">
        <f xml:space="preserve"> Time!CE$123</f>
        <v>0</v>
      </c>
      <c r="CF88" s="252">
        <f xml:space="preserve"> Time!CF$123</f>
        <v>0</v>
      </c>
      <c r="CG88" s="252">
        <f xml:space="preserve"> Time!CG$123</f>
        <v>0</v>
      </c>
      <c r="CH88" s="252">
        <f xml:space="preserve"> Time!CH$123</f>
        <v>0</v>
      </c>
      <c r="CI88" s="252">
        <f xml:space="preserve"> Time!CI$123</f>
        <v>0</v>
      </c>
      <c r="CJ88" s="252">
        <f xml:space="preserve"> Time!CJ$123</f>
        <v>0</v>
      </c>
      <c r="CK88" s="252">
        <f xml:space="preserve"> Time!CK$123</f>
        <v>0</v>
      </c>
      <c r="CL88" s="252">
        <f xml:space="preserve"> Time!CL$123</f>
        <v>0</v>
      </c>
      <c r="CM88" s="252">
        <f xml:space="preserve"> Time!CM$123</f>
        <v>0</v>
      </c>
      <c r="CN88" s="252">
        <f xml:space="preserve"> Time!CN$123</f>
        <v>0</v>
      </c>
      <c r="CO88" s="252">
        <f xml:space="preserve"> Time!CO$123</f>
        <v>0</v>
      </c>
      <c r="CP88" s="252">
        <f xml:space="preserve"> Time!CP$123</f>
        <v>0</v>
      </c>
      <c r="CQ88" s="252">
        <f xml:space="preserve"> Time!CQ$123</f>
        <v>0</v>
      </c>
      <c r="CR88" s="252">
        <f xml:space="preserve"> Time!CR$123</f>
        <v>0</v>
      </c>
      <c r="CS88" s="252">
        <f xml:space="preserve"> Time!CS$123</f>
        <v>0</v>
      </c>
      <c r="CT88" s="252">
        <f xml:space="preserve"> Time!CT$123</f>
        <v>0</v>
      </c>
      <c r="CU88" s="252">
        <f xml:space="preserve"> Time!CU$123</f>
        <v>0</v>
      </c>
      <c r="CV88" s="252">
        <f xml:space="preserve"> Time!CV$123</f>
        <v>0</v>
      </c>
      <c r="CW88" s="252">
        <f xml:space="preserve"> Time!CW$123</f>
        <v>0</v>
      </c>
      <c r="CX88" s="252">
        <f xml:space="preserve"> Time!CX$123</f>
        <v>0</v>
      </c>
      <c r="CY88" s="252">
        <f xml:space="preserve"> Time!CY$123</f>
        <v>0</v>
      </c>
      <c r="CZ88" s="252">
        <f xml:space="preserve"> Time!CZ$123</f>
        <v>0</v>
      </c>
      <c r="DA88" s="252">
        <f xml:space="preserve"> Time!DA$123</f>
        <v>0</v>
      </c>
      <c r="DB88" s="252">
        <f xml:space="preserve"> Time!DB$123</f>
        <v>0</v>
      </c>
      <c r="DC88" s="252">
        <f xml:space="preserve"> Time!DC$123</f>
        <v>0</v>
      </c>
      <c r="DD88" s="252">
        <f xml:space="preserve"> Time!DD$123</f>
        <v>0</v>
      </c>
      <c r="DE88" s="252">
        <f xml:space="preserve"> Time!DE$123</f>
        <v>0</v>
      </c>
      <c r="DF88" s="252">
        <f xml:space="preserve"> Time!DF$123</f>
        <v>0</v>
      </c>
      <c r="DG88" s="252">
        <f xml:space="preserve"> Time!DG$123</f>
        <v>0</v>
      </c>
      <c r="DH88" s="252">
        <f xml:space="preserve"> Time!DH$123</f>
        <v>0</v>
      </c>
      <c r="DI88" s="252">
        <f xml:space="preserve"> Time!DI$123</f>
        <v>0</v>
      </c>
      <c r="DJ88" s="252">
        <f xml:space="preserve"> Time!DJ$123</f>
        <v>0</v>
      </c>
      <c r="DK88" s="252">
        <f xml:space="preserve"> Time!DK$123</f>
        <v>0</v>
      </c>
      <c r="DL88" s="252">
        <f xml:space="preserve"> Time!DL$123</f>
        <v>0</v>
      </c>
      <c r="DM88" s="252">
        <f xml:space="preserve"> Time!DM$123</f>
        <v>0</v>
      </c>
      <c r="DN88" s="252">
        <f xml:space="preserve"> Time!DN$123</f>
        <v>0</v>
      </c>
      <c r="DO88" s="252">
        <f xml:space="preserve"> Time!DO$123</f>
        <v>0</v>
      </c>
      <c r="DP88" s="252">
        <f xml:space="preserve"> Time!DP$123</f>
        <v>0</v>
      </c>
      <c r="DQ88" s="252">
        <f xml:space="preserve"> Time!DQ$123</f>
        <v>0</v>
      </c>
      <c r="DR88" s="252">
        <f xml:space="preserve"> Time!DR$123</f>
        <v>0</v>
      </c>
      <c r="DS88" s="252">
        <f xml:space="preserve"> Time!DS$123</f>
        <v>0</v>
      </c>
      <c r="DT88" s="252">
        <f xml:space="preserve"> Time!DT$123</f>
        <v>0</v>
      </c>
      <c r="DU88" s="252">
        <f xml:space="preserve"> Time!DU$123</f>
        <v>0</v>
      </c>
      <c r="DV88" s="252">
        <f xml:space="preserve"> Time!DV$123</f>
        <v>0</v>
      </c>
      <c r="DW88" s="252">
        <f xml:space="preserve"> Time!DW$123</f>
        <v>0</v>
      </c>
      <c r="DX88" s="252">
        <f xml:space="preserve"> Time!DX$123</f>
        <v>0</v>
      </c>
      <c r="DY88" s="252">
        <f xml:space="preserve"> Time!DY$123</f>
        <v>0</v>
      </c>
      <c r="DZ88" s="252">
        <f xml:space="preserve"> Time!DZ$123</f>
        <v>0</v>
      </c>
      <c r="EA88" s="252">
        <f xml:space="preserve"> Time!EA$123</f>
        <v>0</v>
      </c>
      <c r="EB88" s="252">
        <f xml:space="preserve"> Time!EB$123</f>
        <v>0</v>
      </c>
      <c r="EC88" s="252">
        <f xml:space="preserve"> Time!EC$123</f>
        <v>0</v>
      </c>
      <c r="ED88" s="252">
        <f xml:space="preserve"> Time!ED$123</f>
        <v>0</v>
      </c>
      <c r="EE88" s="252">
        <f xml:space="preserve"> Time!EE$123</f>
        <v>0</v>
      </c>
      <c r="EF88" s="252">
        <f xml:space="preserve"> Time!EF$123</f>
        <v>0</v>
      </c>
      <c r="EG88" s="252">
        <f xml:space="preserve"> Time!EG$123</f>
        <v>0</v>
      </c>
      <c r="EH88" s="252">
        <f xml:space="preserve"> Time!EH$123</f>
        <v>0</v>
      </c>
      <c r="EI88" s="252">
        <f xml:space="preserve"> Time!EI$123</f>
        <v>0</v>
      </c>
      <c r="EJ88" s="252">
        <f xml:space="preserve"> Time!EJ$123</f>
        <v>0</v>
      </c>
      <c r="EK88" s="252">
        <f xml:space="preserve"> Time!EK$123</f>
        <v>0</v>
      </c>
      <c r="EL88" s="252">
        <f xml:space="preserve"> Time!EL$123</f>
        <v>0</v>
      </c>
      <c r="EM88" s="252">
        <f xml:space="preserve"> Time!EM$123</f>
        <v>0</v>
      </c>
      <c r="EN88" s="252">
        <f xml:space="preserve"> Time!EN$123</f>
        <v>0</v>
      </c>
      <c r="EO88" s="252">
        <f xml:space="preserve"> Time!EO$123</f>
        <v>0</v>
      </c>
      <c r="EP88" s="252">
        <f xml:space="preserve"> Time!EP$123</f>
        <v>0</v>
      </c>
      <c r="EQ88" s="252">
        <f xml:space="preserve"> Time!EQ$123</f>
        <v>0</v>
      </c>
      <c r="ER88" s="252">
        <f xml:space="preserve"> Time!ER$123</f>
        <v>0</v>
      </c>
      <c r="ES88" s="252">
        <f xml:space="preserve"> Time!ES$123</f>
        <v>0</v>
      </c>
      <c r="ET88" s="252">
        <f xml:space="preserve"> Time!ET$123</f>
        <v>0</v>
      </c>
      <c r="EU88" s="252">
        <f xml:space="preserve"> Time!EU$123</f>
        <v>0</v>
      </c>
      <c r="EV88" s="252">
        <f xml:space="preserve"> Time!EV$123</f>
        <v>0</v>
      </c>
      <c r="EW88" s="252">
        <f xml:space="preserve"> Time!EW$123</f>
        <v>0</v>
      </c>
      <c r="EX88" s="252">
        <f xml:space="preserve"> Time!EX$123</f>
        <v>0</v>
      </c>
      <c r="EY88" s="252">
        <f xml:space="preserve"> Time!EY$123</f>
        <v>0</v>
      </c>
      <c r="EZ88" s="252">
        <f xml:space="preserve"> Time!EZ$123</f>
        <v>0</v>
      </c>
      <c r="FA88" s="252">
        <f xml:space="preserve"> Time!FA$123</f>
        <v>0</v>
      </c>
      <c r="FB88" s="252">
        <f xml:space="preserve"> Time!FB$123</f>
        <v>0</v>
      </c>
      <c r="FC88" s="252">
        <f xml:space="preserve"> Time!FC$123</f>
        <v>0</v>
      </c>
      <c r="FD88" s="252">
        <f xml:space="preserve"> Time!FD$123</f>
        <v>0</v>
      </c>
      <c r="FE88" s="252">
        <f xml:space="preserve"> Time!FE$123</f>
        <v>0</v>
      </c>
      <c r="FF88" s="252">
        <f xml:space="preserve"> Time!FF$123</f>
        <v>0</v>
      </c>
      <c r="FG88" s="252">
        <f xml:space="preserve"> Time!FG$123</f>
        <v>0</v>
      </c>
      <c r="FH88" s="252">
        <f xml:space="preserve"> Time!FH$123</f>
        <v>0</v>
      </c>
      <c r="FI88" s="252">
        <f xml:space="preserve"> Time!FI$123</f>
        <v>0</v>
      </c>
      <c r="FJ88" s="252">
        <f xml:space="preserve"> Time!FJ$123</f>
        <v>0</v>
      </c>
      <c r="FK88" s="252">
        <f xml:space="preserve"> Time!FK$123</f>
        <v>0</v>
      </c>
      <c r="FL88" s="252">
        <f xml:space="preserve"> Time!FL$123</f>
        <v>0</v>
      </c>
      <c r="FM88" s="252">
        <f xml:space="preserve"> Time!FM$123</f>
        <v>0</v>
      </c>
      <c r="FN88" s="252">
        <f xml:space="preserve"> Time!FN$123</f>
        <v>0</v>
      </c>
      <c r="FO88" s="252">
        <f xml:space="preserve"> Time!FO$123</f>
        <v>0</v>
      </c>
      <c r="FP88" s="252">
        <f xml:space="preserve"> Time!FP$123</f>
        <v>0</v>
      </c>
      <c r="FQ88" s="252">
        <f xml:space="preserve"> Time!FQ$123</f>
        <v>0</v>
      </c>
      <c r="FR88" s="252">
        <f xml:space="preserve"> Time!FR$123</f>
        <v>0</v>
      </c>
      <c r="FS88" s="252">
        <f xml:space="preserve"> Time!FS$123</f>
        <v>0</v>
      </c>
      <c r="FT88" s="252">
        <f xml:space="preserve"> Time!FT$123</f>
        <v>0</v>
      </c>
      <c r="FU88" s="252">
        <f xml:space="preserve"> Time!FU$123</f>
        <v>0</v>
      </c>
      <c r="FV88" s="252">
        <f xml:space="preserve"> Time!FV$123</f>
        <v>0</v>
      </c>
      <c r="FW88" s="252">
        <f xml:space="preserve"> Time!FW$123</f>
        <v>0</v>
      </c>
      <c r="FX88" s="252">
        <f xml:space="preserve"> Time!FX$123</f>
        <v>0</v>
      </c>
      <c r="FY88" s="252">
        <f xml:space="preserve"> Time!FY$123</f>
        <v>0</v>
      </c>
      <c r="FZ88" s="252">
        <f xml:space="preserve"> Time!FZ$123</f>
        <v>0</v>
      </c>
      <c r="GA88" s="252">
        <f xml:space="preserve"> Time!GA$123</f>
        <v>0</v>
      </c>
      <c r="GB88" s="252">
        <f xml:space="preserve"> Time!GB$123</f>
        <v>0</v>
      </c>
      <c r="GC88" s="252">
        <f xml:space="preserve"> Time!GC$123</f>
        <v>0</v>
      </c>
      <c r="GD88" s="252">
        <f xml:space="preserve"> Time!GD$123</f>
        <v>0</v>
      </c>
      <c r="GE88" s="252">
        <f xml:space="preserve"> Time!GE$123</f>
        <v>0</v>
      </c>
      <c r="GF88" s="252">
        <f xml:space="preserve"> Time!GF$123</f>
        <v>0</v>
      </c>
      <c r="GG88" s="252">
        <f xml:space="preserve"> Time!GG$123</f>
        <v>0</v>
      </c>
      <c r="GH88" s="252">
        <f xml:space="preserve"> Time!GH$123</f>
        <v>0</v>
      </c>
      <c r="GI88" s="252">
        <f xml:space="preserve"> Time!GI$123</f>
        <v>0</v>
      </c>
      <c r="GJ88" s="252">
        <f xml:space="preserve"> Time!GJ$123</f>
        <v>0</v>
      </c>
    </row>
    <row r="89" spans="1:192" s="359" customFormat="1" x14ac:dyDescent="0.35">
      <c r="A89" s="357"/>
      <c r="B89" s="357"/>
      <c r="C89" s="549"/>
      <c r="D89" s="358"/>
      <c r="E89" s="124" t="str">
        <f t="shared" ref="E89:BP89" si="91" xml:space="preserve"> E$56</f>
        <v>Senior debt discount factor</v>
      </c>
      <c r="F89" s="124">
        <f t="shared" si="91"/>
        <v>0</v>
      </c>
      <c r="G89" s="124" t="str">
        <f t="shared" si="91"/>
        <v>factor</v>
      </c>
      <c r="H89" s="124">
        <f t="shared" si="91"/>
        <v>0</v>
      </c>
      <c r="I89" s="124">
        <f t="shared" si="91"/>
        <v>0</v>
      </c>
      <c r="J89" s="124">
        <f t="shared" si="91"/>
        <v>0</v>
      </c>
      <c r="K89" s="124">
        <f t="shared" si="91"/>
        <v>0</v>
      </c>
      <c r="L89" s="124">
        <f t="shared" si="91"/>
        <v>1</v>
      </c>
      <c r="M89" s="124">
        <f t="shared" si="91"/>
        <v>0.98456058905568666</v>
      </c>
      <c r="N89" s="124">
        <f t="shared" si="91"/>
        <v>0.96919233662620485</v>
      </c>
      <c r="O89" s="124">
        <f t="shared" si="91"/>
        <v>0.95406075496117948</v>
      </c>
      <c r="P89" s="124">
        <f t="shared" si="91"/>
        <v>0.93948118137767467</v>
      </c>
      <c r="Q89" s="124">
        <f t="shared" si="91"/>
        <v>0.92496463531350737</v>
      </c>
      <c r="R89" s="124">
        <f t="shared" si="91"/>
        <v>0.91051449111506721</v>
      </c>
      <c r="S89" s="124">
        <f t="shared" si="91"/>
        <v>0.89628725152696054</v>
      </c>
      <c r="T89" s="124">
        <f t="shared" si="91"/>
        <v>0.88257990305264988</v>
      </c>
      <c r="U89" s="124">
        <f t="shared" si="91"/>
        <v>0.86893254219652971</v>
      </c>
      <c r="V89" s="124">
        <f t="shared" si="91"/>
        <v>0.85534858593588858</v>
      </c>
      <c r="W89" s="124">
        <f t="shared" si="91"/>
        <v>0.8419753768903</v>
      </c>
      <c r="X89" s="124">
        <f t="shared" si="91"/>
        <v>0.82895056255796207</v>
      </c>
      <c r="Y89" s="124">
        <f t="shared" si="91"/>
        <v>0.81612499949984973</v>
      </c>
      <c r="Z89" s="124">
        <f t="shared" si="91"/>
        <v>0.80335974877042304</v>
      </c>
      <c r="AA89" s="124">
        <f t="shared" si="91"/>
        <v>0.7907915371968175</v>
      </c>
      <c r="AB89" s="124">
        <f t="shared" si="91"/>
        <v>0.77868209618266171</v>
      </c>
      <c r="AC89" s="124">
        <f t="shared" si="91"/>
        <v>0.76662509330049777</v>
      </c>
      <c r="AD89" s="124">
        <f t="shared" si="91"/>
        <v>0.75462474539543367</v>
      </c>
      <c r="AE89" s="124">
        <f t="shared" si="91"/>
        <v>0.74280959127627355</v>
      </c>
      <c r="AF89" s="124">
        <f t="shared" si="91"/>
        <v>0.73142571797302725</v>
      </c>
      <c r="AG89" s="124">
        <f t="shared" si="91"/>
        <v>0.72009236191168191</v>
      </c>
      <c r="AH89" s="124">
        <f t="shared" si="91"/>
        <v>0.70881210399425809</v>
      </c>
      <c r="AI89" s="124">
        <f t="shared" si="91"/>
        <v>0.69770665598577764</v>
      </c>
      <c r="AJ89" s="124">
        <f t="shared" si="91"/>
        <v>0.68700754399930453</v>
      </c>
      <c r="AK89" s="124">
        <f t="shared" si="91"/>
        <v>0.676355709612393</v>
      </c>
      <c r="AL89" s="124">
        <f t="shared" si="91"/>
        <v>0.66575378766719351</v>
      </c>
      <c r="AM89" s="124">
        <f t="shared" si="91"/>
        <v>0.65531577671866237</v>
      </c>
      <c r="AN89" s="124">
        <f t="shared" si="91"/>
        <v>0.64514911588287949</v>
      </c>
      <c r="AO89" s="124">
        <f t="shared" si="91"/>
        <v>0.63513819051732878</v>
      </c>
      <c r="AP89" s="124">
        <f t="shared" si="91"/>
        <v>0.62517471304101424</v>
      </c>
      <c r="AQ89" s="124">
        <f t="shared" si="91"/>
        <v>0.61536614051103145</v>
      </c>
      <c r="AR89" s="124">
        <f t="shared" si="91"/>
        <v>0.60591647917262292</v>
      </c>
      <c r="AS89" s="124">
        <f t="shared" si="91"/>
        <v>0.59650798212959288</v>
      </c>
      <c r="AT89" s="124">
        <f t="shared" si="91"/>
        <v>0.58714376581829675</v>
      </c>
      <c r="AU89" s="124">
        <f t="shared" si="91"/>
        <v>0.57792515706300651</v>
      </c>
      <c r="AV89" s="124">
        <f t="shared" si="91"/>
        <v>0.56904386189289935</v>
      </c>
      <c r="AW89" s="124">
        <f t="shared" si="91"/>
        <v>0.56020149950696807</v>
      </c>
      <c r="AX89" s="124">
        <f t="shared" si="91"/>
        <v>0.55140055119726439</v>
      </c>
      <c r="AY89" s="124">
        <f t="shared" si="91"/>
        <v>0.54273598467803352</v>
      </c>
      <c r="AZ89" s="124">
        <f t="shared" si="91"/>
        <v>0.53438859435927422</v>
      </c>
      <c r="BA89" s="124">
        <f t="shared" si="91"/>
        <v>0.52607874366545504</v>
      </c>
      <c r="BB89" s="124">
        <f t="shared" si="91"/>
        <v>0.51780848263568202</v>
      </c>
      <c r="BC89" s="124">
        <f t="shared" si="91"/>
        <v>0.50966705542928736</v>
      </c>
      <c r="BD89" s="124">
        <f t="shared" si="91"/>
        <v>0.50173758433299387</v>
      </c>
      <c r="BE89" s="124">
        <f t="shared" si="91"/>
        <v>0.49393049775621017</v>
      </c>
      <c r="BF89" s="124">
        <f t="shared" si="91"/>
        <v>0.48616085644850332</v>
      </c>
      <c r="BG89" s="124">
        <f t="shared" si="91"/>
        <v>0.47851222977226165</v>
      </c>
      <c r="BH89" s="124">
        <f t="shared" si="91"/>
        <v>0.47114340556618484</v>
      </c>
      <c r="BI89" s="124">
        <f t="shared" si="91"/>
        <v>0.46380763538975545</v>
      </c>
      <c r="BJ89" s="124">
        <f t="shared" si="91"/>
        <v>0.45650689610193718</v>
      </c>
      <c r="BK89" s="124">
        <f t="shared" si="91"/>
        <v>0.44931985625654552</v>
      </c>
      <c r="BL89" s="124">
        <f t="shared" si="91"/>
        <v>0.44239574351647176</v>
      </c>
      <c r="BM89" s="124">
        <f t="shared" si="91"/>
        <v>0.43550233337837402</v>
      </c>
      <c r="BN89" s="124">
        <f t="shared" si="91"/>
        <v>0.42864181820398295</v>
      </c>
      <c r="BO89" s="124">
        <f t="shared" si="91"/>
        <v>0.42188797671477385</v>
      </c>
      <c r="BP89" s="124">
        <f t="shared" si="91"/>
        <v>0.41538197347876793</v>
      </c>
      <c r="BQ89" s="124">
        <f t="shared" ref="BQ89:EB89" si="92" xml:space="preserve"> BQ$56</f>
        <v>0.40890552357086057</v>
      </c>
      <c r="BR89" s="124">
        <f t="shared" si="92"/>
        <v>0.40246018453178961</v>
      </c>
      <c r="BS89" s="124">
        <f t="shared" si="92"/>
        <v>0.39611566246434715</v>
      </c>
      <c r="BT89" s="124">
        <f t="shared" si="92"/>
        <v>0.38993717849307996</v>
      </c>
      <c r="BU89" s="124">
        <f t="shared" si="92"/>
        <v>0.38385393742381818</v>
      </c>
      <c r="BV89" s="124">
        <f t="shared" si="92"/>
        <v>0.37779993690597047</v>
      </c>
      <c r="BW89" s="124">
        <f t="shared" si="92"/>
        <v>0.37184005232122797</v>
      </c>
      <c r="BX89" s="124">
        <f t="shared" si="92"/>
        <v>0.36609851106723496</v>
      </c>
      <c r="BY89" s="124">
        <f t="shared" si="92"/>
        <v>0.36038257533778417</v>
      </c>
      <c r="BZ89" s="124">
        <f t="shared" si="92"/>
        <v>0.35469401014369567</v>
      </c>
      <c r="CA89" s="124">
        <f t="shared" si="92"/>
        <v>0.34909425437355035</v>
      </c>
      <c r="CB89" s="124">
        <f t="shared" si="92"/>
        <v>0.34369974932794845</v>
      </c>
      <c r="CC89" s="124">
        <f t="shared" si="92"/>
        <v>0.33832960478169355</v>
      </c>
      <c r="CD89" s="124">
        <f t="shared" si="92"/>
        <v>0.33298535557738684</v>
      </c>
      <c r="CE89" s="124">
        <f t="shared" si="92"/>
        <v>0.32772455138998491</v>
      </c>
      <c r="CF89" s="124">
        <f t="shared" si="92"/>
        <v>0.32265690208582493</v>
      </c>
      <c r="CG89" s="124">
        <f t="shared" si="92"/>
        <v>0.31761230171725924</v>
      </c>
      <c r="CH89" s="124">
        <f t="shared" si="92"/>
        <v>0.31259209490190581</v>
      </c>
      <c r="CI89" s="124">
        <f t="shared" si="92"/>
        <v>0.30765049505940578</v>
      </c>
      <c r="CJ89" s="124">
        <f t="shared" si="92"/>
        <v>0.3028384787817483</v>
      </c>
      <c r="CK89" s="124">
        <f t="shared" si="92"/>
        <v>0.29810077867377116</v>
      </c>
      <c r="CL89" s="124">
        <f t="shared" si="92"/>
        <v>0.29338612428957012</v>
      </c>
      <c r="CM89" s="124">
        <f t="shared" si="92"/>
        <v>0.28874525084560743</v>
      </c>
      <c r="CN89" s="124">
        <f t="shared" si="92"/>
        <v>0.28427459225675206</v>
      </c>
      <c r="CO89" s="124">
        <f t="shared" si="92"/>
        <v>0.2798242339063397</v>
      </c>
      <c r="CP89" s="124">
        <f t="shared" si="92"/>
        <v>0.27539567018493161</v>
      </c>
      <c r="CQ89" s="124">
        <f t="shared" si="92"/>
        <v>0.27103629412203761</v>
      </c>
      <c r="CR89" s="124">
        <f t="shared" si="92"/>
        <v>0.26683709214480938</v>
      </c>
      <c r="CS89" s="124">
        <f t="shared" si="92"/>
        <v>0.26265706689700152</v>
      </c>
      <c r="CT89" s="124">
        <f t="shared" si="92"/>
        <v>0.25849743813804071</v>
      </c>
      <c r="CU89" s="124">
        <f t="shared" si="92"/>
        <v>0.25440319800951283</v>
      </c>
      <c r="CV89" s="124">
        <f t="shared" si="92"/>
        <v>0.25045932768318319</v>
      </c>
      <c r="CW89" s="124">
        <f t="shared" si="92"/>
        <v>0.24653348140992398</v>
      </c>
      <c r="CX89" s="124">
        <f t="shared" si="92"/>
        <v>0.24262658573478915</v>
      </c>
      <c r="CY89" s="124">
        <f t="shared" si="92"/>
        <v>0.23878084720706122</v>
      </c>
      <c r="CZ89" s="124">
        <f t="shared" si="92"/>
        <v>0.23503574045042522</v>
      </c>
      <c r="DA89" s="124">
        <f t="shared" si="92"/>
        <v>0.23134856713800711</v>
      </c>
      <c r="DB89" s="124">
        <f t="shared" si="92"/>
        <v>0.22767955163969811</v>
      </c>
      <c r="DC89" s="124">
        <f t="shared" si="92"/>
        <v>0.22406823934481296</v>
      </c>
      <c r="DD89" s="124">
        <f t="shared" si="92"/>
        <v>0.22058960741279537</v>
      </c>
      <c r="DE89" s="124">
        <f t="shared" si="92"/>
        <v>0.21712704040100003</v>
      </c>
      <c r="DF89" s="124">
        <f t="shared" si="92"/>
        <v>0.21368140729000312</v>
      </c>
      <c r="DG89" s="124">
        <f t="shared" si="92"/>
        <v>0.21028970262289431</v>
      </c>
      <c r="DH89" s="124">
        <f t="shared" si="92"/>
        <v>0.20702263698412052</v>
      </c>
      <c r="DI89" s="124">
        <f t="shared" si="92"/>
        <v>0.20377072719318445</v>
      </c>
      <c r="DJ89" s="124">
        <f t="shared" si="92"/>
        <v>0.20053454658059636</v>
      </c>
      <c r="DK89" s="124">
        <f t="shared" si="92"/>
        <v>0.19734916571127092</v>
      </c>
      <c r="DL89" s="124">
        <f t="shared" si="92"/>
        <v>0.19428110760218337</v>
      </c>
      <c r="DM89" s="124">
        <f t="shared" si="92"/>
        <v>0.19122704835332885</v>
      </c>
      <c r="DN89" s="124">
        <f t="shared" si="92"/>
        <v>0.18818811104276997</v>
      </c>
      <c r="DO89" s="124">
        <f t="shared" si="92"/>
        <v>0.18519710454856705</v>
      </c>
      <c r="DP89" s="124">
        <f t="shared" si="92"/>
        <v>0.18228446523326616</v>
      </c>
      <c r="DQ89" s="124">
        <f t="shared" si="92"/>
        <v>0.17941723194083631</v>
      </c>
      <c r="DR89" s="124">
        <f t="shared" si="92"/>
        <v>0.17656393095867939</v>
      </c>
      <c r="DS89" s="124">
        <f t="shared" si="92"/>
        <v>0.17375563067591546</v>
      </c>
      <c r="DT89" s="124">
        <f t="shared" si="92"/>
        <v>0.17105054330627126</v>
      </c>
      <c r="DU89" s="124">
        <f t="shared" si="92"/>
        <v>0.16835797761507226</v>
      </c>
      <c r="DV89" s="124">
        <f t="shared" si="92"/>
        <v>0.16567879538741498</v>
      </c>
      <c r="DW89" s="124">
        <f t="shared" si="92"/>
        <v>0.1630417647680423</v>
      </c>
      <c r="DX89" s="124">
        <f t="shared" si="92"/>
        <v>0.16050173651178817</v>
      </c>
      <c r="DY89" s="124">
        <f t="shared" si="92"/>
        <v>0.15797365108674344</v>
      </c>
      <c r="DZ89" s="124">
        <f t="shared" si="92"/>
        <v>0.15545814926364074</v>
      </c>
      <c r="EA89" s="124">
        <f t="shared" si="92"/>
        <v>0.15298219532498614</v>
      </c>
      <c r="EB89" s="124">
        <f t="shared" si="92"/>
        <v>0.15059753605075998</v>
      </c>
      <c r="EC89" s="124">
        <f t="shared" ref="EC89:GJ89" si="93" xml:space="preserve"> EC$56</f>
        <v>0.14822404435638056</v>
      </c>
      <c r="ED89" s="124">
        <f t="shared" si="93"/>
        <v>0.14586216221878501</v>
      </c>
      <c r="EE89" s="124">
        <f t="shared" si="93"/>
        <v>0.14353753295791158</v>
      </c>
      <c r="EF89" s="124">
        <f t="shared" si="93"/>
        <v>0.14127405210340524</v>
      </c>
      <c r="EG89" s="124">
        <f t="shared" si="93"/>
        <v>0.1390457941990984</v>
      </c>
      <c r="EH89" s="124">
        <f t="shared" si="93"/>
        <v>0.1368286698665202</v>
      </c>
      <c r="EI89" s="124">
        <f t="shared" si="93"/>
        <v>0.13464647832938753</v>
      </c>
      <c r="EJ89" s="124">
        <f t="shared" si="93"/>
        <v>0.13254475589853129</v>
      </c>
      <c r="EK89" s="124">
        <f t="shared" si="93"/>
        <v>0.13045275357711081</v>
      </c>
      <c r="EL89" s="124">
        <f t="shared" si="93"/>
        <v>0.12837108520670804</v>
      </c>
      <c r="EM89" s="124">
        <f t="shared" si="93"/>
        <v>0.12632239312644619</v>
      </c>
      <c r="EN89" s="124">
        <f t="shared" si="93"/>
        <v>0.1243493053929841</v>
      </c>
      <c r="EO89" s="124">
        <f t="shared" si="93"/>
        <v>0.12238552219409617</v>
      </c>
      <c r="EP89" s="124">
        <f t="shared" si="93"/>
        <v>0.12043157317682018</v>
      </c>
      <c r="EQ89" s="124">
        <f t="shared" si="93"/>
        <v>0.11850846831659169</v>
      </c>
      <c r="ER89" s="124">
        <f t="shared" si="93"/>
        <v>0.116656252829479</v>
      </c>
      <c r="ES89" s="124">
        <f t="shared" si="93"/>
        <v>0.11481264803207118</v>
      </c>
      <c r="ET89" s="124">
        <f t="shared" si="93"/>
        <v>0.11297817199407038</v>
      </c>
      <c r="EU89" s="124">
        <f t="shared" si="93"/>
        <v>0.11117264935941755</v>
      </c>
      <c r="EV89" s="124">
        <f t="shared" si="93"/>
        <v>0.1094147968259241</v>
      </c>
      <c r="EW89" s="124">
        <f t="shared" si="93"/>
        <v>0.10768452498928259</v>
      </c>
      <c r="EX89" s="124">
        <f t="shared" si="93"/>
        <v>0.10596286554551379</v>
      </c>
      <c r="EY89" s="124">
        <f t="shared" si="93"/>
        <v>0.10426841209280309</v>
      </c>
      <c r="EZ89" s="124">
        <f t="shared" si="93"/>
        <v>0.10263647166601907</v>
      </c>
      <c r="FA89" s="124">
        <f t="shared" si="93"/>
        <v>0.10101227061873413</v>
      </c>
      <c r="FB89" s="124">
        <f t="shared" si="93"/>
        <v>9.9396157352215173E-2</v>
      </c>
      <c r="FC89" s="124">
        <f t="shared" si="93"/>
        <v>9.7805679215016539E-2</v>
      </c>
      <c r="FD89" s="124">
        <f t="shared" si="93"/>
        <v>9.6273837307466248E-2</v>
      </c>
      <c r="FE89" s="124">
        <f t="shared" si="93"/>
        <v>9.4749229922786365E-2</v>
      </c>
      <c r="FF89" s="124">
        <f t="shared" si="93"/>
        <v>9.3232222939857667E-2</v>
      </c>
      <c r="FG89" s="124">
        <f t="shared" si="93"/>
        <v>9.1739246014453976E-2</v>
      </c>
      <c r="FH89" s="124">
        <f t="shared" si="93"/>
        <v>9.0301412739960688E-2</v>
      </c>
      <c r="FI89" s="124">
        <f t="shared" si="93"/>
        <v>8.8870448185007223E-2</v>
      </c>
      <c r="FJ89" s="124">
        <f t="shared" si="93"/>
        <v>8.7446601805987942E-2</v>
      </c>
      <c r="FK89" s="124">
        <f t="shared" si="93"/>
        <v>8.6045381639002619E-2</v>
      </c>
      <c r="FL89" s="124">
        <f t="shared" si="93"/>
        <v>8.4681089406174803E-2</v>
      </c>
      <c r="FM89" s="124">
        <f t="shared" si="93"/>
        <v>8.3338229676256301E-2</v>
      </c>
      <c r="FN89" s="124">
        <f t="shared" si="93"/>
        <v>8.2002082101462745E-2</v>
      </c>
      <c r="FO89" s="124">
        <f t="shared" si="93"/>
        <v>8.0687097047270395E-2</v>
      </c>
      <c r="FP89" s="124">
        <f t="shared" si="93"/>
        <v>7.9420596647679031E-2</v>
      </c>
      <c r="FQ89" s="124">
        <f t="shared" si="93"/>
        <v>7.816011092698516E-2</v>
      </c>
      <c r="FR89" s="124">
        <f t="shared" si="93"/>
        <v>7.6906004708208395E-2</v>
      </c>
      <c r="FS89" s="124">
        <f t="shared" si="93"/>
        <v>7.5671796529692276E-2</v>
      </c>
      <c r="FT89" s="124">
        <f t="shared" si="93"/>
        <v>7.4483116745396649E-2</v>
      </c>
      <c r="FU89" s="124">
        <f t="shared" si="93"/>
        <v>7.3300129538339268E-2</v>
      </c>
      <c r="FV89" s="124">
        <f t="shared" si="93"/>
        <v>7.2123158289435066E-2</v>
      </c>
      <c r="FW89" s="124">
        <f t="shared" si="93"/>
        <v>7.0964946339030513E-2</v>
      </c>
      <c r="FX89" s="124">
        <f t="shared" si="93"/>
        <v>6.9849512489140189E-2</v>
      </c>
      <c r="FY89" s="124">
        <f t="shared" si="93"/>
        <v>6.87393837760574E-2</v>
      </c>
      <c r="FZ89" s="124">
        <f t="shared" si="93"/>
        <v>6.7634946581154376E-2</v>
      </c>
      <c r="GA89" s="124">
        <f t="shared" si="93"/>
        <v>6.654802348113241E-2</v>
      </c>
      <c r="GB89" s="124">
        <f t="shared" si="93"/>
        <v>6.5489883602879273E-2</v>
      </c>
      <c r="GC89" s="124">
        <f t="shared" si="93"/>
        <v>6.4448328085896567E-2</v>
      </c>
      <c r="GD89" s="124">
        <f t="shared" si="93"/>
        <v>6.3412041319947973E-2</v>
      </c>
      <c r="GE89" s="124">
        <f t="shared" si="93"/>
        <v>6.2392257343500512E-2</v>
      </c>
      <c r="GF89" s="124">
        <f t="shared" si="93"/>
        <v>6.1410182632335081E-2</v>
      </c>
      <c r="GG89" s="124">
        <f t="shared" si="93"/>
        <v>6.043287655584291E-2</v>
      </c>
      <c r="GH89" s="124">
        <f t="shared" si="93"/>
        <v>5.9460503742676855E-2</v>
      </c>
      <c r="GI89" s="124">
        <f t="shared" si="93"/>
        <v>5.850355882090881E-2</v>
      </c>
      <c r="GJ89" s="124">
        <f t="shared" si="93"/>
        <v>5.7581982228140316E-2</v>
      </c>
    </row>
    <row r="90" spans="1:192" s="256" customFormat="1" x14ac:dyDescent="0.35">
      <c r="A90" s="313"/>
      <c r="B90" s="313"/>
      <c r="C90" s="314"/>
      <c r="D90" s="315"/>
      <c r="E90" s="404" t="s">
        <v>431</v>
      </c>
      <c r="F90" s="554">
        <f xml:space="preserve"> SUMPRODUCT(J88:GJ88, J89:GJ89)</f>
        <v>29.498427715864082</v>
      </c>
      <c r="G90" s="404" t="s">
        <v>432</v>
      </c>
      <c r="H90" s="404"/>
      <c r="I90" s="404"/>
      <c r="J90" s="404"/>
      <c r="K90" s="404"/>
      <c r="L90" s="404"/>
      <c r="M90" s="404"/>
      <c r="N90" s="404"/>
      <c r="O90" s="404"/>
      <c r="P90" s="404"/>
      <c r="Q90" s="404"/>
      <c r="R90" s="404"/>
      <c r="S90" s="404"/>
      <c r="T90" s="404"/>
      <c r="U90" s="404"/>
      <c r="V90" s="404"/>
      <c r="W90" s="404"/>
      <c r="X90" s="404"/>
      <c r="Y90" s="404"/>
      <c r="Z90" s="404"/>
      <c r="AA90" s="404"/>
      <c r="AB90" s="404"/>
      <c r="AC90" s="404"/>
      <c r="AD90" s="404"/>
      <c r="AE90" s="404"/>
      <c r="AF90" s="404"/>
      <c r="AG90" s="404"/>
      <c r="AH90" s="404"/>
      <c r="AI90" s="404"/>
      <c r="AJ90" s="404"/>
      <c r="AK90" s="404"/>
      <c r="AL90" s="404"/>
      <c r="AM90" s="404"/>
      <c r="AN90" s="404"/>
      <c r="AO90" s="404"/>
      <c r="AP90" s="404"/>
      <c r="AQ90" s="404"/>
      <c r="AR90" s="404"/>
      <c r="AS90" s="404"/>
      <c r="AT90" s="404"/>
      <c r="AU90" s="404"/>
      <c r="AV90" s="404"/>
      <c r="AW90" s="404"/>
      <c r="AX90" s="404"/>
      <c r="AY90" s="404"/>
      <c r="AZ90" s="404"/>
      <c r="BA90" s="404"/>
      <c r="BB90" s="404"/>
      <c r="BC90" s="404"/>
      <c r="BD90" s="404"/>
      <c r="BE90" s="404"/>
      <c r="BF90" s="404"/>
      <c r="BG90" s="404"/>
      <c r="BH90" s="404"/>
      <c r="BI90" s="404"/>
      <c r="BJ90" s="404"/>
      <c r="BK90" s="404"/>
      <c r="BL90" s="404"/>
      <c r="BM90" s="404"/>
      <c r="BN90" s="404"/>
      <c r="BO90" s="404"/>
      <c r="BP90" s="404"/>
      <c r="BQ90" s="404"/>
      <c r="BR90" s="404"/>
      <c r="BS90" s="404"/>
      <c r="BT90" s="404"/>
      <c r="BU90" s="404"/>
      <c r="BV90" s="404"/>
      <c r="BW90" s="404"/>
      <c r="BX90" s="404"/>
      <c r="BY90" s="404"/>
      <c r="BZ90" s="404"/>
      <c r="CA90" s="404"/>
      <c r="CB90" s="404"/>
      <c r="CC90" s="404"/>
      <c r="CD90" s="404"/>
      <c r="CE90" s="404"/>
      <c r="CF90" s="404"/>
      <c r="CG90" s="404"/>
      <c r="CH90" s="404"/>
      <c r="CI90" s="404"/>
      <c r="CJ90" s="404"/>
      <c r="CK90" s="404"/>
      <c r="CL90" s="404"/>
      <c r="CM90" s="404"/>
      <c r="CN90" s="404"/>
      <c r="CO90" s="404"/>
      <c r="CP90" s="404"/>
      <c r="CQ90" s="404"/>
      <c r="CR90" s="404"/>
      <c r="CS90" s="404"/>
      <c r="CT90" s="404"/>
      <c r="CU90" s="404"/>
      <c r="CV90" s="404"/>
      <c r="CW90" s="404"/>
      <c r="CX90" s="404"/>
      <c r="CY90" s="404"/>
      <c r="CZ90" s="404"/>
      <c r="DA90" s="404"/>
      <c r="DB90" s="404"/>
      <c r="DC90" s="404"/>
      <c r="DD90" s="404"/>
      <c r="DE90" s="404"/>
      <c r="DF90" s="404"/>
      <c r="DG90" s="404"/>
      <c r="DH90" s="404"/>
      <c r="DI90" s="404"/>
      <c r="DJ90" s="404"/>
      <c r="DK90" s="404"/>
      <c r="DL90" s="404"/>
      <c r="DM90" s="404"/>
      <c r="DN90" s="404"/>
      <c r="DO90" s="404"/>
      <c r="DP90" s="404"/>
      <c r="DQ90" s="404"/>
      <c r="DR90" s="404"/>
      <c r="DS90" s="404"/>
      <c r="DT90" s="404"/>
      <c r="DU90" s="404"/>
      <c r="DV90" s="404"/>
      <c r="DW90" s="404"/>
      <c r="DX90" s="404"/>
      <c r="DY90" s="404"/>
      <c r="DZ90" s="404"/>
      <c r="EA90" s="404"/>
      <c r="EB90" s="404"/>
      <c r="EC90" s="404"/>
      <c r="ED90" s="404"/>
      <c r="EE90" s="404"/>
      <c r="EF90" s="404"/>
      <c r="EG90" s="404"/>
      <c r="EH90" s="404"/>
      <c r="EI90" s="404"/>
      <c r="EJ90" s="404"/>
      <c r="EK90" s="404"/>
      <c r="EL90" s="404"/>
      <c r="EM90" s="404"/>
      <c r="EN90" s="404"/>
      <c r="EO90" s="404"/>
      <c r="EP90" s="404"/>
      <c r="EQ90" s="404"/>
      <c r="ER90" s="404"/>
      <c r="ES90" s="404"/>
      <c r="ET90" s="404"/>
      <c r="EU90" s="404"/>
      <c r="EV90" s="404"/>
      <c r="EW90" s="404"/>
      <c r="EX90" s="404"/>
      <c r="EY90" s="404"/>
      <c r="EZ90" s="404"/>
      <c r="FA90" s="404"/>
      <c r="FB90" s="404"/>
      <c r="FC90" s="404"/>
      <c r="FD90" s="404"/>
      <c r="FE90" s="404"/>
      <c r="FF90" s="404"/>
      <c r="FG90" s="404"/>
      <c r="FH90" s="404"/>
      <c r="FI90" s="404"/>
      <c r="FJ90" s="404"/>
      <c r="FK90" s="404"/>
      <c r="FL90" s="404"/>
      <c r="FM90" s="404"/>
      <c r="FN90" s="404"/>
      <c r="FO90" s="404"/>
      <c r="FP90" s="404"/>
      <c r="FQ90" s="404"/>
      <c r="FR90" s="404"/>
      <c r="FS90" s="404"/>
      <c r="FT90" s="404"/>
      <c r="FU90" s="404"/>
      <c r="FV90" s="404"/>
      <c r="FW90" s="404"/>
      <c r="FX90" s="404"/>
      <c r="FY90" s="404"/>
      <c r="FZ90" s="404"/>
      <c r="GA90" s="404"/>
      <c r="GB90" s="404"/>
      <c r="GC90" s="404"/>
      <c r="GD90" s="404"/>
      <c r="GE90" s="404"/>
      <c r="GF90" s="404"/>
      <c r="GG90" s="404"/>
      <c r="GH90" s="404"/>
      <c r="GI90" s="404"/>
      <c r="GJ90" s="404"/>
    </row>
    <row r="91" spans="1:192" s="256" customFormat="1" x14ac:dyDescent="0.35">
      <c r="A91" s="313"/>
      <c r="B91" s="313"/>
      <c r="C91" s="314"/>
      <c r="D91" s="315"/>
      <c r="E91" s="404"/>
      <c r="F91" s="404"/>
      <c r="G91" s="404"/>
      <c r="H91" s="404"/>
      <c r="I91" s="404"/>
      <c r="J91" s="404"/>
      <c r="K91" s="404"/>
      <c r="L91" s="404"/>
      <c r="M91" s="404"/>
      <c r="N91" s="404"/>
      <c r="O91" s="404"/>
      <c r="P91" s="404"/>
      <c r="Q91" s="404"/>
      <c r="R91" s="404"/>
      <c r="S91" s="404"/>
      <c r="T91" s="404"/>
      <c r="U91" s="404"/>
      <c r="V91" s="404"/>
      <c r="W91" s="404"/>
      <c r="X91" s="404"/>
      <c r="Y91" s="404"/>
      <c r="Z91" s="404"/>
      <c r="AA91" s="404"/>
      <c r="AB91" s="404"/>
      <c r="AC91" s="404"/>
      <c r="AD91" s="404"/>
      <c r="AE91" s="404"/>
      <c r="AF91" s="404"/>
      <c r="AG91" s="404"/>
      <c r="AH91" s="404"/>
      <c r="AI91" s="404"/>
      <c r="AJ91" s="404"/>
      <c r="AK91" s="404"/>
      <c r="AL91" s="404"/>
      <c r="AM91" s="404"/>
      <c r="AN91" s="404"/>
      <c r="AO91" s="404"/>
      <c r="AP91" s="404"/>
      <c r="AQ91" s="404"/>
      <c r="AR91" s="404"/>
      <c r="AS91" s="404"/>
      <c r="AT91" s="404"/>
      <c r="AU91" s="404"/>
      <c r="AV91" s="404"/>
      <c r="AW91" s="404"/>
      <c r="AX91" s="404"/>
      <c r="AY91" s="404"/>
      <c r="AZ91" s="404"/>
      <c r="BA91" s="404"/>
      <c r="BB91" s="404"/>
      <c r="BC91" s="404"/>
      <c r="BD91" s="404"/>
      <c r="BE91" s="404"/>
      <c r="BF91" s="404"/>
      <c r="BG91" s="404"/>
      <c r="BH91" s="404"/>
      <c r="BI91" s="404"/>
      <c r="BJ91" s="404"/>
      <c r="BK91" s="404"/>
      <c r="BL91" s="404"/>
      <c r="BM91" s="404"/>
      <c r="BN91" s="404"/>
      <c r="BO91" s="404"/>
      <c r="BP91" s="404"/>
      <c r="BQ91" s="404"/>
      <c r="BR91" s="404"/>
      <c r="BS91" s="404"/>
      <c r="BT91" s="404"/>
      <c r="BU91" s="404"/>
      <c r="BV91" s="404"/>
      <c r="BW91" s="404"/>
      <c r="BX91" s="404"/>
      <c r="BY91" s="404"/>
      <c r="BZ91" s="404"/>
      <c r="CA91" s="404"/>
      <c r="CB91" s="404"/>
      <c r="CC91" s="404"/>
      <c r="CD91" s="404"/>
      <c r="CE91" s="404"/>
      <c r="CF91" s="404"/>
      <c r="CG91" s="404"/>
      <c r="CH91" s="404"/>
      <c r="CI91" s="404"/>
      <c r="CJ91" s="404"/>
      <c r="CK91" s="404"/>
      <c r="CL91" s="404"/>
      <c r="CM91" s="404"/>
      <c r="CN91" s="404"/>
      <c r="CO91" s="404"/>
      <c r="CP91" s="404"/>
      <c r="CQ91" s="404"/>
      <c r="CR91" s="404"/>
      <c r="CS91" s="404"/>
      <c r="CT91" s="404"/>
      <c r="CU91" s="404"/>
      <c r="CV91" s="404"/>
      <c r="CW91" s="404"/>
      <c r="CX91" s="404"/>
      <c r="CY91" s="404"/>
      <c r="CZ91" s="404"/>
      <c r="DA91" s="404"/>
      <c r="DB91" s="404"/>
      <c r="DC91" s="404"/>
      <c r="DD91" s="404"/>
      <c r="DE91" s="404"/>
      <c r="DF91" s="404"/>
      <c r="DG91" s="404"/>
      <c r="DH91" s="404"/>
      <c r="DI91" s="404"/>
      <c r="DJ91" s="404"/>
      <c r="DK91" s="404"/>
      <c r="DL91" s="404"/>
      <c r="DM91" s="404"/>
      <c r="DN91" s="404"/>
      <c r="DO91" s="404"/>
      <c r="DP91" s="404"/>
      <c r="DQ91" s="404"/>
      <c r="DR91" s="404"/>
      <c r="DS91" s="404"/>
      <c r="DT91" s="404"/>
      <c r="DU91" s="404"/>
      <c r="DV91" s="404"/>
      <c r="DW91" s="404"/>
      <c r="DX91" s="404"/>
      <c r="DY91" s="404"/>
      <c r="DZ91" s="404"/>
      <c r="EA91" s="404"/>
      <c r="EB91" s="404"/>
      <c r="EC91" s="404"/>
      <c r="ED91" s="404"/>
      <c r="EE91" s="404"/>
      <c r="EF91" s="404"/>
      <c r="EG91" s="404"/>
      <c r="EH91" s="404"/>
      <c r="EI91" s="404"/>
      <c r="EJ91" s="404"/>
      <c r="EK91" s="404"/>
      <c r="EL91" s="404"/>
      <c r="EM91" s="404"/>
      <c r="EN91" s="404"/>
      <c r="EO91" s="404"/>
      <c r="EP91" s="404"/>
      <c r="EQ91" s="404"/>
      <c r="ER91" s="404"/>
      <c r="ES91" s="404"/>
      <c r="ET91" s="404"/>
      <c r="EU91" s="404"/>
      <c r="EV91" s="404"/>
      <c r="EW91" s="404"/>
      <c r="EX91" s="404"/>
      <c r="EY91" s="404"/>
      <c r="EZ91" s="404"/>
      <c r="FA91" s="404"/>
      <c r="FB91" s="404"/>
      <c r="FC91" s="404"/>
      <c r="FD91" s="404"/>
      <c r="FE91" s="404"/>
      <c r="FF91" s="404"/>
      <c r="FG91" s="404"/>
      <c r="FH91" s="404"/>
      <c r="FI91" s="404"/>
      <c r="FJ91" s="404"/>
      <c r="FK91" s="404"/>
      <c r="FL91" s="404"/>
      <c r="FM91" s="404"/>
      <c r="FN91" s="404"/>
      <c r="FO91" s="404"/>
      <c r="FP91" s="404"/>
      <c r="FQ91" s="404"/>
      <c r="FR91" s="404"/>
      <c r="FS91" s="404"/>
      <c r="FT91" s="404"/>
      <c r="FU91" s="404"/>
      <c r="FV91" s="404"/>
      <c r="FW91" s="404"/>
      <c r="FX91" s="404"/>
      <c r="FY91" s="404"/>
      <c r="FZ91" s="404"/>
      <c r="GA91" s="404"/>
      <c r="GB91" s="404"/>
      <c r="GC91" s="404"/>
      <c r="GD91" s="404"/>
      <c r="GE91" s="404"/>
      <c r="GF91" s="404"/>
      <c r="GG91" s="404"/>
      <c r="GH91" s="404"/>
      <c r="GI91" s="404"/>
      <c r="GJ91" s="404"/>
    </row>
    <row r="92" spans="1:192" x14ac:dyDescent="0.35">
      <c r="E92" s="536" t="str">
        <f t="shared" ref="E92:G92" si="94" xml:space="preserve"> E$71</f>
        <v>Senior debt drawdown</v>
      </c>
      <c r="F92" s="536">
        <f t="shared" si="94"/>
        <v>67279.668423079915</v>
      </c>
      <c r="G92" s="536" t="str">
        <f t="shared" si="94"/>
        <v>$ 000s</v>
      </c>
      <c r="H92" s="536"/>
      <c r="I92" s="536"/>
      <c r="J92" s="536"/>
      <c r="K92" s="536"/>
      <c r="L92" s="536"/>
      <c r="M92" s="536"/>
      <c r="N92" s="536"/>
      <c r="O92" s="536"/>
      <c r="P92" s="536"/>
      <c r="Q92" s="536"/>
      <c r="R92" s="536"/>
      <c r="S92" s="536"/>
      <c r="T92" s="536"/>
      <c r="U92" s="536"/>
      <c r="V92" s="536"/>
      <c r="W92" s="536"/>
      <c r="X92" s="536"/>
      <c r="Y92" s="536"/>
      <c r="Z92" s="536"/>
      <c r="AA92" s="536"/>
      <c r="AB92" s="536"/>
      <c r="AC92" s="536"/>
      <c r="AD92" s="536"/>
      <c r="AE92" s="536"/>
      <c r="AF92" s="536"/>
      <c r="AG92" s="536"/>
      <c r="AH92" s="536"/>
      <c r="AI92" s="536"/>
      <c r="AJ92" s="536"/>
      <c r="AK92" s="536"/>
      <c r="AL92" s="536"/>
      <c r="AM92" s="536"/>
      <c r="AN92" s="536"/>
      <c r="AO92" s="536"/>
      <c r="AP92" s="536"/>
      <c r="AQ92" s="536"/>
      <c r="AR92" s="536"/>
      <c r="AS92" s="536"/>
      <c r="AT92" s="536"/>
      <c r="AU92" s="536"/>
      <c r="AV92" s="536"/>
      <c r="AW92" s="536"/>
      <c r="AX92" s="536"/>
      <c r="AY92" s="536"/>
      <c r="AZ92" s="536"/>
      <c r="BA92" s="536"/>
      <c r="BB92" s="536"/>
      <c r="BC92" s="536"/>
      <c r="BD92" s="536"/>
      <c r="BE92" s="536"/>
      <c r="BF92" s="536"/>
      <c r="BG92" s="536"/>
      <c r="BH92" s="536"/>
      <c r="BI92" s="536"/>
      <c r="BJ92" s="536"/>
      <c r="BK92" s="536"/>
      <c r="BL92" s="536"/>
      <c r="BM92" s="536"/>
      <c r="BN92" s="536"/>
      <c r="BO92" s="536"/>
      <c r="BP92" s="536"/>
      <c r="BQ92" s="536"/>
      <c r="BR92" s="536"/>
      <c r="BS92" s="536"/>
      <c r="BT92" s="536"/>
      <c r="BU92" s="536"/>
      <c r="BV92" s="536"/>
      <c r="BW92" s="536"/>
      <c r="BX92" s="536"/>
      <c r="BY92" s="536"/>
      <c r="BZ92" s="536"/>
      <c r="CA92" s="536"/>
      <c r="CB92" s="536"/>
      <c r="CC92" s="536"/>
      <c r="CD92" s="536"/>
      <c r="CE92" s="536"/>
      <c r="CF92" s="536"/>
      <c r="CG92" s="536"/>
      <c r="CH92" s="536"/>
      <c r="CI92" s="536"/>
      <c r="CJ92" s="536"/>
      <c r="CK92" s="536"/>
      <c r="CL92" s="536"/>
      <c r="CM92" s="536"/>
      <c r="CN92" s="536"/>
      <c r="CO92" s="536"/>
      <c r="CP92" s="536"/>
      <c r="CQ92" s="536"/>
      <c r="CR92" s="536"/>
      <c r="CS92" s="536"/>
      <c r="CT92" s="536"/>
      <c r="CU92" s="536"/>
      <c r="CV92" s="536"/>
      <c r="CW92" s="536"/>
      <c r="CX92" s="536"/>
      <c r="CY92" s="536"/>
      <c r="CZ92" s="536"/>
      <c r="DA92" s="536"/>
      <c r="DB92" s="536"/>
      <c r="DC92" s="536"/>
      <c r="DD92" s="536"/>
      <c r="DE92" s="536"/>
      <c r="DF92" s="536"/>
      <c r="DG92" s="536"/>
      <c r="DH92" s="536"/>
      <c r="DI92" s="536"/>
      <c r="DJ92" s="536"/>
      <c r="DK92" s="536"/>
      <c r="DL92" s="536"/>
      <c r="DM92" s="536"/>
      <c r="DN92" s="536"/>
      <c r="DO92" s="536"/>
      <c r="DP92" s="536"/>
      <c r="DQ92" s="536"/>
      <c r="DR92" s="536"/>
      <c r="DS92" s="536"/>
      <c r="DT92" s="536"/>
      <c r="DU92" s="536"/>
      <c r="DV92" s="536"/>
      <c r="DW92" s="536"/>
      <c r="DX92" s="536"/>
      <c r="DY92" s="536"/>
      <c r="DZ92" s="536"/>
      <c r="EA92" s="536"/>
      <c r="EB92" s="536"/>
      <c r="EC92" s="536"/>
      <c r="ED92" s="536"/>
      <c r="EE92" s="536"/>
      <c r="EF92" s="536"/>
      <c r="EG92" s="536"/>
      <c r="EH92" s="536"/>
      <c r="EI92" s="536"/>
      <c r="EJ92" s="536"/>
      <c r="EK92" s="536"/>
      <c r="EL92" s="536"/>
      <c r="EM92" s="536"/>
      <c r="EN92" s="536"/>
      <c r="EO92" s="536"/>
      <c r="EP92" s="536"/>
      <c r="EQ92" s="536"/>
      <c r="ER92" s="536"/>
      <c r="ES92" s="536"/>
      <c r="ET92" s="536"/>
      <c r="EU92" s="536"/>
      <c r="EV92" s="536"/>
      <c r="EW92" s="536"/>
      <c r="EX92" s="536"/>
      <c r="EY92" s="536"/>
      <c r="EZ92" s="536"/>
      <c r="FA92" s="536"/>
      <c r="FB92" s="536"/>
      <c r="FC92" s="536"/>
      <c r="FD92" s="536"/>
      <c r="FE92" s="536"/>
      <c r="FF92" s="536"/>
      <c r="FG92" s="536"/>
      <c r="FH92" s="536"/>
      <c r="FI92" s="536"/>
      <c r="FJ92" s="536"/>
      <c r="FK92" s="536"/>
      <c r="FL92" s="536"/>
      <c r="FM92" s="536"/>
      <c r="FN92" s="536"/>
      <c r="FO92" s="536"/>
      <c r="FP92" s="536"/>
      <c r="FQ92" s="536"/>
      <c r="FR92" s="536"/>
      <c r="FS92" s="536"/>
      <c r="FT92" s="536"/>
      <c r="FU92" s="536"/>
      <c r="FV92" s="536"/>
      <c r="FW92" s="536"/>
      <c r="FX92" s="536"/>
      <c r="FY92" s="536"/>
      <c r="FZ92" s="536"/>
      <c r="GA92" s="536"/>
      <c r="GB92" s="536"/>
      <c r="GC92" s="536"/>
      <c r="GD92" s="536"/>
      <c r="GE92" s="536"/>
      <c r="GF92" s="536"/>
      <c r="GG92" s="536"/>
      <c r="GH92" s="536"/>
      <c r="GI92" s="536"/>
      <c r="GJ92" s="536"/>
    </row>
    <row r="93" spans="1:192" s="256" customFormat="1" x14ac:dyDescent="0.35">
      <c r="A93" s="313"/>
      <c r="B93" s="313"/>
      <c r="C93" s="314"/>
      <c r="D93" s="315"/>
      <c r="E93" s="124" t="str">
        <f t="shared" ref="E93:G93" si="95" xml:space="preserve"> E$90</f>
        <v>Sum of senior debt discount factors</v>
      </c>
      <c r="F93" s="124">
        <f t="shared" si="95"/>
        <v>29.498427715864082</v>
      </c>
      <c r="G93" s="124" t="str">
        <f t="shared" si="95"/>
        <v>sum of factors</v>
      </c>
      <c r="H93" s="404"/>
      <c r="I93" s="404"/>
      <c r="J93" s="404"/>
      <c r="K93" s="404"/>
      <c r="L93" s="404"/>
      <c r="M93" s="404"/>
      <c r="N93" s="404"/>
      <c r="O93" s="404"/>
      <c r="P93" s="404"/>
      <c r="Q93" s="404"/>
      <c r="R93" s="404"/>
      <c r="S93" s="404"/>
      <c r="T93" s="404"/>
      <c r="U93" s="404"/>
      <c r="V93" s="404"/>
      <c r="W93" s="404"/>
      <c r="X93" s="404"/>
      <c r="Y93" s="404"/>
      <c r="Z93" s="404"/>
      <c r="AA93" s="404"/>
      <c r="AB93" s="404"/>
      <c r="AC93" s="404"/>
      <c r="AD93" s="404"/>
      <c r="AE93" s="404"/>
      <c r="AF93" s="404"/>
      <c r="AG93" s="404"/>
      <c r="AH93" s="404"/>
      <c r="AI93" s="404"/>
      <c r="AJ93" s="404"/>
      <c r="AK93" s="404"/>
      <c r="AL93" s="404"/>
      <c r="AM93" s="404"/>
      <c r="AN93" s="404"/>
      <c r="AO93" s="404"/>
      <c r="AP93" s="404"/>
      <c r="AQ93" s="404"/>
      <c r="AR93" s="404"/>
      <c r="AS93" s="404"/>
      <c r="AT93" s="404"/>
      <c r="AU93" s="404"/>
      <c r="AV93" s="404"/>
      <c r="AW93" s="404"/>
      <c r="AX93" s="404"/>
      <c r="AY93" s="404"/>
      <c r="AZ93" s="404"/>
      <c r="BA93" s="404"/>
      <c r="BB93" s="404"/>
      <c r="BC93" s="404"/>
      <c r="BD93" s="404"/>
      <c r="BE93" s="404"/>
      <c r="BF93" s="404"/>
      <c r="BG93" s="404"/>
      <c r="BH93" s="404"/>
      <c r="BI93" s="404"/>
      <c r="BJ93" s="404"/>
      <c r="BK93" s="404"/>
      <c r="BL93" s="404"/>
      <c r="BM93" s="404"/>
      <c r="BN93" s="404"/>
      <c r="BO93" s="404"/>
      <c r="BP93" s="404"/>
      <c r="BQ93" s="404"/>
      <c r="BR93" s="404"/>
      <c r="BS93" s="404"/>
      <c r="BT93" s="404"/>
      <c r="BU93" s="404"/>
      <c r="BV93" s="404"/>
      <c r="BW93" s="404"/>
      <c r="BX93" s="404"/>
      <c r="BY93" s="404"/>
      <c r="BZ93" s="404"/>
      <c r="CA93" s="404"/>
      <c r="CB93" s="404"/>
      <c r="CC93" s="404"/>
      <c r="CD93" s="404"/>
      <c r="CE93" s="404"/>
      <c r="CF93" s="404"/>
      <c r="CG93" s="404"/>
      <c r="CH93" s="404"/>
      <c r="CI93" s="404"/>
      <c r="CJ93" s="404"/>
      <c r="CK93" s="404"/>
      <c r="CL93" s="404"/>
      <c r="CM93" s="404"/>
      <c r="CN93" s="404"/>
      <c r="CO93" s="404"/>
      <c r="CP93" s="404"/>
      <c r="CQ93" s="404"/>
      <c r="CR93" s="404"/>
      <c r="CS93" s="404"/>
      <c r="CT93" s="404"/>
      <c r="CU93" s="404"/>
      <c r="CV93" s="404"/>
      <c r="CW93" s="404"/>
      <c r="CX93" s="404"/>
      <c r="CY93" s="404"/>
      <c r="CZ93" s="404"/>
      <c r="DA93" s="404"/>
      <c r="DB93" s="404"/>
      <c r="DC93" s="404"/>
      <c r="DD93" s="404"/>
      <c r="DE93" s="404"/>
      <c r="DF93" s="404"/>
      <c r="DG93" s="404"/>
      <c r="DH93" s="404"/>
      <c r="DI93" s="404"/>
      <c r="DJ93" s="404"/>
      <c r="DK93" s="404"/>
      <c r="DL93" s="404"/>
      <c r="DM93" s="404"/>
      <c r="DN93" s="404"/>
      <c r="DO93" s="404"/>
      <c r="DP93" s="404"/>
      <c r="DQ93" s="404"/>
      <c r="DR93" s="404"/>
      <c r="DS93" s="404"/>
      <c r="DT93" s="404"/>
      <c r="DU93" s="404"/>
      <c r="DV93" s="404"/>
      <c r="DW93" s="404"/>
      <c r="DX93" s="404"/>
      <c r="DY93" s="404"/>
      <c r="DZ93" s="404"/>
      <c r="EA93" s="404"/>
      <c r="EB93" s="404"/>
      <c r="EC93" s="404"/>
      <c r="ED93" s="404"/>
      <c r="EE93" s="404"/>
      <c r="EF93" s="404"/>
      <c r="EG93" s="404"/>
      <c r="EH93" s="404"/>
      <c r="EI93" s="404"/>
      <c r="EJ93" s="404"/>
      <c r="EK93" s="404"/>
      <c r="EL93" s="404"/>
      <c r="EM93" s="404"/>
      <c r="EN93" s="404"/>
      <c r="EO93" s="404"/>
      <c r="EP93" s="404"/>
      <c r="EQ93" s="404"/>
      <c r="ER93" s="404"/>
      <c r="ES93" s="404"/>
      <c r="ET93" s="404"/>
      <c r="EU93" s="404"/>
      <c r="EV93" s="404"/>
      <c r="EW93" s="404"/>
      <c r="EX93" s="404"/>
      <c r="EY93" s="404"/>
      <c r="EZ93" s="404"/>
      <c r="FA93" s="404"/>
      <c r="FB93" s="404"/>
      <c r="FC93" s="404"/>
      <c r="FD93" s="404"/>
      <c r="FE93" s="404"/>
      <c r="FF93" s="404"/>
      <c r="FG93" s="404"/>
      <c r="FH93" s="404"/>
      <c r="FI93" s="404"/>
      <c r="FJ93" s="404"/>
      <c r="FK93" s="404"/>
      <c r="FL93" s="404"/>
      <c r="FM93" s="404"/>
      <c r="FN93" s="404"/>
      <c r="FO93" s="404"/>
      <c r="FP93" s="404"/>
      <c r="FQ93" s="404"/>
      <c r="FR93" s="404"/>
      <c r="FS93" s="404"/>
      <c r="FT93" s="404"/>
      <c r="FU93" s="404"/>
      <c r="FV93" s="404"/>
      <c r="FW93" s="404"/>
      <c r="FX93" s="404"/>
      <c r="FY93" s="404"/>
      <c r="FZ93" s="404"/>
      <c r="GA93" s="404"/>
      <c r="GB93" s="404"/>
      <c r="GC93" s="404"/>
      <c r="GD93" s="404"/>
      <c r="GE93" s="404"/>
      <c r="GF93" s="404"/>
      <c r="GG93" s="404"/>
      <c r="GH93" s="404"/>
      <c r="GI93" s="404"/>
      <c r="GJ93" s="404"/>
    </row>
    <row r="94" spans="1:192" s="256" customFormat="1" x14ac:dyDescent="0.35">
      <c r="A94" s="313"/>
      <c r="B94" s="313"/>
      <c r="C94" s="314"/>
      <c r="D94" s="315"/>
      <c r="E94" s="404" t="s">
        <v>433</v>
      </c>
      <c r="F94" s="404">
        <f xml:space="preserve"> F92 / F93</f>
        <v>2280.7882871295305</v>
      </c>
      <c r="G94" s="404" t="str">
        <f xml:space="preserve"> SMU</f>
        <v>$ 000s</v>
      </c>
      <c r="H94" s="404"/>
      <c r="I94" s="404"/>
      <c r="J94" s="404"/>
      <c r="K94" s="404"/>
      <c r="L94" s="404"/>
      <c r="M94" s="404"/>
      <c r="N94" s="404"/>
      <c r="O94" s="404"/>
      <c r="P94" s="404"/>
      <c r="Q94" s="404"/>
      <c r="R94" s="404"/>
      <c r="S94" s="404"/>
      <c r="T94" s="404"/>
      <c r="U94" s="404"/>
      <c r="V94" s="404"/>
      <c r="W94" s="404"/>
      <c r="X94" s="404"/>
      <c r="Y94" s="404"/>
      <c r="Z94" s="404"/>
      <c r="AA94" s="404"/>
      <c r="AB94" s="404"/>
      <c r="AC94" s="404"/>
      <c r="AD94" s="404"/>
      <c r="AE94" s="404"/>
      <c r="AF94" s="404"/>
      <c r="AG94" s="404"/>
      <c r="AH94" s="404"/>
      <c r="AI94" s="404"/>
      <c r="AJ94" s="404"/>
      <c r="AK94" s="404"/>
      <c r="AL94" s="404"/>
      <c r="AM94" s="404"/>
      <c r="AN94" s="404"/>
      <c r="AO94" s="404"/>
      <c r="AP94" s="404"/>
      <c r="AQ94" s="404"/>
      <c r="AR94" s="404"/>
      <c r="AS94" s="404"/>
      <c r="AT94" s="404"/>
      <c r="AU94" s="404"/>
      <c r="AV94" s="404"/>
      <c r="AW94" s="404"/>
      <c r="AX94" s="404"/>
      <c r="AY94" s="404"/>
      <c r="AZ94" s="404"/>
      <c r="BA94" s="404"/>
      <c r="BB94" s="404"/>
      <c r="BC94" s="404"/>
      <c r="BD94" s="404"/>
      <c r="BE94" s="404"/>
      <c r="BF94" s="404"/>
      <c r="BG94" s="404"/>
      <c r="BH94" s="404"/>
      <c r="BI94" s="404"/>
      <c r="BJ94" s="404"/>
      <c r="BK94" s="404"/>
      <c r="BL94" s="404"/>
      <c r="BM94" s="404"/>
      <c r="BN94" s="404"/>
      <c r="BO94" s="404"/>
      <c r="BP94" s="404"/>
      <c r="BQ94" s="404"/>
      <c r="BR94" s="404"/>
      <c r="BS94" s="404"/>
      <c r="BT94" s="404"/>
      <c r="BU94" s="404"/>
      <c r="BV94" s="404"/>
      <c r="BW94" s="404"/>
      <c r="BX94" s="404"/>
      <c r="BY94" s="404"/>
      <c r="BZ94" s="404"/>
      <c r="CA94" s="404"/>
      <c r="CB94" s="404"/>
      <c r="CC94" s="404"/>
      <c r="CD94" s="404"/>
      <c r="CE94" s="404"/>
      <c r="CF94" s="404"/>
      <c r="CG94" s="404"/>
      <c r="CH94" s="404"/>
      <c r="CI94" s="404"/>
      <c r="CJ94" s="404"/>
      <c r="CK94" s="404"/>
      <c r="CL94" s="404"/>
      <c r="CM94" s="404"/>
      <c r="CN94" s="404"/>
      <c r="CO94" s="404"/>
      <c r="CP94" s="404"/>
      <c r="CQ94" s="404"/>
      <c r="CR94" s="404"/>
      <c r="CS94" s="404"/>
      <c r="CT94" s="404"/>
      <c r="CU94" s="404"/>
      <c r="CV94" s="404"/>
      <c r="CW94" s="404"/>
      <c r="CX94" s="404"/>
      <c r="CY94" s="404"/>
      <c r="CZ94" s="404"/>
      <c r="DA94" s="404"/>
      <c r="DB94" s="404"/>
      <c r="DC94" s="404"/>
      <c r="DD94" s="404"/>
      <c r="DE94" s="404"/>
      <c r="DF94" s="404"/>
      <c r="DG94" s="404"/>
      <c r="DH94" s="404"/>
      <c r="DI94" s="404"/>
      <c r="DJ94" s="404"/>
      <c r="DK94" s="404"/>
      <c r="DL94" s="404"/>
      <c r="DM94" s="404"/>
      <c r="DN94" s="404"/>
      <c r="DO94" s="404"/>
      <c r="DP94" s="404"/>
      <c r="DQ94" s="404"/>
      <c r="DR94" s="404"/>
      <c r="DS94" s="404"/>
      <c r="DT94" s="404"/>
      <c r="DU94" s="404"/>
      <c r="DV94" s="404"/>
      <c r="DW94" s="404"/>
      <c r="DX94" s="404"/>
      <c r="DY94" s="404"/>
      <c r="DZ94" s="404"/>
      <c r="EA94" s="404"/>
      <c r="EB94" s="404"/>
      <c r="EC94" s="404"/>
      <c r="ED94" s="404"/>
      <c r="EE94" s="404"/>
      <c r="EF94" s="404"/>
      <c r="EG94" s="404"/>
      <c r="EH94" s="404"/>
      <c r="EI94" s="404"/>
      <c r="EJ94" s="404"/>
      <c r="EK94" s="404"/>
      <c r="EL94" s="404"/>
      <c r="EM94" s="404"/>
      <c r="EN94" s="404"/>
      <c r="EO94" s="404"/>
      <c r="EP94" s="404"/>
      <c r="EQ94" s="404"/>
      <c r="ER94" s="404"/>
      <c r="ES94" s="404"/>
      <c r="ET94" s="404"/>
      <c r="EU94" s="404"/>
      <c r="EV94" s="404"/>
      <c r="EW94" s="404"/>
      <c r="EX94" s="404"/>
      <c r="EY94" s="404"/>
      <c r="EZ94" s="404"/>
      <c r="FA94" s="404"/>
      <c r="FB94" s="404"/>
      <c r="FC94" s="404"/>
      <c r="FD94" s="404"/>
      <c r="FE94" s="404"/>
      <c r="FF94" s="404"/>
      <c r="FG94" s="404"/>
      <c r="FH94" s="404"/>
      <c r="FI94" s="404"/>
      <c r="FJ94" s="404"/>
      <c r="FK94" s="404"/>
      <c r="FL94" s="404"/>
      <c r="FM94" s="404"/>
      <c r="FN94" s="404"/>
      <c r="FO94" s="404"/>
      <c r="FP94" s="404"/>
      <c r="FQ94" s="404"/>
      <c r="FR94" s="404"/>
      <c r="FS94" s="404"/>
      <c r="FT94" s="404"/>
      <c r="FU94" s="404"/>
      <c r="FV94" s="404"/>
      <c r="FW94" s="404"/>
      <c r="FX94" s="404"/>
      <c r="FY94" s="404"/>
      <c r="FZ94" s="404"/>
      <c r="GA94" s="404"/>
      <c r="GB94" s="404"/>
      <c r="GC94" s="404"/>
      <c r="GD94" s="404"/>
      <c r="GE94" s="404"/>
      <c r="GF94" s="404"/>
      <c r="GG94" s="404"/>
      <c r="GH94" s="404"/>
      <c r="GI94" s="404"/>
      <c r="GJ94" s="404"/>
    </row>
    <row r="95" spans="1:192" s="256" customFormat="1" x14ac:dyDescent="0.35">
      <c r="A95" s="313"/>
      <c r="B95" s="313"/>
      <c r="C95" s="314"/>
      <c r="D95" s="315"/>
      <c r="E95" s="404"/>
      <c r="F95" s="404"/>
      <c r="G95" s="404"/>
      <c r="H95" s="404"/>
      <c r="I95" s="404"/>
      <c r="J95" s="404"/>
      <c r="K95" s="404"/>
      <c r="L95" s="404"/>
      <c r="M95" s="404"/>
      <c r="N95" s="404"/>
      <c r="O95" s="404"/>
      <c r="P95" s="404"/>
      <c r="Q95" s="404"/>
      <c r="R95" s="404"/>
      <c r="S95" s="404"/>
      <c r="T95" s="404"/>
      <c r="U95" s="404"/>
      <c r="V95" s="404"/>
      <c r="W95" s="404"/>
      <c r="X95" s="404"/>
      <c r="Y95" s="404"/>
      <c r="Z95" s="404"/>
      <c r="AA95" s="404"/>
      <c r="AB95" s="404"/>
      <c r="AC95" s="404"/>
      <c r="AD95" s="404"/>
      <c r="AE95" s="404"/>
      <c r="AF95" s="404"/>
      <c r="AG95" s="404"/>
      <c r="AH95" s="404"/>
      <c r="AI95" s="404"/>
      <c r="AJ95" s="404"/>
      <c r="AK95" s="404"/>
      <c r="AL95" s="404"/>
      <c r="AM95" s="404"/>
      <c r="AN95" s="404"/>
      <c r="AO95" s="404"/>
      <c r="AP95" s="404"/>
      <c r="AQ95" s="404"/>
      <c r="AR95" s="404"/>
      <c r="AS95" s="404"/>
      <c r="AT95" s="404"/>
      <c r="AU95" s="404"/>
      <c r="AV95" s="404"/>
      <c r="AW95" s="404"/>
      <c r="AX95" s="404"/>
      <c r="AY95" s="404"/>
      <c r="AZ95" s="404"/>
      <c r="BA95" s="404"/>
      <c r="BB95" s="404"/>
      <c r="BC95" s="404"/>
      <c r="BD95" s="404"/>
      <c r="BE95" s="404"/>
      <c r="BF95" s="404"/>
      <c r="BG95" s="404"/>
      <c r="BH95" s="404"/>
      <c r="BI95" s="404"/>
      <c r="BJ95" s="404"/>
      <c r="BK95" s="404"/>
      <c r="BL95" s="404"/>
      <c r="BM95" s="404"/>
      <c r="BN95" s="404"/>
      <c r="BO95" s="404"/>
      <c r="BP95" s="404"/>
      <c r="BQ95" s="404"/>
      <c r="BR95" s="404"/>
      <c r="BS95" s="404"/>
      <c r="BT95" s="404"/>
      <c r="BU95" s="404"/>
      <c r="BV95" s="404"/>
      <c r="BW95" s="404"/>
      <c r="BX95" s="404"/>
      <c r="BY95" s="404"/>
      <c r="BZ95" s="404"/>
      <c r="CA95" s="404"/>
      <c r="CB95" s="404"/>
      <c r="CC95" s="404"/>
      <c r="CD95" s="404"/>
      <c r="CE95" s="404"/>
      <c r="CF95" s="404"/>
      <c r="CG95" s="404"/>
      <c r="CH95" s="404"/>
      <c r="CI95" s="404"/>
      <c r="CJ95" s="404"/>
      <c r="CK95" s="404"/>
      <c r="CL95" s="404"/>
      <c r="CM95" s="404"/>
      <c r="CN95" s="404"/>
      <c r="CO95" s="404"/>
      <c r="CP95" s="404"/>
      <c r="CQ95" s="404"/>
      <c r="CR95" s="404"/>
      <c r="CS95" s="404"/>
      <c r="CT95" s="404"/>
      <c r="CU95" s="404"/>
      <c r="CV95" s="404"/>
      <c r="CW95" s="404"/>
      <c r="CX95" s="404"/>
      <c r="CY95" s="404"/>
      <c r="CZ95" s="404"/>
      <c r="DA95" s="404"/>
      <c r="DB95" s="404"/>
      <c r="DC95" s="404"/>
      <c r="DD95" s="404"/>
      <c r="DE95" s="404"/>
      <c r="DF95" s="404"/>
      <c r="DG95" s="404"/>
      <c r="DH95" s="404"/>
      <c r="DI95" s="404"/>
      <c r="DJ95" s="404"/>
      <c r="DK95" s="404"/>
      <c r="DL95" s="404"/>
      <c r="DM95" s="404"/>
      <c r="DN95" s="404"/>
      <c r="DO95" s="404"/>
      <c r="DP95" s="404"/>
      <c r="DQ95" s="404"/>
      <c r="DR95" s="404"/>
      <c r="DS95" s="404"/>
      <c r="DT95" s="404"/>
      <c r="DU95" s="404"/>
      <c r="DV95" s="404"/>
      <c r="DW95" s="404"/>
      <c r="DX95" s="404"/>
      <c r="DY95" s="404"/>
      <c r="DZ95" s="404"/>
      <c r="EA95" s="404"/>
      <c r="EB95" s="404"/>
      <c r="EC95" s="404"/>
      <c r="ED95" s="404"/>
      <c r="EE95" s="404"/>
      <c r="EF95" s="404"/>
      <c r="EG95" s="404"/>
      <c r="EH95" s="404"/>
      <c r="EI95" s="404"/>
      <c r="EJ95" s="404"/>
      <c r="EK95" s="404"/>
      <c r="EL95" s="404"/>
      <c r="EM95" s="404"/>
      <c r="EN95" s="404"/>
      <c r="EO95" s="404"/>
      <c r="EP95" s="404"/>
      <c r="EQ95" s="404"/>
      <c r="ER95" s="404"/>
      <c r="ES95" s="404"/>
      <c r="ET95" s="404"/>
      <c r="EU95" s="404"/>
      <c r="EV95" s="404"/>
      <c r="EW95" s="404"/>
      <c r="EX95" s="404"/>
      <c r="EY95" s="404"/>
      <c r="EZ95" s="404"/>
      <c r="FA95" s="404"/>
      <c r="FB95" s="404"/>
      <c r="FC95" s="404"/>
      <c r="FD95" s="404"/>
      <c r="FE95" s="404"/>
      <c r="FF95" s="404"/>
      <c r="FG95" s="404"/>
      <c r="FH95" s="404"/>
      <c r="FI95" s="404"/>
      <c r="FJ95" s="404"/>
      <c r="FK95" s="404"/>
      <c r="FL95" s="404"/>
      <c r="FM95" s="404"/>
      <c r="FN95" s="404"/>
      <c r="FO95" s="404"/>
      <c r="FP95" s="404"/>
      <c r="FQ95" s="404"/>
      <c r="FR95" s="404"/>
      <c r="FS95" s="404"/>
      <c r="FT95" s="404"/>
      <c r="FU95" s="404"/>
      <c r="FV95" s="404"/>
      <c r="FW95" s="404"/>
      <c r="FX95" s="404"/>
      <c r="FY95" s="404"/>
      <c r="FZ95" s="404"/>
      <c r="GA95" s="404"/>
      <c r="GB95" s="404"/>
      <c r="GC95" s="404"/>
      <c r="GD95" s="404"/>
      <c r="GE95" s="404"/>
      <c r="GF95" s="404"/>
      <c r="GG95" s="404"/>
      <c r="GH95" s="404"/>
      <c r="GI95" s="404"/>
      <c r="GJ95" s="404"/>
    </row>
    <row r="96" spans="1:192" s="256" customFormat="1" x14ac:dyDescent="0.35">
      <c r="A96" s="313"/>
      <c r="B96" s="313"/>
      <c r="C96" s="314"/>
      <c r="D96" s="315"/>
      <c r="E96" s="268" t="str">
        <f t="shared" ref="E96:G96" si="96" xml:space="preserve"> E$94</f>
        <v>Senior debt level ds periodic payment</v>
      </c>
      <c r="F96" s="268">
        <f t="shared" si="96"/>
        <v>2280.7882871295305</v>
      </c>
      <c r="G96" s="268" t="str">
        <f t="shared" si="96"/>
        <v>$ 000s</v>
      </c>
      <c r="H96" s="404"/>
      <c r="I96" s="404"/>
      <c r="J96" s="404"/>
      <c r="K96" s="404"/>
      <c r="L96" s="404"/>
      <c r="M96" s="404"/>
      <c r="N96" s="404"/>
      <c r="O96" s="404"/>
      <c r="P96" s="404"/>
      <c r="Q96" s="404"/>
      <c r="R96" s="404"/>
      <c r="S96" s="404"/>
      <c r="T96" s="404"/>
      <c r="U96" s="404"/>
      <c r="V96" s="404"/>
      <c r="W96" s="404"/>
      <c r="X96" s="404"/>
      <c r="Y96" s="404"/>
      <c r="Z96" s="404"/>
      <c r="AA96" s="404"/>
      <c r="AB96" s="404"/>
      <c r="AC96" s="404"/>
      <c r="AD96" s="404"/>
      <c r="AE96" s="404"/>
      <c r="AF96" s="404"/>
      <c r="AG96" s="404"/>
      <c r="AH96" s="404"/>
      <c r="AI96" s="404"/>
      <c r="AJ96" s="404"/>
      <c r="AK96" s="404"/>
      <c r="AL96" s="404"/>
      <c r="AM96" s="404"/>
      <c r="AN96" s="404"/>
      <c r="AO96" s="404"/>
      <c r="AP96" s="404"/>
      <c r="AQ96" s="404"/>
      <c r="AR96" s="404"/>
      <c r="AS96" s="404"/>
      <c r="AT96" s="404"/>
      <c r="AU96" s="404"/>
      <c r="AV96" s="404"/>
      <c r="AW96" s="404"/>
      <c r="AX96" s="404"/>
      <c r="AY96" s="404"/>
      <c r="AZ96" s="404"/>
      <c r="BA96" s="404"/>
      <c r="BB96" s="404"/>
      <c r="BC96" s="404"/>
      <c r="BD96" s="404"/>
      <c r="BE96" s="404"/>
      <c r="BF96" s="404"/>
      <c r="BG96" s="404"/>
      <c r="BH96" s="404"/>
      <c r="BI96" s="404"/>
      <c r="BJ96" s="404"/>
      <c r="BK96" s="404"/>
      <c r="BL96" s="404"/>
      <c r="BM96" s="404"/>
      <c r="BN96" s="404"/>
      <c r="BO96" s="404"/>
      <c r="BP96" s="404"/>
      <c r="BQ96" s="404"/>
      <c r="BR96" s="404"/>
      <c r="BS96" s="404"/>
      <c r="BT96" s="404"/>
      <c r="BU96" s="404"/>
      <c r="BV96" s="404"/>
      <c r="BW96" s="404"/>
      <c r="BX96" s="404"/>
      <c r="BY96" s="404"/>
      <c r="BZ96" s="404"/>
      <c r="CA96" s="404"/>
      <c r="CB96" s="404"/>
      <c r="CC96" s="404"/>
      <c r="CD96" s="404"/>
      <c r="CE96" s="404"/>
      <c r="CF96" s="404"/>
      <c r="CG96" s="404"/>
      <c r="CH96" s="404"/>
      <c r="CI96" s="404"/>
      <c r="CJ96" s="404"/>
      <c r="CK96" s="404"/>
      <c r="CL96" s="404"/>
      <c r="CM96" s="404"/>
      <c r="CN96" s="404"/>
      <c r="CO96" s="404"/>
      <c r="CP96" s="404"/>
      <c r="CQ96" s="404"/>
      <c r="CR96" s="404"/>
      <c r="CS96" s="404"/>
      <c r="CT96" s="404"/>
      <c r="CU96" s="404"/>
      <c r="CV96" s="404"/>
      <c r="CW96" s="404"/>
      <c r="CX96" s="404"/>
      <c r="CY96" s="404"/>
      <c r="CZ96" s="404"/>
      <c r="DA96" s="404"/>
      <c r="DB96" s="404"/>
      <c r="DC96" s="404"/>
      <c r="DD96" s="404"/>
      <c r="DE96" s="404"/>
      <c r="DF96" s="404"/>
      <c r="DG96" s="404"/>
      <c r="DH96" s="404"/>
      <c r="DI96" s="404"/>
      <c r="DJ96" s="404"/>
      <c r="DK96" s="404"/>
      <c r="DL96" s="404"/>
      <c r="DM96" s="404"/>
      <c r="DN96" s="404"/>
      <c r="DO96" s="404"/>
      <c r="DP96" s="404"/>
      <c r="DQ96" s="404"/>
      <c r="DR96" s="404"/>
      <c r="DS96" s="404"/>
      <c r="DT96" s="404"/>
      <c r="DU96" s="404"/>
      <c r="DV96" s="404"/>
      <c r="DW96" s="404"/>
      <c r="DX96" s="404"/>
      <c r="DY96" s="404"/>
      <c r="DZ96" s="404"/>
      <c r="EA96" s="404"/>
      <c r="EB96" s="404"/>
      <c r="EC96" s="404"/>
      <c r="ED96" s="404"/>
      <c r="EE96" s="404"/>
      <c r="EF96" s="404"/>
      <c r="EG96" s="404"/>
      <c r="EH96" s="404"/>
      <c r="EI96" s="404"/>
      <c r="EJ96" s="404"/>
      <c r="EK96" s="404"/>
      <c r="EL96" s="404"/>
      <c r="EM96" s="404"/>
      <c r="EN96" s="404"/>
      <c r="EO96" s="404"/>
      <c r="EP96" s="404"/>
      <c r="EQ96" s="404"/>
      <c r="ER96" s="404"/>
      <c r="ES96" s="404"/>
      <c r="ET96" s="404"/>
      <c r="EU96" s="404"/>
      <c r="EV96" s="404"/>
      <c r="EW96" s="404"/>
      <c r="EX96" s="404"/>
      <c r="EY96" s="404"/>
      <c r="EZ96" s="404"/>
      <c r="FA96" s="404"/>
      <c r="FB96" s="404"/>
      <c r="FC96" s="404"/>
      <c r="FD96" s="404"/>
      <c r="FE96" s="404"/>
      <c r="FF96" s="404"/>
      <c r="FG96" s="404"/>
      <c r="FH96" s="404"/>
      <c r="FI96" s="404"/>
      <c r="FJ96" s="404"/>
      <c r="FK96" s="404"/>
      <c r="FL96" s="404"/>
      <c r="FM96" s="404"/>
      <c r="FN96" s="404"/>
      <c r="FO96" s="404"/>
      <c r="FP96" s="404"/>
      <c r="FQ96" s="404"/>
      <c r="FR96" s="404"/>
      <c r="FS96" s="404"/>
      <c r="FT96" s="404"/>
      <c r="FU96" s="404"/>
      <c r="FV96" s="404"/>
      <c r="FW96" s="404"/>
      <c r="FX96" s="404"/>
      <c r="FY96" s="404"/>
      <c r="FZ96" s="404"/>
      <c r="GA96" s="404"/>
      <c r="GB96" s="404"/>
      <c r="GC96" s="404"/>
      <c r="GD96" s="404"/>
      <c r="GE96" s="404"/>
      <c r="GF96" s="404"/>
      <c r="GG96" s="404"/>
      <c r="GH96" s="404"/>
      <c r="GI96" s="404"/>
      <c r="GJ96" s="404"/>
    </row>
    <row r="97" spans="1:255" s="256" customFormat="1" x14ac:dyDescent="0.35">
      <c r="A97" s="313"/>
      <c r="B97" s="313"/>
      <c r="C97" s="314"/>
      <c r="D97" s="315"/>
      <c r="E97" s="126" t="str">
        <f t="shared" ref="E97:AJ97" si="97" xml:space="preserve"> E$133</f>
        <v>Senior debt interest POS</v>
      </c>
      <c r="F97" s="126">
        <f t="shared" si="97"/>
        <v>0</v>
      </c>
      <c r="G97" s="126" t="str">
        <f t="shared" si="97"/>
        <v>$ 000s</v>
      </c>
      <c r="H97" s="126">
        <f t="shared" si="97"/>
        <v>23951.863062101282</v>
      </c>
      <c r="I97" s="126">
        <f t="shared" si="97"/>
        <v>0</v>
      </c>
      <c r="J97" s="126">
        <f t="shared" si="97"/>
        <v>0</v>
      </c>
      <c r="K97" s="126">
        <f t="shared" si="97"/>
        <v>0</v>
      </c>
      <c r="L97" s="126">
        <f t="shared" si="97"/>
        <v>0</v>
      </c>
      <c r="M97" s="126">
        <f t="shared" si="97"/>
        <v>1055.0477649906447</v>
      </c>
      <c r="N97" s="126">
        <f t="shared" si="97"/>
        <v>1047.4014285690321</v>
      </c>
      <c r="O97" s="126">
        <f t="shared" si="97"/>
        <v>1028.0658807664831</v>
      </c>
      <c r="P97" s="126">
        <f t="shared" si="97"/>
        <v>986.49308545769634</v>
      </c>
      <c r="Q97" s="126">
        <f t="shared" si="97"/>
        <v>977.33084812078141</v>
      </c>
      <c r="R97" s="126">
        <f t="shared" si="97"/>
        <v>967.61364483290163</v>
      </c>
      <c r="S97" s="126">
        <f t="shared" si="97"/>
        <v>946.9652557429207</v>
      </c>
      <c r="T97" s="126">
        <f t="shared" si="97"/>
        <v>905.81557410360278</v>
      </c>
      <c r="U97" s="126">
        <f t="shared" si="97"/>
        <v>894.42065188991364</v>
      </c>
      <c r="V97" s="126">
        <f t="shared" si="97"/>
        <v>882.38654387945144</v>
      </c>
      <c r="W97" s="126">
        <f t="shared" si="97"/>
        <v>860.28345265306018</v>
      </c>
      <c r="X97" s="126">
        <f t="shared" si="97"/>
        <v>828.71703943637885</v>
      </c>
      <c r="Y97" s="126">
        <f t="shared" si="97"/>
        <v>806.04411177674115</v>
      </c>
      <c r="Z97" s="126">
        <f t="shared" si="97"/>
        <v>791.56792153496451</v>
      </c>
      <c r="AA97" s="126">
        <f t="shared" si="97"/>
        <v>768.06748379522082</v>
      </c>
      <c r="AB97" s="126">
        <f t="shared" si="97"/>
        <v>728.01488457509345</v>
      </c>
      <c r="AC97" s="126">
        <f t="shared" si="97"/>
        <v>711.84145372085459</v>
      </c>
      <c r="AD97" s="126">
        <f t="shared" si="97"/>
        <v>694.81333444196616</v>
      </c>
      <c r="AE97" s="126">
        <f t="shared" si="97"/>
        <v>669.7453186424176</v>
      </c>
      <c r="AF97" s="126">
        <f t="shared" si="97"/>
        <v>630.2672391605555</v>
      </c>
      <c r="AG97" s="126">
        <f t="shared" si="97"/>
        <v>611.36881359733593</v>
      </c>
      <c r="AH97" s="126">
        <f t="shared" si="97"/>
        <v>591.62074308166291</v>
      </c>
      <c r="AI97" s="126">
        <f t="shared" si="97"/>
        <v>564.83674347647161</v>
      </c>
      <c r="AJ97" s="126">
        <f t="shared" si="97"/>
        <v>525.92125370612132</v>
      </c>
      <c r="AK97" s="126">
        <f t="shared" ref="AK97:BP97" si="98" xml:space="preserve"> AK$133</f>
        <v>504.20619479645654</v>
      </c>
      <c r="AL97" s="126">
        <f t="shared" si="98"/>
        <v>481.54376760983757</v>
      </c>
      <c r="AM97" s="126">
        <f t="shared" si="98"/>
        <v>452.99165529694415</v>
      </c>
      <c r="AN97" s="126">
        <f t="shared" si="98"/>
        <v>419.3649218423846</v>
      </c>
      <c r="AO97" s="126">
        <f t="shared" si="98"/>
        <v>390.11028514289399</v>
      </c>
      <c r="AP97" s="126">
        <f t="shared" si="98"/>
        <v>364.31713590232624</v>
      </c>
      <c r="AQ97" s="126">
        <f t="shared" si="98"/>
        <v>333.82229585255999</v>
      </c>
      <c r="AR97" s="126">
        <f t="shared" si="98"/>
        <v>296.25868307078872</v>
      </c>
      <c r="AS97" s="126">
        <f t="shared" si="98"/>
        <v>268.31931053989609</v>
      </c>
      <c r="AT97" s="126">
        <f t="shared" si="98"/>
        <v>239.21930700795079</v>
      </c>
      <c r="AU97" s="126">
        <f t="shared" si="98"/>
        <v>206.69059826915239</v>
      </c>
      <c r="AV97" s="126">
        <f t="shared" si="98"/>
        <v>169.86427725315113</v>
      </c>
      <c r="AW97" s="126">
        <f t="shared" si="98"/>
        <v>138.46971407761995</v>
      </c>
      <c r="AX97" s="126">
        <f t="shared" si="98"/>
        <v>105.82723422655955</v>
      </c>
      <c r="AY97" s="126">
        <f t="shared" si="98"/>
        <v>71.128219466918253</v>
      </c>
      <c r="AZ97" s="126">
        <f t="shared" si="98"/>
        <v>35.078989793571104</v>
      </c>
      <c r="BA97" s="126">
        <f t="shared" si="98"/>
        <v>-3.8788805341027913E-13</v>
      </c>
      <c r="BB97" s="126">
        <f t="shared" si="98"/>
        <v>-3.9220578401000246E-13</v>
      </c>
      <c r="BC97" s="126">
        <f t="shared" si="98"/>
        <v>-3.9226351873367101E-13</v>
      </c>
      <c r="BD97" s="126">
        <f t="shared" si="98"/>
        <v>-3.8808916997368214E-13</v>
      </c>
      <c r="BE97" s="126">
        <f t="shared" si="98"/>
        <v>-3.88138828384399E-13</v>
      </c>
      <c r="BF97" s="126">
        <f t="shared" si="98"/>
        <v>-3.9245052903424952E-13</v>
      </c>
      <c r="BG97" s="126">
        <f t="shared" si="98"/>
        <v>-3.9251328416867184E-13</v>
      </c>
      <c r="BH97" s="126">
        <f t="shared" si="98"/>
        <v>-3.840687895717565E-13</v>
      </c>
      <c r="BI97" s="126">
        <f t="shared" si="98"/>
        <v>-3.8839332773932252E-13</v>
      </c>
      <c r="BJ97" s="126">
        <f t="shared" si="98"/>
        <v>-3.9272037611226558E-13</v>
      </c>
      <c r="BK97" s="126">
        <f t="shared" si="98"/>
        <v>-3.9278815165744162E-13</v>
      </c>
      <c r="BL97" s="126">
        <f t="shared" si="98"/>
        <v>-3.8434136513387781E-13</v>
      </c>
      <c r="BM97" s="126">
        <f t="shared" si="98"/>
        <v>-3.8869376112415922E-13</v>
      </c>
      <c r="BN97" s="126">
        <f t="shared" si="98"/>
        <v>-3.9303038647631185E-13</v>
      </c>
      <c r="BO97" s="126">
        <f t="shared" si="98"/>
        <v>-3.9311322325374935E-13</v>
      </c>
      <c r="BP97" s="126">
        <f t="shared" si="98"/>
        <v>-3.8461885196738878E-13</v>
      </c>
      <c r="BQ97" s="126">
        <f t="shared" ref="BQ97:CV97" si="99" xml:space="preserve"> BQ$133</f>
        <v>-3.8893584587640366E-13</v>
      </c>
      <c r="BR97" s="126">
        <f t="shared" si="99"/>
        <v>-3.9326634578173977E-13</v>
      </c>
      <c r="BS97" s="126">
        <f t="shared" si="99"/>
        <v>-3.9331529478658922E-13</v>
      </c>
      <c r="BT97" s="126">
        <f t="shared" si="99"/>
        <v>-3.8909102840989364E-13</v>
      </c>
      <c r="BU97" s="126">
        <f t="shared" si="99"/>
        <v>-3.8916427456570092E-13</v>
      </c>
      <c r="BV97" s="126">
        <f t="shared" si="99"/>
        <v>-3.934997948817909E-13</v>
      </c>
      <c r="BW97" s="126">
        <f t="shared" si="99"/>
        <v>-3.935914173780475E-13</v>
      </c>
      <c r="BX97" s="126">
        <f t="shared" si="99"/>
        <v>-3.8511857383127792E-13</v>
      </c>
      <c r="BY97" s="126">
        <f t="shared" si="99"/>
        <v>-3.8948208839428843E-13</v>
      </c>
      <c r="BZ97" s="126">
        <f t="shared" si="99"/>
        <v>-3.9383365219691768E-13</v>
      </c>
      <c r="CA97" s="126">
        <f t="shared" si="99"/>
        <v>-3.939039379474707E-13</v>
      </c>
      <c r="CB97" s="126">
        <f t="shared" si="99"/>
        <v>-3.8542184483958401E-13</v>
      </c>
      <c r="CC97" s="126">
        <f t="shared" si="99"/>
        <v>-3.8977134863671379E-13</v>
      </c>
      <c r="CD97" s="126">
        <f t="shared" si="99"/>
        <v>-3.9411730540450676E-13</v>
      </c>
      <c r="CE97" s="126">
        <f t="shared" si="99"/>
        <v>-3.9419135646312501E-13</v>
      </c>
      <c r="CF97" s="126">
        <f t="shared" si="99"/>
        <v>-3.8568214222323154E-13</v>
      </c>
      <c r="CG97" s="126">
        <f t="shared" si="99"/>
        <v>-3.9002584799163741E-13</v>
      </c>
      <c r="CH97" s="126">
        <f t="shared" si="99"/>
        <v>-3.943733463529498E-13</v>
      </c>
      <c r="CI97" s="126">
        <f t="shared" si="99"/>
        <v>-3.9443359128199519E-13</v>
      </c>
      <c r="CJ97" s="126">
        <f t="shared" si="99"/>
        <v>-3.9019344512780668E-13</v>
      </c>
      <c r="CK97" s="126">
        <f t="shared" si="99"/>
        <v>-3.902728985849535E-13</v>
      </c>
      <c r="CL97" s="126">
        <f t="shared" si="99"/>
        <v>-3.9461558117181988E-13</v>
      </c>
      <c r="CM97" s="126">
        <f t="shared" si="99"/>
        <v>-3.9468335671699607E-13</v>
      </c>
      <c r="CN97" s="126">
        <f t="shared" si="99"/>
        <v>-3.8618677535851019E-13</v>
      </c>
      <c r="CO97" s="126">
        <f t="shared" si="99"/>
        <v>-3.9054726130416388E-13</v>
      </c>
      <c r="CP97" s="126">
        <f t="shared" si="99"/>
        <v>-3.948841731471475E-13</v>
      </c>
      <c r="CQ97" s="126">
        <f t="shared" si="99"/>
        <v>-3.94967009924585E-13</v>
      </c>
      <c r="CR97" s="126">
        <f t="shared" si="99"/>
        <v>-3.8644216147076806E-13</v>
      </c>
      <c r="CS97" s="126">
        <f t="shared" si="99"/>
        <v>-3.9079927773855161E-13</v>
      </c>
      <c r="CT97" s="126">
        <f t="shared" si="99"/>
        <v>-3.9515025491709814E-13</v>
      </c>
      <c r="CU97" s="126">
        <f t="shared" si="99"/>
        <v>-3.951979488192592E-13</v>
      </c>
      <c r="CV97" s="126">
        <f t="shared" si="99"/>
        <v>-3.8667790249746751E-13</v>
      </c>
      <c r="CW97" s="126">
        <f t="shared" ref="CW97:EB97" si="100" xml:space="preserve"> CW$133</f>
        <v>-3.9104012103052815E-13</v>
      </c>
      <c r="CX97" s="126">
        <f t="shared" si="100"/>
        <v>-3.9541884689242586E-13</v>
      </c>
      <c r="CY97" s="126">
        <f t="shared" si="100"/>
        <v>-3.9549791836179793E-13</v>
      </c>
      <c r="CZ97" s="126">
        <f t="shared" si="100"/>
        <v>-3.9128593016357618E-13</v>
      </c>
      <c r="DA97" s="126">
        <f t="shared" si="100"/>
        <v>-3.9137283238233074E-13</v>
      </c>
      <c r="DB97" s="126">
        <f t="shared" si="100"/>
        <v>-3.9572132664034147E-13</v>
      </c>
      <c r="DC97" s="126">
        <f t="shared" si="100"/>
        <v>-3.957752960559447E-13</v>
      </c>
      <c r="DD97" s="126">
        <f t="shared" si="100"/>
        <v>-3.872463821608108E-13</v>
      </c>
      <c r="DE97" s="126">
        <f t="shared" si="100"/>
        <v>-3.9160498545243169E-13</v>
      </c>
      <c r="DF97" s="126">
        <f t="shared" si="100"/>
        <v>-3.9597360228071914E-13</v>
      </c>
      <c r="DG97" s="126">
        <f t="shared" si="100"/>
        <v>-3.960627145715989E-13</v>
      </c>
      <c r="DH97" s="126">
        <f t="shared" si="100"/>
        <v>-3.8752878026571128E-13</v>
      </c>
      <c r="DI97" s="126">
        <f t="shared" si="100"/>
        <v>-3.9188679693324962E-13</v>
      </c>
      <c r="DJ97" s="126">
        <f t="shared" si="100"/>
        <v>-3.96284867747454E-13</v>
      </c>
      <c r="DK97" s="126">
        <f t="shared" si="100"/>
        <v>-3.963601739087608E-13</v>
      </c>
      <c r="DL97" s="126">
        <f t="shared" si="100"/>
        <v>-3.8779030546720606E-13</v>
      </c>
      <c r="DM97" s="126">
        <f t="shared" si="100"/>
        <v>-3.9218598885781826E-13</v>
      </c>
      <c r="DN97" s="126">
        <f t="shared" si="100"/>
        <v>-3.9654592910665087E-13</v>
      </c>
      <c r="DO97" s="126">
        <f t="shared" si="100"/>
        <v>-3.9659487811150037E-13</v>
      </c>
      <c r="DP97" s="126">
        <f t="shared" si="100"/>
        <v>-3.9237469081854214E-13</v>
      </c>
      <c r="DQ97" s="126">
        <f t="shared" si="100"/>
        <v>-3.9243055653059855E-13</v>
      </c>
      <c r="DR97" s="126">
        <f t="shared" si="100"/>
        <v>-3.9683460272499362E-13</v>
      </c>
      <c r="DS97" s="126">
        <f t="shared" si="100"/>
        <v>-3.9688857214059674E-13</v>
      </c>
      <c r="DT97" s="126">
        <f t="shared" si="100"/>
        <v>-3.8834773476992266E-13</v>
      </c>
      <c r="DU97" s="126">
        <f t="shared" si="100"/>
        <v>-3.9273223137570314E-13</v>
      </c>
      <c r="DV97" s="126">
        <f t="shared" si="100"/>
        <v>-3.9709942939225581E-13</v>
      </c>
      <c r="DW97" s="126">
        <f t="shared" si="100"/>
        <v>-3.9717348045087421E-13</v>
      </c>
      <c r="DX97" s="126">
        <f t="shared" si="100"/>
        <v>-3.8861785469634927E-13</v>
      </c>
      <c r="DY97" s="126">
        <f t="shared" si="100"/>
        <v>-3.9298052342928722E-13</v>
      </c>
      <c r="DZ97" s="126">
        <f t="shared" si="100"/>
        <v>-3.9735170503263363E-13</v>
      </c>
      <c r="EA97" s="126">
        <f t="shared" si="100"/>
        <v>-3.9743454181007103E-13</v>
      </c>
      <c r="EB97" s="126">
        <f t="shared" si="100"/>
        <v>-3.8884131754457484E-13</v>
      </c>
      <c r="EC97" s="126">
        <f t="shared" ref="EC97:FH97" si="101" xml:space="preserve"> EC$133</f>
        <v>-3.9321764234045992E-13</v>
      </c>
      <c r="ED97" s="126">
        <f t="shared" si="101"/>
        <v>-3.9763033782946879E-13</v>
      </c>
      <c r="EE97" s="126">
        <f t="shared" si="101"/>
        <v>-3.9769685827195654E-13</v>
      </c>
      <c r="EF97" s="126">
        <f t="shared" si="101"/>
        <v>-3.9343986372841759E-13</v>
      </c>
      <c r="EG97" s="126">
        <f t="shared" si="101"/>
        <v>-3.9352428302663615E-13</v>
      </c>
      <c r="EH97" s="126">
        <f t="shared" si="101"/>
        <v>-3.9790269511286174E-13</v>
      </c>
      <c r="EI97" s="126">
        <f t="shared" si="101"/>
        <v>-3.9798051147954537E-13</v>
      </c>
      <c r="EJ97" s="126">
        <f t="shared" si="101"/>
        <v>-3.893827852152754E-13</v>
      </c>
      <c r="EK97" s="126">
        <f t="shared" si="101"/>
        <v>-3.9379740428557849E-13</v>
      </c>
      <c r="EL97" s="126">
        <f t="shared" si="101"/>
        <v>-3.9820642996346579E-13</v>
      </c>
      <c r="EM97" s="126">
        <f t="shared" si="101"/>
        <v>-3.9825412386562686E-13</v>
      </c>
      <c r="EN97" s="126">
        <f t="shared" si="101"/>
        <v>-3.8964308259892277E-13</v>
      </c>
      <c r="EO97" s="126">
        <f t="shared" si="101"/>
        <v>-3.9402831589541165E-13</v>
      </c>
      <c r="EP97" s="126">
        <f t="shared" si="101"/>
        <v>-3.9841603211243642E-13</v>
      </c>
      <c r="EQ97" s="126">
        <f t="shared" si="101"/>
        <v>-3.9849008317105477E-13</v>
      </c>
      <c r="ER97" s="126">
        <f t="shared" si="101"/>
        <v>-3.8989478525763847E-13</v>
      </c>
      <c r="ES97" s="126">
        <f t="shared" si="101"/>
        <v>-3.9431385175703332E-13</v>
      </c>
      <c r="ET97" s="126">
        <f t="shared" si="101"/>
        <v>-3.98732317989925E-13</v>
      </c>
      <c r="EU97" s="126">
        <f t="shared" si="101"/>
        <v>-3.9881264456198552E-13</v>
      </c>
      <c r="EV97" s="126">
        <f t="shared" si="101"/>
        <v>-3.9452117562177592E-13</v>
      </c>
      <c r="EW97" s="126">
        <f t="shared" si="101"/>
        <v>-3.9457083403249268E-13</v>
      </c>
      <c r="EX97" s="126">
        <f t="shared" si="101"/>
        <v>-3.9898584873299117E-13</v>
      </c>
      <c r="EY97" s="126">
        <f t="shared" si="101"/>
        <v>-3.9906240999698645E-13</v>
      </c>
      <c r="EZ97" s="126">
        <f t="shared" si="101"/>
        <v>-3.9045098674250767E-13</v>
      </c>
      <c r="FA97" s="126">
        <f t="shared" si="101"/>
        <v>-3.9484767967223896E-13</v>
      </c>
      <c r="FB97" s="126">
        <f t="shared" si="101"/>
        <v>-3.9926950194058004E-13</v>
      </c>
      <c r="FC97" s="126">
        <f t="shared" si="101"/>
        <v>-3.993259815615602E-13</v>
      </c>
      <c r="FD97" s="126">
        <f t="shared" si="101"/>
        <v>-3.9072356230462903E-13</v>
      </c>
      <c r="FE97" s="126">
        <f t="shared" si="101"/>
        <v>-3.9513569845439638E-13</v>
      </c>
      <c r="FF97" s="126">
        <f t="shared" si="101"/>
        <v>-3.9956319596967666E-13</v>
      </c>
      <c r="FG97" s="126">
        <f t="shared" si="101"/>
        <v>-3.9963348172022959E-13</v>
      </c>
      <c r="FH97" s="126">
        <f t="shared" si="101"/>
        <v>-3.9100104913814E-13</v>
      </c>
      <c r="FI97" s="126">
        <f t="shared" ref="FI97:GJ97" si="102" xml:space="preserve"> FI$133</f>
        <v>-3.9539888803119543E-13</v>
      </c>
      <c r="FJ97" s="126">
        <f t="shared" si="102"/>
        <v>-3.9983806345844644E-13</v>
      </c>
      <c r="FK97" s="126">
        <f t="shared" si="102"/>
        <v>-3.9989203287404962E-13</v>
      </c>
      <c r="FL97" s="126">
        <f t="shared" si="102"/>
        <v>-3.9562607526022475E-13</v>
      </c>
      <c r="FM97" s="126">
        <f t="shared" si="102"/>
        <v>-3.9568566535308495E-13</v>
      </c>
      <c r="FN97" s="126">
        <f t="shared" si="102"/>
        <v>-4.0012297176872387E-13</v>
      </c>
      <c r="FO97" s="126">
        <f t="shared" si="102"/>
        <v>-4.0020329834078438E-13</v>
      </c>
      <c r="FP97" s="126">
        <f t="shared" si="102"/>
        <v>-3.9159408515843105E-13</v>
      </c>
      <c r="FQ97" s="126">
        <f t="shared" si="102"/>
        <v>-3.9601961816515538E-13</v>
      </c>
      <c r="FR97" s="126">
        <f t="shared" si="102"/>
        <v>-4.0044051274890084E-13</v>
      </c>
      <c r="FS97" s="126">
        <f t="shared" si="102"/>
        <v>-4.0051456380751919E-13</v>
      </c>
      <c r="FT97" s="126">
        <f t="shared" si="102"/>
        <v>-3.9189612834888984E-13</v>
      </c>
      <c r="FU97" s="126">
        <f t="shared" si="102"/>
        <v>-3.9631384424865249E-13</v>
      </c>
      <c r="FV97" s="126">
        <f t="shared" si="102"/>
        <v>-4.0073295167530881E-13</v>
      </c>
      <c r="FW97" s="126">
        <f t="shared" si="102"/>
        <v>-4.0078190068015827E-13</v>
      </c>
      <c r="FX97" s="126">
        <f t="shared" si="102"/>
        <v>-3.9214291973621583E-13</v>
      </c>
      <c r="FY97" s="126">
        <f t="shared" si="102"/>
        <v>-3.9658075820625523E-13</v>
      </c>
      <c r="FZ97" s="126">
        <f t="shared" si="102"/>
        <v>-4.0099024772644035E-13</v>
      </c>
      <c r="GA97" s="126">
        <f t="shared" si="102"/>
        <v>-4.0107684981194328E-13</v>
      </c>
      <c r="GB97" s="126">
        <f t="shared" si="102"/>
        <v>-3.9676449432590742E-13</v>
      </c>
      <c r="GC97" s="126">
        <f t="shared" si="102"/>
        <v>-3.9685760384600152E-13</v>
      </c>
      <c r="GD97" s="126">
        <f t="shared" si="102"/>
        <v>-4.0130276829586371E-13</v>
      </c>
      <c r="GE97" s="126">
        <f t="shared" si="102"/>
        <v>-4.0136677853297442E-13</v>
      </c>
      <c r="GF97" s="126">
        <f t="shared" si="102"/>
        <v>-3.9270648812816945E-13</v>
      </c>
      <c r="GG97" s="126">
        <f t="shared" si="102"/>
        <v>-3.9711955196253262E-13</v>
      </c>
      <c r="GH97" s="126">
        <f t="shared" si="102"/>
        <v>-4.0157638068194505E-13</v>
      </c>
      <c r="GI97" s="126">
        <f t="shared" si="102"/>
        <v>-4.0166925828089008E-13</v>
      </c>
      <c r="GJ97" s="126">
        <f t="shared" si="102"/>
        <v>-3.9301467040786521E-13</v>
      </c>
    </row>
    <row r="98" spans="1:255" x14ac:dyDescent="0.35">
      <c r="E98" s="252" t="str">
        <f xml:space="preserve"> Time!E$123</f>
        <v>Senior debt repayment period flag</v>
      </c>
      <c r="F98" s="252">
        <f xml:space="preserve"> Time!F$123</f>
        <v>0</v>
      </c>
      <c r="G98" s="252" t="str">
        <f xml:space="preserve"> Time!G$123</f>
        <v>flag</v>
      </c>
      <c r="H98" s="252">
        <f xml:space="preserve"> Time!H$123</f>
        <v>40</v>
      </c>
      <c r="I98" s="252">
        <f xml:space="preserve"> Time!I$123</f>
        <v>0</v>
      </c>
      <c r="J98" s="252">
        <f xml:space="preserve"> Time!J$123</f>
        <v>0</v>
      </c>
      <c r="K98" s="252">
        <f xml:space="preserve"> Time!K$123</f>
        <v>0</v>
      </c>
      <c r="L98" s="252">
        <f xml:space="preserve"> Time!L$123</f>
        <v>0</v>
      </c>
      <c r="M98" s="252">
        <f xml:space="preserve"> Time!M$123</f>
        <v>1</v>
      </c>
      <c r="N98" s="252">
        <f xml:space="preserve"> Time!N$123</f>
        <v>1</v>
      </c>
      <c r="O98" s="252">
        <f xml:space="preserve"> Time!O$123</f>
        <v>1</v>
      </c>
      <c r="P98" s="252">
        <f xml:space="preserve"> Time!P$123</f>
        <v>1</v>
      </c>
      <c r="Q98" s="252">
        <f xml:space="preserve"> Time!Q$123</f>
        <v>1</v>
      </c>
      <c r="R98" s="252">
        <f xml:space="preserve"> Time!R$123</f>
        <v>1</v>
      </c>
      <c r="S98" s="252">
        <f xml:space="preserve"> Time!S$123</f>
        <v>1</v>
      </c>
      <c r="T98" s="252">
        <f xml:space="preserve"> Time!T$123</f>
        <v>1</v>
      </c>
      <c r="U98" s="252">
        <f xml:space="preserve"> Time!U$123</f>
        <v>1</v>
      </c>
      <c r="V98" s="252">
        <f xml:space="preserve"> Time!V$123</f>
        <v>1</v>
      </c>
      <c r="W98" s="252">
        <f xml:space="preserve"> Time!W$123</f>
        <v>1</v>
      </c>
      <c r="X98" s="252">
        <f xml:space="preserve"> Time!X$123</f>
        <v>1</v>
      </c>
      <c r="Y98" s="252">
        <f xml:space="preserve"> Time!Y$123</f>
        <v>1</v>
      </c>
      <c r="Z98" s="252">
        <f xml:space="preserve"> Time!Z$123</f>
        <v>1</v>
      </c>
      <c r="AA98" s="252">
        <f xml:space="preserve"> Time!AA$123</f>
        <v>1</v>
      </c>
      <c r="AB98" s="252">
        <f xml:space="preserve"> Time!AB$123</f>
        <v>1</v>
      </c>
      <c r="AC98" s="252">
        <f xml:space="preserve"> Time!AC$123</f>
        <v>1</v>
      </c>
      <c r="AD98" s="252">
        <f xml:space="preserve"> Time!AD$123</f>
        <v>1</v>
      </c>
      <c r="AE98" s="252">
        <f xml:space="preserve"> Time!AE$123</f>
        <v>1</v>
      </c>
      <c r="AF98" s="252">
        <f xml:space="preserve"> Time!AF$123</f>
        <v>1</v>
      </c>
      <c r="AG98" s="252">
        <f xml:space="preserve"> Time!AG$123</f>
        <v>1</v>
      </c>
      <c r="AH98" s="252">
        <f xml:space="preserve"> Time!AH$123</f>
        <v>1</v>
      </c>
      <c r="AI98" s="252">
        <f xml:space="preserve"> Time!AI$123</f>
        <v>1</v>
      </c>
      <c r="AJ98" s="252">
        <f xml:space="preserve"> Time!AJ$123</f>
        <v>1</v>
      </c>
      <c r="AK98" s="252">
        <f xml:space="preserve"> Time!AK$123</f>
        <v>1</v>
      </c>
      <c r="AL98" s="252">
        <f xml:space="preserve"> Time!AL$123</f>
        <v>1</v>
      </c>
      <c r="AM98" s="252">
        <f xml:space="preserve"> Time!AM$123</f>
        <v>1</v>
      </c>
      <c r="AN98" s="252">
        <f xml:space="preserve"> Time!AN$123</f>
        <v>1</v>
      </c>
      <c r="AO98" s="252">
        <f xml:space="preserve"> Time!AO$123</f>
        <v>1</v>
      </c>
      <c r="AP98" s="252">
        <f xml:space="preserve"> Time!AP$123</f>
        <v>1</v>
      </c>
      <c r="AQ98" s="252">
        <f xml:space="preserve"> Time!AQ$123</f>
        <v>1</v>
      </c>
      <c r="AR98" s="252">
        <f xml:space="preserve"> Time!AR$123</f>
        <v>1</v>
      </c>
      <c r="AS98" s="252">
        <f xml:space="preserve"> Time!AS$123</f>
        <v>1</v>
      </c>
      <c r="AT98" s="252">
        <f xml:space="preserve"> Time!AT$123</f>
        <v>1</v>
      </c>
      <c r="AU98" s="252">
        <f xml:space="preserve"> Time!AU$123</f>
        <v>1</v>
      </c>
      <c r="AV98" s="252">
        <f xml:space="preserve"> Time!AV$123</f>
        <v>1</v>
      </c>
      <c r="AW98" s="252">
        <f xml:space="preserve"> Time!AW$123</f>
        <v>1</v>
      </c>
      <c r="AX98" s="252">
        <f xml:space="preserve"> Time!AX$123</f>
        <v>1</v>
      </c>
      <c r="AY98" s="252">
        <f xml:space="preserve"> Time!AY$123</f>
        <v>1</v>
      </c>
      <c r="AZ98" s="252">
        <f xml:space="preserve"> Time!AZ$123</f>
        <v>1</v>
      </c>
      <c r="BA98" s="252">
        <f xml:space="preserve"> Time!BA$123</f>
        <v>0</v>
      </c>
      <c r="BB98" s="252">
        <f xml:space="preserve"> Time!BB$123</f>
        <v>0</v>
      </c>
      <c r="BC98" s="252">
        <f xml:space="preserve"> Time!BC$123</f>
        <v>0</v>
      </c>
      <c r="BD98" s="252">
        <f xml:space="preserve"> Time!BD$123</f>
        <v>0</v>
      </c>
      <c r="BE98" s="252">
        <f xml:space="preserve"> Time!BE$123</f>
        <v>0</v>
      </c>
      <c r="BF98" s="252">
        <f xml:space="preserve"> Time!BF$123</f>
        <v>0</v>
      </c>
      <c r="BG98" s="252">
        <f xml:space="preserve"> Time!BG$123</f>
        <v>0</v>
      </c>
      <c r="BH98" s="252">
        <f xml:space="preserve"> Time!BH$123</f>
        <v>0</v>
      </c>
      <c r="BI98" s="252">
        <f xml:space="preserve"> Time!BI$123</f>
        <v>0</v>
      </c>
      <c r="BJ98" s="252">
        <f xml:space="preserve"> Time!BJ$123</f>
        <v>0</v>
      </c>
      <c r="BK98" s="252">
        <f xml:space="preserve"> Time!BK$123</f>
        <v>0</v>
      </c>
      <c r="BL98" s="252">
        <f xml:space="preserve"> Time!BL$123</f>
        <v>0</v>
      </c>
      <c r="BM98" s="252">
        <f xml:space="preserve"> Time!BM$123</f>
        <v>0</v>
      </c>
      <c r="BN98" s="252">
        <f xml:space="preserve"> Time!BN$123</f>
        <v>0</v>
      </c>
      <c r="BO98" s="252">
        <f xml:space="preserve"> Time!BO$123</f>
        <v>0</v>
      </c>
      <c r="BP98" s="252">
        <f xml:space="preserve"> Time!BP$123</f>
        <v>0</v>
      </c>
      <c r="BQ98" s="252">
        <f xml:space="preserve"> Time!BQ$123</f>
        <v>0</v>
      </c>
      <c r="BR98" s="252">
        <f xml:space="preserve"> Time!BR$123</f>
        <v>0</v>
      </c>
      <c r="BS98" s="252">
        <f xml:space="preserve"> Time!BS$123</f>
        <v>0</v>
      </c>
      <c r="BT98" s="252">
        <f xml:space="preserve"> Time!BT$123</f>
        <v>0</v>
      </c>
      <c r="BU98" s="252">
        <f xml:space="preserve"> Time!BU$123</f>
        <v>0</v>
      </c>
      <c r="BV98" s="252">
        <f xml:space="preserve"> Time!BV$123</f>
        <v>0</v>
      </c>
      <c r="BW98" s="252">
        <f xml:space="preserve"> Time!BW$123</f>
        <v>0</v>
      </c>
      <c r="BX98" s="252">
        <f xml:space="preserve"> Time!BX$123</f>
        <v>0</v>
      </c>
      <c r="BY98" s="252">
        <f xml:space="preserve"> Time!BY$123</f>
        <v>0</v>
      </c>
      <c r="BZ98" s="252">
        <f xml:space="preserve"> Time!BZ$123</f>
        <v>0</v>
      </c>
      <c r="CA98" s="252">
        <f xml:space="preserve"> Time!CA$123</f>
        <v>0</v>
      </c>
      <c r="CB98" s="252">
        <f xml:space="preserve"> Time!CB$123</f>
        <v>0</v>
      </c>
      <c r="CC98" s="252">
        <f xml:space="preserve"> Time!CC$123</f>
        <v>0</v>
      </c>
      <c r="CD98" s="252">
        <f xml:space="preserve"> Time!CD$123</f>
        <v>0</v>
      </c>
      <c r="CE98" s="252">
        <f xml:space="preserve"> Time!CE$123</f>
        <v>0</v>
      </c>
      <c r="CF98" s="252">
        <f xml:space="preserve"> Time!CF$123</f>
        <v>0</v>
      </c>
      <c r="CG98" s="252">
        <f xml:space="preserve"> Time!CG$123</f>
        <v>0</v>
      </c>
      <c r="CH98" s="252">
        <f xml:space="preserve"> Time!CH$123</f>
        <v>0</v>
      </c>
      <c r="CI98" s="252">
        <f xml:space="preserve"> Time!CI$123</f>
        <v>0</v>
      </c>
      <c r="CJ98" s="252">
        <f xml:space="preserve"> Time!CJ$123</f>
        <v>0</v>
      </c>
      <c r="CK98" s="252">
        <f xml:space="preserve"> Time!CK$123</f>
        <v>0</v>
      </c>
      <c r="CL98" s="252">
        <f xml:space="preserve"> Time!CL$123</f>
        <v>0</v>
      </c>
      <c r="CM98" s="252">
        <f xml:space="preserve"> Time!CM$123</f>
        <v>0</v>
      </c>
      <c r="CN98" s="252">
        <f xml:space="preserve"> Time!CN$123</f>
        <v>0</v>
      </c>
      <c r="CO98" s="252">
        <f xml:space="preserve"> Time!CO$123</f>
        <v>0</v>
      </c>
      <c r="CP98" s="252">
        <f xml:space="preserve"> Time!CP$123</f>
        <v>0</v>
      </c>
      <c r="CQ98" s="252">
        <f xml:space="preserve"> Time!CQ$123</f>
        <v>0</v>
      </c>
      <c r="CR98" s="252">
        <f xml:space="preserve"> Time!CR$123</f>
        <v>0</v>
      </c>
      <c r="CS98" s="252">
        <f xml:space="preserve"> Time!CS$123</f>
        <v>0</v>
      </c>
      <c r="CT98" s="252">
        <f xml:space="preserve"> Time!CT$123</f>
        <v>0</v>
      </c>
      <c r="CU98" s="252">
        <f xml:space="preserve"> Time!CU$123</f>
        <v>0</v>
      </c>
      <c r="CV98" s="252">
        <f xml:space="preserve"> Time!CV$123</f>
        <v>0</v>
      </c>
      <c r="CW98" s="252">
        <f xml:space="preserve"> Time!CW$123</f>
        <v>0</v>
      </c>
      <c r="CX98" s="252">
        <f xml:space="preserve"> Time!CX$123</f>
        <v>0</v>
      </c>
      <c r="CY98" s="252">
        <f xml:space="preserve"> Time!CY$123</f>
        <v>0</v>
      </c>
      <c r="CZ98" s="252">
        <f xml:space="preserve"> Time!CZ$123</f>
        <v>0</v>
      </c>
      <c r="DA98" s="252">
        <f xml:space="preserve"> Time!DA$123</f>
        <v>0</v>
      </c>
      <c r="DB98" s="252">
        <f xml:space="preserve"> Time!DB$123</f>
        <v>0</v>
      </c>
      <c r="DC98" s="252">
        <f xml:space="preserve"> Time!DC$123</f>
        <v>0</v>
      </c>
      <c r="DD98" s="252">
        <f xml:space="preserve"> Time!DD$123</f>
        <v>0</v>
      </c>
      <c r="DE98" s="252">
        <f xml:space="preserve"> Time!DE$123</f>
        <v>0</v>
      </c>
      <c r="DF98" s="252">
        <f xml:space="preserve"> Time!DF$123</f>
        <v>0</v>
      </c>
      <c r="DG98" s="252">
        <f xml:space="preserve"> Time!DG$123</f>
        <v>0</v>
      </c>
      <c r="DH98" s="252">
        <f xml:space="preserve"> Time!DH$123</f>
        <v>0</v>
      </c>
      <c r="DI98" s="252">
        <f xml:space="preserve"> Time!DI$123</f>
        <v>0</v>
      </c>
      <c r="DJ98" s="252">
        <f xml:space="preserve"> Time!DJ$123</f>
        <v>0</v>
      </c>
      <c r="DK98" s="252">
        <f xml:space="preserve"> Time!DK$123</f>
        <v>0</v>
      </c>
      <c r="DL98" s="252">
        <f xml:space="preserve"> Time!DL$123</f>
        <v>0</v>
      </c>
      <c r="DM98" s="252">
        <f xml:space="preserve"> Time!DM$123</f>
        <v>0</v>
      </c>
      <c r="DN98" s="252">
        <f xml:space="preserve"> Time!DN$123</f>
        <v>0</v>
      </c>
      <c r="DO98" s="252">
        <f xml:space="preserve"> Time!DO$123</f>
        <v>0</v>
      </c>
      <c r="DP98" s="252">
        <f xml:space="preserve"> Time!DP$123</f>
        <v>0</v>
      </c>
      <c r="DQ98" s="252">
        <f xml:space="preserve"> Time!DQ$123</f>
        <v>0</v>
      </c>
      <c r="DR98" s="252">
        <f xml:space="preserve"> Time!DR$123</f>
        <v>0</v>
      </c>
      <c r="DS98" s="252">
        <f xml:space="preserve"> Time!DS$123</f>
        <v>0</v>
      </c>
      <c r="DT98" s="252">
        <f xml:space="preserve"> Time!DT$123</f>
        <v>0</v>
      </c>
      <c r="DU98" s="252">
        <f xml:space="preserve"> Time!DU$123</f>
        <v>0</v>
      </c>
      <c r="DV98" s="252">
        <f xml:space="preserve"> Time!DV$123</f>
        <v>0</v>
      </c>
      <c r="DW98" s="252">
        <f xml:space="preserve"> Time!DW$123</f>
        <v>0</v>
      </c>
      <c r="DX98" s="252">
        <f xml:space="preserve"> Time!DX$123</f>
        <v>0</v>
      </c>
      <c r="DY98" s="252">
        <f xml:space="preserve"> Time!DY$123</f>
        <v>0</v>
      </c>
      <c r="DZ98" s="252">
        <f xml:space="preserve"> Time!DZ$123</f>
        <v>0</v>
      </c>
      <c r="EA98" s="252">
        <f xml:space="preserve"> Time!EA$123</f>
        <v>0</v>
      </c>
      <c r="EB98" s="252">
        <f xml:space="preserve"> Time!EB$123</f>
        <v>0</v>
      </c>
      <c r="EC98" s="252">
        <f xml:space="preserve"> Time!EC$123</f>
        <v>0</v>
      </c>
      <c r="ED98" s="252">
        <f xml:space="preserve"> Time!ED$123</f>
        <v>0</v>
      </c>
      <c r="EE98" s="252">
        <f xml:space="preserve"> Time!EE$123</f>
        <v>0</v>
      </c>
      <c r="EF98" s="252">
        <f xml:space="preserve"> Time!EF$123</f>
        <v>0</v>
      </c>
      <c r="EG98" s="252">
        <f xml:space="preserve"> Time!EG$123</f>
        <v>0</v>
      </c>
      <c r="EH98" s="252">
        <f xml:space="preserve"> Time!EH$123</f>
        <v>0</v>
      </c>
      <c r="EI98" s="252">
        <f xml:space="preserve"> Time!EI$123</f>
        <v>0</v>
      </c>
      <c r="EJ98" s="252">
        <f xml:space="preserve"> Time!EJ$123</f>
        <v>0</v>
      </c>
      <c r="EK98" s="252">
        <f xml:space="preserve"> Time!EK$123</f>
        <v>0</v>
      </c>
      <c r="EL98" s="252">
        <f xml:space="preserve"> Time!EL$123</f>
        <v>0</v>
      </c>
      <c r="EM98" s="252">
        <f xml:space="preserve"> Time!EM$123</f>
        <v>0</v>
      </c>
      <c r="EN98" s="252">
        <f xml:space="preserve"> Time!EN$123</f>
        <v>0</v>
      </c>
      <c r="EO98" s="252">
        <f xml:space="preserve"> Time!EO$123</f>
        <v>0</v>
      </c>
      <c r="EP98" s="252">
        <f xml:space="preserve"> Time!EP$123</f>
        <v>0</v>
      </c>
      <c r="EQ98" s="252">
        <f xml:space="preserve"> Time!EQ$123</f>
        <v>0</v>
      </c>
      <c r="ER98" s="252">
        <f xml:space="preserve"> Time!ER$123</f>
        <v>0</v>
      </c>
      <c r="ES98" s="252">
        <f xml:space="preserve"> Time!ES$123</f>
        <v>0</v>
      </c>
      <c r="ET98" s="252">
        <f xml:space="preserve"> Time!ET$123</f>
        <v>0</v>
      </c>
      <c r="EU98" s="252">
        <f xml:space="preserve"> Time!EU$123</f>
        <v>0</v>
      </c>
      <c r="EV98" s="252">
        <f xml:space="preserve"> Time!EV$123</f>
        <v>0</v>
      </c>
      <c r="EW98" s="252">
        <f xml:space="preserve"> Time!EW$123</f>
        <v>0</v>
      </c>
      <c r="EX98" s="252">
        <f xml:space="preserve"> Time!EX$123</f>
        <v>0</v>
      </c>
      <c r="EY98" s="252">
        <f xml:space="preserve"> Time!EY$123</f>
        <v>0</v>
      </c>
      <c r="EZ98" s="252">
        <f xml:space="preserve"> Time!EZ$123</f>
        <v>0</v>
      </c>
      <c r="FA98" s="252">
        <f xml:space="preserve"> Time!FA$123</f>
        <v>0</v>
      </c>
      <c r="FB98" s="252">
        <f xml:space="preserve"> Time!FB$123</f>
        <v>0</v>
      </c>
      <c r="FC98" s="252">
        <f xml:space="preserve"> Time!FC$123</f>
        <v>0</v>
      </c>
      <c r="FD98" s="252">
        <f xml:space="preserve"> Time!FD$123</f>
        <v>0</v>
      </c>
      <c r="FE98" s="252">
        <f xml:space="preserve"> Time!FE$123</f>
        <v>0</v>
      </c>
      <c r="FF98" s="252">
        <f xml:space="preserve"> Time!FF$123</f>
        <v>0</v>
      </c>
      <c r="FG98" s="252">
        <f xml:space="preserve"> Time!FG$123</f>
        <v>0</v>
      </c>
      <c r="FH98" s="252">
        <f xml:space="preserve"> Time!FH$123</f>
        <v>0</v>
      </c>
      <c r="FI98" s="252">
        <f xml:space="preserve"> Time!FI$123</f>
        <v>0</v>
      </c>
      <c r="FJ98" s="252">
        <f xml:space="preserve"> Time!FJ$123</f>
        <v>0</v>
      </c>
      <c r="FK98" s="252">
        <f xml:space="preserve"> Time!FK$123</f>
        <v>0</v>
      </c>
      <c r="FL98" s="252">
        <f xml:space="preserve"> Time!FL$123</f>
        <v>0</v>
      </c>
      <c r="FM98" s="252">
        <f xml:space="preserve"> Time!FM$123</f>
        <v>0</v>
      </c>
      <c r="FN98" s="252">
        <f xml:space="preserve"> Time!FN$123</f>
        <v>0</v>
      </c>
      <c r="FO98" s="252">
        <f xml:space="preserve"> Time!FO$123</f>
        <v>0</v>
      </c>
      <c r="FP98" s="252">
        <f xml:space="preserve"> Time!FP$123</f>
        <v>0</v>
      </c>
      <c r="FQ98" s="252">
        <f xml:space="preserve"> Time!FQ$123</f>
        <v>0</v>
      </c>
      <c r="FR98" s="252">
        <f xml:space="preserve"> Time!FR$123</f>
        <v>0</v>
      </c>
      <c r="FS98" s="252">
        <f xml:space="preserve"> Time!FS$123</f>
        <v>0</v>
      </c>
      <c r="FT98" s="252">
        <f xml:space="preserve"> Time!FT$123</f>
        <v>0</v>
      </c>
      <c r="FU98" s="252">
        <f xml:space="preserve"> Time!FU$123</f>
        <v>0</v>
      </c>
      <c r="FV98" s="252">
        <f xml:space="preserve"> Time!FV$123</f>
        <v>0</v>
      </c>
      <c r="FW98" s="252">
        <f xml:space="preserve"> Time!FW$123</f>
        <v>0</v>
      </c>
      <c r="FX98" s="252">
        <f xml:space="preserve"> Time!FX$123</f>
        <v>0</v>
      </c>
      <c r="FY98" s="252">
        <f xml:space="preserve"> Time!FY$123</f>
        <v>0</v>
      </c>
      <c r="FZ98" s="252">
        <f xml:space="preserve"> Time!FZ$123</f>
        <v>0</v>
      </c>
      <c r="GA98" s="252">
        <f xml:space="preserve"> Time!GA$123</f>
        <v>0</v>
      </c>
      <c r="GB98" s="252">
        <f xml:space="preserve"> Time!GB$123</f>
        <v>0</v>
      </c>
      <c r="GC98" s="252">
        <f xml:space="preserve"> Time!GC$123</f>
        <v>0</v>
      </c>
      <c r="GD98" s="252">
        <f xml:space="preserve"> Time!GD$123</f>
        <v>0</v>
      </c>
      <c r="GE98" s="252">
        <f xml:space="preserve"> Time!GE$123</f>
        <v>0</v>
      </c>
      <c r="GF98" s="252">
        <f xml:space="preserve"> Time!GF$123</f>
        <v>0</v>
      </c>
      <c r="GG98" s="252">
        <f xml:space="preserve"> Time!GG$123</f>
        <v>0</v>
      </c>
      <c r="GH98" s="252">
        <f xml:space="preserve"> Time!GH$123</f>
        <v>0</v>
      </c>
      <c r="GI98" s="252">
        <f xml:space="preserve"> Time!GI$123</f>
        <v>0</v>
      </c>
      <c r="GJ98" s="252">
        <f xml:space="preserve"> Time!GJ$123</f>
        <v>0</v>
      </c>
    </row>
    <row r="99" spans="1:255" s="256" customFormat="1" x14ac:dyDescent="0.35">
      <c r="A99" s="313"/>
      <c r="B99" s="313"/>
      <c r="C99" s="314"/>
      <c r="D99" s="315"/>
      <c r="E99" s="404" t="s">
        <v>430</v>
      </c>
      <c r="F99" s="404"/>
      <c r="G99" s="404" t="str">
        <f xml:space="preserve"> SMU</f>
        <v>$ 000s</v>
      </c>
      <c r="H99" s="404">
        <f xml:space="preserve"> SUM(J99:GJ99)</f>
        <v>67279.668423079929</v>
      </c>
      <c r="I99" s="404"/>
      <c r="J99" s="404">
        <f t="shared" ref="J99:AO99" si="103" xml:space="preserve"> ($F96 - J97) * J98</f>
        <v>0</v>
      </c>
      <c r="K99" s="404">
        <f t="shared" si="103"/>
        <v>0</v>
      </c>
      <c r="L99" s="404">
        <f t="shared" si="103"/>
        <v>0</v>
      </c>
      <c r="M99" s="404">
        <f t="shared" si="103"/>
        <v>1225.7405221388858</v>
      </c>
      <c r="N99" s="404">
        <f t="shared" si="103"/>
        <v>1233.3868585604985</v>
      </c>
      <c r="O99" s="404">
        <f t="shared" si="103"/>
        <v>1252.7224063630474</v>
      </c>
      <c r="P99" s="404">
        <f t="shared" si="103"/>
        <v>1294.2952016718341</v>
      </c>
      <c r="Q99" s="404">
        <f t="shared" si="103"/>
        <v>1303.4574390087491</v>
      </c>
      <c r="R99" s="404">
        <f t="shared" si="103"/>
        <v>1313.1746422966289</v>
      </c>
      <c r="S99" s="404">
        <f t="shared" si="103"/>
        <v>1333.8230313866097</v>
      </c>
      <c r="T99" s="404">
        <f t="shared" si="103"/>
        <v>1374.9727130259278</v>
      </c>
      <c r="U99" s="404">
        <f t="shared" si="103"/>
        <v>1386.3676352396169</v>
      </c>
      <c r="V99" s="404">
        <f t="shared" si="103"/>
        <v>1398.4017432500791</v>
      </c>
      <c r="W99" s="404">
        <f t="shared" si="103"/>
        <v>1420.5048344764705</v>
      </c>
      <c r="X99" s="404">
        <f t="shared" si="103"/>
        <v>1452.0712476931517</v>
      </c>
      <c r="Y99" s="404">
        <f t="shared" si="103"/>
        <v>1474.7441753527894</v>
      </c>
      <c r="Z99" s="404">
        <f t="shared" si="103"/>
        <v>1489.2203655945659</v>
      </c>
      <c r="AA99" s="404">
        <f t="shared" si="103"/>
        <v>1512.7208033343097</v>
      </c>
      <c r="AB99" s="404">
        <f t="shared" si="103"/>
        <v>1552.7734025544371</v>
      </c>
      <c r="AC99" s="404">
        <f t="shared" si="103"/>
        <v>1568.946833408676</v>
      </c>
      <c r="AD99" s="404">
        <f t="shared" si="103"/>
        <v>1585.9749526875644</v>
      </c>
      <c r="AE99" s="404">
        <f t="shared" si="103"/>
        <v>1611.0429684871128</v>
      </c>
      <c r="AF99" s="404">
        <f t="shared" si="103"/>
        <v>1650.5210479689749</v>
      </c>
      <c r="AG99" s="404">
        <f t="shared" si="103"/>
        <v>1669.4194735321946</v>
      </c>
      <c r="AH99" s="404">
        <f t="shared" si="103"/>
        <v>1689.1675440478675</v>
      </c>
      <c r="AI99" s="404">
        <f t="shared" si="103"/>
        <v>1715.9515436530589</v>
      </c>
      <c r="AJ99" s="404">
        <f t="shared" si="103"/>
        <v>1754.8670334234093</v>
      </c>
      <c r="AK99" s="404">
        <f t="shared" si="103"/>
        <v>1776.5820923330739</v>
      </c>
      <c r="AL99" s="404">
        <f t="shared" si="103"/>
        <v>1799.2445195196929</v>
      </c>
      <c r="AM99" s="404">
        <f t="shared" si="103"/>
        <v>1827.7966318325864</v>
      </c>
      <c r="AN99" s="404">
        <f t="shared" si="103"/>
        <v>1861.423365287146</v>
      </c>
      <c r="AO99" s="404">
        <f t="shared" si="103"/>
        <v>1890.6780019866364</v>
      </c>
      <c r="AP99" s="404">
        <f t="shared" ref="AP99:BU99" si="104" xml:space="preserve"> ($F96 - AP97) * AP98</f>
        <v>1916.4711512272042</v>
      </c>
      <c r="AQ99" s="404">
        <f t="shared" si="104"/>
        <v>1946.9659912769705</v>
      </c>
      <c r="AR99" s="404">
        <f t="shared" si="104"/>
        <v>1984.5296040587418</v>
      </c>
      <c r="AS99" s="404">
        <f t="shared" si="104"/>
        <v>2012.4689765896344</v>
      </c>
      <c r="AT99" s="404">
        <f t="shared" si="104"/>
        <v>2041.5689801215797</v>
      </c>
      <c r="AU99" s="404">
        <f t="shared" si="104"/>
        <v>2074.0976888603782</v>
      </c>
      <c r="AV99" s="404">
        <f t="shared" si="104"/>
        <v>2110.9240098763794</v>
      </c>
      <c r="AW99" s="404">
        <f t="shared" si="104"/>
        <v>2142.3185730519108</v>
      </c>
      <c r="AX99" s="404">
        <f t="shared" si="104"/>
        <v>2174.961052902971</v>
      </c>
      <c r="AY99" s="404">
        <f t="shared" si="104"/>
        <v>2209.6600676626122</v>
      </c>
      <c r="AZ99" s="404">
        <f t="shared" si="104"/>
        <v>2245.7092973359595</v>
      </c>
      <c r="BA99" s="404">
        <f t="shared" si="104"/>
        <v>0</v>
      </c>
      <c r="BB99" s="404">
        <f t="shared" si="104"/>
        <v>0</v>
      </c>
      <c r="BC99" s="404">
        <f t="shared" si="104"/>
        <v>0</v>
      </c>
      <c r="BD99" s="404">
        <f t="shared" si="104"/>
        <v>0</v>
      </c>
      <c r="BE99" s="404">
        <f t="shared" si="104"/>
        <v>0</v>
      </c>
      <c r="BF99" s="404">
        <f t="shared" si="104"/>
        <v>0</v>
      </c>
      <c r="BG99" s="404">
        <f t="shared" si="104"/>
        <v>0</v>
      </c>
      <c r="BH99" s="404">
        <f t="shared" si="104"/>
        <v>0</v>
      </c>
      <c r="BI99" s="404">
        <f t="shared" si="104"/>
        <v>0</v>
      </c>
      <c r="BJ99" s="404">
        <f t="shared" si="104"/>
        <v>0</v>
      </c>
      <c r="BK99" s="404">
        <f t="shared" si="104"/>
        <v>0</v>
      </c>
      <c r="BL99" s="404">
        <f t="shared" si="104"/>
        <v>0</v>
      </c>
      <c r="BM99" s="404">
        <f t="shared" si="104"/>
        <v>0</v>
      </c>
      <c r="BN99" s="404">
        <f t="shared" si="104"/>
        <v>0</v>
      </c>
      <c r="BO99" s="404">
        <f t="shared" si="104"/>
        <v>0</v>
      </c>
      <c r="BP99" s="404">
        <f t="shared" si="104"/>
        <v>0</v>
      </c>
      <c r="BQ99" s="404">
        <f t="shared" si="104"/>
        <v>0</v>
      </c>
      <c r="BR99" s="404">
        <f t="shared" si="104"/>
        <v>0</v>
      </c>
      <c r="BS99" s="404">
        <f t="shared" si="104"/>
        <v>0</v>
      </c>
      <c r="BT99" s="404">
        <f t="shared" si="104"/>
        <v>0</v>
      </c>
      <c r="BU99" s="404">
        <f t="shared" si="104"/>
        <v>0</v>
      </c>
      <c r="BV99" s="404">
        <f t="shared" ref="BV99:DA99" si="105" xml:space="preserve"> ($F96 - BV97) * BV98</f>
        <v>0</v>
      </c>
      <c r="BW99" s="404">
        <f t="shared" si="105"/>
        <v>0</v>
      </c>
      <c r="BX99" s="404">
        <f t="shared" si="105"/>
        <v>0</v>
      </c>
      <c r="BY99" s="404">
        <f t="shared" si="105"/>
        <v>0</v>
      </c>
      <c r="BZ99" s="404">
        <f t="shared" si="105"/>
        <v>0</v>
      </c>
      <c r="CA99" s="404">
        <f t="shared" si="105"/>
        <v>0</v>
      </c>
      <c r="CB99" s="404">
        <f t="shared" si="105"/>
        <v>0</v>
      </c>
      <c r="CC99" s="404">
        <f t="shared" si="105"/>
        <v>0</v>
      </c>
      <c r="CD99" s="404">
        <f t="shared" si="105"/>
        <v>0</v>
      </c>
      <c r="CE99" s="404">
        <f t="shared" si="105"/>
        <v>0</v>
      </c>
      <c r="CF99" s="404">
        <f t="shared" si="105"/>
        <v>0</v>
      </c>
      <c r="CG99" s="404">
        <f t="shared" si="105"/>
        <v>0</v>
      </c>
      <c r="CH99" s="404">
        <f t="shared" si="105"/>
        <v>0</v>
      </c>
      <c r="CI99" s="404">
        <f t="shared" si="105"/>
        <v>0</v>
      </c>
      <c r="CJ99" s="404">
        <f t="shared" si="105"/>
        <v>0</v>
      </c>
      <c r="CK99" s="404">
        <f t="shared" si="105"/>
        <v>0</v>
      </c>
      <c r="CL99" s="404">
        <f t="shared" si="105"/>
        <v>0</v>
      </c>
      <c r="CM99" s="404">
        <f t="shared" si="105"/>
        <v>0</v>
      </c>
      <c r="CN99" s="404">
        <f t="shared" si="105"/>
        <v>0</v>
      </c>
      <c r="CO99" s="404">
        <f t="shared" si="105"/>
        <v>0</v>
      </c>
      <c r="CP99" s="404">
        <f t="shared" si="105"/>
        <v>0</v>
      </c>
      <c r="CQ99" s="404">
        <f t="shared" si="105"/>
        <v>0</v>
      </c>
      <c r="CR99" s="404">
        <f t="shared" si="105"/>
        <v>0</v>
      </c>
      <c r="CS99" s="404">
        <f t="shared" si="105"/>
        <v>0</v>
      </c>
      <c r="CT99" s="404">
        <f t="shared" si="105"/>
        <v>0</v>
      </c>
      <c r="CU99" s="404">
        <f t="shared" si="105"/>
        <v>0</v>
      </c>
      <c r="CV99" s="404">
        <f t="shared" si="105"/>
        <v>0</v>
      </c>
      <c r="CW99" s="404">
        <f t="shared" si="105"/>
        <v>0</v>
      </c>
      <c r="CX99" s="404">
        <f t="shared" si="105"/>
        <v>0</v>
      </c>
      <c r="CY99" s="404">
        <f t="shared" si="105"/>
        <v>0</v>
      </c>
      <c r="CZ99" s="404">
        <f t="shared" si="105"/>
        <v>0</v>
      </c>
      <c r="DA99" s="404">
        <f t="shared" si="105"/>
        <v>0</v>
      </c>
      <c r="DB99" s="404">
        <f t="shared" ref="DB99:EG99" si="106" xml:space="preserve"> ($F96 - DB97) * DB98</f>
        <v>0</v>
      </c>
      <c r="DC99" s="404">
        <f t="shared" si="106"/>
        <v>0</v>
      </c>
      <c r="DD99" s="404">
        <f t="shared" si="106"/>
        <v>0</v>
      </c>
      <c r="DE99" s="404">
        <f t="shared" si="106"/>
        <v>0</v>
      </c>
      <c r="DF99" s="404">
        <f t="shared" si="106"/>
        <v>0</v>
      </c>
      <c r="DG99" s="404">
        <f t="shared" si="106"/>
        <v>0</v>
      </c>
      <c r="DH99" s="404">
        <f t="shared" si="106"/>
        <v>0</v>
      </c>
      <c r="DI99" s="404">
        <f t="shared" si="106"/>
        <v>0</v>
      </c>
      <c r="DJ99" s="404">
        <f t="shared" si="106"/>
        <v>0</v>
      </c>
      <c r="DK99" s="404">
        <f t="shared" si="106"/>
        <v>0</v>
      </c>
      <c r="DL99" s="404">
        <f t="shared" si="106"/>
        <v>0</v>
      </c>
      <c r="DM99" s="404">
        <f t="shared" si="106"/>
        <v>0</v>
      </c>
      <c r="DN99" s="404">
        <f t="shared" si="106"/>
        <v>0</v>
      </c>
      <c r="DO99" s="404">
        <f t="shared" si="106"/>
        <v>0</v>
      </c>
      <c r="DP99" s="404">
        <f t="shared" si="106"/>
        <v>0</v>
      </c>
      <c r="DQ99" s="404">
        <f t="shared" si="106"/>
        <v>0</v>
      </c>
      <c r="DR99" s="404">
        <f t="shared" si="106"/>
        <v>0</v>
      </c>
      <c r="DS99" s="404">
        <f t="shared" si="106"/>
        <v>0</v>
      </c>
      <c r="DT99" s="404">
        <f t="shared" si="106"/>
        <v>0</v>
      </c>
      <c r="DU99" s="404">
        <f t="shared" si="106"/>
        <v>0</v>
      </c>
      <c r="DV99" s="404">
        <f t="shared" si="106"/>
        <v>0</v>
      </c>
      <c r="DW99" s="404">
        <f t="shared" si="106"/>
        <v>0</v>
      </c>
      <c r="DX99" s="404">
        <f t="shared" si="106"/>
        <v>0</v>
      </c>
      <c r="DY99" s="404">
        <f t="shared" si="106"/>
        <v>0</v>
      </c>
      <c r="DZ99" s="404">
        <f t="shared" si="106"/>
        <v>0</v>
      </c>
      <c r="EA99" s="404">
        <f t="shared" si="106"/>
        <v>0</v>
      </c>
      <c r="EB99" s="404">
        <f t="shared" si="106"/>
        <v>0</v>
      </c>
      <c r="EC99" s="404">
        <f t="shared" si="106"/>
        <v>0</v>
      </c>
      <c r="ED99" s="404">
        <f t="shared" si="106"/>
        <v>0</v>
      </c>
      <c r="EE99" s="404">
        <f t="shared" si="106"/>
        <v>0</v>
      </c>
      <c r="EF99" s="404">
        <f t="shared" si="106"/>
        <v>0</v>
      </c>
      <c r="EG99" s="404">
        <f t="shared" si="106"/>
        <v>0</v>
      </c>
      <c r="EH99" s="404">
        <f t="shared" ref="EH99:FM99" si="107" xml:space="preserve"> ($F96 - EH97) * EH98</f>
        <v>0</v>
      </c>
      <c r="EI99" s="404">
        <f t="shared" si="107"/>
        <v>0</v>
      </c>
      <c r="EJ99" s="404">
        <f t="shared" si="107"/>
        <v>0</v>
      </c>
      <c r="EK99" s="404">
        <f t="shared" si="107"/>
        <v>0</v>
      </c>
      <c r="EL99" s="404">
        <f t="shared" si="107"/>
        <v>0</v>
      </c>
      <c r="EM99" s="404">
        <f t="shared" si="107"/>
        <v>0</v>
      </c>
      <c r="EN99" s="404">
        <f t="shared" si="107"/>
        <v>0</v>
      </c>
      <c r="EO99" s="404">
        <f t="shared" si="107"/>
        <v>0</v>
      </c>
      <c r="EP99" s="404">
        <f t="shared" si="107"/>
        <v>0</v>
      </c>
      <c r="EQ99" s="404">
        <f t="shared" si="107"/>
        <v>0</v>
      </c>
      <c r="ER99" s="404">
        <f t="shared" si="107"/>
        <v>0</v>
      </c>
      <c r="ES99" s="404">
        <f t="shared" si="107"/>
        <v>0</v>
      </c>
      <c r="ET99" s="404">
        <f t="shared" si="107"/>
        <v>0</v>
      </c>
      <c r="EU99" s="404">
        <f t="shared" si="107"/>
        <v>0</v>
      </c>
      <c r="EV99" s="404">
        <f t="shared" si="107"/>
        <v>0</v>
      </c>
      <c r="EW99" s="404">
        <f t="shared" si="107"/>
        <v>0</v>
      </c>
      <c r="EX99" s="404">
        <f t="shared" si="107"/>
        <v>0</v>
      </c>
      <c r="EY99" s="404">
        <f t="shared" si="107"/>
        <v>0</v>
      </c>
      <c r="EZ99" s="404">
        <f t="shared" si="107"/>
        <v>0</v>
      </c>
      <c r="FA99" s="404">
        <f t="shared" si="107"/>
        <v>0</v>
      </c>
      <c r="FB99" s="404">
        <f t="shared" si="107"/>
        <v>0</v>
      </c>
      <c r="FC99" s="404">
        <f t="shared" si="107"/>
        <v>0</v>
      </c>
      <c r="FD99" s="404">
        <f t="shared" si="107"/>
        <v>0</v>
      </c>
      <c r="FE99" s="404">
        <f t="shared" si="107"/>
        <v>0</v>
      </c>
      <c r="FF99" s="404">
        <f t="shared" si="107"/>
        <v>0</v>
      </c>
      <c r="FG99" s="404">
        <f t="shared" si="107"/>
        <v>0</v>
      </c>
      <c r="FH99" s="404">
        <f t="shared" si="107"/>
        <v>0</v>
      </c>
      <c r="FI99" s="404">
        <f t="shared" si="107"/>
        <v>0</v>
      </c>
      <c r="FJ99" s="404">
        <f t="shared" si="107"/>
        <v>0</v>
      </c>
      <c r="FK99" s="404">
        <f t="shared" si="107"/>
        <v>0</v>
      </c>
      <c r="FL99" s="404">
        <f t="shared" si="107"/>
        <v>0</v>
      </c>
      <c r="FM99" s="404">
        <f t="shared" si="107"/>
        <v>0</v>
      </c>
      <c r="FN99" s="404">
        <f t="shared" ref="FN99:GJ99" si="108" xml:space="preserve"> ($F96 - FN97) * FN98</f>
        <v>0</v>
      </c>
      <c r="FO99" s="404">
        <f t="shared" si="108"/>
        <v>0</v>
      </c>
      <c r="FP99" s="404">
        <f t="shared" si="108"/>
        <v>0</v>
      </c>
      <c r="FQ99" s="404">
        <f t="shared" si="108"/>
        <v>0</v>
      </c>
      <c r="FR99" s="404">
        <f t="shared" si="108"/>
        <v>0</v>
      </c>
      <c r="FS99" s="404">
        <f t="shared" si="108"/>
        <v>0</v>
      </c>
      <c r="FT99" s="404">
        <f t="shared" si="108"/>
        <v>0</v>
      </c>
      <c r="FU99" s="404">
        <f t="shared" si="108"/>
        <v>0</v>
      </c>
      <c r="FV99" s="404">
        <f t="shared" si="108"/>
        <v>0</v>
      </c>
      <c r="FW99" s="404">
        <f t="shared" si="108"/>
        <v>0</v>
      </c>
      <c r="FX99" s="404">
        <f t="shared" si="108"/>
        <v>0</v>
      </c>
      <c r="FY99" s="404">
        <f t="shared" si="108"/>
        <v>0</v>
      </c>
      <c r="FZ99" s="404">
        <f t="shared" si="108"/>
        <v>0</v>
      </c>
      <c r="GA99" s="404">
        <f t="shared" si="108"/>
        <v>0</v>
      </c>
      <c r="GB99" s="404">
        <f t="shared" si="108"/>
        <v>0</v>
      </c>
      <c r="GC99" s="404">
        <f t="shared" si="108"/>
        <v>0</v>
      </c>
      <c r="GD99" s="404">
        <f t="shared" si="108"/>
        <v>0</v>
      </c>
      <c r="GE99" s="404">
        <f t="shared" si="108"/>
        <v>0</v>
      </c>
      <c r="GF99" s="404">
        <f t="shared" si="108"/>
        <v>0</v>
      </c>
      <c r="GG99" s="404">
        <f t="shared" si="108"/>
        <v>0</v>
      </c>
      <c r="GH99" s="404">
        <f t="shared" si="108"/>
        <v>0</v>
      </c>
      <c r="GI99" s="404">
        <f t="shared" si="108"/>
        <v>0</v>
      </c>
      <c r="GJ99" s="404">
        <f t="shared" si="108"/>
        <v>0</v>
      </c>
    </row>
    <row r="100" spans="1:255" s="256" customFormat="1" x14ac:dyDescent="0.35">
      <c r="A100" s="313"/>
      <c r="B100" s="313"/>
      <c r="C100" s="314"/>
      <c r="D100" s="315"/>
      <c r="E100" s="404"/>
      <c r="F100" s="404"/>
      <c r="G100" s="404"/>
      <c r="H100" s="404"/>
      <c r="I100" s="404"/>
      <c r="J100" s="404"/>
      <c r="K100" s="404"/>
      <c r="L100" s="404"/>
      <c r="M100" s="404"/>
      <c r="N100" s="404"/>
      <c r="O100" s="404"/>
      <c r="P100" s="404"/>
      <c r="Q100" s="404"/>
      <c r="R100" s="404"/>
      <c r="S100" s="404"/>
      <c r="T100" s="404"/>
      <c r="U100" s="404"/>
      <c r="V100" s="404"/>
      <c r="W100" s="404"/>
      <c r="X100" s="404"/>
      <c r="Y100" s="404"/>
      <c r="Z100" s="404"/>
      <c r="AA100" s="404"/>
      <c r="AB100" s="404"/>
      <c r="AC100" s="404"/>
      <c r="AD100" s="404"/>
      <c r="AE100" s="404"/>
      <c r="AF100" s="404"/>
      <c r="AG100" s="404"/>
      <c r="AH100" s="404"/>
      <c r="AI100" s="404"/>
      <c r="AJ100" s="404"/>
      <c r="AK100" s="404"/>
      <c r="AL100" s="404"/>
      <c r="AM100" s="404"/>
      <c r="AN100" s="404"/>
      <c r="AO100" s="404"/>
      <c r="AP100" s="404"/>
      <c r="AQ100" s="404"/>
      <c r="AR100" s="404"/>
      <c r="AS100" s="404"/>
      <c r="AT100" s="404"/>
      <c r="AU100" s="404"/>
      <c r="AV100" s="404"/>
      <c r="AW100" s="404"/>
      <c r="AX100" s="404"/>
      <c r="AY100" s="404"/>
      <c r="AZ100" s="404"/>
      <c r="BA100" s="404"/>
      <c r="BB100" s="404"/>
      <c r="BC100" s="404"/>
      <c r="BD100" s="404"/>
      <c r="BE100" s="404"/>
      <c r="BF100" s="404"/>
      <c r="BG100" s="404"/>
      <c r="BH100" s="404"/>
      <c r="BI100" s="404"/>
      <c r="BJ100" s="404"/>
      <c r="BK100" s="404"/>
      <c r="BL100" s="404"/>
      <c r="BM100" s="404"/>
      <c r="BN100" s="404"/>
      <c r="BO100" s="404"/>
      <c r="BP100" s="404"/>
      <c r="BQ100" s="404"/>
      <c r="BR100" s="404"/>
      <c r="BS100" s="404"/>
      <c r="BT100" s="404"/>
      <c r="BU100" s="404"/>
      <c r="BV100" s="404"/>
      <c r="BW100" s="404"/>
      <c r="BX100" s="404"/>
      <c r="BY100" s="404"/>
      <c r="BZ100" s="404"/>
      <c r="CA100" s="404"/>
      <c r="CB100" s="404"/>
      <c r="CC100" s="404"/>
      <c r="CD100" s="404"/>
      <c r="CE100" s="404"/>
      <c r="CF100" s="404"/>
      <c r="CG100" s="404"/>
      <c r="CH100" s="404"/>
      <c r="CI100" s="404"/>
      <c r="CJ100" s="404"/>
      <c r="CK100" s="404"/>
      <c r="CL100" s="404"/>
      <c r="CM100" s="404"/>
      <c r="CN100" s="404"/>
      <c r="CO100" s="404"/>
      <c r="CP100" s="404"/>
      <c r="CQ100" s="404"/>
      <c r="CR100" s="404"/>
      <c r="CS100" s="404"/>
      <c r="CT100" s="404"/>
      <c r="CU100" s="404"/>
      <c r="CV100" s="404"/>
      <c r="CW100" s="404"/>
      <c r="CX100" s="404"/>
      <c r="CY100" s="404"/>
      <c r="CZ100" s="404"/>
      <c r="DA100" s="404"/>
      <c r="DB100" s="404"/>
      <c r="DC100" s="404"/>
      <c r="DD100" s="404"/>
      <c r="DE100" s="404"/>
      <c r="DF100" s="404"/>
      <c r="DG100" s="404"/>
      <c r="DH100" s="404"/>
      <c r="DI100" s="404"/>
      <c r="DJ100" s="404"/>
      <c r="DK100" s="404"/>
      <c r="DL100" s="404"/>
      <c r="DM100" s="404"/>
      <c r="DN100" s="404"/>
      <c r="DO100" s="404"/>
      <c r="DP100" s="404"/>
      <c r="DQ100" s="404"/>
      <c r="DR100" s="404"/>
      <c r="DS100" s="404"/>
      <c r="DT100" s="404"/>
      <c r="DU100" s="404"/>
      <c r="DV100" s="404"/>
      <c r="DW100" s="404"/>
      <c r="DX100" s="404"/>
      <c r="DY100" s="404"/>
      <c r="DZ100" s="404"/>
      <c r="EA100" s="404"/>
      <c r="EB100" s="404"/>
      <c r="EC100" s="404"/>
      <c r="ED100" s="404"/>
      <c r="EE100" s="404"/>
      <c r="EF100" s="404"/>
      <c r="EG100" s="404"/>
      <c r="EH100" s="404"/>
      <c r="EI100" s="404"/>
      <c r="EJ100" s="404"/>
      <c r="EK100" s="404"/>
      <c r="EL100" s="404"/>
      <c r="EM100" s="404"/>
      <c r="EN100" s="404"/>
      <c r="EO100" s="404"/>
      <c r="EP100" s="404"/>
      <c r="EQ100" s="404"/>
      <c r="ER100" s="404"/>
      <c r="ES100" s="404"/>
      <c r="ET100" s="404"/>
      <c r="EU100" s="404"/>
      <c r="EV100" s="404"/>
      <c r="EW100" s="404"/>
      <c r="EX100" s="404"/>
      <c r="EY100" s="404"/>
      <c r="EZ100" s="404"/>
      <c r="FA100" s="404"/>
      <c r="FB100" s="404"/>
      <c r="FC100" s="404"/>
      <c r="FD100" s="404"/>
      <c r="FE100" s="404"/>
      <c r="FF100" s="404"/>
      <c r="FG100" s="404"/>
      <c r="FH100" s="404"/>
      <c r="FI100" s="404"/>
      <c r="FJ100" s="404"/>
      <c r="FK100" s="404"/>
      <c r="FL100" s="404"/>
      <c r="FM100" s="404"/>
      <c r="FN100" s="404"/>
      <c r="FO100" s="404"/>
      <c r="FP100" s="404"/>
      <c r="FQ100" s="404"/>
      <c r="FR100" s="404"/>
      <c r="FS100" s="404"/>
      <c r="FT100" s="404"/>
      <c r="FU100" s="404"/>
      <c r="FV100" s="404"/>
      <c r="FW100" s="404"/>
      <c r="FX100" s="404"/>
      <c r="FY100" s="404"/>
      <c r="FZ100" s="404"/>
      <c r="GA100" s="404"/>
      <c r="GB100" s="404"/>
      <c r="GC100" s="404"/>
      <c r="GD100" s="404"/>
      <c r="GE100" s="404"/>
      <c r="GF100" s="404"/>
      <c r="GG100" s="404"/>
      <c r="GH100" s="404"/>
      <c r="GI100" s="404"/>
      <c r="GJ100" s="404"/>
    </row>
    <row r="101" spans="1:255" s="256" customFormat="1" x14ac:dyDescent="0.35">
      <c r="A101" s="313"/>
      <c r="B101" s="313"/>
      <c r="C101" s="314"/>
      <c r="D101" s="315"/>
      <c r="E101" s="508" t="str">
        <f xml:space="preserve"> InpC!E$61</f>
        <v>Senior active principal repayment profile</v>
      </c>
      <c r="F101" s="508">
        <f xml:space="preserve"> InpC!F$61</f>
        <v>3</v>
      </c>
      <c r="G101" s="508" t="str">
        <f xml:space="preserve"> InpC!G$61</f>
        <v>1 = level p, 2 = sculpted, 3 = level ds</v>
      </c>
      <c r="H101" s="624"/>
      <c r="I101" s="404"/>
      <c r="J101" s="404"/>
      <c r="K101" s="404"/>
      <c r="L101" s="404"/>
      <c r="M101" s="404"/>
      <c r="N101" s="404"/>
      <c r="O101" s="404"/>
      <c r="P101" s="404"/>
      <c r="Q101" s="404"/>
      <c r="R101" s="404"/>
      <c r="S101" s="404"/>
      <c r="T101" s="404"/>
      <c r="U101" s="404"/>
      <c r="V101" s="404"/>
      <c r="W101" s="404"/>
      <c r="X101" s="404"/>
      <c r="Y101" s="404"/>
      <c r="Z101" s="404"/>
      <c r="AA101" s="404"/>
      <c r="AB101" s="404"/>
      <c r="AC101" s="404"/>
      <c r="AD101" s="404"/>
      <c r="AE101" s="404"/>
      <c r="AF101" s="404"/>
      <c r="AG101" s="404"/>
      <c r="AH101" s="404"/>
      <c r="AI101" s="404"/>
      <c r="AJ101" s="404"/>
      <c r="AK101" s="404"/>
      <c r="AL101" s="404"/>
      <c r="AM101" s="404"/>
      <c r="AN101" s="404"/>
      <c r="AO101" s="404"/>
      <c r="AP101" s="404"/>
      <c r="AQ101" s="404"/>
      <c r="AR101" s="404"/>
      <c r="AS101" s="404"/>
      <c r="AT101" s="404"/>
      <c r="AU101" s="404"/>
      <c r="AV101" s="404"/>
      <c r="AW101" s="404"/>
      <c r="AX101" s="404"/>
      <c r="AY101" s="404"/>
      <c r="AZ101" s="404"/>
      <c r="BA101" s="404"/>
      <c r="BB101" s="404"/>
      <c r="BC101" s="404"/>
      <c r="BD101" s="404"/>
      <c r="BE101" s="404"/>
      <c r="BF101" s="404"/>
      <c r="BG101" s="404"/>
      <c r="BH101" s="404"/>
      <c r="BI101" s="404"/>
      <c r="BJ101" s="404"/>
      <c r="BK101" s="404"/>
      <c r="BL101" s="404"/>
      <c r="BM101" s="404"/>
      <c r="BN101" s="404"/>
      <c r="BO101" s="404"/>
      <c r="BP101" s="404"/>
      <c r="BQ101" s="404"/>
      <c r="BR101" s="404"/>
      <c r="BS101" s="404"/>
      <c r="BT101" s="404"/>
      <c r="BU101" s="404"/>
      <c r="BV101" s="404"/>
      <c r="BW101" s="404"/>
      <c r="BX101" s="404"/>
      <c r="BY101" s="404"/>
      <c r="BZ101" s="404"/>
      <c r="CA101" s="404"/>
      <c r="CB101" s="404"/>
      <c r="CC101" s="404"/>
      <c r="CD101" s="404"/>
      <c r="CE101" s="404"/>
      <c r="CF101" s="404"/>
      <c r="CG101" s="404"/>
      <c r="CH101" s="404"/>
      <c r="CI101" s="404"/>
      <c r="CJ101" s="404"/>
      <c r="CK101" s="404"/>
      <c r="CL101" s="404"/>
      <c r="CM101" s="404"/>
      <c r="CN101" s="404"/>
      <c r="CO101" s="404"/>
      <c r="CP101" s="404"/>
      <c r="CQ101" s="404"/>
      <c r="CR101" s="404"/>
      <c r="CS101" s="404"/>
      <c r="CT101" s="404"/>
      <c r="CU101" s="404"/>
      <c r="CV101" s="404"/>
      <c r="CW101" s="404"/>
      <c r="CX101" s="404"/>
      <c r="CY101" s="404"/>
      <c r="CZ101" s="404"/>
      <c r="DA101" s="404"/>
      <c r="DB101" s="404"/>
      <c r="DC101" s="404"/>
      <c r="DD101" s="404"/>
      <c r="DE101" s="404"/>
      <c r="DF101" s="404"/>
      <c r="DG101" s="404"/>
      <c r="DH101" s="404"/>
      <c r="DI101" s="404"/>
      <c r="DJ101" s="404"/>
      <c r="DK101" s="404"/>
      <c r="DL101" s="404"/>
      <c r="DM101" s="404"/>
      <c r="DN101" s="404"/>
      <c r="DO101" s="404"/>
      <c r="DP101" s="404"/>
      <c r="DQ101" s="404"/>
      <c r="DR101" s="404"/>
      <c r="DS101" s="404"/>
      <c r="DT101" s="404"/>
      <c r="DU101" s="404"/>
      <c r="DV101" s="404"/>
      <c r="DW101" s="404"/>
      <c r="DX101" s="404"/>
      <c r="DY101" s="404"/>
      <c r="DZ101" s="404"/>
      <c r="EA101" s="404"/>
      <c r="EB101" s="404"/>
      <c r="EC101" s="404"/>
      <c r="ED101" s="404"/>
      <c r="EE101" s="404"/>
      <c r="EF101" s="404"/>
      <c r="EG101" s="404"/>
      <c r="EH101" s="404"/>
      <c r="EI101" s="404"/>
      <c r="EJ101" s="404"/>
      <c r="EK101" s="404"/>
      <c r="EL101" s="404"/>
      <c r="EM101" s="404"/>
      <c r="EN101" s="404"/>
      <c r="EO101" s="404"/>
      <c r="EP101" s="404"/>
      <c r="EQ101" s="404"/>
      <c r="ER101" s="404"/>
      <c r="ES101" s="404"/>
      <c r="ET101" s="404"/>
      <c r="EU101" s="404"/>
      <c r="EV101" s="404"/>
      <c r="EW101" s="404"/>
      <c r="EX101" s="404"/>
      <c r="EY101" s="404"/>
      <c r="EZ101" s="404"/>
      <c r="FA101" s="404"/>
      <c r="FB101" s="404"/>
      <c r="FC101" s="404"/>
      <c r="FD101" s="404"/>
      <c r="FE101" s="404"/>
      <c r="FF101" s="404"/>
      <c r="FG101" s="404"/>
      <c r="FH101" s="404"/>
      <c r="FI101" s="404"/>
      <c r="FJ101" s="404"/>
      <c r="FK101" s="404"/>
      <c r="FL101" s="404"/>
      <c r="FM101" s="404"/>
      <c r="FN101" s="404"/>
      <c r="FO101" s="404"/>
      <c r="FP101" s="404"/>
      <c r="FQ101" s="404"/>
      <c r="FR101" s="404"/>
      <c r="FS101" s="404"/>
      <c r="FT101" s="404"/>
      <c r="FU101" s="404"/>
      <c r="FV101" s="404"/>
      <c r="FW101" s="404"/>
      <c r="FX101" s="404"/>
      <c r="FY101" s="404"/>
      <c r="FZ101" s="404"/>
      <c r="GA101" s="404"/>
      <c r="GB101" s="404"/>
      <c r="GC101" s="404"/>
      <c r="GD101" s="404"/>
      <c r="GE101" s="404"/>
      <c r="GF101" s="404"/>
      <c r="GG101" s="404"/>
      <c r="GH101" s="404"/>
      <c r="GI101" s="404"/>
      <c r="GJ101" s="404"/>
    </row>
    <row r="102" spans="1:255" s="316" customFormat="1" x14ac:dyDescent="0.35">
      <c r="A102" s="313"/>
      <c r="B102" s="313"/>
      <c r="C102" s="314"/>
      <c r="D102" s="315"/>
      <c r="E102" s="100" t="str">
        <f t="shared" ref="E102:AJ102" si="109" xml:space="preserve"> E$80</f>
        <v>Senior debt level principal repayment</v>
      </c>
      <c r="F102" s="100">
        <f t="shared" si="109"/>
        <v>0</v>
      </c>
      <c r="G102" s="100" t="str">
        <f t="shared" si="109"/>
        <v>$ 000s</v>
      </c>
      <c r="H102" s="100">
        <f t="shared" si="109"/>
        <v>67279.668423079944</v>
      </c>
      <c r="I102" s="100">
        <f t="shared" si="109"/>
        <v>0</v>
      </c>
      <c r="J102" s="100">
        <f t="shared" si="109"/>
        <v>0</v>
      </c>
      <c r="K102" s="100">
        <f t="shared" si="109"/>
        <v>0</v>
      </c>
      <c r="L102" s="100">
        <f t="shared" si="109"/>
        <v>0</v>
      </c>
      <c r="M102" s="100">
        <f t="shared" si="109"/>
        <v>1681.9917105769978</v>
      </c>
      <c r="N102" s="100">
        <f t="shared" si="109"/>
        <v>1681.9917105769978</v>
      </c>
      <c r="O102" s="100">
        <f t="shared" si="109"/>
        <v>1681.9917105769978</v>
      </c>
      <c r="P102" s="100">
        <f t="shared" si="109"/>
        <v>1681.9917105769978</v>
      </c>
      <c r="Q102" s="100">
        <f t="shared" si="109"/>
        <v>1681.9917105769978</v>
      </c>
      <c r="R102" s="100">
        <f t="shared" si="109"/>
        <v>1681.9917105769978</v>
      </c>
      <c r="S102" s="100">
        <f t="shared" si="109"/>
        <v>1681.9917105769978</v>
      </c>
      <c r="T102" s="100">
        <f t="shared" si="109"/>
        <v>1681.9917105769978</v>
      </c>
      <c r="U102" s="100">
        <f t="shared" si="109"/>
        <v>1681.9917105769978</v>
      </c>
      <c r="V102" s="100">
        <f t="shared" si="109"/>
        <v>1681.9917105769978</v>
      </c>
      <c r="W102" s="100">
        <f t="shared" si="109"/>
        <v>1681.9917105769978</v>
      </c>
      <c r="X102" s="100">
        <f t="shared" si="109"/>
        <v>1681.9917105769978</v>
      </c>
      <c r="Y102" s="100">
        <f t="shared" si="109"/>
        <v>1681.9917105769978</v>
      </c>
      <c r="Z102" s="100">
        <f t="shared" si="109"/>
        <v>1681.9917105769978</v>
      </c>
      <c r="AA102" s="100">
        <f t="shared" si="109"/>
        <v>1681.9917105769978</v>
      </c>
      <c r="AB102" s="100">
        <f t="shared" si="109"/>
        <v>1681.9917105769978</v>
      </c>
      <c r="AC102" s="100">
        <f t="shared" si="109"/>
        <v>1681.9917105769978</v>
      </c>
      <c r="AD102" s="100">
        <f t="shared" si="109"/>
        <v>1681.9917105769978</v>
      </c>
      <c r="AE102" s="100">
        <f t="shared" si="109"/>
        <v>1681.9917105769978</v>
      </c>
      <c r="AF102" s="100">
        <f t="shared" si="109"/>
        <v>1681.9917105769978</v>
      </c>
      <c r="AG102" s="100">
        <f t="shared" si="109"/>
        <v>1681.9917105769978</v>
      </c>
      <c r="AH102" s="100">
        <f t="shared" si="109"/>
        <v>1681.9917105769978</v>
      </c>
      <c r="AI102" s="100">
        <f t="shared" si="109"/>
        <v>1681.9917105769978</v>
      </c>
      <c r="AJ102" s="100">
        <f t="shared" si="109"/>
        <v>1681.9917105769978</v>
      </c>
      <c r="AK102" s="100">
        <f t="shared" ref="AK102:BP102" si="110" xml:space="preserve"> AK$80</f>
        <v>1681.9917105769978</v>
      </c>
      <c r="AL102" s="100">
        <f t="shared" si="110"/>
        <v>1681.9917105769978</v>
      </c>
      <c r="AM102" s="100">
        <f t="shared" si="110"/>
        <v>1681.9917105769978</v>
      </c>
      <c r="AN102" s="100">
        <f t="shared" si="110"/>
        <v>1681.9917105769978</v>
      </c>
      <c r="AO102" s="100">
        <f t="shared" si="110"/>
        <v>1681.9917105769978</v>
      </c>
      <c r="AP102" s="100">
        <f t="shared" si="110"/>
        <v>1681.9917105769978</v>
      </c>
      <c r="AQ102" s="100">
        <f t="shared" si="110"/>
        <v>1681.9917105769978</v>
      </c>
      <c r="AR102" s="100">
        <f t="shared" si="110"/>
        <v>1681.9917105769978</v>
      </c>
      <c r="AS102" s="100">
        <f t="shared" si="110"/>
        <v>1681.9917105769978</v>
      </c>
      <c r="AT102" s="100">
        <f t="shared" si="110"/>
        <v>1681.9917105769978</v>
      </c>
      <c r="AU102" s="100">
        <f t="shared" si="110"/>
        <v>1681.9917105769978</v>
      </c>
      <c r="AV102" s="100">
        <f t="shared" si="110"/>
        <v>1681.9917105769978</v>
      </c>
      <c r="AW102" s="100">
        <f t="shared" si="110"/>
        <v>1681.9917105769978</v>
      </c>
      <c r="AX102" s="100">
        <f t="shared" si="110"/>
        <v>1681.9917105769978</v>
      </c>
      <c r="AY102" s="100">
        <f t="shared" si="110"/>
        <v>1681.9917105769978</v>
      </c>
      <c r="AZ102" s="100">
        <f t="shared" si="110"/>
        <v>1681.9917105769978</v>
      </c>
      <c r="BA102" s="100">
        <f t="shared" si="110"/>
        <v>0</v>
      </c>
      <c r="BB102" s="100">
        <f t="shared" si="110"/>
        <v>0</v>
      </c>
      <c r="BC102" s="100">
        <f t="shared" si="110"/>
        <v>0</v>
      </c>
      <c r="BD102" s="100">
        <f t="shared" si="110"/>
        <v>0</v>
      </c>
      <c r="BE102" s="100">
        <f t="shared" si="110"/>
        <v>0</v>
      </c>
      <c r="BF102" s="100">
        <f t="shared" si="110"/>
        <v>0</v>
      </c>
      <c r="BG102" s="100">
        <f t="shared" si="110"/>
        <v>0</v>
      </c>
      <c r="BH102" s="100">
        <f t="shared" si="110"/>
        <v>0</v>
      </c>
      <c r="BI102" s="100">
        <f t="shared" si="110"/>
        <v>0</v>
      </c>
      <c r="BJ102" s="100">
        <f t="shared" si="110"/>
        <v>0</v>
      </c>
      <c r="BK102" s="100">
        <f t="shared" si="110"/>
        <v>0</v>
      </c>
      <c r="BL102" s="100">
        <f t="shared" si="110"/>
        <v>0</v>
      </c>
      <c r="BM102" s="100">
        <f t="shared" si="110"/>
        <v>0</v>
      </c>
      <c r="BN102" s="100">
        <f t="shared" si="110"/>
        <v>0</v>
      </c>
      <c r="BO102" s="100">
        <f t="shared" si="110"/>
        <v>0</v>
      </c>
      <c r="BP102" s="100">
        <f t="shared" si="110"/>
        <v>0</v>
      </c>
      <c r="BQ102" s="100">
        <f t="shared" ref="BQ102:CV102" si="111" xml:space="preserve"> BQ$80</f>
        <v>0</v>
      </c>
      <c r="BR102" s="100">
        <f t="shared" si="111"/>
        <v>0</v>
      </c>
      <c r="BS102" s="100">
        <f t="shared" si="111"/>
        <v>0</v>
      </c>
      <c r="BT102" s="100">
        <f t="shared" si="111"/>
        <v>0</v>
      </c>
      <c r="BU102" s="100">
        <f t="shared" si="111"/>
        <v>0</v>
      </c>
      <c r="BV102" s="100">
        <f t="shared" si="111"/>
        <v>0</v>
      </c>
      <c r="BW102" s="100">
        <f t="shared" si="111"/>
        <v>0</v>
      </c>
      <c r="BX102" s="100">
        <f t="shared" si="111"/>
        <v>0</v>
      </c>
      <c r="BY102" s="100">
        <f t="shared" si="111"/>
        <v>0</v>
      </c>
      <c r="BZ102" s="100">
        <f t="shared" si="111"/>
        <v>0</v>
      </c>
      <c r="CA102" s="100">
        <f t="shared" si="111"/>
        <v>0</v>
      </c>
      <c r="CB102" s="100">
        <f t="shared" si="111"/>
        <v>0</v>
      </c>
      <c r="CC102" s="100">
        <f t="shared" si="111"/>
        <v>0</v>
      </c>
      <c r="CD102" s="100">
        <f t="shared" si="111"/>
        <v>0</v>
      </c>
      <c r="CE102" s="100">
        <f t="shared" si="111"/>
        <v>0</v>
      </c>
      <c r="CF102" s="100">
        <f t="shared" si="111"/>
        <v>0</v>
      </c>
      <c r="CG102" s="100">
        <f t="shared" si="111"/>
        <v>0</v>
      </c>
      <c r="CH102" s="100">
        <f t="shared" si="111"/>
        <v>0</v>
      </c>
      <c r="CI102" s="100">
        <f t="shared" si="111"/>
        <v>0</v>
      </c>
      <c r="CJ102" s="100">
        <f t="shared" si="111"/>
        <v>0</v>
      </c>
      <c r="CK102" s="100">
        <f t="shared" si="111"/>
        <v>0</v>
      </c>
      <c r="CL102" s="100">
        <f t="shared" si="111"/>
        <v>0</v>
      </c>
      <c r="CM102" s="100">
        <f t="shared" si="111"/>
        <v>0</v>
      </c>
      <c r="CN102" s="100">
        <f t="shared" si="111"/>
        <v>0</v>
      </c>
      <c r="CO102" s="100">
        <f t="shared" si="111"/>
        <v>0</v>
      </c>
      <c r="CP102" s="100">
        <f t="shared" si="111"/>
        <v>0</v>
      </c>
      <c r="CQ102" s="100">
        <f t="shared" si="111"/>
        <v>0</v>
      </c>
      <c r="CR102" s="100">
        <f t="shared" si="111"/>
        <v>0</v>
      </c>
      <c r="CS102" s="100">
        <f t="shared" si="111"/>
        <v>0</v>
      </c>
      <c r="CT102" s="100">
        <f t="shared" si="111"/>
        <v>0</v>
      </c>
      <c r="CU102" s="100">
        <f t="shared" si="111"/>
        <v>0</v>
      </c>
      <c r="CV102" s="100">
        <f t="shared" si="111"/>
        <v>0</v>
      </c>
      <c r="CW102" s="100">
        <f t="shared" ref="CW102:EB102" si="112" xml:space="preserve"> CW$80</f>
        <v>0</v>
      </c>
      <c r="CX102" s="100">
        <f t="shared" si="112"/>
        <v>0</v>
      </c>
      <c r="CY102" s="100">
        <f t="shared" si="112"/>
        <v>0</v>
      </c>
      <c r="CZ102" s="100">
        <f t="shared" si="112"/>
        <v>0</v>
      </c>
      <c r="DA102" s="100">
        <f t="shared" si="112"/>
        <v>0</v>
      </c>
      <c r="DB102" s="100">
        <f t="shared" si="112"/>
        <v>0</v>
      </c>
      <c r="DC102" s="100">
        <f t="shared" si="112"/>
        <v>0</v>
      </c>
      <c r="DD102" s="100">
        <f t="shared" si="112"/>
        <v>0</v>
      </c>
      <c r="DE102" s="100">
        <f t="shared" si="112"/>
        <v>0</v>
      </c>
      <c r="DF102" s="100">
        <f t="shared" si="112"/>
        <v>0</v>
      </c>
      <c r="DG102" s="100">
        <f t="shared" si="112"/>
        <v>0</v>
      </c>
      <c r="DH102" s="100">
        <f t="shared" si="112"/>
        <v>0</v>
      </c>
      <c r="DI102" s="100">
        <f t="shared" si="112"/>
        <v>0</v>
      </c>
      <c r="DJ102" s="100">
        <f t="shared" si="112"/>
        <v>0</v>
      </c>
      <c r="DK102" s="100">
        <f t="shared" si="112"/>
        <v>0</v>
      </c>
      <c r="DL102" s="100">
        <f t="shared" si="112"/>
        <v>0</v>
      </c>
      <c r="DM102" s="100">
        <f t="shared" si="112"/>
        <v>0</v>
      </c>
      <c r="DN102" s="100">
        <f t="shared" si="112"/>
        <v>0</v>
      </c>
      <c r="DO102" s="100">
        <f t="shared" si="112"/>
        <v>0</v>
      </c>
      <c r="DP102" s="100">
        <f t="shared" si="112"/>
        <v>0</v>
      </c>
      <c r="DQ102" s="100">
        <f t="shared" si="112"/>
        <v>0</v>
      </c>
      <c r="DR102" s="100">
        <f t="shared" si="112"/>
        <v>0</v>
      </c>
      <c r="DS102" s="100">
        <f t="shared" si="112"/>
        <v>0</v>
      </c>
      <c r="DT102" s="100">
        <f t="shared" si="112"/>
        <v>0</v>
      </c>
      <c r="DU102" s="100">
        <f t="shared" si="112"/>
        <v>0</v>
      </c>
      <c r="DV102" s="100">
        <f t="shared" si="112"/>
        <v>0</v>
      </c>
      <c r="DW102" s="100">
        <f t="shared" si="112"/>
        <v>0</v>
      </c>
      <c r="DX102" s="100">
        <f t="shared" si="112"/>
        <v>0</v>
      </c>
      <c r="DY102" s="100">
        <f t="shared" si="112"/>
        <v>0</v>
      </c>
      <c r="DZ102" s="100">
        <f t="shared" si="112"/>
        <v>0</v>
      </c>
      <c r="EA102" s="100">
        <f t="shared" si="112"/>
        <v>0</v>
      </c>
      <c r="EB102" s="100">
        <f t="shared" si="112"/>
        <v>0</v>
      </c>
      <c r="EC102" s="100">
        <f t="shared" ref="EC102:FH102" si="113" xml:space="preserve"> EC$80</f>
        <v>0</v>
      </c>
      <c r="ED102" s="100">
        <f t="shared" si="113"/>
        <v>0</v>
      </c>
      <c r="EE102" s="100">
        <f t="shared" si="113"/>
        <v>0</v>
      </c>
      <c r="EF102" s="100">
        <f t="shared" si="113"/>
        <v>0</v>
      </c>
      <c r="EG102" s="100">
        <f t="shared" si="113"/>
        <v>0</v>
      </c>
      <c r="EH102" s="100">
        <f t="shared" si="113"/>
        <v>0</v>
      </c>
      <c r="EI102" s="100">
        <f t="shared" si="113"/>
        <v>0</v>
      </c>
      <c r="EJ102" s="100">
        <f t="shared" si="113"/>
        <v>0</v>
      </c>
      <c r="EK102" s="100">
        <f t="shared" si="113"/>
        <v>0</v>
      </c>
      <c r="EL102" s="100">
        <f t="shared" si="113"/>
        <v>0</v>
      </c>
      <c r="EM102" s="100">
        <f t="shared" si="113"/>
        <v>0</v>
      </c>
      <c r="EN102" s="100">
        <f t="shared" si="113"/>
        <v>0</v>
      </c>
      <c r="EO102" s="100">
        <f t="shared" si="113"/>
        <v>0</v>
      </c>
      <c r="EP102" s="100">
        <f t="shared" si="113"/>
        <v>0</v>
      </c>
      <c r="EQ102" s="100">
        <f t="shared" si="113"/>
        <v>0</v>
      </c>
      <c r="ER102" s="100">
        <f t="shared" si="113"/>
        <v>0</v>
      </c>
      <c r="ES102" s="100">
        <f t="shared" si="113"/>
        <v>0</v>
      </c>
      <c r="ET102" s="100">
        <f t="shared" si="113"/>
        <v>0</v>
      </c>
      <c r="EU102" s="100">
        <f t="shared" si="113"/>
        <v>0</v>
      </c>
      <c r="EV102" s="100">
        <f t="shared" si="113"/>
        <v>0</v>
      </c>
      <c r="EW102" s="100">
        <f t="shared" si="113"/>
        <v>0</v>
      </c>
      <c r="EX102" s="100">
        <f t="shared" si="113"/>
        <v>0</v>
      </c>
      <c r="EY102" s="100">
        <f t="shared" si="113"/>
        <v>0</v>
      </c>
      <c r="EZ102" s="100">
        <f t="shared" si="113"/>
        <v>0</v>
      </c>
      <c r="FA102" s="100">
        <f t="shared" si="113"/>
        <v>0</v>
      </c>
      <c r="FB102" s="100">
        <f t="shared" si="113"/>
        <v>0</v>
      </c>
      <c r="FC102" s="100">
        <f t="shared" si="113"/>
        <v>0</v>
      </c>
      <c r="FD102" s="100">
        <f t="shared" si="113"/>
        <v>0</v>
      </c>
      <c r="FE102" s="100">
        <f t="shared" si="113"/>
        <v>0</v>
      </c>
      <c r="FF102" s="100">
        <f t="shared" si="113"/>
        <v>0</v>
      </c>
      <c r="FG102" s="100">
        <f t="shared" si="113"/>
        <v>0</v>
      </c>
      <c r="FH102" s="100">
        <f t="shared" si="113"/>
        <v>0</v>
      </c>
      <c r="FI102" s="100">
        <f t="shared" ref="FI102:GJ102" si="114" xml:space="preserve"> FI$80</f>
        <v>0</v>
      </c>
      <c r="FJ102" s="100">
        <f t="shared" si="114"/>
        <v>0</v>
      </c>
      <c r="FK102" s="100">
        <f t="shared" si="114"/>
        <v>0</v>
      </c>
      <c r="FL102" s="100">
        <f t="shared" si="114"/>
        <v>0</v>
      </c>
      <c r="FM102" s="100">
        <f t="shared" si="114"/>
        <v>0</v>
      </c>
      <c r="FN102" s="100">
        <f t="shared" si="114"/>
        <v>0</v>
      </c>
      <c r="FO102" s="100">
        <f t="shared" si="114"/>
        <v>0</v>
      </c>
      <c r="FP102" s="100">
        <f t="shared" si="114"/>
        <v>0</v>
      </c>
      <c r="FQ102" s="100">
        <f t="shared" si="114"/>
        <v>0</v>
      </c>
      <c r="FR102" s="100">
        <f t="shared" si="114"/>
        <v>0</v>
      </c>
      <c r="FS102" s="100">
        <f t="shared" si="114"/>
        <v>0</v>
      </c>
      <c r="FT102" s="100">
        <f t="shared" si="114"/>
        <v>0</v>
      </c>
      <c r="FU102" s="100">
        <f t="shared" si="114"/>
        <v>0</v>
      </c>
      <c r="FV102" s="100">
        <f t="shared" si="114"/>
        <v>0</v>
      </c>
      <c r="FW102" s="100">
        <f t="shared" si="114"/>
        <v>0</v>
      </c>
      <c r="FX102" s="100">
        <f t="shared" si="114"/>
        <v>0</v>
      </c>
      <c r="FY102" s="100">
        <f t="shared" si="114"/>
        <v>0</v>
      </c>
      <c r="FZ102" s="100">
        <f t="shared" si="114"/>
        <v>0</v>
      </c>
      <c r="GA102" s="100">
        <f t="shared" si="114"/>
        <v>0</v>
      </c>
      <c r="GB102" s="100">
        <f t="shared" si="114"/>
        <v>0</v>
      </c>
      <c r="GC102" s="100">
        <f t="shared" si="114"/>
        <v>0</v>
      </c>
      <c r="GD102" s="100">
        <f t="shared" si="114"/>
        <v>0</v>
      </c>
      <c r="GE102" s="100">
        <f t="shared" si="114"/>
        <v>0</v>
      </c>
      <c r="GF102" s="100">
        <f t="shared" si="114"/>
        <v>0</v>
      </c>
      <c r="GG102" s="100">
        <f t="shared" si="114"/>
        <v>0</v>
      </c>
      <c r="GH102" s="100">
        <f t="shared" si="114"/>
        <v>0</v>
      </c>
      <c r="GI102" s="100">
        <f t="shared" si="114"/>
        <v>0</v>
      </c>
      <c r="GJ102" s="100">
        <f t="shared" si="114"/>
        <v>0</v>
      </c>
    </row>
    <row r="103" spans="1:255" s="316" customFormat="1" x14ac:dyDescent="0.35">
      <c r="A103" s="313"/>
      <c r="B103" s="313"/>
      <c r="C103" s="314"/>
      <c r="D103" s="315"/>
      <c r="E103" s="205" t="str">
        <f t="shared" ref="E103:AJ103" si="115" xml:space="preserve"> E$85</f>
        <v xml:space="preserve">Senior debt sculpted principal repayment </v>
      </c>
      <c r="F103" s="205">
        <f t="shared" si="115"/>
        <v>0</v>
      </c>
      <c r="G103" s="205" t="str">
        <f t="shared" si="115"/>
        <v>$ 000s</v>
      </c>
      <c r="H103" s="205">
        <f t="shared" si="115"/>
        <v>65632.494423336306</v>
      </c>
      <c r="I103" s="205">
        <f t="shared" si="115"/>
        <v>0</v>
      </c>
      <c r="J103" s="205">
        <f t="shared" si="115"/>
        <v>0</v>
      </c>
      <c r="K103" s="205">
        <f t="shared" si="115"/>
        <v>0</v>
      </c>
      <c r="L103" s="205">
        <f t="shared" si="115"/>
        <v>0</v>
      </c>
      <c r="M103" s="205">
        <f t="shared" si="115"/>
        <v>23.824085506338633</v>
      </c>
      <c r="N103" s="205">
        <f t="shared" si="115"/>
        <v>2641.2547079020405</v>
      </c>
      <c r="O103" s="205">
        <f t="shared" si="115"/>
        <v>2019.0710815216039</v>
      </c>
      <c r="P103" s="205">
        <f t="shared" si="115"/>
        <v>448.09017483523337</v>
      </c>
      <c r="Q103" s="205">
        <f t="shared" si="115"/>
        <v>1188.5672616270663</v>
      </c>
      <c r="R103" s="205">
        <f t="shared" si="115"/>
        <v>2691.1606595135822</v>
      </c>
      <c r="S103" s="205">
        <f t="shared" si="115"/>
        <v>2073.522681975935</v>
      </c>
      <c r="T103" s="205">
        <f t="shared" si="115"/>
        <v>510.22457148567673</v>
      </c>
      <c r="U103" s="205">
        <f t="shared" si="115"/>
        <v>1248.9780836559439</v>
      </c>
      <c r="V103" s="205">
        <f t="shared" si="115"/>
        <v>2746.3663364474714</v>
      </c>
      <c r="W103" s="205">
        <f t="shared" si="115"/>
        <v>2133.4008142287348</v>
      </c>
      <c r="X103" s="205">
        <f t="shared" si="115"/>
        <v>580.47105670034739</v>
      </c>
      <c r="Y103" s="205">
        <f t="shared" si="115"/>
        <v>1302.7901346464057</v>
      </c>
      <c r="Z103" s="205">
        <f t="shared" si="115"/>
        <v>2807.0174309213003</v>
      </c>
      <c r="AA103" s="205">
        <f t="shared" si="115"/>
        <v>2198.6520546541096</v>
      </c>
      <c r="AB103" s="205">
        <f t="shared" si="115"/>
        <v>650.35418415932304</v>
      </c>
      <c r="AC103" s="205">
        <f t="shared" si="115"/>
        <v>1168.9896618956047</v>
      </c>
      <c r="AD103" s="205">
        <f t="shared" si="115"/>
        <v>2504.3208581922681</v>
      </c>
      <c r="AE103" s="205">
        <f t="shared" si="115"/>
        <v>1965.7466479197974</v>
      </c>
      <c r="AF103" s="205">
        <f t="shared" si="115"/>
        <v>588.35152452476916</v>
      </c>
      <c r="AG103" s="205">
        <f t="shared" si="115"/>
        <v>1248.7857803152244</v>
      </c>
      <c r="AH103" s="205">
        <f t="shared" si="115"/>
        <v>2580.1866729027656</v>
      </c>
      <c r="AI103" s="205">
        <f t="shared" si="115"/>
        <v>2046.1733793652422</v>
      </c>
      <c r="AJ103" s="205">
        <f t="shared" si="115"/>
        <v>675.34717756514976</v>
      </c>
      <c r="AK103" s="205">
        <f t="shared" ref="AK103:BP103" si="116" xml:space="preserve"> AK$85</f>
        <v>1335.0917668551519</v>
      </c>
      <c r="AL103" s="205">
        <f t="shared" si="116"/>
        <v>2662.7875586839887</v>
      </c>
      <c r="AM103" s="205">
        <f t="shared" si="116"/>
        <v>2133.3741754570492</v>
      </c>
      <c r="AN103" s="205">
        <f t="shared" si="116"/>
        <v>774.63802502581279</v>
      </c>
      <c r="AO103" s="205">
        <f t="shared" si="116"/>
        <v>1417.8640385309272</v>
      </c>
      <c r="AP103" s="205">
        <f t="shared" si="116"/>
        <v>2752.3823988322174</v>
      </c>
      <c r="AQ103" s="205">
        <f t="shared" si="116"/>
        <v>2208.7062247601352</v>
      </c>
      <c r="AR103" s="205">
        <f t="shared" si="116"/>
        <v>813.97920567924166</v>
      </c>
      <c r="AS103" s="205">
        <f t="shared" si="116"/>
        <v>1110.2351229307999</v>
      </c>
      <c r="AT103" s="205">
        <f t="shared" si="116"/>
        <v>2360.4174486461902</v>
      </c>
      <c r="AU103" s="205">
        <f t="shared" si="116"/>
        <v>2245.3559180673628</v>
      </c>
      <c r="AV103" s="205">
        <f t="shared" si="116"/>
        <v>882.52750286417859</v>
      </c>
      <c r="AW103" s="205">
        <f t="shared" si="116"/>
        <v>1181.7645795450308</v>
      </c>
      <c r="AX103" s="205">
        <f t="shared" si="116"/>
        <v>2430.3893635326249</v>
      </c>
      <c r="AY103" s="205">
        <f t="shared" si="116"/>
        <v>2318.3575093874701</v>
      </c>
      <c r="AZ103" s="205">
        <f t="shared" si="116"/>
        <v>962.97656207620162</v>
      </c>
      <c r="BA103" s="205">
        <f t="shared" si="116"/>
        <v>3.8788805341027913E-13</v>
      </c>
      <c r="BB103" s="205">
        <f t="shared" si="116"/>
        <v>3.9220578401000246E-13</v>
      </c>
      <c r="BC103" s="205">
        <f t="shared" si="116"/>
        <v>3.9226351873367101E-13</v>
      </c>
      <c r="BD103" s="205">
        <f t="shared" si="116"/>
        <v>3.8808916997368214E-13</v>
      </c>
      <c r="BE103" s="205">
        <f t="shared" si="116"/>
        <v>3.88138828384399E-13</v>
      </c>
      <c r="BF103" s="205">
        <f t="shared" si="116"/>
        <v>3.9245052903424952E-13</v>
      </c>
      <c r="BG103" s="205">
        <f t="shared" si="116"/>
        <v>3.9251328416867184E-13</v>
      </c>
      <c r="BH103" s="205">
        <f t="shared" si="116"/>
        <v>3.840687895717565E-13</v>
      </c>
      <c r="BI103" s="205">
        <f t="shared" si="116"/>
        <v>3.8839332773932252E-13</v>
      </c>
      <c r="BJ103" s="205">
        <f t="shared" si="116"/>
        <v>3.9272037611226558E-13</v>
      </c>
      <c r="BK103" s="205">
        <f t="shared" si="116"/>
        <v>3.9278815165744162E-13</v>
      </c>
      <c r="BL103" s="205">
        <f t="shared" si="116"/>
        <v>3.8434136513387781E-13</v>
      </c>
      <c r="BM103" s="205">
        <f t="shared" si="116"/>
        <v>3.8869376112415922E-13</v>
      </c>
      <c r="BN103" s="205">
        <f t="shared" si="116"/>
        <v>3.9303038647631185E-13</v>
      </c>
      <c r="BO103" s="205">
        <f t="shared" si="116"/>
        <v>3.9311322325374935E-13</v>
      </c>
      <c r="BP103" s="205">
        <f t="shared" si="116"/>
        <v>3.8461885196738878E-13</v>
      </c>
      <c r="BQ103" s="205">
        <f t="shared" ref="BQ103:CV103" si="117" xml:space="preserve"> BQ$85</f>
        <v>3.8893584587640366E-13</v>
      </c>
      <c r="BR103" s="205">
        <f t="shared" si="117"/>
        <v>3.9326634578173977E-13</v>
      </c>
      <c r="BS103" s="205">
        <f t="shared" si="117"/>
        <v>3.9331529478658922E-13</v>
      </c>
      <c r="BT103" s="205">
        <f t="shared" si="117"/>
        <v>3.8909102840989364E-13</v>
      </c>
      <c r="BU103" s="205">
        <f t="shared" si="117"/>
        <v>3.8916427456570092E-13</v>
      </c>
      <c r="BV103" s="205">
        <f t="shared" si="117"/>
        <v>3.934997948817909E-13</v>
      </c>
      <c r="BW103" s="205">
        <f t="shared" si="117"/>
        <v>3.935914173780475E-13</v>
      </c>
      <c r="BX103" s="205">
        <f t="shared" si="117"/>
        <v>3.8511857383127792E-13</v>
      </c>
      <c r="BY103" s="205">
        <f t="shared" si="117"/>
        <v>3.8948208839428843E-13</v>
      </c>
      <c r="BZ103" s="205">
        <f t="shared" si="117"/>
        <v>3.9383365219691768E-13</v>
      </c>
      <c r="CA103" s="205">
        <f t="shared" si="117"/>
        <v>3.939039379474707E-13</v>
      </c>
      <c r="CB103" s="205">
        <f t="shared" si="117"/>
        <v>3.8542184483958401E-13</v>
      </c>
      <c r="CC103" s="205">
        <f t="shared" si="117"/>
        <v>3.8977134863671379E-13</v>
      </c>
      <c r="CD103" s="205">
        <f t="shared" si="117"/>
        <v>3.9411730540450676E-13</v>
      </c>
      <c r="CE103" s="205">
        <f t="shared" si="117"/>
        <v>3.9419135646312501E-13</v>
      </c>
      <c r="CF103" s="205">
        <f t="shared" si="117"/>
        <v>3.8568214222323154E-13</v>
      </c>
      <c r="CG103" s="205">
        <f t="shared" si="117"/>
        <v>3.9002584799163741E-13</v>
      </c>
      <c r="CH103" s="205">
        <f t="shared" si="117"/>
        <v>3.943733463529498E-13</v>
      </c>
      <c r="CI103" s="205">
        <f t="shared" si="117"/>
        <v>3.9443359128199519E-13</v>
      </c>
      <c r="CJ103" s="205">
        <f t="shared" si="117"/>
        <v>3.9019344512780668E-13</v>
      </c>
      <c r="CK103" s="205">
        <f t="shared" si="117"/>
        <v>3.902728985849535E-13</v>
      </c>
      <c r="CL103" s="205">
        <f t="shared" si="117"/>
        <v>3.9461558117181988E-13</v>
      </c>
      <c r="CM103" s="205">
        <f t="shared" si="117"/>
        <v>3.9468335671699607E-13</v>
      </c>
      <c r="CN103" s="205">
        <f t="shared" si="117"/>
        <v>3.8618677535851019E-13</v>
      </c>
      <c r="CO103" s="205">
        <f t="shared" si="117"/>
        <v>3.9054726130416388E-13</v>
      </c>
      <c r="CP103" s="205">
        <f t="shared" si="117"/>
        <v>3.948841731471475E-13</v>
      </c>
      <c r="CQ103" s="205">
        <f t="shared" si="117"/>
        <v>3.94967009924585E-13</v>
      </c>
      <c r="CR103" s="205">
        <f t="shared" si="117"/>
        <v>3.8644216147076806E-13</v>
      </c>
      <c r="CS103" s="205">
        <f t="shared" si="117"/>
        <v>3.9079927773855161E-13</v>
      </c>
      <c r="CT103" s="205">
        <f t="shared" si="117"/>
        <v>3.9515025491709814E-13</v>
      </c>
      <c r="CU103" s="205">
        <f t="shared" si="117"/>
        <v>3.951979488192592E-13</v>
      </c>
      <c r="CV103" s="205">
        <f t="shared" si="117"/>
        <v>3.8667790249746751E-13</v>
      </c>
      <c r="CW103" s="205">
        <f t="shared" ref="CW103:EB103" si="118" xml:space="preserve"> CW$85</f>
        <v>3.9104012103052815E-13</v>
      </c>
      <c r="CX103" s="205">
        <f t="shared" si="118"/>
        <v>3.9541884689242586E-13</v>
      </c>
      <c r="CY103" s="205">
        <f t="shared" si="118"/>
        <v>3.9549791836179793E-13</v>
      </c>
      <c r="CZ103" s="205">
        <f t="shared" si="118"/>
        <v>3.9128593016357618E-13</v>
      </c>
      <c r="DA103" s="205">
        <f t="shared" si="118"/>
        <v>3.9137283238233074E-13</v>
      </c>
      <c r="DB103" s="205">
        <f t="shared" si="118"/>
        <v>3.9572132664034147E-13</v>
      </c>
      <c r="DC103" s="205">
        <f t="shared" si="118"/>
        <v>3.957752960559447E-13</v>
      </c>
      <c r="DD103" s="205">
        <f t="shared" si="118"/>
        <v>3.872463821608108E-13</v>
      </c>
      <c r="DE103" s="205">
        <f t="shared" si="118"/>
        <v>3.9160498545243169E-13</v>
      </c>
      <c r="DF103" s="205">
        <f t="shared" si="118"/>
        <v>3.9597360228071914E-13</v>
      </c>
      <c r="DG103" s="205">
        <f t="shared" si="118"/>
        <v>3.960627145715989E-13</v>
      </c>
      <c r="DH103" s="205">
        <f t="shared" si="118"/>
        <v>3.8752878026571128E-13</v>
      </c>
      <c r="DI103" s="205">
        <f t="shared" si="118"/>
        <v>3.9188679693324962E-13</v>
      </c>
      <c r="DJ103" s="205">
        <f t="shared" si="118"/>
        <v>3.96284867747454E-13</v>
      </c>
      <c r="DK103" s="205">
        <f t="shared" si="118"/>
        <v>3.963601739087608E-13</v>
      </c>
      <c r="DL103" s="205">
        <f t="shared" si="118"/>
        <v>3.8779030546720606E-13</v>
      </c>
      <c r="DM103" s="205">
        <f t="shared" si="118"/>
        <v>3.9218598885781826E-13</v>
      </c>
      <c r="DN103" s="205">
        <f t="shared" si="118"/>
        <v>3.9654592910665087E-13</v>
      </c>
      <c r="DO103" s="205">
        <f t="shared" si="118"/>
        <v>3.9659487811150037E-13</v>
      </c>
      <c r="DP103" s="205">
        <f t="shared" si="118"/>
        <v>3.9237469081854214E-13</v>
      </c>
      <c r="DQ103" s="205">
        <f t="shared" si="118"/>
        <v>3.9243055653059855E-13</v>
      </c>
      <c r="DR103" s="205">
        <f t="shared" si="118"/>
        <v>3.9683460272499362E-13</v>
      </c>
      <c r="DS103" s="205">
        <f t="shared" si="118"/>
        <v>3.9688857214059674E-13</v>
      </c>
      <c r="DT103" s="205">
        <f t="shared" si="118"/>
        <v>3.8834773476992266E-13</v>
      </c>
      <c r="DU103" s="205">
        <f t="shared" si="118"/>
        <v>3.9273223137570314E-13</v>
      </c>
      <c r="DV103" s="205">
        <f t="shared" si="118"/>
        <v>3.9709942939225581E-13</v>
      </c>
      <c r="DW103" s="205">
        <f t="shared" si="118"/>
        <v>3.9717348045087421E-13</v>
      </c>
      <c r="DX103" s="205">
        <f t="shared" si="118"/>
        <v>3.8861785469634927E-13</v>
      </c>
      <c r="DY103" s="205">
        <f t="shared" si="118"/>
        <v>3.9298052342928722E-13</v>
      </c>
      <c r="DZ103" s="205">
        <f t="shared" si="118"/>
        <v>3.9735170503263363E-13</v>
      </c>
      <c r="EA103" s="205">
        <f t="shared" si="118"/>
        <v>3.9743454181007103E-13</v>
      </c>
      <c r="EB103" s="205">
        <f t="shared" si="118"/>
        <v>3.8884131754457484E-13</v>
      </c>
      <c r="EC103" s="205">
        <f t="shared" ref="EC103:FH103" si="119" xml:space="preserve"> EC$85</f>
        <v>3.9321764234045992E-13</v>
      </c>
      <c r="ED103" s="205">
        <f t="shared" si="119"/>
        <v>3.9763033782946879E-13</v>
      </c>
      <c r="EE103" s="205">
        <f t="shared" si="119"/>
        <v>3.9769685827195654E-13</v>
      </c>
      <c r="EF103" s="205">
        <f t="shared" si="119"/>
        <v>3.9343986372841759E-13</v>
      </c>
      <c r="EG103" s="205">
        <f t="shared" si="119"/>
        <v>3.9352428302663615E-13</v>
      </c>
      <c r="EH103" s="205">
        <f t="shared" si="119"/>
        <v>3.9790269511286174E-13</v>
      </c>
      <c r="EI103" s="205">
        <f t="shared" si="119"/>
        <v>3.9798051147954537E-13</v>
      </c>
      <c r="EJ103" s="205">
        <f t="shared" si="119"/>
        <v>3.893827852152754E-13</v>
      </c>
      <c r="EK103" s="205">
        <f t="shared" si="119"/>
        <v>3.9379740428557849E-13</v>
      </c>
      <c r="EL103" s="205">
        <f t="shared" si="119"/>
        <v>3.9820642996346579E-13</v>
      </c>
      <c r="EM103" s="205">
        <f t="shared" si="119"/>
        <v>3.9825412386562686E-13</v>
      </c>
      <c r="EN103" s="205">
        <f t="shared" si="119"/>
        <v>3.8964308259892277E-13</v>
      </c>
      <c r="EO103" s="205">
        <f t="shared" si="119"/>
        <v>3.9402831589541165E-13</v>
      </c>
      <c r="EP103" s="205">
        <f t="shared" si="119"/>
        <v>3.9841603211243642E-13</v>
      </c>
      <c r="EQ103" s="205">
        <f t="shared" si="119"/>
        <v>3.9849008317105477E-13</v>
      </c>
      <c r="ER103" s="205">
        <f t="shared" si="119"/>
        <v>3.8989478525763847E-13</v>
      </c>
      <c r="ES103" s="205">
        <f t="shared" si="119"/>
        <v>3.9431385175703332E-13</v>
      </c>
      <c r="ET103" s="205">
        <f t="shared" si="119"/>
        <v>3.98732317989925E-13</v>
      </c>
      <c r="EU103" s="205">
        <f t="shared" si="119"/>
        <v>3.9881264456198552E-13</v>
      </c>
      <c r="EV103" s="205">
        <f t="shared" si="119"/>
        <v>3.9452117562177592E-13</v>
      </c>
      <c r="EW103" s="205">
        <f t="shared" si="119"/>
        <v>3.9457083403249268E-13</v>
      </c>
      <c r="EX103" s="205">
        <f t="shared" si="119"/>
        <v>3.9898584873299117E-13</v>
      </c>
      <c r="EY103" s="205">
        <f t="shared" si="119"/>
        <v>3.9906240999698645E-13</v>
      </c>
      <c r="EZ103" s="205">
        <f t="shared" si="119"/>
        <v>3.9045098674250767E-13</v>
      </c>
      <c r="FA103" s="205">
        <f t="shared" si="119"/>
        <v>3.9484767967223896E-13</v>
      </c>
      <c r="FB103" s="205">
        <f t="shared" si="119"/>
        <v>3.9926950194058004E-13</v>
      </c>
      <c r="FC103" s="205">
        <f t="shared" si="119"/>
        <v>3.993259815615602E-13</v>
      </c>
      <c r="FD103" s="205">
        <f t="shared" si="119"/>
        <v>3.9072356230462903E-13</v>
      </c>
      <c r="FE103" s="205">
        <f t="shared" si="119"/>
        <v>3.9513569845439638E-13</v>
      </c>
      <c r="FF103" s="205">
        <f t="shared" si="119"/>
        <v>3.9956319596967666E-13</v>
      </c>
      <c r="FG103" s="205">
        <f t="shared" si="119"/>
        <v>3.9963348172022959E-13</v>
      </c>
      <c r="FH103" s="205">
        <f t="shared" si="119"/>
        <v>3.9100104913814E-13</v>
      </c>
      <c r="FI103" s="205">
        <f t="shared" ref="FI103:GJ103" si="120" xml:space="preserve"> FI$85</f>
        <v>3.9539888803119543E-13</v>
      </c>
      <c r="FJ103" s="205">
        <f t="shared" si="120"/>
        <v>3.9983806345844644E-13</v>
      </c>
      <c r="FK103" s="205">
        <f t="shared" si="120"/>
        <v>3.9989203287404962E-13</v>
      </c>
      <c r="FL103" s="205">
        <f t="shared" si="120"/>
        <v>3.9562607526022475E-13</v>
      </c>
      <c r="FM103" s="205">
        <f t="shared" si="120"/>
        <v>3.9568566535308495E-13</v>
      </c>
      <c r="FN103" s="205">
        <f t="shared" si="120"/>
        <v>4.0012297176872387E-13</v>
      </c>
      <c r="FO103" s="205">
        <f t="shared" si="120"/>
        <v>4.0020329834078438E-13</v>
      </c>
      <c r="FP103" s="205">
        <f t="shared" si="120"/>
        <v>3.9159408515843105E-13</v>
      </c>
      <c r="FQ103" s="205">
        <f t="shared" si="120"/>
        <v>3.9601961816515538E-13</v>
      </c>
      <c r="FR103" s="205">
        <f t="shared" si="120"/>
        <v>4.0044051274890084E-13</v>
      </c>
      <c r="FS103" s="205">
        <f t="shared" si="120"/>
        <v>4.0051456380751919E-13</v>
      </c>
      <c r="FT103" s="205">
        <f t="shared" si="120"/>
        <v>3.9189612834888984E-13</v>
      </c>
      <c r="FU103" s="205">
        <f t="shared" si="120"/>
        <v>3.9631384424865249E-13</v>
      </c>
      <c r="FV103" s="205">
        <f t="shared" si="120"/>
        <v>4.0073295167530881E-13</v>
      </c>
      <c r="FW103" s="205">
        <f t="shared" si="120"/>
        <v>4.0078190068015827E-13</v>
      </c>
      <c r="FX103" s="205">
        <f t="shared" si="120"/>
        <v>3.9214291973621583E-13</v>
      </c>
      <c r="FY103" s="205">
        <f t="shared" si="120"/>
        <v>3.9658075820625523E-13</v>
      </c>
      <c r="FZ103" s="205">
        <f t="shared" si="120"/>
        <v>4.0099024772644035E-13</v>
      </c>
      <c r="GA103" s="205">
        <f t="shared" si="120"/>
        <v>4.0107684981194328E-13</v>
      </c>
      <c r="GB103" s="205">
        <f t="shared" si="120"/>
        <v>3.9676449432590742E-13</v>
      </c>
      <c r="GC103" s="205">
        <f t="shared" si="120"/>
        <v>3.9685760384600152E-13</v>
      </c>
      <c r="GD103" s="205">
        <f t="shared" si="120"/>
        <v>4.0130276829586371E-13</v>
      </c>
      <c r="GE103" s="205">
        <f t="shared" si="120"/>
        <v>4.0136677853297442E-13</v>
      </c>
      <c r="GF103" s="205">
        <f t="shared" si="120"/>
        <v>3.9270648812816945E-13</v>
      </c>
      <c r="GG103" s="205">
        <f t="shared" si="120"/>
        <v>3.9711955196253262E-13</v>
      </c>
      <c r="GH103" s="205">
        <f t="shared" si="120"/>
        <v>4.0157638068194505E-13</v>
      </c>
      <c r="GI103" s="205">
        <f t="shared" si="120"/>
        <v>4.0166925828089008E-13</v>
      </c>
      <c r="GJ103" s="205">
        <f t="shared" si="120"/>
        <v>3.9301467040786521E-13</v>
      </c>
    </row>
    <row r="104" spans="1:255" s="316" customFormat="1" x14ac:dyDescent="0.35">
      <c r="A104" s="313"/>
      <c r="B104" s="313"/>
      <c r="C104" s="314"/>
      <c r="D104" s="315"/>
      <c r="E104" s="205" t="str">
        <f t="shared" ref="E104:AJ104" si="121" xml:space="preserve"> E$99</f>
        <v>Senior debt level ds principal repayment</v>
      </c>
      <c r="F104" s="205">
        <f t="shared" si="121"/>
        <v>0</v>
      </c>
      <c r="G104" s="205" t="str">
        <f t="shared" si="121"/>
        <v>$ 000s</v>
      </c>
      <c r="H104" s="205">
        <f t="shared" si="121"/>
        <v>67279.668423079929</v>
      </c>
      <c r="I104" s="205">
        <f t="shared" si="121"/>
        <v>0</v>
      </c>
      <c r="J104" s="205">
        <f t="shared" si="121"/>
        <v>0</v>
      </c>
      <c r="K104" s="205">
        <f t="shared" si="121"/>
        <v>0</v>
      </c>
      <c r="L104" s="205">
        <f t="shared" si="121"/>
        <v>0</v>
      </c>
      <c r="M104" s="205">
        <f t="shared" si="121"/>
        <v>1225.7405221388858</v>
      </c>
      <c r="N104" s="205">
        <f t="shared" si="121"/>
        <v>1233.3868585604985</v>
      </c>
      <c r="O104" s="205">
        <f t="shared" si="121"/>
        <v>1252.7224063630474</v>
      </c>
      <c r="P104" s="205">
        <f t="shared" si="121"/>
        <v>1294.2952016718341</v>
      </c>
      <c r="Q104" s="205">
        <f t="shared" si="121"/>
        <v>1303.4574390087491</v>
      </c>
      <c r="R104" s="205">
        <f t="shared" si="121"/>
        <v>1313.1746422966289</v>
      </c>
      <c r="S104" s="205">
        <f t="shared" si="121"/>
        <v>1333.8230313866097</v>
      </c>
      <c r="T104" s="205">
        <f t="shared" si="121"/>
        <v>1374.9727130259278</v>
      </c>
      <c r="U104" s="205">
        <f t="shared" si="121"/>
        <v>1386.3676352396169</v>
      </c>
      <c r="V104" s="205">
        <f t="shared" si="121"/>
        <v>1398.4017432500791</v>
      </c>
      <c r="W104" s="205">
        <f t="shared" si="121"/>
        <v>1420.5048344764705</v>
      </c>
      <c r="X104" s="205">
        <f t="shared" si="121"/>
        <v>1452.0712476931517</v>
      </c>
      <c r="Y104" s="205">
        <f t="shared" si="121"/>
        <v>1474.7441753527894</v>
      </c>
      <c r="Z104" s="205">
        <f t="shared" si="121"/>
        <v>1489.2203655945659</v>
      </c>
      <c r="AA104" s="205">
        <f t="shared" si="121"/>
        <v>1512.7208033343097</v>
      </c>
      <c r="AB104" s="205">
        <f t="shared" si="121"/>
        <v>1552.7734025544371</v>
      </c>
      <c r="AC104" s="205">
        <f t="shared" si="121"/>
        <v>1568.946833408676</v>
      </c>
      <c r="AD104" s="205">
        <f t="shared" si="121"/>
        <v>1585.9749526875644</v>
      </c>
      <c r="AE104" s="205">
        <f t="shared" si="121"/>
        <v>1611.0429684871128</v>
      </c>
      <c r="AF104" s="205">
        <f t="shared" si="121"/>
        <v>1650.5210479689749</v>
      </c>
      <c r="AG104" s="205">
        <f t="shared" si="121"/>
        <v>1669.4194735321946</v>
      </c>
      <c r="AH104" s="205">
        <f t="shared" si="121"/>
        <v>1689.1675440478675</v>
      </c>
      <c r="AI104" s="205">
        <f t="shared" si="121"/>
        <v>1715.9515436530589</v>
      </c>
      <c r="AJ104" s="205">
        <f t="shared" si="121"/>
        <v>1754.8670334234093</v>
      </c>
      <c r="AK104" s="205">
        <f t="shared" ref="AK104:BP104" si="122" xml:space="preserve"> AK$99</f>
        <v>1776.5820923330739</v>
      </c>
      <c r="AL104" s="205">
        <f t="shared" si="122"/>
        <v>1799.2445195196929</v>
      </c>
      <c r="AM104" s="205">
        <f t="shared" si="122"/>
        <v>1827.7966318325864</v>
      </c>
      <c r="AN104" s="205">
        <f t="shared" si="122"/>
        <v>1861.423365287146</v>
      </c>
      <c r="AO104" s="205">
        <f t="shared" si="122"/>
        <v>1890.6780019866364</v>
      </c>
      <c r="AP104" s="205">
        <f t="shared" si="122"/>
        <v>1916.4711512272042</v>
      </c>
      <c r="AQ104" s="205">
        <f t="shared" si="122"/>
        <v>1946.9659912769705</v>
      </c>
      <c r="AR104" s="205">
        <f t="shared" si="122"/>
        <v>1984.5296040587418</v>
      </c>
      <c r="AS104" s="205">
        <f t="shared" si="122"/>
        <v>2012.4689765896344</v>
      </c>
      <c r="AT104" s="205">
        <f t="shared" si="122"/>
        <v>2041.5689801215797</v>
      </c>
      <c r="AU104" s="205">
        <f t="shared" si="122"/>
        <v>2074.0976888603782</v>
      </c>
      <c r="AV104" s="205">
        <f t="shared" si="122"/>
        <v>2110.9240098763794</v>
      </c>
      <c r="AW104" s="205">
        <f t="shared" si="122"/>
        <v>2142.3185730519108</v>
      </c>
      <c r="AX104" s="205">
        <f t="shared" si="122"/>
        <v>2174.961052902971</v>
      </c>
      <c r="AY104" s="205">
        <f t="shared" si="122"/>
        <v>2209.6600676626122</v>
      </c>
      <c r="AZ104" s="205">
        <f t="shared" si="122"/>
        <v>2245.7092973359595</v>
      </c>
      <c r="BA104" s="205">
        <f t="shared" si="122"/>
        <v>0</v>
      </c>
      <c r="BB104" s="205">
        <f t="shared" si="122"/>
        <v>0</v>
      </c>
      <c r="BC104" s="205">
        <f t="shared" si="122"/>
        <v>0</v>
      </c>
      <c r="BD104" s="205">
        <f t="shared" si="122"/>
        <v>0</v>
      </c>
      <c r="BE104" s="205">
        <f t="shared" si="122"/>
        <v>0</v>
      </c>
      <c r="BF104" s="205">
        <f t="shared" si="122"/>
        <v>0</v>
      </c>
      <c r="BG104" s="205">
        <f t="shared" si="122"/>
        <v>0</v>
      </c>
      <c r="BH104" s="205">
        <f t="shared" si="122"/>
        <v>0</v>
      </c>
      <c r="BI104" s="205">
        <f t="shared" si="122"/>
        <v>0</v>
      </c>
      <c r="BJ104" s="205">
        <f t="shared" si="122"/>
        <v>0</v>
      </c>
      <c r="BK104" s="205">
        <f t="shared" si="122"/>
        <v>0</v>
      </c>
      <c r="BL104" s="205">
        <f t="shared" si="122"/>
        <v>0</v>
      </c>
      <c r="BM104" s="205">
        <f t="shared" si="122"/>
        <v>0</v>
      </c>
      <c r="BN104" s="205">
        <f t="shared" si="122"/>
        <v>0</v>
      </c>
      <c r="BO104" s="205">
        <f t="shared" si="122"/>
        <v>0</v>
      </c>
      <c r="BP104" s="205">
        <f t="shared" si="122"/>
        <v>0</v>
      </c>
      <c r="BQ104" s="205">
        <f t="shared" ref="BQ104:CV104" si="123" xml:space="preserve"> BQ$99</f>
        <v>0</v>
      </c>
      <c r="BR104" s="205">
        <f t="shared" si="123"/>
        <v>0</v>
      </c>
      <c r="BS104" s="205">
        <f t="shared" si="123"/>
        <v>0</v>
      </c>
      <c r="BT104" s="205">
        <f t="shared" si="123"/>
        <v>0</v>
      </c>
      <c r="BU104" s="205">
        <f t="shared" si="123"/>
        <v>0</v>
      </c>
      <c r="BV104" s="205">
        <f t="shared" si="123"/>
        <v>0</v>
      </c>
      <c r="BW104" s="205">
        <f t="shared" si="123"/>
        <v>0</v>
      </c>
      <c r="BX104" s="205">
        <f t="shared" si="123"/>
        <v>0</v>
      </c>
      <c r="BY104" s="205">
        <f t="shared" si="123"/>
        <v>0</v>
      </c>
      <c r="BZ104" s="205">
        <f t="shared" si="123"/>
        <v>0</v>
      </c>
      <c r="CA104" s="205">
        <f t="shared" si="123"/>
        <v>0</v>
      </c>
      <c r="CB104" s="205">
        <f t="shared" si="123"/>
        <v>0</v>
      </c>
      <c r="CC104" s="205">
        <f t="shared" si="123"/>
        <v>0</v>
      </c>
      <c r="CD104" s="205">
        <f t="shared" si="123"/>
        <v>0</v>
      </c>
      <c r="CE104" s="205">
        <f t="shared" si="123"/>
        <v>0</v>
      </c>
      <c r="CF104" s="205">
        <f t="shared" si="123"/>
        <v>0</v>
      </c>
      <c r="CG104" s="205">
        <f t="shared" si="123"/>
        <v>0</v>
      </c>
      <c r="CH104" s="205">
        <f t="shared" si="123"/>
        <v>0</v>
      </c>
      <c r="CI104" s="205">
        <f t="shared" si="123"/>
        <v>0</v>
      </c>
      <c r="CJ104" s="205">
        <f t="shared" si="123"/>
        <v>0</v>
      </c>
      <c r="CK104" s="205">
        <f t="shared" si="123"/>
        <v>0</v>
      </c>
      <c r="CL104" s="205">
        <f t="shared" si="123"/>
        <v>0</v>
      </c>
      <c r="CM104" s="205">
        <f t="shared" si="123"/>
        <v>0</v>
      </c>
      <c r="CN104" s="205">
        <f t="shared" si="123"/>
        <v>0</v>
      </c>
      <c r="CO104" s="205">
        <f t="shared" si="123"/>
        <v>0</v>
      </c>
      <c r="CP104" s="205">
        <f t="shared" si="123"/>
        <v>0</v>
      </c>
      <c r="CQ104" s="205">
        <f t="shared" si="123"/>
        <v>0</v>
      </c>
      <c r="CR104" s="205">
        <f t="shared" si="123"/>
        <v>0</v>
      </c>
      <c r="CS104" s="205">
        <f t="shared" si="123"/>
        <v>0</v>
      </c>
      <c r="CT104" s="205">
        <f t="shared" si="123"/>
        <v>0</v>
      </c>
      <c r="CU104" s="205">
        <f t="shared" si="123"/>
        <v>0</v>
      </c>
      <c r="CV104" s="205">
        <f t="shared" si="123"/>
        <v>0</v>
      </c>
      <c r="CW104" s="205">
        <f t="shared" ref="CW104:EB104" si="124" xml:space="preserve"> CW$99</f>
        <v>0</v>
      </c>
      <c r="CX104" s="205">
        <f t="shared" si="124"/>
        <v>0</v>
      </c>
      <c r="CY104" s="205">
        <f t="shared" si="124"/>
        <v>0</v>
      </c>
      <c r="CZ104" s="205">
        <f t="shared" si="124"/>
        <v>0</v>
      </c>
      <c r="DA104" s="205">
        <f t="shared" si="124"/>
        <v>0</v>
      </c>
      <c r="DB104" s="205">
        <f t="shared" si="124"/>
        <v>0</v>
      </c>
      <c r="DC104" s="205">
        <f t="shared" si="124"/>
        <v>0</v>
      </c>
      <c r="DD104" s="205">
        <f t="shared" si="124"/>
        <v>0</v>
      </c>
      <c r="DE104" s="205">
        <f t="shared" si="124"/>
        <v>0</v>
      </c>
      <c r="DF104" s="205">
        <f t="shared" si="124"/>
        <v>0</v>
      </c>
      <c r="DG104" s="205">
        <f t="shared" si="124"/>
        <v>0</v>
      </c>
      <c r="DH104" s="205">
        <f t="shared" si="124"/>
        <v>0</v>
      </c>
      <c r="DI104" s="205">
        <f t="shared" si="124"/>
        <v>0</v>
      </c>
      <c r="DJ104" s="205">
        <f t="shared" si="124"/>
        <v>0</v>
      </c>
      <c r="DK104" s="205">
        <f t="shared" si="124"/>
        <v>0</v>
      </c>
      <c r="DL104" s="205">
        <f t="shared" si="124"/>
        <v>0</v>
      </c>
      <c r="DM104" s="205">
        <f t="shared" si="124"/>
        <v>0</v>
      </c>
      <c r="DN104" s="205">
        <f t="shared" si="124"/>
        <v>0</v>
      </c>
      <c r="DO104" s="205">
        <f t="shared" si="124"/>
        <v>0</v>
      </c>
      <c r="DP104" s="205">
        <f t="shared" si="124"/>
        <v>0</v>
      </c>
      <c r="DQ104" s="205">
        <f t="shared" si="124"/>
        <v>0</v>
      </c>
      <c r="DR104" s="205">
        <f t="shared" si="124"/>
        <v>0</v>
      </c>
      <c r="DS104" s="205">
        <f t="shared" si="124"/>
        <v>0</v>
      </c>
      <c r="DT104" s="205">
        <f t="shared" si="124"/>
        <v>0</v>
      </c>
      <c r="DU104" s="205">
        <f t="shared" si="124"/>
        <v>0</v>
      </c>
      <c r="DV104" s="205">
        <f t="shared" si="124"/>
        <v>0</v>
      </c>
      <c r="DW104" s="205">
        <f t="shared" si="124"/>
        <v>0</v>
      </c>
      <c r="DX104" s="205">
        <f t="shared" si="124"/>
        <v>0</v>
      </c>
      <c r="DY104" s="205">
        <f t="shared" si="124"/>
        <v>0</v>
      </c>
      <c r="DZ104" s="205">
        <f t="shared" si="124"/>
        <v>0</v>
      </c>
      <c r="EA104" s="205">
        <f t="shared" si="124"/>
        <v>0</v>
      </c>
      <c r="EB104" s="205">
        <f t="shared" si="124"/>
        <v>0</v>
      </c>
      <c r="EC104" s="205">
        <f t="shared" ref="EC104:FH104" si="125" xml:space="preserve"> EC$99</f>
        <v>0</v>
      </c>
      <c r="ED104" s="205">
        <f t="shared" si="125"/>
        <v>0</v>
      </c>
      <c r="EE104" s="205">
        <f t="shared" si="125"/>
        <v>0</v>
      </c>
      <c r="EF104" s="205">
        <f t="shared" si="125"/>
        <v>0</v>
      </c>
      <c r="EG104" s="205">
        <f t="shared" si="125"/>
        <v>0</v>
      </c>
      <c r="EH104" s="205">
        <f t="shared" si="125"/>
        <v>0</v>
      </c>
      <c r="EI104" s="205">
        <f t="shared" si="125"/>
        <v>0</v>
      </c>
      <c r="EJ104" s="205">
        <f t="shared" si="125"/>
        <v>0</v>
      </c>
      <c r="EK104" s="205">
        <f t="shared" si="125"/>
        <v>0</v>
      </c>
      <c r="EL104" s="205">
        <f t="shared" si="125"/>
        <v>0</v>
      </c>
      <c r="EM104" s="205">
        <f t="shared" si="125"/>
        <v>0</v>
      </c>
      <c r="EN104" s="205">
        <f t="shared" si="125"/>
        <v>0</v>
      </c>
      <c r="EO104" s="205">
        <f t="shared" si="125"/>
        <v>0</v>
      </c>
      <c r="EP104" s="205">
        <f t="shared" si="125"/>
        <v>0</v>
      </c>
      <c r="EQ104" s="205">
        <f t="shared" si="125"/>
        <v>0</v>
      </c>
      <c r="ER104" s="205">
        <f t="shared" si="125"/>
        <v>0</v>
      </c>
      <c r="ES104" s="205">
        <f t="shared" si="125"/>
        <v>0</v>
      </c>
      <c r="ET104" s="205">
        <f t="shared" si="125"/>
        <v>0</v>
      </c>
      <c r="EU104" s="205">
        <f t="shared" si="125"/>
        <v>0</v>
      </c>
      <c r="EV104" s="205">
        <f t="shared" si="125"/>
        <v>0</v>
      </c>
      <c r="EW104" s="205">
        <f t="shared" si="125"/>
        <v>0</v>
      </c>
      <c r="EX104" s="205">
        <f t="shared" si="125"/>
        <v>0</v>
      </c>
      <c r="EY104" s="205">
        <f t="shared" si="125"/>
        <v>0</v>
      </c>
      <c r="EZ104" s="205">
        <f t="shared" si="125"/>
        <v>0</v>
      </c>
      <c r="FA104" s="205">
        <f t="shared" si="125"/>
        <v>0</v>
      </c>
      <c r="FB104" s="205">
        <f t="shared" si="125"/>
        <v>0</v>
      </c>
      <c r="FC104" s="205">
        <f t="shared" si="125"/>
        <v>0</v>
      </c>
      <c r="FD104" s="205">
        <f t="shared" si="125"/>
        <v>0</v>
      </c>
      <c r="FE104" s="205">
        <f t="shared" si="125"/>
        <v>0</v>
      </c>
      <c r="FF104" s="205">
        <f t="shared" si="125"/>
        <v>0</v>
      </c>
      <c r="FG104" s="205">
        <f t="shared" si="125"/>
        <v>0</v>
      </c>
      <c r="FH104" s="205">
        <f t="shared" si="125"/>
        <v>0</v>
      </c>
      <c r="FI104" s="205">
        <f t="shared" ref="FI104:GJ104" si="126" xml:space="preserve"> FI$99</f>
        <v>0</v>
      </c>
      <c r="FJ104" s="205">
        <f t="shared" si="126"/>
        <v>0</v>
      </c>
      <c r="FK104" s="205">
        <f t="shared" si="126"/>
        <v>0</v>
      </c>
      <c r="FL104" s="205">
        <f t="shared" si="126"/>
        <v>0</v>
      </c>
      <c r="FM104" s="205">
        <f t="shared" si="126"/>
        <v>0</v>
      </c>
      <c r="FN104" s="205">
        <f t="shared" si="126"/>
        <v>0</v>
      </c>
      <c r="FO104" s="205">
        <f t="shared" si="126"/>
        <v>0</v>
      </c>
      <c r="FP104" s="205">
        <f t="shared" si="126"/>
        <v>0</v>
      </c>
      <c r="FQ104" s="205">
        <f t="shared" si="126"/>
        <v>0</v>
      </c>
      <c r="FR104" s="205">
        <f t="shared" si="126"/>
        <v>0</v>
      </c>
      <c r="FS104" s="205">
        <f t="shared" si="126"/>
        <v>0</v>
      </c>
      <c r="FT104" s="205">
        <f t="shared" si="126"/>
        <v>0</v>
      </c>
      <c r="FU104" s="205">
        <f t="shared" si="126"/>
        <v>0</v>
      </c>
      <c r="FV104" s="205">
        <f t="shared" si="126"/>
        <v>0</v>
      </c>
      <c r="FW104" s="205">
        <f t="shared" si="126"/>
        <v>0</v>
      </c>
      <c r="FX104" s="205">
        <f t="shared" si="126"/>
        <v>0</v>
      </c>
      <c r="FY104" s="205">
        <f t="shared" si="126"/>
        <v>0</v>
      </c>
      <c r="FZ104" s="205">
        <f t="shared" si="126"/>
        <v>0</v>
      </c>
      <c r="GA104" s="205">
        <f t="shared" si="126"/>
        <v>0</v>
      </c>
      <c r="GB104" s="205">
        <f t="shared" si="126"/>
        <v>0</v>
      </c>
      <c r="GC104" s="205">
        <f t="shared" si="126"/>
        <v>0</v>
      </c>
      <c r="GD104" s="205">
        <f t="shared" si="126"/>
        <v>0</v>
      </c>
      <c r="GE104" s="205">
        <f t="shared" si="126"/>
        <v>0</v>
      </c>
      <c r="GF104" s="205">
        <f t="shared" si="126"/>
        <v>0</v>
      </c>
      <c r="GG104" s="205">
        <f t="shared" si="126"/>
        <v>0</v>
      </c>
      <c r="GH104" s="205">
        <f t="shared" si="126"/>
        <v>0</v>
      </c>
      <c r="GI104" s="205">
        <f t="shared" si="126"/>
        <v>0</v>
      </c>
      <c r="GJ104" s="205">
        <f t="shared" si="126"/>
        <v>0</v>
      </c>
    </row>
    <row r="105" spans="1:255" s="256" customFormat="1" x14ac:dyDescent="0.35">
      <c r="A105" s="313"/>
      <c r="B105" s="313"/>
      <c r="C105" s="314"/>
      <c r="D105" s="315"/>
      <c r="E105" s="310" t="s">
        <v>316</v>
      </c>
      <c r="F105" s="310"/>
      <c r="G105" s="310" t="str">
        <f xml:space="preserve"> SMU</f>
        <v>$ 000s</v>
      </c>
      <c r="H105" s="310">
        <f xml:space="preserve"> SUM(J105:GJ105)</f>
        <v>67279.668423079929</v>
      </c>
      <c r="I105" s="312"/>
      <c r="J105" s="310">
        <f t="shared" ref="J105:AO105" si="127" xml:space="preserve"> INDEX(J102:J104,$F101)</f>
        <v>0</v>
      </c>
      <c r="K105" s="310">
        <f t="shared" si="127"/>
        <v>0</v>
      </c>
      <c r="L105" s="310">
        <f t="shared" si="127"/>
        <v>0</v>
      </c>
      <c r="M105" s="310">
        <f t="shared" si="127"/>
        <v>1225.7405221388858</v>
      </c>
      <c r="N105" s="310">
        <f t="shared" si="127"/>
        <v>1233.3868585604985</v>
      </c>
      <c r="O105" s="310">
        <f t="shared" si="127"/>
        <v>1252.7224063630474</v>
      </c>
      <c r="P105" s="310">
        <f t="shared" si="127"/>
        <v>1294.2952016718341</v>
      </c>
      <c r="Q105" s="310">
        <f t="shared" si="127"/>
        <v>1303.4574390087491</v>
      </c>
      <c r="R105" s="310">
        <f t="shared" si="127"/>
        <v>1313.1746422966289</v>
      </c>
      <c r="S105" s="310">
        <f t="shared" si="127"/>
        <v>1333.8230313866097</v>
      </c>
      <c r="T105" s="310">
        <f t="shared" si="127"/>
        <v>1374.9727130259278</v>
      </c>
      <c r="U105" s="310">
        <f t="shared" si="127"/>
        <v>1386.3676352396169</v>
      </c>
      <c r="V105" s="310">
        <f t="shared" si="127"/>
        <v>1398.4017432500791</v>
      </c>
      <c r="W105" s="310">
        <f t="shared" si="127"/>
        <v>1420.5048344764705</v>
      </c>
      <c r="X105" s="310">
        <f t="shared" si="127"/>
        <v>1452.0712476931517</v>
      </c>
      <c r="Y105" s="310">
        <f t="shared" si="127"/>
        <v>1474.7441753527894</v>
      </c>
      <c r="Z105" s="310">
        <f t="shared" si="127"/>
        <v>1489.2203655945659</v>
      </c>
      <c r="AA105" s="310">
        <f t="shared" si="127"/>
        <v>1512.7208033343097</v>
      </c>
      <c r="AB105" s="310">
        <f t="shared" si="127"/>
        <v>1552.7734025544371</v>
      </c>
      <c r="AC105" s="310">
        <f t="shared" si="127"/>
        <v>1568.946833408676</v>
      </c>
      <c r="AD105" s="310">
        <f t="shared" si="127"/>
        <v>1585.9749526875644</v>
      </c>
      <c r="AE105" s="310">
        <f t="shared" si="127"/>
        <v>1611.0429684871128</v>
      </c>
      <c r="AF105" s="310">
        <f t="shared" si="127"/>
        <v>1650.5210479689749</v>
      </c>
      <c r="AG105" s="310">
        <f t="shared" si="127"/>
        <v>1669.4194735321946</v>
      </c>
      <c r="AH105" s="310">
        <f t="shared" si="127"/>
        <v>1689.1675440478675</v>
      </c>
      <c r="AI105" s="310">
        <f t="shared" si="127"/>
        <v>1715.9515436530589</v>
      </c>
      <c r="AJ105" s="310">
        <f t="shared" si="127"/>
        <v>1754.8670334234093</v>
      </c>
      <c r="AK105" s="310">
        <f t="shared" si="127"/>
        <v>1776.5820923330739</v>
      </c>
      <c r="AL105" s="310">
        <f t="shared" si="127"/>
        <v>1799.2445195196929</v>
      </c>
      <c r="AM105" s="310">
        <f t="shared" si="127"/>
        <v>1827.7966318325864</v>
      </c>
      <c r="AN105" s="310">
        <f t="shared" si="127"/>
        <v>1861.423365287146</v>
      </c>
      <c r="AO105" s="310">
        <f t="shared" si="127"/>
        <v>1890.6780019866364</v>
      </c>
      <c r="AP105" s="310">
        <f t="shared" ref="AP105:BU105" si="128" xml:space="preserve"> INDEX(AP102:AP104,$F101)</f>
        <v>1916.4711512272042</v>
      </c>
      <c r="AQ105" s="310">
        <f t="shared" si="128"/>
        <v>1946.9659912769705</v>
      </c>
      <c r="AR105" s="310">
        <f t="shared" si="128"/>
        <v>1984.5296040587418</v>
      </c>
      <c r="AS105" s="310">
        <f t="shared" si="128"/>
        <v>2012.4689765896344</v>
      </c>
      <c r="AT105" s="310">
        <f t="shared" si="128"/>
        <v>2041.5689801215797</v>
      </c>
      <c r="AU105" s="310">
        <f t="shared" si="128"/>
        <v>2074.0976888603782</v>
      </c>
      <c r="AV105" s="310">
        <f t="shared" si="128"/>
        <v>2110.9240098763794</v>
      </c>
      <c r="AW105" s="310">
        <f t="shared" si="128"/>
        <v>2142.3185730519108</v>
      </c>
      <c r="AX105" s="310">
        <f t="shared" si="128"/>
        <v>2174.961052902971</v>
      </c>
      <c r="AY105" s="310">
        <f t="shared" si="128"/>
        <v>2209.6600676626122</v>
      </c>
      <c r="AZ105" s="310">
        <f t="shared" si="128"/>
        <v>2245.7092973359595</v>
      </c>
      <c r="BA105" s="310">
        <f t="shared" si="128"/>
        <v>0</v>
      </c>
      <c r="BB105" s="310">
        <f t="shared" si="128"/>
        <v>0</v>
      </c>
      <c r="BC105" s="310">
        <f t="shared" si="128"/>
        <v>0</v>
      </c>
      <c r="BD105" s="310">
        <f t="shared" si="128"/>
        <v>0</v>
      </c>
      <c r="BE105" s="310">
        <f t="shared" si="128"/>
        <v>0</v>
      </c>
      <c r="BF105" s="310">
        <f t="shared" si="128"/>
        <v>0</v>
      </c>
      <c r="BG105" s="310">
        <f t="shared" si="128"/>
        <v>0</v>
      </c>
      <c r="BH105" s="310">
        <f t="shared" si="128"/>
        <v>0</v>
      </c>
      <c r="BI105" s="310">
        <f t="shared" si="128"/>
        <v>0</v>
      </c>
      <c r="BJ105" s="310">
        <f t="shared" si="128"/>
        <v>0</v>
      </c>
      <c r="BK105" s="310">
        <f t="shared" si="128"/>
        <v>0</v>
      </c>
      <c r="BL105" s="310">
        <f t="shared" si="128"/>
        <v>0</v>
      </c>
      <c r="BM105" s="310">
        <f t="shared" si="128"/>
        <v>0</v>
      </c>
      <c r="BN105" s="310">
        <f t="shared" si="128"/>
        <v>0</v>
      </c>
      <c r="BO105" s="310">
        <f t="shared" si="128"/>
        <v>0</v>
      </c>
      <c r="BP105" s="310">
        <f t="shared" si="128"/>
        <v>0</v>
      </c>
      <c r="BQ105" s="310">
        <f t="shared" si="128"/>
        <v>0</v>
      </c>
      <c r="BR105" s="310">
        <f t="shared" si="128"/>
        <v>0</v>
      </c>
      <c r="BS105" s="310">
        <f t="shared" si="128"/>
        <v>0</v>
      </c>
      <c r="BT105" s="310">
        <f t="shared" si="128"/>
        <v>0</v>
      </c>
      <c r="BU105" s="310">
        <f t="shared" si="128"/>
        <v>0</v>
      </c>
      <c r="BV105" s="310">
        <f t="shared" ref="BV105:DA105" si="129" xml:space="preserve"> INDEX(BV102:BV104,$F101)</f>
        <v>0</v>
      </c>
      <c r="BW105" s="310">
        <f t="shared" si="129"/>
        <v>0</v>
      </c>
      <c r="BX105" s="310">
        <f t="shared" si="129"/>
        <v>0</v>
      </c>
      <c r="BY105" s="310">
        <f t="shared" si="129"/>
        <v>0</v>
      </c>
      <c r="BZ105" s="310">
        <f t="shared" si="129"/>
        <v>0</v>
      </c>
      <c r="CA105" s="310">
        <f t="shared" si="129"/>
        <v>0</v>
      </c>
      <c r="CB105" s="310">
        <f t="shared" si="129"/>
        <v>0</v>
      </c>
      <c r="CC105" s="310">
        <f t="shared" si="129"/>
        <v>0</v>
      </c>
      <c r="CD105" s="310">
        <f t="shared" si="129"/>
        <v>0</v>
      </c>
      <c r="CE105" s="310">
        <f t="shared" si="129"/>
        <v>0</v>
      </c>
      <c r="CF105" s="310">
        <f t="shared" si="129"/>
        <v>0</v>
      </c>
      <c r="CG105" s="310">
        <f t="shared" si="129"/>
        <v>0</v>
      </c>
      <c r="CH105" s="310">
        <f t="shared" si="129"/>
        <v>0</v>
      </c>
      <c r="CI105" s="310">
        <f t="shared" si="129"/>
        <v>0</v>
      </c>
      <c r="CJ105" s="310">
        <f t="shared" si="129"/>
        <v>0</v>
      </c>
      <c r="CK105" s="310">
        <f t="shared" si="129"/>
        <v>0</v>
      </c>
      <c r="CL105" s="310">
        <f t="shared" si="129"/>
        <v>0</v>
      </c>
      <c r="CM105" s="310">
        <f t="shared" si="129"/>
        <v>0</v>
      </c>
      <c r="CN105" s="310">
        <f t="shared" si="129"/>
        <v>0</v>
      </c>
      <c r="CO105" s="310">
        <f t="shared" si="129"/>
        <v>0</v>
      </c>
      <c r="CP105" s="310">
        <f t="shared" si="129"/>
        <v>0</v>
      </c>
      <c r="CQ105" s="310">
        <f t="shared" si="129"/>
        <v>0</v>
      </c>
      <c r="CR105" s="310">
        <f t="shared" si="129"/>
        <v>0</v>
      </c>
      <c r="CS105" s="310">
        <f t="shared" si="129"/>
        <v>0</v>
      </c>
      <c r="CT105" s="310">
        <f t="shared" si="129"/>
        <v>0</v>
      </c>
      <c r="CU105" s="310">
        <f t="shared" si="129"/>
        <v>0</v>
      </c>
      <c r="CV105" s="310">
        <f t="shared" si="129"/>
        <v>0</v>
      </c>
      <c r="CW105" s="310">
        <f t="shared" si="129"/>
        <v>0</v>
      </c>
      <c r="CX105" s="310">
        <f t="shared" si="129"/>
        <v>0</v>
      </c>
      <c r="CY105" s="310">
        <f t="shared" si="129"/>
        <v>0</v>
      </c>
      <c r="CZ105" s="310">
        <f t="shared" si="129"/>
        <v>0</v>
      </c>
      <c r="DA105" s="310">
        <f t="shared" si="129"/>
        <v>0</v>
      </c>
      <c r="DB105" s="310">
        <f t="shared" ref="DB105:EG105" si="130" xml:space="preserve"> INDEX(DB102:DB104,$F101)</f>
        <v>0</v>
      </c>
      <c r="DC105" s="310">
        <f t="shared" si="130"/>
        <v>0</v>
      </c>
      <c r="DD105" s="310">
        <f t="shared" si="130"/>
        <v>0</v>
      </c>
      <c r="DE105" s="310">
        <f t="shared" si="130"/>
        <v>0</v>
      </c>
      <c r="DF105" s="310">
        <f t="shared" si="130"/>
        <v>0</v>
      </c>
      <c r="DG105" s="310">
        <f t="shared" si="130"/>
        <v>0</v>
      </c>
      <c r="DH105" s="310">
        <f t="shared" si="130"/>
        <v>0</v>
      </c>
      <c r="DI105" s="310">
        <f t="shared" si="130"/>
        <v>0</v>
      </c>
      <c r="DJ105" s="310">
        <f t="shared" si="130"/>
        <v>0</v>
      </c>
      <c r="DK105" s="310">
        <f t="shared" si="130"/>
        <v>0</v>
      </c>
      <c r="DL105" s="310">
        <f t="shared" si="130"/>
        <v>0</v>
      </c>
      <c r="DM105" s="310">
        <f t="shared" si="130"/>
        <v>0</v>
      </c>
      <c r="DN105" s="310">
        <f t="shared" si="130"/>
        <v>0</v>
      </c>
      <c r="DO105" s="310">
        <f t="shared" si="130"/>
        <v>0</v>
      </c>
      <c r="DP105" s="310">
        <f t="shared" si="130"/>
        <v>0</v>
      </c>
      <c r="DQ105" s="310">
        <f t="shared" si="130"/>
        <v>0</v>
      </c>
      <c r="DR105" s="310">
        <f t="shared" si="130"/>
        <v>0</v>
      </c>
      <c r="DS105" s="310">
        <f t="shared" si="130"/>
        <v>0</v>
      </c>
      <c r="DT105" s="310">
        <f t="shared" si="130"/>
        <v>0</v>
      </c>
      <c r="DU105" s="310">
        <f t="shared" si="130"/>
        <v>0</v>
      </c>
      <c r="DV105" s="310">
        <f t="shared" si="130"/>
        <v>0</v>
      </c>
      <c r="DW105" s="310">
        <f t="shared" si="130"/>
        <v>0</v>
      </c>
      <c r="DX105" s="310">
        <f t="shared" si="130"/>
        <v>0</v>
      </c>
      <c r="DY105" s="310">
        <f t="shared" si="130"/>
        <v>0</v>
      </c>
      <c r="DZ105" s="310">
        <f t="shared" si="130"/>
        <v>0</v>
      </c>
      <c r="EA105" s="310">
        <f t="shared" si="130"/>
        <v>0</v>
      </c>
      <c r="EB105" s="310">
        <f t="shared" si="130"/>
        <v>0</v>
      </c>
      <c r="EC105" s="310">
        <f t="shared" si="130"/>
        <v>0</v>
      </c>
      <c r="ED105" s="310">
        <f t="shared" si="130"/>
        <v>0</v>
      </c>
      <c r="EE105" s="310">
        <f t="shared" si="130"/>
        <v>0</v>
      </c>
      <c r="EF105" s="310">
        <f t="shared" si="130"/>
        <v>0</v>
      </c>
      <c r="EG105" s="310">
        <f t="shared" si="130"/>
        <v>0</v>
      </c>
      <c r="EH105" s="310">
        <f t="shared" ref="EH105:FM105" si="131" xml:space="preserve"> INDEX(EH102:EH104,$F101)</f>
        <v>0</v>
      </c>
      <c r="EI105" s="310">
        <f t="shared" si="131"/>
        <v>0</v>
      </c>
      <c r="EJ105" s="310">
        <f t="shared" si="131"/>
        <v>0</v>
      </c>
      <c r="EK105" s="310">
        <f t="shared" si="131"/>
        <v>0</v>
      </c>
      <c r="EL105" s="310">
        <f t="shared" si="131"/>
        <v>0</v>
      </c>
      <c r="EM105" s="310">
        <f t="shared" si="131"/>
        <v>0</v>
      </c>
      <c r="EN105" s="310">
        <f t="shared" si="131"/>
        <v>0</v>
      </c>
      <c r="EO105" s="310">
        <f t="shared" si="131"/>
        <v>0</v>
      </c>
      <c r="EP105" s="310">
        <f t="shared" si="131"/>
        <v>0</v>
      </c>
      <c r="EQ105" s="310">
        <f t="shared" si="131"/>
        <v>0</v>
      </c>
      <c r="ER105" s="310">
        <f t="shared" si="131"/>
        <v>0</v>
      </c>
      <c r="ES105" s="310">
        <f t="shared" si="131"/>
        <v>0</v>
      </c>
      <c r="ET105" s="310">
        <f t="shared" si="131"/>
        <v>0</v>
      </c>
      <c r="EU105" s="310">
        <f t="shared" si="131"/>
        <v>0</v>
      </c>
      <c r="EV105" s="310">
        <f t="shared" si="131"/>
        <v>0</v>
      </c>
      <c r="EW105" s="310">
        <f t="shared" si="131"/>
        <v>0</v>
      </c>
      <c r="EX105" s="310">
        <f t="shared" si="131"/>
        <v>0</v>
      </c>
      <c r="EY105" s="310">
        <f t="shared" si="131"/>
        <v>0</v>
      </c>
      <c r="EZ105" s="310">
        <f t="shared" si="131"/>
        <v>0</v>
      </c>
      <c r="FA105" s="310">
        <f t="shared" si="131"/>
        <v>0</v>
      </c>
      <c r="FB105" s="310">
        <f t="shared" si="131"/>
        <v>0</v>
      </c>
      <c r="FC105" s="310">
        <f t="shared" si="131"/>
        <v>0</v>
      </c>
      <c r="FD105" s="310">
        <f t="shared" si="131"/>
        <v>0</v>
      </c>
      <c r="FE105" s="310">
        <f t="shared" si="131"/>
        <v>0</v>
      </c>
      <c r="FF105" s="310">
        <f t="shared" si="131"/>
        <v>0</v>
      </c>
      <c r="FG105" s="310">
        <f t="shared" si="131"/>
        <v>0</v>
      </c>
      <c r="FH105" s="310">
        <f t="shared" si="131"/>
        <v>0</v>
      </c>
      <c r="FI105" s="310">
        <f t="shared" si="131"/>
        <v>0</v>
      </c>
      <c r="FJ105" s="310">
        <f t="shared" si="131"/>
        <v>0</v>
      </c>
      <c r="FK105" s="310">
        <f t="shared" si="131"/>
        <v>0</v>
      </c>
      <c r="FL105" s="310">
        <f t="shared" si="131"/>
        <v>0</v>
      </c>
      <c r="FM105" s="310">
        <f t="shared" si="131"/>
        <v>0</v>
      </c>
      <c r="FN105" s="310">
        <f t="shared" ref="FN105:GS105" si="132" xml:space="preserve"> INDEX(FN102:FN104,$F101)</f>
        <v>0</v>
      </c>
      <c r="FO105" s="310">
        <f t="shared" si="132"/>
        <v>0</v>
      </c>
      <c r="FP105" s="310">
        <f t="shared" si="132"/>
        <v>0</v>
      </c>
      <c r="FQ105" s="310">
        <f t="shared" si="132"/>
        <v>0</v>
      </c>
      <c r="FR105" s="310">
        <f t="shared" si="132"/>
        <v>0</v>
      </c>
      <c r="FS105" s="310">
        <f t="shared" si="132"/>
        <v>0</v>
      </c>
      <c r="FT105" s="310">
        <f t="shared" si="132"/>
        <v>0</v>
      </c>
      <c r="FU105" s="310">
        <f t="shared" si="132"/>
        <v>0</v>
      </c>
      <c r="FV105" s="310">
        <f t="shared" si="132"/>
        <v>0</v>
      </c>
      <c r="FW105" s="310">
        <f t="shared" si="132"/>
        <v>0</v>
      </c>
      <c r="FX105" s="310">
        <f t="shared" si="132"/>
        <v>0</v>
      </c>
      <c r="FY105" s="310">
        <f t="shared" si="132"/>
        <v>0</v>
      </c>
      <c r="FZ105" s="310">
        <f t="shared" si="132"/>
        <v>0</v>
      </c>
      <c r="GA105" s="310">
        <f t="shared" si="132"/>
        <v>0</v>
      </c>
      <c r="GB105" s="310">
        <f t="shared" si="132"/>
        <v>0</v>
      </c>
      <c r="GC105" s="310">
        <f t="shared" si="132"/>
        <v>0</v>
      </c>
      <c r="GD105" s="310">
        <f t="shared" si="132"/>
        <v>0</v>
      </c>
      <c r="GE105" s="310">
        <f t="shared" si="132"/>
        <v>0</v>
      </c>
      <c r="GF105" s="310">
        <f t="shared" si="132"/>
        <v>0</v>
      </c>
      <c r="GG105" s="310">
        <f t="shared" si="132"/>
        <v>0</v>
      </c>
      <c r="GH105" s="310">
        <f t="shared" si="132"/>
        <v>0</v>
      </c>
      <c r="GI105" s="310">
        <f t="shared" si="132"/>
        <v>0</v>
      </c>
      <c r="GJ105" s="310">
        <f t="shared" si="132"/>
        <v>0</v>
      </c>
    </row>
    <row r="106" spans="1:255" s="250" customFormat="1" x14ac:dyDescent="0.35">
      <c r="A106" s="189"/>
      <c r="B106" s="189"/>
      <c r="C106" s="190"/>
      <c r="D106" s="191"/>
      <c r="E106" s="249" t="str">
        <f xml:space="preserve"> LEFT(E105, LEN(E105) - 4)</f>
        <v>Senior debt principal repayment</v>
      </c>
      <c r="F106" s="249"/>
      <c r="G106" s="249" t="str">
        <f xml:space="preserve"> SMU</f>
        <v>$ 000s</v>
      </c>
      <c r="H106" s="249">
        <f xml:space="preserve"> SUM(J106:GJ106)</f>
        <v>-67279.668423079929</v>
      </c>
      <c r="I106" s="192"/>
      <c r="J106" s="249">
        <f t="shared" ref="J106:BU106" si="133" xml:space="preserve"> -1 * J105</f>
        <v>0</v>
      </c>
      <c r="K106" s="249">
        <f t="shared" si="133"/>
        <v>0</v>
      </c>
      <c r="L106" s="249">
        <f t="shared" si="133"/>
        <v>0</v>
      </c>
      <c r="M106" s="249">
        <f t="shared" si="133"/>
        <v>-1225.7405221388858</v>
      </c>
      <c r="N106" s="249">
        <f t="shared" si="133"/>
        <v>-1233.3868585604985</v>
      </c>
      <c r="O106" s="249">
        <f t="shared" si="133"/>
        <v>-1252.7224063630474</v>
      </c>
      <c r="P106" s="249">
        <f t="shared" si="133"/>
        <v>-1294.2952016718341</v>
      </c>
      <c r="Q106" s="249">
        <f t="shared" si="133"/>
        <v>-1303.4574390087491</v>
      </c>
      <c r="R106" s="249">
        <f t="shared" si="133"/>
        <v>-1313.1746422966289</v>
      </c>
      <c r="S106" s="249">
        <f t="shared" si="133"/>
        <v>-1333.8230313866097</v>
      </c>
      <c r="T106" s="249">
        <f t="shared" si="133"/>
        <v>-1374.9727130259278</v>
      </c>
      <c r="U106" s="249">
        <f t="shared" si="133"/>
        <v>-1386.3676352396169</v>
      </c>
      <c r="V106" s="249">
        <f t="shared" si="133"/>
        <v>-1398.4017432500791</v>
      </c>
      <c r="W106" s="249">
        <f t="shared" si="133"/>
        <v>-1420.5048344764705</v>
      </c>
      <c r="X106" s="249">
        <f t="shared" si="133"/>
        <v>-1452.0712476931517</v>
      </c>
      <c r="Y106" s="249">
        <f t="shared" si="133"/>
        <v>-1474.7441753527894</v>
      </c>
      <c r="Z106" s="249">
        <f t="shared" si="133"/>
        <v>-1489.2203655945659</v>
      </c>
      <c r="AA106" s="249">
        <f t="shared" si="133"/>
        <v>-1512.7208033343097</v>
      </c>
      <c r="AB106" s="249">
        <f t="shared" si="133"/>
        <v>-1552.7734025544371</v>
      </c>
      <c r="AC106" s="249">
        <f t="shared" si="133"/>
        <v>-1568.946833408676</v>
      </c>
      <c r="AD106" s="249">
        <f t="shared" si="133"/>
        <v>-1585.9749526875644</v>
      </c>
      <c r="AE106" s="249">
        <f t="shared" si="133"/>
        <v>-1611.0429684871128</v>
      </c>
      <c r="AF106" s="249">
        <f t="shared" si="133"/>
        <v>-1650.5210479689749</v>
      </c>
      <c r="AG106" s="249">
        <f t="shared" si="133"/>
        <v>-1669.4194735321946</v>
      </c>
      <c r="AH106" s="249">
        <f t="shared" si="133"/>
        <v>-1689.1675440478675</v>
      </c>
      <c r="AI106" s="249">
        <f t="shared" si="133"/>
        <v>-1715.9515436530589</v>
      </c>
      <c r="AJ106" s="249">
        <f t="shared" si="133"/>
        <v>-1754.8670334234093</v>
      </c>
      <c r="AK106" s="249">
        <f t="shared" si="133"/>
        <v>-1776.5820923330739</v>
      </c>
      <c r="AL106" s="249">
        <f t="shared" si="133"/>
        <v>-1799.2445195196929</v>
      </c>
      <c r="AM106" s="249">
        <f t="shared" si="133"/>
        <v>-1827.7966318325864</v>
      </c>
      <c r="AN106" s="249">
        <f t="shared" si="133"/>
        <v>-1861.423365287146</v>
      </c>
      <c r="AO106" s="249">
        <f t="shared" si="133"/>
        <v>-1890.6780019866364</v>
      </c>
      <c r="AP106" s="249">
        <f t="shared" si="133"/>
        <v>-1916.4711512272042</v>
      </c>
      <c r="AQ106" s="249">
        <f t="shared" si="133"/>
        <v>-1946.9659912769705</v>
      </c>
      <c r="AR106" s="249">
        <f t="shared" si="133"/>
        <v>-1984.5296040587418</v>
      </c>
      <c r="AS106" s="249">
        <f t="shared" si="133"/>
        <v>-2012.4689765896344</v>
      </c>
      <c r="AT106" s="249">
        <f t="shared" si="133"/>
        <v>-2041.5689801215797</v>
      </c>
      <c r="AU106" s="249">
        <f t="shared" si="133"/>
        <v>-2074.0976888603782</v>
      </c>
      <c r="AV106" s="249">
        <f t="shared" si="133"/>
        <v>-2110.9240098763794</v>
      </c>
      <c r="AW106" s="249">
        <f t="shared" si="133"/>
        <v>-2142.3185730519108</v>
      </c>
      <c r="AX106" s="249">
        <f t="shared" si="133"/>
        <v>-2174.961052902971</v>
      </c>
      <c r="AY106" s="249">
        <f t="shared" si="133"/>
        <v>-2209.6600676626122</v>
      </c>
      <c r="AZ106" s="249">
        <f t="shared" si="133"/>
        <v>-2245.7092973359595</v>
      </c>
      <c r="BA106" s="249">
        <f t="shared" si="133"/>
        <v>0</v>
      </c>
      <c r="BB106" s="249">
        <f t="shared" si="133"/>
        <v>0</v>
      </c>
      <c r="BC106" s="249">
        <f t="shared" si="133"/>
        <v>0</v>
      </c>
      <c r="BD106" s="249">
        <f t="shared" si="133"/>
        <v>0</v>
      </c>
      <c r="BE106" s="249">
        <f t="shared" si="133"/>
        <v>0</v>
      </c>
      <c r="BF106" s="249">
        <f t="shared" si="133"/>
        <v>0</v>
      </c>
      <c r="BG106" s="249">
        <f t="shared" si="133"/>
        <v>0</v>
      </c>
      <c r="BH106" s="249">
        <f t="shared" si="133"/>
        <v>0</v>
      </c>
      <c r="BI106" s="249">
        <f t="shared" si="133"/>
        <v>0</v>
      </c>
      <c r="BJ106" s="249">
        <f t="shared" si="133"/>
        <v>0</v>
      </c>
      <c r="BK106" s="249">
        <f t="shared" si="133"/>
        <v>0</v>
      </c>
      <c r="BL106" s="249">
        <f t="shared" si="133"/>
        <v>0</v>
      </c>
      <c r="BM106" s="249">
        <f t="shared" si="133"/>
        <v>0</v>
      </c>
      <c r="BN106" s="249">
        <f t="shared" si="133"/>
        <v>0</v>
      </c>
      <c r="BO106" s="249">
        <f t="shared" si="133"/>
        <v>0</v>
      </c>
      <c r="BP106" s="249">
        <f t="shared" si="133"/>
        <v>0</v>
      </c>
      <c r="BQ106" s="249">
        <f t="shared" si="133"/>
        <v>0</v>
      </c>
      <c r="BR106" s="249">
        <f t="shared" si="133"/>
        <v>0</v>
      </c>
      <c r="BS106" s="249">
        <f t="shared" si="133"/>
        <v>0</v>
      </c>
      <c r="BT106" s="249">
        <f t="shared" si="133"/>
        <v>0</v>
      </c>
      <c r="BU106" s="249">
        <f t="shared" si="133"/>
        <v>0</v>
      </c>
      <c r="BV106" s="249">
        <f t="shared" ref="BV106:EG106" si="134" xml:space="preserve"> -1 * BV105</f>
        <v>0</v>
      </c>
      <c r="BW106" s="249">
        <f t="shared" si="134"/>
        <v>0</v>
      </c>
      <c r="BX106" s="249">
        <f t="shared" si="134"/>
        <v>0</v>
      </c>
      <c r="BY106" s="249">
        <f t="shared" si="134"/>
        <v>0</v>
      </c>
      <c r="BZ106" s="249">
        <f t="shared" si="134"/>
        <v>0</v>
      </c>
      <c r="CA106" s="249">
        <f t="shared" si="134"/>
        <v>0</v>
      </c>
      <c r="CB106" s="249">
        <f t="shared" si="134"/>
        <v>0</v>
      </c>
      <c r="CC106" s="249">
        <f t="shared" si="134"/>
        <v>0</v>
      </c>
      <c r="CD106" s="249">
        <f t="shared" si="134"/>
        <v>0</v>
      </c>
      <c r="CE106" s="249">
        <f t="shared" si="134"/>
        <v>0</v>
      </c>
      <c r="CF106" s="249">
        <f t="shared" si="134"/>
        <v>0</v>
      </c>
      <c r="CG106" s="249">
        <f t="shared" si="134"/>
        <v>0</v>
      </c>
      <c r="CH106" s="249">
        <f t="shared" si="134"/>
        <v>0</v>
      </c>
      <c r="CI106" s="249">
        <f t="shared" si="134"/>
        <v>0</v>
      </c>
      <c r="CJ106" s="249">
        <f t="shared" si="134"/>
        <v>0</v>
      </c>
      <c r="CK106" s="249">
        <f t="shared" si="134"/>
        <v>0</v>
      </c>
      <c r="CL106" s="249">
        <f t="shared" si="134"/>
        <v>0</v>
      </c>
      <c r="CM106" s="249">
        <f t="shared" si="134"/>
        <v>0</v>
      </c>
      <c r="CN106" s="249">
        <f t="shared" si="134"/>
        <v>0</v>
      </c>
      <c r="CO106" s="249">
        <f t="shared" si="134"/>
        <v>0</v>
      </c>
      <c r="CP106" s="249">
        <f t="shared" si="134"/>
        <v>0</v>
      </c>
      <c r="CQ106" s="249">
        <f t="shared" si="134"/>
        <v>0</v>
      </c>
      <c r="CR106" s="249">
        <f t="shared" si="134"/>
        <v>0</v>
      </c>
      <c r="CS106" s="249">
        <f t="shared" si="134"/>
        <v>0</v>
      </c>
      <c r="CT106" s="249">
        <f t="shared" si="134"/>
        <v>0</v>
      </c>
      <c r="CU106" s="249">
        <f t="shared" si="134"/>
        <v>0</v>
      </c>
      <c r="CV106" s="249">
        <f t="shared" si="134"/>
        <v>0</v>
      </c>
      <c r="CW106" s="249">
        <f t="shared" si="134"/>
        <v>0</v>
      </c>
      <c r="CX106" s="249">
        <f t="shared" si="134"/>
        <v>0</v>
      </c>
      <c r="CY106" s="249">
        <f t="shared" si="134"/>
        <v>0</v>
      </c>
      <c r="CZ106" s="249">
        <f t="shared" si="134"/>
        <v>0</v>
      </c>
      <c r="DA106" s="249">
        <f t="shared" si="134"/>
        <v>0</v>
      </c>
      <c r="DB106" s="249">
        <f t="shared" si="134"/>
        <v>0</v>
      </c>
      <c r="DC106" s="249">
        <f t="shared" si="134"/>
        <v>0</v>
      </c>
      <c r="DD106" s="249">
        <f t="shared" si="134"/>
        <v>0</v>
      </c>
      <c r="DE106" s="249">
        <f t="shared" si="134"/>
        <v>0</v>
      </c>
      <c r="DF106" s="249">
        <f t="shared" si="134"/>
        <v>0</v>
      </c>
      <c r="DG106" s="249">
        <f t="shared" si="134"/>
        <v>0</v>
      </c>
      <c r="DH106" s="249">
        <f t="shared" si="134"/>
        <v>0</v>
      </c>
      <c r="DI106" s="249">
        <f t="shared" si="134"/>
        <v>0</v>
      </c>
      <c r="DJ106" s="249">
        <f t="shared" si="134"/>
        <v>0</v>
      </c>
      <c r="DK106" s="249">
        <f t="shared" si="134"/>
        <v>0</v>
      </c>
      <c r="DL106" s="249">
        <f t="shared" si="134"/>
        <v>0</v>
      </c>
      <c r="DM106" s="249">
        <f t="shared" si="134"/>
        <v>0</v>
      </c>
      <c r="DN106" s="249">
        <f t="shared" si="134"/>
        <v>0</v>
      </c>
      <c r="DO106" s="249">
        <f t="shared" si="134"/>
        <v>0</v>
      </c>
      <c r="DP106" s="249">
        <f t="shared" si="134"/>
        <v>0</v>
      </c>
      <c r="DQ106" s="249">
        <f t="shared" si="134"/>
        <v>0</v>
      </c>
      <c r="DR106" s="249">
        <f t="shared" si="134"/>
        <v>0</v>
      </c>
      <c r="DS106" s="249">
        <f t="shared" si="134"/>
        <v>0</v>
      </c>
      <c r="DT106" s="249">
        <f t="shared" si="134"/>
        <v>0</v>
      </c>
      <c r="DU106" s="249">
        <f t="shared" si="134"/>
        <v>0</v>
      </c>
      <c r="DV106" s="249">
        <f t="shared" si="134"/>
        <v>0</v>
      </c>
      <c r="DW106" s="249">
        <f t="shared" si="134"/>
        <v>0</v>
      </c>
      <c r="DX106" s="249">
        <f t="shared" si="134"/>
        <v>0</v>
      </c>
      <c r="DY106" s="249">
        <f t="shared" si="134"/>
        <v>0</v>
      </c>
      <c r="DZ106" s="249">
        <f t="shared" si="134"/>
        <v>0</v>
      </c>
      <c r="EA106" s="249">
        <f t="shared" si="134"/>
        <v>0</v>
      </c>
      <c r="EB106" s="249">
        <f t="shared" si="134"/>
        <v>0</v>
      </c>
      <c r="EC106" s="249">
        <f t="shared" si="134"/>
        <v>0</v>
      </c>
      <c r="ED106" s="249">
        <f t="shared" si="134"/>
        <v>0</v>
      </c>
      <c r="EE106" s="249">
        <f t="shared" si="134"/>
        <v>0</v>
      </c>
      <c r="EF106" s="249">
        <f t="shared" si="134"/>
        <v>0</v>
      </c>
      <c r="EG106" s="249">
        <f t="shared" si="134"/>
        <v>0</v>
      </c>
      <c r="EH106" s="249">
        <f t="shared" ref="EH106:GJ106" si="135" xml:space="preserve"> -1 * EH105</f>
        <v>0</v>
      </c>
      <c r="EI106" s="249">
        <f t="shared" si="135"/>
        <v>0</v>
      </c>
      <c r="EJ106" s="249">
        <f t="shared" si="135"/>
        <v>0</v>
      </c>
      <c r="EK106" s="249">
        <f t="shared" si="135"/>
        <v>0</v>
      </c>
      <c r="EL106" s="249">
        <f t="shared" si="135"/>
        <v>0</v>
      </c>
      <c r="EM106" s="249">
        <f t="shared" si="135"/>
        <v>0</v>
      </c>
      <c r="EN106" s="249">
        <f t="shared" si="135"/>
        <v>0</v>
      </c>
      <c r="EO106" s="249">
        <f t="shared" si="135"/>
        <v>0</v>
      </c>
      <c r="EP106" s="249">
        <f t="shared" si="135"/>
        <v>0</v>
      </c>
      <c r="EQ106" s="249">
        <f t="shared" si="135"/>
        <v>0</v>
      </c>
      <c r="ER106" s="249">
        <f t="shared" si="135"/>
        <v>0</v>
      </c>
      <c r="ES106" s="249">
        <f t="shared" si="135"/>
        <v>0</v>
      </c>
      <c r="ET106" s="249">
        <f t="shared" si="135"/>
        <v>0</v>
      </c>
      <c r="EU106" s="249">
        <f t="shared" si="135"/>
        <v>0</v>
      </c>
      <c r="EV106" s="249">
        <f t="shared" si="135"/>
        <v>0</v>
      </c>
      <c r="EW106" s="249">
        <f t="shared" si="135"/>
        <v>0</v>
      </c>
      <c r="EX106" s="249">
        <f t="shared" si="135"/>
        <v>0</v>
      </c>
      <c r="EY106" s="249">
        <f t="shared" si="135"/>
        <v>0</v>
      </c>
      <c r="EZ106" s="249">
        <f t="shared" si="135"/>
        <v>0</v>
      </c>
      <c r="FA106" s="249">
        <f t="shared" si="135"/>
        <v>0</v>
      </c>
      <c r="FB106" s="249">
        <f t="shared" si="135"/>
        <v>0</v>
      </c>
      <c r="FC106" s="249">
        <f t="shared" si="135"/>
        <v>0</v>
      </c>
      <c r="FD106" s="249">
        <f t="shared" si="135"/>
        <v>0</v>
      </c>
      <c r="FE106" s="249">
        <f t="shared" si="135"/>
        <v>0</v>
      </c>
      <c r="FF106" s="249">
        <f t="shared" si="135"/>
        <v>0</v>
      </c>
      <c r="FG106" s="249">
        <f t="shared" si="135"/>
        <v>0</v>
      </c>
      <c r="FH106" s="249">
        <f t="shared" si="135"/>
        <v>0</v>
      </c>
      <c r="FI106" s="249">
        <f t="shared" si="135"/>
        <v>0</v>
      </c>
      <c r="FJ106" s="249">
        <f t="shared" si="135"/>
        <v>0</v>
      </c>
      <c r="FK106" s="249">
        <f t="shared" si="135"/>
        <v>0</v>
      </c>
      <c r="FL106" s="249">
        <f t="shared" si="135"/>
        <v>0</v>
      </c>
      <c r="FM106" s="249">
        <f t="shared" si="135"/>
        <v>0</v>
      </c>
      <c r="FN106" s="249">
        <f t="shared" si="135"/>
        <v>0</v>
      </c>
      <c r="FO106" s="249">
        <f t="shared" si="135"/>
        <v>0</v>
      </c>
      <c r="FP106" s="249">
        <f t="shared" si="135"/>
        <v>0</v>
      </c>
      <c r="FQ106" s="249">
        <f t="shared" si="135"/>
        <v>0</v>
      </c>
      <c r="FR106" s="249">
        <f t="shared" si="135"/>
        <v>0</v>
      </c>
      <c r="FS106" s="249">
        <f t="shared" si="135"/>
        <v>0</v>
      </c>
      <c r="FT106" s="249">
        <f t="shared" si="135"/>
        <v>0</v>
      </c>
      <c r="FU106" s="249">
        <f t="shared" si="135"/>
        <v>0</v>
      </c>
      <c r="FV106" s="249">
        <f t="shared" si="135"/>
        <v>0</v>
      </c>
      <c r="FW106" s="249">
        <f t="shared" si="135"/>
        <v>0</v>
      </c>
      <c r="FX106" s="249">
        <f t="shared" si="135"/>
        <v>0</v>
      </c>
      <c r="FY106" s="249">
        <f t="shared" si="135"/>
        <v>0</v>
      </c>
      <c r="FZ106" s="249">
        <f t="shared" si="135"/>
        <v>0</v>
      </c>
      <c r="GA106" s="249">
        <f t="shared" si="135"/>
        <v>0</v>
      </c>
      <c r="GB106" s="249">
        <f t="shared" si="135"/>
        <v>0</v>
      </c>
      <c r="GC106" s="249">
        <f t="shared" si="135"/>
        <v>0</v>
      </c>
      <c r="GD106" s="249">
        <f t="shared" si="135"/>
        <v>0</v>
      </c>
      <c r="GE106" s="249">
        <f t="shared" si="135"/>
        <v>0</v>
      </c>
      <c r="GF106" s="249">
        <f t="shared" si="135"/>
        <v>0</v>
      </c>
      <c r="GG106" s="249">
        <f t="shared" si="135"/>
        <v>0</v>
      </c>
      <c r="GH106" s="249">
        <f t="shared" si="135"/>
        <v>0</v>
      </c>
      <c r="GI106" s="249">
        <f t="shared" si="135"/>
        <v>0</v>
      </c>
      <c r="GJ106" s="249">
        <f t="shared" si="135"/>
        <v>0</v>
      </c>
      <c r="GK106" s="522"/>
      <c r="GL106" s="522"/>
      <c r="GM106" s="522"/>
      <c r="GN106" s="522"/>
      <c r="GO106" s="522"/>
      <c r="GP106" s="522"/>
      <c r="GQ106" s="522"/>
      <c r="GR106" s="522"/>
      <c r="GS106" s="522"/>
      <c r="GT106" s="522"/>
      <c r="GU106" s="522"/>
      <c r="GV106" s="522"/>
      <c r="GW106" s="522"/>
      <c r="GX106" s="522"/>
      <c r="GY106" s="522"/>
      <c r="GZ106" s="522"/>
      <c r="HA106" s="522"/>
      <c r="HB106" s="522"/>
      <c r="HC106" s="522"/>
      <c r="HD106" s="522"/>
      <c r="HE106" s="522"/>
      <c r="HF106" s="522"/>
      <c r="HG106" s="522"/>
      <c r="HH106" s="522"/>
      <c r="HI106" s="522"/>
      <c r="HJ106" s="522"/>
      <c r="HK106" s="522"/>
      <c r="HL106" s="522"/>
      <c r="HM106" s="522"/>
      <c r="HN106" s="522"/>
      <c r="HO106" s="522"/>
      <c r="HP106" s="522"/>
      <c r="HQ106" s="522"/>
      <c r="HR106" s="522"/>
      <c r="HS106" s="522"/>
      <c r="HT106" s="522"/>
      <c r="HU106" s="522"/>
      <c r="HV106" s="522"/>
      <c r="HW106" s="522"/>
      <c r="HX106" s="522"/>
      <c r="HY106" s="522"/>
      <c r="HZ106" s="522"/>
      <c r="IA106" s="522"/>
      <c r="IB106" s="522"/>
      <c r="IC106" s="522"/>
      <c r="ID106" s="522"/>
      <c r="IE106" s="522"/>
      <c r="IF106" s="522"/>
      <c r="IG106" s="522"/>
      <c r="IH106" s="522"/>
      <c r="II106" s="522"/>
      <c r="IJ106" s="522"/>
      <c r="IK106" s="522"/>
      <c r="IL106" s="522"/>
      <c r="IM106" s="522"/>
      <c r="IN106" s="522"/>
      <c r="IO106" s="522"/>
      <c r="IP106" s="522"/>
      <c r="IQ106" s="522"/>
      <c r="IR106" s="522"/>
      <c r="IS106" s="522"/>
      <c r="IT106" s="522"/>
      <c r="IU106" s="522"/>
    </row>
    <row r="109" spans="1:255" x14ac:dyDescent="0.35">
      <c r="B109" s="15" t="s">
        <v>204</v>
      </c>
    </row>
    <row r="111" spans="1:255" s="293" customFormat="1" x14ac:dyDescent="0.35">
      <c r="A111" s="288"/>
      <c r="B111" s="288"/>
      <c r="C111" s="289"/>
      <c r="D111" s="290"/>
      <c r="E111" s="524" t="str">
        <f t="shared" ref="E111:G111" si="136" xml:space="preserve"> E$71</f>
        <v>Senior debt drawdown</v>
      </c>
      <c r="F111" s="524">
        <f t="shared" si="136"/>
        <v>67279.668423079915</v>
      </c>
      <c r="G111" s="524" t="str">
        <f t="shared" si="136"/>
        <v>$ 000s</v>
      </c>
      <c r="H111" s="524"/>
      <c r="I111" s="524"/>
      <c r="J111" s="524"/>
      <c r="K111" s="524"/>
      <c r="L111" s="524"/>
      <c r="M111" s="524"/>
      <c r="N111" s="524"/>
      <c r="O111" s="524"/>
      <c r="P111" s="524"/>
      <c r="Q111" s="524"/>
      <c r="R111" s="524"/>
      <c r="S111" s="524"/>
      <c r="T111" s="524"/>
      <c r="U111" s="524"/>
      <c r="V111" s="524"/>
      <c r="W111" s="524"/>
      <c r="X111" s="524"/>
      <c r="Y111" s="524"/>
      <c r="Z111" s="524"/>
      <c r="AA111" s="524"/>
      <c r="AB111" s="524"/>
      <c r="AC111" s="524"/>
      <c r="AD111" s="524"/>
      <c r="AE111" s="524"/>
      <c r="AF111" s="524"/>
      <c r="AG111" s="524"/>
      <c r="AH111" s="524"/>
      <c r="AI111" s="524"/>
      <c r="AJ111" s="524"/>
      <c r="AK111" s="524"/>
      <c r="AL111" s="524"/>
      <c r="AM111" s="524"/>
      <c r="AN111" s="524"/>
      <c r="AO111" s="524"/>
      <c r="AP111" s="524"/>
      <c r="AQ111" s="524"/>
      <c r="AR111" s="524"/>
      <c r="AS111" s="524"/>
      <c r="AT111" s="524"/>
      <c r="AU111" s="524"/>
      <c r="AV111" s="524"/>
      <c r="AW111" s="524"/>
      <c r="AX111" s="524"/>
      <c r="AY111" s="524"/>
      <c r="AZ111" s="524"/>
      <c r="BA111" s="524"/>
      <c r="BB111" s="524"/>
      <c r="BC111" s="524"/>
      <c r="BD111" s="524"/>
      <c r="BE111" s="524"/>
      <c r="BF111" s="524"/>
      <c r="BG111" s="524"/>
      <c r="BH111" s="524"/>
      <c r="BI111" s="524"/>
      <c r="BJ111" s="524"/>
      <c r="BK111" s="524"/>
      <c r="BL111" s="524"/>
      <c r="BM111" s="524"/>
      <c r="BN111" s="524"/>
      <c r="BO111" s="524"/>
      <c r="BP111" s="524"/>
      <c r="BQ111" s="524"/>
      <c r="BR111" s="524"/>
      <c r="BS111" s="524"/>
      <c r="BT111" s="524"/>
      <c r="BU111" s="524"/>
      <c r="BV111" s="524"/>
      <c r="BW111" s="524"/>
      <c r="BX111" s="524"/>
      <c r="BY111" s="524"/>
      <c r="BZ111" s="524"/>
      <c r="CA111" s="524"/>
      <c r="CB111" s="524"/>
      <c r="CC111" s="524"/>
      <c r="CD111" s="524"/>
      <c r="CE111" s="524"/>
      <c r="CF111" s="524"/>
      <c r="CG111" s="524"/>
      <c r="CH111" s="524"/>
      <c r="CI111" s="524"/>
      <c r="CJ111" s="524"/>
      <c r="CK111" s="524"/>
      <c r="CL111" s="524"/>
      <c r="CM111" s="524"/>
      <c r="CN111" s="524"/>
      <c r="CO111" s="524"/>
      <c r="CP111" s="524"/>
      <c r="CQ111" s="524"/>
      <c r="CR111" s="524"/>
      <c r="CS111" s="524"/>
      <c r="CT111" s="524"/>
      <c r="CU111" s="524"/>
      <c r="CV111" s="524"/>
      <c r="CW111" s="524"/>
      <c r="CX111" s="524"/>
      <c r="CY111" s="524"/>
      <c r="CZ111" s="524"/>
      <c r="DA111" s="524"/>
      <c r="DB111" s="524"/>
      <c r="DC111" s="524"/>
      <c r="DD111" s="524"/>
      <c r="DE111" s="524"/>
      <c r="DF111" s="524"/>
      <c r="DG111" s="524"/>
      <c r="DH111" s="524"/>
      <c r="DI111" s="524"/>
      <c r="DJ111" s="524"/>
      <c r="DK111" s="524"/>
      <c r="DL111" s="524"/>
      <c r="DM111" s="524"/>
      <c r="DN111" s="524"/>
      <c r="DO111" s="524"/>
      <c r="DP111" s="524"/>
      <c r="DQ111" s="524"/>
      <c r="DR111" s="524"/>
      <c r="DS111" s="524"/>
      <c r="DT111" s="524"/>
      <c r="DU111" s="524"/>
      <c r="DV111" s="524"/>
      <c r="DW111" s="524"/>
      <c r="DX111" s="524"/>
      <c r="DY111" s="524"/>
      <c r="DZ111" s="524"/>
      <c r="EA111" s="524"/>
      <c r="EB111" s="524"/>
      <c r="EC111" s="524"/>
      <c r="ED111" s="524"/>
      <c r="EE111" s="524"/>
      <c r="EF111" s="524"/>
      <c r="EG111" s="524"/>
      <c r="EH111" s="524"/>
      <c r="EI111" s="524"/>
      <c r="EJ111" s="524"/>
      <c r="EK111" s="524"/>
      <c r="EL111" s="524"/>
      <c r="EM111" s="524"/>
      <c r="EN111" s="524"/>
      <c r="EO111" s="524"/>
      <c r="EP111" s="524"/>
      <c r="EQ111" s="524"/>
      <c r="ER111" s="524"/>
      <c r="ES111" s="524"/>
      <c r="ET111" s="524"/>
      <c r="EU111" s="524"/>
      <c r="EV111" s="524"/>
      <c r="EW111" s="524"/>
      <c r="EX111" s="524"/>
      <c r="EY111" s="524"/>
      <c r="EZ111" s="524"/>
      <c r="FA111" s="524"/>
      <c r="FB111" s="524"/>
      <c r="FC111" s="524"/>
      <c r="FD111" s="524"/>
      <c r="FE111" s="524"/>
      <c r="FF111" s="524"/>
      <c r="FG111" s="524"/>
      <c r="FH111" s="524"/>
      <c r="FI111" s="524"/>
      <c r="FJ111" s="524"/>
      <c r="FK111" s="524"/>
      <c r="FL111" s="524"/>
      <c r="FM111" s="524"/>
      <c r="FN111" s="524"/>
      <c r="FO111" s="524"/>
      <c r="FP111" s="524"/>
      <c r="FQ111" s="524"/>
      <c r="FR111" s="524"/>
      <c r="FS111" s="524"/>
      <c r="FT111" s="524"/>
      <c r="FU111" s="524"/>
      <c r="FV111" s="524"/>
      <c r="FW111" s="524"/>
      <c r="FX111" s="524"/>
      <c r="FY111" s="524"/>
      <c r="FZ111" s="524"/>
      <c r="GA111" s="524"/>
      <c r="GB111" s="524"/>
      <c r="GC111" s="524"/>
      <c r="GD111" s="524"/>
      <c r="GE111" s="524"/>
      <c r="GF111" s="524"/>
      <c r="GG111" s="524"/>
      <c r="GH111" s="524"/>
      <c r="GI111" s="524"/>
      <c r="GJ111" s="524"/>
    </row>
    <row r="112" spans="1:255" s="275" customFormat="1" x14ac:dyDescent="0.35">
      <c r="A112" s="15"/>
      <c r="B112" s="15"/>
      <c r="C112" s="21"/>
      <c r="D112" s="60"/>
      <c r="E112" s="301" t="str">
        <f xml:space="preserve"> Time!E$76</f>
        <v>Financial close date flag</v>
      </c>
      <c r="F112" s="301">
        <f xml:space="preserve"> Time!F$76</f>
        <v>0</v>
      </c>
      <c r="G112" s="301" t="str">
        <f xml:space="preserve"> Time!G$76</f>
        <v>flag</v>
      </c>
      <c r="H112" s="301">
        <f xml:space="preserve"> Time!H$76</f>
        <v>1</v>
      </c>
      <c r="I112" s="301">
        <f xml:space="preserve"> Time!I$76</f>
        <v>0</v>
      </c>
      <c r="J112" s="301">
        <f xml:space="preserve"> Time!J$76</f>
        <v>0</v>
      </c>
      <c r="K112" s="301">
        <f xml:space="preserve"> Time!K$76</f>
        <v>0</v>
      </c>
      <c r="L112" s="301">
        <f xml:space="preserve"> Time!L$76</f>
        <v>1</v>
      </c>
      <c r="M112" s="301">
        <f xml:space="preserve"> Time!M$76</f>
        <v>0</v>
      </c>
      <c r="N112" s="301">
        <f xml:space="preserve"> Time!N$76</f>
        <v>0</v>
      </c>
      <c r="O112" s="301">
        <f xml:space="preserve"> Time!O$76</f>
        <v>0</v>
      </c>
      <c r="P112" s="301">
        <f xml:space="preserve"> Time!P$76</f>
        <v>0</v>
      </c>
      <c r="Q112" s="301">
        <f xml:space="preserve"> Time!Q$76</f>
        <v>0</v>
      </c>
      <c r="R112" s="301">
        <f xml:space="preserve"> Time!R$76</f>
        <v>0</v>
      </c>
      <c r="S112" s="301">
        <f xml:space="preserve"> Time!S$76</f>
        <v>0</v>
      </c>
      <c r="T112" s="301">
        <f xml:space="preserve"> Time!T$76</f>
        <v>0</v>
      </c>
      <c r="U112" s="301">
        <f xml:space="preserve"> Time!U$76</f>
        <v>0</v>
      </c>
      <c r="V112" s="301">
        <f xml:space="preserve"> Time!V$76</f>
        <v>0</v>
      </c>
      <c r="W112" s="301">
        <f xml:space="preserve"> Time!W$76</f>
        <v>0</v>
      </c>
      <c r="X112" s="301">
        <f xml:space="preserve"> Time!X$76</f>
        <v>0</v>
      </c>
      <c r="Y112" s="301">
        <f xml:space="preserve"> Time!Y$76</f>
        <v>0</v>
      </c>
      <c r="Z112" s="301">
        <f xml:space="preserve"> Time!Z$76</f>
        <v>0</v>
      </c>
      <c r="AA112" s="301">
        <f xml:space="preserve"> Time!AA$76</f>
        <v>0</v>
      </c>
      <c r="AB112" s="301">
        <f xml:space="preserve"> Time!AB$76</f>
        <v>0</v>
      </c>
      <c r="AC112" s="301">
        <f xml:space="preserve"> Time!AC$76</f>
        <v>0</v>
      </c>
      <c r="AD112" s="301">
        <f xml:space="preserve"> Time!AD$76</f>
        <v>0</v>
      </c>
      <c r="AE112" s="301">
        <f xml:space="preserve"> Time!AE$76</f>
        <v>0</v>
      </c>
      <c r="AF112" s="301">
        <f xml:space="preserve"> Time!AF$76</f>
        <v>0</v>
      </c>
      <c r="AG112" s="301">
        <f xml:space="preserve"> Time!AG$76</f>
        <v>0</v>
      </c>
      <c r="AH112" s="301">
        <f xml:space="preserve"> Time!AH$76</f>
        <v>0</v>
      </c>
      <c r="AI112" s="301">
        <f xml:space="preserve"> Time!AI$76</f>
        <v>0</v>
      </c>
      <c r="AJ112" s="301">
        <f xml:space="preserve"> Time!AJ$76</f>
        <v>0</v>
      </c>
      <c r="AK112" s="301">
        <f xml:space="preserve"> Time!AK$76</f>
        <v>0</v>
      </c>
      <c r="AL112" s="301">
        <f xml:space="preserve"> Time!AL$76</f>
        <v>0</v>
      </c>
      <c r="AM112" s="301">
        <f xml:space="preserve"> Time!AM$76</f>
        <v>0</v>
      </c>
      <c r="AN112" s="301">
        <f xml:space="preserve"> Time!AN$76</f>
        <v>0</v>
      </c>
      <c r="AO112" s="301">
        <f xml:space="preserve"> Time!AO$76</f>
        <v>0</v>
      </c>
      <c r="AP112" s="301">
        <f xml:space="preserve"> Time!AP$76</f>
        <v>0</v>
      </c>
      <c r="AQ112" s="301">
        <f xml:space="preserve"> Time!AQ$76</f>
        <v>0</v>
      </c>
      <c r="AR112" s="301">
        <f xml:space="preserve"> Time!AR$76</f>
        <v>0</v>
      </c>
      <c r="AS112" s="301">
        <f xml:space="preserve"> Time!AS$76</f>
        <v>0</v>
      </c>
      <c r="AT112" s="301">
        <f xml:space="preserve"> Time!AT$76</f>
        <v>0</v>
      </c>
      <c r="AU112" s="301">
        <f xml:space="preserve"> Time!AU$76</f>
        <v>0</v>
      </c>
      <c r="AV112" s="301">
        <f xml:space="preserve"> Time!AV$76</f>
        <v>0</v>
      </c>
      <c r="AW112" s="301">
        <f xml:space="preserve"> Time!AW$76</f>
        <v>0</v>
      </c>
      <c r="AX112" s="301">
        <f xml:space="preserve"> Time!AX$76</f>
        <v>0</v>
      </c>
      <c r="AY112" s="301">
        <f xml:space="preserve"> Time!AY$76</f>
        <v>0</v>
      </c>
      <c r="AZ112" s="301">
        <f xml:space="preserve"> Time!AZ$76</f>
        <v>0</v>
      </c>
      <c r="BA112" s="301">
        <f xml:space="preserve"> Time!BA$76</f>
        <v>0</v>
      </c>
      <c r="BB112" s="301">
        <f xml:space="preserve"> Time!BB$76</f>
        <v>0</v>
      </c>
      <c r="BC112" s="301">
        <f xml:space="preserve"> Time!BC$76</f>
        <v>0</v>
      </c>
      <c r="BD112" s="301">
        <f xml:space="preserve"> Time!BD$76</f>
        <v>0</v>
      </c>
      <c r="BE112" s="301">
        <f xml:space="preserve"> Time!BE$76</f>
        <v>0</v>
      </c>
      <c r="BF112" s="301">
        <f xml:space="preserve"> Time!BF$76</f>
        <v>0</v>
      </c>
      <c r="BG112" s="301">
        <f xml:space="preserve"> Time!BG$76</f>
        <v>0</v>
      </c>
      <c r="BH112" s="301">
        <f xml:space="preserve"> Time!BH$76</f>
        <v>0</v>
      </c>
      <c r="BI112" s="301">
        <f xml:space="preserve"> Time!BI$76</f>
        <v>0</v>
      </c>
      <c r="BJ112" s="301">
        <f xml:space="preserve"> Time!BJ$76</f>
        <v>0</v>
      </c>
      <c r="BK112" s="301">
        <f xml:space="preserve"> Time!BK$76</f>
        <v>0</v>
      </c>
      <c r="BL112" s="301">
        <f xml:space="preserve"> Time!BL$76</f>
        <v>0</v>
      </c>
      <c r="BM112" s="301">
        <f xml:space="preserve"> Time!BM$76</f>
        <v>0</v>
      </c>
      <c r="BN112" s="301">
        <f xml:space="preserve"> Time!BN$76</f>
        <v>0</v>
      </c>
      <c r="BO112" s="301">
        <f xml:space="preserve"> Time!BO$76</f>
        <v>0</v>
      </c>
      <c r="BP112" s="301">
        <f xml:space="preserve"> Time!BP$76</f>
        <v>0</v>
      </c>
      <c r="BQ112" s="301">
        <f xml:space="preserve"> Time!BQ$76</f>
        <v>0</v>
      </c>
      <c r="BR112" s="301">
        <f xml:space="preserve"> Time!BR$76</f>
        <v>0</v>
      </c>
      <c r="BS112" s="301">
        <f xml:space="preserve"> Time!BS$76</f>
        <v>0</v>
      </c>
      <c r="BT112" s="301">
        <f xml:space="preserve"> Time!BT$76</f>
        <v>0</v>
      </c>
      <c r="BU112" s="301">
        <f xml:space="preserve"> Time!BU$76</f>
        <v>0</v>
      </c>
      <c r="BV112" s="301">
        <f xml:space="preserve"> Time!BV$76</f>
        <v>0</v>
      </c>
      <c r="BW112" s="301">
        <f xml:space="preserve"> Time!BW$76</f>
        <v>0</v>
      </c>
      <c r="BX112" s="301">
        <f xml:space="preserve"> Time!BX$76</f>
        <v>0</v>
      </c>
      <c r="BY112" s="301">
        <f xml:space="preserve"> Time!BY$76</f>
        <v>0</v>
      </c>
      <c r="BZ112" s="301">
        <f xml:space="preserve"> Time!BZ$76</f>
        <v>0</v>
      </c>
      <c r="CA112" s="301">
        <f xml:space="preserve"> Time!CA$76</f>
        <v>0</v>
      </c>
      <c r="CB112" s="301">
        <f xml:space="preserve"> Time!CB$76</f>
        <v>0</v>
      </c>
      <c r="CC112" s="301">
        <f xml:space="preserve"> Time!CC$76</f>
        <v>0</v>
      </c>
      <c r="CD112" s="301">
        <f xml:space="preserve"> Time!CD$76</f>
        <v>0</v>
      </c>
      <c r="CE112" s="301">
        <f xml:space="preserve"> Time!CE$76</f>
        <v>0</v>
      </c>
      <c r="CF112" s="301">
        <f xml:space="preserve"> Time!CF$76</f>
        <v>0</v>
      </c>
      <c r="CG112" s="301">
        <f xml:space="preserve"> Time!CG$76</f>
        <v>0</v>
      </c>
      <c r="CH112" s="301">
        <f xml:space="preserve"> Time!CH$76</f>
        <v>0</v>
      </c>
      <c r="CI112" s="301">
        <f xml:space="preserve"> Time!CI$76</f>
        <v>0</v>
      </c>
      <c r="CJ112" s="301">
        <f xml:space="preserve"> Time!CJ$76</f>
        <v>0</v>
      </c>
      <c r="CK112" s="301">
        <f xml:space="preserve"> Time!CK$76</f>
        <v>0</v>
      </c>
      <c r="CL112" s="301">
        <f xml:space="preserve"> Time!CL$76</f>
        <v>0</v>
      </c>
      <c r="CM112" s="301">
        <f xml:space="preserve"> Time!CM$76</f>
        <v>0</v>
      </c>
      <c r="CN112" s="301">
        <f xml:space="preserve"> Time!CN$76</f>
        <v>0</v>
      </c>
      <c r="CO112" s="301">
        <f xml:space="preserve"> Time!CO$76</f>
        <v>0</v>
      </c>
      <c r="CP112" s="301">
        <f xml:space="preserve"> Time!CP$76</f>
        <v>0</v>
      </c>
      <c r="CQ112" s="301">
        <f xml:space="preserve"> Time!CQ$76</f>
        <v>0</v>
      </c>
      <c r="CR112" s="301">
        <f xml:space="preserve"> Time!CR$76</f>
        <v>0</v>
      </c>
      <c r="CS112" s="301">
        <f xml:space="preserve"> Time!CS$76</f>
        <v>0</v>
      </c>
      <c r="CT112" s="301">
        <f xml:space="preserve"> Time!CT$76</f>
        <v>0</v>
      </c>
      <c r="CU112" s="301">
        <f xml:space="preserve"> Time!CU$76</f>
        <v>0</v>
      </c>
      <c r="CV112" s="301">
        <f xml:space="preserve"> Time!CV$76</f>
        <v>0</v>
      </c>
      <c r="CW112" s="301">
        <f xml:space="preserve"> Time!CW$76</f>
        <v>0</v>
      </c>
      <c r="CX112" s="301">
        <f xml:space="preserve"> Time!CX$76</f>
        <v>0</v>
      </c>
      <c r="CY112" s="301">
        <f xml:space="preserve"> Time!CY$76</f>
        <v>0</v>
      </c>
      <c r="CZ112" s="301">
        <f xml:space="preserve"> Time!CZ$76</f>
        <v>0</v>
      </c>
      <c r="DA112" s="301">
        <f xml:space="preserve"> Time!DA$76</f>
        <v>0</v>
      </c>
      <c r="DB112" s="301">
        <f xml:space="preserve"> Time!DB$76</f>
        <v>0</v>
      </c>
      <c r="DC112" s="301">
        <f xml:space="preserve"> Time!DC$76</f>
        <v>0</v>
      </c>
      <c r="DD112" s="301">
        <f xml:space="preserve"> Time!DD$76</f>
        <v>0</v>
      </c>
      <c r="DE112" s="301">
        <f xml:space="preserve"> Time!DE$76</f>
        <v>0</v>
      </c>
      <c r="DF112" s="301">
        <f xml:space="preserve"> Time!DF$76</f>
        <v>0</v>
      </c>
      <c r="DG112" s="301">
        <f xml:space="preserve"> Time!DG$76</f>
        <v>0</v>
      </c>
      <c r="DH112" s="301">
        <f xml:space="preserve"> Time!DH$76</f>
        <v>0</v>
      </c>
      <c r="DI112" s="301">
        <f xml:space="preserve"> Time!DI$76</f>
        <v>0</v>
      </c>
      <c r="DJ112" s="301">
        <f xml:space="preserve"> Time!DJ$76</f>
        <v>0</v>
      </c>
      <c r="DK112" s="301">
        <f xml:space="preserve"> Time!DK$76</f>
        <v>0</v>
      </c>
      <c r="DL112" s="301">
        <f xml:space="preserve"> Time!DL$76</f>
        <v>0</v>
      </c>
      <c r="DM112" s="301">
        <f xml:space="preserve"> Time!DM$76</f>
        <v>0</v>
      </c>
      <c r="DN112" s="301">
        <f xml:space="preserve"> Time!DN$76</f>
        <v>0</v>
      </c>
      <c r="DO112" s="301">
        <f xml:space="preserve"> Time!DO$76</f>
        <v>0</v>
      </c>
      <c r="DP112" s="301">
        <f xml:space="preserve"> Time!DP$76</f>
        <v>0</v>
      </c>
      <c r="DQ112" s="301">
        <f xml:space="preserve"> Time!DQ$76</f>
        <v>0</v>
      </c>
      <c r="DR112" s="301">
        <f xml:space="preserve"> Time!DR$76</f>
        <v>0</v>
      </c>
      <c r="DS112" s="301">
        <f xml:space="preserve"> Time!DS$76</f>
        <v>0</v>
      </c>
      <c r="DT112" s="301">
        <f xml:space="preserve"> Time!DT$76</f>
        <v>0</v>
      </c>
      <c r="DU112" s="301">
        <f xml:space="preserve"> Time!DU$76</f>
        <v>0</v>
      </c>
      <c r="DV112" s="301">
        <f xml:space="preserve"> Time!DV$76</f>
        <v>0</v>
      </c>
      <c r="DW112" s="301">
        <f xml:space="preserve"> Time!DW$76</f>
        <v>0</v>
      </c>
      <c r="DX112" s="301">
        <f xml:space="preserve"> Time!DX$76</f>
        <v>0</v>
      </c>
      <c r="DY112" s="301">
        <f xml:space="preserve"> Time!DY$76</f>
        <v>0</v>
      </c>
      <c r="DZ112" s="301">
        <f xml:space="preserve"> Time!DZ$76</f>
        <v>0</v>
      </c>
      <c r="EA112" s="301">
        <f xml:space="preserve"> Time!EA$76</f>
        <v>0</v>
      </c>
      <c r="EB112" s="301">
        <f xml:space="preserve"> Time!EB$76</f>
        <v>0</v>
      </c>
      <c r="EC112" s="301">
        <f xml:space="preserve"> Time!EC$76</f>
        <v>0</v>
      </c>
      <c r="ED112" s="301">
        <f xml:space="preserve"> Time!ED$76</f>
        <v>0</v>
      </c>
      <c r="EE112" s="301">
        <f xml:space="preserve"> Time!EE$76</f>
        <v>0</v>
      </c>
      <c r="EF112" s="301">
        <f xml:space="preserve"> Time!EF$76</f>
        <v>0</v>
      </c>
      <c r="EG112" s="301">
        <f xml:space="preserve"> Time!EG$76</f>
        <v>0</v>
      </c>
      <c r="EH112" s="301">
        <f xml:space="preserve"> Time!EH$76</f>
        <v>0</v>
      </c>
      <c r="EI112" s="301">
        <f xml:space="preserve"> Time!EI$76</f>
        <v>0</v>
      </c>
      <c r="EJ112" s="301">
        <f xml:space="preserve"> Time!EJ$76</f>
        <v>0</v>
      </c>
      <c r="EK112" s="301">
        <f xml:space="preserve"> Time!EK$76</f>
        <v>0</v>
      </c>
      <c r="EL112" s="301">
        <f xml:space="preserve"> Time!EL$76</f>
        <v>0</v>
      </c>
      <c r="EM112" s="301">
        <f xml:space="preserve"> Time!EM$76</f>
        <v>0</v>
      </c>
      <c r="EN112" s="301">
        <f xml:space="preserve"> Time!EN$76</f>
        <v>0</v>
      </c>
      <c r="EO112" s="301">
        <f xml:space="preserve"> Time!EO$76</f>
        <v>0</v>
      </c>
      <c r="EP112" s="301">
        <f xml:space="preserve"> Time!EP$76</f>
        <v>0</v>
      </c>
      <c r="EQ112" s="301">
        <f xml:space="preserve"> Time!EQ$76</f>
        <v>0</v>
      </c>
      <c r="ER112" s="301">
        <f xml:space="preserve"> Time!ER$76</f>
        <v>0</v>
      </c>
      <c r="ES112" s="301">
        <f xml:space="preserve"> Time!ES$76</f>
        <v>0</v>
      </c>
      <c r="ET112" s="301">
        <f xml:space="preserve"> Time!ET$76</f>
        <v>0</v>
      </c>
      <c r="EU112" s="301">
        <f xml:space="preserve"> Time!EU$76</f>
        <v>0</v>
      </c>
      <c r="EV112" s="301">
        <f xml:space="preserve"> Time!EV$76</f>
        <v>0</v>
      </c>
      <c r="EW112" s="301">
        <f xml:space="preserve"> Time!EW$76</f>
        <v>0</v>
      </c>
      <c r="EX112" s="301">
        <f xml:space="preserve"> Time!EX$76</f>
        <v>0</v>
      </c>
      <c r="EY112" s="301">
        <f xml:space="preserve"> Time!EY$76</f>
        <v>0</v>
      </c>
      <c r="EZ112" s="301">
        <f xml:space="preserve"> Time!EZ$76</f>
        <v>0</v>
      </c>
      <c r="FA112" s="301">
        <f xml:space="preserve"> Time!FA$76</f>
        <v>0</v>
      </c>
      <c r="FB112" s="301">
        <f xml:space="preserve"> Time!FB$76</f>
        <v>0</v>
      </c>
      <c r="FC112" s="301">
        <f xml:space="preserve"> Time!FC$76</f>
        <v>0</v>
      </c>
      <c r="FD112" s="301">
        <f xml:space="preserve"> Time!FD$76</f>
        <v>0</v>
      </c>
      <c r="FE112" s="301">
        <f xml:space="preserve"> Time!FE$76</f>
        <v>0</v>
      </c>
      <c r="FF112" s="301">
        <f xml:space="preserve"> Time!FF$76</f>
        <v>0</v>
      </c>
      <c r="FG112" s="301">
        <f xml:space="preserve"> Time!FG$76</f>
        <v>0</v>
      </c>
      <c r="FH112" s="301">
        <f xml:space="preserve"> Time!FH$76</f>
        <v>0</v>
      </c>
      <c r="FI112" s="301">
        <f xml:space="preserve"> Time!FI$76</f>
        <v>0</v>
      </c>
      <c r="FJ112" s="301">
        <f xml:space="preserve"> Time!FJ$76</f>
        <v>0</v>
      </c>
      <c r="FK112" s="301">
        <f xml:space="preserve"> Time!FK$76</f>
        <v>0</v>
      </c>
      <c r="FL112" s="301">
        <f xml:space="preserve"> Time!FL$76</f>
        <v>0</v>
      </c>
      <c r="FM112" s="301">
        <f xml:space="preserve"> Time!FM$76</f>
        <v>0</v>
      </c>
      <c r="FN112" s="301">
        <f xml:space="preserve"> Time!FN$76</f>
        <v>0</v>
      </c>
      <c r="FO112" s="301">
        <f xml:space="preserve"> Time!FO$76</f>
        <v>0</v>
      </c>
      <c r="FP112" s="301">
        <f xml:space="preserve"> Time!FP$76</f>
        <v>0</v>
      </c>
      <c r="FQ112" s="301">
        <f xml:space="preserve"> Time!FQ$76</f>
        <v>0</v>
      </c>
      <c r="FR112" s="301">
        <f xml:space="preserve"> Time!FR$76</f>
        <v>0</v>
      </c>
      <c r="FS112" s="301">
        <f xml:space="preserve"> Time!FS$76</f>
        <v>0</v>
      </c>
      <c r="FT112" s="301">
        <f xml:space="preserve"> Time!FT$76</f>
        <v>0</v>
      </c>
      <c r="FU112" s="301">
        <f xml:space="preserve"> Time!FU$76</f>
        <v>0</v>
      </c>
      <c r="FV112" s="301">
        <f xml:space="preserve"> Time!FV$76</f>
        <v>0</v>
      </c>
      <c r="FW112" s="301">
        <f xml:space="preserve"> Time!FW$76</f>
        <v>0</v>
      </c>
      <c r="FX112" s="301">
        <f xml:space="preserve"> Time!FX$76</f>
        <v>0</v>
      </c>
      <c r="FY112" s="301">
        <f xml:space="preserve"> Time!FY$76</f>
        <v>0</v>
      </c>
      <c r="FZ112" s="301">
        <f xml:space="preserve"> Time!FZ$76</f>
        <v>0</v>
      </c>
      <c r="GA112" s="301">
        <f xml:space="preserve"> Time!GA$76</f>
        <v>0</v>
      </c>
      <c r="GB112" s="301">
        <f xml:space="preserve"> Time!GB$76</f>
        <v>0</v>
      </c>
      <c r="GC112" s="301">
        <f xml:space="preserve"> Time!GC$76</f>
        <v>0</v>
      </c>
      <c r="GD112" s="301">
        <f xml:space="preserve"> Time!GD$76</f>
        <v>0</v>
      </c>
      <c r="GE112" s="301">
        <f xml:space="preserve"> Time!GE$76</f>
        <v>0</v>
      </c>
      <c r="GF112" s="301">
        <f xml:space="preserve"> Time!GF$76</f>
        <v>0</v>
      </c>
      <c r="GG112" s="301">
        <f xml:space="preserve"> Time!GG$76</f>
        <v>0</v>
      </c>
      <c r="GH112" s="301">
        <f xml:space="preserve"> Time!GH$76</f>
        <v>0</v>
      </c>
      <c r="GI112" s="301">
        <f xml:space="preserve"> Time!GI$76</f>
        <v>0</v>
      </c>
      <c r="GJ112" s="301">
        <f xml:space="preserve"> Time!GJ$76</f>
        <v>0</v>
      </c>
    </row>
    <row r="113" spans="1:192" s="275" customFormat="1" x14ac:dyDescent="0.35">
      <c r="A113" s="15"/>
      <c r="B113" s="15"/>
      <c r="C113" s="21"/>
      <c r="D113" s="60"/>
      <c r="E113" s="286"/>
      <c r="F113" s="286"/>
      <c r="G113" s="286"/>
      <c r="H113" s="286"/>
      <c r="I113" s="43"/>
      <c r="J113" s="286"/>
      <c r="K113" s="286"/>
      <c r="L113" s="286"/>
      <c r="M113" s="286"/>
      <c r="N113" s="286"/>
      <c r="O113" s="286"/>
      <c r="P113" s="286"/>
      <c r="Q113" s="286"/>
      <c r="R113" s="286"/>
      <c r="S113" s="286"/>
      <c r="T113" s="286"/>
      <c r="U113" s="286"/>
      <c r="V113" s="286"/>
      <c r="W113" s="286"/>
      <c r="X113" s="286"/>
      <c r="Y113" s="286"/>
      <c r="Z113" s="286"/>
      <c r="AA113" s="286"/>
      <c r="AB113" s="286"/>
      <c r="AC113" s="286"/>
      <c r="AD113" s="286"/>
      <c r="AE113" s="286"/>
      <c r="AF113" s="286"/>
      <c r="AG113" s="286"/>
      <c r="AH113" s="286"/>
      <c r="AI113" s="286"/>
      <c r="AJ113" s="286"/>
      <c r="AK113" s="286"/>
      <c r="AL113" s="286"/>
      <c r="AM113" s="286"/>
      <c r="AN113" s="286"/>
      <c r="AO113" s="286"/>
      <c r="AP113" s="286"/>
      <c r="AQ113" s="286"/>
      <c r="AR113" s="286"/>
      <c r="AS113" s="286"/>
      <c r="AT113" s="286"/>
      <c r="AU113" s="286"/>
      <c r="AV113" s="286"/>
      <c r="AW113" s="286"/>
      <c r="AX113" s="286"/>
      <c r="AY113" s="286"/>
      <c r="AZ113" s="286"/>
      <c r="BA113" s="286"/>
      <c r="BB113" s="286"/>
      <c r="BC113" s="286"/>
      <c r="BD113" s="286"/>
      <c r="BE113" s="286"/>
      <c r="BF113" s="286"/>
      <c r="BG113" s="286"/>
      <c r="BH113" s="286"/>
      <c r="BI113" s="286"/>
      <c r="BJ113" s="286"/>
      <c r="BK113" s="286"/>
      <c r="BL113" s="286"/>
      <c r="BM113" s="286"/>
      <c r="BN113" s="286"/>
      <c r="BO113" s="286"/>
      <c r="BP113" s="286"/>
      <c r="BQ113" s="286"/>
      <c r="BR113" s="286"/>
      <c r="BS113" s="286"/>
      <c r="BT113" s="286"/>
      <c r="BU113" s="286"/>
      <c r="BV113" s="286"/>
      <c r="BW113" s="286"/>
      <c r="BX113" s="286"/>
      <c r="BY113" s="286"/>
      <c r="BZ113" s="286"/>
      <c r="CA113" s="286"/>
      <c r="CB113" s="286"/>
      <c r="CC113" s="286"/>
      <c r="CD113" s="286"/>
      <c r="CE113" s="286"/>
      <c r="CF113" s="286"/>
      <c r="CG113" s="286"/>
      <c r="CH113" s="286"/>
      <c r="CI113" s="286"/>
      <c r="CJ113" s="286"/>
      <c r="CK113" s="286"/>
      <c r="CL113" s="286"/>
      <c r="CM113" s="286"/>
      <c r="CN113" s="286"/>
      <c r="CO113" s="286"/>
      <c r="CP113" s="286"/>
      <c r="CQ113" s="286"/>
      <c r="CR113" s="286"/>
      <c r="CS113" s="286"/>
      <c r="CT113" s="286"/>
      <c r="CU113" s="286"/>
      <c r="CV113" s="286"/>
      <c r="CW113" s="286"/>
      <c r="CX113" s="286"/>
      <c r="CY113" s="286"/>
      <c r="CZ113" s="286"/>
      <c r="DA113" s="286"/>
      <c r="DB113" s="286"/>
      <c r="DC113" s="286"/>
      <c r="DD113" s="286"/>
      <c r="DE113" s="286"/>
      <c r="DF113" s="286"/>
      <c r="DG113" s="286"/>
      <c r="DH113" s="286"/>
      <c r="DI113" s="286"/>
      <c r="DJ113" s="286"/>
      <c r="DK113" s="286"/>
      <c r="DL113" s="286"/>
      <c r="DM113" s="286"/>
      <c r="DN113" s="286"/>
      <c r="DO113" s="286"/>
      <c r="DP113" s="286"/>
      <c r="DQ113" s="286"/>
      <c r="DR113" s="286"/>
      <c r="DS113" s="286"/>
      <c r="DT113" s="286"/>
      <c r="DU113" s="286"/>
      <c r="DV113" s="286"/>
      <c r="DW113" s="286"/>
      <c r="DX113" s="286"/>
      <c r="DY113" s="286"/>
      <c r="DZ113" s="286"/>
      <c r="EA113" s="286"/>
      <c r="EB113" s="286"/>
      <c r="EC113" s="286"/>
      <c r="ED113" s="286"/>
      <c r="EE113" s="286"/>
      <c r="EF113" s="286"/>
      <c r="EG113" s="286"/>
      <c r="EH113" s="286"/>
      <c r="EI113" s="286"/>
      <c r="EJ113" s="286"/>
      <c r="EK113" s="286"/>
      <c r="EL113" s="286"/>
      <c r="EM113" s="286"/>
      <c r="EN113" s="286"/>
      <c r="EO113" s="286"/>
      <c r="EP113" s="286"/>
      <c r="EQ113" s="286"/>
      <c r="ER113" s="286"/>
      <c r="ES113" s="286"/>
      <c r="ET113" s="286"/>
      <c r="EU113" s="286"/>
      <c r="EV113" s="286"/>
      <c r="EW113" s="286"/>
      <c r="EX113" s="286"/>
      <c r="EY113" s="286"/>
      <c r="EZ113" s="286"/>
      <c r="FA113" s="286"/>
      <c r="FB113" s="286"/>
      <c r="FC113" s="286"/>
      <c r="FD113" s="286"/>
      <c r="FE113" s="286"/>
      <c r="FF113" s="286"/>
      <c r="FG113" s="286"/>
      <c r="FH113" s="286"/>
      <c r="FI113" s="286"/>
      <c r="FJ113" s="286"/>
      <c r="FK113" s="286"/>
      <c r="FL113" s="286"/>
      <c r="FM113" s="286"/>
      <c r="FN113" s="286"/>
      <c r="FO113" s="286"/>
      <c r="FP113" s="286"/>
      <c r="FQ113" s="286"/>
      <c r="FR113" s="286"/>
      <c r="FS113" s="286"/>
      <c r="FT113" s="286"/>
      <c r="FU113" s="286"/>
      <c r="FV113" s="286"/>
      <c r="FW113" s="286"/>
      <c r="FX113" s="286"/>
      <c r="FY113" s="286"/>
      <c r="FZ113" s="286"/>
      <c r="GA113" s="286"/>
      <c r="GB113" s="286"/>
      <c r="GC113" s="286"/>
      <c r="GD113" s="286"/>
      <c r="GE113" s="286"/>
      <c r="GF113" s="286"/>
      <c r="GG113" s="286"/>
      <c r="GH113" s="286"/>
      <c r="GI113" s="286"/>
      <c r="GJ113" s="286"/>
    </row>
    <row r="114" spans="1:192" s="275" customFormat="1" x14ac:dyDescent="0.35">
      <c r="A114" s="15"/>
      <c r="B114" s="15"/>
      <c r="C114" s="21"/>
      <c r="D114" s="60"/>
      <c r="E114" s="286" t="s">
        <v>203</v>
      </c>
      <c r="F114" s="286"/>
      <c r="G114" s="286" t="str">
        <f xml:space="preserve"> SMU</f>
        <v>$ 000s</v>
      </c>
      <c r="H114" s="286"/>
      <c r="I114" s="43"/>
      <c r="J114" s="286">
        <f t="shared" ref="J114:BU114" si="137">I117</f>
        <v>0</v>
      </c>
      <c r="K114" s="286">
        <f t="shared" si="137"/>
        <v>0</v>
      </c>
      <c r="L114" s="286">
        <f t="shared" si="137"/>
        <v>0</v>
      </c>
      <c r="M114" s="286">
        <f t="shared" si="137"/>
        <v>67279.668423079915</v>
      </c>
      <c r="N114" s="286">
        <f t="shared" si="137"/>
        <v>66053.927900941024</v>
      </c>
      <c r="O114" s="286">
        <f t="shared" si="137"/>
        <v>64820.541042380522</v>
      </c>
      <c r="P114" s="286">
        <f t="shared" si="137"/>
        <v>63567.818636017473</v>
      </c>
      <c r="Q114" s="286">
        <f t="shared" si="137"/>
        <v>62273.52343434564</v>
      </c>
      <c r="R114" s="286">
        <f t="shared" si="137"/>
        <v>60970.065995336889</v>
      </c>
      <c r="S114" s="286">
        <f t="shared" si="137"/>
        <v>59656.891353040257</v>
      </c>
      <c r="T114" s="286">
        <f t="shared" si="137"/>
        <v>58323.068321653649</v>
      </c>
      <c r="U114" s="286">
        <f t="shared" si="137"/>
        <v>56948.095608627722</v>
      </c>
      <c r="V114" s="286">
        <f t="shared" si="137"/>
        <v>55561.727973388108</v>
      </c>
      <c r="W114" s="286">
        <f t="shared" si="137"/>
        <v>54163.326230138031</v>
      </c>
      <c r="X114" s="286">
        <f t="shared" si="137"/>
        <v>52742.821395661558</v>
      </c>
      <c r="Y114" s="286">
        <f t="shared" si="137"/>
        <v>51290.750147968407</v>
      </c>
      <c r="Z114" s="286">
        <f t="shared" si="137"/>
        <v>49816.005972615618</v>
      </c>
      <c r="AA114" s="286">
        <f t="shared" si="137"/>
        <v>48326.785607021055</v>
      </c>
      <c r="AB114" s="286">
        <f t="shared" si="137"/>
        <v>46814.064803686742</v>
      </c>
      <c r="AC114" s="286">
        <f t="shared" si="137"/>
        <v>45261.291401132308</v>
      </c>
      <c r="AD114" s="286">
        <f t="shared" si="137"/>
        <v>43692.34456772363</v>
      </c>
      <c r="AE114" s="286">
        <f t="shared" si="137"/>
        <v>42106.369615036063</v>
      </c>
      <c r="AF114" s="286">
        <f t="shared" si="137"/>
        <v>40495.326646548951</v>
      </c>
      <c r="AG114" s="286">
        <f t="shared" si="137"/>
        <v>38844.805598579973</v>
      </c>
      <c r="AH114" s="286">
        <f t="shared" si="137"/>
        <v>37175.386125047778</v>
      </c>
      <c r="AI114" s="286">
        <f t="shared" si="137"/>
        <v>35486.218580999914</v>
      </c>
      <c r="AJ114" s="286">
        <f t="shared" si="137"/>
        <v>33770.267037346857</v>
      </c>
      <c r="AK114" s="286">
        <f t="shared" si="137"/>
        <v>32015.400003923449</v>
      </c>
      <c r="AL114" s="286">
        <f t="shared" si="137"/>
        <v>30238.817911590377</v>
      </c>
      <c r="AM114" s="286">
        <f t="shared" si="137"/>
        <v>28439.573392070684</v>
      </c>
      <c r="AN114" s="286">
        <f t="shared" si="137"/>
        <v>26611.776760238099</v>
      </c>
      <c r="AO114" s="286">
        <f t="shared" si="137"/>
        <v>24750.353394950955</v>
      </c>
      <c r="AP114" s="286">
        <f t="shared" si="137"/>
        <v>22859.675392964316</v>
      </c>
      <c r="AQ114" s="286">
        <f t="shared" si="137"/>
        <v>20943.204241737112</v>
      </c>
      <c r="AR114" s="286">
        <f t="shared" si="137"/>
        <v>18996.238250460141</v>
      </c>
      <c r="AS114" s="286">
        <f t="shared" si="137"/>
        <v>17011.708646401399</v>
      </c>
      <c r="AT114" s="286">
        <f t="shared" si="137"/>
        <v>14999.239669811765</v>
      </c>
      <c r="AU114" s="286">
        <f t="shared" si="137"/>
        <v>12957.670689690185</v>
      </c>
      <c r="AV114" s="286">
        <f t="shared" si="137"/>
        <v>10883.573000829807</v>
      </c>
      <c r="AW114" s="286">
        <f t="shared" si="137"/>
        <v>8772.6489909534284</v>
      </c>
      <c r="AX114" s="286">
        <f t="shared" si="137"/>
        <v>6630.3304179015176</v>
      </c>
      <c r="AY114" s="286">
        <f t="shared" si="137"/>
        <v>4455.3693649985471</v>
      </c>
      <c r="AZ114" s="286">
        <f t="shared" si="137"/>
        <v>2245.7092973359349</v>
      </c>
      <c r="BA114" s="286">
        <f t="shared" si="137"/>
        <v>-2.4556356947869062E-11</v>
      </c>
      <c r="BB114" s="286">
        <f t="shared" si="137"/>
        <v>-2.4556356947869062E-11</v>
      </c>
      <c r="BC114" s="286">
        <f t="shared" si="137"/>
        <v>-2.4556356947869062E-11</v>
      </c>
      <c r="BD114" s="286">
        <f t="shared" si="137"/>
        <v>-2.4556356947869062E-11</v>
      </c>
      <c r="BE114" s="286">
        <f t="shared" si="137"/>
        <v>-2.4556356947869062E-11</v>
      </c>
      <c r="BF114" s="286">
        <f t="shared" si="137"/>
        <v>-2.4556356947869062E-11</v>
      </c>
      <c r="BG114" s="286">
        <f t="shared" si="137"/>
        <v>-2.4556356947869062E-11</v>
      </c>
      <c r="BH114" s="286">
        <f t="shared" si="137"/>
        <v>-2.4556356947869062E-11</v>
      </c>
      <c r="BI114" s="286">
        <f t="shared" si="137"/>
        <v>-2.4556356947869062E-11</v>
      </c>
      <c r="BJ114" s="286">
        <f t="shared" si="137"/>
        <v>-2.4556356947869062E-11</v>
      </c>
      <c r="BK114" s="286">
        <f t="shared" si="137"/>
        <v>-2.4556356947869062E-11</v>
      </c>
      <c r="BL114" s="286">
        <f t="shared" si="137"/>
        <v>-2.4556356947869062E-11</v>
      </c>
      <c r="BM114" s="286">
        <f t="shared" si="137"/>
        <v>-2.4556356947869062E-11</v>
      </c>
      <c r="BN114" s="286">
        <f t="shared" si="137"/>
        <v>-2.4556356947869062E-11</v>
      </c>
      <c r="BO114" s="286">
        <f t="shared" si="137"/>
        <v>-2.4556356947869062E-11</v>
      </c>
      <c r="BP114" s="286">
        <f t="shared" si="137"/>
        <v>-2.4556356947869062E-11</v>
      </c>
      <c r="BQ114" s="286">
        <f t="shared" si="137"/>
        <v>-2.4556356947869062E-11</v>
      </c>
      <c r="BR114" s="286">
        <f t="shared" si="137"/>
        <v>-2.4556356947869062E-11</v>
      </c>
      <c r="BS114" s="286">
        <f t="shared" si="137"/>
        <v>-2.4556356947869062E-11</v>
      </c>
      <c r="BT114" s="286">
        <f t="shared" si="137"/>
        <v>-2.4556356947869062E-11</v>
      </c>
      <c r="BU114" s="286">
        <f t="shared" si="137"/>
        <v>-2.4556356947869062E-11</v>
      </c>
      <c r="BV114" s="286">
        <f t="shared" ref="BV114:EG114" si="138">BU117</f>
        <v>-2.4556356947869062E-11</v>
      </c>
      <c r="BW114" s="286">
        <f t="shared" si="138"/>
        <v>-2.4556356947869062E-11</v>
      </c>
      <c r="BX114" s="286">
        <f t="shared" si="138"/>
        <v>-2.4556356947869062E-11</v>
      </c>
      <c r="BY114" s="286">
        <f t="shared" si="138"/>
        <v>-2.4556356947869062E-11</v>
      </c>
      <c r="BZ114" s="286">
        <f t="shared" si="138"/>
        <v>-2.4556356947869062E-11</v>
      </c>
      <c r="CA114" s="286">
        <f t="shared" si="138"/>
        <v>-2.4556356947869062E-11</v>
      </c>
      <c r="CB114" s="286">
        <f t="shared" si="138"/>
        <v>-2.4556356947869062E-11</v>
      </c>
      <c r="CC114" s="286">
        <f t="shared" si="138"/>
        <v>-2.4556356947869062E-11</v>
      </c>
      <c r="CD114" s="286">
        <f t="shared" si="138"/>
        <v>-2.4556356947869062E-11</v>
      </c>
      <c r="CE114" s="286">
        <f t="shared" si="138"/>
        <v>-2.4556356947869062E-11</v>
      </c>
      <c r="CF114" s="286">
        <f t="shared" si="138"/>
        <v>-2.4556356947869062E-11</v>
      </c>
      <c r="CG114" s="286">
        <f t="shared" si="138"/>
        <v>-2.4556356947869062E-11</v>
      </c>
      <c r="CH114" s="286">
        <f t="shared" si="138"/>
        <v>-2.4556356947869062E-11</v>
      </c>
      <c r="CI114" s="286">
        <f t="shared" si="138"/>
        <v>-2.4556356947869062E-11</v>
      </c>
      <c r="CJ114" s="286">
        <f t="shared" si="138"/>
        <v>-2.4556356947869062E-11</v>
      </c>
      <c r="CK114" s="286">
        <f t="shared" si="138"/>
        <v>-2.4556356947869062E-11</v>
      </c>
      <c r="CL114" s="286">
        <f t="shared" si="138"/>
        <v>-2.4556356947869062E-11</v>
      </c>
      <c r="CM114" s="286">
        <f t="shared" si="138"/>
        <v>-2.4556356947869062E-11</v>
      </c>
      <c r="CN114" s="286">
        <f t="shared" si="138"/>
        <v>-2.4556356947869062E-11</v>
      </c>
      <c r="CO114" s="286">
        <f t="shared" si="138"/>
        <v>-2.4556356947869062E-11</v>
      </c>
      <c r="CP114" s="286">
        <f t="shared" si="138"/>
        <v>-2.4556356947869062E-11</v>
      </c>
      <c r="CQ114" s="286">
        <f t="shared" si="138"/>
        <v>-2.4556356947869062E-11</v>
      </c>
      <c r="CR114" s="286">
        <f t="shared" si="138"/>
        <v>-2.4556356947869062E-11</v>
      </c>
      <c r="CS114" s="286">
        <f t="shared" si="138"/>
        <v>-2.4556356947869062E-11</v>
      </c>
      <c r="CT114" s="286">
        <f t="shared" si="138"/>
        <v>-2.4556356947869062E-11</v>
      </c>
      <c r="CU114" s="286">
        <f t="shared" si="138"/>
        <v>-2.4556356947869062E-11</v>
      </c>
      <c r="CV114" s="286">
        <f t="shared" si="138"/>
        <v>-2.4556356947869062E-11</v>
      </c>
      <c r="CW114" s="286">
        <f t="shared" si="138"/>
        <v>-2.4556356947869062E-11</v>
      </c>
      <c r="CX114" s="286">
        <f t="shared" si="138"/>
        <v>-2.4556356947869062E-11</v>
      </c>
      <c r="CY114" s="286">
        <f t="shared" si="138"/>
        <v>-2.4556356947869062E-11</v>
      </c>
      <c r="CZ114" s="286">
        <f t="shared" si="138"/>
        <v>-2.4556356947869062E-11</v>
      </c>
      <c r="DA114" s="286">
        <f t="shared" si="138"/>
        <v>-2.4556356947869062E-11</v>
      </c>
      <c r="DB114" s="286">
        <f t="shared" si="138"/>
        <v>-2.4556356947869062E-11</v>
      </c>
      <c r="DC114" s="286">
        <f t="shared" si="138"/>
        <v>-2.4556356947869062E-11</v>
      </c>
      <c r="DD114" s="286">
        <f t="shared" si="138"/>
        <v>-2.4556356947869062E-11</v>
      </c>
      <c r="DE114" s="286">
        <f t="shared" si="138"/>
        <v>-2.4556356947869062E-11</v>
      </c>
      <c r="DF114" s="286">
        <f t="shared" si="138"/>
        <v>-2.4556356947869062E-11</v>
      </c>
      <c r="DG114" s="286">
        <f t="shared" si="138"/>
        <v>-2.4556356947869062E-11</v>
      </c>
      <c r="DH114" s="286">
        <f t="shared" si="138"/>
        <v>-2.4556356947869062E-11</v>
      </c>
      <c r="DI114" s="286">
        <f t="shared" si="138"/>
        <v>-2.4556356947869062E-11</v>
      </c>
      <c r="DJ114" s="286">
        <f t="shared" si="138"/>
        <v>-2.4556356947869062E-11</v>
      </c>
      <c r="DK114" s="286">
        <f t="shared" si="138"/>
        <v>-2.4556356947869062E-11</v>
      </c>
      <c r="DL114" s="286">
        <f t="shared" si="138"/>
        <v>-2.4556356947869062E-11</v>
      </c>
      <c r="DM114" s="286">
        <f t="shared" si="138"/>
        <v>-2.4556356947869062E-11</v>
      </c>
      <c r="DN114" s="286">
        <f t="shared" si="138"/>
        <v>-2.4556356947869062E-11</v>
      </c>
      <c r="DO114" s="286">
        <f t="shared" si="138"/>
        <v>-2.4556356947869062E-11</v>
      </c>
      <c r="DP114" s="286">
        <f t="shared" si="138"/>
        <v>-2.4556356947869062E-11</v>
      </c>
      <c r="DQ114" s="286">
        <f t="shared" si="138"/>
        <v>-2.4556356947869062E-11</v>
      </c>
      <c r="DR114" s="286">
        <f t="shared" si="138"/>
        <v>-2.4556356947869062E-11</v>
      </c>
      <c r="DS114" s="286">
        <f t="shared" si="138"/>
        <v>-2.4556356947869062E-11</v>
      </c>
      <c r="DT114" s="286">
        <f t="shared" si="138"/>
        <v>-2.4556356947869062E-11</v>
      </c>
      <c r="DU114" s="286">
        <f t="shared" si="138"/>
        <v>-2.4556356947869062E-11</v>
      </c>
      <c r="DV114" s="286">
        <f t="shared" si="138"/>
        <v>-2.4556356947869062E-11</v>
      </c>
      <c r="DW114" s="286">
        <f t="shared" si="138"/>
        <v>-2.4556356947869062E-11</v>
      </c>
      <c r="DX114" s="286">
        <f t="shared" si="138"/>
        <v>-2.4556356947869062E-11</v>
      </c>
      <c r="DY114" s="286">
        <f t="shared" si="138"/>
        <v>-2.4556356947869062E-11</v>
      </c>
      <c r="DZ114" s="286">
        <f t="shared" si="138"/>
        <v>-2.4556356947869062E-11</v>
      </c>
      <c r="EA114" s="286">
        <f t="shared" si="138"/>
        <v>-2.4556356947869062E-11</v>
      </c>
      <c r="EB114" s="286">
        <f t="shared" si="138"/>
        <v>-2.4556356947869062E-11</v>
      </c>
      <c r="EC114" s="286">
        <f t="shared" si="138"/>
        <v>-2.4556356947869062E-11</v>
      </c>
      <c r="ED114" s="286">
        <f t="shared" si="138"/>
        <v>-2.4556356947869062E-11</v>
      </c>
      <c r="EE114" s="286">
        <f t="shared" si="138"/>
        <v>-2.4556356947869062E-11</v>
      </c>
      <c r="EF114" s="286">
        <f t="shared" si="138"/>
        <v>-2.4556356947869062E-11</v>
      </c>
      <c r="EG114" s="286">
        <f t="shared" si="138"/>
        <v>-2.4556356947869062E-11</v>
      </c>
      <c r="EH114" s="286">
        <f t="shared" ref="EH114:GJ114" si="139">EG117</f>
        <v>-2.4556356947869062E-11</v>
      </c>
      <c r="EI114" s="286">
        <f t="shared" si="139"/>
        <v>-2.4556356947869062E-11</v>
      </c>
      <c r="EJ114" s="286">
        <f t="shared" si="139"/>
        <v>-2.4556356947869062E-11</v>
      </c>
      <c r="EK114" s="286">
        <f t="shared" si="139"/>
        <v>-2.4556356947869062E-11</v>
      </c>
      <c r="EL114" s="286">
        <f t="shared" si="139"/>
        <v>-2.4556356947869062E-11</v>
      </c>
      <c r="EM114" s="286">
        <f t="shared" si="139"/>
        <v>-2.4556356947869062E-11</v>
      </c>
      <c r="EN114" s="286">
        <f t="shared" si="139"/>
        <v>-2.4556356947869062E-11</v>
      </c>
      <c r="EO114" s="286">
        <f t="shared" si="139"/>
        <v>-2.4556356947869062E-11</v>
      </c>
      <c r="EP114" s="286">
        <f t="shared" si="139"/>
        <v>-2.4556356947869062E-11</v>
      </c>
      <c r="EQ114" s="286">
        <f t="shared" si="139"/>
        <v>-2.4556356947869062E-11</v>
      </c>
      <c r="ER114" s="286">
        <f t="shared" si="139"/>
        <v>-2.4556356947869062E-11</v>
      </c>
      <c r="ES114" s="286">
        <f t="shared" si="139"/>
        <v>-2.4556356947869062E-11</v>
      </c>
      <c r="ET114" s="286">
        <f t="shared" si="139"/>
        <v>-2.4556356947869062E-11</v>
      </c>
      <c r="EU114" s="286">
        <f t="shared" si="139"/>
        <v>-2.4556356947869062E-11</v>
      </c>
      <c r="EV114" s="286">
        <f t="shared" si="139"/>
        <v>-2.4556356947869062E-11</v>
      </c>
      <c r="EW114" s="286">
        <f t="shared" si="139"/>
        <v>-2.4556356947869062E-11</v>
      </c>
      <c r="EX114" s="286">
        <f t="shared" si="139"/>
        <v>-2.4556356947869062E-11</v>
      </c>
      <c r="EY114" s="286">
        <f t="shared" si="139"/>
        <v>-2.4556356947869062E-11</v>
      </c>
      <c r="EZ114" s="286">
        <f t="shared" si="139"/>
        <v>-2.4556356947869062E-11</v>
      </c>
      <c r="FA114" s="286">
        <f t="shared" si="139"/>
        <v>-2.4556356947869062E-11</v>
      </c>
      <c r="FB114" s="286">
        <f t="shared" si="139"/>
        <v>-2.4556356947869062E-11</v>
      </c>
      <c r="FC114" s="286">
        <f t="shared" si="139"/>
        <v>-2.4556356947869062E-11</v>
      </c>
      <c r="FD114" s="286">
        <f t="shared" si="139"/>
        <v>-2.4556356947869062E-11</v>
      </c>
      <c r="FE114" s="286">
        <f t="shared" si="139"/>
        <v>-2.4556356947869062E-11</v>
      </c>
      <c r="FF114" s="286">
        <f t="shared" si="139"/>
        <v>-2.4556356947869062E-11</v>
      </c>
      <c r="FG114" s="286">
        <f t="shared" si="139"/>
        <v>-2.4556356947869062E-11</v>
      </c>
      <c r="FH114" s="286">
        <f t="shared" si="139"/>
        <v>-2.4556356947869062E-11</v>
      </c>
      <c r="FI114" s="286">
        <f t="shared" si="139"/>
        <v>-2.4556356947869062E-11</v>
      </c>
      <c r="FJ114" s="286">
        <f t="shared" si="139"/>
        <v>-2.4556356947869062E-11</v>
      </c>
      <c r="FK114" s="286">
        <f t="shared" si="139"/>
        <v>-2.4556356947869062E-11</v>
      </c>
      <c r="FL114" s="286">
        <f t="shared" si="139"/>
        <v>-2.4556356947869062E-11</v>
      </c>
      <c r="FM114" s="286">
        <f t="shared" si="139"/>
        <v>-2.4556356947869062E-11</v>
      </c>
      <c r="FN114" s="286">
        <f t="shared" si="139"/>
        <v>-2.4556356947869062E-11</v>
      </c>
      <c r="FO114" s="286">
        <f t="shared" si="139"/>
        <v>-2.4556356947869062E-11</v>
      </c>
      <c r="FP114" s="286">
        <f t="shared" si="139"/>
        <v>-2.4556356947869062E-11</v>
      </c>
      <c r="FQ114" s="286">
        <f t="shared" si="139"/>
        <v>-2.4556356947869062E-11</v>
      </c>
      <c r="FR114" s="286">
        <f t="shared" si="139"/>
        <v>-2.4556356947869062E-11</v>
      </c>
      <c r="FS114" s="286">
        <f t="shared" si="139"/>
        <v>-2.4556356947869062E-11</v>
      </c>
      <c r="FT114" s="286">
        <f t="shared" si="139"/>
        <v>-2.4556356947869062E-11</v>
      </c>
      <c r="FU114" s="286">
        <f t="shared" si="139"/>
        <v>-2.4556356947869062E-11</v>
      </c>
      <c r="FV114" s="286">
        <f t="shared" si="139"/>
        <v>-2.4556356947869062E-11</v>
      </c>
      <c r="FW114" s="286">
        <f t="shared" si="139"/>
        <v>-2.4556356947869062E-11</v>
      </c>
      <c r="FX114" s="286">
        <f t="shared" si="139"/>
        <v>-2.4556356947869062E-11</v>
      </c>
      <c r="FY114" s="286">
        <f t="shared" si="139"/>
        <v>-2.4556356947869062E-11</v>
      </c>
      <c r="FZ114" s="286">
        <f t="shared" si="139"/>
        <v>-2.4556356947869062E-11</v>
      </c>
      <c r="GA114" s="286">
        <f t="shared" si="139"/>
        <v>-2.4556356947869062E-11</v>
      </c>
      <c r="GB114" s="286">
        <f t="shared" si="139"/>
        <v>-2.4556356947869062E-11</v>
      </c>
      <c r="GC114" s="286">
        <f t="shared" si="139"/>
        <v>-2.4556356947869062E-11</v>
      </c>
      <c r="GD114" s="286">
        <f t="shared" si="139"/>
        <v>-2.4556356947869062E-11</v>
      </c>
      <c r="GE114" s="286">
        <f t="shared" si="139"/>
        <v>-2.4556356947869062E-11</v>
      </c>
      <c r="GF114" s="286">
        <f t="shared" si="139"/>
        <v>-2.4556356947869062E-11</v>
      </c>
      <c r="GG114" s="286">
        <f t="shared" si="139"/>
        <v>-2.4556356947869062E-11</v>
      </c>
      <c r="GH114" s="286">
        <f t="shared" si="139"/>
        <v>-2.4556356947869062E-11</v>
      </c>
      <c r="GI114" s="286">
        <f t="shared" si="139"/>
        <v>-2.4556356947869062E-11</v>
      </c>
      <c r="GJ114" s="286">
        <f t="shared" si="139"/>
        <v>-2.4556356947869062E-11</v>
      </c>
    </row>
    <row r="115" spans="1:192" s="275" customFormat="1" x14ac:dyDescent="0.35">
      <c r="A115" s="15"/>
      <c r="B115" s="15"/>
      <c r="C115" s="21"/>
      <c r="D115" s="60"/>
      <c r="E115" s="287" t="s">
        <v>205</v>
      </c>
      <c r="F115" s="287"/>
      <c r="G115" s="287"/>
      <c r="H115" s="287"/>
      <c r="I115" s="287"/>
      <c r="J115" s="287"/>
      <c r="K115" s="287"/>
      <c r="L115" s="287"/>
      <c r="M115" s="287"/>
      <c r="N115" s="287"/>
      <c r="O115" s="287"/>
      <c r="P115" s="287"/>
      <c r="Q115" s="287"/>
      <c r="R115" s="287"/>
      <c r="S115" s="287"/>
      <c r="T115" s="287"/>
      <c r="U115" s="287"/>
      <c r="V115" s="287"/>
      <c r="W115" s="287"/>
      <c r="X115" s="287"/>
      <c r="Y115" s="287"/>
      <c r="Z115" s="287"/>
      <c r="AA115" s="287"/>
      <c r="AB115" s="287"/>
      <c r="AC115" s="287"/>
      <c r="AD115" s="287"/>
      <c r="AE115" s="287"/>
      <c r="AF115" s="287"/>
      <c r="AG115" s="287"/>
      <c r="AH115" s="287"/>
      <c r="AI115" s="287"/>
      <c r="AJ115" s="287"/>
      <c r="AK115" s="287"/>
      <c r="AL115" s="287"/>
      <c r="AM115" s="287"/>
      <c r="AN115" s="287"/>
      <c r="AO115" s="287"/>
      <c r="AP115" s="287"/>
      <c r="AQ115" s="287"/>
      <c r="AR115" s="287"/>
      <c r="AS115" s="287"/>
      <c r="AT115" s="287"/>
      <c r="AU115" s="287"/>
      <c r="AV115" s="287"/>
      <c r="AW115" s="287"/>
      <c r="AX115" s="287"/>
      <c r="AY115" s="287"/>
      <c r="AZ115" s="287"/>
      <c r="BA115" s="287"/>
      <c r="BB115" s="287"/>
      <c r="BC115" s="287"/>
      <c r="BD115" s="287"/>
      <c r="BE115" s="287"/>
      <c r="BF115" s="287"/>
      <c r="BG115" s="287"/>
      <c r="BH115" s="287"/>
      <c r="BI115" s="287"/>
      <c r="BJ115" s="287"/>
      <c r="BK115" s="287"/>
      <c r="BL115" s="287"/>
      <c r="BM115" s="287"/>
      <c r="BN115" s="287"/>
      <c r="BO115" s="287"/>
      <c r="BP115" s="287"/>
      <c r="BQ115" s="287"/>
      <c r="BR115" s="287"/>
      <c r="BS115" s="287"/>
      <c r="BT115" s="287"/>
      <c r="BU115" s="287"/>
      <c r="BV115" s="287"/>
      <c r="BW115" s="287"/>
      <c r="BX115" s="287"/>
      <c r="BY115" s="287"/>
      <c r="BZ115" s="287"/>
      <c r="CA115" s="287"/>
      <c r="CB115" s="287"/>
      <c r="CC115" s="287"/>
      <c r="CD115" s="287"/>
      <c r="CE115" s="287"/>
      <c r="CF115" s="287"/>
      <c r="CG115" s="287"/>
      <c r="CH115" s="287"/>
      <c r="CI115" s="287"/>
      <c r="CJ115" s="287"/>
      <c r="CK115" s="287"/>
      <c r="CL115" s="287"/>
      <c r="CM115" s="287"/>
      <c r="CN115" s="287"/>
      <c r="CO115" s="287"/>
      <c r="CP115" s="287"/>
      <c r="CQ115" s="287"/>
      <c r="CR115" s="287"/>
      <c r="CS115" s="287"/>
      <c r="CT115" s="287"/>
      <c r="CU115" s="287"/>
      <c r="CV115" s="287"/>
      <c r="CW115" s="287"/>
      <c r="CX115" s="287"/>
      <c r="CY115" s="287"/>
      <c r="CZ115" s="287"/>
      <c r="DA115" s="287"/>
      <c r="DB115" s="287"/>
      <c r="DC115" s="287"/>
      <c r="DD115" s="287"/>
      <c r="DE115" s="287"/>
      <c r="DF115" s="287"/>
      <c r="DG115" s="287"/>
      <c r="DH115" s="287"/>
      <c r="DI115" s="287"/>
      <c r="DJ115" s="287"/>
      <c r="DK115" s="287"/>
      <c r="DL115" s="287"/>
      <c r="DM115" s="287"/>
      <c r="DN115" s="287"/>
      <c r="DO115" s="287"/>
      <c r="DP115" s="287"/>
      <c r="DQ115" s="287"/>
      <c r="DR115" s="287"/>
      <c r="DS115" s="287"/>
      <c r="DT115" s="287"/>
      <c r="DU115" s="287"/>
      <c r="DV115" s="287"/>
      <c r="DW115" s="287"/>
      <c r="DX115" s="287"/>
      <c r="DY115" s="287"/>
      <c r="DZ115" s="287"/>
      <c r="EA115" s="287"/>
      <c r="EB115" s="287"/>
      <c r="EC115" s="287"/>
      <c r="ED115" s="287"/>
      <c r="EE115" s="287"/>
      <c r="EF115" s="287"/>
      <c r="EG115" s="287"/>
      <c r="EH115" s="287"/>
      <c r="EI115" s="287"/>
      <c r="EJ115" s="287"/>
      <c r="EK115" s="287"/>
      <c r="EL115" s="287"/>
      <c r="EM115" s="287"/>
      <c r="EN115" s="287"/>
      <c r="EO115" s="287"/>
      <c r="EP115" s="287"/>
      <c r="EQ115" s="287"/>
      <c r="ER115" s="287"/>
      <c r="ES115" s="287"/>
      <c r="ET115" s="287"/>
      <c r="EU115" s="287"/>
      <c r="EV115" s="287"/>
      <c r="EW115" s="287"/>
      <c r="EX115" s="287"/>
      <c r="EY115" s="287"/>
      <c r="EZ115" s="287"/>
      <c r="FA115" s="287"/>
      <c r="FB115" s="287"/>
      <c r="FC115" s="287"/>
      <c r="FD115" s="287"/>
      <c r="FE115" s="287"/>
      <c r="FF115" s="287"/>
      <c r="FG115" s="287"/>
      <c r="FH115" s="287"/>
      <c r="FI115" s="287"/>
      <c r="FJ115" s="287"/>
      <c r="FK115" s="287"/>
      <c r="FL115" s="287"/>
      <c r="FM115" s="287"/>
      <c r="FN115" s="287"/>
      <c r="FO115" s="287"/>
      <c r="FP115" s="287"/>
      <c r="FQ115" s="287"/>
      <c r="FR115" s="287"/>
      <c r="FS115" s="287"/>
      <c r="FT115" s="287"/>
      <c r="FU115" s="287"/>
      <c r="FV115" s="287"/>
      <c r="FW115" s="287"/>
      <c r="FX115" s="287"/>
      <c r="FY115" s="287"/>
      <c r="FZ115" s="287"/>
      <c r="GA115" s="287"/>
      <c r="GB115" s="287"/>
      <c r="GC115" s="287"/>
      <c r="GD115" s="287"/>
      <c r="GE115" s="287"/>
      <c r="GF115" s="287"/>
      <c r="GG115" s="287"/>
      <c r="GH115" s="287"/>
      <c r="GI115" s="287"/>
      <c r="GJ115" s="287"/>
    </row>
    <row r="116" spans="1:192" s="509" customFormat="1" x14ac:dyDescent="0.35">
      <c r="A116" s="15"/>
      <c r="B116" s="15"/>
      <c r="C116" s="21"/>
      <c r="D116" s="60"/>
      <c r="E116" s="536" t="str">
        <f t="shared" ref="E116:AJ116" si="140" xml:space="preserve"> E$105</f>
        <v>Senior debt principal repayment POS</v>
      </c>
      <c r="F116" s="536">
        <f t="shared" si="140"/>
        <v>0</v>
      </c>
      <c r="G116" s="536" t="str">
        <f t="shared" si="140"/>
        <v>$ 000s</v>
      </c>
      <c r="H116" s="536">
        <f t="shared" si="140"/>
        <v>67279.668423079929</v>
      </c>
      <c r="I116" s="536">
        <f t="shared" si="140"/>
        <v>0</v>
      </c>
      <c r="J116" s="536">
        <f t="shared" si="140"/>
        <v>0</v>
      </c>
      <c r="K116" s="536">
        <f t="shared" si="140"/>
        <v>0</v>
      </c>
      <c r="L116" s="536">
        <f t="shared" si="140"/>
        <v>0</v>
      </c>
      <c r="M116" s="536">
        <f t="shared" si="140"/>
        <v>1225.7405221388858</v>
      </c>
      <c r="N116" s="536">
        <f t="shared" si="140"/>
        <v>1233.3868585604985</v>
      </c>
      <c r="O116" s="536">
        <f t="shared" si="140"/>
        <v>1252.7224063630474</v>
      </c>
      <c r="P116" s="536">
        <f t="shared" si="140"/>
        <v>1294.2952016718341</v>
      </c>
      <c r="Q116" s="536">
        <f t="shared" si="140"/>
        <v>1303.4574390087491</v>
      </c>
      <c r="R116" s="536">
        <f t="shared" si="140"/>
        <v>1313.1746422966289</v>
      </c>
      <c r="S116" s="536">
        <f t="shared" si="140"/>
        <v>1333.8230313866097</v>
      </c>
      <c r="T116" s="536">
        <f t="shared" si="140"/>
        <v>1374.9727130259278</v>
      </c>
      <c r="U116" s="536">
        <f t="shared" si="140"/>
        <v>1386.3676352396169</v>
      </c>
      <c r="V116" s="536">
        <f t="shared" si="140"/>
        <v>1398.4017432500791</v>
      </c>
      <c r="W116" s="536">
        <f t="shared" si="140"/>
        <v>1420.5048344764705</v>
      </c>
      <c r="X116" s="536">
        <f t="shared" si="140"/>
        <v>1452.0712476931517</v>
      </c>
      <c r="Y116" s="536">
        <f t="shared" si="140"/>
        <v>1474.7441753527894</v>
      </c>
      <c r="Z116" s="536">
        <f t="shared" si="140"/>
        <v>1489.2203655945659</v>
      </c>
      <c r="AA116" s="536">
        <f t="shared" si="140"/>
        <v>1512.7208033343097</v>
      </c>
      <c r="AB116" s="536">
        <f t="shared" si="140"/>
        <v>1552.7734025544371</v>
      </c>
      <c r="AC116" s="536">
        <f t="shared" si="140"/>
        <v>1568.946833408676</v>
      </c>
      <c r="AD116" s="536">
        <f t="shared" si="140"/>
        <v>1585.9749526875644</v>
      </c>
      <c r="AE116" s="536">
        <f t="shared" si="140"/>
        <v>1611.0429684871128</v>
      </c>
      <c r="AF116" s="536">
        <f t="shared" si="140"/>
        <v>1650.5210479689749</v>
      </c>
      <c r="AG116" s="536">
        <f t="shared" si="140"/>
        <v>1669.4194735321946</v>
      </c>
      <c r="AH116" s="536">
        <f t="shared" si="140"/>
        <v>1689.1675440478675</v>
      </c>
      <c r="AI116" s="536">
        <f t="shared" si="140"/>
        <v>1715.9515436530589</v>
      </c>
      <c r="AJ116" s="536">
        <f t="shared" si="140"/>
        <v>1754.8670334234093</v>
      </c>
      <c r="AK116" s="536">
        <f t="shared" ref="AK116:BP116" si="141" xml:space="preserve"> AK$105</f>
        <v>1776.5820923330739</v>
      </c>
      <c r="AL116" s="536">
        <f t="shared" si="141"/>
        <v>1799.2445195196929</v>
      </c>
      <c r="AM116" s="536">
        <f t="shared" si="141"/>
        <v>1827.7966318325864</v>
      </c>
      <c r="AN116" s="536">
        <f t="shared" si="141"/>
        <v>1861.423365287146</v>
      </c>
      <c r="AO116" s="536">
        <f t="shared" si="141"/>
        <v>1890.6780019866364</v>
      </c>
      <c r="AP116" s="536">
        <f t="shared" si="141"/>
        <v>1916.4711512272042</v>
      </c>
      <c r="AQ116" s="536">
        <f t="shared" si="141"/>
        <v>1946.9659912769705</v>
      </c>
      <c r="AR116" s="536">
        <f t="shared" si="141"/>
        <v>1984.5296040587418</v>
      </c>
      <c r="AS116" s="536">
        <f t="shared" si="141"/>
        <v>2012.4689765896344</v>
      </c>
      <c r="AT116" s="536">
        <f t="shared" si="141"/>
        <v>2041.5689801215797</v>
      </c>
      <c r="AU116" s="536">
        <f t="shared" si="141"/>
        <v>2074.0976888603782</v>
      </c>
      <c r="AV116" s="536">
        <f t="shared" si="141"/>
        <v>2110.9240098763794</v>
      </c>
      <c r="AW116" s="536">
        <f t="shared" si="141"/>
        <v>2142.3185730519108</v>
      </c>
      <c r="AX116" s="536">
        <f t="shared" si="141"/>
        <v>2174.961052902971</v>
      </c>
      <c r="AY116" s="536">
        <f t="shared" si="141"/>
        <v>2209.6600676626122</v>
      </c>
      <c r="AZ116" s="536">
        <f t="shared" si="141"/>
        <v>2245.7092973359595</v>
      </c>
      <c r="BA116" s="536">
        <f t="shared" si="141"/>
        <v>0</v>
      </c>
      <c r="BB116" s="536">
        <f t="shared" si="141"/>
        <v>0</v>
      </c>
      <c r="BC116" s="536">
        <f t="shared" si="141"/>
        <v>0</v>
      </c>
      <c r="BD116" s="536">
        <f t="shared" si="141"/>
        <v>0</v>
      </c>
      <c r="BE116" s="536">
        <f t="shared" si="141"/>
        <v>0</v>
      </c>
      <c r="BF116" s="536">
        <f t="shared" si="141"/>
        <v>0</v>
      </c>
      <c r="BG116" s="536">
        <f t="shared" si="141"/>
        <v>0</v>
      </c>
      <c r="BH116" s="536">
        <f t="shared" si="141"/>
        <v>0</v>
      </c>
      <c r="BI116" s="536">
        <f t="shared" si="141"/>
        <v>0</v>
      </c>
      <c r="BJ116" s="536">
        <f t="shared" si="141"/>
        <v>0</v>
      </c>
      <c r="BK116" s="536">
        <f t="shared" si="141"/>
        <v>0</v>
      </c>
      <c r="BL116" s="536">
        <f t="shared" si="141"/>
        <v>0</v>
      </c>
      <c r="BM116" s="536">
        <f t="shared" si="141"/>
        <v>0</v>
      </c>
      <c r="BN116" s="536">
        <f t="shared" si="141"/>
        <v>0</v>
      </c>
      <c r="BO116" s="536">
        <f t="shared" si="141"/>
        <v>0</v>
      </c>
      <c r="BP116" s="536">
        <f t="shared" si="141"/>
        <v>0</v>
      </c>
      <c r="BQ116" s="536">
        <f t="shared" ref="BQ116:CV116" si="142" xml:space="preserve"> BQ$105</f>
        <v>0</v>
      </c>
      <c r="BR116" s="536">
        <f t="shared" si="142"/>
        <v>0</v>
      </c>
      <c r="BS116" s="536">
        <f t="shared" si="142"/>
        <v>0</v>
      </c>
      <c r="BT116" s="536">
        <f t="shared" si="142"/>
        <v>0</v>
      </c>
      <c r="BU116" s="536">
        <f t="shared" si="142"/>
        <v>0</v>
      </c>
      <c r="BV116" s="536">
        <f t="shared" si="142"/>
        <v>0</v>
      </c>
      <c r="BW116" s="536">
        <f t="shared" si="142"/>
        <v>0</v>
      </c>
      <c r="BX116" s="536">
        <f t="shared" si="142"/>
        <v>0</v>
      </c>
      <c r="BY116" s="536">
        <f t="shared" si="142"/>
        <v>0</v>
      </c>
      <c r="BZ116" s="536">
        <f t="shared" si="142"/>
        <v>0</v>
      </c>
      <c r="CA116" s="536">
        <f t="shared" si="142"/>
        <v>0</v>
      </c>
      <c r="CB116" s="536">
        <f t="shared" si="142"/>
        <v>0</v>
      </c>
      <c r="CC116" s="536">
        <f t="shared" si="142"/>
        <v>0</v>
      </c>
      <c r="CD116" s="536">
        <f t="shared" si="142"/>
        <v>0</v>
      </c>
      <c r="CE116" s="536">
        <f t="shared" si="142"/>
        <v>0</v>
      </c>
      <c r="CF116" s="536">
        <f t="shared" si="142"/>
        <v>0</v>
      </c>
      <c r="CG116" s="536">
        <f t="shared" si="142"/>
        <v>0</v>
      </c>
      <c r="CH116" s="536">
        <f t="shared" si="142"/>
        <v>0</v>
      </c>
      <c r="CI116" s="536">
        <f t="shared" si="142"/>
        <v>0</v>
      </c>
      <c r="CJ116" s="536">
        <f t="shared" si="142"/>
        <v>0</v>
      </c>
      <c r="CK116" s="536">
        <f t="shared" si="142"/>
        <v>0</v>
      </c>
      <c r="CL116" s="536">
        <f t="shared" si="142"/>
        <v>0</v>
      </c>
      <c r="CM116" s="536">
        <f t="shared" si="142"/>
        <v>0</v>
      </c>
      <c r="CN116" s="536">
        <f t="shared" si="142"/>
        <v>0</v>
      </c>
      <c r="CO116" s="536">
        <f t="shared" si="142"/>
        <v>0</v>
      </c>
      <c r="CP116" s="536">
        <f t="shared" si="142"/>
        <v>0</v>
      </c>
      <c r="CQ116" s="536">
        <f t="shared" si="142"/>
        <v>0</v>
      </c>
      <c r="CR116" s="536">
        <f t="shared" si="142"/>
        <v>0</v>
      </c>
      <c r="CS116" s="536">
        <f t="shared" si="142"/>
        <v>0</v>
      </c>
      <c r="CT116" s="536">
        <f t="shared" si="142"/>
        <v>0</v>
      </c>
      <c r="CU116" s="536">
        <f t="shared" si="142"/>
        <v>0</v>
      </c>
      <c r="CV116" s="536">
        <f t="shared" si="142"/>
        <v>0</v>
      </c>
      <c r="CW116" s="536">
        <f t="shared" ref="CW116:EB116" si="143" xml:space="preserve"> CW$105</f>
        <v>0</v>
      </c>
      <c r="CX116" s="536">
        <f t="shared" si="143"/>
        <v>0</v>
      </c>
      <c r="CY116" s="536">
        <f t="shared" si="143"/>
        <v>0</v>
      </c>
      <c r="CZ116" s="536">
        <f t="shared" si="143"/>
        <v>0</v>
      </c>
      <c r="DA116" s="536">
        <f t="shared" si="143"/>
        <v>0</v>
      </c>
      <c r="DB116" s="536">
        <f t="shared" si="143"/>
        <v>0</v>
      </c>
      <c r="DC116" s="536">
        <f t="shared" si="143"/>
        <v>0</v>
      </c>
      <c r="DD116" s="536">
        <f t="shared" si="143"/>
        <v>0</v>
      </c>
      <c r="DE116" s="536">
        <f t="shared" si="143"/>
        <v>0</v>
      </c>
      <c r="DF116" s="536">
        <f t="shared" si="143"/>
        <v>0</v>
      </c>
      <c r="DG116" s="536">
        <f t="shared" si="143"/>
        <v>0</v>
      </c>
      <c r="DH116" s="536">
        <f t="shared" si="143"/>
        <v>0</v>
      </c>
      <c r="DI116" s="536">
        <f t="shared" si="143"/>
        <v>0</v>
      </c>
      <c r="DJ116" s="536">
        <f t="shared" si="143"/>
        <v>0</v>
      </c>
      <c r="DK116" s="536">
        <f t="shared" si="143"/>
        <v>0</v>
      </c>
      <c r="DL116" s="536">
        <f t="shared" si="143"/>
        <v>0</v>
      </c>
      <c r="DM116" s="536">
        <f t="shared" si="143"/>
        <v>0</v>
      </c>
      <c r="DN116" s="536">
        <f t="shared" si="143"/>
        <v>0</v>
      </c>
      <c r="DO116" s="536">
        <f t="shared" si="143"/>
        <v>0</v>
      </c>
      <c r="DP116" s="536">
        <f t="shared" si="143"/>
        <v>0</v>
      </c>
      <c r="DQ116" s="536">
        <f t="shared" si="143"/>
        <v>0</v>
      </c>
      <c r="DR116" s="536">
        <f t="shared" si="143"/>
        <v>0</v>
      </c>
      <c r="DS116" s="536">
        <f t="shared" si="143"/>
        <v>0</v>
      </c>
      <c r="DT116" s="536">
        <f t="shared" si="143"/>
        <v>0</v>
      </c>
      <c r="DU116" s="536">
        <f t="shared" si="143"/>
        <v>0</v>
      </c>
      <c r="DV116" s="536">
        <f t="shared" si="143"/>
        <v>0</v>
      </c>
      <c r="DW116" s="536">
        <f t="shared" si="143"/>
        <v>0</v>
      </c>
      <c r="DX116" s="536">
        <f t="shared" si="143"/>
        <v>0</v>
      </c>
      <c r="DY116" s="536">
        <f t="shared" si="143"/>
        <v>0</v>
      </c>
      <c r="DZ116" s="536">
        <f t="shared" si="143"/>
        <v>0</v>
      </c>
      <c r="EA116" s="536">
        <f t="shared" si="143"/>
        <v>0</v>
      </c>
      <c r="EB116" s="536">
        <f t="shared" si="143"/>
        <v>0</v>
      </c>
      <c r="EC116" s="536">
        <f t="shared" ref="EC116:FH116" si="144" xml:space="preserve"> EC$105</f>
        <v>0</v>
      </c>
      <c r="ED116" s="536">
        <f t="shared" si="144"/>
        <v>0</v>
      </c>
      <c r="EE116" s="536">
        <f t="shared" si="144"/>
        <v>0</v>
      </c>
      <c r="EF116" s="536">
        <f t="shared" si="144"/>
        <v>0</v>
      </c>
      <c r="EG116" s="536">
        <f t="shared" si="144"/>
        <v>0</v>
      </c>
      <c r="EH116" s="536">
        <f t="shared" si="144"/>
        <v>0</v>
      </c>
      <c r="EI116" s="536">
        <f t="shared" si="144"/>
        <v>0</v>
      </c>
      <c r="EJ116" s="536">
        <f t="shared" si="144"/>
        <v>0</v>
      </c>
      <c r="EK116" s="536">
        <f t="shared" si="144"/>
        <v>0</v>
      </c>
      <c r="EL116" s="536">
        <f t="shared" si="144"/>
        <v>0</v>
      </c>
      <c r="EM116" s="536">
        <f t="shared" si="144"/>
        <v>0</v>
      </c>
      <c r="EN116" s="536">
        <f t="shared" si="144"/>
        <v>0</v>
      </c>
      <c r="EO116" s="536">
        <f t="shared" si="144"/>
        <v>0</v>
      </c>
      <c r="EP116" s="536">
        <f t="shared" si="144"/>
        <v>0</v>
      </c>
      <c r="EQ116" s="536">
        <f t="shared" si="144"/>
        <v>0</v>
      </c>
      <c r="ER116" s="536">
        <f t="shared" si="144"/>
        <v>0</v>
      </c>
      <c r="ES116" s="536">
        <f t="shared" si="144"/>
        <v>0</v>
      </c>
      <c r="ET116" s="536">
        <f t="shared" si="144"/>
        <v>0</v>
      </c>
      <c r="EU116" s="536">
        <f t="shared" si="144"/>
        <v>0</v>
      </c>
      <c r="EV116" s="536">
        <f t="shared" si="144"/>
        <v>0</v>
      </c>
      <c r="EW116" s="536">
        <f t="shared" si="144"/>
        <v>0</v>
      </c>
      <c r="EX116" s="536">
        <f t="shared" si="144"/>
        <v>0</v>
      </c>
      <c r="EY116" s="536">
        <f t="shared" si="144"/>
        <v>0</v>
      </c>
      <c r="EZ116" s="536">
        <f t="shared" si="144"/>
        <v>0</v>
      </c>
      <c r="FA116" s="536">
        <f t="shared" si="144"/>
        <v>0</v>
      </c>
      <c r="FB116" s="536">
        <f t="shared" si="144"/>
        <v>0</v>
      </c>
      <c r="FC116" s="536">
        <f t="shared" si="144"/>
        <v>0</v>
      </c>
      <c r="FD116" s="536">
        <f t="shared" si="144"/>
        <v>0</v>
      </c>
      <c r="FE116" s="536">
        <f t="shared" si="144"/>
        <v>0</v>
      </c>
      <c r="FF116" s="536">
        <f t="shared" si="144"/>
        <v>0</v>
      </c>
      <c r="FG116" s="536">
        <f t="shared" si="144"/>
        <v>0</v>
      </c>
      <c r="FH116" s="536">
        <f t="shared" si="144"/>
        <v>0</v>
      </c>
      <c r="FI116" s="536">
        <f t="shared" ref="FI116:GJ116" si="145" xml:space="preserve"> FI$105</f>
        <v>0</v>
      </c>
      <c r="FJ116" s="536">
        <f t="shared" si="145"/>
        <v>0</v>
      </c>
      <c r="FK116" s="536">
        <f t="shared" si="145"/>
        <v>0</v>
      </c>
      <c r="FL116" s="536">
        <f t="shared" si="145"/>
        <v>0</v>
      </c>
      <c r="FM116" s="536">
        <f t="shared" si="145"/>
        <v>0</v>
      </c>
      <c r="FN116" s="536">
        <f t="shared" si="145"/>
        <v>0</v>
      </c>
      <c r="FO116" s="536">
        <f t="shared" si="145"/>
        <v>0</v>
      </c>
      <c r="FP116" s="536">
        <f t="shared" si="145"/>
        <v>0</v>
      </c>
      <c r="FQ116" s="536">
        <f t="shared" si="145"/>
        <v>0</v>
      </c>
      <c r="FR116" s="536">
        <f t="shared" si="145"/>
        <v>0</v>
      </c>
      <c r="FS116" s="536">
        <f t="shared" si="145"/>
        <v>0</v>
      </c>
      <c r="FT116" s="536">
        <f t="shared" si="145"/>
        <v>0</v>
      </c>
      <c r="FU116" s="536">
        <f t="shared" si="145"/>
        <v>0</v>
      </c>
      <c r="FV116" s="536">
        <f t="shared" si="145"/>
        <v>0</v>
      </c>
      <c r="FW116" s="536">
        <f t="shared" si="145"/>
        <v>0</v>
      </c>
      <c r="FX116" s="536">
        <f t="shared" si="145"/>
        <v>0</v>
      </c>
      <c r="FY116" s="536">
        <f t="shared" si="145"/>
        <v>0</v>
      </c>
      <c r="FZ116" s="536">
        <f t="shared" si="145"/>
        <v>0</v>
      </c>
      <c r="GA116" s="536">
        <f t="shared" si="145"/>
        <v>0</v>
      </c>
      <c r="GB116" s="536">
        <f t="shared" si="145"/>
        <v>0</v>
      </c>
      <c r="GC116" s="536">
        <f t="shared" si="145"/>
        <v>0</v>
      </c>
      <c r="GD116" s="536">
        <f t="shared" si="145"/>
        <v>0</v>
      </c>
      <c r="GE116" s="536">
        <f t="shared" si="145"/>
        <v>0</v>
      </c>
      <c r="GF116" s="536">
        <f t="shared" si="145"/>
        <v>0</v>
      </c>
      <c r="GG116" s="536">
        <f t="shared" si="145"/>
        <v>0</v>
      </c>
      <c r="GH116" s="536">
        <f t="shared" si="145"/>
        <v>0</v>
      </c>
      <c r="GI116" s="536">
        <f t="shared" si="145"/>
        <v>0</v>
      </c>
      <c r="GJ116" s="536">
        <f t="shared" si="145"/>
        <v>0</v>
      </c>
    </row>
    <row r="117" spans="1:192" s="515" customFormat="1" x14ac:dyDescent="0.35">
      <c r="A117" s="510"/>
      <c r="B117" s="510"/>
      <c r="C117" s="511"/>
      <c r="D117" s="512"/>
      <c r="E117" s="513" t="s">
        <v>204</v>
      </c>
      <c r="F117" s="513"/>
      <c r="G117" s="513" t="str">
        <f xml:space="preserve"> SMU</f>
        <v>$ 000s</v>
      </c>
      <c r="H117" s="513"/>
      <c r="I117" s="514"/>
      <c r="J117" s="513">
        <f t="shared" ref="J117:BU117" si="146" xml:space="preserve"> IF( J112 = 1, $F111, J114 + J115 - J116)</f>
        <v>0</v>
      </c>
      <c r="K117" s="513">
        <f t="shared" si="146"/>
        <v>0</v>
      </c>
      <c r="L117" s="513">
        <f t="shared" si="146"/>
        <v>67279.668423079915</v>
      </c>
      <c r="M117" s="513">
        <f t="shared" si="146"/>
        <v>66053.927900941024</v>
      </c>
      <c r="N117" s="513">
        <f t="shared" si="146"/>
        <v>64820.541042380522</v>
      </c>
      <c r="O117" s="513">
        <f t="shared" si="146"/>
        <v>63567.818636017473</v>
      </c>
      <c r="P117" s="513">
        <f t="shared" si="146"/>
        <v>62273.52343434564</v>
      </c>
      <c r="Q117" s="513">
        <f t="shared" si="146"/>
        <v>60970.065995336889</v>
      </c>
      <c r="R117" s="513">
        <f t="shared" si="146"/>
        <v>59656.891353040257</v>
      </c>
      <c r="S117" s="513">
        <f t="shared" si="146"/>
        <v>58323.068321653649</v>
      </c>
      <c r="T117" s="513">
        <f t="shared" si="146"/>
        <v>56948.095608627722</v>
      </c>
      <c r="U117" s="513">
        <f t="shared" si="146"/>
        <v>55561.727973388108</v>
      </c>
      <c r="V117" s="513">
        <f t="shared" si="146"/>
        <v>54163.326230138031</v>
      </c>
      <c r="W117" s="513">
        <f t="shared" si="146"/>
        <v>52742.821395661558</v>
      </c>
      <c r="X117" s="513">
        <f t="shared" si="146"/>
        <v>51290.750147968407</v>
      </c>
      <c r="Y117" s="513">
        <f t="shared" si="146"/>
        <v>49816.005972615618</v>
      </c>
      <c r="Z117" s="513">
        <f t="shared" si="146"/>
        <v>48326.785607021055</v>
      </c>
      <c r="AA117" s="513">
        <f t="shared" si="146"/>
        <v>46814.064803686742</v>
      </c>
      <c r="AB117" s="513">
        <f t="shared" si="146"/>
        <v>45261.291401132308</v>
      </c>
      <c r="AC117" s="513">
        <f t="shared" si="146"/>
        <v>43692.34456772363</v>
      </c>
      <c r="AD117" s="513">
        <f t="shared" si="146"/>
        <v>42106.369615036063</v>
      </c>
      <c r="AE117" s="513">
        <f t="shared" si="146"/>
        <v>40495.326646548951</v>
      </c>
      <c r="AF117" s="513">
        <f t="shared" si="146"/>
        <v>38844.805598579973</v>
      </c>
      <c r="AG117" s="513">
        <f t="shared" si="146"/>
        <v>37175.386125047778</v>
      </c>
      <c r="AH117" s="513">
        <f t="shared" si="146"/>
        <v>35486.218580999914</v>
      </c>
      <c r="AI117" s="513">
        <f t="shared" si="146"/>
        <v>33770.267037346857</v>
      </c>
      <c r="AJ117" s="513">
        <f t="shared" si="146"/>
        <v>32015.400003923449</v>
      </c>
      <c r="AK117" s="513">
        <f t="shared" si="146"/>
        <v>30238.817911590377</v>
      </c>
      <c r="AL117" s="513">
        <f t="shared" si="146"/>
        <v>28439.573392070684</v>
      </c>
      <c r="AM117" s="513">
        <f t="shared" si="146"/>
        <v>26611.776760238099</v>
      </c>
      <c r="AN117" s="513">
        <f t="shared" si="146"/>
        <v>24750.353394950955</v>
      </c>
      <c r="AO117" s="513">
        <f t="shared" si="146"/>
        <v>22859.675392964316</v>
      </c>
      <c r="AP117" s="513">
        <f t="shared" si="146"/>
        <v>20943.204241737112</v>
      </c>
      <c r="AQ117" s="513">
        <f t="shared" si="146"/>
        <v>18996.238250460141</v>
      </c>
      <c r="AR117" s="513">
        <f t="shared" si="146"/>
        <v>17011.708646401399</v>
      </c>
      <c r="AS117" s="513">
        <f t="shared" si="146"/>
        <v>14999.239669811765</v>
      </c>
      <c r="AT117" s="513">
        <f t="shared" si="146"/>
        <v>12957.670689690185</v>
      </c>
      <c r="AU117" s="513">
        <f t="shared" si="146"/>
        <v>10883.573000829807</v>
      </c>
      <c r="AV117" s="513">
        <f t="shared" si="146"/>
        <v>8772.6489909534284</v>
      </c>
      <c r="AW117" s="513">
        <f t="shared" si="146"/>
        <v>6630.3304179015176</v>
      </c>
      <c r="AX117" s="513">
        <f t="shared" si="146"/>
        <v>4455.3693649985471</v>
      </c>
      <c r="AY117" s="513">
        <f t="shared" si="146"/>
        <v>2245.7092973359349</v>
      </c>
      <c r="AZ117" s="513">
        <f t="shared" si="146"/>
        <v>-2.4556356947869062E-11</v>
      </c>
      <c r="BA117" s="513">
        <f t="shared" si="146"/>
        <v>-2.4556356947869062E-11</v>
      </c>
      <c r="BB117" s="513">
        <f t="shared" si="146"/>
        <v>-2.4556356947869062E-11</v>
      </c>
      <c r="BC117" s="513">
        <f t="shared" si="146"/>
        <v>-2.4556356947869062E-11</v>
      </c>
      <c r="BD117" s="513">
        <f t="shared" si="146"/>
        <v>-2.4556356947869062E-11</v>
      </c>
      <c r="BE117" s="513">
        <f t="shared" si="146"/>
        <v>-2.4556356947869062E-11</v>
      </c>
      <c r="BF117" s="513">
        <f t="shared" si="146"/>
        <v>-2.4556356947869062E-11</v>
      </c>
      <c r="BG117" s="513">
        <f t="shared" si="146"/>
        <v>-2.4556356947869062E-11</v>
      </c>
      <c r="BH117" s="513">
        <f t="shared" si="146"/>
        <v>-2.4556356947869062E-11</v>
      </c>
      <c r="BI117" s="513">
        <f t="shared" si="146"/>
        <v>-2.4556356947869062E-11</v>
      </c>
      <c r="BJ117" s="513">
        <f t="shared" si="146"/>
        <v>-2.4556356947869062E-11</v>
      </c>
      <c r="BK117" s="513">
        <f t="shared" si="146"/>
        <v>-2.4556356947869062E-11</v>
      </c>
      <c r="BL117" s="513">
        <f t="shared" si="146"/>
        <v>-2.4556356947869062E-11</v>
      </c>
      <c r="BM117" s="513">
        <f t="shared" si="146"/>
        <v>-2.4556356947869062E-11</v>
      </c>
      <c r="BN117" s="513">
        <f t="shared" si="146"/>
        <v>-2.4556356947869062E-11</v>
      </c>
      <c r="BO117" s="513">
        <f t="shared" si="146"/>
        <v>-2.4556356947869062E-11</v>
      </c>
      <c r="BP117" s="513">
        <f t="shared" si="146"/>
        <v>-2.4556356947869062E-11</v>
      </c>
      <c r="BQ117" s="513">
        <f t="shared" si="146"/>
        <v>-2.4556356947869062E-11</v>
      </c>
      <c r="BR117" s="513">
        <f t="shared" si="146"/>
        <v>-2.4556356947869062E-11</v>
      </c>
      <c r="BS117" s="513">
        <f t="shared" si="146"/>
        <v>-2.4556356947869062E-11</v>
      </c>
      <c r="BT117" s="513">
        <f t="shared" si="146"/>
        <v>-2.4556356947869062E-11</v>
      </c>
      <c r="BU117" s="513">
        <f t="shared" si="146"/>
        <v>-2.4556356947869062E-11</v>
      </c>
      <c r="BV117" s="513">
        <f t="shared" ref="BV117:EG117" si="147" xml:space="preserve"> IF( BV112 = 1, $F111, BV114 + BV115 - BV116)</f>
        <v>-2.4556356947869062E-11</v>
      </c>
      <c r="BW117" s="513">
        <f t="shared" si="147"/>
        <v>-2.4556356947869062E-11</v>
      </c>
      <c r="BX117" s="513">
        <f t="shared" si="147"/>
        <v>-2.4556356947869062E-11</v>
      </c>
      <c r="BY117" s="513">
        <f t="shared" si="147"/>
        <v>-2.4556356947869062E-11</v>
      </c>
      <c r="BZ117" s="513">
        <f t="shared" si="147"/>
        <v>-2.4556356947869062E-11</v>
      </c>
      <c r="CA117" s="513">
        <f t="shared" si="147"/>
        <v>-2.4556356947869062E-11</v>
      </c>
      <c r="CB117" s="513">
        <f t="shared" si="147"/>
        <v>-2.4556356947869062E-11</v>
      </c>
      <c r="CC117" s="513">
        <f t="shared" si="147"/>
        <v>-2.4556356947869062E-11</v>
      </c>
      <c r="CD117" s="513">
        <f t="shared" si="147"/>
        <v>-2.4556356947869062E-11</v>
      </c>
      <c r="CE117" s="513">
        <f t="shared" si="147"/>
        <v>-2.4556356947869062E-11</v>
      </c>
      <c r="CF117" s="513">
        <f t="shared" si="147"/>
        <v>-2.4556356947869062E-11</v>
      </c>
      <c r="CG117" s="513">
        <f t="shared" si="147"/>
        <v>-2.4556356947869062E-11</v>
      </c>
      <c r="CH117" s="513">
        <f t="shared" si="147"/>
        <v>-2.4556356947869062E-11</v>
      </c>
      <c r="CI117" s="513">
        <f t="shared" si="147"/>
        <v>-2.4556356947869062E-11</v>
      </c>
      <c r="CJ117" s="513">
        <f t="shared" si="147"/>
        <v>-2.4556356947869062E-11</v>
      </c>
      <c r="CK117" s="513">
        <f t="shared" si="147"/>
        <v>-2.4556356947869062E-11</v>
      </c>
      <c r="CL117" s="513">
        <f t="shared" si="147"/>
        <v>-2.4556356947869062E-11</v>
      </c>
      <c r="CM117" s="513">
        <f t="shared" si="147"/>
        <v>-2.4556356947869062E-11</v>
      </c>
      <c r="CN117" s="513">
        <f t="shared" si="147"/>
        <v>-2.4556356947869062E-11</v>
      </c>
      <c r="CO117" s="513">
        <f t="shared" si="147"/>
        <v>-2.4556356947869062E-11</v>
      </c>
      <c r="CP117" s="513">
        <f t="shared" si="147"/>
        <v>-2.4556356947869062E-11</v>
      </c>
      <c r="CQ117" s="513">
        <f t="shared" si="147"/>
        <v>-2.4556356947869062E-11</v>
      </c>
      <c r="CR117" s="513">
        <f t="shared" si="147"/>
        <v>-2.4556356947869062E-11</v>
      </c>
      <c r="CS117" s="513">
        <f t="shared" si="147"/>
        <v>-2.4556356947869062E-11</v>
      </c>
      <c r="CT117" s="513">
        <f t="shared" si="147"/>
        <v>-2.4556356947869062E-11</v>
      </c>
      <c r="CU117" s="513">
        <f t="shared" si="147"/>
        <v>-2.4556356947869062E-11</v>
      </c>
      <c r="CV117" s="513">
        <f t="shared" si="147"/>
        <v>-2.4556356947869062E-11</v>
      </c>
      <c r="CW117" s="513">
        <f t="shared" si="147"/>
        <v>-2.4556356947869062E-11</v>
      </c>
      <c r="CX117" s="513">
        <f t="shared" si="147"/>
        <v>-2.4556356947869062E-11</v>
      </c>
      <c r="CY117" s="513">
        <f t="shared" si="147"/>
        <v>-2.4556356947869062E-11</v>
      </c>
      <c r="CZ117" s="513">
        <f t="shared" si="147"/>
        <v>-2.4556356947869062E-11</v>
      </c>
      <c r="DA117" s="513">
        <f t="shared" si="147"/>
        <v>-2.4556356947869062E-11</v>
      </c>
      <c r="DB117" s="513">
        <f t="shared" si="147"/>
        <v>-2.4556356947869062E-11</v>
      </c>
      <c r="DC117" s="513">
        <f t="shared" si="147"/>
        <v>-2.4556356947869062E-11</v>
      </c>
      <c r="DD117" s="513">
        <f t="shared" si="147"/>
        <v>-2.4556356947869062E-11</v>
      </c>
      <c r="DE117" s="513">
        <f t="shared" si="147"/>
        <v>-2.4556356947869062E-11</v>
      </c>
      <c r="DF117" s="513">
        <f t="shared" si="147"/>
        <v>-2.4556356947869062E-11</v>
      </c>
      <c r="DG117" s="513">
        <f t="shared" si="147"/>
        <v>-2.4556356947869062E-11</v>
      </c>
      <c r="DH117" s="513">
        <f t="shared" si="147"/>
        <v>-2.4556356947869062E-11</v>
      </c>
      <c r="DI117" s="513">
        <f t="shared" si="147"/>
        <v>-2.4556356947869062E-11</v>
      </c>
      <c r="DJ117" s="513">
        <f t="shared" si="147"/>
        <v>-2.4556356947869062E-11</v>
      </c>
      <c r="DK117" s="513">
        <f t="shared" si="147"/>
        <v>-2.4556356947869062E-11</v>
      </c>
      <c r="DL117" s="513">
        <f t="shared" si="147"/>
        <v>-2.4556356947869062E-11</v>
      </c>
      <c r="DM117" s="513">
        <f t="shared" si="147"/>
        <v>-2.4556356947869062E-11</v>
      </c>
      <c r="DN117" s="513">
        <f t="shared" si="147"/>
        <v>-2.4556356947869062E-11</v>
      </c>
      <c r="DO117" s="513">
        <f t="shared" si="147"/>
        <v>-2.4556356947869062E-11</v>
      </c>
      <c r="DP117" s="513">
        <f t="shared" si="147"/>
        <v>-2.4556356947869062E-11</v>
      </c>
      <c r="DQ117" s="513">
        <f t="shared" si="147"/>
        <v>-2.4556356947869062E-11</v>
      </c>
      <c r="DR117" s="513">
        <f t="shared" si="147"/>
        <v>-2.4556356947869062E-11</v>
      </c>
      <c r="DS117" s="513">
        <f t="shared" si="147"/>
        <v>-2.4556356947869062E-11</v>
      </c>
      <c r="DT117" s="513">
        <f t="shared" si="147"/>
        <v>-2.4556356947869062E-11</v>
      </c>
      <c r="DU117" s="513">
        <f t="shared" si="147"/>
        <v>-2.4556356947869062E-11</v>
      </c>
      <c r="DV117" s="513">
        <f t="shared" si="147"/>
        <v>-2.4556356947869062E-11</v>
      </c>
      <c r="DW117" s="513">
        <f t="shared" si="147"/>
        <v>-2.4556356947869062E-11</v>
      </c>
      <c r="DX117" s="513">
        <f t="shared" si="147"/>
        <v>-2.4556356947869062E-11</v>
      </c>
      <c r="DY117" s="513">
        <f t="shared" si="147"/>
        <v>-2.4556356947869062E-11</v>
      </c>
      <c r="DZ117" s="513">
        <f t="shared" si="147"/>
        <v>-2.4556356947869062E-11</v>
      </c>
      <c r="EA117" s="513">
        <f t="shared" si="147"/>
        <v>-2.4556356947869062E-11</v>
      </c>
      <c r="EB117" s="513">
        <f t="shared" si="147"/>
        <v>-2.4556356947869062E-11</v>
      </c>
      <c r="EC117" s="513">
        <f t="shared" si="147"/>
        <v>-2.4556356947869062E-11</v>
      </c>
      <c r="ED117" s="513">
        <f t="shared" si="147"/>
        <v>-2.4556356947869062E-11</v>
      </c>
      <c r="EE117" s="513">
        <f t="shared" si="147"/>
        <v>-2.4556356947869062E-11</v>
      </c>
      <c r="EF117" s="513">
        <f t="shared" si="147"/>
        <v>-2.4556356947869062E-11</v>
      </c>
      <c r="EG117" s="513">
        <f t="shared" si="147"/>
        <v>-2.4556356947869062E-11</v>
      </c>
      <c r="EH117" s="513">
        <f t="shared" ref="EH117:GJ117" si="148" xml:space="preserve"> IF( EH112 = 1, $F111, EH114 + EH115 - EH116)</f>
        <v>-2.4556356947869062E-11</v>
      </c>
      <c r="EI117" s="513">
        <f t="shared" si="148"/>
        <v>-2.4556356947869062E-11</v>
      </c>
      <c r="EJ117" s="513">
        <f t="shared" si="148"/>
        <v>-2.4556356947869062E-11</v>
      </c>
      <c r="EK117" s="513">
        <f t="shared" si="148"/>
        <v>-2.4556356947869062E-11</v>
      </c>
      <c r="EL117" s="513">
        <f t="shared" si="148"/>
        <v>-2.4556356947869062E-11</v>
      </c>
      <c r="EM117" s="513">
        <f t="shared" si="148"/>
        <v>-2.4556356947869062E-11</v>
      </c>
      <c r="EN117" s="513">
        <f t="shared" si="148"/>
        <v>-2.4556356947869062E-11</v>
      </c>
      <c r="EO117" s="513">
        <f t="shared" si="148"/>
        <v>-2.4556356947869062E-11</v>
      </c>
      <c r="EP117" s="513">
        <f t="shared" si="148"/>
        <v>-2.4556356947869062E-11</v>
      </c>
      <c r="EQ117" s="513">
        <f t="shared" si="148"/>
        <v>-2.4556356947869062E-11</v>
      </c>
      <c r="ER117" s="513">
        <f t="shared" si="148"/>
        <v>-2.4556356947869062E-11</v>
      </c>
      <c r="ES117" s="513">
        <f t="shared" si="148"/>
        <v>-2.4556356947869062E-11</v>
      </c>
      <c r="ET117" s="513">
        <f t="shared" si="148"/>
        <v>-2.4556356947869062E-11</v>
      </c>
      <c r="EU117" s="513">
        <f t="shared" si="148"/>
        <v>-2.4556356947869062E-11</v>
      </c>
      <c r="EV117" s="513">
        <f t="shared" si="148"/>
        <v>-2.4556356947869062E-11</v>
      </c>
      <c r="EW117" s="513">
        <f t="shared" si="148"/>
        <v>-2.4556356947869062E-11</v>
      </c>
      <c r="EX117" s="513">
        <f t="shared" si="148"/>
        <v>-2.4556356947869062E-11</v>
      </c>
      <c r="EY117" s="513">
        <f t="shared" si="148"/>
        <v>-2.4556356947869062E-11</v>
      </c>
      <c r="EZ117" s="513">
        <f t="shared" si="148"/>
        <v>-2.4556356947869062E-11</v>
      </c>
      <c r="FA117" s="513">
        <f t="shared" si="148"/>
        <v>-2.4556356947869062E-11</v>
      </c>
      <c r="FB117" s="513">
        <f t="shared" si="148"/>
        <v>-2.4556356947869062E-11</v>
      </c>
      <c r="FC117" s="513">
        <f t="shared" si="148"/>
        <v>-2.4556356947869062E-11</v>
      </c>
      <c r="FD117" s="513">
        <f t="shared" si="148"/>
        <v>-2.4556356947869062E-11</v>
      </c>
      <c r="FE117" s="513">
        <f t="shared" si="148"/>
        <v>-2.4556356947869062E-11</v>
      </c>
      <c r="FF117" s="513">
        <f t="shared" si="148"/>
        <v>-2.4556356947869062E-11</v>
      </c>
      <c r="FG117" s="513">
        <f t="shared" si="148"/>
        <v>-2.4556356947869062E-11</v>
      </c>
      <c r="FH117" s="513">
        <f t="shared" si="148"/>
        <v>-2.4556356947869062E-11</v>
      </c>
      <c r="FI117" s="513">
        <f t="shared" si="148"/>
        <v>-2.4556356947869062E-11</v>
      </c>
      <c r="FJ117" s="513">
        <f t="shared" si="148"/>
        <v>-2.4556356947869062E-11</v>
      </c>
      <c r="FK117" s="513">
        <f t="shared" si="148"/>
        <v>-2.4556356947869062E-11</v>
      </c>
      <c r="FL117" s="513">
        <f t="shared" si="148"/>
        <v>-2.4556356947869062E-11</v>
      </c>
      <c r="FM117" s="513">
        <f t="shared" si="148"/>
        <v>-2.4556356947869062E-11</v>
      </c>
      <c r="FN117" s="513">
        <f t="shared" si="148"/>
        <v>-2.4556356947869062E-11</v>
      </c>
      <c r="FO117" s="513">
        <f t="shared" si="148"/>
        <v>-2.4556356947869062E-11</v>
      </c>
      <c r="FP117" s="513">
        <f t="shared" si="148"/>
        <v>-2.4556356947869062E-11</v>
      </c>
      <c r="FQ117" s="513">
        <f t="shared" si="148"/>
        <v>-2.4556356947869062E-11</v>
      </c>
      <c r="FR117" s="513">
        <f t="shared" si="148"/>
        <v>-2.4556356947869062E-11</v>
      </c>
      <c r="FS117" s="513">
        <f t="shared" si="148"/>
        <v>-2.4556356947869062E-11</v>
      </c>
      <c r="FT117" s="513">
        <f t="shared" si="148"/>
        <v>-2.4556356947869062E-11</v>
      </c>
      <c r="FU117" s="513">
        <f t="shared" si="148"/>
        <v>-2.4556356947869062E-11</v>
      </c>
      <c r="FV117" s="513">
        <f t="shared" si="148"/>
        <v>-2.4556356947869062E-11</v>
      </c>
      <c r="FW117" s="513">
        <f t="shared" si="148"/>
        <v>-2.4556356947869062E-11</v>
      </c>
      <c r="FX117" s="513">
        <f t="shared" si="148"/>
        <v>-2.4556356947869062E-11</v>
      </c>
      <c r="FY117" s="513">
        <f t="shared" si="148"/>
        <v>-2.4556356947869062E-11</v>
      </c>
      <c r="FZ117" s="513">
        <f t="shared" si="148"/>
        <v>-2.4556356947869062E-11</v>
      </c>
      <c r="GA117" s="513">
        <f t="shared" si="148"/>
        <v>-2.4556356947869062E-11</v>
      </c>
      <c r="GB117" s="513">
        <f t="shared" si="148"/>
        <v>-2.4556356947869062E-11</v>
      </c>
      <c r="GC117" s="513">
        <f t="shared" si="148"/>
        <v>-2.4556356947869062E-11</v>
      </c>
      <c r="GD117" s="513">
        <f t="shared" si="148"/>
        <v>-2.4556356947869062E-11</v>
      </c>
      <c r="GE117" s="513">
        <f t="shared" si="148"/>
        <v>-2.4556356947869062E-11</v>
      </c>
      <c r="GF117" s="513">
        <f t="shared" si="148"/>
        <v>-2.4556356947869062E-11</v>
      </c>
      <c r="GG117" s="513">
        <f t="shared" si="148"/>
        <v>-2.4556356947869062E-11</v>
      </c>
      <c r="GH117" s="513">
        <f t="shared" si="148"/>
        <v>-2.4556356947869062E-11</v>
      </c>
      <c r="GI117" s="513">
        <f t="shared" si="148"/>
        <v>-2.4556356947869062E-11</v>
      </c>
      <c r="GJ117" s="513">
        <f t="shared" si="148"/>
        <v>-2.4556356947869062E-11</v>
      </c>
    </row>
    <row r="119" spans="1:192" x14ac:dyDescent="0.35">
      <c r="B119" s="15" t="s">
        <v>207</v>
      </c>
    </row>
    <row r="120" spans="1:192" x14ac:dyDescent="0.35">
      <c r="E120" s="198" t="str">
        <f xml:space="preserve"> InpC!E$62</f>
        <v>Propoprtion of senior debt swapped</v>
      </c>
      <c r="F120" s="412">
        <f xml:space="preserve"> InpC!F$62</f>
        <v>0.8</v>
      </c>
      <c r="G120" s="198" t="str">
        <f xml:space="preserve"> InpC!G$62</f>
        <v>%</v>
      </c>
      <c r="H120" s="43"/>
    </row>
    <row r="121" spans="1:192" x14ac:dyDescent="0.35">
      <c r="E121" s="198" t="str">
        <f xml:space="preserve"> InpC!E$56</f>
        <v>Senior debt swap rate</v>
      </c>
      <c r="F121" s="412">
        <f xml:space="preserve"> InpC!F$56</f>
        <v>2.5000000000000001E-2</v>
      </c>
      <c r="G121" s="198" t="str">
        <f xml:space="preserve"> InpC!G$56</f>
        <v>%</v>
      </c>
      <c r="H121" s="43"/>
    </row>
    <row r="122" spans="1:192" x14ac:dyDescent="0.35">
      <c r="E122" s="198" t="str">
        <f xml:space="preserve"> InpC!E$57</f>
        <v>Senior debt interest margin</v>
      </c>
      <c r="F122" s="412">
        <f xml:space="preserve"> InpC!F$57</f>
        <v>3.7999999999999999E-2</v>
      </c>
      <c r="G122" s="198" t="str">
        <f xml:space="preserve"> InpC!G$57</f>
        <v>%</v>
      </c>
      <c r="H122" s="43"/>
    </row>
    <row r="123" spans="1:192" x14ac:dyDescent="0.35">
      <c r="E123" s="692" t="str">
        <f xml:space="preserve"> InpS!E$13</f>
        <v>Active senior debt curve</v>
      </c>
      <c r="F123" s="692">
        <f xml:space="preserve"> InpS!F$13</f>
        <v>0</v>
      </c>
      <c r="G123" s="692" t="str">
        <f xml:space="preserve"> InpS!G$13</f>
        <v>%</v>
      </c>
      <c r="H123" s="692">
        <f xml:space="preserve"> InpS!H$13</f>
        <v>0</v>
      </c>
      <c r="I123" s="692">
        <f xml:space="preserve"> InpS!I$13</f>
        <v>0</v>
      </c>
      <c r="J123" s="692">
        <f xml:space="preserve"> InpS!J$13</f>
        <v>0.02</v>
      </c>
      <c r="K123" s="692">
        <f xml:space="preserve"> InpS!K$13</f>
        <v>2.0062E-2</v>
      </c>
      <c r="L123" s="692">
        <f xml:space="preserve"> InpS!L$13</f>
        <v>2.0124E-2</v>
      </c>
      <c r="M123" s="692">
        <f xml:space="preserve"> InpS!M$13</f>
        <v>2.0184000000000001E-2</v>
      </c>
      <c r="N123" s="692">
        <f xml:space="preserve"> InpS!N$13</f>
        <v>2.0241000000000002E-2</v>
      </c>
      <c r="O123" s="692">
        <f xml:space="preserve"> InpS!O$13</f>
        <v>2.0308000000000003E-2</v>
      </c>
      <c r="P123" s="692">
        <f xml:space="preserve"> InpS!P$13</f>
        <v>2.0375000000000004E-2</v>
      </c>
      <c r="Q123" s="692">
        <f xml:space="preserve"> InpS!Q$13</f>
        <v>2.0434000000000004E-2</v>
      </c>
      <c r="R123" s="692">
        <f xml:space="preserve"> InpS!R$13</f>
        <v>2.0506000000000003E-2</v>
      </c>
      <c r="S123" s="692">
        <f xml:space="preserve"> InpS!S$13</f>
        <v>2.0569000000000004E-2</v>
      </c>
      <c r="T123" s="692">
        <f xml:space="preserve"> InpS!T$13</f>
        <v>2.0620000000000003E-2</v>
      </c>
      <c r="U123" s="692">
        <f xml:space="preserve"> InpS!U$13</f>
        <v>2.0666000000000004E-2</v>
      </c>
      <c r="V123" s="692">
        <f xml:space="preserve"> InpS!V$13</f>
        <v>2.0719000000000005E-2</v>
      </c>
      <c r="W123" s="692">
        <f xml:space="preserve"> InpS!W$13</f>
        <v>2.0757000000000005E-2</v>
      </c>
      <c r="X123" s="692">
        <f xml:space="preserve"> InpS!X$13</f>
        <v>2.0795000000000004E-2</v>
      </c>
      <c r="Y123" s="692">
        <f xml:space="preserve"> InpS!Y$13</f>
        <v>2.0850000000000004E-2</v>
      </c>
      <c r="Z123" s="692">
        <f xml:space="preserve"> InpS!Z$13</f>
        <v>2.0888000000000004E-2</v>
      </c>
      <c r="AA123" s="692">
        <f xml:space="preserve"> InpS!AA$13</f>
        <v>2.0954000000000004E-2</v>
      </c>
      <c r="AB123" s="692">
        <f xml:space="preserve"> InpS!AB$13</f>
        <v>2.1024000000000004E-2</v>
      </c>
      <c r="AC123" s="692">
        <f xml:space="preserve"> InpS!AC$13</f>
        <v>2.1091000000000006E-2</v>
      </c>
      <c r="AD123" s="692">
        <f xml:space="preserve"> InpS!AD$13</f>
        <v>2.1134000000000007E-2</v>
      </c>
      <c r="AE123" s="692">
        <f xml:space="preserve"> InpS!AE$13</f>
        <v>2.1205000000000009E-2</v>
      </c>
      <c r="AF123" s="692">
        <f xml:space="preserve"> InpS!AF$13</f>
        <v>2.127900000000001E-2</v>
      </c>
      <c r="AG123" s="692">
        <f xml:space="preserve"> InpS!AG$13</f>
        <v>2.1316000000000009E-2</v>
      </c>
      <c r="AH123" s="692">
        <f xml:space="preserve"> InpS!AH$13</f>
        <v>2.1367000000000008E-2</v>
      </c>
      <c r="AI123" s="692">
        <f xml:space="preserve"> InpS!AI$13</f>
        <v>2.1421000000000006E-2</v>
      </c>
      <c r="AJ123" s="692">
        <f xml:space="preserve"> InpS!AJ$13</f>
        <v>2.1470000000000006E-2</v>
      </c>
      <c r="AK123" s="692">
        <f xml:space="preserve"> InpS!AK$13</f>
        <v>2.1516000000000007E-2</v>
      </c>
      <c r="AL123" s="692">
        <f xml:space="preserve"> InpS!AL$13</f>
        <v>2.1570000000000006E-2</v>
      </c>
      <c r="AM123" s="692">
        <f xml:space="preserve"> InpS!AM$13</f>
        <v>2.1639000000000005E-2</v>
      </c>
      <c r="AN123" s="692">
        <f xml:space="preserve"> InpS!AN$13</f>
        <v>2.1709000000000006E-2</v>
      </c>
      <c r="AO123" s="692">
        <f xml:space="preserve"> InpS!AO$13</f>
        <v>2.1772000000000007E-2</v>
      </c>
      <c r="AP123" s="692">
        <f xml:space="preserve"> InpS!AP$13</f>
        <v>2.1813000000000006E-2</v>
      </c>
      <c r="AQ123" s="692">
        <f xml:space="preserve"> InpS!AQ$13</f>
        <v>2.1858000000000006E-2</v>
      </c>
      <c r="AR123" s="692">
        <f xml:space="preserve"> InpS!AR$13</f>
        <v>2.1913000000000005E-2</v>
      </c>
      <c r="AS123" s="692">
        <f xml:space="preserve"> InpS!AS$13</f>
        <v>2.1986000000000006E-2</v>
      </c>
      <c r="AT123" s="692">
        <f xml:space="preserve"> InpS!AT$13</f>
        <v>2.2041000000000005E-2</v>
      </c>
      <c r="AU123" s="692">
        <f xml:space="preserve"> InpS!AU$13</f>
        <v>2.2089000000000004E-2</v>
      </c>
      <c r="AV123" s="692">
        <f xml:space="preserve"> InpS!AV$13</f>
        <v>2.2148000000000004E-2</v>
      </c>
      <c r="AW123" s="692">
        <f xml:space="preserve"> InpS!AW$13</f>
        <v>2.2216000000000003E-2</v>
      </c>
      <c r="AX123" s="692">
        <f xml:space="preserve"> InpS!AX$13</f>
        <v>2.2282000000000003E-2</v>
      </c>
      <c r="AY123" s="692">
        <f xml:space="preserve"> InpS!AY$13</f>
        <v>2.2351000000000003E-2</v>
      </c>
      <c r="AZ123" s="692">
        <f xml:space="preserve"> InpS!AZ$13</f>
        <v>2.2409000000000002E-2</v>
      </c>
      <c r="BA123" s="692">
        <f xml:space="preserve"> InpS!BA$13</f>
        <v>2.2445000000000003E-2</v>
      </c>
      <c r="BB123" s="692">
        <f xml:space="preserve"> InpS!BB$13</f>
        <v>2.2489000000000002E-2</v>
      </c>
      <c r="BC123" s="692">
        <f xml:space="preserve"> InpS!BC$13</f>
        <v>2.2535000000000003E-2</v>
      </c>
      <c r="BD123" s="692">
        <f xml:space="preserve"> InpS!BD$13</f>
        <v>2.2607000000000002E-2</v>
      </c>
      <c r="BE123" s="692">
        <f xml:space="preserve"> InpS!BE$13</f>
        <v>2.2647E-2</v>
      </c>
      <c r="BF123" s="692">
        <f xml:space="preserve"> InpS!BF$13</f>
        <v>2.2683999999999999E-2</v>
      </c>
      <c r="BG123" s="692">
        <f xml:space="preserve"> InpS!BG$13</f>
        <v>2.2734000000000001E-2</v>
      </c>
      <c r="BH123" s="692">
        <f xml:space="preserve"> InpS!BH$13</f>
        <v>2.2806E-2</v>
      </c>
      <c r="BI123" s="692">
        <f xml:space="preserve"> InpS!BI$13</f>
        <v>2.2852000000000001E-2</v>
      </c>
      <c r="BJ123" s="692">
        <f xml:space="preserve"> InpS!BJ$13</f>
        <v>2.2898999999999999E-2</v>
      </c>
      <c r="BK123" s="692">
        <f xml:space="preserve"> InpS!BK$13</f>
        <v>2.2952999999999998E-2</v>
      </c>
      <c r="BL123" s="692">
        <f xml:space="preserve"> InpS!BL$13</f>
        <v>2.3027999999999996E-2</v>
      </c>
      <c r="BM123" s="692">
        <f xml:space="preserve"> InpS!BM$13</f>
        <v>2.3093999999999996E-2</v>
      </c>
      <c r="BN123" s="692">
        <f xml:space="preserve"> InpS!BN$13</f>
        <v>2.3145999999999996E-2</v>
      </c>
      <c r="BO123" s="692">
        <f xml:space="preserve"> InpS!BO$13</f>
        <v>2.3211999999999997E-2</v>
      </c>
      <c r="BP123" s="692">
        <f xml:space="preserve"> InpS!BP$13</f>
        <v>2.3253999999999997E-2</v>
      </c>
      <c r="BQ123" s="692">
        <f xml:space="preserve"> InpS!BQ$13</f>
        <v>2.3288999999999997E-2</v>
      </c>
      <c r="BR123" s="692">
        <f xml:space="preserve"> InpS!BR$13</f>
        <v>2.3333999999999997E-2</v>
      </c>
      <c r="BS123" s="692">
        <f xml:space="preserve"> InpS!BS$13</f>
        <v>2.3372999999999998E-2</v>
      </c>
      <c r="BT123" s="692">
        <f xml:space="preserve"> InpS!BT$13</f>
        <v>2.3413999999999997E-2</v>
      </c>
      <c r="BU123" s="692">
        <f xml:space="preserve"> InpS!BU$13</f>
        <v>2.3472999999999997E-2</v>
      </c>
      <c r="BV123" s="692">
        <f xml:space="preserve"> InpS!BV$13</f>
        <v>2.3519999999999996E-2</v>
      </c>
      <c r="BW123" s="692">
        <f xml:space="preserve"> InpS!BW$13</f>
        <v>2.3592999999999996E-2</v>
      </c>
      <c r="BX123" s="692">
        <f xml:space="preserve"> InpS!BX$13</f>
        <v>2.3660999999999995E-2</v>
      </c>
      <c r="BY123" s="692">
        <f xml:space="preserve"> InpS!BY$13</f>
        <v>2.3728999999999993E-2</v>
      </c>
      <c r="BZ123" s="692">
        <f xml:space="preserve"> InpS!BZ$13</f>
        <v>2.3785999999999995E-2</v>
      </c>
      <c r="CA123" s="692">
        <f xml:space="preserve"> InpS!CA$13</f>
        <v>2.3841999999999995E-2</v>
      </c>
      <c r="CB123" s="692">
        <f xml:space="preserve"> InpS!CB$13</f>
        <v>2.3907999999999995E-2</v>
      </c>
      <c r="CC123" s="692">
        <f xml:space="preserve"> InpS!CC$13</f>
        <v>2.3961999999999994E-2</v>
      </c>
      <c r="CD123" s="692">
        <f xml:space="preserve"> InpS!CD$13</f>
        <v>2.4011999999999995E-2</v>
      </c>
      <c r="CE123" s="692">
        <f xml:space="preserve"> InpS!CE$13</f>
        <v>2.4070999999999995E-2</v>
      </c>
      <c r="CF123" s="692">
        <f xml:space="preserve"> InpS!CF$13</f>
        <v>2.4119999999999996E-2</v>
      </c>
      <c r="CG123" s="692">
        <f xml:space="preserve"> InpS!CG$13</f>
        <v>2.4166999999999994E-2</v>
      </c>
      <c r="CH123" s="692">
        <f xml:space="preserve"> InpS!CH$13</f>
        <v>2.4215999999999994E-2</v>
      </c>
      <c r="CI123" s="692">
        <f xml:space="preserve"> InpS!CI$13</f>
        <v>2.4263999999999994E-2</v>
      </c>
      <c r="CJ123" s="692">
        <f xml:space="preserve"> InpS!CJ$13</f>
        <v>2.4301999999999994E-2</v>
      </c>
      <c r="CK123" s="692">
        <f xml:space="preserve"> InpS!CK$13</f>
        <v>2.4365999999999995E-2</v>
      </c>
      <c r="CL123" s="692">
        <f xml:space="preserve"> InpS!CL$13</f>
        <v>2.4408999999999997E-2</v>
      </c>
      <c r="CM123" s="692">
        <f xml:space="preserve"> InpS!CM$13</f>
        <v>2.4462999999999995E-2</v>
      </c>
      <c r="CN123" s="692">
        <f xml:space="preserve"> InpS!CN$13</f>
        <v>2.4530999999999994E-2</v>
      </c>
      <c r="CO123" s="692">
        <f xml:space="preserve"> InpS!CO$13</f>
        <v>2.4586999999999994E-2</v>
      </c>
      <c r="CP123" s="692">
        <f xml:space="preserve"> InpS!CP$13</f>
        <v>2.4622999999999996E-2</v>
      </c>
      <c r="CQ123" s="692">
        <f xml:space="preserve"> InpS!CQ$13</f>
        <v>2.4688999999999996E-2</v>
      </c>
      <c r="CR123" s="692">
        <f xml:space="preserve"> InpS!CR$13</f>
        <v>2.4738999999999997E-2</v>
      </c>
      <c r="CS123" s="692">
        <f xml:space="preserve"> InpS!CS$13</f>
        <v>2.4789999999999996E-2</v>
      </c>
      <c r="CT123" s="692">
        <f xml:space="preserve"> InpS!CT$13</f>
        <v>2.4834999999999996E-2</v>
      </c>
      <c r="CU123" s="692">
        <f xml:space="preserve"> InpS!CU$13</f>
        <v>2.4872999999999996E-2</v>
      </c>
      <c r="CV123" s="692">
        <f xml:space="preserve"> InpS!CV$13</f>
        <v>2.4930999999999995E-2</v>
      </c>
      <c r="CW123" s="692">
        <f xml:space="preserve"> InpS!CW$13</f>
        <v>2.4983999999999996E-2</v>
      </c>
      <c r="CX123" s="692">
        <f xml:space="preserve"> InpS!CX$13</f>
        <v>2.5048999999999995E-2</v>
      </c>
      <c r="CY123" s="692">
        <f xml:space="preserve"> InpS!CY$13</f>
        <v>2.5111999999999995E-2</v>
      </c>
      <c r="CZ123" s="692">
        <f xml:space="preserve"> InpS!CZ$13</f>
        <v>2.5181999999999996E-2</v>
      </c>
      <c r="DA123" s="692">
        <f xml:space="preserve"> InpS!DA$13</f>
        <v>2.5251999999999997E-2</v>
      </c>
      <c r="DB123" s="692">
        <f xml:space="preserve"> InpS!DB$13</f>
        <v>2.5289999999999997E-2</v>
      </c>
      <c r="DC123" s="692">
        <f xml:space="preserve"> InpS!DC$13</f>
        <v>2.5332999999999998E-2</v>
      </c>
      <c r="DD123" s="692">
        <f xml:space="preserve"> InpS!DD$13</f>
        <v>2.5393999999999996E-2</v>
      </c>
      <c r="DE123" s="692">
        <f xml:space="preserve"> InpS!DE$13</f>
        <v>2.5438999999999996E-2</v>
      </c>
      <c r="DF123" s="692">
        <f xml:space="preserve"> InpS!DF$13</f>
        <v>2.5490999999999996E-2</v>
      </c>
      <c r="DG123" s="692">
        <f xml:space="preserve"> InpS!DG$13</f>
        <v>2.5561999999999998E-2</v>
      </c>
      <c r="DH123" s="692">
        <f xml:space="preserve"> InpS!DH$13</f>
        <v>2.5623999999999997E-2</v>
      </c>
      <c r="DI123" s="692">
        <f xml:space="preserve"> InpS!DI$13</f>
        <v>2.5665999999999998E-2</v>
      </c>
      <c r="DJ123" s="692">
        <f xml:space="preserve"> InpS!DJ$13</f>
        <v>2.5738999999999998E-2</v>
      </c>
      <c r="DK123" s="692">
        <f xml:space="preserve"> InpS!DK$13</f>
        <v>2.5798999999999999E-2</v>
      </c>
      <c r="DL123" s="692">
        <f xml:space="preserve"> InpS!DL$13</f>
        <v>2.5836999999999999E-2</v>
      </c>
      <c r="DM123" s="692">
        <f xml:space="preserve"> InpS!DM$13</f>
        <v>2.5906999999999999E-2</v>
      </c>
      <c r="DN123" s="692">
        <f xml:space="preserve"> InpS!DN$13</f>
        <v>2.5946999999999998E-2</v>
      </c>
      <c r="DO123" s="692">
        <f xml:space="preserve"> InpS!DO$13</f>
        <v>2.5985999999999999E-2</v>
      </c>
      <c r="DP123" s="692">
        <f xml:space="preserve"> InpS!DP$13</f>
        <v>2.6058999999999999E-2</v>
      </c>
      <c r="DQ123" s="692">
        <f xml:space="preserve"> InpS!DQ$13</f>
        <v>2.6103999999999999E-2</v>
      </c>
      <c r="DR123" s="692">
        <f xml:space="preserve"> InpS!DR$13</f>
        <v>2.6176999999999999E-2</v>
      </c>
      <c r="DS123" s="692">
        <f xml:space="preserve"> InpS!DS$13</f>
        <v>2.622E-2</v>
      </c>
      <c r="DT123" s="692">
        <f xml:space="preserve"> InpS!DT$13</f>
        <v>2.6291000000000002E-2</v>
      </c>
      <c r="DU123" s="692">
        <f xml:space="preserve"> InpS!DU$13</f>
        <v>2.6347000000000002E-2</v>
      </c>
      <c r="DV123" s="692">
        <f xml:space="preserve"> InpS!DV$13</f>
        <v>2.6388000000000002E-2</v>
      </c>
      <c r="DW123" s="692">
        <f xml:space="preserve"> InpS!DW$13</f>
        <v>2.6447000000000002E-2</v>
      </c>
      <c r="DX123" s="692">
        <f xml:space="preserve"> InpS!DX$13</f>
        <v>2.6511000000000003E-2</v>
      </c>
      <c r="DY123" s="692">
        <f xml:space="preserve"> InpS!DY$13</f>
        <v>2.6547000000000005E-2</v>
      </c>
      <c r="DZ123" s="692">
        <f xml:space="preserve"> InpS!DZ$13</f>
        <v>2.6589000000000005E-2</v>
      </c>
      <c r="EA123" s="692">
        <f xml:space="preserve"> InpS!EA$13</f>
        <v>2.6655000000000005E-2</v>
      </c>
      <c r="EB123" s="692">
        <f xml:space="preserve"> InpS!EB$13</f>
        <v>2.6693000000000005E-2</v>
      </c>
      <c r="EC123" s="692">
        <f xml:space="preserve"> InpS!EC$13</f>
        <v>2.6738000000000005E-2</v>
      </c>
      <c r="ED123" s="692">
        <f xml:space="preserve"> InpS!ED$13</f>
        <v>2.6811000000000005E-2</v>
      </c>
      <c r="EE123" s="692">
        <f xml:space="preserve"> InpS!EE$13</f>
        <v>2.6864000000000006E-2</v>
      </c>
      <c r="EF123" s="692">
        <f xml:space="preserve"> InpS!EF$13</f>
        <v>2.6917000000000007E-2</v>
      </c>
      <c r="EG123" s="692">
        <f xml:space="preserve"> InpS!EG$13</f>
        <v>2.6985000000000006E-2</v>
      </c>
      <c r="EH123" s="692">
        <f xml:space="preserve"> InpS!EH$13</f>
        <v>2.7028000000000007E-2</v>
      </c>
      <c r="EI123" s="692">
        <f xml:space="preserve"> InpS!EI$13</f>
        <v>2.7090000000000006E-2</v>
      </c>
      <c r="EJ123" s="692">
        <f xml:space="preserve"> InpS!EJ$13</f>
        <v>2.7134000000000005E-2</v>
      </c>
      <c r="EK123" s="692">
        <f xml:space="preserve"> InpS!EK$13</f>
        <v>2.7205000000000007E-2</v>
      </c>
      <c r="EL123" s="692">
        <f xml:space="preserve"> InpS!EL$13</f>
        <v>2.7270000000000006E-2</v>
      </c>
      <c r="EM123" s="692">
        <f xml:space="preserve"> InpS!EM$13</f>
        <v>2.7308000000000006E-2</v>
      </c>
      <c r="EN123" s="692">
        <f xml:space="preserve"> InpS!EN$13</f>
        <v>2.7346000000000006E-2</v>
      </c>
      <c r="EO123" s="692">
        <f xml:space="preserve"> InpS!EO$13</f>
        <v>2.7391000000000006E-2</v>
      </c>
      <c r="EP123" s="692">
        <f xml:space="preserve"> InpS!EP$13</f>
        <v>2.7437000000000007E-2</v>
      </c>
      <c r="EQ123" s="692">
        <f xml:space="preserve"> InpS!EQ$13</f>
        <v>2.7496000000000007E-2</v>
      </c>
      <c r="ER123" s="692">
        <f xml:space="preserve"> InpS!ER$13</f>
        <v>2.7551000000000006E-2</v>
      </c>
      <c r="ES123" s="692">
        <f xml:space="preserve"> InpS!ES$13</f>
        <v>2.7621000000000007E-2</v>
      </c>
      <c r="ET123" s="692">
        <f xml:space="preserve"> InpS!ET$13</f>
        <v>2.7689000000000005E-2</v>
      </c>
      <c r="EU123" s="692">
        <f xml:space="preserve"> InpS!EU$13</f>
        <v>2.7753000000000007E-2</v>
      </c>
      <c r="EV123" s="692">
        <f xml:space="preserve"> InpS!EV$13</f>
        <v>2.7788000000000007E-2</v>
      </c>
      <c r="EW123" s="692">
        <f xml:space="preserve"> InpS!EW$13</f>
        <v>2.7828000000000006E-2</v>
      </c>
      <c r="EX123" s="692">
        <f xml:space="preserve"> InpS!EX$13</f>
        <v>2.7891000000000006E-2</v>
      </c>
      <c r="EY123" s="692">
        <f xml:space="preserve"> InpS!EY$13</f>
        <v>2.7952000000000005E-2</v>
      </c>
      <c r="EZ123" s="692">
        <f xml:space="preserve"> InpS!EZ$13</f>
        <v>2.8004000000000005E-2</v>
      </c>
      <c r="FA123" s="692">
        <f xml:space="preserve"> InpS!FA$13</f>
        <v>2.8051000000000003E-2</v>
      </c>
      <c r="FB123" s="692">
        <f xml:space="preserve"> InpS!FB$13</f>
        <v>2.8117000000000003E-2</v>
      </c>
      <c r="FC123" s="692">
        <f xml:space="preserve"> InpS!FC$13</f>
        <v>2.8162000000000003E-2</v>
      </c>
      <c r="FD123" s="692">
        <f xml:space="preserve"> InpS!FD$13</f>
        <v>2.8226000000000005E-2</v>
      </c>
      <c r="FE123" s="692">
        <f xml:space="preserve"> InpS!FE$13</f>
        <v>2.8283000000000006E-2</v>
      </c>
      <c r="FF123" s="692">
        <f xml:space="preserve"> InpS!FF$13</f>
        <v>2.8351000000000005E-2</v>
      </c>
      <c r="FG123" s="692">
        <f xml:space="preserve"> InpS!FG$13</f>
        <v>2.8407000000000005E-2</v>
      </c>
      <c r="FH123" s="692">
        <f xml:space="preserve"> InpS!FH$13</f>
        <v>2.8452000000000005E-2</v>
      </c>
      <c r="FI123" s="692">
        <f xml:space="preserve"> InpS!FI$13</f>
        <v>2.8495000000000006E-2</v>
      </c>
      <c r="FJ123" s="692">
        <f xml:space="preserve"> InpS!FJ$13</f>
        <v>2.8570000000000005E-2</v>
      </c>
      <c r="FK123" s="692">
        <f xml:space="preserve"> InpS!FK$13</f>
        <v>2.8613000000000006E-2</v>
      </c>
      <c r="FL123" s="692">
        <f xml:space="preserve"> InpS!FL$13</f>
        <v>2.8678000000000006E-2</v>
      </c>
      <c r="FM123" s="692">
        <f xml:space="preserve"> InpS!FM$13</f>
        <v>2.8726000000000005E-2</v>
      </c>
      <c r="FN123" s="692">
        <f xml:space="preserve"> InpS!FN$13</f>
        <v>2.8797000000000007E-2</v>
      </c>
      <c r="FO123" s="692">
        <f xml:space="preserve"> InpS!FO$13</f>
        <v>2.8861000000000008E-2</v>
      </c>
      <c r="FP123" s="692">
        <f xml:space="preserve"> InpS!FP$13</f>
        <v>2.8935000000000009E-2</v>
      </c>
      <c r="FQ123" s="692">
        <f xml:space="preserve"> InpS!FQ$13</f>
        <v>2.899500000000001E-2</v>
      </c>
      <c r="FR123" s="692">
        <f xml:space="preserve"> InpS!FR$13</f>
        <v>2.905000000000001E-2</v>
      </c>
      <c r="FS123" s="692">
        <f xml:space="preserve"> InpS!FS$13</f>
        <v>2.910900000000001E-2</v>
      </c>
      <c r="FT123" s="692">
        <f xml:space="preserve"> InpS!FT$13</f>
        <v>2.9181000000000009E-2</v>
      </c>
      <c r="FU123" s="692">
        <f xml:space="preserve"> InpS!FU$13</f>
        <v>2.9232000000000008E-2</v>
      </c>
      <c r="FV123" s="692">
        <f xml:space="preserve"> InpS!FV$13</f>
        <v>2.9283000000000007E-2</v>
      </c>
      <c r="FW123" s="692">
        <f xml:space="preserve"> InpS!FW$13</f>
        <v>2.9322000000000008E-2</v>
      </c>
      <c r="FX123" s="692">
        <f xml:space="preserve"> InpS!FX$13</f>
        <v>2.9382000000000009E-2</v>
      </c>
      <c r="FY123" s="692">
        <f xml:space="preserve"> InpS!FY$13</f>
        <v>2.9447000000000008E-2</v>
      </c>
      <c r="FZ123" s="692">
        <f xml:space="preserve"> InpS!FZ$13</f>
        <v>2.9488000000000007E-2</v>
      </c>
      <c r="GA123" s="692">
        <f xml:space="preserve"> InpS!GA$13</f>
        <v>2.9557000000000007E-2</v>
      </c>
      <c r="GB123" s="692">
        <f xml:space="preserve"> InpS!GB$13</f>
        <v>2.9595000000000007E-2</v>
      </c>
      <c r="GC123" s="692">
        <f xml:space="preserve"> InpS!GC$13</f>
        <v>2.9670000000000005E-2</v>
      </c>
      <c r="GD123" s="692">
        <f xml:space="preserve"> InpS!GD$13</f>
        <v>2.9737000000000006E-2</v>
      </c>
      <c r="GE123" s="692">
        <f xml:space="preserve"> InpS!GE$13</f>
        <v>2.9788000000000005E-2</v>
      </c>
      <c r="GF123" s="692">
        <f xml:space="preserve"> InpS!GF$13</f>
        <v>2.9841000000000006E-2</v>
      </c>
      <c r="GG123" s="692">
        <f xml:space="preserve"> InpS!GG$13</f>
        <v>2.9881000000000005E-2</v>
      </c>
      <c r="GH123" s="692">
        <f xml:space="preserve"> InpS!GH$13</f>
        <v>2.9955000000000006E-2</v>
      </c>
      <c r="GI123" s="692">
        <f xml:space="preserve"> InpS!GI$13</f>
        <v>3.0029000000000007E-2</v>
      </c>
      <c r="GJ123" s="692">
        <f xml:space="preserve"> InpS!GJ$13</f>
        <v>3.0092000000000008E-2</v>
      </c>
    </row>
    <row r="124" spans="1:192" s="256" customFormat="1" x14ac:dyDescent="0.35">
      <c r="A124" s="313"/>
      <c r="B124" s="313"/>
      <c r="C124" s="314"/>
      <c r="D124" s="315"/>
      <c r="E124" s="734" t="s">
        <v>420</v>
      </c>
      <c r="F124" s="734"/>
      <c r="G124" s="734"/>
      <c r="H124" s="734"/>
      <c r="I124" s="734"/>
      <c r="J124" s="734">
        <f t="shared" ref="J124:AO124" si="149" xml:space="preserve"> $F120 * $F121 + (1 - $F120) * J123 + $F122</f>
        <v>6.2E-2</v>
      </c>
      <c r="K124" s="734">
        <f t="shared" si="149"/>
        <v>6.2012400000000002E-2</v>
      </c>
      <c r="L124" s="734">
        <f t="shared" si="149"/>
        <v>6.2024800000000005E-2</v>
      </c>
      <c r="M124" s="734">
        <f t="shared" si="149"/>
        <v>6.2036800000000003E-2</v>
      </c>
      <c r="N124" s="734">
        <f t="shared" si="149"/>
        <v>6.2048199999999998E-2</v>
      </c>
      <c r="O124" s="734">
        <f t="shared" si="149"/>
        <v>6.2061600000000001E-2</v>
      </c>
      <c r="P124" s="734">
        <f t="shared" si="149"/>
        <v>6.2075000000000005E-2</v>
      </c>
      <c r="Q124" s="734">
        <f t="shared" si="149"/>
        <v>6.2086800000000004E-2</v>
      </c>
      <c r="R124" s="734">
        <f t="shared" si="149"/>
        <v>6.2101200000000002E-2</v>
      </c>
      <c r="S124" s="734">
        <f t="shared" si="149"/>
        <v>6.2113800000000004E-2</v>
      </c>
      <c r="T124" s="734">
        <f t="shared" si="149"/>
        <v>6.2123999999999999E-2</v>
      </c>
      <c r="U124" s="734">
        <f t="shared" si="149"/>
        <v>6.21332E-2</v>
      </c>
      <c r="V124" s="734">
        <f t="shared" si="149"/>
        <v>6.2143799999999999E-2</v>
      </c>
      <c r="W124" s="734">
        <f t="shared" si="149"/>
        <v>6.2151400000000002E-2</v>
      </c>
      <c r="X124" s="734">
        <f t="shared" si="149"/>
        <v>6.2159000000000006E-2</v>
      </c>
      <c r="Y124" s="734">
        <f t="shared" si="149"/>
        <v>6.2170000000000003E-2</v>
      </c>
      <c r="Z124" s="734">
        <f t="shared" si="149"/>
        <v>6.21776E-2</v>
      </c>
      <c r="AA124" s="734">
        <f t="shared" si="149"/>
        <v>6.2190800000000004E-2</v>
      </c>
      <c r="AB124" s="734">
        <f t="shared" si="149"/>
        <v>6.2204800000000005E-2</v>
      </c>
      <c r="AC124" s="734">
        <f t="shared" si="149"/>
        <v>6.2218200000000001E-2</v>
      </c>
      <c r="AD124" s="734">
        <f t="shared" si="149"/>
        <v>6.2226799999999999E-2</v>
      </c>
      <c r="AE124" s="734">
        <f t="shared" si="149"/>
        <v>6.2241000000000005E-2</v>
      </c>
      <c r="AF124" s="734">
        <f t="shared" si="149"/>
        <v>6.22558E-2</v>
      </c>
      <c r="AG124" s="734">
        <f t="shared" si="149"/>
        <v>6.2263200000000005E-2</v>
      </c>
      <c r="AH124" s="734">
        <f t="shared" si="149"/>
        <v>6.2273400000000007E-2</v>
      </c>
      <c r="AI124" s="734">
        <f t="shared" si="149"/>
        <v>6.2284200000000005E-2</v>
      </c>
      <c r="AJ124" s="734">
        <f t="shared" si="149"/>
        <v>6.2294000000000002E-2</v>
      </c>
      <c r="AK124" s="734">
        <f t="shared" si="149"/>
        <v>6.2303200000000003E-2</v>
      </c>
      <c r="AL124" s="734">
        <f t="shared" si="149"/>
        <v>6.2314000000000001E-2</v>
      </c>
      <c r="AM124" s="734">
        <f t="shared" si="149"/>
        <v>6.2327800000000003E-2</v>
      </c>
      <c r="AN124" s="734">
        <f t="shared" si="149"/>
        <v>6.2341800000000003E-2</v>
      </c>
      <c r="AO124" s="734">
        <f t="shared" si="149"/>
        <v>6.2354400000000004E-2</v>
      </c>
      <c r="AP124" s="734">
        <f t="shared" ref="AP124:BU124" si="150" xml:space="preserve"> $F120 * $F121 + (1 - $F120) * AP123 + $F122</f>
        <v>6.2362600000000004E-2</v>
      </c>
      <c r="AQ124" s="734">
        <f t="shared" si="150"/>
        <v>6.2371599999999999E-2</v>
      </c>
      <c r="AR124" s="734">
        <f t="shared" si="150"/>
        <v>6.2382600000000003E-2</v>
      </c>
      <c r="AS124" s="734">
        <f t="shared" si="150"/>
        <v>6.23972E-2</v>
      </c>
      <c r="AT124" s="734">
        <f t="shared" si="150"/>
        <v>6.2408200000000004E-2</v>
      </c>
      <c r="AU124" s="734">
        <f t="shared" si="150"/>
        <v>6.2417800000000002E-2</v>
      </c>
      <c r="AV124" s="734">
        <f t="shared" si="150"/>
        <v>6.2429600000000002E-2</v>
      </c>
      <c r="AW124" s="734">
        <f t="shared" si="150"/>
        <v>6.2443200000000004E-2</v>
      </c>
      <c r="AX124" s="734">
        <f t="shared" si="150"/>
        <v>6.2456400000000002E-2</v>
      </c>
      <c r="AY124" s="734">
        <f t="shared" si="150"/>
        <v>6.2470200000000004E-2</v>
      </c>
      <c r="AZ124" s="734">
        <f t="shared" si="150"/>
        <v>6.2481800000000004E-2</v>
      </c>
      <c r="BA124" s="734">
        <f t="shared" si="150"/>
        <v>6.2489000000000003E-2</v>
      </c>
      <c r="BB124" s="734">
        <f t="shared" si="150"/>
        <v>6.2497800000000006E-2</v>
      </c>
      <c r="BC124" s="734">
        <f t="shared" si="150"/>
        <v>6.2507000000000007E-2</v>
      </c>
      <c r="BD124" s="734">
        <f t="shared" si="150"/>
        <v>6.2521400000000005E-2</v>
      </c>
      <c r="BE124" s="734">
        <f t="shared" si="150"/>
        <v>6.2529399999999999E-2</v>
      </c>
      <c r="BF124" s="734">
        <f t="shared" si="150"/>
        <v>6.2536800000000003E-2</v>
      </c>
      <c r="BG124" s="734">
        <f t="shared" si="150"/>
        <v>6.25468E-2</v>
      </c>
      <c r="BH124" s="734">
        <f t="shared" si="150"/>
        <v>6.2561199999999997E-2</v>
      </c>
      <c r="BI124" s="734">
        <f t="shared" si="150"/>
        <v>6.2570399999999998E-2</v>
      </c>
      <c r="BJ124" s="734">
        <f t="shared" si="150"/>
        <v>6.2579800000000005E-2</v>
      </c>
      <c r="BK124" s="734">
        <f t="shared" si="150"/>
        <v>6.2590599999999996E-2</v>
      </c>
      <c r="BL124" s="734">
        <f t="shared" si="150"/>
        <v>6.2605599999999997E-2</v>
      </c>
      <c r="BM124" s="734">
        <f t="shared" si="150"/>
        <v>6.2618800000000002E-2</v>
      </c>
      <c r="BN124" s="734">
        <f t="shared" si="150"/>
        <v>6.2629199999999996E-2</v>
      </c>
      <c r="BO124" s="734">
        <f t="shared" si="150"/>
        <v>6.2642400000000001E-2</v>
      </c>
      <c r="BP124" s="734">
        <f t="shared" si="150"/>
        <v>6.2650800000000006E-2</v>
      </c>
      <c r="BQ124" s="734">
        <f t="shared" si="150"/>
        <v>6.26578E-2</v>
      </c>
      <c r="BR124" s="734">
        <f t="shared" si="150"/>
        <v>6.2666799999999995E-2</v>
      </c>
      <c r="BS124" s="734">
        <f t="shared" si="150"/>
        <v>6.2674599999999997E-2</v>
      </c>
      <c r="BT124" s="734">
        <f t="shared" si="150"/>
        <v>6.2682799999999997E-2</v>
      </c>
      <c r="BU124" s="734">
        <f t="shared" si="150"/>
        <v>6.2694600000000003E-2</v>
      </c>
      <c r="BV124" s="734">
        <f t="shared" ref="BV124:DA124" si="151" xml:space="preserve"> $F120 * $F121 + (1 - $F120) * BV123 + $F122</f>
        <v>6.270400000000001E-2</v>
      </c>
      <c r="BW124" s="734">
        <f t="shared" si="151"/>
        <v>6.2718599999999999E-2</v>
      </c>
      <c r="BX124" s="734">
        <f t="shared" si="151"/>
        <v>6.2732200000000002E-2</v>
      </c>
      <c r="BY124" s="734">
        <f t="shared" si="151"/>
        <v>6.2745800000000004E-2</v>
      </c>
      <c r="BZ124" s="734">
        <f t="shared" si="151"/>
        <v>6.2757199999999999E-2</v>
      </c>
      <c r="CA124" s="734">
        <f t="shared" si="151"/>
        <v>6.2768400000000002E-2</v>
      </c>
      <c r="CB124" s="734">
        <f t="shared" si="151"/>
        <v>6.2781599999999993E-2</v>
      </c>
      <c r="CC124" s="734">
        <f t="shared" si="151"/>
        <v>6.2792399999999998E-2</v>
      </c>
      <c r="CD124" s="734">
        <f t="shared" si="151"/>
        <v>6.2802400000000008E-2</v>
      </c>
      <c r="CE124" s="734">
        <f t="shared" si="151"/>
        <v>6.2814200000000001E-2</v>
      </c>
      <c r="CF124" s="734">
        <f t="shared" si="151"/>
        <v>6.2824000000000005E-2</v>
      </c>
      <c r="CG124" s="734">
        <f t="shared" si="151"/>
        <v>6.2833399999999998E-2</v>
      </c>
      <c r="CH124" s="734">
        <f t="shared" si="151"/>
        <v>6.2843200000000002E-2</v>
      </c>
      <c r="CI124" s="734">
        <f t="shared" si="151"/>
        <v>6.28528E-2</v>
      </c>
      <c r="CJ124" s="734">
        <f t="shared" si="151"/>
        <v>6.2860399999999997E-2</v>
      </c>
      <c r="CK124" s="734">
        <f t="shared" si="151"/>
        <v>6.2873200000000004E-2</v>
      </c>
      <c r="CL124" s="734">
        <f t="shared" si="151"/>
        <v>6.2881800000000002E-2</v>
      </c>
      <c r="CM124" s="734">
        <f t="shared" si="151"/>
        <v>6.2892599999999993E-2</v>
      </c>
      <c r="CN124" s="734">
        <f t="shared" si="151"/>
        <v>6.2906199999999995E-2</v>
      </c>
      <c r="CO124" s="734">
        <f t="shared" si="151"/>
        <v>6.2917399999999998E-2</v>
      </c>
      <c r="CP124" s="734">
        <f t="shared" si="151"/>
        <v>6.2924599999999997E-2</v>
      </c>
      <c r="CQ124" s="734">
        <f t="shared" si="151"/>
        <v>6.2937800000000002E-2</v>
      </c>
      <c r="CR124" s="734">
        <f t="shared" si="151"/>
        <v>6.2947799999999998E-2</v>
      </c>
      <c r="CS124" s="734">
        <f t="shared" si="151"/>
        <v>6.2958E-2</v>
      </c>
      <c r="CT124" s="734">
        <f t="shared" si="151"/>
        <v>6.2966999999999995E-2</v>
      </c>
      <c r="CU124" s="734">
        <f t="shared" si="151"/>
        <v>6.2974600000000006E-2</v>
      </c>
      <c r="CV124" s="734">
        <f t="shared" si="151"/>
        <v>6.2986199999999992E-2</v>
      </c>
      <c r="CW124" s="734">
        <f t="shared" si="151"/>
        <v>6.2996800000000006E-2</v>
      </c>
      <c r="CX124" s="734">
        <f t="shared" si="151"/>
        <v>6.3009800000000005E-2</v>
      </c>
      <c r="CY124" s="734">
        <f t="shared" si="151"/>
        <v>6.3022400000000006E-2</v>
      </c>
      <c r="CZ124" s="734">
        <f t="shared" si="151"/>
        <v>6.3036399999999992E-2</v>
      </c>
      <c r="DA124" s="734">
        <f t="shared" si="151"/>
        <v>6.3050400000000006E-2</v>
      </c>
      <c r="DB124" s="734">
        <f t="shared" ref="DB124:EG124" si="152" xml:space="preserve"> $F120 * $F121 + (1 - $F120) * DB123 + $F122</f>
        <v>6.3058000000000003E-2</v>
      </c>
      <c r="DC124" s="734">
        <f t="shared" si="152"/>
        <v>6.30666E-2</v>
      </c>
      <c r="DD124" s="734">
        <f t="shared" si="152"/>
        <v>6.3078800000000004E-2</v>
      </c>
      <c r="DE124" s="734">
        <f t="shared" si="152"/>
        <v>6.3087799999999999E-2</v>
      </c>
      <c r="DF124" s="734">
        <f t="shared" si="152"/>
        <v>6.3098199999999993E-2</v>
      </c>
      <c r="DG124" s="734">
        <f t="shared" si="152"/>
        <v>6.3112399999999999E-2</v>
      </c>
      <c r="DH124" s="734">
        <f t="shared" si="152"/>
        <v>6.3124800000000009E-2</v>
      </c>
      <c r="DI124" s="734">
        <f t="shared" si="152"/>
        <v>6.31332E-2</v>
      </c>
      <c r="DJ124" s="734">
        <f t="shared" si="152"/>
        <v>6.3147800000000004E-2</v>
      </c>
      <c r="DK124" s="734">
        <f t="shared" si="152"/>
        <v>6.3159800000000002E-2</v>
      </c>
      <c r="DL124" s="734">
        <f t="shared" si="152"/>
        <v>6.3167399999999999E-2</v>
      </c>
      <c r="DM124" s="734">
        <f t="shared" si="152"/>
        <v>6.3181399999999999E-2</v>
      </c>
      <c r="DN124" s="734">
        <f t="shared" si="152"/>
        <v>6.3189400000000007E-2</v>
      </c>
      <c r="DO124" s="734">
        <f t="shared" si="152"/>
        <v>6.3197200000000009E-2</v>
      </c>
      <c r="DP124" s="734">
        <f t="shared" si="152"/>
        <v>6.3211799999999999E-2</v>
      </c>
      <c r="DQ124" s="734">
        <f t="shared" si="152"/>
        <v>6.3220799999999994E-2</v>
      </c>
      <c r="DR124" s="734">
        <f t="shared" si="152"/>
        <v>6.3235399999999997E-2</v>
      </c>
      <c r="DS124" s="734">
        <f t="shared" si="152"/>
        <v>6.3243999999999995E-2</v>
      </c>
      <c r="DT124" s="734">
        <f t="shared" si="152"/>
        <v>6.3258200000000001E-2</v>
      </c>
      <c r="DU124" s="734">
        <f t="shared" si="152"/>
        <v>6.3269400000000003E-2</v>
      </c>
      <c r="DV124" s="734">
        <f t="shared" si="152"/>
        <v>6.3277600000000003E-2</v>
      </c>
      <c r="DW124" s="734">
        <f t="shared" si="152"/>
        <v>6.3289399999999996E-2</v>
      </c>
      <c r="DX124" s="734">
        <f t="shared" si="152"/>
        <v>6.3302200000000003E-2</v>
      </c>
      <c r="DY124" s="734">
        <f t="shared" si="152"/>
        <v>6.3309400000000002E-2</v>
      </c>
      <c r="DZ124" s="734">
        <f t="shared" si="152"/>
        <v>6.3317800000000007E-2</v>
      </c>
      <c r="EA124" s="734">
        <f t="shared" si="152"/>
        <v>6.3330999999999998E-2</v>
      </c>
      <c r="EB124" s="734">
        <f t="shared" si="152"/>
        <v>6.3338599999999995E-2</v>
      </c>
      <c r="EC124" s="734">
        <f t="shared" si="152"/>
        <v>6.3347600000000004E-2</v>
      </c>
      <c r="ED124" s="734">
        <f t="shared" si="152"/>
        <v>6.3362200000000007E-2</v>
      </c>
      <c r="EE124" s="734">
        <f t="shared" si="152"/>
        <v>6.3372800000000007E-2</v>
      </c>
      <c r="EF124" s="734">
        <f t="shared" si="152"/>
        <v>6.3383400000000006E-2</v>
      </c>
      <c r="EG124" s="734">
        <f t="shared" si="152"/>
        <v>6.3397000000000009E-2</v>
      </c>
      <c r="EH124" s="734">
        <f t="shared" ref="EH124:FM124" si="153" xml:space="preserve"> $F120 * $F121 + (1 - $F120) * EH123 + $F122</f>
        <v>6.3405600000000006E-2</v>
      </c>
      <c r="EI124" s="734">
        <f t="shared" si="153"/>
        <v>6.3418000000000002E-2</v>
      </c>
      <c r="EJ124" s="734">
        <f t="shared" si="153"/>
        <v>6.3426800000000005E-2</v>
      </c>
      <c r="EK124" s="734">
        <f t="shared" si="153"/>
        <v>6.3440999999999997E-2</v>
      </c>
      <c r="EL124" s="734">
        <f t="shared" si="153"/>
        <v>6.345400000000001E-2</v>
      </c>
      <c r="EM124" s="734">
        <f t="shared" si="153"/>
        <v>6.3461600000000007E-2</v>
      </c>
      <c r="EN124" s="734">
        <f t="shared" si="153"/>
        <v>6.3469200000000003E-2</v>
      </c>
      <c r="EO124" s="734">
        <f t="shared" si="153"/>
        <v>6.3478199999999999E-2</v>
      </c>
      <c r="EP124" s="734">
        <f t="shared" si="153"/>
        <v>6.3487399999999999E-2</v>
      </c>
      <c r="EQ124" s="734">
        <f t="shared" si="153"/>
        <v>6.3499200000000006E-2</v>
      </c>
      <c r="ER124" s="734">
        <f t="shared" si="153"/>
        <v>6.3510200000000003E-2</v>
      </c>
      <c r="ES124" s="734">
        <f t="shared" si="153"/>
        <v>6.3524200000000003E-2</v>
      </c>
      <c r="ET124" s="734">
        <f t="shared" si="153"/>
        <v>6.3537800000000005E-2</v>
      </c>
      <c r="EU124" s="734">
        <f t="shared" si="153"/>
        <v>6.3550599999999999E-2</v>
      </c>
      <c r="EV124" s="734">
        <f t="shared" si="153"/>
        <v>6.3557600000000006E-2</v>
      </c>
      <c r="EW124" s="734">
        <f t="shared" si="153"/>
        <v>6.35656E-2</v>
      </c>
      <c r="EX124" s="734">
        <f t="shared" si="153"/>
        <v>6.3578200000000001E-2</v>
      </c>
      <c r="EY124" s="734">
        <f t="shared" si="153"/>
        <v>6.3590400000000005E-2</v>
      </c>
      <c r="EZ124" s="734">
        <f t="shared" si="153"/>
        <v>6.3600799999999999E-2</v>
      </c>
      <c r="FA124" s="734">
        <f t="shared" si="153"/>
        <v>6.3610200000000006E-2</v>
      </c>
      <c r="FB124" s="734">
        <f t="shared" si="153"/>
        <v>6.3623399999999997E-2</v>
      </c>
      <c r="FC124" s="734">
        <f t="shared" si="153"/>
        <v>6.3632400000000006E-2</v>
      </c>
      <c r="FD124" s="734">
        <f t="shared" si="153"/>
        <v>6.3645199999999999E-2</v>
      </c>
      <c r="FE124" s="734">
        <f t="shared" si="153"/>
        <v>6.3656600000000008E-2</v>
      </c>
      <c r="FF124" s="734">
        <f t="shared" si="153"/>
        <v>6.367020000000001E-2</v>
      </c>
      <c r="FG124" s="734">
        <f t="shared" si="153"/>
        <v>6.3681399999999999E-2</v>
      </c>
      <c r="FH124" s="734">
        <f t="shared" si="153"/>
        <v>6.3690400000000008E-2</v>
      </c>
      <c r="FI124" s="734">
        <f t="shared" si="153"/>
        <v>6.3699000000000006E-2</v>
      </c>
      <c r="FJ124" s="734">
        <f t="shared" si="153"/>
        <v>6.3714000000000007E-2</v>
      </c>
      <c r="FK124" s="734">
        <f t="shared" si="153"/>
        <v>6.3722600000000004E-2</v>
      </c>
      <c r="FL124" s="734">
        <f t="shared" si="153"/>
        <v>6.3735600000000003E-2</v>
      </c>
      <c r="FM124" s="734">
        <f t="shared" si="153"/>
        <v>6.3745200000000002E-2</v>
      </c>
      <c r="FN124" s="734">
        <f t="shared" ref="FN124:GJ124" si="154" xml:space="preserve"> $F120 * $F121 + (1 - $F120) * FN123 + $F122</f>
        <v>6.3759400000000008E-2</v>
      </c>
      <c r="FO124" s="734">
        <f t="shared" si="154"/>
        <v>6.3772200000000001E-2</v>
      </c>
      <c r="FP124" s="734">
        <f t="shared" si="154"/>
        <v>6.378700000000001E-2</v>
      </c>
      <c r="FQ124" s="734">
        <f t="shared" si="154"/>
        <v>6.3799000000000008E-2</v>
      </c>
      <c r="FR124" s="734">
        <f t="shared" si="154"/>
        <v>6.3810000000000006E-2</v>
      </c>
      <c r="FS124" s="734">
        <f t="shared" si="154"/>
        <v>6.3821800000000012E-2</v>
      </c>
      <c r="FT124" s="734">
        <f t="shared" si="154"/>
        <v>6.383620000000001E-2</v>
      </c>
      <c r="FU124" s="734">
        <f t="shared" si="154"/>
        <v>6.3846399999999998E-2</v>
      </c>
      <c r="FV124" s="734">
        <f t="shared" si="154"/>
        <v>6.3856599999999999E-2</v>
      </c>
      <c r="FW124" s="734">
        <f t="shared" si="154"/>
        <v>6.3864400000000002E-2</v>
      </c>
      <c r="FX124" s="734">
        <f t="shared" si="154"/>
        <v>6.38764E-2</v>
      </c>
      <c r="FY124" s="734">
        <f t="shared" si="154"/>
        <v>6.3889399999999999E-2</v>
      </c>
      <c r="FZ124" s="734">
        <f t="shared" si="154"/>
        <v>6.3897599999999999E-2</v>
      </c>
      <c r="GA124" s="734">
        <f t="shared" si="154"/>
        <v>6.3911400000000007E-2</v>
      </c>
      <c r="GB124" s="734">
        <f t="shared" si="154"/>
        <v>6.3919000000000004E-2</v>
      </c>
      <c r="GC124" s="734">
        <f t="shared" si="154"/>
        <v>6.3934000000000005E-2</v>
      </c>
      <c r="GD124" s="734">
        <f t="shared" si="154"/>
        <v>6.3947400000000001E-2</v>
      </c>
      <c r="GE124" s="734">
        <f t="shared" si="154"/>
        <v>6.3957600000000003E-2</v>
      </c>
      <c r="GF124" s="734">
        <f t="shared" si="154"/>
        <v>6.3968200000000003E-2</v>
      </c>
      <c r="GG124" s="734">
        <f t="shared" si="154"/>
        <v>6.3976200000000011E-2</v>
      </c>
      <c r="GH124" s="734">
        <f t="shared" si="154"/>
        <v>6.3991000000000006E-2</v>
      </c>
      <c r="GI124" s="734">
        <f t="shared" si="154"/>
        <v>6.4005800000000002E-2</v>
      </c>
      <c r="GJ124" s="734">
        <f t="shared" si="154"/>
        <v>6.4018400000000003E-2</v>
      </c>
    </row>
    <row r="126" spans="1:192" x14ac:dyDescent="0.35">
      <c r="E126" s="198" t="str">
        <f xml:space="preserve"> InpC!E$55</f>
        <v>Senior debt day count convention</v>
      </c>
      <c r="F126" s="198">
        <f xml:space="preserve"> InpC!F$55</f>
        <v>360</v>
      </c>
      <c r="G126" s="198" t="str">
        <f xml:space="preserve"> InpC!G$55</f>
        <v>days</v>
      </c>
      <c r="H126" s="43"/>
    </row>
    <row r="127" spans="1:192" x14ac:dyDescent="0.35">
      <c r="E127" s="248" t="str">
        <f xml:space="preserve"> Time!E$153</f>
        <v>Days in period</v>
      </c>
      <c r="F127" s="248">
        <f xml:space="preserve"> Time!F$153</f>
        <v>0</v>
      </c>
      <c r="G127" s="248" t="str">
        <f xml:space="preserve"> Time!G$153</f>
        <v>days</v>
      </c>
      <c r="H127" s="248">
        <f xml:space="preserve"> Time!H$153</f>
        <v>0</v>
      </c>
      <c r="I127" s="248">
        <f xml:space="preserve"> Time!I$153</f>
        <v>0</v>
      </c>
      <c r="J127" s="248">
        <f xml:space="preserve"> Time!J$153</f>
        <v>92</v>
      </c>
      <c r="K127" s="248">
        <f xml:space="preserve"> Time!K$153</f>
        <v>92</v>
      </c>
      <c r="L127" s="248">
        <f xml:space="preserve"> Time!L$153</f>
        <v>90</v>
      </c>
      <c r="M127" s="248">
        <f xml:space="preserve"> Time!M$153</f>
        <v>91</v>
      </c>
      <c r="N127" s="248">
        <f xml:space="preserve"> Time!N$153</f>
        <v>92</v>
      </c>
      <c r="O127" s="248">
        <f xml:space="preserve"> Time!O$153</f>
        <v>92</v>
      </c>
      <c r="P127" s="248">
        <f xml:space="preserve"> Time!P$153</f>
        <v>90</v>
      </c>
      <c r="Q127" s="248">
        <f xml:space="preserve"> Time!Q$153</f>
        <v>91</v>
      </c>
      <c r="R127" s="248">
        <f xml:space="preserve"> Time!R$153</f>
        <v>92</v>
      </c>
      <c r="S127" s="248">
        <f xml:space="preserve"> Time!S$153</f>
        <v>92</v>
      </c>
      <c r="T127" s="248">
        <f xml:space="preserve"> Time!T$153</f>
        <v>90</v>
      </c>
      <c r="U127" s="248">
        <f xml:space="preserve"> Time!U$153</f>
        <v>91</v>
      </c>
      <c r="V127" s="248">
        <f xml:space="preserve"> Time!V$153</f>
        <v>92</v>
      </c>
      <c r="W127" s="248">
        <f xml:space="preserve"> Time!W$153</f>
        <v>92</v>
      </c>
      <c r="X127" s="248">
        <f xml:space="preserve"> Time!X$153</f>
        <v>91</v>
      </c>
      <c r="Y127" s="248">
        <f xml:space="preserve"> Time!Y$153</f>
        <v>91</v>
      </c>
      <c r="Z127" s="248">
        <f xml:space="preserve"> Time!Z$153</f>
        <v>92</v>
      </c>
      <c r="AA127" s="248">
        <f xml:space="preserve"> Time!AA$153</f>
        <v>92</v>
      </c>
      <c r="AB127" s="248">
        <f xml:space="preserve"> Time!AB$153</f>
        <v>90</v>
      </c>
      <c r="AC127" s="248">
        <f xml:space="preserve"> Time!AC$153</f>
        <v>91</v>
      </c>
      <c r="AD127" s="248">
        <f xml:space="preserve"> Time!AD$153</f>
        <v>92</v>
      </c>
      <c r="AE127" s="248">
        <f xml:space="preserve"> Time!AE$153</f>
        <v>92</v>
      </c>
      <c r="AF127" s="248">
        <f xml:space="preserve"> Time!AF$153</f>
        <v>90</v>
      </c>
      <c r="AG127" s="248">
        <f xml:space="preserve"> Time!AG$153</f>
        <v>91</v>
      </c>
      <c r="AH127" s="248">
        <f xml:space="preserve"> Time!AH$153</f>
        <v>92</v>
      </c>
      <c r="AI127" s="248">
        <f xml:space="preserve"> Time!AI$153</f>
        <v>92</v>
      </c>
      <c r="AJ127" s="248">
        <f xml:space="preserve"> Time!AJ$153</f>
        <v>90</v>
      </c>
      <c r="AK127" s="248">
        <f xml:space="preserve"> Time!AK$153</f>
        <v>91</v>
      </c>
      <c r="AL127" s="248">
        <f xml:space="preserve"> Time!AL$153</f>
        <v>92</v>
      </c>
      <c r="AM127" s="248">
        <f xml:space="preserve"> Time!AM$153</f>
        <v>92</v>
      </c>
      <c r="AN127" s="248">
        <f xml:space="preserve"> Time!AN$153</f>
        <v>91</v>
      </c>
      <c r="AO127" s="248">
        <f xml:space="preserve"> Time!AO$153</f>
        <v>91</v>
      </c>
      <c r="AP127" s="248">
        <f xml:space="preserve"> Time!AP$153</f>
        <v>92</v>
      </c>
      <c r="AQ127" s="248">
        <f xml:space="preserve"> Time!AQ$153</f>
        <v>92</v>
      </c>
      <c r="AR127" s="248">
        <f xml:space="preserve"> Time!AR$153</f>
        <v>90</v>
      </c>
      <c r="AS127" s="248">
        <f xml:space="preserve"> Time!AS$153</f>
        <v>91</v>
      </c>
      <c r="AT127" s="248">
        <f xml:space="preserve"> Time!AT$153</f>
        <v>92</v>
      </c>
      <c r="AU127" s="248">
        <f xml:space="preserve"> Time!AU$153</f>
        <v>92</v>
      </c>
      <c r="AV127" s="248">
        <f xml:space="preserve"> Time!AV$153</f>
        <v>90</v>
      </c>
      <c r="AW127" s="248">
        <f xml:space="preserve"> Time!AW$153</f>
        <v>91</v>
      </c>
      <c r="AX127" s="248">
        <f xml:space="preserve"> Time!AX$153</f>
        <v>92</v>
      </c>
      <c r="AY127" s="248">
        <f xml:space="preserve"> Time!AY$153</f>
        <v>92</v>
      </c>
      <c r="AZ127" s="248">
        <f xml:space="preserve"> Time!AZ$153</f>
        <v>90</v>
      </c>
      <c r="BA127" s="248">
        <f xml:space="preserve"> Time!BA$153</f>
        <v>91</v>
      </c>
      <c r="BB127" s="248">
        <f xml:space="preserve"> Time!BB$153</f>
        <v>92</v>
      </c>
      <c r="BC127" s="248">
        <f xml:space="preserve"> Time!BC$153</f>
        <v>92</v>
      </c>
      <c r="BD127" s="248">
        <f xml:space="preserve"> Time!BD$153</f>
        <v>91</v>
      </c>
      <c r="BE127" s="248">
        <f xml:space="preserve"> Time!BE$153</f>
        <v>91</v>
      </c>
      <c r="BF127" s="248">
        <f xml:space="preserve"> Time!BF$153</f>
        <v>92</v>
      </c>
      <c r="BG127" s="248">
        <f xml:space="preserve"> Time!BG$153</f>
        <v>92</v>
      </c>
      <c r="BH127" s="248">
        <f xml:space="preserve"> Time!BH$153</f>
        <v>90</v>
      </c>
      <c r="BI127" s="248">
        <f xml:space="preserve"> Time!BI$153</f>
        <v>91</v>
      </c>
      <c r="BJ127" s="248">
        <f xml:space="preserve"> Time!BJ$153</f>
        <v>92</v>
      </c>
      <c r="BK127" s="248">
        <f xml:space="preserve"> Time!BK$153</f>
        <v>92</v>
      </c>
      <c r="BL127" s="248">
        <f xml:space="preserve"> Time!BL$153</f>
        <v>90</v>
      </c>
      <c r="BM127" s="248">
        <f xml:space="preserve"> Time!BM$153</f>
        <v>91</v>
      </c>
      <c r="BN127" s="248">
        <f xml:space="preserve"> Time!BN$153</f>
        <v>92</v>
      </c>
      <c r="BO127" s="248">
        <f xml:space="preserve"> Time!BO$153</f>
        <v>92</v>
      </c>
      <c r="BP127" s="248">
        <f xml:space="preserve"> Time!BP$153</f>
        <v>90</v>
      </c>
      <c r="BQ127" s="248">
        <f xml:space="preserve"> Time!BQ$153</f>
        <v>91</v>
      </c>
      <c r="BR127" s="248">
        <f xml:space="preserve"> Time!BR$153</f>
        <v>92</v>
      </c>
      <c r="BS127" s="248">
        <f xml:space="preserve"> Time!BS$153</f>
        <v>92</v>
      </c>
      <c r="BT127" s="248">
        <f xml:space="preserve"> Time!BT$153</f>
        <v>91</v>
      </c>
      <c r="BU127" s="248">
        <f xml:space="preserve"> Time!BU$153</f>
        <v>91</v>
      </c>
      <c r="BV127" s="248">
        <f xml:space="preserve"> Time!BV$153</f>
        <v>92</v>
      </c>
      <c r="BW127" s="248">
        <f xml:space="preserve"> Time!BW$153</f>
        <v>92</v>
      </c>
      <c r="BX127" s="248">
        <f xml:space="preserve"> Time!BX$153</f>
        <v>90</v>
      </c>
      <c r="BY127" s="248">
        <f xml:space="preserve"> Time!BY$153</f>
        <v>91</v>
      </c>
      <c r="BZ127" s="248">
        <f xml:space="preserve"> Time!BZ$153</f>
        <v>92</v>
      </c>
      <c r="CA127" s="248">
        <f xml:space="preserve"> Time!CA$153</f>
        <v>92</v>
      </c>
      <c r="CB127" s="248">
        <f xml:space="preserve"> Time!CB$153</f>
        <v>90</v>
      </c>
      <c r="CC127" s="248">
        <f xml:space="preserve"> Time!CC$153</f>
        <v>91</v>
      </c>
      <c r="CD127" s="248">
        <f xml:space="preserve"> Time!CD$153</f>
        <v>92</v>
      </c>
      <c r="CE127" s="248">
        <f xml:space="preserve"> Time!CE$153</f>
        <v>92</v>
      </c>
      <c r="CF127" s="248">
        <f xml:space="preserve"> Time!CF$153</f>
        <v>90</v>
      </c>
      <c r="CG127" s="248">
        <f xml:space="preserve"> Time!CG$153</f>
        <v>91</v>
      </c>
      <c r="CH127" s="248">
        <f xml:space="preserve"> Time!CH$153</f>
        <v>92</v>
      </c>
      <c r="CI127" s="248">
        <f xml:space="preserve"> Time!CI$153</f>
        <v>92</v>
      </c>
      <c r="CJ127" s="248">
        <f xml:space="preserve"> Time!CJ$153</f>
        <v>91</v>
      </c>
      <c r="CK127" s="248">
        <f xml:space="preserve"> Time!CK$153</f>
        <v>91</v>
      </c>
      <c r="CL127" s="248">
        <f xml:space="preserve"> Time!CL$153</f>
        <v>92</v>
      </c>
      <c r="CM127" s="248">
        <f xml:space="preserve"> Time!CM$153</f>
        <v>92</v>
      </c>
      <c r="CN127" s="248">
        <f xml:space="preserve"> Time!CN$153</f>
        <v>90</v>
      </c>
      <c r="CO127" s="248">
        <f xml:space="preserve"> Time!CO$153</f>
        <v>91</v>
      </c>
      <c r="CP127" s="248">
        <f xml:space="preserve"> Time!CP$153</f>
        <v>92</v>
      </c>
      <c r="CQ127" s="248">
        <f xml:space="preserve"> Time!CQ$153</f>
        <v>92</v>
      </c>
      <c r="CR127" s="248">
        <f xml:space="preserve"> Time!CR$153</f>
        <v>90</v>
      </c>
      <c r="CS127" s="248">
        <f xml:space="preserve"> Time!CS$153</f>
        <v>91</v>
      </c>
      <c r="CT127" s="248">
        <f xml:space="preserve"> Time!CT$153</f>
        <v>92</v>
      </c>
      <c r="CU127" s="248">
        <f xml:space="preserve"> Time!CU$153</f>
        <v>92</v>
      </c>
      <c r="CV127" s="248">
        <f xml:space="preserve"> Time!CV$153</f>
        <v>90</v>
      </c>
      <c r="CW127" s="248">
        <f xml:space="preserve"> Time!CW$153</f>
        <v>91</v>
      </c>
      <c r="CX127" s="248">
        <f xml:space="preserve"> Time!CX$153</f>
        <v>92</v>
      </c>
      <c r="CY127" s="248">
        <f xml:space="preserve"> Time!CY$153</f>
        <v>92</v>
      </c>
      <c r="CZ127" s="248">
        <f xml:space="preserve"> Time!CZ$153</f>
        <v>91</v>
      </c>
      <c r="DA127" s="248">
        <f xml:space="preserve"> Time!DA$153</f>
        <v>91</v>
      </c>
      <c r="DB127" s="248">
        <f xml:space="preserve"> Time!DB$153</f>
        <v>92</v>
      </c>
      <c r="DC127" s="248">
        <f xml:space="preserve"> Time!DC$153</f>
        <v>92</v>
      </c>
      <c r="DD127" s="248">
        <f xml:space="preserve"> Time!DD$153</f>
        <v>90</v>
      </c>
      <c r="DE127" s="248">
        <f xml:space="preserve"> Time!DE$153</f>
        <v>91</v>
      </c>
      <c r="DF127" s="248">
        <f xml:space="preserve"> Time!DF$153</f>
        <v>92</v>
      </c>
      <c r="DG127" s="248">
        <f xml:space="preserve"> Time!DG$153</f>
        <v>92</v>
      </c>
      <c r="DH127" s="248">
        <f xml:space="preserve"> Time!DH$153</f>
        <v>90</v>
      </c>
      <c r="DI127" s="248">
        <f xml:space="preserve"> Time!DI$153</f>
        <v>91</v>
      </c>
      <c r="DJ127" s="248">
        <f xml:space="preserve"> Time!DJ$153</f>
        <v>92</v>
      </c>
      <c r="DK127" s="248">
        <f xml:space="preserve"> Time!DK$153</f>
        <v>92</v>
      </c>
      <c r="DL127" s="248">
        <f xml:space="preserve"> Time!DL$153</f>
        <v>90</v>
      </c>
      <c r="DM127" s="248">
        <f xml:space="preserve"> Time!DM$153</f>
        <v>91</v>
      </c>
      <c r="DN127" s="248">
        <f xml:space="preserve"> Time!DN$153</f>
        <v>92</v>
      </c>
      <c r="DO127" s="248">
        <f xml:space="preserve"> Time!DO$153</f>
        <v>92</v>
      </c>
      <c r="DP127" s="248">
        <f xml:space="preserve"> Time!DP$153</f>
        <v>91</v>
      </c>
      <c r="DQ127" s="248">
        <f xml:space="preserve"> Time!DQ$153</f>
        <v>91</v>
      </c>
      <c r="DR127" s="248">
        <f xml:space="preserve"> Time!DR$153</f>
        <v>92</v>
      </c>
      <c r="DS127" s="248">
        <f xml:space="preserve"> Time!DS$153</f>
        <v>92</v>
      </c>
      <c r="DT127" s="248">
        <f xml:space="preserve"> Time!DT$153</f>
        <v>90</v>
      </c>
      <c r="DU127" s="248">
        <f xml:space="preserve"> Time!DU$153</f>
        <v>91</v>
      </c>
      <c r="DV127" s="248">
        <f xml:space="preserve"> Time!DV$153</f>
        <v>92</v>
      </c>
      <c r="DW127" s="248">
        <f xml:space="preserve"> Time!DW$153</f>
        <v>92</v>
      </c>
      <c r="DX127" s="248">
        <f xml:space="preserve"> Time!DX$153</f>
        <v>90</v>
      </c>
      <c r="DY127" s="248">
        <f xml:space="preserve"> Time!DY$153</f>
        <v>91</v>
      </c>
      <c r="DZ127" s="248">
        <f xml:space="preserve"> Time!DZ$153</f>
        <v>92</v>
      </c>
      <c r="EA127" s="248">
        <f xml:space="preserve"> Time!EA$153</f>
        <v>92</v>
      </c>
      <c r="EB127" s="248">
        <f xml:space="preserve"> Time!EB$153</f>
        <v>90</v>
      </c>
      <c r="EC127" s="248">
        <f xml:space="preserve"> Time!EC$153</f>
        <v>91</v>
      </c>
      <c r="ED127" s="248">
        <f xml:space="preserve"> Time!ED$153</f>
        <v>92</v>
      </c>
      <c r="EE127" s="248">
        <f xml:space="preserve"> Time!EE$153</f>
        <v>92</v>
      </c>
      <c r="EF127" s="248">
        <f xml:space="preserve"> Time!EF$153</f>
        <v>91</v>
      </c>
      <c r="EG127" s="248">
        <f xml:space="preserve"> Time!EG$153</f>
        <v>91</v>
      </c>
      <c r="EH127" s="248">
        <f xml:space="preserve"> Time!EH$153</f>
        <v>92</v>
      </c>
      <c r="EI127" s="248">
        <f xml:space="preserve"> Time!EI$153</f>
        <v>92</v>
      </c>
      <c r="EJ127" s="248">
        <f xml:space="preserve"> Time!EJ$153</f>
        <v>90</v>
      </c>
      <c r="EK127" s="248">
        <f xml:space="preserve"> Time!EK$153</f>
        <v>91</v>
      </c>
      <c r="EL127" s="248">
        <f xml:space="preserve"> Time!EL$153</f>
        <v>92</v>
      </c>
      <c r="EM127" s="248">
        <f xml:space="preserve"> Time!EM$153</f>
        <v>92</v>
      </c>
      <c r="EN127" s="248">
        <f xml:space="preserve"> Time!EN$153</f>
        <v>90</v>
      </c>
      <c r="EO127" s="248">
        <f xml:space="preserve"> Time!EO$153</f>
        <v>91</v>
      </c>
      <c r="EP127" s="248">
        <f xml:space="preserve"> Time!EP$153</f>
        <v>92</v>
      </c>
      <c r="EQ127" s="248">
        <f xml:space="preserve"> Time!EQ$153</f>
        <v>92</v>
      </c>
      <c r="ER127" s="248">
        <f xml:space="preserve"> Time!ER$153</f>
        <v>90</v>
      </c>
      <c r="ES127" s="248">
        <f xml:space="preserve"> Time!ES$153</f>
        <v>91</v>
      </c>
      <c r="ET127" s="248">
        <f xml:space="preserve"> Time!ET$153</f>
        <v>92</v>
      </c>
      <c r="EU127" s="248">
        <f xml:space="preserve"> Time!EU$153</f>
        <v>92</v>
      </c>
      <c r="EV127" s="248">
        <f xml:space="preserve"> Time!EV$153</f>
        <v>91</v>
      </c>
      <c r="EW127" s="248">
        <f xml:space="preserve"> Time!EW$153</f>
        <v>91</v>
      </c>
      <c r="EX127" s="248">
        <f xml:space="preserve"> Time!EX$153</f>
        <v>92</v>
      </c>
      <c r="EY127" s="248">
        <f xml:space="preserve"> Time!EY$153</f>
        <v>92</v>
      </c>
      <c r="EZ127" s="248">
        <f xml:space="preserve"> Time!EZ$153</f>
        <v>90</v>
      </c>
      <c r="FA127" s="248">
        <f xml:space="preserve"> Time!FA$153</f>
        <v>91</v>
      </c>
      <c r="FB127" s="248">
        <f xml:space="preserve"> Time!FB$153</f>
        <v>92</v>
      </c>
      <c r="FC127" s="248">
        <f xml:space="preserve"> Time!FC$153</f>
        <v>92</v>
      </c>
      <c r="FD127" s="248">
        <f xml:space="preserve"> Time!FD$153</f>
        <v>90</v>
      </c>
      <c r="FE127" s="248">
        <f xml:space="preserve"> Time!FE$153</f>
        <v>91</v>
      </c>
      <c r="FF127" s="248">
        <f xml:space="preserve"> Time!FF$153</f>
        <v>92</v>
      </c>
      <c r="FG127" s="248">
        <f xml:space="preserve"> Time!FG$153</f>
        <v>92</v>
      </c>
      <c r="FH127" s="248">
        <f xml:space="preserve"> Time!FH$153</f>
        <v>90</v>
      </c>
      <c r="FI127" s="248">
        <f xml:space="preserve"> Time!FI$153</f>
        <v>91</v>
      </c>
      <c r="FJ127" s="248">
        <f xml:space="preserve"> Time!FJ$153</f>
        <v>92</v>
      </c>
      <c r="FK127" s="248">
        <f xml:space="preserve"> Time!FK$153</f>
        <v>92</v>
      </c>
      <c r="FL127" s="248">
        <f xml:space="preserve"> Time!FL$153</f>
        <v>91</v>
      </c>
      <c r="FM127" s="248">
        <f xml:space="preserve"> Time!FM$153</f>
        <v>91</v>
      </c>
      <c r="FN127" s="248">
        <f xml:space="preserve"> Time!FN$153</f>
        <v>92</v>
      </c>
      <c r="FO127" s="248">
        <f xml:space="preserve"> Time!FO$153</f>
        <v>92</v>
      </c>
      <c r="FP127" s="248">
        <f xml:space="preserve"> Time!FP$153</f>
        <v>90</v>
      </c>
      <c r="FQ127" s="248">
        <f xml:space="preserve"> Time!FQ$153</f>
        <v>91</v>
      </c>
      <c r="FR127" s="248">
        <f xml:space="preserve"> Time!FR$153</f>
        <v>92</v>
      </c>
      <c r="FS127" s="248">
        <f xml:space="preserve"> Time!FS$153</f>
        <v>92</v>
      </c>
      <c r="FT127" s="248">
        <f xml:space="preserve"> Time!FT$153</f>
        <v>90</v>
      </c>
      <c r="FU127" s="248">
        <f xml:space="preserve"> Time!FU$153</f>
        <v>91</v>
      </c>
      <c r="FV127" s="248">
        <f xml:space="preserve"> Time!FV$153</f>
        <v>92</v>
      </c>
      <c r="FW127" s="248">
        <f xml:space="preserve"> Time!FW$153</f>
        <v>92</v>
      </c>
      <c r="FX127" s="248">
        <f xml:space="preserve"> Time!FX$153</f>
        <v>90</v>
      </c>
      <c r="FY127" s="248">
        <f xml:space="preserve"> Time!FY$153</f>
        <v>91</v>
      </c>
      <c r="FZ127" s="248">
        <f xml:space="preserve"> Time!FZ$153</f>
        <v>92</v>
      </c>
      <c r="GA127" s="248">
        <f xml:space="preserve"> Time!GA$153</f>
        <v>92</v>
      </c>
      <c r="GB127" s="248">
        <f xml:space="preserve"> Time!GB$153</f>
        <v>91</v>
      </c>
      <c r="GC127" s="248">
        <f xml:space="preserve"> Time!GC$153</f>
        <v>91</v>
      </c>
      <c r="GD127" s="248">
        <f xml:space="preserve"> Time!GD$153</f>
        <v>92</v>
      </c>
      <c r="GE127" s="248">
        <f xml:space="preserve"> Time!GE$153</f>
        <v>92</v>
      </c>
      <c r="GF127" s="248">
        <f xml:space="preserve"> Time!GF$153</f>
        <v>90</v>
      </c>
      <c r="GG127" s="248">
        <f xml:space="preserve"> Time!GG$153</f>
        <v>91</v>
      </c>
      <c r="GH127" s="248">
        <f xml:space="preserve"> Time!GH$153</f>
        <v>92</v>
      </c>
      <c r="GI127" s="248">
        <f xml:space="preserve"> Time!GI$153</f>
        <v>92</v>
      </c>
      <c r="GJ127" s="248">
        <f xml:space="preserve"> Time!GJ$153</f>
        <v>90</v>
      </c>
    </row>
    <row r="128" spans="1:192" x14ac:dyDescent="0.35">
      <c r="E128" s="366" t="str">
        <f t="shared" ref="E128:AJ128" si="155" xml:space="preserve"> E$124</f>
        <v>All in annual senior debt interest rate applicable in period</v>
      </c>
      <c r="F128" s="366">
        <f t="shared" si="155"/>
        <v>0</v>
      </c>
      <c r="G128" s="366">
        <f t="shared" si="155"/>
        <v>0</v>
      </c>
      <c r="H128" s="366">
        <f t="shared" si="155"/>
        <v>0</v>
      </c>
      <c r="I128" s="366">
        <f t="shared" si="155"/>
        <v>0</v>
      </c>
      <c r="J128" s="366">
        <f t="shared" si="155"/>
        <v>6.2E-2</v>
      </c>
      <c r="K128" s="366">
        <f t="shared" si="155"/>
        <v>6.2012400000000002E-2</v>
      </c>
      <c r="L128" s="366">
        <f t="shared" si="155"/>
        <v>6.2024800000000005E-2</v>
      </c>
      <c r="M128" s="366">
        <f t="shared" si="155"/>
        <v>6.2036800000000003E-2</v>
      </c>
      <c r="N128" s="366">
        <f t="shared" si="155"/>
        <v>6.2048199999999998E-2</v>
      </c>
      <c r="O128" s="366">
        <f t="shared" si="155"/>
        <v>6.2061600000000001E-2</v>
      </c>
      <c r="P128" s="366">
        <f t="shared" si="155"/>
        <v>6.2075000000000005E-2</v>
      </c>
      <c r="Q128" s="366">
        <f t="shared" si="155"/>
        <v>6.2086800000000004E-2</v>
      </c>
      <c r="R128" s="366">
        <f t="shared" si="155"/>
        <v>6.2101200000000002E-2</v>
      </c>
      <c r="S128" s="366">
        <f t="shared" si="155"/>
        <v>6.2113800000000004E-2</v>
      </c>
      <c r="T128" s="366">
        <f t="shared" si="155"/>
        <v>6.2123999999999999E-2</v>
      </c>
      <c r="U128" s="366">
        <f t="shared" si="155"/>
        <v>6.21332E-2</v>
      </c>
      <c r="V128" s="366">
        <f t="shared" si="155"/>
        <v>6.2143799999999999E-2</v>
      </c>
      <c r="W128" s="366">
        <f t="shared" si="155"/>
        <v>6.2151400000000002E-2</v>
      </c>
      <c r="X128" s="366">
        <f t="shared" si="155"/>
        <v>6.2159000000000006E-2</v>
      </c>
      <c r="Y128" s="366">
        <f t="shared" si="155"/>
        <v>6.2170000000000003E-2</v>
      </c>
      <c r="Z128" s="366">
        <f t="shared" si="155"/>
        <v>6.21776E-2</v>
      </c>
      <c r="AA128" s="366">
        <f t="shared" si="155"/>
        <v>6.2190800000000004E-2</v>
      </c>
      <c r="AB128" s="366">
        <f t="shared" si="155"/>
        <v>6.2204800000000005E-2</v>
      </c>
      <c r="AC128" s="366">
        <f t="shared" si="155"/>
        <v>6.2218200000000001E-2</v>
      </c>
      <c r="AD128" s="366">
        <f t="shared" si="155"/>
        <v>6.2226799999999999E-2</v>
      </c>
      <c r="AE128" s="366">
        <f t="shared" si="155"/>
        <v>6.2241000000000005E-2</v>
      </c>
      <c r="AF128" s="366">
        <f t="shared" si="155"/>
        <v>6.22558E-2</v>
      </c>
      <c r="AG128" s="366">
        <f t="shared" si="155"/>
        <v>6.2263200000000005E-2</v>
      </c>
      <c r="AH128" s="366">
        <f t="shared" si="155"/>
        <v>6.2273400000000007E-2</v>
      </c>
      <c r="AI128" s="366">
        <f t="shared" si="155"/>
        <v>6.2284200000000005E-2</v>
      </c>
      <c r="AJ128" s="366">
        <f t="shared" si="155"/>
        <v>6.2294000000000002E-2</v>
      </c>
      <c r="AK128" s="366">
        <f t="shared" ref="AK128:BP128" si="156" xml:space="preserve"> AK$124</f>
        <v>6.2303200000000003E-2</v>
      </c>
      <c r="AL128" s="366">
        <f t="shared" si="156"/>
        <v>6.2314000000000001E-2</v>
      </c>
      <c r="AM128" s="366">
        <f t="shared" si="156"/>
        <v>6.2327800000000003E-2</v>
      </c>
      <c r="AN128" s="366">
        <f t="shared" si="156"/>
        <v>6.2341800000000003E-2</v>
      </c>
      <c r="AO128" s="366">
        <f t="shared" si="156"/>
        <v>6.2354400000000004E-2</v>
      </c>
      <c r="AP128" s="366">
        <f t="shared" si="156"/>
        <v>6.2362600000000004E-2</v>
      </c>
      <c r="AQ128" s="366">
        <f t="shared" si="156"/>
        <v>6.2371599999999999E-2</v>
      </c>
      <c r="AR128" s="366">
        <f t="shared" si="156"/>
        <v>6.2382600000000003E-2</v>
      </c>
      <c r="AS128" s="366">
        <f t="shared" si="156"/>
        <v>6.23972E-2</v>
      </c>
      <c r="AT128" s="366">
        <f t="shared" si="156"/>
        <v>6.2408200000000004E-2</v>
      </c>
      <c r="AU128" s="366">
        <f t="shared" si="156"/>
        <v>6.2417800000000002E-2</v>
      </c>
      <c r="AV128" s="366">
        <f t="shared" si="156"/>
        <v>6.2429600000000002E-2</v>
      </c>
      <c r="AW128" s="366">
        <f t="shared" si="156"/>
        <v>6.2443200000000004E-2</v>
      </c>
      <c r="AX128" s="366">
        <f t="shared" si="156"/>
        <v>6.2456400000000002E-2</v>
      </c>
      <c r="AY128" s="366">
        <f t="shared" si="156"/>
        <v>6.2470200000000004E-2</v>
      </c>
      <c r="AZ128" s="366">
        <f t="shared" si="156"/>
        <v>6.2481800000000004E-2</v>
      </c>
      <c r="BA128" s="366">
        <f t="shared" si="156"/>
        <v>6.2489000000000003E-2</v>
      </c>
      <c r="BB128" s="366">
        <f t="shared" si="156"/>
        <v>6.2497800000000006E-2</v>
      </c>
      <c r="BC128" s="366">
        <f t="shared" si="156"/>
        <v>6.2507000000000007E-2</v>
      </c>
      <c r="BD128" s="366">
        <f t="shared" si="156"/>
        <v>6.2521400000000005E-2</v>
      </c>
      <c r="BE128" s="366">
        <f t="shared" si="156"/>
        <v>6.2529399999999999E-2</v>
      </c>
      <c r="BF128" s="366">
        <f t="shared" si="156"/>
        <v>6.2536800000000003E-2</v>
      </c>
      <c r="BG128" s="366">
        <f t="shared" si="156"/>
        <v>6.25468E-2</v>
      </c>
      <c r="BH128" s="366">
        <f t="shared" si="156"/>
        <v>6.2561199999999997E-2</v>
      </c>
      <c r="BI128" s="366">
        <f t="shared" si="156"/>
        <v>6.2570399999999998E-2</v>
      </c>
      <c r="BJ128" s="366">
        <f t="shared" si="156"/>
        <v>6.2579800000000005E-2</v>
      </c>
      <c r="BK128" s="366">
        <f t="shared" si="156"/>
        <v>6.2590599999999996E-2</v>
      </c>
      <c r="BL128" s="366">
        <f t="shared" si="156"/>
        <v>6.2605599999999997E-2</v>
      </c>
      <c r="BM128" s="366">
        <f t="shared" si="156"/>
        <v>6.2618800000000002E-2</v>
      </c>
      <c r="BN128" s="366">
        <f t="shared" si="156"/>
        <v>6.2629199999999996E-2</v>
      </c>
      <c r="BO128" s="366">
        <f t="shared" si="156"/>
        <v>6.2642400000000001E-2</v>
      </c>
      <c r="BP128" s="366">
        <f t="shared" si="156"/>
        <v>6.2650800000000006E-2</v>
      </c>
      <c r="BQ128" s="366">
        <f t="shared" ref="BQ128:CV128" si="157" xml:space="preserve"> BQ$124</f>
        <v>6.26578E-2</v>
      </c>
      <c r="BR128" s="366">
        <f t="shared" si="157"/>
        <v>6.2666799999999995E-2</v>
      </c>
      <c r="BS128" s="366">
        <f t="shared" si="157"/>
        <v>6.2674599999999997E-2</v>
      </c>
      <c r="BT128" s="366">
        <f t="shared" si="157"/>
        <v>6.2682799999999997E-2</v>
      </c>
      <c r="BU128" s="366">
        <f t="shared" si="157"/>
        <v>6.2694600000000003E-2</v>
      </c>
      <c r="BV128" s="366">
        <f t="shared" si="157"/>
        <v>6.270400000000001E-2</v>
      </c>
      <c r="BW128" s="366">
        <f t="shared" si="157"/>
        <v>6.2718599999999999E-2</v>
      </c>
      <c r="BX128" s="366">
        <f t="shared" si="157"/>
        <v>6.2732200000000002E-2</v>
      </c>
      <c r="BY128" s="366">
        <f t="shared" si="157"/>
        <v>6.2745800000000004E-2</v>
      </c>
      <c r="BZ128" s="366">
        <f t="shared" si="157"/>
        <v>6.2757199999999999E-2</v>
      </c>
      <c r="CA128" s="366">
        <f t="shared" si="157"/>
        <v>6.2768400000000002E-2</v>
      </c>
      <c r="CB128" s="366">
        <f t="shared" si="157"/>
        <v>6.2781599999999993E-2</v>
      </c>
      <c r="CC128" s="366">
        <f t="shared" si="157"/>
        <v>6.2792399999999998E-2</v>
      </c>
      <c r="CD128" s="366">
        <f t="shared" si="157"/>
        <v>6.2802400000000008E-2</v>
      </c>
      <c r="CE128" s="366">
        <f t="shared" si="157"/>
        <v>6.2814200000000001E-2</v>
      </c>
      <c r="CF128" s="366">
        <f t="shared" si="157"/>
        <v>6.2824000000000005E-2</v>
      </c>
      <c r="CG128" s="366">
        <f t="shared" si="157"/>
        <v>6.2833399999999998E-2</v>
      </c>
      <c r="CH128" s="366">
        <f t="shared" si="157"/>
        <v>6.2843200000000002E-2</v>
      </c>
      <c r="CI128" s="366">
        <f t="shared" si="157"/>
        <v>6.28528E-2</v>
      </c>
      <c r="CJ128" s="366">
        <f t="shared" si="157"/>
        <v>6.2860399999999997E-2</v>
      </c>
      <c r="CK128" s="366">
        <f t="shared" si="157"/>
        <v>6.2873200000000004E-2</v>
      </c>
      <c r="CL128" s="366">
        <f t="shared" si="157"/>
        <v>6.2881800000000002E-2</v>
      </c>
      <c r="CM128" s="366">
        <f t="shared" si="157"/>
        <v>6.2892599999999993E-2</v>
      </c>
      <c r="CN128" s="366">
        <f t="shared" si="157"/>
        <v>6.2906199999999995E-2</v>
      </c>
      <c r="CO128" s="366">
        <f t="shared" si="157"/>
        <v>6.2917399999999998E-2</v>
      </c>
      <c r="CP128" s="366">
        <f t="shared" si="157"/>
        <v>6.2924599999999997E-2</v>
      </c>
      <c r="CQ128" s="366">
        <f t="shared" si="157"/>
        <v>6.2937800000000002E-2</v>
      </c>
      <c r="CR128" s="366">
        <f t="shared" si="157"/>
        <v>6.2947799999999998E-2</v>
      </c>
      <c r="CS128" s="366">
        <f t="shared" si="157"/>
        <v>6.2958E-2</v>
      </c>
      <c r="CT128" s="366">
        <f t="shared" si="157"/>
        <v>6.2966999999999995E-2</v>
      </c>
      <c r="CU128" s="366">
        <f t="shared" si="157"/>
        <v>6.2974600000000006E-2</v>
      </c>
      <c r="CV128" s="366">
        <f t="shared" si="157"/>
        <v>6.2986199999999992E-2</v>
      </c>
      <c r="CW128" s="366">
        <f t="shared" ref="CW128:EB128" si="158" xml:space="preserve"> CW$124</f>
        <v>6.2996800000000006E-2</v>
      </c>
      <c r="CX128" s="366">
        <f t="shared" si="158"/>
        <v>6.3009800000000005E-2</v>
      </c>
      <c r="CY128" s="366">
        <f t="shared" si="158"/>
        <v>6.3022400000000006E-2</v>
      </c>
      <c r="CZ128" s="366">
        <f t="shared" si="158"/>
        <v>6.3036399999999992E-2</v>
      </c>
      <c r="DA128" s="366">
        <f t="shared" si="158"/>
        <v>6.3050400000000006E-2</v>
      </c>
      <c r="DB128" s="366">
        <f t="shared" si="158"/>
        <v>6.3058000000000003E-2</v>
      </c>
      <c r="DC128" s="366">
        <f t="shared" si="158"/>
        <v>6.30666E-2</v>
      </c>
      <c r="DD128" s="366">
        <f t="shared" si="158"/>
        <v>6.3078800000000004E-2</v>
      </c>
      <c r="DE128" s="366">
        <f t="shared" si="158"/>
        <v>6.3087799999999999E-2</v>
      </c>
      <c r="DF128" s="366">
        <f t="shared" si="158"/>
        <v>6.3098199999999993E-2</v>
      </c>
      <c r="DG128" s="366">
        <f t="shared" si="158"/>
        <v>6.3112399999999999E-2</v>
      </c>
      <c r="DH128" s="366">
        <f t="shared" si="158"/>
        <v>6.3124800000000009E-2</v>
      </c>
      <c r="DI128" s="366">
        <f t="shared" si="158"/>
        <v>6.31332E-2</v>
      </c>
      <c r="DJ128" s="366">
        <f t="shared" si="158"/>
        <v>6.3147800000000004E-2</v>
      </c>
      <c r="DK128" s="366">
        <f t="shared" si="158"/>
        <v>6.3159800000000002E-2</v>
      </c>
      <c r="DL128" s="366">
        <f t="shared" si="158"/>
        <v>6.3167399999999999E-2</v>
      </c>
      <c r="DM128" s="366">
        <f t="shared" si="158"/>
        <v>6.3181399999999999E-2</v>
      </c>
      <c r="DN128" s="366">
        <f t="shared" si="158"/>
        <v>6.3189400000000007E-2</v>
      </c>
      <c r="DO128" s="366">
        <f t="shared" si="158"/>
        <v>6.3197200000000009E-2</v>
      </c>
      <c r="DP128" s="366">
        <f t="shared" si="158"/>
        <v>6.3211799999999999E-2</v>
      </c>
      <c r="DQ128" s="366">
        <f t="shared" si="158"/>
        <v>6.3220799999999994E-2</v>
      </c>
      <c r="DR128" s="366">
        <f t="shared" si="158"/>
        <v>6.3235399999999997E-2</v>
      </c>
      <c r="DS128" s="366">
        <f t="shared" si="158"/>
        <v>6.3243999999999995E-2</v>
      </c>
      <c r="DT128" s="366">
        <f t="shared" si="158"/>
        <v>6.3258200000000001E-2</v>
      </c>
      <c r="DU128" s="366">
        <f t="shared" si="158"/>
        <v>6.3269400000000003E-2</v>
      </c>
      <c r="DV128" s="366">
        <f t="shared" si="158"/>
        <v>6.3277600000000003E-2</v>
      </c>
      <c r="DW128" s="366">
        <f t="shared" si="158"/>
        <v>6.3289399999999996E-2</v>
      </c>
      <c r="DX128" s="366">
        <f t="shared" si="158"/>
        <v>6.3302200000000003E-2</v>
      </c>
      <c r="DY128" s="366">
        <f t="shared" si="158"/>
        <v>6.3309400000000002E-2</v>
      </c>
      <c r="DZ128" s="366">
        <f t="shared" si="158"/>
        <v>6.3317800000000007E-2</v>
      </c>
      <c r="EA128" s="366">
        <f t="shared" si="158"/>
        <v>6.3330999999999998E-2</v>
      </c>
      <c r="EB128" s="366">
        <f t="shared" si="158"/>
        <v>6.3338599999999995E-2</v>
      </c>
      <c r="EC128" s="366">
        <f t="shared" ref="EC128:FH128" si="159" xml:space="preserve"> EC$124</f>
        <v>6.3347600000000004E-2</v>
      </c>
      <c r="ED128" s="366">
        <f t="shared" si="159"/>
        <v>6.3362200000000007E-2</v>
      </c>
      <c r="EE128" s="366">
        <f t="shared" si="159"/>
        <v>6.3372800000000007E-2</v>
      </c>
      <c r="EF128" s="366">
        <f t="shared" si="159"/>
        <v>6.3383400000000006E-2</v>
      </c>
      <c r="EG128" s="366">
        <f t="shared" si="159"/>
        <v>6.3397000000000009E-2</v>
      </c>
      <c r="EH128" s="366">
        <f t="shared" si="159"/>
        <v>6.3405600000000006E-2</v>
      </c>
      <c r="EI128" s="366">
        <f t="shared" si="159"/>
        <v>6.3418000000000002E-2</v>
      </c>
      <c r="EJ128" s="366">
        <f t="shared" si="159"/>
        <v>6.3426800000000005E-2</v>
      </c>
      <c r="EK128" s="366">
        <f t="shared" si="159"/>
        <v>6.3440999999999997E-2</v>
      </c>
      <c r="EL128" s="366">
        <f t="shared" si="159"/>
        <v>6.345400000000001E-2</v>
      </c>
      <c r="EM128" s="366">
        <f t="shared" si="159"/>
        <v>6.3461600000000007E-2</v>
      </c>
      <c r="EN128" s="366">
        <f t="shared" si="159"/>
        <v>6.3469200000000003E-2</v>
      </c>
      <c r="EO128" s="366">
        <f t="shared" si="159"/>
        <v>6.3478199999999999E-2</v>
      </c>
      <c r="EP128" s="366">
        <f t="shared" si="159"/>
        <v>6.3487399999999999E-2</v>
      </c>
      <c r="EQ128" s="366">
        <f t="shared" si="159"/>
        <v>6.3499200000000006E-2</v>
      </c>
      <c r="ER128" s="366">
        <f t="shared" si="159"/>
        <v>6.3510200000000003E-2</v>
      </c>
      <c r="ES128" s="366">
        <f t="shared" si="159"/>
        <v>6.3524200000000003E-2</v>
      </c>
      <c r="ET128" s="366">
        <f t="shared" si="159"/>
        <v>6.3537800000000005E-2</v>
      </c>
      <c r="EU128" s="366">
        <f t="shared" si="159"/>
        <v>6.3550599999999999E-2</v>
      </c>
      <c r="EV128" s="366">
        <f t="shared" si="159"/>
        <v>6.3557600000000006E-2</v>
      </c>
      <c r="EW128" s="366">
        <f t="shared" si="159"/>
        <v>6.35656E-2</v>
      </c>
      <c r="EX128" s="366">
        <f t="shared" si="159"/>
        <v>6.3578200000000001E-2</v>
      </c>
      <c r="EY128" s="366">
        <f t="shared" si="159"/>
        <v>6.3590400000000005E-2</v>
      </c>
      <c r="EZ128" s="366">
        <f t="shared" si="159"/>
        <v>6.3600799999999999E-2</v>
      </c>
      <c r="FA128" s="366">
        <f t="shared" si="159"/>
        <v>6.3610200000000006E-2</v>
      </c>
      <c r="FB128" s="366">
        <f t="shared" si="159"/>
        <v>6.3623399999999997E-2</v>
      </c>
      <c r="FC128" s="366">
        <f t="shared" si="159"/>
        <v>6.3632400000000006E-2</v>
      </c>
      <c r="FD128" s="366">
        <f t="shared" si="159"/>
        <v>6.3645199999999999E-2</v>
      </c>
      <c r="FE128" s="366">
        <f t="shared" si="159"/>
        <v>6.3656600000000008E-2</v>
      </c>
      <c r="FF128" s="366">
        <f t="shared" si="159"/>
        <v>6.367020000000001E-2</v>
      </c>
      <c r="FG128" s="366">
        <f t="shared" si="159"/>
        <v>6.3681399999999999E-2</v>
      </c>
      <c r="FH128" s="366">
        <f t="shared" si="159"/>
        <v>6.3690400000000008E-2</v>
      </c>
      <c r="FI128" s="366">
        <f t="shared" ref="FI128:GJ128" si="160" xml:space="preserve"> FI$124</f>
        <v>6.3699000000000006E-2</v>
      </c>
      <c r="FJ128" s="366">
        <f t="shared" si="160"/>
        <v>6.3714000000000007E-2</v>
      </c>
      <c r="FK128" s="366">
        <f t="shared" si="160"/>
        <v>6.3722600000000004E-2</v>
      </c>
      <c r="FL128" s="366">
        <f t="shared" si="160"/>
        <v>6.3735600000000003E-2</v>
      </c>
      <c r="FM128" s="366">
        <f t="shared" si="160"/>
        <v>6.3745200000000002E-2</v>
      </c>
      <c r="FN128" s="366">
        <f t="shared" si="160"/>
        <v>6.3759400000000008E-2</v>
      </c>
      <c r="FO128" s="366">
        <f t="shared" si="160"/>
        <v>6.3772200000000001E-2</v>
      </c>
      <c r="FP128" s="366">
        <f t="shared" si="160"/>
        <v>6.378700000000001E-2</v>
      </c>
      <c r="FQ128" s="366">
        <f t="shared" si="160"/>
        <v>6.3799000000000008E-2</v>
      </c>
      <c r="FR128" s="366">
        <f t="shared" si="160"/>
        <v>6.3810000000000006E-2</v>
      </c>
      <c r="FS128" s="366">
        <f t="shared" si="160"/>
        <v>6.3821800000000012E-2</v>
      </c>
      <c r="FT128" s="366">
        <f t="shared" si="160"/>
        <v>6.383620000000001E-2</v>
      </c>
      <c r="FU128" s="366">
        <f t="shared" si="160"/>
        <v>6.3846399999999998E-2</v>
      </c>
      <c r="FV128" s="366">
        <f t="shared" si="160"/>
        <v>6.3856599999999999E-2</v>
      </c>
      <c r="FW128" s="366">
        <f t="shared" si="160"/>
        <v>6.3864400000000002E-2</v>
      </c>
      <c r="FX128" s="366">
        <f t="shared" si="160"/>
        <v>6.38764E-2</v>
      </c>
      <c r="FY128" s="366">
        <f t="shared" si="160"/>
        <v>6.3889399999999999E-2</v>
      </c>
      <c r="FZ128" s="366">
        <f t="shared" si="160"/>
        <v>6.3897599999999999E-2</v>
      </c>
      <c r="GA128" s="366">
        <f t="shared" si="160"/>
        <v>6.3911400000000007E-2</v>
      </c>
      <c r="GB128" s="366">
        <f t="shared" si="160"/>
        <v>6.3919000000000004E-2</v>
      </c>
      <c r="GC128" s="366">
        <f t="shared" si="160"/>
        <v>6.3934000000000005E-2</v>
      </c>
      <c r="GD128" s="366">
        <f t="shared" si="160"/>
        <v>6.3947400000000001E-2</v>
      </c>
      <c r="GE128" s="366">
        <f t="shared" si="160"/>
        <v>6.3957600000000003E-2</v>
      </c>
      <c r="GF128" s="366">
        <f t="shared" si="160"/>
        <v>6.3968200000000003E-2</v>
      </c>
      <c r="GG128" s="366">
        <f t="shared" si="160"/>
        <v>6.3976200000000011E-2</v>
      </c>
      <c r="GH128" s="366">
        <f t="shared" si="160"/>
        <v>6.3991000000000006E-2</v>
      </c>
      <c r="GI128" s="366">
        <f t="shared" si="160"/>
        <v>6.4005800000000002E-2</v>
      </c>
      <c r="GJ128" s="366">
        <f t="shared" si="160"/>
        <v>6.4018400000000003E-2</v>
      </c>
    </row>
    <row r="129" spans="1:192" s="408" customFormat="1" x14ac:dyDescent="0.35">
      <c r="A129" s="405"/>
      <c r="B129" s="405"/>
      <c r="C129" s="406"/>
      <c r="D129" s="407"/>
      <c r="E129" s="408" t="s">
        <v>218</v>
      </c>
      <c r="G129" s="408" t="s">
        <v>108</v>
      </c>
      <c r="I129" s="409"/>
      <c r="J129" s="408">
        <f t="shared" ref="J129:AO129" si="161">J128 / $F126 * J127</f>
        <v>1.5844444444444442E-2</v>
      </c>
      <c r="K129" s="408">
        <f t="shared" si="161"/>
        <v>1.5847613333333333E-2</v>
      </c>
      <c r="L129" s="408">
        <f t="shared" si="161"/>
        <v>1.5506200000000001E-2</v>
      </c>
      <c r="M129" s="408">
        <f t="shared" si="161"/>
        <v>1.5681524444444445E-2</v>
      </c>
      <c r="N129" s="408">
        <f t="shared" si="161"/>
        <v>1.5856762222222223E-2</v>
      </c>
      <c r="O129" s="408">
        <f t="shared" si="161"/>
        <v>1.5860186666666668E-2</v>
      </c>
      <c r="P129" s="408">
        <f t="shared" si="161"/>
        <v>1.5518750000000003E-2</v>
      </c>
      <c r="Q129" s="408">
        <f t="shared" si="161"/>
        <v>1.5694163333333334E-2</v>
      </c>
      <c r="R129" s="408">
        <f t="shared" si="161"/>
        <v>1.5870306666666667E-2</v>
      </c>
      <c r="S129" s="408">
        <f t="shared" si="161"/>
        <v>1.5873526666666669E-2</v>
      </c>
      <c r="T129" s="408">
        <f t="shared" si="161"/>
        <v>1.5531E-2</v>
      </c>
      <c r="U129" s="408">
        <f t="shared" si="161"/>
        <v>1.5705892222222222E-2</v>
      </c>
      <c r="V129" s="408">
        <f t="shared" si="161"/>
        <v>1.5881193333333335E-2</v>
      </c>
      <c r="W129" s="408">
        <f t="shared" si="161"/>
        <v>1.5883135555555556E-2</v>
      </c>
      <c r="X129" s="408">
        <f t="shared" si="161"/>
        <v>1.5712413888888891E-2</v>
      </c>
      <c r="Y129" s="408">
        <f t="shared" si="161"/>
        <v>1.5715194444444445E-2</v>
      </c>
      <c r="Z129" s="408">
        <f t="shared" si="161"/>
        <v>1.588983111111111E-2</v>
      </c>
      <c r="AA129" s="408">
        <f t="shared" si="161"/>
        <v>1.5893204444444444E-2</v>
      </c>
      <c r="AB129" s="408">
        <f t="shared" si="161"/>
        <v>1.5551200000000003E-2</v>
      </c>
      <c r="AC129" s="408">
        <f t="shared" si="161"/>
        <v>1.5727378333333333E-2</v>
      </c>
      <c r="AD129" s="408">
        <f t="shared" si="161"/>
        <v>1.5902404444444442E-2</v>
      </c>
      <c r="AE129" s="408">
        <f t="shared" si="161"/>
        <v>1.5906033333333337E-2</v>
      </c>
      <c r="AF129" s="408">
        <f t="shared" si="161"/>
        <v>1.556395E-2</v>
      </c>
      <c r="AG129" s="408">
        <f t="shared" si="161"/>
        <v>1.5738753333333334E-2</v>
      </c>
      <c r="AH129" s="408">
        <f t="shared" si="161"/>
        <v>1.5914313333333336E-2</v>
      </c>
      <c r="AI129" s="408">
        <f t="shared" si="161"/>
        <v>1.5917073333333333E-2</v>
      </c>
      <c r="AJ129" s="408">
        <f t="shared" si="161"/>
        <v>1.5573500000000002E-2</v>
      </c>
      <c r="AK129" s="408">
        <f t="shared" si="161"/>
        <v>1.5748864444444444E-2</v>
      </c>
      <c r="AL129" s="408">
        <f t="shared" si="161"/>
        <v>1.5924688888888889E-2</v>
      </c>
      <c r="AM129" s="408">
        <f t="shared" si="161"/>
        <v>1.5928215555555555E-2</v>
      </c>
      <c r="AN129" s="408">
        <f t="shared" si="161"/>
        <v>1.5758621666666667E-2</v>
      </c>
      <c r="AO129" s="408">
        <f t="shared" si="161"/>
        <v>1.576180666666667E-2</v>
      </c>
      <c r="AP129" s="408">
        <f t="shared" ref="AP129:BU129" si="162">AP128 / $F126 * AP127</f>
        <v>1.5937108888888891E-2</v>
      </c>
      <c r="AQ129" s="408">
        <f t="shared" si="162"/>
        <v>1.5939408888888888E-2</v>
      </c>
      <c r="AR129" s="408">
        <f t="shared" si="162"/>
        <v>1.5595650000000003E-2</v>
      </c>
      <c r="AS129" s="408">
        <f t="shared" si="162"/>
        <v>1.5772625555555555E-2</v>
      </c>
      <c r="AT129" s="408">
        <f t="shared" si="162"/>
        <v>1.5948762222222222E-2</v>
      </c>
      <c r="AU129" s="408">
        <f t="shared" si="162"/>
        <v>1.5951215555555558E-2</v>
      </c>
      <c r="AV129" s="408">
        <f t="shared" si="162"/>
        <v>1.56074E-2</v>
      </c>
      <c r="AW129" s="408">
        <f t="shared" si="162"/>
        <v>1.5784253333333335E-2</v>
      </c>
      <c r="AX129" s="408">
        <f t="shared" si="162"/>
        <v>1.5961079999999999E-2</v>
      </c>
      <c r="AY129" s="408">
        <f t="shared" si="162"/>
        <v>1.5964606666666669E-2</v>
      </c>
      <c r="AZ129" s="408">
        <f t="shared" si="162"/>
        <v>1.5620450000000001E-2</v>
      </c>
      <c r="BA129" s="408">
        <f t="shared" si="162"/>
        <v>1.5795830555555557E-2</v>
      </c>
      <c r="BB129" s="408">
        <f t="shared" si="162"/>
        <v>1.5971660000000002E-2</v>
      </c>
      <c r="BC129" s="408">
        <f t="shared" si="162"/>
        <v>1.5974011111111113E-2</v>
      </c>
      <c r="BD129" s="408">
        <f t="shared" si="162"/>
        <v>1.5804020555555555E-2</v>
      </c>
      <c r="BE129" s="408">
        <f t="shared" si="162"/>
        <v>1.5806042777777779E-2</v>
      </c>
      <c r="BF129" s="408">
        <f t="shared" si="162"/>
        <v>1.5981626666666669E-2</v>
      </c>
      <c r="BG129" s="408">
        <f t="shared" si="162"/>
        <v>1.5984182222222223E-2</v>
      </c>
      <c r="BH129" s="408">
        <f t="shared" si="162"/>
        <v>1.5640299999999999E-2</v>
      </c>
      <c r="BI129" s="408">
        <f t="shared" si="162"/>
        <v>1.5816406666666664E-2</v>
      </c>
      <c r="BJ129" s="408">
        <f t="shared" si="162"/>
        <v>1.5992615555555558E-2</v>
      </c>
      <c r="BK129" s="408">
        <f t="shared" si="162"/>
        <v>1.5995375555555556E-2</v>
      </c>
      <c r="BL129" s="408">
        <f t="shared" si="162"/>
        <v>1.5651399999999999E-2</v>
      </c>
      <c r="BM129" s="408">
        <f t="shared" si="162"/>
        <v>1.5828641111111111E-2</v>
      </c>
      <c r="BN129" s="408">
        <f t="shared" si="162"/>
        <v>1.600524E-2</v>
      </c>
      <c r="BO129" s="408">
        <f t="shared" si="162"/>
        <v>1.6008613333333335E-2</v>
      </c>
      <c r="BP129" s="408">
        <f t="shared" si="162"/>
        <v>1.5662700000000002E-2</v>
      </c>
      <c r="BQ129" s="408">
        <f t="shared" si="162"/>
        <v>1.5838499444444445E-2</v>
      </c>
      <c r="BR129" s="408">
        <f t="shared" si="162"/>
        <v>1.6014848888888888E-2</v>
      </c>
      <c r="BS129" s="408">
        <f t="shared" si="162"/>
        <v>1.6016842222222223E-2</v>
      </c>
      <c r="BT129" s="408">
        <f t="shared" si="162"/>
        <v>1.584481888888889E-2</v>
      </c>
      <c r="BU129" s="408">
        <f t="shared" si="162"/>
        <v>1.5847801666666668E-2</v>
      </c>
      <c r="BV129" s="408">
        <f t="shared" ref="BV129:DA129" si="163">BV128 / $F126 * BV127</f>
        <v>1.6024355555555557E-2</v>
      </c>
      <c r="BW129" s="408">
        <f t="shared" si="163"/>
        <v>1.6028086666666667E-2</v>
      </c>
      <c r="BX129" s="408">
        <f t="shared" si="163"/>
        <v>1.568305E-2</v>
      </c>
      <c r="BY129" s="408">
        <f t="shared" si="163"/>
        <v>1.586074388888889E-2</v>
      </c>
      <c r="BZ129" s="408">
        <f t="shared" si="163"/>
        <v>1.6037951111111112E-2</v>
      </c>
      <c r="CA129" s="408">
        <f t="shared" si="163"/>
        <v>1.6040813333333334E-2</v>
      </c>
      <c r="CB129" s="408">
        <f t="shared" si="163"/>
        <v>1.5695399999999998E-2</v>
      </c>
      <c r="CC129" s="408">
        <f t="shared" si="163"/>
        <v>1.5872523333333333E-2</v>
      </c>
      <c r="CD129" s="408">
        <f t="shared" si="163"/>
        <v>1.6049502222222227E-2</v>
      </c>
      <c r="CE129" s="408">
        <f t="shared" si="163"/>
        <v>1.6052517777777778E-2</v>
      </c>
      <c r="CF129" s="408">
        <f t="shared" si="163"/>
        <v>1.5706000000000001E-2</v>
      </c>
      <c r="CG129" s="408">
        <f t="shared" si="163"/>
        <v>1.5882887222222222E-2</v>
      </c>
      <c r="CH129" s="408">
        <f t="shared" si="163"/>
        <v>1.6059928888888891E-2</v>
      </c>
      <c r="CI129" s="408">
        <f t="shared" si="163"/>
        <v>1.6062382222222223E-2</v>
      </c>
      <c r="CJ129" s="408">
        <f t="shared" si="163"/>
        <v>1.5889712222222224E-2</v>
      </c>
      <c r="CK129" s="408">
        <f t="shared" si="163"/>
        <v>1.5892947777777777E-2</v>
      </c>
      <c r="CL129" s="408">
        <f t="shared" si="163"/>
        <v>1.6069793333333332E-2</v>
      </c>
      <c r="CM129" s="408">
        <f t="shared" si="163"/>
        <v>1.6072553333333333E-2</v>
      </c>
      <c r="CN129" s="408">
        <f t="shared" si="163"/>
        <v>1.5726549999999999E-2</v>
      </c>
      <c r="CO129" s="408">
        <f t="shared" si="163"/>
        <v>1.5904120555555557E-2</v>
      </c>
      <c r="CP129" s="408">
        <f t="shared" si="163"/>
        <v>1.6080731111111111E-2</v>
      </c>
      <c r="CQ129" s="408">
        <f t="shared" si="163"/>
        <v>1.6084104444444445E-2</v>
      </c>
      <c r="CR129" s="408">
        <f t="shared" si="163"/>
        <v>1.573695E-2</v>
      </c>
      <c r="CS129" s="408">
        <f t="shared" si="163"/>
        <v>1.5914383333333334E-2</v>
      </c>
      <c r="CT129" s="408">
        <f t="shared" si="163"/>
        <v>1.6091566666666664E-2</v>
      </c>
      <c r="CU129" s="408">
        <f t="shared" si="163"/>
        <v>1.6093508888888889E-2</v>
      </c>
      <c r="CV129" s="408">
        <f t="shared" si="163"/>
        <v>1.5746549999999998E-2</v>
      </c>
      <c r="CW129" s="408">
        <f t="shared" si="163"/>
        <v>1.5924191111111114E-2</v>
      </c>
      <c r="CX129" s="408">
        <f t="shared" si="163"/>
        <v>1.6102504444444447E-2</v>
      </c>
      <c r="CY129" s="408">
        <f t="shared" si="163"/>
        <v>1.6105724444444445E-2</v>
      </c>
      <c r="CZ129" s="408">
        <f t="shared" si="163"/>
        <v>1.5934201111111108E-2</v>
      </c>
      <c r="DA129" s="408">
        <f t="shared" si="163"/>
        <v>1.5937740000000002E-2</v>
      </c>
      <c r="DB129" s="408">
        <f t="shared" ref="DB129:EG129" si="164">DB128 / $F126 * DB127</f>
        <v>1.6114822222222224E-2</v>
      </c>
      <c r="DC129" s="408">
        <f t="shared" si="164"/>
        <v>1.6117020000000003E-2</v>
      </c>
      <c r="DD129" s="408">
        <f t="shared" si="164"/>
        <v>1.5769700000000001E-2</v>
      </c>
      <c r="DE129" s="408">
        <f t="shared" si="164"/>
        <v>1.5947193888888888E-2</v>
      </c>
      <c r="DF129" s="408">
        <f t="shared" si="164"/>
        <v>1.6125095555555552E-2</v>
      </c>
      <c r="DG129" s="408">
        <f t="shared" si="164"/>
        <v>1.6128724444444444E-2</v>
      </c>
      <c r="DH129" s="408">
        <f t="shared" si="164"/>
        <v>1.5781200000000002E-2</v>
      </c>
      <c r="DI129" s="408">
        <f t="shared" si="164"/>
        <v>1.5958670000000001E-2</v>
      </c>
      <c r="DJ129" s="408">
        <f t="shared" si="164"/>
        <v>1.6137771111111112E-2</v>
      </c>
      <c r="DK129" s="408">
        <f t="shared" si="164"/>
        <v>1.6140837777777778E-2</v>
      </c>
      <c r="DL129" s="408">
        <f t="shared" si="164"/>
        <v>1.579185E-2</v>
      </c>
      <c r="DM129" s="408">
        <f t="shared" si="164"/>
        <v>1.5970853888888886E-2</v>
      </c>
      <c r="DN129" s="408">
        <f t="shared" si="164"/>
        <v>1.6148402222222222E-2</v>
      </c>
      <c r="DO129" s="408">
        <f t="shared" si="164"/>
        <v>1.6150395555555558E-2</v>
      </c>
      <c r="DP129" s="408">
        <f t="shared" si="164"/>
        <v>1.5978538333333334E-2</v>
      </c>
      <c r="DQ129" s="408">
        <f t="shared" si="164"/>
        <v>1.5980813333333333E-2</v>
      </c>
      <c r="DR129" s="408">
        <f t="shared" si="164"/>
        <v>1.6160157777777778E-2</v>
      </c>
      <c r="DS129" s="408">
        <f t="shared" si="164"/>
        <v>1.6162355555555553E-2</v>
      </c>
      <c r="DT129" s="408">
        <f t="shared" si="164"/>
        <v>1.581455E-2</v>
      </c>
      <c r="DU129" s="408">
        <f t="shared" si="164"/>
        <v>1.5993098333333334E-2</v>
      </c>
      <c r="DV129" s="408">
        <f t="shared" si="164"/>
        <v>1.617094222222222E-2</v>
      </c>
      <c r="DW129" s="408">
        <f t="shared" si="164"/>
        <v>1.6173957777777779E-2</v>
      </c>
      <c r="DX129" s="408">
        <f t="shared" si="164"/>
        <v>1.5825550000000001E-2</v>
      </c>
      <c r="DY129" s="408">
        <f t="shared" si="164"/>
        <v>1.6003209444444447E-2</v>
      </c>
      <c r="DZ129" s="408">
        <f t="shared" si="164"/>
        <v>1.6181215555555555E-2</v>
      </c>
      <c r="EA129" s="408">
        <f t="shared" si="164"/>
        <v>1.6184588888888886E-2</v>
      </c>
      <c r="EB129" s="408">
        <f t="shared" si="164"/>
        <v>1.5834649999999999E-2</v>
      </c>
      <c r="EC129" s="408">
        <f t="shared" si="164"/>
        <v>1.6012865555555558E-2</v>
      </c>
      <c r="ED129" s="408">
        <f t="shared" si="164"/>
        <v>1.6192562222222224E-2</v>
      </c>
      <c r="EE129" s="408">
        <f t="shared" si="164"/>
        <v>1.6195271111111114E-2</v>
      </c>
      <c r="EF129" s="408">
        <f t="shared" si="164"/>
        <v>1.6021915000000001E-2</v>
      </c>
      <c r="EG129" s="408">
        <f t="shared" si="164"/>
        <v>1.6025352777777779E-2</v>
      </c>
      <c r="EH129" s="408">
        <f t="shared" ref="EH129:FM129" si="165">EH128 / $F126 * EH127</f>
        <v>1.6203653333333335E-2</v>
      </c>
      <c r="EI129" s="408">
        <f t="shared" si="165"/>
        <v>1.6206822222222222E-2</v>
      </c>
      <c r="EJ129" s="408">
        <f t="shared" si="165"/>
        <v>1.5856700000000001E-2</v>
      </c>
      <c r="EK129" s="408">
        <f t="shared" si="165"/>
        <v>1.6036474999999998E-2</v>
      </c>
      <c r="EL129" s="408">
        <f t="shared" si="165"/>
        <v>1.6216022222222223E-2</v>
      </c>
      <c r="EM129" s="408">
        <f t="shared" si="165"/>
        <v>1.6217964444444448E-2</v>
      </c>
      <c r="EN129" s="408">
        <f t="shared" si="165"/>
        <v>1.5867300000000001E-2</v>
      </c>
      <c r="EO129" s="408">
        <f t="shared" si="165"/>
        <v>1.6045878333333333E-2</v>
      </c>
      <c r="EP129" s="408">
        <f t="shared" si="165"/>
        <v>1.622455777777778E-2</v>
      </c>
      <c r="EQ129" s="408">
        <f t="shared" si="165"/>
        <v>1.6227573333333335E-2</v>
      </c>
      <c r="ER129" s="408">
        <f t="shared" si="165"/>
        <v>1.5877550000000001E-2</v>
      </c>
      <c r="ES129" s="408">
        <f t="shared" si="165"/>
        <v>1.6057506111111113E-2</v>
      </c>
      <c r="ET129" s="408">
        <f t="shared" si="165"/>
        <v>1.623743777777778E-2</v>
      </c>
      <c r="EU129" s="408">
        <f t="shared" si="165"/>
        <v>1.6240708888888889E-2</v>
      </c>
      <c r="EV129" s="408">
        <f t="shared" si="165"/>
        <v>1.606594888888889E-2</v>
      </c>
      <c r="EW129" s="408">
        <f t="shared" si="165"/>
        <v>1.606797111111111E-2</v>
      </c>
      <c r="EX129" s="408">
        <f t="shared" si="165"/>
        <v>1.6247762222222222E-2</v>
      </c>
      <c r="EY129" s="408">
        <f t="shared" si="165"/>
        <v>1.6250880000000002E-2</v>
      </c>
      <c r="EZ129" s="408">
        <f t="shared" si="165"/>
        <v>1.59002E-2</v>
      </c>
      <c r="FA129" s="408">
        <f t="shared" si="165"/>
        <v>1.6079245000000002E-2</v>
      </c>
      <c r="FB129" s="408">
        <f t="shared" si="165"/>
        <v>1.6259313333333331E-2</v>
      </c>
      <c r="FC129" s="408">
        <f t="shared" si="165"/>
        <v>1.6261613333333334E-2</v>
      </c>
      <c r="FD129" s="408">
        <f t="shared" si="165"/>
        <v>1.59113E-2</v>
      </c>
      <c r="FE129" s="408">
        <f t="shared" si="165"/>
        <v>1.6090973888888891E-2</v>
      </c>
      <c r="FF129" s="408">
        <f t="shared" si="165"/>
        <v>1.6271273333333336E-2</v>
      </c>
      <c r="FG129" s="408">
        <f t="shared" si="165"/>
        <v>1.6274135555555555E-2</v>
      </c>
      <c r="FH129" s="408">
        <f t="shared" si="165"/>
        <v>1.5922600000000002E-2</v>
      </c>
      <c r="FI129" s="408">
        <f t="shared" si="165"/>
        <v>1.6101691666666668E-2</v>
      </c>
      <c r="FJ129" s="408">
        <f t="shared" si="165"/>
        <v>1.6282466666666669E-2</v>
      </c>
      <c r="FK129" s="408">
        <f t="shared" si="165"/>
        <v>1.6284664444444444E-2</v>
      </c>
      <c r="FL129" s="408">
        <f t="shared" si="165"/>
        <v>1.6110943333333332E-2</v>
      </c>
      <c r="FM129" s="408">
        <f t="shared" si="165"/>
        <v>1.6113370000000002E-2</v>
      </c>
      <c r="FN129" s="408">
        <f t="shared" ref="FN129:GJ129" si="166">FN128 / $F126 * FN127</f>
        <v>1.6294068888888891E-2</v>
      </c>
      <c r="FO129" s="408">
        <f t="shared" si="166"/>
        <v>1.629734E-2</v>
      </c>
      <c r="FP129" s="408">
        <f t="shared" si="166"/>
        <v>1.5946750000000003E-2</v>
      </c>
      <c r="FQ129" s="408">
        <f t="shared" si="166"/>
        <v>1.6126969444444444E-2</v>
      </c>
      <c r="FR129" s="408">
        <f t="shared" si="166"/>
        <v>1.6307000000000002E-2</v>
      </c>
      <c r="FS129" s="408">
        <f t="shared" si="166"/>
        <v>1.6310015555555557E-2</v>
      </c>
      <c r="FT129" s="408">
        <f t="shared" si="166"/>
        <v>1.5959050000000002E-2</v>
      </c>
      <c r="FU129" s="408">
        <f t="shared" si="166"/>
        <v>1.6138951111111112E-2</v>
      </c>
      <c r="FV129" s="408">
        <f t="shared" si="166"/>
        <v>1.6318908888888886E-2</v>
      </c>
      <c r="FW129" s="408">
        <f t="shared" si="166"/>
        <v>1.6320902222222222E-2</v>
      </c>
      <c r="FX129" s="408">
        <f t="shared" si="166"/>
        <v>1.59691E-2</v>
      </c>
      <c r="FY129" s="408">
        <f t="shared" si="166"/>
        <v>1.6149820555555555E-2</v>
      </c>
      <c r="FZ129" s="408">
        <f t="shared" si="166"/>
        <v>1.6329386666666664E-2</v>
      </c>
      <c r="GA129" s="408">
        <f t="shared" si="166"/>
        <v>1.6332913333333334E-2</v>
      </c>
      <c r="GB129" s="408">
        <f t="shared" si="166"/>
        <v>1.6157302777777778E-2</v>
      </c>
      <c r="GC129" s="408">
        <f t="shared" si="166"/>
        <v>1.6161094444444447E-2</v>
      </c>
      <c r="GD129" s="408">
        <f t="shared" si="166"/>
        <v>1.6342113333333335E-2</v>
      </c>
      <c r="GE129" s="408">
        <f t="shared" si="166"/>
        <v>1.634472E-2</v>
      </c>
      <c r="GF129" s="408">
        <f t="shared" si="166"/>
        <v>1.5992050000000001E-2</v>
      </c>
      <c r="GG129" s="408">
        <f t="shared" si="166"/>
        <v>1.617176166666667E-2</v>
      </c>
      <c r="GH129" s="408">
        <f t="shared" si="166"/>
        <v>1.6353255555555557E-2</v>
      </c>
      <c r="GI129" s="408">
        <f t="shared" si="166"/>
        <v>1.6357037777777778E-2</v>
      </c>
      <c r="GJ129" s="408">
        <f t="shared" si="166"/>
        <v>1.6004600000000001E-2</v>
      </c>
    </row>
    <row r="130" spans="1:192" s="256" customFormat="1" x14ac:dyDescent="0.35">
      <c r="A130" s="313"/>
      <c r="B130" s="313"/>
      <c r="C130" s="314"/>
      <c r="D130" s="315"/>
      <c r="E130" s="310"/>
      <c r="F130" s="310"/>
      <c r="G130" s="310"/>
      <c r="H130" s="310"/>
      <c r="I130" s="312"/>
      <c r="J130" s="310"/>
      <c r="K130" s="310"/>
      <c r="L130" s="310"/>
      <c r="M130" s="310"/>
      <c r="N130" s="310"/>
      <c r="O130" s="310"/>
      <c r="P130" s="310"/>
      <c r="Q130" s="310"/>
      <c r="R130" s="310"/>
      <c r="S130" s="310"/>
      <c r="T130" s="310"/>
      <c r="U130" s="310"/>
      <c r="V130" s="310"/>
      <c r="W130" s="310"/>
      <c r="X130" s="310"/>
      <c r="Y130" s="310"/>
      <c r="Z130" s="310"/>
      <c r="AA130" s="310"/>
      <c r="AB130" s="310"/>
      <c r="AC130" s="310"/>
      <c r="AD130" s="310"/>
      <c r="AE130" s="310"/>
      <c r="AF130" s="310"/>
      <c r="AG130" s="310"/>
      <c r="AH130" s="310"/>
      <c r="AI130" s="310"/>
      <c r="AJ130" s="310"/>
      <c r="AK130" s="310"/>
      <c r="AL130" s="310"/>
      <c r="AM130" s="310"/>
      <c r="AN130" s="310"/>
      <c r="AO130" s="310"/>
      <c r="AP130" s="310"/>
      <c r="AQ130" s="310"/>
      <c r="AR130" s="310"/>
      <c r="AS130" s="310"/>
      <c r="AT130" s="310"/>
      <c r="AU130" s="310"/>
      <c r="AV130" s="310"/>
      <c r="AW130" s="310"/>
      <c r="AX130" s="310"/>
      <c r="AY130" s="310"/>
      <c r="AZ130" s="310"/>
      <c r="BA130" s="310"/>
      <c r="BB130" s="310"/>
      <c r="BC130" s="310"/>
      <c r="BD130" s="310"/>
      <c r="BE130" s="310"/>
      <c r="BF130" s="310"/>
      <c r="BG130" s="310"/>
      <c r="BH130" s="310"/>
      <c r="BI130" s="310"/>
      <c r="BJ130" s="310"/>
      <c r="BK130" s="310"/>
      <c r="BL130" s="310"/>
      <c r="BM130" s="310"/>
      <c r="BN130" s="310"/>
      <c r="BO130" s="310"/>
      <c r="BP130" s="310"/>
      <c r="BQ130" s="310"/>
      <c r="BR130" s="310"/>
      <c r="BS130" s="310"/>
      <c r="BT130" s="310"/>
      <c r="BU130" s="310"/>
      <c r="BV130" s="310"/>
      <c r="BW130" s="310"/>
      <c r="BX130" s="310"/>
      <c r="BY130" s="310"/>
      <c r="BZ130" s="310"/>
      <c r="CA130" s="310"/>
      <c r="CB130" s="310"/>
      <c r="CC130" s="310"/>
      <c r="CD130" s="310"/>
      <c r="CE130" s="310"/>
      <c r="CF130" s="310"/>
      <c r="CG130" s="310"/>
      <c r="CH130" s="310"/>
      <c r="CI130" s="310"/>
      <c r="CJ130" s="310"/>
      <c r="CK130" s="310"/>
      <c r="CL130" s="310"/>
      <c r="CM130" s="310"/>
      <c r="CN130" s="310"/>
      <c r="CO130" s="310"/>
      <c r="CP130" s="310"/>
      <c r="CQ130" s="310"/>
      <c r="CR130" s="310"/>
      <c r="CS130" s="310"/>
      <c r="CT130" s="310"/>
      <c r="CU130" s="310"/>
      <c r="CV130" s="310"/>
      <c r="CW130" s="310"/>
      <c r="CX130" s="310"/>
      <c r="CY130" s="310"/>
      <c r="CZ130" s="310"/>
      <c r="DA130" s="310"/>
      <c r="DB130" s="310"/>
      <c r="DC130" s="310"/>
      <c r="DD130" s="310"/>
      <c r="DE130" s="310"/>
      <c r="DF130" s="310"/>
      <c r="DG130" s="310"/>
      <c r="DH130" s="310"/>
      <c r="DI130" s="310"/>
      <c r="DJ130" s="310"/>
      <c r="DK130" s="310"/>
      <c r="DL130" s="310"/>
      <c r="DM130" s="310"/>
      <c r="DN130" s="310"/>
      <c r="DO130" s="310"/>
      <c r="DP130" s="310"/>
      <c r="DQ130" s="310"/>
      <c r="DR130" s="310"/>
      <c r="DS130" s="310"/>
      <c r="DT130" s="310"/>
      <c r="DU130" s="310"/>
      <c r="DV130" s="310"/>
      <c r="DW130" s="310"/>
      <c r="DX130" s="310"/>
      <c r="DY130" s="310"/>
      <c r="DZ130" s="310"/>
      <c r="EA130" s="310"/>
      <c r="EB130" s="310"/>
      <c r="EC130" s="310"/>
      <c r="ED130" s="310"/>
      <c r="EE130" s="310"/>
      <c r="EF130" s="310"/>
      <c r="EG130" s="310"/>
      <c r="EH130" s="310"/>
      <c r="EI130" s="310"/>
      <c r="EJ130" s="310"/>
      <c r="EK130" s="310"/>
      <c r="EL130" s="310"/>
      <c r="EM130" s="310"/>
      <c r="EN130" s="310"/>
      <c r="EO130" s="310"/>
      <c r="EP130" s="310"/>
      <c r="EQ130" s="310"/>
      <c r="ER130" s="310"/>
      <c r="ES130" s="310"/>
      <c r="ET130" s="310"/>
      <c r="EU130" s="310"/>
      <c r="EV130" s="310"/>
      <c r="EW130" s="310"/>
      <c r="EX130" s="310"/>
      <c r="EY130" s="310"/>
      <c r="EZ130" s="310"/>
      <c r="FA130" s="310"/>
      <c r="FB130" s="310"/>
      <c r="FC130" s="310"/>
      <c r="FD130" s="310"/>
      <c r="FE130" s="310"/>
      <c r="FF130" s="310"/>
      <c r="FG130" s="310"/>
      <c r="FH130" s="310"/>
      <c r="FI130" s="310"/>
      <c r="FJ130" s="310"/>
      <c r="FK130" s="310"/>
      <c r="FL130" s="310"/>
      <c r="FM130" s="310"/>
      <c r="FN130" s="310"/>
      <c r="FO130" s="310"/>
      <c r="FP130" s="310"/>
      <c r="FQ130" s="310"/>
      <c r="FR130" s="310"/>
      <c r="FS130" s="310"/>
      <c r="FT130" s="310"/>
      <c r="FU130" s="310"/>
      <c r="FV130" s="310"/>
      <c r="FW130" s="310"/>
      <c r="FX130" s="310"/>
      <c r="FY130" s="310"/>
      <c r="FZ130" s="310"/>
      <c r="GA130" s="310"/>
      <c r="GB130" s="310"/>
      <c r="GC130" s="310"/>
      <c r="GD130" s="310"/>
      <c r="GE130" s="310"/>
      <c r="GF130" s="310"/>
      <c r="GG130" s="310"/>
      <c r="GH130" s="310"/>
      <c r="GI130" s="310"/>
      <c r="GJ130" s="310"/>
    </row>
    <row r="131" spans="1:192" x14ac:dyDescent="0.35">
      <c r="E131" s="126" t="str">
        <f t="shared" ref="E131:AJ131" si="167" xml:space="preserve"> E$114</f>
        <v>Senior debt balance BEG</v>
      </c>
      <c r="F131" s="126">
        <f t="shared" si="167"/>
        <v>0</v>
      </c>
      <c r="G131" s="126" t="str">
        <f t="shared" si="167"/>
        <v>$ 000s</v>
      </c>
      <c r="H131" s="126">
        <f t="shared" si="167"/>
        <v>0</v>
      </c>
      <c r="I131" s="126">
        <f t="shared" si="167"/>
        <v>0</v>
      </c>
      <c r="J131" s="126">
        <f t="shared" si="167"/>
        <v>0</v>
      </c>
      <c r="K131" s="126">
        <f t="shared" si="167"/>
        <v>0</v>
      </c>
      <c r="L131" s="126">
        <f t="shared" si="167"/>
        <v>0</v>
      </c>
      <c r="M131" s="126">
        <f t="shared" si="167"/>
        <v>67279.668423079915</v>
      </c>
      <c r="N131" s="126">
        <f t="shared" si="167"/>
        <v>66053.927900941024</v>
      </c>
      <c r="O131" s="126">
        <f t="shared" si="167"/>
        <v>64820.541042380522</v>
      </c>
      <c r="P131" s="126">
        <f t="shared" si="167"/>
        <v>63567.818636017473</v>
      </c>
      <c r="Q131" s="126">
        <f t="shared" si="167"/>
        <v>62273.52343434564</v>
      </c>
      <c r="R131" s="126">
        <f t="shared" si="167"/>
        <v>60970.065995336889</v>
      </c>
      <c r="S131" s="126">
        <f t="shared" si="167"/>
        <v>59656.891353040257</v>
      </c>
      <c r="T131" s="126">
        <f t="shared" si="167"/>
        <v>58323.068321653649</v>
      </c>
      <c r="U131" s="126">
        <f t="shared" si="167"/>
        <v>56948.095608627722</v>
      </c>
      <c r="V131" s="126">
        <f t="shared" si="167"/>
        <v>55561.727973388108</v>
      </c>
      <c r="W131" s="126">
        <f t="shared" si="167"/>
        <v>54163.326230138031</v>
      </c>
      <c r="X131" s="126">
        <f t="shared" si="167"/>
        <v>52742.821395661558</v>
      </c>
      <c r="Y131" s="126">
        <f t="shared" si="167"/>
        <v>51290.750147968407</v>
      </c>
      <c r="Z131" s="126">
        <f t="shared" si="167"/>
        <v>49816.005972615618</v>
      </c>
      <c r="AA131" s="126">
        <f t="shared" si="167"/>
        <v>48326.785607021055</v>
      </c>
      <c r="AB131" s="126">
        <f t="shared" si="167"/>
        <v>46814.064803686742</v>
      </c>
      <c r="AC131" s="126">
        <f t="shared" si="167"/>
        <v>45261.291401132308</v>
      </c>
      <c r="AD131" s="126">
        <f t="shared" si="167"/>
        <v>43692.34456772363</v>
      </c>
      <c r="AE131" s="126">
        <f t="shared" si="167"/>
        <v>42106.369615036063</v>
      </c>
      <c r="AF131" s="126">
        <f t="shared" si="167"/>
        <v>40495.326646548951</v>
      </c>
      <c r="AG131" s="126">
        <f t="shared" si="167"/>
        <v>38844.805598579973</v>
      </c>
      <c r="AH131" s="126">
        <f t="shared" si="167"/>
        <v>37175.386125047778</v>
      </c>
      <c r="AI131" s="126">
        <f t="shared" si="167"/>
        <v>35486.218580999914</v>
      </c>
      <c r="AJ131" s="126">
        <f t="shared" si="167"/>
        <v>33770.267037346857</v>
      </c>
      <c r="AK131" s="126">
        <f t="shared" ref="AK131:BP131" si="168" xml:space="preserve"> AK$114</f>
        <v>32015.400003923449</v>
      </c>
      <c r="AL131" s="126">
        <f t="shared" si="168"/>
        <v>30238.817911590377</v>
      </c>
      <c r="AM131" s="126">
        <f t="shared" si="168"/>
        <v>28439.573392070684</v>
      </c>
      <c r="AN131" s="126">
        <f t="shared" si="168"/>
        <v>26611.776760238099</v>
      </c>
      <c r="AO131" s="126">
        <f t="shared" si="168"/>
        <v>24750.353394950955</v>
      </c>
      <c r="AP131" s="126">
        <f t="shared" si="168"/>
        <v>22859.675392964316</v>
      </c>
      <c r="AQ131" s="126">
        <f t="shared" si="168"/>
        <v>20943.204241737112</v>
      </c>
      <c r="AR131" s="126">
        <f t="shared" si="168"/>
        <v>18996.238250460141</v>
      </c>
      <c r="AS131" s="126">
        <f t="shared" si="168"/>
        <v>17011.708646401399</v>
      </c>
      <c r="AT131" s="126">
        <f t="shared" si="168"/>
        <v>14999.239669811765</v>
      </c>
      <c r="AU131" s="126">
        <f t="shared" si="168"/>
        <v>12957.670689690185</v>
      </c>
      <c r="AV131" s="126">
        <f t="shared" si="168"/>
        <v>10883.573000829807</v>
      </c>
      <c r="AW131" s="126">
        <f t="shared" si="168"/>
        <v>8772.6489909534284</v>
      </c>
      <c r="AX131" s="126">
        <f t="shared" si="168"/>
        <v>6630.3304179015176</v>
      </c>
      <c r="AY131" s="126">
        <f t="shared" si="168"/>
        <v>4455.3693649985471</v>
      </c>
      <c r="AZ131" s="126">
        <f t="shared" si="168"/>
        <v>2245.7092973359349</v>
      </c>
      <c r="BA131" s="126">
        <f t="shared" si="168"/>
        <v>-2.4556356947869062E-11</v>
      </c>
      <c r="BB131" s="126">
        <f t="shared" si="168"/>
        <v>-2.4556356947869062E-11</v>
      </c>
      <c r="BC131" s="126">
        <f t="shared" si="168"/>
        <v>-2.4556356947869062E-11</v>
      </c>
      <c r="BD131" s="126">
        <f t="shared" si="168"/>
        <v>-2.4556356947869062E-11</v>
      </c>
      <c r="BE131" s="126">
        <f t="shared" si="168"/>
        <v>-2.4556356947869062E-11</v>
      </c>
      <c r="BF131" s="126">
        <f t="shared" si="168"/>
        <v>-2.4556356947869062E-11</v>
      </c>
      <c r="BG131" s="126">
        <f t="shared" si="168"/>
        <v>-2.4556356947869062E-11</v>
      </c>
      <c r="BH131" s="126">
        <f t="shared" si="168"/>
        <v>-2.4556356947869062E-11</v>
      </c>
      <c r="BI131" s="126">
        <f t="shared" si="168"/>
        <v>-2.4556356947869062E-11</v>
      </c>
      <c r="BJ131" s="126">
        <f t="shared" si="168"/>
        <v>-2.4556356947869062E-11</v>
      </c>
      <c r="BK131" s="126">
        <f t="shared" si="168"/>
        <v>-2.4556356947869062E-11</v>
      </c>
      <c r="BL131" s="126">
        <f t="shared" si="168"/>
        <v>-2.4556356947869062E-11</v>
      </c>
      <c r="BM131" s="126">
        <f t="shared" si="168"/>
        <v>-2.4556356947869062E-11</v>
      </c>
      <c r="BN131" s="126">
        <f t="shared" si="168"/>
        <v>-2.4556356947869062E-11</v>
      </c>
      <c r="BO131" s="126">
        <f t="shared" si="168"/>
        <v>-2.4556356947869062E-11</v>
      </c>
      <c r="BP131" s="126">
        <f t="shared" si="168"/>
        <v>-2.4556356947869062E-11</v>
      </c>
      <c r="BQ131" s="126">
        <f t="shared" ref="BQ131:CV131" si="169" xml:space="preserve"> BQ$114</f>
        <v>-2.4556356947869062E-11</v>
      </c>
      <c r="BR131" s="126">
        <f t="shared" si="169"/>
        <v>-2.4556356947869062E-11</v>
      </c>
      <c r="BS131" s="126">
        <f t="shared" si="169"/>
        <v>-2.4556356947869062E-11</v>
      </c>
      <c r="BT131" s="126">
        <f t="shared" si="169"/>
        <v>-2.4556356947869062E-11</v>
      </c>
      <c r="BU131" s="126">
        <f t="shared" si="169"/>
        <v>-2.4556356947869062E-11</v>
      </c>
      <c r="BV131" s="126">
        <f t="shared" si="169"/>
        <v>-2.4556356947869062E-11</v>
      </c>
      <c r="BW131" s="126">
        <f t="shared" si="169"/>
        <v>-2.4556356947869062E-11</v>
      </c>
      <c r="BX131" s="126">
        <f t="shared" si="169"/>
        <v>-2.4556356947869062E-11</v>
      </c>
      <c r="BY131" s="126">
        <f t="shared" si="169"/>
        <v>-2.4556356947869062E-11</v>
      </c>
      <c r="BZ131" s="126">
        <f t="shared" si="169"/>
        <v>-2.4556356947869062E-11</v>
      </c>
      <c r="CA131" s="126">
        <f t="shared" si="169"/>
        <v>-2.4556356947869062E-11</v>
      </c>
      <c r="CB131" s="126">
        <f t="shared" si="169"/>
        <v>-2.4556356947869062E-11</v>
      </c>
      <c r="CC131" s="126">
        <f t="shared" si="169"/>
        <v>-2.4556356947869062E-11</v>
      </c>
      <c r="CD131" s="126">
        <f t="shared" si="169"/>
        <v>-2.4556356947869062E-11</v>
      </c>
      <c r="CE131" s="126">
        <f t="shared" si="169"/>
        <v>-2.4556356947869062E-11</v>
      </c>
      <c r="CF131" s="126">
        <f t="shared" si="169"/>
        <v>-2.4556356947869062E-11</v>
      </c>
      <c r="CG131" s="126">
        <f t="shared" si="169"/>
        <v>-2.4556356947869062E-11</v>
      </c>
      <c r="CH131" s="126">
        <f t="shared" si="169"/>
        <v>-2.4556356947869062E-11</v>
      </c>
      <c r="CI131" s="126">
        <f t="shared" si="169"/>
        <v>-2.4556356947869062E-11</v>
      </c>
      <c r="CJ131" s="126">
        <f t="shared" si="169"/>
        <v>-2.4556356947869062E-11</v>
      </c>
      <c r="CK131" s="126">
        <f t="shared" si="169"/>
        <v>-2.4556356947869062E-11</v>
      </c>
      <c r="CL131" s="126">
        <f t="shared" si="169"/>
        <v>-2.4556356947869062E-11</v>
      </c>
      <c r="CM131" s="126">
        <f t="shared" si="169"/>
        <v>-2.4556356947869062E-11</v>
      </c>
      <c r="CN131" s="126">
        <f t="shared" si="169"/>
        <v>-2.4556356947869062E-11</v>
      </c>
      <c r="CO131" s="126">
        <f t="shared" si="169"/>
        <v>-2.4556356947869062E-11</v>
      </c>
      <c r="CP131" s="126">
        <f t="shared" si="169"/>
        <v>-2.4556356947869062E-11</v>
      </c>
      <c r="CQ131" s="126">
        <f t="shared" si="169"/>
        <v>-2.4556356947869062E-11</v>
      </c>
      <c r="CR131" s="126">
        <f t="shared" si="169"/>
        <v>-2.4556356947869062E-11</v>
      </c>
      <c r="CS131" s="126">
        <f t="shared" si="169"/>
        <v>-2.4556356947869062E-11</v>
      </c>
      <c r="CT131" s="126">
        <f t="shared" si="169"/>
        <v>-2.4556356947869062E-11</v>
      </c>
      <c r="CU131" s="126">
        <f t="shared" si="169"/>
        <v>-2.4556356947869062E-11</v>
      </c>
      <c r="CV131" s="126">
        <f t="shared" si="169"/>
        <v>-2.4556356947869062E-11</v>
      </c>
      <c r="CW131" s="126">
        <f t="shared" ref="CW131:EB131" si="170" xml:space="preserve"> CW$114</f>
        <v>-2.4556356947869062E-11</v>
      </c>
      <c r="CX131" s="126">
        <f t="shared" si="170"/>
        <v>-2.4556356947869062E-11</v>
      </c>
      <c r="CY131" s="126">
        <f t="shared" si="170"/>
        <v>-2.4556356947869062E-11</v>
      </c>
      <c r="CZ131" s="126">
        <f t="shared" si="170"/>
        <v>-2.4556356947869062E-11</v>
      </c>
      <c r="DA131" s="126">
        <f t="shared" si="170"/>
        <v>-2.4556356947869062E-11</v>
      </c>
      <c r="DB131" s="126">
        <f t="shared" si="170"/>
        <v>-2.4556356947869062E-11</v>
      </c>
      <c r="DC131" s="126">
        <f t="shared" si="170"/>
        <v>-2.4556356947869062E-11</v>
      </c>
      <c r="DD131" s="126">
        <f t="shared" si="170"/>
        <v>-2.4556356947869062E-11</v>
      </c>
      <c r="DE131" s="126">
        <f t="shared" si="170"/>
        <v>-2.4556356947869062E-11</v>
      </c>
      <c r="DF131" s="126">
        <f t="shared" si="170"/>
        <v>-2.4556356947869062E-11</v>
      </c>
      <c r="DG131" s="126">
        <f t="shared" si="170"/>
        <v>-2.4556356947869062E-11</v>
      </c>
      <c r="DH131" s="126">
        <f t="shared" si="170"/>
        <v>-2.4556356947869062E-11</v>
      </c>
      <c r="DI131" s="126">
        <f t="shared" si="170"/>
        <v>-2.4556356947869062E-11</v>
      </c>
      <c r="DJ131" s="126">
        <f t="shared" si="170"/>
        <v>-2.4556356947869062E-11</v>
      </c>
      <c r="DK131" s="126">
        <f t="shared" si="170"/>
        <v>-2.4556356947869062E-11</v>
      </c>
      <c r="DL131" s="126">
        <f t="shared" si="170"/>
        <v>-2.4556356947869062E-11</v>
      </c>
      <c r="DM131" s="126">
        <f t="shared" si="170"/>
        <v>-2.4556356947869062E-11</v>
      </c>
      <c r="DN131" s="126">
        <f t="shared" si="170"/>
        <v>-2.4556356947869062E-11</v>
      </c>
      <c r="DO131" s="126">
        <f t="shared" si="170"/>
        <v>-2.4556356947869062E-11</v>
      </c>
      <c r="DP131" s="126">
        <f t="shared" si="170"/>
        <v>-2.4556356947869062E-11</v>
      </c>
      <c r="DQ131" s="126">
        <f t="shared" si="170"/>
        <v>-2.4556356947869062E-11</v>
      </c>
      <c r="DR131" s="126">
        <f t="shared" si="170"/>
        <v>-2.4556356947869062E-11</v>
      </c>
      <c r="DS131" s="126">
        <f t="shared" si="170"/>
        <v>-2.4556356947869062E-11</v>
      </c>
      <c r="DT131" s="126">
        <f t="shared" si="170"/>
        <v>-2.4556356947869062E-11</v>
      </c>
      <c r="DU131" s="126">
        <f t="shared" si="170"/>
        <v>-2.4556356947869062E-11</v>
      </c>
      <c r="DV131" s="126">
        <f t="shared" si="170"/>
        <v>-2.4556356947869062E-11</v>
      </c>
      <c r="DW131" s="126">
        <f t="shared" si="170"/>
        <v>-2.4556356947869062E-11</v>
      </c>
      <c r="DX131" s="126">
        <f t="shared" si="170"/>
        <v>-2.4556356947869062E-11</v>
      </c>
      <c r="DY131" s="126">
        <f t="shared" si="170"/>
        <v>-2.4556356947869062E-11</v>
      </c>
      <c r="DZ131" s="126">
        <f t="shared" si="170"/>
        <v>-2.4556356947869062E-11</v>
      </c>
      <c r="EA131" s="126">
        <f t="shared" si="170"/>
        <v>-2.4556356947869062E-11</v>
      </c>
      <c r="EB131" s="126">
        <f t="shared" si="170"/>
        <v>-2.4556356947869062E-11</v>
      </c>
      <c r="EC131" s="126">
        <f t="shared" ref="EC131:FH131" si="171" xml:space="preserve"> EC$114</f>
        <v>-2.4556356947869062E-11</v>
      </c>
      <c r="ED131" s="126">
        <f t="shared" si="171"/>
        <v>-2.4556356947869062E-11</v>
      </c>
      <c r="EE131" s="126">
        <f t="shared" si="171"/>
        <v>-2.4556356947869062E-11</v>
      </c>
      <c r="EF131" s="126">
        <f t="shared" si="171"/>
        <v>-2.4556356947869062E-11</v>
      </c>
      <c r="EG131" s="126">
        <f t="shared" si="171"/>
        <v>-2.4556356947869062E-11</v>
      </c>
      <c r="EH131" s="126">
        <f t="shared" si="171"/>
        <v>-2.4556356947869062E-11</v>
      </c>
      <c r="EI131" s="126">
        <f t="shared" si="171"/>
        <v>-2.4556356947869062E-11</v>
      </c>
      <c r="EJ131" s="126">
        <f t="shared" si="171"/>
        <v>-2.4556356947869062E-11</v>
      </c>
      <c r="EK131" s="126">
        <f t="shared" si="171"/>
        <v>-2.4556356947869062E-11</v>
      </c>
      <c r="EL131" s="126">
        <f t="shared" si="171"/>
        <v>-2.4556356947869062E-11</v>
      </c>
      <c r="EM131" s="126">
        <f t="shared" si="171"/>
        <v>-2.4556356947869062E-11</v>
      </c>
      <c r="EN131" s="126">
        <f t="shared" si="171"/>
        <v>-2.4556356947869062E-11</v>
      </c>
      <c r="EO131" s="126">
        <f t="shared" si="171"/>
        <v>-2.4556356947869062E-11</v>
      </c>
      <c r="EP131" s="126">
        <f t="shared" si="171"/>
        <v>-2.4556356947869062E-11</v>
      </c>
      <c r="EQ131" s="126">
        <f t="shared" si="171"/>
        <v>-2.4556356947869062E-11</v>
      </c>
      <c r="ER131" s="126">
        <f t="shared" si="171"/>
        <v>-2.4556356947869062E-11</v>
      </c>
      <c r="ES131" s="126">
        <f t="shared" si="171"/>
        <v>-2.4556356947869062E-11</v>
      </c>
      <c r="ET131" s="126">
        <f t="shared" si="171"/>
        <v>-2.4556356947869062E-11</v>
      </c>
      <c r="EU131" s="126">
        <f t="shared" si="171"/>
        <v>-2.4556356947869062E-11</v>
      </c>
      <c r="EV131" s="126">
        <f t="shared" si="171"/>
        <v>-2.4556356947869062E-11</v>
      </c>
      <c r="EW131" s="126">
        <f t="shared" si="171"/>
        <v>-2.4556356947869062E-11</v>
      </c>
      <c r="EX131" s="126">
        <f t="shared" si="171"/>
        <v>-2.4556356947869062E-11</v>
      </c>
      <c r="EY131" s="126">
        <f t="shared" si="171"/>
        <v>-2.4556356947869062E-11</v>
      </c>
      <c r="EZ131" s="126">
        <f t="shared" si="171"/>
        <v>-2.4556356947869062E-11</v>
      </c>
      <c r="FA131" s="126">
        <f t="shared" si="171"/>
        <v>-2.4556356947869062E-11</v>
      </c>
      <c r="FB131" s="126">
        <f t="shared" si="171"/>
        <v>-2.4556356947869062E-11</v>
      </c>
      <c r="FC131" s="126">
        <f t="shared" si="171"/>
        <v>-2.4556356947869062E-11</v>
      </c>
      <c r="FD131" s="126">
        <f t="shared" si="171"/>
        <v>-2.4556356947869062E-11</v>
      </c>
      <c r="FE131" s="126">
        <f t="shared" si="171"/>
        <v>-2.4556356947869062E-11</v>
      </c>
      <c r="FF131" s="126">
        <f t="shared" si="171"/>
        <v>-2.4556356947869062E-11</v>
      </c>
      <c r="FG131" s="126">
        <f t="shared" si="171"/>
        <v>-2.4556356947869062E-11</v>
      </c>
      <c r="FH131" s="126">
        <f t="shared" si="171"/>
        <v>-2.4556356947869062E-11</v>
      </c>
      <c r="FI131" s="126">
        <f t="shared" ref="FI131:GJ131" si="172" xml:space="preserve"> FI$114</f>
        <v>-2.4556356947869062E-11</v>
      </c>
      <c r="FJ131" s="126">
        <f t="shared" si="172"/>
        <v>-2.4556356947869062E-11</v>
      </c>
      <c r="FK131" s="126">
        <f t="shared" si="172"/>
        <v>-2.4556356947869062E-11</v>
      </c>
      <c r="FL131" s="126">
        <f t="shared" si="172"/>
        <v>-2.4556356947869062E-11</v>
      </c>
      <c r="FM131" s="126">
        <f t="shared" si="172"/>
        <v>-2.4556356947869062E-11</v>
      </c>
      <c r="FN131" s="126">
        <f t="shared" si="172"/>
        <v>-2.4556356947869062E-11</v>
      </c>
      <c r="FO131" s="126">
        <f t="shared" si="172"/>
        <v>-2.4556356947869062E-11</v>
      </c>
      <c r="FP131" s="126">
        <f t="shared" si="172"/>
        <v>-2.4556356947869062E-11</v>
      </c>
      <c r="FQ131" s="126">
        <f t="shared" si="172"/>
        <v>-2.4556356947869062E-11</v>
      </c>
      <c r="FR131" s="126">
        <f t="shared" si="172"/>
        <v>-2.4556356947869062E-11</v>
      </c>
      <c r="FS131" s="126">
        <f t="shared" si="172"/>
        <v>-2.4556356947869062E-11</v>
      </c>
      <c r="FT131" s="126">
        <f t="shared" si="172"/>
        <v>-2.4556356947869062E-11</v>
      </c>
      <c r="FU131" s="126">
        <f t="shared" si="172"/>
        <v>-2.4556356947869062E-11</v>
      </c>
      <c r="FV131" s="126">
        <f t="shared" si="172"/>
        <v>-2.4556356947869062E-11</v>
      </c>
      <c r="FW131" s="126">
        <f t="shared" si="172"/>
        <v>-2.4556356947869062E-11</v>
      </c>
      <c r="FX131" s="126">
        <f t="shared" si="172"/>
        <v>-2.4556356947869062E-11</v>
      </c>
      <c r="FY131" s="126">
        <f t="shared" si="172"/>
        <v>-2.4556356947869062E-11</v>
      </c>
      <c r="FZ131" s="126">
        <f t="shared" si="172"/>
        <v>-2.4556356947869062E-11</v>
      </c>
      <c r="GA131" s="126">
        <f t="shared" si="172"/>
        <v>-2.4556356947869062E-11</v>
      </c>
      <c r="GB131" s="126">
        <f t="shared" si="172"/>
        <v>-2.4556356947869062E-11</v>
      </c>
      <c r="GC131" s="126">
        <f t="shared" si="172"/>
        <v>-2.4556356947869062E-11</v>
      </c>
      <c r="GD131" s="126">
        <f t="shared" si="172"/>
        <v>-2.4556356947869062E-11</v>
      </c>
      <c r="GE131" s="126">
        <f t="shared" si="172"/>
        <v>-2.4556356947869062E-11</v>
      </c>
      <c r="GF131" s="126">
        <f t="shared" si="172"/>
        <v>-2.4556356947869062E-11</v>
      </c>
      <c r="GG131" s="126">
        <f t="shared" si="172"/>
        <v>-2.4556356947869062E-11</v>
      </c>
      <c r="GH131" s="126">
        <f t="shared" si="172"/>
        <v>-2.4556356947869062E-11</v>
      </c>
      <c r="GI131" s="126">
        <f t="shared" si="172"/>
        <v>-2.4556356947869062E-11</v>
      </c>
      <c r="GJ131" s="126">
        <f t="shared" si="172"/>
        <v>-2.4556356947869062E-11</v>
      </c>
    </row>
    <row r="132" spans="1:192" x14ac:dyDescent="0.35">
      <c r="E132" s="366" t="str">
        <f t="shared" ref="E132:AJ132" si="173" xml:space="preserve"> E$129</f>
        <v>Senior debt period interest rate</v>
      </c>
      <c r="F132" s="366">
        <f t="shared" si="173"/>
        <v>0</v>
      </c>
      <c r="G132" s="366" t="str">
        <f t="shared" si="173"/>
        <v>%</v>
      </c>
      <c r="H132" s="366">
        <f t="shared" si="173"/>
        <v>0</v>
      </c>
      <c r="I132" s="366">
        <f t="shared" si="173"/>
        <v>0</v>
      </c>
      <c r="J132" s="366">
        <f t="shared" si="173"/>
        <v>1.5844444444444442E-2</v>
      </c>
      <c r="K132" s="366">
        <f t="shared" si="173"/>
        <v>1.5847613333333333E-2</v>
      </c>
      <c r="L132" s="366">
        <f t="shared" si="173"/>
        <v>1.5506200000000001E-2</v>
      </c>
      <c r="M132" s="366">
        <f t="shared" si="173"/>
        <v>1.5681524444444445E-2</v>
      </c>
      <c r="N132" s="366">
        <f t="shared" si="173"/>
        <v>1.5856762222222223E-2</v>
      </c>
      <c r="O132" s="366">
        <f t="shared" si="173"/>
        <v>1.5860186666666668E-2</v>
      </c>
      <c r="P132" s="366">
        <f t="shared" si="173"/>
        <v>1.5518750000000003E-2</v>
      </c>
      <c r="Q132" s="366">
        <f t="shared" si="173"/>
        <v>1.5694163333333334E-2</v>
      </c>
      <c r="R132" s="366">
        <f t="shared" si="173"/>
        <v>1.5870306666666667E-2</v>
      </c>
      <c r="S132" s="366">
        <f t="shared" si="173"/>
        <v>1.5873526666666669E-2</v>
      </c>
      <c r="T132" s="366">
        <f t="shared" si="173"/>
        <v>1.5531E-2</v>
      </c>
      <c r="U132" s="366">
        <f t="shared" si="173"/>
        <v>1.5705892222222222E-2</v>
      </c>
      <c r="V132" s="366">
        <f t="shared" si="173"/>
        <v>1.5881193333333335E-2</v>
      </c>
      <c r="W132" s="366">
        <f t="shared" si="173"/>
        <v>1.5883135555555556E-2</v>
      </c>
      <c r="X132" s="366">
        <f t="shared" si="173"/>
        <v>1.5712413888888891E-2</v>
      </c>
      <c r="Y132" s="366">
        <f t="shared" si="173"/>
        <v>1.5715194444444445E-2</v>
      </c>
      <c r="Z132" s="366">
        <f t="shared" si="173"/>
        <v>1.588983111111111E-2</v>
      </c>
      <c r="AA132" s="366">
        <f t="shared" si="173"/>
        <v>1.5893204444444444E-2</v>
      </c>
      <c r="AB132" s="366">
        <f t="shared" si="173"/>
        <v>1.5551200000000003E-2</v>
      </c>
      <c r="AC132" s="366">
        <f t="shared" si="173"/>
        <v>1.5727378333333333E-2</v>
      </c>
      <c r="AD132" s="366">
        <f t="shared" si="173"/>
        <v>1.5902404444444442E-2</v>
      </c>
      <c r="AE132" s="366">
        <f t="shared" si="173"/>
        <v>1.5906033333333337E-2</v>
      </c>
      <c r="AF132" s="366">
        <f t="shared" si="173"/>
        <v>1.556395E-2</v>
      </c>
      <c r="AG132" s="366">
        <f t="shared" si="173"/>
        <v>1.5738753333333334E-2</v>
      </c>
      <c r="AH132" s="366">
        <f t="shared" si="173"/>
        <v>1.5914313333333336E-2</v>
      </c>
      <c r="AI132" s="366">
        <f t="shared" si="173"/>
        <v>1.5917073333333333E-2</v>
      </c>
      <c r="AJ132" s="366">
        <f t="shared" si="173"/>
        <v>1.5573500000000002E-2</v>
      </c>
      <c r="AK132" s="366">
        <f t="shared" ref="AK132:BP132" si="174" xml:space="preserve"> AK$129</f>
        <v>1.5748864444444444E-2</v>
      </c>
      <c r="AL132" s="366">
        <f t="shared" si="174"/>
        <v>1.5924688888888889E-2</v>
      </c>
      <c r="AM132" s="366">
        <f t="shared" si="174"/>
        <v>1.5928215555555555E-2</v>
      </c>
      <c r="AN132" s="366">
        <f t="shared" si="174"/>
        <v>1.5758621666666667E-2</v>
      </c>
      <c r="AO132" s="366">
        <f t="shared" si="174"/>
        <v>1.576180666666667E-2</v>
      </c>
      <c r="AP132" s="366">
        <f t="shared" si="174"/>
        <v>1.5937108888888891E-2</v>
      </c>
      <c r="AQ132" s="366">
        <f t="shared" si="174"/>
        <v>1.5939408888888888E-2</v>
      </c>
      <c r="AR132" s="366">
        <f t="shared" si="174"/>
        <v>1.5595650000000003E-2</v>
      </c>
      <c r="AS132" s="366">
        <f t="shared" si="174"/>
        <v>1.5772625555555555E-2</v>
      </c>
      <c r="AT132" s="366">
        <f t="shared" si="174"/>
        <v>1.5948762222222222E-2</v>
      </c>
      <c r="AU132" s="366">
        <f t="shared" si="174"/>
        <v>1.5951215555555558E-2</v>
      </c>
      <c r="AV132" s="366">
        <f t="shared" si="174"/>
        <v>1.56074E-2</v>
      </c>
      <c r="AW132" s="366">
        <f t="shared" si="174"/>
        <v>1.5784253333333335E-2</v>
      </c>
      <c r="AX132" s="366">
        <f t="shared" si="174"/>
        <v>1.5961079999999999E-2</v>
      </c>
      <c r="AY132" s="366">
        <f t="shared" si="174"/>
        <v>1.5964606666666669E-2</v>
      </c>
      <c r="AZ132" s="366">
        <f t="shared" si="174"/>
        <v>1.5620450000000001E-2</v>
      </c>
      <c r="BA132" s="366">
        <f t="shared" si="174"/>
        <v>1.5795830555555557E-2</v>
      </c>
      <c r="BB132" s="366">
        <f t="shared" si="174"/>
        <v>1.5971660000000002E-2</v>
      </c>
      <c r="BC132" s="366">
        <f t="shared" si="174"/>
        <v>1.5974011111111113E-2</v>
      </c>
      <c r="BD132" s="366">
        <f t="shared" si="174"/>
        <v>1.5804020555555555E-2</v>
      </c>
      <c r="BE132" s="366">
        <f t="shared" si="174"/>
        <v>1.5806042777777779E-2</v>
      </c>
      <c r="BF132" s="366">
        <f t="shared" si="174"/>
        <v>1.5981626666666669E-2</v>
      </c>
      <c r="BG132" s="366">
        <f t="shared" si="174"/>
        <v>1.5984182222222223E-2</v>
      </c>
      <c r="BH132" s="366">
        <f t="shared" si="174"/>
        <v>1.5640299999999999E-2</v>
      </c>
      <c r="BI132" s="366">
        <f t="shared" si="174"/>
        <v>1.5816406666666664E-2</v>
      </c>
      <c r="BJ132" s="366">
        <f t="shared" si="174"/>
        <v>1.5992615555555558E-2</v>
      </c>
      <c r="BK132" s="366">
        <f t="shared" si="174"/>
        <v>1.5995375555555556E-2</v>
      </c>
      <c r="BL132" s="366">
        <f t="shared" si="174"/>
        <v>1.5651399999999999E-2</v>
      </c>
      <c r="BM132" s="366">
        <f t="shared" si="174"/>
        <v>1.5828641111111111E-2</v>
      </c>
      <c r="BN132" s="366">
        <f t="shared" si="174"/>
        <v>1.600524E-2</v>
      </c>
      <c r="BO132" s="366">
        <f t="shared" si="174"/>
        <v>1.6008613333333335E-2</v>
      </c>
      <c r="BP132" s="366">
        <f t="shared" si="174"/>
        <v>1.5662700000000002E-2</v>
      </c>
      <c r="BQ132" s="366">
        <f t="shared" ref="BQ132:CV132" si="175" xml:space="preserve"> BQ$129</f>
        <v>1.5838499444444445E-2</v>
      </c>
      <c r="BR132" s="366">
        <f t="shared" si="175"/>
        <v>1.6014848888888888E-2</v>
      </c>
      <c r="BS132" s="366">
        <f t="shared" si="175"/>
        <v>1.6016842222222223E-2</v>
      </c>
      <c r="BT132" s="366">
        <f t="shared" si="175"/>
        <v>1.584481888888889E-2</v>
      </c>
      <c r="BU132" s="366">
        <f t="shared" si="175"/>
        <v>1.5847801666666668E-2</v>
      </c>
      <c r="BV132" s="366">
        <f t="shared" si="175"/>
        <v>1.6024355555555557E-2</v>
      </c>
      <c r="BW132" s="366">
        <f t="shared" si="175"/>
        <v>1.6028086666666667E-2</v>
      </c>
      <c r="BX132" s="366">
        <f t="shared" si="175"/>
        <v>1.568305E-2</v>
      </c>
      <c r="BY132" s="366">
        <f t="shared" si="175"/>
        <v>1.586074388888889E-2</v>
      </c>
      <c r="BZ132" s="366">
        <f t="shared" si="175"/>
        <v>1.6037951111111112E-2</v>
      </c>
      <c r="CA132" s="366">
        <f t="shared" si="175"/>
        <v>1.6040813333333334E-2</v>
      </c>
      <c r="CB132" s="366">
        <f t="shared" si="175"/>
        <v>1.5695399999999998E-2</v>
      </c>
      <c r="CC132" s="366">
        <f t="shared" si="175"/>
        <v>1.5872523333333333E-2</v>
      </c>
      <c r="CD132" s="366">
        <f t="shared" si="175"/>
        <v>1.6049502222222227E-2</v>
      </c>
      <c r="CE132" s="366">
        <f t="shared" si="175"/>
        <v>1.6052517777777778E-2</v>
      </c>
      <c r="CF132" s="366">
        <f t="shared" si="175"/>
        <v>1.5706000000000001E-2</v>
      </c>
      <c r="CG132" s="366">
        <f t="shared" si="175"/>
        <v>1.5882887222222222E-2</v>
      </c>
      <c r="CH132" s="366">
        <f t="shared" si="175"/>
        <v>1.6059928888888891E-2</v>
      </c>
      <c r="CI132" s="366">
        <f t="shared" si="175"/>
        <v>1.6062382222222223E-2</v>
      </c>
      <c r="CJ132" s="366">
        <f t="shared" si="175"/>
        <v>1.5889712222222224E-2</v>
      </c>
      <c r="CK132" s="366">
        <f t="shared" si="175"/>
        <v>1.5892947777777777E-2</v>
      </c>
      <c r="CL132" s="366">
        <f t="shared" si="175"/>
        <v>1.6069793333333332E-2</v>
      </c>
      <c r="CM132" s="366">
        <f t="shared" si="175"/>
        <v>1.6072553333333333E-2</v>
      </c>
      <c r="CN132" s="366">
        <f t="shared" si="175"/>
        <v>1.5726549999999999E-2</v>
      </c>
      <c r="CO132" s="366">
        <f t="shared" si="175"/>
        <v>1.5904120555555557E-2</v>
      </c>
      <c r="CP132" s="366">
        <f t="shared" si="175"/>
        <v>1.6080731111111111E-2</v>
      </c>
      <c r="CQ132" s="366">
        <f t="shared" si="175"/>
        <v>1.6084104444444445E-2</v>
      </c>
      <c r="CR132" s="366">
        <f t="shared" si="175"/>
        <v>1.573695E-2</v>
      </c>
      <c r="CS132" s="366">
        <f t="shared" si="175"/>
        <v>1.5914383333333334E-2</v>
      </c>
      <c r="CT132" s="366">
        <f t="shared" si="175"/>
        <v>1.6091566666666664E-2</v>
      </c>
      <c r="CU132" s="366">
        <f t="shared" si="175"/>
        <v>1.6093508888888889E-2</v>
      </c>
      <c r="CV132" s="366">
        <f t="shared" si="175"/>
        <v>1.5746549999999998E-2</v>
      </c>
      <c r="CW132" s="366">
        <f t="shared" ref="CW132:EB132" si="176" xml:space="preserve"> CW$129</f>
        <v>1.5924191111111114E-2</v>
      </c>
      <c r="CX132" s="366">
        <f t="shared" si="176"/>
        <v>1.6102504444444447E-2</v>
      </c>
      <c r="CY132" s="366">
        <f t="shared" si="176"/>
        <v>1.6105724444444445E-2</v>
      </c>
      <c r="CZ132" s="366">
        <f t="shared" si="176"/>
        <v>1.5934201111111108E-2</v>
      </c>
      <c r="DA132" s="366">
        <f t="shared" si="176"/>
        <v>1.5937740000000002E-2</v>
      </c>
      <c r="DB132" s="366">
        <f t="shared" si="176"/>
        <v>1.6114822222222224E-2</v>
      </c>
      <c r="DC132" s="366">
        <f t="shared" si="176"/>
        <v>1.6117020000000003E-2</v>
      </c>
      <c r="DD132" s="366">
        <f t="shared" si="176"/>
        <v>1.5769700000000001E-2</v>
      </c>
      <c r="DE132" s="366">
        <f t="shared" si="176"/>
        <v>1.5947193888888888E-2</v>
      </c>
      <c r="DF132" s="366">
        <f t="shared" si="176"/>
        <v>1.6125095555555552E-2</v>
      </c>
      <c r="DG132" s="366">
        <f t="shared" si="176"/>
        <v>1.6128724444444444E-2</v>
      </c>
      <c r="DH132" s="366">
        <f t="shared" si="176"/>
        <v>1.5781200000000002E-2</v>
      </c>
      <c r="DI132" s="366">
        <f t="shared" si="176"/>
        <v>1.5958670000000001E-2</v>
      </c>
      <c r="DJ132" s="366">
        <f t="shared" si="176"/>
        <v>1.6137771111111112E-2</v>
      </c>
      <c r="DK132" s="366">
        <f t="shared" si="176"/>
        <v>1.6140837777777778E-2</v>
      </c>
      <c r="DL132" s="366">
        <f t="shared" si="176"/>
        <v>1.579185E-2</v>
      </c>
      <c r="DM132" s="366">
        <f t="shared" si="176"/>
        <v>1.5970853888888886E-2</v>
      </c>
      <c r="DN132" s="366">
        <f t="shared" si="176"/>
        <v>1.6148402222222222E-2</v>
      </c>
      <c r="DO132" s="366">
        <f t="shared" si="176"/>
        <v>1.6150395555555558E-2</v>
      </c>
      <c r="DP132" s="366">
        <f t="shared" si="176"/>
        <v>1.5978538333333334E-2</v>
      </c>
      <c r="DQ132" s="366">
        <f t="shared" si="176"/>
        <v>1.5980813333333333E-2</v>
      </c>
      <c r="DR132" s="366">
        <f t="shared" si="176"/>
        <v>1.6160157777777778E-2</v>
      </c>
      <c r="DS132" s="366">
        <f t="shared" si="176"/>
        <v>1.6162355555555553E-2</v>
      </c>
      <c r="DT132" s="366">
        <f t="shared" si="176"/>
        <v>1.581455E-2</v>
      </c>
      <c r="DU132" s="366">
        <f t="shared" si="176"/>
        <v>1.5993098333333334E-2</v>
      </c>
      <c r="DV132" s="366">
        <f t="shared" si="176"/>
        <v>1.617094222222222E-2</v>
      </c>
      <c r="DW132" s="366">
        <f t="shared" si="176"/>
        <v>1.6173957777777779E-2</v>
      </c>
      <c r="DX132" s="366">
        <f t="shared" si="176"/>
        <v>1.5825550000000001E-2</v>
      </c>
      <c r="DY132" s="366">
        <f t="shared" si="176"/>
        <v>1.6003209444444447E-2</v>
      </c>
      <c r="DZ132" s="366">
        <f t="shared" si="176"/>
        <v>1.6181215555555555E-2</v>
      </c>
      <c r="EA132" s="366">
        <f t="shared" si="176"/>
        <v>1.6184588888888886E-2</v>
      </c>
      <c r="EB132" s="366">
        <f t="shared" si="176"/>
        <v>1.5834649999999999E-2</v>
      </c>
      <c r="EC132" s="366">
        <f t="shared" ref="EC132:FH132" si="177" xml:space="preserve"> EC$129</f>
        <v>1.6012865555555558E-2</v>
      </c>
      <c r="ED132" s="366">
        <f t="shared" si="177"/>
        <v>1.6192562222222224E-2</v>
      </c>
      <c r="EE132" s="366">
        <f t="shared" si="177"/>
        <v>1.6195271111111114E-2</v>
      </c>
      <c r="EF132" s="366">
        <f t="shared" si="177"/>
        <v>1.6021915000000001E-2</v>
      </c>
      <c r="EG132" s="366">
        <f t="shared" si="177"/>
        <v>1.6025352777777779E-2</v>
      </c>
      <c r="EH132" s="366">
        <f t="shared" si="177"/>
        <v>1.6203653333333335E-2</v>
      </c>
      <c r="EI132" s="366">
        <f t="shared" si="177"/>
        <v>1.6206822222222222E-2</v>
      </c>
      <c r="EJ132" s="366">
        <f t="shared" si="177"/>
        <v>1.5856700000000001E-2</v>
      </c>
      <c r="EK132" s="366">
        <f t="shared" si="177"/>
        <v>1.6036474999999998E-2</v>
      </c>
      <c r="EL132" s="366">
        <f t="shared" si="177"/>
        <v>1.6216022222222223E-2</v>
      </c>
      <c r="EM132" s="366">
        <f t="shared" si="177"/>
        <v>1.6217964444444448E-2</v>
      </c>
      <c r="EN132" s="366">
        <f t="shared" si="177"/>
        <v>1.5867300000000001E-2</v>
      </c>
      <c r="EO132" s="366">
        <f t="shared" si="177"/>
        <v>1.6045878333333333E-2</v>
      </c>
      <c r="EP132" s="366">
        <f t="shared" si="177"/>
        <v>1.622455777777778E-2</v>
      </c>
      <c r="EQ132" s="366">
        <f t="shared" si="177"/>
        <v>1.6227573333333335E-2</v>
      </c>
      <c r="ER132" s="366">
        <f t="shared" si="177"/>
        <v>1.5877550000000001E-2</v>
      </c>
      <c r="ES132" s="366">
        <f t="shared" si="177"/>
        <v>1.6057506111111113E-2</v>
      </c>
      <c r="ET132" s="366">
        <f t="shared" si="177"/>
        <v>1.623743777777778E-2</v>
      </c>
      <c r="EU132" s="366">
        <f t="shared" si="177"/>
        <v>1.6240708888888889E-2</v>
      </c>
      <c r="EV132" s="366">
        <f t="shared" si="177"/>
        <v>1.606594888888889E-2</v>
      </c>
      <c r="EW132" s="366">
        <f t="shared" si="177"/>
        <v>1.606797111111111E-2</v>
      </c>
      <c r="EX132" s="366">
        <f t="shared" si="177"/>
        <v>1.6247762222222222E-2</v>
      </c>
      <c r="EY132" s="366">
        <f t="shared" si="177"/>
        <v>1.6250880000000002E-2</v>
      </c>
      <c r="EZ132" s="366">
        <f t="shared" si="177"/>
        <v>1.59002E-2</v>
      </c>
      <c r="FA132" s="366">
        <f t="shared" si="177"/>
        <v>1.6079245000000002E-2</v>
      </c>
      <c r="FB132" s="366">
        <f t="shared" si="177"/>
        <v>1.6259313333333331E-2</v>
      </c>
      <c r="FC132" s="366">
        <f t="shared" si="177"/>
        <v>1.6261613333333334E-2</v>
      </c>
      <c r="FD132" s="366">
        <f t="shared" si="177"/>
        <v>1.59113E-2</v>
      </c>
      <c r="FE132" s="366">
        <f t="shared" si="177"/>
        <v>1.6090973888888891E-2</v>
      </c>
      <c r="FF132" s="366">
        <f t="shared" si="177"/>
        <v>1.6271273333333336E-2</v>
      </c>
      <c r="FG132" s="366">
        <f t="shared" si="177"/>
        <v>1.6274135555555555E-2</v>
      </c>
      <c r="FH132" s="366">
        <f t="shared" si="177"/>
        <v>1.5922600000000002E-2</v>
      </c>
      <c r="FI132" s="366">
        <f t="shared" ref="FI132:GJ132" si="178" xml:space="preserve"> FI$129</f>
        <v>1.6101691666666668E-2</v>
      </c>
      <c r="FJ132" s="366">
        <f t="shared" si="178"/>
        <v>1.6282466666666669E-2</v>
      </c>
      <c r="FK132" s="366">
        <f t="shared" si="178"/>
        <v>1.6284664444444444E-2</v>
      </c>
      <c r="FL132" s="366">
        <f t="shared" si="178"/>
        <v>1.6110943333333332E-2</v>
      </c>
      <c r="FM132" s="366">
        <f t="shared" si="178"/>
        <v>1.6113370000000002E-2</v>
      </c>
      <c r="FN132" s="366">
        <f t="shared" si="178"/>
        <v>1.6294068888888891E-2</v>
      </c>
      <c r="FO132" s="366">
        <f t="shared" si="178"/>
        <v>1.629734E-2</v>
      </c>
      <c r="FP132" s="366">
        <f t="shared" si="178"/>
        <v>1.5946750000000003E-2</v>
      </c>
      <c r="FQ132" s="366">
        <f t="shared" si="178"/>
        <v>1.6126969444444444E-2</v>
      </c>
      <c r="FR132" s="366">
        <f t="shared" si="178"/>
        <v>1.6307000000000002E-2</v>
      </c>
      <c r="FS132" s="366">
        <f t="shared" si="178"/>
        <v>1.6310015555555557E-2</v>
      </c>
      <c r="FT132" s="366">
        <f t="shared" si="178"/>
        <v>1.5959050000000002E-2</v>
      </c>
      <c r="FU132" s="366">
        <f t="shared" si="178"/>
        <v>1.6138951111111112E-2</v>
      </c>
      <c r="FV132" s="366">
        <f t="shared" si="178"/>
        <v>1.6318908888888886E-2</v>
      </c>
      <c r="FW132" s="366">
        <f t="shared" si="178"/>
        <v>1.6320902222222222E-2</v>
      </c>
      <c r="FX132" s="366">
        <f t="shared" si="178"/>
        <v>1.59691E-2</v>
      </c>
      <c r="FY132" s="366">
        <f t="shared" si="178"/>
        <v>1.6149820555555555E-2</v>
      </c>
      <c r="FZ132" s="366">
        <f t="shared" si="178"/>
        <v>1.6329386666666664E-2</v>
      </c>
      <c r="GA132" s="366">
        <f t="shared" si="178"/>
        <v>1.6332913333333334E-2</v>
      </c>
      <c r="GB132" s="366">
        <f t="shared" si="178"/>
        <v>1.6157302777777778E-2</v>
      </c>
      <c r="GC132" s="366">
        <f t="shared" si="178"/>
        <v>1.6161094444444447E-2</v>
      </c>
      <c r="GD132" s="366">
        <f t="shared" si="178"/>
        <v>1.6342113333333335E-2</v>
      </c>
      <c r="GE132" s="366">
        <f t="shared" si="178"/>
        <v>1.634472E-2</v>
      </c>
      <c r="GF132" s="366">
        <f t="shared" si="178"/>
        <v>1.5992050000000001E-2</v>
      </c>
      <c r="GG132" s="366">
        <f t="shared" si="178"/>
        <v>1.617176166666667E-2</v>
      </c>
      <c r="GH132" s="366">
        <f t="shared" si="178"/>
        <v>1.6353255555555557E-2</v>
      </c>
      <c r="GI132" s="366">
        <f t="shared" si="178"/>
        <v>1.6357037777777778E-2</v>
      </c>
      <c r="GJ132" s="366">
        <f t="shared" si="178"/>
        <v>1.6004600000000001E-2</v>
      </c>
    </row>
    <row r="133" spans="1:192" s="572" customFormat="1" x14ac:dyDescent="0.35">
      <c r="A133" s="567"/>
      <c r="B133" s="567"/>
      <c r="C133" s="568"/>
      <c r="D133" s="569"/>
      <c r="E133" s="570" t="s">
        <v>219</v>
      </c>
      <c r="F133" s="570"/>
      <c r="G133" s="570" t="str">
        <f xml:space="preserve"> SMU</f>
        <v>$ 000s</v>
      </c>
      <c r="H133" s="570">
        <f xml:space="preserve"> SUM(J133:GJ133)</f>
        <v>23951.863062101282</v>
      </c>
      <c r="I133" s="571"/>
      <c r="J133" s="570">
        <f t="shared" ref="J133:AO133" si="179" xml:space="preserve"> J131 * J132</f>
        <v>0</v>
      </c>
      <c r="K133" s="570">
        <f t="shared" si="179"/>
        <v>0</v>
      </c>
      <c r="L133" s="570">
        <f t="shared" si="179"/>
        <v>0</v>
      </c>
      <c r="M133" s="570">
        <f t="shared" si="179"/>
        <v>1055.0477649906447</v>
      </c>
      <c r="N133" s="570">
        <f t="shared" si="179"/>
        <v>1047.4014285690321</v>
      </c>
      <c r="O133" s="570">
        <f t="shared" si="179"/>
        <v>1028.0658807664831</v>
      </c>
      <c r="P133" s="570">
        <f t="shared" si="179"/>
        <v>986.49308545769634</v>
      </c>
      <c r="Q133" s="570">
        <f t="shared" si="179"/>
        <v>977.33084812078141</v>
      </c>
      <c r="R133" s="570">
        <f t="shared" si="179"/>
        <v>967.61364483290163</v>
      </c>
      <c r="S133" s="570">
        <f t="shared" si="179"/>
        <v>946.9652557429207</v>
      </c>
      <c r="T133" s="570">
        <f t="shared" si="179"/>
        <v>905.81557410360278</v>
      </c>
      <c r="U133" s="570">
        <f t="shared" si="179"/>
        <v>894.42065188991364</v>
      </c>
      <c r="V133" s="570">
        <f t="shared" si="179"/>
        <v>882.38654387945144</v>
      </c>
      <c r="W133" s="570">
        <f t="shared" si="179"/>
        <v>860.28345265306018</v>
      </c>
      <c r="X133" s="570">
        <f t="shared" si="179"/>
        <v>828.71703943637885</v>
      </c>
      <c r="Y133" s="570">
        <f t="shared" si="179"/>
        <v>806.04411177674115</v>
      </c>
      <c r="Z133" s="570">
        <f t="shared" si="179"/>
        <v>791.56792153496451</v>
      </c>
      <c r="AA133" s="570">
        <f t="shared" si="179"/>
        <v>768.06748379522082</v>
      </c>
      <c r="AB133" s="570">
        <f t="shared" si="179"/>
        <v>728.01488457509345</v>
      </c>
      <c r="AC133" s="570">
        <f t="shared" si="179"/>
        <v>711.84145372085459</v>
      </c>
      <c r="AD133" s="570">
        <f t="shared" si="179"/>
        <v>694.81333444196616</v>
      </c>
      <c r="AE133" s="570">
        <f t="shared" si="179"/>
        <v>669.7453186424176</v>
      </c>
      <c r="AF133" s="570">
        <f t="shared" si="179"/>
        <v>630.2672391605555</v>
      </c>
      <c r="AG133" s="570">
        <f t="shared" si="179"/>
        <v>611.36881359733593</v>
      </c>
      <c r="AH133" s="570">
        <f t="shared" si="179"/>
        <v>591.62074308166291</v>
      </c>
      <c r="AI133" s="570">
        <f t="shared" si="179"/>
        <v>564.83674347647161</v>
      </c>
      <c r="AJ133" s="570">
        <f t="shared" si="179"/>
        <v>525.92125370612132</v>
      </c>
      <c r="AK133" s="570">
        <f t="shared" si="179"/>
        <v>504.20619479645654</v>
      </c>
      <c r="AL133" s="570">
        <f t="shared" si="179"/>
        <v>481.54376760983757</v>
      </c>
      <c r="AM133" s="570">
        <f t="shared" si="179"/>
        <v>452.99165529694415</v>
      </c>
      <c r="AN133" s="570">
        <f t="shared" si="179"/>
        <v>419.3649218423846</v>
      </c>
      <c r="AO133" s="570">
        <f t="shared" si="179"/>
        <v>390.11028514289399</v>
      </c>
      <c r="AP133" s="570">
        <f t="shared" ref="AP133:BU133" si="180" xml:space="preserve"> AP131 * AP132</f>
        <v>364.31713590232624</v>
      </c>
      <c r="AQ133" s="570">
        <f t="shared" si="180"/>
        <v>333.82229585255999</v>
      </c>
      <c r="AR133" s="570">
        <f t="shared" si="180"/>
        <v>296.25868307078872</v>
      </c>
      <c r="AS133" s="570">
        <f t="shared" si="180"/>
        <v>268.31931053989609</v>
      </c>
      <c r="AT133" s="570">
        <f t="shared" si="180"/>
        <v>239.21930700795079</v>
      </c>
      <c r="AU133" s="570">
        <f t="shared" si="180"/>
        <v>206.69059826915239</v>
      </c>
      <c r="AV133" s="570">
        <f t="shared" si="180"/>
        <v>169.86427725315113</v>
      </c>
      <c r="AW133" s="570">
        <f t="shared" si="180"/>
        <v>138.46971407761995</v>
      </c>
      <c r="AX133" s="570">
        <f t="shared" si="180"/>
        <v>105.82723422655955</v>
      </c>
      <c r="AY133" s="570">
        <f t="shared" si="180"/>
        <v>71.128219466918253</v>
      </c>
      <c r="AZ133" s="570">
        <f t="shared" si="180"/>
        <v>35.078989793571104</v>
      </c>
      <c r="BA133" s="570">
        <f t="shared" si="180"/>
        <v>-3.8788805341027913E-13</v>
      </c>
      <c r="BB133" s="570">
        <f t="shared" si="180"/>
        <v>-3.9220578401000246E-13</v>
      </c>
      <c r="BC133" s="570">
        <f t="shared" si="180"/>
        <v>-3.9226351873367101E-13</v>
      </c>
      <c r="BD133" s="570">
        <f t="shared" si="180"/>
        <v>-3.8808916997368214E-13</v>
      </c>
      <c r="BE133" s="570">
        <f t="shared" si="180"/>
        <v>-3.88138828384399E-13</v>
      </c>
      <c r="BF133" s="570">
        <f t="shared" si="180"/>
        <v>-3.9245052903424952E-13</v>
      </c>
      <c r="BG133" s="570">
        <f t="shared" si="180"/>
        <v>-3.9251328416867184E-13</v>
      </c>
      <c r="BH133" s="570">
        <f t="shared" si="180"/>
        <v>-3.840687895717565E-13</v>
      </c>
      <c r="BI133" s="570">
        <f t="shared" si="180"/>
        <v>-3.8839332773932252E-13</v>
      </c>
      <c r="BJ133" s="570">
        <f t="shared" si="180"/>
        <v>-3.9272037611226558E-13</v>
      </c>
      <c r="BK133" s="570">
        <f t="shared" si="180"/>
        <v>-3.9278815165744162E-13</v>
      </c>
      <c r="BL133" s="570">
        <f t="shared" si="180"/>
        <v>-3.8434136513387781E-13</v>
      </c>
      <c r="BM133" s="570">
        <f t="shared" si="180"/>
        <v>-3.8869376112415922E-13</v>
      </c>
      <c r="BN133" s="570">
        <f t="shared" si="180"/>
        <v>-3.9303038647631185E-13</v>
      </c>
      <c r="BO133" s="570">
        <f t="shared" si="180"/>
        <v>-3.9311322325374935E-13</v>
      </c>
      <c r="BP133" s="570">
        <f t="shared" si="180"/>
        <v>-3.8461885196738878E-13</v>
      </c>
      <c r="BQ133" s="570">
        <f t="shared" si="180"/>
        <v>-3.8893584587640366E-13</v>
      </c>
      <c r="BR133" s="570">
        <f t="shared" si="180"/>
        <v>-3.9326634578173977E-13</v>
      </c>
      <c r="BS133" s="570">
        <f t="shared" si="180"/>
        <v>-3.9331529478658922E-13</v>
      </c>
      <c r="BT133" s="570">
        <f t="shared" si="180"/>
        <v>-3.8909102840989364E-13</v>
      </c>
      <c r="BU133" s="570">
        <f t="shared" si="180"/>
        <v>-3.8916427456570092E-13</v>
      </c>
      <c r="BV133" s="570">
        <f t="shared" ref="BV133:DA133" si="181" xml:space="preserve"> BV131 * BV132</f>
        <v>-3.934997948817909E-13</v>
      </c>
      <c r="BW133" s="570">
        <f t="shared" si="181"/>
        <v>-3.935914173780475E-13</v>
      </c>
      <c r="BX133" s="570">
        <f t="shared" si="181"/>
        <v>-3.8511857383127792E-13</v>
      </c>
      <c r="BY133" s="570">
        <f t="shared" si="181"/>
        <v>-3.8948208839428843E-13</v>
      </c>
      <c r="BZ133" s="570">
        <f t="shared" si="181"/>
        <v>-3.9383365219691768E-13</v>
      </c>
      <c r="CA133" s="570">
        <f t="shared" si="181"/>
        <v>-3.939039379474707E-13</v>
      </c>
      <c r="CB133" s="570">
        <f t="shared" si="181"/>
        <v>-3.8542184483958401E-13</v>
      </c>
      <c r="CC133" s="570">
        <f t="shared" si="181"/>
        <v>-3.8977134863671379E-13</v>
      </c>
      <c r="CD133" s="570">
        <f t="shared" si="181"/>
        <v>-3.9411730540450676E-13</v>
      </c>
      <c r="CE133" s="570">
        <f t="shared" si="181"/>
        <v>-3.9419135646312501E-13</v>
      </c>
      <c r="CF133" s="570">
        <f t="shared" si="181"/>
        <v>-3.8568214222323154E-13</v>
      </c>
      <c r="CG133" s="570">
        <f t="shared" si="181"/>
        <v>-3.9002584799163741E-13</v>
      </c>
      <c r="CH133" s="570">
        <f t="shared" si="181"/>
        <v>-3.943733463529498E-13</v>
      </c>
      <c r="CI133" s="570">
        <f t="shared" si="181"/>
        <v>-3.9443359128199519E-13</v>
      </c>
      <c r="CJ133" s="570">
        <f t="shared" si="181"/>
        <v>-3.9019344512780668E-13</v>
      </c>
      <c r="CK133" s="570">
        <f t="shared" si="181"/>
        <v>-3.902728985849535E-13</v>
      </c>
      <c r="CL133" s="570">
        <f t="shared" si="181"/>
        <v>-3.9461558117181988E-13</v>
      </c>
      <c r="CM133" s="570">
        <f t="shared" si="181"/>
        <v>-3.9468335671699607E-13</v>
      </c>
      <c r="CN133" s="570">
        <f t="shared" si="181"/>
        <v>-3.8618677535851019E-13</v>
      </c>
      <c r="CO133" s="570">
        <f t="shared" si="181"/>
        <v>-3.9054726130416388E-13</v>
      </c>
      <c r="CP133" s="570">
        <f t="shared" si="181"/>
        <v>-3.948841731471475E-13</v>
      </c>
      <c r="CQ133" s="570">
        <f t="shared" si="181"/>
        <v>-3.94967009924585E-13</v>
      </c>
      <c r="CR133" s="570">
        <f t="shared" si="181"/>
        <v>-3.8644216147076806E-13</v>
      </c>
      <c r="CS133" s="570">
        <f t="shared" si="181"/>
        <v>-3.9079927773855161E-13</v>
      </c>
      <c r="CT133" s="570">
        <f t="shared" si="181"/>
        <v>-3.9515025491709814E-13</v>
      </c>
      <c r="CU133" s="570">
        <f t="shared" si="181"/>
        <v>-3.951979488192592E-13</v>
      </c>
      <c r="CV133" s="570">
        <f t="shared" si="181"/>
        <v>-3.8667790249746751E-13</v>
      </c>
      <c r="CW133" s="570">
        <f t="shared" si="181"/>
        <v>-3.9104012103052815E-13</v>
      </c>
      <c r="CX133" s="570">
        <f t="shared" si="181"/>
        <v>-3.9541884689242586E-13</v>
      </c>
      <c r="CY133" s="570">
        <f t="shared" si="181"/>
        <v>-3.9549791836179793E-13</v>
      </c>
      <c r="CZ133" s="570">
        <f t="shared" si="181"/>
        <v>-3.9128593016357618E-13</v>
      </c>
      <c r="DA133" s="570">
        <f t="shared" si="181"/>
        <v>-3.9137283238233074E-13</v>
      </c>
      <c r="DB133" s="570">
        <f t="shared" ref="DB133:EG133" si="182" xml:space="preserve"> DB131 * DB132</f>
        <v>-3.9572132664034147E-13</v>
      </c>
      <c r="DC133" s="570">
        <f t="shared" si="182"/>
        <v>-3.957752960559447E-13</v>
      </c>
      <c r="DD133" s="570">
        <f t="shared" si="182"/>
        <v>-3.872463821608108E-13</v>
      </c>
      <c r="DE133" s="570">
        <f t="shared" si="182"/>
        <v>-3.9160498545243169E-13</v>
      </c>
      <c r="DF133" s="570">
        <f t="shared" si="182"/>
        <v>-3.9597360228071914E-13</v>
      </c>
      <c r="DG133" s="570">
        <f t="shared" si="182"/>
        <v>-3.960627145715989E-13</v>
      </c>
      <c r="DH133" s="570">
        <f t="shared" si="182"/>
        <v>-3.8752878026571128E-13</v>
      </c>
      <c r="DI133" s="570">
        <f t="shared" si="182"/>
        <v>-3.9188679693324962E-13</v>
      </c>
      <c r="DJ133" s="570">
        <f t="shared" si="182"/>
        <v>-3.96284867747454E-13</v>
      </c>
      <c r="DK133" s="570">
        <f t="shared" si="182"/>
        <v>-3.963601739087608E-13</v>
      </c>
      <c r="DL133" s="570">
        <f t="shared" si="182"/>
        <v>-3.8779030546720606E-13</v>
      </c>
      <c r="DM133" s="570">
        <f t="shared" si="182"/>
        <v>-3.9218598885781826E-13</v>
      </c>
      <c r="DN133" s="570">
        <f t="shared" si="182"/>
        <v>-3.9654592910665087E-13</v>
      </c>
      <c r="DO133" s="570">
        <f t="shared" si="182"/>
        <v>-3.9659487811150037E-13</v>
      </c>
      <c r="DP133" s="570">
        <f t="shared" si="182"/>
        <v>-3.9237469081854214E-13</v>
      </c>
      <c r="DQ133" s="570">
        <f t="shared" si="182"/>
        <v>-3.9243055653059855E-13</v>
      </c>
      <c r="DR133" s="570">
        <f t="shared" si="182"/>
        <v>-3.9683460272499362E-13</v>
      </c>
      <c r="DS133" s="570">
        <f t="shared" si="182"/>
        <v>-3.9688857214059674E-13</v>
      </c>
      <c r="DT133" s="570">
        <f t="shared" si="182"/>
        <v>-3.8834773476992266E-13</v>
      </c>
      <c r="DU133" s="570">
        <f t="shared" si="182"/>
        <v>-3.9273223137570314E-13</v>
      </c>
      <c r="DV133" s="570">
        <f t="shared" si="182"/>
        <v>-3.9709942939225581E-13</v>
      </c>
      <c r="DW133" s="570">
        <f t="shared" si="182"/>
        <v>-3.9717348045087421E-13</v>
      </c>
      <c r="DX133" s="570">
        <f t="shared" si="182"/>
        <v>-3.8861785469634927E-13</v>
      </c>
      <c r="DY133" s="570">
        <f t="shared" si="182"/>
        <v>-3.9298052342928722E-13</v>
      </c>
      <c r="DZ133" s="570">
        <f t="shared" si="182"/>
        <v>-3.9735170503263363E-13</v>
      </c>
      <c r="EA133" s="570">
        <f t="shared" si="182"/>
        <v>-3.9743454181007103E-13</v>
      </c>
      <c r="EB133" s="570">
        <f t="shared" si="182"/>
        <v>-3.8884131754457484E-13</v>
      </c>
      <c r="EC133" s="570">
        <f t="shared" si="182"/>
        <v>-3.9321764234045992E-13</v>
      </c>
      <c r="ED133" s="570">
        <f t="shared" si="182"/>
        <v>-3.9763033782946879E-13</v>
      </c>
      <c r="EE133" s="570">
        <f t="shared" si="182"/>
        <v>-3.9769685827195654E-13</v>
      </c>
      <c r="EF133" s="570">
        <f t="shared" si="182"/>
        <v>-3.9343986372841759E-13</v>
      </c>
      <c r="EG133" s="570">
        <f t="shared" si="182"/>
        <v>-3.9352428302663615E-13</v>
      </c>
      <c r="EH133" s="570">
        <f t="shared" ref="EH133:FM133" si="183" xml:space="preserve"> EH131 * EH132</f>
        <v>-3.9790269511286174E-13</v>
      </c>
      <c r="EI133" s="570">
        <f t="shared" si="183"/>
        <v>-3.9798051147954537E-13</v>
      </c>
      <c r="EJ133" s="570">
        <f t="shared" si="183"/>
        <v>-3.893827852152754E-13</v>
      </c>
      <c r="EK133" s="570">
        <f t="shared" si="183"/>
        <v>-3.9379740428557849E-13</v>
      </c>
      <c r="EL133" s="570">
        <f t="shared" si="183"/>
        <v>-3.9820642996346579E-13</v>
      </c>
      <c r="EM133" s="570">
        <f t="shared" si="183"/>
        <v>-3.9825412386562686E-13</v>
      </c>
      <c r="EN133" s="570">
        <f t="shared" si="183"/>
        <v>-3.8964308259892277E-13</v>
      </c>
      <c r="EO133" s="570">
        <f t="shared" si="183"/>
        <v>-3.9402831589541165E-13</v>
      </c>
      <c r="EP133" s="570">
        <f t="shared" si="183"/>
        <v>-3.9841603211243642E-13</v>
      </c>
      <c r="EQ133" s="570">
        <f t="shared" si="183"/>
        <v>-3.9849008317105477E-13</v>
      </c>
      <c r="ER133" s="570">
        <f t="shared" si="183"/>
        <v>-3.8989478525763847E-13</v>
      </c>
      <c r="ES133" s="570">
        <f t="shared" si="183"/>
        <v>-3.9431385175703332E-13</v>
      </c>
      <c r="ET133" s="570">
        <f t="shared" si="183"/>
        <v>-3.98732317989925E-13</v>
      </c>
      <c r="EU133" s="570">
        <f t="shared" si="183"/>
        <v>-3.9881264456198552E-13</v>
      </c>
      <c r="EV133" s="570">
        <f t="shared" si="183"/>
        <v>-3.9452117562177592E-13</v>
      </c>
      <c r="EW133" s="570">
        <f t="shared" si="183"/>
        <v>-3.9457083403249268E-13</v>
      </c>
      <c r="EX133" s="570">
        <f t="shared" si="183"/>
        <v>-3.9898584873299117E-13</v>
      </c>
      <c r="EY133" s="570">
        <f t="shared" si="183"/>
        <v>-3.9906240999698645E-13</v>
      </c>
      <c r="EZ133" s="570">
        <f t="shared" si="183"/>
        <v>-3.9045098674250767E-13</v>
      </c>
      <c r="FA133" s="570">
        <f t="shared" si="183"/>
        <v>-3.9484767967223896E-13</v>
      </c>
      <c r="FB133" s="570">
        <f t="shared" si="183"/>
        <v>-3.9926950194058004E-13</v>
      </c>
      <c r="FC133" s="570">
        <f t="shared" si="183"/>
        <v>-3.993259815615602E-13</v>
      </c>
      <c r="FD133" s="570">
        <f t="shared" si="183"/>
        <v>-3.9072356230462903E-13</v>
      </c>
      <c r="FE133" s="570">
        <f t="shared" si="183"/>
        <v>-3.9513569845439638E-13</v>
      </c>
      <c r="FF133" s="570">
        <f t="shared" si="183"/>
        <v>-3.9956319596967666E-13</v>
      </c>
      <c r="FG133" s="570">
        <f t="shared" si="183"/>
        <v>-3.9963348172022959E-13</v>
      </c>
      <c r="FH133" s="570">
        <f t="shared" si="183"/>
        <v>-3.9100104913814E-13</v>
      </c>
      <c r="FI133" s="570">
        <f t="shared" si="183"/>
        <v>-3.9539888803119543E-13</v>
      </c>
      <c r="FJ133" s="570">
        <f t="shared" si="183"/>
        <v>-3.9983806345844644E-13</v>
      </c>
      <c r="FK133" s="570">
        <f t="shared" si="183"/>
        <v>-3.9989203287404962E-13</v>
      </c>
      <c r="FL133" s="570">
        <f t="shared" si="183"/>
        <v>-3.9562607526022475E-13</v>
      </c>
      <c r="FM133" s="570">
        <f t="shared" si="183"/>
        <v>-3.9568566535308495E-13</v>
      </c>
      <c r="FN133" s="570">
        <f t="shared" ref="FN133:GJ133" si="184" xml:space="preserve"> FN131 * FN132</f>
        <v>-4.0012297176872387E-13</v>
      </c>
      <c r="FO133" s="570">
        <f t="shared" si="184"/>
        <v>-4.0020329834078438E-13</v>
      </c>
      <c r="FP133" s="570">
        <f t="shared" si="184"/>
        <v>-3.9159408515843105E-13</v>
      </c>
      <c r="FQ133" s="570">
        <f t="shared" si="184"/>
        <v>-3.9601961816515538E-13</v>
      </c>
      <c r="FR133" s="570">
        <f t="shared" si="184"/>
        <v>-4.0044051274890084E-13</v>
      </c>
      <c r="FS133" s="570">
        <f t="shared" si="184"/>
        <v>-4.0051456380751919E-13</v>
      </c>
      <c r="FT133" s="570">
        <f t="shared" si="184"/>
        <v>-3.9189612834888984E-13</v>
      </c>
      <c r="FU133" s="570">
        <f t="shared" si="184"/>
        <v>-3.9631384424865249E-13</v>
      </c>
      <c r="FV133" s="570">
        <f t="shared" si="184"/>
        <v>-4.0073295167530881E-13</v>
      </c>
      <c r="FW133" s="570">
        <f t="shared" si="184"/>
        <v>-4.0078190068015827E-13</v>
      </c>
      <c r="FX133" s="570">
        <f t="shared" si="184"/>
        <v>-3.9214291973621583E-13</v>
      </c>
      <c r="FY133" s="570">
        <f t="shared" si="184"/>
        <v>-3.9658075820625523E-13</v>
      </c>
      <c r="FZ133" s="570">
        <f t="shared" si="184"/>
        <v>-4.0099024772644035E-13</v>
      </c>
      <c r="GA133" s="570">
        <f t="shared" si="184"/>
        <v>-4.0107684981194328E-13</v>
      </c>
      <c r="GB133" s="570">
        <f t="shared" si="184"/>
        <v>-3.9676449432590742E-13</v>
      </c>
      <c r="GC133" s="570">
        <f t="shared" si="184"/>
        <v>-3.9685760384600152E-13</v>
      </c>
      <c r="GD133" s="570">
        <f t="shared" si="184"/>
        <v>-4.0130276829586371E-13</v>
      </c>
      <c r="GE133" s="570">
        <f t="shared" si="184"/>
        <v>-4.0136677853297442E-13</v>
      </c>
      <c r="GF133" s="570">
        <f t="shared" si="184"/>
        <v>-3.9270648812816945E-13</v>
      </c>
      <c r="GG133" s="570">
        <f t="shared" si="184"/>
        <v>-3.9711955196253262E-13</v>
      </c>
      <c r="GH133" s="570">
        <f t="shared" si="184"/>
        <v>-4.0157638068194505E-13</v>
      </c>
      <c r="GI133" s="570">
        <f t="shared" si="184"/>
        <v>-4.0166925828089008E-13</v>
      </c>
      <c r="GJ133" s="570">
        <f t="shared" si="184"/>
        <v>-3.9301467040786521E-13</v>
      </c>
    </row>
    <row r="134" spans="1:192" s="572" customFormat="1" x14ac:dyDescent="0.35">
      <c r="A134" s="567"/>
      <c r="B134" s="567"/>
      <c r="C134" s="568"/>
      <c r="D134" s="569"/>
      <c r="E134" s="570" t="str">
        <f xml:space="preserve"> LEFT(E133, LEN(E133) - 4)</f>
        <v>Senior debt interest</v>
      </c>
      <c r="F134" s="570"/>
      <c r="G134" s="570" t="str">
        <f xml:space="preserve"> SMU</f>
        <v>$ 000s</v>
      </c>
      <c r="H134" s="570">
        <f xml:space="preserve"> SUM(J134:GJ134)</f>
        <v>-23951.863062101282</v>
      </c>
      <c r="I134" s="571"/>
      <c r="J134" s="570">
        <f t="shared" ref="J134:BU134" si="185" xml:space="preserve"> -1 * J133</f>
        <v>0</v>
      </c>
      <c r="K134" s="570">
        <f t="shared" si="185"/>
        <v>0</v>
      </c>
      <c r="L134" s="570">
        <f t="shared" si="185"/>
        <v>0</v>
      </c>
      <c r="M134" s="570">
        <f t="shared" si="185"/>
        <v>-1055.0477649906447</v>
      </c>
      <c r="N134" s="570">
        <f t="shared" si="185"/>
        <v>-1047.4014285690321</v>
      </c>
      <c r="O134" s="570">
        <f t="shared" si="185"/>
        <v>-1028.0658807664831</v>
      </c>
      <c r="P134" s="570">
        <f t="shared" si="185"/>
        <v>-986.49308545769634</v>
      </c>
      <c r="Q134" s="570">
        <f t="shared" si="185"/>
        <v>-977.33084812078141</v>
      </c>
      <c r="R134" s="570">
        <f t="shared" si="185"/>
        <v>-967.61364483290163</v>
      </c>
      <c r="S134" s="570">
        <f t="shared" si="185"/>
        <v>-946.9652557429207</v>
      </c>
      <c r="T134" s="570">
        <f t="shared" si="185"/>
        <v>-905.81557410360278</v>
      </c>
      <c r="U134" s="570">
        <f t="shared" si="185"/>
        <v>-894.42065188991364</v>
      </c>
      <c r="V134" s="570">
        <f t="shared" si="185"/>
        <v>-882.38654387945144</v>
      </c>
      <c r="W134" s="570">
        <f t="shared" si="185"/>
        <v>-860.28345265306018</v>
      </c>
      <c r="X134" s="570">
        <f t="shared" si="185"/>
        <v>-828.71703943637885</v>
      </c>
      <c r="Y134" s="570">
        <f t="shared" si="185"/>
        <v>-806.04411177674115</v>
      </c>
      <c r="Z134" s="570">
        <f t="shared" si="185"/>
        <v>-791.56792153496451</v>
      </c>
      <c r="AA134" s="570">
        <f t="shared" si="185"/>
        <v>-768.06748379522082</v>
      </c>
      <c r="AB134" s="570">
        <f t="shared" si="185"/>
        <v>-728.01488457509345</v>
      </c>
      <c r="AC134" s="570">
        <f t="shared" si="185"/>
        <v>-711.84145372085459</v>
      </c>
      <c r="AD134" s="570">
        <f t="shared" si="185"/>
        <v>-694.81333444196616</v>
      </c>
      <c r="AE134" s="570">
        <f t="shared" si="185"/>
        <v>-669.7453186424176</v>
      </c>
      <c r="AF134" s="570">
        <f t="shared" si="185"/>
        <v>-630.2672391605555</v>
      </c>
      <c r="AG134" s="570">
        <f t="shared" si="185"/>
        <v>-611.36881359733593</v>
      </c>
      <c r="AH134" s="570">
        <f t="shared" si="185"/>
        <v>-591.62074308166291</v>
      </c>
      <c r="AI134" s="570">
        <f t="shared" si="185"/>
        <v>-564.83674347647161</v>
      </c>
      <c r="AJ134" s="570">
        <f t="shared" si="185"/>
        <v>-525.92125370612132</v>
      </c>
      <c r="AK134" s="570">
        <f t="shared" si="185"/>
        <v>-504.20619479645654</v>
      </c>
      <c r="AL134" s="570">
        <f t="shared" si="185"/>
        <v>-481.54376760983757</v>
      </c>
      <c r="AM134" s="570">
        <f t="shared" si="185"/>
        <v>-452.99165529694415</v>
      </c>
      <c r="AN134" s="570">
        <f t="shared" si="185"/>
        <v>-419.3649218423846</v>
      </c>
      <c r="AO134" s="570">
        <f t="shared" si="185"/>
        <v>-390.11028514289399</v>
      </c>
      <c r="AP134" s="570">
        <f t="shared" si="185"/>
        <v>-364.31713590232624</v>
      </c>
      <c r="AQ134" s="570">
        <f t="shared" si="185"/>
        <v>-333.82229585255999</v>
      </c>
      <c r="AR134" s="570">
        <f t="shared" si="185"/>
        <v>-296.25868307078872</v>
      </c>
      <c r="AS134" s="570">
        <f t="shared" si="185"/>
        <v>-268.31931053989609</v>
      </c>
      <c r="AT134" s="570">
        <f t="shared" si="185"/>
        <v>-239.21930700795079</v>
      </c>
      <c r="AU134" s="570">
        <f t="shared" si="185"/>
        <v>-206.69059826915239</v>
      </c>
      <c r="AV134" s="570">
        <f t="shared" si="185"/>
        <v>-169.86427725315113</v>
      </c>
      <c r="AW134" s="570">
        <f t="shared" si="185"/>
        <v>-138.46971407761995</v>
      </c>
      <c r="AX134" s="570">
        <f t="shared" si="185"/>
        <v>-105.82723422655955</v>
      </c>
      <c r="AY134" s="570">
        <f t="shared" si="185"/>
        <v>-71.128219466918253</v>
      </c>
      <c r="AZ134" s="570">
        <f t="shared" si="185"/>
        <v>-35.078989793571104</v>
      </c>
      <c r="BA134" s="570">
        <f t="shared" si="185"/>
        <v>3.8788805341027913E-13</v>
      </c>
      <c r="BB134" s="570">
        <f t="shared" si="185"/>
        <v>3.9220578401000246E-13</v>
      </c>
      <c r="BC134" s="570">
        <f t="shared" si="185"/>
        <v>3.9226351873367101E-13</v>
      </c>
      <c r="BD134" s="570">
        <f t="shared" si="185"/>
        <v>3.8808916997368214E-13</v>
      </c>
      <c r="BE134" s="570">
        <f t="shared" si="185"/>
        <v>3.88138828384399E-13</v>
      </c>
      <c r="BF134" s="570">
        <f t="shared" si="185"/>
        <v>3.9245052903424952E-13</v>
      </c>
      <c r="BG134" s="570">
        <f t="shared" si="185"/>
        <v>3.9251328416867184E-13</v>
      </c>
      <c r="BH134" s="570">
        <f t="shared" si="185"/>
        <v>3.840687895717565E-13</v>
      </c>
      <c r="BI134" s="570">
        <f t="shared" si="185"/>
        <v>3.8839332773932252E-13</v>
      </c>
      <c r="BJ134" s="570">
        <f t="shared" si="185"/>
        <v>3.9272037611226558E-13</v>
      </c>
      <c r="BK134" s="570">
        <f t="shared" si="185"/>
        <v>3.9278815165744162E-13</v>
      </c>
      <c r="BL134" s="570">
        <f t="shared" si="185"/>
        <v>3.8434136513387781E-13</v>
      </c>
      <c r="BM134" s="570">
        <f t="shared" si="185"/>
        <v>3.8869376112415922E-13</v>
      </c>
      <c r="BN134" s="570">
        <f t="shared" si="185"/>
        <v>3.9303038647631185E-13</v>
      </c>
      <c r="BO134" s="570">
        <f t="shared" si="185"/>
        <v>3.9311322325374935E-13</v>
      </c>
      <c r="BP134" s="570">
        <f t="shared" si="185"/>
        <v>3.8461885196738878E-13</v>
      </c>
      <c r="BQ134" s="570">
        <f t="shared" si="185"/>
        <v>3.8893584587640366E-13</v>
      </c>
      <c r="BR134" s="570">
        <f t="shared" si="185"/>
        <v>3.9326634578173977E-13</v>
      </c>
      <c r="BS134" s="570">
        <f t="shared" si="185"/>
        <v>3.9331529478658922E-13</v>
      </c>
      <c r="BT134" s="570">
        <f t="shared" si="185"/>
        <v>3.8909102840989364E-13</v>
      </c>
      <c r="BU134" s="570">
        <f t="shared" si="185"/>
        <v>3.8916427456570092E-13</v>
      </c>
      <c r="BV134" s="570">
        <f t="shared" ref="BV134:EG134" si="186" xml:space="preserve"> -1 * BV133</f>
        <v>3.934997948817909E-13</v>
      </c>
      <c r="BW134" s="570">
        <f t="shared" si="186"/>
        <v>3.935914173780475E-13</v>
      </c>
      <c r="BX134" s="570">
        <f t="shared" si="186"/>
        <v>3.8511857383127792E-13</v>
      </c>
      <c r="BY134" s="570">
        <f t="shared" si="186"/>
        <v>3.8948208839428843E-13</v>
      </c>
      <c r="BZ134" s="570">
        <f t="shared" si="186"/>
        <v>3.9383365219691768E-13</v>
      </c>
      <c r="CA134" s="570">
        <f t="shared" si="186"/>
        <v>3.939039379474707E-13</v>
      </c>
      <c r="CB134" s="570">
        <f t="shared" si="186"/>
        <v>3.8542184483958401E-13</v>
      </c>
      <c r="CC134" s="570">
        <f t="shared" si="186"/>
        <v>3.8977134863671379E-13</v>
      </c>
      <c r="CD134" s="570">
        <f t="shared" si="186"/>
        <v>3.9411730540450676E-13</v>
      </c>
      <c r="CE134" s="570">
        <f t="shared" si="186"/>
        <v>3.9419135646312501E-13</v>
      </c>
      <c r="CF134" s="570">
        <f t="shared" si="186"/>
        <v>3.8568214222323154E-13</v>
      </c>
      <c r="CG134" s="570">
        <f t="shared" si="186"/>
        <v>3.9002584799163741E-13</v>
      </c>
      <c r="CH134" s="570">
        <f t="shared" si="186"/>
        <v>3.943733463529498E-13</v>
      </c>
      <c r="CI134" s="570">
        <f t="shared" si="186"/>
        <v>3.9443359128199519E-13</v>
      </c>
      <c r="CJ134" s="570">
        <f t="shared" si="186"/>
        <v>3.9019344512780668E-13</v>
      </c>
      <c r="CK134" s="570">
        <f t="shared" si="186"/>
        <v>3.902728985849535E-13</v>
      </c>
      <c r="CL134" s="570">
        <f t="shared" si="186"/>
        <v>3.9461558117181988E-13</v>
      </c>
      <c r="CM134" s="570">
        <f t="shared" si="186"/>
        <v>3.9468335671699607E-13</v>
      </c>
      <c r="CN134" s="570">
        <f t="shared" si="186"/>
        <v>3.8618677535851019E-13</v>
      </c>
      <c r="CO134" s="570">
        <f t="shared" si="186"/>
        <v>3.9054726130416388E-13</v>
      </c>
      <c r="CP134" s="570">
        <f t="shared" si="186"/>
        <v>3.948841731471475E-13</v>
      </c>
      <c r="CQ134" s="570">
        <f t="shared" si="186"/>
        <v>3.94967009924585E-13</v>
      </c>
      <c r="CR134" s="570">
        <f t="shared" si="186"/>
        <v>3.8644216147076806E-13</v>
      </c>
      <c r="CS134" s="570">
        <f t="shared" si="186"/>
        <v>3.9079927773855161E-13</v>
      </c>
      <c r="CT134" s="570">
        <f t="shared" si="186"/>
        <v>3.9515025491709814E-13</v>
      </c>
      <c r="CU134" s="570">
        <f t="shared" si="186"/>
        <v>3.951979488192592E-13</v>
      </c>
      <c r="CV134" s="570">
        <f t="shared" si="186"/>
        <v>3.8667790249746751E-13</v>
      </c>
      <c r="CW134" s="570">
        <f t="shared" si="186"/>
        <v>3.9104012103052815E-13</v>
      </c>
      <c r="CX134" s="570">
        <f t="shared" si="186"/>
        <v>3.9541884689242586E-13</v>
      </c>
      <c r="CY134" s="570">
        <f t="shared" si="186"/>
        <v>3.9549791836179793E-13</v>
      </c>
      <c r="CZ134" s="570">
        <f t="shared" si="186"/>
        <v>3.9128593016357618E-13</v>
      </c>
      <c r="DA134" s="570">
        <f t="shared" si="186"/>
        <v>3.9137283238233074E-13</v>
      </c>
      <c r="DB134" s="570">
        <f t="shared" si="186"/>
        <v>3.9572132664034147E-13</v>
      </c>
      <c r="DC134" s="570">
        <f t="shared" si="186"/>
        <v>3.957752960559447E-13</v>
      </c>
      <c r="DD134" s="570">
        <f t="shared" si="186"/>
        <v>3.872463821608108E-13</v>
      </c>
      <c r="DE134" s="570">
        <f t="shared" si="186"/>
        <v>3.9160498545243169E-13</v>
      </c>
      <c r="DF134" s="570">
        <f t="shared" si="186"/>
        <v>3.9597360228071914E-13</v>
      </c>
      <c r="DG134" s="570">
        <f t="shared" si="186"/>
        <v>3.960627145715989E-13</v>
      </c>
      <c r="DH134" s="570">
        <f t="shared" si="186"/>
        <v>3.8752878026571128E-13</v>
      </c>
      <c r="DI134" s="570">
        <f t="shared" si="186"/>
        <v>3.9188679693324962E-13</v>
      </c>
      <c r="DJ134" s="570">
        <f t="shared" si="186"/>
        <v>3.96284867747454E-13</v>
      </c>
      <c r="DK134" s="570">
        <f t="shared" si="186"/>
        <v>3.963601739087608E-13</v>
      </c>
      <c r="DL134" s="570">
        <f t="shared" si="186"/>
        <v>3.8779030546720606E-13</v>
      </c>
      <c r="DM134" s="570">
        <f t="shared" si="186"/>
        <v>3.9218598885781826E-13</v>
      </c>
      <c r="DN134" s="570">
        <f t="shared" si="186"/>
        <v>3.9654592910665087E-13</v>
      </c>
      <c r="DO134" s="570">
        <f t="shared" si="186"/>
        <v>3.9659487811150037E-13</v>
      </c>
      <c r="DP134" s="570">
        <f t="shared" si="186"/>
        <v>3.9237469081854214E-13</v>
      </c>
      <c r="DQ134" s="570">
        <f t="shared" si="186"/>
        <v>3.9243055653059855E-13</v>
      </c>
      <c r="DR134" s="570">
        <f t="shared" si="186"/>
        <v>3.9683460272499362E-13</v>
      </c>
      <c r="DS134" s="570">
        <f t="shared" si="186"/>
        <v>3.9688857214059674E-13</v>
      </c>
      <c r="DT134" s="570">
        <f t="shared" si="186"/>
        <v>3.8834773476992266E-13</v>
      </c>
      <c r="DU134" s="570">
        <f t="shared" si="186"/>
        <v>3.9273223137570314E-13</v>
      </c>
      <c r="DV134" s="570">
        <f t="shared" si="186"/>
        <v>3.9709942939225581E-13</v>
      </c>
      <c r="DW134" s="570">
        <f t="shared" si="186"/>
        <v>3.9717348045087421E-13</v>
      </c>
      <c r="DX134" s="570">
        <f t="shared" si="186"/>
        <v>3.8861785469634927E-13</v>
      </c>
      <c r="DY134" s="570">
        <f t="shared" si="186"/>
        <v>3.9298052342928722E-13</v>
      </c>
      <c r="DZ134" s="570">
        <f t="shared" si="186"/>
        <v>3.9735170503263363E-13</v>
      </c>
      <c r="EA134" s="570">
        <f t="shared" si="186"/>
        <v>3.9743454181007103E-13</v>
      </c>
      <c r="EB134" s="570">
        <f t="shared" si="186"/>
        <v>3.8884131754457484E-13</v>
      </c>
      <c r="EC134" s="570">
        <f t="shared" si="186"/>
        <v>3.9321764234045992E-13</v>
      </c>
      <c r="ED134" s="570">
        <f t="shared" si="186"/>
        <v>3.9763033782946879E-13</v>
      </c>
      <c r="EE134" s="570">
        <f t="shared" si="186"/>
        <v>3.9769685827195654E-13</v>
      </c>
      <c r="EF134" s="570">
        <f t="shared" si="186"/>
        <v>3.9343986372841759E-13</v>
      </c>
      <c r="EG134" s="570">
        <f t="shared" si="186"/>
        <v>3.9352428302663615E-13</v>
      </c>
      <c r="EH134" s="570">
        <f t="shared" ref="EH134:GJ134" si="187" xml:space="preserve"> -1 * EH133</f>
        <v>3.9790269511286174E-13</v>
      </c>
      <c r="EI134" s="570">
        <f t="shared" si="187"/>
        <v>3.9798051147954537E-13</v>
      </c>
      <c r="EJ134" s="570">
        <f t="shared" si="187"/>
        <v>3.893827852152754E-13</v>
      </c>
      <c r="EK134" s="570">
        <f t="shared" si="187"/>
        <v>3.9379740428557849E-13</v>
      </c>
      <c r="EL134" s="570">
        <f t="shared" si="187"/>
        <v>3.9820642996346579E-13</v>
      </c>
      <c r="EM134" s="570">
        <f t="shared" si="187"/>
        <v>3.9825412386562686E-13</v>
      </c>
      <c r="EN134" s="570">
        <f t="shared" si="187"/>
        <v>3.8964308259892277E-13</v>
      </c>
      <c r="EO134" s="570">
        <f t="shared" si="187"/>
        <v>3.9402831589541165E-13</v>
      </c>
      <c r="EP134" s="570">
        <f t="shared" si="187"/>
        <v>3.9841603211243642E-13</v>
      </c>
      <c r="EQ134" s="570">
        <f t="shared" si="187"/>
        <v>3.9849008317105477E-13</v>
      </c>
      <c r="ER134" s="570">
        <f t="shared" si="187"/>
        <v>3.8989478525763847E-13</v>
      </c>
      <c r="ES134" s="570">
        <f t="shared" si="187"/>
        <v>3.9431385175703332E-13</v>
      </c>
      <c r="ET134" s="570">
        <f t="shared" si="187"/>
        <v>3.98732317989925E-13</v>
      </c>
      <c r="EU134" s="570">
        <f t="shared" si="187"/>
        <v>3.9881264456198552E-13</v>
      </c>
      <c r="EV134" s="570">
        <f t="shared" si="187"/>
        <v>3.9452117562177592E-13</v>
      </c>
      <c r="EW134" s="570">
        <f t="shared" si="187"/>
        <v>3.9457083403249268E-13</v>
      </c>
      <c r="EX134" s="570">
        <f t="shared" si="187"/>
        <v>3.9898584873299117E-13</v>
      </c>
      <c r="EY134" s="570">
        <f t="shared" si="187"/>
        <v>3.9906240999698645E-13</v>
      </c>
      <c r="EZ134" s="570">
        <f t="shared" si="187"/>
        <v>3.9045098674250767E-13</v>
      </c>
      <c r="FA134" s="570">
        <f t="shared" si="187"/>
        <v>3.9484767967223896E-13</v>
      </c>
      <c r="FB134" s="570">
        <f t="shared" si="187"/>
        <v>3.9926950194058004E-13</v>
      </c>
      <c r="FC134" s="570">
        <f t="shared" si="187"/>
        <v>3.993259815615602E-13</v>
      </c>
      <c r="FD134" s="570">
        <f t="shared" si="187"/>
        <v>3.9072356230462903E-13</v>
      </c>
      <c r="FE134" s="570">
        <f t="shared" si="187"/>
        <v>3.9513569845439638E-13</v>
      </c>
      <c r="FF134" s="570">
        <f t="shared" si="187"/>
        <v>3.9956319596967666E-13</v>
      </c>
      <c r="FG134" s="570">
        <f t="shared" si="187"/>
        <v>3.9963348172022959E-13</v>
      </c>
      <c r="FH134" s="570">
        <f t="shared" si="187"/>
        <v>3.9100104913814E-13</v>
      </c>
      <c r="FI134" s="570">
        <f t="shared" si="187"/>
        <v>3.9539888803119543E-13</v>
      </c>
      <c r="FJ134" s="570">
        <f t="shared" si="187"/>
        <v>3.9983806345844644E-13</v>
      </c>
      <c r="FK134" s="570">
        <f t="shared" si="187"/>
        <v>3.9989203287404962E-13</v>
      </c>
      <c r="FL134" s="570">
        <f t="shared" si="187"/>
        <v>3.9562607526022475E-13</v>
      </c>
      <c r="FM134" s="570">
        <f t="shared" si="187"/>
        <v>3.9568566535308495E-13</v>
      </c>
      <c r="FN134" s="570">
        <f t="shared" si="187"/>
        <v>4.0012297176872387E-13</v>
      </c>
      <c r="FO134" s="570">
        <f t="shared" si="187"/>
        <v>4.0020329834078438E-13</v>
      </c>
      <c r="FP134" s="570">
        <f t="shared" si="187"/>
        <v>3.9159408515843105E-13</v>
      </c>
      <c r="FQ134" s="570">
        <f t="shared" si="187"/>
        <v>3.9601961816515538E-13</v>
      </c>
      <c r="FR134" s="570">
        <f t="shared" si="187"/>
        <v>4.0044051274890084E-13</v>
      </c>
      <c r="FS134" s="570">
        <f t="shared" si="187"/>
        <v>4.0051456380751919E-13</v>
      </c>
      <c r="FT134" s="570">
        <f t="shared" si="187"/>
        <v>3.9189612834888984E-13</v>
      </c>
      <c r="FU134" s="570">
        <f t="shared" si="187"/>
        <v>3.9631384424865249E-13</v>
      </c>
      <c r="FV134" s="570">
        <f t="shared" si="187"/>
        <v>4.0073295167530881E-13</v>
      </c>
      <c r="FW134" s="570">
        <f t="shared" si="187"/>
        <v>4.0078190068015827E-13</v>
      </c>
      <c r="FX134" s="570">
        <f t="shared" si="187"/>
        <v>3.9214291973621583E-13</v>
      </c>
      <c r="FY134" s="570">
        <f t="shared" si="187"/>
        <v>3.9658075820625523E-13</v>
      </c>
      <c r="FZ134" s="570">
        <f t="shared" si="187"/>
        <v>4.0099024772644035E-13</v>
      </c>
      <c r="GA134" s="570">
        <f t="shared" si="187"/>
        <v>4.0107684981194328E-13</v>
      </c>
      <c r="GB134" s="570">
        <f t="shared" si="187"/>
        <v>3.9676449432590742E-13</v>
      </c>
      <c r="GC134" s="570">
        <f t="shared" si="187"/>
        <v>3.9685760384600152E-13</v>
      </c>
      <c r="GD134" s="570">
        <f t="shared" si="187"/>
        <v>4.0130276829586371E-13</v>
      </c>
      <c r="GE134" s="570">
        <f t="shared" si="187"/>
        <v>4.0136677853297442E-13</v>
      </c>
      <c r="GF134" s="570">
        <f t="shared" si="187"/>
        <v>3.9270648812816945E-13</v>
      </c>
      <c r="GG134" s="570">
        <f t="shared" si="187"/>
        <v>3.9711955196253262E-13</v>
      </c>
      <c r="GH134" s="570">
        <f t="shared" si="187"/>
        <v>4.0157638068194505E-13</v>
      </c>
      <c r="GI134" s="570">
        <f t="shared" si="187"/>
        <v>4.0166925828089008E-13</v>
      </c>
      <c r="GJ134" s="570">
        <f t="shared" si="187"/>
        <v>3.9301467040786521E-13</v>
      </c>
    </row>
    <row r="137" spans="1:192" x14ac:dyDescent="0.35">
      <c r="A137" s="15" t="s">
        <v>281</v>
      </c>
    </row>
    <row r="139" spans="1:192" x14ac:dyDescent="0.35">
      <c r="B139" s="15" t="s">
        <v>282</v>
      </c>
    </row>
    <row r="140" spans="1:192" x14ac:dyDescent="0.35">
      <c r="E140" s="248" t="str">
        <f xml:space="preserve"> Equity!E$45</f>
        <v>Retained cash balance BEG</v>
      </c>
      <c r="F140" s="248">
        <f xml:space="preserve"> Equity!F$45</f>
        <v>0</v>
      </c>
      <c r="G140" s="248" t="str">
        <f xml:space="preserve"> Equity!G$45</f>
        <v>$ 000s</v>
      </c>
      <c r="H140" s="248">
        <f xml:space="preserve"> Equity!H$45</f>
        <v>0</v>
      </c>
      <c r="I140" s="248">
        <f xml:space="preserve"> Equity!I$45</f>
        <v>0</v>
      </c>
      <c r="J140" s="248">
        <f xml:space="preserve"> Equity!J$45</f>
        <v>0</v>
      </c>
      <c r="K140" s="248">
        <f xml:space="preserve"> Equity!K$45</f>
        <v>0</v>
      </c>
      <c r="L140" s="248">
        <f xml:space="preserve"> Equity!L$45</f>
        <v>0</v>
      </c>
      <c r="M140" s="248">
        <f xml:space="preserve"> Equity!M$45</f>
        <v>0</v>
      </c>
      <c r="N140" s="248">
        <f xml:space="preserve"> Equity!N$45</f>
        <v>0</v>
      </c>
      <c r="O140" s="248">
        <f xml:space="preserve"> Equity!O$45</f>
        <v>0</v>
      </c>
      <c r="P140" s="248">
        <f xml:space="preserve"> Equity!P$45</f>
        <v>0</v>
      </c>
      <c r="Q140" s="248">
        <f xml:space="preserve"> Equity!Q$45</f>
        <v>0</v>
      </c>
      <c r="R140" s="248">
        <f xml:space="preserve"> Equity!R$45</f>
        <v>0</v>
      </c>
      <c r="S140" s="248">
        <f xml:space="preserve"> Equity!S$45</f>
        <v>0</v>
      </c>
      <c r="T140" s="248">
        <f xml:space="preserve"> Equity!T$45</f>
        <v>0</v>
      </c>
      <c r="U140" s="248">
        <f xml:space="preserve"> Equity!U$45</f>
        <v>0</v>
      </c>
      <c r="V140" s="248">
        <f xml:space="preserve"> Equity!V$45</f>
        <v>0</v>
      </c>
      <c r="W140" s="248">
        <f xml:space="preserve"> Equity!W$45</f>
        <v>0</v>
      </c>
      <c r="X140" s="248">
        <f xml:space="preserve"> Equity!X$45</f>
        <v>0</v>
      </c>
      <c r="Y140" s="248">
        <f xml:space="preserve"> Equity!Y$45</f>
        <v>0</v>
      </c>
      <c r="Z140" s="248">
        <f xml:space="preserve"> Equity!Z$45</f>
        <v>0</v>
      </c>
      <c r="AA140" s="248">
        <f xml:space="preserve"> Equity!AA$45</f>
        <v>0</v>
      </c>
      <c r="AB140" s="248">
        <f xml:space="preserve"> Equity!AB$45</f>
        <v>0</v>
      </c>
      <c r="AC140" s="248">
        <f xml:space="preserve"> Equity!AC$45</f>
        <v>0</v>
      </c>
      <c r="AD140" s="248">
        <f xml:space="preserve"> Equity!AD$45</f>
        <v>0</v>
      </c>
      <c r="AE140" s="248">
        <f xml:space="preserve"> Equity!AE$45</f>
        <v>0</v>
      </c>
      <c r="AF140" s="248">
        <f xml:space="preserve"> Equity!AF$45</f>
        <v>0</v>
      </c>
      <c r="AG140" s="248">
        <f xml:space="preserve"> Equity!AG$45</f>
        <v>0</v>
      </c>
      <c r="AH140" s="248">
        <f xml:space="preserve"> Equity!AH$45</f>
        <v>0</v>
      </c>
      <c r="AI140" s="248">
        <f xml:space="preserve"> Equity!AI$45</f>
        <v>0</v>
      </c>
      <c r="AJ140" s="248">
        <f xml:space="preserve"> Equity!AJ$45</f>
        <v>0</v>
      </c>
      <c r="AK140" s="248">
        <f xml:space="preserve"> Equity!AK$45</f>
        <v>0</v>
      </c>
      <c r="AL140" s="248">
        <f xml:space="preserve"> Equity!AL$45</f>
        <v>0</v>
      </c>
      <c r="AM140" s="248">
        <f xml:space="preserve"> Equity!AM$45</f>
        <v>0</v>
      </c>
      <c r="AN140" s="248">
        <f xml:space="preserve"> Equity!AN$45</f>
        <v>0</v>
      </c>
      <c r="AO140" s="248">
        <f xml:space="preserve"> Equity!AO$45</f>
        <v>0</v>
      </c>
      <c r="AP140" s="248">
        <f xml:space="preserve"> Equity!AP$45</f>
        <v>0</v>
      </c>
      <c r="AQ140" s="248">
        <f xml:space="preserve"> Equity!AQ$45</f>
        <v>0</v>
      </c>
      <c r="AR140" s="248">
        <f xml:space="preserve"> Equity!AR$45</f>
        <v>0</v>
      </c>
      <c r="AS140" s="248">
        <f xml:space="preserve"> Equity!AS$45</f>
        <v>0</v>
      </c>
      <c r="AT140" s="248">
        <f xml:space="preserve"> Equity!AT$45</f>
        <v>0</v>
      </c>
      <c r="AU140" s="248">
        <f xml:space="preserve"> Equity!AU$45</f>
        <v>0</v>
      </c>
      <c r="AV140" s="248">
        <f xml:space="preserve"> Equity!AV$45</f>
        <v>0</v>
      </c>
      <c r="AW140" s="248">
        <f xml:space="preserve"> Equity!AW$45</f>
        <v>0</v>
      </c>
      <c r="AX140" s="248">
        <f xml:space="preserve"> Equity!AX$45</f>
        <v>0</v>
      </c>
      <c r="AY140" s="248">
        <f xml:space="preserve"> Equity!AY$45</f>
        <v>0</v>
      </c>
      <c r="AZ140" s="248">
        <f xml:space="preserve"> Equity!AZ$45</f>
        <v>0</v>
      </c>
      <c r="BA140" s="248">
        <f xml:space="preserve"> Equity!BA$45</f>
        <v>0</v>
      </c>
      <c r="BB140" s="248">
        <f xml:space="preserve"> Equity!BB$45</f>
        <v>0</v>
      </c>
      <c r="BC140" s="248">
        <f xml:space="preserve"> Equity!BC$45</f>
        <v>0</v>
      </c>
      <c r="BD140" s="248">
        <f xml:space="preserve"> Equity!BD$45</f>
        <v>0</v>
      </c>
      <c r="BE140" s="248">
        <f xml:space="preserve"> Equity!BE$45</f>
        <v>0</v>
      </c>
      <c r="BF140" s="248">
        <f xml:space="preserve"> Equity!BF$45</f>
        <v>0</v>
      </c>
      <c r="BG140" s="248">
        <f xml:space="preserve"> Equity!BG$45</f>
        <v>0</v>
      </c>
      <c r="BH140" s="248">
        <f xml:space="preserve"> Equity!BH$45</f>
        <v>0</v>
      </c>
      <c r="BI140" s="248">
        <f xml:space="preserve"> Equity!BI$45</f>
        <v>0</v>
      </c>
      <c r="BJ140" s="248">
        <f xml:space="preserve"> Equity!BJ$45</f>
        <v>0</v>
      </c>
      <c r="BK140" s="248">
        <f xml:space="preserve"> Equity!BK$45</f>
        <v>0</v>
      </c>
      <c r="BL140" s="248">
        <f xml:space="preserve"> Equity!BL$45</f>
        <v>0</v>
      </c>
      <c r="BM140" s="248">
        <f xml:space="preserve"> Equity!BM$45</f>
        <v>0</v>
      </c>
      <c r="BN140" s="248">
        <f xml:space="preserve"> Equity!BN$45</f>
        <v>0</v>
      </c>
      <c r="BO140" s="248">
        <f xml:space="preserve"> Equity!BO$45</f>
        <v>0</v>
      </c>
      <c r="BP140" s="248">
        <f xml:space="preserve"> Equity!BP$45</f>
        <v>0</v>
      </c>
      <c r="BQ140" s="248">
        <f xml:space="preserve"> Equity!BQ$45</f>
        <v>0</v>
      </c>
      <c r="BR140" s="248">
        <f xml:space="preserve"> Equity!BR$45</f>
        <v>0</v>
      </c>
      <c r="BS140" s="248">
        <f xml:space="preserve"> Equity!BS$45</f>
        <v>0</v>
      </c>
      <c r="BT140" s="248">
        <f xml:space="preserve"> Equity!BT$45</f>
        <v>0</v>
      </c>
      <c r="BU140" s="248">
        <f xml:space="preserve"> Equity!BU$45</f>
        <v>0</v>
      </c>
      <c r="BV140" s="248">
        <f xml:space="preserve"> Equity!BV$45</f>
        <v>0</v>
      </c>
      <c r="BW140" s="248">
        <f xml:space="preserve"> Equity!BW$45</f>
        <v>0</v>
      </c>
      <c r="BX140" s="248">
        <f xml:space="preserve"> Equity!BX$45</f>
        <v>1116.7144331426616</v>
      </c>
      <c r="BY140" s="248">
        <f xml:space="preserve"> Equity!BY$45</f>
        <v>1929.2438544791294</v>
      </c>
      <c r="BZ140" s="248">
        <f xml:space="preserve"> Equity!BZ$45</f>
        <v>1147.96914686322</v>
      </c>
      <c r="CA140" s="248">
        <f xml:space="preserve"> Equity!CA$45</f>
        <v>1735.6495866828745</v>
      </c>
      <c r="CB140" s="248">
        <f xml:space="preserve"> Equity!CB$45</f>
        <v>4476.3429060822291</v>
      </c>
      <c r="CC140" s="248">
        <f xml:space="preserve"> Equity!CC$45</f>
        <v>5281.8364206335764</v>
      </c>
      <c r="CD140" s="248">
        <f xml:space="preserve"> Equity!CD$45</f>
        <v>4501.7539911546464</v>
      </c>
      <c r="CE140" s="248">
        <f xml:space="preserve"> Equity!CE$45</f>
        <v>5083.9761794780161</v>
      </c>
      <c r="CF140" s="248">
        <f xml:space="preserve"> Equity!CF$45</f>
        <v>7808.9009482842685</v>
      </c>
      <c r="CG140" s="248">
        <f xml:space="preserve"> Equity!CG$45</f>
        <v>8608.7201095250475</v>
      </c>
      <c r="CH140" s="248">
        <f xml:space="preserve"> Equity!CH$45</f>
        <v>7831.0830012805527</v>
      </c>
      <c r="CI140" s="248">
        <f xml:space="preserve"> Equity!CI$45</f>
        <v>8409.0657810378052</v>
      </c>
      <c r="CJ140" s="248">
        <f xml:space="preserve"> Equity!CJ$45</f>
        <v>11119.434439813514</v>
      </c>
      <c r="CK140" s="248">
        <f xml:space="preserve"> Equity!CK$45</f>
        <v>11927.87682794303</v>
      </c>
      <c r="CL140" s="248">
        <f xml:space="preserve"> Equity!CL$45</f>
        <v>11140.510796948256</v>
      </c>
      <c r="CM140" s="248">
        <f xml:space="preserve"> Equity!CM$45</f>
        <v>11715.245478496799</v>
      </c>
      <c r="CN140" s="248">
        <f xml:space="preserve"> Equity!CN$45</f>
        <v>14412.05408769285</v>
      </c>
      <c r="CO140" s="248">
        <f xml:space="preserve"> Equity!CO$45</f>
        <v>15203.647905710628</v>
      </c>
      <c r="CP140" s="248">
        <f xml:space="preserve"> Equity!CP$45</f>
        <v>14433.748015390604</v>
      </c>
      <c r="CQ140" s="248">
        <f xml:space="preserve"> Equity!CQ$45</f>
        <v>15006.040579120872</v>
      </c>
      <c r="CR140" s="248">
        <f xml:space="preserve"> Equity!CR$45</f>
        <v>17690.108913846576</v>
      </c>
      <c r="CS140" s="248">
        <f xml:space="preserve"> Equity!CS$45</f>
        <v>18478.779332275335</v>
      </c>
      <c r="CT140" s="248">
        <f xml:space="preserve"> Equity!CT$45</f>
        <v>17713.817884547661</v>
      </c>
      <c r="CU140" s="248">
        <f xml:space="preserve"> Equity!CU$45</f>
        <v>18284.323354924207</v>
      </c>
      <c r="CV140" s="248">
        <f xml:space="preserve"> Equity!CV$45</f>
        <v>20956.327562599021</v>
      </c>
      <c r="CW140" s="248">
        <f xml:space="preserve"> Equity!CW$45</f>
        <v>21742.675576124784</v>
      </c>
      <c r="CX140" s="248">
        <f xml:space="preserve"> Equity!CX$45</f>
        <v>20983.183753404752</v>
      </c>
      <c r="CY140" s="248">
        <f xml:space="preserve"> Equity!CY$45</f>
        <v>21552.434196587146</v>
      </c>
      <c r="CZ140" s="248">
        <f xml:space="preserve"> Equity!CZ$45</f>
        <v>24212.933397011988</v>
      </c>
      <c r="DA140" s="248">
        <f xml:space="preserve"> Equity!DA$45</f>
        <v>25010.024934140838</v>
      </c>
      <c r="DB140" s="248">
        <f xml:space="preserve"> Equity!DB$45</f>
        <v>24243.852966765313</v>
      </c>
      <c r="DC140" s="248">
        <f xml:space="preserve"> Equity!DC$45</f>
        <v>24812.280294589553</v>
      </c>
      <c r="DD140" s="248">
        <f xml:space="preserve"> Equity!DD$45</f>
        <v>27461.738246079873</v>
      </c>
      <c r="DE140" s="248">
        <f xml:space="preserve"> Equity!DE$45</f>
        <v>28244.821568227864</v>
      </c>
      <c r="DF140" s="248">
        <f xml:space="preserve"> Equity!DF$45</f>
        <v>27497.461472431005</v>
      </c>
      <c r="DG140" s="248">
        <f xml:space="preserve"> Equity!DG$45</f>
        <v>28065.41601613344</v>
      </c>
      <c r="DH140" s="248">
        <f xml:space="preserve"> Equity!DH$45</f>
        <v>30704.218762927816</v>
      </c>
      <c r="DI140" s="248">
        <f xml:space="preserve"> Equity!DI$45</f>
        <v>-937.35279580348652</v>
      </c>
      <c r="DJ140" s="248">
        <f xml:space="preserve"> Equity!DJ$45</f>
        <v>0</v>
      </c>
      <c r="DK140" s="248">
        <f xml:space="preserve"> Equity!DK$45</f>
        <v>0</v>
      </c>
      <c r="DL140" s="248">
        <f xml:space="preserve"> Equity!DL$45</f>
        <v>0</v>
      </c>
      <c r="DM140" s="248">
        <f xml:space="preserve"> Equity!DM$45</f>
        <v>0</v>
      </c>
      <c r="DN140" s="248">
        <f xml:space="preserve"> Equity!DN$45</f>
        <v>0</v>
      </c>
      <c r="DO140" s="248">
        <f xml:space="preserve"> Equity!DO$45</f>
        <v>0</v>
      </c>
      <c r="DP140" s="248">
        <f xml:space="preserve"> Equity!DP$45</f>
        <v>0</v>
      </c>
      <c r="DQ140" s="248">
        <f xml:space="preserve"> Equity!DQ$45</f>
        <v>0</v>
      </c>
      <c r="DR140" s="248">
        <f xml:space="preserve"> Equity!DR$45</f>
        <v>0</v>
      </c>
      <c r="DS140" s="248">
        <f xml:space="preserve"> Equity!DS$45</f>
        <v>0</v>
      </c>
      <c r="DT140" s="248">
        <f xml:space="preserve"> Equity!DT$45</f>
        <v>0</v>
      </c>
      <c r="DU140" s="248">
        <f xml:space="preserve"> Equity!DU$45</f>
        <v>0</v>
      </c>
      <c r="DV140" s="248">
        <f xml:space="preserve"> Equity!DV$45</f>
        <v>0</v>
      </c>
      <c r="DW140" s="248">
        <f xml:space="preserve"> Equity!DW$45</f>
        <v>0</v>
      </c>
      <c r="DX140" s="248">
        <f xml:space="preserve"> Equity!DX$45</f>
        <v>0</v>
      </c>
      <c r="DY140" s="248">
        <f xml:space="preserve"> Equity!DY$45</f>
        <v>0</v>
      </c>
      <c r="DZ140" s="248">
        <f xml:space="preserve"> Equity!DZ$45</f>
        <v>0</v>
      </c>
      <c r="EA140" s="248">
        <f xml:space="preserve"> Equity!EA$45</f>
        <v>0</v>
      </c>
      <c r="EB140" s="248">
        <f xml:space="preserve"> Equity!EB$45</f>
        <v>0</v>
      </c>
      <c r="EC140" s="248">
        <f xml:space="preserve"> Equity!EC$45</f>
        <v>0</v>
      </c>
      <c r="ED140" s="248">
        <f xml:space="preserve"> Equity!ED$45</f>
        <v>0</v>
      </c>
      <c r="EE140" s="248">
        <f xml:space="preserve"> Equity!EE$45</f>
        <v>0</v>
      </c>
      <c r="EF140" s="248">
        <f xml:space="preserve"> Equity!EF$45</f>
        <v>0</v>
      </c>
      <c r="EG140" s="248">
        <f xml:space="preserve"> Equity!EG$45</f>
        <v>0</v>
      </c>
      <c r="EH140" s="248">
        <f xml:space="preserve"> Equity!EH$45</f>
        <v>0</v>
      </c>
      <c r="EI140" s="248">
        <f xml:space="preserve"> Equity!EI$45</f>
        <v>0</v>
      </c>
      <c r="EJ140" s="248">
        <f xml:space="preserve"> Equity!EJ$45</f>
        <v>0</v>
      </c>
      <c r="EK140" s="248">
        <f xml:space="preserve"> Equity!EK$45</f>
        <v>0</v>
      </c>
      <c r="EL140" s="248">
        <f xml:space="preserve"> Equity!EL$45</f>
        <v>0</v>
      </c>
      <c r="EM140" s="248">
        <f xml:space="preserve"> Equity!EM$45</f>
        <v>0</v>
      </c>
      <c r="EN140" s="248">
        <f xml:space="preserve"> Equity!EN$45</f>
        <v>0</v>
      </c>
      <c r="EO140" s="248">
        <f xml:space="preserve"> Equity!EO$45</f>
        <v>0</v>
      </c>
      <c r="EP140" s="248">
        <f xml:space="preserve"> Equity!EP$45</f>
        <v>0</v>
      </c>
      <c r="EQ140" s="248">
        <f xml:space="preserve"> Equity!EQ$45</f>
        <v>0</v>
      </c>
      <c r="ER140" s="248">
        <f xml:space="preserve"> Equity!ER$45</f>
        <v>0</v>
      </c>
      <c r="ES140" s="248">
        <f xml:space="preserve"> Equity!ES$45</f>
        <v>0</v>
      </c>
      <c r="ET140" s="248">
        <f xml:space="preserve"> Equity!ET$45</f>
        <v>0</v>
      </c>
      <c r="EU140" s="248">
        <f xml:space="preserve"> Equity!EU$45</f>
        <v>0</v>
      </c>
      <c r="EV140" s="248">
        <f xml:space="preserve"> Equity!EV$45</f>
        <v>0</v>
      </c>
      <c r="EW140" s="248">
        <f xml:space="preserve"> Equity!EW$45</f>
        <v>0</v>
      </c>
      <c r="EX140" s="248">
        <f xml:space="preserve"> Equity!EX$45</f>
        <v>0</v>
      </c>
      <c r="EY140" s="248">
        <f xml:space="preserve"> Equity!EY$45</f>
        <v>0</v>
      </c>
      <c r="EZ140" s="248">
        <f xml:space="preserve"> Equity!EZ$45</f>
        <v>0</v>
      </c>
      <c r="FA140" s="248">
        <f xml:space="preserve"> Equity!FA$45</f>
        <v>0</v>
      </c>
      <c r="FB140" s="248">
        <f xml:space="preserve"> Equity!FB$45</f>
        <v>0</v>
      </c>
      <c r="FC140" s="248">
        <f xml:space="preserve"> Equity!FC$45</f>
        <v>0</v>
      </c>
      <c r="FD140" s="248">
        <f xml:space="preserve"> Equity!FD$45</f>
        <v>0</v>
      </c>
      <c r="FE140" s="248">
        <f xml:space="preserve"> Equity!FE$45</f>
        <v>0</v>
      </c>
      <c r="FF140" s="248">
        <f xml:space="preserve"> Equity!FF$45</f>
        <v>0</v>
      </c>
      <c r="FG140" s="248">
        <f xml:space="preserve"> Equity!FG$45</f>
        <v>0</v>
      </c>
      <c r="FH140" s="248">
        <f xml:space="preserve"> Equity!FH$45</f>
        <v>0</v>
      </c>
      <c r="FI140" s="248">
        <f xml:space="preserve"> Equity!FI$45</f>
        <v>0</v>
      </c>
      <c r="FJ140" s="248">
        <f xml:space="preserve"> Equity!FJ$45</f>
        <v>0</v>
      </c>
      <c r="FK140" s="248">
        <f xml:space="preserve"> Equity!FK$45</f>
        <v>0</v>
      </c>
      <c r="FL140" s="248">
        <f xml:space="preserve"> Equity!FL$45</f>
        <v>0</v>
      </c>
      <c r="FM140" s="248">
        <f xml:space="preserve"> Equity!FM$45</f>
        <v>0</v>
      </c>
      <c r="FN140" s="248">
        <f xml:space="preserve"> Equity!FN$45</f>
        <v>0</v>
      </c>
      <c r="FO140" s="248">
        <f xml:space="preserve"> Equity!FO$45</f>
        <v>0</v>
      </c>
      <c r="FP140" s="248">
        <f xml:space="preserve"> Equity!FP$45</f>
        <v>0</v>
      </c>
      <c r="FQ140" s="248">
        <f xml:space="preserve"> Equity!FQ$45</f>
        <v>0</v>
      </c>
      <c r="FR140" s="248">
        <f xml:space="preserve"> Equity!FR$45</f>
        <v>0</v>
      </c>
      <c r="FS140" s="248">
        <f xml:space="preserve"> Equity!FS$45</f>
        <v>0</v>
      </c>
      <c r="FT140" s="248">
        <f xml:space="preserve"> Equity!FT$45</f>
        <v>0</v>
      </c>
      <c r="FU140" s="248">
        <f xml:space="preserve"> Equity!FU$45</f>
        <v>0</v>
      </c>
      <c r="FV140" s="248">
        <f xml:space="preserve"> Equity!FV$45</f>
        <v>0</v>
      </c>
      <c r="FW140" s="248">
        <f xml:space="preserve"> Equity!FW$45</f>
        <v>0</v>
      </c>
      <c r="FX140" s="248">
        <f xml:space="preserve"> Equity!FX$45</f>
        <v>0</v>
      </c>
      <c r="FY140" s="248">
        <f xml:space="preserve"> Equity!FY$45</f>
        <v>0</v>
      </c>
      <c r="FZ140" s="248">
        <f xml:space="preserve"> Equity!FZ$45</f>
        <v>0</v>
      </c>
      <c r="GA140" s="248">
        <f xml:space="preserve"> Equity!GA$45</f>
        <v>0</v>
      </c>
      <c r="GB140" s="248">
        <f xml:space="preserve"> Equity!GB$45</f>
        <v>0</v>
      </c>
      <c r="GC140" s="248">
        <f xml:space="preserve"> Equity!GC$45</f>
        <v>0</v>
      </c>
      <c r="GD140" s="248">
        <f xml:space="preserve"> Equity!GD$45</f>
        <v>0</v>
      </c>
      <c r="GE140" s="248">
        <f xml:space="preserve"> Equity!GE$45</f>
        <v>0</v>
      </c>
      <c r="GF140" s="248">
        <f xml:space="preserve"> Equity!GF$45</f>
        <v>0</v>
      </c>
      <c r="GG140" s="248">
        <f xml:space="preserve"> Equity!GG$45</f>
        <v>0</v>
      </c>
      <c r="GH140" s="248">
        <f xml:space="preserve"> Equity!GH$45</f>
        <v>0</v>
      </c>
      <c r="GI140" s="248">
        <f xml:space="preserve"> Equity!GI$45</f>
        <v>0</v>
      </c>
      <c r="GJ140" s="248">
        <f xml:space="preserve"> Equity!GJ$45</f>
        <v>0</v>
      </c>
    </row>
    <row r="141" spans="1:192" x14ac:dyDescent="0.35">
      <c r="E141" s="248" t="str">
        <f xml:space="preserve"> 'FS Qtr'!E$42</f>
        <v>Cash flow available for revolving credit facility</v>
      </c>
      <c r="F141" s="248">
        <f xml:space="preserve"> 'FS Qtr'!F$42</f>
        <v>0</v>
      </c>
      <c r="G141" s="248" t="str">
        <f xml:space="preserve"> 'FS Qtr'!G$42</f>
        <v>$ 000s</v>
      </c>
      <c r="H141" s="248">
        <f xml:space="preserve"> 'FS Qtr'!H$42</f>
        <v>170336.21892480232</v>
      </c>
      <c r="I141" s="248">
        <f xml:space="preserve"> 'FS Qtr'!I$42</f>
        <v>0</v>
      </c>
      <c r="J141" s="248">
        <f xml:space="preserve"> 'FS Qtr'!J$42</f>
        <v>0</v>
      </c>
      <c r="K141" s="248">
        <f xml:space="preserve"> 'FS Qtr'!K$42</f>
        <v>0</v>
      </c>
      <c r="L141" s="248">
        <f xml:space="preserve"> 'FS Qtr'!L$42</f>
        <v>0</v>
      </c>
      <c r="M141" s="248">
        <f xml:space="preserve"> 'FS Qtr'!M$42</f>
        <v>-878.25488148345198</v>
      </c>
      <c r="N141" s="248">
        <f xml:space="preserve"> 'FS Qtr'!N$42</f>
        <v>2514.4646902828636</v>
      </c>
      <c r="O141" s="248">
        <f xml:space="preserve"> 'FS Qtr'!O$42</f>
        <v>1680.4897638449829</v>
      </c>
      <c r="P141" s="248">
        <f xml:space="preserve"> 'FS Qtr'!P$42</f>
        <v>-415.83004874872177</v>
      </c>
      <c r="Q141" s="248">
        <f xml:space="preserve"> 'FS Qtr'!Q$42</f>
        <v>534.87925554267167</v>
      </c>
      <c r="R141" s="248">
        <f xml:space="preserve"> 'FS Qtr'!R$42</f>
        <v>2475.6183085208986</v>
      </c>
      <c r="S141" s="248">
        <f xml:space="preserve"> 'FS Qtr'!S$42</f>
        <v>1645.8460319049823</v>
      </c>
      <c r="T141" s="248">
        <f xml:space="preserve"> 'FS Qtr'!T$42</f>
        <v>-439.93609786346701</v>
      </c>
      <c r="U141" s="248">
        <f xml:space="preserve"> 'FS Qtr'!U$42</f>
        <v>505.63006908008447</v>
      </c>
      <c r="V141" s="248">
        <f xml:space="preserve"> 'FS Qtr'!V$42</f>
        <v>2436.5904572954696</v>
      </c>
      <c r="W141" s="248">
        <f xml:space="preserve"> 'FS Qtr'!W$42</f>
        <v>1611.0012598168032</v>
      </c>
      <c r="X141" s="248">
        <f xml:space="preserve"> 'FS Qtr'!X$42</f>
        <v>-448.84376215178645</v>
      </c>
      <c r="Y141" s="248">
        <f xml:space="preserve"> 'FS Qtr'!Y$42</f>
        <v>460.69623322056032</v>
      </c>
      <c r="Z141" s="248">
        <f xml:space="preserve"> 'FS Qtr'!Z$42</f>
        <v>2397.3726710636138</v>
      </c>
      <c r="AA141" s="248">
        <f xml:space="preserve"> 'FS Qtr'!AA$42</f>
        <v>1575.9471128545988</v>
      </c>
      <c r="AB141" s="248">
        <f xml:space="preserve"> 'FS Qtr'!AB$42</f>
        <v>-488.90849777478911</v>
      </c>
      <c r="AC141" s="248">
        <f xml:space="preserve"> 'FS Qtr'!AC$42</f>
        <v>446.41683051433529</v>
      </c>
      <c r="AD141" s="248">
        <f xml:space="preserve"> 'FS Qtr'!AD$42</f>
        <v>2357.9562921901088</v>
      </c>
      <c r="AE141" s="248">
        <f xml:space="preserve"> 'FS Qtr'!AE$42</f>
        <v>1540.6750643856813</v>
      </c>
      <c r="AF141" s="248">
        <f xml:space="preserve"> 'FS Qtr'!AF$42</f>
        <v>-513.79107978580987</v>
      </c>
      <c r="AG141" s="248">
        <f xml:space="preserve"> 'FS Qtr'!AG$42</f>
        <v>416.43587404368191</v>
      </c>
      <c r="AH141" s="248">
        <f xml:space="preserve"> 'FS Qtr'!AH$42</f>
        <v>2318.3324660478911</v>
      </c>
      <c r="AI141" s="248">
        <f xml:space="preserve"> 'FS Qtr'!AI$42</f>
        <v>1505.1763909909546</v>
      </c>
      <c r="AJ141" s="248">
        <f xml:space="preserve"> 'FS Qtr'!AJ$42</f>
        <v>-538.94906178618749</v>
      </c>
      <c r="AK141" s="248">
        <f xml:space="preserve"> 'FS Qtr'!AK$42</f>
        <v>386.19375726530188</v>
      </c>
      <c r="AL141" s="248">
        <f xml:space="preserve"> 'FS Qtr'!AL$42</f>
        <v>2278.4921359965174</v>
      </c>
      <c r="AM141" s="248">
        <f xml:space="preserve"> 'FS Qtr'!AM$42</f>
        <v>1469.4421674637601</v>
      </c>
      <c r="AN141" s="248">
        <f xml:space="preserve"> 'FS Qtr'!AN$42</f>
        <v>-549.48401417064451</v>
      </c>
      <c r="AO141" s="248">
        <f xml:space="preserve"> 'FS Qtr'!AO$42</f>
        <v>340.77448219751022</v>
      </c>
      <c r="AP141" s="248">
        <f xml:space="preserve"> 'FS Qtr'!AP$42</f>
        <v>2238.4260382355578</v>
      </c>
      <c r="AQ141" s="248">
        <f xml:space="preserve"> 'FS Qtr'!AQ$42</f>
        <v>1405.8780801420016</v>
      </c>
      <c r="AR141" s="248">
        <f xml:space="preserve"> 'FS Qtr'!AR$42</f>
        <v>-670.94334828709702</v>
      </c>
      <c r="AS141" s="248">
        <f xml:space="preserve"> 'FS Qtr'!AS$42</f>
        <v>-281.88435842150784</v>
      </c>
      <c r="AT141" s="248">
        <f xml:space="preserve"> 'FS Qtr'!AT$42</f>
        <v>1488.6850087662324</v>
      </c>
      <c r="AU141" s="248">
        <f xml:space="preserve"> 'FS Qtr'!AU$42</f>
        <v>1274.6791616664782</v>
      </c>
      <c r="AV141" s="248">
        <f xml:space="preserve"> 'FS Qtr'!AV$42</f>
        <v>-754.82020587059424</v>
      </c>
      <c r="AW141" s="248">
        <f xml:space="preserve"> 'FS Qtr'!AW$42</f>
        <v>-366.44856126866034</v>
      </c>
      <c r="AX141" s="248">
        <f xml:space="preserve"> 'FS Qtr'!AX$42</f>
        <v>1396.7257797496368</v>
      </c>
      <c r="AY141" s="248">
        <f xml:space="preserve"> 'FS Qtr'!AY$42</f>
        <v>1183.9660197465196</v>
      </c>
      <c r="AZ141" s="248">
        <f xml:space="preserve"> 'FS Qtr'!AZ$42</f>
        <v>-833.6077369000202</v>
      </c>
      <c r="BA141" s="248">
        <f xml:space="preserve"> 'FS Qtr'!BA$42</f>
        <v>1834.4391875102378</v>
      </c>
      <c r="BB141" s="248">
        <f xml:space="preserve"> 'FS Qtr'!BB$42</f>
        <v>3589.1280810813978</v>
      </c>
      <c r="BC141" s="248">
        <f xml:space="preserve"> 'FS Qtr'!BC$42</f>
        <v>3392.7344752881008</v>
      </c>
      <c r="BD141" s="248">
        <f xml:space="preserve"> 'FS Qtr'!BD$42</f>
        <v>1408.1438378547855</v>
      </c>
      <c r="BE141" s="248">
        <f xml:space="preserve"> 'FS Qtr'!BE$42</f>
        <v>1767.5207382834178</v>
      </c>
      <c r="BF141" s="248">
        <f xml:space="preserve"> 'FS Qtr'!BF$42</f>
        <v>3533.8689630145177</v>
      </c>
      <c r="BG141" s="248">
        <f xml:space="preserve"> 'FS Qtr'!BG$42</f>
        <v>3339.6228958296629</v>
      </c>
      <c r="BH141" s="248">
        <f xml:space="preserve"> 'FS Qtr'!BH$42</f>
        <v>1351.8115914107027</v>
      </c>
      <c r="BI141" s="248">
        <f xml:space="preserve"> 'FS Qtr'!BI$42</f>
        <v>1738.5209549849819</v>
      </c>
      <c r="BJ141" s="248">
        <f xml:space="preserve"> 'FS Qtr'!BJ$42</f>
        <v>3482.5887468084061</v>
      </c>
      <c r="BK141" s="248">
        <f xml:space="preserve"> 'FS Qtr'!BK$42</f>
        <v>3290.276842867032</v>
      </c>
      <c r="BL141" s="248">
        <f xml:space="preserve"> 'FS Qtr'!BL$42</f>
        <v>1313.3498192866155</v>
      </c>
      <c r="BM141" s="248">
        <f xml:space="preserve"> 'FS Qtr'!BM$42</f>
        <v>1698.5010651160228</v>
      </c>
      <c r="BN141" s="248">
        <f xml:space="preserve"> 'FS Qtr'!BN$42</f>
        <v>3434.4997216980087</v>
      </c>
      <c r="BO141" s="248">
        <f xml:space="preserve"> 'FS Qtr'!BO$42</f>
        <v>3243.9476256645717</v>
      </c>
      <c r="BP141" s="248">
        <f xml:space="preserve"> 'FS Qtr'!BP$42</f>
        <v>1277.6961186631779</v>
      </c>
      <c r="BQ141" s="248">
        <f xml:space="preserve"> 'FS Qtr'!BQ$42</f>
        <v>1661.1356374165398</v>
      </c>
      <c r="BR141" s="248">
        <f xml:space="preserve"> 'FS Qtr'!BR$42</f>
        <v>3388.9585181053608</v>
      </c>
      <c r="BS141" s="248">
        <f xml:space="preserve"> 'FS Qtr'!BS$42</f>
        <v>3200.0236685002988</v>
      </c>
      <c r="BT141" s="248">
        <f xml:space="preserve"> 'FS Qtr'!BT$42</f>
        <v>1258.0482565893556</v>
      </c>
      <c r="BU141" s="248">
        <f xml:space="preserve"> 'FS Qtr'!BU$42</f>
        <v>1612.0930430283136</v>
      </c>
      <c r="BV141" s="248">
        <f xml:space="preserve"> 'FS Qtr'!BV$42</f>
        <v>3345.4392915473518</v>
      </c>
      <c r="BW141" s="248">
        <f xml:space="preserve"> 'FS Qtr'!BW$42</f>
        <v>3158.0050351502864</v>
      </c>
      <c r="BX141" s="248">
        <f xml:space="preserve"> 'FS Qtr'!BX$42</f>
        <v>1212.5945402209022</v>
      </c>
      <c r="BY141" s="248">
        <f xml:space="preserve"> 'FS Qtr'!BY$42</f>
        <v>1592.2578910871157</v>
      </c>
      <c r="BZ141" s="248">
        <f xml:space="preserve"> 'FS Qtr'!BZ$42</f>
        <v>3303.5118797051987</v>
      </c>
      <c r="CA141" s="248">
        <f xml:space="preserve"> 'FS Qtr'!CA$42</f>
        <v>3117.4826778710108</v>
      </c>
      <c r="CB141" s="248">
        <f xml:space="preserve"> 'FS Qtr'!CB$42</f>
        <v>1182.2828730230044</v>
      </c>
      <c r="CC141" s="248">
        <f xml:space="preserve"> 'FS Qtr'!CC$42</f>
        <v>1559.9235304634544</v>
      </c>
      <c r="CD141" s="248">
        <f xml:space="preserve"> 'FS Qtr'!CD$42</f>
        <v>3262.8240101389092</v>
      </c>
      <c r="CE141" s="248">
        <f xml:space="preserve"> 'FS Qtr'!CE$42</f>
        <v>3078.1215344885677</v>
      </c>
      <c r="CF141" s="248">
        <f xml:space="preserve"> 'FS Qtr'!CF$42</f>
        <v>1153.0159269230949</v>
      </c>
      <c r="CG141" s="248">
        <f xml:space="preserve"> 'FS Qtr'!CG$42</f>
        <v>1528.5655641509625</v>
      </c>
      <c r="CH141" s="248">
        <f xml:space="preserve"> 'FS Qtr'!CH$42</f>
        <v>3223.0868072503745</v>
      </c>
      <c r="CI141" s="248">
        <f xml:space="preserve"> 'FS Qtr'!CI$42</f>
        <v>3039.6467597681117</v>
      </c>
      <c r="CJ141" s="248">
        <f xml:space="preserve"> 'FS Qtr'!CJ$42</f>
        <v>1137.7204891219169</v>
      </c>
      <c r="CK141" s="248">
        <f xml:space="preserve"> 'FS Qtr'!CK$42</f>
        <v>1484.7469952299834</v>
      </c>
      <c r="CL141" s="248">
        <f xml:space="preserve"> 'FS Qtr'!CL$42</f>
        <v>3184.062986477446</v>
      </c>
      <c r="CM141" s="248">
        <f xml:space="preserve"> 'FS Qtr'!CM$42</f>
        <v>3001.8325096466237</v>
      </c>
      <c r="CN141" s="248">
        <f xml:space="preserve"> 'FS Qtr'!CN$42</f>
        <v>1096.6177184683522</v>
      </c>
      <c r="CO141" s="248">
        <f xml:space="preserve"> 'FS Qtr'!CO$42</f>
        <v>1467.8271924254402</v>
      </c>
      <c r="CP141" s="248">
        <f xml:space="preserve"> 'FS Qtr'!CP$42</f>
        <v>3145.5572372261281</v>
      </c>
      <c r="CQ141" s="248">
        <f xml:space="preserve"> 'FS Qtr'!CQ$42</f>
        <v>2964.492804760534</v>
      </c>
      <c r="CR141" s="248">
        <f xml:space="preserve"> 'FS Qtr'!CR$42</f>
        <v>1069.0948884635964</v>
      </c>
      <c r="CS141" s="248">
        <f xml:space="preserve"> 'FS Qtr'!CS$42</f>
        <v>1438.0732209074138</v>
      </c>
      <c r="CT141" s="248">
        <f xml:space="preserve"> 'FS Qtr'!CT$42</f>
        <v>3107.4083885145069</v>
      </c>
      <c r="CU141" s="248">
        <f xml:space="preserve"> 'FS Qtr'!CU$42</f>
        <v>2927.4740875431035</v>
      </c>
      <c r="CV141" s="248">
        <f xml:space="preserve"> 'FS Qtr'!CV$42</f>
        <v>1041.8178933940515</v>
      </c>
      <c r="CW141" s="248">
        <f xml:space="preserve"> 'FS Qtr'!CW$42</f>
        <v>1408.5335472786705</v>
      </c>
      <c r="CX141" s="248">
        <f xml:space="preserve"> 'FS Qtr'!CX$42</f>
        <v>3069.4830266168024</v>
      </c>
      <c r="CY141" s="248">
        <f xml:space="preserve"> 'FS Qtr'!CY$42</f>
        <v>2890.6491587152909</v>
      </c>
      <c r="CZ141" s="248">
        <f xml:space="preserve"> 'FS Qtr'!CZ$42</f>
        <v>1027.2414954193021</v>
      </c>
      <c r="DA141" s="248">
        <f xml:space="preserve"> 'FS Qtr'!DA$42</f>
        <v>1366.5165589107055</v>
      </c>
      <c r="DB141" s="248">
        <f xml:space="preserve"> 'FS Qtr'!DB$42</f>
        <v>3031.6702953400254</v>
      </c>
      <c r="DC141" s="248">
        <f xml:space="preserve"> 'FS Qtr'!DC$42</f>
        <v>2853.9122372708212</v>
      </c>
      <c r="DD141" s="248">
        <f xml:space="preserve"> 'FS Qtr'!DD$42</f>
        <v>987.5376079284955</v>
      </c>
      <c r="DE141" s="248">
        <f xml:space="preserve"> 'FS Qtr'!DE$42</f>
        <v>1349.6531282610113</v>
      </c>
      <c r="DF141" s="248">
        <f xml:space="preserve"> 'FS Qtr'!DF$42</f>
        <v>2993.8776595310055</v>
      </c>
      <c r="DG141" s="248">
        <f xml:space="preserve"> 'FS Qtr'!DG$42</f>
        <v>2817.1749355231668</v>
      </c>
      <c r="DH141" s="248">
        <f xml:space="preserve"> 'FS Qtr'!DH$42</f>
        <v>1078.7600181887815</v>
      </c>
      <c r="DI141" s="248">
        <f xml:space="preserve"> 'FS Qtr'!DI$42</f>
        <v>1115.7249845322524</v>
      </c>
      <c r="DJ141" s="248">
        <f xml:space="preserve"> 'FS Qtr'!DJ$42</f>
        <v>3.1702789419796319E-13</v>
      </c>
      <c r="DK141" s="248">
        <f xml:space="preserve"> 'FS Qtr'!DK$42</f>
        <v>3.1708813912700863E-13</v>
      </c>
      <c r="DL141" s="248">
        <f xml:space="preserve"> 'FS Qtr'!DL$42</f>
        <v>3.1023224437376483E-13</v>
      </c>
      <c r="DM141" s="248">
        <f xml:space="preserve"> 'FS Qtr'!DM$42</f>
        <v>3.1374879108625463E-13</v>
      </c>
      <c r="DN141" s="248">
        <f xml:space="preserve"> 'FS Qtr'!DN$42</f>
        <v>3.172367432853207E-13</v>
      </c>
      <c r="DO141" s="248">
        <f xml:space="preserve"> 'FS Qtr'!DO$42</f>
        <v>3.1727590248920032E-13</v>
      </c>
      <c r="DP141" s="248">
        <f xml:space="preserve"> 'FS Qtr'!DP$42</f>
        <v>3.1389975265483371E-13</v>
      </c>
      <c r="DQ141" s="248">
        <f xml:space="preserve"> 'FS Qtr'!DQ$42</f>
        <v>3.1394444522447884E-13</v>
      </c>
      <c r="DR141" s="248">
        <f xml:space="preserve"> 'FS Qtr'!DR$42</f>
        <v>3.174676821799949E-13</v>
      </c>
      <c r="DS141" s="248">
        <f xml:space="preserve"> 'FS Qtr'!DS$42</f>
        <v>3.175108577124774E-13</v>
      </c>
      <c r="DT141" s="248">
        <f xml:space="preserve"> 'FS Qtr'!DT$42</f>
        <v>3.1067818781593812E-13</v>
      </c>
      <c r="DU141" s="248">
        <f xml:space="preserve"> 'FS Qtr'!DU$42</f>
        <v>3.1418578510056249E-13</v>
      </c>
      <c r="DV141" s="248">
        <f xml:space="preserve"> 'FS Qtr'!DV$42</f>
        <v>3.1767954351380465E-13</v>
      </c>
      <c r="DW141" s="248">
        <f xml:space="preserve"> 'FS Qtr'!DW$42</f>
        <v>3.1773878436069935E-13</v>
      </c>
      <c r="DX141" s="248">
        <f xml:space="preserve"> 'FS Qtr'!DX$42</f>
        <v>3.1089428375707942E-13</v>
      </c>
      <c r="DY141" s="248">
        <f xml:space="preserve"> 'FS Qtr'!DY$42</f>
        <v>3.1438441874342976E-13</v>
      </c>
      <c r="DZ141" s="248">
        <f xml:space="preserve"> 'FS Qtr'!DZ$42</f>
        <v>3.1788136402610692E-13</v>
      </c>
      <c r="EA141" s="248">
        <f xml:space="preserve"> 'FS Qtr'!EA$42</f>
        <v>3.179476334480568E-13</v>
      </c>
      <c r="EB141" s="248">
        <f xml:space="preserve"> 'FS Qtr'!EB$42</f>
        <v>3.1107305403565987E-13</v>
      </c>
      <c r="EC141" s="248">
        <f xml:space="preserve"> 'FS Qtr'!EC$42</f>
        <v>3.1457411387236796E-13</v>
      </c>
      <c r="ED141" s="248">
        <f xml:space="preserve"> 'FS Qtr'!ED$42</f>
        <v>3.1810427026357504E-13</v>
      </c>
      <c r="EE141" s="248">
        <f xml:space="preserve"> 'FS Qtr'!EE$42</f>
        <v>3.1815748661756524E-13</v>
      </c>
      <c r="EF141" s="248">
        <f xml:space="preserve"> 'FS Qtr'!EF$42</f>
        <v>3.1475189098273408E-13</v>
      </c>
      <c r="EG141" s="248">
        <f xml:space="preserve"> 'FS Qtr'!EG$42</f>
        <v>3.1481942642130893E-13</v>
      </c>
      <c r="EH141" s="248">
        <f xml:space="preserve"> 'FS Qtr'!EH$42</f>
        <v>3.183221560902894E-13</v>
      </c>
      <c r="EI141" s="248">
        <f xml:space="preserve"> 'FS Qtr'!EI$42</f>
        <v>3.183844091836363E-13</v>
      </c>
      <c r="EJ141" s="248">
        <f xml:space="preserve"> 'FS Qtr'!EJ$42</f>
        <v>3.1150622817222033E-13</v>
      </c>
      <c r="EK141" s="248">
        <f xml:space="preserve"> 'FS Qtr'!EK$42</f>
        <v>3.1503792342846281E-13</v>
      </c>
      <c r="EL141" s="248">
        <f xml:space="preserve"> 'FS Qtr'!EL$42</f>
        <v>3.1856514397077266E-13</v>
      </c>
      <c r="EM141" s="248">
        <f xml:space="preserve"> 'FS Qtr'!EM$42</f>
        <v>3.186032990925015E-13</v>
      </c>
      <c r="EN141" s="248">
        <f xml:space="preserve"> 'FS Qtr'!EN$42</f>
        <v>3.1171446607913821E-13</v>
      </c>
      <c r="EO141" s="248">
        <f xml:space="preserve"> 'FS Qtr'!EO$42</f>
        <v>3.1522265271632932E-13</v>
      </c>
      <c r="EP141" s="248">
        <f xml:space="preserve"> 'FS Qtr'!EP$42</f>
        <v>3.1873282568994912E-13</v>
      </c>
      <c r="EQ141" s="248">
        <f xml:space="preserve"> 'FS Qtr'!EQ$42</f>
        <v>3.1879206653684382E-13</v>
      </c>
      <c r="ER141" s="248">
        <f xml:space="preserve"> 'FS Qtr'!ER$42</f>
        <v>3.1191582820611077E-13</v>
      </c>
      <c r="ES141" s="248">
        <f xml:space="preserve"> 'FS Qtr'!ES$42</f>
        <v>3.1545108140562663E-13</v>
      </c>
      <c r="ET141" s="248">
        <f xml:space="preserve"> 'FS Qtr'!ET$42</f>
        <v>3.1898585439194001E-13</v>
      </c>
      <c r="EU141" s="248">
        <f xml:space="preserve"> 'FS Qtr'!EU$42</f>
        <v>3.1905011564958843E-13</v>
      </c>
      <c r="EV141" s="248">
        <f xml:space="preserve"> 'FS Qtr'!EV$42</f>
        <v>3.1561694049742074E-13</v>
      </c>
      <c r="EW141" s="248">
        <f xml:space="preserve"> 'FS Qtr'!EW$42</f>
        <v>3.1565666722599412E-13</v>
      </c>
      <c r="EX141" s="248">
        <f xml:space="preserve"> 'FS Qtr'!EX$42</f>
        <v>3.1918867898639291E-13</v>
      </c>
      <c r="EY141" s="248">
        <f xml:space="preserve"> 'FS Qtr'!EY$42</f>
        <v>3.1924992799758918E-13</v>
      </c>
      <c r="EZ141" s="248">
        <f xml:space="preserve"> 'FS Qtr'!EZ$42</f>
        <v>3.1236078939400616E-13</v>
      </c>
      <c r="FA141" s="248">
        <f xml:space="preserve"> 'FS Qtr'!FA$42</f>
        <v>3.1587814373779116E-13</v>
      </c>
      <c r="FB141" s="248">
        <f xml:space="preserve"> 'FS Qtr'!FB$42</f>
        <v>3.1941560155246402E-13</v>
      </c>
      <c r="FC141" s="248">
        <f xml:space="preserve"> 'FS Qtr'!FC$42</f>
        <v>3.1946078524924815E-13</v>
      </c>
      <c r="FD141" s="248">
        <f xml:space="preserve"> 'FS Qtr'!FD$42</f>
        <v>3.1257884984370321E-13</v>
      </c>
      <c r="FE141" s="248">
        <f xml:space="preserve"> 'FS Qtr'!FE$42</f>
        <v>3.1610855876351711E-13</v>
      </c>
      <c r="FF141" s="248">
        <f xml:space="preserve"> 'FS Qtr'!FF$42</f>
        <v>3.1965055677574131E-13</v>
      </c>
      <c r="FG141" s="248">
        <f xml:space="preserve"> 'FS Qtr'!FG$42</f>
        <v>3.1970678537618366E-13</v>
      </c>
      <c r="FH141" s="248">
        <f xml:space="preserve"> 'FS Qtr'!FH$42</f>
        <v>3.1280083931051198E-13</v>
      </c>
      <c r="FI141" s="248">
        <f xml:space="preserve"> 'FS Qtr'!FI$42</f>
        <v>3.1631911042495635E-13</v>
      </c>
      <c r="FJ141" s="248">
        <f xml:space="preserve"> 'FS Qtr'!FJ$42</f>
        <v>3.1987045076675714E-13</v>
      </c>
      <c r="FK141" s="248">
        <f xml:space="preserve"> 'FS Qtr'!FK$42</f>
        <v>3.1991362629923969E-13</v>
      </c>
      <c r="FL141" s="248">
        <f xml:space="preserve"> 'FS Qtr'!FL$42</f>
        <v>3.165008602081798E-13</v>
      </c>
      <c r="FM141" s="248">
        <f xml:space="preserve"> 'FS Qtr'!FM$42</f>
        <v>3.1654853228246798E-13</v>
      </c>
      <c r="FN141" s="248">
        <f xml:space="preserve"> 'FS Qtr'!FN$42</f>
        <v>3.2009837741497908E-13</v>
      </c>
      <c r="FO141" s="248">
        <f xml:space="preserve"> 'FS Qtr'!FO$42</f>
        <v>3.201626386726275E-13</v>
      </c>
      <c r="FP141" s="248">
        <f xml:space="preserve"> 'FS Qtr'!FP$42</f>
        <v>3.1327526812674485E-13</v>
      </c>
      <c r="FQ141" s="248">
        <f xml:space="preserve"> 'FS Qtr'!FQ$42</f>
        <v>3.1681569453212431E-13</v>
      </c>
      <c r="FR141" s="248">
        <f xml:space="preserve"> 'FS Qtr'!FR$42</f>
        <v>3.2035241019912066E-13</v>
      </c>
      <c r="FS141" s="248">
        <f xml:space="preserve"> 'FS Qtr'!FS$42</f>
        <v>3.2041165104601536E-13</v>
      </c>
      <c r="FT141" s="248">
        <f xml:space="preserve"> 'FS Qtr'!FT$42</f>
        <v>3.1351690267911188E-13</v>
      </c>
      <c r="FU141" s="248">
        <f xml:space="preserve"> 'FS Qtr'!FU$42</f>
        <v>3.17051075398922E-13</v>
      </c>
      <c r="FV141" s="248">
        <f xml:space="preserve"> 'FS Qtr'!FV$42</f>
        <v>3.2058636134024706E-13</v>
      </c>
      <c r="FW141" s="248">
        <f xml:space="preserve"> 'FS Qtr'!FW$42</f>
        <v>3.2062552054412663E-13</v>
      </c>
      <c r="FX141" s="248">
        <f xml:space="preserve"> 'FS Qtr'!FX$42</f>
        <v>3.1371433578897268E-13</v>
      </c>
      <c r="FY141" s="248">
        <f xml:space="preserve"> 'FS Qtr'!FY$42</f>
        <v>3.1726460656500419E-13</v>
      </c>
      <c r="FZ141" s="248">
        <f xml:space="preserve"> 'FS Qtr'!FZ$42</f>
        <v>3.2079219818115226E-13</v>
      </c>
      <c r="GA141" s="248">
        <f xml:space="preserve"> 'FS Qtr'!GA$42</f>
        <v>3.208614798495546E-13</v>
      </c>
      <c r="GB141" s="248">
        <f xml:space="preserve"> 'FS Qtr'!GB$42</f>
        <v>3.1741159546072595E-13</v>
      </c>
      <c r="GC141" s="248">
        <f xml:space="preserve"> 'FS Qtr'!GC$42</f>
        <v>3.1748608307680122E-13</v>
      </c>
      <c r="GD141" s="248">
        <f xml:space="preserve"> 'FS Qtr'!GD$42</f>
        <v>3.2104221463669096E-13</v>
      </c>
      <c r="GE141" s="248">
        <f xml:space="preserve"> 'FS Qtr'!GE$42</f>
        <v>3.2109342282637953E-13</v>
      </c>
      <c r="GF141" s="248">
        <f xml:space="preserve"> 'FS Qtr'!GF$42</f>
        <v>3.1416519050253558E-13</v>
      </c>
      <c r="GG141" s="248">
        <f xml:space="preserve"> 'FS Qtr'!GG$42</f>
        <v>3.1769564157002609E-13</v>
      </c>
      <c r="GH141" s="248">
        <f xml:space="preserve"> 'FS Qtr'!GH$42</f>
        <v>3.2126110454555605E-13</v>
      </c>
      <c r="GI141" s="248">
        <f xml:space="preserve"> 'FS Qtr'!GI$42</f>
        <v>3.2133540662471206E-13</v>
      </c>
      <c r="GJ141" s="248">
        <f xml:space="preserve"> 'FS Qtr'!GJ$42</f>
        <v>3.1441173632629217E-13</v>
      </c>
    </row>
    <row r="142" spans="1:192" x14ac:dyDescent="0.35">
      <c r="E142" s="6" t="s">
        <v>283</v>
      </c>
      <c r="G142" s="12" t="str">
        <f xml:space="preserve"> SMU</f>
        <v>$ 000s</v>
      </c>
      <c r="J142" s="12">
        <f t="shared" ref="J142:AO142" si="188">SUM(J140:J141)</f>
        <v>0</v>
      </c>
      <c r="K142" s="12">
        <f t="shared" si="188"/>
        <v>0</v>
      </c>
      <c r="L142" s="12">
        <f t="shared" si="188"/>
        <v>0</v>
      </c>
      <c r="M142" s="12">
        <f t="shared" si="188"/>
        <v>-878.25488148345198</v>
      </c>
      <c r="N142" s="12">
        <f t="shared" si="188"/>
        <v>2514.4646902828636</v>
      </c>
      <c r="O142" s="12">
        <f t="shared" si="188"/>
        <v>1680.4897638449829</v>
      </c>
      <c r="P142" s="12">
        <f t="shared" si="188"/>
        <v>-415.83004874872177</v>
      </c>
      <c r="Q142" s="12">
        <f t="shared" si="188"/>
        <v>534.87925554267167</v>
      </c>
      <c r="R142" s="12">
        <f t="shared" si="188"/>
        <v>2475.6183085208986</v>
      </c>
      <c r="S142" s="12">
        <f t="shared" si="188"/>
        <v>1645.8460319049823</v>
      </c>
      <c r="T142" s="12">
        <f t="shared" si="188"/>
        <v>-439.93609786346701</v>
      </c>
      <c r="U142" s="12">
        <f t="shared" si="188"/>
        <v>505.63006908008447</v>
      </c>
      <c r="V142" s="12">
        <f t="shared" si="188"/>
        <v>2436.5904572954696</v>
      </c>
      <c r="W142" s="12">
        <f t="shared" si="188"/>
        <v>1611.0012598168032</v>
      </c>
      <c r="X142" s="12">
        <f t="shared" si="188"/>
        <v>-448.84376215178645</v>
      </c>
      <c r="Y142" s="12">
        <f t="shared" si="188"/>
        <v>460.69623322056032</v>
      </c>
      <c r="Z142" s="12">
        <f t="shared" si="188"/>
        <v>2397.3726710636138</v>
      </c>
      <c r="AA142" s="12">
        <f t="shared" si="188"/>
        <v>1575.9471128545988</v>
      </c>
      <c r="AB142" s="12">
        <f t="shared" si="188"/>
        <v>-488.90849777478911</v>
      </c>
      <c r="AC142" s="12">
        <f t="shared" si="188"/>
        <v>446.41683051433529</v>
      </c>
      <c r="AD142" s="12">
        <f t="shared" si="188"/>
        <v>2357.9562921901088</v>
      </c>
      <c r="AE142" s="12">
        <f t="shared" si="188"/>
        <v>1540.6750643856813</v>
      </c>
      <c r="AF142" s="12">
        <f t="shared" si="188"/>
        <v>-513.79107978580987</v>
      </c>
      <c r="AG142" s="12">
        <f t="shared" si="188"/>
        <v>416.43587404368191</v>
      </c>
      <c r="AH142" s="12">
        <f t="shared" si="188"/>
        <v>2318.3324660478911</v>
      </c>
      <c r="AI142" s="12">
        <f t="shared" si="188"/>
        <v>1505.1763909909546</v>
      </c>
      <c r="AJ142" s="12">
        <f t="shared" si="188"/>
        <v>-538.94906178618749</v>
      </c>
      <c r="AK142" s="12">
        <f t="shared" si="188"/>
        <v>386.19375726530188</v>
      </c>
      <c r="AL142" s="12">
        <f t="shared" si="188"/>
        <v>2278.4921359965174</v>
      </c>
      <c r="AM142" s="12">
        <f t="shared" si="188"/>
        <v>1469.4421674637601</v>
      </c>
      <c r="AN142" s="12">
        <f t="shared" si="188"/>
        <v>-549.48401417064451</v>
      </c>
      <c r="AO142" s="12">
        <f t="shared" si="188"/>
        <v>340.77448219751022</v>
      </c>
      <c r="AP142" s="12">
        <f t="shared" ref="AP142:BU142" si="189">SUM(AP140:AP141)</f>
        <v>2238.4260382355578</v>
      </c>
      <c r="AQ142" s="12">
        <f t="shared" si="189"/>
        <v>1405.8780801420016</v>
      </c>
      <c r="AR142" s="12">
        <f t="shared" si="189"/>
        <v>-670.94334828709702</v>
      </c>
      <c r="AS142" s="12">
        <f t="shared" si="189"/>
        <v>-281.88435842150784</v>
      </c>
      <c r="AT142" s="12">
        <f t="shared" si="189"/>
        <v>1488.6850087662324</v>
      </c>
      <c r="AU142" s="12">
        <f t="shared" si="189"/>
        <v>1274.6791616664782</v>
      </c>
      <c r="AV142" s="12">
        <f t="shared" si="189"/>
        <v>-754.82020587059424</v>
      </c>
      <c r="AW142" s="12">
        <f t="shared" si="189"/>
        <v>-366.44856126866034</v>
      </c>
      <c r="AX142" s="12">
        <f t="shared" si="189"/>
        <v>1396.7257797496368</v>
      </c>
      <c r="AY142" s="12">
        <f t="shared" si="189"/>
        <v>1183.9660197465196</v>
      </c>
      <c r="AZ142" s="12">
        <f t="shared" si="189"/>
        <v>-833.6077369000202</v>
      </c>
      <c r="BA142" s="12">
        <f t="shared" si="189"/>
        <v>1834.4391875102378</v>
      </c>
      <c r="BB142" s="12">
        <f t="shared" si="189"/>
        <v>3589.1280810813978</v>
      </c>
      <c r="BC142" s="12">
        <f t="shared" si="189"/>
        <v>3392.7344752881008</v>
      </c>
      <c r="BD142" s="12">
        <f t="shared" si="189"/>
        <v>1408.1438378547855</v>
      </c>
      <c r="BE142" s="12">
        <f t="shared" si="189"/>
        <v>1767.5207382834178</v>
      </c>
      <c r="BF142" s="12">
        <f t="shared" si="189"/>
        <v>3533.8689630145177</v>
      </c>
      <c r="BG142" s="12">
        <f t="shared" si="189"/>
        <v>3339.6228958296629</v>
      </c>
      <c r="BH142" s="12">
        <f t="shared" si="189"/>
        <v>1351.8115914107027</v>
      </c>
      <c r="BI142" s="12">
        <f t="shared" si="189"/>
        <v>1738.5209549849819</v>
      </c>
      <c r="BJ142" s="12">
        <f t="shared" si="189"/>
        <v>3482.5887468084061</v>
      </c>
      <c r="BK142" s="12">
        <f t="shared" si="189"/>
        <v>3290.276842867032</v>
      </c>
      <c r="BL142" s="12">
        <f t="shared" si="189"/>
        <v>1313.3498192866155</v>
      </c>
      <c r="BM142" s="12">
        <f t="shared" si="189"/>
        <v>1698.5010651160228</v>
      </c>
      <c r="BN142" s="12">
        <f t="shared" si="189"/>
        <v>3434.4997216980087</v>
      </c>
      <c r="BO142" s="12">
        <f t="shared" si="189"/>
        <v>3243.9476256645717</v>
      </c>
      <c r="BP142" s="12">
        <f t="shared" si="189"/>
        <v>1277.6961186631779</v>
      </c>
      <c r="BQ142" s="12">
        <f t="shared" si="189"/>
        <v>1661.1356374165398</v>
      </c>
      <c r="BR142" s="12">
        <f t="shared" si="189"/>
        <v>3388.9585181053608</v>
      </c>
      <c r="BS142" s="12">
        <f t="shared" si="189"/>
        <v>3200.0236685002988</v>
      </c>
      <c r="BT142" s="12">
        <f t="shared" si="189"/>
        <v>1258.0482565893556</v>
      </c>
      <c r="BU142" s="12">
        <f t="shared" si="189"/>
        <v>1612.0930430283136</v>
      </c>
      <c r="BV142" s="12">
        <f t="shared" ref="BV142:DA142" si="190">SUM(BV140:BV141)</f>
        <v>3345.4392915473518</v>
      </c>
      <c r="BW142" s="12">
        <f t="shared" si="190"/>
        <v>3158.0050351502864</v>
      </c>
      <c r="BX142" s="12">
        <f t="shared" si="190"/>
        <v>2329.3089733635638</v>
      </c>
      <c r="BY142" s="12">
        <f t="shared" si="190"/>
        <v>3521.5017455662451</v>
      </c>
      <c r="BZ142" s="12">
        <f t="shared" si="190"/>
        <v>4451.4810265684191</v>
      </c>
      <c r="CA142" s="12">
        <f t="shared" si="190"/>
        <v>4853.1322645538858</v>
      </c>
      <c r="CB142" s="12">
        <f t="shared" si="190"/>
        <v>5658.625779105234</v>
      </c>
      <c r="CC142" s="12">
        <f t="shared" si="190"/>
        <v>6841.7599510970304</v>
      </c>
      <c r="CD142" s="12">
        <f t="shared" si="190"/>
        <v>7764.5780012935556</v>
      </c>
      <c r="CE142" s="12">
        <f t="shared" si="190"/>
        <v>8162.0977139665838</v>
      </c>
      <c r="CF142" s="12">
        <f t="shared" si="190"/>
        <v>8961.9168752073638</v>
      </c>
      <c r="CG142" s="12">
        <f t="shared" si="190"/>
        <v>10137.28567367601</v>
      </c>
      <c r="CH142" s="12">
        <f t="shared" si="190"/>
        <v>11054.169808530927</v>
      </c>
      <c r="CI142" s="12">
        <f t="shared" si="190"/>
        <v>11448.712540805916</v>
      </c>
      <c r="CJ142" s="12">
        <f t="shared" si="190"/>
        <v>12257.154928935432</v>
      </c>
      <c r="CK142" s="12">
        <f t="shared" si="190"/>
        <v>13412.623823173013</v>
      </c>
      <c r="CL142" s="12">
        <f t="shared" si="190"/>
        <v>14324.573783425702</v>
      </c>
      <c r="CM142" s="12">
        <f t="shared" si="190"/>
        <v>14717.077988143423</v>
      </c>
      <c r="CN142" s="12">
        <f t="shared" si="190"/>
        <v>15508.671806161203</v>
      </c>
      <c r="CO142" s="12">
        <f t="shared" si="190"/>
        <v>16671.475098136067</v>
      </c>
      <c r="CP142" s="12">
        <f t="shared" si="190"/>
        <v>17579.30525261673</v>
      </c>
      <c r="CQ142" s="12">
        <f t="shared" si="190"/>
        <v>17970.533383881408</v>
      </c>
      <c r="CR142" s="12">
        <f t="shared" si="190"/>
        <v>18759.20380231017</v>
      </c>
      <c r="CS142" s="12">
        <f t="shared" si="190"/>
        <v>19916.852553182747</v>
      </c>
      <c r="CT142" s="12">
        <f t="shared" si="190"/>
        <v>20821.22627306217</v>
      </c>
      <c r="CU142" s="12">
        <f t="shared" si="190"/>
        <v>21211.797442467308</v>
      </c>
      <c r="CV142" s="12">
        <f t="shared" si="190"/>
        <v>21998.145455993072</v>
      </c>
      <c r="CW142" s="12">
        <f t="shared" si="190"/>
        <v>23151.209123403456</v>
      </c>
      <c r="CX142" s="12">
        <f t="shared" si="190"/>
        <v>24052.666780021555</v>
      </c>
      <c r="CY142" s="12">
        <f t="shared" si="190"/>
        <v>24443.083355302439</v>
      </c>
      <c r="CZ142" s="12">
        <f t="shared" si="190"/>
        <v>25240.174892431289</v>
      </c>
      <c r="DA142" s="12">
        <f t="shared" si="190"/>
        <v>26376.541493051544</v>
      </c>
      <c r="DB142" s="12">
        <f t="shared" ref="DB142:EG142" si="191">SUM(DB140:DB141)</f>
        <v>27275.523262105336</v>
      </c>
      <c r="DC142" s="12">
        <f t="shared" si="191"/>
        <v>27666.192531860375</v>
      </c>
      <c r="DD142" s="12">
        <f t="shared" si="191"/>
        <v>28449.275854008367</v>
      </c>
      <c r="DE142" s="12">
        <f t="shared" si="191"/>
        <v>29594.474696488876</v>
      </c>
      <c r="DF142" s="12">
        <f t="shared" si="191"/>
        <v>30491.33913196201</v>
      </c>
      <c r="DG142" s="12">
        <f t="shared" si="191"/>
        <v>30882.590951656606</v>
      </c>
      <c r="DH142" s="12">
        <f t="shared" si="191"/>
        <v>31782.978781116599</v>
      </c>
      <c r="DI142" s="12">
        <f t="shared" si="191"/>
        <v>178.37218872876588</v>
      </c>
      <c r="DJ142" s="12">
        <f t="shared" si="191"/>
        <v>3.1702789419796319E-13</v>
      </c>
      <c r="DK142" s="12">
        <f t="shared" si="191"/>
        <v>3.1708813912700863E-13</v>
      </c>
      <c r="DL142" s="12">
        <f t="shared" si="191"/>
        <v>3.1023224437376483E-13</v>
      </c>
      <c r="DM142" s="12">
        <f t="shared" si="191"/>
        <v>3.1374879108625463E-13</v>
      </c>
      <c r="DN142" s="12">
        <f t="shared" si="191"/>
        <v>3.172367432853207E-13</v>
      </c>
      <c r="DO142" s="12">
        <f t="shared" si="191"/>
        <v>3.1727590248920032E-13</v>
      </c>
      <c r="DP142" s="12">
        <f t="shared" si="191"/>
        <v>3.1389975265483371E-13</v>
      </c>
      <c r="DQ142" s="12">
        <f t="shared" si="191"/>
        <v>3.1394444522447884E-13</v>
      </c>
      <c r="DR142" s="12">
        <f t="shared" si="191"/>
        <v>3.174676821799949E-13</v>
      </c>
      <c r="DS142" s="12">
        <f t="shared" si="191"/>
        <v>3.175108577124774E-13</v>
      </c>
      <c r="DT142" s="12">
        <f t="shared" si="191"/>
        <v>3.1067818781593812E-13</v>
      </c>
      <c r="DU142" s="12">
        <f t="shared" si="191"/>
        <v>3.1418578510056249E-13</v>
      </c>
      <c r="DV142" s="12">
        <f t="shared" si="191"/>
        <v>3.1767954351380465E-13</v>
      </c>
      <c r="DW142" s="12">
        <f t="shared" si="191"/>
        <v>3.1773878436069935E-13</v>
      </c>
      <c r="DX142" s="12">
        <f t="shared" si="191"/>
        <v>3.1089428375707942E-13</v>
      </c>
      <c r="DY142" s="12">
        <f t="shared" si="191"/>
        <v>3.1438441874342976E-13</v>
      </c>
      <c r="DZ142" s="12">
        <f t="shared" si="191"/>
        <v>3.1788136402610692E-13</v>
      </c>
      <c r="EA142" s="12">
        <f t="shared" si="191"/>
        <v>3.179476334480568E-13</v>
      </c>
      <c r="EB142" s="12">
        <f t="shared" si="191"/>
        <v>3.1107305403565987E-13</v>
      </c>
      <c r="EC142" s="12">
        <f t="shared" si="191"/>
        <v>3.1457411387236796E-13</v>
      </c>
      <c r="ED142" s="12">
        <f t="shared" si="191"/>
        <v>3.1810427026357504E-13</v>
      </c>
      <c r="EE142" s="12">
        <f t="shared" si="191"/>
        <v>3.1815748661756524E-13</v>
      </c>
      <c r="EF142" s="12">
        <f t="shared" si="191"/>
        <v>3.1475189098273408E-13</v>
      </c>
      <c r="EG142" s="12">
        <f t="shared" si="191"/>
        <v>3.1481942642130893E-13</v>
      </c>
      <c r="EH142" s="12">
        <f t="shared" ref="EH142:FM142" si="192">SUM(EH140:EH141)</f>
        <v>3.183221560902894E-13</v>
      </c>
      <c r="EI142" s="12">
        <f t="shared" si="192"/>
        <v>3.183844091836363E-13</v>
      </c>
      <c r="EJ142" s="12">
        <f t="shared" si="192"/>
        <v>3.1150622817222033E-13</v>
      </c>
      <c r="EK142" s="12">
        <f t="shared" si="192"/>
        <v>3.1503792342846281E-13</v>
      </c>
      <c r="EL142" s="12">
        <f t="shared" si="192"/>
        <v>3.1856514397077266E-13</v>
      </c>
      <c r="EM142" s="12">
        <f t="shared" si="192"/>
        <v>3.186032990925015E-13</v>
      </c>
      <c r="EN142" s="12">
        <f t="shared" si="192"/>
        <v>3.1171446607913821E-13</v>
      </c>
      <c r="EO142" s="12">
        <f t="shared" si="192"/>
        <v>3.1522265271632932E-13</v>
      </c>
      <c r="EP142" s="12">
        <f t="shared" si="192"/>
        <v>3.1873282568994912E-13</v>
      </c>
      <c r="EQ142" s="12">
        <f t="shared" si="192"/>
        <v>3.1879206653684382E-13</v>
      </c>
      <c r="ER142" s="12">
        <f t="shared" si="192"/>
        <v>3.1191582820611077E-13</v>
      </c>
      <c r="ES142" s="12">
        <f t="shared" si="192"/>
        <v>3.1545108140562663E-13</v>
      </c>
      <c r="ET142" s="12">
        <f t="shared" si="192"/>
        <v>3.1898585439194001E-13</v>
      </c>
      <c r="EU142" s="12">
        <f t="shared" si="192"/>
        <v>3.1905011564958843E-13</v>
      </c>
      <c r="EV142" s="12">
        <f t="shared" si="192"/>
        <v>3.1561694049742074E-13</v>
      </c>
      <c r="EW142" s="12">
        <f t="shared" si="192"/>
        <v>3.1565666722599412E-13</v>
      </c>
      <c r="EX142" s="12">
        <f t="shared" si="192"/>
        <v>3.1918867898639291E-13</v>
      </c>
      <c r="EY142" s="12">
        <f t="shared" si="192"/>
        <v>3.1924992799758918E-13</v>
      </c>
      <c r="EZ142" s="12">
        <f t="shared" si="192"/>
        <v>3.1236078939400616E-13</v>
      </c>
      <c r="FA142" s="12">
        <f t="shared" si="192"/>
        <v>3.1587814373779116E-13</v>
      </c>
      <c r="FB142" s="12">
        <f t="shared" si="192"/>
        <v>3.1941560155246402E-13</v>
      </c>
      <c r="FC142" s="12">
        <f t="shared" si="192"/>
        <v>3.1946078524924815E-13</v>
      </c>
      <c r="FD142" s="12">
        <f t="shared" si="192"/>
        <v>3.1257884984370321E-13</v>
      </c>
      <c r="FE142" s="12">
        <f t="shared" si="192"/>
        <v>3.1610855876351711E-13</v>
      </c>
      <c r="FF142" s="12">
        <f t="shared" si="192"/>
        <v>3.1965055677574131E-13</v>
      </c>
      <c r="FG142" s="12">
        <f t="shared" si="192"/>
        <v>3.1970678537618366E-13</v>
      </c>
      <c r="FH142" s="12">
        <f t="shared" si="192"/>
        <v>3.1280083931051198E-13</v>
      </c>
      <c r="FI142" s="12">
        <f t="shared" si="192"/>
        <v>3.1631911042495635E-13</v>
      </c>
      <c r="FJ142" s="12">
        <f t="shared" si="192"/>
        <v>3.1987045076675714E-13</v>
      </c>
      <c r="FK142" s="12">
        <f t="shared" si="192"/>
        <v>3.1991362629923969E-13</v>
      </c>
      <c r="FL142" s="12">
        <f t="shared" si="192"/>
        <v>3.165008602081798E-13</v>
      </c>
      <c r="FM142" s="12">
        <f t="shared" si="192"/>
        <v>3.1654853228246798E-13</v>
      </c>
      <c r="FN142" s="12">
        <f t="shared" ref="FN142:GJ142" si="193">SUM(FN140:FN141)</f>
        <v>3.2009837741497908E-13</v>
      </c>
      <c r="FO142" s="12">
        <f t="shared" si="193"/>
        <v>3.201626386726275E-13</v>
      </c>
      <c r="FP142" s="12">
        <f t="shared" si="193"/>
        <v>3.1327526812674485E-13</v>
      </c>
      <c r="FQ142" s="12">
        <f t="shared" si="193"/>
        <v>3.1681569453212431E-13</v>
      </c>
      <c r="FR142" s="12">
        <f t="shared" si="193"/>
        <v>3.2035241019912066E-13</v>
      </c>
      <c r="FS142" s="12">
        <f t="shared" si="193"/>
        <v>3.2041165104601536E-13</v>
      </c>
      <c r="FT142" s="12">
        <f t="shared" si="193"/>
        <v>3.1351690267911188E-13</v>
      </c>
      <c r="FU142" s="12">
        <f t="shared" si="193"/>
        <v>3.17051075398922E-13</v>
      </c>
      <c r="FV142" s="12">
        <f t="shared" si="193"/>
        <v>3.2058636134024706E-13</v>
      </c>
      <c r="FW142" s="12">
        <f t="shared" si="193"/>
        <v>3.2062552054412663E-13</v>
      </c>
      <c r="FX142" s="12">
        <f t="shared" si="193"/>
        <v>3.1371433578897268E-13</v>
      </c>
      <c r="FY142" s="12">
        <f t="shared" si="193"/>
        <v>3.1726460656500419E-13</v>
      </c>
      <c r="FZ142" s="12">
        <f t="shared" si="193"/>
        <v>3.2079219818115226E-13</v>
      </c>
      <c r="GA142" s="12">
        <f t="shared" si="193"/>
        <v>3.208614798495546E-13</v>
      </c>
      <c r="GB142" s="12">
        <f t="shared" si="193"/>
        <v>3.1741159546072595E-13</v>
      </c>
      <c r="GC142" s="12">
        <f t="shared" si="193"/>
        <v>3.1748608307680122E-13</v>
      </c>
      <c r="GD142" s="12">
        <f t="shared" si="193"/>
        <v>3.2104221463669096E-13</v>
      </c>
      <c r="GE142" s="12">
        <f t="shared" si="193"/>
        <v>3.2109342282637953E-13</v>
      </c>
      <c r="GF142" s="12">
        <f t="shared" si="193"/>
        <v>3.1416519050253558E-13</v>
      </c>
      <c r="GG142" s="12">
        <f t="shared" si="193"/>
        <v>3.1769564157002609E-13</v>
      </c>
      <c r="GH142" s="12">
        <f t="shared" si="193"/>
        <v>3.2126110454555605E-13</v>
      </c>
      <c r="GI142" s="12">
        <f t="shared" si="193"/>
        <v>3.2133540662471206E-13</v>
      </c>
      <c r="GJ142" s="12">
        <f t="shared" si="193"/>
        <v>3.1441173632629217E-13</v>
      </c>
    </row>
    <row r="144" spans="1:192" x14ac:dyDescent="0.35">
      <c r="E144" s="126" t="str">
        <f t="shared" ref="E144:AJ147" si="194" xml:space="preserve"> E$142</f>
        <v>Cash available for RCF / (Cash shortfall for RCF)</v>
      </c>
      <c r="F144" s="126">
        <f t="shared" si="194"/>
        <v>0</v>
      </c>
      <c r="G144" s="126" t="str">
        <f t="shared" si="194"/>
        <v>$ 000s</v>
      </c>
      <c r="H144" s="126">
        <f t="shared" si="194"/>
        <v>0</v>
      </c>
      <c r="I144" s="126">
        <f t="shared" si="194"/>
        <v>0</v>
      </c>
      <c r="J144" s="126">
        <f t="shared" si="194"/>
        <v>0</v>
      </c>
      <c r="K144" s="126">
        <f t="shared" si="194"/>
        <v>0</v>
      </c>
      <c r="L144" s="126">
        <f t="shared" si="194"/>
        <v>0</v>
      </c>
      <c r="M144" s="126">
        <f t="shared" si="194"/>
        <v>-878.25488148345198</v>
      </c>
      <c r="N144" s="126">
        <f t="shared" si="194"/>
        <v>2514.4646902828636</v>
      </c>
      <c r="O144" s="126">
        <f t="shared" si="194"/>
        <v>1680.4897638449829</v>
      </c>
      <c r="P144" s="126">
        <f t="shared" si="194"/>
        <v>-415.83004874872177</v>
      </c>
      <c r="Q144" s="126">
        <f t="shared" si="194"/>
        <v>534.87925554267167</v>
      </c>
      <c r="R144" s="126">
        <f t="shared" si="194"/>
        <v>2475.6183085208986</v>
      </c>
      <c r="S144" s="126">
        <f t="shared" si="194"/>
        <v>1645.8460319049823</v>
      </c>
      <c r="T144" s="126">
        <f t="shared" si="194"/>
        <v>-439.93609786346701</v>
      </c>
      <c r="U144" s="126">
        <f t="shared" si="194"/>
        <v>505.63006908008447</v>
      </c>
      <c r="V144" s="126">
        <f t="shared" si="194"/>
        <v>2436.5904572954696</v>
      </c>
      <c r="W144" s="126">
        <f t="shared" si="194"/>
        <v>1611.0012598168032</v>
      </c>
      <c r="X144" s="126">
        <f t="shared" si="194"/>
        <v>-448.84376215178645</v>
      </c>
      <c r="Y144" s="126">
        <f t="shared" si="194"/>
        <v>460.69623322056032</v>
      </c>
      <c r="Z144" s="126">
        <f t="shared" si="194"/>
        <v>2397.3726710636138</v>
      </c>
      <c r="AA144" s="126">
        <f t="shared" si="194"/>
        <v>1575.9471128545988</v>
      </c>
      <c r="AB144" s="126">
        <f t="shared" si="194"/>
        <v>-488.90849777478911</v>
      </c>
      <c r="AC144" s="126">
        <f t="shared" si="194"/>
        <v>446.41683051433529</v>
      </c>
      <c r="AD144" s="126">
        <f t="shared" si="194"/>
        <v>2357.9562921901088</v>
      </c>
      <c r="AE144" s="126">
        <f t="shared" si="194"/>
        <v>1540.6750643856813</v>
      </c>
      <c r="AF144" s="126">
        <f t="shared" si="194"/>
        <v>-513.79107978580987</v>
      </c>
      <c r="AG144" s="126">
        <f t="shared" si="194"/>
        <v>416.43587404368191</v>
      </c>
      <c r="AH144" s="126">
        <f t="shared" si="194"/>
        <v>2318.3324660478911</v>
      </c>
      <c r="AI144" s="126">
        <f t="shared" si="194"/>
        <v>1505.1763909909546</v>
      </c>
      <c r="AJ144" s="126">
        <f t="shared" si="194"/>
        <v>-538.94906178618749</v>
      </c>
      <c r="AK144" s="126">
        <f t="shared" ref="AK144:BP144" si="195" xml:space="preserve"> AK$142</f>
        <v>386.19375726530188</v>
      </c>
      <c r="AL144" s="126">
        <f t="shared" si="195"/>
        <v>2278.4921359965174</v>
      </c>
      <c r="AM144" s="126">
        <f t="shared" si="195"/>
        <v>1469.4421674637601</v>
      </c>
      <c r="AN144" s="126">
        <f t="shared" si="195"/>
        <v>-549.48401417064451</v>
      </c>
      <c r="AO144" s="126">
        <f t="shared" si="195"/>
        <v>340.77448219751022</v>
      </c>
      <c r="AP144" s="126">
        <f t="shared" si="195"/>
        <v>2238.4260382355578</v>
      </c>
      <c r="AQ144" s="126">
        <f t="shared" si="195"/>
        <v>1405.8780801420016</v>
      </c>
      <c r="AR144" s="126">
        <f t="shared" si="195"/>
        <v>-670.94334828709702</v>
      </c>
      <c r="AS144" s="126">
        <f t="shared" si="195"/>
        <v>-281.88435842150784</v>
      </c>
      <c r="AT144" s="126">
        <f t="shared" si="195"/>
        <v>1488.6850087662324</v>
      </c>
      <c r="AU144" s="126">
        <f t="shared" si="195"/>
        <v>1274.6791616664782</v>
      </c>
      <c r="AV144" s="126">
        <f t="shared" si="195"/>
        <v>-754.82020587059424</v>
      </c>
      <c r="AW144" s="126">
        <f t="shared" si="195"/>
        <v>-366.44856126866034</v>
      </c>
      <c r="AX144" s="126">
        <f t="shared" si="195"/>
        <v>1396.7257797496368</v>
      </c>
      <c r="AY144" s="126">
        <f t="shared" si="195"/>
        <v>1183.9660197465196</v>
      </c>
      <c r="AZ144" s="126">
        <f t="shared" si="195"/>
        <v>-833.6077369000202</v>
      </c>
      <c r="BA144" s="126">
        <f t="shared" si="195"/>
        <v>1834.4391875102378</v>
      </c>
      <c r="BB144" s="126">
        <f t="shared" si="195"/>
        <v>3589.1280810813978</v>
      </c>
      <c r="BC144" s="126">
        <f t="shared" si="195"/>
        <v>3392.7344752881008</v>
      </c>
      <c r="BD144" s="126">
        <f t="shared" si="195"/>
        <v>1408.1438378547855</v>
      </c>
      <c r="BE144" s="126">
        <f t="shared" si="195"/>
        <v>1767.5207382834178</v>
      </c>
      <c r="BF144" s="126">
        <f t="shared" si="195"/>
        <v>3533.8689630145177</v>
      </c>
      <c r="BG144" s="126">
        <f t="shared" si="195"/>
        <v>3339.6228958296629</v>
      </c>
      <c r="BH144" s="126">
        <f t="shared" si="195"/>
        <v>1351.8115914107027</v>
      </c>
      <c r="BI144" s="126">
        <f t="shared" si="195"/>
        <v>1738.5209549849819</v>
      </c>
      <c r="BJ144" s="126">
        <f t="shared" si="195"/>
        <v>3482.5887468084061</v>
      </c>
      <c r="BK144" s="126">
        <f t="shared" si="195"/>
        <v>3290.276842867032</v>
      </c>
      <c r="BL144" s="126">
        <f t="shared" si="195"/>
        <v>1313.3498192866155</v>
      </c>
      <c r="BM144" s="126">
        <f t="shared" si="195"/>
        <v>1698.5010651160228</v>
      </c>
      <c r="BN144" s="126">
        <f t="shared" si="195"/>
        <v>3434.4997216980087</v>
      </c>
      <c r="BO144" s="126">
        <f t="shared" si="195"/>
        <v>3243.9476256645717</v>
      </c>
      <c r="BP144" s="126">
        <f t="shared" si="195"/>
        <v>1277.6961186631779</v>
      </c>
      <c r="BQ144" s="126">
        <f t="shared" ref="BQ144:CV144" si="196" xml:space="preserve"> BQ$142</f>
        <v>1661.1356374165398</v>
      </c>
      <c r="BR144" s="126">
        <f t="shared" si="196"/>
        <v>3388.9585181053608</v>
      </c>
      <c r="BS144" s="126">
        <f t="shared" si="196"/>
        <v>3200.0236685002988</v>
      </c>
      <c r="BT144" s="126">
        <f t="shared" si="196"/>
        <v>1258.0482565893556</v>
      </c>
      <c r="BU144" s="126">
        <f t="shared" si="196"/>
        <v>1612.0930430283136</v>
      </c>
      <c r="BV144" s="126">
        <f t="shared" si="196"/>
        <v>3345.4392915473518</v>
      </c>
      <c r="BW144" s="126">
        <f t="shared" si="196"/>
        <v>3158.0050351502864</v>
      </c>
      <c r="BX144" s="126">
        <f t="shared" si="196"/>
        <v>2329.3089733635638</v>
      </c>
      <c r="BY144" s="126">
        <f t="shared" si="196"/>
        <v>3521.5017455662451</v>
      </c>
      <c r="BZ144" s="126">
        <f t="shared" si="196"/>
        <v>4451.4810265684191</v>
      </c>
      <c r="CA144" s="126">
        <f t="shared" si="196"/>
        <v>4853.1322645538858</v>
      </c>
      <c r="CB144" s="126">
        <f t="shared" si="196"/>
        <v>5658.625779105234</v>
      </c>
      <c r="CC144" s="126">
        <f t="shared" si="196"/>
        <v>6841.7599510970304</v>
      </c>
      <c r="CD144" s="126">
        <f t="shared" si="196"/>
        <v>7764.5780012935556</v>
      </c>
      <c r="CE144" s="126">
        <f t="shared" si="196"/>
        <v>8162.0977139665838</v>
      </c>
      <c r="CF144" s="126">
        <f t="shared" si="196"/>
        <v>8961.9168752073638</v>
      </c>
      <c r="CG144" s="126">
        <f t="shared" si="196"/>
        <v>10137.28567367601</v>
      </c>
      <c r="CH144" s="126">
        <f t="shared" si="196"/>
        <v>11054.169808530927</v>
      </c>
      <c r="CI144" s="126">
        <f t="shared" si="196"/>
        <v>11448.712540805916</v>
      </c>
      <c r="CJ144" s="126">
        <f t="shared" si="196"/>
        <v>12257.154928935432</v>
      </c>
      <c r="CK144" s="126">
        <f t="shared" si="196"/>
        <v>13412.623823173013</v>
      </c>
      <c r="CL144" s="126">
        <f t="shared" si="196"/>
        <v>14324.573783425702</v>
      </c>
      <c r="CM144" s="126">
        <f t="shared" si="196"/>
        <v>14717.077988143423</v>
      </c>
      <c r="CN144" s="126">
        <f t="shared" si="196"/>
        <v>15508.671806161203</v>
      </c>
      <c r="CO144" s="126">
        <f t="shared" si="196"/>
        <v>16671.475098136067</v>
      </c>
      <c r="CP144" s="126">
        <f t="shared" si="196"/>
        <v>17579.30525261673</v>
      </c>
      <c r="CQ144" s="126">
        <f t="shared" si="196"/>
        <v>17970.533383881408</v>
      </c>
      <c r="CR144" s="126">
        <f t="shared" si="196"/>
        <v>18759.20380231017</v>
      </c>
      <c r="CS144" s="126">
        <f t="shared" si="196"/>
        <v>19916.852553182747</v>
      </c>
      <c r="CT144" s="126">
        <f t="shared" si="196"/>
        <v>20821.22627306217</v>
      </c>
      <c r="CU144" s="126">
        <f t="shared" si="196"/>
        <v>21211.797442467308</v>
      </c>
      <c r="CV144" s="126">
        <f t="shared" si="196"/>
        <v>21998.145455993072</v>
      </c>
      <c r="CW144" s="126">
        <f t="shared" ref="CW144:EB144" si="197" xml:space="preserve"> CW$142</f>
        <v>23151.209123403456</v>
      </c>
      <c r="CX144" s="126">
        <f t="shared" si="197"/>
        <v>24052.666780021555</v>
      </c>
      <c r="CY144" s="126">
        <f t="shared" si="197"/>
        <v>24443.083355302439</v>
      </c>
      <c r="CZ144" s="126">
        <f t="shared" si="197"/>
        <v>25240.174892431289</v>
      </c>
      <c r="DA144" s="126">
        <f t="shared" si="197"/>
        <v>26376.541493051544</v>
      </c>
      <c r="DB144" s="126">
        <f t="shared" si="197"/>
        <v>27275.523262105336</v>
      </c>
      <c r="DC144" s="126">
        <f t="shared" si="197"/>
        <v>27666.192531860375</v>
      </c>
      <c r="DD144" s="126">
        <f t="shared" si="197"/>
        <v>28449.275854008367</v>
      </c>
      <c r="DE144" s="126">
        <f t="shared" si="197"/>
        <v>29594.474696488876</v>
      </c>
      <c r="DF144" s="126">
        <f t="shared" si="197"/>
        <v>30491.33913196201</v>
      </c>
      <c r="DG144" s="126">
        <f t="shared" si="197"/>
        <v>30882.590951656606</v>
      </c>
      <c r="DH144" s="126">
        <f t="shared" si="197"/>
        <v>31782.978781116599</v>
      </c>
      <c r="DI144" s="126">
        <f t="shared" si="197"/>
        <v>178.37218872876588</v>
      </c>
      <c r="DJ144" s="126">
        <f t="shared" si="197"/>
        <v>3.1702789419796319E-13</v>
      </c>
      <c r="DK144" s="126">
        <f t="shared" si="197"/>
        <v>3.1708813912700863E-13</v>
      </c>
      <c r="DL144" s="126">
        <f t="shared" si="197"/>
        <v>3.1023224437376483E-13</v>
      </c>
      <c r="DM144" s="126">
        <f t="shared" si="197"/>
        <v>3.1374879108625463E-13</v>
      </c>
      <c r="DN144" s="126">
        <f t="shared" si="197"/>
        <v>3.172367432853207E-13</v>
      </c>
      <c r="DO144" s="126">
        <f t="shared" si="197"/>
        <v>3.1727590248920032E-13</v>
      </c>
      <c r="DP144" s="126">
        <f t="shared" si="197"/>
        <v>3.1389975265483371E-13</v>
      </c>
      <c r="DQ144" s="126">
        <f t="shared" si="197"/>
        <v>3.1394444522447884E-13</v>
      </c>
      <c r="DR144" s="126">
        <f t="shared" si="197"/>
        <v>3.174676821799949E-13</v>
      </c>
      <c r="DS144" s="126">
        <f t="shared" si="197"/>
        <v>3.175108577124774E-13</v>
      </c>
      <c r="DT144" s="126">
        <f t="shared" si="197"/>
        <v>3.1067818781593812E-13</v>
      </c>
      <c r="DU144" s="126">
        <f t="shared" si="197"/>
        <v>3.1418578510056249E-13</v>
      </c>
      <c r="DV144" s="126">
        <f t="shared" si="197"/>
        <v>3.1767954351380465E-13</v>
      </c>
      <c r="DW144" s="126">
        <f t="shared" si="197"/>
        <v>3.1773878436069935E-13</v>
      </c>
      <c r="DX144" s="126">
        <f t="shared" si="197"/>
        <v>3.1089428375707942E-13</v>
      </c>
      <c r="DY144" s="126">
        <f t="shared" si="197"/>
        <v>3.1438441874342976E-13</v>
      </c>
      <c r="DZ144" s="126">
        <f t="shared" si="197"/>
        <v>3.1788136402610692E-13</v>
      </c>
      <c r="EA144" s="126">
        <f t="shared" si="197"/>
        <v>3.179476334480568E-13</v>
      </c>
      <c r="EB144" s="126">
        <f t="shared" si="197"/>
        <v>3.1107305403565987E-13</v>
      </c>
      <c r="EC144" s="126">
        <f t="shared" ref="EC144:FH144" si="198" xml:space="preserve"> EC$142</f>
        <v>3.1457411387236796E-13</v>
      </c>
      <c r="ED144" s="126">
        <f t="shared" si="198"/>
        <v>3.1810427026357504E-13</v>
      </c>
      <c r="EE144" s="126">
        <f t="shared" si="198"/>
        <v>3.1815748661756524E-13</v>
      </c>
      <c r="EF144" s="126">
        <f t="shared" si="198"/>
        <v>3.1475189098273408E-13</v>
      </c>
      <c r="EG144" s="126">
        <f t="shared" si="198"/>
        <v>3.1481942642130893E-13</v>
      </c>
      <c r="EH144" s="126">
        <f t="shared" si="198"/>
        <v>3.183221560902894E-13</v>
      </c>
      <c r="EI144" s="126">
        <f t="shared" si="198"/>
        <v>3.183844091836363E-13</v>
      </c>
      <c r="EJ144" s="126">
        <f t="shared" si="198"/>
        <v>3.1150622817222033E-13</v>
      </c>
      <c r="EK144" s="126">
        <f t="shared" si="198"/>
        <v>3.1503792342846281E-13</v>
      </c>
      <c r="EL144" s="126">
        <f t="shared" si="198"/>
        <v>3.1856514397077266E-13</v>
      </c>
      <c r="EM144" s="126">
        <f t="shared" si="198"/>
        <v>3.186032990925015E-13</v>
      </c>
      <c r="EN144" s="126">
        <f t="shared" si="198"/>
        <v>3.1171446607913821E-13</v>
      </c>
      <c r="EO144" s="126">
        <f t="shared" si="198"/>
        <v>3.1522265271632932E-13</v>
      </c>
      <c r="EP144" s="126">
        <f t="shared" si="198"/>
        <v>3.1873282568994912E-13</v>
      </c>
      <c r="EQ144" s="126">
        <f t="shared" si="198"/>
        <v>3.1879206653684382E-13</v>
      </c>
      <c r="ER144" s="126">
        <f t="shared" si="198"/>
        <v>3.1191582820611077E-13</v>
      </c>
      <c r="ES144" s="126">
        <f t="shared" si="198"/>
        <v>3.1545108140562663E-13</v>
      </c>
      <c r="ET144" s="126">
        <f t="shared" si="198"/>
        <v>3.1898585439194001E-13</v>
      </c>
      <c r="EU144" s="126">
        <f t="shared" si="198"/>
        <v>3.1905011564958843E-13</v>
      </c>
      <c r="EV144" s="126">
        <f t="shared" si="198"/>
        <v>3.1561694049742074E-13</v>
      </c>
      <c r="EW144" s="126">
        <f t="shared" si="198"/>
        <v>3.1565666722599412E-13</v>
      </c>
      <c r="EX144" s="126">
        <f t="shared" si="198"/>
        <v>3.1918867898639291E-13</v>
      </c>
      <c r="EY144" s="126">
        <f t="shared" si="198"/>
        <v>3.1924992799758918E-13</v>
      </c>
      <c r="EZ144" s="126">
        <f t="shared" si="198"/>
        <v>3.1236078939400616E-13</v>
      </c>
      <c r="FA144" s="126">
        <f t="shared" si="198"/>
        <v>3.1587814373779116E-13</v>
      </c>
      <c r="FB144" s="126">
        <f t="shared" si="198"/>
        <v>3.1941560155246402E-13</v>
      </c>
      <c r="FC144" s="126">
        <f t="shared" si="198"/>
        <v>3.1946078524924815E-13</v>
      </c>
      <c r="FD144" s="126">
        <f t="shared" si="198"/>
        <v>3.1257884984370321E-13</v>
      </c>
      <c r="FE144" s="126">
        <f t="shared" si="198"/>
        <v>3.1610855876351711E-13</v>
      </c>
      <c r="FF144" s="126">
        <f t="shared" si="198"/>
        <v>3.1965055677574131E-13</v>
      </c>
      <c r="FG144" s="126">
        <f t="shared" si="198"/>
        <v>3.1970678537618366E-13</v>
      </c>
      <c r="FH144" s="126">
        <f t="shared" si="198"/>
        <v>3.1280083931051198E-13</v>
      </c>
      <c r="FI144" s="126">
        <f t="shared" ref="FI144:GJ144" si="199" xml:space="preserve"> FI$142</f>
        <v>3.1631911042495635E-13</v>
      </c>
      <c r="FJ144" s="126">
        <f t="shared" si="199"/>
        <v>3.1987045076675714E-13</v>
      </c>
      <c r="FK144" s="126">
        <f t="shared" si="199"/>
        <v>3.1991362629923969E-13</v>
      </c>
      <c r="FL144" s="126">
        <f t="shared" si="199"/>
        <v>3.165008602081798E-13</v>
      </c>
      <c r="FM144" s="126">
        <f t="shared" si="199"/>
        <v>3.1654853228246798E-13</v>
      </c>
      <c r="FN144" s="126">
        <f t="shared" si="199"/>
        <v>3.2009837741497908E-13</v>
      </c>
      <c r="FO144" s="126">
        <f t="shared" si="199"/>
        <v>3.201626386726275E-13</v>
      </c>
      <c r="FP144" s="126">
        <f t="shared" si="199"/>
        <v>3.1327526812674485E-13</v>
      </c>
      <c r="FQ144" s="126">
        <f t="shared" si="199"/>
        <v>3.1681569453212431E-13</v>
      </c>
      <c r="FR144" s="126">
        <f t="shared" si="199"/>
        <v>3.2035241019912066E-13</v>
      </c>
      <c r="FS144" s="126">
        <f t="shared" si="199"/>
        <v>3.2041165104601536E-13</v>
      </c>
      <c r="FT144" s="126">
        <f t="shared" si="199"/>
        <v>3.1351690267911188E-13</v>
      </c>
      <c r="FU144" s="126">
        <f t="shared" si="199"/>
        <v>3.17051075398922E-13</v>
      </c>
      <c r="FV144" s="126">
        <f t="shared" si="199"/>
        <v>3.2058636134024706E-13</v>
      </c>
      <c r="FW144" s="126">
        <f t="shared" si="199"/>
        <v>3.2062552054412663E-13</v>
      </c>
      <c r="FX144" s="126">
        <f t="shared" si="199"/>
        <v>3.1371433578897268E-13</v>
      </c>
      <c r="FY144" s="126">
        <f t="shared" si="199"/>
        <v>3.1726460656500419E-13</v>
      </c>
      <c r="FZ144" s="126">
        <f t="shared" si="199"/>
        <v>3.2079219818115226E-13</v>
      </c>
      <c r="GA144" s="126">
        <f t="shared" si="199"/>
        <v>3.208614798495546E-13</v>
      </c>
      <c r="GB144" s="126">
        <f t="shared" si="199"/>
        <v>3.1741159546072595E-13</v>
      </c>
      <c r="GC144" s="126">
        <f t="shared" si="199"/>
        <v>3.1748608307680122E-13</v>
      </c>
      <c r="GD144" s="126">
        <f t="shared" si="199"/>
        <v>3.2104221463669096E-13</v>
      </c>
      <c r="GE144" s="126">
        <f t="shared" si="199"/>
        <v>3.2109342282637953E-13</v>
      </c>
      <c r="GF144" s="126">
        <f t="shared" si="199"/>
        <v>3.1416519050253558E-13</v>
      </c>
      <c r="GG144" s="126">
        <f t="shared" si="199"/>
        <v>3.1769564157002609E-13</v>
      </c>
      <c r="GH144" s="126">
        <f t="shared" si="199"/>
        <v>3.2126110454555605E-13</v>
      </c>
      <c r="GI144" s="126">
        <f t="shared" si="199"/>
        <v>3.2133540662471206E-13</v>
      </c>
      <c r="GJ144" s="126">
        <f t="shared" si="199"/>
        <v>3.1441173632629217E-13</v>
      </c>
    </row>
    <row r="145" spans="1:192" x14ac:dyDescent="0.35">
      <c r="E145" s="6" t="s">
        <v>282</v>
      </c>
      <c r="G145" s="12" t="str">
        <f xml:space="preserve"> SMU</f>
        <v>$ 000s</v>
      </c>
      <c r="J145" s="12">
        <f t="shared" ref="J145:AO145" si="200" xml:space="preserve"> MAX(J144, 0)</f>
        <v>0</v>
      </c>
      <c r="K145" s="12">
        <f t="shared" si="200"/>
        <v>0</v>
      </c>
      <c r="L145" s="12">
        <f t="shared" si="200"/>
        <v>0</v>
      </c>
      <c r="M145" s="12">
        <f t="shared" si="200"/>
        <v>0</v>
      </c>
      <c r="N145" s="12">
        <f t="shared" si="200"/>
        <v>2514.4646902828636</v>
      </c>
      <c r="O145" s="12">
        <f t="shared" si="200"/>
        <v>1680.4897638449829</v>
      </c>
      <c r="P145" s="12">
        <f t="shared" si="200"/>
        <v>0</v>
      </c>
      <c r="Q145" s="12">
        <f t="shared" si="200"/>
        <v>534.87925554267167</v>
      </c>
      <c r="R145" s="12">
        <f t="shared" si="200"/>
        <v>2475.6183085208986</v>
      </c>
      <c r="S145" s="12">
        <f t="shared" si="200"/>
        <v>1645.8460319049823</v>
      </c>
      <c r="T145" s="12">
        <f t="shared" si="200"/>
        <v>0</v>
      </c>
      <c r="U145" s="12">
        <f t="shared" si="200"/>
        <v>505.63006908008447</v>
      </c>
      <c r="V145" s="12">
        <f t="shared" si="200"/>
        <v>2436.5904572954696</v>
      </c>
      <c r="W145" s="12">
        <f t="shared" si="200"/>
        <v>1611.0012598168032</v>
      </c>
      <c r="X145" s="12">
        <f t="shared" si="200"/>
        <v>0</v>
      </c>
      <c r="Y145" s="12">
        <f t="shared" si="200"/>
        <v>460.69623322056032</v>
      </c>
      <c r="Z145" s="12">
        <f t="shared" si="200"/>
        <v>2397.3726710636138</v>
      </c>
      <c r="AA145" s="12">
        <f t="shared" si="200"/>
        <v>1575.9471128545988</v>
      </c>
      <c r="AB145" s="12">
        <f t="shared" si="200"/>
        <v>0</v>
      </c>
      <c r="AC145" s="12">
        <f t="shared" si="200"/>
        <v>446.41683051433529</v>
      </c>
      <c r="AD145" s="12">
        <f t="shared" si="200"/>
        <v>2357.9562921901088</v>
      </c>
      <c r="AE145" s="12">
        <f t="shared" si="200"/>
        <v>1540.6750643856813</v>
      </c>
      <c r="AF145" s="12">
        <f t="shared" si="200"/>
        <v>0</v>
      </c>
      <c r="AG145" s="12">
        <f t="shared" si="200"/>
        <v>416.43587404368191</v>
      </c>
      <c r="AH145" s="12">
        <f t="shared" si="200"/>
        <v>2318.3324660478911</v>
      </c>
      <c r="AI145" s="12">
        <f t="shared" si="200"/>
        <v>1505.1763909909546</v>
      </c>
      <c r="AJ145" s="12">
        <f t="shared" si="200"/>
        <v>0</v>
      </c>
      <c r="AK145" s="12">
        <f t="shared" si="200"/>
        <v>386.19375726530188</v>
      </c>
      <c r="AL145" s="12">
        <f t="shared" si="200"/>
        <v>2278.4921359965174</v>
      </c>
      <c r="AM145" s="12">
        <f t="shared" si="200"/>
        <v>1469.4421674637601</v>
      </c>
      <c r="AN145" s="12">
        <f t="shared" si="200"/>
        <v>0</v>
      </c>
      <c r="AO145" s="12">
        <f t="shared" si="200"/>
        <v>340.77448219751022</v>
      </c>
      <c r="AP145" s="12">
        <f t="shared" ref="AP145:BU145" si="201" xml:space="preserve"> MAX(AP144, 0)</f>
        <v>2238.4260382355578</v>
      </c>
      <c r="AQ145" s="12">
        <f t="shared" si="201"/>
        <v>1405.8780801420016</v>
      </c>
      <c r="AR145" s="12">
        <f t="shared" si="201"/>
        <v>0</v>
      </c>
      <c r="AS145" s="12">
        <f t="shared" si="201"/>
        <v>0</v>
      </c>
      <c r="AT145" s="12">
        <f t="shared" si="201"/>
        <v>1488.6850087662324</v>
      </c>
      <c r="AU145" s="12">
        <f t="shared" si="201"/>
        <v>1274.6791616664782</v>
      </c>
      <c r="AV145" s="12">
        <f t="shared" si="201"/>
        <v>0</v>
      </c>
      <c r="AW145" s="12">
        <f t="shared" si="201"/>
        <v>0</v>
      </c>
      <c r="AX145" s="12">
        <f t="shared" si="201"/>
        <v>1396.7257797496368</v>
      </c>
      <c r="AY145" s="12">
        <f t="shared" si="201"/>
        <v>1183.9660197465196</v>
      </c>
      <c r="AZ145" s="12">
        <f t="shared" si="201"/>
        <v>0</v>
      </c>
      <c r="BA145" s="12">
        <f t="shared" si="201"/>
        <v>1834.4391875102378</v>
      </c>
      <c r="BB145" s="12">
        <f t="shared" si="201"/>
        <v>3589.1280810813978</v>
      </c>
      <c r="BC145" s="12">
        <f t="shared" si="201"/>
        <v>3392.7344752881008</v>
      </c>
      <c r="BD145" s="12">
        <f t="shared" si="201"/>
        <v>1408.1438378547855</v>
      </c>
      <c r="BE145" s="12">
        <f t="shared" si="201"/>
        <v>1767.5207382834178</v>
      </c>
      <c r="BF145" s="12">
        <f t="shared" si="201"/>
        <v>3533.8689630145177</v>
      </c>
      <c r="BG145" s="12">
        <f t="shared" si="201"/>
        <v>3339.6228958296629</v>
      </c>
      <c r="BH145" s="12">
        <f t="shared" si="201"/>
        <v>1351.8115914107027</v>
      </c>
      <c r="BI145" s="12">
        <f t="shared" si="201"/>
        <v>1738.5209549849819</v>
      </c>
      <c r="BJ145" s="12">
        <f t="shared" si="201"/>
        <v>3482.5887468084061</v>
      </c>
      <c r="BK145" s="12">
        <f t="shared" si="201"/>
        <v>3290.276842867032</v>
      </c>
      <c r="BL145" s="12">
        <f t="shared" si="201"/>
        <v>1313.3498192866155</v>
      </c>
      <c r="BM145" s="12">
        <f t="shared" si="201"/>
        <v>1698.5010651160228</v>
      </c>
      <c r="BN145" s="12">
        <f t="shared" si="201"/>
        <v>3434.4997216980087</v>
      </c>
      <c r="BO145" s="12">
        <f t="shared" si="201"/>
        <v>3243.9476256645717</v>
      </c>
      <c r="BP145" s="12">
        <f t="shared" si="201"/>
        <v>1277.6961186631779</v>
      </c>
      <c r="BQ145" s="12">
        <f t="shared" si="201"/>
        <v>1661.1356374165398</v>
      </c>
      <c r="BR145" s="12">
        <f t="shared" si="201"/>
        <v>3388.9585181053608</v>
      </c>
      <c r="BS145" s="12">
        <f t="shared" si="201"/>
        <v>3200.0236685002988</v>
      </c>
      <c r="BT145" s="12">
        <f t="shared" si="201"/>
        <v>1258.0482565893556</v>
      </c>
      <c r="BU145" s="12">
        <f t="shared" si="201"/>
        <v>1612.0930430283136</v>
      </c>
      <c r="BV145" s="12">
        <f t="shared" ref="BV145:DA145" si="202" xml:space="preserve"> MAX(BV144, 0)</f>
        <v>3345.4392915473518</v>
      </c>
      <c r="BW145" s="12">
        <f t="shared" si="202"/>
        <v>3158.0050351502864</v>
      </c>
      <c r="BX145" s="12">
        <f t="shared" si="202"/>
        <v>2329.3089733635638</v>
      </c>
      <c r="BY145" s="12">
        <f t="shared" si="202"/>
        <v>3521.5017455662451</v>
      </c>
      <c r="BZ145" s="12">
        <f t="shared" si="202"/>
        <v>4451.4810265684191</v>
      </c>
      <c r="CA145" s="12">
        <f t="shared" si="202"/>
        <v>4853.1322645538858</v>
      </c>
      <c r="CB145" s="12">
        <f t="shared" si="202"/>
        <v>5658.625779105234</v>
      </c>
      <c r="CC145" s="12">
        <f t="shared" si="202"/>
        <v>6841.7599510970304</v>
      </c>
      <c r="CD145" s="12">
        <f t="shared" si="202"/>
        <v>7764.5780012935556</v>
      </c>
      <c r="CE145" s="12">
        <f t="shared" si="202"/>
        <v>8162.0977139665838</v>
      </c>
      <c r="CF145" s="12">
        <f t="shared" si="202"/>
        <v>8961.9168752073638</v>
      </c>
      <c r="CG145" s="12">
        <f t="shared" si="202"/>
        <v>10137.28567367601</v>
      </c>
      <c r="CH145" s="12">
        <f t="shared" si="202"/>
        <v>11054.169808530927</v>
      </c>
      <c r="CI145" s="12">
        <f t="shared" si="202"/>
        <v>11448.712540805916</v>
      </c>
      <c r="CJ145" s="12">
        <f t="shared" si="202"/>
        <v>12257.154928935432</v>
      </c>
      <c r="CK145" s="12">
        <f t="shared" si="202"/>
        <v>13412.623823173013</v>
      </c>
      <c r="CL145" s="12">
        <f t="shared" si="202"/>
        <v>14324.573783425702</v>
      </c>
      <c r="CM145" s="12">
        <f t="shared" si="202"/>
        <v>14717.077988143423</v>
      </c>
      <c r="CN145" s="12">
        <f t="shared" si="202"/>
        <v>15508.671806161203</v>
      </c>
      <c r="CO145" s="12">
        <f t="shared" si="202"/>
        <v>16671.475098136067</v>
      </c>
      <c r="CP145" s="12">
        <f t="shared" si="202"/>
        <v>17579.30525261673</v>
      </c>
      <c r="CQ145" s="12">
        <f t="shared" si="202"/>
        <v>17970.533383881408</v>
      </c>
      <c r="CR145" s="12">
        <f t="shared" si="202"/>
        <v>18759.20380231017</v>
      </c>
      <c r="CS145" s="12">
        <f t="shared" si="202"/>
        <v>19916.852553182747</v>
      </c>
      <c r="CT145" s="12">
        <f t="shared" si="202"/>
        <v>20821.22627306217</v>
      </c>
      <c r="CU145" s="12">
        <f t="shared" si="202"/>
        <v>21211.797442467308</v>
      </c>
      <c r="CV145" s="12">
        <f t="shared" si="202"/>
        <v>21998.145455993072</v>
      </c>
      <c r="CW145" s="12">
        <f t="shared" si="202"/>
        <v>23151.209123403456</v>
      </c>
      <c r="CX145" s="12">
        <f t="shared" si="202"/>
        <v>24052.666780021555</v>
      </c>
      <c r="CY145" s="12">
        <f t="shared" si="202"/>
        <v>24443.083355302439</v>
      </c>
      <c r="CZ145" s="12">
        <f t="shared" si="202"/>
        <v>25240.174892431289</v>
      </c>
      <c r="DA145" s="12">
        <f t="shared" si="202"/>
        <v>26376.541493051544</v>
      </c>
      <c r="DB145" s="12">
        <f t="shared" ref="DB145:EG145" si="203" xml:space="preserve"> MAX(DB144, 0)</f>
        <v>27275.523262105336</v>
      </c>
      <c r="DC145" s="12">
        <f t="shared" si="203"/>
        <v>27666.192531860375</v>
      </c>
      <c r="DD145" s="12">
        <f t="shared" si="203"/>
        <v>28449.275854008367</v>
      </c>
      <c r="DE145" s="12">
        <f t="shared" si="203"/>
        <v>29594.474696488876</v>
      </c>
      <c r="DF145" s="12">
        <f t="shared" si="203"/>
        <v>30491.33913196201</v>
      </c>
      <c r="DG145" s="12">
        <f t="shared" si="203"/>
        <v>30882.590951656606</v>
      </c>
      <c r="DH145" s="12">
        <f t="shared" si="203"/>
        <v>31782.978781116599</v>
      </c>
      <c r="DI145" s="12">
        <f t="shared" si="203"/>
        <v>178.37218872876588</v>
      </c>
      <c r="DJ145" s="12">
        <f t="shared" si="203"/>
        <v>3.1702789419796319E-13</v>
      </c>
      <c r="DK145" s="12">
        <f t="shared" si="203"/>
        <v>3.1708813912700863E-13</v>
      </c>
      <c r="DL145" s="12">
        <f t="shared" si="203"/>
        <v>3.1023224437376483E-13</v>
      </c>
      <c r="DM145" s="12">
        <f t="shared" si="203"/>
        <v>3.1374879108625463E-13</v>
      </c>
      <c r="DN145" s="12">
        <f t="shared" si="203"/>
        <v>3.172367432853207E-13</v>
      </c>
      <c r="DO145" s="12">
        <f t="shared" si="203"/>
        <v>3.1727590248920032E-13</v>
      </c>
      <c r="DP145" s="12">
        <f t="shared" si="203"/>
        <v>3.1389975265483371E-13</v>
      </c>
      <c r="DQ145" s="12">
        <f t="shared" si="203"/>
        <v>3.1394444522447884E-13</v>
      </c>
      <c r="DR145" s="12">
        <f t="shared" si="203"/>
        <v>3.174676821799949E-13</v>
      </c>
      <c r="DS145" s="12">
        <f t="shared" si="203"/>
        <v>3.175108577124774E-13</v>
      </c>
      <c r="DT145" s="12">
        <f t="shared" si="203"/>
        <v>3.1067818781593812E-13</v>
      </c>
      <c r="DU145" s="12">
        <f t="shared" si="203"/>
        <v>3.1418578510056249E-13</v>
      </c>
      <c r="DV145" s="12">
        <f t="shared" si="203"/>
        <v>3.1767954351380465E-13</v>
      </c>
      <c r="DW145" s="12">
        <f t="shared" si="203"/>
        <v>3.1773878436069935E-13</v>
      </c>
      <c r="DX145" s="12">
        <f t="shared" si="203"/>
        <v>3.1089428375707942E-13</v>
      </c>
      <c r="DY145" s="12">
        <f t="shared" si="203"/>
        <v>3.1438441874342976E-13</v>
      </c>
      <c r="DZ145" s="12">
        <f t="shared" si="203"/>
        <v>3.1788136402610692E-13</v>
      </c>
      <c r="EA145" s="12">
        <f t="shared" si="203"/>
        <v>3.179476334480568E-13</v>
      </c>
      <c r="EB145" s="12">
        <f t="shared" si="203"/>
        <v>3.1107305403565987E-13</v>
      </c>
      <c r="EC145" s="12">
        <f t="shared" si="203"/>
        <v>3.1457411387236796E-13</v>
      </c>
      <c r="ED145" s="12">
        <f t="shared" si="203"/>
        <v>3.1810427026357504E-13</v>
      </c>
      <c r="EE145" s="12">
        <f t="shared" si="203"/>
        <v>3.1815748661756524E-13</v>
      </c>
      <c r="EF145" s="12">
        <f t="shared" si="203"/>
        <v>3.1475189098273408E-13</v>
      </c>
      <c r="EG145" s="12">
        <f t="shared" si="203"/>
        <v>3.1481942642130893E-13</v>
      </c>
      <c r="EH145" s="12">
        <f t="shared" ref="EH145:FM145" si="204" xml:space="preserve"> MAX(EH144, 0)</f>
        <v>3.183221560902894E-13</v>
      </c>
      <c r="EI145" s="12">
        <f t="shared" si="204"/>
        <v>3.183844091836363E-13</v>
      </c>
      <c r="EJ145" s="12">
        <f t="shared" si="204"/>
        <v>3.1150622817222033E-13</v>
      </c>
      <c r="EK145" s="12">
        <f t="shared" si="204"/>
        <v>3.1503792342846281E-13</v>
      </c>
      <c r="EL145" s="12">
        <f t="shared" si="204"/>
        <v>3.1856514397077266E-13</v>
      </c>
      <c r="EM145" s="12">
        <f t="shared" si="204"/>
        <v>3.186032990925015E-13</v>
      </c>
      <c r="EN145" s="12">
        <f t="shared" si="204"/>
        <v>3.1171446607913821E-13</v>
      </c>
      <c r="EO145" s="12">
        <f t="shared" si="204"/>
        <v>3.1522265271632932E-13</v>
      </c>
      <c r="EP145" s="12">
        <f t="shared" si="204"/>
        <v>3.1873282568994912E-13</v>
      </c>
      <c r="EQ145" s="12">
        <f t="shared" si="204"/>
        <v>3.1879206653684382E-13</v>
      </c>
      <c r="ER145" s="12">
        <f t="shared" si="204"/>
        <v>3.1191582820611077E-13</v>
      </c>
      <c r="ES145" s="12">
        <f t="shared" si="204"/>
        <v>3.1545108140562663E-13</v>
      </c>
      <c r="ET145" s="12">
        <f t="shared" si="204"/>
        <v>3.1898585439194001E-13</v>
      </c>
      <c r="EU145" s="12">
        <f t="shared" si="204"/>
        <v>3.1905011564958843E-13</v>
      </c>
      <c r="EV145" s="12">
        <f t="shared" si="204"/>
        <v>3.1561694049742074E-13</v>
      </c>
      <c r="EW145" s="12">
        <f t="shared" si="204"/>
        <v>3.1565666722599412E-13</v>
      </c>
      <c r="EX145" s="12">
        <f t="shared" si="204"/>
        <v>3.1918867898639291E-13</v>
      </c>
      <c r="EY145" s="12">
        <f t="shared" si="204"/>
        <v>3.1924992799758918E-13</v>
      </c>
      <c r="EZ145" s="12">
        <f t="shared" si="204"/>
        <v>3.1236078939400616E-13</v>
      </c>
      <c r="FA145" s="12">
        <f t="shared" si="204"/>
        <v>3.1587814373779116E-13</v>
      </c>
      <c r="FB145" s="12">
        <f t="shared" si="204"/>
        <v>3.1941560155246402E-13</v>
      </c>
      <c r="FC145" s="12">
        <f t="shared" si="204"/>
        <v>3.1946078524924815E-13</v>
      </c>
      <c r="FD145" s="12">
        <f t="shared" si="204"/>
        <v>3.1257884984370321E-13</v>
      </c>
      <c r="FE145" s="12">
        <f t="shared" si="204"/>
        <v>3.1610855876351711E-13</v>
      </c>
      <c r="FF145" s="12">
        <f t="shared" si="204"/>
        <v>3.1965055677574131E-13</v>
      </c>
      <c r="FG145" s="12">
        <f t="shared" si="204"/>
        <v>3.1970678537618366E-13</v>
      </c>
      <c r="FH145" s="12">
        <f t="shared" si="204"/>
        <v>3.1280083931051198E-13</v>
      </c>
      <c r="FI145" s="12">
        <f t="shared" si="204"/>
        <v>3.1631911042495635E-13</v>
      </c>
      <c r="FJ145" s="12">
        <f t="shared" si="204"/>
        <v>3.1987045076675714E-13</v>
      </c>
      <c r="FK145" s="12">
        <f t="shared" si="204"/>
        <v>3.1991362629923969E-13</v>
      </c>
      <c r="FL145" s="12">
        <f t="shared" si="204"/>
        <v>3.165008602081798E-13</v>
      </c>
      <c r="FM145" s="12">
        <f t="shared" si="204"/>
        <v>3.1654853228246798E-13</v>
      </c>
      <c r="FN145" s="12">
        <f t="shared" ref="FN145:GJ145" si="205" xml:space="preserve"> MAX(FN144, 0)</f>
        <v>3.2009837741497908E-13</v>
      </c>
      <c r="FO145" s="12">
        <f t="shared" si="205"/>
        <v>3.201626386726275E-13</v>
      </c>
      <c r="FP145" s="12">
        <f t="shared" si="205"/>
        <v>3.1327526812674485E-13</v>
      </c>
      <c r="FQ145" s="12">
        <f t="shared" si="205"/>
        <v>3.1681569453212431E-13</v>
      </c>
      <c r="FR145" s="12">
        <f t="shared" si="205"/>
        <v>3.2035241019912066E-13</v>
      </c>
      <c r="FS145" s="12">
        <f t="shared" si="205"/>
        <v>3.2041165104601536E-13</v>
      </c>
      <c r="FT145" s="12">
        <f t="shared" si="205"/>
        <v>3.1351690267911188E-13</v>
      </c>
      <c r="FU145" s="12">
        <f t="shared" si="205"/>
        <v>3.17051075398922E-13</v>
      </c>
      <c r="FV145" s="12">
        <f t="shared" si="205"/>
        <v>3.2058636134024706E-13</v>
      </c>
      <c r="FW145" s="12">
        <f t="shared" si="205"/>
        <v>3.2062552054412663E-13</v>
      </c>
      <c r="FX145" s="12">
        <f t="shared" si="205"/>
        <v>3.1371433578897268E-13</v>
      </c>
      <c r="FY145" s="12">
        <f t="shared" si="205"/>
        <v>3.1726460656500419E-13</v>
      </c>
      <c r="FZ145" s="12">
        <f t="shared" si="205"/>
        <v>3.2079219818115226E-13</v>
      </c>
      <c r="GA145" s="12">
        <f t="shared" si="205"/>
        <v>3.208614798495546E-13</v>
      </c>
      <c r="GB145" s="12">
        <f t="shared" si="205"/>
        <v>3.1741159546072595E-13</v>
      </c>
      <c r="GC145" s="12">
        <f t="shared" si="205"/>
        <v>3.1748608307680122E-13</v>
      </c>
      <c r="GD145" s="12">
        <f t="shared" si="205"/>
        <v>3.2104221463669096E-13</v>
      </c>
      <c r="GE145" s="12">
        <f t="shared" si="205"/>
        <v>3.2109342282637953E-13</v>
      </c>
      <c r="GF145" s="12">
        <f t="shared" si="205"/>
        <v>3.1416519050253558E-13</v>
      </c>
      <c r="GG145" s="12">
        <f t="shared" si="205"/>
        <v>3.1769564157002609E-13</v>
      </c>
      <c r="GH145" s="12">
        <f t="shared" si="205"/>
        <v>3.2126110454555605E-13</v>
      </c>
      <c r="GI145" s="12">
        <f t="shared" si="205"/>
        <v>3.2133540662471206E-13</v>
      </c>
      <c r="GJ145" s="12">
        <f t="shared" si="205"/>
        <v>3.1441173632629217E-13</v>
      </c>
    </row>
    <row r="147" spans="1:192" x14ac:dyDescent="0.35">
      <c r="E147" s="126" t="str">
        <f t="shared" si="194"/>
        <v>Cash available for RCF / (Cash shortfall for RCF)</v>
      </c>
      <c r="F147" s="126">
        <f t="shared" si="194"/>
        <v>0</v>
      </c>
      <c r="G147" s="126" t="str">
        <f t="shared" si="194"/>
        <v>$ 000s</v>
      </c>
      <c r="H147" s="126">
        <f t="shared" si="194"/>
        <v>0</v>
      </c>
      <c r="I147" s="126">
        <f t="shared" si="194"/>
        <v>0</v>
      </c>
      <c r="J147" s="126">
        <f t="shared" si="194"/>
        <v>0</v>
      </c>
      <c r="K147" s="126">
        <f t="shared" si="194"/>
        <v>0</v>
      </c>
      <c r="L147" s="126">
        <f t="shared" si="194"/>
        <v>0</v>
      </c>
      <c r="M147" s="126">
        <f t="shared" si="194"/>
        <v>-878.25488148345198</v>
      </c>
      <c r="N147" s="126">
        <f t="shared" si="194"/>
        <v>2514.4646902828636</v>
      </c>
      <c r="O147" s="126">
        <f t="shared" si="194"/>
        <v>1680.4897638449829</v>
      </c>
      <c r="P147" s="126">
        <f t="shared" si="194"/>
        <v>-415.83004874872177</v>
      </c>
      <c r="Q147" s="126">
        <f t="shared" si="194"/>
        <v>534.87925554267167</v>
      </c>
      <c r="R147" s="126">
        <f t="shared" si="194"/>
        <v>2475.6183085208986</v>
      </c>
      <c r="S147" s="126">
        <f t="shared" si="194"/>
        <v>1645.8460319049823</v>
      </c>
      <c r="T147" s="126">
        <f t="shared" si="194"/>
        <v>-439.93609786346701</v>
      </c>
      <c r="U147" s="126">
        <f t="shared" si="194"/>
        <v>505.63006908008447</v>
      </c>
      <c r="V147" s="126">
        <f t="shared" si="194"/>
        <v>2436.5904572954696</v>
      </c>
      <c r="W147" s="126">
        <f t="shared" si="194"/>
        <v>1611.0012598168032</v>
      </c>
      <c r="X147" s="126">
        <f t="shared" si="194"/>
        <v>-448.84376215178645</v>
      </c>
      <c r="Y147" s="126">
        <f t="shared" si="194"/>
        <v>460.69623322056032</v>
      </c>
      <c r="Z147" s="126">
        <f t="shared" si="194"/>
        <v>2397.3726710636138</v>
      </c>
      <c r="AA147" s="126">
        <f t="shared" si="194"/>
        <v>1575.9471128545988</v>
      </c>
      <c r="AB147" s="126">
        <f t="shared" si="194"/>
        <v>-488.90849777478911</v>
      </c>
      <c r="AC147" s="126">
        <f t="shared" si="194"/>
        <v>446.41683051433529</v>
      </c>
      <c r="AD147" s="126">
        <f t="shared" si="194"/>
        <v>2357.9562921901088</v>
      </c>
      <c r="AE147" s="126">
        <f t="shared" si="194"/>
        <v>1540.6750643856813</v>
      </c>
      <c r="AF147" s="126">
        <f t="shared" si="194"/>
        <v>-513.79107978580987</v>
      </c>
      <c r="AG147" s="126">
        <f t="shared" si="194"/>
        <v>416.43587404368191</v>
      </c>
      <c r="AH147" s="126">
        <f t="shared" si="194"/>
        <v>2318.3324660478911</v>
      </c>
      <c r="AI147" s="126">
        <f t="shared" si="194"/>
        <v>1505.1763909909546</v>
      </c>
      <c r="AJ147" s="126">
        <f t="shared" si="194"/>
        <v>-538.94906178618749</v>
      </c>
      <c r="AK147" s="126">
        <f t="shared" ref="AK147:CV147" si="206" xml:space="preserve"> AK$142</f>
        <v>386.19375726530188</v>
      </c>
      <c r="AL147" s="126">
        <f t="shared" si="206"/>
        <v>2278.4921359965174</v>
      </c>
      <c r="AM147" s="126">
        <f t="shared" si="206"/>
        <v>1469.4421674637601</v>
      </c>
      <c r="AN147" s="126">
        <f t="shared" si="206"/>
        <v>-549.48401417064451</v>
      </c>
      <c r="AO147" s="126">
        <f t="shared" si="206"/>
        <v>340.77448219751022</v>
      </c>
      <c r="AP147" s="126">
        <f t="shared" si="206"/>
        <v>2238.4260382355578</v>
      </c>
      <c r="AQ147" s="126">
        <f t="shared" si="206"/>
        <v>1405.8780801420016</v>
      </c>
      <c r="AR147" s="126">
        <f t="shared" si="206"/>
        <v>-670.94334828709702</v>
      </c>
      <c r="AS147" s="126">
        <f t="shared" si="206"/>
        <v>-281.88435842150784</v>
      </c>
      <c r="AT147" s="126">
        <f t="shared" si="206"/>
        <v>1488.6850087662324</v>
      </c>
      <c r="AU147" s="126">
        <f t="shared" si="206"/>
        <v>1274.6791616664782</v>
      </c>
      <c r="AV147" s="126">
        <f t="shared" si="206"/>
        <v>-754.82020587059424</v>
      </c>
      <c r="AW147" s="126">
        <f t="shared" si="206"/>
        <v>-366.44856126866034</v>
      </c>
      <c r="AX147" s="126">
        <f t="shared" si="206"/>
        <v>1396.7257797496368</v>
      </c>
      <c r="AY147" s="126">
        <f t="shared" si="206"/>
        <v>1183.9660197465196</v>
      </c>
      <c r="AZ147" s="126">
        <f t="shared" si="206"/>
        <v>-833.6077369000202</v>
      </c>
      <c r="BA147" s="126">
        <f t="shared" si="206"/>
        <v>1834.4391875102378</v>
      </c>
      <c r="BB147" s="126">
        <f t="shared" si="206"/>
        <v>3589.1280810813978</v>
      </c>
      <c r="BC147" s="126">
        <f t="shared" si="206"/>
        <v>3392.7344752881008</v>
      </c>
      <c r="BD147" s="126">
        <f t="shared" si="206"/>
        <v>1408.1438378547855</v>
      </c>
      <c r="BE147" s="126">
        <f t="shared" si="206"/>
        <v>1767.5207382834178</v>
      </c>
      <c r="BF147" s="126">
        <f t="shared" si="206"/>
        <v>3533.8689630145177</v>
      </c>
      <c r="BG147" s="126">
        <f t="shared" si="206"/>
        <v>3339.6228958296629</v>
      </c>
      <c r="BH147" s="126">
        <f t="shared" si="206"/>
        <v>1351.8115914107027</v>
      </c>
      <c r="BI147" s="126">
        <f t="shared" si="206"/>
        <v>1738.5209549849819</v>
      </c>
      <c r="BJ147" s="126">
        <f t="shared" si="206"/>
        <v>3482.5887468084061</v>
      </c>
      <c r="BK147" s="126">
        <f t="shared" si="206"/>
        <v>3290.276842867032</v>
      </c>
      <c r="BL147" s="126">
        <f t="shared" si="206"/>
        <v>1313.3498192866155</v>
      </c>
      <c r="BM147" s="126">
        <f t="shared" si="206"/>
        <v>1698.5010651160228</v>
      </c>
      <c r="BN147" s="126">
        <f t="shared" si="206"/>
        <v>3434.4997216980087</v>
      </c>
      <c r="BO147" s="126">
        <f t="shared" si="206"/>
        <v>3243.9476256645717</v>
      </c>
      <c r="BP147" s="126">
        <f t="shared" si="206"/>
        <v>1277.6961186631779</v>
      </c>
      <c r="BQ147" s="126">
        <f t="shared" si="206"/>
        <v>1661.1356374165398</v>
      </c>
      <c r="BR147" s="126">
        <f t="shared" si="206"/>
        <v>3388.9585181053608</v>
      </c>
      <c r="BS147" s="126">
        <f t="shared" si="206"/>
        <v>3200.0236685002988</v>
      </c>
      <c r="BT147" s="126">
        <f t="shared" si="206"/>
        <v>1258.0482565893556</v>
      </c>
      <c r="BU147" s="126">
        <f t="shared" si="206"/>
        <v>1612.0930430283136</v>
      </c>
      <c r="BV147" s="126">
        <f t="shared" si="206"/>
        <v>3345.4392915473518</v>
      </c>
      <c r="BW147" s="126">
        <f t="shared" si="206"/>
        <v>3158.0050351502864</v>
      </c>
      <c r="BX147" s="126">
        <f t="shared" si="206"/>
        <v>2329.3089733635638</v>
      </c>
      <c r="BY147" s="126">
        <f t="shared" si="206"/>
        <v>3521.5017455662451</v>
      </c>
      <c r="BZ147" s="126">
        <f t="shared" si="206"/>
        <v>4451.4810265684191</v>
      </c>
      <c r="CA147" s="126">
        <f t="shared" si="206"/>
        <v>4853.1322645538858</v>
      </c>
      <c r="CB147" s="126">
        <f t="shared" si="206"/>
        <v>5658.625779105234</v>
      </c>
      <c r="CC147" s="126">
        <f t="shared" si="206"/>
        <v>6841.7599510970304</v>
      </c>
      <c r="CD147" s="126">
        <f t="shared" si="206"/>
        <v>7764.5780012935556</v>
      </c>
      <c r="CE147" s="126">
        <f t="shared" si="206"/>
        <v>8162.0977139665838</v>
      </c>
      <c r="CF147" s="126">
        <f t="shared" si="206"/>
        <v>8961.9168752073638</v>
      </c>
      <c r="CG147" s="126">
        <f t="shared" si="206"/>
        <v>10137.28567367601</v>
      </c>
      <c r="CH147" s="126">
        <f t="shared" si="206"/>
        <v>11054.169808530927</v>
      </c>
      <c r="CI147" s="126">
        <f t="shared" si="206"/>
        <v>11448.712540805916</v>
      </c>
      <c r="CJ147" s="126">
        <f t="shared" si="206"/>
        <v>12257.154928935432</v>
      </c>
      <c r="CK147" s="126">
        <f t="shared" si="206"/>
        <v>13412.623823173013</v>
      </c>
      <c r="CL147" s="126">
        <f t="shared" si="206"/>
        <v>14324.573783425702</v>
      </c>
      <c r="CM147" s="126">
        <f t="shared" si="206"/>
        <v>14717.077988143423</v>
      </c>
      <c r="CN147" s="126">
        <f t="shared" si="206"/>
        <v>15508.671806161203</v>
      </c>
      <c r="CO147" s="126">
        <f t="shared" si="206"/>
        <v>16671.475098136067</v>
      </c>
      <c r="CP147" s="126">
        <f t="shared" si="206"/>
        <v>17579.30525261673</v>
      </c>
      <c r="CQ147" s="126">
        <f t="shared" si="206"/>
        <v>17970.533383881408</v>
      </c>
      <c r="CR147" s="126">
        <f t="shared" si="206"/>
        <v>18759.20380231017</v>
      </c>
      <c r="CS147" s="126">
        <f t="shared" si="206"/>
        <v>19916.852553182747</v>
      </c>
      <c r="CT147" s="126">
        <f t="shared" si="206"/>
        <v>20821.22627306217</v>
      </c>
      <c r="CU147" s="126">
        <f t="shared" si="206"/>
        <v>21211.797442467308</v>
      </c>
      <c r="CV147" s="126">
        <f t="shared" si="206"/>
        <v>21998.145455993072</v>
      </c>
      <c r="CW147" s="126">
        <f t="shared" ref="CW147:FH147" si="207" xml:space="preserve"> CW$142</f>
        <v>23151.209123403456</v>
      </c>
      <c r="CX147" s="126">
        <f t="shared" si="207"/>
        <v>24052.666780021555</v>
      </c>
      <c r="CY147" s="126">
        <f t="shared" si="207"/>
        <v>24443.083355302439</v>
      </c>
      <c r="CZ147" s="126">
        <f t="shared" si="207"/>
        <v>25240.174892431289</v>
      </c>
      <c r="DA147" s="126">
        <f t="shared" si="207"/>
        <v>26376.541493051544</v>
      </c>
      <c r="DB147" s="126">
        <f t="shared" si="207"/>
        <v>27275.523262105336</v>
      </c>
      <c r="DC147" s="126">
        <f t="shared" si="207"/>
        <v>27666.192531860375</v>
      </c>
      <c r="DD147" s="126">
        <f t="shared" si="207"/>
        <v>28449.275854008367</v>
      </c>
      <c r="DE147" s="126">
        <f t="shared" si="207"/>
        <v>29594.474696488876</v>
      </c>
      <c r="DF147" s="126">
        <f t="shared" si="207"/>
        <v>30491.33913196201</v>
      </c>
      <c r="DG147" s="126">
        <f t="shared" si="207"/>
        <v>30882.590951656606</v>
      </c>
      <c r="DH147" s="126">
        <f t="shared" si="207"/>
        <v>31782.978781116599</v>
      </c>
      <c r="DI147" s="126">
        <f t="shared" si="207"/>
        <v>178.37218872876588</v>
      </c>
      <c r="DJ147" s="126">
        <f t="shared" si="207"/>
        <v>3.1702789419796319E-13</v>
      </c>
      <c r="DK147" s="126">
        <f t="shared" si="207"/>
        <v>3.1708813912700863E-13</v>
      </c>
      <c r="DL147" s="126">
        <f t="shared" si="207"/>
        <v>3.1023224437376483E-13</v>
      </c>
      <c r="DM147" s="126">
        <f t="shared" si="207"/>
        <v>3.1374879108625463E-13</v>
      </c>
      <c r="DN147" s="126">
        <f t="shared" si="207"/>
        <v>3.172367432853207E-13</v>
      </c>
      <c r="DO147" s="126">
        <f t="shared" si="207"/>
        <v>3.1727590248920032E-13</v>
      </c>
      <c r="DP147" s="126">
        <f t="shared" si="207"/>
        <v>3.1389975265483371E-13</v>
      </c>
      <c r="DQ147" s="126">
        <f t="shared" si="207"/>
        <v>3.1394444522447884E-13</v>
      </c>
      <c r="DR147" s="126">
        <f t="shared" si="207"/>
        <v>3.174676821799949E-13</v>
      </c>
      <c r="DS147" s="126">
        <f t="shared" si="207"/>
        <v>3.175108577124774E-13</v>
      </c>
      <c r="DT147" s="126">
        <f t="shared" si="207"/>
        <v>3.1067818781593812E-13</v>
      </c>
      <c r="DU147" s="126">
        <f t="shared" si="207"/>
        <v>3.1418578510056249E-13</v>
      </c>
      <c r="DV147" s="126">
        <f t="shared" si="207"/>
        <v>3.1767954351380465E-13</v>
      </c>
      <c r="DW147" s="126">
        <f t="shared" si="207"/>
        <v>3.1773878436069935E-13</v>
      </c>
      <c r="DX147" s="126">
        <f t="shared" si="207"/>
        <v>3.1089428375707942E-13</v>
      </c>
      <c r="DY147" s="126">
        <f t="shared" si="207"/>
        <v>3.1438441874342976E-13</v>
      </c>
      <c r="DZ147" s="126">
        <f t="shared" si="207"/>
        <v>3.1788136402610692E-13</v>
      </c>
      <c r="EA147" s="126">
        <f t="shared" si="207"/>
        <v>3.179476334480568E-13</v>
      </c>
      <c r="EB147" s="126">
        <f t="shared" si="207"/>
        <v>3.1107305403565987E-13</v>
      </c>
      <c r="EC147" s="126">
        <f t="shared" si="207"/>
        <v>3.1457411387236796E-13</v>
      </c>
      <c r="ED147" s="126">
        <f t="shared" si="207"/>
        <v>3.1810427026357504E-13</v>
      </c>
      <c r="EE147" s="126">
        <f t="shared" si="207"/>
        <v>3.1815748661756524E-13</v>
      </c>
      <c r="EF147" s="126">
        <f t="shared" si="207"/>
        <v>3.1475189098273408E-13</v>
      </c>
      <c r="EG147" s="126">
        <f t="shared" si="207"/>
        <v>3.1481942642130893E-13</v>
      </c>
      <c r="EH147" s="126">
        <f t="shared" si="207"/>
        <v>3.183221560902894E-13</v>
      </c>
      <c r="EI147" s="126">
        <f t="shared" si="207"/>
        <v>3.183844091836363E-13</v>
      </c>
      <c r="EJ147" s="126">
        <f t="shared" si="207"/>
        <v>3.1150622817222033E-13</v>
      </c>
      <c r="EK147" s="126">
        <f t="shared" si="207"/>
        <v>3.1503792342846281E-13</v>
      </c>
      <c r="EL147" s="126">
        <f t="shared" si="207"/>
        <v>3.1856514397077266E-13</v>
      </c>
      <c r="EM147" s="126">
        <f t="shared" si="207"/>
        <v>3.186032990925015E-13</v>
      </c>
      <c r="EN147" s="126">
        <f t="shared" si="207"/>
        <v>3.1171446607913821E-13</v>
      </c>
      <c r="EO147" s="126">
        <f t="shared" si="207"/>
        <v>3.1522265271632932E-13</v>
      </c>
      <c r="EP147" s="126">
        <f t="shared" si="207"/>
        <v>3.1873282568994912E-13</v>
      </c>
      <c r="EQ147" s="126">
        <f t="shared" si="207"/>
        <v>3.1879206653684382E-13</v>
      </c>
      <c r="ER147" s="126">
        <f t="shared" si="207"/>
        <v>3.1191582820611077E-13</v>
      </c>
      <c r="ES147" s="126">
        <f t="shared" si="207"/>
        <v>3.1545108140562663E-13</v>
      </c>
      <c r="ET147" s="126">
        <f t="shared" si="207"/>
        <v>3.1898585439194001E-13</v>
      </c>
      <c r="EU147" s="126">
        <f t="shared" si="207"/>
        <v>3.1905011564958843E-13</v>
      </c>
      <c r="EV147" s="126">
        <f t="shared" si="207"/>
        <v>3.1561694049742074E-13</v>
      </c>
      <c r="EW147" s="126">
        <f t="shared" si="207"/>
        <v>3.1565666722599412E-13</v>
      </c>
      <c r="EX147" s="126">
        <f t="shared" si="207"/>
        <v>3.1918867898639291E-13</v>
      </c>
      <c r="EY147" s="126">
        <f t="shared" si="207"/>
        <v>3.1924992799758918E-13</v>
      </c>
      <c r="EZ147" s="126">
        <f t="shared" si="207"/>
        <v>3.1236078939400616E-13</v>
      </c>
      <c r="FA147" s="126">
        <f t="shared" si="207"/>
        <v>3.1587814373779116E-13</v>
      </c>
      <c r="FB147" s="126">
        <f t="shared" si="207"/>
        <v>3.1941560155246402E-13</v>
      </c>
      <c r="FC147" s="126">
        <f t="shared" si="207"/>
        <v>3.1946078524924815E-13</v>
      </c>
      <c r="FD147" s="126">
        <f t="shared" si="207"/>
        <v>3.1257884984370321E-13</v>
      </c>
      <c r="FE147" s="126">
        <f t="shared" si="207"/>
        <v>3.1610855876351711E-13</v>
      </c>
      <c r="FF147" s="126">
        <f t="shared" si="207"/>
        <v>3.1965055677574131E-13</v>
      </c>
      <c r="FG147" s="126">
        <f t="shared" si="207"/>
        <v>3.1970678537618366E-13</v>
      </c>
      <c r="FH147" s="126">
        <f t="shared" si="207"/>
        <v>3.1280083931051198E-13</v>
      </c>
      <c r="FI147" s="126">
        <f t="shared" ref="FI147:GJ147" si="208" xml:space="preserve"> FI$142</f>
        <v>3.1631911042495635E-13</v>
      </c>
      <c r="FJ147" s="126">
        <f t="shared" si="208"/>
        <v>3.1987045076675714E-13</v>
      </c>
      <c r="FK147" s="126">
        <f t="shared" si="208"/>
        <v>3.1991362629923969E-13</v>
      </c>
      <c r="FL147" s="126">
        <f t="shared" si="208"/>
        <v>3.165008602081798E-13</v>
      </c>
      <c r="FM147" s="126">
        <f t="shared" si="208"/>
        <v>3.1654853228246798E-13</v>
      </c>
      <c r="FN147" s="126">
        <f t="shared" si="208"/>
        <v>3.2009837741497908E-13</v>
      </c>
      <c r="FO147" s="126">
        <f t="shared" si="208"/>
        <v>3.201626386726275E-13</v>
      </c>
      <c r="FP147" s="126">
        <f t="shared" si="208"/>
        <v>3.1327526812674485E-13</v>
      </c>
      <c r="FQ147" s="126">
        <f t="shared" si="208"/>
        <v>3.1681569453212431E-13</v>
      </c>
      <c r="FR147" s="126">
        <f t="shared" si="208"/>
        <v>3.2035241019912066E-13</v>
      </c>
      <c r="FS147" s="126">
        <f t="shared" si="208"/>
        <v>3.2041165104601536E-13</v>
      </c>
      <c r="FT147" s="126">
        <f t="shared" si="208"/>
        <v>3.1351690267911188E-13</v>
      </c>
      <c r="FU147" s="126">
        <f t="shared" si="208"/>
        <v>3.17051075398922E-13</v>
      </c>
      <c r="FV147" s="126">
        <f t="shared" si="208"/>
        <v>3.2058636134024706E-13</v>
      </c>
      <c r="FW147" s="126">
        <f t="shared" si="208"/>
        <v>3.2062552054412663E-13</v>
      </c>
      <c r="FX147" s="126">
        <f t="shared" si="208"/>
        <v>3.1371433578897268E-13</v>
      </c>
      <c r="FY147" s="126">
        <f t="shared" si="208"/>
        <v>3.1726460656500419E-13</v>
      </c>
      <c r="FZ147" s="126">
        <f t="shared" si="208"/>
        <v>3.2079219818115226E-13</v>
      </c>
      <c r="GA147" s="126">
        <f t="shared" si="208"/>
        <v>3.208614798495546E-13</v>
      </c>
      <c r="GB147" s="126">
        <f t="shared" si="208"/>
        <v>3.1741159546072595E-13</v>
      </c>
      <c r="GC147" s="126">
        <f t="shared" si="208"/>
        <v>3.1748608307680122E-13</v>
      </c>
      <c r="GD147" s="126">
        <f t="shared" si="208"/>
        <v>3.2104221463669096E-13</v>
      </c>
      <c r="GE147" s="126">
        <f t="shared" si="208"/>
        <v>3.2109342282637953E-13</v>
      </c>
      <c r="GF147" s="126">
        <f t="shared" si="208"/>
        <v>3.1416519050253558E-13</v>
      </c>
      <c r="GG147" s="126">
        <f t="shared" si="208"/>
        <v>3.1769564157002609E-13</v>
      </c>
      <c r="GH147" s="126">
        <f t="shared" si="208"/>
        <v>3.2126110454555605E-13</v>
      </c>
      <c r="GI147" s="126">
        <f t="shared" si="208"/>
        <v>3.2133540662471206E-13</v>
      </c>
      <c r="GJ147" s="126">
        <f t="shared" si="208"/>
        <v>3.1441173632629217E-13</v>
      </c>
    </row>
    <row r="148" spans="1:192" s="572" customFormat="1" x14ac:dyDescent="0.35">
      <c r="A148" s="567"/>
      <c r="B148" s="567"/>
      <c r="C148" s="568"/>
      <c r="D148" s="569"/>
      <c r="E148" s="570" t="s">
        <v>284</v>
      </c>
      <c r="F148" s="570"/>
      <c r="G148" s="570" t="str">
        <f xml:space="preserve"> SMU</f>
        <v>$ 000s</v>
      </c>
      <c r="H148" s="570">
        <f xml:space="preserve"> SUM(J148:GJ148)</f>
        <v>7181.7016545127381</v>
      </c>
      <c r="I148" s="571"/>
      <c r="J148" s="570">
        <f t="shared" ref="J148:AO148" si="209" xml:space="preserve"> -1 * MIN(J147, 0)</f>
        <v>0</v>
      </c>
      <c r="K148" s="570">
        <f t="shared" si="209"/>
        <v>0</v>
      </c>
      <c r="L148" s="570">
        <f t="shared" si="209"/>
        <v>0</v>
      </c>
      <c r="M148" s="570">
        <f t="shared" si="209"/>
        <v>878.25488148345198</v>
      </c>
      <c r="N148" s="570">
        <f t="shared" si="209"/>
        <v>0</v>
      </c>
      <c r="O148" s="570">
        <f t="shared" si="209"/>
        <v>0</v>
      </c>
      <c r="P148" s="570">
        <f t="shared" si="209"/>
        <v>415.83004874872177</v>
      </c>
      <c r="Q148" s="570">
        <f t="shared" si="209"/>
        <v>0</v>
      </c>
      <c r="R148" s="570">
        <f t="shared" si="209"/>
        <v>0</v>
      </c>
      <c r="S148" s="570">
        <f t="shared" si="209"/>
        <v>0</v>
      </c>
      <c r="T148" s="570">
        <f t="shared" si="209"/>
        <v>439.93609786346701</v>
      </c>
      <c r="U148" s="570">
        <f t="shared" si="209"/>
        <v>0</v>
      </c>
      <c r="V148" s="570">
        <f t="shared" si="209"/>
        <v>0</v>
      </c>
      <c r="W148" s="570">
        <f t="shared" si="209"/>
        <v>0</v>
      </c>
      <c r="X148" s="570">
        <f t="shared" si="209"/>
        <v>448.84376215178645</v>
      </c>
      <c r="Y148" s="570">
        <f t="shared" si="209"/>
        <v>0</v>
      </c>
      <c r="Z148" s="570">
        <f t="shared" si="209"/>
        <v>0</v>
      </c>
      <c r="AA148" s="570">
        <f t="shared" si="209"/>
        <v>0</v>
      </c>
      <c r="AB148" s="570">
        <f t="shared" si="209"/>
        <v>488.90849777478911</v>
      </c>
      <c r="AC148" s="570">
        <f t="shared" si="209"/>
        <v>0</v>
      </c>
      <c r="AD148" s="570">
        <f t="shared" si="209"/>
        <v>0</v>
      </c>
      <c r="AE148" s="570">
        <f t="shared" si="209"/>
        <v>0</v>
      </c>
      <c r="AF148" s="570">
        <f t="shared" si="209"/>
        <v>513.79107978580987</v>
      </c>
      <c r="AG148" s="570">
        <f t="shared" si="209"/>
        <v>0</v>
      </c>
      <c r="AH148" s="570">
        <f t="shared" si="209"/>
        <v>0</v>
      </c>
      <c r="AI148" s="570">
        <f t="shared" si="209"/>
        <v>0</v>
      </c>
      <c r="AJ148" s="570">
        <f t="shared" si="209"/>
        <v>538.94906178618749</v>
      </c>
      <c r="AK148" s="570">
        <f t="shared" si="209"/>
        <v>0</v>
      </c>
      <c r="AL148" s="570">
        <f t="shared" si="209"/>
        <v>0</v>
      </c>
      <c r="AM148" s="570">
        <f t="shared" si="209"/>
        <v>0</v>
      </c>
      <c r="AN148" s="570">
        <f t="shared" si="209"/>
        <v>549.48401417064451</v>
      </c>
      <c r="AO148" s="570">
        <f t="shared" si="209"/>
        <v>0</v>
      </c>
      <c r="AP148" s="570">
        <f t="shared" ref="AP148:BU148" si="210" xml:space="preserve"> -1 * MIN(AP147, 0)</f>
        <v>0</v>
      </c>
      <c r="AQ148" s="570">
        <f t="shared" si="210"/>
        <v>0</v>
      </c>
      <c r="AR148" s="570">
        <f t="shared" si="210"/>
        <v>670.94334828709702</v>
      </c>
      <c r="AS148" s="570">
        <f t="shared" si="210"/>
        <v>281.88435842150784</v>
      </c>
      <c r="AT148" s="570">
        <f t="shared" si="210"/>
        <v>0</v>
      </c>
      <c r="AU148" s="570">
        <f t="shared" si="210"/>
        <v>0</v>
      </c>
      <c r="AV148" s="570">
        <f t="shared" si="210"/>
        <v>754.82020587059424</v>
      </c>
      <c r="AW148" s="570">
        <f t="shared" si="210"/>
        <v>366.44856126866034</v>
      </c>
      <c r="AX148" s="570">
        <f t="shared" si="210"/>
        <v>0</v>
      </c>
      <c r="AY148" s="570">
        <f t="shared" si="210"/>
        <v>0</v>
      </c>
      <c r="AZ148" s="570">
        <f t="shared" si="210"/>
        <v>833.6077369000202</v>
      </c>
      <c r="BA148" s="570">
        <f t="shared" si="210"/>
        <v>0</v>
      </c>
      <c r="BB148" s="570">
        <f t="shared" si="210"/>
        <v>0</v>
      </c>
      <c r="BC148" s="570">
        <f t="shared" si="210"/>
        <v>0</v>
      </c>
      <c r="BD148" s="570">
        <f t="shared" si="210"/>
        <v>0</v>
      </c>
      <c r="BE148" s="570">
        <f t="shared" si="210"/>
        <v>0</v>
      </c>
      <c r="BF148" s="570">
        <f t="shared" si="210"/>
        <v>0</v>
      </c>
      <c r="BG148" s="570">
        <f t="shared" si="210"/>
        <v>0</v>
      </c>
      <c r="BH148" s="570">
        <f t="shared" si="210"/>
        <v>0</v>
      </c>
      <c r="BI148" s="570">
        <f t="shared" si="210"/>
        <v>0</v>
      </c>
      <c r="BJ148" s="570">
        <f t="shared" si="210"/>
        <v>0</v>
      </c>
      <c r="BK148" s="570">
        <f t="shared" si="210"/>
        <v>0</v>
      </c>
      <c r="BL148" s="570">
        <f t="shared" si="210"/>
        <v>0</v>
      </c>
      <c r="BM148" s="570">
        <f t="shared" si="210"/>
        <v>0</v>
      </c>
      <c r="BN148" s="570">
        <f t="shared" si="210"/>
        <v>0</v>
      </c>
      <c r="BO148" s="570">
        <f t="shared" si="210"/>
        <v>0</v>
      </c>
      <c r="BP148" s="570">
        <f t="shared" si="210"/>
        <v>0</v>
      </c>
      <c r="BQ148" s="570">
        <f t="shared" si="210"/>
        <v>0</v>
      </c>
      <c r="BR148" s="570">
        <f t="shared" si="210"/>
        <v>0</v>
      </c>
      <c r="BS148" s="570">
        <f t="shared" si="210"/>
        <v>0</v>
      </c>
      <c r="BT148" s="570">
        <f t="shared" si="210"/>
        <v>0</v>
      </c>
      <c r="BU148" s="570">
        <f t="shared" si="210"/>
        <v>0</v>
      </c>
      <c r="BV148" s="570">
        <f t="shared" ref="BV148:DA148" si="211" xml:space="preserve"> -1 * MIN(BV147, 0)</f>
        <v>0</v>
      </c>
      <c r="BW148" s="570">
        <f t="shared" si="211"/>
        <v>0</v>
      </c>
      <c r="BX148" s="570">
        <f t="shared" si="211"/>
        <v>0</v>
      </c>
      <c r="BY148" s="570">
        <f t="shared" si="211"/>
        <v>0</v>
      </c>
      <c r="BZ148" s="570">
        <f t="shared" si="211"/>
        <v>0</v>
      </c>
      <c r="CA148" s="570">
        <f t="shared" si="211"/>
        <v>0</v>
      </c>
      <c r="CB148" s="570">
        <f t="shared" si="211"/>
        <v>0</v>
      </c>
      <c r="CC148" s="570">
        <f t="shared" si="211"/>
        <v>0</v>
      </c>
      <c r="CD148" s="570">
        <f t="shared" si="211"/>
        <v>0</v>
      </c>
      <c r="CE148" s="570">
        <f t="shared" si="211"/>
        <v>0</v>
      </c>
      <c r="CF148" s="570">
        <f t="shared" si="211"/>
        <v>0</v>
      </c>
      <c r="CG148" s="570">
        <f t="shared" si="211"/>
        <v>0</v>
      </c>
      <c r="CH148" s="570">
        <f t="shared" si="211"/>
        <v>0</v>
      </c>
      <c r="CI148" s="570">
        <f t="shared" si="211"/>
        <v>0</v>
      </c>
      <c r="CJ148" s="570">
        <f t="shared" si="211"/>
        <v>0</v>
      </c>
      <c r="CK148" s="570">
        <f t="shared" si="211"/>
        <v>0</v>
      </c>
      <c r="CL148" s="570">
        <f t="shared" si="211"/>
        <v>0</v>
      </c>
      <c r="CM148" s="570">
        <f t="shared" si="211"/>
        <v>0</v>
      </c>
      <c r="CN148" s="570">
        <f t="shared" si="211"/>
        <v>0</v>
      </c>
      <c r="CO148" s="570">
        <f t="shared" si="211"/>
        <v>0</v>
      </c>
      <c r="CP148" s="570">
        <f t="shared" si="211"/>
        <v>0</v>
      </c>
      <c r="CQ148" s="570">
        <f t="shared" si="211"/>
        <v>0</v>
      </c>
      <c r="CR148" s="570">
        <f t="shared" si="211"/>
        <v>0</v>
      </c>
      <c r="CS148" s="570">
        <f t="shared" si="211"/>
        <v>0</v>
      </c>
      <c r="CT148" s="570">
        <f t="shared" si="211"/>
        <v>0</v>
      </c>
      <c r="CU148" s="570">
        <f t="shared" si="211"/>
        <v>0</v>
      </c>
      <c r="CV148" s="570">
        <f t="shared" si="211"/>
        <v>0</v>
      </c>
      <c r="CW148" s="570">
        <f t="shared" si="211"/>
        <v>0</v>
      </c>
      <c r="CX148" s="570">
        <f t="shared" si="211"/>
        <v>0</v>
      </c>
      <c r="CY148" s="570">
        <f t="shared" si="211"/>
        <v>0</v>
      </c>
      <c r="CZ148" s="570">
        <f t="shared" si="211"/>
        <v>0</v>
      </c>
      <c r="DA148" s="570">
        <f t="shared" si="211"/>
        <v>0</v>
      </c>
      <c r="DB148" s="570">
        <f t="shared" ref="DB148:EG148" si="212" xml:space="preserve"> -1 * MIN(DB147, 0)</f>
        <v>0</v>
      </c>
      <c r="DC148" s="570">
        <f t="shared" si="212"/>
        <v>0</v>
      </c>
      <c r="DD148" s="570">
        <f t="shared" si="212"/>
        <v>0</v>
      </c>
      <c r="DE148" s="570">
        <f t="shared" si="212"/>
        <v>0</v>
      </c>
      <c r="DF148" s="570">
        <f t="shared" si="212"/>
        <v>0</v>
      </c>
      <c r="DG148" s="570">
        <f t="shared" si="212"/>
        <v>0</v>
      </c>
      <c r="DH148" s="570">
        <f t="shared" si="212"/>
        <v>0</v>
      </c>
      <c r="DI148" s="570">
        <f t="shared" si="212"/>
        <v>0</v>
      </c>
      <c r="DJ148" s="570">
        <f t="shared" si="212"/>
        <v>0</v>
      </c>
      <c r="DK148" s="570">
        <f t="shared" si="212"/>
        <v>0</v>
      </c>
      <c r="DL148" s="570">
        <f t="shared" si="212"/>
        <v>0</v>
      </c>
      <c r="DM148" s="570">
        <f t="shared" si="212"/>
        <v>0</v>
      </c>
      <c r="DN148" s="570">
        <f t="shared" si="212"/>
        <v>0</v>
      </c>
      <c r="DO148" s="570">
        <f t="shared" si="212"/>
        <v>0</v>
      </c>
      <c r="DP148" s="570">
        <f t="shared" si="212"/>
        <v>0</v>
      </c>
      <c r="DQ148" s="570">
        <f t="shared" si="212"/>
        <v>0</v>
      </c>
      <c r="DR148" s="570">
        <f t="shared" si="212"/>
        <v>0</v>
      </c>
      <c r="DS148" s="570">
        <f t="shared" si="212"/>
        <v>0</v>
      </c>
      <c r="DT148" s="570">
        <f t="shared" si="212"/>
        <v>0</v>
      </c>
      <c r="DU148" s="570">
        <f t="shared" si="212"/>
        <v>0</v>
      </c>
      <c r="DV148" s="570">
        <f t="shared" si="212"/>
        <v>0</v>
      </c>
      <c r="DW148" s="570">
        <f t="shared" si="212"/>
        <v>0</v>
      </c>
      <c r="DX148" s="570">
        <f t="shared" si="212"/>
        <v>0</v>
      </c>
      <c r="DY148" s="570">
        <f t="shared" si="212"/>
        <v>0</v>
      </c>
      <c r="DZ148" s="570">
        <f t="shared" si="212"/>
        <v>0</v>
      </c>
      <c r="EA148" s="570">
        <f t="shared" si="212"/>
        <v>0</v>
      </c>
      <c r="EB148" s="570">
        <f t="shared" si="212"/>
        <v>0</v>
      </c>
      <c r="EC148" s="570">
        <f t="shared" si="212"/>
        <v>0</v>
      </c>
      <c r="ED148" s="570">
        <f t="shared" si="212"/>
        <v>0</v>
      </c>
      <c r="EE148" s="570">
        <f t="shared" si="212"/>
        <v>0</v>
      </c>
      <c r="EF148" s="570">
        <f t="shared" si="212"/>
        <v>0</v>
      </c>
      <c r="EG148" s="570">
        <f t="shared" si="212"/>
        <v>0</v>
      </c>
      <c r="EH148" s="570">
        <f t="shared" ref="EH148:FM148" si="213" xml:space="preserve"> -1 * MIN(EH147, 0)</f>
        <v>0</v>
      </c>
      <c r="EI148" s="570">
        <f t="shared" si="213"/>
        <v>0</v>
      </c>
      <c r="EJ148" s="570">
        <f t="shared" si="213"/>
        <v>0</v>
      </c>
      <c r="EK148" s="570">
        <f t="shared" si="213"/>
        <v>0</v>
      </c>
      <c r="EL148" s="570">
        <f t="shared" si="213"/>
        <v>0</v>
      </c>
      <c r="EM148" s="570">
        <f t="shared" si="213"/>
        <v>0</v>
      </c>
      <c r="EN148" s="570">
        <f t="shared" si="213"/>
        <v>0</v>
      </c>
      <c r="EO148" s="570">
        <f t="shared" si="213"/>
        <v>0</v>
      </c>
      <c r="EP148" s="570">
        <f t="shared" si="213"/>
        <v>0</v>
      </c>
      <c r="EQ148" s="570">
        <f t="shared" si="213"/>
        <v>0</v>
      </c>
      <c r="ER148" s="570">
        <f t="shared" si="213"/>
        <v>0</v>
      </c>
      <c r="ES148" s="570">
        <f t="shared" si="213"/>
        <v>0</v>
      </c>
      <c r="ET148" s="570">
        <f t="shared" si="213"/>
        <v>0</v>
      </c>
      <c r="EU148" s="570">
        <f t="shared" si="213"/>
        <v>0</v>
      </c>
      <c r="EV148" s="570">
        <f t="shared" si="213"/>
        <v>0</v>
      </c>
      <c r="EW148" s="570">
        <f t="shared" si="213"/>
        <v>0</v>
      </c>
      <c r="EX148" s="570">
        <f t="shared" si="213"/>
        <v>0</v>
      </c>
      <c r="EY148" s="570">
        <f t="shared" si="213"/>
        <v>0</v>
      </c>
      <c r="EZ148" s="570">
        <f t="shared" si="213"/>
        <v>0</v>
      </c>
      <c r="FA148" s="570">
        <f t="shared" si="213"/>
        <v>0</v>
      </c>
      <c r="FB148" s="570">
        <f t="shared" si="213"/>
        <v>0</v>
      </c>
      <c r="FC148" s="570">
        <f t="shared" si="213"/>
        <v>0</v>
      </c>
      <c r="FD148" s="570">
        <f t="shared" si="213"/>
        <v>0</v>
      </c>
      <c r="FE148" s="570">
        <f t="shared" si="213"/>
        <v>0</v>
      </c>
      <c r="FF148" s="570">
        <f t="shared" si="213"/>
        <v>0</v>
      </c>
      <c r="FG148" s="570">
        <f t="shared" si="213"/>
        <v>0</v>
      </c>
      <c r="FH148" s="570">
        <f t="shared" si="213"/>
        <v>0</v>
      </c>
      <c r="FI148" s="570">
        <f t="shared" si="213"/>
        <v>0</v>
      </c>
      <c r="FJ148" s="570">
        <f t="shared" si="213"/>
        <v>0</v>
      </c>
      <c r="FK148" s="570">
        <f t="shared" si="213"/>
        <v>0</v>
      </c>
      <c r="FL148" s="570">
        <f t="shared" si="213"/>
        <v>0</v>
      </c>
      <c r="FM148" s="570">
        <f t="shared" si="213"/>
        <v>0</v>
      </c>
      <c r="FN148" s="570">
        <f t="shared" ref="FN148:GJ148" si="214" xml:space="preserve"> -1 * MIN(FN147, 0)</f>
        <v>0</v>
      </c>
      <c r="FO148" s="570">
        <f t="shared" si="214"/>
        <v>0</v>
      </c>
      <c r="FP148" s="570">
        <f t="shared" si="214"/>
        <v>0</v>
      </c>
      <c r="FQ148" s="570">
        <f t="shared" si="214"/>
        <v>0</v>
      </c>
      <c r="FR148" s="570">
        <f t="shared" si="214"/>
        <v>0</v>
      </c>
      <c r="FS148" s="570">
        <f t="shared" si="214"/>
        <v>0</v>
      </c>
      <c r="FT148" s="570">
        <f t="shared" si="214"/>
        <v>0</v>
      </c>
      <c r="FU148" s="570">
        <f t="shared" si="214"/>
        <v>0</v>
      </c>
      <c r="FV148" s="570">
        <f t="shared" si="214"/>
        <v>0</v>
      </c>
      <c r="FW148" s="570">
        <f t="shared" si="214"/>
        <v>0</v>
      </c>
      <c r="FX148" s="570">
        <f t="shared" si="214"/>
        <v>0</v>
      </c>
      <c r="FY148" s="570">
        <f t="shared" si="214"/>
        <v>0</v>
      </c>
      <c r="FZ148" s="570">
        <f t="shared" si="214"/>
        <v>0</v>
      </c>
      <c r="GA148" s="570">
        <f t="shared" si="214"/>
        <v>0</v>
      </c>
      <c r="GB148" s="570">
        <f t="shared" si="214"/>
        <v>0</v>
      </c>
      <c r="GC148" s="570">
        <f t="shared" si="214"/>
        <v>0</v>
      </c>
      <c r="GD148" s="570">
        <f t="shared" si="214"/>
        <v>0</v>
      </c>
      <c r="GE148" s="570">
        <f t="shared" si="214"/>
        <v>0</v>
      </c>
      <c r="GF148" s="570">
        <f t="shared" si="214"/>
        <v>0</v>
      </c>
      <c r="GG148" s="570">
        <f t="shared" si="214"/>
        <v>0</v>
      </c>
      <c r="GH148" s="570">
        <f t="shared" si="214"/>
        <v>0</v>
      </c>
      <c r="GI148" s="570">
        <f t="shared" si="214"/>
        <v>0</v>
      </c>
      <c r="GJ148" s="570">
        <f t="shared" si="214"/>
        <v>0</v>
      </c>
    </row>
    <row r="150" spans="1:192" x14ac:dyDescent="0.35">
      <c r="B150" s="15" t="s">
        <v>289</v>
      </c>
    </row>
    <row r="151" spans="1:192" x14ac:dyDescent="0.35">
      <c r="E151" s="559" t="str">
        <f xml:space="preserve"> InpC!E$93</f>
        <v>All in RCF annual interest rate</v>
      </c>
      <c r="F151" s="590">
        <f xml:space="preserve"> InpC!F$93</f>
        <v>0.12</v>
      </c>
      <c r="G151" s="559" t="str">
        <f xml:space="preserve"> InpC!G$93</f>
        <v>%</v>
      </c>
      <c r="H151" s="43"/>
    </row>
    <row r="152" spans="1:192" x14ac:dyDescent="0.35">
      <c r="E152" s="198" t="str">
        <f xml:space="preserve"> InpC!E$55</f>
        <v>Senior debt day count convention</v>
      </c>
      <c r="F152" s="198">
        <f xml:space="preserve"> InpC!F$55</f>
        <v>360</v>
      </c>
      <c r="G152" s="198" t="str">
        <f xml:space="preserve"> InpC!G$55</f>
        <v>days</v>
      </c>
      <c r="H152" s="43"/>
    </row>
    <row r="153" spans="1:192" x14ac:dyDescent="0.35">
      <c r="E153" s="248" t="str">
        <f xml:space="preserve"> Time!E$153</f>
        <v>Days in period</v>
      </c>
      <c r="F153" s="248">
        <f xml:space="preserve"> Time!F$153</f>
        <v>0</v>
      </c>
      <c r="G153" s="248" t="str">
        <f xml:space="preserve"> Time!G$153</f>
        <v>days</v>
      </c>
      <c r="H153" s="248">
        <f xml:space="preserve"> Time!H$153</f>
        <v>0</v>
      </c>
      <c r="I153" s="248">
        <f xml:space="preserve"> Time!I$153</f>
        <v>0</v>
      </c>
      <c r="J153" s="248">
        <f xml:space="preserve"> Time!J$153</f>
        <v>92</v>
      </c>
      <c r="K153" s="248">
        <f xml:space="preserve"> Time!K$153</f>
        <v>92</v>
      </c>
      <c r="L153" s="248">
        <f xml:space="preserve"> Time!L$153</f>
        <v>90</v>
      </c>
      <c r="M153" s="248">
        <f xml:space="preserve"> Time!M$153</f>
        <v>91</v>
      </c>
      <c r="N153" s="248">
        <f xml:space="preserve"> Time!N$153</f>
        <v>92</v>
      </c>
      <c r="O153" s="248">
        <f xml:space="preserve"> Time!O$153</f>
        <v>92</v>
      </c>
      <c r="P153" s="248">
        <f xml:space="preserve"> Time!P$153</f>
        <v>90</v>
      </c>
      <c r="Q153" s="248">
        <f xml:space="preserve"> Time!Q$153</f>
        <v>91</v>
      </c>
      <c r="R153" s="248">
        <f xml:space="preserve"> Time!R$153</f>
        <v>92</v>
      </c>
      <c r="S153" s="248">
        <f xml:space="preserve"> Time!S$153</f>
        <v>92</v>
      </c>
      <c r="T153" s="248">
        <f xml:space="preserve"> Time!T$153</f>
        <v>90</v>
      </c>
      <c r="U153" s="248">
        <f xml:space="preserve"> Time!U$153</f>
        <v>91</v>
      </c>
      <c r="V153" s="248">
        <f xml:space="preserve"> Time!V$153</f>
        <v>92</v>
      </c>
      <c r="W153" s="248">
        <f xml:space="preserve"> Time!W$153</f>
        <v>92</v>
      </c>
      <c r="X153" s="248">
        <f xml:space="preserve"> Time!X$153</f>
        <v>91</v>
      </c>
      <c r="Y153" s="248">
        <f xml:space="preserve"> Time!Y$153</f>
        <v>91</v>
      </c>
      <c r="Z153" s="248">
        <f xml:space="preserve"> Time!Z$153</f>
        <v>92</v>
      </c>
      <c r="AA153" s="248">
        <f xml:space="preserve"> Time!AA$153</f>
        <v>92</v>
      </c>
      <c r="AB153" s="248">
        <f xml:space="preserve"> Time!AB$153</f>
        <v>90</v>
      </c>
      <c r="AC153" s="248">
        <f xml:space="preserve"> Time!AC$153</f>
        <v>91</v>
      </c>
      <c r="AD153" s="248">
        <f xml:space="preserve"> Time!AD$153</f>
        <v>92</v>
      </c>
      <c r="AE153" s="248">
        <f xml:space="preserve"> Time!AE$153</f>
        <v>92</v>
      </c>
      <c r="AF153" s="248">
        <f xml:space="preserve"> Time!AF$153</f>
        <v>90</v>
      </c>
      <c r="AG153" s="248">
        <f xml:space="preserve"> Time!AG$153</f>
        <v>91</v>
      </c>
      <c r="AH153" s="248">
        <f xml:space="preserve"> Time!AH$153</f>
        <v>92</v>
      </c>
      <c r="AI153" s="248">
        <f xml:space="preserve"> Time!AI$153</f>
        <v>92</v>
      </c>
      <c r="AJ153" s="248">
        <f xml:space="preserve"> Time!AJ$153</f>
        <v>90</v>
      </c>
      <c r="AK153" s="248">
        <f xml:space="preserve"> Time!AK$153</f>
        <v>91</v>
      </c>
      <c r="AL153" s="248">
        <f xml:space="preserve"> Time!AL$153</f>
        <v>92</v>
      </c>
      <c r="AM153" s="248">
        <f xml:space="preserve"> Time!AM$153</f>
        <v>92</v>
      </c>
      <c r="AN153" s="248">
        <f xml:space="preserve"> Time!AN$153</f>
        <v>91</v>
      </c>
      <c r="AO153" s="248">
        <f xml:space="preserve"> Time!AO$153</f>
        <v>91</v>
      </c>
      <c r="AP153" s="248">
        <f xml:space="preserve"> Time!AP$153</f>
        <v>92</v>
      </c>
      <c r="AQ153" s="248">
        <f xml:space="preserve"> Time!AQ$153</f>
        <v>92</v>
      </c>
      <c r="AR153" s="248">
        <f xml:space="preserve"> Time!AR$153</f>
        <v>90</v>
      </c>
      <c r="AS153" s="248">
        <f xml:space="preserve"> Time!AS$153</f>
        <v>91</v>
      </c>
      <c r="AT153" s="248">
        <f xml:space="preserve"> Time!AT$153</f>
        <v>92</v>
      </c>
      <c r="AU153" s="248">
        <f xml:space="preserve"> Time!AU$153</f>
        <v>92</v>
      </c>
      <c r="AV153" s="248">
        <f xml:space="preserve"> Time!AV$153</f>
        <v>90</v>
      </c>
      <c r="AW153" s="248">
        <f xml:space="preserve"> Time!AW$153</f>
        <v>91</v>
      </c>
      <c r="AX153" s="248">
        <f xml:space="preserve"> Time!AX$153</f>
        <v>92</v>
      </c>
      <c r="AY153" s="248">
        <f xml:space="preserve"> Time!AY$153</f>
        <v>92</v>
      </c>
      <c r="AZ153" s="248">
        <f xml:space="preserve"> Time!AZ$153</f>
        <v>90</v>
      </c>
      <c r="BA153" s="248">
        <f xml:space="preserve"> Time!BA$153</f>
        <v>91</v>
      </c>
      <c r="BB153" s="248">
        <f xml:space="preserve"> Time!BB$153</f>
        <v>92</v>
      </c>
      <c r="BC153" s="248">
        <f xml:space="preserve"> Time!BC$153</f>
        <v>92</v>
      </c>
      <c r="BD153" s="248">
        <f xml:space="preserve"> Time!BD$153</f>
        <v>91</v>
      </c>
      <c r="BE153" s="248">
        <f xml:space="preserve"> Time!BE$153</f>
        <v>91</v>
      </c>
      <c r="BF153" s="248">
        <f xml:space="preserve"> Time!BF$153</f>
        <v>92</v>
      </c>
      <c r="BG153" s="248">
        <f xml:space="preserve"> Time!BG$153</f>
        <v>92</v>
      </c>
      <c r="BH153" s="248">
        <f xml:space="preserve"> Time!BH$153</f>
        <v>90</v>
      </c>
      <c r="BI153" s="248">
        <f xml:space="preserve"> Time!BI$153</f>
        <v>91</v>
      </c>
      <c r="BJ153" s="248">
        <f xml:space="preserve"> Time!BJ$153</f>
        <v>92</v>
      </c>
      <c r="BK153" s="248">
        <f xml:space="preserve"> Time!BK$153</f>
        <v>92</v>
      </c>
      <c r="BL153" s="248">
        <f xml:space="preserve"> Time!BL$153</f>
        <v>90</v>
      </c>
      <c r="BM153" s="248">
        <f xml:space="preserve"> Time!BM$153</f>
        <v>91</v>
      </c>
      <c r="BN153" s="248">
        <f xml:space="preserve"> Time!BN$153</f>
        <v>92</v>
      </c>
      <c r="BO153" s="248">
        <f xml:space="preserve"> Time!BO$153</f>
        <v>92</v>
      </c>
      <c r="BP153" s="248">
        <f xml:space="preserve"> Time!BP$153</f>
        <v>90</v>
      </c>
      <c r="BQ153" s="248">
        <f xml:space="preserve"> Time!BQ$153</f>
        <v>91</v>
      </c>
      <c r="BR153" s="248">
        <f xml:space="preserve"> Time!BR$153</f>
        <v>92</v>
      </c>
      <c r="BS153" s="248">
        <f xml:space="preserve"> Time!BS$153</f>
        <v>92</v>
      </c>
      <c r="BT153" s="248">
        <f xml:space="preserve"> Time!BT$153</f>
        <v>91</v>
      </c>
      <c r="BU153" s="248">
        <f xml:space="preserve"> Time!BU$153</f>
        <v>91</v>
      </c>
      <c r="BV153" s="248">
        <f xml:space="preserve"> Time!BV$153</f>
        <v>92</v>
      </c>
      <c r="BW153" s="248">
        <f xml:space="preserve"> Time!BW$153</f>
        <v>92</v>
      </c>
      <c r="BX153" s="248">
        <f xml:space="preserve"> Time!BX$153</f>
        <v>90</v>
      </c>
      <c r="BY153" s="248">
        <f xml:space="preserve"> Time!BY$153</f>
        <v>91</v>
      </c>
      <c r="BZ153" s="248">
        <f xml:space="preserve"> Time!BZ$153</f>
        <v>92</v>
      </c>
      <c r="CA153" s="248">
        <f xml:space="preserve"> Time!CA$153</f>
        <v>92</v>
      </c>
      <c r="CB153" s="248">
        <f xml:space="preserve"> Time!CB$153</f>
        <v>90</v>
      </c>
      <c r="CC153" s="248">
        <f xml:space="preserve"> Time!CC$153</f>
        <v>91</v>
      </c>
      <c r="CD153" s="248">
        <f xml:space="preserve"> Time!CD$153</f>
        <v>92</v>
      </c>
      <c r="CE153" s="248">
        <f xml:space="preserve"> Time!CE$153</f>
        <v>92</v>
      </c>
      <c r="CF153" s="248">
        <f xml:space="preserve"> Time!CF$153</f>
        <v>90</v>
      </c>
      <c r="CG153" s="248">
        <f xml:space="preserve"> Time!CG$153</f>
        <v>91</v>
      </c>
      <c r="CH153" s="248">
        <f xml:space="preserve"> Time!CH$153</f>
        <v>92</v>
      </c>
      <c r="CI153" s="248">
        <f xml:space="preserve"> Time!CI$153</f>
        <v>92</v>
      </c>
      <c r="CJ153" s="248">
        <f xml:space="preserve"> Time!CJ$153</f>
        <v>91</v>
      </c>
      <c r="CK153" s="248">
        <f xml:space="preserve"> Time!CK$153</f>
        <v>91</v>
      </c>
      <c r="CL153" s="248">
        <f xml:space="preserve"> Time!CL$153</f>
        <v>92</v>
      </c>
      <c r="CM153" s="248">
        <f xml:space="preserve"> Time!CM$153</f>
        <v>92</v>
      </c>
      <c r="CN153" s="248">
        <f xml:space="preserve"> Time!CN$153</f>
        <v>90</v>
      </c>
      <c r="CO153" s="248">
        <f xml:space="preserve"> Time!CO$153</f>
        <v>91</v>
      </c>
      <c r="CP153" s="248">
        <f xml:space="preserve"> Time!CP$153</f>
        <v>92</v>
      </c>
      <c r="CQ153" s="248">
        <f xml:space="preserve"> Time!CQ$153</f>
        <v>92</v>
      </c>
      <c r="CR153" s="248">
        <f xml:space="preserve"> Time!CR$153</f>
        <v>90</v>
      </c>
      <c r="CS153" s="248">
        <f xml:space="preserve"> Time!CS$153</f>
        <v>91</v>
      </c>
      <c r="CT153" s="248">
        <f xml:space="preserve"> Time!CT$153</f>
        <v>92</v>
      </c>
      <c r="CU153" s="248">
        <f xml:space="preserve"> Time!CU$153</f>
        <v>92</v>
      </c>
      <c r="CV153" s="248">
        <f xml:space="preserve"> Time!CV$153</f>
        <v>90</v>
      </c>
      <c r="CW153" s="248">
        <f xml:space="preserve"> Time!CW$153</f>
        <v>91</v>
      </c>
      <c r="CX153" s="248">
        <f xml:space="preserve"> Time!CX$153</f>
        <v>92</v>
      </c>
      <c r="CY153" s="248">
        <f xml:space="preserve"> Time!CY$153</f>
        <v>92</v>
      </c>
      <c r="CZ153" s="248">
        <f xml:space="preserve"> Time!CZ$153</f>
        <v>91</v>
      </c>
      <c r="DA153" s="248">
        <f xml:space="preserve"> Time!DA$153</f>
        <v>91</v>
      </c>
      <c r="DB153" s="248">
        <f xml:space="preserve"> Time!DB$153</f>
        <v>92</v>
      </c>
      <c r="DC153" s="248">
        <f xml:space="preserve"> Time!DC$153</f>
        <v>92</v>
      </c>
      <c r="DD153" s="248">
        <f xml:space="preserve"> Time!DD$153</f>
        <v>90</v>
      </c>
      <c r="DE153" s="248">
        <f xml:space="preserve"> Time!DE$153</f>
        <v>91</v>
      </c>
      <c r="DF153" s="248">
        <f xml:space="preserve"> Time!DF$153</f>
        <v>92</v>
      </c>
      <c r="DG153" s="248">
        <f xml:space="preserve"> Time!DG$153</f>
        <v>92</v>
      </c>
      <c r="DH153" s="248">
        <f xml:space="preserve"> Time!DH$153</f>
        <v>90</v>
      </c>
      <c r="DI153" s="248">
        <f xml:space="preserve"> Time!DI$153</f>
        <v>91</v>
      </c>
      <c r="DJ153" s="248">
        <f xml:space="preserve"> Time!DJ$153</f>
        <v>92</v>
      </c>
      <c r="DK153" s="248">
        <f xml:space="preserve"> Time!DK$153</f>
        <v>92</v>
      </c>
      <c r="DL153" s="248">
        <f xml:space="preserve"> Time!DL$153</f>
        <v>90</v>
      </c>
      <c r="DM153" s="248">
        <f xml:space="preserve"> Time!DM$153</f>
        <v>91</v>
      </c>
      <c r="DN153" s="248">
        <f xml:space="preserve"> Time!DN$153</f>
        <v>92</v>
      </c>
      <c r="DO153" s="248">
        <f xml:space="preserve"> Time!DO$153</f>
        <v>92</v>
      </c>
      <c r="DP153" s="248">
        <f xml:space="preserve"> Time!DP$153</f>
        <v>91</v>
      </c>
      <c r="DQ153" s="248">
        <f xml:space="preserve"> Time!DQ$153</f>
        <v>91</v>
      </c>
      <c r="DR153" s="248">
        <f xml:space="preserve"> Time!DR$153</f>
        <v>92</v>
      </c>
      <c r="DS153" s="248">
        <f xml:space="preserve"> Time!DS$153</f>
        <v>92</v>
      </c>
      <c r="DT153" s="248">
        <f xml:space="preserve"> Time!DT$153</f>
        <v>90</v>
      </c>
      <c r="DU153" s="248">
        <f xml:space="preserve"> Time!DU$153</f>
        <v>91</v>
      </c>
      <c r="DV153" s="248">
        <f xml:space="preserve"> Time!DV$153</f>
        <v>92</v>
      </c>
      <c r="DW153" s="248">
        <f xml:space="preserve"> Time!DW$153</f>
        <v>92</v>
      </c>
      <c r="DX153" s="248">
        <f xml:space="preserve"> Time!DX$153</f>
        <v>90</v>
      </c>
      <c r="DY153" s="248">
        <f xml:space="preserve"> Time!DY$153</f>
        <v>91</v>
      </c>
      <c r="DZ153" s="248">
        <f xml:space="preserve"> Time!DZ$153</f>
        <v>92</v>
      </c>
      <c r="EA153" s="248">
        <f xml:space="preserve"> Time!EA$153</f>
        <v>92</v>
      </c>
      <c r="EB153" s="248">
        <f xml:space="preserve"> Time!EB$153</f>
        <v>90</v>
      </c>
      <c r="EC153" s="248">
        <f xml:space="preserve"> Time!EC$153</f>
        <v>91</v>
      </c>
      <c r="ED153" s="248">
        <f xml:space="preserve"> Time!ED$153</f>
        <v>92</v>
      </c>
      <c r="EE153" s="248">
        <f xml:space="preserve"> Time!EE$153</f>
        <v>92</v>
      </c>
      <c r="EF153" s="248">
        <f xml:space="preserve"> Time!EF$153</f>
        <v>91</v>
      </c>
      <c r="EG153" s="248">
        <f xml:space="preserve"> Time!EG$153</f>
        <v>91</v>
      </c>
      <c r="EH153" s="248">
        <f xml:space="preserve"> Time!EH$153</f>
        <v>92</v>
      </c>
      <c r="EI153" s="248">
        <f xml:space="preserve"> Time!EI$153</f>
        <v>92</v>
      </c>
      <c r="EJ153" s="248">
        <f xml:space="preserve"> Time!EJ$153</f>
        <v>90</v>
      </c>
      <c r="EK153" s="248">
        <f xml:space="preserve"> Time!EK$153</f>
        <v>91</v>
      </c>
      <c r="EL153" s="248">
        <f xml:space="preserve"> Time!EL$153</f>
        <v>92</v>
      </c>
      <c r="EM153" s="248">
        <f xml:space="preserve"> Time!EM$153</f>
        <v>92</v>
      </c>
      <c r="EN153" s="248">
        <f xml:space="preserve"> Time!EN$153</f>
        <v>90</v>
      </c>
      <c r="EO153" s="248">
        <f xml:space="preserve"> Time!EO$153</f>
        <v>91</v>
      </c>
      <c r="EP153" s="248">
        <f xml:space="preserve"> Time!EP$153</f>
        <v>92</v>
      </c>
      <c r="EQ153" s="248">
        <f xml:space="preserve"> Time!EQ$153</f>
        <v>92</v>
      </c>
      <c r="ER153" s="248">
        <f xml:space="preserve"> Time!ER$153</f>
        <v>90</v>
      </c>
      <c r="ES153" s="248">
        <f xml:space="preserve"> Time!ES$153</f>
        <v>91</v>
      </c>
      <c r="ET153" s="248">
        <f xml:space="preserve"> Time!ET$153</f>
        <v>92</v>
      </c>
      <c r="EU153" s="248">
        <f xml:space="preserve"> Time!EU$153</f>
        <v>92</v>
      </c>
      <c r="EV153" s="248">
        <f xml:space="preserve"> Time!EV$153</f>
        <v>91</v>
      </c>
      <c r="EW153" s="248">
        <f xml:space="preserve"> Time!EW$153</f>
        <v>91</v>
      </c>
      <c r="EX153" s="248">
        <f xml:space="preserve"> Time!EX$153</f>
        <v>92</v>
      </c>
      <c r="EY153" s="248">
        <f xml:space="preserve"> Time!EY$153</f>
        <v>92</v>
      </c>
      <c r="EZ153" s="248">
        <f xml:space="preserve"> Time!EZ$153</f>
        <v>90</v>
      </c>
      <c r="FA153" s="248">
        <f xml:space="preserve"> Time!FA$153</f>
        <v>91</v>
      </c>
      <c r="FB153" s="248">
        <f xml:space="preserve"> Time!FB$153</f>
        <v>92</v>
      </c>
      <c r="FC153" s="248">
        <f xml:space="preserve"> Time!FC$153</f>
        <v>92</v>
      </c>
      <c r="FD153" s="248">
        <f xml:space="preserve"> Time!FD$153</f>
        <v>90</v>
      </c>
      <c r="FE153" s="248">
        <f xml:space="preserve"> Time!FE$153</f>
        <v>91</v>
      </c>
      <c r="FF153" s="248">
        <f xml:space="preserve"> Time!FF$153</f>
        <v>92</v>
      </c>
      <c r="FG153" s="248">
        <f xml:space="preserve"> Time!FG$153</f>
        <v>92</v>
      </c>
      <c r="FH153" s="248">
        <f xml:space="preserve"> Time!FH$153</f>
        <v>90</v>
      </c>
      <c r="FI153" s="248">
        <f xml:space="preserve"> Time!FI$153</f>
        <v>91</v>
      </c>
      <c r="FJ153" s="248">
        <f xml:space="preserve"> Time!FJ$153</f>
        <v>92</v>
      </c>
      <c r="FK153" s="248">
        <f xml:space="preserve"> Time!FK$153</f>
        <v>92</v>
      </c>
      <c r="FL153" s="248">
        <f xml:space="preserve"> Time!FL$153</f>
        <v>91</v>
      </c>
      <c r="FM153" s="248">
        <f xml:space="preserve"> Time!FM$153</f>
        <v>91</v>
      </c>
      <c r="FN153" s="248">
        <f xml:space="preserve"> Time!FN$153</f>
        <v>92</v>
      </c>
      <c r="FO153" s="248">
        <f xml:space="preserve"> Time!FO$153</f>
        <v>92</v>
      </c>
      <c r="FP153" s="248">
        <f xml:space="preserve"> Time!FP$153</f>
        <v>90</v>
      </c>
      <c r="FQ153" s="248">
        <f xml:space="preserve"> Time!FQ$153</f>
        <v>91</v>
      </c>
      <c r="FR153" s="248">
        <f xml:space="preserve"> Time!FR$153</f>
        <v>92</v>
      </c>
      <c r="FS153" s="248">
        <f xml:space="preserve"> Time!FS$153</f>
        <v>92</v>
      </c>
      <c r="FT153" s="248">
        <f xml:space="preserve"> Time!FT$153</f>
        <v>90</v>
      </c>
      <c r="FU153" s="248">
        <f xml:space="preserve"> Time!FU$153</f>
        <v>91</v>
      </c>
      <c r="FV153" s="248">
        <f xml:space="preserve"> Time!FV$153</f>
        <v>92</v>
      </c>
      <c r="FW153" s="248">
        <f xml:space="preserve"> Time!FW$153</f>
        <v>92</v>
      </c>
      <c r="FX153" s="248">
        <f xml:space="preserve"> Time!FX$153</f>
        <v>90</v>
      </c>
      <c r="FY153" s="248">
        <f xml:space="preserve"> Time!FY$153</f>
        <v>91</v>
      </c>
      <c r="FZ153" s="248">
        <f xml:space="preserve"> Time!FZ$153</f>
        <v>92</v>
      </c>
      <c r="GA153" s="248">
        <f xml:space="preserve"> Time!GA$153</f>
        <v>92</v>
      </c>
      <c r="GB153" s="248">
        <f xml:space="preserve"> Time!GB$153</f>
        <v>91</v>
      </c>
      <c r="GC153" s="248">
        <f xml:space="preserve"> Time!GC$153</f>
        <v>91</v>
      </c>
      <c r="GD153" s="248">
        <f xml:space="preserve"> Time!GD$153</f>
        <v>92</v>
      </c>
      <c r="GE153" s="248">
        <f xml:space="preserve"> Time!GE$153</f>
        <v>92</v>
      </c>
      <c r="GF153" s="248">
        <f xml:space="preserve"> Time!GF$153</f>
        <v>90</v>
      </c>
      <c r="GG153" s="248">
        <f xml:space="preserve"> Time!GG$153</f>
        <v>91</v>
      </c>
      <c r="GH153" s="248">
        <f xml:space="preserve"> Time!GH$153</f>
        <v>92</v>
      </c>
      <c r="GI153" s="248">
        <f xml:space="preserve"> Time!GI$153</f>
        <v>92</v>
      </c>
      <c r="GJ153" s="248">
        <f xml:space="preserve"> Time!GJ$153</f>
        <v>90</v>
      </c>
    </row>
    <row r="154" spans="1:192" s="579" customFormat="1" x14ac:dyDescent="0.35">
      <c r="A154" s="576"/>
      <c r="B154" s="576"/>
      <c r="C154" s="577"/>
      <c r="D154" s="578"/>
      <c r="E154" s="579" t="s">
        <v>290</v>
      </c>
      <c r="G154" s="579" t="s">
        <v>108</v>
      </c>
      <c r="J154" s="579">
        <f t="shared" ref="J154:BU154" si="215" xml:space="preserve"> $F151 / $F152 * J153</f>
        <v>3.0666666666666665E-2</v>
      </c>
      <c r="K154" s="579">
        <f t="shared" si="215"/>
        <v>3.0666666666666665E-2</v>
      </c>
      <c r="L154" s="579">
        <f t="shared" si="215"/>
        <v>0.03</v>
      </c>
      <c r="M154" s="579">
        <f t="shared" si="215"/>
        <v>3.0333333333333334E-2</v>
      </c>
      <c r="N154" s="579">
        <f t="shared" si="215"/>
        <v>3.0666666666666665E-2</v>
      </c>
      <c r="O154" s="579">
        <f t="shared" si="215"/>
        <v>3.0666666666666665E-2</v>
      </c>
      <c r="P154" s="579">
        <f t="shared" si="215"/>
        <v>0.03</v>
      </c>
      <c r="Q154" s="579">
        <f t="shared" si="215"/>
        <v>3.0333333333333334E-2</v>
      </c>
      <c r="R154" s="579">
        <f t="shared" si="215"/>
        <v>3.0666666666666665E-2</v>
      </c>
      <c r="S154" s="579">
        <f t="shared" si="215"/>
        <v>3.0666666666666665E-2</v>
      </c>
      <c r="T154" s="579">
        <f t="shared" si="215"/>
        <v>0.03</v>
      </c>
      <c r="U154" s="579">
        <f t="shared" si="215"/>
        <v>3.0333333333333334E-2</v>
      </c>
      <c r="V154" s="579">
        <f t="shared" si="215"/>
        <v>3.0666666666666665E-2</v>
      </c>
      <c r="W154" s="579">
        <f t="shared" si="215"/>
        <v>3.0666666666666665E-2</v>
      </c>
      <c r="X154" s="579">
        <f t="shared" si="215"/>
        <v>3.0333333333333334E-2</v>
      </c>
      <c r="Y154" s="579">
        <f t="shared" si="215"/>
        <v>3.0333333333333334E-2</v>
      </c>
      <c r="Z154" s="579">
        <f t="shared" si="215"/>
        <v>3.0666666666666665E-2</v>
      </c>
      <c r="AA154" s="579">
        <f t="shared" si="215"/>
        <v>3.0666666666666665E-2</v>
      </c>
      <c r="AB154" s="579">
        <f t="shared" si="215"/>
        <v>0.03</v>
      </c>
      <c r="AC154" s="579">
        <f t="shared" si="215"/>
        <v>3.0333333333333334E-2</v>
      </c>
      <c r="AD154" s="579">
        <f t="shared" si="215"/>
        <v>3.0666666666666665E-2</v>
      </c>
      <c r="AE154" s="579">
        <f t="shared" si="215"/>
        <v>3.0666666666666665E-2</v>
      </c>
      <c r="AF154" s="579">
        <f t="shared" si="215"/>
        <v>0.03</v>
      </c>
      <c r="AG154" s="579">
        <f t="shared" si="215"/>
        <v>3.0333333333333334E-2</v>
      </c>
      <c r="AH154" s="579">
        <f t="shared" si="215"/>
        <v>3.0666666666666665E-2</v>
      </c>
      <c r="AI154" s="579">
        <f t="shared" si="215"/>
        <v>3.0666666666666665E-2</v>
      </c>
      <c r="AJ154" s="579">
        <f t="shared" si="215"/>
        <v>0.03</v>
      </c>
      <c r="AK154" s="579">
        <f t="shared" si="215"/>
        <v>3.0333333333333334E-2</v>
      </c>
      <c r="AL154" s="579">
        <f t="shared" si="215"/>
        <v>3.0666666666666665E-2</v>
      </c>
      <c r="AM154" s="579">
        <f t="shared" si="215"/>
        <v>3.0666666666666665E-2</v>
      </c>
      <c r="AN154" s="579">
        <f t="shared" si="215"/>
        <v>3.0333333333333334E-2</v>
      </c>
      <c r="AO154" s="579">
        <f t="shared" si="215"/>
        <v>3.0333333333333334E-2</v>
      </c>
      <c r="AP154" s="579">
        <f t="shared" si="215"/>
        <v>3.0666666666666665E-2</v>
      </c>
      <c r="AQ154" s="579">
        <f t="shared" si="215"/>
        <v>3.0666666666666665E-2</v>
      </c>
      <c r="AR154" s="579">
        <f t="shared" si="215"/>
        <v>0.03</v>
      </c>
      <c r="AS154" s="579">
        <f t="shared" si="215"/>
        <v>3.0333333333333334E-2</v>
      </c>
      <c r="AT154" s="579">
        <f t="shared" si="215"/>
        <v>3.0666666666666665E-2</v>
      </c>
      <c r="AU154" s="579">
        <f t="shared" si="215"/>
        <v>3.0666666666666665E-2</v>
      </c>
      <c r="AV154" s="579">
        <f t="shared" si="215"/>
        <v>0.03</v>
      </c>
      <c r="AW154" s="579">
        <f t="shared" si="215"/>
        <v>3.0333333333333334E-2</v>
      </c>
      <c r="AX154" s="579">
        <f t="shared" si="215"/>
        <v>3.0666666666666665E-2</v>
      </c>
      <c r="AY154" s="579">
        <f t="shared" si="215"/>
        <v>3.0666666666666665E-2</v>
      </c>
      <c r="AZ154" s="579">
        <f t="shared" si="215"/>
        <v>0.03</v>
      </c>
      <c r="BA154" s="579">
        <f t="shared" si="215"/>
        <v>3.0333333333333334E-2</v>
      </c>
      <c r="BB154" s="579">
        <f t="shared" si="215"/>
        <v>3.0666666666666665E-2</v>
      </c>
      <c r="BC154" s="579">
        <f t="shared" si="215"/>
        <v>3.0666666666666665E-2</v>
      </c>
      <c r="BD154" s="579">
        <f t="shared" si="215"/>
        <v>3.0333333333333334E-2</v>
      </c>
      <c r="BE154" s="579">
        <f t="shared" si="215"/>
        <v>3.0333333333333334E-2</v>
      </c>
      <c r="BF154" s="579">
        <f t="shared" si="215"/>
        <v>3.0666666666666665E-2</v>
      </c>
      <c r="BG154" s="579">
        <f t="shared" si="215"/>
        <v>3.0666666666666665E-2</v>
      </c>
      <c r="BH154" s="579">
        <f t="shared" si="215"/>
        <v>0.03</v>
      </c>
      <c r="BI154" s="579">
        <f t="shared" si="215"/>
        <v>3.0333333333333334E-2</v>
      </c>
      <c r="BJ154" s="579">
        <f t="shared" si="215"/>
        <v>3.0666666666666665E-2</v>
      </c>
      <c r="BK154" s="579">
        <f t="shared" si="215"/>
        <v>3.0666666666666665E-2</v>
      </c>
      <c r="BL154" s="579">
        <f t="shared" si="215"/>
        <v>0.03</v>
      </c>
      <c r="BM154" s="579">
        <f t="shared" si="215"/>
        <v>3.0333333333333334E-2</v>
      </c>
      <c r="BN154" s="579">
        <f t="shared" si="215"/>
        <v>3.0666666666666665E-2</v>
      </c>
      <c r="BO154" s="579">
        <f t="shared" si="215"/>
        <v>3.0666666666666665E-2</v>
      </c>
      <c r="BP154" s="579">
        <f t="shared" si="215"/>
        <v>0.03</v>
      </c>
      <c r="BQ154" s="579">
        <f t="shared" si="215"/>
        <v>3.0333333333333334E-2</v>
      </c>
      <c r="BR154" s="579">
        <f t="shared" si="215"/>
        <v>3.0666666666666665E-2</v>
      </c>
      <c r="BS154" s="579">
        <f t="shared" si="215"/>
        <v>3.0666666666666665E-2</v>
      </c>
      <c r="BT154" s="579">
        <f t="shared" si="215"/>
        <v>3.0333333333333334E-2</v>
      </c>
      <c r="BU154" s="579">
        <f t="shared" si="215"/>
        <v>3.0333333333333334E-2</v>
      </c>
      <c r="BV154" s="579">
        <f t="shared" ref="BV154:EG154" si="216" xml:space="preserve"> $F151 / $F152 * BV153</f>
        <v>3.0666666666666665E-2</v>
      </c>
      <c r="BW154" s="579">
        <f t="shared" si="216"/>
        <v>3.0666666666666665E-2</v>
      </c>
      <c r="BX154" s="579">
        <f t="shared" si="216"/>
        <v>0.03</v>
      </c>
      <c r="BY154" s="579">
        <f t="shared" si="216"/>
        <v>3.0333333333333334E-2</v>
      </c>
      <c r="BZ154" s="579">
        <f t="shared" si="216"/>
        <v>3.0666666666666665E-2</v>
      </c>
      <c r="CA154" s="579">
        <f t="shared" si="216"/>
        <v>3.0666666666666665E-2</v>
      </c>
      <c r="CB154" s="579">
        <f t="shared" si="216"/>
        <v>0.03</v>
      </c>
      <c r="CC154" s="579">
        <f t="shared" si="216"/>
        <v>3.0333333333333334E-2</v>
      </c>
      <c r="CD154" s="579">
        <f t="shared" si="216"/>
        <v>3.0666666666666665E-2</v>
      </c>
      <c r="CE154" s="579">
        <f t="shared" si="216"/>
        <v>3.0666666666666665E-2</v>
      </c>
      <c r="CF154" s="579">
        <f t="shared" si="216"/>
        <v>0.03</v>
      </c>
      <c r="CG154" s="579">
        <f t="shared" si="216"/>
        <v>3.0333333333333334E-2</v>
      </c>
      <c r="CH154" s="579">
        <f t="shared" si="216"/>
        <v>3.0666666666666665E-2</v>
      </c>
      <c r="CI154" s="579">
        <f t="shared" si="216"/>
        <v>3.0666666666666665E-2</v>
      </c>
      <c r="CJ154" s="579">
        <f t="shared" si="216"/>
        <v>3.0333333333333334E-2</v>
      </c>
      <c r="CK154" s="579">
        <f t="shared" si="216"/>
        <v>3.0333333333333334E-2</v>
      </c>
      <c r="CL154" s="579">
        <f t="shared" si="216"/>
        <v>3.0666666666666665E-2</v>
      </c>
      <c r="CM154" s="579">
        <f t="shared" si="216"/>
        <v>3.0666666666666665E-2</v>
      </c>
      <c r="CN154" s="579">
        <f t="shared" si="216"/>
        <v>0.03</v>
      </c>
      <c r="CO154" s="579">
        <f t="shared" si="216"/>
        <v>3.0333333333333334E-2</v>
      </c>
      <c r="CP154" s="579">
        <f t="shared" si="216"/>
        <v>3.0666666666666665E-2</v>
      </c>
      <c r="CQ154" s="579">
        <f t="shared" si="216"/>
        <v>3.0666666666666665E-2</v>
      </c>
      <c r="CR154" s="579">
        <f t="shared" si="216"/>
        <v>0.03</v>
      </c>
      <c r="CS154" s="579">
        <f t="shared" si="216"/>
        <v>3.0333333333333334E-2</v>
      </c>
      <c r="CT154" s="579">
        <f t="shared" si="216"/>
        <v>3.0666666666666665E-2</v>
      </c>
      <c r="CU154" s="579">
        <f t="shared" si="216"/>
        <v>3.0666666666666665E-2</v>
      </c>
      <c r="CV154" s="579">
        <f t="shared" si="216"/>
        <v>0.03</v>
      </c>
      <c r="CW154" s="579">
        <f t="shared" si="216"/>
        <v>3.0333333333333334E-2</v>
      </c>
      <c r="CX154" s="579">
        <f t="shared" si="216"/>
        <v>3.0666666666666665E-2</v>
      </c>
      <c r="CY154" s="579">
        <f t="shared" si="216"/>
        <v>3.0666666666666665E-2</v>
      </c>
      <c r="CZ154" s="579">
        <f t="shared" si="216"/>
        <v>3.0333333333333334E-2</v>
      </c>
      <c r="DA154" s="579">
        <f t="shared" si="216"/>
        <v>3.0333333333333334E-2</v>
      </c>
      <c r="DB154" s="579">
        <f t="shared" si="216"/>
        <v>3.0666666666666665E-2</v>
      </c>
      <c r="DC154" s="579">
        <f t="shared" si="216"/>
        <v>3.0666666666666665E-2</v>
      </c>
      <c r="DD154" s="579">
        <f t="shared" si="216"/>
        <v>0.03</v>
      </c>
      <c r="DE154" s="579">
        <f t="shared" si="216"/>
        <v>3.0333333333333334E-2</v>
      </c>
      <c r="DF154" s="579">
        <f t="shared" si="216"/>
        <v>3.0666666666666665E-2</v>
      </c>
      <c r="DG154" s="579">
        <f t="shared" si="216"/>
        <v>3.0666666666666665E-2</v>
      </c>
      <c r="DH154" s="579">
        <f t="shared" si="216"/>
        <v>0.03</v>
      </c>
      <c r="DI154" s="579">
        <f t="shared" si="216"/>
        <v>3.0333333333333334E-2</v>
      </c>
      <c r="DJ154" s="579">
        <f t="shared" si="216"/>
        <v>3.0666666666666665E-2</v>
      </c>
      <c r="DK154" s="579">
        <f t="shared" si="216"/>
        <v>3.0666666666666665E-2</v>
      </c>
      <c r="DL154" s="579">
        <f t="shared" si="216"/>
        <v>0.03</v>
      </c>
      <c r="DM154" s="579">
        <f t="shared" si="216"/>
        <v>3.0333333333333334E-2</v>
      </c>
      <c r="DN154" s="579">
        <f t="shared" si="216"/>
        <v>3.0666666666666665E-2</v>
      </c>
      <c r="DO154" s="579">
        <f t="shared" si="216"/>
        <v>3.0666666666666665E-2</v>
      </c>
      <c r="DP154" s="579">
        <f t="shared" si="216"/>
        <v>3.0333333333333334E-2</v>
      </c>
      <c r="DQ154" s="579">
        <f t="shared" si="216"/>
        <v>3.0333333333333334E-2</v>
      </c>
      <c r="DR154" s="579">
        <f t="shared" si="216"/>
        <v>3.0666666666666665E-2</v>
      </c>
      <c r="DS154" s="579">
        <f t="shared" si="216"/>
        <v>3.0666666666666665E-2</v>
      </c>
      <c r="DT154" s="579">
        <f t="shared" si="216"/>
        <v>0.03</v>
      </c>
      <c r="DU154" s="579">
        <f t="shared" si="216"/>
        <v>3.0333333333333334E-2</v>
      </c>
      <c r="DV154" s="579">
        <f t="shared" si="216"/>
        <v>3.0666666666666665E-2</v>
      </c>
      <c r="DW154" s="579">
        <f t="shared" si="216"/>
        <v>3.0666666666666665E-2</v>
      </c>
      <c r="DX154" s="579">
        <f t="shared" si="216"/>
        <v>0.03</v>
      </c>
      <c r="DY154" s="579">
        <f t="shared" si="216"/>
        <v>3.0333333333333334E-2</v>
      </c>
      <c r="DZ154" s="579">
        <f t="shared" si="216"/>
        <v>3.0666666666666665E-2</v>
      </c>
      <c r="EA154" s="579">
        <f t="shared" si="216"/>
        <v>3.0666666666666665E-2</v>
      </c>
      <c r="EB154" s="579">
        <f t="shared" si="216"/>
        <v>0.03</v>
      </c>
      <c r="EC154" s="579">
        <f t="shared" si="216"/>
        <v>3.0333333333333334E-2</v>
      </c>
      <c r="ED154" s="579">
        <f t="shared" si="216"/>
        <v>3.0666666666666665E-2</v>
      </c>
      <c r="EE154" s="579">
        <f t="shared" si="216"/>
        <v>3.0666666666666665E-2</v>
      </c>
      <c r="EF154" s="579">
        <f t="shared" si="216"/>
        <v>3.0333333333333334E-2</v>
      </c>
      <c r="EG154" s="579">
        <f t="shared" si="216"/>
        <v>3.0333333333333334E-2</v>
      </c>
      <c r="EH154" s="579">
        <f t="shared" ref="EH154:GJ154" si="217" xml:space="preserve"> $F151 / $F152 * EH153</f>
        <v>3.0666666666666665E-2</v>
      </c>
      <c r="EI154" s="579">
        <f t="shared" si="217"/>
        <v>3.0666666666666665E-2</v>
      </c>
      <c r="EJ154" s="579">
        <f t="shared" si="217"/>
        <v>0.03</v>
      </c>
      <c r="EK154" s="579">
        <f t="shared" si="217"/>
        <v>3.0333333333333334E-2</v>
      </c>
      <c r="EL154" s="579">
        <f t="shared" si="217"/>
        <v>3.0666666666666665E-2</v>
      </c>
      <c r="EM154" s="579">
        <f t="shared" si="217"/>
        <v>3.0666666666666665E-2</v>
      </c>
      <c r="EN154" s="579">
        <f t="shared" si="217"/>
        <v>0.03</v>
      </c>
      <c r="EO154" s="579">
        <f t="shared" si="217"/>
        <v>3.0333333333333334E-2</v>
      </c>
      <c r="EP154" s="579">
        <f t="shared" si="217"/>
        <v>3.0666666666666665E-2</v>
      </c>
      <c r="EQ154" s="579">
        <f t="shared" si="217"/>
        <v>3.0666666666666665E-2</v>
      </c>
      <c r="ER154" s="579">
        <f t="shared" si="217"/>
        <v>0.03</v>
      </c>
      <c r="ES154" s="579">
        <f t="shared" si="217"/>
        <v>3.0333333333333334E-2</v>
      </c>
      <c r="ET154" s="579">
        <f t="shared" si="217"/>
        <v>3.0666666666666665E-2</v>
      </c>
      <c r="EU154" s="579">
        <f t="shared" si="217"/>
        <v>3.0666666666666665E-2</v>
      </c>
      <c r="EV154" s="579">
        <f t="shared" si="217"/>
        <v>3.0333333333333334E-2</v>
      </c>
      <c r="EW154" s="579">
        <f t="shared" si="217"/>
        <v>3.0333333333333334E-2</v>
      </c>
      <c r="EX154" s="579">
        <f t="shared" si="217"/>
        <v>3.0666666666666665E-2</v>
      </c>
      <c r="EY154" s="579">
        <f t="shared" si="217"/>
        <v>3.0666666666666665E-2</v>
      </c>
      <c r="EZ154" s="579">
        <f t="shared" si="217"/>
        <v>0.03</v>
      </c>
      <c r="FA154" s="579">
        <f t="shared" si="217"/>
        <v>3.0333333333333334E-2</v>
      </c>
      <c r="FB154" s="579">
        <f t="shared" si="217"/>
        <v>3.0666666666666665E-2</v>
      </c>
      <c r="FC154" s="579">
        <f t="shared" si="217"/>
        <v>3.0666666666666665E-2</v>
      </c>
      <c r="FD154" s="579">
        <f t="shared" si="217"/>
        <v>0.03</v>
      </c>
      <c r="FE154" s="579">
        <f t="shared" si="217"/>
        <v>3.0333333333333334E-2</v>
      </c>
      <c r="FF154" s="579">
        <f t="shared" si="217"/>
        <v>3.0666666666666665E-2</v>
      </c>
      <c r="FG154" s="579">
        <f t="shared" si="217"/>
        <v>3.0666666666666665E-2</v>
      </c>
      <c r="FH154" s="579">
        <f t="shared" si="217"/>
        <v>0.03</v>
      </c>
      <c r="FI154" s="579">
        <f t="shared" si="217"/>
        <v>3.0333333333333334E-2</v>
      </c>
      <c r="FJ154" s="579">
        <f t="shared" si="217"/>
        <v>3.0666666666666665E-2</v>
      </c>
      <c r="FK154" s="579">
        <f t="shared" si="217"/>
        <v>3.0666666666666665E-2</v>
      </c>
      <c r="FL154" s="579">
        <f t="shared" si="217"/>
        <v>3.0333333333333334E-2</v>
      </c>
      <c r="FM154" s="579">
        <f t="shared" si="217"/>
        <v>3.0333333333333334E-2</v>
      </c>
      <c r="FN154" s="579">
        <f t="shared" si="217"/>
        <v>3.0666666666666665E-2</v>
      </c>
      <c r="FO154" s="579">
        <f t="shared" si="217"/>
        <v>3.0666666666666665E-2</v>
      </c>
      <c r="FP154" s="579">
        <f t="shared" si="217"/>
        <v>0.03</v>
      </c>
      <c r="FQ154" s="579">
        <f t="shared" si="217"/>
        <v>3.0333333333333334E-2</v>
      </c>
      <c r="FR154" s="579">
        <f t="shared" si="217"/>
        <v>3.0666666666666665E-2</v>
      </c>
      <c r="FS154" s="579">
        <f t="shared" si="217"/>
        <v>3.0666666666666665E-2</v>
      </c>
      <c r="FT154" s="579">
        <f t="shared" si="217"/>
        <v>0.03</v>
      </c>
      <c r="FU154" s="579">
        <f t="shared" si="217"/>
        <v>3.0333333333333334E-2</v>
      </c>
      <c r="FV154" s="579">
        <f t="shared" si="217"/>
        <v>3.0666666666666665E-2</v>
      </c>
      <c r="FW154" s="579">
        <f t="shared" si="217"/>
        <v>3.0666666666666665E-2</v>
      </c>
      <c r="FX154" s="579">
        <f t="shared" si="217"/>
        <v>0.03</v>
      </c>
      <c r="FY154" s="579">
        <f t="shared" si="217"/>
        <v>3.0333333333333334E-2</v>
      </c>
      <c r="FZ154" s="579">
        <f t="shared" si="217"/>
        <v>3.0666666666666665E-2</v>
      </c>
      <c r="GA154" s="579">
        <f t="shared" si="217"/>
        <v>3.0666666666666665E-2</v>
      </c>
      <c r="GB154" s="579">
        <f t="shared" si="217"/>
        <v>3.0333333333333334E-2</v>
      </c>
      <c r="GC154" s="579">
        <f t="shared" si="217"/>
        <v>3.0333333333333334E-2</v>
      </c>
      <c r="GD154" s="579">
        <f t="shared" si="217"/>
        <v>3.0666666666666665E-2</v>
      </c>
      <c r="GE154" s="579">
        <f t="shared" si="217"/>
        <v>3.0666666666666665E-2</v>
      </c>
      <c r="GF154" s="579">
        <f t="shared" si="217"/>
        <v>0.03</v>
      </c>
      <c r="GG154" s="579">
        <f t="shared" si="217"/>
        <v>3.0333333333333334E-2</v>
      </c>
      <c r="GH154" s="579">
        <f t="shared" si="217"/>
        <v>3.0666666666666665E-2</v>
      </c>
      <c r="GI154" s="579">
        <f t="shared" si="217"/>
        <v>3.0666666666666665E-2</v>
      </c>
      <c r="GJ154" s="579">
        <f t="shared" si="217"/>
        <v>0.03</v>
      </c>
    </row>
    <row r="156" spans="1:192" x14ac:dyDescent="0.35">
      <c r="E156" s="366" t="str">
        <f t="shared" ref="E156:AJ156" si="218" xml:space="preserve"> E$154</f>
        <v>[RCF period interest rate]</v>
      </c>
      <c r="F156" s="366">
        <f t="shared" si="218"/>
        <v>0</v>
      </c>
      <c r="G156" s="366" t="str">
        <f t="shared" si="218"/>
        <v>%</v>
      </c>
      <c r="H156" s="366">
        <f t="shared" si="218"/>
        <v>0</v>
      </c>
      <c r="I156" s="366">
        <f t="shared" si="218"/>
        <v>0</v>
      </c>
      <c r="J156" s="366">
        <f t="shared" si="218"/>
        <v>3.0666666666666665E-2</v>
      </c>
      <c r="K156" s="366">
        <f t="shared" si="218"/>
        <v>3.0666666666666665E-2</v>
      </c>
      <c r="L156" s="366">
        <f t="shared" si="218"/>
        <v>0.03</v>
      </c>
      <c r="M156" s="366">
        <f t="shared" si="218"/>
        <v>3.0333333333333334E-2</v>
      </c>
      <c r="N156" s="366">
        <f t="shared" si="218"/>
        <v>3.0666666666666665E-2</v>
      </c>
      <c r="O156" s="366">
        <f t="shared" si="218"/>
        <v>3.0666666666666665E-2</v>
      </c>
      <c r="P156" s="366">
        <f t="shared" si="218"/>
        <v>0.03</v>
      </c>
      <c r="Q156" s="366">
        <f t="shared" si="218"/>
        <v>3.0333333333333334E-2</v>
      </c>
      <c r="R156" s="366">
        <f t="shared" si="218"/>
        <v>3.0666666666666665E-2</v>
      </c>
      <c r="S156" s="366">
        <f t="shared" si="218"/>
        <v>3.0666666666666665E-2</v>
      </c>
      <c r="T156" s="366">
        <f t="shared" si="218"/>
        <v>0.03</v>
      </c>
      <c r="U156" s="366">
        <f t="shared" si="218"/>
        <v>3.0333333333333334E-2</v>
      </c>
      <c r="V156" s="366">
        <f t="shared" si="218"/>
        <v>3.0666666666666665E-2</v>
      </c>
      <c r="W156" s="366">
        <f t="shared" si="218"/>
        <v>3.0666666666666665E-2</v>
      </c>
      <c r="X156" s="366">
        <f t="shared" si="218"/>
        <v>3.0333333333333334E-2</v>
      </c>
      <c r="Y156" s="366">
        <f t="shared" si="218"/>
        <v>3.0333333333333334E-2</v>
      </c>
      <c r="Z156" s="366">
        <f t="shared" si="218"/>
        <v>3.0666666666666665E-2</v>
      </c>
      <c r="AA156" s="366">
        <f t="shared" si="218"/>
        <v>3.0666666666666665E-2</v>
      </c>
      <c r="AB156" s="366">
        <f t="shared" si="218"/>
        <v>0.03</v>
      </c>
      <c r="AC156" s="366">
        <f t="shared" si="218"/>
        <v>3.0333333333333334E-2</v>
      </c>
      <c r="AD156" s="366">
        <f t="shared" si="218"/>
        <v>3.0666666666666665E-2</v>
      </c>
      <c r="AE156" s="366">
        <f t="shared" si="218"/>
        <v>3.0666666666666665E-2</v>
      </c>
      <c r="AF156" s="366">
        <f t="shared" si="218"/>
        <v>0.03</v>
      </c>
      <c r="AG156" s="366">
        <f t="shared" si="218"/>
        <v>3.0333333333333334E-2</v>
      </c>
      <c r="AH156" s="366">
        <f t="shared" si="218"/>
        <v>3.0666666666666665E-2</v>
      </c>
      <c r="AI156" s="366">
        <f t="shared" si="218"/>
        <v>3.0666666666666665E-2</v>
      </c>
      <c r="AJ156" s="366">
        <f t="shared" si="218"/>
        <v>0.03</v>
      </c>
      <c r="AK156" s="366">
        <f t="shared" ref="AK156:BP156" si="219" xml:space="preserve"> AK$154</f>
        <v>3.0333333333333334E-2</v>
      </c>
      <c r="AL156" s="366">
        <f t="shared" si="219"/>
        <v>3.0666666666666665E-2</v>
      </c>
      <c r="AM156" s="366">
        <f t="shared" si="219"/>
        <v>3.0666666666666665E-2</v>
      </c>
      <c r="AN156" s="366">
        <f t="shared" si="219"/>
        <v>3.0333333333333334E-2</v>
      </c>
      <c r="AO156" s="366">
        <f t="shared" si="219"/>
        <v>3.0333333333333334E-2</v>
      </c>
      <c r="AP156" s="366">
        <f t="shared" si="219"/>
        <v>3.0666666666666665E-2</v>
      </c>
      <c r="AQ156" s="366">
        <f t="shared" si="219"/>
        <v>3.0666666666666665E-2</v>
      </c>
      <c r="AR156" s="366">
        <f t="shared" si="219"/>
        <v>0.03</v>
      </c>
      <c r="AS156" s="366">
        <f t="shared" si="219"/>
        <v>3.0333333333333334E-2</v>
      </c>
      <c r="AT156" s="366">
        <f t="shared" si="219"/>
        <v>3.0666666666666665E-2</v>
      </c>
      <c r="AU156" s="366">
        <f t="shared" si="219"/>
        <v>3.0666666666666665E-2</v>
      </c>
      <c r="AV156" s="366">
        <f t="shared" si="219"/>
        <v>0.03</v>
      </c>
      <c r="AW156" s="366">
        <f t="shared" si="219"/>
        <v>3.0333333333333334E-2</v>
      </c>
      <c r="AX156" s="366">
        <f t="shared" si="219"/>
        <v>3.0666666666666665E-2</v>
      </c>
      <c r="AY156" s="366">
        <f t="shared" si="219"/>
        <v>3.0666666666666665E-2</v>
      </c>
      <c r="AZ156" s="366">
        <f t="shared" si="219"/>
        <v>0.03</v>
      </c>
      <c r="BA156" s="366">
        <f t="shared" si="219"/>
        <v>3.0333333333333334E-2</v>
      </c>
      <c r="BB156" s="366">
        <f t="shared" si="219"/>
        <v>3.0666666666666665E-2</v>
      </c>
      <c r="BC156" s="366">
        <f t="shared" si="219"/>
        <v>3.0666666666666665E-2</v>
      </c>
      <c r="BD156" s="366">
        <f t="shared" si="219"/>
        <v>3.0333333333333334E-2</v>
      </c>
      <c r="BE156" s="366">
        <f t="shared" si="219"/>
        <v>3.0333333333333334E-2</v>
      </c>
      <c r="BF156" s="366">
        <f t="shared" si="219"/>
        <v>3.0666666666666665E-2</v>
      </c>
      <c r="BG156" s="366">
        <f t="shared" si="219"/>
        <v>3.0666666666666665E-2</v>
      </c>
      <c r="BH156" s="366">
        <f t="shared" si="219"/>
        <v>0.03</v>
      </c>
      <c r="BI156" s="366">
        <f t="shared" si="219"/>
        <v>3.0333333333333334E-2</v>
      </c>
      <c r="BJ156" s="366">
        <f t="shared" si="219"/>
        <v>3.0666666666666665E-2</v>
      </c>
      <c r="BK156" s="366">
        <f t="shared" si="219"/>
        <v>3.0666666666666665E-2</v>
      </c>
      <c r="BL156" s="366">
        <f t="shared" si="219"/>
        <v>0.03</v>
      </c>
      <c r="BM156" s="366">
        <f t="shared" si="219"/>
        <v>3.0333333333333334E-2</v>
      </c>
      <c r="BN156" s="366">
        <f t="shared" si="219"/>
        <v>3.0666666666666665E-2</v>
      </c>
      <c r="BO156" s="366">
        <f t="shared" si="219"/>
        <v>3.0666666666666665E-2</v>
      </c>
      <c r="BP156" s="366">
        <f t="shared" si="219"/>
        <v>0.03</v>
      </c>
      <c r="BQ156" s="366">
        <f t="shared" ref="BQ156:CV156" si="220" xml:space="preserve"> BQ$154</f>
        <v>3.0333333333333334E-2</v>
      </c>
      <c r="BR156" s="366">
        <f t="shared" si="220"/>
        <v>3.0666666666666665E-2</v>
      </c>
      <c r="BS156" s="366">
        <f t="shared" si="220"/>
        <v>3.0666666666666665E-2</v>
      </c>
      <c r="BT156" s="366">
        <f t="shared" si="220"/>
        <v>3.0333333333333334E-2</v>
      </c>
      <c r="BU156" s="366">
        <f t="shared" si="220"/>
        <v>3.0333333333333334E-2</v>
      </c>
      <c r="BV156" s="366">
        <f t="shared" si="220"/>
        <v>3.0666666666666665E-2</v>
      </c>
      <c r="BW156" s="366">
        <f t="shared" si="220"/>
        <v>3.0666666666666665E-2</v>
      </c>
      <c r="BX156" s="366">
        <f t="shared" si="220"/>
        <v>0.03</v>
      </c>
      <c r="BY156" s="366">
        <f t="shared" si="220"/>
        <v>3.0333333333333334E-2</v>
      </c>
      <c r="BZ156" s="366">
        <f t="shared" si="220"/>
        <v>3.0666666666666665E-2</v>
      </c>
      <c r="CA156" s="366">
        <f t="shared" si="220"/>
        <v>3.0666666666666665E-2</v>
      </c>
      <c r="CB156" s="366">
        <f t="shared" si="220"/>
        <v>0.03</v>
      </c>
      <c r="CC156" s="366">
        <f t="shared" si="220"/>
        <v>3.0333333333333334E-2</v>
      </c>
      <c r="CD156" s="366">
        <f t="shared" si="220"/>
        <v>3.0666666666666665E-2</v>
      </c>
      <c r="CE156" s="366">
        <f t="shared" si="220"/>
        <v>3.0666666666666665E-2</v>
      </c>
      <c r="CF156" s="366">
        <f t="shared" si="220"/>
        <v>0.03</v>
      </c>
      <c r="CG156" s="366">
        <f t="shared" si="220"/>
        <v>3.0333333333333334E-2</v>
      </c>
      <c r="CH156" s="366">
        <f t="shared" si="220"/>
        <v>3.0666666666666665E-2</v>
      </c>
      <c r="CI156" s="366">
        <f t="shared" si="220"/>
        <v>3.0666666666666665E-2</v>
      </c>
      <c r="CJ156" s="366">
        <f t="shared" si="220"/>
        <v>3.0333333333333334E-2</v>
      </c>
      <c r="CK156" s="366">
        <f t="shared" si="220"/>
        <v>3.0333333333333334E-2</v>
      </c>
      <c r="CL156" s="366">
        <f t="shared" si="220"/>
        <v>3.0666666666666665E-2</v>
      </c>
      <c r="CM156" s="366">
        <f t="shared" si="220"/>
        <v>3.0666666666666665E-2</v>
      </c>
      <c r="CN156" s="366">
        <f t="shared" si="220"/>
        <v>0.03</v>
      </c>
      <c r="CO156" s="366">
        <f t="shared" si="220"/>
        <v>3.0333333333333334E-2</v>
      </c>
      <c r="CP156" s="366">
        <f t="shared" si="220"/>
        <v>3.0666666666666665E-2</v>
      </c>
      <c r="CQ156" s="366">
        <f t="shared" si="220"/>
        <v>3.0666666666666665E-2</v>
      </c>
      <c r="CR156" s="366">
        <f t="shared" si="220"/>
        <v>0.03</v>
      </c>
      <c r="CS156" s="366">
        <f t="shared" si="220"/>
        <v>3.0333333333333334E-2</v>
      </c>
      <c r="CT156" s="366">
        <f t="shared" si="220"/>
        <v>3.0666666666666665E-2</v>
      </c>
      <c r="CU156" s="366">
        <f t="shared" si="220"/>
        <v>3.0666666666666665E-2</v>
      </c>
      <c r="CV156" s="366">
        <f t="shared" si="220"/>
        <v>0.03</v>
      </c>
      <c r="CW156" s="366">
        <f t="shared" ref="CW156:EB156" si="221" xml:space="preserve"> CW$154</f>
        <v>3.0333333333333334E-2</v>
      </c>
      <c r="CX156" s="366">
        <f t="shared" si="221"/>
        <v>3.0666666666666665E-2</v>
      </c>
      <c r="CY156" s="366">
        <f t="shared" si="221"/>
        <v>3.0666666666666665E-2</v>
      </c>
      <c r="CZ156" s="366">
        <f t="shared" si="221"/>
        <v>3.0333333333333334E-2</v>
      </c>
      <c r="DA156" s="366">
        <f t="shared" si="221"/>
        <v>3.0333333333333334E-2</v>
      </c>
      <c r="DB156" s="366">
        <f t="shared" si="221"/>
        <v>3.0666666666666665E-2</v>
      </c>
      <c r="DC156" s="366">
        <f t="shared" si="221"/>
        <v>3.0666666666666665E-2</v>
      </c>
      <c r="DD156" s="366">
        <f t="shared" si="221"/>
        <v>0.03</v>
      </c>
      <c r="DE156" s="366">
        <f t="shared" si="221"/>
        <v>3.0333333333333334E-2</v>
      </c>
      <c r="DF156" s="366">
        <f t="shared" si="221"/>
        <v>3.0666666666666665E-2</v>
      </c>
      <c r="DG156" s="366">
        <f t="shared" si="221"/>
        <v>3.0666666666666665E-2</v>
      </c>
      <c r="DH156" s="366">
        <f t="shared" si="221"/>
        <v>0.03</v>
      </c>
      <c r="DI156" s="366">
        <f t="shared" si="221"/>
        <v>3.0333333333333334E-2</v>
      </c>
      <c r="DJ156" s="366">
        <f t="shared" si="221"/>
        <v>3.0666666666666665E-2</v>
      </c>
      <c r="DK156" s="366">
        <f t="shared" si="221"/>
        <v>3.0666666666666665E-2</v>
      </c>
      <c r="DL156" s="366">
        <f t="shared" si="221"/>
        <v>0.03</v>
      </c>
      <c r="DM156" s="366">
        <f t="shared" si="221"/>
        <v>3.0333333333333334E-2</v>
      </c>
      <c r="DN156" s="366">
        <f t="shared" si="221"/>
        <v>3.0666666666666665E-2</v>
      </c>
      <c r="DO156" s="366">
        <f t="shared" si="221"/>
        <v>3.0666666666666665E-2</v>
      </c>
      <c r="DP156" s="366">
        <f t="shared" si="221"/>
        <v>3.0333333333333334E-2</v>
      </c>
      <c r="DQ156" s="366">
        <f t="shared" si="221"/>
        <v>3.0333333333333334E-2</v>
      </c>
      <c r="DR156" s="366">
        <f t="shared" si="221"/>
        <v>3.0666666666666665E-2</v>
      </c>
      <c r="DS156" s="366">
        <f t="shared" si="221"/>
        <v>3.0666666666666665E-2</v>
      </c>
      <c r="DT156" s="366">
        <f t="shared" si="221"/>
        <v>0.03</v>
      </c>
      <c r="DU156" s="366">
        <f t="shared" si="221"/>
        <v>3.0333333333333334E-2</v>
      </c>
      <c r="DV156" s="366">
        <f t="shared" si="221"/>
        <v>3.0666666666666665E-2</v>
      </c>
      <c r="DW156" s="366">
        <f t="shared" si="221"/>
        <v>3.0666666666666665E-2</v>
      </c>
      <c r="DX156" s="366">
        <f t="shared" si="221"/>
        <v>0.03</v>
      </c>
      <c r="DY156" s="366">
        <f t="shared" si="221"/>
        <v>3.0333333333333334E-2</v>
      </c>
      <c r="DZ156" s="366">
        <f t="shared" si="221"/>
        <v>3.0666666666666665E-2</v>
      </c>
      <c r="EA156" s="366">
        <f t="shared" si="221"/>
        <v>3.0666666666666665E-2</v>
      </c>
      <c r="EB156" s="366">
        <f t="shared" si="221"/>
        <v>0.03</v>
      </c>
      <c r="EC156" s="366">
        <f t="shared" ref="EC156:FH156" si="222" xml:space="preserve"> EC$154</f>
        <v>3.0333333333333334E-2</v>
      </c>
      <c r="ED156" s="366">
        <f t="shared" si="222"/>
        <v>3.0666666666666665E-2</v>
      </c>
      <c r="EE156" s="366">
        <f t="shared" si="222"/>
        <v>3.0666666666666665E-2</v>
      </c>
      <c r="EF156" s="366">
        <f t="shared" si="222"/>
        <v>3.0333333333333334E-2</v>
      </c>
      <c r="EG156" s="366">
        <f t="shared" si="222"/>
        <v>3.0333333333333334E-2</v>
      </c>
      <c r="EH156" s="366">
        <f t="shared" si="222"/>
        <v>3.0666666666666665E-2</v>
      </c>
      <c r="EI156" s="366">
        <f t="shared" si="222"/>
        <v>3.0666666666666665E-2</v>
      </c>
      <c r="EJ156" s="366">
        <f t="shared" si="222"/>
        <v>0.03</v>
      </c>
      <c r="EK156" s="366">
        <f t="shared" si="222"/>
        <v>3.0333333333333334E-2</v>
      </c>
      <c r="EL156" s="366">
        <f t="shared" si="222"/>
        <v>3.0666666666666665E-2</v>
      </c>
      <c r="EM156" s="366">
        <f t="shared" si="222"/>
        <v>3.0666666666666665E-2</v>
      </c>
      <c r="EN156" s="366">
        <f t="shared" si="222"/>
        <v>0.03</v>
      </c>
      <c r="EO156" s="366">
        <f t="shared" si="222"/>
        <v>3.0333333333333334E-2</v>
      </c>
      <c r="EP156" s="366">
        <f t="shared" si="222"/>
        <v>3.0666666666666665E-2</v>
      </c>
      <c r="EQ156" s="366">
        <f t="shared" si="222"/>
        <v>3.0666666666666665E-2</v>
      </c>
      <c r="ER156" s="366">
        <f t="shared" si="222"/>
        <v>0.03</v>
      </c>
      <c r="ES156" s="366">
        <f t="shared" si="222"/>
        <v>3.0333333333333334E-2</v>
      </c>
      <c r="ET156" s="366">
        <f t="shared" si="222"/>
        <v>3.0666666666666665E-2</v>
      </c>
      <c r="EU156" s="366">
        <f t="shared" si="222"/>
        <v>3.0666666666666665E-2</v>
      </c>
      <c r="EV156" s="366">
        <f t="shared" si="222"/>
        <v>3.0333333333333334E-2</v>
      </c>
      <c r="EW156" s="366">
        <f t="shared" si="222"/>
        <v>3.0333333333333334E-2</v>
      </c>
      <c r="EX156" s="366">
        <f t="shared" si="222"/>
        <v>3.0666666666666665E-2</v>
      </c>
      <c r="EY156" s="366">
        <f t="shared" si="222"/>
        <v>3.0666666666666665E-2</v>
      </c>
      <c r="EZ156" s="366">
        <f t="shared" si="222"/>
        <v>0.03</v>
      </c>
      <c r="FA156" s="366">
        <f t="shared" si="222"/>
        <v>3.0333333333333334E-2</v>
      </c>
      <c r="FB156" s="366">
        <f t="shared" si="222"/>
        <v>3.0666666666666665E-2</v>
      </c>
      <c r="FC156" s="366">
        <f t="shared" si="222"/>
        <v>3.0666666666666665E-2</v>
      </c>
      <c r="FD156" s="366">
        <f t="shared" si="222"/>
        <v>0.03</v>
      </c>
      <c r="FE156" s="366">
        <f t="shared" si="222"/>
        <v>3.0333333333333334E-2</v>
      </c>
      <c r="FF156" s="366">
        <f t="shared" si="222"/>
        <v>3.0666666666666665E-2</v>
      </c>
      <c r="FG156" s="366">
        <f t="shared" si="222"/>
        <v>3.0666666666666665E-2</v>
      </c>
      <c r="FH156" s="366">
        <f t="shared" si="222"/>
        <v>0.03</v>
      </c>
      <c r="FI156" s="366">
        <f t="shared" ref="FI156:GJ156" si="223" xml:space="preserve"> FI$154</f>
        <v>3.0333333333333334E-2</v>
      </c>
      <c r="FJ156" s="366">
        <f t="shared" si="223"/>
        <v>3.0666666666666665E-2</v>
      </c>
      <c r="FK156" s="366">
        <f t="shared" si="223"/>
        <v>3.0666666666666665E-2</v>
      </c>
      <c r="FL156" s="366">
        <f t="shared" si="223"/>
        <v>3.0333333333333334E-2</v>
      </c>
      <c r="FM156" s="366">
        <f t="shared" si="223"/>
        <v>3.0333333333333334E-2</v>
      </c>
      <c r="FN156" s="366">
        <f t="shared" si="223"/>
        <v>3.0666666666666665E-2</v>
      </c>
      <c r="FO156" s="366">
        <f t="shared" si="223"/>
        <v>3.0666666666666665E-2</v>
      </c>
      <c r="FP156" s="366">
        <f t="shared" si="223"/>
        <v>0.03</v>
      </c>
      <c r="FQ156" s="366">
        <f t="shared" si="223"/>
        <v>3.0333333333333334E-2</v>
      </c>
      <c r="FR156" s="366">
        <f t="shared" si="223"/>
        <v>3.0666666666666665E-2</v>
      </c>
      <c r="FS156" s="366">
        <f t="shared" si="223"/>
        <v>3.0666666666666665E-2</v>
      </c>
      <c r="FT156" s="366">
        <f t="shared" si="223"/>
        <v>0.03</v>
      </c>
      <c r="FU156" s="366">
        <f t="shared" si="223"/>
        <v>3.0333333333333334E-2</v>
      </c>
      <c r="FV156" s="366">
        <f t="shared" si="223"/>
        <v>3.0666666666666665E-2</v>
      </c>
      <c r="FW156" s="366">
        <f t="shared" si="223"/>
        <v>3.0666666666666665E-2</v>
      </c>
      <c r="FX156" s="366">
        <f t="shared" si="223"/>
        <v>0.03</v>
      </c>
      <c r="FY156" s="366">
        <f t="shared" si="223"/>
        <v>3.0333333333333334E-2</v>
      </c>
      <c r="FZ156" s="366">
        <f t="shared" si="223"/>
        <v>3.0666666666666665E-2</v>
      </c>
      <c r="GA156" s="366">
        <f t="shared" si="223"/>
        <v>3.0666666666666665E-2</v>
      </c>
      <c r="GB156" s="366">
        <f t="shared" si="223"/>
        <v>3.0333333333333334E-2</v>
      </c>
      <c r="GC156" s="366">
        <f t="shared" si="223"/>
        <v>3.0333333333333334E-2</v>
      </c>
      <c r="GD156" s="366">
        <f t="shared" si="223"/>
        <v>3.0666666666666665E-2</v>
      </c>
      <c r="GE156" s="366">
        <f t="shared" si="223"/>
        <v>3.0666666666666665E-2</v>
      </c>
      <c r="GF156" s="366">
        <f t="shared" si="223"/>
        <v>0.03</v>
      </c>
      <c r="GG156" s="366">
        <f t="shared" si="223"/>
        <v>3.0333333333333334E-2</v>
      </c>
      <c r="GH156" s="366">
        <f t="shared" si="223"/>
        <v>3.0666666666666665E-2</v>
      </c>
      <c r="GI156" s="366">
        <f t="shared" si="223"/>
        <v>3.0666666666666665E-2</v>
      </c>
      <c r="GJ156" s="366">
        <f t="shared" si="223"/>
        <v>0.03</v>
      </c>
    </row>
    <row r="157" spans="1:192" x14ac:dyDescent="0.35">
      <c r="E157" s="126" t="str">
        <f t="shared" ref="E157:AJ157" si="224" xml:space="preserve"> E$187</f>
        <v>RCF balance BEG</v>
      </c>
      <c r="F157" s="126">
        <f t="shared" si="224"/>
        <v>0</v>
      </c>
      <c r="G157" s="126" t="str">
        <f t="shared" si="224"/>
        <v>$ 000s</v>
      </c>
      <c r="H157" s="126">
        <f t="shared" si="224"/>
        <v>0</v>
      </c>
      <c r="I157" s="126">
        <f t="shared" si="224"/>
        <v>0</v>
      </c>
      <c r="J157" s="126">
        <f t="shared" si="224"/>
        <v>0</v>
      </c>
      <c r="K157" s="126">
        <f t="shared" si="224"/>
        <v>0</v>
      </c>
      <c r="L157" s="126">
        <f t="shared" si="224"/>
        <v>0</v>
      </c>
      <c r="M157" s="126">
        <f t="shared" si="224"/>
        <v>0</v>
      </c>
      <c r="N157" s="126">
        <f t="shared" si="224"/>
        <v>878.25488148345198</v>
      </c>
      <c r="O157" s="126">
        <f t="shared" si="224"/>
        <v>0</v>
      </c>
      <c r="P157" s="126">
        <f t="shared" si="224"/>
        <v>0</v>
      </c>
      <c r="Q157" s="126">
        <f t="shared" si="224"/>
        <v>415.83004874872177</v>
      </c>
      <c r="R157" s="126">
        <f t="shared" si="224"/>
        <v>0</v>
      </c>
      <c r="S157" s="126">
        <f t="shared" si="224"/>
        <v>0</v>
      </c>
      <c r="T157" s="126">
        <f t="shared" si="224"/>
        <v>0</v>
      </c>
      <c r="U157" s="126">
        <f t="shared" si="224"/>
        <v>439.93609786346701</v>
      </c>
      <c r="V157" s="126">
        <f t="shared" si="224"/>
        <v>0</v>
      </c>
      <c r="W157" s="126">
        <f t="shared" si="224"/>
        <v>0</v>
      </c>
      <c r="X157" s="126">
        <f t="shared" si="224"/>
        <v>0</v>
      </c>
      <c r="Y157" s="126">
        <f t="shared" si="224"/>
        <v>448.84376215178645</v>
      </c>
      <c r="Z157" s="126">
        <f t="shared" si="224"/>
        <v>1.7624563831636806</v>
      </c>
      <c r="AA157" s="126">
        <f t="shared" si="224"/>
        <v>0</v>
      </c>
      <c r="AB157" s="126">
        <f t="shared" si="224"/>
        <v>0</v>
      </c>
      <c r="AC157" s="126">
        <f t="shared" si="224"/>
        <v>488.90849777478911</v>
      </c>
      <c r="AD157" s="126">
        <f t="shared" si="224"/>
        <v>57.321891692955774</v>
      </c>
      <c r="AE157" s="126">
        <f t="shared" si="224"/>
        <v>0</v>
      </c>
      <c r="AF157" s="126">
        <f t="shared" si="224"/>
        <v>0</v>
      </c>
      <c r="AG157" s="126">
        <f t="shared" si="224"/>
        <v>513.79107978580987</v>
      </c>
      <c r="AH157" s="126">
        <f t="shared" si="224"/>
        <v>112.94020182896418</v>
      </c>
      <c r="AI157" s="126">
        <f t="shared" si="224"/>
        <v>0</v>
      </c>
      <c r="AJ157" s="126">
        <f t="shared" si="224"/>
        <v>0</v>
      </c>
      <c r="AK157" s="126">
        <f t="shared" ref="AK157:BP157" si="225" xml:space="preserve"> AK$187</f>
        <v>538.94906178618749</v>
      </c>
      <c r="AL157" s="126">
        <f t="shared" si="225"/>
        <v>169.10342606173327</v>
      </c>
      <c r="AM157" s="126">
        <f t="shared" si="225"/>
        <v>0</v>
      </c>
      <c r="AN157" s="126">
        <f t="shared" si="225"/>
        <v>0</v>
      </c>
      <c r="AO157" s="126">
        <f t="shared" si="225"/>
        <v>549.48401417064451</v>
      </c>
      <c r="AP157" s="126">
        <f t="shared" si="225"/>
        <v>225.37721373631052</v>
      </c>
      <c r="AQ157" s="126">
        <f t="shared" si="225"/>
        <v>0</v>
      </c>
      <c r="AR157" s="126">
        <f t="shared" si="225"/>
        <v>0</v>
      </c>
      <c r="AS157" s="126">
        <f t="shared" si="225"/>
        <v>670.94334828709702</v>
      </c>
      <c r="AT157" s="126">
        <f t="shared" si="225"/>
        <v>973.1796549399802</v>
      </c>
      <c r="AU157" s="126">
        <f t="shared" si="225"/>
        <v>0</v>
      </c>
      <c r="AV157" s="126">
        <f t="shared" si="225"/>
        <v>0</v>
      </c>
      <c r="AW157" s="126">
        <f t="shared" si="225"/>
        <v>754.82020587059424</v>
      </c>
      <c r="AX157" s="126">
        <f t="shared" si="225"/>
        <v>1144.1649800506625</v>
      </c>
      <c r="AY157" s="126">
        <f t="shared" si="225"/>
        <v>0</v>
      </c>
      <c r="AZ157" s="126">
        <f t="shared" si="225"/>
        <v>0</v>
      </c>
      <c r="BA157" s="126">
        <f t="shared" si="225"/>
        <v>833.6077369000202</v>
      </c>
      <c r="BB157" s="126">
        <f t="shared" si="225"/>
        <v>0</v>
      </c>
      <c r="BC157" s="126">
        <f t="shared" si="225"/>
        <v>0</v>
      </c>
      <c r="BD157" s="126">
        <f t="shared" si="225"/>
        <v>0</v>
      </c>
      <c r="BE157" s="126">
        <f t="shared" si="225"/>
        <v>0</v>
      </c>
      <c r="BF157" s="126">
        <f t="shared" si="225"/>
        <v>0</v>
      </c>
      <c r="BG157" s="126">
        <f t="shared" si="225"/>
        <v>0</v>
      </c>
      <c r="BH157" s="126">
        <f t="shared" si="225"/>
        <v>0</v>
      </c>
      <c r="BI157" s="126">
        <f t="shared" si="225"/>
        <v>0</v>
      </c>
      <c r="BJ157" s="126">
        <f t="shared" si="225"/>
        <v>0</v>
      </c>
      <c r="BK157" s="126">
        <f t="shared" si="225"/>
        <v>0</v>
      </c>
      <c r="BL157" s="126">
        <f t="shared" si="225"/>
        <v>0</v>
      </c>
      <c r="BM157" s="126">
        <f t="shared" si="225"/>
        <v>0</v>
      </c>
      <c r="BN157" s="126">
        <f t="shared" si="225"/>
        <v>0</v>
      </c>
      <c r="BO157" s="126">
        <f t="shared" si="225"/>
        <v>0</v>
      </c>
      <c r="BP157" s="126">
        <f t="shared" si="225"/>
        <v>0</v>
      </c>
      <c r="BQ157" s="126">
        <f t="shared" ref="BQ157:CV157" si="226" xml:space="preserve"> BQ$187</f>
        <v>0</v>
      </c>
      <c r="BR157" s="126">
        <f t="shared" si="226"/>
        <v>0</v>
      </c>
      <c r="BS157" s="126">
        <f t="shared" si="226"/>
        <v>0</v>
      </c>
      <c r="BT157" s="126">
        <f t="shared" si="226"/>
        <v>0</v>
      </c>
      <c r="BU157" s="126">
        <f t="shared" si="226"/>
        <v>0</v>
      </c>
      <c r="BV157" s="126">
        <f t="shared" si="226"/>
        <v>0</v>
      </c>
      <c r="BW157" s="126">
        <f t="shared" si="226"/>
        <v>0</v>
      </c>
      <c r="BX157" s="126">
        <f t="shared" si="226"/>
        <v>0</v>
      </c>
      <c r="BY157" s="126">
        <f t="shared" si="226"/>
        <v>0</v>
      </c>
      <c r="BZ157" s="126">
        <f t="shared" si="226"/>
        <v>0</v>
      </c>
      <c r="CA157" s="126">
        <f t="shared" si="226"/>
        <v>0</v>
      </c>
      <c r="CB157" s="126">
        <f t="shared" si="226"/>
        <v>0</v>
      </c>
      <c r="CC157" s="126">
        <f t="shared" si="226"/>
        <v>0</v>
      </c>
      <c r="CD157" s="126">
        <f t="shared" si="226"/>
        <v>0</v>
      </c>
      <c r="CE157" s="126">
        <f t="shared" si="226"/>
        <v>0</v>
      </c>
      <c r="CF157" s="126">
        <f t="shared" si="226"/>
        <v>0</v>
      </c>
      <c r="CG157" s="126">
        <f t="shared" si="226"/>
        <v>0</v>
      </c>
      <c r="CH157" s="126">
        <f t="shared" si="226"/>
        <v>0</v>
      </c>
      <c r="CI157" s="126">
        <f t="shared" si="226"/>
        <v>0</v>
      </c>
      <c r="CJ157" s="126">
        <f t="shared" si="226"/>
        <v>0</v>
      </c>
      <c r="CK157" s="126">
        <f t="shared" si="226"/>
        <v>0</v>
      </c>
      <c r="CL157" s="126">
        <f t="shared" si="226"/>
        <v>0</v>
      </c>
      <c r="CM157" s="126">
        <f t="shared" si="226"/>
        <v>0</v>
      </c>
      <c r="CN157" s="126">
        <f t="shared" si="226"/>
        <v>0</v>
      </c>
      <c r="CO157" s="126">
        <f t="shared" si="226"/>
        <v>0</v>
      </c>
      <c r="CP157" s="126">
        <f t="shared" si="226"/>
        <v>0</v>
      </c>
      <c r="CQ157" s="126">
        <f t="shared" si="226"/>
        <v>0</v>
      </c>
      <c r="CR157" s="126">
        <f t="shared" si="226"/>
        <v>0</v>
      </c>
      <c r="CS157" s="126">
        <f t="shared" si="226"/>
        <v>0</v>
      </c>
      <c r="CT157" s="126">
        <f t="shared" si="226"/>
        <v>0</v>
      </c>
      <c r="CU157" s="126">
        <f t="shared" si="226"/>
        <v>0</v>
      </c>
      <c r="CV157" s="126">
        <f t="shared" si="226"/>
        <v>0</v>
      </c>
      <c r="CW157" s="126">
        <f t="shared" ref="CW157:EB157" si="227" xml:space="preserve"> CW$187</f>
        <v>0</v>
      </c>
      <c r="CX157" s="126">
        <f t="shared" si="227"/>
        <v>0</v>
      </c>
      <c r="CY157" s="126">
        <f t="shared" si="227"/>
        <v>0</v>
      </c>
      <c r="CZ157" s="126">
        <f t="shared" si="227"/>
        <v>0</v>
      </c>
      <c r="DA157" s="126">
        <f t="shared" si="227"/>
        <v>0</v>
      </c>
      <c r="DB157" s="126">
        <f t="shared" si="227"/>
        <v>0</v>
      </c>
      <c r="DC157" s="126">
        <f t="shared" si="227"/>
        <v>0</v>
      </c>
      <c r="DD157" s="126">
        <f t="shared" si="227"/>
        <v>0</v>
      </c>
      <c r="DE157" s="126">
        <f t="shared" si="227"/>
        <v>0</v>
      </c>
      <c r="DF157" s="126">
        <f t="shared" si="227"/>
        <v>0</v>
      </c>
      <c r="DG157" s="126">
        <f t="shared" si="227"/>
        <v>0</v>
      </c>
      <c r="DH157" s="126">
        <f t="shared" si="227"/>
        <v>0</v>
      </c>
      <c r="DI157" s="126">
        <f t="shared" si="227"/>
        <v>0</v>
      </c>
      <c r="DJ157" s="126">
        <f t="shared" si="227"/>
        <v>0</v>
      </c>
      <c r="DK157" s="126">
        <f t="shared" si="227"/>
        <v>0</v>
      </c>
      <c r="DL157" s="126">
        <f t="shared" si="227"/>
        <v>0</v>
      </c>
      <c r="DM157" s="126">
        <f t="shared" si="227"/>
        <v>0</v>
      </c>
      <c r="DN157" s="126">
        <f t="shared" si="227"/>
        <v>0</v>
      </c>
      <c r="DO157" s="126">
        <f t="shared" si="227"/>
        <v>0</v>
      </c>
      <c r="DP157" s="126">
        <f t="shared" si="227"/>
        <v>0</v>
      </c>
      <c r="DQ157" s="126">
        <f t="shared" si="227"/>
        <v>0</v>
      </c>
      <c r="DR157" s="126">
        <f t="shared" si="227"/>
        <v>0</v>
      </c>
      <c r="DS157" s="126">
        <f t="shared" si="227"/>
        <v>0</v>
      </c>
      <c r="DT157" s="126">
        <f t="shared" si="227"/>
        <v>0</v>
      </c>
      <c r="DU157" s="126">
        <f t="shared" si="227"/>
        <v>0</v>
      </c>
      <c r="DV157" s="126">
        <f t="shared" si="227"/>
        <v>0</v>
      </c>
      <c r="DW157" s="126">
        <f t="shared" si="227"/>
        <v>0</v>
      </c>
      <c r="DX157" s="126">
        <f t="shared" si="227"/>
        <v>0</v>
      </c>
      <c r="DY157" s="126">
        <f t="shared" si="227"/>
        <v>0</v>
      </c>
      <c r="DZ157" s="126">
        <f t="shared" si="227"/>
        <v>0</v>
      </c>
      <c r="EA157" s="126">
        <f t="shared" si="227"/>
        <v>0</v>
      </c>
      <c r="EB157" s="126">
        <f t="shared" si="227"/>
        <v>0</v>
      </c>
      <c r="EC157" s="126">
        <f t="shared" ref="EC157:FH157" si="228" xml:space="preserve"> EC$187</f>
        <v>0</v>
      </c>
      <c r="ED157" s="126">
        <f t="shared" si="228"/>
        <v>0</v>
      </c>
      <c r="EE157" s="126">
        <f t="shared" si="228"/>
        <v>0</v>
      </c>
      <c r="EF157" s="126">
        <f t="shared" si="228"/>
        <v>0</v>
      </c>
      <c r="EG157" s="126">
        <f t="shared" si="228"/>
        <v>0</v>
      </c>
      <c r="EH157" s="126">
        <f t="shared" si="228"/>
        <v>0</v>
      </c>
      <c r="EI157" s="126">
        <f t="shared" si="228"/>
        <v>0</v>
      </c>
      <c r="EJ157" s="126">
        <f t="shared" si="228"/>
        <v>0</v>
      </c>
      <c r="EK157" s="126">
        <f t="shared" si="228"/>
        <v>0</v>
      </c>
      <c r="EL157" s="126">
        <f t="shared" si="228"/>
        <v>0</v>
      </c>
      <c r="EM157" s="126">
        <f t="shared" si="228"/>
        <v>0</v>
      </c>
      <c r="EN157" s="126">
        <f t="shared" si="228"/>
        <v>0</v>
      </c>
      <c r="EO157" s="126">
        <f t="shared" si="228"/>
        <v>0</v>
      </c>
      <c r="EP157" s="126">
        <f t="shared" si="228"/>
        <v>0</v>
      </c>
      <c r="EQ157" s="126">
        <f t="shared" si="228"/>
        <v>0</v>
      </c>
      <c r="ER157" s="126">
        <f t="shared" si="228"/>
        <v>0</v>
      </c>
      <c r="ES157" s="126">
        <f t="shared" si="228"/>
        <v>0</v>
      </c>
      <c r="ET157" s="126">
        <f t="shared" si="228"/>
        <v>0</v>
      </c>
      <c r="EU157" s="126">
        <f t="shared" si="228"/>
        <v>0</v>
      </c>
      <c r="EV157" s="126">
        <f t="shared" si="228"/>
        <v>0</v>
      </c>
      <c r="EW157" s="126">
        <f t="shared" si="228"/>
        <v>0</v>
      </c>
      <c r="EX157" s="126">
        <f t="shared" si="228"/>
        <v>0</v>
      </c>
      <c r="EY157" s="126">
        <f t="shared" si="228"/>
        <v>0</v>
      </c>
      <c r="EZ157" s="126">
        <f t="shared" si="228"/>
        <v>0</v>
      </c>
      <c r="FA157" s="126">
        <f t="shared" si="228"/>
        <v>0</v>
      </c>
      <c r="FB157" s="126">
        <f t="shared" si="228"/>
        <v>0</v>
      </c>
      <c r="FC157" s="126">
        <f t="shared" si="228"/>
        <v>0</v>
      </c>
      <c r="FD157" s="126">
        <f t="shared" si="228"/>
        <v>0</v>
      </c>
      <c r="FE157" s="126">
        <f t="shared" si="228"/>
        <v>0</v>
      </c>
      <c r="FF157" s="126">
        <f t="shared" si="228"/>
        <v>0</v>
      </c>
      <c r="FG157" s="126">
        <f t="shared" si="228"/>
        <v>0</v>
      </c>
      <c r="FH157" s="126">
        <f t="shared" si="228"/>
        <v>0</v>
      </c>
      <c r="FI157" s="126">
        <f t="shared" ref="FI157:GJ157" si="229" xml:space="preserve"> FI$187</f>
        <v>0</v>
      </c>
      <c r="FJ157" s="126">
        <f t="shared" si="229"/>
        <v>0</v>
      </c>
      <c r="FK157" s="126">
        <f t="shared" si="229"/>
        <v>0</v>
      </c>
      <c r="FL157" s="126">
        <f t="shared" si="229"/>
        <v>0</v>
      </c>
      <c r="FM157" s="126">
        <f t="shared" si="229"/>
        <v>0</v>
      </c>
      <c r="FN157" s="126">
        <f t="shared" si="229"/>
        <v>0</v>
      </c>
      <c r="FO157" s="126">
        <f t="shared" si="229"/>
        <v>0</v>
      </c>
      <c r="FP157" s="126">
        <f t="shared" si="229"/>
        <v>0</v>
      </c>
      <c r="FQ157" s="126">
        <f t="shared" si="229"/>
        <v>0</v>
      </c>
      <c r="FR157" s="126">
        <f t="shared" si="229"/>
        <v>0</v>
      </c>
      <c r="FS157" s="126">
        <f t="shared" si="229"/>
        <v>0</v>
      </c>
      <c r="FT157" s="126">
        <f t="shared" si="229"/>
        <v>0</v>
      </c>
      <c r="FU157" s="126">
        <f t="shared" si="229"/>
        <v>0</v>
      </c>
      <c r="FV157" s="126">
        <f t="shared" si="229"/>
        <v>0</v>
      </c>
      <c r="FW157" s="126">
        <f t="shared" si="229"/>
        <v>0</v>
      </c>
      <c r="FX157" s="126">
        <f t="shared" si="229"/>
        <v>0</v>
      </c>
      <c r="FY157" s="126">
        <f t="shared" si="229"/>
        <v>0</v>
      </c>
      <c r="FZ157" s="126">
        <f t="shared" si="229"/>
        <v>0</v>
      </c>
      <c r="GA157" s="126">
        <f t="shared" si="229"/>
        <v>0</v>
      </c>
      <c r="GB157" s="126">
        <f t="shared" si="229"/>
        <v>0</v>
      </c>
      <c r="GC157" s="126">
        <f t="shared" si="229"/>
        <v>0</v>
      </c>
      <c r="GD157" s="126">
        <f t="shared" si="229"/>
        <v>0</v>
      </c>
      <c r="GE157" s="126">
        <f t="shared" si="229"/>
        <v>0</v>
      </c>
      <c r="GF157" s="126">
        <f t="shared" si="229"/>
        <v>0</v>
      </c>
      <c r="GG157" s="126">
        <f t="shared" si="229"/>
        <v>0</v>
      </c>
      <c r="GH157" s="126">
        <f t="shared" si="229"/>
        <v>0</v>
      </c>
      <c r="GI157" s="126">
        <f t="shared" si="229"/>
        <v>0</v>
      </c>
      <c r="GJ157" s="126">
        <f t="shared" si="229"/>
        <v>0</v>
      </c>
    </row>
    <row r="158" spans="1:192" s="522" customFormat="1" x14ac:dyDescent="0.35">
      <c r="A158" s="189"/>
      <c r="B158" s="189"/>
      <c r="C158" s="190"/>
      <c r="D158" s="191"/>
      <c r="E158" s="589" t="s">
        <v>291</v>
      </c>
      <c r="F158" s="249"/>
      <c r="G158" s="249" t="str">
        <f xml:space="preserve"> SMU</f>
        <v>$ 000s</v>
      </c>
      <c r="H158" s="249">
        <f xml:space="preserve"> SUM(J158:GJ158)</f>
        <v>280.77633120738801</v>
      </c>
      <c r="I158" s="192"/>
      <c r="J158" s="249">
        <f t="shared" ref="J158:AO158" si="230" xml:space="preserve"> J156 * J157</f>
        <v>0</v>
      </c>
      <c r="K158" s="249">
        <f t="shared" si="230"/>
        <v>0</v>
      </c>
      <c r="L158" s="249">
        <f t="shared" si="230"/>
        <v>0</v>
      </c>
      <c r="M158" s="249">
        <f t="shared" si="230"/>
        <v>0</v>
      </c>
      <c r="N158" s="249">
        <f t="shared" si="230"/>
        <v>26.933149698825858</v>
      </c>
      <c r="O158" s="249">
        <f t="shared" si="230"/>
        <v>0</v>
      </c>
      <c r="P158" s="249">
        <f t="shared" si="230"/>
        <v>0</v>
      </c>
      <c r="Q158" s="249">
        <f t="shared" si="230"/>
        <v>12.613511478711226</v>
      </c>
      <c r="R158" s="249">
        <f t="shared" si="230"/>
        <v>0</v>
      </c>
      <c r="S158" s="249">
        <f t="shared" si="230"/>
        <v>0</v>
      </c>
      <c r="T158" s="249">
        <f t="shared" si="230"/>
        <v>0</v>
      </c>
      <c r="U158" s="249">
        <f t="shared" si="230"/>
        <v>13.344728301858499</v>
      </c>
      <c r="V158" s="249">
        <f t="shared" si="230"/>
        <v>0</v>
      </c>
      <c r="W158" s="249">
        <f t="shared" si="230"/>
        <v>0</v>
      </c>
      <c r="X158" s="249">
        <f t="shared" si="230"/>
        <v>0</v>
      </c>
      <c r="Y158" s="249">
        <f t="shared" si="230"/>
        <v>13.614927451937522</v>
      </c>
      <c r="Z158" s="249">
        <f t="shared" si="230"/>
        <v>5.4048662417019534E-2</v>
      </c>
      <c r="AA158" s="249">
        <f t="shared" si="230"/>
        <v>0</v>
      </c>
      <c r="AB158" s="249">
        <f t="shared" si="230"/>
        <v>0</v>
      </c>
      <c r="AC158" s="249">
        <f t="shared" si="230"/>
        <v>14.830224432501936</v>
      </c>
      <c r="AD158" s="249">
        <f t="shared" si="230"/>
        <v>1.7578713452506436</v>
      </c>
      <c r="AE158" s="249">
        <f t="shared" si="230"/>
        <v>0</v>
      </c>
      <c r="AF158" s="249">
        <f t="shared" si="230"/>
        <v>0</v>
      </c>
      <c r="AG158" s="249">
        <f t="shared" si="230"/>
        <v>15.584996086836233</v>
      </c>
      <c r="AH158" s="249">
        <f t="shared" si="230"/>
        <v>3.4634995227549012</v>
      </c>
      <c r="AI158" s="249">
        <f t="shared" si="230"/>
        <v>0</v>
      </c>
      <c r="AJ158" s="249">
        <f t="shared" si="230"/>
        <v>0</v>
      </c>
      <c r="AK158" s="249">
        <f t="shared" si="230"/>
        <v>16.348121540847686</v>
      </c>
      <c r="AL158" s="249">
        <f t="shared" si="230"/>
        <v>5.1858383992264869</v>
      </c>
      <c r="AM158" s="249">
        <f t="shared" si="230"/>
        <v>0</v>
      </c>
      <c r="AN158" s="249">
        <f t="shared" si="230"/>
        <v>0</v>
      </c>
      <c r="AO158" s="249">
        <f t="shared" si="230"/>
        <v>16.667681763176216</v>
      </c>
      <c r="AP158" s="249">
        <f t="shared" ref="AP158:BU158" si="231" xml:space="preserve"> AP156 * AP157</f>
        <v>6.9115678879135221</v>
      </c>
      <c r="AQ158" s="249">
        <f t="shared" si="231"/>
        <v>0</v>
      </c>
      <c r="AR158" s="249">
        <f t="shared" si="231"/>
        <v>0</v>
      </c>
      <c r="AS158" s="249">
        <f t="shared" si="231"/>
        <v>20.351948231375278</v>
      </c>
      <c r="AT158" s="249">
        <f t="shared" si="231"/>
        <v>29.844176084826056</v>
      </c>
      <c r="AU158" s="249">
        <f t="shared" si="231"/>
        <v>0</v>
      </c>
      <c r="AV158" s="249">
        <f t="shared" si="231"/>
        <v>0</v>
      </c>
      <c r="AW158" s="249">
        <f t="shared" si="231"/>
        <v>22.896212911408025</v>
      </c>
      <c r="AX158" s="249">
        <f t="shared" si="231"/>
        <v>35.087726054886978</v>
      </c>
      <c r="AY158" s="249">
        <f t="shared" si="231"/>
        <v>0</v>
      </c>
      <c r="AZ158" s="249">
        <f t="shared" si="231"/>
        <v>0</v>
      </c>
      <c r="BA158" s="249">
        <f t="shared" si="231"/>
        <v>25.286101352633946</v>
      </c>
      <c r="BB158" s="249">
        <f t="shared" si="231"/>
        <v>0</v>
      </c>
      <c r="BC158" s="249">
        <f t="shared" si="231"/>
        <v>0</v>
      </c>
      <c r="BD158" s="249">
        <f t="shared" si="231"/>
        <v>0</v>
      </c>
      <c r="BE158" s="249">
        <f t="shared" si="231"/>
        <v>0</v>
      </c>
      <c r="BF158" s="249">
        <f t="shared" si="231"/>
        <v>0</v>
      </c>
      <c r="BG158" s="249">
        <f t="shared" si="231"/>
        <v>0</v>
      </c>
      <c r="BH158" s="249">
        <f t="shared" si="231"/>
        <v>0</v>
      </c>
      <c r="BI158" s="249">
        <f t="shared" si="231"/>
        <v>0</v>
      </c>
      <c r="BJ158" s="249">
        <f t="shared" si="231"/>
        <v>0</v>
      </c>
      <c r="BK158" s="249">
        <f t="shared" si="231"/>
        <v>0</v>
      </c>
      <c r="BL158" s="249">
        <f t="shared" si="231"/>
        <v>0</v>
      </c>
      <c r="BM158" s="249">
        <f t="shared" si="231"/>
        <v>0</v>
      </c>
      <c r="BN158" s="249">
        <f t="shared" si="231"/>
        <v>0</v>
      </c>
      <c r="BO158" s="249">
        <f t="shared" si="231"/>
        <v>0</v>
      </c>
      <c r="BP158" s="249">
        <f t="shared" si="231"/>
        <v>0</v>
      </c>
      <c r="BQ158" s="249">
        <f t="shared" si="231"/>
        <v>0</v>
      </c>
      <c r="BR158" s="249">
        <f t="shared" si="231"/>
        <v>0</v>
      </c>
      <c r="BS158" s="249">
        <f t="shared" si="231"/>
        <v>0</v>
      </c>
      <c r="BT158" s="249">
        <f t="shared" si="231"/>
        <v>0</v>
      </c>
      <c r="BU158" s="249">
        <f t="shared" si="231"/>
        <v>0</v>
      </c>
      <c r="BV158" s="249">
        <f t="shared" ref="BV158:DA158" si="232" xml:space="preserve"> BV156 * BV157</f>
        <v>0</v>
      </c>
      <c r="BW158" s="249">
        <f t="shared" si="232"/>
        <v>0</v>
      </c>
      <c r="BX158" s="249">
        <f t="shared" si="232"/>
        <v>0</v>
      </c>
      <c r="BY158" s="249">
        <f t="shared" si="232"/>
        <v>0</v>
      </c>
      <c r="BZ158" s="249">
        <f t="shared" si="232"/>
        <v>0</v>
      </c>
      <c r="CA158" s="249">
        <f t="shared" si="232"/>
        <v>0</v>
      </c>
      <c r="CB158" s="249">
        <f t="shared" si="232"/>
        <v>0</v>
      </c>
      <c r="CC158" s="249">
        <f t="shared" si="232"/>
        <v>0</v>
      </c>
      <c r="CD158" s="249">
        <f t="shared" si="232"/>
        <v>0</v>
      </c>
      <c r="CE158" s="249">
        <f t="shared" si="232"/>
        <v>0</v>
      </c>
      <c r="CF158" s="249">
        <f t="shared" si="232"/>
        <v>0</v>
      </c>
      <c r="CG158" s="249">
        <f t="shared" si="232"/>
        <v>0</v>
      </c>
      <c r="CH158" s="249">
        <f t="shared" si="232"/>
        <v>0</v>
      </c>
      <c r="CI158" s="249">
        <f t="shared" si="232"/>
        <v>0</v>
      </c>
      <c r="CJ158" s="249">
        <f t="shared" si="232"/>
        <v>0</v>
      </c>
      <c r="CK158" s="249">
        <f t="shared" si="232"/>
        <v>0</v>
      </c>
      <c r="CL158" s="249">
        <f t="shared" si="232"/>
        <v>0</v>
      </c>
      <c r="CM158" s="249">
        <f t="shared" si="232"/>
        <v>0</v>
      </c>
      <c r="CN158" s="249">
        <f t="shared" si="232"/>
        <v>0</v>
      </c>
      <c r="CO158" s="249">
        <f t="shared" si="232"/>
        <v>0</v>
      </c>
      <c r="CP158" s="249">
        <f t="shared" si="232"/>
        <v>0</v>
      </c>
      <c r="CQ158" s="249">
        <f t="shared" si="232"/>
        <v>0</v>
      </c>
      <c r="CR158" s="249">
        <f t="shared" si="232"/>
        <v>0</v>
      </c>
      <c r="CS158" s="249">
        <f t="shared" si="232"/>
        <v>0</v>
      </c>
      <c r="CT158" s="249">
        <f t="shared" si="232"/>
        <v>0</v>
      </c>
      <c r="CU158" s="249">
        <f t="shared" si="232"/>
        <v>0</v>
      </c>
      <c r="CV158" s="249">
        <f t="shared" si="232"/>
        <v>0</v>
      </c>
      <c r="CW158" s="249">
        <f t="shared" si="232"/>
        <v>0</v>
      </c>
      <c r="CX158" s="249">
        <f t="shared" si="232"/>
        <v>0</v>
      </c>
      <c r="CY158" s="249">
        <f t="shared" si="232"/>
        <v>0</v>
      </c>
      <c r="CZ158" s="249">
        <f t="shared" si="232"/>
        <v>0</v>
      </c>
      <c r="DA158" s="249">
        <f t="shared" si="232"/>
        <v>0</v>
      </c>
      <c r="DB158" s="249">
        <f t="shared" ref="DB158:EG158" si="233" xml:space="preserve"> DB156 * DB157</f>
        <v>0</v>
      </c>
      <c r="DC158" s="249">
        <f t="shared" si="233"/>
        <v>0</v>
      </c>
      <c r="DD158" s="249">
        <f t="shared" si="233"/>
        <v>0</v>
      </c>
      <c r="DE158" s="249">
        <f t="shared" si="233"/>
        <v>0</v>
      </c>
      <c r="DF158" s="249">
        <f t="shared" si="233"/>
        <v>0</v>
      </c>
      <c r="DG158" s="249">
        <f t="shared" si="233"/>
        <v>0</v>
      </c>
      <c r="DH158" s="249">
        <f t="shared" si="233"/>
        <v>0</v>
      </c>
      <c r="DI158" s="249">
        <f t="shared" si="233"/>
        <v>0</v>
      </c>
      <c r="DJ158" s="249">
        <f t="shared" si="233"/>
        <v>0</v>
      </c>
      <c r="DK158" s="249">
        <f t="shared" si="233"/>
        <v>0</v>
      </c>
      <c r="DL158" s="249">
        <f t="shared" si="233"/>
        <v>0</v>
      </c>
      <c r="DM158" s="249">
        <f t="shared" si="233"/>
        <v>0</v>
      </c>
      <c r="DN158" s="249">
        <f t="shared" si="233"/>
        <v>0</v>
      </c>
      <c r="DO158" s="249">
        <f t="shared" si="233"/>
        <v>0</v>
      </c>
      <c r="DP158" s="249">
        <f t="shared" si="233"/>
        <v>0</v>
      </c>
      <c r="DQ158" s="249">
        <f t="shared" si="233"/>
        <v>0</v>
      </c>
      <c r="DR158" s="249">
        <f t="shared" si="233"/>
        <v>0</v>
      </c>
      <c r="DS158" s="249">
        <f t="shared" si="233"/>
        <v>0</v>
      </c>
      <c r="DT158" s="249">
        <f t="shared" si="233"/>
        <v>0</v>
      </c>
      <c r="DU158" s="249">
        <f t="shared" si="233"/>
        <v>0</v>
      </c>
      <c r="DV158" s="249">
        <f t="shared" si="233"/>
        <v>0</v>
      </c>
      <c r="DW158" s="249">
        <f t="shared" si="233"/>
        <v>0</v>
      </c>
      <c r="DX158" s="249">
        <f t="shared" si="233"/>
        <v>0</v>
      </c>
      <c r="DY158" s="249">
        <f t="shared" si="233"/>
        <v>0</v>
      </c>
      <c r="DZ158" s="249">
        <f t="shared" si="233"/>
        <v>0</v>
      </c>
      <c r="EA158" s="249">
        <f t="shared" si="233"/>
        <v>0</v>
      </c>
      <c r="EB158" s="249">
        <f t="shared" si="233"/>
        <v>0</v>
      </c>
      <c r="EC158" s="249">
        <f t="shared" si="233"/>
        <v>0</v>
      </c>
      <c r="ED158" s="249">
        <f t="shared" si="233"/>
        <v>0</v>
      </c>
      <c r="EE158" s="249">
        <f t="shared" si="233"/>
        <v>0</v>
      </c>
      <c r="EF158" s="249">
        <f t="shared" si="233"/>
        <v>0</v>
      </c>
      <c r="EG158" s="249">
        <f t="shared" si="233"/>
        <v>0</v>
      </c>
      <c r="EH158" s="249">
        <f t="shared" ref="EH158:FM158" si="234" xml:space="preserve"> EH156 * EH157</f>
        <v>0</v>
      </c>
      <c r="EI158" s="249">
        <f t="shared" si="234"/>
        <v>0</v>
      </c>
      <c r="EJ158" s="249">
        <f t="shared" si="234"/>
        <v>0</v>
      </c>
      <c r="EK158" s="249">
        <f t="shared" si="234"/>
        <v>0</v>
      </c>
      <c r="EL158" s="249">
        <f t="shared" si="234"/>
        <v>0</v>
      </c>
      <c r="EM158" s="249">
        <f t="shared" si="234"/>
        <v>0</v>
      </c>
      <c r="EN158" s="249">
        <f t="shared" si="234"/>
        <v>0</v>
      </c>
      <c r="EO158" s="249">
        <f t="shared" si="234"/>
        <v>0</v>
      </c>
      <c r="EP158" s="249">
        <f t="shared" si="234"/>
        <v>0</v>
      </c>
      <c r="EQ158" s="249">
        <f t="shared" si="234"/>
        <v>0</v>
      </c>
      <c r="ER158" s="249">
        <f t="shared" si="234"/>
        <v>0</v>
      </c>
      <c r="ES158" s="249">
        <f t="shared" si="234"/>
        <v>0</v>
      </c>
      <c r="ET158" s="249">
        <f t="shared" si="234"/>
        <v>0</v>
      </c>
      <c r="EU158" s="249">
        <f t="shared" si="234"/>
        <v>0</v>
      </c>
      <c r="EV158" s="249">
        <f t="shared" si="234"/>
        <v>0</v>
      </c>
      <c r="EW158" s="249">
        <f t="shared" si="234"/>
        <v>0</v>
      </c>
      <c r="EX158" s="249">
        <f t="shared" si="234"/>
        <v>0</v>
      </c>
      <c r="EY158" s="249">
        <f t="shared" si="234"/>
        <v>0</v>
      </c>
      <c r="EZ158" s="249">
        <f t="shared" si="234"/>
        <v>0</v>
      </c>
      <c r="FA158" s="249">
        <f t="shared" si="234"/>
        <v>0</v>
      </c>
      <c r="FB158" s="249">
        <f t="shared" si="234"/>
        <v>0</v>
      </c>
      <c r="FC158" s="249">
        <f t="shared" si="234"/>
        <v>0</v>
      </c>
      <c r="FD158" s="249">
        <f t="shared" si="234"/>
        <v>0</v>
      </c>
      <c r="FE158" s="249">
        <f t="shared" si="234"/>
        <v>0</v>
      </c>
      <c r="FF158" s="249">
        <f t="shared" si="234"/>
        <v>0</v>
      </c>
      <c r="FG158" s="249">
        <f t="shared" si="234"/>
        <v>0</v>
      </c>
      <c r="FH158" s="249">
        <f t="shared" si="234"/>
        <v>0</v>
      </c>
      <c r="FI158" s="249">
        <f t="shared" si="234"/>
        <v>0</v>
      </c>
      <c r="FJ158" s="249">
        <f t="shared" si="234"/>
        <v>0</v>
      </c>
      <c r="FK158" s="249">
        <f t="shared" si="234"/>
        <v>0</v>
      </c>
      <c r="FL158" s="249">
        <f t="shared" si="234"/>
        <v>0</v>
      </c>
      <c r="FM158" s="249">
        <f t="shared" si="234"/>
        <v>0</v>
      </c>
      <c r="FN158" s="249">
        <f t="shared" ref="FN158:GJ158" si="235" xml:space="preserve"> FN156 * FN157</f>
        <v>0</v>
      </c>
      <c r="FO158" s="249">
        <f t="shared" si="235"/>
        <v>0</v>
      </c>
      <c r="FP158" s="249">
        <f t="shared" si="235"/>
        <v>0</v>
      </c>
      <c r="FQ158" s="249">
        <f t="shared" si="235"/>
        <v>0</v>
      </c>
      <c r="FR158" s="249">
        <f t="shared" si="235"/>
        <v>0</v>
      </c>
      <c r="FS158" s="249">
        <f t="shared" si="235"/>
        <v>0</v>
      </c>
      <c r="FT158" s="249">
        <f t="shared" si="235"/>
        <v>0</v>
      </c>
      <c r="FU158" s="249">
        <f t="shared" si="235"/>
        <v>0</v>
      </c>
      <c r="FV158" s="249">
        <f t="shared" si="235"/>
        <v>0</v>
      </c>
      <c r="FW158" s="249">
        <f t="shared" si="235"/>
        <v>0</v>
      </c>
      <c r="FX158" s="249">
        <f t="shared" si="235"/>
        <v>0</v>
      </c>
      <c r="FY158" s="249">
        <f t="shared" si="235"/>
        <v>0</v>
      </c>
      <c r="FZ158" s="249">
        <f t="shared" si="235"/>
        <v>0</v>
      </c>
      <c r="GA158" s="249">
        <f t="shared" si="235"/>
        <v>0</v>
      </c>
      <c r="GB158" s="249">
        <f t="shared" si="235"/>
        <v>0</v>
      </c>
      <c r="GC158" s="249">
        <f t="shared" si="235"/>
        <v>0</v>
      </c>
      <c r="GD158" s="249">
        <f t="shared" si="235"/>
        <v>0</v>
      </c>
      <c r="GE158" s="249">
        <f t="shared" si="235"/>
        <v>0</v>
      </c>
      <c r="GF158" s="249">
        <f t="shared" si="235"/>
        <v>0</v>
      </c>
      <c r="GG158" s="249">
        <f t="shared" si="235"/>
        <v>0</v>
      </c>
      <c r="GH158" s="249">
        <f t="shared" si="235"/>
        <v>0</v>
      </c>
      <c r="GI158" s="249">
        <f t="shared" si="235"/>
        <v>0</v>
      </c>
      <c r="GJ158" s="249">
        <f t="shared" si="235"/>
        <v>0</v>
      </c>
    </row>
    <row r="159" spans="1:192" s="572" customFormat="1" x14ac:dyDescent="0.35">
      <c r="A159" s="567"/>
      <c r="B159" s="567"/>
      <c r="C159" s="568"/>
      <c r="D159" s="569"/>
      <c r="E159" s="570" t="str">
        <f xml:space="preserve"> LEFT(E158, LEN(E158) - 4)</f>
        <v>RCF interest due</v>
      </c>
      <c r="F159" s="570"/>
      <c r="G159" s="570" t="str">
        <f xml:space="preserve"> SMU</f>
        <v>$ 000s</v>
      </c>
      <c r="H159" s="570">
        <f xml:space="preserve"> SUM(J159:GJ159)</f>
        <v>-280.77633120738801</v>
      </c>
      <c r="I159" s="571"/>
      <c r="J159" s="570">
        <f t="shared" ref="J159:BU159" si="236" xml:space="preserve"> -1 * J158</f>
        <v>0</v>
      </c>
      <c r="K159" s="570">
        <f t="shared" si="236"/>
        <v>0</v>
      </c>
      <c r="L159" s="570">
        <f t="shared" si="236"/>
        <v>0</v>
      </c>
      <c r="M159" s="570">
        <f t="shared" si="236"/>
        <v>0</v>
      </c>
      <c r="N159" s="570">
        <f t="shared" si="236"/>
        <v>-26.933149698825858</v>
      </c>
      <c r="O159" s="570">
        <f t="shared" si="236"/>
        <v>0</v>
      </c>
      <c r="P159" s="570">
        <f t="shared" si="236"/>
        <v>0</v>
      </c>
      <c r="Q159" s="570">
        <f t="shared" si="236"/>
        <v>-12.613511478711226</v>
      </c>
      <c r="R159" s="570">
        <f t="shared" si="236"/>
        <v>0</v>
      </c>
      <c r="S159" s="570">
        <f t="shared" si="236"/>
        <v>0</v>
      </c>
      <c r="T159" s="570">
        <f t="shared" si="236"/>
        <v>0</v>
      </c>
      <c r="U159" s="570">
        <f t="shared" si="236"/>
        <v>-13.344728301858499</v>
      </c>
      <c r="V159" s="570">
        <f t="shared" si="236"/>
        <v>0</v>
      </c>
      <c r="W159" s="570">
        <f t="shared" si="236"/>
        <v>0</v>
      </c>
      <c r="X159" s="570">
        <f t="shared" si="236"/>
        <v>0</v>
      </c>
      <c r="Y159" s="570">
        <f t="shared" si="236"/>
        <v>-13.614927451937522</v>
      </c>
      <c r="Z159" s="570">
        <f t="shared" si="236"/>
        <v>-5.4048662417019534E-2</v>
      </c>
      <c r="AA159" s="570">
        <f t="shared" si="236"/>
        <v>0</v>
      </c>
      <c r="AB159" s="570">
        <f t="shared" si="236"/>
        <v>0</v>
      </c>
      <c r="AC159" s="570">
        <f t="shared" si="236"/>
        <v>-14.830224432501936</v>
      </c>
      <c r="AD159" s="570">
        <f t="shared" si="236"/>
        <v>-1.7578713452506436</v>
      </c>
      <c r="AE159" s="570">
        <f t="shared" si="236"/>
        <v>0</v>
      </c>
      <c r="AF159" s="570">
        <f t="shared" si="236"/>
        <v>0</v>
      </c>
      <c r="AG159" s="570">
        <f t="shared" si="236"/>
        <v>-15.584996086836233</v>
      </c>
      <c r="AH159" s="570">
        <f t="shared" si="236"/>
        <v>-3.4634995227549012</v>
      </c>
      <c r="AI159" s="570">
        <f t="shared" si="236"/>
        <v>0</v>
      </c>
      <c r="AJ159" s="570">
        <f t="shared" si="236"/>
        <v>0</v>
      </c>
      <c r="AK159" s="570">
        <f t="shared" si="236"/>
        <v>-16.348121540847686</v>
      </c>
      <c r="AL159" s="570">
        <f t="shared" si="236"/>
        <v>-5.1858383992264869</v>
      </c>
      <c r="AM159" s="570">
        <f t="shared" si="236"/>
        <v>0</v>
      </c>
      <c r="AN159" s="570">
        <f t="shared" si="236"/>
        <v>0</v>
      </c>
      <c r="AO159" s="570">
        <f t="shared" si="236"/>
        <v>-16.667681763176216</v>
      </c>
      <c r="AP159" s="570">
        <f t="shared" si="236"/>
        <v>-6.9115678879135221</v>
      </c>
      <c r="AQ159" s="570">
        <f t="shared" si="236"/>
        <v>0</v>
      </c>
      <c r="AR159" s="570">
        <f t="shared" si="236"/>
        <v>0</v>
      </c>
      <c r="AS159" s="570">
        <f t="shared" si="236"/>
        <v>-20.351948231375278</v>
      </c>
      <c r="AT159" s="570">
        <f t="shared" si="236"/>
        <v>-29.844176084826056</v>
      </c>
      <c r="AU159" s="570">
        <f t="shared" si="236"/>
        <v>0</v>
      </c>
      <c r="AV159" s="570">
        <f t="shared" si="236"/>
        <v>0</v>
      </c>
      <c r="AW159" s="570">
        <f t="shared" si="236"/>
        <v>-22.896212911408025</v>
      </c>
      <c r="AX159" s="570">
        <f t="shared" si="236"/>
        <v>-35.087726054886978</v>
      </c>
      <c r="AY159" s="570">
        <f t="shared" si="236"/>
        <v>0</v>
      </c>
      <c r="AZ159" s="570">
        <f t="shared" si="236"/>
        <v>0</v>
      </c>
      <c r="BA159" s="570">
        <f t="shared" si="236"/>
        <v>-25.286101352633946</v>
      </c>
      <c r="BB159" s="570">
        <f t="shared" si="236"/>
        <v>0</v>
      </c>
      <c r="BC159" s="570">
        <f t="shared" si="236"/>
        <v>0</v>
      </c>
      <c r="BD159" s="570">
        <f t="shared" si="236"/>
        <v>0</v>
      </c>
      <c r="BE159" s="570">
        <f t="shared" si="236"/>
        <v>0</v>
      </c>
      <c r="BF159" s="570">
        <f t="shared" si="236"/>
        <v>0</v>
      </c>
      <c r="BG159" s="570">
        <f t="shared" si="236"/>
        <v>0</v>
      </c>
      <c r="BH159" s="570">
        <f t="shared" si="236"/>
        <v>0</v>
      </c>
      <c r="BI159" s="570">
        <f t="shared" si="236"/>
        <v>0</v>
      </c>
      <c r="BJ159" s="570">
        <f t="shared" si="236"/>
        <v>0</v>
      </c>
      <c r="BK159" s="570">
        <f t="shared" si="236"/>
        <v>0</v>
      </c>
      <c r="BL159" s="570">
        <f t="shared" si="236"/>
        <v>0</v>
      </c>
      <c r="BM159" s="570">
        <f t="shared" si="236"/>
        <v>0</v>
      </c>
      <c r="BN159" s="570">
        <f t="shared" si="236"/>
        <v>0</v>
      </c>
      <c r="BO159" s="570">
        <f t="shared" si="236"/>
        <v>0</v>
      </c>
      <c r="BP159" s="570">
        <f t="shared" si="236"/>
        <v>0</v>
      </c>
      <c r="BQ159" s="570">
        <f t="shared" si="236"/>
        <v>0</v>
      </c>
      <c r="BR159" s="570">
        <f t="shared" si="236"/>
        <v>0</v>
      </c>
      <c r="BS159" s="570">
        <f t="shared" si="236"/>
        <v>0</v>
      </c>
      <c r="BT159" s="570">
        <f t="shared" si="236"/>
        <v>0</v>
      </c>
      <c r="BU159" s="570">
        <f t="shared" si="236"/>
        <v>0</v>
      </c>
      <c r="BV159" s="570">
        <f t="shared" ref="BV159:EG159" si="237" xml:space="preserve"> -1 * BV158</f>
        <v>0</v>
      </c>
      <c r="BW159" s="570">
        <f t="shared" si="237"/>
        <v>0</v>
      </c>
      <c r="BX159" s="570">
        <f t="shared" si="237"/>
        <v>0</v>
      </c>
      <c r="BY159" s="570">
        <f t="shared" si="237"/>
        <v>0</v>
      </c>
      <c r="BZ159" s="570">
        <f t="shared" si="237"/>
        <v>0</v>
      </c>
      <c r="CA159" s="570">
        <f t="shared" si="237"/>
        <v>0</v>
      </c>
      <c r="CB159" s="570">
        <f t="shared" si="237"/>
        <v>0</v>
      </c>
      <c r="CC159" s="570">
        <f t="shared" si="237"/>
        <v>0</v>
      </c>
      <c r="CD159" s="570">
        <f t="shared" si="237"/>
        <v>0</v>
      </c>
      <c r="CE159" s="570">
        <f t="shared" si="237"/>
        <v>0</v>
      </c>
      <c r="CF159" s="570">
        <f t="shared" si="237"/>
        <v>0</v>
      </c>
      <c r="CG159" s="570">
        <f t="shared" si="237"/>
        <v>0</v>
      </c>
      <c r="CH159" s="570">
        <f t="shared" si="237"/>
        <v>0</v>
      </c>
      <c r="CI159" s="570">
        <f t="shared" si="237"/>
        <v>0</v>
      </c>
      <c r="CJ159" s="570">
        <f t="shared" si="237"/>
        <v>0</v>
      </c>
      <c r="CK159" s="570">
        <f t="shared" si="237"/>
        <v>0</v>
      </c>
      <c r="CL159" s="570">
        <f t="shared" si="237"/>
        <v>0</v>
      </c>
      <c r="CM159" s="570">
        <f t="shared" si="237"/>
        <v>0</v>
      </c>
      <c r="CN159" s="570">
        <f t="shared" si="237"/>
        <v>0</v>
      </c>
      <c r="CO159" s="570">
        <f t="shared" si="237"/>
        <v>0</v>
      </c>
      <c r="CP159" s="570">
        <f t="shared" si="237"/>
        <v>0</v>
      </c>
      <c r="CQ159" s="570">
        <f t="shared" si="237"/>
        <v>0</v>
      </c>
      <c r="CR159" s="570">
        <f t="shared" si="237"/>
        <v>0</v>
      </c>
      <c r="CS159" s="570">
        <f t="shared" si="237"/>
        <v>0</v>
      </c>
      <c r="CT159" s="570">
        <f t="shared" si="237"/>
        <v>0</v>
      </c>
      <c r="CU159" s="570">
        <f t="shared" si="237"/>
        <v>0</v>
      </c>
      <c r="CV159" s="570">
        <f t="shared" si="237"/>
        <v>0</v>
      </c>
      <c r="CW159" s="570">
        <f t="shared" si="237"/>
        <v>0</v>
      </c>
      <c r="CX159" s="570">
        <f t="shared" si="237"/>
        <v>0</v>
      </c>
      <c r="CY159" s="570">
        <f t="shared" si="237"/>
        <v>0</v>
      </c>
      <c r="CZ159" s="570">
        <f t="shared" si="237"/>
        <v>0</v>
      </c>
      <c r="DA159" s="570">
        <f t="shared" si="237"/>
        <v>0</v>
      </c>
      <c r="DB159" s="570">
        <f t="shared" si="237"/>
        <v>0</v>
      </c>
      <c r="DC159" s="570">
        <f t="shared" si="237"/>
        <v>0</v>
      </c>
      <c r="DD159" s="570">
        <f t="shared" si="237"/>
        <v>0</v>
      </c>
      <c r="DE159" s="570">
        <f t="shared" si="237"/>
        <v>0</v>
      </c>
      <c r="DF159" s="570">
        <f t="shared" si="237"/>
        <v>0</v>
      </c>
      <c r="DG159" s="570">
        <f t="shared" si="237"/>
        <v>0</v>
      </c>
      <c r="DH159" s="570">
        <f t="shared" si="237"/>
        <v>0</v>
      </c>
      <c r="DI159" s="570">
        <f t="shared" si="237"/>
        <v>0</v>
      </c>
      <c r="DJ159" s="570">
        <f t="shared" si="237"/>
        <v>0</v>
      </c>
      <c r="DK159" s="570">
        <f t="shared" si="237"/>
        <v>0</v>
      </c>
      <c r="DL159" s="570">
        <f t="shared" si="237"/>
        <v>0</v>
      </c>
      <c r="DM159" s="570">
        <f t="shared" si="237"/>
        <v>0</v>
      </c>
      <c r="DN159" s="570">
        <f t="shared" si="237"/>
        <v>0</v>
      </c>
      <c r="DO159" s="570">
        <f t="shared" si="237"/>
        <v>0</v>
      </c>
      <c r="DP159" s="570">
        <f t="shared" si="237"/>
        <v>0</v>
      </c>
      <c r="DQ159" s="570">
        <f t="shared" si="237"/>
        <v>0</v>
      </c>
      <c r="DR159" s="570">
        <f t="shared" si="237"/>
        <v>0</v>
      </c>
      <c r="DS159" s="570">
        <f t="shared" si="237"/>
        <v>0</v>
      </c>
      <c r="DT159" s="570">
        <f t="shared" si="237"/>
        <v>0</v>
      </c>
      <c r="DU159" s="570">
        <f t="shared" si="237"/>
        <v>0</v>
      </c>
      <c r="DV159" s="570">
        <f t="shared" si="237"/>
        <v>0</v>
      </c>
      <c r="DW159" s="570">
        <f t="shared" si="237"/>
        <v>0</v>
      </c>
      <c r="DX159" s="570">
        <f t="shared" si="237"/>
        <v>0</v>
      </c>
      <c r="DY159" s="570">
        <f t="shared" si="237"/>
        <v>0</v>
      </c>
      <c r="DZ159" s="570">
        <f t="shared" si="237"/>
        <v>0</v>
      </c>
      <c r="EA159" s="570">
        <f t="shared" si="237"/>
        <v>0</v>
      </c>
      <c r="EB159" s="570">
        <f t="shared" si="237"/>
        <v>0</v>
      </c>
      <c r="EC159" s="570">
        <f t="shared" si="237"/>
        <v>0</v>
      </c>
      <c r="ED159" s="570">
        <f t="shared" si="237"/>
        <v>0</v>
      </c>
      <c r="EE159" s="570">
        <f t="shared" si="237"/>
        <v>0</v>
      </c>
      <c r="EF159" s="570">
        <f t="shared" si="237"/>
        <v>0</v>
      </c>
      <c r="EG159" s="570">
        <f t="shared" si="237"/>
        <v>0</v>
      </c>
      <c r="EH159" s="570">
        <f t="shared" ref="EH159:GJ159" si="238" xml:space="preserve"> -1 * EH158</f>
        <v>0</v>
      </c>
      <c r="EI159" s="570">
        <f t="shared" si="238"/>
        <v>0</v>
      </c>
      <c r="EJ159" s="570">
        <f t="shared" si="238"/>
        <v>0</v>
      </c>
      <c r="EK159" s="570">
        <f t="shared" si="238"/>
        <v>0</v>
      </c>
      <c r="EL159" s="570">
        <f t="shared" si="238"/>
        <v>0</v>
      </c>
      <c r="EM159" s="570">
        <f t="shared" si="238"/>
        <v>0</v>
      </c>
      <c r="EN159" s="570">
        <f t="shared" si="238"/>
        <v>0</v>
      </c>
      <c r="EO159" s="570">
        <f t="shared" si="238"/>
        <v>0</v>
      </c>
      <c r="EP159" s="570">
        <f t="shared" si="238"/>
        <v>0</v>
      </c>
      <c r="EQ159" s="570">
        <f t="shared" si="238"/>
        <v>0</v>
      </c>
      <c r="ER159" s="570">
        <f t="shared" si="238"/>
        <v>0</v>
      </c>
      <c r="ES159" s="570">
        <f t="shared" si="238"/>
        <v>0</v>
      </c>
      <c r="ET159" s="570">
        <f t="shared" si="238"/>
        <v>0</v>
      </c>
      <c r="EU159" s="570">
        <f t="shared" si="238"/>
        <v>0</v>
      </c>
      <c r="EV159" s="570">
        <f t="shared" si="238"/>
        <v>0</v>
      </c>
      <c r="EW159" s="570">
        <f t="shared" si="238"/>
        <v>0</v>
      </c>
      <c r="EX159" s="570">
        <f t="shared" si="238"/>
        <v>0</v>
      </c>
      <c r="EY159" s="570">
        <f t="shared" si="238"/>
        <v>0</v>
      </c>
      <c r="EZ159" s="570">
        <f t="shared" si="238"/>
        <v>0</v>
      </c>
      <c r="FA159" s="570">
        <f t="shared" si="238"/>
        <v>0</v>
      </c>
      <c r="FB159" s="570">
        <f t="shared" si="238"/>
        <v>0</v>
      </c>
      <c r="FC159" s="570">
        <f t="shared" si="238"/>
        <v>0</v>
      </c>
      <c r="FD159" s="570">
        <f t="shared" si="238"/>
        <v>0</v>
      </c>
      <c r="FE159" s="570">
        <f t="shared" si="238"/>
        <v>0</v>
      </c>
      <c r="FF159" s="570">
        <f t="shared" si="238"/>
        <v>0</v>
      </c>
      <c r="FG159" s="570">
        <f t="shared" si="238"/>
        <v>0</v>
      </c>
      <c r="FH159" s="570">
        <f t="shared" si="238"/>
        <v>0</v>
      </c>
      <c r="FI159" s="570">
        <f t="shared" si="238"/>
        <v>0</v>
      </c>
      <c r="FJ159" s="570">
        <f t="shared" si="238"/>
        <v>0</v>
      </c>
      <c r="FK159" s="570">
        <f t="shared" si="238"/>
        <v>0</v>
      </c>
      <c r="FL159" s="570">
        <f t="shared" si="238"/>
        <v>0</v>
      </c>
      <c r="FM159" s="570">
        <f t="shared" si="238"/>
        <v>0</v>
      </c>
      <c r="FN159" s="570">
        <f t="shared" si="238"/>
        <v>0</v>
      </c>
      <c r="FO159" s="570">
        <f t="shared" si="238"/>
        <v>0</v>
      </c>
      <c r="FP159" s="570">
        <f t="shared" si="238"/>
        <v>0</v>
      </c>
      <c r="FQ159" s="570">
        <f t="shared" si="238"/>
        <v>0</v>
      </c>
      <c r="FR159" s="570">
        <f t="shared" si="238"/>
        <v>0</v>
      </c>
      <c r="FS159" s="570">
        <f t="shared" si="238"/>
        <v>0</v>
      </c>
      <c r="FT159" s="570">
        <f t="shared" si="238"/>
        <v>0</v>
      </c>
      <c r="FU159" s="570">
        <f t="shared" si="238"/>
        <v>0</v>
      </c>
      <c r="FV159" s="570">
        <f t="shared" si="238"/>
        <v>0</v>
      </c>
      <c r="FW159" s="570">
        <f t="shared" si="238"/>
        <v>0</v>
      </c>
      <c r="FX159" s="570">
        <f t="shared" si="238"/>
        <v>0</v>
      </c>
      <c r="FY159" s="570">
        <f t="shared" si="238"/>
        <v>0</v>
      </c>
      <c r="FZ159" s="570">
        <f t="shared" si="238"/>
        <v>0</v>
      </c>
      <c r="GA159" s="570">
        <f t="shared" si="238"/>
        <v>0</v>
      </c>
      <c r="GB159" s="570">
        <f t="shared" si="238"/>
        <v>0</v>
      </c>
      <c r="GC159" s="570">
        <f t="shared" si="238"/>
        <v>0</v>
      </c>
      <c r="GD159" s="570">
        <f t="shared" si="238"/>
        <v>0</v>
      </c>
      <c r="GE159" s="570">
        <f t="shared" si="238"/>
        <v>0</v>
      </c>
      <c r="GF159" s="570">
        <f t="shared" si="238"/>
        <v>0</v>
      </c>
      <c r="GG159" s="570">
        <f t="shared" si="238"/>
        <v>0</v>
      </c>
      <c r="GH159" s="570">
        <f t="shared" si="238"/>
        <v>0</v>
      </c>
      <c r="GI159" s="570">
        <f t="shared" si="238"/>
        <v>0</v>
      </c>
      <c r="GJ159" s="570">
        <f t="shared" si="238"/>
        <v>0</v>
      </c>
    </row>
    <row r="161" spans="1:192" x14ac:dyDescent="0.35">
      <c r="B161" s="15" t="s">
        <v>292</v>
      </c>
    </row>
    <row r="162" spans="1:192" x14ac:dyDescent="0.35">
      <c r="E162" s="126" t="str">
        <f t="shared" ref="E162:AJ162" si="239" xml:space="preserve"> E$145</f>
        <v>Cash available for RCF</v>
      </c>
      <c r="F162" s="126">
        <f t="shared" si="239"/>
        <v>0</v>
      </c>
      <c r="G162" s="126" t="str">
        <f t="shared" si="239"/>
        <v>$ 000s</v>
      </c>
      <c r="H162" s="126">
        <f t="shared" si="239"/>
        <v>0</v>
      </c>
      <c r="I162" s="126">
        <f t="shared" si="239"/>
        <v>0</v>
      </c>
      <c r="J162" s="126">
        <f t="shared" si="239"/>
        <v>0</v>
      </c>
      <c r="K162" s="126">
        <f t="shared" si="239"/>
        <v>0</v>
      </c>
      <c r="L162" s="126">
        <f t="shared" si="239"/>
        <v>0</v>
      </c>
      <c r="M162" s="126">
        <f t="shared" si="239"/>
        <v>0</v>
      </c>
      <c r="N162" s="126">
        <f t="shared" si="239"/>
        <v>2514.4646902828636</v>
      </c>
      <c r="O162" s="126">
        <f t="shared" si="239"/>
        <v>1680.4897638449829</v>
      </c>
      <c r="P162" s="126">
        <f t="shared" si="239"/>
        <v>0</v>
      </c>
      <c r="Q162" s="126">
        <f t="shared" si="239"/>
        <v>534.87925554267167</v>
      </c>
      <c r="R162" s="126">
        <f t="shared" si="239"/>
        <v>2475.6183085208986</v>
      </c>
      <c r="S162" s="126">
        <f t="shared" si="239"/>
        <v>1645.8460319049823</v>
      </c>
      <c r="T162" s="126">
        <f t="shared" si="239"/>
        <v>0</v>
      </c>
      <c r="U162" s="126">
        <f t="shared" si="239"/>
        <v>505.63006908008447</v>
      </c>
      <c r="V162" s="126">
        <f t="shared" si="239"/>
        <v>2436.5904572954696</v>
      </c>
      <c r="W162" s="126">
        <f t="shared" si="239"/>
        <v>1611.0012598168032</v>
      </c>
      <c r="X162" s="126">
        <f t="shared" si="239"/>
        <v>0</v>
      </c>
      <c r="Y162" s="126">
        <f t="shared" si="239"/>
        <v>460.69623322056032</v>
      </c>
      <c r="Z162" s="126">
        <f t="shared" si="239"/>
        <v>2397.3726710636138</v>
      </c>
      <c r="AA162" s="126">
        <f t="shared" si="239"/>
        <v>1575.9471128545988</v>
      </c>
      <c r="AB162" s="126">
        <f t="shared" si="239"/>
        <v>0</v>
      </c>
      <c r="AC162" s="126">
        <f t="shared" si="239"/>
        <v>446.41683051433529</v>
      </c>
      <c r="AD162" s="126">
        <f t="shared" si="239"/>
        <v>2357.9562921901088</v>
      </c>
      <c r="AE162" s="126">
        <f t="shared" si="239"/>
        <v>1540.6750643856813</v>
      </c>
      <c r="AF162" s="126">
        <f t="shared" si="239"/>
        <v>0</v>
      </c>
      <c r="AG162" s="126">
        <f t="shared" si="239"/>
        <v>416.43587404368191</v>
      </c>
      <c r="AH162" s="126">
        <f t="shared" si="239"/>
        <v>2318.3324660478911</v>
      </c>
      <c r="AI162" s="126">
        <f t="shared" si="239"/>
        <v>1505.1763909909546</v>
      </c>
      <c r="AJ162" s="126">
        <f t="shared" si="239"/>
        <v>0</v>
      </c>
      <c r="AK162" s="126">
        <f t="shared" ref="AK162:BP162" si="240" xml:space="preserve"> AK$145</f>
        <v>386.19375726530188</v>
      </c>
      <c r="AL162" s="126">
        <f t="shared" si="240"/>
        <v>2278.4921359965174</v>
      </c>
      <c r="AM162" s="126">
        <f t="shared" si="240"/>
        <v>1469.4421674637601</v>
      </c>
      <c r="AN162" s="126">
        <f t="shared" si="240"/>
        <v>0</v>
      </c>
      <c r="AO162" s="126">
        <f t="shared" si="240"/>
        <v>340.77448219751022</v>
      </c>
      <c r="AP162" s="126">
        <f t="shared" si="240"/>
        <v>2238.4260382355578</v>
      </c>
      <c r="AQ162" s="126">
        <f t="shared" si="240"/>
        <v>1405.8780801420016</v>
      </c>
      <c r="AR162" s="126">
        <f t="shared" si="240"/>
        <v>0</v>
      </c>
      <c r="AS162" s="126">
        <f t="shared" si="240"/>
        <v>0</v>
      </c>
      <c r="AT162" s="126">
        <f t="shared" si="240"/>
        <v>1488.6850087662324</v>
      </c>
      <c r="AU162" s="126">
        <f t="shared" si="240"/>
        <v>1274.6791616664782</v>
      </c>
      <c r="AV162" s="126">
        <f t="shared" si="240"/>
        <v>0</v>
      </c>
      <c r="AW162" s="126">
        <f t="shared" si="240"/>
        <v>0</v>
      </c>
      <c r="AX162" s="126">
        <f t="shared" si="240"/>
        <v>1396.7257797496368</v>
      </c>
      <c r="AY162" s="126">
        <f t="shared" si="240"/>
        <v>1183.9660197465196</v>
      </c>
      <c r="AZ162" s="126">
        <f t="shared" si="240"/>
        <v>0</v>
      </c>
      <c r="BA162" s="126">
        <f t="shared" si="240"/>
        <v>1834.4391875102378</v>
      </c>
      <c r="BB162" s="126">
        <f t="shared" si="240"/>
        <v>3589.1280810813978</v>
      </c>
      <c r="BC162" s="126">
        <f t="shared" si="240"/>
        <v>3392.7344752881008</v>
      </c>
      <c r="BD162" s="126">
        <f t="shared" si="240"/>
        <v>1408.1438378547855</v>
      </c>
      <c r="BE162" s="126">
        <f t="shared" si="240"/>
        <v>1767.5207382834178</v>
      </c>
      <c r="BF162" s="126">
        <f t="shared" si="240"/>
        <v>3533.8689630145177</v>
      </c>
      <c r="BG162" s="126">
        <f t="shared" si="240"/>
        <v>3339.6228958296629</v>
      </c>
      <c r="BH162" s="126">
        <f t="shared" si="240"/>
        <v>1351.8115914107027</v>
      </c>
      <c r="BI162" s="126">
        <f t="shared" si="240"/>
        <v>1738.5209549849819</v>
      </c>
      <c r="BJ162" s="126">
        <f t="shared" si="240"/>
        <v>3482.5887468084061</v>
      </c>
      <c r="BK162" s="126">
        <f t="shared" si="240"/>
        <v>3290.276842867032</v>
      </c>
      <c r="BL162" s="126">
        <f t="shared" si="240"/>
        <v>1313.3498192866155</v>
      </c>
      <c r="BM162" s="126">
        <f t="shared" si="240"/>
        <v>1698.5010651160228</v>
      </c>
      <c r="BN162" s="126">
        <f t="shared" si="240"/>
        <v>3434.4997216980087</v>
      </c>
      <c r="BO162" s="126">
        <f t="shared" si="240"/>
        <v>3243.9476256645717</v>
      </c>
      <c r="BP162" s="126">
        <f t="shared" si="240"/>
        <v>1277.6961186631779</v>
      </c>
      <c r="BQ162" s="126">
        <f t="shared" ref="BQ162:CV162" si="241" xml:space="preserve"> BQ$145</f>
        <v>1661.1356374165398</v>
      </c>
      <c r="BR162" s="126">
        <f t="shared" si="241"/>
        <v>3388.9585181053608</v>
      </c>
      <c r="BS162" s="126">
        <f t="shared" si="241"/>
        <v>3200.0236685002988</v>
      </c>
      <c r="BT162" s="126">
        <f t="shared" si="241"/>
        <v>1258.0482565893556</v>
      </c>
      <c r="BU162" s="126">
        <f t="shared" si="241"/>
        <v>1612.0930430283136</v>
      </c>
      <c r="BV162" s="126">
        <f t="shared" si="241"/>
        <v>3345.4392915473518</v>
      </c>
      <c r="BW162" s="126">
        <f t="shared" si="241"/>
        <v>3158.0050351502864</v>
      </c>
      <c r="BX162" s="126">
        <f t="shared" si="241"/>
        <v>2329.3089733635638</v>
      </c>
      <c r="BY162" s="126">
        <f t="shared" si="241"/>
        <v>3521.5017455662451</v>
      </c>
      <c r="BZ162" s="126">
        <f t="shared" si="241"/>
        <v>4451.4810265684191</v>
      </c>
      <c r="CA162" s="126">
        <f t="shared" si="241"/>
        <v>4853.1322645538858</v>
      </c>
      <c r="CB162" s="126">
        <f t="shared" si="241"/>
        <v>5658.625779105234</v>
      </c>
      <c r="CC162" s="126">
        <f t="shared" si="241"/>
        <v>6841.7599510970304</v>
      </c>
      <c r="CD162" s="126">
        <f t="shared" si="241"/>
        <v>7764.5780012935556</v>
      </c>
      <c r="CE162" s="126">
        <f t="shared" si="241"/>
        <v>8162.0977139665838</v>
      </c>
      <c r="CF162" s="126">
        <f t="shared" si="241"/>
        <v>8961.9168752073638</v>
      </c>
      <c r="CG162" s="126">
        <f t="shared" si="241"/>
        <v>10137.28567367601</v>
      </c>
      <c r="CH162" s="126">
        <f t="shared" si="241"/>
        <v>11054.169808530927</v>
      </c>
      <c r="CI162" s="126">
        <f t="shared" si="241"/>
        <v>11448.712540805916</v>
      </c>
      <c r="CJ162" s="126">
        <f t="shared" si="241"/>
        <v>12257.154928935432</v>
      </c>
      <c r="CK162" s="126">
        <f t="shared" si="241"/>
        <v>13412.623823173013</v>
      </c>
      <c r="CL162" s="126">
        <f t="shared" si="241"/>
        <v>14324.573783425702</v>
      </c>
      <c r="CM162" s="126">
        <f t="shared" si="241"/>
        <v>14717.077988143423</v>
      </c>
      <c r="CN162" s="126">
        <f t="shared" si="241"/>
        <v>15508.671806161203</v>
      </c>
      <c r="CO162" s="126">
        <f t="shared" si="241"/>
        <v>16671.475098136067</v>
      </c>
      <c r="CP162" s="126">
        <f t="shared" si="241"/>
        <v>17579.30525261673</v>
      </c>
      <c r="CQ162" s="126">
        <f t="shared" si="241"/>
        <v>17970.533383881408</v>
      </c>
      <c r="CR162" s="126">
        <f t="shared" si="241"/>
        <v>18759.20380231017</v>
      </c>
      <c r="CS162" s="126">
        <f t="shared" si="241"/>
        <v>19916.852553182747</v>
      </c>
      <c r="CT162" s="126">
        <f t="shared" si="241"/>
        <v>20821.22627306217</v>
      </c>
      <c r="CU162" s="126">
        <f t="shared" si="241"/>
        <v>21211.797442467308</v>
      </c>
      <c r="CV162" s="126">
        <f t="shared" si="241"/>
        <v>21998.145455993072</v>
      </c>
      <c r="CW162" s="126">
        <f t="shared" ref="CW162:EB162" si="242" xml:space="preserve"> CW$145</f>
        <v>23151.209123403456</v>
      </c>
      <c r="CX162" s="126">
        <f t="shared" si="242"/>
        <v>24052.666780021555</v>
      </c>
      <c r="CY162" s="126">
        <f t="shared" si="242"/>
        <v>24443.083355302439</v>
      </c>
      <c r="CZ162" s="126">
        <f t="shared" si="242"/>
        <v>25240.174892431289</v>
      </c>
      <c r="DA162" s="126">
        <f t="shared" si="242"/>
        <v>26376.541493051544</v>
      </c>
      <c r="DB162" s="126">
        <f t="shared" si="242"/>
        <v>27275.523262105336</v>
      </c>
      <c r="DC162" s="126">
        <f t="shared" si="242"/>
        <v>27666.192531860375</v>
      </c>
      <c r="DD162" s="126">
        <f t="shared" si="242"/>
        <v>28449.275854008367</v>
      </c>
      <c r="DE162" s="126">
        <f t="shared" si="242"/>
        <v>29594.474696488876</v>
      </c>
      <c r="DF162" s="126">
        <f t="shared" si="242"/>
        <v>30491.33913196201</v>
      </c>
      <c r="DG162" s="126">
        <f t="shared" si="242"/>
        <v>30882.590951656606</v>
      </c>
      <c r="DH162" s="126">
        <f t="shared" si="242"/>
        <v>31782.978781116599</v>
      </c>
      <c r="DI162" s="126">
        <f t="shared" si="242"/>
        <v>178.37218872876588</v>
      </c>
      <c r="DJ162" s="126">
        <f t="shared" si="242"/>
        <v>3.1702789419796319E-13</v>
      </c>
      <c r="DK162" s="126">
        <f t="shared" si="242"/>
        <v>3.1708813912700863E-13</v>
      </c>
      <c r="DL162" s="126">
        <f t="shared" si="242"/>
        <v>3.1023224437376483E-13</v>
      </c>
      <c r="DM162" s="126">
        <f t="shared" si="242"/>
        <v>3.1374879108625463E-13</v>
      </c>
      <c r="DN162" s="126">
        <f t="shared" si="242"/>
        <v>3.172367432853207E-13</v>
      </c>
      <c r="DO162" s="126">
        <f t="shared" si="242"/>
        <v>3.1727590248920032E-13</v>
      </c>
      <c r="DP162" s="126">
        <f t="shared" si="242"/>
        <v>3.1389975265483371E-13</v>
      </c>
      <c r="DQ162" s="126">
        <f t="shared" si="242"/>
        <v>3.1394444522447884E-13</v>
      </c>
      <c r="DR162" s="126">
        <f t="shared" si="242"/>
        <v>3.174676821799949E-13</v>
      </c>
      <c r="DS162" s="126">
        <f t="shared" si="242"/>
        <v>3.175108577124774E-13</v>
      </c>
      <c r="DT162" s="126">
        <f t="shared" si="242"/>
        <v>3.1067818781593812E-13</v>
      </c>
      <c r="DU162" s="126">
        <f t="shared" si="242"/>
        <v>3.1418578510056249E-13</v>
      </c>
      <c r="DV162" s="126">
        <f t="shared" si="242"/>
        <v>3.1767954351380465E-13</v>
      </c>
      <c r="DW162" s="126">
        <f t="shared" si="242"/>
        <v>3.1773878436069935E-13</v>
      </c>
      <c r="DX162" s="126">
        <f t="shared" si="242"/>
        <v>3.1089428375707942E-13</v>
      </c>
      <c r="DY162" s="126">
        <f t="shared" si="242"/>
        <v>3.1438441874342976E-13</v>
      </c>
      <c r="DZ162" s="126">
        <f t="shared" si="242"/>
        <v>3.1788136402610692E-13</v>
      </c>
      <c r="EA162" s="126">
        <f t="shared" si="242"/>
        <v>3.179476334480568E-13</v>
      </c>
      <c r="EB162" s="126">
        <f t="shared" si="242"/>
        <v>3.1107305403565987E-13</v>
      </c>
      <c r="EC162" s="126">
        <f t="shared" ref="EC162:FH162" si="243" xml:space="preserve"> EC$145</f>
        <v>3.1457411387236796E-13</v>
      </c>
      <c r="ED162" s="126">
        <f t="shared" si="243"/>
        <v>3.1810427026357504E-13</v>
      </c>
      <c r="EE162" s="126">
        <f t="shared" si="243"/>
        <v>3.1815748661756524E-13</v>
      </c>
      <c r="EF162" s="126">
        <f t="shared" si="243"/>
        <v>3.1475189098273408E-13</v>
      </c>
      <c r="EG162" s="126">
        <f t="shared" si="243"/>
        <v>3.1481942642130893E-13</v>
      </c>
      <c r="EH162" s="126">
        <f t="shared" si="243"/>
        <v>3.183221560902894E-13</v>
      </c>
      <c r="EI162" s="126">
        <f t="shared" si="243"/>
        <v>3.183844091836363E-13</v>
      </c>
      <c r="EJ162" s="126">
        <f t="shared" si="243"/>
        <v>3.1150622817222033E-13</v>
      </c>
      <c r="EK162" s="126">
        <f t="shared" si="243"/>
        <v>3.1503792342846281E-13</v>
      </c>
      <c r="EL162" s="126">
        <f t="shared" si="243"/>
        <v>3.1856514397077266E-13</v>
      </c>
      <c r="EM162" s="126">
        <f t="shared" si="243"/>
        <v>3.186032990925015E-13</v>
      </c>
      <c r="EN162" s="126">
        <f t="shared" si="243"/>
        <v>3.1171446607913821E-13</v>
      </c>
      <c r="EO162" s="126">
        <f t="shared" si="243"/>
        <v>3.1522265271632932E-13</v>
      </c>
      <c r="EP162" s="126">
        <f t="shared" si="243"/>
        <v>3.1873282568994912E-13</v>
      </c>
      <c r="EQ162" s="126">
        <f t="shared" si="243"/>
        <v>3.1879206653684382E-13</v>
      </c>
      <c r="ER162" s="126">
        <f t="shared" si="243"/>
        <v>3.1191582820611077E-13</v>
      </c>
      <c r="ES162" s="126">
        <f t="shared" si="243"/>
        <v>3.1545108140562663E-13</v>
      </c>
      <c r="ET162" s="126">
        <f t="shared" si="243"/>
        <v>3.1898585439194001E-13</v>
      </c>
      <c r="EU162" s="126">
        <f t="shared" si="243"/>
        <v>3.1905011564958843E-13</v>
      </c>
      <c r="EV162" s="126">
        <f t="shared" si="243"/>
        <v>3.1561694049742074E-13</v>
      </c>
      <c r="EW162" s="126">
        <f t="shared" si="243"/>
        <v>3.1565666722599412E-13</v>
      </c>
      <c r="EX162" s="126">
        <f t="shared" si="243"/>
        <v>3.1918867898639291E-13</v>
      </c>
      <c r="EY162" s="126">
        <f t="shared" si="243"/>
        <v>3.1924992799758918E-13</v>
      </c>
      <c r="EZ162" s="126">
        <f t="shared" si="243"/>
        <v>3.1236078939400616E-13</v>
      </c>
      <c r="FA162" s="126">
        <f t="shared" si="243"/>
        <v>3.1587814373779116E-13</v>
      </c>
      <c r="FB162" s="126">
        <f t="shared" si="243"/>
        <v>3.1941560155246402E-13</v>
      </c>
      <c r="FC162" s="126">
        <f t="shared" si="243"/>
        <v>3.1946078524924815E-13</v>
      </c>
      <c r="FD162" s="126">
        <f t="shared" si="243"/>
        <v>3.1257884984370321E-13</v>
      </c>
      <c r="FE162" s="126">
        <f t="shared" si="243"/>
        <v>3.1610855876351711E-13</v>
      </c>
      <c r="FF162" s="126">
        <f t="shared" si="243"/>
        <v>3.1965055677574131E-13</v>
      </c>
      <c r="FG162" s="126">
        <f t="shared" si="243"/>
        <v>3.1970678537618366E-13</v>
      </c>
      <c r="FH162" s="126">
        <f t="shared" si="243"/>
        <v>3.1280083931051198E-13</v>
      </c>
      <c r="FI162" s="126">
        <f t="shared" ref="FI162:GJ162" si="244" xml:space="preserve"> FI$145</f>
        <v>3.1631911042495635E-13</v>
      </c>
      <c r="FJ162" s="126">
        <f t="shared" si="244"/>
        <v>3.1987045076675714E-13</v>
      </c>
      <c r="FK162" s="126">
        <f t="shared" si="244"/>
        <v>3.1991362629923969E-13</v>
      </c>
      <c r="FL162" s="126">
        <f t="shared" si="244"/>
        <v>3.165008602081798E-13</v>
      </c>
      <c r="FM162" s="126">
        <f t="shared" si="244"/>
        <v>3.1654853228246798E-13</v>
      </c>
      <c r="FN162" s="126">
        <f t="shared" si="244"/>
        <v>3.2009837741497908E-13</v>
      </c>
      <c r="FO162" s="126">
        <f t="shared" si="244"/>
        <v>3.201626386726275E-13</v>
      </c>
      <c r="FP162" s="126">
        <f t="shared" si="244"/>
        <v>3.1327526812674485E-13</v>
      </c>
      <c r="FQ162" s="126">
        <f t="shared" si="244"/>
        <v>3.1681569453212431E-13</v>
      </c>
      <c r="FR162" s="126">
        <f t="shared" si="244"/>
        <v>3.2035241019912066E-13</v>
      </c>
      <c r="FS162" s="126">
        <f t="shared" si="244"/>
        <v>3.2041165104601536E-13</v>
      </c>
      <c r="FT162" s="126">
        <f t="shared" si="244"/>
        <v>3.1351690267911188E-13</v>
      </c>
      <c r="FU162" s="126">
        <f t="shared" si="244"/>
        <v>3.17051075398922E-13</v>
      </c>
      <c r="FV162" s="126">
        <f t="shared" si="244"/>
        <v>3.2058636134024706E-13</v>
      </c>
      <c r="FW162" s="126">
        <f t="shared" si="244"/>
        <v>3.2062552054412663E-13</v>
      </c>
      <c r="FX162" s="126">
        <f t="shared" si="244"/>
        <v>3.1371433578897268E-13</v>
      </c>
      <c r="FY162" s="126">
        <f t="shared" si="244"/>
        <v>3.1726460656500419E-13</v>
      </c>
      <c r="FZ162" s="126">
        <f t="shared" si="244"/>
        <v>3.2079219818115226E-13</v>
      </c>
      <c r="GA162" s="126">
        <f t="shared" si="244"/>
        <v>3.208614798495546E-13</v>
      </c>
      <c r="GB162" s="126">
        <f t="shared" si="244"/>
        <v>3.1741159546072595E-13</v>
      </c>
      <c r="GC162" s="126">
        <f t="shared" si="244"/>
        <v>3.1748608307680122E-13</v>
      </c>
      <c r="GD162" s="126">
        <f t="shared" si="244"/>
        <v>3.2104221463669096E-13</v>
      </c>
      <c r="GE162" s="126">
        <f t="shared" si="244"/>
        <v>3.2109342282637953E-13</v>
      </c>
      <c r="GF162" s="126">
        <f t="shared" si="244"/>
        <v>3.1416519050253558E-13</v>
      </c>
      <c r="GG162" s="126">
        <f t="shared" si="244"/>
        <v>3.1769564157002609E-13</v>
      </c>
      <c r="GH162" s="126">
        <f t="shared" si="244"/>
        <v>3.2126110454555605E-13</v>
      </c>
      <c r="GI162" s="126">
        <f t="shared" si="244"/>
        <v>3.2133540662471206E-13</v>
      </c>
      <c r="GJ162" s="126">
        <f t="shared" si="244"/>
        <v>3.1441173632629217E-13</v>
      </c>
    </row>
    <row r="163" spans="1:192" x14ac:dyDescent="0.35">
      <c r="E163" s="126" t="str">
        <f t="shared" ref="E163:AJ163" si="245" xml:space="preserve"> E$158</f>
        <v>RCF interest due POS</v>
      </c>
      <c r="F163" s="126">
        <f t="shared" si="245"/>
        <v>0</v>
      </c>
      <c r="G163" s="126" t="str">
        <f t="shared" si="245"/>
        <v>$ 000s</v>
      </c>
      <c r="H163" s="126">
        <f t="shared" si="245"/>
        <v>280.77633120738801</v>
      </c>
      <c r="I163" s="126">
        <f t="shared" si="245"/>
        <v>0</v>
      </c>
      <c r="J163" s="126">
        <f t="shared" si="245"/>
        <v>0</v>
      </c>
      <c r="K163" s="126">
        <f t="shared" si="245"/>
        <v>0</v>
      </c>
      <c r="L163" s="126">
        <f t="shared" si="245"/>
        <v>0</v>
      </c>
      <c r="M163" s="126">
        <f t="shared" si="245"/>
        <v>0</v>
      </c>
      <c r="N163" s="126">
        <f t="shared" si="245"/>
        <v>26.933149698825858</v>
      </c>
      <c r="O163" s="126">
        <f t="shared" si="245"/>
        <v>0</v>
      </c>
      <c r="P163" s="126">
        <f t="shared" si="245"/>
        <v>0</v>
      </c>
      <c r="Q163" s="126">
        <f t="shared" si="245"/>
        <v>12.613511478711226</v>
      </c>
      <c r="R163" s="126">
        <f t="shared" si="245"/>
        <v>0</v>
      </c>
      <c r="S163" s="126">
        <f t="shared" si="245"/>
        <v>0</v>
      </c>
      <c r="T163" s="126">
        <f t="shared" si="245"/>
        <v>0</v>
      </c>
      <c r="U163" s="126">
        <f t="shared" si="245"/>
        <v>13.344728301858499</v>
      </c>
      <c r="V163" s="126">
        <f t="shared" si="245"/>
        <v>0</v>
      </c>
      <c r="W163" s="126">
        <f t="shared" si="245"/>
        <v>0</v>
      </c>
      <c r="X163" s="126">
        <f t="shared" si="245"/>
        <v>0</v>
      </c>
      <c r="Y163" s="126">
        <f t="shared" si="245"/>
        <v>13.614927451937522</v>
      </c>
      <c r="Z163" s="126">
        <f t="shared" si="245"/>
        <v>5.4048662417019534E-2</v>
      </c>
      <c r="AA163" s="126">
        <f t="shared" si="245"/>
        <v>0</v>
      </c>
      <c r="AB163" s="126">
        <f t="shared" si="245"/>
        <v>0</v>
      </c>
      <c r="AC163" s="126">
        <f t="shared" si="245"/>
        <v>14.830224432501936</v>
      </c>
      <c r="AD163" s="126">
        <f t="shared" si="245"/>
        <v>1.7578713452506436</v>
      </c>
      <c r="AE163" s="126">
        <f t="shared" si="245"/>
        <v>0</v>
      </c>
      <c r="AF163" s="126">
        <f t="shared" si="245"/>
        <v>0</v>
      </c>
      <c r="AG163" s="126">
        <f t="shared" si="245"/>
        <v>15.584996086836233</v>
      </c>
      <c r="AH163" s="126">
        <f t="shared" si="245"/>
        <v>3.4634995227549012</v>
      </c>
      <c r="AI163" s="126">
        <f t="shared" si="245"/>
        <v>0</v>
      </c>
      <c r="AJ163" s="126">
        <f t="shared" si="245"/>
        <v>0</v>
      </c>
      <c r="AK163" s="126">
        <f t="shared" ref="AK163:BP163" si="246" xml:space="preserve"> AK$158</f>
        <v>16.348121540847686</v>
      </c>
      <c r="AL163" s="126">
        <f t="shared" si="246"/>
        <v>5.1858383992264869</v>
      </c>
      <c r="AM163" s="126">
        <f t="shared" si="246"/>
        <v>0</v>
      </c>
      <c r="AN163" s="126">
        <f t="shared" si="246"/>
        <v>0</v>
      </c>
      <c r="AO163" s="126">
        <f t="shared" si="246"/>
        <v>16.667681763176216</v>
      </c>
      <c r="AP163" s="126">
        <f t="shared" si="246"/>
        <v>6.9115678879135221</v>
      </c>
      <c r="AQ163" s="126">
        <f t="shared" si="246"/>
        <v>0</v>
      </c>
      <c r="AR163" s="126">
        <f t="shared" si="246"/>
        <v>0</v>
      </c>
      <c r="AS163" s="126">
        <f t="shared" si="246"/>
        <v>20.351948231375278</v>
      </c>
      <c r="AT163" s="126">
        <f t="shared" si="246"/>
        <v>29.844176084826056</v>
      </c>
      <c r="AU163" s="126">
        <f t="shared" si="246"/>
        <v>0</v>
      </c>
      <c r="AV163" s="126">
        <f t="shared" si="246"/>
        <v>0</v>
      </c>
      <c r="AW163" s="126">
        <f t="shared" si="246"/>
        <v>22.896212911408025</v>
      </c>
      <c r="AX163" s="126">
        <f t="shared" si="246"/>
        <v>35.087726054886978</v>
      </c>
      <c r="AY163" s="126">
        <f t="shared" si="246"/>
        <v>0</v>
      </c>
      <c r="AZ163" s="126">
        <f t="shared" si="246"/>
        <v>0</v>
      </c>
      <c r="BA163" s="126">
        <f t="shared" si="246"/>
        <v>25.286101352633946</v>
      </c>
      <c r="BB163" s="126">
        <f t="shared" si="246"/>
        <v>0</v>
      </c>
      <c r="BC163" s="126">
        <f t="shared" si="246"/>
        <v>0</v>
      </c>
      <c r="BD163" s="126">
        <f t="shared" si="246"/>
        <v>0</v>
      </c>
      <c r="BE163" s="126">
        <f t="shared" si="246"/>
        <v>0</v>
      </c>
      <c r="BF163" s="126">
        <f t="shared" si="246"/>
        <v>0</v>
      </c>
      <c r="BG163" s="126">
        <f t="shared" si="246"/>
        <v>0</v>
      </c>
      <c r="BH163" s="126">
        <f t="shared" si="246"/>
        <v>0</v>
      </c>
      <c r="BI163" s="126">
        <f t="shared" si="246"/>
        <v>0</v>
      </c>
      <c r="BJ163" s="126">
        <f t="shared" si="246"/>
        <v>0</v>
      </c>
      <c r="BK163" s="126">
        <f t="shared" si="246"/>
        <v>0</v>
      </c>
      <c r="BL163" s="126">
        <f t="shared" si="246"/>
        <v>0</v>
      </c>
      <c r="BM163" s="126">
        <f t="shared" si="246"/>
        <v>0</v>
      </c>
      <c r="BN163" s="126">
        <f t="shared" si="246"/>
        <v>0</v>
      </c>
      <c r="BO163" s="126">
        <f t="shared" si="246"/>
        <v>0</v>
      </c>
      <c r="BP163" s="126">
        <f t="shared" si="246"/>
        <v>0</v>
      </c>
      <c r="BQ163" s="126">
        <f t="shared" ref="BQ163:CV163" si="247" xml:space="preserve"> BQ$158</f>
        <v>0</v>
      </c>
      <c r="BR163" s="126">
        <f t="shared" si="247"/>
        <v>0</v>
      </c>
      <c r="BS163" s="126">
        <f t="shared" si="247"/>
        <v>0</v>
      </c>
      <c r="BT163" s="126">
        <f t="shared" si="247"/>
        <v>0</v>
      </c>
      <c r="BU163" s="126">
        <f t="shared" si="247"/>
        <v>0</v>
      </c>
      <c r="BV163" s="126">
        <f t="shared" si="247"/>
        <v>0</v>
      </c>
      <c r="BW163" s="126">
        <f t="shared" si="247"/>
        <v>0</v>
      </c>
      <c r="BX163" s="126">
        <f t="shared" si="247"/>
        <v>0</v>
      </c>
      <c r="BY163" s="126">
        <f t="shared" si="247"/>
        <v>0</v>
      </c>
      <c r="BZ163" s="126">
        <f t="shared" si="247"/>
        <v>0</v>
      </c>
      <c r="CA163" s="126">
        <f t="shared" si="247"/>
        <v>0</v>
      </c>
      <c r="CB163" s="126">
        <f t="shared" si="247"/>
        <v>0</v>
      </c>
      <c r="CC163" s="126">
        <f t="shared" si="247"/>
        <v>0</v>
      </c>
      <c r="CD163" s="126">
        <f t="shared" si="247"/>
        <v>0</v>
      </c>
      <c r="CE163" s="126">
        <f t="shared" si="247"/>
        <v>0</v>
      </c>
      <c r="CF163" s="126">
        <f t="shared" si="247"/>
        <v>0</v>
      </c>
      <c r="CG163" s="126">
        <f t="shared" si="247"/>
        <v>0</v>
      </c>
      <c r="CH163" s="126">
        <f t="shared" si="247"/>
        <v>0</v>
      </c>
      <c r="CI163" s="126">
        <f t="shared" si="247"/>
        <v>0</v>
      </c>
      <c r="CJ163" s="126">
        <f t="shared" si="247"/>
        <v>0</v>
      </c>
      <c r="CK163" s="126">
        <f t="shared" si="247"/>
        <v>0</v>
      </c>
      <c r="CL163" s="126">
        <f t="shared" si="247"/>
        <v>0</v>
      </c>
      <c r="CM163" s="126">
        <f t="shared" si="247"/>
        <v>0</v>
      </c>
      <c r="CN163" s="126">
        <f t="shared" si="247"/>
        <v>0</v>
      </c>
      <c r="CO163" s="126">
        <f t="shared" si="247"/>
        <v>0</v>
      </c>
      <c r="CP163" s="126">
        <f t="shared" si="247"/>
        <v>0</v>
      </c>
      <c r="CQ163" s="126">
        <f t="shared" si="247"/>
        <v>0</v>
      </c>
      <c r="CR163" s="126">
        <f t="shared" si="247"/>
        <v>0</v>
      </c>
      <c r="CS163" s="126">
        <f t="shared" si="247"/>
        <v>0</v>
      </c>
      <c r="CT163" s="126">
        <f t="shared" si="247"/>
        <v>0</v>
      </c>
      <c r="CU163" s="126">
        <f t="shared" si="247"/>
        <v>0</v>
      </c>
      <c r="CV163" s="126">
        <f t="shared" si="247"/>
        <v>0</v>
      </c>
      <c r="CW163" s="126">
        <f t="shared" ref="CW163:EB163" si="248" xml:space="preserve"> CW$158</f>
        <v>0</v>
      </c>
      <c r="CX163" s="126">
        <f t="shared" si="248"/>
        <v>0</v>
      </c>
      <c r="CY163" s="126">
        <f t="shared" si="248"/>
        <v>0</v>
      </c>
      <c r="CZ163" s="126">
        <f t="shared" si="248"/>
        <v>0</v>
      </c>
      <c r="DA163" s="126">
        <f t="shared" si="248"/>
        <v>0</v>
      </c>
      <c r="DB163" s="126">
        <f t="shared" si="248"/>
        <v>0</v>
      </c>
      <c r="DC163" s="126">
        <f t="shared" si="248"/>
        <v>0</v>
      </c>
      <c r="DD163" s="126">
        <f t="shared" si="248"/>
        <v>0</v>
      </c>
      <c r="DE163" s="126">
        <f t="shared" si="248"/>
        <v>0</v>
      </c>
      <c r="DF163" s="126">
        <f t="shared" si="248"/>
        <v>0</v>
      </c>
      <c r="DG163" s="126">
        <f t="shared" si="248"/>
        <v>0</v>
      </c>
      <c r="DH163" s="126">
        <f t="shared" si="248"/>
        <v>0</v>
      </c>
      <c r="DI163" s="126">
        <f t="shared" si="248"/>
        <v>0</v>
      </c>
      <c r="DJ163" s="126">
        <f t="shared" si="248"/>
        <v>0</v>
      </c>
      <c r="DK163" s="126">
        <f t="shared" si="248"/>
        <v>0</v>
      </c>
      <c r="DL163" s="126">
        <f t="shared" si="248"/>
        <v>0</v>
      </c>
      <c r="DM163" s="126">
        <f t="shared" si="248"/>
        <v>0</v>
      </c>
      <c r="DN163" s="126">
        <f t="shared" si="248"/>
        <v>0</v>
      </c>
      <c r="DO163" s="126">
        <f t="shared" si="248"/>
        <v>0</v>
      </c>
      <c r="DP163" s="126">
        <f t="shared" si="248"/>
        <v>0</v>
      </c>
      <c r="DQ163" s="126">
        <f t="shared" si="248"/>
        <v>0</v>
      </c>
      <c r="DR163" s="126">
        <f t="shared" si="248"/>
        <v>0</v>
      </c>
      <c r="DS163" s="126">
        <f t="shared" si="248"/>
        <v>0</v>
      </c>
      <c r="DT163" s="126">
        <f t="shared" si="248"/>
        <v>0</v>
      </c>
      <c r="DU163" s="126">
        <f t="shared" si="248"/>
        <v>0</v>
      </c>
      <c r="DV163" s="126">
        <f t="shared" si="248"/>
        <v>0</v>
      </c>
      <c r="DW163" s="126">
        <f t="shared" si="248"/>
        <v>0</v>
      </c>
      <c r="DX163" s="126">
        <f t="shared" si="248"/>
        <v>0</v>
      </c>
      <c r="DY163" s="126">
        <f t="shared" si="248"/>
        <v>0</v>
      </c>
      <c r="DZ163" s="126">
        <f t="shared" si="248"/>
        <v>0</v>
      </c>
      <c r="EA163" s="126">
        <f t="shared" si="248"/>
        <v>0</v>
      </c>
      <c r="EB163" s="126">
        <f t="shared" si="248"/>
        <v>0</v>
      </c>
      <c r="EC163" s="126">
        <f t="shared" ref="EC163:FH163" si="249" xml:space="preserve"> EC$158</f>
        <v>0</v>
      </c>
      <c r="ED163" s="126">
        <f t="shared" si="249"/>
        <v>0</v>
      </c>
      <c r="EE163" s="126">
        <f t="shared" si="249"/>
        <v>0</v>
      </c>
      <c r="EF163" s="126">
        <f t="shared" si="249"/>
        <v>0</v>
      </c>
      <c r="EG163" s="126">
        <f t="shared" si="249"/>
        <v>0</v>
      </c>
      <c r="EH163" s="126">
        <f t="shared" si="249"/>
        <v>0</v>
      </c>
      <c r="EI163" s="126">
        <f t="shared" si="249"/>
        <v>0</v>
      </c>
      <c r="EJ163" s="126">
        <f t="shared" si="249"/>
        <v>0</v>
      </c>
      <c r="EK163" s="126">
        <f t="shared" si="249"/>
        <v>0</v>
      </c>
      <c r="EL163" s="126">
        <f t="shared" si="249"/>
        <v>0</v>
      </c>
      <c r="EM163" s="126">
        <f t="shared" si="249"/>
        <v>0</v>
      </c>
      <c r="EN163" s="126">
        <f t="shared" si="249"/>
        <v>0</v>
      </c>
      <c r="EO163" s="126">
        <f t="shared" si="249"/>
        <v>0</v>
      </c>
      <c r="EP163" s="126">
        <f t="shared" si="249"/>
        <v>0</v>
      </c>
      <c r="EQ163" s="126">
        <f t="shared" si="249"/>
        <v>0</v>
      </c>
      <c r="ER163" s="126">
        <f t="shared" si="249"/>
        <v>0</v>
      </c>
      <c r="ES163" s="126">
        <f t="shared" si="249"/>
        <v>0</v>
      </c>
      <c r="ET163" s="126">
        <f t="shared" si="249"/>
        <v>0</v>
      </c>
      <c r="EU163" s="126">
        <f t="shared" si="249"/>
        <v>0</v>
      </c>
      <c r="EV163" s="126">
        <f t="shared" si="249"/>
        <v>0</v>
      </c>
      <c r="EW163" s="126">
        <f t="shared" si="249"/>
        <v>0</v>
      </c>
      <c r="EX163" s="126">
        <f t="shared" si="249"/>
        <v>0</v>
      </c>
      <c r="EY163" s="126">
        <f t="shared" si="249"/>
        <v>0</v>
      </c>
      <c r="EZ163" s="126">
        <f t="shared" si="249"/>
        <v>0</v>
      </c>
      <c r="FA163" s="126">
        <f t="shared" si="249"/>
        <v>0</v>
      </c>
      <c r="FB163" s="126">
        <f t="shared" si="249"/>
        <v>0</v>
      </c>
      <c r="FC163" s="126">
        <f t="shared" si="249"/>
        <v>0</v>
      </c>
      <c r="FD163" s="126">
        <f t="shared" si="249"/>
        <v>0</v>
      </c>
      <c r="FE163" s="126">
        <f t="shared" si="249"/>
        <v>0</v>
      </c>
      <c r="FF163" s="126">
        <f t="shared" si="249"/>
        <v>0</v>
      </c>
      <c r="FG163" s="126">
        <f t="shared" si="249"/>
        <v>0</v>
      </c>
      <c r="FH163" s="126">
        <f t="shared" si="249"/>
        <v>0</v>
      </c>
      <c r="FI163" s="126">
        <f t="shared" ref="FI163:GJ163" si="250" xml:space="preserve"> FI$158</f>
        <v>0</v>
      </c>
      <c r="FJ163" s="126">
        <f t="shared" si="250"/>
        <v>0</v>
      </c>
      <c r="FK163" s="126">
        <f t="shared" si="250"/>
        <v>0</v>
      </c>
      <c r="FL163" s="126">
        <f t="shared" si="250"/>
        <v>0</v>
      </c>
      <c r="FM163" s="126">
        <f t="shared" si="250"/>
        <v>0</v>
      </c>
      <c r="FN163" s="126">
        <f t="shared" si="250"/>
        <v>0</v>
      </c>
      <c r="FO163" s="126">
        <f t="shared" si="250"/>
        <v>0</v>
      </c>
      <c r="FP163" s="126">
        <f t="shared" si="250"/>
        <v>0</v>
      </c>
      <c r="FQ163" s="126">
        <f t="shared" si="250"/>
        <v>0</v>
      </c>
      <c r="FR163" s="126">
        <f t="shared" si="250"/>
        <v>0</v>
      </c>
      <c r="FS163" s="126">
        <f t="shared" si="250"/>
        <v>0</v>
      </c>
      <c r="FT163" s="126">
        <f t="shared" si="250"/>
        <v>0</v>
      </c>
      <c r="FU163" s="126">
        <f t="shared" si="250"/>
        <v>0</v>
      </c>
      <c r="FV163" s="126">
        <f t="shared" si="250"/>
        <v>0</v>
      </c>
      <c r="FW163" s="126">
        <f t="shared" si="250"/>
        <v>0</v>
      </c>
      <c r="FX163" s="126">
        <f t="shared" si="250"/>
        <v>0</v>
      </c>
      <c r="FY163" s="126">
        <f t="shared" si="250"/>
        <v>0</v>
      </c>
      <c r="FZ163" s="126">
        <f t="shared" si="250"/>
        <v>0</v>
      </c>
      <c r="GA163" s="126">
        <f t="shared" si="250"/>
        <v>0</v>
      </c>
      <c r="GB163" s="126">
        <f t="shared" si="250"/>
        <v>0</v>
      </c>
      <c r="GC163" s="126">
        <f t="shared" si="250"/>
        <v>0</v>
      </c>
      <c r="GD163" s="126">
        <f t="shared" si="250"/>
        <v>0</v>
      </c>
      <c r="GE163" s="126">
        <f t="shared" si="250"/>
        <v>0</v>
      </c>
      <c r="GF163" s="126">
        <f t="shared" si="250"/>
        <v>0</v>
      </c>
      <c r="GG163" s="126">
        <f t="shared" si="250"/>
        <v>0</v>
      </c>
      <c r="GH163" s="126">
        <f t="shared" si="250"/>
        <v>0</v>
      </c>
      <c r="GI163" s="126">
        <f t="shared" si="250"/>
        <v>0</v>
      </c>
      <c r="GJ163" s="126">
        <f t="shared" si="250"/>
        <v>0</v>
      </c>
    </row>
    <row r="164" spans="1:192" x14ac:dyDescent="0.35">
      <c r="E164" s="6" t="s">
        <v>293</v>
      </c>
      <c r="G164" s="12" t="str">
        <f xml:space="preserve"> SMU</f>
        <v>$ 000s</v>
      </c>
      <c r="H164" s="12">
        <f xml:space="preserve"> SUM(J164:GJ164)</f>
        <v>237.52817006460472</v>
      </c>
      <c r="J164" s="12">
        <f t="shared" ref="J164:AO164" si="251" xml:space="preserve"> MIN(J162:J163)</f>
        <v>0</v>
      </c>
      <c r="K164" s="12">
        <f t="shared" si="251"/>
        <v>0</v>
      </c>
      <c r="L164" s="12">
        <f t="shared" si="251"/>
        <v>0</v>
      </c>
      <c r="M164" s="12">
        <f t="shared" si="251"/>
        <v>0</v>
      </c>
      <c r="N164" s="12">
        <f t="shared" si="251"/>
        <v>26.933149698825858</v>
      </c>
      <c r="O164" s="12">
        <f t="shared" si="251"/>
        <v>0</v>
      </c>
      <c r="P164" s="12">
        <f t="shared" si="251"/>
        <v>0</v>
      </c>
      <c r="Q164" s="12">
        <f t="shared" si="251"/>
        <v>12.613511478711226</v>
      </c>
      <c r="R164" s="12">
        <f t="shared" si="251"/>
        <v>0</v>
      </c>
      <c r="S164" s="12">
        <f t="shared" si="251"/>
        <v>0</v>
      </c>
      <c r="T164" s="12">
        <f t="shared" si="251"/>
        <v>0</v>
      </c>
      <c r="U164" s="12">
        <f t="shared" si="251"/>
        <v>13.344728301858499</v>
      </c>
      <c r="V164" s="12">
        <f t="shared" si="251"/>
        <v>0</v>
      </c>
      <c r="W164" s="12">
        <f t="shared" si="251"/>
        <v>0</v>
      </c>
      <c r="X164" s="12">
        <f t="shared" si="251"/>
        <v>0</v>
      </c>
      <c r="Y164" s="12">
        <f t="shared" si="251"/>
        <v>13.614927451937522</v>
      </c>
      <c r="Z164" s="12">
        <f t="shared" si="251"/>
        <v>5.4048662417019534E-2</v>
      </c>
      <c r="AA164" s="12">
        <f t="shared" si="251"/>
        <v>0</v>
      </c>
      <c r="AB164" s="12">
        <f t="shared" si="251"/>
        <v>0</v>
      </c>
      <c r="AC164" s="12">
        <f t="shared" si="251"/>
        <v>14.830224432501936</v>
      </c>
      <c r="AD164" s="12">
        <f t="shared" si="251"/>
        <v>1.7578713452506436</v>
      </c>
      <c r="AE164" s="12">
        <f t="shared" si="251"/>
        <v>0</v>
      </c>
      <c r="AF164" s="12">
        <f t="shared" si="251"/>
        <v>0</v>
      </c>
      <c r="AG164" s="12">
        <f t="shared" si="251"/>
        <v>15.584996086836233</v>
      </c>
      <c r="AH164" s="12">
        <f t="shared" si="251"/>
        <v>3.4634995227549012</v>
      </c>
      <c r="AI164" s="12">
        <f t="shared" si="251"/>
        <v>0</v>
      </c>
      <c r="AJ164" s="12">
        <f t="shared" si="251"/>
        <v>0</v>
      </c>
      <c r="AK164" s="12">
        <f t="shared" si="251"/>
        <v>16.348121540847686</v>
      </c>
      <c r="AL164" s="12">
        <f t="shared" si="251"/>
        <v>5.1858383992264869</v>
      </c>
      <c r="AM164" s="12">
        <f t="shared" si="251"/>
        <v>0</v>
      </c>
      <c r="AN164" s="12">
        <f t="shared" si="251"/>
        <v>0</v>
      </c>
      <c r="AO164" s="12">
        <f t="shared" si="251"/>
        <v>16.667681763176216</v>
      </c>
      <c r="AP164" s="12">
        <f t="shared" ref="AP164:BU164" si="252" xml:space="preserve"> MIN(AP162:AP163)</f>
        <v>6.9115678879135221</v>
      </c>
      <c r="AQ164" s="12">
        <f t="shared" si="252"/>
        <v>0</v>
      </c>
      <c r="AR164" s="12">
        <f t="shared" si="252"/>
        <v>0</v>
      </c>
      <c r="AS164" s="12">
        <f t="shared" si="252"/>
        <v>0</v>
      </c>
      <c r="AT164" s="12">
        <f t="shared" si="252"/>
        <v>29.844176084826056</v>
      </c>
      <c r="AU164" s="12">
        <f t="shared" si="252"/>
        <v>0</v>
      </c>
      <c r="AV164" s="12">
        <f t="shared" si="252"/>
        <v>0</v>
      </c>
      <c r="AW164" s="12">
        <f t="shared" si="252"/>
        <v>0</v>
      </c>
      <c r="AX164" s="12">
        <f t="shared" si="252"/>
        <v>35.087726054886978</v>
      </c>
      <c r="AY164" s="12">
        <f t="shared" si="252"/>
        <v>0</v>
      </c>
      <c r="AZ164" s="12">
        <f t="shared" si="252"/>
        <v>0</v>
      </c>
      <c r="BA164" s="12">
        <f t="shared" si="252"/>
        <v>25.286101352633946</v>
      </c>
      <c r="BB164" s="12">
        <f t="shared" si="252"/>
        <v>0</v>
      </c>
      <c r="BC164" s="12">
        <f t="shared" si="252"/>
        <v>0</v>
      </c>
      <c r="BD164" s="12">
        <f t="shared" si="252"/>
        <v>0</v>
      </c>
      <c r="BE164" s="12">
        <f t="shared" si="252"/>
        <v>0</v>
      </c>
      <c r="BF164" s="12">
        <f t="shared" si="252"/>
        <v>0</v>
      </c>
      <c r="BG164" s="12">
        <f t="shared" si="252"/>
        <v>0</v>
      </c>
      <c r="BH164" s="12">
        <f t="shared" si="252"/>
        <v>0</v>
      </c>
      <c r="BI164" s="12">
        <f t="shared" si="252"/>
        <v>0</v>
      </c>
      <c r="BJ164" s="12">
        <f t="shared" si="252"/>
        <v>0</v>
      </c>
      <c r="BK164" s="12">
        <f t="shared" si="252"/>
        <v>0</v>
      </c>
      <c r="BL164" s="12">
        <f t="shared" si="252"/>
        <v>0</v>
      </c>
      <c r="BM164" s="12">
        <f t="shared" si="252"/>
        <v>0</v>
      </c>
      <c r="BN164" s="12">
        <f t="shared" si="252"/>
        <v>0</v>
      </c>
      <c r="BO164" s="12">
        <f t="shared" si="252"/>
        <v>0</v>
      </c>
      <c r="BP164" s="12">
        <f t="shared" si="252"/>
        <v>0</v>
      </c>
      <c r="BQ164" s="12">
        <f t="shared" si="252"/>
        <v>0</v>
      </c>
      <c r="BR164" s="12">
        <f t="shared" si="252"/>
        <v>0</v>
      </c>
      <c r="BS164" s="12">
        <f t="shared" si="252"/>
        <v>0</v>
      </c>
      <c r="BT164" s="12">
        <f t="shared" si="252"/>
        <v>0</v>
      </c>
      <c r="BU164" s="12">
        <f t="shared" si="252"/>
        <v>0</v>
      </c>
      <c r="BV164" s="12">
        <f t="shared" ref="BV164:DA164" si="253" xml:space="preserve"> MIN(BV162:BV163)</f>
        <v>0</v>
      </c>
      <c r="BW164" s="12">
        <f t="shared" si="253"/>
        <v>0</v>
      </c>
      <c r="BX164" s="12">
        <f t="shared" si="253"/>
        <v>0</v>
      </c>
      <c r="BY164" s="12">
        <f t="shared" si="253"/>
        <v>0</v>
      </c>
      <c r="BZ164" s="12">
        <f t="shared" si="253"/>
        <v>0</v>
      </c>
      <c r="CA164" s="12">
        <f t="shared" si="253"/>
        <v>0</v>
      </c>
      <c r="CB164" s="12">
        <f t="shared" si="253"/>
        <v>0</v>
      </c>
      <c r="CC164" s="12">
        <f t="shared" si="253"/>
        <v>0</v>
      </c>
      <c r="CD164" s="12">
        <f t="shared" si="253"/>
        <v>0</v>
      </c>
      <c r="CE164" s="12">
        <f t="shared" si="253"/>
        <v>0</v>
      </c>
      <c r="CF164" s="12">
        <f t="shared" si="253"/>
        <v>0</v>
      </c>
      <c r="CG164" s="12">
        <f t="shared" si="253"/>
        <v>0</v>
      </c>
      <c r="CH164" s="12">
        <f t="shared" si="253"/>
        <v>0</v>
      </c>
      <c r="CI164" s="12">
        <f t="shared" si="253"/>
        <v>0</v>
      </c>
      <c r="CJ164" s="12">
        <f t="shared" si="253"/>
        <v>0</v>
      </c>
      <c r="CK164" s="12">
        <f t="shared" si="253"/>
        <v>0</v>
      </c>
      <c r="CL164" s="12">
        <f t="shared" si="253"/>
        <v>0</v>
      </c>
      <c r="CM164" s="12">
        <f t="shared" si="253"/>
        <v>0</v>
      </c>
      <c r="CN164" s="12">
        <f t="shared" si="253"/>
        <v>0</v>
      </c>
      <c r="CO164" s="12">
        <f t="shared" si="253"/>
        <v>0</v>
      </c>
      <c r="CP164" s="12">
        <f t="shared" si="253"/>
        <v>0</v>
      </c>
      <c r="CQ164" s="12">
        <f t="shared" si="253"/>
        <v>0</v>
      </c>
      <c r="CR164" s="12">
        <f t="shared" si="253"/>
        <v>0</v>
      </c>
      <c r="CS164" s="12">
        <f t="shared" si="253"/>
        <v>0</v>
      </c>
      <c r="CT164" s="12">
        <f t="shared" si="253"/>
        <v>0</v>
      </c>
      <c r="CU164" s="12">
        <f t="shared" si="253"/>
        <v>0</v>
      </c>
      <c r="CV164" s="12">
        <f t="shared" si="253"/>
        <v>0</v>
      </c>
      <c r="CW164" s="12">
        <f t="shared" si="253"/>
        <v>0</v>
      </c>
      <c r="CX164" s="12">
        <f t="shared" si="253"/>
        <v>0</v>
      </c>
      <c r="CY164" s="12">
        <f t="shared" si="253"/>
        <v>0</v>
      </c>
      <c r="CZ164" s="12">
        <f t="shared" si="253"/>
        <v>0</v>
      </c>
      <c r="DA164" s="12">
        <f t="shared" si="253"/>
        <v>0</v>
      </c>
      <c r="DB164" s="12">
        <f t="shared" ref="DB164:EG164" si="254" xml:space="preserve"> MIN(DB162:DB163)</f>
        <v>0</v>
      </c>
      <c r="DC164" s="12">
        <f t="shared" si="254"/>
        <v>0</v>
      </c>
      <c r="DD164" s="12">
        <f t="shared" si="254"/>
        <v>0</v>
      </c>
      <c r="DE164" s="12">
        <f t="shared" si="254"/>
        <v>0</v>
      </c>
      <c r="DF164" s="12">
        <f t="shared" si="254"/>
        <v>0</v>
      </c>
      <c r="DG164" s="12">
        <f t="shared" si="254"/>
        <v>0</v>
      </c>
      <c r="DH164" s="12">
        <f t="shared" si="254"/>
        <v>0</v>
      </c>
      <c r="DI164" s="12">
        <f t="shared" si="254"/>
        <v>0</v>
      </c>
      <c r="DJ164" s="12">
        <f t="shared" si="254"/>
        <v>0</v>
      </c>
      <c r="DK164" s="12">
        <f t="shared" si="254"/>
        <v>0</v>
      </c>
      <c r="DL164" s="12">
        <f t="shared" si="254"/>
        <v>0</v>
      </c>
      <c r="DM164" s="12">
        <f t="shared" si="254"/>
        <v>0</v>
      </c>
      <c r="DN164" s="12">
        <f t="shared" si="254"/>
        <v>0</v>
      </c>
      <c r="DO164" s="12">
        <f t="shared" si="254"/>
        <v>0</v>
      </c>
      <c r="DP164" s="12">
        <f t="shared" si="254"/>
        <v>0</v>
      </c>
      <c r="DQ164" s="12">
        <f t="shared" si="254"/>
        <v>0</v>
      </c>
      <c r="DR164" s="12">
        <f t="shared" si="254"/>
        <v>0</v>
      </c>
      <c r="DS164" s="12">
        <f t="shared" si="254"/>
        <v>0</v>
      </c>
      <c r="DT164" s="12">
        <f t="shared" si="254"/>
        <v>0</v>
      </c>
      <c r="DU164" s="12">
        <f t="shared" si="254"/>
        <v>0</v>
      </c>
      <c r="DV164" s="12">
        <f t="shared" si="254"/>
        <v>0</v>
      </c>
      <c r="DW164" s="12">
        <f t="shared" si="254"/>
        <v>0</v>
      </c>
      <c r="DX164" s="12">
        <f t="shared" si="254"/>
        <v>0</v>
      </c>
      <c r="DY164" s="12">
        <f t="shared" si="254"/>
        <v>0</v>
      </c>
      <c r="DZ164" s="12">
        <f t="shared" si="254"/>
        <v>0</v>
      </c>
      <c r="EA164" s="12">
        <f t="shared" si="254"/>
        <v>0</v>
      </c>
      <c r="EB164" s="12">
        <f t="shared" si="254"/>
        <v>0</v>
      </c>
      <c r="EC164" s="12">
        <f t="shared" si="254"/>
        <v>0</v>
      </c>
      <c r="ED164" s="12">
        <f t="shared" si="254"/>
        <v>0</v>
      </c>
      <c r="EE164" s="12">
        <f t="shared" si="254"/>
        <v>0</v>
      </c>
      <c r="EF164" s="12">
        <f t="shared" si="254"/>
        <v>0</v>
      </c>
      <c r="EG164" s="12">
        <f t="shared" si="254"/>
        <v>0</v>
      </c>
      <c r="EH164" s="12">
        <f t="shared" ref="EH164:FM164" si="255" xml:space="preserve"> MIN(EH162:EH163)</f>
        <v>0</v>
      </c>
      <c r="EI164" s="12">
        <f t="shared" si="255"/>
        <v>0</v>
      </c>
      <c r="EJ164" s="12">
        <f t="shared" si="255"/>
        <v>0</v>
      </c>
      <c r="EK164" s="12">
        <f t="shared" si="255"/>
        <v>0</v>
      </c>
      <c r="EL164" s="12">
        <f t="shared" si="255"/>
        <v>0</v>
      </c>
      <c r="EM164" s="12">
        <f t="shared" si="255"/>
        <v>0</v>
      </c>
      <c r="EN164" s="12">
        <f t="shared" si="255"/>
        <v>0</v>
      </c>
      <c r="EO164" s="12">
        <f t="shared" si="255"/>
        <v>0</v>
      </c>
      <c r="EP164" s="12">
        <f t="shared" si="255"/>
        <v>0</v>
      </c>
      <c r="EQ164" s="12">
        <f t="shared" si="255"/>
        <v>0</v>
      </c>
      <c r="ER164" s="12">
        <f t="shared" si="255"/>
        <v>0</v>
      </c>
      <c r="ES164" s="12">
        <f t="shared" si="255"/>
        <v>0</v>
      </c>
      <c r="ET164" s="12">
        <f t="shared" si="255"/>
        <v>0</v>
      </c>
      <c r="EU164" s="12">
        <f t="shared" si="255"/>
        <v>0</v>
      </c>
      <c r="EV164" s="12">
        <f t="shared" si="255"/>
        <v>0</v>
      </c>
      <c r="EW164" s="12">
        <f t="shared" si="255"/>
        <v>0</v>
      </c>
      <c r="EX164" s="12">
        <f t="shared" si="255"/>
        <v>0</v>
      </c>
      <c r="EY164" s="12">
        <f t="shared" si="255"/>
        <v>0</v>
      </c>
      <c r="EZ164" s="12">
        <f t="shared" si="255"/>
        <v>0</v>
      </c>
      <c r="FA164" s="12">
        <f t="shared" si="255"/>
        <v>0</v>
      </c>
      <c r="FB164" s="12">
        <f t="shared" si="255"/>
        <v>0</v>
      </c>
      <c r="FC164" s="12">
        <f t="shared" si="255"/>
        <v>0</v>
      </c>
      <c r="FD164" s="12">
        <f t="shared" si="255"/>
        <v>0</v>
      </c>
      <c r="FE164" s="12">
        <f t="shared" si="255"/>
        <v>0</v>
      </c>
      <c r="FF164" s="12">
        <f t="shared" si="255"/>
        <v>0</v>
      </c>
      <c r="FG164" s="12">
        <f t="shared" si="255"/>
        <v>0</v>
      </c>
      <c r="FH164" s="12">
        <f t="shared" si="255"/>
        <v>0</v>
      </c>
      <c r="FI164" s="12">
        <f t="shared" si="255"/>
        <v>0</v>
      </c>
      <c r="FJ164" s="12">
        <f t="shared" si="255"/>
        <v>0</v>
      </c>
      <c r="FK164" s="12">
        <f t="shared" si="255"/>
        <v>0</v>
      </c>
      <c r="FL164" s="12">
        <f t="shared" si="255"/>
        <v>0</v>
      </c>
      <c r="FM164" s="12">
        <f t="shared" si="255"/>
        <v>0</v>
      </c>
      <c r="FN164" s="12">
        <f t="shared" ref="FN164:GJ164" si="256" xml:space="preserve"> MIN(FN162:FN163)</f>
        <v>0</v>
      </c>
      <c r="FO164" s="12">
        <f t="shared" si="256"/>
        <v>0</v>
      </c>
      <c r="FP164" s="12">
        <f t="shared" si="256"/>
        <v>0</v>
      </c>
      <c r="FQ164" s="12">
        <f t="shared" si="256"/>
        <v>0</v>
      </c>
      <c r="FR164" s="12">
        <f t="shared" si="256"/>
        <v>0</v>
      </c>
      <c r="FS164" s="12">
        <f t="shared" si="256"/>
        <v>0</v>
      </c>
      <c r="FT164" s="12">
        <f t="shared" si="256"/>
        <v>0</v>
      </c>
      <c r="FU164" s="12">
        <f t="shared" si="256"/>
        <v>0</v>
      </c>
      <c r="FV164" s="12">
        <f t="shared" si="256"/>
        <v>0</v>
      </c>
      <c r="FW164" s="12">
        <f t="shared" si="256"/>
        <v>0</v>
      </c>
      <c r="FX164" s="12">
        <f t="shared" si="256"/>
        <v>0</v>
      </c>
      <c r="FY164" s="12">
        <f t="shared" si="256"/>
        <v>0</v>
      </c>
      <c r="FZ164" s="12">
        <f t="shared" si="256"/>
        <v>0</v>
      </c>
      <c r="GA164" s="12">
        <f t="shared" si="256"/>
        <v>0</v>
      </c>
      <c r="GB164" s="12">
        <f t="shared" si="256"/>
        <v>0</v>
      </c>
      <c r="GC164" s="12">
        <f t="shared" si="256"/>
        <v>0</v>
      </c>
      <c r="GD164" s="12">
        <f t="shared" si="256"/>
        <v>0</v>
      </c>
      <c r="GE164" s="12">
        <f t="shared" si="256"/>
        <v>0</v>
      </c>
      <c r="GF164" s="12">
        <f t="shared" si="256"/>
        <v>0</v>
      </c>
      <c r="GG164" s="12">
        <f t="shared" si="256"/>
        <v>0</v>
      </c>
      <c r="GH164" s="12">
        <f t="shared" si="256"/>
        <v>0</v>
      </c>
      <c r="GI164" s="12">
        <f t="shared" si="256"/>
        <v>0</v>
      </c>
      <c r="GJ164" s="12">
        <f t="shared" si="256"/>
        <v>0</v>
      </c>
    </row>
    <row r="165" spans="1:192" s="572" customFormat="1" x14ac:dyDescent="0.35">
      <c r="A165" s="567"/>
      <c r="B165" s="567"/>
      <c r="C165" s="568"/>
      <c r="D165" s="569"/>
      <c r="E165" s="570" t="str">
        <f xml:space="preserve"> LEFT(E164, LEN(E164) - 4)</f>
        <v>RCF interest paid</v>
      </c>
      <c r="F165" s="570"/>
      <c r="G165" s="570" t="str">
        <f xml:space="preserve"> SMU</f>
        <v>$ 000s</v>
      </c>
      <c r="H165" s="570">
        <f xml:space="preserve"> SUM(J165:GJ165)</f>
        <v>-237.52817006460472</v>
      </c>
      <c r="I165" s="571"/>
      <c r="J165" s="570">
        <f t="shared" ref="J165:BU165" si="257" xml:space="preserve"> -1 * J164</f>
        <v>0</v>
      </c>
      <c r="K165" s="570">
        <f t="shared" si="257"/>
        <v>0</v>
      </c>
      <c r="L165" s="570">
        <f t="shared" si="257"/>
        <v>0</v>
      </c>
      <c r="M165" s="570">
        <f t="shared" si="257"/>
        <v>0</v>
      </c>
      <c r="N165" s="570">
        <f t="shared" si="257"/>
        <v>-26.933149698825858</v>
      </c>
      <c r="O165" s="570">
        <f t="shared" si="257"/>
        <v>0</v>
      </c>
      <c r="P165" s="570">
        <f t="shared" si="257"/>
        <v>0</v>
      </c>
      <c r="Q165" s="570">
        <f t="shared" si="257"/>
        <v>-12.613511478711226</v>
      </c>
      <c r="R165" s="570">
        <f t="shared" si="257"/>
        <v>0</v>
      </c>
      <c r="S165" s="570">
        <f t="shared" si="257"/>
        <v>0</v>
      </c>
      <c r="T165" s="570">
        <f t="shared" si="257"/>
        <v>0</v>
      </c>
      <c r="U165" s="570">
        <f t="shared" si="257"/>
        <v>-13.344728301858499</v>
      </c>
      <c r="V165" s="570">
        <f t="shared" si="257"/>
        <v>0</v>
      </c>
      <c r="W165" s="570">
        <f t="shared" si="257"/>
        <v>0</v>
      </c>
      <c r="X165" s="570">
        <f t="shared" si="257"/>
        <v>0</v>
      </c>
      <c r="Y165" s="570">
        <f t="shared" si="257"/>
        <v>-13.614927451937522</v>
      </c>
      <c r="Z165" s="570">
        <f t="shared" si="257"/>
        <v>-5.4048662417019534E-2</v>
      </c>
      <c r="AA165" s="570">
        <f t="shared" si="257"/>
        <v>0</v>
      </c>
      <c r="AB165" s="570">
        <f t="shared" si="257"/>
        <v>0</v>
      </c>
      <c r="AC165" s="570">
        <f t="shared" si="257"/>
        <v>-14.830224432501936</v>
      </c>
      <c r="AD165" s="570">
        <f t="shared" si="257"/>
        <v>-1.7578713452506436</v>
      </c>
      <c r="AE165" s="570">
        <f t="shared" si="257"/>
        <v>0</v>
      </c>
      <c r="AF165" s="570">
        <f t="shared" si="257"/>
        <v>0</v>
      </c>
      <c r="AG165" s="570">
        <f t="shared" si="257"/>
        <v>-15.584996086836233</v>
      </c>
      <c r="AH165" s="570">
        <f t="shared" si="257"/>
        <v>-3.4634995227549012</v>
      </c>
      <c r="AI165" s="570">
        <f t="shared" si="257"/>
        <v>0</v>
      </c>
      <c r="AJ165" s="570">
        <f t="shared" si="257"/>
        <v>0</v>
      </c>
      <c r="AK165" s="570">
        <f t="shared" si="257"/>
        <v>-16.348121540847686</v>
      </c>
      <c r="AL165" s="570">
        <f t="shared" si="257"/>
        <v>-5.1858383992264869</v>
      </c>
      <c r="AM165" s="570">
        <f t="shared" si="257"/>
        <v>0</v>
      </c>
      <c r="AN165" s="570">
        <f t="shared" si="257"/>
        <v>0</v>
      </c>
      <c r="AO165" s="570">
        <f t="shared" si="257"/>
        <v>-16.667681763176216</v>
      </c>
      <c r="AP165" s="570">
        <f t="shared" si="257"/>
        <v>-6.9115678879135221</v>
      </c>
      <c r="AQ165" s="570">
        <f t="shared" si="257"/>
        <v>0</v>
      </c>
      <c r="AR165" s="570">
        <f t="shared" si="257"/>
        <v>0</v>
      </c>
      <c r="AS165" s="570">
        <f t="shared" si="257"/>
        <v>0</v>
      </c>
      <c r="AT165" s="570">
        <f t="shared" si="257"/>
        <v>-29.844176084826056</v>
      </c>
      <c r="AU165" s="570">
        <f t="shared" si="257"/>
        <v>0</v>
      </c>
      <c r="AV165" s="570">
        <f t="shared" si="257"/>
        <v>0</v>
      </c>
      <c r="AW165" s="570">
        <f t="shared" si="257"/>
        <v>0</v>
      </c>
      <c r="AX165" s="570">
        <f t="shared" si="257"/>
        <v>-35.087726054886978</v>
      </c>
      <c r="AY165" s="570">
        <f t="shared" si="257"/>
        <v>0</v>
      </c>
      <c r="AZ165" s="570">
        <f t="shared" si="257"/>
        <v>0</v>
      </c>
      <c r="BA165" s="570">
        <f t="shared" si="257"/>
        <v>-25.286101352633946</v>
      </c>
      <c r="BB165" s="570">
        <f t="shared" si="257"/>
        <v>0</v>
      </c>
      <c r="BC165" s="570">
        <f t="shared" si="257"/>
        <v>0</v>
      </c>
      <c r="BD165" s="570">
        <f t="shared" si="257"/>
        <v>0</v>
      </c>
      <c r="BE165" s="570">
        <f t="shared" si="257"/>
        <v>0</v>
      </c>
      <c r="BF165" s="570">
        <f t="shared" si="257"/>
        <v>0</v>
      </c>
      <c r="BG165" s="570">
        <f t="shared" si="257"/>
        <v>0</v>
      </c>
      <c r="BH165" s="570">
        <f t="shared" si="257"/>
        <v>0</v>
      </c>
      <c r="BI165" s="570">
        <f t="shared" si="257"/>
        <v>0</v>
      </c>
      <c r="BJ165" s="570">
        <f t="shared" si="257"/>
        <v>0</v>
      </c>
      <c r="BK165" s="570">
        <f t="shared" si="257"/>
        <v>0</v>
      </c>
      <c r="BL165" s="570">
        <f t="shared" si="257"/>
        <v>0</v>
      </c>
      <c r="BM165" s="570">
        <f t="shared" si="257"/>
        <v>0</v>
      </c>
      <c r="BN165" s="570">
        <f t="shared" si="257"/>
        <v>0</v>
      </c>
      <c r="BO165" s="570">
        <f t="shared" si="257"/>
        <v>0</v>
      </c>
      <c r="BP165" s="570">
        <f t="shared" si="257"/>
        <v>0</v>
      </c>
      <c r="BQ165" s="570">
        <f t="shared" si="257"/>
        <v>0</v>
      </c>
      <c r="BR165" s="570">
        <f t="shared" si="257"/>
        <v>0</v>
      </c>
      <c r="BS165" s="570">
        <f t="shared" si="257"/>
        <v>0</v>
      </c>
      <c r="BT165" s="570">
        <f t="shared" si="257"/>
        <v>0</v>
      </c>
      <c r="BU165" s="570">
        <f t="shared" si="257"/>
        <v>0</v>
      </c>
      <c r="BV165" s="570">
        <f t="shared" ref="BV165:EG165" si="258" xml:space="preserve"> -1 * BV164</f>
        <v>0</v>
      </c>
      <c r="BW165" s="570">
        <f t="shared" si="258"/>
        <v>0</v>
      </c>
      <c r="BX165" s="570">
        <f t="shared" si="258"/>
        <v>0</v>
      </c>
      <c r="BY165" s="570">
        <f t="shared" si="258"/>
        <v>0</v>
      </c>
      <c r="BZ165" s="570">
        <f t="shared" si="258"/>
        <v>0</v>
      </c>
      <c r="CA165" s="570">
        <f t="shared" si="258"/>
        <v>0</v>
      </c>
      <c r="CB165" s="570">
        <f t="shared" si="258"/>
        <v>0</v>
      </c>
      <c r="CC165" s="570">
        <f t="shared" si="258"/>
        <v>0</v>
      </c>
      <c r="CD165" s="570">
        <f t="shared" si="258"/>
        <v>0</v>
      </c>
      <c r="CE165" s="570">
        <f t="shared" si="258"/>
        <v>0</v>
      </c>
      <c r="CF165" s="570">
        <f t="shared" si="258"/>
        <v>0</v>
      </c>
      <c r="CG165" s="570">
        <f t="shared" si="258"/>
        <v>0</v>
      </c>
      <c r="CH165" s="570">
        <f t="shared" si="258"/>
        <v>0</v>
      </c>
      <c r="CI165" s="570">
        <f t="shared" si="258"/>
        <v>0</v>
      </c>
      <c r="CJ165" s="570">
        <f t="shared" si="258"/>
        <v>0</v>
      </c>
      <c r="CK165" s="570">
        <f t="shared" si="258"/>
        <v>0</v>
      </c>
      <c r="CL165" s="570">
        <f t="shared" si="258"/>
        <v>0</v>
      </c>
      <c r="CM165" s="570">
        <f t="shared" si="258"/>
        <v>0</v>
      </c>
      <c r="CN165" s="570">
        <f t="shared" si="258"/>
        <v>0</v>
      </c>
      <c r="CO165" s="570">
        <f t="shared" si="258"/>
        <v>0</v>
      </c>
      <c r="CP165" s="570">
        <f t="shared" si="258"/>
        <v>0</v>
      </c>
      <c r="CQ165" s="570">
        <f t="shared" si="258"/>
        <v>0</v>
      </c>
      <c r="CR165" s="570">
        <f t="shared" si="258"/>
        <v>0</v>
      </c>
      <c r="CS165" s="570">
        <f t="shared" si="258"/>
        <v>0</v>
      </c>
      <c r="CT165" s="570">
        <f t="shared" si="258"/>
        <v>0</v>
      </c>
      <c r="CU165" s="570">
        <f t="shared" si="258"/>
        <v>0</v>
      </c>
      <c r="CV165" s="570">
        <f t="shared" si="258"/>
        <v>0</v>
      </c>
      <c r="CW165" s="570">
        <f t="shared" si="258"/>
        <v>0</v>
      </c>
      <c r="CX165" s="570">
        <f t="shared" si="258"/>
        <v>0</v>
      </c>
      <c r="CY165" s="570">
        <f t="shared" si="258"/>
        <v>0</v>
      </c>
      <c r="CZ165" s="570">
        <f t="shared" si="258"/>
        <v>0</v>
      </c>
      <c r="DA165" s="570">
        <f t="shared" si="258"/>
        <v>0</v>
      </c>
      <c r="DB165" s="570">
        <f t="shared" si="258"/>
        <v>0</v>
      </c>
      <c r="DC165" s="570">
        <f t="shared" si="258"/>
        <v>0</v>
      </c>
      <c r="DD165" s="570">
        <f t="shared" si="258"/>
        <v>0</v>
      </c>
      <c r="DE165" s="570">
        <f t="shared" si="258"/>
        <v>0</v>
      </c>
      <c r="DF165" s="570">
        <f t="shared" si="258"/>
        <v>0</v>
      </c>
      <c r="DG165" s="570">
        <f t="shared" si="258"/>
        <v>0</v>
      </c>
      <c r="DH165" s="570">
        <f t="shared" si="258"/>
        <v>0</v>
      </c>
      <c r="DI165" s="570">
        <f t="shared" si="258"/>
        <v>0</v>
      </c>
      <c r="DJ165" s="570">
        <f t="shared" si="258"/>
        <v>0</v>
      </c>
      <c r="DK165" s="570">
        <f t="shared" si="258"/>
        <v>0</v>
      </c>
      <c r="DL165" s="570">
        <f t="shared" si="258"/>
        <v>0</v>
      </c>
      <c r="DM165" s="570">
        <f t="shared" si="258"/>
        <v>0</v>
      </c>
      <c r="DN165" s="570">
        <f t="shared" si="258"/>
        <v>0</v>
      </c>
      <c r="DO165" s="570">
        <f t="shared" si="258"/>
        <v>0</v>
      </c>
      <c r="DP165" s="570">
        <f t="shared" si="258"/>
        <v>0</v>
      </c>
      <c r="DQ165" s="570">
        <f t="shared" si="258"/>
        <v>0</v>
      </c>
      <c r="DR165" s="570">
        <f t="shared" si="258"/>
        <v>0</v>
      </c>
      <c r="DS165" s="570">
        <f t="shared" si="258"/>
        <v>0</v>
      </c>
      <c r="DT165" s="570">
        <f t="shared" si="258"/>
        <v>0</v>
      </c>
      <c r="DU165" s="570">
        <f t="shared" si="258"/>
        <v>0</v>
      </c>
      <c r="DV165" s="570">
        <f t="shared" si="258"/>
        <v>0</v>
      </c>
      <c r="DW165" s="570">
        <f t="shared" si="258"/>
        <v>0</v>
      </c>
      <c r="DX165" s="570">
        <f t="shared" si="258"/>
        <v>0</v>
      </c>
      <c r="DY165" s="570">
        <f t="shared" si="258"/>
        <v>0</v>
      </c>
      <c r="DZ165" s="570">
        <f t="shared" si="258"/>
        <v>0</v>
      </c>
      <c r="EA165" s="570">
        <f t="shared" si="258"/>
        <v>0</v>
      </c>
      <c r="EB165" s="570">
        <f t="shared" si="258"/>
        <v>0</v>
      </c>
      <c r="EC165" s="570">
        <f t="shared" si="258"/>
        <v>0</v>
      </c>
      <c r="ED165" s="570">
        <f t="shared" si="258"/>
        <v>0</v>
      </c>
      <c r="EE165" s="570">
        <f t="shared" si="258"/>
        <v>0</v>
      </c>
      <c r="EF165" s="570">
        <f t="shared" si="258"/>
        <v>0</v>
      </c>
      <c r="EG165" s="570">
        <f t="shared" si="258"/>
        <v>0</v>
      </c>
      <c r="EH165" s="570">
        <f t="shared" ref="EH165:GJ165" si="259" xml:space="preserve"> -1 * EH164</f>
        <v>0</v>
      </c>
      <c r="EI165" s="570">
        <f t="shared" si="259"/>
        <v>0</v>
      </c>
      <c r="EJ165" s="570">
        <f t="shared" si="259"/>
        <v>0</v>
      </c>
      <c r="EK165" s="570">
        <f t="shared" si="259"/>
        <v>0</v>
      </c>
      <c r="EL165" s="570">
        <f t="shared" si="259"/>
        <v>0</v>
      </c>
      <c r="EM165" s="570">
        <f t="shared" si="259"/>
        <v>0</v>
      </c>
      <c r="EN165" s="570">
        <f t="shared" si="259"/>
        <v>0</v>
      </c>
      <c r="EO165" s="570">
        <f t="shared" si="259"/>
        <v>0</v>
      </c>
      <c r="EP165" s="570">
        <f t="shared" si="259"/>
        <v>0</v>
      </c>
      <c r="EQ165" s="570">
        <f t="shared" si="259"/>
        <v>0</v>
      </c>
      <c r="ER165" s="570">
        <f t="shared" si="259"/>
        <v>0</v>
      </c>
      <c r="ES165" s="570">
        <f t="shared" si="259"/>
        <v>0</v>
      </c>
      <c r="ET165" s="570">
        <f t="shared" si="259"/>
        <v>0</v>
      </c>
      <c r="EU165" s="570">
        <f t="shared" si="259"/>
        <v>0</v>
      </c>
      <c r="EV165" s="570">
        <f t="shared" si="259"/>
        <v>0</v>
      </c>
      <c r="EW165" s="570">
        <f t="shared" si="259"/>
        <v>0</v>
      </c>
      <c r="EX165" s="570">
        <f t="shared" si="259"/>
        <v>0</v>
      </c>
      <c r="EY165" s="570">
        <f t="shared" si="259"/>
        <v>0</v>
      </c>
      <c r="EZ165" s="570">
        <f t="shared" si="259"/>
        <v>0</v>
      </c>
      <c r="FA165" s="570">
        <f t="shared" si="259"/>
        <v>0</v>
      </c>
      <c r="FB165" s="570">
        <f t="shared" si="259"/>
        <v>0</v>
      </c>
      <c r="FC165" s="570">
        <f t="shared" si="259"/>
        <v>0</v>
      </c>
      <c r="FD165" s="570">
        <f t="shared" si="259"/>
        <v>0</v>
      </c>
      <c r="FE165" s="570">
        <f t="shared" si="259"/>
        <v>0</v>
      </c>
      <c r="FF165" s="570">
        <f t="shared" si="259"/>
        <v>0</v>
      </c>
      <c r="FG165" s="570">
        <f t="shared" si="259"/>
        <v>0</v>
      </c>
      <c r="FH165" s="570">
        <f t="shared" si="259"/>
        <v>0</v>
      </c>
      <c r="FI165" s="570">
        <f t="shared" si="259"/>
        <v>0</v>
      </c>
      <c r="FJ165" s="570">
        <f t="shared" si="259"/>
        <v>0</v>
      </c>
      <c r="FK165" s="570">
        <f t="shared" si="259"/>
        <v>0</v>
      </c>
      <c r="FL165" s="570">
        <f t="shared" si="259"/>
        <v>0</v>
      </c>
      <c r="FM165" s="570">
        <f t="shared" si="259"/>
        <v>0</v>
      </c>
      <c r="FN165" s="570">
        <f t="shared" si="259"/>
        <v>0</v>
      </c>
      <c r="FO165" s="570">
        <f t="shared" si="259"/>
        <v>0</v>
      </c>
      <c r="FP165" s="570">
        <f t="shared" si="259"/>
        <v>0</v>
      </c>
      <c r="FQ165" s="570">
        <f t="shared" si="259"/>
        <v>0</v>
      </c>
      <c r="FR165" s="570">
        <f t="shared" si="259"/>
        <v>0</v>
      </c>
      <c r="FS165" s="570">
        <f t="shared" si="259"/>
        <v>0</v>
      </c>
      <c r="FT165" s="570">
        <f t="shared" si="259"/>
        <v>0</v>
      </c>
      <c r="FU165" s="570">
        <f t="shared" si="259"/>
        <v>0</v>
      </c>
      <c r="FV165" s="570">
        <f t="shared" si="259"/>
        <v>0</v>
      </c>
      <c r="FW165" s="570">
        <f t="shared" si="259"/>
        <v>0</v>
      </c>
      <c r="FX165" s="570">
        <f t="shared" si="259"/>
        <v>0</v>
      </c>
      <c r="FY165" s="570">
        <f t="shared" si="259"/>
        <v>0</v>
      </c>
      <c r="FZ165" s="570">
        <f t="shared" si="259"/>
        <v>0</v>
      </c>
      <c r="GA165" s="570">
        <f t="shared" si="259"/>
        <v>0</v>
      </c>
      <c r="GB165" s="570">
        <f t="shared" si="259"/>
        <v>0</v>
      </c>
      <c r="GC165" s="570">
        <f t="shared" si="259"/>
        <v>0</v>
      </c>
      <c r="GD165" s="570">
        <f t="shared" si="259"/>
        <v>0</v>
      </c>
      <c r="GE165" s="570">
        <f t="shared" si="259"/>
        <v>0</v>
      </c>
      <c r="GF165" s="570">
        <f t="shared" si="259"/>
        <v>0</v>
      </c>
      <c r="GG165" s="570">
        <f t="shared" si="259"/>
        <v>0</v>
      </c>
      <c r="GH165" s="570">
        <f t="shared" si="259"/>
        <v>0</v>
      </c>
      <c r="GI165" s="570">
        <f t="shared" si="259"/>
        <v>0</v>
      </c>
      <c r="GJ165" s="570">
        <f t="shared" si="259"/>
        <v>0</v>
      </c>
    </row>
    <row r="167" spans="1:192" x14ac:dyDescent="0.35">
      <c r="B167" s="15" t="s">
        <v>294</v>
      </c>
    </row>
    <row r="168" spans="1:192" x14ac:dyDescent="0.35">
      <c r="E168" s="126" t="str">
        <f t="shared" ref="E168:BP168" si="260" xml:space="preserve"> E$158</f>
        <v>RCF interest due POS</v>
      </c>
      <c r="F168" s="126">
        <f t="shared" si="260"/>
        <v>0</v>
      </c>
      <c r="G168" s="126" t="str">
        <f t="shared" si="260"/>
        <v>$ 000s</v>
      </c>
      <c r="H168" s="126">
        <f t="shared" si="260"/>
        <v>280.77633120738801</v>
      </c>
      <c r="I168" s="126">
        <f t="shared" si="260"/>
        <v>0</v>
      </c>
      <c r="J168" s="126">
        <f t="shared" si="260"/>
        <v>0</v>
      </c>
      <c r="K168" s="126">
        <f t="shared" si="260"/>
        <v>0</v>
      </c>
      <c r="L168" s="126">
        <f t="shared" si="260"/>
        <v>0</v>
      </c>
      <c r="M168" s="126">
        <f t="shared" si="260"/>
        <v>0</v>
      </c>
      <c r="N168" s="126">
        <f t="shared" si="260"/>
        <v>26.933149698825858</v>
      </c>
      <c r="O168" s="126">
        <f t="shared" si="260"/>
        <v>0</v>
      </c>
      <c r="P168" s="126">
        <f t="shared" si="260"/>
        <v>0</v>
      </c>
      <c r="Q168" s="126">
        <f t="shared" si="260"/>
        <v>12.613511478711226</v>
      </c>
      <c r="R168" s="126">
        <f t="shared" si="260"/>
        <v>0</v>
      </c>
      <c r="S168" s="126">
        <f t="shared" si="260"/>
        <v>0</v>
      </c>
      <c r="T168" s="126">
        <f t="shared" si="260"/>
        <v>0</v>
      </c>
      <c r="U168" s="126">
        <f t="shared" si="260"/>
        <v>13.344728301858499</v>
      </c>
      <c r="V168" s="126">
        <f t="shared" si="260"/>
        <v>0</v>
      </c>
      <c r="W168" s="126">
        <f t="shared" si="260"/>
        <v>0</v>
      </c>
      <c r="X168" s="126">
        <f t="shared" si="260"/>
        <v>0</v>
      </c>
      <c r="Y168" s="126">
        <f t="shared" si="260"/>
        <v>13.614927451937522</v>
      </c>
      <c r="Z168" s="126">
        <f t="shared" si="260"/>
        <v>5.4048662417019534E-2</v>
      </c>
      <c r="AA168" s="126">
        <f t="shared" si="260"/>
        <v>0</v>
      </c>
      <c r="AB168" s="126">
        <f t="shared" si="260"/>
        <v>0</v>
      </c>
      <c r="AC168" s="126">
        <f t="shared" si="260"/>
        <v>14.830224432501936</v>
      </c>
      <c r="AD168" s="126">
        <f t="shared" si="260"/>
        <v>1.7578713452506436</v>
      </c>
      <c r="AE168" s="126">
        <f t="shared" si="260"/>
        <v>0</v>
      </c>
      <c r="AF168" s="126">
        <f t="shared" si="260"/>
        <v>0</v>
      </c>
      <c r="AG168" s="126">
        <f t="shared" si="260"/>
        <v>15.584996086836233</v>
      </c>
      <c r="AH168" s="126">
        <f t="shared" si="260"/>
        <v>3.4634995227549012</v>
      </c>
      <c r="AI168" s="126">
        <f t="shared" si="260"/>
        <v>0</v>
      </c>
      <c r="AJ168" s="126">
        <f t="shared" si="260"/>
        <v>0</v>
      </c>
      <c r="AK168" s="126">
        <f t="shared" si="260"/>
        <v>16.348121540847686</v>
      </c>
      <c r="AL168" s="126">
        <f t="shared" si="260"/>
        <v>5.1858383992264869</v>
      </c>
      <c r="AM168" s="126">
        <f t="shared" si="260"/>
        <v>0</v>
      </c>
      <c r="AN168" s="126">
        <f t="shared" si="260"/>
        <v>0</v>
      </c>
      <c r="AO168" s="126">
        <f t="shared" si="260"/>
        <v>16.667681763176216</v>
      </c>
      <c r="AP168" s="126">
        <f t="shared" si="260"/>
        <v>6.9115678879135221</v>
      </c>
      <c r="AQ168" s="126">
        <f t="shared" si="260"/>
        <v>0</v>
      </c>
      <c r="AR168" s="126">
        <f t="shared" si="260"/>
        <v>0</v>
      </c>
      <c r="AS168" s="126">
        <f t="shared" si="260"/>
        <v>20.351948231375278</v>
      </c>
      <c r="AT168" s="126">
        <f t="shared" si="260"/>
        <v>29.844176084826056</v>
      </c>
      <c r="AU168" s="126">
        <f t="shared" si="260"/>
        <v>0</v>
      </c>
      <c r="AV168" s="126">
        <f t="shared" si="260"/>
        <v>0</v>
      </c>
      <c r="AW168" s="126">
        <f t="shared" si="260"/>
        <v>22.896212911408025</v>
      </c>
      <c r="AX168" s="126">
        <f t="shared" si="260"/>
        <v>35.087726054886978</v>
      </c>
      <c r="AY168" s="126">
        <f t="shared" si="260"/>
        <v>0</v>
      </c>
      <c r="AZ168" s="126">
        <f t="shared" si="260"/>
        <v>0</v>
      </c>
      <c r="BA168" s="126">
        <f t="shared" si="260"/>
        <v>25.286101352633946</v>
      </c>
      <c r="BB168" s="126">
        <f t="shared" si="260"/>
        <v>0</v>
      </c>
      <c r="BC168" s="126">
        <f t="shared" si="260"/>
        <v>0</v>
      </c>
      <c r="BD168" s="126">
        <f t="shared" si="260"/>
        <v>0</v>
      </c>
      <c r="BE168" s="126">
        <f t="shared" si="260"/>
        <v>0</v>
      </c>
      <c r="BF168" s="126">
        <f t="shared" si="260"/>
        <v>0</v>
      </c>
      <c r="BG168" s="126">
        <f t="shared" si="260"/>
        <v>0</v>
      </c>
      <c r="BH168" s="126">
        <f t="shared" si="260"/>
        <v>0</v>
      </c>
      <c r="BI168" s="126">
        <f t="shared" si="260"/>
        <v>0</v>
      </c>
      <c r="BJ168" s="126">
        <f t="shared" si="260"/>
        <v>0</v>
      </c>
      <c r="BK168" s="126">
        <f t="shared" si="260"/>
        <v>0</v>
      </c>
      <c r="BL168" s="126">
        <f t="shared" si="260"/>
        <v>0</v>
      </c>
      <c r="BM168" s="126">
        <f t="shared" si="260"/>
        <v>0</v>
      </c>
      <c r="BN168" s="126">
        <f t="shared" si="260"/>
        <v>0</v>
      </c>
      <c r="BO168" s="126">
        <f t="shared" si="260"/>
        <v>0</v>
      </c>
      <c r="BP168" s="126">
        <f t="shared" si="260"/>
        <v>0</v>
      </c>
      <c r="BQ168" s="126">
        <f t="shared" ref="BQ168:EB168" si="261" xml:space="preserve"> BQ$158</f>
        <v>0</v>
      </c>
      <c r="BR168" s="126">
        <f t="shared" si="261"/>
        <v>0</v>
      </c>
      <c r="BS168" s="126">
        <f t="shared" si="261"/>
        <v>0</v>
      </c>
      <c r="BT168" s="126">
        <f t="shared" si="261"/>
        <v>0</v>
      </c>
      <c r="BU168" s="126">
        <f t="shared" si="261"/>
        <v>0</v>
      </c>
      <c r="BV168" s="126">
        <f t="shared" si="261"/>
        <v>0</v>
      </c>
      <c r="BW168" s="126">
        <f t="shared" si="261"/>
        <v>0</v>
      </c>
      <c r="BX168" s="126">
        <f t="shared" si="261"/>
        <v>0</v>
      </c>
      <c r="BY168" s="126">
        <f t="shared" si="261"/>
        <v>0</v>
      </c>
      <c r="BZ168" s="126">
        <f t="shared" si="261"/>
        <v>0</v>
      </c>
      <c r="CA168" s="126">
        <f t="shared" si="261"/>
        <v>0</v>
      </c>
      <c r="CB168" s="126">
        <f t="shared" si="261"/>
        <v>0</v>
      </c>
      <c r="CC168" s="126">
        <f t="shared" si="261"/>
        <v>0</v>
      </c>
      <c r="CD168" s="126">
        <f t="shared" si="261"/>
        <v>0</v>
      </c>
      <c r="CE168" s="126">
        <f t="shared" si="261"/>
        <v>0</v>
      </c>
      <c r="CF168" s="126">
        <f t="shared" si="261"/>
        <v>0</v>
      </c>
      <c r="CG168" s="126">
        <f t="shared" si="261"/>
        <v>0</v>
      </c>
      <c r="CH168" s="126">
        <f t="shared" si="261"/>
        <v>0</v>
      </c>
      <c r="CI168" s="126">
        <f t="shared" si="261"/>
        <v>0</v>
      </c>
      <c r="CJ168" s="126">
        <f t="shared" si="261"/>
        <v>0</v>
      </c>
      <c r="CK168" s="126">
        <f t="shared" si="261"/>
        <v>0</v>
      </c>
      <c r="CL168" s="126">
        <f t="shared" si="261"/>
        <v>0</v>
      </c>
      <c r="CM168" s="126">
        <f t="shared" si="261"/>
        <v>0</v>
      </c>
      <c r="CN168" s="126">
        <f t="shared" si="261"/>
        <v>0</v>
      </c>
      <c r="CO168" s="126">
        <f t="shared" si="261"/>
        <v>0</v>
      </c>
      <c r="CP168" s="126">
        <f t="shared" si="261"/>
        <v>0</v>
      </c>
      <c r="CQ168" s="126">
        <f t="shared" si="261"/>
        <v>0</v>
      </c>
      <c r="CR168" s="126">
        <f t="shared" si="261"/>
        <v>0</v>
      </c>
      <c r="CS168" s="126">
        <f t="shared" si="261"/>
        <v>0</v>
      </c>
      <c r="CT168" s="126">
        <f t="shared" si="261"/>
        <v>0</v>
      </c>
      <c r="CU168" s="126">
        <f t="shared" si="261"/>
        <v>0</v>
      </c>
      <c r="CV168" s="126">
        <f t="shared" si="261"/>
        <v>0</v>
      </c>
      <c r="CW168" s="126">
        <f t="shared" si="261"/>
        <v>0</v>
      </c>
      <c r="CX168" s="126">
        <f t="shared" si="261"/>
        <v>0</v>
      </c>
      <c r="CY168" s="126">
        <f t="shared" si="261"/>
        <v>0</v>
      </c>
      <c r="CZ168" s="126">
        <f t="shared" si="261"/>
        <v>0</v>
      </c>
      <c r="DA168" s="126">
        <f t="shared" si="261"/>
        <v>0</v>
      </c>
      <c r="DB168" s="126">
        <f t="shared" si="261"/>
        <v>0</v>
      </c>
      <c r="DC168" s="126">
        <f t="shared" si="261"/>
        <v>0</v>
      </c>
      <c r="DD168" s="126">
        <f t="shared" si="261"/>
        <v>0</v>
      </c>
      <c r="DE168" s="126">
        <f t="shared" si="261"/>
        <v>0</v>
      </c>
      <c r="DF168" s="126">
        <f t="shared" si="261"/>
        <v>0</v>
      </c>
      <c r="DG168" s="126">
        <f t="shared" si="261"/>
        <v>0</v>
      </c>
      <c r="DH168" s="126">
        <f t="shared" si="261"/>
        <v>0</v>
      </c>
      <c r="DI168" s="126">
        <f t="shared" si="261"/>
        <v>0</v>
      </c>
      <c r="DJ168" s="126">
        <f t="shared" si="261"/>
        <v>0</v>
      </c>
      <c r="DK168" s="126">
        <f t="shared" si="261"/>
        <v>0</v>
      </c>
      <c r="DL168" s="126">
        <f t="shared" si="261"/>
        <v>0</v>
      </c>
      <c r="DM168" s="126">
        <f t="shared" si="261"/>
        <v>0</v>
      </c>
      <c r="DN168" s="126">
        <f t="shared" si="261"/>
        <v>0</v>
      </c>
      <c r="DO168" s="126">
        <f t="shared" si="261"/>
        <v>0</v>
      </c>
      <c r="DP168" s="126">
        <f t="shared" si="261"/>
        <v>0</v>
      </c>
      <c r="DQ168" s="126">
        <f t="shared" si="261"/>
        <v>0</v>
      </c>
      <c r="DR168" s="126">
        <f t="shared" si="261"/>
        <v>0</v>
      </c>
      <c r="DS168" s="126">
        <f t="shared" si="261"/>
        <v>0</v>
      </c>
      <c r="DT168" s="126">
        <f t="shared" si="261"/>
        <v>0</v>
      </c>
      <c r="DU168" s="126">
        <f t="shared" si="261"/>
        <v>0</v>
      </c>
      <c r="DV168" s="126">
        <f t="shared" si="261"/>
        <v>0</v>
      </c>
      <c r="DW168" s="126">
        <f t="shared" si="261"/>
        <v>0</v>
      </c>
      <c r="DX168" s="126">
        <f t="shared" si="261"/>
        <v>0</v>
      </c>
      <c r="DY168" s="126">
        <f t="shared" si="261"/>
        <v>0</v>
      </c>
      <c r="DZ168" s="126">
        <f t="shared" si="261"/>
        <v>0</v>
      </c>
      <c r="EA168" s="126">
        <f t="shared" si="261"/>
        <v>0</v>
      </c>
      <c r="EB168" s="126">
        <f t="shared" si="261"/>
        <v>0</v>
      </c>
      <c r="EC168" s="126">
        <f t="shared" ref="EC168:GJ168" si="262" xml:space="preserve"> EC$158</f>
        <v>0</v>
      </c>
      <c r="ED168" s="126">
        <f t="shared" si="262"/>
        <v>0</v>
      </c>
      <c r="EE168" s="126">
        <f t="shared" si="262"/>
        <v>0</v>
      </c>
      <c r="EF168" s="126">
        <f t="shared" si="262"/>
        <v>0</v>
      </c>
      <c r="EG168" s="126">
        <f t="shared" si="262"/>
        <v>0</v>
      </c>
      <c r="EH168" s="126">
        <f t="shared" si="262"/>
        <v>0</v>
      </c>
      <c r="EI168" s="126">
        <f t="shared" si="262"/>
        <v>0</v>
      </c>
      <c r="EJ168" s="126">
        <f t="shared" si="262"/>
        <v>0</v>
      </c>
      <c r="EK168" s="126">
        <f t="shared" si="262"/>
        <v>0</v>
      </c>
      <c r="EL168" s="126">
        <f t="shared" si="262"/>
        <v>0</v>
      </c>
      <c r="EM168" s="126">
        <f t="shared" si="262"/>
        <v>0</v>
      </c>
      <c r="EN168" s="126">
        <f t="shared" si="262"/>
        <v>0</v>
      </c>
      <c r="EO168" s="126">
        <f t="shared" si="262"/>
        <v>0</v>
      </c>
      <c r="EP168" s="126">
        <f t="shared" si="262"/>
        <v>0</v>
      </c>
      <c r="EQ168" s="126">
        <f t="shared" si="262"/>
        <v>0</v>
      </c>
      <c r="ER168" s="126">
        <f t="shared" si="262"/>
        <v>0</v>
      </c>
      <c r="ES168" s="126">
        <f t="shared" si="262"/>
        <v>0</v>
      </c>
      <c r="ET168" s="126">
        <f t="shared" si="262"/>
        <v>0</v>
      </c>
      <c r="EU168" s="126">
        <f t="shared" si="262"/>
        <v>0</v>
      </c>
      <c r="EV168" s="126">
        <f t="shared" si="262"/>
        <v>0</v>
      </c>
      <c r="EW168" s="126">
        <f t="shared" si="262"/>
        <v>0</v>
      </c>
      <c r="EX168" s="126">
        <f t="shared" si="262"/>
        <v>0</v>
      </c>
      <c r="EY168" s="126">
        <f t="shared" si="262"/>
        <v>0</v>
      </c>
      <c r="EZ168" s="126">
        <f t="shared" si="262"/>
        <v>0</v>
      </c>
      <c r="FA168" s="126">
        <f t="shared" si="262"/>
        <v>0</v>
      </c>
      <c r="FB168" s="126">
        <f t="shared" si="262"/>
        <v>0</v>
      </c>
      <c r="FC168" s="126">
        <f t="shared" si="262"/>
        <v>0</v>
      </c>
      <c r="FD168" s="126">
        <f t="shared" si="262"/>
        <v>0</v>
      </c>
      <c r="FE168" s="126">
        <f t="shared" si="262"/>
        <v>0</v>
      </c>
      <c r="FF168" s="126">
        <f t="shared" si="262"/>
        <v>0</v>
      </c>
      <c r="FG168" s="126">
        <f t="shared" si="262"/>
        <v>0</v>
      </c>
      <c r="FH168" s="126">
        <f t="shared" si="262"/>
        <v>0</v>
      </c>
      <c r="FI168" s="126">
        <f t="shared" si="262"/>
        <v>0</v>
      </c>
      <c r="FJ168" s="126">
        <f t="shared" si="262"/>
        <v>0</v>
      </c>
      <c r="FK168" s="126">
        <f t="shared" si="262"/>
        <v>0</v>
      </c>
      <c r="FL168" s="126">
        <f t="shared" si="262"/>
        <v>0</v>
      </c>
      <c r="FM168" s="126">
        <f t="shared" si="262"/>
        <v>0</v>
      </c>
      <c r="FN168" s="126">
        <f t="shared" si="262"/>
        <v>0</v>
      </c>
      <c r="FO168" s="126">
        <f t="shared" si="262"/>
        <v>0</v>
      </c>
      <c r="FP168" s="126">
        <f t="shared" si="262"/>
        <v>0</v>
      </c>
      <c r="FQ168" s="126">
        <f t="shared" si="262"/>
        <v>0</v>
      </c>
      <c r="FR168" s="126">
        <f t="shared" si="262"/>
        <v>0</v>
      </c>
      <c r="FS168" s="126">
        <f t="shared" si="262"/>
        <v>0</v>
      </c>
      <c r="FT168" s="126">
        <f t="shared" si="262"/>
        <v>0</v>
      </c>
      <c r="FU168" s="126">
        <f t="shared" si="262"/>
        <v>0</v>
      </c>
      <c r="FV168" s="126">
        <f t="shared" si="262"/>
        <v>0</v>
      </c>
      <c r="FW168" s="126">
        <f t="shared" si="262"/>
        <v>0</v>
      </c>
      <c r="FX168" s="126">
        <f t="shared" si="262"/>
        <v>0</v>
      </c>
      <c r="FY168" s="126">
        <f t="shared" si="262"/>
        <v>0</v>
      </c>
      <c r="FZ168" s="126">
        <f t="shared" si="262"/>
        <v>0</v>
      </c>
      <c r="GA168" s="126">
        <f t="shared" si="262"/>
        <v>0</v>
      </c>
      <c r="GB168" s="126">
        <f t="shared" si="262"/>
        <v>0</v>
      </c>
      <c r="GC168" s="126">
        <f t="shared" si="262"/>
        <v>0</v>
      </c>
      <c r="GD168" s="126">
        <f t="shared" si="262"/>
        <v>0</v>
      </c>
      <c r="GE168" s="126">
        <f t="shared" si="262"/>
        <v>0</v>
      </c>
      <c r="GF168" s="126">
        <f t="shared" si="262"/>
        <v>0</v>
      </c>
      <c r="GG168" s="126">
        <f t="shared" si="262"/>
        <v>0</v>
      </c>
      <c r="GH168" s="126">
        <f t="shared" si="262"/>
        <v>0</v>
      </c>
      <c r="GI168" s="126">
        <f t="shared" si="262"/>
        <v>0</v>
      </c>
      <c r="GJ168" s="126">
        <f t="shared" si="262"/>
        <v>0</v>
      </c>
    </row>
    <row r="169" spans="1:192" x14ac:dyDescent="0.35">
      <c r="E169" s="126" t="str">
        <f t="shared" ref="E169:AJ169" si="263" xml:space="preserve"> E$164</f>
        <v>RCF interest paid POS</v>
      </c>
      <c r="F169" s="126">
        <f t="shared" si="263"/>
        <v>0</v>
      </c>
      <c r="G169" s="126" t="str">
        <f t="shared" si="263"/>
        <v>$ 000s</v>
      </c>
      <c r="H169" s="126">
        <f t="shared" si="263"/>
        <v>237.52817006460472</v>
      </c>
      <c r="I169" s="126">
        <f t="shared" si="263"/>
        <v>0</v>
      </c>
      <c r="J169" s="126">
        <f t="shared" si="263"/>
        <v>0</v>
      </c>
      <c r="K169" s="126">
        <f t="shared" si="263"/>
        <v>0</v>
      </c>
      <c r="L169" s="126">
        <f t="shared" si="263"/>
        <v>0</v>
      </c>
      <c r="M169" s="126">
        <f t="shared" si="263"/>
        <v>0</v>
      </c>
      <c r="N169" s="126">
        <f t="shared" si="263"/>
        <v>26.933149698825858</v>
      </c>
      <c r="O169" s="126">
        <f t="shared" si="263"/>
        <v>0</v>
      </c>
      <c r="P169" s="126">
        <f t="shared" si="263"/>
        <v>0</v>
      </c>
      <c r="Q169" s="126">
        <f t="shared" si="263"/>
        <v>12.613511478711226</v>
      </c>
      <c r="R169" s="126">
        <f t="shared" si="263"/>
        <v>0</v>
      </c>
      <c r="S169" s="126">
        <f t="shared" si="263"/>
        <v>0</v>
      </c>
      <c r="T169" s="126">
        <f t="shared" si="263"/>
        <v>0</v>
      </c>
      <c r="U169" s="126">
        <f t="shared" si="263"/>
        <v>13.344728301858499</v>
      </c>
      <c r="V169" s="126">
        <f t="shared" si="263"/>
        <v>0</v>
      </c>
      <c r="W169" s="126">
        <f t="shared" si="263"/>
        <v>0</v>
      </c>
      <c r="X169" s="126">
        <f t="shared" si="263"/>
        <v>0</v>
      </c>
      <c r="Y169" s="126">
        <f t="shared" si="263"/>
        <v>13.614927451937522</v>
      </c>
      <c r="Z169" s="126">
        <f t="shared" si="263"/>
        <v>5.4048662417019534E-2</v>
      </c>
      <c r="AA169" s="126">
        <f t="shared" si="263"/>
        <v>0</v>
      </c>
      <c r="AB169" s="126">
        <f t="shared" si="263"/>
        <v>0</v>
      </c>
      <c r="AC169" s="126">
        <f t="shared" si="263"/>
        <v>14.830224432501936</v>
      </c>
      <c r="AD169" s="126">
        <f t="shared" si="263"/>
        <v>1.7578713452506436</v>
      </c>
      <c r="AE169" s="126">
        <f t="shared" si="263"/>
        <v>0</v>
      </c>
      <c r="AF169" s="126">
        <f t="shared" si="263"/>
        <v>0</v>
      </c>
      <c r="AG169" s="126">
        <f t="shared" si="263"/>
        <v>15.584996086836233</v>
      </c>
      <c r="AH169" s="126">
        <f t="shared" si="263"/>
        <v>3.4634995227549012</v>
      </c>
      <c r="AI169" s="126">
        <f t="shared" si="263"/>
        <v>0</v>
      </c>
      <c r="AJ169" s="126">
        <f t="shared" si="263"/>
        <v>0</v>
      </c>
      <c r="AK169" s="126">
        <f t="shared" ref="AK169:BP169" si="264" xml:space="preserve"> AK$164</f>
        <v>16.348121540847686</v>
      </c>
      <c r="AL169" s="126">
        <f t="shared" si="264"/>
        <v>5.1858383992264869</v>
      </c>
      <c r="AM169" s="126">
        <f t="shared" si="264"/>
        <v>0</v>
      </c>
      <c r="AN169" s="126">
        <f t="shared" si="264"/>
        <v>0</v>
      </c>
      <c r="AO169" s="126">
        <f t="shared" si="264"/>
        <v>16.667681763176216</v>
      </c>
      <c r="AP169" s="126">
        <f t="shared" si="264"/>
        <v>6.9115678879135221</v>
      </c>
      <c r="AQ169" s="126">
        <f t="shared" si="264"/>
        <v>0</v>
      </c>
      <c r="AR169" s="126">
        <f t="shared" si="264"/>
        <v>0</v>
      </c>
      <c r="AS169" s="126">
        <f t="shared" si="264"/>
        <v>0</v>
      </c>
      <c r="AT169" s="126">
        <f t="shared" si="264"/>
        <v>29.844176084826056</v>
      </c>
      <c r="AU169" s="126">
        <f t="shared" si="264"/>
        <v>0</v>
      </c>
      <c r="AV169" s="126">
        <f t="shared" si="264"/>
        <v>0</v>
      </c>
      <c r="AW169" s="126">
        <f t="shared" si="264"/>
        <v>0</v>
      </c>
      <c r="AX169" s="126">
        <f t="shared" si="264"/>
        <v>35.087726054886978</v>
      </c>
      <c r="AY169" s="126">
        <f t="shared" si="264"/>
        <v>0</v>
      </c>
      <c r="AZ169" s="126">
        <f t="shared" si="264"/>
        <v>0</v>
      </c>
      <c r="BA169" s="126">
        <f t="shared" si="264"/>
        <v>25.286101352633946</v>
      </c>
      <c r="BB169" s="126">
        <f t="shared" si="264"/>
        <v>0</v>
      </c>
      <c r="BC169" s="126">
        <f t="shared" si="264"/>
        <v>0</v>
      </c>
      <c r="BD169" s="126">
        <f t="shared" si="264"/>
        <v>0</v>
      </c>
      <c r="BE169" s="126">
        <f t="shared" si="264"/>
        <v>0</v>
      </c>
      <c r="BF169" s="126">
        <f t="shared" si="264"/>
        <v>0</v>
      </c>
      <c r="BG169" s="126">
        <f t="shared" si="264"/>
        <v>0</v>
      </c>
      <c r="BH169" s="126">
        <f t="shared" si="264"/>
        <v>0</v>
      </c>
      <c r="BI169" s="126">
        <f t="shared" si="264"/>
        <v>0</v>
      </c>
      <c r="BJ169" s="126">
        <f t="shared" si="264"/>
        <v>0</v>
      </c>
      <c r="BK169" s="126">
        <f t="shared" si="264"/>
        <v>0</v>
      </c>
      <c r="BL169" s="126">
        <f t="shared" si="264"/>
        <v>0</v>
      </c>
      <c r="BM169" s="126">
        <f t="shared" si="264"/>
        <v>0</v>
      </c>
      <c r="BN169" s="126">
        <f t="shared" si="264"/>
        <v>0</v>
      </c>
      <c r="BO169" s="126">
        <f t="shared" si="264"/>
        <v>0</v>
      </c>
      <c r="BP169" s="126">
        <f t="shared" si="264"/>
        <v>0</v>
      </c>
      <c r="BQ169" s="126">
        <f t="shared" ref="BQ169:CV169" si="265" xml:space="preserve"> BQ$164</f>
        <v>0</v>
      </c>
      <c r="BR169" s="126">
        <f t="shared" si="265"/>
        <v>0</v>
      </c>
      <c r="BS169" s="126">
        <f t="shared" si="265"/>
        <v>0</v>
      </c>
      <c r="BT169" s="126">
        <f t="shared" si="265"/>
        <v>0</v>
      </c>
      <c r="BU169" s="126">
        <f t="shared" si="265"/>
        <v>0</v>
      </c>
      <c r="BV169" s="126">
        <f t="shared" si="265"/>
        <v>0</v>
      </c>
      <c r="BW169" s="126">
        <f t="shared" si="265"/>
        <v>0</v>
      </c>
      <c r="BX169" s="126">
        <f t="shared" si="265"/>
        <v>0</v>
      </c>
      <c r="BY169" s="126">
        <f t="shared" si="265"/>
        <v>0</v>
      </c>
      <c r="BZ169" s="126">
        <f t="shared" si="265"/>
        <v>0</v>
      </c>
      <c r="CA169" s="126">
        <f t="shared" si="265"/>
        <v>0</v>
      </c>
      <c r="CB169" s="126">
        <f t="shared" si="265"/>
        <v>0</v>
      </c>
      <c r="CC169" s="126">
        <f t="shared" si="265"/>
        <v>0</v>
      </c>
      <c r="CD169" s="126">
        <f t="shared" si="265"/>
        <v>0</v>
      </c>
      <c r="CE169" s="126">
        <f t="shared" si="265"/>
        <v>0</v>
      </c>
      <c r="CF169" s="126">
        <f t="shared" si="265"/>
        <v>0</v>
      </c>
      <c r="CG169" s="126">
        <f t="shared" si="265"/>
        <v>0</v>
      </c>
      <c r="CH169" s="126">
        <f t="shared" si="265"/>
        <v>0</v>
      </c>
      <c r="CI169" s="126">
        <f t="shared" si="265"/>
        <v>0</v>
      </c>
      <c r="CJ169" s="126">
        <f t="shared" si="265"/>
        <v>0</v>
      </c>
      <c r="CK169" s="126">
        <f t="shared" si="265"/>
        <v>0</v>
      </c>
      <c r="CL169" s="126">
        <f t="shared" si="265"/>
        <v>0</v>
      </c>
      <c r="CM169" s="126">
        <f t="shared" si="265"/>
        <v>0</v>
      </c>
      <c r="CN169" s="126">
        <f t="shared" si="265"/>
        <v>0</v>
      </c>
      <c r="CO169" s="126">
        <f t="shared" si="265"/>
        <v>0</v>
      </c>
      <c r="CP169" s="126">
        <f t="shared" si="265"/>
        <v>0</v>
      </c>
      <c r="CQ169" s="126">
        <f t="shared" si="265"/>
        <v>0</v>
      </c>
      <c r="CR169" s="126">
        <f t="shared" si="265"/>
        <v>0</v>
      </c>
      <c r="CS169" s="126">
        <f t="shared" si="265"/>
        <v>0</v>
      </c>
      <c r="CT169" s="126">
        <f t="shared" si="265"/>
        <v>0</v>
      </c>
      <c r="CU169" s="126">
        <f t="shared" si="265"/>
        <v>0</v>
      </c>
      <c r="CV169" s="126">
        <f t="shared" si="265"/>
        <v>0</v>
      </c>
      <c r="CW169" s="126">
        <f t="shared" ref="CW169:EB169" si="266" xml:space="preserve"> CW$164</f>
        <v>0</v>
      </c>
      <c r="CX169" s="126">
        <f t="shared" si="266"/>
        <v>0</v>
      </c>
      <c r="CY169" s="126">
        <f t="shared" si="266"/>
        <v>0</v>
      </c>
      <c r="CZ169" s="126">
        <f t="shared" si="266"/>
        <v>0</v>
      </c>
      <c r="DA169" s="126">
        <f t="shared" si="266"/>
        <v>0</v>
      </c>
      <c r="DB169" s="126">
        <f t="shared" si="266"/>
        <v>0</v>
      </c>
      <c r="DC169" s="126">
        <f t="shared" si="266"/>
        <v>0</v>
      </c>
      <c r="DD169" s="126">
        <f t="shared" si="266"/>
        <v>0</v>
      </c>
      <c r="DE169" s="126">
        <f t="shared" si="266"/>
        <v>0</v>
      </c>
      <c r="DF169" s="126">
        <f t="shared" si="266"/>
        <v>0</v>
      </c>
      <c r="DG169" s="126">
        <f t="shared" si="266"/>
        <v>0</v>
      </c>
      <c r="DH169" s="126">
        <f t="shared" si="266"/>
        <v>0</v>
      </c>
      <c r="DI169" s="126">
        <f t="shared" si="266"/>
        <v>0</v>
      </c>
      <c r="DJ169" s="126">
        <f t="shared" si="266"/>
        <v>0</v>
      </c>
      <c r="DK169" s="126">
        <f t="shared" si="266"/>
        <v>0</v>
      </c>
      <c r="DL169" s="126">
        <f t="shared" si="266"/>
        <v>0</v>
      </c>
      <c r="DM169" s="126">
        <f t="shared" si="266"/>
        <v>0</v>
      </c>
      <c r="DN169" s="126">
        <f t="shared" si="266"/>
        <v>0</v>
      </c>
      <c r="DO169" s="126">
        <f t="shared" si="266"/>
        <v>0</v>
      </c>
      <c r="DP169" s="126">
        <f t="shared" si="266"/>
        <v>0</v>
      </c>
      <c r="DQ169" s="126">
        <f t="shared" si="266"/>
        <v>0</v>
      </c>
      <c r="DR169" s="126">
        <f t="shared" si="266"/>
        <v>0</v>
      </c>
      <c r="DS169" s="126">
        <f t="shared" si="266"/>
        <v>0</v>
      </c>
      <c r="DT169" s="126">
        <f t="shared" si="266"/>
        <v>0</v>
      </c>
      <c r="DU169" s="126">
        <f t="shared" si="266"/>
        <v>0</v>
      </c>
      <c r="DV169" s="126">
        <f t="shared" si="266"/>
        <v>0</v>
      </c>
      <c r="DW169" s="126">
        <f t="shared" si="266"/>
        <v>0</v>
      </c>
      <c r="DX169" s="126">
        <f t="shared" si="266"/>
        <v>0</v>
      </c>
      <c r="DY169" s="126">
        <f t="shared" si="266"/>
        <v>0</v>
      </c>
      <c r="DZ169" s="126">
        <f t="shared" si="266"/>
        <v>0</v>
      </c>
      <c r="EA169" s="126">
        <f t="shared" si="266"/>
        <v>0</v>
      </c>
      <c r="EB169" s="126">
        <f t="shared" si="266"/>
        <v>0</v>
      </c>
      <c r="EC169" s="126">
        <f t="shared" ref="EC169:FH169" si="267" xml:space="preserve"> EC$164</f>
        <v>0</v>
      </c>
      <c r="ED169" s="126">
        <f t="shared" si="267"/>
        <v>0</v>
      </c>
      <c r="EE169" s="126">
        <f t="shared" si="267"/>
        <v>0</v>
      </c>
      <c r="EF169" s="126">
        <f t="shared" si="267"/>
        <v>0</v>
      </c>
      <c r="EG169" s="126">
        <f t="shared" si="267"/>
        <v>0</v>
      </c>
      <c r="EH169" s="126">
        <f t="shared" si="267"/>
        <v>0</v>
      </c>
      <c r="EI169" s="126">
        <f t="shared" si="267"/>
        <v>0</v>
      </c>
      <c r="EJ169" s="126">
        <f t="shared" si="267"/>
        <v>0</v>
      </c>
      <c r="EK169" s="126">
        <f t="shared" si="267"/>
        <v>0</v>
      </c>
      <c r="EL169" s="126">
        <f t="shared" si="267"/>
        <v>0</v>
      </c>
      <c r="EM169" s="126">
        <f t="shared" si="267"/>
        <v>0</v>
      </c>
      <c r="EN169" s="126">
        <f t="shared" si="267"/>
        <v>0</v>
      </c>
      <c r="EO169" s="126">
        <f t="shared" si="267"/>
        <v>0</v>
      </c>
      <c r="EP169" s="126">
        <f t="shared" si="267"/>
        <v>0</v>
      </c>
      <c r="EQ169" s="126">
        <f t="shared" si="267"/>
        <v>0</v>
      </c>
      <c r="ER169" s="126">
        <f t="shared" si="267"/>
        <v>0</v>
      </c>
      <c r="ES169" s="126">
        <f t="shared" si="267"/>
        <v>0</v>
      </c>
      <c r="ET169" s="126">
        <f t="shared" si="267"/>
        <v>0</v>
      </c>
      <c r="EU169" s="126">
        <f t="shared" si="267"/>
        <v>0</v>
      </c>
      <c r="EV169" s="126">
        <f t="shared" si="267"/>
        <v>0</v>
      </c>
      <c r="EW169" s="126">
        <f t="shared" si="267"/>
        <v>0</v>
      </c>
      <c r="EX169" s="126">
        <f t="shared" si="267"/>
        <v>0</v>
      </c>
      <c r="EY169" s="126">
        <f t="shared" si="267"/>
        <v>0</v>
      </c>
      <c r="EZ169" s="126">
        <f t="shared" si="267"/>
        <v>0</v>
      </c>
      <c r="FA169" s="126">
        <f t="shared" si="267"/>
        <v>0</v>
      </c>
      <c r="FB169" s="126">
        <f t="shared" si="267"/>
        <v>0</v>
      </c>
      <c r="FC169" s="126">
        <f t="shared" si="267"/>
        <v>0</v>
      </c>
      <c r="FD169" s="126">
        <f t="shared" si="267"/>
        <v>0</v>
      </c>
      <c r="FE169" s="126">
        <f t="shared" si="267"/>
        <v>0</v>
      </c>
      <c r="FF169" s="126">
        <f t="shared" si="267"/>
        <v>0</v>
      </c>
      <c r="FG169" s="126">
        <f t="shared" si="267"/>
        <v>0</v>
      </c>
      <c r="FH169" s="126">
        <f t="shared" si="267"/>
        <v>0</v>
      </c>
      <c r="FI169" s="126">
        <f t="shared" ref="FI169:GJ169" si="268" xml:space="preserve"> FI$164</f>
        <v>0</v>
      </c>
      <c r="FJ169" s="126">
        <f t="shared" si="268"/>
        <v>0</v>
      </c>
      <c r="FK169" s="126">
        <f t="shared" si="268"/>
        <v>0</v>
      </c>
      <c r="FL169" s="126">
        <f t="shared" si="268"/>
        <v>0</v>
      </c>
      <c r="FM169" s="126">
        <f t="shared" si="268"/>
        <v>0</v>
      </c>
      <c r="FN169" s="126">
        <f t="shared" si="268"/>
        <v>0</v>
      </c>
      <c r="FO169" s="126">
        <f t="shared" si="268"/>
        <v>0</v>
      </c>
      <c r="FP169" s="126">
        <f t="shared" si="268"/>
        <v>0</v>
      </c>
      <c r="FQ169" s="126">
        <f t="shared" si="268"/>
        <v>0</v>
      </c>
      <c r="FR169" s="126">
        <f t="shared" si="268"/>
        <v>0</v>
      </c>
      <c r="FS169" s="126">
        <f t="shared" si="268"/>
        <v>0</v>
      </c>
      <c r="FT169" s="126">
        <f t="shared" si="268"/>
        <v>0</v>
      </c>
      <c r="FU169" s="126">
        <f t="shared" si="268"/>
        <v>0</v>
      </c>
      <c r="FV169" s="126">
        <f t="shared" si="268"/>
        <v>0</v>
      </c>
      <c r="FW169" s="126">
        <f t="shared" si="268"/>
        <v>0</v>
      </c>
      <c r="FX169" s="126">
        <f t="shared" si="268"/>
        <v>0</v>
      </c>
      <c r="FY169" s="126">
        <f t="shared" si="268"/>
        <v>0</v>
      </c>
      <c r="FZ169" s="126">
        <f t="shared" si="268"/>
        <v>0</v>
      </c>
      <c r="GA169" s="126">
        <f t="shared" si="268"/>
        <v>0</v>
      </c>
      <c r="GB169" s="126">
        <f t="shared" si="268"/>
        <v>0</v>
      </c>
      <c r="GC169" s="126">
        <f t="shared" si="268"/>
        <v>0</v>
      </c>
      <c r="GD169" s="126">
        <f t="shared" si="268"/>
        <v>0</v>
      </c>
      <c r="GE169" s="126">
        <f t="shared" si="268"/>
        <v>0</v>
      </c>
      <c r="GF169" s="126">
        <f t="shared" si="268"/>
        <v>0</v>
      </c>
      <c r="GG169" s="126">
        <f t="shared" si="268"/>
        <v>0</v>
      </c>
      <c r="GH169" s="126">
        <f t="shared" si="268"/>
        <v>0</v>
      </c>
      <c r="GI169" s="126">
        <f t="shared" si="268"/>
        <v>0</v>
      </c>
      <c r="GJ169" s="126">
        <f t="shared" si="268"/>
        <v>0</v>
      </c>
    </row>
    <row r="170" spans="1:192" x14ac:dyDescent="0.35">
      <c r="E170" s="6" t="s">
        <v>294</v>
      </c>
      <c r="G170" s="12" t="str">
        <f xml:space="preserve"> SMU</f>
        <v>$ 000s</v>
      </c>
      <c r="H170" s="12">
        <f xml:space="preserve"> SUM(J170:GJ170)</f>
        <v>43.248161142783303</v>
      </c>
      <c r="J170" s="12">
        <f t="shared" ref="J170:AO170" si="269" xml:space="preserve"> J168 - J169</f>
        <v>0</v>
      </c>
      <c r="K170" s="12">
        <f t="shared" si="269"/>
        <v>0</v>
      </c>
      <c r="L170" s="12">
        <f t="shared" si="269"/>
        <v>0</v>
      </c>
      <c r="M170" s="12">
        <f t="shared" si="269"/>
        <v>0</v>
      </c>
      <c r="N170" s="12">
        <f t="shared" si="269"/>
        <v>0</v>
      </c>
      <c r="O170" s="12">
        <f t="shared" si="269"/>
        <v>0</v>
      </c>
      <c r="P170" s="12">
        <f t="shared" si="269"/>
        <v>0</v>
      </c>
      <c r="Q170" s="12">
        <f t="shared" si="269"/>
        <v>0</v>
      </c>
      <c r="R170" s="12">
        <f t="shared" si="269"/>
        <v>0</v>
      </c>
      <c r="S170" s="12">
        <f t="shared" si="269"/>
        <v>0</v>
      </c>
      <c r="T170" s="12">
        <f t="shared" si="269"/>
        <v>0</v>
      </c>
      <c r="U170" s="12">
        <f t="shared" si="269"/>
        <v>0</v>
      </c>
      <c r="V170" s="12">
        <f t="shared" si="269"/>
        <v>0</v>
      </c>
      <c r="W170" s="12">
        <f t="shared" si="269"/>
        <v>0</v>
      </c>
      <c r="X170" s="12">
        <f t="shared" si="269"/>
        <v>0</v>
      </c>
      <c r="Y170" s="12">
        <f t="shared" si="269"/>
        <v>0</v>
      </c>
      <c r="Z170" s="12">
        <f t="shared" si="269"/>
        <v>0</v>
      </c>
      <c r="AA170" s="12">
        <f t="shared" si="269"/>
        <v>0</v>
      </c>
      <c r="AB170" s="12">
        <f t="shared" si="269"/>
        <v>0</v>
      </c>
      <c r="AC170" s="12">
        <f t="shared" si="269"/>
        <v>0</v>
      </c>
      <c r="AD170" s="12">
        <f t="shared" si="269"/>
        <v>0</v>
      </c>
      <c r="AE170" s="12">
        <f t="shared" si="269"/>
        <v>0</v>
      </c>
      <c r="AF170" s="12">
        <f t="shared" si="269"/>
        <v>0</v>
      </c>
      <c r="AG170" s="12">
        <f t="shared" si="269"/>
        <v>0</v>
      </c>
      <c r="AH170" s="12">
        <f t="shared" si="269"/>
        <v>0</v>
      </c>
      <c r="AI170" s="12">
        <f t="shared" si="269"/>
        <v>0</v>
      </c>
      <c r="AJ170" s="12">
        <f t="shared" si="269"/>
        <v>0</v>
      </c>
      <c r="AK170" s="12">
        <f t="shared" si="269"/>
        <v>0</v>
      </c>
      <c r="AL170" s="12">
        <f t="shared" si="269"/>
        <v>0</v>
      </c>
      <c r="AM170" s="12">
        <f t="shared" si="269"/>
        <v>0</v>
      </c>
      <c r="AN170" s="12">
        <f t="shared" si="269"/>
        <v>0</v>
      </c>
      <c r="AO170" s="12">
        <f t="shared" si="269"/>
        <v>0</v>
      </c>
      <c r="AP170" s="12">
        <f t="shared" ref="AP170:BU170" si="270" xml:space="preserve"> AP168 - AP169</f>
        <v>0</v>
      </c>
      <c r="AQ170" s="12">
        <f t="shared" si="270"/>
        <v>0</v>
      </c>
      <c r="AR170" s="12">
        <f t="shared" si="270"/>
        <v>0</v>
      </c>
      <c r="AS170" s="12">
        <f t="shared" si="270"/>
        <v>20.351948231375278</v>
      </c>
      <c r="AT170" s="12">
        <f t="shared" si="270"/>
        <v>0</v>
      </c>
      <c r="AU170" s="12">
        <f t="shared" si="270"/>
        <v>0</v>
      </c>
      <c r="AV170" s="12">
        <f t="shared" si="270"/>
        <v>0</v>
      </c>
      <c r="AW170" s="12">
        <f t="shared" si="270"/>
        <v>22.896212911408025</v>
      </c>
      <c r="AX170" s="12">
        <f t="shared" si="270"/>
        <v>0</v>
      </c>
      <c r="AY170" s="12">
        <f t="shared" si="270"/>
        <v>0</v>
      </c>
      <c r="AZ170" s="12">
        <f t="shared" si="270"/>
        <v>0</v>
      </c>
      <c r="BA170" s="12">
        <f t="shared" si="270"/>
        <v>0</v>
      </c>
      <c r="BB170" s="12">
        <f t="shared" si="270"/>
        <v>0</v>
      </c>
      <c r="BC170" s="12">
        <f t="shared" si="270"/>
        <v>0</v>
      </c>
      <c r="BD170" s="12">
        <f t="shared" si="270"/>
        <v>0</v>
      </c>
      <c r="BE170" s="12">
        <f t="shared" si="270"/>
        <v>0</v>
      </c>
      <c r="BF170" s="12">
        <f t="shared" si="270"/>
        <v>0</v>
      </c>
      <c r="BG170" s="12">
        <f t="shared" si="270"/>
        <v>0</v>
      </c>
      <c r="BH170" s="12">
        <f t="shared" si="270"/>
        <v>0</v>
      </c>
      <c r="BI170" s="12">
        <f t="shared" si="270"/>
        <v>0</v>
      </c>
      <c r="BJ170" s="12">
        <f t="shared" si="270"/>
        <v>0</v>
      </c>
      <c r="BK170" s="12">
        <f t="shared" si="270"/>
        <v>0</v>
      </c>
      <c r="BL170" s="12">
        <f t="shared" si="270"/>
        <v>0</v>
      </c>
      <c r="BM170" s="12">
        <f t="shared" si="270"/>
        <v>0</v>
      </c>
      <c r="BN170" s="12">
        <f t="shared" si="270"/>
        <v>0</v>
      </c>
      <c r="BO170" s="12">
        <f t="shared" si="270"/>
        <v>0</v>
      </c>
      <c r="BP170" s="12">
        <f t="shared" si="270"/>
        <v>0</v>
      </c>
      <c r="BQ170" s="12">
        <f t="shared" si="270"/>
        <v>0</v>
      </c>
      <c r="BR170" s="12">
        <f t="shared" si="270"/>
        <v>0</v>
      </c>
      <c r="BS170" s="12">
        <f t="shared" si="270"/>
        <v>0</v>
      </c>
      <c r="BT170" s="12">
        <f t="shared" si="270"/>
        <v>0</v>
      </c>
      <c r="BU170" s="12">
        <f t="shared" si="270"/>
        <v>0</v>
      </c>
      <c r="BV170" s="12">
        <f t="shared" ref="BV170:DA170" si="271" xml:space="preserve"> BV168 - BV169</f>
        <v>0</v>
      </c>
      <c r="BW170" s="12">
        <f t="shared" si="271"/>
        <v>0</v>
      </c>
      <c r="BX170" s="12">
        <f t="shared" si="271"/>
        <v>0</v>
      </c>
      <c r="BY170" s="12">
        <f t="shared" si="271"/>
        <v>0</v>
      </c>
      <c r="BZ170" s="12">
        <f t="shared" si="271"/>
        <v>0</v>
      </c>
      <c r="CA170" s="12">
        <f t="shared" si="271"/>
        <v>0</v>
      </c>
      <c r="CB170" s="12">
        <f t="shared" si="271"/>
        <v>0</v>
      </c>
      <c r="CC170" s="12">
        <f t="shared" si="271"/>
        <v>0</v>
      </c>
      <c r="CD170" s="12">
        <f t="shared" si="271"/>
        <v>0</v>
      </c>
      <c r="CE170" s="12">
        <f t="shared" si="271"/>
        <v>0</v>
      </c>
      <c r="CF170" s="12">
        <f t="shared" si="271"/>
        <v>0</v>
      </c>
      <c r="CG170" s="12">
        <f t="shared" si="271"/>
        <v>0</v>
      </c>
      <c r="CH170" s="12">
        <f t="shared" si="271"/>
        <v>0</v>
      </c>
      <c r="CI170" s="12">
        <f t="shared" si="271"/>
        <v>0</v>
      </c>
      <c r="CJ170" s="12">
        <f t="shared" si="271"/>
        <v>0</v>
      </c>
      <c r="CK170" s="12">
        <f t="shared" si="271"/>
        <v>0</v>
      </c>
      <c r="CL170" s="12">
        <f t="shared" si="271"/>
        <v>0</v>
      </c>
      <c r="CM170" s="12">
        <f t="shared" si="271"/>
        <v>0</v>
      </c>
      <c r="CN170" s="12">
        <f t="shared" si="271"/>
        <v>0</v>
      </c>
      <c r="CO170" s="12">
        <f t="shared" si="271"/>
        <v>0</v>
      </c>
      <c r="CP170" s="12">
        <f t="shared" si="271"/>
        <v>0</v>
      </c>
      <c r="CQ170" s="12">
        <f t="shared" si="271"/>
        <v>0</v>
      </c>
      <c r="CR170" s="12">
        <f t="shared" si="271"/>
        <v>0</v>
      </c>
      <c r="CS170" s="12">
        <f t="shared" si="271"/>
        <v>0</v>
      </c>
      <c r="CT170" s="12">
        <f t="shared" si="271"/>
        <v>0</v>
      </c>
      <c r="CU170" s="12">
        <f t="shared" si="271"/>
        <v>0</v>
      </c>
      <c r="CV170" s="12">
        <f t="shared" si="271"/>
        <v>0</v>
      </c>
      <c r="CW170" s="12">
        <f t="shared" si="271"/>
        <v>0</v>
      </c>
      <c r="CX170" s="12">
        <f t="shared" si="271"/>
        <v>0</v>
      </c>
      <c r="CY170" s="12">
        <f t="shared" si="271"/>
        <v>0</v>
      </c>
      <c r="CZ170" s="12">
        <f t="shared" si="271"/>
        <v>0</v>
      </c>
      <c r="DA170" s="12">
        <f t="shared" si="271"/>
        <v>0</v>
      </c>
      <c r="DB170" s="12">
        <f t="shared" ref="DB170:EG170" si="272" xml:space="preserve"> DB168 - DB169</f>
        <v>0</v>
      </c>
      <c r="DC170" s="12">
        <f t="shared" si="272"/>
        <v>0</v>
      </c>
      <c r="DD170" s="12">
        <f t="shared" si="272"/>
        <v>0</v>
      </c>
      <c r="DE170" s="12">
        <f t="shared" si="272"/>
        <v>0</v>
      </c>
      <c r="DF170" s="12">
        <f t="shared" si="272"/>
        <v>0</v>
      </c>
      <c r="DG170" s="12">
        <f t="shared" si="272"/>
        <v>0</v>
      </c>
      <c r="DH170" s="12">
        <f t="shared" si="272"/>
        <v>0</v>
      </c>
      <c r="DI170" s="12">
        <f t="shared" si="272"/>
        <v>0</v>
      </c>
      <c r="DJ170" s="12">
        <f t="shared" si="272"/>
        <v>0</v>
      </c>
      <c r="DK170" s="12">
        <f t="shared" si="272"/>
        <v>0</v>
      </c>
      <c r="DL170" s="12">
        <f t="shared" si="272"/>
        <v>0</v>
      </c>
      <c r="DM170" s="12">
        <f t="shared" si="272"/>
        <v>0</v>
      </c>
      <c r="DN170" s="12">
        <f t="shared" si="272"/>
        <v>0</v>
      </c>
      <c r="DO170" s="12">
        <f t="shared" si="272"/>
        <v>0</v>
      </c>
      <c r="DP170" s="12">
        <f t="shared" si="272"/>
        <v>0</v>
      </c>
      <c r="DQ170" s="12">
        <f t="shared" si="272"/>
        <v>0</v>
      </c>
      <c r="DR170" s="12">
        <f t="shared" si="272"/>
        <v>0</v>
      </c>
      <c r="DS170" s="12">
        <f t="shared" si="272"/>
        <v>0</v>
      </c>
      <c r="DT170" s="12">
        <f t="shared" si="272"/>
        <v>0</v>
      </c>
      <c r="DU170" s="12">
        <f t="shared" si="272"/>
        <v>0</v>
      </c>
      <c r="DV170" s="12">
        <f t="shared" si="272"/>
        <v>0</v>
      </c>
      <c r="DW170" s="12">
        <f t="shared" si="272"/>
        <v>0</v>
      </c>
      <c r="DX170" s="12">
        <f t="shared" si="272"/>
        <v>0</v>
      </c>
      <c r="DY170" s="12">
        <f t="shared" si="272"/>
        <v>0</v>
      </c>
      <c r="DZ170" s="12">
        <f t="shared" si="272"/>
        <v>0</v>
      </c>
      <c r="EA170" s="12">
        <f t="shared" si="272"/>
        <v>0</v>
      </c>
      <c r="EB170" s="12">
        <f t="shared" si="272"/>
        <v>0</v>
      </c>
      <c r="EC170" s="12">
        <f t="shared" si="272"/>
        <v>0</v>
      </c>
      <c r="ED170" s="12">
        <f t="shared" si="272"/>
        <v>0</v>
      </c>
      <c r="EE170" s="12">
        <f t="shared" si="272"/>
        <v>0</v>
      </c>
      <c r="EF170" s="12">
        <f t="shared" si="272"/>
        <v>0</v>
      </c>
      <c r="EG170" s="12">
        <f t="shared" si="272"/>
        <v>0</v>
      </c>
      <c r="EH170" s="12">
        <f t="shared" ref="EH170:FM170" si="273" xml:space="preserve"> EH168 - EH169</f>
        <v>0</v>
      </c>
      <c r="EI170" s="12">
        <f t="shared" si="273"/>
        <v>0</v>
      </c>
      <c r="EJ170" s="12">
        <f t="shared" si="273"/>
        <v>0</v>
      </c>
      <c r="EK170" s="12">
        <f t="shared" si="273"/>
        <v>0</v>
      </c>
      <c r="EL170" s="12">
        <f t="shared" si="273"/>
        <v>0</v>
      </c>
      <c r="EM170" s="12">
        <f t="shared" si="273"/>
        <v>0</v>
      </c>
      <c r="EN170" s="12">
        <f t="shared" si="273"/>
        <v>0</v>
      </c>
      <c r="EO170" s="12">
        <f t="shared" si="273"/>
        <v>0</v>
      </c>
      <c r="EP170" s="12">
        <f t="shared" si="273"/>
        <v>0</v>
      </c>
      <c r="EQ170" s="12">
        <f t="shared" si="273"/>
        <v>0</v>
      </c>
      <c r="ER170" s="12">
        <f t="shared" si="273"/>
        <v>0</v>
      </c>
      <c r="ES170" s="12">
        <f t="shared" si="273"/>
        <v>0</v>
      </c>
      <c r="ET170" s="12">
        <f t="shared" si="273"/>
        <v>0</v>
      </c>
      <c r="EU170" s="12">
        <f t="shared" si="273"/>
        <v>0</v>
      </c>
      <c r="EV170" s="12">
        <f t="shared" si="273"/>
        <v>0</v>
      </c>
      <c r="EW170" s="12">
        <f t="shared" si="273"/>
        <v>0</v>
      </c>
      <c r="EX170" s="12">
        <f t="shared" si="273"/>
        <v>0</v>
      </c>
      <c r="EY170" s="12">
        <f t="shared" si="273"/>
        <v>0</v>
      </c>
      <c r="EZ170" s="12">
        <f t="shared" si="273"/>
        <v>0</v>
      </c>
      <c r="FA170" s="12">
        <f t="shared" si="273"/>
        <v>0</v>
      </c>
      <c r="FB170" s="12">
        <f t="shared" si="273"/>
        <v>0</v>
      </c>
      <c r="FC170" s="12">
        <f t="shared" si="273"/>
        <v>0</v>
      </c>
      <c r="FD170" s="12">
        <f t="shared" si="273"/>
        <v>0</v>
      </c>
      <c r="FE170" s="12">
        <f t="shared" si="273"/>
        <v>0</v>
      </c>
      <c r="FF170" s="12">
        <f t="shared" si="273"/>
        <v>0</v>
      </c>
      <c r="FG170" s="12">
        <f t="shared" si="273"/>
        <v>0</v>
      </c>
      <c r="FH170" s="12">
        <f t="shared" si="273"/>
        <v>0</v>
      </c>
      <c r="FI170" s="12">
        <f t="shared" si="273"/>
        <v>0</v>
      </c>
      <c r="FJ170" s="12">
        <f t="shared" si="273"/>
        <v>0</v>
      </c>
      <c r="FK170" s="12">
        <f t="shared" si="273"/>
        <v>0</v>
      </c>
      <c r="FL170" s="12">
        <f t="shared" si="273"/>
        <v>0</v>
      </c>
      <c r="FM170" s="12">
        <f t="shared" si="273"/>
        <v>0</v>
      </c>
      <c r="FN170" s="12">
        <f t="shared" ref="FN170:GJ170" si="274" xml:space="preserve"> FN168 - FN169</f>
        <v>0</v>
      </c>
      <c r="FO170" s="12">
        <f t="shared" si="274"/>
        <v>0</v>
      </c>
      <c r="FP170" s="12">
        <f t="shared" si="274"/>
        <v>0</v>
      </c>
      <c r="FQ170" s="12">
        <f t="shared" si="274"/>
        <v>0</v>
      </c>
      <c r="FR170" s="12">
        <f t="shared" si="274"/>
        <v>0</v>
      </c>
      <c r="FS170" s="12">
        <f t="shared" si="274"/>
        <v>0</v>
      </c>
      <c r="FT170" s="12">
        <f t="shared" si="274"/>
        <v>0</v>
      </c>
      <c r="FU170" s="12">
        <f t="shared" si="274"/>
        <v>0</v>
      </c>
      <c r="FV170" s="12">
        <f t="shared" si="274"/>
        <v>0</v>
      </c>
      <c r="FW170" s="12">
        <f t="shared" si="274"/>
        <v>0</v>
      </c>
      <c r="FX170" s="12">
        <f t="shared" si="274"/>
        <v>0</v>
      </c>
      <c r="FY170" s="12">
        <f t="shared" si="274"/>
        <v>0</v>
      </c>
      <c r="FZ170" s="12">
        <f t="shared" si="274"/>
        <v>0</v>
      </c>
      <c r="GA170" s="12">
        <f t="shared" si="274"/>
        <v>0</v>
      </c>
      <c r="GB170" s="12">
        <f t="shared" si="274"/>
        <v>0</v>
      </c>
      <c r="GC170" s="12">
        <f t="shared" si="274"/>
        <v>0</v>
      </c>
      <c r="GD170" s="12">
        <f t="shared" si="274"/>
        <v>0</v>
      </c>
      <c r="GE170" s="12">
        <f t="shared" si="274"/>
        <v>0</v>
      </c>
      <c r="GF170" s="12">
        <f t="shared" si="274"/>
        <v>0</v>
      </c>
      <c r="GG170" s="12">
        <f t="shared" si="274"/>
        <v>0</v>
      </c>
      <c r="GH170" s="12">
        <f t="shared" si="274"/>
        <v>0</v>
      </c>
      <c r="GI170" s="12">
        <f t="shared" si="274"/>
        <v>0</v>
      </c>
      <c r="GJ170" s="12">
        <f t="shared" si="274"/>
        <v>0</v>
      </c>
    </row>
    <row r="172" spans="1:192" x14ac:dyDescent="0.35">
      <c r="B172" s="15" t="s">
        <v>296</v>
      </c>
    </row>
    <row r="173" spans="1:192" x14ac:dyDescent="0.35">
      <c r="E173" s="126" t="str">
        <f t="shared" ref="E173:BP173" si="275" xml:space="preserve"> E$145</f>
        <v>Cash available for RCF</v>
      </c>
      <c r="F173" s="126">
        <f t="shared" si="275"/>
        <v>0</v>
      </c>
      <c r="G173" s="126" t="str">
        <f t="shared" si="275"/>
        <v>$ 000s</v>
      </c>
      <c r="H173" s="126">
        <f t="shared" si="275"/>
        <v>0</v>
      </c>
      <c r="I173" s="126">
        <f t="shared" si="275"/>
        <v>0</v>
      </c>
      <c r="J173" s="126">
        <f t="shared" si="275"/>
        <v>0</v>
      </c>
      <c r="K173" s="126">
        <f t="shared" si="275"/>
        <v>0</v>
      </c>
      <c r="L173" s="126">
        <f t="shared" si="275"/>
        <v>0</v>
      </c>
      <c r="M173" s="126">
        <f t="shared" si="275"/>
        <v>0</v>
      </c>
      <c r="N173" s="126">
        <f t="shared" si="275"/>
        <v>2514.4646902828636</v>
      </c>
      <c r="O173" s="126">
        <f t="shared" si="275"/>
        <v>1680.4897638449829</v>
      </c>
      <c r="P173" s="126">
        <f t="shared" si="275"/>
        <v>0</v>
      </c>
      <c r="Q173" s="126">
        <f t="shared" si="275"/>
        <v>534.87925554267167</v>
      </c>
      <c r="R173" s="126">
        <f t="shared" si="275"/>
        <v>2475.6183085208986</v>
      </c>
      <c r="S173" s="126">
        <f t="shared" si="275"/>
        <v>1645.8460319049823</v>
      </c>
      <c r="T173" s="126">
        <f t="shared" si="275"/>
        <v>0</v>
      </c>
      <c r="U173" s="126">
        <f t="shared" si="275"/>
        <v>505.63006908008447</v>
      </c>
      <c r="V173" s="126">
        <f t="shared" si="275"/>
        <v>2436.5904572954696</v>
      </c>
      <c r="W173" s="126">
        <f t="shared" si="275"/>
        <v>1611.0012598168032</v>
      </c>
      <c r="X173" s="126">
        <f t="shared" si="275"/>
        <v>0</v>
      </c>
      <c r="Y173" s="126">
        <f t="shared" si="275"/>
        <v>460.69623322056032</v>
      </c>
      <c r="Z173" s="126">
        <f t="shared" si="275"/>
        <v>2397.3726710636138</v>
      </c>
      <c r="AA173" s="126">
        <f t="shared" si="275"/>
        <v>1575.9471128545988</v>
      </c>
      <c r="AB173" s="126">
        <f t="shared" si="275"/>
        <v>0</v>
      </c>
      <c r="AC173" s="126">
        <f t="shared" si="275"/>
        <v>446.41683051433529</v>
      </c>
      <c r="AD173" s="126">
        <f t="shared" si="275"/>
        <v>2357.9562921901088</v>
      </c>
      <c r="AE173" s="126">
        <f t="shared" si="275"/>
        <v>1540.6750643856813</v>
      </c>
      <c r="AF173" s="126">
        <f t="shared" si="275"/>
        <v>0</v>
      </c>
      <c r="AG173" s="126">
        <f t="shared" si="275"/>
        <v>416.43587404368191</v>
      </c>
      <c r="AH173" s="126">
        <f t="shared" si="275"/>
        <v>2318.3324660478911</v>
      </c>
      <c r="AI173" s="126">
        <f t="shared" si="275"/>
        <v>1505.1763909909546</v>
      </c>
      <c r="AJ173" s="126">
        <f t="shared" si="275"/>
        <v>0</v>
      </c>
      <c r="AK173" s="126">
        <f t="shared" si="275"/>
        <v>386.19375726530188</v>
      </c>
      <c r="AL173" s="126">
        <f t="shared" si="275"/>
        <v>2278.4921359965174</v>
      </c>
      <c r="AM173" s="126">
        <f t="shared" si="275"/>
        <v>1469.4421674637601</v>
      </c>
      <c r="AN173" s="126">
        <f t="shared" si="275"/>
        <v>0</v>
      </c>
      <c r="AO173" s="126">
        <f t="shared" si="275"/>
        <v>340.77448219751022</v>
      </c>
      <c r="AP173" s="126">
        <f t="shared" si="275"/>
        <v>2238.4260382355578</v>
      </c>
      <c r="AQ173" s="126">
        <f t="shared" si="275"/>
        <v>1405.8780801420016</v>
      </c>
      <c r="AR173" s="126">
        <f t="shared" si="275"/>
        <v>0</v>
      </c>
      <c r="AS173" s="126">
        <f t="shared" si="275"/>
        <v>0</v>
      </c>
      <c r="AT173" s="126">
        <f t="shared" si="275"/>
        <v>1488.6850087662324</v>
      </c>
      <c r="AU173" s="126">
        <f t="shared" si="275"/>
        <v>1274.6791616664782</v>
      </c>
      <c r="AV173" s="126">
        <f t="shared" si="275"/>
        <v>0</v>
      </c>
      <c r="AW173" s="126">
        <f t="shared" si="275"/>
        <v>0</v>
      </c>
      <c r="AX173" s="126">
        <f t="shared" si="275"/>
        <v>1396.7257797496368</v>
      </c>
      <c r="AY173" s="126">
        <f t="shared" si="275"/>
        <v>1183.9660197465196</v>
      </c>
      <c r="AZ173" s="126">
        <f t="shared" si="275"/>
        <v>0</v>
      </c>
      <c r="BA173" s="126">
        <f t="shared" si="275"/>
        <v>1834.4391875102378</v>
      </c>
      <c r="BB173" s="126">
        <f t="shared" si="275"/>
        <v>3589.1280810813978</v>
      </c>
      <c r="BC173" s="126">
        <f t="shared" si="275"/>
        <v>3392.7344752881008</v>
      </c>
      <c r="BD173" s="126">
        <f t="shared" si="275"/>
        <v>1408.1438378547855</v>
      </c>
      <c r="BE173" s="126">
        <f t="shared" si="275"/>
        <v>1767.5207382834178</v>
      </c>
      <c r="BF173" s="126">
        <f t="shared" si="275"/>
        <v>3533.8689630145177</v>
      </c>
      <c r="BG173" s="126">
        <f t="shared" si="275"/>
        <v>3339.6228958296629</v>
      </c>
      <c r="BH173" s="126">
        <f t="shared" si="275"/>
        <v>1351.8115914107027</v>
      </c>
      <c r="BI173" s="126">
        <f t="shared" si="275"/>
        <v>1738.5209549849819</v>
      </c>
      <c r="BJ173" s="126">
        <f t="shared" si="275"/>
        <v>3482.5887468084061</v>
      </c>
      <c r="BK173" s="126">
        <f t="shared" si="275"/>
        <v>3290.276842867032</v>
      </c>
      <c r="BL173" s="126">
        <f t="shared" si="275"/>
        <v>1313.3498192866155</v>
      </c>
      <c r="BM173" s="126">
        <f t="shared" si="275"/>
        <v>1698.5010651160228</v>
      </c>
      <c r="BN173" s="126">
        <f t="shared" si="275"/>
        <v>3434.4997216980087</v>
      </c>
      <c r="BO173" s="126">
        <f t="shared" si="275"/>
        <v>3243.9476256645717</v>
      </c>
      <c r="BP173" s="126">
        <f t="shared" si="275"/>
        <v>1277.6961186631779</v>
      </c>
      <c r="BQ173" s="126">
        <f t="shared" ref="BQ173:EB173" si="276" xml:space="preserve"> BQ$145</f>
        <v>1661.1356374165398</v>
      </c>
      <c r="BR173" s="126">
        <f t="shared" si="276"/>
        <v>3388.9585181053608</v>
      </c>
      <c r="BS173" s="126">
        <f t="shared" si="276"/>
        <v>3200.0236685002988</v>
      </c>
      <c r="BT173" s="126">
        <f t="shared" si="276"/>
        <v>1258.0482565893556</v>
      </c>
      <c r="BU173" s="126">
        <f t="shared" si="276"/>
        <v>1612.0930430283136</v>
      </c>
      <c r="BV173" s="126">
        <f t="shared" si="276"/>
        <v>3345.4392915473518</v>
      </c>
      <c r="BW173" s="126">
        <f t="shared" si="276"/>
        <v>3158.0050351502864</v>
      </c>
      <c r="BX173" s="126">
        <f t="shared" si="276"/>
        <v>2329.3089733635638</v>
      </c>
      <c r="BY173" s="126">
        <f t="shared" si="276"/>
        <v>3521.5017455662451</v>
      </c>
      <c r="BZ173" s="126">
        <f t="shared" si="276"/>
        <v>4451.4810265684191</v>
      </c>
      <c r="CA173" s="126">
        <f t="shared" si="276"/>
        <v>4853.1322645538858</v>
      </c>
      <c r="CB173" s="126">
        <f t="shared" si="276"/>
        <v>5658.625779105234</v>
      </c>
      <c r="CC173" s="126">
        <f t="shared" si="276"/>
        <v>6841.7599510970304</v>
      </c>
      <c r="CD173" s="126">
        <f t="shared" si="276"/>
        <v>7764.5780012935556</v>
      </c>
      <c r="CE173" s="126">
        <f t="shared" si="276"/>
        <v>8162.0977139665838</v>
      </c>
      <c r="CF173" s="126">
        <f t="shared" si="276"/>
        <v>8961.9168752073638</v>
      </c>
      <c r="CG173" s="126">
        <f t="shared" si="276"/>
        <v>10137.28567367601</v>
      </c>
      <c r="CH173" s="126">
        <f t="shared" si="276"/>
        <v>11054.169808530927</v>
      </c>
      <c r="CI173" s="126">
        <f t="shared" si="276"/>
        <v>11448.712540805916</v>
      </c>
      <c r="CJ173" s="126">
        <f t="shared" si="276"/>
        <v>12257.154928935432</v>
      </c>
      <c r="CK173" s="126">
        <f t="shared" si="276"/>
        <v>13412.623823173013</v>
      </c>
      <c r="CL173" s="126">
        <f t="shared" si="276"/>
        <v>14324.573783425702</v>
      </c>
      <c r="CM173" s="126">
        <f t="shared" si="276"/>
        <v>14717.077988143423</v>
      </c>
      <c r="CN173" s="126">
        <f t="shared" si="276"/>
        <v>15508.671806161203</v>
      </c>
      <c r="CO173" s="126">
        <f t="shared" si="276"/>
        <v>16671.475098136067</v>
      </c>
      <c r="CP173" s="126">
        <f t="shared" si="276"/>
        <v>17579.30525261673</v>
      </c>
      <c r="CQ173" s="126">
        <f t="shared" si="276"/>
        <v>17970.533383881408</v>
      </c>
      <c r="CR173" s="126">
        <f t="shared" si="276"/>
        <v>18759.20380231017</v>
      </c>
      <c r="CS173" s="126">
        <f t="shared" si="276"/>
        <v>19916.852553182747</v>
      </c>
      <c r="CT173" s="126">
        <f t="shared" si="276"/>
        <v>20821.22627306217</v>
      </c>
      <c r="CU173" s="126">
        <f t="shared" si="276"/>
        <v>21211.797442467308</v>
      </c>
      <c r="CV173" s="126">
        <f t="shared" si="276"/>
        <v>21998.145455993072</v>
      </c>
      <c r="CW173" s="126">
        <f t="shared" si="276"/>
        <v>23151.209123403456</v>
      </c>
      <c r="CX173" s="126">
        <f t="shared" si="276"/>
        <v>24052.666780021555</v>
      </c>
      <c r="CY173" s="126">
        <f t="shared" si="276"/>
        <v>24443.083355302439</v>
      </c>
      <c r="CZ173" s="126">
        <f t="shared" si="276"/>
        <v>25240.174892431289</v>
      </c>
      <c r="DA173" s="126">
        <f t="shared" si="276"/>
        <v>26376.541493051544</v>
      </c>
      <c r="DB173" s="126">
        <f t="shared" si="276"/>
        <v>27275.523262105336</v>
      </c>
      <c r="DC173" s="126">
        <f t="shared" si="276"/>
        <v>27666.192531860375</v>
      </c>
      <c r="DD173" s="126">
        <f t="shared" si="276"/>
        <v>28449.275854008367</v>
      </c>
      <c r="DE173" s="126">
        <f t="shared" si="276"/>
        <v>29594.474696488876</v>
      </c>
      <c r="DF173" s="126">
        <f t="shared" si="276"/>
        <v>30491.33913196201</v>
      </c>
      <c r="DG173" s="126">
        <f t="shared" si="276"/>
        <v>30882.590951656606</v>
      </c>
      <c r="DH173" s="126">
        <f t="shared" si="276"/>
        <v>31782.978781116599</v>
      </c>
      <c r="DI173" s="126">
        <f t="shared" si="276"/>
        <v>178.37218872876588</v>
      </c>
      <c r="DJ173" s="126">
        <f t="shared" si="276"/>
        <v>3.1702789419796319E-13</v>
      </c>
      <c r="DK173" s="126">
        <f t="shared" si="276"/>
        <v>3.1708813912700863E-13</v>
      </c>
      <c r="DL173" s="126">
        <f t="shared" si="276"/>
        <v>3.1023224437376483E-13</v>
      </c>
      <c r="DM173" s="126">
        <f t="shared" si="276"/>
        <v>3.1374879108625463E-13</v>
      </c>
      <c r="DN173" s="126">
        <f t="shared" si="276"/>
        <v>3.172367432853207E-13</v>
      </c>
      <c r="DO173" s="126">
        <f t="shared" si="276"/>
        <v>3.1727590248920032E-13</v>
      </c>
      <c r="DP173" s="126">
        <f t="shared" si="276"/>
        <v>3.1389975265483371E-13</v>
      </c>
      <c r="DQ173" s="126">
        <f t="shared" si="276"/>
        <v>3.1394444522447884E-13</v>
      </c>
      <c r="DR173" s="126">
        <f t="shared" si="276"/>
        <v>3.174676821799949E-13</v>
      </c>
      <c r="DS173" s="126">
        <f t="shared" si="276"/>
        <v>3.175108577124774E-13</v>
      </c>
      <c r="DT173" s="126">
        <f t="shared" si="276"/>
        <v>3.1067818781593812E-13</v>
      </c>
      <c r="DU173" s="126">
        <f t="shared" si="276"/>
        <v>3.1418578510056249E-13</v>
      </c>
      <c r="DV173" s="126">
        <f t="shared" si="276"/>
        <v>3.1767954351380465E-13</v>
      </c>
      <c r="DW173" s="126">
        <f t="shared" si="276"/>
        <v>3.1773878436069935E-13</v>
      </c>
      <c r="DX173" s="126">
        <f t="shared" si="276"/>
        <v>3.1089428375707942E-13</v>
      </c>
      <c r="DY173" s="126">
        <f t="shared" si="276"/>
        <v>3.1438441874342976E-13</v>
      </c>
      <c r="DZ173" s="126">
        <f t="shared" si="276"/>
        <v>3.1788136402610692E-13</v>
      </c>
      <c r="EA173" s="126">
        <f t="shared" si="276"/>
        <v>3.179476334480568E-13</v>
      </c>
      <c r="EB173" s="126">
        <f t="shared" si="276"/>
        <v>3.1107305403565987E-13</v>
      </c>
      <c r="EC173" s="126">
        <f t="shared" ref="EC173:GJ173" si="277" xml:space="preserve"> EC$145</f>
        <v>3.1457411387236796E-13</v>
      </c>
      <c r="ED173" s="126">
        <f t="shared" si="277"/>
        <v>3.1810427026357504E-13</v>
      </c>
      <c r="EE173" s="126">
        <f t="shared" si="277"/>
        <v>3.1815748661756524E-13</v>
      </c>
      <c r="EF173" s="126">
        <f t="shared" si="277"/>
        <v>3.1475189098273408E-13</v>
      </c>
      <c r="EG173" s="126">
        <f t="shared" si="277"/>
        <v>3.1481942642130893E-13</v>
      </c>
      <c r="EH173" s="126">
        <f t="shared" si="277"/>
        <v>3.183221560902894E-13</v>
      </c>
      <c r="EI173" s="126">
        <f t="shared" si="277"/>
        <v>3.183844091836363E-13</v>
      </c>
      <c r="EJ173" s="126">
        <f t="shared" si="277"/>
        <v>3.1150622817222033E-13</v>
      </c>
      <c r="EK173" s="126">
        <f t="shared" si="277"/>
        <v>3.1503792342846281E-13</v>
      </c>
      <c r="EL173" s="126">
        <f t="shared" si="277"/>
        <v>3.1856514397077266E-13</v>
      </c>
      <c r="EM173" s="126">
        <f t="shared" si="277"/>
        <v>3.186032990925015E-13</v>
      </c>
      <c r="EN173" s="126">
        <f t="shared" si="277"/>
        <v>3.1171446607913821E-13</v>
      </c>
      <c r="EO173" s="126">
        <f t="shared" si="277"/>
        <v>3.1522265271632932E-13</v>
      </c>
      <c r="EP173" s="126">
        <f t="shared" si="277"/>
        <v>3.1873282568994912E-13</v>
      </c>
      <c r="EQ173" s="126">
        <f t="shared" si="277"/>
        <v>3.1879206653684382E-13</v>
      </c>
      <c r="ER173" s="126">
        <f t="shared" si="277"/>
        <v>3.1191582820611077E-13</v>
      </c>
      <c r="ES173" s="126">
        <f t="shared" si="277"/>
        <v>3.1545108140562663E-13</v>
      </c>
      <c r="ET173" s="126">
        <f t="shared" si="277"/>
        <v>3.1898585439194001E-13</v>
      </c>
      <c r="EU173" s="126">
        <f t="shared" si="277"/>
        <v>3.1905011564958843E-13</v>
      </c>
      <c r="EV173" s="126">
        <f t="shared" si="277"/>
        <v>3.1561694049742074E-13</v>
      </c>
      <c r="EW173" s="126">
        <f t="shared" si="277"/>
        <v>3.1565666722599412E-13</v>
      </c>
      <c r="EX173" s="126">
        <f t="shared" si="277"/>
        <v>3.1918867898639291E-13</v>
      </c>
      <c r="EY173" s="126">
        <f t="shared" si="277"/>
        <v>3.1924992799758918E-13</v>
      </c>
      <c r="EZ173" s="126">
        <f t="shared" si="277"/>
        <v>3.1236078939400616E-13</v>
      </c>
      <c r="FA173" s="126">
        <f t="shared" si="277"/>
        <v>3.1587814373779116E-13</v>
      </c>
      <c r="FB173" s="126">
        <f t="shared" si="277"/>
        <v>3.1941560155246402E-13</v>
      </c>
      <c r="FC173" s="126">
        <f t="shared" si="277"/>
        <v>3.1946078524924815E-13</v>
      </c>
      <c r="FD173" s="126">
        <f t="shared" si="277"/>
        <v>3.1257884984370321E-13</v>
      </c>
      <c r="FE173" s="126">
        <f t="shared" si="277"/>
        <v>3.1610855876351711E-13</v>
      </c>
      <c r="FF173" s="126">
        <f t="shared" si="277"/>
        <v>3.1965055677574131E-13</v>
      </c>
      <c r="FG173" s="126">
        <f t="shared" si="277"/>
        <v>3.1970678537618366E-13</v>
      </c>
      <c r="FH173" s="126">
        <f t="shared" si="277"/>
        <v>3.1280083931051198E-13</v>
      </c>
      <c r="FI173" s="126">
        <f t="shared" si="277"/>
        <v>3.1631911042495635E-13</v>
      </c>
      <c r="FJ173" s="126">
        <f t="shared" si="277"/>
        <v>3.1987045076675714E-13</v>
      </c>
      <c r="FK173" s="126">
        <f t="shared" si="277"/>
        <v>3.1991362629923969E-13</v>
      </c>
      <c r="FL173" s="126">
        <f t="shared" si="277"/>
        <v>3.165008602081798E-13</v>
      </c>
      <c r="FM173" s="126">
        <f t="shared" si="277"/>
        <v>3.1654853228246798E-13</v>
      </c>
      <c r="FN173" s="126">
        <f t="shared" si="277"/>
        <v>3.2009837741497908E-13</v>
      </c>
      <c r="FO173" s="126">
        <f t="shared" si="277"/>
        <v>3.201626386726275E-13</v>
      </c>
      <c r="FP173" s="126">
        <f t="shared" si="277"/>
        <v>3.1327526812674485E-13</v>
      </c>
      <c r="FQ173" s="126">
        <f t="shared" si="277"/>
        <v>3.1681569453212431E-13</v>
      </c>
      <c r="FR173" s="126">
        <f t="shared" si="277"/>
        <v>3.2035241019912066E-13</v>
      </c>
      <c r="FS173" s="126">
        <f t="shared" si="277"/>
        <v>3.2041165104601536E-13</v>
      </c>
      <c r="FT173" s="126">
        <f t="shared" si="277"/>
        <v>3.1351690267911188E-13</v>
      </c>
      <c r="FU173" s="126">
        <f t="shared" si="277"/>
        <v>3.17051075398922E-13</v>
      </c>
      <c r="FV173" s="126">
        <f t="shared" si="277"/>
        <v>3.2058636134024706E-13</v>
      </c>
      <c r="FW173" s="126">
        <f t="shared" si="277"/>
        <v>3.2062552054412663E-13</v>
      </c>
      <c r="FX173" s="126">
        <f t="shared" si="277"/>
        <v>3.1371433578897268E-13</v>
      </c>
      <c r="FY173" s="126">
        <f t="shared" si="277"/>
        <v>3.1726460656500419E-13</v>
      </c>
      <c r="FZ173" s="126">
        <f t="shared" si="277"/>
        <v>3.2079219818115226E-13</v>
      </c>
      <c r="GA173" s="126">
        <f t="shared" si="277"/>
        <v>3.208614798495546E-13</v>
      </c>
      <c r="GB173" s="126">
        <f t="shared" si="277"/>
        <v>3.1741159546072595E-13</v>
      </c>
      <c r="GC173" s="126">
        <f t="shared" si="277"/>
        <v>3.1748608307680122E-13</v>
      </c>
      <c r="GD173" s="126">
        <f t="shared" si="277"/>
        <v>3.2104221463669096E-13</v>
      </c>
      <c r="GE173" s="126">
        <f t="shared" si="277"/>
        <v>3.2109342282637953E-13</v>
      </c>
      <c r="GF173" s="126">
        <f t="shared" si="277"/>
        <v>3.1416519050253558E-13</v>
      </c>
      <c r="GG173" s="126">
        <f t="shared" si="277"/>
        <v>3.1769564157002609E-13</v>
      </c>
      <c r="GH173" s="126">
        <f t="shared" si="277"/>
        <v>3.2126110454555605E-13</v>
      </c>
      <c r="GI173" s="126">
        <f t="shared" si="277"/>
        <v>3.2133540662471206E-13</v>
      </c>
      <c r="GJ173" s="126">
        <f t="shared" si="277"/>
        <v>3.1441173632629217E-13</v>
      </c>
    </row>
    <row r="174" spans="1:192" x14ac:dyDescent="0.35">
      <c r="E174" s="126" t="str">
        <f t="shared" ref="E174:AJ174" si="278" xml:space="preserve"> E$164</f>
        <v>RCF interest paid POS</v>
      </c>
      <c r="F174" s="126">
        <f t="shared" si="278"/>
        <v>0</v>
      </c>
      <c r="G174" s="126" t="str">
        <f t="shared" si="278"/>
        <v>$ 000s</v>
      </c>
      <c r="H174" s="126">
        <f t="shared" si="278"/>
        <v>237.52817006460472</v>
      </c>
      <c r="I174" s="126">
        <f t="shared" si="278"/>
        <v>0</v>
      </c>
      <c r="J174" s="126">
        <f t="shared" si="278"/>
        <v>0</v>
      </c>
      <c r="K174" s="126">
        <f t="shared" si="278"/>
        <v>0</v>
      </c>
      <c r="L174" s="126">
        <f t="shared" si="278"/>
        <v>0</v>
      </c>
      <c r="M174" s="126">
        <f t="shared" si="278"/>
        <v>0</v>
      </c>
      <c r="N174" s="126">
        <f t="shared" si="278"/>
        <v>26.933149698825858</v>
      </c>
      <c r="O174" s="126">
        <f t="shared" si="278"/>
        <v>0</v>
      </c>
      <c r="P174" s="126">
        <f t="shared" si="278"/>
        <v>0</v>
      </c>
      <c r="Q174" s="126">
        <f t="shared" si="278"/>
        <v>12.613511478711226</v>
      </c>
      <c r="R174" s="126">
        <f t="shared" si="278"/>
        <v>0</v>
      </c>
      <c r="S174" s="126">
        <f t="shared" si="278"/>
        <v>0</v>
      </c>
      <c r="T174" s="126">
        <f t="shared" si="278"/>
        <v>0</v>
      </c>
      <c r="U174" s="126">
        <f t="shared" si="278"/>
        <v>13.344728301858499</v>
      </c>
      <c r="V174" s="126">
        <f t="shared" si="278"/>
        <v>0</v>
      </c>
      <c r="W174" s="126">
        <f t="shared" si="278"/>
        <v>0</v>
      </c>
      <c r="X174" s="126">
        <f t="shared" si="278"/>
        <v>0</v>
      </c>
      <c r="Y174" s="126">
        <f t="shared" si="278"/>
        <v>13.614927451937522</v>
      </c>
      <c r="Z174" s="126">
        <f t="shared" si="278"/>
        <v>5.4048662417019534E-2</v>
      </c>
      <c r="AA174" s="126">
        <f t="shared" si="278"/>
        <v>0</v>
      </c>
      <c r="AB174" s="126">
        <f t="shared" si="278"/>
        <v>0</v>
      </c>
      <c r="AC174" s="126">
        <f t="shared" si="278"/>
        <v>14.830224432501936</v>
      </c>
      <c r="AD174" s="126">
        <f t="shared" si="278"/>
        <v>1.7578713452506436</v>
      </c>
      <c r="AE174" s="126">
        <f t="shared" si="278"/>
        <v>0</v>
      </c>
      <c r="AF174" s="126">
        <f t="shared" si="278"/>
        <v>0</v>
      </c>
      <c r="AG174" s="126">
        <f t="shared" si="278"/>
        <v>15.584996086836233</v>
      </c>
      <c r="AH174" s="126">
        <f t="shared" si="278"/>
        <v>3.4634995227549012</v>
      </c>
      <c r="AI174" s="126">
        <f t="shared" si="278"/>
        <v>0</v>
      </c>
      <c r="AJ174" s="126">
        <f t="shared" si="278"/>
        <v>0</v>
      </c>
      <c r="AK174" s="126">
        <f t="shared" ref="AK174:BP174" si="279" xml:space="preserve"> AK$164</f>
        <v>16.348121540847686</v>
      </c>
      <c r="AL174" s="126">
        <f t="shared" si="279"/>
        <v>5.1858383992264869</v>
      </c>
      <c r="AM174" s="126">
        <f t="shared" si="279"/>
        <v>0</v>
      </c>
      <c r="AN174" s="126">
        <f t="shared" si="279"/>
        <v>0</v>
      </c>
      <c r="AO174" s="126">
        <f t="shared" si="279"/>
        <v>16.667681763176216</v>
      </c>
      <c r="AP174" s="126">
        <f t="shared" si="279"/>
        <v>6.9115678879135221</v>
      </c>
      <c r="AQ174" s="126">
        <f t="shared" si="279"/>
        <v>0</v>
      </c>
      <c r="AR174" s="126">
        <f t="shared" si="279"/>
        <v>0</v>
      </c>
      <c r="AS174" s="126">
        <f t="shared" si="279"/>
        <v>0</v>
      </c>
      <c r="AT174" s="126">
        <f t="shared" si="279"/>
        <v>29.844176084826056</v>
      </c>
      <c r="AU174" s="126">
        <f t="shared" si="279"/>
        <v>0</v>
      </c>
      <c r="AV174" s="126">
        <f t="shared" si="279"/>
        <v>0</v>
      </c>
      <c r="AW174" s="126">
        <f t="shared" si="279"/>
        <v>0</v>
      </c>
      <c r="AX174" s="126">
        <f t="shared" si="279"/>
        <v>35.087726054886978</v>
      </c>
      <c r="AY174" s="126">
        <f t="shared" si="279"/>
        <v>0</v>
      </c>
      <c r="AZ174" s="126">
        <f t="shared" si="279"/>
        <v>0</v>
      </c>
      <c r="BA174" s="126">
        <f t="shared" si="279"/>
        <v>25.286101352633946</v>
      </c>
      <c r="BB174" s="126">
        <f t="shared" si="279"/>
        <v>0</v>
      </c>
      <c r="BC174" s="126">
        <f t="shared" si="279"/>
        <v>0</v>
      </c>
      <c r="BD174" s="126">
        <f t="shared" si="279"/>
        <v>0</v>
      </c>
      <c r="BE174" s="126">
        <f t="shared" si="279"/>
        <v>0</v>
      </c>
      <c r="BF174" s="126">
        <f t="shared" si="279"/>
        <v>0</v>
      </c>
      <c r="BG174" s="126">
        <f t="shared" si="279"/>
        <v>0</v>
      </c>
      <c r="BH174" s="126">
        <f t="shared" si="279"/>
        <v>0</v>
      </c>
      <c r="BI174" s="126">
        <f t="shared" si="279"/>
        <v>0</v>
      </c>
      <c r="BJ174" s="126">
        <f t="shared" si="279"/>
        <v>0</v>
      </c>
      <c r="BK174" s="126">
        <f t="shared" si="279"/>
        <v>0</v>
      </c>
      <c r="BL174" s="126">
        <f t="shared" si="279"/>
        <v>0</v>
      </c>
      <c r="BM174" s="126">
        <f t="shared" si="279"/>
        <v>0</v>
      </c>
      <c r="BN174" s="126">
        <f t="shared" si="279"/>
        <v>0</v>
      </c>
      <c r="BO174" s="126">
        <f t="shared" si="279"/>
        <v>0</v>
      </c>
      <c r="BP174" s="126">
        <f t="shared" si="279"/>
        <v>0</v>
      </c>
      <c r="BQ174" s="126">
        <f t="shared" ref="BQ174:CV174" si="280" xml:space="preserve"> BQ$164</f>
        <v>0</v>
      </c>
      <c r="BR174" s="126">
        <f t="shared" si="280"/>
        <v>0</v>
      </c>
      <c r="BS174" s="126">
        <f t="shared" si="280"/>
        <v>0</v>
      </c>
      <c r="BT174" s="126">
        <f t="shared" si="280"/>
        <v>0</v>
      </c>
      <c r="BU174" s="126">
        <f t="shared" si="280"/>
        <v>0</v>
      </c>
      <c r="BV174" s="126">
        <f t="shared" si="280"/>
        <v>0</v>
      </c>
      <c r="BW174" s="126">
        <f t="shared" si="280"/>
        <v>0</v>
      </c>
      <c r="BX174" s="126">
        <f t="shared" si="280"/>
        <v>0</v>
      </c>
      <c r="BY174" s="126">
        <f t="shared" si="280"/>
        <v>0</v>
      </c>
      <c r="BZ174" s="126">
        <f t="shared" si="280"/>
        <v>0</v>
      </c>
      <c r="CA174" s="126">
        <f t="shared" si="280"/>
        <v>0</v>
      </c>
      <c r="CB174" s="126">
        <f t="shared" si="280"/>
        <v>0</v>
      </c>
      <c r="CC174" s="126">
        <f t="shared" si="280"/>
        <v>0</v>
      </c>
      <c r="CD174" s="126">
        <f t="shared" si="280"/>
        <v>0</v>
      </c>
      <c r="CE174" s="126">
        <f t="shared" si="280"/>
        <v>0</v>
      </c>
      <c r="CF174" s="126">
        <f t="shared" si="280"/>
        <v>0</v>
      </c>
      <c r="CG174" s="126">
        <f t="shared" si="280"/>
        <v>0</v>
      </c>
      <c r="CH174" s="126">
        <f t="shared" si="280"/>
        <v>0</v>
      </c>
      <c r="CI174" s="126">
        <f t="shared" si="280"/>
        <v>0</v>
      </c>
      <c r="CJ174" s="126">
        <f t="shared" si="280"/>
        <v>0</v>
      </c>
      <c r="CK174" s="126">
        <f t="shared" si="280"/>
        <v>0</v>
      </c>
      <c r="CL174" s="126">
        <f t="shared" si="280"/>
        <v>0</v>
      </c>
      <c r="CM174" s="126">
        <f t="shared" si="280"/>
        <v>0</v>
      </c>
      <c r="CN174" s="126">
        <f t="shared" si="280"/>
        <v>0</v>
      </c>
      <c r="CO174" s="126">
        <f t="shared" si="280"/>
        <v>0</v>
      </c>
      <c r="CP174" s="126">
        <f t="shared" si="280"/>
        <v>0</v>
      </c>
      <c r="CQ174" s="126">
        <f t="shared" si="280"/>
        <v>0</v>
      </c>
      <c r="CR174" s="126">
        <f t="shared" si="280"/>
        <v>0</v>
      </c>
      <c r="CS174" s="126">
        <f t="shared" si="280"/>
        <v>0</v>
      </c>
      <c r="CT174" s="126">
        <f t="shared" si="280"/>
        <v>0</v>
      </c>
      <c r="CU174" s="126">
        <f t="shared" si="280"/>
        <v>0</v>
      </c>
      <c r="CV174" s="126">
        <f t="shared" si="280"/>
        <v>0</v>
      </c>
      <c r="CW174" s="126">
        <f t="shared" ref="CW174:EB174" si="281" xml:space="preserve"> CW$164</f>
        <v>0</v>
      </c>
      <c r="CX174" s="126">
        <f t="shared" si="281"/>
        <v>0</v>
      </c>
      <c r="CY174" s="126">
        <f t="shared" si="281"/>
        <v>0</v>
      </c>
      <c r="CZ174" s="126">
        <f t="shared" si="281"/>
        <v>0</v>
      </c>
      <c r="DA174" s="126">
        <f t="shared" si="281"/>
        <v>0</v>
      </c>
      <c r="DB174" s="126">
        <f t="shared" si="281"/>
        <v>0</v>
      </c>
      <c r="DC174" s="126">
        <f t="shared" si="281"/>
        <v>0</v>
      </c>
      <c r="DD174" s="126">
        <f t="shared" si="281"/>
        <v>0</v>
      </c>
      <c r="DE174" s="126">
        <f t="shared" si="281"/>
        <v>0</v>
      </c>
      <c r="DF174" s="126">
        <f t="shared" si="281"/>
        <v>0</v>
      </c>
      <c r="DG174" s="126">
        <f t="shared" si="281"/>
        <v>0</v>
      </c>
      <c r="DH174" s="126">
        <f t="shared" si="281"/>
        <v>0</v>
      </c>
      <c r="DI174" s="126">
        <f t="shared" si="281"/>
        <v>0</v>
      </c>
      <c r="DJ174" s="126">
        <f t="shared" si="281"/>
        <v>0</v>
      </c>
      <c r="DK174" s="126">
        <f t="shared" si="281"/>
        <v>0</v>
      </c>
      <c r="DL174" s="126">
        <f t="shared" si="281"/>
        <v>0</v>
      </c>
      <c r="DM174" s="126">
        <f t="shared" si="281"/>
        <v>0</v>
      </c>
      <c r="DN174" s="126">
        <f t="shared" si="281"/>
        <v>0</v>
      </c>
      <c r="DO174" s="126">
        <f t="shared" si="281"/>
        <v>0</v>
      </c>
      <c r="DP174" s="126">
        <f t="shared" si="281"/>
        <v>0</v>
      </c>
      <c r="DQ174" s="126">
        <f t="shared" si="281"/>
        <v>0</v>
      </c>
      <c r="DR174" s="126">
        <f t="shared" si="281"/>
        <v>0</v>
      </c>
      <c r="DS174" s="126">
        <f t="shared" si="281"/>
        <v>0</v>
      </c>
      <c r="DT174" s="126">
        <f t="shared" si="281"/>
        <v>0</v>
      </c>
      <c r="DU174" s="126">
        <f t="shared" si="281"/>
        <v>0</v>
      </c>
      <c r="DV174" s="126">
        <f t="shared" si="281"/>
        <v>0</v>
      </c>
      <c r="DW174" s="126">
        <f t="shared" si="281"/>
        <v>0</v>
      </c>
      <c r="DX174" s="126">
        <f t="shared" si="281"/>
        <v>0</v>
      </c>
      <c r="DY174" s="126">
        <f t="shared" si="281"/>
        <v>0</v>
      </c>
      <c r="DZ174" s="126">
        <f t="shared" si="281"/>
        <v>0</v>
      </c>
      <c r="EA174" s="126">
        <f t="shared" si="281"/>
        <v>0</v>
      </c>
      <c r="EB174" s="126">
        <f t="shared" si="281"/>
        <v>0</v>
      </c>
      <c r="EC174" s="126">
        <f t="shared" ref="EC174:FH174" si="282" xml:space="preserve"> EC$164</f>
        <v>0</v>
      </c>
      <c r="ED174" s="126">
        <f t="shared" si="282"/>
        <v>0</v>
      </c>
      <c r="EE174" s="126">
        <f t="shared" si="282"/>
        <v>0</v>
      </c>
      <c r="EF174" s="126">
        <f t="shared" si="282"/>
        <v>0</v>
      </c>
      <c r="EG174" s="126">
        <f t="shared" si="282"/>
        <v>0</v>
      </c>
      <c r="EH174" s="126">
        <f t="shared" si="282"/>
        <v>0</v>
      </c>
      <c r="EI174" s="126">
        <f t="shared" si="282"/>
        <v>0</v>
      </c>
      <c r="EJ174" s="126">
        <f t="shared" si="282"/>
        <v>0</v>
      </c>
      <c r="EK174" s="126">
        <f t="shared" si="282"/>
        <v>0</v>
      </c>
      <c r="EL174" s="126">
        <f t="shared" si="282"/>
        <v>0</v>
      </c>
      <c r="EM174" s="126">
        <f t="shared" si="282"/>
        <v>0</v>
      </c>
      <c r="EN174" s="126">
        <f t="shared" si="282"/>
        <v>0</v>
      </c>
      <c r="EO174" s="126">
        <f t="shared" si="282"/>
        <v>0</v>
      </c>
      <c r="EP174" s="126">
        <f t="shared" si="282"/>
        <v>0</v>
      </c>
      <c r="EQ174" s="126">
        <f t="shared" si="282"/>
        <v>0</v>
      </c>
      <c r="ER174" s="126">
        <f t="shared" si="282"/>
        <v>0</v>
      </c>
      <c r="ES174" s="126">
        <f t="shared" si="282"/>
        <v>0</v>
      </c>
      <c r="ET174" s="126">
        <f t="shared" si="282"/>
        <v>0</v>
      </c>
      <c r="EU174" s="126">
        <f t="shared" si="282"/>
        <v>0</v>
      </c>
      <c r="EV174" s="126">
        <f t="shared" si="282"/>
        <v>0</v>
      </c>
      <c r="EW174" s="126">
        <f t="shared" si="282"/>
        <v>0</v>
      </c>
      <c r="EX174" s="126">
        <f t="shared" si="282"/>
        <v>0</v>
      </c>
      <c r="EY174" s="126">
        <f t="shared" si="282"/>
        <v>0</v>
      </c>
      <c r="EZ174" s="126">
        <f t="shared" si="282"/>
        <v>0</v>
      </c>
      <c r="FA174" s="126">
        <f t="shared" si="282"/>
        <v>0</v>
      </c>
      <c r="FB174" s="126">
        <f t="shared" si="282"/>
        <v>0</v>
      </c>
      <c r="FC174" s="126">
        <f t="shared" si="282"/>
        <v>0</v>
      </c>
      <c r="FD174" s="126">
        <f t="shared" si="282"/>
        <v>0</v>
      </c>
      <c r="FE174" s="126">
        <f t="shared" si="282"/>
        <v>0</v>
      </c>
      <c r="FF174" s="126">
        <f t="shared" si="282"/>
        <v>0</v>
      </c>
      <c r="FG174" s="126">
        <f t="shared" si="282"/>
        <v>0</v>
      </c>
      <c r="FH174" s="126">
        <f t="shared" si="282"/>
        <v>0</v>
      </c>
      <c r="FI174" s="126">
        <f t="shared" ref="FI174:GJ174" si="283" xml:space="preserve"> FI$164</f>
        <v>0</v>
      </c>
      <c r="FJ174" s="126">
        <f t="shared" si="283"/>
        <v>0</v>
      </c>
      <c r="FK174" s="126">
        <f t="shared" si="283"/>
        <v>0</v>
      </c>
      <c r="FL174" s="126">
        <f t="shared" si="283"/>
        <v>0</v>
      </c>
      <c r="FM174" s="126">
        <f t="shared" si="283"/>
        <v>0</v>
      </c>
      <c r="FN174" s="126">
        <f t="shared" si="283"/>
        <v>0</v>
      </c>
      <c r="FO174" s="126">
        <f t="shared" si="283"/>
        <v>0</v>
      </c>
      <c r="FP174" s="126">
        <f t="shared" si="283"/>
        <v>0</v>
      </c>
      <c r="FQ174" s="126">
        <f t="shared" si="283"/>
        <v>0</v>
      </c>
      <c r="FR174" s="126">
        <f t="shared" si="283"/>
        <v>0</v>
      </c>
      <c r="FS174" s="126">
        <f t="shared" si="283"/>
        <v>0</v>
      </c>
      <c r="FT174" s="126">
        <f t="shared" si="283"/>
        <v>0</v>
      </c>
      <c r="FU174" s="126">
        <f t="shared" si="283"/>
        <v>0</v>
      </c>
      <c r="FV174" s="126">
        <f t="shared" si="283"/>
        <v>0</v>
      </c>
      <c r="FW174" s="126">
        <f t="shared" si="283"/>
        <v>0</v>
      </c>
      <c r="FX174" s="126">
        <f t="shared" si="283"/>
        <v>0</v>
      </c>
      <c r="FY174" s="126">
        <f t="shared" si="283"/>
        <v>0</v>
      </c>
      <c r="FZ174" s="126">
        <f t="shared" si="283"/>
        <v>0</v>
      </c>
      <c r="GA174" s="126">
        <f t="shared" si="283"/>
        <v>0</v>
      </c>
      <c r="GB174" s="126">
        <f t="shared" si="283"/>
        <v>0</v>
      </c>
      <c r="GC174" s="126">
        <f t="shared" si="283"/>
        <v>0</v>
      </c>
      <c r="GD174" s="126">
        <f t="shared" si="283"/>
        <v>0</v>
      </c>
      <c r="GE174" s="126">
        <f t="shared" si="283"/>
        <v>0</v>
      </c>
      <c r="GF174" s="126">
        <f t="shared" si="283"/>
        <v>0</v>
      </c>
      <c r="GG174" s="126">
        <f t="shared" si="283"/>
        <v>0</v>
      </c>
      <c r="GH174" s="126">
        <f t="shared" si="283"/>
        <v>0</v>
      </c>
      <c r="GI174" s="126">
        <f t="shared" si="283"/>
        <v>0</v>
      </c>
      <c r="GJ174" s="126">
        <f t="shared" si="283"/>
        <v>0</v>
      </c>
    </row>
    <row r="175" spans="1:192" x14ac:dyDescent="0.35">
      <c r="E175" s="6" t="s">
        <v>296</v>
      </c>
      <c r="G175" s="12" t="str">
        <f xml:space="preserve"> SMU</f>
        <v>$ 000s</v>
      </c>
      <c r="J175" s="12">
        <f t="shared" ref="J175:AO175" si="284" xml:space="preserve"> J173 - J174</f>
        <v>0</v>
      </c>
      <c r="K175" s="12">
        <f t="shared" si="284"/>
        <v>0</v>
      </c>
      <c r="L175" s="12">
        <f t="shared" si="284"/>
        <v>0</v>
      </c>
      <c r="M175" s="12">
        <f t="shared" si="284"/>
        <v>0</v>
      </c>
      <c r="N175" s="12">
        <f t="shared" si="284"/>
        <v>2487.5315405840379</v>
      </c>
      <c r="O175" s="12">
        <f t="shared" si="284"/>
        <v>1680.4897638449829</v>
      </c>
      <c r="P175" s="12">
        <f t="shared" si="284"/>
        <v>0</v>
      </c>
      <c r="Q175" s="12">
        <f t="shared" si="284"/>
        <v>522.26574406396048</v>
      </c>
      <c r="R175" s="12">
        <f t="shared" si="284"/>
        <v>2475.6183085208986</v>
      </c>
      <c r="S175" s="12">
        <f t="shared" si="284"/>
        <v>1645.8460319049823</v>
      </c>
      <c r="T175" s="12">
        <f t="shared" si="284"/>
        <v>0</v>
      </c>
      <c r="U175" s="12">
        <f t="shared" si="284"/>
        <v>492.28534077822599</v>
      </c>
      <c r="V175" s="12">
        <f t="shared" si="284"/>
        <v>2436.5904572954696</v>
      </c>
      <c r="W175" s="12">
        <f t="shared" si="284"/>
        <v>1611.0012598168032</v>
      </c>
      <c r="X175" s="12">
        <f t="shared" si="284"/>
        <v>0</v>
      </c>
      <c r="Y175" s="12">
        <f t="shared" si="284"/>
        <v>447.08130576862277</v>
      </c>
      <c r="Z175" s="12">
        <f t="shared" si="284"/>
        <v>2397.3186224011965</v>
      </c>
      <c r="AA175" s="12">
        <f t="shared" si="284"/>
        <v>1575.9471128545988</v>
      </c>
      <c r="AB175" s="12">
        <f t="shared" si="284"/>
        <v>0</v>
      </c>
      <c r="AC175" s="12">
        <f t="shared" si="284"/>
        <v>431.58660608183334</v>
      </c>
      <c r="AD175" s="12">
        <f t="shared" si="284"/>
        <v>2356.198420844858</v>
      </c>
      <c r="AE175" s="12">
        <f t="shared" si="284"/>
        <v>1540.6750643856813</v>
      </c>
      <c r="AF175" s="12">
        <f t="shared" si="284"/>
        <v>0</v>
      </c>
      <c r="AG175" s="12">
        <f t="shared" si="284"/>
        <v>400.85087795684569</v>
      </c>
      <c r="AH175" s="12">
        <f t="shared" si="284"/>
        <v>2314.8689665251363</v>
      </c>
      <c r="AI175" s="12">
        <f t="shared" si="284"/>
        <v>1505.1763909909546</v>
      </c>
      <c r="AJ175" s="12">
        <f t="shared" si="284"/>
        <v>0</v>
      </c>
      <c r="AK175" s="12">
        <f t="shared" si="284"/>
        <v>369.84563572445421</v>
      </c>
      <c r="AL175" s="12">
        <f t="shared" si="284"/>
        <v>2273.3062975972907</v>
      </c>
      <c r="AM175" s="12">
        <f t="shared" si="284"/>
        <v>1469.4421674637601</v>
      </c>
      <c r="AN175" s="12">
        <f t="shared" si="284"/>
        <v>0</v>
      </c>
      <c r="AO175" s="12">
        <f t="shared" si="284"/>
        <v>324.10680043433399</v>
      </c>
      <c r="AP175" s="12">
        <f t="shared" ref="AP175:BU175" si="285" xml:space="preserve"> AP173 - AP174</f>
        <v>2231.5144703476444</v>
      </c>
      <c r="AQ175" s="12">
        <f t="shared" si="285"/>
        <v>1405.8780801420016</v>
      </c>
      <c r="AR175" s="12">
        <f t="shared" si="285"/>
        <v>0</v>
      </c>
      <c r="AS175" s="12">
        <f t="shared" si="285"/>
        <v>0</v>
      </c>
      <c r="AT175" s="12">
        <f t="shared" si="285"/>
        <v>1458.8408326814063</v>
      </c>
      <c r="AU175" s="12">
        <f t="shared" si="285"/>
        <v>1274.6791616664782</v>
      </c>
      <c r="AV175" s="12">
        <f t="shared" si="285"/>
        <v>0</v>
      </c>
      <c r="AW175" s="12">
        <f t="shared" si="285"/>
        <v>0</v>
      </c>
      <c r="AX175" s="12">
        <f t="shared" si="285"/>
        <v>1361.6380536947497</v>
      </c>
      <c r="AY175" s="12">
        <f t="shared" si="285"/>
        <v>1183.9660197465196</v>
      </c>
      <c r="AZ175" s="12">
        <f t="shared" si="285"/>
        <v>0</v>
      </c>
      <c r="BA175" s="12">
        <f t="shared" si="285"/>
        <v>1809.1530861576039</v>
      </c>
      <c r="BB175" s="12">
        <f t="shared" si="285"/>
        <v>3589.1280810813978</v>
      </c>
      <c r="BC175" s="12">
        <f t="shared" si="285"/>
        <v>3392.7344752881008</v>
      </c>
      <c r="BD175" s="12">
        <f t="shared" si="285"/>
        <v>1408.1438378547855</v>
      </c>
      <c r="BE175" s="12">
        <f t="shared" si="285"/>
        <v>1767.5207382834178</v>
      </c>
      <c r="BF175" s="12">
        <f t="shared" si="285"/>
        <v>3533.8689630145177</v>
      </c>
      <c r="BG175" s="12">
        <f t="shared" si="285"/>
        <v>3339.6228958296629</v>
      </c>
      <c r="BH175" s="12">
        <f t="shared" si="285"/>
        <v>1351.8115914107027</v>
      </c>
      <c r="BI175" s="12">
        <f t="shared" si="285"/>
        <v>1738.5209549849819</v>
      </c>
      <c r="BJ175" s="12">
        <f t="shared" si="285"/>
        <v>3482.5887468084061</v>
      </c>
      <c r="BK175" s="12">
        <f t="shared" si="285"/>
        <v>3290.276842867032</v>
      </c>
      <c r="BL175" s="12">
        <f t="shared" si="285"/>
        <v>1313.3498192866155</v>
      </c>
      <c r="BM175" s="12">
        <f t="shared" si="285"/>
        <v>1698.5010651160228</v>
      </c>
      <c r="BN175" s="12">
        <f t="shared" si="285"/>
        <v>3434.4997216980087</v>
      </c>
      <c r="BO175" s="12">
        <f t="shared" si="285"/>
        <v>3243.9476256645717</v>
      </c>
      <c r="BP175" s="12">
        <f t="shared" si="285"/>
        <v>1277.6961186631779</v>
      </c>
      <c r="BQ175" s="12">
        <f t="shared" si="285"/>
        <v>1661.1356374165398</v>
      </c>
      <c r="BR175" s="12">
        <f t="shared" si="285"/>
        <v>3388.9585181053608</v>
      </c>
      <c r="BS175" s="12">
        <f t="shared" si="285"/>
        <v>3200.0236685002988</v>
      </c>
      <c r="BT175" s="12">
        <f t="shared" si="285"/>
        <v>1258.0482565893556</v>
      </c>
      <c r="BU175" s="12">
        <f t="shared" si="285"/>
        <v>1612.0930430283136</v>
      </c>
      <c r="BV175" s="12">
        <f t="shared" ref="BV175:DA175" si="286" xml:space="preserve"> BV173 - BV174</f>
        <v>3345.4392915473518</v>
      </c>
      <c r="BW175" s="12">
        <f t="shared" si="286"/>
        <v>3158.0050351502864</v>
      </c>
      <c r="BX175" s="12">
        <f t="shared" si="286"/>
        <v>2329.3089733635638</v>
      </c>
      <c r="BY175" s="12">
        <f t="shared" si="286"/>
        <v>3521.5017455662451</v>
      </c>
      <c r="BZ175" s="12">
        <f t="shared" si="286"/>
        <v>4451.4810265684191</v>
      </c>
      <c r="CA175" s="12">
        <f t="shared" si="286"/>
        <v>4853.1322645538858</v>
      </c>
      <c r="CB175" s="12">
        <f t="shared" si="286"/>
        <v>5658.625779105234</v>
      </c>
      <c r="CC175" s="12">
        <f t="shared" si="286"/>
        <v>6841.7599510970304</v>
      </c>
      <c r="CD175" s="12">
        <f t="shared" si="286"/>
        <v>7764.5780012935556</v>
      </c>
      <c r="CE175" s="12">
        <f t="shared" si="286"/>
        <v>8162.0977139665838</v>
      </c>
      <c r="CF175" s="12">
        <f t="shared" si="286"/>
        <v>8961.9168752073638</v>
      </c>
      <c r="CG175" s="12">
        <f t="shared" si="286"/>
        <v>10137.28567367601</v>
      </c>
      <c r="CH175" s="12">
        <f t="shared" si="286"/>
        <v>11054.169808530927</v>
      </c>
      <c r="CI175" s="12">
        <f t="shared" si="286"/>
        <v>11448.712540805916</v>
      </c>
      <c r="CJ175" s="12">
        <f t="shared" si="286"/>
        <v>12257.154928935432</v>
      </c>
      <c r="CK175" s="12">
        <f t="shared" si="286"/>
        <v>13412.623823173013</v>
      </c>
      <c r="CL175" s="12">
        <f t="shared" si="286"/>
        <v>14324.573783425702</v>
      </c>
      <c r="CM175" s="12">
        <f t="shared" si="286"/>
        <v>14717.077988143423</v>
      </c>
      <c r="CN175" s="12">
        <f t="shared" si="286"/>
        <v>15508.671806161203</v>
      </c>
      <c r="CO175" s="12">
        <f t="shared" si="286"/>
        <v>16671.475098136067</v>
      </c>
      <c r="CP175" s="12">
        <f t="shared" si="286"/>
        <v>17579.30525261673</v>
      </c>
      <c r="CQ175" s="12">
        <f t="shared" si="286"/>
        <v>17970.533383881408</v>
      </c>
      <c r="CR175" s="12">
        <f t="shared" si="286"/>
        <v>18759.20380231017</v>
      </c>
      <c r="CS175" s="12">
        <f t="shared" si="286"/>
        <v>19916.852553182747</v>
      </c>
      <c r="CT175" s="12">
        <f t="shared" si="286"/>
        <v>20821.22627306217</v>
      </c>
      <c r="CU175" s="12">
        <f t="shared" si="286"/>
        <v>21211.797442467308</v>
      </c>
      <c r="CV175" s="12">
        <f t="shared" si="286"/>
        <v>21998.145455993072</v>
      </c>
      <c r="CW175" s="12">
        <f t="shared" si="286"/>
        <v>23151.209123403456</v>
      </c>
      <c r="CX175" s="12">
        <f t="shared" si="286"/>
        <v>24052.666780021555</v>
      </c>
      <c r="CY175" s="12">
        <f t="shared" si="286"/>
        <v>24443.083355302439</v>
      </c>
      <c r="CZ175" s="12">
        <f t="shared" si="286"/>
        <v>25240.174892431289</v>
      </c>
      <c r="DA175" s="12">
        <f t="shared" si="286"/>
        <v>26376.541493051544</v>
      </c>
      <c r="DB175" s="12">
        <f t="shared" ref="DB175:EG175" si="287" xml:space="preserve"> DB173 - DB174</f>
        <v>27275.523262105336</v>
      </c>
      <c r="DC175" s="12">
        <f t="shared" si="287"/>
        <v>27666.192531860375</v>
      </c>
      <c r="DD175" s="12">
        <f t="shared" si="287"/>
        <v>28449.275854008367</v>
      </c>
      <c r="DE175" s="12">
        <f t="shared" si="287"/>
        <v>29594.474696488876</v>
      </c>
      <c r="DF175" s="12">
        <f t="shared" si="287"/>
        <v>30491.33913196201</v>
      </c>
      <c r="DG175" s="12">
        <f t="shared" si="287"/>
        <v>30882.590951656606</v>
      </c>
      <c r="DH175" s="12">
        <f t="shared" si="287"/>
        <v>31782.978781116599</v>
      </c>
      <c r="DI175" s="12">
        <f t="shared" si="287"/>
        <v>178.37218872876588</v>
      </c>
      <c r="DJ175" s="12">
        <f t="shared" si="287"/>
        <v>3.1702789419796319E-13</v>
      </c>
      <c r="DK175" s="12">
        <f t="shared" si="287"/>
        <v>3.1708813912700863E-13</v>
      </c>
      <c r="DL175" s="12">
        <f t="shared" si="287"/>
        <v>3.1023224437376483E-13</v>
      </c>
      <c r="DM175" s="12">
        <f t="shared" si="287"/>
        <v>3.1374879108625463E-13</v>
      </c>
      <c r="DN175" s="12">
        <f t="shared" si="287"/>
        <v>3.172367432853207E-13</v>
      </c>
      <c r="DO175" s="12">
        <f t="shared" si="287"/>
        <v>3.1727590248920032E-13</v>
      </c>
      <c r="DP175" s="12">
        <f t="shared" si="287"/>
        <v>3.1389975265483371E-13</v>
      </c>
      <c r="DQ175" s="12">
        <f t="shared" si="287"/>
        <v>3.1394444522447884E-13</v>
      </c>
      <c r="DR175" s="12">
        <f t="shared" si="287"/>
        <v>3.174676821799949E-13</v>
      </c>
      <c r="DS175" s="12">
        <f t="shared" si="287"/>
        <v>3.175108577124774E-13</v>
      </c>
      <c r="DT175" s="12">
        <f t="shared" si="287"/>
        <v>3.1067818781593812E-13</v>
      </c>
      <c r="DU175" s="12">
        <f t="shared" si="287"/>
        <v>3.1418578510056249E-13</v>
      </c>
      <c r="DV175" s="12">
        <f t="shared" si="287"/>
        <v>3.1767954351380465E-13</v>
      </c>
      <c r="DW175" s="12">
        <f t="shared" si="287"/>
        <v>3.1773878436069935E-13</v>
      </c>
      <c r="DX175" s="12">
        <f t="shared" si="287"/>
        <v>3.1089428375707942E-13</v>
      </c>
      <c r="DY175" s="12">
        <f t="shared" si="287"/>
        <v>3.1438441874342976E-13</v>
      </c>
      <c r="DZ175" s="12">
        <f t="shared" si="287"/>
        <v>3.1788136402610692E-13</v>
      </c>
      <c r="EA175" s="12">
        <f t="shared" si="287"/>
        <v>3.179476334480568E-13</v>
      </c>
      <c r="EB175" s="12">
        <f t="shared" si="287"/>
        <v>3.1107305403565987E-13</v>
      </c>
      <c r="EC175" s="12">
        <f t="shared" si="287"/>
        <v>3.1457411387236796E-13</v>
      </c>
      <c r="ED175" s="12">
        <f t="shared" si="287"/>
        <v>3.1810427026357504E-13</v>
      </c>
      <c r="EE175" s="12">
        <f t="shared" si="287"/>
        <v>3.1815748661756524E-13</v>
      </c>
      <c r="EF175" s="12">
        <f t="shared" si="287"/>
        <v>3.1475189098273408E-13</v>
      </c>
      <c r="EG175" s="12">
        <f t="shared" si="287"/>
        <v>3.1481942642130893E-13</v>
      </c>
      <c r="EH175" s="12">
        <f t="shared" ref="EH175:FM175" si="288" xml:space="preserve"> EH173 - EH174</f>
        <v>3.183221560902894E-13</v>
      </c>
      <c r="EI175" s="12">
        <f t="shared" si="288"/>
        <v>3.183844091836363E-13</v>
      </c>
      <c r="EJ175" s="12">
        <f t="shared" si="288"/>
        <v>3.1150622817222033E-13</v>
      </c>
      <c r="EK175" s="12">
        <f t="shared" si="288"/>
        <v>3.1503792342846281E-13</v>
      </c>
      <c r="EL175" s="12">
        <f t="shared" si="288"/>
        <v>3.1856514397077266E-13</v>
      </c>
      <c r="EM175" s="12">
        <f t="shared" si="288"/>
        <v>3.186032990925015E-13</v>
      </c>
      <c r="EN175" s="12">
        <f t="shared" si="288"/>
        <v>3.1171446607913821E-13</v>
      </c>
      <c r="EO175" s="12">
        <f t="shared" si="288"/>
        <v>3.1522265271632932E-13</v>
      </c>
      <c r="EP175" s="12">
        <f t="shared" si="288"/>
        <v>3.1873282568994912E-13</v>
      </c>
      <c r="EQ175" s="12">
        <f t="shared" si="288"/>
        <v>3.1879206653684382E-13</v>
      </c>
      <c r="ER175" s="12">
        <f t="shared" si="288"/>
        <v>3.1191582820611077E-13</v>
      </c>
      <c r="ES175" s="12">
        <f t="shared" si="288"/>
        <v>3.1545108140562663E-13</v>
      </c>
      <c r="ET175" s="12">
        <f t="shared" si="288"/>
        <v>3.1898585439194001E-13</v>
      </c>
      <c r="EU175" s="12">
        <f t="shared" si="288"/>
        <v>3.1905011564958843E-13</v>
      </c>
      <c r="EV175" s="12">
        <f t="shared" si="288"/>
        <v>3.1561694049742074E-13</v>
      </c>
      <c r="EW175" s="12">
        <f t="shared" si="288"/>
        <v>3.1565666722599412E-13</v>
      </c>
      <c r="EX175" s="12">
        <f t="shared" si="288"/>
        <v>3.1918867898639291E-13</v>
      </c>
      <c r="EY175" s="12">
        <f t="shared" si="288"/>
        <v>3.1924992799758918E-13</v>
      </c>
      <c r="EZ175" s="12">
        <f t="shared" si="288"/>
        <v>3.1236078939400616E-13</v>
      </c>
      <c r="FA175" s="12">
        <f t="shared" si="288"/>
        <v>3.1587814373779116E-13</v>
      </c>
      <c r="FB175" s="12">
        <f t="shared" si="288"/>
        <v>3.1941560155246402E-13</v>
      </c>
      <c r="FC175" s="12">
        <f t="shared" si="288"/>
        <v>3.1946078524924815E-13</v>
      </c>
      <c r="FD175" s="12">
        <f t="shared" si="288"/>
        <v>3.1257884984370321E-13</v>
      </c>
      <c r="FE175" s="12">
        <f t="shared" si="288"/>
        <v>3.1610855876351711E-13</v>
      </c>
      <c r="FF175" s="12">
        <f t="shared" si="288"/>
        <v>3.1965055677574131E-13</v>
      </c>
      <c r="FG175" s="12">
        <f t="shared" si="288"/>
        <v>3.1970678537618366E-13</v>
      </c>
      <c r="FH175" s="12">
        <f t="shared" si="288"/>
        <v>3.1280083931051198E-13</v>
      </c>
      <c r="FI175" s="12">
        <f t="shared" si="288"/>
        <v>3.1631911042495635E-13</v>
      </c>
      <c r="FJ175" s="12">
        <f t="shared" si="288"/>
        <v>3.1987045076675714E-13</v>
      </c>
      <c r="FK175" s="12">
        <f t="shared" si="288"/>
        <v>3.1991362629923969E-13</v>
      </c>
      <c r="FL175" s="12">
        <f t="shared" si="288"/>
        <v>3.165008602081798E-13</v>
      </c>
      <c r="FM175" s="12">
        <f t="shared" si="288"/>
        <v>3.1654853228246798E-13</v>
      </c>
      <c r="FN175" s="12">
        <f t="shared" ref="FN175:GJ175" si="289" xml:space="preserve"> FN173 - FN174</f>
        <v>3.2009837741497908E-13</v>
      </c>
      <c r="FO175" s="12">
        <f t="shared" si="289"/>
        <v>3.201626386726275E-13</v>
      </c>
      <c r="FP175" s="12">
        <f t="shared" si="289"/>
        <v>3.1327526812674485E-13</v>
      </c>
      <c r="FQ175" s="12">
        <f t="shared" si="289"/>
        <v>3.1681569453212431E-13</v>
      </c>
      <c r="FR175" s="12">
        <f t="shared" si="289"/>
        <v>3.2035241019912066E-13</v>
      </c>
      <c r="FS175" s="12">
        <f t="shared" si="289"/>
        <v>3.2041165104601536E-13</v>
      </c>
      <c r="FT175" s="12">
        <f t="shared" si="289"/>
        <v>3.1351690267911188E-13</v>
      </c>
      <c r="FU175" s="12">
        <f t="shared" si="289"/>
        <v>3.17051075398922E-13</v>
      </c>
      <c r="FV175" s="12">
        <f t="shared" si="289"/>
        <v>3.2058636134024706E-13</v>
      </c>
      <c r="FW175" s="12">
        <f t="shared" si="289"/>
        <v>3.2062552054412663E-13</v>
      </c>
      <c r="FX175" s="12">
        <f t="shared" si="289"/>
        <v>3.1371433578897268E-13</v>
      </c>
      <c r="FY175" s="12">
        <f t="shared" si="289"/>
        <v>3.1726460656500419E-13</v>
      </c>
      <c r="FZ175" s="12">
        <f t="shared" si="289"/>
        <v>3.2079219818115226E-13</v>
      </c>
      <c r="GA175" s="12">
        <f t="shared" si="289"/>
        <v>3.208614798495546E-13</v>
      </c>
      <c r="GB175" s="12">
        <f t="shared" si="289"/>
        <v>3.1741159546072595E-13</v>
      </c>
      <c r="GC175" s="12">
        <f t="shared" si="289"/>
        <v>3.1748608307680122E-13</v>
      </c>
      <c r="GD175" s="12">
        <f t="shared" si="289"/>
        <v>3.2104221463669096E-13</v>
      </c>
      <c r="GE175" s="12">
        <f t="shared" si="289"/>
        <v>3.2109342282637953E-13</v>
      </c>
      <c r="GF175" s="12">
        <f t="shared" si="289"/>
        <v>3.1416519050253558E-13</v>
      </c>
      <c r="GG175" s="12">
        <f t="shared" si="289"/>
        <v>3.1769564157002609E-13</v>
      </c>
      <c r="GH175" s="12">
        <f t="shared" si="289"/>
        <v>3.2126110454555605E-13</v>
      </c>
      <c r="GI175" s="12">
        <f t="shared" si="289"/>
        <v>3.2133540662471206E-13</v>
      </c>
      <c r="GJ175" s="12">
        <f t="shared" si="289"/>
        <v>3.1441173632629217E-13</v>
      </c>
    </row>
    <row r="177" spans="1:192" x14ac:dyDescent="0.35">
      <c r="B177" s="15" t="s">
        <v>297</v>
      </c>
    </row>
    <row r="178" spans="1:192" x14ac:dyDescent="0.35">
      <c r="E178" s="126" t="str">
        <f t="shared" ref="E178:AJ178" si="290" xml:space="preserve"> E$175</f>
        <v>Cash available for RCF principal repayment</v>
      </c>
      <c r="F178" s="126">
        <f t="shared" si="290"/>
        <v>0</v>
      </c>
      <c r="G178" s="126" t="str">
        <f t="shared" si="290"/>
        <v>$ 000s</v>
      </c>
      <c r="H178" s="126">
        <f t="shared" si="290"/>
        <v>0</v>
      </c>
      <c r="I178" s="126">
        <f t="shared" si="290"/>
        <v>0</v>
      </c>
      <c r="J178" s="126">
        <f t="shared" si="290"/>
        <v>0</v>
      </c>
      <c r="K178" s="126">
        <f t="shared" si="290"/>
        <v>0</v>
      </c>
      <c r="L178" s="126">
        <f t="shared" si="290"/>
        <v>0</v>
      </c>
      <c r="M178" s="126">
        <f t="shared" si="290"/>
        <v>0</v>
      </c>
      <c r="N178" s="126">
        <f t="shared" si="290"/>
        <v>2487.5315405840379</v>
      </c>
      <c r="O178" s="126">
        <f t="shared" si="290"/>
        <v>1680.4897638449829</v>
      </c>
      <c r="P178" s="126">
        <f t="shared" si="290"/>
        <v>0</v>
      </c>
      <c r="Q178" s="126">
        <f t="shared" si="290"/>
        <v>522.26574406396048</v>
      </c>
      <c r="R178" s="126">
        <f t="shared" si="290"/>
        <v>2475.6183085208986</v>
      </c>
      <c r="S178" s="126">
        <f t="shared" si="290"/>
        <v>1645.8460319049823</v>
      </c>
      <c r="T178" s="126">
        <f t="shared" si="290"/>
        <v>0</v>
      </c>
      <c r="U178" s="126">
        <f t="shared" si="290"/>
        <v>492.28534077822599</v>
      </c>
      <c r="V178" s="126">
        <f t="shared" si="290"/>
        <v>2436.5904572954696</v>
      </c>
      <c r="W178" s="126">
        <f t="shared" si="290"/>
        <v>1611.0012598168032</v>
      </c>
      <c r="X178" s="126">
        <f t="shared" si="290"/>
        <v>0</v>
      </c>
      <c r="Y178" s="126">
        <f t="shared" si="290"/>
        <v>447.08130576862277</v>
      </c>
      <c r="Z178" s="126">
        <f t="shared" si="290"/>
        <v>2397.3186224011965</v>
      </c>
      <c r="AA178" s="126">
        <f t="shared" si="290"/>
        <v>1575.9471128545988</v>
      </c>
      <c r="AB178" s="126">
        <f t="shared" si="290"/>
        <v>0</v>
      </c>
      <c r="AC178" s="126">
        <f t="shared" si="290"/>
        <v>431.58660608183334</v>
      </c>
      <c r="AD178" s="126">
        <f t="shared" si="290"/>
        <v>2356.198420844858</v>
      </c>
      <c r="AE178" s="126">
        <f t="shared" si="290"/>
        <v>1540.6750643856813</v>
      </c>
      <c r="AF178" s="126">
        <f t="shared" si="290"/>
        <v>0</v>
      </c>
      <c r="AG178" s="126">
        <f t="shared" si="290"/>
        <v>400.85087795684569</v>
      </c>
      <c r="AH178" s="126">
        <f t="shared" si="290"/>
        <v>2314.8689665251363</v>
      </c>
      <c r="AI178" s="126">
        <f t="shared" si="290"/>
        <v>1505.1763909909546</v>
      </c>
      <c r="AJ178" s="126">
        <f t="shared" si="290"/>
        <v>0</v>
      </c>
      <c r="AK178" s="126">
        <f t="shared" ref="AK178:BP178" si="291" xml:space="preserve"> AK$175</f>
        <v>369.84563572445421</v>
      </c>
      <c r="AL178" s="126">
        <f t="shared" si="291"/>
        <v>2273.3062975972907</v>
      </c>
      <c r="AM178" s="126">
        <f t="shared" si="291"/>
        <v>1469.4421674637601</v>
      </c>
      <c r="AN178" s="126">
        <f t="shared" si="291"/>
        <v>0</v>
      </c>
      <c r="AO178" s="126">
        <f t="shared" si="291"/>
        <v>324.10680043433399</v>
      </c>
      <c r="AP178" s="126">
        <f t="shared" si="291"/>
        <v>2231.5144703476444</v>
      </c>
      <c r="AQ178" s="126">
        <f t="shared" si="291"/>
        <v>1405.8780801420016</v>
      </c>
      <c r="AR178" s="126">
        <f t="shared" si="291"/>
        <v>0</v>
      </c>
      <c r="AS178" s="126">
        <f t="shared" si="291"/>
        <v>0</v>
      </c>
      <c r="AT178" s="126">
        <f t="shared" si="291"/>
        <v>1458.8408326814063</v>
      </c>
      <c r="AU178" s="126">
        <f t="shared" si="291"/>
        <v>1274.6791616664782</v>
      </c>
      <c r="AV178" s="126">
        <f t="shared" si="291"/>
        <v>0</v>
      </c>
      <c r="AW178" s="126">
        <f t="shared" si="291"/>
        <v>0</v>
      </c>
      <c r="AX178" s="126">
        <f t="shared" si="291"/>
        <v>1361.6380536947497</v>
      </c>
      <c r="AY178" s="126">
        <f t="shared" si="291"/>
        <v>1183.9660197465196</v>
      </c>
      <c r="AZ178" s="126">
        <f t="shared" si="291"/>
        <v>0</v>
      </c>
      <c r="BA178" s="126">
        <f t="shared" si="291"/>
        <v>1809.1530861576039</v>
      </c>
      <c r="BB178" s="126">
        <f t="shared" si="291"/>
        <v>3589.1280810813978</v>
      </c>
      <c r="BC178" s="126">
        <f t="shared" si="291"/>
        <v>3392.7344752881008</v>
      </c>
      <c r="BD178" s="126">
        <f t="shared" si="291"/>
        <v>1408.1438378547855</v>
      </c>
      <c r="BE178" s="126">
        <f t="shared" si="291"/>
        <v>1767.5207382834178</v>
      </c>
      <c r="BF178" s="126">
        <f t="shared" si="291"/>
        <v>3533.8689630145177</v>
      </c>
      <c r="BG178" s="126">
        <f t="shared" si="291"/>
        <v>3339.6228958296629</v>
      </c>
      <c r="BH178" s="126">
        <f t="shared" si="291"/>
        <v>1351.8115914107027</v>
      </c>
      <c r="BI178" s="126">
        <f t="shared" si="291"/>
        <v>1738.5209549849819</v>
      </c>
      <c r="BJ178" s="126">
        <f t="shared" si="291"/>
        <v>3482.5887468084061</v>
      </c>
      <c r="BK178" s="126">
        <f t="shared" si="291"/>
        <v>3290.276842867032</v>
      </c>
      <c r="BL178" s="126">
        <f t="shared" si="291"/>
        <v>1313.3498192866155</v>
      </c>
      <c r="BM178" s="126">
        <f t="shared" si="291"/>
        <v>1698.5010651160228</v>
      </c>
      <c r="BN178" s="126">
        <f t="shared" si="291"/>
        <v>3434.4997216980087</v>
      </c>
      <c r="BO178" s="126">
        <f t="shared" si="291"/>
        <v>3243.9476256645717</v>
      </c>
      <c r="BP178" s="126">
        <f t="shared" si="291"/>
        <v>1277.6961186631779</v>
      </c>
      <c r="BQ178" s="126">
        <f t="shared" ref="BQ178:CV178" si="292" xml:space="preserve"> BQ$175</f>
        <v>1661.1356374165398</v>
      </c>
      <c r="BR178" s="126">
        <f t="shared" si="292"/>
        <v>3388.9585181053608</v>
      </c>
      <c r="BS178" s="126">
        <f t="shared" si="292"/>
        <v>3200.0236685002988</v>
      </c>
      <c r="BT178" s="126">
        <f t="shared" si="292"/>
        <v>1258.0482565893556</v>
      </c>
      <c r="BU178" s="126">
        <f t="shared" si="292"/>
        <v>1612.0930430283136</v>
      </c>
      <c r="BV178" s="126">
        <f t="shared" si="292"/>
        <v>3345.4392915473518</v>
      </c>
      <c r="BW178" s="126">
        <f t="shared" si="292"/>
        <v>3158.0050351502864</v>
      </c>
      <c r="BX178" s="126">
        <f t="shared" si="292"/>
        <v>2329.3089733635638</v>
      </c>
      <c r="BY178" s="126">
        <f t="shared" si="292"/>
        <v>3521.5017455662451</v>
      </c>
      <c r="BZ178" s="126">
        <f t="shared" si="292"/>
        <v>4451.4810265684191</v>
      </c>
      <c r="CA178" s="126">
        <f t="shared" si="292"/>
        <v>4853.1322645538858</v>
      </c>
      <c r="CB178" s="126">
        <f t="shared" si="292"/>
        <v>5658.625779105234</v>
      </c>
      <c r="CC178" s="126">
        <f t="shared" si="292"/>
        <v>6841.7599510970304</v>
      </c>
      <c r="CD178" s="126">
        <f t="shared" si="292"/>
        <v>7764.5780012935556</v>
      </c>
      <c r="CE178" s="126">
        <f t="shared" si="292"/>
        <v>8162.0977139665838</v>
      </c>
      <c r="CF178" s="126">
        <f t="shared" si="292"/>
        <v>8961.9168752073638</v>
      </c>
      <c r="CG178" s="126">
        <f t="shared" si="292"/>
        <v>10137.28567367601</v>
      </c>
      <c r="CH178" s="126">
        <f t="shared" si="292"/>
        <v>11054.169808530927</v>
      </c>
      <c r="CI178" s="126">
        <f t="shared" si="292"/>
        <v>11448.712540805916</v>
      </c>
      <c r="CJ178" s="126">
        <f t="shared" si="292"/>
        <v>12257.154928935432</v>
      </c>
      <c r="CK178" s="126">
        <f t="shared" si="292"/>
        <v>13412.623823173013</v>
      </c>
      <c r="CL178" s="126">
        <f t="shared" si="292"/>
        <v>14324.573783425702</v>
      </c>
      <c r="CM178" s="126">
        <f t="shared" si="292"/>
        <v>14717.077988143423</v>
      </c>
      <c r="CN178" s="126">
        <f t="shared" si="292"/>
        <v>15508.671806161203</v>
      </c>
      <c r="CO178" s="126">
        <f t="shared" si="292"/>
        <v>16671.475098136067</v>
      </c>
      <c r="CP178" s="126">
        <f t="shared" si="292"/>
        <v>17579.30525261673</v>
      </c>
      <c r="CQ178" s="126">
        <f t="shared" si="292"/>
        <v>17970.533383881408</v>
      </c>
      <c r="CR178" s="126">
        <f t="shared" si="292"/>
        <v>18759.20380231017</v>
      </c>
      <c r="CS178" s="126">
        <f t="shared" si="292"/>
        <v>19916.852553182747</v>
      </c>
      <c r="CT178" s="126">
        <f t="shared" si="292"/>
        <v>20821.22627306217</v>
      </c>
      <c r="CU178" s="126">
        <f t="shared" si="292"/>
        <v>21211.797442467308</v>
      </c>
      <c r="CV178" s="126">
        <f t="shared" si="292"/>
        <v>21998.145455993072</v>
      </c>
      <c r="CW178" s="126">
        <f t="shared" ref="CW178:EB178" si="293" xml:space="preserve"> CW$175</f>
        <v>23151.209123403456</v>
      </c>
      <c r="CX178" s="126">
        <f t="shared" si="293"/>
        <v>24052.666780021555</v>
      </c>
      <c r="CY178" s="126">
        <f t="shared" si="293"/>
        <v>24443.083355302439</v>
      </c>
      <c r="CZ178" s="126">
        <f t="shared" si="293"/>
        <v>25240.174892431289</v>
      </c>
      <c r="DA178" s="126">
        <f t="shared" si="293"/>
        <v>26376.541493051544</v>
      </c>
      <c r="DB178" s="126">
        <f t="shared" si="293"/>
        <v>27275.523262105336</v>
      </c>
      <c r="DC178" s="126">
        <f t="shared" si="293"/>
        <v>27666.192531860375</v>
      </c>
      <c r="DD178" s="126">
        <f t="shared" si="293"/>
        <v>28449.275854008367</v>
      </c>
      <c r="DE178" s="126">
        <f t="shared" si="293"/>
        <v>29594.474696488876</v>
      </c>
      <c r="DF178" s="126">
        <f t="shared" si="293"/>
        <v>30491.33913196201</v>
      </c>
      <c r="DG178" s="126">
        <f t="shared" si="293"/>
        <v>30882.590951656606</v>
      </c>
      <c r="DH178" s="126">
        <f t="shared" si="293"/>
        <v>31782.978781116599</v>
      </c>
      <c r="DI178" s="126">
        <f t="shared" si="293"/>
        <v>178.37218872876588</v>
      </c>
      <c r="DJ178" s="126">
        <f t="shared" si="293"/>
        <v>3.1702789419796319E-13</v>
      </c>
      <c r="DK178" s="126">
        <f t="shared" si="293"/>
        <v>3.1708813912700863E-13</v>
      </c>
      <c r="DL178" s="126">
        <f t="shared" si="293"/>
        <v>3.1023224437376483E-13</v>
      </c>
      <c r="DM178" s="126">
        <f t="shared" si="293"/>
        <v>3.1374879108625463E-13</v>
      </c>
      <c r="DN178" s="126">
        <f t="shared" si="293"/>
        <v>3.172367432853207E-13</v>
      </c>
      <c r="DO178" s="126">
        <f t="shared" si="293"/>
        <v>3.1727590248920032E-13</v>
      </c>
      <c r="DP178" s="126">
        <f t="shared" si="293"/>
        <v>3.1389975265483371E-13</v>
      </c>
      <c r="DQ178" s="126">
        <f t="shared" si="293"/>
        <v>3.1394444522447884E-13</v>
      </c>
      <c r="DR178" s="126">
        <f t="shared" si="293"/>
        <v>3.174676821799949E-13</v>
      </c>
      <c r="DS178" s="126">
        <f t="shared" si="293"/>
        <v>3.175108577124774E-13</v>
      </c>
      <c r="DT178" s="126">
        <f t="shared" si="293"/>
        <v>3.1067818781593812E-13</v>
      </c>
      <c r="DU178" s="126">
        <f t="shared" si="293"/>
        <v>3.1418578510056249E-13</v>
      </c>
      <c r="DV178" s="126">
        <f t="shared" si="293"/>
        <v>3.1767954351380465E-13</v>
      </c>
      <c r="DW178" s="126">
        <f t="shared" si="293"/>
        <v>3.1773878436069935E-13</v>
      </c>
      <c r="DX178" s="126">
        <f t="shared" si="293"/>
        <v>3.1089428375707942E-13</v>
      </c>
      <c r="DY178" s="126">
        <f t="shared" si="293"/>
        <v>3.1438441874342976E-13</v>
      </c>
      <c r="DZ178" s="126">
        <f t="shared" si="293"/>
        <v>3.1788136402610692E-13</v>
      </c>
      <c r="EA178" s="126">
        <f t="shared" si="293"/>
        <v>3.179476334480568E-13</v>
      </c>
      <c r="EB178" s="126">
        <f t="shared" si="293"/>
        <v>3.1107305403565987E-13</v>
      </c>
      <c r="EC178" s="126">
        <f t="shared" ref="EC178:FH178" si="294" xml:space="preserve"> EC$175</f>
        <v>3.1457411387236796E-13</v>
      </c>
      <c r="ED178" s="126">
        <f t="shared" si="294"/>
        <v>3.1810427026357504E-13</v>
      </c>
      <c r="EE178" s="126">
        <f t="shared" si="294"/>
        <v>3.1815748661756524E-13</v>
      </c>
      <c r="EF178" s="126">
        <f t="shared" si="294"/>
        <v>3.1475189098273408E-13</v>
      </c>
      <c r="EG178" s="126">
        <f t="shared" si="294"/>
        <v>3.1481942642130893E-13</v>
      </c>
      <c r="EH178" s="126">
        <f t="shared" si="294"/>
        <v>3.183221560902894E-13</v>
      </c>
      <c r="EI178" s="126">
        <f t="shared" si="294"/>
        <v>3.183844091836363E-13</v>
      </c>
      <c r="EJ178" s="126">
        <f t="shared" si="294"/>
        <v>3.1150622817222033E-13</v>
      </c>
      <c r="EK178" s="126">
        <f t="shared" si="294"/>
        <v>3.1503792342846281E-13</v>
      </c>
      <c r="EL178" s="126">
        <f t="shared" si="294"/>
        <v>3.1856514397077266E-13</v>
      </c>
      <c r="EM178" s="126">
        <f t="shared" si="294"/>
        <v>3.186032990925015E-13</v>
      </c>
      <c r="EN178" s="126">
        <f t="shared" si="294"/>
        <v>3.1171446607913821E-13</v>
      </c>
      <c r="EO178" s="126">
        <f t="shared" si="294"/>
        <v>3.1522265271632932E-13</v>
      </c>
      <c r="EP178" s="126">
        <f t="shared" si="294"/>
        <v>3.1873282568994912E-13</v>
      </c>
      <c r="EQ178" s="126">
        <f t="shared" si="294"/>
        <v>3.1879206653684382E-13</v>
      </c>
      <c r="ER178" s="126">
        <f t="shared" si="294"/>
        <v>3.1191582820611077E-13</v>
      </c>
      <c r="ES178" s="126">
        <f t="shared" si="294"/>
        <v>3.1545108140562663E-13</v>
      </c>
      <c r="ET178" s="126">
        <f t="shared" si="294"/>
        <v>3.1898585439194001E-13</v>
      </c>
      <c r="EU178" s="126">
        <f t="shared" si="294"/>
        <v>3.1905011564958843E-13</v>
      </c>
      <c r="EV178" s="126">
        <f t="shared" si="294"/>
        <v>3.1561694049742074E-13</v>
      </c>
      <c r="EW178" s="126">
        <f t="shared" si="294"/>
        <v>3.1565666722599412E-13</v>
      </c>
      <c r="EX178" s="126">
        <f t="shared" si="294"/>
        <v>3.1918867898639291E-13</v>
      </c>
      <c r="EY178" s="126">
        <f t="shared" si="294"/>
        <v>3.1924992799758918E-13</v>
      </c>
      <c r="EZ178" s="126">
        <f t="shared" si="294"/>
        <v>3.1236078939400616E-13</v>
      </c>
      <c r="FA178" s="126">
        <f t="shared" si="294"/>
        <v>3.1587814373779116E-13</v>
      </c>
      <c r="FB178" s="126">
        <f t="shared" si="294"/>
        <v>3.1941560155246402E-13</v>
      </c>
      <c r="FC178" s="126">
        <f t="shared" si="294"/>
        <v>3.1946078524924815E-13</v>
      </c>
      <c r="FD178" s="126">
        <f t="shared" si="294"/>
        <v>3.1257884984370321E-13</v>
      </c>
      <c r="FE178" s="126">
        <f t="shared" si="294"/>
        <v>3.1610855876351711E-13</v>
      </c>
      <c r="FF178" s="126">
        <f t="shared" si="294"/>
        <v>3.1965055677574131E-13</v>
      </c>
      <c r="FG178" s="126">
        <f t="shared" si="294"/>
        <v>3.1970678537618366E-13</v>
      </c>
      <c r="FH178" s="126">
        <f t="shared" si="294"/>
        <v>3.1280083931051198E-13</v>
      </c>
      <c r="FI178" s="126">
        <f t="shared" ref="FI178:GJ178" si="295" xml:space="preserve"> FI$175</f>
        <v>3.1631911042495635E-13</v>
      </c>
      <c r="FJ178" s="126">
        <f t="shared" si="295"/>
        <v>3.1987045076675714E-13</v>
      </c>
      <c r="FK178" s="126">
        <f t="shared" si="295"/>
        <v>3.1991362629923969E-13</v>
      </c>
      <c r="FL178" s="126">
        <f t="shared" si="295"/>
        <v>3.165008602081798E-13</v>
      </c>
      <c r="FM178" s="126">
        <f t="shared" si="295"/>
        <v>3.1654853228246798E-13</v>
      </c>
      <c r="FN178" s="126">
        <f t="shared" si="295"/>
        <v>3.2009837741497908E-13</v>
      </c>
      <c r="FO178" s="126">
        <f t="shared" si="295"/>
        <v>3.201626386726275E-13</v>
      </c>
      <c r="FP178" s="126">
        <f t="shared" si="295"/>
        <v>3.1327526812674485E-13</v>
      </c>
      <c r="FQ178" s="126">
        <f t="shared" si="295"/>
        <v>3.1681569453212431E-13</v>
      </c>
      <c r="FR178" s="126">
        <f t="shared" si="295"/>
        <v>3.2035241019912066E-13</v>
      </c>
      <c r="FS178" s="126">
        <f t="shared" si="295"/>
        <v>3.2041165104601536E-13</v>
      </c>
      <c r="FT178" s="126">
        <f t="shared" si="295"/>
        <v>3.1351690267911188E-13</v>
      </c>
      <c r="FU178" s="126">
        <f t="shared" si="295"/>
        <v>3.17051075398922E-13</v>
      </c>
      <c r="FV178" s="126">
        <f t="shared" si="295"/>
        <v>3.2058636134024706E-13</v>
      </c>
      <c r="FW178" s="126">
        <f t="shared" si="295"/>
        <v>3.2062552054412663E-13</v>
      </c>
      <c r="FX178" s="126">
        <f t="shared" si="295"/>
        <v>3.1371433578897268E-13</v>
      </c>
      <c r="FY178" s="126">
        <f t="shared" si="295"/>
        <v>3.1726460656500419E-13</v>
      </c>
      <c r="FZ178" s="126">
        <f t="shared" si="295"/>
        <v>3.2079219818115226E-13</v>
      </c>
      <c r="GA178" s="126">
        <f t="shared" si="295"/>
        <v>3.208614798495546E-13</v>
      </c>
      <c r="GB178" s="126">
        <f t="shared" si="295"/>
        <v>3.1741159546072595E-13</v>
      </c>
      <c r="GC178" s="126">
        <f t="shared" si="295"/>
        <v>3.1748608307680122E-13</v>
      </c>
      <c r="GD178" s="126">
        <f t="shared" si="295"/>
        <v>3.2104221463669096E-13</v>
      </c>
      <c r="GE178" s="126">
        <f t="shared" si="295"/>
        <v>3.2109342282637953E-13</v>
      </c>
      <c r="GF178" s="126">
        <f t="shared" si="295"/>
        <v>3.1416519050253558E-13</v>
      </c>
      <c r="GG178" s="126">
        <f t="shared" si="295"/>
        <v>3.1769564157002609E-13</v>
      </c>
      <c r="GH178" s="126">
        <f t="shared" si="295"/>
        <v>3.2126110454555605E-13</v>
      </c>
      <c r="GI178" s="126">
        <f t="shared" si="295"/>
        <v>3.2133540662471206E-13</v>
      </c>
      <c r="GJ178" s="126">
        <f t="shared" si="295"/>
        <v>3.1441173632629217E-13</v>
      </c>
    </row>
    <row r="179" spans="1:192" x14ac:dyDescent="0.35">
      <c r="E179" s="126" t="str">
        <f t="shared" ref="E179:AJ179" si="296" xml:space="preserve"> E$187</f>
        <v>RCF balance BEG</v>
      </c>
      <c r="F179" s="126">
        <f t="shared" si="296"/>
        <v>0</v>
      </c>
      <c r="G179" s="126" t="str">
        <f t="shared" si="296"/>
        <v>$ 000s</v>
      </c>
      <c r="H179" s="126">
        <f t="shared" si="296"/>
        <v>0</v>
      </c>
      <c r="I179" s="126">
        <f t="shared" si="296"/>
        <v>0</v>
      </c>
      <c r="J179" s="126">
        <f t="shared" si="296"/>
        <v>0</v>
      </c>
      <c r="K179" s="126">
        <f t="shared" si="296"/>
        <v>0</v>
      </c>
      <c r="L179" s="126">
        <f t="shared" si="296"/>
        <v>0</v>
      </c>
      <c r="M179" s="126">
        <f t="shared" si="296"/>
        <v>0</v>
      </c>
      <c r="N179" s="126">
        <f t="shared" si="296"/>
        <v>878.25488148345198</v>
      </c>
      <c r="O179" s="126">
        <f t="shared" si="296"/>
        <v>0</v>
      </c>
      <c r="P179" s="126">
        <f t="shared" si="296"/>
        <v>0</v>
      </c>
      <c r="Q179" s="126">
        <f t="shared" si="296"/>
        <v>415.83004874872177</v>
      </c>
      <c r="R179" s="126">
        <f t="shared" si="296"/>
        <v>0</v>
      </c>
      <c r="S179" s="126">
        <f t="shared" si="296"/>
        <v>0</v>
      </c>
      <c r="T179" s="126">
        <f t="shared" si="296"/>
        <v>0</v>
      </c>
      <c r="U179" s="126">
        <f t="shared" si="296"/>
        <v>439.93609786346701</v>
      </c>
      <c r="V179" s="126">
        <f t="shared" si="296"/>
        <v>0</v>
      </c>
      <c r="W179" s="126">
        <f t="shared" si="296"/>
        <v>0</v>
      </c>
      <c r="X179" s="126">
        <f t="shared" si="296"/>
        <v>0</v>
      </c>
      <c r="Y179" s="126">
        <f t="shared" si="296"/>
        <v>448.84376215178645</v>
      </c>
      <c r="Z179" s="126">
        <f t="shared" si="296"/>
        <v>1.7624563831636806</v>
      </c>
      <c r="AA179" s="126">
        <f t="shared" si="296"/>
        <v>0</v>
      </c>
      <c r="AB179" s="126">
        <f t="shared" si="296"/>
        <v>0</v>
      </c>
      <c r="AC179" s="126">
        <f t="shared" si="296"/>
        <v>488.90849777478911</v>
      </c>
      <c r="AD179" s="126">
        <f t="shared" si="296"/>
        <v>57.321891692955774</v>
      </c>
      <c r="AE179" s="126">
        <f t="shared" si="296"/>
        <v>0</v>
      </c>
      <c r="AF179" s="126">
        <f t="shared" si="296"/>
        <v>0</v>
      </c>
      <c r="AG179" s="126">
        <f t="shared" si="296"/>
        <v>513.79107978580987</v>
      </c>
      <c r="AH179" s="126">
        <f t="shared" si="296"/>
        <v>112.94020182896418</v>
      </c>
      <c r="AI179" s="126">
        <f t="shared" si="296"/>
        <v>0</v>
      </c>
      <c r="AJ179" s="126">
        <f t="shared" si="296"/>
        <v>0</v>
      </c>
      <c r="AK179" s="126">
        <f t="shared" ref="AK179:BP179" si="297" xml:space="preserve"> AK$187</f>
        <v>538.94906178618749</v>
      </c>
      <c r="AL179" s="126">
        <f t="shared" si="297"/>
        <v>169.10342606173327</v>
      </c>
      <c r="AM179" s="126">
        <f t="shared" si="297"/>
        <v>0</v>
      </c>
      <c r="AN179" s="126">
        <f t="shared" si="297"/>
        <v>0</v>
      </c>
      <c r="AO179" s="126">
        <f t="shared" si="297"/>
        <v>549.48401417064451</v>
      </c>
      <c r="AP179" s="126">
        <f t="shared" si="297"/>
        <v>225.37721373631052</v>
      </c>
      <c r="AQ179" s="126">
        <f t="shared" si="297"/>
        <v>0</v>
      </c>
      <c r="AR179" s="126">
        <f t="shared" si="297"/>
        <v>0</v>
      </c>
      <c r="AS179" s="126">
        <f t="shared" si="297"/>
        <v>670.94334828709702</v>
      </c>
      <c r="AT179" s="126">
        <f t="shared" si="297"/>
        <v>973.1796549399802</v>
      </c>
      <c r="AU179" s="126">
        <f t="shared" si="297"/>
        <v>0</v>
      </c>
      <c r="AV179" s="126">
        <f t="shared" si="297"/>
        <v>0</v>
      </c>
      <c r="AW179" s="126">
        <f t="shared" si="297"/>
        <v>754.82020587059424</v>
      </c>
      <c r="AX179" s="126">
        <f t="shared" si="297"/>
        <v>1144.1649800506625</v>
      </c>
      <c r="AY179" s="126">
        <f t="shared" si="297"/>
        <v>0</v>
      </c>
      <c r="AZ179" s="126">
        <f t="shared" si="297"/>
        <v>0</v>
      </c>
      <c r="BA179" s="126">
        <f t="shared" si="297"/>
        <v>833.6077369000202</v>
      </c>
      <c r="BB179" s="126">
        <f t="shared" si="297"/>
        <v>0</v>
      </c>
      <c r="BC179" s="126">
        <f t="shared" si="297"/>
        <v>0</v>
      </c>
      <c r="BD179" s="126">
        <f t="shared" si="297"/>
        <v>0</v>
      </c>
      <c r="BE179" s="126">
        <f t="shared" si="297"/>
        <v>0</v>
      </c>
      <c r="BF179" s="126">
        <f t="shared" si="297"/>
        <v>0</v>
      </c>
      <c r="BG179" s="126">
        <f t="shared" si="297"/>
        <v>0</v>
      </c>
      <c r="BH179" s="126">
        <f t="shared" si="297"/>
        <v>0</v>
      </c>
      <c r="BI179" s="126">
        <f t="shared" si="297"/>
        <v>0</v>
      </c>
      <c r="BJ179" s="126">
        <f t="shared" si="297"/>
        <v>0</v>
      </c>
      <c r="BK179" s="126">
        <f t="shared" si="297"/>
        <v>0</v>
      </c>
      <c r="BL179" s="126">
        <f t="shared" si="297"/>
        <v>0</v>
      </c>
      <c r="BM179" s="126">
        <f t="shared" si="297"/>
        <v>0</v>
      </c>
      <c r="BN179" s="126">
        <f t="shared" si="297"/>
        <v>0</v>
      </c>
      <c r="BO179" s="126">
        <f t="shared" si="297"/>
        <v>0</v>
      </c>
      <c r="BP179" s="126">
        <f t="shared" si="297"/>
        <v>0</v>
      </c>
      <c r="BQ179" s="126">
        <f t="shared" ref="BQ179:CV179" si="298" xml:space="preserve"> BQ$187</f>
        <v>0</v>
      </c>
      <c r="BR179" s="126">
        <f t="shared" si="298"/>
        <v>0</v>
      </c>
      <c r="BS179" s="126">
        <f t="shared" si="298"/>
        <v>0</v>
      </c>
      <c r="BT179" s="126">
        <f t="shared" si="298"/>
        <v>0</v>
      </c>
      <c r="BU179" s="126">
        <f t="shared" si="298"/>
        <v>0</v>
      </c>
      <c r="BV179" s="126">
        <f t="shared" si="298"/>
        <v>0</v>
      </c>
      <c r="BW179" s="126">
        <f t="shared" si="298"/>
        <v>0</v>
      </c>
      <c r="BX179" s="126">
        <f t="shared" si="298"/>
        <v>0</v>
      </c>
      <c r="BY179" s="126">
        <f t="shared" si="298"/>
        <v>0</v>
      </c>
      <c r="BZ179" s="126">
        <f t="shared" si="298"/>
        <v>0</v>
      </c>
      <c r="CA179" s="126">
        <f t="shared" si="298"/>
        <v>0</v>
      </c>
      <c r="CB179" s="126">
        <f t="shared" si="298"/>
        <v>0</v>
      </c>
      <c r="CC179" s="126">
        <f t="shared" si="298"/>
        <v>0</v>
      </c>
      <c r="CD179" s="126">
        <f t="shared" si="298"/>
        <v>0</v>
      </c>
      <c r="CE179" s="126">
        <f t="shared" si="298"/>
        <v>0</v>
      </c>
      <c r="CF179" s="126">
        <f t="shared" si="298"/>
        <v>0</v>
      </c>
      <c r="CG179" s="126">
        <f t="shared" si="298"/>
        <v>0</v>
      </c>
      <c r="CH179" s="126">
        <f t="shared" si="298"/>
        <v>0</v>
      </c>
      <c r="CI179" s="126">
        <f t="shared" si="298"/>
        <v>0</v>
      </c>
      <c r="CJ179" s="126">
        <f t="shared" si="298"/>
        <v>0</v>
      </c>
      <c r="CK179" s="126">
        <f t="shared" si="298"/>
        <v>0</v>
      </c>
      <c r="CL179" s="126">
        <f t="shared" si="298"/>
        <v>0</v>
      </c>
      <c r="CM179" s="126">
        <f t="shared" si="298"/>
        <v>0</v>
      </c>
      <c r="CN179" s="126">
        <f t="shared" si="298"/>
        <v>0</v>
      </c>
      <c r="CO179" s="126">
        <f t="shared" si="298"/>
        <v>0</v>
      </c>
      <c r="CP179" s="126">
        <f t="shared" si="298"/>
        <v>0</v>
      </c>
      <c r="CQ179" s="126">
        <f t="shared" si="298"/>
        <v>0</v>
      </c>
      <c r="CR179" s="126">
        <f t="shared" si="298"/>
        <v>0</v>
      </c>
      <c r="CS179" s="126">
        <f t="shared" si="298"/>
        <v>0</v>
      </c>
      <c r="CT179" s="126">
        <f t="shared" si="298"/>
        <v>0</v>
      </c>
      <c r="CU179" s="126">
        <f t="shared" si="298"/>
        <v>0</v>
      </c>
      <c r="CV179" s="126">
        <f t="shared" si="298"/>
        <v>0</v>
      </c>
      <c r="CW179" s="126">
        <f t="shared" ref="CW179:EB179" si="299" xml:space="preserve"> CW$187</f>
        <v>0</v>
      </c>
      <c r="CX179" s="126">
        <f t="shared" si="299"/>
        <v>0</v>
      </c>
      <c r="CY179" s="126">
        <f t="shared" si="299"/>
        <v>0</v>
      </c>
      <c r="CZ179" s="126">
        <f t="shared" si="299"/>
        <v>0</v>
      </c>
      <c r="DA179" s="126">
        <f t="shared" si="299"/>
        <v>0</v>
      </c>
      <c r="DB179" s="126">
        <f t="shared" si="299"/>
        <v>0</v>
      </c>
      <c r="DC179" s="126">
        <f t="shared" si="299"/>
        <v>0</v>
      </c>
      <c r="DD179" s="126">
        <f t="shared" si="299"/>
        <v>0</v>
      </c>
      <c r="DE179" s="126">
        <f t="shared" si="299"/>
        <v>0</v>
      </c>
      <c r="DF179" s="126">
        <f t="shared" si="299"/>
        <v>0</v>
      </c>
      <c r="DG179" s="126">
        <f t="shared" si="299"/>
        <v>0</v>
      </c>
      <c r="DH179" s="126">
        <f t="shared" si="299"/>
        <v>0</v>
      </c>
      <c r="DI179" s="126">
        <f t="shared" si="299"/>
        <v>0</v>
      </c>
      <c r="DJ179" s="126">
        <f t="shared" si="299"/>
        <v>0</v>
      </c>
      <c r="DK179" s="126">
        <f t="shared" si="299"/>
        <v>0</v>
      </c>
      <c r="DL179" s="126">
        <f t="shared" si="299"/>
        <v>0</v>
      </c>
      <c r="DM179" s="126">
        <f t="shared" si="299"/>
        <v>0</v>
      </c>
      <c r="DN179" s="126">
        <f t="shared" si="299"/>
        <v>0</v>
      </c>
      <c r="DO179" s="126">
        <f t="shared" si="299"/>
        <v>0</v>
      </c>
      <c r="DP179" s="126">
        <f t="shared" si="299"/>
        <v>0</v>
      </c>
      <c r="DQ179" s="126">
        <f t="shared" si="299"/>
        <v>0</v>
      </c>
      <c r="DR179" s="126">
        <f t="shared" si="299"/>
        <v>0</v>
      </c>
      <c r="DS179" s="126">
        <f t="shared" si="299"/>
        <v>0</v>
      </c>
      <c r="DT179" s="126">
        <f t="shared" si="299"/>
        <v>0</v>
      </c>
      <c r="DU179" s="126">
        <f t="shared" si="299"/>
        <v>0</v>
      </c>
      <c r="DV179" s="126">
        <f t="shared" si="299"/>
        <v>0</v>
      </c>
      <c r="DW179" s="126">
        <f t="shared" si="299"/>
        <v>0</v>
      </c>
      <c r="DX179" s="126">
        <f t="shared" si="299"/>
        <v>0</v>
      </c>
      <c r="DY179" s="126">
        <f t="shared" si="299"/>
        <v>0</v>
      </c>
      <c r="DZ179" s="126">
        <f t="shared" si="299"/>
        <v>0</v>
      </c>
      <c r="EA179" s="126">
        <f t="shared" si="299"/>
        <v>0</v>
      </c>
      <c r="EB179" s="126">
        <f t="shared" si="299"/>
        <v>0</v>
      </c>
      <c r="EC179" s="126">
        <f t="shared" ref="EC179:FH179" si="300" xml:space="preserve"> EC$187</f>
        <v>0</v>
      </c>
      <c r="ED179" s="126">
        <f t="shared" si="300"/>
        <v>0</v>
      </c>
      <c r="EE179" s="126">
        <f t="shared" si="300"/>
        <v>0</v>
      </c>
      <c r="EF179" s="126">
        <f t="shared" si="300"/>
        <v>0</v>
      </c>
      <c r="EG179" s="126">
        <f t="shared" si="300"/>
        <v>0</v>
      </c>
      <c r="EH179" s="126">
        <f t="shared" si="300"/>
        <v>0</v>
      </c>
      <c r="EI179" s="126">
        <f t="shared" si="300"/>
        <v>0</v>
      </c>
      <c r="EJ179" s="126">
        <f t="shared" si="300"/>
        <v>0</v>
      </c>
      <c r="EK179" s="126">
        <f t="shared" si="300"/>
        <v>0</v>
      </c>
      <c r="EL179" s="126">
        <f t="shared" si="300"/>
        <v>0</v>
      </c>
      <c r="EM179" s="126">
        <f t="shared" si="300"/>
        <v>0</v>
      </c>
      <c r="EN179" s="126">
        <f t="shared" si="300"/>
        <v>0</v>
      </c>
      <c r="EO179" s="126">
        <f t="shared" si="300"/>
        <v>0</v>
      </c>
      <c r="EP179" s="126">
        <f t="shared" si="300"/>
        <v>0</v>
      </c>
      <c r="EQ179" s="126">
        <f t="shared" si="300"/>
        <v>0</v>
      </c>
      <c r="ER179" s="126">
        <f t="shared" si="300"/>
        <v>0</v>
      </c>
      <c r="ES179" s="126">
        <f t="shared" si="300"/>
        <v>0</v>
      </c>
      <c r="ET179" s="126">
        <f t="shared" si="300"/>
        <v>0</v>
      </c>
      <c r="EU179" s="126">
        <f t="shared" si="300"/>
        <v>0</v>
      </c>
      <c r="EV179" s="126">
        <f t="shared" si="300"/>
        <v>0</v>
      </c>
      <c r="EW179" s="126">
        <f t="shared" si="300"/>
        <v>0</v>
      </c>
      <c r="EX179" s="126">
        <f t="shared" si="300"/>
        <v>0</v>
      </c>
      <c r="EY179" s="126">
        <f t="shared" si="300"/>
        <v>0</v>
      </c>
      <c r="EZ179" s="126">
        <f t="shared" si="300"/>
        <v>0</v>
      </c>
      <c r="FA179" s="126">
        <f t="shared" si="300"/>
        <v>0</v>
      </c>
      <c r="FB179" s="126">
        <f t="shared" si="300"/>
        <v>0</v>
      </c>
      <c r="FC179" s="126">
        <f t="shared" si="300"/>
        <v>0</v>
      </c>
      <c r="FD179" s="126">
        <f t="shared" si="300"/>
        <v>0</v>
      </c>
      <c r="FE179" s="126">
        <f t="shared" si="300"/>
        <v>0</v>
      </c>
      <c r="FF179" s="126">
        <f t="shared" si="300"/>
        <v>0</v>
      </c>
      <c r="FG179" s="126">
        <f t="shared" si="300"/>
        <v>0</v>
      </c>
      <c r="FH179" s="126">
        <f t="shared" si="300"/>
        <v>0</v>
      </c>
      <c r="FI179" s="126">
        <f t="shared" ref="FI179:GJ179" si="301" xml:space="preserve"> FI$187</f>
        <v>0</v>
      </c>
      <c r="FJ179" s="126">
        <f t="shared" si="301"/>
        <v>0</v>
      </c>
      <c r="FK179" s="126">
        <f t="shared" si="301"/>
        <v>0</v>
      </c>
      <c r="FL179" s="126">
        <f t="shared" si="301"/>
        <v>0</v>
      </c>
      <c r="FM179" s="126">
        <f t="shared" si="301"/>
        <v>0</v>
      </c>
      <c r="FN179" s="126">
        <f t="shared" si="301"/>
        <v>0</v>
      </c>
      <c r="FO179" s="126">
        <f t="shared" si="301"/>
        <v>0</v>
      </c>
      <c r="FP179" s="126">
        <f t="shared" si="301"/>
        <v>0</v>
      </c>
      <c r="FQ179" s="126">
        <f t="shared" si="301"/>
        <v>0</v>
      </c>
      <c r="FR179" s="126">
        <f t="shared" si="301"/>
        <v>0</v>
      </c>
      <c r="FS179" s="126">
        <f t="shared" si="301"/>
        <v>0</v>
      </c>
      <c r="FT179" s="126">
        <f t="shared" si="301"/>
        <v>0</v>
      </c>
      <c r="FU179" s="126">
        <f t="shared" si="301"/>
        <v>0</v>
      </c>
      <c r="FV179" s="126">
        <f t="shared" si="301"/>
        <v>0</v>
      </c>
      <c r="FW179" s="126">
        <f t="shared" si="301"/>
        <v>0</v>
      </c>
      <c r="FX179" s="126">
        <f t="shared" si="301"/>
        <v>0</v>
      </c>
      <c r="FY179" s="126">
        <f t="shared" si="301"/>
        <v>0</v>
      </c>
      <c r="FZ179" s="126">
        <f t="shared" si="301"/>
        <v>0</v>
      </c>
      <c r="GA179" s="126">
        <f t="shared" si="301"/>
        <v>0</v>
      </c>
      <c r="GB179" s="126">
        <f t="shared" si="301"/>
        <v>0</v>
      </c>
      <c r="GC179" s="126">
        <f t="shared" si="301"/>
        <v>0</v>
      </c>
      <c r="GD179" s="126">
        <f t="shared" si="301"/>
        <v>0</v>
      </c>
      <c r="GE179" s="126">
        <f t="shared" si="301"/>
        <v>0</v>
      </c>
      <c r="GF179" s="126">
        <f t="shared" si="301"/>
        <v>0</v>
      </c>
      <c r="GG179" s="126">
        <f t="shared" si="301"/>
        <v>0</v>
      </c>
      <c r="GH179" s="126">
        <f t="shared" si="301"/>
        <v>0</v>
      </c>
      <c r="GI179" s="126">
        <f t="shared" si="301"/>
        <v>0</v>
      </c>
      <c r="GJ179" s="126">
        <f t="shared" si="301"/>
        <v>0</v>
      </c>
    </row>
    <row r="180" spans="1:192" x14ac:dyDescent="0.35">
      <c r="E180" s="6" t="s">
        <v>298</v>
      </c>
      <c r="G180" s="12" t="str">
        <f xml:space="preserve"> SMU</f>
        <v>$ 000s</v>
      </c>
      <c r="J180" s="12">
        <f t="shared" ref="J180:AO180" si="302" xml:space="preserve"> MIN(J178:J179)</f>
        <v>0</v>
      </c>
      <c r="K180" s="12">
        <f t="shared" si="302"/>
        <v>0</v>
      </c>
      <c r="L180" s="12">
        <f t="shared" si="302"/>
        <v>0</v>
      </c>
      <c r="M180" s="12">
        <f t="shared" si="302"/>
        <v>0</v>
      </c>
      <c r="N180" s="12">
        <f t="shared" si="302"/>
        <v>878.25488148345198</v>
      </c>
      <c r="O180" s="12">
        <f t="shared" si="302"/>
        <v>0</v>
      </c>
      <c r="P180" s="12">
        <f t="shared" si="302"/>
        <v>0</v>
      </c>
      <c r="Q180" s="12">
        <f t="shared" si="302"/>
        <v>415.83004874872177</v>
      </c>
      <c r="R180" s="12">
        <f t="shared" si="302"/>
        <v>0</v>
      </c>
      <c r="S180" s="12">
        <f t="shared" si="302"/>
        <v>0</v>
      </c>
      <c r="T180" s="12">
        <f t="shared" si="302"/>
        <v>0</v>
      </c>
      <c r="U180" s="12">
        <f t="shared" si="302"/>
        <v>439.93609786346701</v>
      </c>
      <c r="V180" s="12">
        <f t="shared" si="302"/>
        <v>0</v>
      </c>
      <c r="W180" s="12">
        <f t="shared" si="302"/>
        <v>0</v>
      </c>
      <c r="X180" s="12">
        <f t="shared" si="302"/>
        <v>0</v>
      </c>
      <c r="Y180" s="12">
        <f t="shared" si="302"/>
        <v>447.08130576862277</v>
      </c>
      <c r="Z180" s="12">
        <f t="shared" si="302"/>
        <v>1.7624563831636806</v>
      </c>
      <c r="AA180" s="12">
        <f t="shared" si="302"/>
        <v>0</v>
      </c>
      <c r="AB180" s="12">
        <f t="shared" si="302"/>
        <v>0</v>
      </c>
      <c r="AC180" s="12">
        <f t="shared" si="302"/>
        <v>431.58660608183334</v>
      </c>
      <c r="AD180" s="12">
        <f t="shared" si="302"/>
        <v>57.321891692955774</v>
      </c>
      <c r="AE180" s="12">
        <f t="shared" si="302"/>
        <v>0</v>
      </c>
      <c r="AF180" s="12">
        <f t="shared" si="302"/>
        <v>0</v>
      </c>
      <c r="AG180" s="12">
        <f t="shared" si="302"/>
        <v>400.85087795684569</v>
      </c>
      <c r="AH180" s="12">
        <f t="shared" si="302"/>
        <v>112.94020182896418</v>
      </c>
      <c r="AI180" s="12">
        <f t="shared" si="302"/>
        <v>0</v>
      </c>
      <c r="AJ180" s="12">
        <f t="shared" si="302"/>
        <v>0</v>
      </c>
      <c r="AK180" s="12">
        <f t="shared" si="302"/>
        <v>369.84563572445421</v>
      </c>
      <c r="AL180" s="12">
        <f t="shared" si="302"/>
        <v>169.10342606173327</v>
      </c>
      <c r="AM180" s="12">
        <f t="shared" si="302"/>
        <v>0</v>
      </c>
      <c r="AN180" s="12">
        <f t="shared" si="302"/>
        <v>0</v>
      </c>
      <c r="AO180" s="12">
        <f t="shared" si="302"/>
        <v>324.10680043433399</v>
      </c>
      <c r="AP180" s="12">
        <f t="shared" ref="AP180:BU180" si="303" xml:space="preserve"> MIN(AP178:AP179)</f>
        <v>225.37721373631052</v>
      </c>
      <c r="AQ180" s="12">
        <f t="shared" si="303"/>
        <v>0</v>
      </c>
      <c r="AR180" s="12">
        <f t="shared" si="303"/>
        <v>0</v>
      </c>
      <c r="AS180" s="12">
        <f t="shared" si="303"/>
        <v>0</v>
      </c>
      <c r="AT180" s="12">
        <f t="shared" si="303"/>
        <v>973.1796549399802</v>
      </c>
      <c r="AU180" s="12">
        <f t="shared" si="303"/>
        <v>0</v>
      </c>
      <c r="AV180" s="12">
        <f t="shared" si="303"/>
        <v>0</v>
      </c>
      <c r="AW180" s="12">
        <f t="shared" si="303"/>
        <v>0</v>
      </c>
      <c r="AX180" s="12">
        <f t="shared" si="303"/>
        <v>1144.1649800506625</v>
      </c>
      <c r="AY180" s="12">
        <f t="shared" si="303"/>
        <v>0</v>
      </c>
      <c r="AZ180" s="12">
        <f t="shared" si="303"/>
        <v>0</v>
      </c>
      <c r="BA180" s="12">
        <f t="shared" si="303"/>
        <v>833.6077369000202</v>
      </c>
      <c r="BB180" s="12">
        <f t="shared" si="303"/>
        <v>0</v>
      </c>
      <c r="BC180" s="12">
        <f t="shared" si="303"/>
        <v>0</v>
      </c>
      <c r="BD180" s="12">
        <f t="shared" si="303"/>
        <v>0</v>
      </c>
      <c r="BE180" s="12">
        <f t="shared" si="303"/>
        <v>0</v>
      </c>
      <c r="BF180" s="12">
        <f t="shared" si="303"/>
        <v>0</v>
      </c>
      <c r="BG180" s="12">
        <f t="shared" si="303"/>
        <v>0</v>
      </c>
      <c r="BH180" s="12">
        <f t="shared" si="303"/>
        <v>0</v>
      </c>
      <c r="BI180" s="12">
        <f t="shared" si="303"/>
        <v>0</v>
      </c>
      <c r="BJ180" s="12">
        <f t="shared" si="303"/>
        <v>0</v>
      </c>
      <c r="BK180" s="12">
        <f t="shared" si="303"/>
        <v>0</v>
      </c>
      <c r="BL180" s="12">
        <f t="shared" si="303"/>
        <v>0</v>
      </c>
      <c r="BM180" s="12">
        <f t="shared" si="303"/>
        <v>0</v>
      </c>
      <c r="BN180" s="12">
        <f t="shared" si="303"/>
        <v>0</v>
      </c>
      <c r="BO180" s="12">
        <f t="shared" si="303"/>
        <v>0</v>
      </c>
      <c r="BP180" s="12">
        <f t="shared" si="303"/>
        <v>0</v>
      </c>
      <c r="BQ180" s="12">
        <f t="shared" si="303"/>
        <v>0</v>
      </c>
      <c r="BR180" s="12">
        <f t="shared" si="303"/>
        <v>0</v>
      </c>
      <c r="BS180" s="12">
        <f t="shared" si="303"/>
        <v>0</v>
      </c>
      <c r="BT180" s="12">
        <f t="shared" si="303"/>
        <v>0</v>
      </c>
      <c r="BU180" s="12">
        <f t="shared" si="303"/>
        <v>0</v>
      </c>
      <c r="BV180" s="12">
        <f t="shared" ref="BV180:DA180" si="304" xml:space="preserve"> MIN(BV178:BV179)</f>
        <v>0</v>
      </c>
      <c r="BW180" s="12">
        <f t="shared" si="304"/>
        <v>0</v>
      </c>
      <c r="BX180" s="12">
        <f t="shared" si="304"/>
        <v>0</v>
      </c>
      <c r="BY180" s="12">
        <f t="shared" si="304"/>
        <v>0</v>
      </c>
      <c r="BZ180" s="12">
        <f t="shared" si="304"/>
        <v>0</v>
      </c>
      <c r="CA180" s="12">
        <f t="shared" si="304"/>
        <v>0</v>
      </c>
      <c r="CB180" s="12">
        <f t="shared" si="304"/>
        <v>0</v>
      </c>
      <c r="CC180" s="12">
        <f t="shared" si="304"/>
        <v>0</v>
      </c>
      <c r="CD180" s="12">
        <f t="shared" si="304"/>
        <v>0</v>
      </c>
      <c r="CE180" s="12">
        <f t="shared" si="304"/>
        <v>0</v>
      </c>
      <c r="CF180" s="12">
        <f t="shared" si="304"/>
        <v>0</v>
      </c>
      <c r="CG180" s="12">
        <f t="shared" si="304"/>
        <v>0</v>
      </c>
      <c r="CH180" s="12">
        <f t="shared" si="304"/>
        <v>0</v>
      </c>
      <c r="CI180" s="12">
        <f t="shared" si="304"/>
        <v>0</v>
      </c>
      <c r="CJ180" s="12">
        <f t="shared" si="304"/>
        <v>0</v>
      </c>
      <c r="CK180" s="12">
        <f t="shared" si="304"/>
        <v>0</v>
      </c>
      <c r="CL180" s="12">
        <f t="shared" si="304"/>
        <v>0</v>
      </c>
      <c r="CM180" s="12">
        <f t="shared" si="304"/>
        <v>0</v>
      </c>
      <c r="CN180" s="12">
        <f t="shared" si="304"/>
        <v>0</v>
      </c>
      <c r="CO180" s="12">
        <f t="shared" si="304"/>
        <v>0</v>
      </c>
      <c r="CP180" s="12">
        <f t="shared" si="304"/>
        <v>0</v>
      </c>
      <c r="CQ180" s="12">
        <f t="shared" si="304"/>
        <v>0</v>
      </c>
      <c r="CR180" s="12">
        <f t="shared" si="304"/>
        <v>0</v>
      </c>
      <c r="CS180" s="12">
        <f t="shared" si="304"/>
        <v>0</v>
      </c>
      <c r="CT180" s="12">
        <f t="shared" si="304"/>
        <v>0</v>
      </c>
      <c r="CU180" s="12">
        <f t="shared" si="304"/>
        <v>0</v>
      </c>
      <c r="CV180" s="12">
        <f t="shared" si="304"/>
        <v>0</v>
      </c>
      <c r="CW180" s="12">
        <f t="shared" si="304"/>
        <v>0</v>
      </c>
      <c r="CX180" s="12">
        <f t="shared" si="304"/>
        <v>0</v>
      </c>
      <c r="CY180" s="12">
        <f t="shared" si="304"/>
        <v>0</v>
      </c>
      <c r="CZ180" s="12">
        <f t="shared" si="304"/>
        <v>0</v>
      </c>
      <c r="DA180" s="12">
        <f t="shared" si="304"/>
        <v>0</v>
      </c>
      <c r="DB180" s="12">
        <f t="shared" ref="DB180:EG180" si="305" xml:space="preserve"> MIN(DB178:DB179)</f>
        <v>0</v>
      </c>
      <c r="DC180" s="12">
        <f t="shared" si="305"/>
        <v>0</v>
      </c>
      <c r="DD180" s="12">
        <f t="shared" si="305"/>
        <v>0</v>
      </c>
      <c r="DE180" s="12">
        <f t="shared" si="305"/>
        <v>0</v>
      </c>
      <c r="DF180" s="12">
        <f t="shared" si="305"/>
        <v>0</v>
      </c>
      <c r="DG180" s="12">
        <f t="shared" si="305"/>
        <v>0</v>
      </c>
      <c r="DH180" s="12">
        <f t="shared" si="305"/>
        <v>0</v>
      </c>
      <c r="DI180" s="12">
        <f t="shared" si="305"/>
        <v>0</v>
      </c>
      <c r="DJ180" s="12">
        <f t="shared" si="305"/>
        <v>0</v>
      </c>
      <c r="DK180" s="12">
        <f t="shared" si="305"/>
        <v>0</v>
      </c>
      <c r="DL180" s="12">
        <f t="shared" si="305"/>
        <v>0</v>
      </c>
      <c r="DM180" s="12">
        <f t="shared" si="305"/>
        <v>0</v>
      </c>
      <c r="DN180" s="12">
        <f t="shared" si="305"/>
        <v>0</v>
      </c>
      <c r="DO180" s="12">
        <f t="shared" si="305"/>
        <v>0</v>
      </c>
      <c r="DP180" s="12">
        <f t="shared" si="305"/>
        <v>0</v>
      </c>
      <c r="DQ180" s="12">
        <f t="shared" si="305"/>
        <v>0</v>
      </c>
      <c r="DR180" s="12">
        <f t="shared" si="305"/>
        <v>0</v>
      </c>
      <c r="DS180" s="12">
        <f t="shared" si="305"/>
        <v>0</v>
      </c>
      <c r="DT180" s="12">
        <f t="shared" si="305"/>
        <v>0</v>
      </c>
      <c r="DU180" s="12">
        <f t="shared" si="305"/>
        <v>0</v>
      </c>
      <c r="DV180" s="12">
        <f t="shared" si="305"/>
        <v>0</v>
      </c>
      <c r="DW180" s="12">
        <f t="shared" si="305"/>
        <v>0</v>
      </c>
      <c r="DX180" s="12">
        <f t="shared" si="305"/>
        <v>0</v>
      </c>
      <c r="DY180" s="12">
        <f t="shared" si="305"/>
        <v>0</v>
      </c>
      <c r="DZ180" s="12">
        <f t="shared" si="305"/>
        <v>0</v>
      </c>
      <c r="EA180" s="12">
        <f t="shared" si="305"/>
        <v>0</v>
      </c>
      <c r="EB180" s="12">
        <f t="shared" si="305"/>
        <v>0</v>
      </c>
      <c r="EC180" s="12">
        <f t="shared" si="305"/>
        <v>0</v>
      </c>
      <c r="ED180" s="12">
        <f t="shared" si="305"/>
        <v>0</v>
      </c>
      <c r="EE180" s="12">
        <f t="shared" si="305"/>
        <v>0</v>
      </c>
      <c r="EF180" s="12">
        <f t="shared" si="305"/>
        <v>0</v>
      </c>
      <c r="EG180" s="12">
        <f t="shared" si="305"/>
        <v>0</v>
      </c>
      <c r="EH180" s="12">
        <f t="shared" ref="EH180:FM180" si="306" xml:space="preserve"> MIN(EH178:EH179)</f>
        <v>0</v>
      </c>
      <c r="EI180" s="12">
        <f t="shared" si="306"/>
        <v>0</v>
      </c>
      <c r="EJ180" s="12">
        <f t="shared" si="306"/>
        <v>0</v>
      </c>
      <c r="EK180" s="12">
        <f t="shared" si="306"/>
        <v>0</v>
      </c>
      <c r="EL180" s="12">
        <f t="shared" si="306"/>
        <v>0</v>
      </c>
      <c r="EM180" s="12">
        <f t="shared" si="306"/>
        <v>0</v>
      </c>
      <c r="EN180" s="12">
        <f t="shared" si="306"/>
        <v>0</v>
      </c>
      <c r="EO180" s="12">
        <f t="shared" si="306"/>
        <v>0</v>
      </c>
      <c r="EP180" s="12">
        <f t="shared" si="306"/>
        <v>0</v>
      </c>
      <c r="EQ180" s="12">
        <f t="shared" si="306"/>
        <v>0</v>
      </c>
      <c r="ER180" s="12">
        <f t="shared" si="306"/>
        <v>0</v>
      </c>
      <c r="ES180" s="12">
        <f t="shared" si="306"/>
        <v>0</v>
      </c>
      <c r="ET180" s="12">
        <f t="shared" si="306"/>
        <v>0</v>
      </c>
      <c r="EU180" s="12">
        <f t="shared" si="306"/>
        <v>0</v>
      </c>
      <c r="EV180" s="12">
        <f t="shared" si="306"/>
        <v>0</v>
      </c>
      <c r="EW180" s="12">
        <f t="shared" si="306"/>
        <v>0</v>
      </c>
      <c r="EX180" s="12">
        <f t="shared" si="306"/>
        <v>0</v>
      </c>
      <c r="EY180" s="12">
        <f t="shared" si="306"/>
        <v>0</v>
      </c>
      <c r="EZ180" s="12">
        <f t="shared" si="306"/>
        <v>0</v>
      </c>
      <c r="FA180" s="12">
        <f t="shared" si="306"/>
        <v>0</v>
      </c>
      <c r="FB180" s="12">
        <f t="shared" si="306"/>
        <v>0</v>
      </c>
      <c r="FC180" s="12">
        <f t="shared" si="306"/>
        <v>0</v>
      </c>
      <c r="FD180" s="12">
        <f t="shared" si="306"/>
        <v>0</v>
      </c>
      <c r="FE180" s="12">
        <f t="shared" si="306"/>
        <v>0</v>
      </c>
      <c r="FF180" s="12">
        <f t="shared" si="306"/>
        <v>0</v>
      </c>
      <c r="FG180" s="12">
        <f t="shared" si="306"/>
        <v>0</v>
      </c>
      <c r="FH180" s="12">
        <f t="shared" si="306"/>
        <v>0</v>
      </c>
      <c r="FI180" s="12">
        <f t="shared" si="306"/>
        <v>0</v>
      </c>
      <c r="FJ180" s="12">
        <f t="shared" si="306"/>
        <v>0</v>
      </c>
      <c r="FK180" s="12">
        <f t="shared" si="306"/>
        <v>0</v>
      </c>
      <c r="FL180" s="12">
        <f t="shared" si="306"/>
        <v>0</v>
      </c>
      <c r="FM180" s="12">
        <f t="shared" si="306"/>
        <v>0</v>
      </c>
      <c r="FN180" s="12">
        <f t="shared" ref="FN180:GJ180" si="307" xml:space="preserve"> MIN(FN178:FN179)</f>
        <v>0</v>
      </c>
      <c r="FO180" s="12">
        <f t="shared" si="307"/>
        <v>0</v>
      </c>
      <c r="FP180" s="12">
        <f t="shared" si="307"/>
        <v>0</v>
      </c>
      <c r="FQ180" s="12">
        <f t="shared" si="307"/>
        <v>0</v>
      </c>
      <c r="FR180" s="12">
        <f t="shared" si="307"/>
        <v>0</v>
      </c>
      <c r="FS180" s="12">
        <f t="shared" si="307"/>
        <v>0</v>
      </c>
      <c r="FT180" s="12">
        <f t="shared" si="307"/>
        <v>0</v>
      </c>
      <c r="FU180" s="12">
        <f t="shared" si="307"/>
        <v>0</v>
      </c>
      <c r="FV180" s="12">
        <f t="shared" si="307"/>
        <v>0</v>
      </c>
      <c r="FW180" s="12">
        <f t="shared" si="307"/>
        <v>0</v>
      </c>
      <c r="FX180" s="12">
        <f t="shared" si="307"/>
        <v>0</v>
      </c>
      <c r="FY180" s="12">
        <f t="shared" si="307"/>
        <v>0</v>
      </c>
      <c r="FZ180" s="12">
        <f t="shared" si="307"/>
        <v>0</v>
      </c>
      <c r="GA180" s="12">
        <f t="shared" si="307"/>
        <v>0</v>
      </c>
      <c r="GB180" s="12">
        <f t="shared" si="307"/>
        <v>0</v>
      </c>
      <c r="GC180" s="12">
        <f t="shared" si="307"/>
        <v>0</v>
      </c>
      <c r="GD180" s="12">
        <f t="shared" si="307"/>
        <v>0</v>
      </c>
      <c r="GE180" s="12">
        <f t="shared" si="307"/>
        <v>0</v>
      </c>
      <c r="GF180" s="12">
        <f t="shared" si="307"/>
        <v>0</v>
      </c>
      <c r="GG180" s="12">
        <f t="shared" si="307"/>
        <v>0</v>
      </c>
      <c r="GH180" s="12">
        <f t="shared" si="307"/>
        <v>0</v>
      </c>
      <c r="GI180" s="12">
        <f t="shared" si="307"/>
        <v>0</v>
      </c>
      <c r="GJ180" s="12">
        <f t="shared" si="307"/>
        <v>0</v>
      </c>
    </row>
    <row r="181" spans="1:192" s="572" customFormat="1" x14ac:dyDescent="0.35">
      <c r="A181" s="567"/>
      <c r="B181" s="567"/>
      <c r="C181" s="568"/>
      <c r="D181" s="569"/>
      <c r="E181" s="570" t="str">
        <f xml:space="preserve"> LEFT(E180, LEN(E180) - 4)</f>
        <v>RCF principal repayment</v>
      </c>
      <c r="F181" s="570"/>
      <c r="G181" s="570" t="str">
        <f xml:space="preserve"> SMU</f>
        <v>$ 000s</v>
      </c>
      <c r="H181" s="570">
        <f xml:space="preserve"> SUM(J181:GJ181)</f>
        <v>-7224.949815655521</v>
      </c>
      <c r="I181" s="571"/>
      <c r="J181" s="570">
        <f t="shared" ref="J181:BU181" si="308" xml:space="preserve"> -1 * J180</f>
        <v>0</v>
      </c>
      <c r="K181" s="570">
        <f t="shared" si="308"/>
        <v>0</v>
      </c>
      <c r="L181" s="570">
        <f t="shared" si="308"/>
        <v>0</v>
      </c>
      <c r="M181" s="570">
        <f t="shared" si="308"/>
        <v>0</v>
      </c>
      <c r="N181" s="570">
        <f t="shared" si="308"/>
        <v>-878.25488148345198</v>
      </c>
      <c r="O181" s="570">
        <f t="shared" si="308"/>
        <v>0</v>
      </c>
      <c r="P181" s="570">
        <f t="shared" si="308"/>
        <v>0</v>
      </c>
      <c r="Q181" s="570">
        <f t="shared" si="308"/>
        <v>-415.83004874872177</v>
      </c>
      <c r="R181" s="570">
        <f t="shared" si="308"/>
        <v>0</v>
      </c>
      <c r="S181" s="570">
        <f t="shared" si="308"/>
        <v>0</v>
      </c>
      <c r="T181" s="570">
        <f t="shared" si="308"/>
        <v>0</v>
      </c>
      <c r="U181" s="570">
        <f t="shared" si="308"/>
        <v>-439.93609786346701</v>
      </c>
      <c r="V181" s="570">
        <f t="shared" si="308"/>
        <v>0</v>
      </c>
      <c r="W181" s="570">
        <f t="shared" si="308"/>
        <v>0</v>
      </c>
      <c r="X181" s="570">
        <f t="shared" si="308"/>
        <v>0</v>
      </c>
      <c r="Y181" s="570">
        <f t="shared" si="308"/>
        <v>-447.08130576862277</v>
      </c>
      <c r="Z181" s="570">
        <f t="shared" si="308"/>
        <v>-1.7624563831636806</v>
      </c>
      <c r="AA181" s="570">
        <f t="shared" si="308"/>
        <v>0</v>
      </c>
      <c r="AB181" s="570">
        <f t="shared" si="308"/>
        <v>0</v>
      </c>
      <c r="AC181" s="570">
        <f t="shared" si="308"/>
        <v>-431.58660608183334</v>
      </c>
      <c r="AD181" s="570">
        <f t="shared" si="308"/>
        <v>-57.321891692955774</v>
      </c>
      <c r="AE181" s="570">
        <f t="shared" si="308"/>
        <v>0</v>
      </c>
      <c r="AF181" s="570">
        <f t="shared" si="308"/>
        <v>0</v>
      </c>
      <c r="AG181" s="570">
        <f t="shared" si="308"/>
        <v>-400.85087795684569</v>
      </c>
      <c r="AH181" s="570">
        <f t="shared" si="308"/>
        <v>-112.94020182896418</v>
      </c>
      <c r="AI181" s="570">
        <f t="shared" si="308"/>
        <v>0</v>
      </c>
      <c r="AJ181" s="570">
        <f t="shared" si="308"/>
        <v>0</v>
      </c>
      <c r="AK181" s="570">
        <f t="shared" si="308"/>
        <v>-369.84563572445421</v>
      </c>
      <c r="AL181" s="570">
        <f t="shared" si="308"/>
        <v>-169.10342606173327</v>
      </c>
      <c r="AM181" s="570">
        <f t="shared" si="308"/>
        <v>0</v>
      </c>
      <c r="AN181" s="570">
        <f t="shared" si="308"/>
        <v>0</v>
      </c>
      <c r="AO181" s="570">
        <f t="shared" si="308"/>
        <v>-324.10680043433399</v>
      </c>
      <c r="AP181" s="570">
        <f t="shared" si="308"/>
        <v>-225.37721373631052</v>
      </c>
      <c r="AQ181" s="570">
        <f t="shared" si="308"/>
        <v>0</v>
      </c>
      <c r="AR181" s="570">
        <f t="shared" si="308"/>
        <v>0</v>
      </c>
      <c r="AS181" s="570">
        <f t="shared" si="308"/>
        <v>0</v>
      </c>
      <c r="AT181" s="570">
        <f t="shared" si="308"/>
        <v>-973.1796549399802</v>
      </c>
      <c r="AU181" s="570">
        <f t="shared" si="308"/>
        <v>0</v>
      </c>
      <c r="AV181" s="570">
        <f t="shared" si="308"/>
        <v>0</v>
      </c>
      <c r="AW181" s="570">
        <f t="shared" si="308"/>
        <v>0</v>
      </c>
      <c r="AX181" s="570">
        <f t="shared" si="308"/>
        <v>-1144.1649800506625</v>
      </c>
      <c r="AY181" s="570">
        <f t="shared" si="308"/>
        <v>0</v>
      </c>
      <c r="AZ181" s="570">
        <f t="shared" si="308"/>
        <v>0</v>
      </c>
      <c r="BA181" s="570">
        <f t="shared" si="308"/>
        <v>-833.6077369000202</v>
      </c>
      <c r="BB181" s="570">
        <f t="shared" si="308"/>
        <v>0</v>
      </c>
      <c r="BC181" s="570">
        <f t="shared" si="308"/>
        <v>0</v>
      </c>
      <c r="BD181" s="570">
        <f t="shared" si="308"/>
        <v>0</v>
      </c>
      <c r="BE181" s="570">
        <f t="shared" si="308"/>
        <v>0</v>
      </c>
      <c r="BF181" s="570">
        <f t="shared" si="308"/>
        <v>0</v>
      </c>
      <c r="BG181" s="570">
        <f t="shared" si="308"/>
        <v>0</v>
      </c>
      <c r="BH181" s="570">
        <f t="shared" si="308"/>
        <v>0</v>
      </c>
      <c r="BI181" s="570">
        <f t="shared" si="308"/>
        <v>0</v>
      </c>
      <c r="BJ181" s="570">
        <f t="shared" si="308"/>
        <v>0</v>
      </c>
      <c r="BK181" s="570">
        <f t="shared" si="308"/>
        <v>0</v>
      </c>
      <c r="BL181" s="570">
        <f t="shared" si="308"/>
        <v>0</v>
      </c>
      <c r="BM181" s="570">
        <f t="shared" si="308"/>
        <v>0</v>
      </c>
      <c r="BN181" s="570">
        <f t="shared" si="308"/>
        <v>0</v>
      </c>
      <c r="BO181" s="570">
        <f t="shared" si="308"/>
        <v>0</v>
      </c>
      <c r="BP181" s="570">
        <f t="shared" si="308"/>
        <v>0</v>
      </c>
      <c r="BQ181" s="570">
        <f t="shared" si="308"/>
        <v>0</v>
      </c>
      <c r="BR181" s="570">
        <f t="shared" si="308"/>
        <v>0</v>
      </c>
      <c r="BS181" s="570">
        <f t="shared" si="308"/>
        <v>0</v>
      </c>
      <c r="BT181" s="570">
        <f t="shared" si="308"/>
        <v>0</v>
      </c>
      <c r="BU181" s="570">
        <f t="shared" si="308"/>
        <v>0</v>
      </c>
      <c r="BV181" s="570">
        <f t="shared" ref="BV181:EG181" si="309" xml:space="preserve"> -1 * BV180</f>
        <v>0</v>
      </c>
      <c r="BW181" s="570">
        <f t="shared" si="309"/>
        <v>0</v>
      </c>
      <c r="BX181" s="570">
        <f t="shared" si="309"/>
        <v>0</v>
      </c>
      <c r="BY181" s="570">
        <f t="shared" si="309"/>
        <v>0</v>
      </c>
      <c r="BZ181" s="570">
        <f t="shared" si="309"/>
        <v>0</v>
      </c>
      <c r="CA181" s="570">
        <f t="shared" si="309"/>
        <v>0</v>
      </c>
      <c r="CB181" s="570">
        <f t="shared" si="309"/>
        <v>0</v>
      </c>
      <c r="CC181" s="570">
        <f t="shared" si="309"/>
        <v>0</v>
      </c>
      <c r="CD181" s="570">
        <f t="shared" si="309"/>
        <v>0</v>
      </c>
      <c r="CE181" s="570">
        <f t="shared" si="309"/>
        <v>0</v>
      </c>
      <c r="CF181" s="570">
        <f t="shared" si="309"/>
        <v>0</v>
      </c>
      <c r="CG181" s="570">
        <f t="shared" si="309"/>
        <v>0</v>
      </c>
      <c r="CH181" s="570">
        <f t="shared" si="309"/>
        <v>0</v>
      </c>
      <c r="CI181" s="570">
        <f t="shared" si="309"/>
        <v>0</v>
      </c>
      <c r="CJ181" s="570">
        <f t="shared" si="309"/>
        <v>0</v>
      </c>
      <c r="CK181" s="570">
        <f t="shared" si="309"/>
        <v>0</v>
      </c>
      <c r="CL181" s="570">
        <f t="shared" si="309"/>
        <v>0</v>
      </c>
      <c r="CM181" s="570">
        <f t="shared" si="309"/>
        <v>0</v>
      </c>
      <c r="CN181" s="570">
        <f t="shared" si="309"/>
        <v>0</v>
      </c>
      <c r="CO181" s="570">
        <f t="shared" si="309"/>
        <v>0</v>
      </c>
      <c r="CP181" s="570">
        <f t="shared" si="309"/>
        <v>0</v>
      </c>
      <c r="CQ181" s="570">
        <f t="shared" si="309"/>
        <v>0</v>
      </c>
      <c r="CR181" s="570">
        <f t="shared" si="309"/>
        <v>0</v>
      </c>
      <c r="CS181" s="570">
        <f t="shared" si="309"/>
        <v>0</v>
      </c>
      <c r="CT181" s="570">
        <f t="shared" si="309"/>
        <v>0</v>
      </c>
      <c r="CU181" s="570">
        <f t="shared" si="309"/>
        <v>0</v>
      </c>
      <c r="CV181" s="570">
        <f t="shared" si="309"/>
        <v>0</v>
      </c>
      <c r="CW181" s="570">
        <f t="shared" si="309"/>
        <v>0</v>
      </c>
      <c r="CX181" s="570">
        <f t="shared" si="309"/>
        <v>0</v>
      </c>
      <c r="CY181" s="570">
        <f t="shared" si="309"/>
        <v>0</v>
      </c>
      <c r="CZ181" s="570">
        <f t="shared" si="309"/>
        <v>0</v>
      </c>
      <c r="DA181" s="570">
        <f t="shared" si="309"/>
        <v>0</v>
      </c>
      <c r="DB181" s="570">
        <f t="shared" si="309"/>
        <v>0</v>
      </c>
      <c r="DC181" s="570">
        <f t="shared" si="309"/>
        <v>0</v>
      </c>
      <c r="DD181" s="570">
        <f t="shared" si="309"/>
        <v>0</v>
      </c>
      <c r="DE181" s="570">
        <f t="shared" si="309"/>
        <v>0</v>
      </c>
      <c r="DF181" s="570">
        <f t="shared" si="309"/>
        <v>0</v>
      </c>
      <c r="DG181" s="570">
        <f t="shared" si="309"/>
        <v>0</v>
      </c>
      <c r="DH181" s="570">
        <f t="shared" si="309"/>
        <v>0</v>
      </c>
      <c r="DI181" s="570">
        <f t="shared" si="309"/>
        <v>0</v>
      </c>
      <c r="DJ181" s="570">
        <f t="shared" si="309"/>
        <v>0</v>
      </c>
      <c r="DK181" s="570">
        <f t="shared" si="309"/>
        <v>0</v>
      </c>
      <c r="DL181" s="570">
        <f t="shared" si="309"/>
        <v>0</v>
      </c>
      <c r="DM181" s="570">
        <f t="shared" si="309"/>
        <v>0</v>
      </c>
      <c r="DN181" s="570">
        <f t="shared" si="309"/>
        <v>0</v>
      </c>
      <c r="DO181" s="570">
        <f t="shared" si="309"/>
        <v>0</v>
      </c>
      <c r="DP181" s="570">
        <f t="shared" si="309"/>
        <v>0</v>
      </c>
      <c r="DQ181" s="570">
        <f t="shared" si="309"/>
        <v>0</v>
      </c>
      <c r="DR181" s="570">
        <f t="shared" si="309"/>
        <v>0</v>
      </c>
      <c r="DS181" s="570">
        <f t="shared" si="309"/>
        <v>0</v>
      </c>
      <c r="DT181" s="570">
        <f t="shared" si="309"/>
        <v>0</v>
      </c>
      <c r="DU181" s="570">
        <f t="shared" si="309"/>
        <v>0</v>
      </c>
      <c r="DV181" s="570">
        <f t="shared" si="309"/>
        <v>0</v>
      </c>
      <c r="DW181" s="570">
        <f t="shared" si="309"/>
        <v>0</v>
      </c>
      <c r="DX181" s="570">
        <f t="shared" si="309"/>
        <v>0</v>
      </c>
      <c r="DY181" s="570">
        <f t="shared" si="309"/>
        <v>0</v>
      </c>
      <c r="DZ181" s="570">
        <f t="shared" si="309"/>
        <v>0</v>
      </c>
      <c r="EA181" s="570">
        <f t="shared" si="309"/>
        <v>0</v>
      </c>
      <c r="EB181" s="570">
        <f t="shared" si="309"/>
        <v>0</v>
      </c>
      <c r="EC181" s="570">
        <f t="shared" si="309"/>
        <v>0</v>
      </c>
      <c r="ED181" s="570">
        <f t="shared" si="309"/>
        <v>0</v>
      </c>
      <c r="EE181" s="570">
        <f t="shared" si="309"/>
        <v>0</v>
      </c>
      <c r="EF181" s="570">
        <f t="shared" si="309"/>
        <v>0</v>
      </c>
      <c r="EG181" s="570">
        <f t="shared" si="309"/>
        <v>0</v>
      </c>
      <c r="EH181" s="570">
        <f t="shared" ref="EH181:GJ181" si="310" xml:space="preserve"> -1 * EH180</f>
        <v>0</v>
      </c>
      <c r="EI181" s="570">
        <f t="shared" si="310"/>
        <v>0</v>
      </c>
      <c r="EJ181" s="570">
        <f t="shared" si="310"/>
        <v>0</v>
      </c>
      <c r="EK181" s="570">
        <f t="shared" si="310"/>
        <v>0</v>
      </c>
      <c r="EL181" s="570">
        <f t="shared" si="310"/>
        <v>0</v>
      </c>
      <c r="EM181" s="570">
        <f t="shared" si="310"/>
        <v>0</v>
      </c>
      <c r="EN181" s="570">
        <f t="shared" si="310"/>
        <v>0</v>
      </c>
      <c r="EO181" s="570">
        <f t="shared" si="310"/>
        <v>0</v>
      </c>
      <c r="EP181" s="570">
        <f t="shared" si="310"/>
        <v>0</v>
      </c>
      <c r="EQ181" s="570">
        <f t="shared" si="310"/>
        <v>0</v>
      </c>
      <c r="ER181" s="570">
        <f t="shared" si="310"/>
        <v>0</v>
      </c>
      <c r="ES181" s="570">
        <f t="shared" si="310"/>
        <v>0</v>
      </c>
      <c r="ET181" s="570">
        <f t="shared" si="310"/>
        <v>0</v>
      </c>
      <c r="EU181" s="570">
        <f t="shared" si="310"/>
        <v>0</v>
      </c>
      <c r="EV181" s="570">
        <f t="shared" si="310"/>
        <v>0</v>
      </c>
      <c r="EW181" s="570">
        <f t="shared" si="310"/>
        <v>0</v>
      </c>
      <c r="EX181" s="570">
        <f t="shared" si="310"/>
        <v>0</v>
      </c>
      <c r="EY181" s="570">
        <f t="shared" si="310"/>
        <v>0</v>
      </c>
      <c r="EZ181" s="570">
        <f t="shared" si="310"/>
        <v>0</v>
      </c>
      <c r="FA181" s="570">
        <f t="shared" si="310"/>
        <v>0</v>
      </c>
      <c r="FB181" s="570">
        <f t="shared" si="310"/>
        <v>0</v>
      </c>
      <c r="FC181" s="570">
        <f t="shared" si="310"/>
        <v>0</v>
      </c>
      <c r="FD181" s="570">
        <f t="shared" si="310"/>
        <v>0</v>
      </c>
      <c r="FE181" s="570">
        <f t="shared" si="310"/>
        <v>0</v>
      </c>
      <c r="FF181" s="570">
        <f t="shared" si="310"/>
        <v>0</v>
      </c>
      <c r="FG181" s="570">
        <f t="shared" si="310"/>
        <v>0</v>
      </c>
      <c r="FH181" s="570">
        <f t="shared" si="310"/>
        <v>0</v>
      </c>
      <c r="FI181" s="570">
        <f t="shared" si="310"/>
        <v>0</v>
      </c>
      <c r="FJ181" s="570">
        <f t="shared" si="310"/>
        <v>0</v>
      </c>
      <c r="FK181" s="570">
        <f t="shared" si="310"/>
        <v>0</v>
      </c>
      <c r="FL181" s="570">
        <f t="shared" si="310"/>
        <v>0</v>
      </c>
      <c r="FM181" s="570">
        <f t="shared" si="310"/>
        <v>0</v>
      </c>
      <c r="FN181" s="570">
        <f t="shared" si="310"/>
        <v>0</v>
      </c>
      <c r="FO181" s="570">
        <f t="shared" si="310"/>
        <v>0</v>
      </c>
      <c r="FP181" s="570">
        <f t="shared" si="310"/>
        <v>0</v>
      </c>
      <c r="FQ181" s="570">
        <f t="shared" si="310"/>
        <v>0</v>
      </c>
      <c r="FR181" s="570">
        <f t="shared" si="310"/>
        <v>0</v>
      </c>
      <c r="FS181" s="570">
        <f t="shared" si="310"/>
        <v>0</v>
      </c>
      <c r="FT181" s="570">
        <f t="shared" si="310"/>
        <v>0</v>
      </c>
      <c r="FU181" s="570">
        <f t="shared" si="310"/>
        <v>0</v>
      </c>
      <c r="FV181" s="570">
        <f t="shared" si="310"/>
        <v>0</v>
      </c>
      <c r="FW181" s="570">
        <f t="shared" si="310"/>
        <v>0</v>
      </c>
      <c r="FX181" s="570">
        <f t="shared" si="310"/>
        <v>0</v>
      </c>
      <c r="FY181" s="570">
        <f t="shared" si="310"/>
        <v>0</v>
      </c>
      <c r="FZ181" s="570">
        <f t="shared" si="310"/>
        <v>0</v>
      </c>
      <c r="GA181" s="570">
        <f t="shared" si="310"/>
        <v>0</v>
      </c>
      <c r="GB181" s="570">
        <f t="shared" si="310"/>
        <v>0</v>
      </c>
      <c r="GC181" s="570">
        <f t="shared" si="310"/>
        <v>0</v>
      </c>
      <c r="GD181" s="570">
        <f t="shared" si="310"/>
        <v>0</v>
      </c>
      <c r="GE181" s="570">
        <f t="shared" si="310"/>
        <v>0</v>
      </c>
      <c r="GF181" s="570">
        <f t="shared" si="310"/>
        <v>0</v>
      </c>
      <c r="GG181" s="570">
        <f t="shared" si="310"/>
        <v>0</v>
      </c>
      <c r="GH181" s="570">
        <f t="shared" si="310"/>
        <v>0</v>
      </c>
      <c r="GI181" s="570">
        <f t="shared" si="310"/>
        <v>0</v>
      </c>
      <c r="GJ181" s="570">
        <f t="shared" si="310"/>
        <v>0</v>
      </c>
    </row>
    <row r="183" spans="1:192" x14ac:dyDescent="0.35">
      <c r="B183" s="15" t="s">
        <v>286</v>
      </c>
    </row>
    <row r="184" spans="1:192" s="293" customFormat="1" x14ac:dyDescent="0.35">
      <c r="A184" s="288"/>
      <c r="B184" s="288"/>
      <c r="C184" s="289"/>
      <c r="D184" s="290"/>
      <c r="E184" s="523" t="str">
        <f xml:space="preserve"> InpC!E$94</f>
        <v xml:space="preserve">RCF - initial balance </v>
      </c>
      <c r="F184" s="523">
        <f xml:space="preserve"> InpC!F$94</f>
        <v>0</v>
      </c>
      <c r="G184" s="523" t="str">
        <f xml:space="preserve"> InpC!G$94</f>
        <v>$ 000s</v>
      </c>
      <c r="H184" s="292"/>
      <c r="I184" s="292"/>
      <c r="J184" s="291"/>
      <c r="K184" s="291"/>
      <c r="L184" s="291"/>
      <c r="M184" s="291"/>
      <c r="N184" s="291"/>
      <c r="O184" s="291"/>
      <c r="P184" s="291"/>
      <c r="Q184" s="291"/>
      <c r="R184" s="291"/>
      <c r="S184" s="291"/>
      <c r="T184" s="291"/>
      <c r="U184" s="291"/>
      <c r="V184" s="291"/>
      <c r="W184" s="291"/>
      <c r="X184" s="291"/>
      <c r="Y184" s="291"/>
      <c r="Z184" s="291"/>
      <c r="AA184" s="291"/>
      <c r="AB184" s="291"/>
      <c r="AC184" s="291"/>
      <c r="AD184" s="291"/>
      <c r="AE184" s="291"/>
      <c r="AF184" s="291"/>
      <c r="AG184" s="291"/>
      <c r="AH184" s="291"/>
      <c r="AI184" s="291"/>
      <c r="AJ184" s="291"/>
      <c r="AK184" s="291"/>
      <c r="AL184" s="291"/>
      <c r="AM184" s="291"/>
      <c r="AN184" s="291"/>
      <c r="AO184" s="291"/>
      <c r="AP184" s="291"/>
      <c r="AQ184" s="291"/>
      <c r="AR184" s="291"/>
      <c r="AS184" s="291"/>
      <c r="AT184" s="291"/>
      <c r="AU184" s="291"/>
      <c r="AV184" s="291"/>
      <c r="AW184" s="291"/>
      <c r="AX184" s="291"/>
      <c r="AY184" s="291"/>
      <c r="AZ184" s="291"/>
      <c r="BA184" s="291"/>
      <c r="BB184" s="291"/>
      <c r="BC184" s="291"/>
      <c r="BD184" s="291"/>
      <c r="BE184" s="291"/>
      <c r="BF184" s="291"/>
      <c r="BG184" s="291"/>
      <c r="BH184" s="291"/>
      <c r="BI184" s="291"/>
      <c r="BJ184" s="291"/>
      <c r="BK184" s="291"/>
      <c r="BL184" s="291"/>
      <c r="BM184" s="291"/>
      <c r="BN184" s="291"/>
      <c r="BO184" s="291"/>
      <c r="BP184" s="291"/>
      <c r="BQ184" s="291"/>
      <c r="BR184" s="291"/>
      <c r="BS184" s="291"/>
      <c r="BT184" s="291"/>
      <c r="BU184" s="291"/>
      <c r="BV184" s="291"/>
      <c r="BW184" s="291"/>
      <c r="BX184" s="291"/>
      <c r="BY184" s="291"/>
      <c r="BZ184" s="291"/>
      <c r="CA184" s="291"/>
      <c r="CB184" s="291"/>
      <c r="CC184" s="291"/>
      <c r="CD184" s="291"/>
      <c r="CE184" s="291"/>
      <c r="CF184" s="291"/>
      <c r="CG184" s="291"/>
      <c r="CH184" s="291"/>
      <c r="CI184" s="291"/>
      <c r="CJ184" s="291"/>
      <c r="CK184" s="291"/>
      <c r="CL184" s="291"/>
      <c r="CM184" s="291"/>
      <c r="CN184" s="291"/>
      <c r="CO184" s="291"/>
      <c r="CP184" s="291"/>
      <c r="CQ184" s="291"/>
      <c r="CR184" s="291"/>
      <c r="CS184" s="291"/>
      <c r="CT184" s="291"/>
      <c r="CU184" s="291"/>
      <c r="CV184" s="291"/>
      <c r="CW184" s="291"/>
      <c r="CX184" s="291"/>
      <c r="CY184" s="291"/>
      <c r="CZ184" s="291"/>
      <c r="DA184" s="291"/>
      <c r="DB184" s="291"/>
      <c r="DC184" s="291"/>
      <c r="DD184" s="291"/>
      <c r="DE184" s="291"/>
      <c r="DF184" s="291"/>
      <c r="DG184" s="291"/>
      <c r="DH184" s="291"/>
      <c r="DI184" s="291"/>
      <c r="DJ184" s="291"/>
      <c r="DK184" s="291"/>
      <c r="DL184" s="291"/>
      <c r="DM184" s="291"/>
      <c r="DN184" s="291"/>
      <c r="DO184" s="291"/>
      <c r="DP184" s="291"/>
      <c r="DQ184" s="291"/>
      <c r="DR184" s="291"/>
      <c r="DS184" s="291"/>
      <c r="DT184" s="291"/>
      <c r="DU184" s="291"/>
      <c r="DV184" s="291"/>
      <c r="DW184" s="291"/>
      <c r="DX184" s="291"/>
      <c r="DY184" s="291"/>
      <c r="DZ184" s="291"/>
      <c r="EA184" s="291"/>
      <c r="EB184" s="291"/>
      <c r="EC184" s="291"/>
      <c r="ED184" s="291"/>
      <c r="EE184" s="291"/>
      <c r="EF184" s="291"/>
      <c r="EG184" s="291"/>
      <c r="EH184" s="291"/>
      <c r="EI184" s="291"/>
      <c r="EJ184" s="291"/>
      <c r="EK184" s="291"/>
      <c r="EL184" s="291"/>
      <c r="EM184" s="291"/>
      <c r="EN184" s="291"/>
      <c r="EO184" s="291"/>
      <c r="EP184" s="291"/>
      <c r="EQ184" s="291"/>
      <c r="ER184" s="291"/>
      <c r="ES184" s="291"/>
      <c r="ET184" s="291"/>
      <c r="EU184" s="291"/>
      <c r="EV184" s="291"/>
      <c r="EW184" s="291"/>
      <c r="EX184" s="291"/>
      <c r="EY184" s="291"/>
      <c r="EZ184" s="291"/>
      <c r="FA184" s="291"/>
      <c r="FB184" s="291"/>
      <c r="FC184" s="291"/>
      <c r="FD184" s="291"/>
      <c r="FE184" s="291"/>
      <c r="FF184" s="291"/>
      <c r="FG184" s="291"/>
      <c r="FH184" s="291"/>
      <c r="FI184" s="291"/>
      <c r="FJ184" s="291"/>
      <c r="FK184" s="291"/>
      <c r="FL184" s="291"/>
      <c r="FM184" s="291"/>
      <c r="FN184" s="291"/>
      <c r="FO184" s="291"/>
      <c r="FP184" s="291"/>
      <c r="FQ184" s="291"/>
      <c r="FR184" s="291"/>
      <c r="FS184" s="291"/>
      <c r="FT184" s="291"/>
      <c r="FU184" s="291"/>
      <c r="FV184" s="291"/>
      <c r="FW184" s="291"/>
      <c r="FX184" s="291"/>
      <c r="FY184" s="291"/>
      <c r="FZ184" s="291"/>
      <c r="GA184" s="291"/>
      <c r="GB184" s="291"/>
      <c r="GC184" s="291"/>
      <c r="GD184" s="291"/>
      <c r="GE184" s="291"/>
      <c r="GF184" s="291"/>
      <c r="GG184" s="291"/>
      <c r="GH184" s="291"/>
      <c r="GI184" s="291"/>
      <c r="GJ184" s="291"/>
    </row>
    <row r="185" spans="1:192" s="275" customFormat="1" x14ac:dyDescent="0.35">
      <c r="A185" s="15"/>
      <c r="B185" s="15"/>
      <c r="C185" s="21"/>
      <c r="D185" s="60"/>
      <c r="E185" s="301" t="str">
        <f xml:space="preserve"> Time!E$76</f>
        <v>Financial close date flag</v>
      </c>
      <c r="F185" s="301">
        <f xml:space="preserve"> Time!F$76</f>
        <v>0</v>
      </c>
      <c r="G185" s="301" t="str">
        <f xml:space="preserve"> Time!G$76</f>
        <v>flag</v>
      </c>
      <c r="H185" s="301">
        <f xml:space="preserve"> Time!H$76</f>
        <v>1</v>
      </c>
      <c r="I185" s="301">
        <f xml:space="preserve"> Time!I$76</f>
        <v>0</v>
      </c>
      <c r="J185" s="301">
        <f xml:space="preserve"> Time!J$76</f>
        <v>0</v>
      </c>
      <c r="K185" s="301">
        <f xml:space="preserve"> Time!K$76</f>
        <v>0</v>
      </c>
      <c r="L185" s="301">
        <f xml:space="preserve"> Time!L$76</f>
        <v>1</v>
      </c>
      <c r="M185" s="301">
        <f xml:space="preserve"> Time!M$76</f>
        <v>0</v>
      </c>
      <c r="N185" s="301">
        <f xml:space="preserve"> Time!N$76</f>
        <v>0</v>
      </c>
      <c r="O185" s="301">
        <f xml:space="preserve"> Time!O$76</f>
        <v>0</v>
      </c>
      <c r="P185" s="301">
        <f xml:space="preserve"> Time!P$76</f>
        <v>0</v>
      </c>
      <c r="Q185" s="301">
        <f xml:space="preserve"> Time!Q$76</f>
        <v>0</v>
      </c>
      <c r="R185" s="301">
        <f xml:space="preserve"> Time!R$76</f>
        <v>0</v>
      </c>
      <c r="S185" s="301">
        <f xml:space="preserve"> Time!S$76</f>
        <v>0</v>
      </c>
      <c r="T185" s="301">
        <f xml:space="preserve"> Time!T$76</f>
        <v>0</v>
      </c>
      <c r="U185" s="301">
        <f xml:space="preserve"> Time!U$76</f>
        <v>0</v>
      </c>
      <c r="V185" s="301">
        <f xml:space="preserve"> Time!V$76</f>
        <v>0</v>
      </c>
      <c r="W185" s="301">
        <f xml:space="preserve"> Time!W$76</f>
        <v>0</v>
      </c>
      <c r="X185" s="301">
        <f xml:space="preserve"> Time!X$76</f>
        <v>0</v>
      </c>
      <c r="Y185" s="301">
        <f xml:space="preserve"> Time!Y$76</f>
        <v>0</v>
      </c>
      <c r="Z185" s="301">
        <f xml:space="preserve"> Time!Z$76</f>
        <v>0</v>
      </c>
      <c r="AA185" s="301">
        <f xml:space="preserve"> Time!AA$76</f>
        <v>0</v>
      </c>
      <c r="AB185" s="301">
        <f xml:space="preserve"> Time!AB$76</f>
        <v>0</v>
      </c>
      <c r="AC185" s="301">
        <f xml:space="preserve"> Time!AC$76</f>
        <v>0</v>
      </c>
      <c r="AD185" s="301">
        <f xml:space="preserve"> Time!AD$76</f>
        <v>0</v>
      </c>
      <c r="AE185" s="301">
        <f xml:space="preserve"> Time!AE$76</f>
        <v>0</v>
      </c>
      <c r="AF185" s="301">
        <f xml:space="preserve"> Time!AF$76</f>
        <v>0</v>
      </c>
      <c r="AG185" s="301">
        <f xml:space="preserve"> Time!AG$76</f>
        <v>0</v>
      </c>
      <c r="AH185" s="301">
        <f xml:space="preserve"> Time!AH$76</f>
        <v>0</v>
      </c>
      <c r="AI185" s="301">
        <f xml:space="preserve"> Time!AI$76</f>
        <v>0</v>
      </c>
      <c r="AJ185" s="301">
        <f xml:space="preserve"> Time!AJ$76</f>
        <v>0</v>
      </c>
      <c r="AK185" s="301">
        <f xml:space="preserve"> Time!AK$76</f>
        <v>0</v>
      </c>
      <c r="AL185" s="301">
        <f xml:space="preserve"> Time!AL$76</f>
        <v>0</v>
      </c>
      <c r="AM185" s="301">
        <f xml:space="preserve"> Time!AM$76</f>
        <v>0</v>
      </c>
      <c r="AN185" s="301">
        <f xml:space="preserve"> Time!AN$76</f>
        <v>0</v>
      </c>
      <c r="AO185" s="301">
        <f xml:space="preserve"> Time!AO$76</f>
        <v>0</v>
      </c>
      <c r="AP185" s="301">
        <f xml:space="preserve"> Time!AP$76</f>
        <v>0</v>
      </c>
      <c r="AQ185" s="301">
        <f xml:space="preserve"> Time!AQ$76</f>
        <v>0</v>
      </c>
      <c r="AR185" s="301">
        <f xml:space="preserve"> Time!AR$76</f>
        <v>0</v>
      </c>
      <c r="AS185" s="301">
        <f xml:space="preserve"> Time!AS$76</f>
        <v>0</v>
      </c>
      <c r="AT185" s="301">
        <f xml:space="preserve"> Time!AT$76</f>
        <v>0</v>
      </c>
      <c r="AU185" s="301">
        <f xml:space="preserve"> Time!AU$76</f>
        <v>0</v>
      </c>
      <c r="AV185" s="301">
        <f xml:space="preserve"> Time!AV$76</f>
        <v>0</v>
      </c>
      <c r="AW185" s="301">
        <f xml:space="preserve"> Time!AW$76</f>
        <v>0</v>
      </c>
      <c r="AX185" s="301">
        <f xml:space="preserve"> Time!AX$76</f>
        <v>0</v>
      </c>
      <c r="AY185" s="301">
        <f xml:space="preserve"> Time!AY$76</f>
        <v>0</v>
      </c>
      <c r="AZ185" s="301">
        <f xml:space="preserve"> Time!AZ$76</f>
        <v>0</v>
      </c>
      <c r="BA185" s="301">
        <f xml:space="preserve"> Time!BA$76</f>
        <v>0</v>
      </c>
      <c r="BB185" s="301">
        <f xml:space="preserve"> Time!BB$76</f>
        <v>0</v>
      </c>
      <c r="BC185" s="301">
        <f xml:space="preserve"> Time!BC$76</f>
        <v>0</v>
      </c>
      <c r="BD185" s="301">
        <f xml:space="preserve"> Time!BD$76</f>
        <v>0</v>
      </c>
      <c r="BE185" s="301">
        <f xml:space="preserve"> Time!BE$76</f>
        <v>0</v>
      </c>
      <c r="BF185" s="301">
        <f xml:space="preserve"> Time!BF$76</f>
        <v>0</v>
      </c>
      <c r="BG185" s="301">
        <f xml:space="preserve"> Time!BG$76</f>
        <v>0</v>
      </c>
      <c r="BH185" s="301">
        <f xml:space="preserve"> Time!BH$76</f>
        <v>0</v>
      </c>
      <c r="BI185" s="301">
        <f xml:space="preserve"> Time!BI$76</f>
        <v>0</v>
      </c>
      <c r="BJ185" s="301">
        <f xml:space="preserve"> Time!BJ$76</f>
        <v>0</v>
      </c>
      <c r="BK185" s="301">
        <f xml:space="preserve"> Time!BK$76</f>
        <v>0</v>
      </c>
      <c r="BL185" s="301">
        <f xml:space="preserve"> Time!BL$76</f>
        <v>0</v>
      </c>
      <c r="BM185" s="301">
        <f xml:space="preserve"> Time!BM$76</f>
        <v>0</v>
      </c>
      <c r="BN185" s="301">
        <f xml:space="preserve"> Time!BN$76</f>
        <v>0</v>
      </c>
      <c r="BO185" s="301">
        <f xml:space="preserve"> Time!BO$76</f>
        <v>0</v>
      </c>
      <c r="BP185" s="301">
        <f xml:space="preserve"> Time!BP$76</f>
        <v>0</v>
      </c>
      <c r="BQ185" s="301">
        <f xml:space="preserve"> Time!BQ$76</f>
        <v>0</v>
      </c>
      <c r="BR185" s="301">
        <f xml:space="preserve"> Time!BR$76</f>
        <v>0</v>
      </c>
      <c r="BS185" s="301">
        <f xml:space="preserve"> Time!BS$76</f>
        <v>0</v>
      </c>
      <c r="BT185" s="301">
        <f xml:space="preserve"> Time!BT$76</f>
        <v>0</v>
      </c>
      <c r="BU185" s="301">
        <f xml:space="preserve"> Time!BU$76</f>
        <v>0</v>
      </c>
      <c r="BV185" s="301">
        <f xml:space="preserve"> Time!BV$76</f>
        <v>0</v>
      </c>
      <c r="BW185" s="301">
        <f xml:space="preserve"> Time!BW$76</f>
        <v>0</v>
      </c>
      <c r="BX185" s="301">
        <f xml:space="preserve"> Time!BX$76</f>
        <v>0</v>
      </c>
      <c r="BY185" s="301">
        <f xml:space="preserve"> Time!BY$76</f>
        <v>0</v>
      </c>
      <c r="BZ185" s="301">
        <f xml:space="preserve"> Time!BZ$76</f>
        <v>0</v>
      </c>
      <c r="CA185" s="301">
        <f xml:space="preserve"> Time!CA$76</f>
        <v>0</v>
      </c>
      <c r="CB185" s="301">
        <f xml:space="preserve"> Time!CB$76</f>
        <v>0</v>
      </c>
      <c r="CC185" s="301">
        <f xml:space="preserve"> Time!CC$76</f>
        <v>0</v>
      </c>
      <c r="CD185" s="301">
        <f xml:space="preserve"> Time!CD$76</f>
        <v>0</v>
      </c>
      <c r="CE185" s="301">
        <f xml:space="preserve"> Time!CE$76</f>
        <v>0</v>
      </c>
      <c r="CF185" s="301">
        <f xml:space="preserve"> Time!CF$76</f>
        <v>0</v>
      </c>
      <c r="CG185" s="301">
        <f xml:space="preserve"> Time!CG$76</f>
        <v>0</v>
      </c>
      <c r="CH185" s="301">
        <f xml:space="preserve"> Time!CH$76</f>
        <v>0</v>
      </c>
      <c r="CI185" s="301">
        <f xml:space="preserve"> Time!CI$76</f>
        <v>0</v>
      </c>
      <c r="CJ185" s="301">
        <f xml:space="preserve"> Time!CJ$76</f>
        <v>0</v>
      </c>
      <c r="CK185" s="301">
        <f xml:space="preserve"> Time!CK$76</f>
        <v>0</v>
      </c>
      <c r="CL185" s="301">
        <f xml:space="preserve"> Time!CL$76</f>
        <v>0</v>
      </c>
      <c r="CM185" s="301">
        <f xml:space="preserve"> Time!CM$76</f>
        <v>0</v>
      </c>
      <c r="CN185" s="301">
        <f xml:space="preserve"> Time!CN$76</f>
        <v>0</v>
      </c>
      <c r="CO185" s="301">
        <f xml:space="preserve"> Time!CO$76</f>
        <v>0</v>
      </c>
      <c r="CP185" s="301">
        <f xml:space="preserve"> Time!CP$76</f>
        <v>0</v>
      </c>
      <c r="CQ185" s="301">
        <f xml:space="preserve"> Time!CQ$76</f>
        <v>0</v>
      </c>
      <c r="CR185" s="301">
        <f xml:space="preserve"> Time!CR$76</f>
        <v>0</v>
      </c>
      <c r="CS185" s="301">
        <f xml:space="preserve"> Time!CS$76</f>
        <v>0</v>
      </c>
      <c r="CT185" s="301">
        <f xml:space="preserve"> Time!CT$76</f>
        <v>0</v>
      </c>
      <c r="CU185" s="301">
        <f xml:space="preserve"> Time!CU$76</f>
        <v>0</v>
      </c>
      <c r="CV185" s="301">
        <f xml:space="preserve"> Time!CV$76</f>
        <v>0</v>
      </c>
      <c r="CW185" s="301">
        <f xml:space="preserve"> Time!CW$76</f>
        <v>0</v>
      </c>
      <c r="CX185" s="301">
        <f xml:space="preserve"> Time!CX$76</f>
        <v>0</v>
      </c>
      <c r="CY185" s="301">
        <f xml:space="preserve"> Time!CY$76</f>
        <v>0</v>
      </c>
      <c r="CZ185" s="301">
        <f xml:space="preserve"> Time!CZ$76</f>
        <v>0</v>
      </c>
      <c r="DA185" s="301">
        <f xml:space="preserve"> Time!DA$76</f>
        <v>0</v>
      </c>
      <c r="DB185" s="301">
        <f xml:space="preserve"> Time!DB$76</f>
        <v>0</v>
      </c>
      <c r="DC185" s="301">
        <f xml:space="preserve"> Time!DC$76</f>
        <v>0</v>
      </c>
      <c r="DD185" s="301">
        <f xml:space="preserve"> Time!DD$76</f>
        <v>0</v>
      </c>
      <c r="DE185" s="301">
        <f xml:space="preserve"> Time!DE$76</f>
        <v>0</v>
      </c>
      <c r="DF185" s="301">
        <f xml:space="preserve"> Time!DF$76</f>
        <v>0</v>
      </c>
      <c r="DG185" s="301">
        <f xml:space="preserve"> Time!DG$76</f>
        <v>0</v>
      </c>
      <c r="DH185" s="301">
        <f xml:space="preserve"> Time!DH$76</f>
        <v>0</v>
      </c>
      <c r="DI185" s="301">
        <f xml:space="preserve"> Time!DI$76</f>
        <v>0</v>
      </c>
      <c r="DJ185" s="301">
        <f xml:space="preserve"> Time!DJ$76</f>
        <v>0</v>
      </c>
      <c r="DK185" s="301">
        <f xml:space="preserve"> Time!DK$76</f>
        <v>0</v>
      </c>
      <c r="DL185" s="301">
        <f xml:space="preserve"> Time!DL$76</f>
        <v>0</v>
      </c>
      <c r="DM185" s="301">
        <f xml:space="preserve"> Time!DM$76</f>
        <v>0</v>
      </c>
      <c r="DN185" s="301">
        <f xml:space="preserve"> Time!DN$76</f>
        <v>0</v>
      </c>
      <c r="DO185" s="301">
        <f xml:space="preserve"> Time!DO$76</f>
        <v>0</v>
      </c>
      <c r="DP185" s="301">
        <f xml:space="preserve"> Time!DP$76</f>
        <v>0</v>
      </c>
      <c r="DQ185" s="301">
        <f xml:space="preserve"> Time!DQ$76</f>
        <v>0</v>
      </c>
      <c r="DR185" s="301">
        <f xml:space="preserve"> Time!DR$76</f>
        <v>0</v>
      </c>
      <c r="DS185" s="301">
        <f xml:space="preserve"> Time!DS$76</f>
        <v>0</v>
      </c>
      <c r="DT185" s="301">
        <f xml:space="preserve"> Time!DT$76</f>
        <v>0</v>
      </c>
      <c r="DU185" s="301">
        <f xml:space="preserve"> Time!DU$76</f>
        <v>0</v>
      </c>
      <c r="DV185" s="301">
        <f xml:space="preserve"> Time!DV$76</f>
        <v>0</v>
      </c>
      <c r="DW185" s="301">
        <f xml:space="preserve"> Time!DW$76</f>
        <v>0</v>
      </c>
      <c r="DX185" s="301">
        <f xml:space="preserve"> Time!DX$76</f>
        <v>0</v>
      </c>
      <c r="DY185" s="301">
        <f xml:space="preserve"> Time!DY$76</f>
        <v>0</v>
      </c>
      <c r="DZ185" s="301">
        <f xml:space="preserve"> Time!DZ$76</f>
        <v>0</v>
      </c>
      <c r="EA185" s="301">
        <f xml:space="preserve"> Time!EA$76</f>
        <v>0</v>
      </c>
      <c r="EB185" s="301">
        <f xml:space="preserve"> Time!EB$76</f>
        <v>0</v>
      </c>
      <c r="EC185" s="301">
        <f xml:space="preserve"> Time!EC$76</f>
        <v>0</v>
      </c>
      <c r="ED185" s="301">
        <f xml:space="preserve"> Time!ED$76</f>
        <v>0</v>
      </c>
      <c r="EE185" s="301">
        <f xml:space="preserve"> Time!EE$76</f>
        <v>0</v>
      </c>
      <c r="EF185" s="301">
        <f xml:space="preserve"> Time!EF$76</f>
        <v>0</v>
      </c>
      <c r="EG185" s="301">
        <f xml:space="preserve"> Time!EG$76</f>
        <v>0</v>
      </c>
      <c r="EH185" s="301">
        <f xml:space="preserve"> Time!EH$76</f>
        <v>0</v>
      </c>
      <c r="EI185" s="301">
        <f xml:space="preserve"> Time!EI$76</f>
        <v>0</v>
      </c>
      <c r="EJ185" s="301">
        <f xml:space="preserve"> Time!EJ$76</f>
        <v>0</v>
      </c>
      <c r="EK185" s="301">
        <f xml:space="preserve"> Time!EK$76</f>
        <v>0</v>
      </c>
      <c r="EL185" s="301">
        <f xml:space="preserve"> Time!EL$76</f>
        <v>0</v>
      </c>
      <c r="EM185" s="301">
        <f xml:space="preserve"> Time!EM$76</f>
        <v>0</v>
      </c>
      <c r="EN185" s="301">
        <f xml:space="preserve"> Time!EN$76</f>
        <v>0</v>
      </c>
      <c r="EO185" s="301">
        <f xml:space="preserve"> Time!EO$76</f>
        <v>0</v>
      </c>
      <c r="EP185" s="301">
        <f xml:space="preserve"> Time!EP$76</f>
        <v>0</v>
      </c>
      <c r="EQ185" s="301">
        <f xml:space="preserve"> Time!EQ$76</f>
        <v>0</v>
      </c>
      <c r="ER185" s="301">
        <f xml:space="preserve"> Time!ER$76</f>
        <v>0</v>
      </c>
      <c r="ES185" s="301">
        <f xml:space="preserve"> Time!ES$76</f>
        <v>0</v>
      </c>
      <c r="ET185" s="301">
        <f xml:space="preserve"> Time!ET$76</f>
        <v>0</v>
      </c>
      <c r="EU185" s="301">
        <f xml:space="preserve"> Time!EU$76</f>
        <v>0</v>
      </c>
      <c r="EV185" s="301">
        <f xml:space="preserve"> Time!EV$76</f>
        <v>0</v>
      </c>
      <c r="EW185" s="301">
        <f xml:space="preserve"> Time!EW$76</f>
        <v>0</v>
      </c>
      <c r="EX185" s="301">
        <f xml:space="preserve"> Time!EX$76</f>
        <v>0</v>
      </c>
      <c r="EY185" s="301">
        <f xml:space="preserve"> Time!EY$76</f>
        <v>0</v>
      </c>
      <c r="EZ185" s="301">
        <f xml:space="preserve"> Time!EZ$76</f>
        <v>0</v>
      </c>
      <c r="FA185" s="301">
        <f xml:space="preserve"> Time!FA$76</f>
        <v>0</v>
      </c>
      <c r="FB185" s="301">
        <f xml:space="preserve"> Time!FB$76</f>
        <v>0</v>
      </c>
      <c r="FC185" s="301">
        <f xml:space="preserve"> Time!FC$76</f>
        <v>0</v>
      </c>
      <c r="FD185" s="301">
        <f xml:space="preserve"> Time!FD$76</f>
        <v>0</v>
      </c>
      <c r="FE185" s="301">
        <f xml:space="preserve"> Time!FE$76</f>
        <v>0</v>
      </c>
      <c r="FF185" s="301">
        <f xml:space="preserve"> Time!FF$76</f>
        <v>0</v>
      </c>
      <c r="FG185" s="301">
        <f xml:space="preserve"> Time!FG$76</f>
        <v>0</v>
      </c>
      <c r="FH185" s="301">
        <f xml:space="preserve"> Time!FH$76</f>
        <v>0</v>
      </c>
      <c r="FI185" s="301">
        <f xml:space="preserve"> Time!FI$76</f>
        <v>0</v>
      </c>
      <c r="FJ185" s="301">
        <f xml:space="preserve"> Time!FJ$76</f>
        <v>0</v>
      </c>
      <c r="FK185" s="301">
        <f xml:space="preserve"> Time!FK$76</f>
        <v>0</v>
      </c>
      <c r="FL185" s="301">
        <f xml:space="preserve"> Time!FL$76</f>
        <v>0</v>
      </c>
      <c r="FM185" s="301">
        <f xml:space="preserve"> Time!FM$76</f>
        <v>0</v>
      </c>
      <c r="FN185" s="301">
        <f xml:space="preserve"> Time!FN$76</f>
        <v>0</v>
      </c>
      <c r="FO185" s="301">
        <f xml:space="preserve"> Time!FO$76</f>
        <v>0</v>
      </c>
      <c r="FP185" s="301">
        <f xml:space="preserve"> Time!FP$76</f>
        <v>0</v>
      </c>
      <c r="FQ185" s="301">
        <f xml:space="preserve"> Time!FQ$76</f>
        <v>0</v>
      </c>
      <c r="FR185" s="301">
        <f xml:space="preserve"> Time!FR$76</f>
        <v>0</v>
      </c>
      <c r="FS185" s="301">
        <f xml:space="preserve"> Time!FS$76</f>
        <v>0</v>
      </c>
      <c r="FT185" s="301">
        <f xml:space="preserve"> Time!FT$76</f>
        <v>0</v>
      </c>
      <c r="FU185" s="301">
        <f xml:space="preserve"> Time!FU$76</f>
        <v>0</v>
      </c>
      <c r="FV185" s="301">
        <f xml:space="preserve"> Time!FV$76</f>
        <v>0</v>
      </c>
      <c r="FW185" s="301">
        <f xml:space="preserve"> Time!FW$76</f>
        <v>0</v>
      </c>
      <c r="FX185" s="301">
        <f xml:space="preserve"> Time!FX$76</f>
        <v>0</v>
      </c>
      <c r="FY185" s="301">
        <f xml:space="preserve"> Time!FY$76</f>
        <v>0</v>
      </c>
      <c r="FZ185" s="301">
        <f xml:space="preserve"> Time!FZ$76</f>
        <v>0</v>
      </c>
      <c r="GA185" s="301">
        <f xml:space="preserve"> Time!GA$76</f>
        <v>0</v>
      </c>
      <c r="GB185" s="301">
        <f xml:space="preserve"> Time!GB$76</f>
        <v>0</v>
      </c>
      <c r="GC185" s="301">
        <f xml:space="preserve"> Time!GC$76</f>
        <v>0</v>
      </c>
      <c r="GD185" s="301">
        <f xml:space="preserve"> Time!GD$76</f>
        <v>0</v>
      </c>
      <c r="GE185" s="301">
        <f xml:space="preserve"> Time!GE$76</f>
        <v>0</v>
      </c>
      <c r="GF185" s="301">
        <f xml:space="preserve"> Time!GF$76</f>
        <v>0</v>
      </c>
      <c r="GG185" s="301">
        <f xml:space="preserve"> Time!GG$76</f>
        <v>0</v>
      </c>
      <c r="GH185" s="301">
        <f xml:space="preserve"> Time!GH$76</f>
        <v>0</v>
      </c>
      <c r="GI185" s="301">
        <f xml:space="preserve"> Time!GI$76</f>
        <v>0</v>
      </c>
      <c r="GJ185" s="301">
        <f xml:space="preserve"> Time!GJ$76</f>
        <v>0</v>
      </c>
    </row>
    <row r="186" spans="1:192" s="275" customFormat="1" x14ac:dyDescent="0.35">
      <c r="A186" s="15"/>
      <c r="B186" s="15"/>
      <c r="C186" s="21"/>
      <c r="D186" s="60"/>
      <c r="E186" s="286"/>
      <c r="F186" s="286"/>
      <c r="G186" s="286"/>
      <c r="H186" s="286"/>
      <c r="I186" s="43"/>
      <c r="J186" s="286"/>
      <c r="K186" s="286"/>
      <c r="L186" s="286"/>
      <c r="M186" s="286"/>
      <c r="N186" s="286"/>
      <c r="O186" s="286"/>
      <c r="P186" s="286"/>
      <c r="Q186" s="286"/>
      <c r="R186" s="286"/>
      <c r="S186" s="286"/>
      <c r="T186" s="286"/>
      <c r="U186" s="286"/>
      <c r="V186" s="286"/>
      <c r="W186" s="286"/>
      <c r="X186" s="286"/>
      <c r="Y186" s="286"/>
      <c r="Z186" s="286"/>
      <c r="AA186" s="286"/>
      <c r="AB186" s="286"/>
      <c r="AC186" s="286"/>
      <c r="AD186" s="286"/>
      <c r="AE186" s="286"/>
      <c r="AF186" s="286"/>
      <c r="AG186" s="286"/>
      <c r="AH186" s="286"/>
      <c r="AI186" s="286"/>
      <c r="AJ186" s="286"/>
      <c r="AK186" s="286"/>
      <c r="AL186" s="286"/>
      <c r="AM186" s="286"/>
      <c r="AN186" s="286"/>
      <c r="AO186" s="286"/>
      <c r="AP186" s="286"/>
      <c r="AQ186" s="286"/>
      <c r="AR186" s="286"/>
      <c r="AS186" s="286"/>
      <c r="AT186" s="286"/>
      <c r="AU186" s="286"/>
      <c r="AV186" s="286"/>
      <c r="AW186" s="286"/>
      <c r="AX186" s="286"/>
      <c r="AY186" s="286"/>
      <c r="AZ186" s="286"/>
      <c r="BA186" s="286"/>
      <c r="BB186" s="286"/>
      <c r="BC186" s="286"/>
      <c r="BD186" s="286"/>
      <c r="BE186" s="286"/>
      <c r="BF186" s="286"/>
      <c r="BG186" s="286"/>
      <c r="BH186" s="286"/>
      <c r="BI186" s="286"/>
      <c r="BJ186" s="286"/>
      <c r="BK186" s="286"/>
      <c r="BL186" s="286"/>
      <c r="BM186" s="286"/>
      <c r="BN186" s="286"/>
      <c r="BO186" s="286"/>
      <c r="BP186" s="286"/>
      <c r="BQ186" s="286"/>
      <c r="BR186" s="286"/>
      <c r="BS186" s="286"/>
      <c r="BT186" s="286"/>
      <c r="BU186" s="286"/>
      <c r="BV186" s="286"/>
      <c r="BW186" s="286"/>
      <c r="BX186" s="286"/>
      <c r="BY186" s="286"/>
      <c r="BZ186" s="286"/>
      <c r="CA186" s="286"/>
      <c r="CB186" s="286"/>
      <c r="CC186" s="286"/>
      <c r="CD186" s="286"/>
      <c r="CE186" s="286"/>
      <c r="CF186" s="286"/>
      <c r="CG186" s="286"/>
      <c r="CH186" s="286"/>
      <c r="CI186" s="286"/>
      <c r="CJ186" s="286"/>
      <c r="CK186" s="286"/>
      <c r="CL186" s="286"/>
      <c r="CM186" s="286"/>
      <c r="CN186" s="286"/>
      <c r="CO186" s="286"/>
      <c r="CP186" s="286"/>
      <c r="CQ186" s="286"/>
      <c r="CR186" s="286"/>
      <c r="CS186" s="286"/>
      <c r="CT186" s="286"/>
      <c r="CU186" s="286"/>
      <c r="CV186" s="286"/>
      <c r="CW186" s="286"/>
      <c r="CX186" s="286"/>
      <c r="CY186" s="286"/>
      <c r="CZ186" s="286"/>
      <c r="DA186" s="286"/>
      <c r="DB186" s="286"/>
      <c r="DC186" s="286"/>
      <c r="DD186" s="286"/>
      <c r="DE186" s="286"/>
      <c r="DF186" s="286"/>
      <c r="DG186" s="286"/>
      <c r="DH186" s="286"/>
      <c r="DI186" s="286"/>
      <c r="DJ186" s="286"/>
      <c r="DK186" s="286"/>
      <c r="DL186" s="286"/>
      <c r="DM186" s="286"/>
      <c r="DN186" s="286"/>
      <c r="DO186" s="286"/>
      <c r="DP186" s="286"/>
      <c r="DQ186" s="286"/>
      <c r="DR186" s="286"/>
      <c r="DS186" s="286"/>
      <c r="DT186" s="286"/>
      <c r="DU186" s="286"/>
      <c r="DV186" s="286"/>
      <c r="DW186" s="286"/>
      <c r="DX186" s="286"/>
      <c r="DY186" s="286"/>
      <c r="DZ186" s="286"/>
      <c r="EA186" s="286"/>
      <c r="EB186" s="286"/>
      <c r="EC186" s="286"/>
      <c r="ED186" s="286"/>
      <c r="EE186" s="286"/>
      <c r="EF186" s="286"/>
      <c r="EG186" s="286"/>
      <c r="EH186" s="286"/>
      <c r="EI186" s="286"/>
      <c r="EJ186" s="286"/>
      <c r="EK186" s="286"/>
      <c r="EL186" s="286"/>
      <c r="EM186" s="286"/>
      <c r="EN186" s="286"/>
      <c r="EO186" s="286"/>
      <c r="EP186" s="286"/>
      <c r="EQ186" s="286"/>
      <c r="ER186" s="286"/>
      <c r="ES186" s="286"/>
      <c r="ET186" s="286"/>
      <c r="EU186" s="286"/>
      <c r="EV186" s="286"/>
      <c r="EW186" s="286"/>
      <c r="EX186" s="286"/>
      <c r="EY186" s="286"/>
      <c r="EZ186" s="286"/>
      <c r="FA186" s="286"/>
      <c r="FB186" s="286"/>
      <c r="FC186" s="286"/>
      <c r="FD186" s="286"/>
      <c r="FE186" s="286"/>
      <c r="FF186" s="286"/>
      <c r="FG186" s="286"/>
      <c r="FH186" s="286"/>
      <c r="FI186" s="286"/>
      <c r="FJ186" s="286"/>
      <c r="FK186" s="286"/>
      <c r="FL186" s="286"/>
      <c r="FM186" s="286"/>
      <c r="FN186" s="286"/>
      <c r="FO186" s="286"/>
      <c r="FP186" s="286"/>
      <c r="FQ186" s="286"/>
      <c r="FR186" s="286"/>
      <c r="FS186" s="286"/>
      <c r="FT186" s="286"/>
      <c r="FU186" s="286"/>
      <c r="FV186" s="286"/>
      <c r="FW186" s="286"/>
      <c r="FX186" s="286"/>
      <c r="FY186" s="286"/>
      <c r="FZ186" s="286"/>
      <c r="GA186" s="286"/>
      <c r="GB186" s="286"/>
      <c r="GC186" s="286"/>
      <c r="GD186" s="286"/>
      <c r="GE186" s="286"/>
      <c r="GF186" s="286"/>
      <c r="GG186" s="286"/>
      <c r="GH186" s="286"/>
      <c r="GI186" s="286"/>
      <c r="GJ186" s="286"/>
    </row>
    <row r="187" spans="1:192" s="275" customFormat="1" x14ac:dyDescent="0.35">
      <c r="A187" s="15"/>
      <c r="B187" s="15"/>
      <c r="C187" s="21"/>
      <c r="D187" s="60"/>
      <c r="E187" s="286" t="s">
        <v>288</v>
      </c>
      <c r="F187" s="286"/>
      <c r="G187" s="286" t="str">
        <f xml:space="preserve"> SMU</f>
        <v>$ 000s</v>
      </c>
      <c r="H187" s="286"/>
      <c r="I187" s="43"/>
      <c r="J187" s="286">
        <f t="shared" ref="J187:BU187" si="311">I191</f>
        <v>0</v>
      </c>
      <c r="K187" s="286">
        <f t="shared" si="311"/>
        <v>0</v>
      </c>
      <c r="L187" s="286">
        <f t="shared" si="311"/>
        <v>0</v>
      </c>
      <c r="M187" s="286">
        <f t="shared" si="311"/>
        <v>0</v>
      </c>
      <c r="N187" s="286">
        <f t="shared" si="311"/>
        <v>878.25488148345198</v>
      </c>
      <c r="O187" s="286">
        <f t="shared" si="311"/>
        <v>0</v>
      </c>
      <c r="P187" s="286">
        <f t="shared" si="311"/>
        <v>0</v>
      </c>
      <c r="Q187" s="286">
        <f t="shared" si="311"/>
        <v>415.83004874872177</v>
      </c>
      <c r="R187" s="286">
        <f t="shared" si="311"/>
        <v>0</v>
      </c>
      <c r="S187" s="286">
        <f t="shared" si="311"/>
        <v>0</v>
      </c>
      <c r="T187" s="286">
        <f t="shared" si="311"/>
        <v>0</v>
      </c>
      <c r="U187" s="286">
        <f t="shared" si="311"/>
        <v>439.93609786346701</v>
      </c>
      <c r="V187" s="286">
        <f t="shared" si="311"/>
        <v>0</v>
      </c>
      <c r="W187" s="286">
        <f t="shared" si="311"/>
        <v>0</v>
      </c>
      <c r="X187" s="286">
        <f t="shared" si="311"/>
        <v>0</v>
      </c>
      <c r="Y187" s="286">
        <f t="shared" si="311"/>
        <v>448.84376215178645</v>
      </c>
      <c r="Z187" s="286">
        <f t="shared" si="311"/>
        <v>1.7624563831636806</v>
      </c>
      <c r="AA187" s="286">
        <f t="shared" si="311"/>
        <v>0</v>
      </c>
      <c r="AB187" s="286">
        <f t="shared" si="311"/>
        <v>0</v>
      </c>
      <c r="AC187" s="286">
        <f t="shared" si="311"/>
        <v>488.90849777478911</v>
      </c>
      <c r="AD187" s="286">
        <f t="shared" si="311"/>
        <v>57.321891692955774</v>
      </c>
      <c r="AE187" s="286">
        <f t="shared" si="311"/>
        <v>0</v>
      </c>
      <c r="AF187" s="286">
        <f t="shared" si="311"/>
        <v>0</v>
      </c>
      <c r="AG187" s="286">
        <f t="shared" si="311"/>
        <v>513.79107978580987</v>
      </c>
      <c r="AH187" s="286">
        <f t="shared" si="311"/>
        <v>112.94020182896418</v>
      </c>
      <c r="AI187" s="286">
        <f t="shared" si="311"/>
        <v>0</v>
      </c>
      <c r="AJ187" s="286">
        <f t="shared" si="311"/>
        <v>0</v>
      </c>
      <c r="AK187" s="286">
        <f t="shared" si="311"/>
        <v>538.94906178618749</v>
      </c>
      <c r="AL187" s="286">
        <f t="shared" si="311"/>
        <v>169.10342606173327</v>
      </c>
      <c r="AM187" s="286">
        <f t="shared" si="311"/>
        <v>0</v>
      </c>
      <c r="AN187" s="286">
        <f t="shared" si="311"/>
        <v>0</v>
      </c>
      <c r="AO187" s="286">
        <f t="shared" si="311"/>
        <v>549.48401417064451</v>
      </c>
      <c r="AP187" s="286">
        <f t="shared" si="311"/>
        <v>225.37721373631052</v>
      </c>
      <c r="AQ187" s="286">
        <f t="shared" si="311"/>
        <v>0</v>
      </c>
      <c r="AR187" s="286">
        <f t="shared" si="311"/>
        <v>0</v>
      </c>
      <c r="AS187" s="286">
        <f t="shared" si="311"/>
        <v>670.94334828709702</v>
      </c>
      <c r="AT187" s="286">
        <f t="shared" si="311"/>
        <v>973.1796549399802</v>
      </c>
      <c r="AU187" s="286">
        <f t="shared" si="311"/>
        <v>0</v>
      </c>
      <c r="AV187" s="286">
        <f t="shared" si="311"/>
        <v>0</v>
      </c>
      <c r="AW187" s="286">
        <f t="shared" si="311"/>
        <v>754.82020587059424</v>
      </c>
      <c r="AX187" s="286">
        <f t="shared" si="311"/>
        <v>1144.1649800506625</v>
      </c>
      <c r="AY187" s="286">
        <f t="shared" si="311"/>
        <v>0</v>
      </c>
      <c r="AZ187" s="286">
        <f t="shared" si="311"/>
        <v>0</v>
      </c>
      <c r="BA187" s="286">
        <f t="shared" si="311"/>
        <v>833.6077369000202</v>
      </c>
      <c r="BB187" s="286">
        <f t="shared" si="311"/>
        <v>0</v>
      </c>
      <c r="BC187" s="286">
        <f t="shared" si="311"/>
        <v>0</v>
      </c>
      <c r="BD187" s="286">
        <f t="shared" si="311"/>
        <v>0</v>
      </c>
      <c r="BE187" s="286">
        <f t="shared" si="311"/>
        <v>0</v>
      </c>
      <c r="BF187" s="286">
        <f t="shared" si="311"/>
        <v>0</v>
      </c>
      <c r="BG187" s="286">
        <f t="shared" si="311"/>
        <v>0</v>
      </c>
      <c r="BH187" s="286">
        <f t="shared" si="311"/>
        <v>0</v>
      </c>
      <c r="BI187" s="286">
        <f t="shared" si="311"/>
        <v>0</v>
      </c>
      <c r="BJ187" s="286">
        <f t="shared" si="311"/>
        <v>0</v>
      </c>
      <c r="BK187" s="286">
        <f t="shared" si="311"/>
        <v>0</v>
      </c>
      <c r="BL187" s="286">
        <f t="shared" si="311"/>
        <v>0</v>
      </c>
      <c r="BM187" s="286">
        <f t="shared" si="311"/>
        <v>0</v>
      </c>
      <c r="BN187" s="286">
        <f t="shared" si="311"/>
        <v>0</v>
      </c>
      <c r="BO187" s="286">
        <f t="shared" si="311"/>
        <v>0</v>
      </c>
      <c r="BP187" s="286">
        <f t="shared" si="311"/>
        <v>0</v>
      </c>
      <c r="BQ187" s="286">
        <f t="shared" si="311"/>
        <v>0</v>
      </c>
      <c r="BR187" s="286">
        <f t="shared" si="311"/>
        <v>0</v>
      </c>
      <c r="BS187" s="286">
        <f t="shared" si="311"/>
        <v>0</v>
      </c>
      <c r="BT187" s="286">
        <f t="shared" si="311"/>
        <v>0</v>
      </c>
      <c r="BU187" s="286">
        <f t="shared" si="311"/>
        <v>0</v>
      </c>
      <c r="BV187" s="286">
        <f t="shared" ref="BV187:EG187" si="312">BU191</f>
        <v>0</v>
      </c>
      <c r="BW187" s="286">
        <f t="shared" si="312"/>
        <v>0</v>
      </c>
      <c r="BX187" s="286">
        <f t="shared" si="312"/>
        <v>0</v>
      </c>
      <c r="BY187" s="286">
        <f t="shared" si="312"/>
        <v>0</v>
      </c>
      <c r="BZ187" s="286">
        <f t="shared" si="312"/>
        <v>0</v>
      </c>
      <c r="CA187" s="286">
        <f t="shared" si="312"/>
        <v>0</v>
      </c>
      <c r="CB187" s="286">
        <f t="shared" si="312"/>
        <v>0</v>
      </c>
      <c r="CC187" s="286">
        <f t="shared" si="312"/>
        <v>0</v>
      </c>
      <c r="CD187" s="286">
        <f t="shared" si="312"/>
        <v>0</v>
      </c>
      <c r="CE187" s="286">
        <f t="shared" si="312"/>
        <v>0</v>
      </c>
      <c r="CF187" s="286">
        <f t="shared" si="312"/>
        <v>0</v>
      </c>
      <c r="CG187" s="286">
        <f t="shared" si="312"/>
        <v>0</v>
      </c>
      <c r="CH187" s="286">
        <f t="shared" si="312"/>
        <v>0</v>
      </c>
      <c r="CI187" s="286">
        <f t="shared" si="312"/>
        <v>0</v>
      </c>
      <c r="CJ187" s="286">
        <f t="shared" si="312"/>
        <v>0</v>
      </c>
      <c r="CK187" s="286">
        <f t="shared" si="312"/>
        <v>0</v>
      </c>
      <c r="CL187" s="286">
        <f t="shared" si="312"/>
        <v>0</v>
      </c>
      <c r="CM187" s="286">
        <f t="shared" si="312"/>
        <v>0</v>
      </c>
      <c r="CN187" s="286">
        <f t="shared" si="312"/>
        <v>0</v>
      </c>
      <c r="CO187" s="286">
        <f t="shared" si="312"/>
        <v>0</v>
      </c>
      <c r="CP187" s="286">
        <f t="shared" si="312"/>
        <v>0</v>
      </c>
      <c r="CQ187" s="286">
        <f t="shared" si="312"/>
        <v>0</v>
      </c>
      <c r="CR187" s="286">
        <f t="shared" si="312"/>
        <v>0</v>
      </c>
      <c r="CS187" s="286">
        <f t="shared" si="312"/>
        <v>0</v>
      </c>
      <c r="CT187" s="286">
        <f t="shared" si="312"/>
        <v>0</v>
      </c>
      <c r="CU187" s="286">
        <f t="shared" si="312"/>
        <v>0</v>
      </c>
      <c r="CV187" s="286">
        <f t="shared" si="312"/>
        <v>0</v>
      </c>
      <c r="CW187" s="286">
        <f t="shared" si="312"/>
        <v>0</v>
      </c>
      <c r="CX187" s="286">
        <f t="shared" si="312"/>
        <v>0</v>
      </c>
      <c r="CY187" s="286">
        <f t="shared" si="312"/>
        <v>0</v>
      </c>
      <c r="CZ187" s="286">
        <f t="shared" si="312"/>
        <v>0</v>
      </c>
      <c r="DA187" s="286">
        <f t="shared" si="312"/>
        <v>0</v>
      </c>
      <c r="DB187" s="286">
        <f t="shared" si="312"/>
        <v>0</v>
      </c>
      <c r="DC187" s="286">
        <f t="shared" si="312"/>
        <v>0</v>
      </c>
      <c r="DD187" s="286">
        <f t="shared" si="312"/>
        <v>0</v>
      </c>
      <c r="DE187" s="286">
        <f t="shared" si="312"/>
        <v>0</v>
      </c>
      <c r="DF187" s="286">
        <f t="shared" si="312"/>
        <v>0</v>
      </c>
      <c r="DG187" s="286">
        <f t="shared" si="312"/>
        <v>0</v>
      </c>
      <c r="DH187" s="286">
        <f t="shared" si="312"/>
        <v>0</v>
      </c>
      <c r="DI187" s="286">
        <f t="shared" si="312"/>
        <v>0</v>
      </c>
      <c r="DJ187" s="286">
        <f t="shared" si="312"/>
        <v>0</v>
      </c>
      <c r="DK187" s="286">
        <f t="shared" si="312"/>
        <v>0</v>
      </c>
      <c r="DL187" s="286">
        <f t="shared" si="312"/>
        <v>0</v>
      </c>
      <c r="DM187" s="286">
        <f t="shared" si="312"/>
        <v>0</v>
      </c>
      <c r="DN187" s="286">
        <f t="shared" si="312"/>
        <v>0</v>
      </c>
      <c r="DO187" s="286">
        <f t="shared" si="312"/>
        <v>0</v>
      </c>
      <c r="DP187" s="286">
        <f t="shared" si="312"/>
        <v>0</v>
      </c>
      <c r="DQ187" s="286">
        <f t="shared" si="312"/>
        <v>0</v>
      </c>
      <c r="DR187" s="286">
        <f t="shared" si="312"/>
        <v>0</v>
      </c>
      <c r="DS187" s="286">
        <f t="shared" si="312"/>
        <v>0</v>
      </c>
      <c r="DT187" s="286">
        <f t="shared" si="312"/>
        <v>0</v>
      </c>
      <c r="DU187" s="286">
        <f t="shared" si="312"/>
        <v>0</v>
      </c>
      <c r="DV187" s="286">
        <f t="shared" si="312"/>
        <v>0</v>
      </c>
      <c r="DW187" s="286">
        <f t="shared" si="312"/>
        <v>0</v>
      </c>
      <c r="DX187" s="286">
        <f t="shared" si="312"/>
        <v>0</v>
      </c>
      <c r="DY187" s="286">
        <f t="shared" si="312"/>
        <v>0</v>
      </c>
      <c r="DZ187" s="286">
        <f t="shared" si="312"/>
        <v>0</v>
      </c>
      <c r="EA187" s="286">
        <f t="shared" si="312"/>
        <v>0</v>
      </c>
      <c r="EB187" s="286">
        <f t="shared" si="312"/>
        <v>0</v>
      </c>
      <c r="EC187" s="286">
        <f t="shared" si="312"/>
        <v>0</v>
      </c>
      <c r="ED187" s="286">
        <f t="shared" si="312"/>
        <v>0</v>
      </c>
      <c r="EE187" s="286">
        <f t="shared" si="312"/>
        <v>0</v>
      </c>
      <c r="EF187" s="286">
        <f t="shared" si="312"/>
        <v>0</v>
      </c>
      <c r="EG187" s="286">
        <f t="shared" si="312"/>
        <v>0</v>
      </c>
      <c r="EH187" s="286">
        <f t="shared" ref="EH187:GJ187" si="313">EG191</f>
        <v>0</v>
      </c>
      <c r="EI187" s="286">
        <f t="shared" si="313"/>
        <v>0</v>
      </c>
      <c r="EJ187" s="286">
        <f t="shared" si="313"/>
        <v>0</v>
      </c>
      <c r="EK187" s="286">
        <f t="shared" si="313"/>
        <v>0</v>
      </c>
      <c r="EL187" s="286">
        <f t="shared" si="313"/>
        <v>0</v>
      </c>
      <c r="EM187" s="286">
        <f t="shared" si="313"/>
        <v>0</v>
      </c>
      <c r="EN187" s="286">
        <f t="shared" si="313"/>
        <v>0</v>
      </c>
      <c r="EO187" s="286">
        <f t="shared" si="313"/>
        <v>0</v>
      </c>
      <c r="EP187" s="286">
        <f t="shared" si="313"/>
        <v>0</v>
      </c>
      <c r="EQ187" s="286">
        <f t="shared" si="313"/>
        <v>0</v>
      </c>
      <c r="ER187" s="286">
        <f t="shared" si="313"/>
        <v>0</v>
      </c>
      <c r="ES187" s="286">
        <f t="shared" si="313"/>
        <v>0</v>
      </c>
      <c r="ET187" s="286">
        <f t="shared" si="313"/>
        <v>0</v>
      </c>
      <c r="EU187" s="286">
        <f t="shared" si="313"/>
        <v>0</v>
      </c>
      <c r="EV187" s="286">
        <f t="shared" si="313"/>
        <v>0</v>
      </c>
      <c r="EW187" s="286">
        <f t="shared" si="313"/>
        <v>0</v>
      </c>
      <c r="EX187" s="286">
        <f t="shared" si="313"/>
        <v>0</v>
      </c>
      <c r="EY187" s="286">
        <f t="shared" si="313"/>
        <v>0</v>
      </c>
      <c r="EZ187" s="286">
        <f t="shared" si="313"/>
        <v>0</v>
      </c>
      <c r="FA187" s="286">
        <f t="shared" si="313"/>
        <v>0</v>
      </c>
      <c r="FB187" s="286">
        <f t="shared" si="313"/>
        <v>0</v>
      </c>
      <c r="FC187" s="286">
        <f t="shared" si="313"/>
        <v>0</v>
      </c>
      <c r="FD187" s="286">
        <f t="shared" si="313"/>
        <v>0</v>
      </c>
      <c r="FE187" s="286">
        <f t="shared" si="313"/>
        <v>0</v>
      </c>
      <c r="FF187" s="286">
        <f t="shared" si="313"/>
        <v>0</v>
      </c>
      <c r="FG187" s="286">
        <f t="shared" si="313"/>
        <v>0</v>
      </c>
      <c r="FH187" s="286">
        <f t="shared" si="313"/>
        <v>0</v>
      </c>
      <c r="FI187" s="286">
        <f t="shared" si="313"/>
        <v>0</v>
      </c>
      <c r="FJ187" s="286">
        <f t="shared" si="313"/>
        <v>0</v>
      </c>
      <c r="FK187" s="286">
        <f t="shared" si="313"/>
        <v>0</v>
      </c>
      <c r="FL187" s="286">
        <f t="shared" si="313"/>
        <v>0</v>
      </c>
      <c r="FM187" s="286">
        <f t="shared" si="313"/>
        <v>0</v>
      </c>
      <c r="FN187" s="286">
        <f t="shared" si="313"/>
        <v>0</v>
      </c>
      <c r="FO187" s="286">
        <f t="shared" si="313"/>
        <v>0</v>
      </c>
      <c r="FP187" s="286">
        <f t="shared" si="313"/>
        <v>0</v>
      </c>
      <c r="FQ187" s="286">
        <f t="shared" si="313"/>
        <v>0</v>
      </c>
      <c r="FR187" s="286">
        <f t="shared" si="313"/>
        <v>0</v>
      </c>
      <c r="FS187" s="286">
        <f t="shared" si="313"/>
        <v>0</v>
      </c>
      <c r="FT187" s="286">
        <f t="shared" si="313"/>
        <v>0</v>
      </c>
      <c r="FU187" s="286">
        <f t="shared" si="313"/>
        <v>0</v>
      </c>
      <c r="FV187" s="286">
        <f t="shared" si="313"/>
        <v>0</v>
      </c>
      <c r="FW187" s="286">
        <f t="shared" si="313"/>
        <v>0</v>
      </c>
      <c r="FX187" s="286">
        <f t="shared" si="313"/>
        <v>0</v>
      </c>
      <c r="FY187" s="286">
        <f t="shared" si="313"/>
        <v>0</v>
      </c>
      <c r="FZ187" s="286">
        <f t="shared" si="313"/>
        <v>0</v>
      </c>
      <c r="GA187" s="286">
        <f t="shared" si="313"/>
        <v>0</v>
      </c>
      <c r="GB187" s="286">
        <f t="shared" si="313"/>
        <v>0</v>
      </c>
      <c r="GC187" s="286">
        <f t="shared" si="313"/>
        <v>0</v>
      </c>
      <c r="GD187" s="286">
        <f t="shared" si="313"/>
        <v>0</v>
      </c>
      <c r="GE187" s="286">
        <f t="shared" si="313"/>
        <v>0</v>
      </c>
      <c r="GF187" s="286">
        <f t="shared" si="313"/>
        <v>0</v>
      </c>
      <c r="GG187" s="286">
        <f t="shared" si="313"/>
        <v>0</v>
      </c>
      <c r="GH187" s="286">
        <f t="shared" si="313"/>
        <v>0</v>
      </c>
      <c r="GI187" s="286">
        <f t="shared" si="313"/>
        <v>0</v>
      </c>
      <c r="GJ187" s="286">
        <f t="shared" si="313"/>
        <v>0</v>
      </c>
    </row>
    <row r="188" spans="1:192" s="275" customFormat="1" x14ac:dyDescent="0.35">
      <c r="A188" s="15"/>
      <c r="B188" s="15"/>
      <c r="C188" s="21"/>
      <c r="D188" s="581" t="s">
        <v>295</v>
      </c>
      <c r="E188" s="580" t="str">
        <f t="shared" ref="E188:AJ188" si="314" xml:space="preserve"> E$148</f>
        <v>RCF drawdown</v>
      </c>
      <c r="F188" s="580">
        <f t="shared" si="314"/>
        <v>0</v>
      </c>
      <c r="G188" s="580" t="str">
        <f t="shared" si="314"/>
        <v>$ 000s</v>
      </c>
      <c r="H188" s="580">
        <f t="shared" si="314"/>
        <v>7181.7016545127381</v>
      </c>
      <c r="I188" s="580">
        <f t="shared" si="314"/>
        <v>0</v>
      </c>
      <c r="J188" s="580">
        <f t="shared" si="314"/>
        <v>0</v>
      </c>
      <c r="K188" s="580">
        <f t="shared" si="314"/>
        <v>0</v>
      </c>
      <c r="L188" s="580">
        <f t="shared" si="314"/>
        <v>0</v>
      </c>
      <c r="M188" s="580">
        <f t="shared" si="314"/>
        <v>878.25488148345198</v>
      </c>
      <c r="N188" s="580">
        <f t="shared" si="314"/>
        <v>0</v>
      </c>
      <c r="O188" s="580">
        <f t="shared" si="314"/>
        <v>0</v>
      </c>
      <c r="P188" s="580">
        <f t="shared" si="314"/>
        <v>415.83004874872177</v>
      </c>
      <c r="Q188" s="580">
        <f t="shared" si="314"/>
        <v>0</v>
      </c>
      <c r="R188" s="580">
        <f t="shared" si="314"/>
        <v>0</v>
      </c>
      <c r="S188" s="580">
        <f t="shared" si="314"/>
        <v>0</v>
      </c>
      <c r="T188" s="580">
        <f t="shared" si="314"/>
        <v>439.93609786346701</v>
      </c>
      <c r="U188" s="580">
        <f t="shared" si="314"/>
        <v>0</v>
      </c>
      <c r="V188" s="580">
        <f t="shared" si="314"/>
        <v>0</v>
      </c>
      <c r="W188" s="580">
        <f t="shared" si="314"/>
        <v>0</v>
      </c>
      <c r="X188" s="580">
        <f t="shared" si="314"/>
        <v>448.84376215178645</v>
      </c>
      <c r="Y188" s="580">
        <f t="shared" si="314"/>
        <v>0</v>
      </c>
      <c r="Z188" s="580">
        <f t="shared" si="314"/>
        <v>0</v>
      </c>
      <c r="AA188" s="580">
        <f t="shared" si="314"/>
        <v>0</v>
      </c>
      <c r="AB188" s="580">
        <f t="shared" si="314"/>
        <v>488.90849777478911</v>
      </c>
      <c r="AC188" s="580">
        <f t="shared" si="314"/>
        <v>0</v>
      </c>
      <c r="AD188" s="580">
        <f t="shared" si="314"/>
        <v>0</v>
      </c>
      <c r="AE188" s="580">
        <f t="shared" si="314"/>
        <v>0</v>
      </c>
      <c r="AF188" s="580">
        <f t="shared" si="314"/>
        <v>513.79107978580987</v>
      </c>
      <c r="AG188" s="580">
        <f t="shared" si="314"/>
        <v>0</v>
      </c>
      <c r="AH188" s="580">
        <f t="shared" si="314"/>
        <v>0</v>
      </c>
      <c r="AI188" s="580">
        <f t="shared" si="314"/>
        <v>0</v>
      </c>
      <c r="AJ188" s="580">
        <f t="shared" si="314"/>
        <v>538.94906178618749</v>
      </c>
      <c r="AK188" s="580">
        <f t="shared" ref="AK188:BP188" si="315" xml:space="preserve"> AK$148</f>
        <v>0</v>
      </c>
      <c r="AL188" s="580">
        <f t="shared" si="315"/>
        <v>0</v>
      </c>
      <c r="AM188" s="580">
        <f t="shared" si="315"/>
        <v>0</v>
      </c>
      <c r="AN188" s="580">
        <f t="shared" si="315"/>
        <v>549.48401417064451</v>
      </c>
      <c r="AO188" s="580">
        <f t="shared" si="315"/>
        <v>0</v>
      </c>
      <c r="AP188" s="580">
        <f t="shared" si="315"/>
        <v>0</v>
      </c>
      <c r="AQ188" s="580">
        <f t="shared" si="315"/>
        <v>0</v>
      </c>
      <c r="AR188" s="580">
        <f t="shared" si="315"/>
        <v>670.94334828709702</v>
      </c>
      <c r="AS188" s="580">
        <f t="shared" si="315"/>
        <v>281.88435842150784</v>
      </c>
      <c r="AT188" s="580">
        <f t="shared" si="315"/>
        <v>0</v>
      </c>
      <c r="AU188" s="580">
        <f t="shared" si="315"/>
        <v>0</v>
      </c>
      <c r="AV188" s="580">
        <f t="shared" si="315"/>
        <v>754.82020587059424</v>
      </c>
      <c r="AW188" s="580">
        <f t="shared" si="315"/>
        <v>366.44856126866034</v>
      </c>
      <c r="AX188" s="580">
        <f t="shared" si="315"/>
        <v>0</v>
      </c>
      <c r="AY188" s="580">
        <f t="shared" si="315"/>
        <v>0</v>
      </c>
      <c r="AZ188" s="580">
        <f t="shared" si="315"/>
        <v>833.6077369000202</v>
      </c>
      <c r="BA188" s="580">
        <f t="shared" si="315"/>
        <v>0</v>
      </c>
      <c r="BB188" s="580">
        <f t="shared" si="315"/>
        <v>0</v>
      </c>
      <c r="BC188" s="580">
        <f t="shared" si="315"/>
        <v>0</v>
      </c>
      <c r="BD188" s="580">
        <f t="shared" si="315"/>
        <v>0</v>
      </c>
      <c r="BE188" s="580">
        <f t="shared" si="315"/>
        <v>0</v>
      </c>
      <c r="BF188" s="580">
        <f t="shared" si="315"/>
        <v>0</v>
      </c>
      <c r="BG188" s="580">
        <f t="shared" si="315"/>
        <v>0</v>
      </c>
      <c r="BH188" s="580">
        <f t="shared" si="315"/>
        <v>0</v>
      </c>
      <c r="BI188" s="580">
        <f t="shared" si="315"/>
        <v>0</v>
      </c>
      <c r="BJ188" s="580">
        <f t="shared" si="315"/>
        <v>0</v>
      </c>
      <c r="BK188" s="580">
        <f t="shared" si="315"/>
        <v>0</v>
      </c>
      <c r="BL188" s="580">
        <f t="shared" si="315"/>
        <v>0</v>
      </c>
      <c r="BM188" s="580">
        <f t="shared" si="315"/>
        <v>0</v>
      </c>
      <c r="BN188" s="580">
        <f t="shared" si="315"/>
        <v>0</v>
      </c>
      <c r="BO188" s="580">
        <f t="shared" si="315"/>
        <v>0</v>
      </c>
      <c r="BP188" s="580">
        <f t="shared" si="315"/>
        <v>0</v>
      </c>
      <c r="BQ188" s="580">
        <f t="shared" ref="BQ188:CV188" si="316" xml:space="preserve"> BQ$148</f>
        <v>0</v>
      </c>
      <c r="BR188" s="580">
        <f t="shared" si="316"/>
        <v>0</v>
      </c>
      <c r="BS188" s="580">
        <f t="shared" si="316"/>
        <v>0</v>
      </c>
      <c r="BT188" s="580">
        <f t="shared" si="316"/>
        <v>0</v>
      </c>
      <c r="BU188" s="580">
        <f t="shared" si="316"/>
        <v>0</v>
      </c>
      <c r="BV188" s="580">
        <f t="shared" si="316"/>
        <v>0</v>
      </c>
      <c r="BW188" s="580">
        <f t="shared" si="316"/>
        <v>0</v>
      </c>
      <c r="BX188" s="580">
        <f t="shared" si="316"/>
        <v>0</v>
      </c>
      <c r="BY188" s="580">
        <f t="shared" si="316"/>
        <v>0</v>
      </c>
      <c r="BZ188" s="580">
        <f t="shared" si="316"/>
        <v>0</v>
      </c>
      <c r="CA188" s="580">
        <f t="shared" si="316"/>
        <v>0</v>
      </c>
      <c r="CB188" s="580">
        <f t="shared" si="316"/>
        <v>0</v>
      </c>
      <c r="CC188" s="580">
        <f t="shared" si="316"/>
        <v>0</v>
      </c>
      <c r="CD188" s="580">
        <f t="shared" si="316"/>
        <v>0</v>
      </c>
      <c r="CE188" s="580">
        <f t="shared" si="316"/>
        <v>0</v>
      </c>
      <c r="CF188" s="580">
        <f t="shared" si="316"/>
        <v>0</v>
      </c>
      <c r="CG188" s="580">
        <f t="shared" si="316"/>
        <v>0</v>
      </c>
      <c r="CH188" s="580">
        <f t="shared" si="316"/>
        <v>0</v>
      </c>
      <c r="CI188" s="580">
        <f t="shared" si="316"/>
        <v>0</v>
      </c>
      <c r="CJ188" s="580">
        <f t="shared" si="316"/>
        <v>0</v>
      </c>
      <c r="CK188" s="580">
        <f t="shared" si="316"/>
        <v>0</v>
      </c>
      <c r="CL188" s="580">
        <f t="shared" si="316"/>
        <v>0</v>
      </c>
      <c r="CM188" s="580">
        <f t="shared" si="316"/>
        <v>0</v>
      </c>
      <c r="CN188" s="580">
        <f t="shared" si="316"/>
        <v>0</v>
      </c>
      <c r="CO188" s="580">
        <f t="shared" si="316"/>
        <v>0</v>
      </c>
      <c r="CP188" s="580">
        <f t="shared" si="316"/>
        <v>0</v>
      </c>
      <c r="CQ188" s="580">
        <f t="shared" si="316"/>
        <v>0</v>
      </c>
      <c r="CR188" s="580">
        <f t="shared" si="316"/>
        <v>0</v>
      </c>
      <c r="CS188" s="580">
        <f t="shared" si="316"/>
        <v>0</v>
      </c>
      <c r="CT188" s="580">
        <f t="shared" si="316"/>
        <v>0</v>
      </c>
      <c r="CU188" s="580">
        <f t="shared" si="316"/>
        <v>0</v>
      </c>
      <c r="CV188" s="580">
        <f t="shared" si="316"/>
        <v>0</v>
      </c>
      <c r="CW188" s="580">
        <f t="shared" ref="CW188:EB188" si="317" xml:space="preserve"> CW$148</f>
        <v>0</v>
      </c>
      <c r="CX188" s="580">
        <f t="shared" si="317"/>
        <v>0</v>
      </c>
      <c r="CY188" s="580">
        <f t="shared" si="317"/>
        <v>0</v>
      </c>
      <c r="CZ188" s="580">
        <f t="shared" si="317"/>
        <v>0</v>
      </c>
      <c r="DA188" s="580">
        <f t="shared" si="317"/>
        <v>0</v>
      </c>
      <c r="DB188" s="580">
        <f t="shared" si="317"/>
        <v>0</v>
      </c>
      <c r="DC188" s="580">
        <f t="shared" si="317"/>
        <v>0</v>
      </c>
      <c r="DD188" s="580">
        <f t="shared" si="317"/>
        <v>0</v>
      </c>
      <c r="DE188" s="580">
        <f t="shared" si="317"/>
        <v>0</v>
      </c>
      <c r="DF188" s="580">
        <f t="shared" si="317"/>
        <v>0</v>
      </c>
      <c r="DG188" s="580">
        <f t="shared" si="317"/>
        <v>0</v>
      </c>
      <c r="DH188" s="580">
        <f t="shared" si="317"/>
        <v>0</v>
      </c>
      <c r="DI188" s="580">
        <f t="shared" si="317"/>
        <v>0</v>
      </c>
      <c r="DJ188" s="580">
        <f t="shared" si="317"/>
        <v>0</v>
      </c>
      <c r="DK188" s="580">
        <f t="shared" si="317"/>
        <v>0</v>
      </c>
      <c r="DL188" s="580">
        <f t="shared" si="317"/>
        <v>0</v>
      </c>
      <c r="DM188" s="580">
        <f t="shared" si="317"/>
        <v>0</v>
      </c>
      <c r="DN188" s="580">
        <f t="shared" si="317"/>
        <v>0</v>
      </c>
      <c r="DO188" s="580">
        <f t="shared" si="317"/>
        <v>0</v>
      </c>
      <c r="DP188" s="580">
        <f t="shared" si="317"/>
        <v>0</v>
      </c>
      <c r="DQ188" s="580">
        <f t="shared" si="317"/>
        <v>0</v>
      </c>
      <c r="DR188" s="580">
        <f t="shared" si="317"/>
        <v>0</v>
      </c>
      <c r="DS188" s="580">
        <f t="shared" si="317"/>
        <v>0</v>
      </c>
      <c r="DT188" s="580">
        <f t="shared" si="317"/>
        <v>0</v>
      </c>
      <c r="DU188" s="580">
        <f t="shared" si="317"/>
        <v>0</v>
      </c>
      <c r="DV188" s="580">
        <f t="shared" si="317"/>
        <v>0</v>
      </c>
      <c r="DW188" s="580">
        <f t="shared" si="317"/>
        <v>0</v>
      </c>
      <c r="DX188" s="580">
        <f t="shared" si="317"/>
        <v>0</v>
      </c>
      <c r="DY188" s="580">
        <f t="shared" si="317"/>
        <v>0</v>
      </c>
      <c r="DZ188" s="580">
        <f t="shared" si="317"/>
        <v>0</v>
      </c>
      <c r="EA188" s="580">
        <f t="shared" si="317"/>
        <v>0</v>
      </c>
      <c r="EB188" s="580">
        <f t="shared" si="317"/>
        <v>0</v>
      </c>
      <c r="EC188" s="580">
        <f t="shared" ref="EC188:FH188" si="318" xml:space="preserve"> EC$148</f>
        <v>0</v>
      </c>
      <c r="ED188" s="580">
        <f t="shared" si="318"/>
        <v>0</v>
      </c>
      <c r="EE188" s="580">
        <f t="shared" si="318"/>
        <v>0</v>
      </c>
      <c r="EF188" s="580">
        <f t="shared" si="318"/>
        <v>0</v>
      </c>
      <c r="EG188" s="580">
        <f t="shared" si="318"/>
        <v>0</v>
      </c>
      <c r="EH188" s="580">
        <f t="shared" si="318"/>
        <v>0</v>
      </c>
      <c r="EI188" s="580">
        <f t="shared" si="318"/>
        <v>0</v>
      </c>
      <c r="EJ188" s="580">
        <f t="shared" si="318"/>
        <v>0</v>
      </c>
      <c r="EK188" s="580">
        <f t="shared" si="318"/>
        <v>0</v>
      </c>
      <c r="EL188" s="580">
        <f t="shared" si="318"/>
        <v>0</v>
      </c>
      <c r="EM188" s="580">
        <f t="shared" si="318"/>
        <v>0</v>
      </c>
      <c r="EN188" s="580">
        <f t="shared" si="318"/>
        <v>0</v>
      </c>
      <c r="EO188" s="580">
        <f t="shared" si="318"/>
        <v>0</v>
      </c>
      <c r="EP188" s="580">
        <f t="shared" si="318"/>
        <v>0</v>
      </c>
      <c r="EQ188" s="580">
        <f t="shared" si="318"/>
        <v>0</v>
      </c>
      <c r="ER188" s="580">
        <f t="shared" si="318"/>
        <v>0</v>
      </c>
      <c r="ES188" s="580">
        <f t="shared" si="318"/>
        <v>0</v>
      </c>
      <c r="ET188" s="580">
        <f t="shared" si="318"/>
        <v>0</v>
      </c>
      <c r="EU188" s="580">
        <f t="shared" si="318"/>
        <v>0</v>
      </c>
      <c r="EV188" s="580">
        <f t="shared" si="318"/>
        <v>0</v>
      </c>
      <c r="EW188" s="580">
        <f t="shared" si="318"/>
        <v>0</v>
      </c>
      <c r="EX188" s="580">
        <f t="shared" si="318"/>
        <v>0</v>
      </c>
      <c r="EY188" s="580">
        <f t="shared" si="318"/>
        <v>0</v>
      </c>
      <c r="EZ188" s="580">
        <f t="shared" si="318"/>
        <v>0</v>
      </c>
      <c r="FA188" s="580">
        <f t="shared" si="318"/>
        <v>0</v>
      </c>
      <c r="FB188" s="580">
        <f t="shared" si="318"/>
        <v>0</v>
      </c>
      <c r="FC188" s="580">
        <f t="shared" si="318"/>
        <v>0</v>
      </c>
      <c r="FD188" s="580">
        <f t="shared" si="318"/>
        <v>0</v>
      </c>
      <c r="FE188" s="580">
        <f t="shared" si="318"/>
        <v>0</v>
      </c>
      <c r="FF188" s="580">
        <f t="shared" si="318"/>
        <v>0</v>
      </c>
      <c r="FG188" s="580">
        <f t="shared" si="318"/>
        <v>0</v>
      </c>
      <c r="FH188" s="580">
        <f t="shared" si="318"/>
        <v>0</v>
      </c>
      <c r="FI188" s="580">
        <f t="shared" ref="FI188:GJ188" si="319" xml:space="preserve"> FI$148</f>
        <v>0</v>
      </c>
      <c r="FJ188" s="580">
        <f t="shared" si="319"/>
        <v>0</v>
      </c>
      <c r="FK188" s="580">
        <f t="shared" si="319"/>
        <v>0</v>
      </c>
      <c r="FL188" s="580">
        <f t="shared" si="319"/>
        <v>0</v>
      </c>
      <c r="FM188" s="580">
        <f t="shared" si="319"/>
        <v>0</v>
      </c>
      <c r="FN188" s="580">
        <f t="shared" si="319"/>
        <v>0</v>
      </c>
      <c r="FO188" s="580">
        <f t="shared" si="319"/>
        <v>0</v>
      </c>
      <c r="FP188" s="580">
        <f t="shared" si="319"/>
        <v>0</v>
      </c>
      <c r="FQ188" s="580">
        <f t="shared" si="319"/>
        <v>0</v>
      </c>
      <c r="FR188" s="580">
        <f t="shared" si="319"/>
        <v>0</v>
      </c>
      <c r="FS188" s="580">
        <f t="shared" si="319"/>
        <v>0</v>
      </c>
      <c r="FT188" s="580">
        <f t="shared" si="319"/>
        <v>0</v>
      </c>
      <c r="FU188" s="580">
        <f t="shared" si="319"/>
        <v>0</v>
      </c>
      <c r="FV188" s="580">
        <f t="shared" si="319"/>
        <v>0</v>
      </c>
      <c r="FW188" s="580">
        <f t="shared" si="319"/>
        <v>0</v>
      </c>
      <c r="FX188" s="580">
        <f t="shared" si="319"/>
        <v>0</v>
      </c>
      <c r="FY188" s="580">
        <f t="shared" si="319"/>
        <v>0</v>
      </c>
      <c r="FZ188" s="580">
        <f t="shared" si="319"/>
        <v>0</v>
      </c>
      <c r="GA188" s="580">
        <f t="shared" si="319"/>
        <v>0</v>
      </c>
      <c r="GB188" s="580">
        <f t="shared" si="319"/>
        <v>0</v>
      </c>
      <c r="GC188" s="580">
        <f t="shared" si="319"/>
        <v>0</v>
      </c>
      <c r="GD188" s="580">
        <f t="shared" si="319"/>
        <v>0</v>
      </c>
      <c r="GE188" s="580">
        <f t="shared" si="319"/>
        <v>0</v>
      </c>
      <c r="GF188" s="580">
        <f t="shared" si="319"/>
        <v>0</v>
      </c>
      <c r="GG188" s="580">
        <f t="shared" si="319"/>
        <v>0</v>
      </c>
      <c r="GH188" s="580">
        <f t="shared" si="319"/>
        <v>0</v>
      </c>
      <c r="GI188" s="580">
        <f t="shared" si="319"/>
        <v>0</v>
      </c>
      <c r="GJ188" s="580">
        <f t="shared" si="319"/>
        <v>0</v>
      </c>
    </row>
    <row r="189" spans="1:192" s="275" customFormat="1" x14ac:dyDescent="0.35">
      <c r="A189" s="15"/>
      <c r="B189" s="15"/>
      <c r="C189" s="21"/>
      <c r="D189" s="581" t="s">
        <v>295</v>
      </c>
      <c r="E189" s="536" t="str">
        <f t="shared" ref="E189:AJ189" si="320" xml:space="preserve"> E$170</f>
        <v>RCF unpaid interest</v>
      </c>
      <c r="F189" s="536">
        <f t="shared" si="320"/>
        <v>0</v>
      </c>
      <c r="G189" s="536" t="str">
        <f t="shared" si="320"/>
        <v>$ 000s</v>
      </c>
      <c r="H189" s="536">
        <f t="shared" si="320"/>
        <v>43.248161142783303</v>
      </c>
      <c r="I189" s="536">
        <f t="shared" si="320"/>
        <v>0</v>
      </c>
      <c r="J189" s="536">
        <f t="shared" si="320"/>
        <v>0</v>
      </c>
      <c r="K189" s="536">
        <f t="shared" si="320"/>
        <v>0</v>
      </c>
      <c r="L189" s="536">
        <f t="shared" si="320"/>
        <v>0</v>
      </c>
      <c r="M189" s="536">
        <f t="shared" si="320"/>
        <v>0</v>
      </c>
      <c r="N189" s="536">
        <f t="shared" si="320"/>
        <v>0</v>
      </c>
      <c r="O189" s="536">
        <f t="shared" si="320"/>
        <v>0</v>
      </c>
      <c r="P189" s="536">
        <f t="shared" si="320"/>
        <v>0</v>
      </c>
      <c r="Q189" s="536">
        <f t="shared" si="320"/>
        <v>0</v>
      </c>
      <c r="R189" s="536">
        <f t="shared" si="320"/>
        <v>0</v>
      </c>
      <c r="S189" s="536">
        <f t="shared" si="320"/>
        <v>0</v>
      </c>
      <c r="T189" s="536">
        <f t="shared" si="320"/>
        <v>0</v>
      </c>
      <c r="U189" s="536">
        <f t="shared" si="320"/>
        <v>0</v>
      </c>
      <c r="V189" s="536">
        <f t="shared" si="320"/>
        <v>0</v>
      </c>
      <c r="W189" s="536">
        <f t="shared" si="320"/>
        <v>0</v>
      </c>
      <c r="X189" s="536">
        <f t="shared" si="320"/>
        <v>0</v>
      </c>
      <c r="Y189" s="536">
        <f t="shared" si="320"/>
        <v>0</v>
      </c>
      <c r="Z189" s="536">
        <f t="shared" si="320"/>
        <v>0</v>
      </c>
      <c r="AA189" s="536">
        <f t="shared" si="320"/>
        <v>0</v>
      </c>
      <c r="AB189" s="536">
        <f t="shared" si="320"/>
        <v>0</v>
      </c>
      <c r="AC189" s="536">
        <f t="shared" si="320"/>
        <v>0</v>
      </c>
      <c r="AD189" s="536">
        <f t="shared" si="320"/>
        <v>0</v>
      </c>
      <c r="AE189" s="536">
        <f t="shared" si="320"/>
        <v>0</v>
      </c>
      <c r="AF189" s="536">
        <f t="shared" si="320"/>
        <v>0</v>
      </c>
      <c r="AG189" s="536">
        <f t="shared" si="320"/>
        <v>0</v>
      </c>
      <c r="AH189" s="536">
        <f t="shared" si="320"/>
        <v>0</v>
      </c>
      <c r="AI189" s="536">
        <f t="shared" si="320"/>
        <v>0</v>
      </c>
      <c r="AJ189" s="536">
        <f t="shared" si="320"/>
        <v>0</v>
      </c>
      <c r="AK189" s="536">
        <f t="shared" ref="AK189:BP189" si="321" xml:space="preserve"> AK$170</f>
        <v>0</v>
      </c>
      <c r="AL189" s="536">
        <f t="shared" si="321"/>
        <v>0</v>
      </c>
      <c r="AM189" s="536">
        <f t="shared" si="321"/>
        <v>0</v>
      </c>
      <c r="AN189" s="536">
        <f t="shared" si="321"/>
        <v>0</v>
      </c>
      <c r="AO189" s="536">
        <f t="shared" si="321"/>
        <v>0</v>
      </c>
      <c r="AP189" s="536">
        <f t="shared" si="321"/>
        <v>0</v>
      </c>
      <c r="AQ189" s="536">
        <f t="shared" si="321"/>
        <v>0</v>
      </c>
      <c r="AR189" s="536">
        <f t="shared" si="321"/>
        <v>0</v>
      </c>
      <c r="AS189" s="536">
        <f t="shared" si="321"/>
        <v>20.351948231375278</v>
      </c>
      <c r="AT189" s="536">
        <f t="shared" si="321"/>
        <v>0</v>
      </c>
      <c r="AU189" s="536">
        <f t="shared" si="321"/>
        <v>0</v>
      </c>
      <c r="AV189" s="536">
        <f t="shared" si="321"/>
        <v>0</v>
      </c>
      <c r="AW189" s="536">
        <f t="shared" si="321"/>
        <v>22.896212911408025</v>
      </c>
      <c r="AX189" s="536">
        <f t="shared" si="321"/>
        <v>0</v>
      </c>
      <c r="AY189" s="536">
        <f t="shared" si="321"/>
        <v>0</v>
      </c>
      <c r="AZ189" s="536">
        <f t="shared" si="321"/>
        <v>0</v>
      </c>
      <c r="BA189" s="536">
        <f t="shared" si="321"/>
        <v>0</v>
      </c>
      <c r="BB189" s="536">
        <f t="shared" si="321"/>
        <v>0</v>
      </c>
      <c r="BC189" s="536">
        <f t="shared" si="321"/>
        <v>0</v>
      </c>
      <c r="BD189" s="536">
        <f t="shared" si="321"/>
        <v>0</v>
      </c>
      <c r="BE189" s="536">
        <f t="shared" si="321"/>
        <v>0</v>
      </c>
      <c r="BF189" s="536">
        <f t="shared" si="321"/>
        <v>0</v>
      </c>
      <c r="BG189" s="536">
        <f t="shared" si="321"/>
        <v>0</v>
      </c>
      <c r="BH189" s="536">
        <f t="shared" si="321"/>
        <v>0</v>
      </c>
      <c r="BI189" s="536">
        <f t="shared" si="321"/>
        <v>0</v>
      </c>
      <c r="BJ189" s="536">
        <f t="shared" si="321"/>
        <v>0</v>
      </c>
      <c r="BK189" s="536">
        <f t="shared" si="321"/>
        <v>0</v>
      </c>
      <c r="BL189" s="536">
        <f t="shared" si="321"/>
        <v>0</v>
      </c>
      <c r="BM189" s="536">
        <f t="shared" si="321"/>
        <v>0</v>
      </c>
      <c r="BN189" s="536">
        <f t="shared" si="321"/>
        <v>0</v>
      </c>
      <c r="BO189" s="536">
        <f t="shared" si="321"/>
        <v>0</v>
      </c>
      <c r="BP189" s="536">
        <f t="shared" si="321"/>
        <v>0</v>
      </c>
      <c r="BQ189" s="536">
        <f t="shared" ref="BQ189:CV189" si="322" xml:space="preserve"> BQ$170</f>
        <v>0</v>
      </c>
      <c r="BR189" s="536">
        <f t="shared" si="322"/>
        <v>0</v>
      </c>
      <c r="BS189" s="536">
        <f t="shared" si="322"/>
        <v>0</v>
      </c>
      <c r="BT189" s="536">
        <f t="shared" si="322"/>
        <v>0</v>
      </c>
      <c r="BU189" s="536">
        <f t="shared" si="322"/>
        <v>0</v>
      </c>
      <c r="BV189" s="536">
        <f t="shared" si="322"/>
        <v>0</v>
      </c>
      <c r="BW189" s="536">
        <f t="shared" si="322"/>
        <v>0</v>
      </c>
      <c r="BX189" s="536">
        <f t="shared" si="322"/>
        <v>0</v>
      </c>
      <c r="BY189" s="536">
        <f t="shared" si="322"/>
        <v>0</v>
      </c>
      <c r="BZ189" s="536">
        <f t="shared" si="322"/>
        <v>0</v>
      </c>
      <c r="CA189" s="536">
        <f t="shared" si="322"/>
        <v>0</v>
      </c>
      <c r="CB189" s="536">
        <f t="shared" si="322"/>
        <v>0</v>
      </c>
      <c r="CC189" s="536">
        <f t="shared" si="322"/>
        <v>0</v>
      </c>
      <c r="CD189" s="536">
        <f t="shared" si="322"/>
        <v>0</v>
      </c>
      <c r="CE189" s="536">
        <f t="shared" si="322"/>
        <v>0</v>
      </c>
      <c r="CF189" s="536">
        <f t="shared" si="322"/>
        <v>0</v>
      </c>
      <c r="CG189" s="536">
        <f t="shared" si="322"/>
        <v>0</v>
      </c>
      <c r="CH189" s="536">
        <f t="shared" si="322"/>
        <v>0</v>
      </c>
      <c r="CI189" s="536">
        <f t="shared" si="322"/>
        <v>0</v>
      </c>
      <c r="CJ189" s="536">
        <f t="shared" si="322"/>
        <v>0</v>
      </c>
      <c r="CK189" s="536">
        <f t="shared" si="322"/>
        <v>0</v>
      </c>
      <c r="CL189" s="536">
        <f t="shared" si="322"/>
        <v>0</v>
      </c>
      <c r="CM189" s="536">
        <f t="shared" si="322"/>
        <v>0</v>
      </c>
      <c r="CN189" s="536">
        <f t="shared" si="322"/>
        <v>0</v>
      </c>
      <c r="CO189" s="536">
        <f t="shared" si="322"/>
        <v>0</v>
      </c>
      <c r="CP189" s="536">
        <f t="shared" si="322"/>
        <v>0</v>
      </c>
      <c r="CQ189" s="536">
        <f t="shared" si="322"/>
        <v>0</v>
      </c>
      <c r="CR189" s="536">
        <f t="shared" si="322"/>
        <v>0</v>
      </c>
      <c r="CS189" s="536">
        <f t="shared" si="322"/>
        <v>0</v>
      </c>
      <c r="CT189" s="536">
        <f t="shared" si="322"/>
        <v>0</v>
      </c>
      <c r="CU189" s="536">
        <f t="shared" si="322"/>
        <v>0</v>
      </c>
      <c r="CV189" s="536">
        <f t="shared" si="322"/>
        <v>0</v>
      </c>
      <c r="CW189" s="536">
        <f t="shared" ref="CW189:EB189" si="323" xml:space="preserve"> CW$170</f>
        <v>0</v>
      </c>
      <c r="CX189" s="536">
        <f t="shared" si="323"/>
        <v>0</v>
      </c>
      <c r="CY189" s="536">
        <f t="shared" si="323"/>
        <v>0</v>
      </c>
      <c r="CZ189" s="536">
        <f t="shared" si="323"/>
        <v>0</v>
      </c>
      <c r="DA189" s="536">
        <f t="shared" si="323"/>
        <v>0</v>
      </c>
      <c r="DB189" s="536">
        <f t="shared" si="323"/>
        <v>0</v>
      </c>
      <c r="DC189" s="536">
        <f t="shared" si="323"/>
        <v>0</v>
      </c>
      <c r="DD189" s="536">
        <f t="shared" si="323"/>
        <v>0</v>
      </c>
      <c r="DE189" s="536">
        <f t="shared" si="323"/>
        <v>0</v>
      </c>
      <c r="DF189" s="536">
        <f t="shared" si="323"/>
        <v>0</v>
      </c>
      <c r="DG189" s="536">
        <f t="shared" si="323"/>
        <v>0</v>
      </c>
      <c r="DH189" s="536">
        <f t="shared" si="323"/>
        <v>0</v>
      </c>
      <c r="DI189" s="536">
        <f t="shared" si="323"/>
        <v>0</v>
      </c>
      <c r="DJ189" s="536">
        <f t="shared" si="323"/>
        <v>0</v>
      </c>
      <c r="DK189" s="536">
        <f t="shared" si="323"/>
        <v>0</v>
      </c>
      <c r="DL189" s="536">
        <f t="shared" si="323"/>
        <v>0</v>
      </c>
      <c r="DM189" s="536">
        <f t="shared" si="323"/>
        <v>0</v>
      </c>
      <c r="DN189" s="536">
        <f t="shared" si="323"/>
        <v>0</v>
      </c>
      <c r="DO189" s="536">
        <f t="shared" si="323"/>
        <v>0</v>
      </c>
      <c r="DP189" s="536">
        <f t="shared" si="323"/>
        <v>0</v>
      </c>
      <c r="DQ189" s="536">
        <f t="shared" si="323"/>
        <v>0</v>
      </c>
      <c r="DR189" s="536">
        <f t="shared" si="323"/>
        <v>0</v>
      </c>
      <c r="DS189" s="536">
        <f t="shared" si="323"/>
        <v>0</v>
      </c>
      <c r="DT189" s="536">
        <f t="shared" si="323"/>
        <v>0</v>
      </c>
      <c r="DU189" s="536">
        <f t="shared" si="323"/>
        <v>0</v>
      </c>
      <c r="DV189" s="536">
        <f t="shared" si="323"/>
        <v>0</v>
      </c>
      <c r="DW189" s="536">
        <f t="shared" si="323"/>
        <v>0</v>
      </c>
      <c r="DX189" s="536">
        <f t="shared" si="323"/>
        <v>0</v>
      </c>
      <c r="DY189" s="536">
        <f t="shared" si="323"/>
        <v>0</v>
      </c>
      <c r="DZ189" s="536">
        <f t="shared" si="323"/>
        <v>0</v>
      </c>
      <c r="EA189" s="536">
        <f t="shared" si="323"/>
        <v>0</v>
      </c>
      <c r="EB189" s="536">
        <f t="shared" si="323"/>
        <v>0</v>
      </c>
      <c r="EC189" s="536">
        <f t="shared" ref="EC189:FH189" si="324" xml:space="preserve"> EC$170</f>
        <v>0</v>
      </c>
      <c r="ED189" s="536">
        <f t="shared" si="324"/>
        <v>0</v>
      </c>
      <c r="EE189" s="536">
        <f t="shared" si="324"/>
        <v>0</v>
      </c>
      <c r="EF189" s="536">
        <f t="shared" si="324"/>
        <v>0</v>
      </c>
      <c r="EG189" s="536">
        <f t="shared" si="324"/>
        <v>0</v>
      </c>
      <c r="EH189" s="536">
        <f t="shared" si="324"/>
        <v>0</v>
      </c>
      <c r="EI189" s="536">
        <f t="shared" si="324"/>
        <v>0</v>
      </c>
      <c r="EJ189" s="536">
        <f t="shared" si="324"/>
        <v>0</v>
      </c>
      <c r="EK189" s="536">
        <f t="shared" si="324"/>
        <v>0</v>
      </c>
      <c r="EL189" s="536">
        <f t="shared" si="324"/>
        <v>0</v>
      </c>
      <c r="EM189" s="536">
        <f t="shared" si="324"/>
        <v>0</v>
      </c>
      <c r="EN189" s="536">
        <f t="shared" si="324"/>
        <v>0</v>
      </c>
      <c r="EO189" s="536">
        <f t="shared" si="324"/>
        <v>0</v>
      </c>
      <c r="EP189" s="536">
        <f t="shared" si="324"/>
        <v>0</v>
      </c>
      <c r="EQ189" s="536">
        <f t="shared" si="324"/>
        <v>0</v>
      </c>
      <c r="ER189" s="536">
        <f t="shared" si="324"/>
        <v>0</v>
      </c>
      <c r="ES189" s="536">
        <f t="shared" si="324"/>
        <v>0</v>
      </c>
      <c r="ET189" s="536">
        <f t="shared" si="324"/>
        <v>0</v>
      </c>
      <c r="EU189" s="536">
        <f t="shared" si="324"/>
        <v>0</v>
      </c>
      <c r="EV189" s="536">
        <f t="shared" si="324"/>
        <v>0</v>
      </c>
      <c r="EW189" s="536">
        <f t="shared" si="324"/>
        <v>0</v>
      </c>
      <c r="EX189" s="536">
        <f t="shared" si="324"/>
        <v>0</v>
      </c>
      <c r="EY189" s="536">
        <f t="shared" si="324"/>
        <v>0</v>
      </c>
      <c r="EZ189" s="536">
        <f t="shared" si="324"/>
        <v>0</v>
      </c>
      <c r="FA189" s="536">
        <f t="shared" si="324"/>
        <v>0</v>
      </c>
      <c r="FB189" s="536">
        <f t="shared" si="324"/>
        <v>0</v>
      </c>
      <c r="FC189" s="536">
        <f t="shared" si="324"/>
        <v>0</v>
      </c>
      <c r="FD189" s="536">
        <f t="shared" si="324"/>
        <v>0</v>
      </c>
      <c r="FE189" s="536">
        <f t="shared" si="324"/>
        <v>0</v>
      </c>
      <c r="FF189" s="536">
        <f t="shared" si="324"/>
        <v>0</v>
      </c>
      <c r="FG189" s="536">
        <f t="shared" si="324"/>
        <v>0</v>
      </c>
      <c r="FH189" s="536">
        <f t="shared" si="324"/>
        <v>0</v>
      </c>
      <c r="FI189" s="536">
        <f t="shared" ref="FI189:GJ189" si="325" xml:space="preserve"> FI$170</f>
        <v>0</v>
      </c>
      <c r="FJ189" s="536">
        <f t="shared" si="325"/>
        <v>0</v>
      </c>
      <c r="FK189" s="536">
        <f t="shared" si="325"/>
        <v>0</v>
      </c>
      <c r="FL189" s="536">
        <f t="shared" si="325"/>
        <v>0</v>
      </c>
      <c r="FM189" s="536">
        <f t="shared" si="325"/>
        <v>0</v>
      </c>
      <c r="FN189" s="536">
        <f t="shared" si="325"/>
        <v>0</v>
      </c>
      <c r="FO189" s="536">
        <f t="shared" si="325"/>
        <v>0</v>
      </c>
      <c r="FP189" s="536">
        <f t="shared" si="325"/>
        <v>0</v>
      </c>
      <c r="FQ189" s="536">
        <f t="shared" si="325"/>
        <v>0</v>
      </c>
      <c r="FR189" s="536">
        <f t="shared" si="325"/>
        <v>0</v>
      </c>
      <c r="FS189" s="536">
        <f t="shared" si="325"/>
        <v>0</v>
      </c>
      <c r="FT189" s="536">
        <f t="shared" si="325"/>
        <v>0</v>
      </c>
      <c r="FU189" s="536">
        <f t="shared" si="325"/>
        <v>0</v>
      </c>
      <c r="FV189" s="536">
        <f t="shared" si="325"/>
        <v>0</v>
      </c>
      <c r="FW189" s="536">
        <f t="shared" si="325"/>
        <v>0</v>
      </c>
      <c r="FX189" s="536">
        <f t="shared" si="325"/>
        <v>0</v>
      </c>
      <c r="FY189" s="536">
        <f t="shared" si="325"/>
        <v>0</v>
      </c>
      <c r="FZ189" s="536">
        <f t="shared" si="325"/>
        <v>0</v>
      </c>
      <c r="GA189" s="536">
        <f t="shared" si="325"/>
        <v>0</v>
      </c>
      <c r="GB189" s="536">
        <f t="shared" si="325"/>
        <v>0</v>
      </c>
      <c r="GC189" s="536">
        <f t="shared" si="325"/>
        <v>0</v>
      </c>
      <c r="GD189" s="536">
        <f t="shared" si="325"/>
        <v>0</v>
      </c>
      <c r="GE189" s="536">
        <f t="shared" si="325"/>
        <v>0</v>
      </c>
      <c r="GF189" s="536">
        <f t="shared" si="325"/>
        <v>0</v>
      </c>
      <c r="GG189" s="536">
        <f t="shared" si="325"/>
        <v>0</v>
      </c>
      <c r="GH189" s="536">
        <f t="shared" si="325"/>
        <v>0</v>
      </c>
      <c r="GI189" s="536">
        <f t="shared" si="325"/>
        <v>0</v>
      </c>
      <c r="GJ189" s="536">
        <f t="shared" si="325"/>
        <v>0</v>
      </c>
    </row>
    <row r="190" spans="1:192" s="275" customFormat="1" x14ac:dyDescent="0.35">
      <c r="A190" s="15"/>
      <c r="B190" s="15"/>
      <c r="C190" s="21"/>
      <c r="D190" s="581" t="s">
        <v>256</v>
      </c>
      <c r="E190" s="536" t="str">
        <f t="shared" ref="E190:AJ190" si="326" xml:space="preserve"> E$180</f>
        <v>RCF principal repayment POS</v>
      </c>
      <c r="F190" s="536">
        <f t="shared" si="326"/>
        <v>0</v>
      </c>
      <c r="G190" s="536" t="str">
        <f t="shared" si="326"/>
        <v>$ 000s</v>
      </c>
      <c r="H190" s="536">
        <f t="shared" si="326"/>
        <v>0</v>
      </c>
      <c r="I190" s="536">
        <f t="shared" si="326"/>
        <v>0</v>
      </c>
      <c r="J190" s="536">
        <f t="shared" si="326"/>
        <v>0</v>
      </c>
      <c r="K190" s="536">
        <f t="shared" si="326"/>
        <v>0</v>
      </c>
      <c r="L190" s="536">
        <f t="shared" si="326"/>
        <v>0</v>
      </c>
      <c r="M190" s="536">
        <f t="shared" si="326"/>
        <v>0</v>
      </c>
      <c r="N190" s="536">
        <f t="shared" si="326"/>
        <v>878.25488148345198</v>
      </c>
      <c r="O190" s="536">
        <f t="shared" si="326"/>
        <v>0</v>
      </c>
      <c r="P190" s="536">
        <f t="shared" si="326"/>
        <v>0</v>
      </c>
      <c r="Q190" s="536">
        <f t="shared" si="326"/>
        <v>415.83004874872177</v>
      </c>
      <c r="R190" s="536">
        <f t="shared" si="326"/>
        <v>0</v>
      </c>
      <c r="S190" s="536">
        <f t="shared" si="326"/>
        <v>0</v>
      </c>
      <c r="T190" s="536">
        <f t="shared" si="326"/>
        <v>0</v>
      </c>
      <c r="U190" s="536">
        <f t="shared" si="326"/>
        <v>439.93609786346701</v>
      </c>
      <c r="V190" s="536">
        <f t="shared" si="326"/>
        <v>0</v>
      </c>
      <c r="W190" s="536">
        <f t="shared" si="326"/>
        <v>0</v>
      </c>
      <c r="X190" s="536">
        <f t="shared" si="326"/>
        <v>0</v>
      </c>
      <c r="Y190" s="536">
        <f t="shared" si="326"/>
        <v>447.08130576862277</v>
      </c>
      <c r="Z190" s="536">
        <f t="shared" si="326"/>
        <v>1.7624563831636806</v>
      </c>
      <c r="AA190" s="536">
        <f t="shared" si="326"/>
        <v>0</v>
      </c>
      <c r="AB190" s="536">
        <f t="shared" si="326"/>
        <v>0</v>
      </c>
      <c r="AC190" s="536">
        <f t="shared" si="326"/>
        <v>431.58660608183334</v>
      </c>
      <c r="AD190" s="536">
        <f t="shared" si="326"/>
        <v>57.321891692955774</v>
      </c>
      <c r="AE190" s="536">
        <f t="shared" si="326"/>
        <v>0</v>
      </c>
      <c r="AF190" s="536">
        <f t="shared" si="326"/>
        <v>0</v>
      </c>
      <c r="AG190" s="536">
        <f t="shared" si="326"/>
        <v>400.85087795684569</v>
      </c>
      <c r="AH190" s="536">
        <f t="shared" si="326"/>
        <v>112.94020182896418</v>
      </c>
      <c r="AI190" s="536">
        <f t="shared" si="326"/>
        <v>0</v>
      </c>
      <c r="AJ190" s="536">
        <f t="shared" si="326"/>
        <v>0</v>
      </c>
      <c r="AK190" s="536">
        <f t="shared" ref="AK190:BP190" si="327" xml:space="preserve"> AK$180</f>
        <v>369.84563572445421</v>
      </c>
      <c r="AL190" s="536">
        <f t="shared" si="327"/>
        <v>169.10342606173327</v>
      </c>
      <c r="AM190" s="536">
        <f t="shared" si="327"/>
        <v>0</v>
      </c>
      <c r="AN190" s="536">
        <f t="shared" si="327"/>
        <v>0</v>
      </c>
      <c r="AO190" s="536">
        <f t="shared" si="327"/>
        <v>324.10680043433399</v>
      </c>
      <c r="AP190" s="536">
        <f t="shared" si="327"/>
        <v>225.37721373631052</v>
      </c>
      <c r="AQ190" s="536">
        <f t="shared" si="327"/>
        <v>0</v>
      </c>
      <c r="AR190" s="536">
        <f t="shared" si="327"/>
        <v>0</v>
      </c>
      <c r="AS190" s="536">
        <f t="shared" si="327"/>
        <v>0</v>
      </c>
      <c r="AT190" s="536">
        <f t="shared" si="327"/>
        <v>973.1796549399802</v>
      </c>
      <c r="AU190" s="536">
        <f t="shared" si="327"/>
        <v>0</v>
      </c>
      <c r="AV190" s="536">
        <f t="shared" si="327"/>
        <v>0</v>
      </c>
      <c r="AW190" s="536">
        <f t="shared" si="327"/>
        <v>0</v>
      </c>
      <c r="AX190" s="536">
        <f t="shared" si="327"/>
        <v>1144.1649800506625</v>
      </c>
      <c r="AY190" s="536">
        <f t="shared" si="327"/>
        <v>0</v>
      </c>
      <c r="AZ190" s="536">
        <f t="shared" si="327"/>
        <v>0</v>
      </c>
      <c r="BA190" s="536">
        <f t="shared" si="327"/>
        <v>833.6077369000202</v>
      </c>
      <c r="BB190" s="536">
        <f t="shared" si="327"/>
        <v>0</v>
      </c>
      <c r="BC190" s="536">
        <f t="shared" si="327"/>
        <v>0</v>
      </c>
      <c r="BD190" s="536">
        <f t="shared" si="327"/>
        <v>0</v>
      </c>
      <c r="BE190" s="536">
        <f t="shared" si="327"/>
        <v>0</v>
      </c>
      <c r="BF190" s="536">
        <f t="shared" si="327"/>
        <v>0</v>
      </c>
      <c r="BG190" s="536">
        <f t="shared" si="327"/>
        <v>0</v>
      </c>
      <c r="BH190" s="536">
        <f t="shared" si="327"/>
        <v>0</v>
      </c>
      <c r="BI190" s="536">
        <f t="shared" si="327"/>
        <v>0</v>
      </c>
      <c r="BJ190" s="536">
        <f t="shared" si="327"/>
        <v>0</v>
      </c>
      <c r="BK190" s="536">
        <f t="shared" si="327"/>
        <v>0</v>
      </c>
      <c r="BL190" s="536">
        <f t="shared" si="327"/>
        <v>0</v>
      </c>
      <c r="BM190" s="536">
        <f t="shared" si="327"/>
        <v>0</v>
      </c>
      <c r="BN190" s="536">
        <f t="shared" si="327"/>
        <v>0</v>
      </c>
      <c r="BO190" s="536">
        <f t="shared" si="327"/>
        <v>0</v>
      </c>
      <c r="BP190" s="536">
        <f t="shared" si="327"/>
        <v>0</v>
      </c>
      <c r="BQ190" s="536">
        <f t="shared" ref="BQ190:CV190" si="328" xml:space="preserve"> BQ$180</f>
        <v>0</v>
      </c>
      <c r="BR190" s="536">
        <f t="shared" si="328"/>
        <v>0</v>
      </c>
      <c r="BS190" s="536">
        <f t="shared" si="328"/>
        <v>0</v>
      </c>
      <c r="BT190" s="536">
        <f t="shared" si="328"/>
        <v>0</v>
      </c>
      <c r="BU190" s="536">
        <f t="shared" si="328"/>
        <v>0</v>
      </c>
      <c r="BV190" s="536">
        <f t="shared" si="328"/>
        <v>0</v>
      </c>
      <c r="BW190" s="536">
        <f t="shared" si="328"/>
        <v>0</v>
      </c>
      <c r="BX190" s="536">
        <f t="shared" si="328"/>
        <v>0</v>
      </c>
      <c r="BY190" s="536">
        <f t="shared" si="328"/>
        <v>0</v>
      </c>
      <c r="BZ190" s="536">
        <f t="shared" si="328"/>
        <v>0</v>
      </c>
      <c r="CA190" s="536">
        <f t="shared" si="328"/>
        <v>0</v>
      </c>
      <c r="CB190" s="536">
        <f t="shared" si="328"/>
        <v>0</v>
      </c>
      <c r="CC190" s="536">
        <f t="shared" si="328"/>
        <v>0</v>
      </c>
      <c r="CD190" s="536">
        <f t="shared" si="328"/>
        <v>0</v>
      </c>
      <c r="CE190" s="536">
        <f t="shared" si="328"/>
        <v>0</v>
      </c>
      <c r="CF190" s="536">
        <f t="shared" si="328"/>
        <v>0</v>
      </c>
      <c r="CG190" s="536">
        <f t="shared" si="328"/>
        <v>0</v>
      </c>
      <c r="CH190" s="536">
        <f t="shared" si="328"/>
        <v>0</v>
      </c>
      <c r="CI190" s="536">
        <f t="shared" si="328"/>
        <v>0</v>
      </c>
      <c r="CJ190" s="536">
        <f t="shared" si="328"/>
        <v>0</v>
      </c>
      <c r="CK190" s="536">
        <f t="shared" si="328"/>
        <v>0</v>
      </c>
      <c r="CL190" s="536">
        <f t="shared" si="328"/>
        <v>0</v>
      </c>
      <c r="CM190" s="536">
        <f t="shared" si="328"/>
        <v>0</v>
      </c>
      <c r="CN190" s="536">
        <f t="shared" si="328"/>
        <v>0</v>
      </c>
      <c r="CO190" s="536">
        <f t="shared" si="328"/>
        <v>0</v>
      </c>
      <c r="CP190" s="536">
        <f t="shared" si="328"/>
        <v>0</v>
      </c>
      <c r="CQ190" s="536">
        <f t="shared" si="328"/>
        <v>0</v>
      </c>
      <c r="CR190" s="536">
        <f t="shared" si="328"/>
        <v>0</v>
      </c>
      <c r="CS190" s="536">
        <f t="shared" si="328"/>
        <v>0</v>
      </c>
      <c r="CT190" s="536">
        <f t="shared" si="328"/>
        <v>0</v>
      </c>
      <c r="CU190" s="536">
        <f t="shared" si="328"/>
        <v>0</v>
      </c>
      <c r="CV190" s="536">
        <f t="shared" si="328"/>
        <v>0</v>
      </c>
      <c r="CW190" s="536">
        <f t="shared" ref="CW190:EB190" si="329" xml:space="preserve"> CW$180</f>
        <v>0</v>
      </c>
      <c r="CX190" s="536">
        <f t="shared" si="329"/>
        <v>0</v>
      </c>
      <c r="CY190" s="536">
        <f t="shared" si="329"/>
        <v>0</v>
      </c>
      <c r="CZ190" s="536">
        <f t="shared" si="329"/>
        <v>0</v>
      </c>
      <c r="DA190" s="536">
        <f t="shared" si="329"/>
        <v>0</v>
      </c>
      <c r="DB190" s="536">
        <f t="shared" si="329"/>
        <v>0</v>
      </c>
      <c r="DC190" s="536">
        <f t="shared" si="329"/>
        <v>0</v>
      </c>
      <c r="DD190" s="536">
        <f t="shared" si="329"/>
        <v>0</v>
      </c>
      <c r="DE190" s="536">
        <f t="shared" si="329"/>
        <v>0</v>
      </c>
      <c r="DF190" s="536">
        <f t="shared" si="329"/>
        <v>0</v>
      </c>
      <c r="DG190" s="536">
        <f t="shared" si="329"/>
        <v>0</v>
      </c>
      <c r="DH190" s="536">
        <f t="shared" si="329"/>
        <v>0</v>
      </c>
      <c r="DI190" s="536">
        <f t="shared" si="329"/>
        <v>0</v>
      </c>
      <c r="DJ190" s="536">
        <f t="shared" si="329"/>
        <v>0</v>
      </c>
      <c r="DK190" s="536">
        <f t="shared" si="329"/>
        <v>0</v>
      </c>
      <c r="DL190" s="536">
        <f t="shared" si="329"/>
        <v>0</v>
      </c>
      <c r="DM190" s="536">
        <f t="shared" si="329"/>
        <v>0</v>
      </c>
      <c r="DN190" s="536">
        <f t="shared" si="329"/>
        <v>0</v>
      </c>
      <c r="DO190" s="536">
        <f t="shared" si="329"/>
        <v>0</v>
      </c>
      <c r="DP190" s="536">
        <f t="shared" si="329"/>
        <v>0</v>
      </c>
      <c r="DQ190" s="536">
        <f t="shared" si="329"/>
        <v>0</v>
      </c>
      <c r="DR190" s="536">
        <f t="shared" si="329"/>
        <v>0</v>
      </c>
      <c r="DS190" s="536">
        <f t="shared" si="329"/>
        <v>0</v>
      </c>
      <c r="DT190" s="536">
        <f t="shared" si="329"/>
        <v>0</v>
      </c>
      <c r="DU190" s="536">
        <f t="shared" si="329"/>
        <v>0</v>
      </c>
      <c r="DV190" s="536">
        <f t="shared" si="329"/>
        <v>0</v>
      </c>
      <c r="DW190" s="536">
        <f t="shared" si="329"/>
        <v>0</v>
      </c>
      <c r="DX190" s="536">
        <f t="shared" si="329"/>
        <v>0</v>
      </c>
      <c r="DY190" s="536">
        <f t="shared" si="329"/>
        <v>0</v>
      </c>
      <c r="DZ190" s="536">
        <f t="shared" si="329"/>
        <v>0</v>
      </c>
      <c r="EA190" s="536">
        <f t="shared" si="329"/>
        <v>0</v>
      </c>
      <c r="EB190" s="536">
        <f t="shared" si="329"/>
        <v>0</v>
      </c>
      <c r="EC190" s="536">
        <f t="shared" ref="EC190:FH190" si="330" xml:space="preserve"> EC$180</f>
        <v>0</v>
      </c>
      <c r="ED190" s="536">
        <f t="shared" si="330"/>
        <v>0</v>
      </c>
      <c r="EE190" s="536">
        <f t="shared" si="330"/>
        <v>0</v>
      </c>
      <c r="EF190" s="536">
        <f t="shared" si="330"/>
        <v>0</v>
      </c>
      <c r="EG190" s="536">
        <f t="shared" si="330"/>
        <v>0</v>
      </c>
      <c r="EH190" s="536">
        <f t="shared" si="330"/>
        <v>0</v>
      </c>
      <c r="EI190" s="536">
        <f t="shared" si="330"/>
        <v>0</v>
      </c>
      <c r="EJ190" s="536">
        <f t="shared" si="330"/>
        <v>0</v>
      </c>
      <c r="EK190" s="536">
        <f t="shared" si="330"/>
        <v>0</v>
      </c>
      <c r="EL190" s="536">
        <f t="shared" si="330"/>
        <v>0</v>
      </c>
      <c r="EM190" s="536">
        <f t="shared" si="330"/>
        <v>0</v>
      </c>
      <c r="EN190" s="536">
        <f t="shared" si="330"/>
        <v>0</v>
      </c>
      <c r="EO190" s="536">
        <f t="shared" si="330"/>
        <v>0</v>
      </c>
      <c r="EP190" s="536">
        <f t="shared" si="330"/>
        <v>0</v>
      </c>
      <c r="EQ190" s="536">
        <f t="shared" si="330"/>
        <v>0</v>
      </c>
      <c r="ER190" s="536">
        <f t="shared" si="330"/>
        <v>0</v>
      </c>
      <c r="ES190" s="536">
        <f t="shared" si="330"/>
        <v>0</v>
      </c>
      <c r="ET190" s="536">
        <f t="shared" si="330"/>
        <v>0</v>
      </c>
      <c r="EU190" s="536">
        <f t="shared" si="330"/>
        <v>0</v>
      </c>
      <c r="EV190" s="536">
        <f t="shared" si="330"/>
        <v>0</v>
      </c>
      <c r="EW190" s="536">
        <f t="shared" si="330"/>
        <v>0</v>
      </c>
      <c r="EX190" s="536">
        <f t="shared" si="330"/>
        <v>0</v>
      </c>
      <c r="EY190" s="536">
        <f t="shared" si="330"/>
        <v>0</v>
      </c>
      <c r="EZ190" s="536">
        <f t="shared" si="330"/>
        <v>0</v>
      </c>
      <c r="FA190" s="536">
        <f t="shared" si="330"/>
        <v>0</v>
      </c>
      <c r="FB190" s="536">
        <f t="shared" si="330"/>
        <v>0</v>
      </c>
      <c r="FC190" s="536">
        <f t="shared" si="330"/>
        <v>0</v>
      </c>
      <c r="FD190" s="536">
        <f t="shared" si="330"/>
        <v>0</v>
      </c>
      <c r="FE190" s="536">
        <f t="shared" si="330"/>
        <v>0</v>
      </c>
      <c r="FF190" s="536">
        <f t="shared" si="330"/>
        <v>0</v>
      </c>
      <c r="FG190" s="536">
        <f t="shared" si="330"/>
        <v>0</v>
      </c>
      <c r="FH190" s="536">
        <f t="shared" si="330"/>
        <v>0</v>
      </c>
      <c r="FI190" s="536">
        <f t="shared" ref="FI190:GJ190" si="331" xml:space="preserve"> FI$180</f>
        <v>0</v>
      </c>
      <c r="FJ190" s="536">
        <f t="shared" si="331"/>
        <v>0</v>
      </c>
      <c r="FK190" s="536">
        <f t="shared" si="331"/>
        <v>0</v>
      </c>
      <c r="FL190" s="536">
        <f t="shared" si="331"/>
        <v>0</v>
      </c>
      <c r="FM190" s="536">
        <f t="shared" si="331"/>
        <v>0</v>
      </c>
      <c r="FN190" s="536">
        <f t="shared" si="331"/>
        <v>0</v>
      </c>
      <c r="FO190" s="536">
        <f t="shared" si="331"/>
        <v>0</v>
      </c>
      <c r="FP190" s="536">
        <f t="shared" si="331"/>
        <v>0</v>
      </c>
      <c r="FQ190" s="536">
        <f t="shared" si="331"/>
        <v>0</v>
      </c>
      <c r="FR190" s="536">
        <f t="shared" si="331"/>
        <v>0</v>
      </c>
      <c r="FS190" s="536">
        <f t="shared" si="331"/>
        <v>0</v>
      </c>
      <c r="FT190" s="536">
        <f t="shared" si="331"/>
        <v>0</v>
      </c>
      <c r="FU190" s="536">
        <f t="shared" si="331"/>
        <v>0</v>
      </c>
      <c r="FV190" s="536">
        <f t="shared" si="331"/>
        <v>0</v>
      </c>
      <c r="FW190" s="536">
        <f t="shared" si="331"/>
        <v>0</v>
      </c>
      <c r="FX190" s="536">
        <f t="shared" si="331"/>
        <v>0</v>
      </c>
      <c r="FY190" s="536">
        <f t="shared" si="331"/>
        <v>0</v>
      </c>
      <c r="FZ190" s="536">
        <f t="shared" si="331"/>
        <v>0</v>
      </c>
      <c r="GA190" s="536">
        <f t="shared" si="331"/>
        <v>0</v>
      </c>
      <c r="GB190" s="536">
        <f t="shared" si="331"/>
        <v>0</v>
      </c>
      <c r="GC190" s="536">
        <f t="shared" si="331"/>
        <v>0</v>
      </c>
      <c r="GD190" s="536">
        <f t="shared" si="331"/>
        <v>0</v>
      </c>
      <c r="GE190" s="536">
        <f t="shared" si="331"/>
        <v>0</v>
      </c>
      <c r="GF190" s="536">
        <f t="shared" si="331"/>
        <v>0</v>
      </c>
      <c r="GG190" s="536">
        <f t="shared" si="331"/>
        <v>0</v>
      </c>
      <c r="GH190" s="536">
        <f t="shared" si="331"/>
        <v>0</v>
      </c>
      <c r="GI190" s="536">
        <f t="shared" si="331"/>
        <v>0</v>
      </c>
      <c r="GJ190" s="536">
        <f t="shared" si="331"/>
        <v>0</v>
      </c>
    </row>
    <row r="191" spans="1:192" s="587" customFormat="1" x14ac:dyDescent="0.35">
      <c r="A191" s="582"/>
      <c r="B191" s="582"/>
      <c r="C191" s="583"/>
      <c r="D191" s="584"/>
      <c r="E191" s="585" t="s">
        <v>286</v>
      </c>
      <c r="F191" s="585"/>
      <c r="G191" s="585" t="str">
        <f xml:space="preserve"> SMU</f>
        <v>$ 000s</v>
      </c>
      <c r="H191" s="585"/>
      <c r="I191" s="586"/>
      <c r="J191" s="585">
        <f t="shared" ref="J191:AO191" si="332" xml:space="preserve"> IF( J185 = 1, $F184, J187 + J188 + J189 - J190)</f>
        <v>0</v>
      </c>
      <c r="K191" s="585">
        <f t="shared" si="332"/>
        <v>0</v>
      </c>
      <c r="L191" s="585">
        <f t="shared" si="332"/>
        <v>0</v>
      </c>
      <c r="M191" s="585">
        <f t="shared" si="332"/>
        <v>878.25488148345198</v>
      </c>
      <c r="N191" s="585">
        <f t="shared" si="332"/>
        <v>0</v>
      </c>
      <c r="O191" s="585">
        <f t="shared" si="332"/>
        <v>0</v>
      </c>
      <c r="P191" s="585">
        <f t="shared" si="332"/>
        <v>415.83004874872177</v>
      </c>
      <c r="Q191" s="585">
        <f t="shared" si="332"/>
        <v>0</v>
      </c>
      <c r="R191" s="585">
        <f t="shared" si="332"/>
        <v>0</v>
      </c>
      <c r="S191" s="585">
        <f t="shared" si="332"/>
        <v>0</v>
      </c>
      <c r="T191" s="585">
        <f t="shared" si="332"/>
        <v>439.93609786346701</v>
      </c>
      <c r="U191" s="585">
        <f t="shared" si="332"/>
        <v>0</v>
      </c>
      <c r="V191" s="585">
        <f t="shared" si="332"/>
        <v>0</v>
      </c>
      <c r="W191" s="585">
        <f t="shared" si="332"/>
        <v>0</v>
      </c>
      <c r="X191" s="585">
        <f t="shared" si="332"/>
        <v>448.84376215178645</v>
      </c>
      <c r="Y191" s="585">
        <f t="shared" si="332"/>
        <v>1.7624563831636806</v>
      </c>
      <c r="Z191" s="585">
        <f t="shared" si="332"/>
        <v>0</v>
      </c>
      <c r="AA191" s="585">
        <f t="shared" si="332"/>
        <v>0</v>
      </c>
      <c r="AB191" s="585">
        <f t="shared" si="332"/>
        <v>488.90849777478911</v>
      </c>
      <c r="AC191" s="585">
        <f t="shared" si="332"/>
        <v>57.321891692955774</v>
      </c>
      <c r="AD191" s="585">
        <f t="shared" si="332"/>
        <v>0</v>
      </c>
      <c r="AE191" s="585">
        <f t="shared" si="332"/>
        <v>0</v>
      </c>
      <c r="AF191" s="585">
        <f t="shared" si="332"/>
        <v>513.79107978580987</v>
      </c>
      <c r="AG191" s="585">
        <f t="shared" si="332"/>
        <v>112.94020182896418</v>
      </c>
      <c r="AH191" s="585">
        <f t="shared" si="332"/>
        <v>0</v>
      </c>
      <c r="AI191" s="585">
        <f t="shared" si="332"/>
        <v>0</v>
      </c>
      <c r="AJ191" s="585">
        <f t="shared" si="332"/>
        <v>538.94906178618749</v>
      </c>
      <c r="AK191" s="585">
        <f t="shared" si="332"/>
        <v>169.10342606173327</v>
      </c>
      <c r="AL191" s="585">
        <f t="shared" si="332"/>
        <v>0</v>
      </c>
      <c r="AM191" s="585">
        <f t="shared" si="332"/>
        <v>0</v>
      </c>
      <c r="AN191" s="585">
        <f t="shared" si="332"/>
        <v>549.48401417064451</v>
      </c>
      <c r="AO191" s="585">
        <f t="shared" si="332"/>
        <v>225.37721373631052</v>
      </c>
      <c r="AP191" s="585">
        <f t="shared" ref="AP191:BU191" si="333" xml:space="preserve"> IF( AP185 = 1, $F184, AP187 + AP188 + AP189 - AP190)</f>
        <v>0</v>
      </c>
      <c r="AQ191" s="585">
        <f t="shared" si="333"/>
        <v>0</v>
      </c>
      <c r="AR191" s="585">
        <f t="shared" si="333"/>
        <v>670.94334828709702</v>
      </c>
      <c r="AS191" s="585">
        <f t="shared" si="333"/>
        <v>973.1796549399802</v>
      </c>
      <c r="AT191" s="585">
        <f t="shared" si="333"/>
        <v>0</v>
      </c>
      <c r="AU191" s="585">
        <f t="shared" si="333"/>
        <v>0</v>
      </c>
      <c r="AV191" s="585">
        <f t="shared" si="333"/>
        <v>754.82020587059424</v>
      </c>
      <c r="AW191" s="585">
        <f t="shared" si="333"/>
        <v>1144.1649800506625</v>
      </c>
      <c r="AX191" s="585">
        <f t="shared" si="333"/>
        <v>0</v>
      </c>
      <c r="AY191" s="585">
        <f t="shared" si="333"/>
        <v>0</v>
      </c>
      <c r="AZ191" s="585">
        <f t="shared" si="333"/>
        <v>833.6077369000202</v>
      </c>
      <c r="BA191" s="585">
        <f t="shared" si="333"/>
        <v>0</v>
      </c>
      <c r="BB191" s="585">
        <f t="shared" si="333"/>
        <v>0</v>
      </c>
      <c r="BC191" s="585">
        <f t="shared" si="333"/>
        <v>0</v>
      </c>
      <c r="BD191" s="585">
        <f t="shared" si="333"/>
        <v>0</v>
      </c>
      <c r="BE191" s="585">
        <f t="shared" si="333"/>
        <v>0</v>
      </c>
      <c r="BF191" s="585">
        <f t="shared" si="333"/>
        <v>0</v>
      </c>
      <c r="BG191" s="585">
        <f t="shared" si="333"/>
        <v>0</v>
      </c>
      <c r="BH191" s="585">
        <f t="shared" si="333"/>
        <v>0</v>
      </c>
      <c r="BI191" s="585">
        <f t="shared" si="333"/>
        <v>0</v>
      </c>
      <c r="BJ191" s="585">
        <f t="shared" si="333"/>
        <v>0</v>
      </c>
      <c r="BK191" s="585">
        <f t="shared" si="333"/>
        <v>0</v>
      </c>
      <c r="BL191" s="585">
        <f t="shared" si="333"/>
        <v>0</v>
      </c>
      <c r="BM191" s="585">
        <f t="shared" si="333"/>
        <v>0</v>
      </c>
      <c r="BN191" s="585">
        <f t="shared" si="333"/>
        <v>0</v>
      </c>
      <c r="BO191" s="585">
        <f t="shared" si="333"/>
        <v>0</v>
      </c>
      <c r="BP191" s="585">
        <f t="shared" si="333"/>
        <v>0</v>
      </c>
      <c r="BQ191" s="585">
        <f t="shared" si="333"/>
        <v>0</v>
      </c>
      <c r="BR191" s="585">
        <f t="shared" si="333"/>
        <v>0</v>
      </c>
      <c r="BS191" s="585">
        <f t="shared" si="333"/>
        <v>0</v>
      </c>
      <c r="BT191" s="585">
        <f t="shared" si="333"/>
        <v>0</v>
      </c>
      <c r="BU191" s="585">
        <f t="shared" si="333"/>
        <v>0</v>
      </c>
      <c r="BV191" s="585">
        <f t="shared" ref="BV191:DA191" si="334" xml:space="preserve"> IF( BV185 = 1, $F184, BV187 + BV188 + BV189 - BV190)</f>
        <v>0</v>
      </c>
      <c r="BW191" s="585">
        <f t="shared" si="334"/>
        <v>0</v>
      </c>
      <c r="BX191" s="585">
        <f t="shared" si="334"/>
        <v>0</v>
      </c>
      <c r="BY191" s="585">
        <f t="shared" si="334"/>
        <v>0</v>
      </c>
      <c r="BZ191" s="585">
        <f t="shared" si="334"/>
        <v>0</v>
      </c>
      <c r="CA191" s="585">
        <f t="shared" si="334"/>
        <v>0</v>
      </c>
      <c r="CB191" s="585">
        <f t="shared" si="334"/>
        <v>0</v>
      </c>
      <c r="CC191" s="585">
        <f t="shared" si="334"/>
        <v>0</v>
      </c>
      <c r="CD191" s="585">
        <f t="shared" si="334"/>
        <v>0</v>
      </c>
      <c r="CE191" s="585">
        <f t="shared" si="334"/>
        <v>0</v>
      </c>
      <c r="CF191" s="585">
        <f t="shared" si="334"/>
        <v>0</v>
      </c>
      <c r="CG191" s="585">
        <f t="shared" si="334"/>
        <v>0</v>
      </c>
      <c r="CH191" s="585">
        <f t="shared" si="334"/>
        <v>0</v>
      </c>
      <c r="CI191" s="585">
        <f t="shared" si="334"/>
        <v>0</v>
      </c>
      <c r="CJ191" s="585">
        <f t="shared" si="334"/>
        <v>0</v>
      </c>
      <c r="CK191" s="585">
        <f t="shared" si="334"/>
        <v>0</v>
      </c>
      <c r="CL191" s="585">
        <f t="shared" si="334"/>
        <v>0</v>
      </c>
      <c r="CM191" s="585">
        <f t="shared" si="334"/>
        <v>0</v>
      </c>
      <c r="CN191" s="585">
        <f t="shared" si="334"/>
        <v>0</v>
      </c>
      <c r="CO191" s="585">
        <f t="shared" si="334"/>
        <v>0</v>
      </c>
      <c r="CP191" s="585">
        <f t="shared" si="334"/>
        <v>0</v>
      </c>
      <c r="CQ191" s="585">
        <f t="shared" si="334"/>
        <v>0</v>
      </c>
      <c r="CR191" s="585">
        <f t="shared" si="334"/>
        <v>0</v>
      </c>
      <c r="CS191" s="585">
        <f t="shared" si="334"/>
        <v>0</v>
      </c>
      <c r="CT191" s="585">
        <f t="shared" si="334"/>
        <v>0</v>
      </c>
      <c r="CU191" s="585">
        <f t="shared" si="334"/>
        <v>0</v>
      </c>
      <c r="CV191" s="585">
        <f t="shared" si="334"/>
        <v>0</v>
      </c>
      <c r="CW191" s="585">
        <f t="shared" si="334"/>
        <v>0</v>
      </c>
      <c r="CX191" s="585">
        <f t="shared" si="334"/>
        <v>0</v>
      </c>
      <c r="CY191" s="585">
        <f t="shared" si="334"/>
        <v>0</v>
      </c>
      <c r="CZ191" s="585">
        <f t="shared" si="334"/>
        <v>0</v>
      </c>
      <c r="DA191" s="585">
        <f t="shared" si="334"/>
        <v>0</v>
      </c>
      <c r="DB191" s="585">
        <f t="shared" ref="DB191:EG191" si="335" xml:space="preserve"> IF( DB185 = 1, $F184, DB187 + DB188 + DB189 - DB190)</f>
        <v>0</v>
      </c>
      <c r="DC191" s="585">
        <f t="shared" si="335"/>
        <v>0</v>
      </c>
      <c r="DD191" s="585">
        <f t="shared" si="335"/>
        <v>0</v>
      </c>
      <c r="DE191" s="585">
        <f t="shared" si="335"/>
        <v>0</v>
      </c>
      <c r="DF191" s="585">
        <f t="shared" si="335"/>
        <v>0</v>
      </c>
      <c r="DG191" s="585">
        <f t="shared" si="335"/>
        <v>0</v>
      </c>
      <c r="DH191" s="585">
        <f t="shared" si="335"/>
        <v>0</v>
      </c>
      <c r="DI191" s="585">
        <f t="shared" si="335"/>
        <v>0</v>
      </c>
      <c r="DJ191" s="585">
        <f t="shared" si="335"/>
        <v>0</v>
      </c>
      <c r="DK191" s="585">
        <f t="shared" si="335"/>
        <v>0</v>
      </c>
      <c r="DL191" s="585">
        <f t="shared" si="335"/>
        <v>0</v>
      </c>
      <c r="DM191" s="585">
        <f t="shared" si="335"/>
        <v>0</v>
      </c>
      <c r="DN191" s="585">
        <f t="shared" si="335"/>
        <v>0</v>
      </c>
      <c r="DO191" s="585">
        <f t="shared" si="335"/>
        <v>0</v>
      </c>
      <c r="DP191" s="585">
        <f t="shared" si="335"/>
        <v>0</v>
      </c>
      <c r="DQ191" s="585">
        <f t="shared" si="335"/>
        <v>0</v>
      </c>
      <c r="DR191" s="585">
        <f t="shared" si="335"/>
        <v>0</v>
      </c>
      <c r="DS191" s="585">
        <f t="shared" si="335"/>
        <v>0</v>
      </c>
      <c r="DT191" s="585">
        <f t="shared" si="335"/>
        <v>0</v>
      </c>
      <c r="DU191" s="585">
        <f t="shared" si="335"/>
        <v>0</v>
      </c>
      <c r="DV191" s="585">
        <f t="shared" si="335"/>
        <v>0</v>
      </c>
      <c r="DW191" s="585">
        <f t="shared" si="335"/>
        <v>0</v>
      </c>
      <c r="DX191" s="585">
        <f t="shared" si="335"/>
        <v>0</v>
      </c>
      <c r="DY191" s="585">
        <f t="shared" si="335"/>
        <v>0</v>
      </c>
      <c r="DZ191" s="585">
        <f t="shared" si="335"/>
        <v>0</v>
      </c>
      <c r="EA191" s="585">
        <f t="shared" si="335"/>
        <v>0</v>
      </c>
      <c r="EB191" s="585">
        <f t="shared" si="335"/>
        <v>0</v>
      </c>
      <c r="EC191" s="585">
        <f t="shared" si="335"/>
        <v>0</v>
      </c>
      <c r="ED191" s="585">
        <f t="shared" si="335"/>
        <v>0</v>
      </c>
      <c r="EE191" s="585">
        <f t="shared" si="335"/>
        <v>0</v>
      </c>
      <c r="EF191" s="585">
        <f t="shared" si="335"/>
        <v>0</v>
      </c>
      <c r="EG191" s="585">
        <f t="shared" si="335"/>
        <v>0</v>
      </c>
      <c r="EH191" s="585">
        <f t="shared" ref="EH191:FM191" si="336" xml:space="preserve"> IF( EH185 = 1, $F184, EH187 + EH188 + EH189 - EH190)</f>
        <v>0</v>
      </c>
      <c r="EI191" s="585">
        <f t="shared" si="336"/>
        <v>0</v>
      </c>
      <c r="EJ191" s="585">
        <f t="shared" si="336"/>
        <v>0</v>
      </c>
      <c r="EK191" s="585">
        <f t="shared" si="336"/>
        <v>0</v>
      </c>
      <c r="EL191" s="585">
        <f t="shared" si="336"/>
        <v>0</v>
      </c>
      <c r="EM191" s="585">
        <f t="shared" si="336"/>
        <v>0</v>
      </c>
      <c r="EN191" s="585">
        <f t="shared" si="336"/>
        <v>0</v>
      </c>
      <c r="EO191" s="585">
        <f t="shared" si="336"/>
        <v>0</v>
      </c>
      <c r="EP191" s="585">
        <f t="shared" si="336"/>
        <v>0</v>
      </c>
      <c r="EQ191" s="585">
        <f t="shared" si="336"/>
        <v>0</v>
      </c>
      <c r="ER191" s="585">
        <f t="shared" si="336"/>
        <v>0</v>
      </c>
      <c r="ES191" s="585">
        <f t="shared" si="336"/>
        <v>0</v>
      </c>
      <c r="ET191" s="585">
        <f t="shared" si="336"/>
        <v>0</v>
      </c>
      <c r="EU191" s="585">
        <f t="shared" si="336"/>
        <v>0</v>
      </c>
      <c r="EV191" s="585">
        <f t="shared" si="336"/>
        <v>0</v>
      </c>
      <c r="EW191" s="585">
        <f t="shared" si="336"/>
        <v>0</v>
      </c>
      <c r="EX191" s="585">
        <f t="shared" si="336"/>
        <v>0</v>
      </c>
      <c r="EY191" s="585">
        <f t="shared" si="336"/>
        <v>0</v>
      </c>
      <c r="EZ191" s="585">
        <f t="shared" si="336"/>
        <v>0</v>
      </c>
      <c r="FA191" s="585">
        <f t="shared" si="336"/>
        <v>0</v>
      </c>
      <c r="FB191" s="585">
        <f t="shared" si="336"/>
        <v>0</v>
      </c>
      <c r="FC191" s="585">
        <f t="shared" si="336"/>
        <v>0</v>
      </c>
      <c r="FD191" s="585">
        <f t="shared" si="336"/>
        <v>0</v>
      </c>
      <c r="FE191" s="585">
        <f t="shared" si="336"/>
        <v>0</v>
      </c>
      <c r="FF191" s="585">
        <f t="shared" si="336"/>
        <v>0</v>
      </c>
      <c r="FG191" s="585">
        <f t="shared" si="336"/>
        <v>0</v>
      </c>
      <c r="FH191" s="585">
        <f t="shared" si="336"/>
        <v>0</v>
      </c>
      <c r="FI191" s="585">
        <f t="shared" si="336"/>
        <v>0</v>
      </c>
      <c r="FJ191" s="585">
        <f t="shared" si="336"/>
        <v>0</v>
      </c>
      <c r="FK191" s="585">
        <f t="shared" si="336"/>
        <v>0</v>
      </c>
      <c r="FL191" s="585">
        <f t="shared" si="336"/>
        <v>0</v>
      </c>
      <c r="FM191" s="585">
        <f t="shared" si="336"/>
        <v>0</v>
      </c>
      <c r="FN191" s="585">
        <f t="shared" ref="FN191:GJ191" si="337" xml:space="preserve"> IF( FN185 = 1, $F184, FN187 + FN188 + FN189 - FN190)</f>
        <v>0</v>
      </c>
      <c r="FO191" s="585">
        <f t="shared" si="337"/>
        <v>0</v>
      </c>
      <c r="FP191" s="585">
        <f t="shared" si="337"/>
        <v>0</v>
      </c>
      <c r="FQ191" s="585">
        <f t="shared" si="337"/>
        <v>0</v>
      </c>
      <c r="FR191" s="585">
        <f t="shared" si="337"/>
        <v>0</v>
      </c>
      <c r="FS191" s="585">
        <f t="shared" si="337"/>
        <v>0</v>
      </c>
      <c r="FT191" s="585">
        <f t="shared" si="337"/>
        <v>0</v>
      </c>
      <c r="FU191" s="585">
        <f t="shared" si="337"/>
        <v>0</v>
      </c>
      <c r="FV191" s="585">
        <f t="shared" si="337"/>
        <v>0</v>
      </c>
      <c r="FW191" s="585">
        <f t="shared" si="337"/>
        <v>0</v>
      </c>
      <c r="FX191" s="585">
        <f t="shared" si="337"/>
        <v>0</v>
      </c>
      <c r="FY191" s="585">
        <f t="shared" si="337"/>
        <v>0</v>
      </c>
      <c r="FZ191" s="585">
        <f t="shared" si="337"/>
        <v>0</v>
      </c>
      <c r="GA191" s="585">
        <f t="shared" si="337"/>
        <v>0</v>
      </c>
      <c r="GB191" s="585">
        <f t="shared" si="337"/>
        <v>0</v>
      </c>
      <c r="GC191" s="585">
        <f t="shared" si="337"/>
        <v>0</v>
      </c>
      <c r="GD191" s="585">
        <f t="shared" si="337"/>
        <v>0</v>
      </c>
      <c r="GE191" s="585">
        <f t="shared" si="337"/>
        <v>0</v>
      </c>
      <c r="GF191" s="585">
        <f t="shared" si="337"/>
        <v>0</v>
      </c>
      <c r="GG191" s="585">
        <f t="shared" si="337"/>
        <v>0</v>
      </c>
      <c r="GH191" s="585">
        <f t="shared" si="337"/>
        <v>0</v>
      </c>
      <c r="GI191" s="585">
        <f t="shared" si="337"/>
        <v>0</v>
      </c>
      <c r="GJ191" s="585">
        <f t="shared" si="337"/>
        <v>0</v>
      </c>
    </row>
    <row r="196" spans="1:5" x14ac:dyDescent="0.35">
      <c r="E196" s="6" t="s">
        <v>285</v>
      </c>
    </row>
    <row r="200" spans="1:5" x14ac:dyDescent="0.35">
      <c r="A200" s="15" t="s">
        <v>63</v>
      </c>
    </row>
  </sheetData>
  <conditionalFormatting sqref="J3:GJ3">
    <cfRule type="cellIs" dxfId="122" priority="12" stopIfTrue="1" operator="equal">
      <formula>"Construction"</formula>
    </cfRule>
    <cfRule type="cellIs" dxfId="121" priority="13" stopIfTrue="1" operator="equal">
      <formula>"Operations"</formula>
    </cfRule>
  </conditionalFormatting>
  <conditionalFormatting sqref="J3:GJ3">
    <cfRule type="cellIs" dxfId="120" priority="11" operator="equal">
      <formula>"Fin Close"</formula>
    </cfRule>
  </conditionalFormatting>
  <conditionalFormatting sqref="J3:GJ3">
    <cfRule type="cellIs" dxfId="119" priority="9" operator="equal">
      <formula>"PPA ext."</formula>
    </cfRule>
    <cfRule type="cellIs" dxfId="118" priority="10" operator="equal">
      <formula>"Delay"</formula>
    </cfRule>
  </conditionalFormatting>
  <conditionalFormatting sqref="F2:F4">
    <cfRule type="cellIs" dxfId="117" priority="5" stopIfTrue="1" operator="notEqual">
      <formula>0</formula>
    </cfRule>
    <cfRule type="cellIs" dxfId="116" priority="6" stopIfTrue="1" operator="equal">
      <formula>""</formula>
    </cfRule>
  </conditionalFormatting>
  <conditionalFormatting sqref="F2:F4">
    <cfRule type="cellIs" dxfId="115" priority="7" stopIfTrue="1" operator="notEqual">
      <formula>0</formula>
    </cfRule>
    <cfRule type="cellIs" dxfId="114" priority="8" stopIfTrue="1" operator="equal">
      <formula>""</formula>
    </cfRule>
  </conditionalFormatting>
  <conditionalFormatting sqref="F14">
    <cfRule type="cellIs" dxfId="113" priority="1" stopIfTrue="1" operator="notEqual">
      <formula>0</formula>
    </cfRule>
    <cfRule type="cellIs" dxfId="112" priority="2" stopIfTrue="1" operator="equal">
      <formula>""</formula>
    </cfRule>
  </conditionalFormatting>
  <conditionalFormatting sqref="F14">
    <cfRule type="cellIs" dxfId="111" priority="3" stopIfTrue="1" operator="notEqual">
      <formula>0</formula>
    </cfRule>
    <cfRule type="cellIs" dxfId="110" priority="4" stopIfTrue="1" operator="equal">
      <formula>""</formula>
    </cfRule>
  </conditionalFormatting>
  <dataValidations count="1">
    <dataValidation allowBlank="1" showInputMessage="1" showErrorMessage="1" sqref="E76:H76 E126:H126 E151:H152 E184:H184 E111:H111 E64:H72 E10:H10 E101:H101 E120:H122 E92:H92" xr:uid="{00000000-0002-0000-0400-000000000000}"/>
  </dataValidations>
  <printOptions verticalCentered="1" gridLines="1"/>
  <pageMargins left="0.74803149606299213" right="0.74803149606299213" top="0.98425196850393704" bottom="0.98425196850393704" header="0.51181102362204722" footer="0.51181102362204722"/>
  <pageSetup paperSize="9" scale="55" orientation="landscape" blackAndWhite="1" horizontalDpi="300" verticalDpi="300" r:id="rId1"/>
  <headerFooter alignWithMargins="0">
    <oddHeader>&amp;L&amp;"Arial,Bold"&amp;14PROJECT AIRCO&amp;C&amp;"Arial,Bold"&amp;14Sheet: &amp;A&amp;R&amp;"Arial,Bold"&amp;14STRICTLY CONFIDENTIAL</oddHeader>
    <oddFooter>&amp;L&amp;12&amp;F (Printed on &amp;D at &amp;T) &amp;R&amp;12Page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SolveCFADS">
                <anchor moveWithCells="1">
                  <from>
                    <xdr:col>4</xdr:col>
                    <xdr:colOff>1590675</xdr:colOff>
                    <xdr:row>7</xdr:row>
                    <xdr:rowOff>52388</xdr:rowOff>
                  </from>
                  <to>
                    <xdr:col>4</xdr:col>
                    <xdr:colOff>2552700</xdr:colOff>
                    <xdr:row>8</xdr:row>
                    <xdr:rowOff>90488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2">
    <outlinePr summaryBelow="0" summaryRight="0"/>
  </sheetPr>
  <dimension ref="A1:PY67"/>
  <sheetViews>
    <sheetView defaultGridColor="0" colorId="8" workbookViewId="0">
      <pane xSplit="9" ySplit="5" topLeftCell="J6" activePane="bottomRight" state="frozen"/>
      <selection activeCell="F117" sqref="F117"/>
      <selection pane="topRight" activeCell="F117" sqref="F117"/>
      <selection pane="bottomLeft" activeCell="F117" sqref="F117"/>
      <selection pane="bottomRight" activeCell="D29" sqref="D29"/>
    </sheetView>
  </sheetViews>
  <sheetFormatPr defaultColWidth="0" defaultRowHeight="13.15" x14ac:dyDescent="0.35"/>
  <cols>
    <col min="1" max="2" width="1.33203125" style="15" customWidth="1"/>
    <col min="3" max="3" width="1.33203125" style="21" customWidth="1"/>
    <col min="4" max="4" width="1.33203125" style="60" customWidth="1"/>
    <col min="5" max="5" width="40.53125" style="12" customWidth="1"/>
    <col min="6" max="6" width="12.53125" style="12" customWidth="1"/>
    <col min="7" max="8" width="11.53125" style="12" customWidth="1"/>
    <col min="9" max="9" width="2.53125" style="9" customWidth="1"/>
    <col min="10" max="192" width="11.53125" style="12" customWidth="1"/>
    <col min="193" max="255" width="11.53125" hidden="1" customWidth="1"/>
    <col min="256" max="16384" width="11.53125" hidden="1"/>
  </cols>
  <sheetData>
    <row r="1" spans="1:441" s="43" customFormat="1" ht="25.15" x14ac:dyDescent="0.35">
      <c r="A1" s="24" t="str">
        <f ca="1" xml:space="preserve"> RIGHT(CELL("filename", A1), LEN(CELL("filename", A1)) - SEARCH("]", CELL("filename", A1))) &amp; " - " &amp; InpC!F3</f>
        <v>Equity - Base case 1</v>
      </c>
      <c r="B1" s="15"/>
      <c r="C1" s="21"/>
      <c r="D1" s="60"/>
      <c r="E1" s="12"/>
      <c r="F1" s="12"/>
      <c r="G1" s="12"/>
      <c r="H1" s="12"/>
      <c r="I1" s="9"/>
      <c r="J1" s="12"/>
      <c r="K1" s="12"/>
      <c r="L1" s="12"/>
      <c r="M1" s="12"/>
      <c r="N1" s="12"/>
      <c r="O1" s="12"/>
      <c r="P1" s="12"/>
      <c r="Q1" s="12"/>
      <c r="R1" s="12"/>
      <c r="S1" s="12"/>
      <c r="T1" s="12"/>
      <c r="U1" s="12"/>
      <c r="V1" s="12"/>
      <c r="W1" s="12"/>
      <c r="X1" s="12"/>
      <c r="Y1" s="12"/>
      <c r="Z1" s="12"/>
      <c r="AA1" s="12"/>
      <c r="AB1" s="12"/>
      <c r="AC1" s="12"/>
      <c r="AD1" s="12"/>
      <c r="AE1" s="12"/>
      <c r="AF1" s="12"/>
      <c r="AG1" s="12"/>
      <c r="AH1" s="12"/>
      <c r="AI1" s="12"/>
      <c r="AJ1" s="12"/>
      <c r="AK1" s="12"/>
      <c r="AL1" s="12"/>
      <c r="AM1" s="12"/>
      <c r="AN1" s="12"/>
      <c r="AO1" s="12"/>
      <c r="AP1" s="12"/>
      <c r="AQ1" s="12"/>
      <c r="AR1" s="12"/>
      <c r="AS1" s="12"/>
      <c r="AT1" s="12"/>
      <c r="AU1" s="12"/>
      <c r="AV1" s="12"/>
      <c r="AW1" s="12"/>
      <c r="AX1" s="12"/>
      <c r="AY1" s="12"/>
      <c r="AZ1" s="12"/>
      <c r="BA1" s="12"/>
      <c r="BB1" s="12"/>
      <c r="BC1" s="12"/>
      <c r="BD1" s="12"/>
      <c r="BE1" s="12"/>
      <c r="BF1" s="12"/>
      <c r="BG1" s="12"/>
      <c r="BH1" s="12"/>
      <c r="BI1" s="12"/>
      <c r="BJ1" s="12"/>
      <c r="BK1" s="12"/>
      <c r="BL1" s="12"/>
      <c r="BM1" s="12"/>
      <c r="BN1" s="12"/>
      <c r="BO1" s="12"/>
      <c r="BP1" s="12"/>
      <c r="BQ1" s="12"/>
      <c r="BR1" s="12"/>
      <c r="BS1" s="12"/>
      <c r="BT1" s="12"/>
      <c r="BU1" s="12"/>
      <c r="BV1" s="12"/>
      <c r="BW1" s="12"/>
      <c r="BX1" s="12"/>
      <c r="BY1" s="12"/>
      <c r="BZ1" s="12"/>
      <c r="CA1" s="12"/>
      <c r="CB1" s="12"/>
      <c r="CC1" s="12"/>
      <c r="CD1" s="12"/>
      <c r="CE1" s="12"/>
      <c r="CF1" s="12"/>
      <c r="CG1" s="12"/>
      <c r="CH1" s="12"/>
      <c r="CI1" s="12"/>
      <c r="CJ1" s="12"/>
      <c r="CK1" s="12"/>
      <c r="CL1" s="12"/>
      <c r="CM1" s="12"/>
      <c r="CN1" s="12"/>
      <c r="CO1" s="12"/>
      <c r="CP1" s="12"/>
      <c r="CQ1" s="12"/>
      <c r="CR1" s="12"/>
      <c r="CS1" s="12"/>
      <c r="CT1" s="12"/>
      <c r="CU1" s="12"/>
      <c r="CV1" s="12"/>
      <c r="CW1" s="12"/>
      <c r="CX1" s="12"/>
      <c r="CY1" s="12"/>
      <c r="CZ1" s="12"/>
      <c r="DA1" s="12"/>
      <c r="DB1" s="12"/>
      <c r="DC1" s="12"/>
      <c r="DD1" s="12"/>
      <c r="DE1" s="12"/>
      <c r="DF1" s="12"/>
      <c r="DG1" s="12"/>
      <c r="DH1" s="12"/>
      <c r="DI1" s="12"/>
      <c r="DJ1" s="12"/>
      <c r="DK1" s="12"/>
      <c r="DL1" s="12"/>
      <c r="DM1" s="12"/>
      <c r="DN1" s="12"/>
      <c r="DO1" s="12"/>
      <c r="DP1" s="12"/>
      <c r="DQ1" s="12"/>
      <c r="DR1" s="12"/>
      <c r="DS1" s="12"/>
      <c r="DT1" s="12"/>
      <c r="DU1" s="12"/>
      <c r="DV1" s="12"/>
      <c r="DW1" s="12"/>
      <c r="DX1" s="12"/>
      <c r="DY1" s="12"/>
      <c r="DZ1" s="12"/>
      <c r="EA1" s="12"/>
      <c r="EB1" s="12"/>
      <c r="EC1" s="12"/>
      <c r="ED1" s="12"/>
      <c r="EE1" s="12"/>
      <c r="EF1" s="12"/>
      <c r="EG1" s="12"/>
      <c r="EH1" s="12"/>
      <c r="EI1" s="12"/>
      <c r="EJ1" s="12"/>
      <c r="EK1" s="12"/>
      <c r="EL1" s="12"/>
      <c r="EM1" s="12"/>
      <c r="EN1" s="12"/>
      <c r="EO1" s="12"/>
      <c r="EP1" s="12"/>
      <c r="EQ1" s="12"/>
      <c r="ER1" s="12"/>
      <c r="ES1" s="12"/>
      <c r="ET1" s="12"/>
      <c r="EU1" s="12"/>
      <c r="EV1" s="12"/>
      <c r="EW1" s="12"/>
      <c r="EX1" s="12"/>
      <c r="EY1" s="12"/>
      <c r="EZ1" s="12"/>
      <c r="FA1" s="12"/>
      <c r="FB1" s="12"/>
      <c r="FC1" s="12"/>
      <c r="FD1" s="12"/>
      <c r="FE1" s="12"/>
      <c r="FF1" s="12"/>
      <c r="FG1" s="12"/>
      <c r="FH1" s="12"/>
      <c r="FI1" s="12"/>
      <c r="FJ1" s="12"/>
      <c r="FK1" s="12"/>
      <c r="FL1" s="12"/>
      <c r="FM1" s="12"/>
      <c r="FN1" s="12"/>
      <c r="FO1" s="12"/>
      <c r="FP1" s="12"/>
      <c r="FQ1" s="12"/>
      <c r="FR1" s="12"/>
      <c r="FS1" s="12"/>
      <c r="FT1" s="12"/>
      <c r="FU1" s="12"/>
      <c r="FV1" s="12"/>
      <c r="FW1" s="12"/>
      <c r="FX1" s="12"/>
      <c r="FY1" s="12"/>
      <c r="FZ1" s="12"/>
      <c r="GA1" s="12"/>
      <c r="GB1" s="12"/>
      <c r="GC1" s="12"/>
      <c r="GD1" s="12"/>
      <c r="GE1" s="12"/>
      <c r="GF1" s="12"/>
      <c r="GG1" s="12"/>
      <c r="GH1" s="12"/>
      <c r="GI1" s="12"/>
      <c r="GJ1" s="12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  <c r="HB1"/>
      <c r="HC1"/>
      <c r="HD1"/>
      <c r="HE1"/>
      <c r="HF1"/>
      <c r="HG1"/>
      <c r="HH1"/>
      <c r="HI1"/>
      <c r="HJ1"/>
      <c r="HK1"/>
      <c r="HL1"/>
      <c r="HM1"/>
      <c r="HN1"/>
      <c r="HO1"/>
      <c r="HP1"/>
      <c r="HQ1"/>
      <c r="HR1"/>
      <c r="HS1"/>
      <c r="HT1"/>
      <c r="HU1"/>
      <c r="HV1"/>
      <c r="HW1"/>
      <c r="HX1"/>
      <c r="HY1"/>
      <c r="HZ1"/>
      <c r="IA1"/>
      <c r="IB1"/>
      <c r="IC1"/>
      <c r="ID1"/>
      <c r="IE1"/>
      <c r="IF1"/>
      <c r="IG1"/>
      <c r="IH1"/>
      <c r="II1"/>
      <c r="IJ1"/>
      <c r="IK1"/>
      <c r="IL1"/>
      <c r="IM1"/>
      <c r="IN1"/>
      <c r="IO1"/>
      <c r="IP1"/>
      <c r="IQ1"/>
      <c r="IR1"/>
      <c r="IS1"/>
      <c r="IT1"/>
      <c r="IU1"/>
      <c r="IV1"/>
      <c r="IW1"/>
      <c r="IX1"/>
      <c r="IY1"/>
      <c r="IZ1"/>
      <c r="JA1"/>
      <c r="JB1"/>
      <c r="JC1"/>
      <c r="JD1"/>
      <c r="JE1"/>
      <c r="JF1"/>
      <c r="JG1"/>
      <c r="JH1"/>
      <c r="JI1"/>
      <c r="JJ1"/>
      <c r="JK1"/>
      <c r="JL1"/>
      <c r="JM1"/>
      <c r="JN1"/>
      <c r="JO1"/>
      <c r="JP1"/>
      <c r="JQ1"/>
      <c r="JR1"/>
      <c r="JS1"/>
      <c r="JT1"/>
      <c r="JU1"/>
      <c r="JV1"/>
      <c r="JW1"/>
      <c r="JX1"/>
      <c r="JY1"/>
      <c r="JZ1"/>
      <c r="KA1"/>
      <c r="KB1"/>
      <c r="KC1"/>
      <c r="KD1"/>
      <c r="KE1"/>
      <c r="KF1"/>
      <c r="KG1"/>
      <c r="KH1"/>
      <c r="KI1"/>
      <c r="KJ1"/>
      <c r="KK1"/>
      <c r="KL1"/>
      <c r="KM1"/>
      <c r="KN1"/>
      <c r="KO1"/>
      <c r="KP1"/>
      <c r="KQ1"/>
      <c r="KR1"/>
      <c r="KS1"/>
      <c r="KT1"/>
      <c r="KU1"/>
      <c r="KV1"/>
      <c r="KW1"/>
      <c r="KX1"/>
      <c r="KY1"/>
      <c r="KZ1"/>
      <c r="LA1"/>
      <c r="LB1"/>
      <c r="LC1"/>
      <c r="LD1"/>
      <c r="LE1"/>
      <c r="LF1"/>
      <c r="LG1"/>
      <c r="LH1"/>
      <c r="LI1"/>
      <c r="LJ1"/>
      <c r="LK1"/>
      <c r="LL1"/>
      <c r="LM1"/>
      <c r="LN1"/>
      <c r="LO1"/>
      <c r="LP1"/>
      <c r="LQ1"/>
      <c r="LR1"/>
      <c r="LS1"/>
      <c r="LT1"/>
      <c r="LU1"/>
      <c r="LV1"/>
      <c r="LW1"/>
      <c r="LX1"/>
      <c r="LY1"/>
      <c r="LZ1"/>
      <c r="MA1"/>
      <c r="MB1"/>
      <c r="MC1"/>
      <c r="MD1"/>
      <c r="ME1"/>
      <c r="MF1"/>
      <c r="MG1"/>
      <c r="MH1"/>
      <c r="MI1"/>
      <c r="MJ1"/>
      <c r="MK1"/>
      <c r="ML1"/>
      <c r="MM1"/>
      <c r="MN1"/>
      <c r="MO1"/>
      <c r="MP1"/>
      <c r="MQ1"/>
      <c r="MR1"/>
      <c r="MS1"/>
      <c r="MT1"/>
      <c r="MU1"/>
      <c r="MV1"/>
      <c r="MW1"/>
      <c r="MX1"/>
      <c r="MY1"/>
      <c r="MZ1"/>
      <c r="NA1"/>
      <c r="NB1"/>
      <c r="NC1"/>
      <c r="ND1"/>
      <c r="NE1"/>
      <c r="NF1"/>
      <c r="NG1"/>
      <c r="NH1"/>
      <c r="NI1"/>
      <c r="NJ1"/>
      <c r="NK1"/>
      <c r="NL1"/>
      <c r="NM1"/>
      <c r="NN1"/>
      <c r="NO1"/>
      <c r="NP1"/>
      <c r="NQ1"/>
      <c r="NR1"/>
      <c r="NS1"/>
      <c r="NT1"/>
      <c r="NU1"/>
      <c r="NV1"/>
      <c r="NW1"/>
      <c r="NX1"/>
      <c r="NY1"/>
      <c r="NZ1"/>
      <c r="OA1"/>
      <c r="OB1"/>
      <c r="OC1"/>
      <c r="OD1"/>
      <c r="OE1"/>
      <c r="OF1"/>
      <c r="OG1"/>
      <c r="OH1"/>
      <c r="OI1"/>
      <c r="OJ1"/>
      <c r="OK1"/>
      <c r="OL1"/>
      <c r="OM1"/>
      <c r="ON1"/>
      <c r="OO1"/>
      <c r="OP1"/>
      <c r="OQ1"/>
      <c r="OR1"/>
      <c r="OS1"/>
      <c r="OT1"/>
      <c r="OU1"/>
      <c r="OV1"/>
      <c r="OW1"/>
      <c r="OX1"/>
      <c r="OY1"/>
      <c r="OZ1"/>
      <c r="PA1"/>
      <c r="PB1"/>
      <c r="PC1"/>
      <c r="PD1"/>
      <c r="PE1"/>
      <c r="PF1"/>
      <c r="PG1"/>
      <c r="PH1"/>
      <c r="PI1"/>
      <c r="PJ1"/>
      <c r="PK1"/>
      <c r="PL1"/>
      <c r="PM1"/>
      <c r="PN1"/>
      <c r="PO1"/>
      <c r="PP1"/>
      <c r="PQ1"/>
      <c r="PR1"/>
      <c r="PS1"/>
      <c r="PT1"/>
      <c r="PU1"/>
      <c r="PV1"/>
      <c r="PW1"/>
      <c r="PX1"/>
      <c r="PY1"/>
    </row>
    <row r="2" spans="1:441" s="53" customFormat="1" x14ac:dyDescent="0.35">
      <c r="A2" s="63"/>
      <c r="B2" s="63"/>
      <c r="C2" s="64"/>
      <c r="D2" s="65"/>
      <c r="E2" s="41" t="str">
        <f xml:space="preserve"> Time!E$25</f>
        <v>Model period ending</v>
      </c>
      <c r="F2" s="350">
        <f xml:space="preserve"> Check!$F$9</f>
        <v>0</v>
      </c>
      <c r="G2" s="42" t="s">
        <v>23</v>
      </c>
      <c r="H2" s="25"/>
      <c r="I2" s="179"/>
      <c r="J2" s="25">
        <f xml:space="preserve"> Time!J$25</f>
        <v>44104</v>
      </c>
      <c r="K2" s="25">
        <f xml:space="preserve"> Time!K$25</f>
        <v>44196</v>
      </c>
      <c r="L2" s="25">
        <f xml:space="preserve"> Time!L$25</f>
        <v>44286</v>
      </c>
      <c r="M2" s="25">
        <f xml:space="preserve"> Time!M$25</f>
        <v>44377</v>
      </c>
      <c r="N2" s="25">
        <f xml:space="preserve"> Time!N$25</f>
        <v>44469</v>
      </c>
      <c r="O2" s="25">
        <f xml:space="preserve"> Time!O$25</f>
        <v>44561</v>
      </c>
      <c r="P2" s="25">
        <f xml:space="preserve"> Time!P$25</f>
        <v>44651</v>
      </c>
      <c r="Q2" s="25">
        <f xml:space="preserve"> Time!Q$25</f>
        <v>44742</v>
      </c>
      <c r="R2" s="25">
        <f xml:space="preserve"> Time!R$25</f>
        <v>44834</v>
      </c>
      <c r="S2" s="25">
        <f xml:space="preserve"> Time!S$25</f>
        <v>44926</v>
      </c>
      <c r="T2" s="25">
        <f xml:space="preserve"> Time!T$25</f>
        <v>45016</v>
      </c>
      <c r="U2" s="25">
        <f xml:space="preserve"> Time!U$25</f>
        <v>45107</v>
      </c>
      <c r="V2" s="25">
        <f xml:space="preserve"> Time!V$25</f>
        <v>45199</v>
      </c>
      <c r="W2" s="25">
        <f xml:space="preserve"> Time!W$25</f>
        <v>45291</v>
      </c>
      <c r="X2" s="25">
        <f xml:space="preserve"> Time!X$25</f>
        <v>45382</v>
      </c>
      <c r="Y2" s="25">
        <f xml:space="preserve"> Time!Y$25</f>
        <v>45473</v>
      </c>
      <c r="Z2" s="25">
        <f xml:space="preserve"> Time!Z$25</f>
        <v>45565</v>
      </c>
      <c r="AA2" s="25">
        <f xml:space="preserve"> Time!AA$25</f>
        <v>45657</v>
      </c>
      <c r="AB2" s="25">
        <f xml:space="preserve"> Time!AB$25</f>
        <v>45747</v>
      </c>
      <c r="AC2" s="25">
        <f xml:space="preserve"> Time!AC$25</f>
        <v>45838</v>
      </c>
      <c r="AD2" s="25">
        <f xml:space="preserve"> Time!AD$25</f>
        <v>45930</v>
      </c>
      <c r="AE2" s="25">
        <f xml:space="preserve"> Time!AE$25</f>
        <v>46022</v>
      </c>
      <c r="AF2" s="25">
        <f xml:space="preserve"> Time!AF$25</f>
        <v>46112</v>
      </c>
      <c r="AG2" s="25">
        <f xml:space="preserve"> Time!AG$25</f>
        <v>46203</v>
      </c>
      <c r="AH2" s="25">
        <f xml:space="preserve"> Time!AH$25</f>
        <v>46295</v>
      </c>
      <c r="AI2" s="25">
        <f xml:space="preserve"> Time!AI$25</f>
        <v>46387</v>
      </c>
      <c r="AJ2" s="25">
        <f xml:space="preserve"> Time!AJ$25</f>
        <v>46477</v>
      </c>
      <c r="AK2" s="25">
        <f xml:space="preserve"> Time!AK$25</f>
        <v>46568</v>
      </c>
      <c r="AL2" s="25">
        <f xml:space="preserve"> Time!AL$25</f>
        <v>46660</v>
      </c>
      <c r="AM2" s="25">
        <f xml:space="preserve"> Time!AM$25</f>
        <v>46752</v>
      </c>
      <c r="AN2" s="25">
        <f xml:space="preserve"> Time!AN$25</f>
        <v>46843</v>
      </c>
      <c r="AO2" s="25">
        <f xml:space="preserve"> Time!AO$25</f>
        <v>46934</v>
      </c>
      <c r="AP2" s="25">
        <f xml:space="preserve"> Time!AP$25</f>
        <v>47026</v>
      </c>
      <c r="AQ2" s="25">
        <f xml:space="preserve"> Time!AQ$25</f>
        <v>47118</v>
      </c>
      <c r="AR2" s="25">
        <f xml:space="preserve"> Time!AR$25</f>
        <v>47208</v>
      </c>
      <c r="AS2" s="25">
        <f xml:space="preserve"> Time!AS$25</f>
        <v>47299</v>
      </c>
      <c r="AT2" s="25">
        <f xml:space="preserve"> Time!AT$25</f>
        <v>47391</v>
      </c>
      <c r="AU2" s="25">
        <f xml:space="preserve"> Time!AU$25</f>
        <v>47483</v>
      </c>
      <c r="AV2" s="25">
        <f xml:space="preserve"> Time!AV$25</f>
        <v>47573</v>
      </c>
      <c r="AW2" s="25">
        <f xml:space="preserve"> Time!AW$25</f>
        <v>47664</v>
      </c>
      <c r="AX2" s="25">
        <f xml:space="preserve"> Time!AX$25</f>
        <v>47756</v>
      </c>
      <c r="AY2" s="25">
        <f xml:space="preserve"> Time!AY$25</f>
        <v>47848</v>
      </c>
      <c r="AZ2" s="25">
        <f xml:space="preserve"> Time!AZ$25</f>
        <v>47938</v>
      </c>
      <c r="BA2" s="25">
        <f xml:space="preserve"> Time!BA$25</f>
        <v>48029</v>
      </c>
      <c r="BB2" s="25">
        <f xml:space="preserve"> Time!BB$25</f>
        <v>48121</v>
      </c>
      <c r="BC2" s="25">
        <f xml:space="preserve"> Time!BC$25</f>
        <v>48213</v>
      </c>
      <c r="BD2" s="25">
        <f xml:space="preserve"> Time!BD$25</f>
        <v>48304</v>
      </c>
      <c r="BE2" s="25">
        <f xml:space="preserve"> Time!BE$25</f>
        <v>48395</v>
      </c>
      <c r="BF2" s="25">
        <f xml:space="preserve"> Time!BF$25</f>
        <v>48487</v>
      </c>
      <c r="BG2" s="25">
        <f xml:space="preserve"> Time!BG$25</f>
        <v>48579</v>
      </c>
      <c r="BH2" s="25">
        <f xml:space="preserve"> Time!BH$25</f>
        <v>48669</v>
      </c>
      <c r="BI2" s="25">
        <f xml:space="preserve"> Time!BI$25</f>
        <v>48760</v>
      </c>
      <c r="BJ2" s="25">
        <f xml:space="preserve"> Time!BJ$25</f>
        <v>48852</v>
      </c>
      <c r="BK2" s="25">
        <f xml:space="preserve"> Time!BK$25</f>
        <v>48944</v>
      </c>
      <c r="BL2" s="25">
        <f xml:space="preserve"> Time!BL$25</f>
        <v>49034</v>
      </c>
      <c r="BM2" s="25">
        <f xml:space="preserve"> Time!BM$25</f>
        <v>49125</v>
      </c>
      <c r="BN2" s="25">
        <f xml:space="preserve"> Time!BN$25</f>
        <v>49217</v>
      </c>
      <c r="BO2" s="25">
        <f xml:space="preserve"> Time!BO$25</f>
        <v>49309</v>
      </c>
      <c r="BP2" s="25">
        <f xml:space="preserve"> Time!BP$25</f>
        <v>49399</v>
      </c>
      <c r="BQ2" s="25">
        <f xml:space="preserve"> Time!BQ$25</f>
        <v>49490</v>
      </c>
      <c r="BR2" s="25">
        <f xml:space="preserve"> Time!BR$25</f>
        <v>49582</v>
      </c>
      <c r="BS2" s="25">
        <f xml:space="preserve"> Time!BS$25</f>
        <v>49674</v>
      </c>
      <c r="BT2" s="25">
        <f xml:space="preserve"> Time!BT$25</f>
        <v>49765</v>
      </c>
      <c r="BU2" s="25">
        <f xml:space="preserve"> Time!BU$25</f>
        <v>49856</v>
      </c>
      <c r="BV2" s="25">
        <f xml:space="preserve"> Time!BV$25</f>
        <v>49948</v>
      </c>
      <c r="BW2" s="25">
        <f xml:space="preserve"> Time!BW$25</f>
        <v>50040</v>
      </c>
      <c r="BX2" s="25">
        <f xml:space="preserve"> Time!BX$25</f>
        <v>50130</v>
      </c>
      <c r="BY2" s="25">
        <f xml:space="preserve"> Time!BY$25</f>
        <v>50221</v>
      </c>
      <c r="BZ2" s="25">
        <f xml:space="preserve"> Time!BZ$25</f>
        <v>50313</v>
      </c>
      <c r="CA2" s="25">
        <f xml:space="preserve"> Time!CA$25</f>
        <v>50405</v>
      </c>
      <c r="CB2" s="25">
        <f xml:space="preserve"> Time!CB$25</f>
        <v>50495</v>
      </c>
      <c r="CC2" s="25">
        <f xml:space="preserve"> Time!CC$25</f>
        <v>50586</v>
      </c>
      <c r="CD2" s="25">
        <f xml:space="preserve"> Time!CD$25</f>
        <v>50678</v>
      </c>
      <c r="CE2" s="25">
        <f xml:space="preserve"> Time!CE$25</f>
        <v>50770</v>
      </c>
      <c r="CF2" s="25">
        <f xml:space="preserve"> Time!CF$25</f>
        <v>50860</v>
      </c>
      <c r="CG2" s="25">
        <f xml:space="preserve"> Time!CG$25</f>
        <v>50951</v>
      </c>
      <c r="CH2" s="25">
        <f xml:space="preserve"> Time!CH$25</f>
        <v>51043</v>
      </c>
      <c r="CI2" s="25">
        <f xml:space="preserve"> Time!CI$25</f>
        <v>51135</v>
      </c>
      <c r="CJ2" s="25">
        <f xml:space="preserve"> Time!CJ$25</f>
        <v>51226</v>
      </c>
      <c r="CK2" s="25">
        <f xml:space="preserve"> Time!CK$25</f>
        <v>51317</v>
      </c>
      <c r="CL2" s="25">
        <f xml:space="preserve"> Time!CL$25</f>
        <v>51409</v>
      </c>
      <c r="CM2" s="25">
        <f xml:space="preserve"> Time!CM$25</f>
        <v>51501</v>
      </c>
      <c r="CN2" s="25">
        <f xml:space="preserve"> Time!CN$25</f>
        <v>51591</v>
      </c>
      <c r="CO2" s="25">
        <f xml:space="preserve"> Time!CO$25</f>
        <v>51682</v>
      </c>
      <c r="CP2" s="25">
        <f xml:space="preserve"> Time!CP$25</f>
        <v>51774</v>
      </c>
      <c r="CQ2" s="25">
        <f xml:space="preserve"> Time!CQ$25</f>
        <v>51866</v>
      </c>
      <c r="CR2" s="25">
        <f xml:space="preserve"> Time!CR$25</f>
        <v>51956</v>
      </c>
      <c r="CS2" s="25">
        <f xml:space="preserve"> Time!CS$25</f>
        <v>52047</v>
      </c>
      <c r="CT2" s="25">
        <f xml:space="preserve"> Time!CT$25</f>
        <v>52139</v>
      </c>
      <c r="CU2" s="25">
        <f xml:space="preserve"> Time!CU$25</f>
        <v>52231</v>
      </c>
      <c r="CV2" s="25">
        <f xml:space="preserve"> Time!CV$25</f>
        <v>52321</v>
      </c>
      <c r="CW2" s="25">
        <f xml:space="preserve"> Time!CW$25</f>
        <v>52412</v>
      </c>
      <c r="CX2" s="25">
        <f xml:space="preserve"> Time!CX$25</f>
        <v>52504</v>
      </c>
      <c r="CY2" s="25">
        <f xml:space="preserve"> Time!CY$25</f>
        <v>52596</v>
      </c>
      <c r="CZ2" s="25">
        <f xml:space="preserve"> Time!CZ$25</f>
        <v>52687</v>
      </c>
      <c r="DA2" s="25">
        <f xml:space="preserve"> Time!DA$25</f>
        <v>52778</v>
      </c>
      <c r="DB2" s="25">
        <f xml:space="preserve"> Time!DB$25</f>
        <v>52870</v>
      </c>
      <c r="DC2" s="25">
        <f xml:space="preserve"> Time!DC$25</f>
        <v>52962</v>
      </c>
      <c r="DD2" s="25">
        <f xml:space="preserve"> Time!DD$25</f>
        <v>53052</v>
      </c>
      <c r="DE2" s="25">
        <f xml:space="preserve"> Time!DE$25</f>
        <v>53143</v>
      </c>
      <c r="DF2" s="25">
        <f xml:space="preserve"> Time!DF$25</f>
        <v>53235</v>
      </c>
      <c r="DG2" s="25">
        <f xml:space="preserve"> Time!DG$25</f>
        <v>53327</v>
      </c>
      <c r="DH2" s="25">
        <f xml:space="preserve"> Time!DH$25</f>
        <v>53417</v>
      </c>
      <c r="DI2" s="25">
        <f xml:space="preserve"> Time!DI$25</f>
        <v>53508</v>
      </c>
      <c r="DJ2" s="25">
        <f xml:space="preserve"> Time!DJ$25</f>
        <v>53600</v>
      </c>
      <c r="DK2" s="25">
        <f xml:space="preserve"> Time!DK$25</f>
        <v>53692</v>
      </c>
      <c r="DL2" s="25">
        <f xml:space="preserve"> Time!DL$25</f>
        <v>53782</v>
      </c>
      <c r="DM2" s="25">
        <f xml:space="preserve"> Time!DM$25</f>
        <v>53873</v>
      </c>
      <c r="DN2" s="25">
        <f xml:space="preserve"> Time!DN$25</f>
        <v>53965</v>
      </c>
      <c r="DO2" s="25">
        <f xml:space="preserve"> Time!DO$25</f>
        <v>54057</v>
      </c>
      <c r="DP2" s="25">
        <f xml:space="preserve"> Time!DP$25</f>
        <v>54148</v>
      </c>
      <c r="DQ2" s="25">
        <f xml:space="preserve"> Time!DQ$25</f>
        <v>54239</v>
      </c>
      <c r="DR2" s="25">
        <f xml:space="preserve"> Time!DR$25</f>
        <v>54331</v>
      </c>
      <c r="DS2" s="25">
        <f xml:space="preserve"> Time!DS$25</f>
        <v>54423</v>
      </c>
      <c r="DT2" s="25">
        <f xml:space="preserve"> Time!DT$25</f>
        <v>54513</v>
      </c>
      <c r="DU2" s="25">
        <f xml:space="preserve"> Time!DU$25</f>
        <v>54604</v>
      </c>
      <c r="DV2" s="25">
        <f xml:space="preserve"> Time!DV$25</f>
        <v>54696</v>
      </c>
      <c r="DW2" s="25">
        <f xml:space="preserve"> Time!DW$25</f>
        <v>54788</v>
      </c>
      <c r="DX2" s="25">
        <f xml:space="preserve"> Time!DX$25</f>
        <v>54878</v>
      </c>
      <c r="DY2" s="25">
        <f xml:space="preserve"> Time!DY$25</f>
        <v>54969</v>
      </c>
      <c r="DZ2" s="25">
        <f xml:space="preserve"> Time!DZ$25</f>
        <v>55061</v>
      </c>
      <c r="EA2" s="25">
        <f xml:space="preserve"> Time!EA$25</f>
        <v>55153</v>
      </c>
      <c r="EB2" s="25">
        <f xml:space="preserve"> Time!EB$25</f>
        <v>55243</v>
      </c>
      <c r="EC2" s="25">
        <f xml:space="preserve"> Time!EC$25</f>
        <v>55334</v>
      </c>
      <c r="ED2" s="25">
        <f xml:space="preserve"> Time!ED$25</f>
        <v>55426</v>
      </c>
      <c r="EE2" s="25">
        <f xml:space="preserve"> Time!EE$25</f>
        <v>55518</v>
      </c>
      <c r="EF2" s="25">
        <f xml:space="preserve"> Time!EF$25</f>
        <v>55609</v>
      </c>
      <c r="EG2" s="25">
        <f xml:space="preserve"> Time!EG$25</f>
        <v>55700</v>
      </c>
      <c r="EH2" s="25">
        <f xml:space="preserve"> Time!EH$25</f>
        <v>55792</v>
      </c>
      <c r="EI2" s="25">
        <f xml:space="preserve"> Time!EI$25</f>
        <v>55884</v>
      </c>
      <c r="EJ2" s="25">
        <f xml:space="preserve"> Time!EJ$25</f>
        <v>55974</v>
      </c>
      <c r="EK2" s="25">
        <f xml:space="preserve"> Time!EK$25</f>
        <v>56065</v>
      </c>
      <c r="EL2" s="25">
        <f xml:space="preserve"> Time!EL$25</f>
        <v>56157</v>
      </c>
      <c r="EM2" s="25">
        <f xml:space="preserve"> Time!EM$25</f>
        <v>56249</v>
      </c>
      <c r="EN2" s="25">
        <f xml:space="preserve"> Time!EN$25</f>
        <v>56339</v>
      </c>
      <c r="EO2" s="25">
        <f xml:space="preserve"> Time!EO$25</f>
        <v>56430</v>
      </c>
      <c r="EP2" s="25">
        <f xml:space="preserve"> Time!EP$25</f>
        <v>56522</v>
      </c>
      <c r="EQ2" s="25">
        <f xml:space="preserve"> Time!EQ$25</f>
        <v>56614</v>
      </c>
      <c r="ER2" s="25">
        <f xml:space="preserve"> Time!ER$25</f>
        <v>56704</v>
      </c>
      <c r="ES2" s="25">
        <f xml:space="preserve"> Time!ES$25</f>
        <v>56795</v>
      </c>
      <c r="ET2" s="25">
        <f xml:space="preserve"> Time!ET$25</f>
        <v>56887</v>
      </c>
      <c r="EU2" s="25">
        <f xml:space="preserve"> Time!EU$25</f>
        <v>56979</v>
      </c>
      <c r="EV2" s="25">
        <f xml:space="preserve"> Time!EV$25</f>
        <v>57070</v>
      </c>
      <c r="EW2" s="25">
        <f xml:space="preserve"> Time!EW$25</f>
        <v>57161</v>
      </c>
      <c r="EX2" s="25">
        <f xml:space="preserve"> Time!EX$25</f>
        <v>57253</v>
      </c>
      <c r="EY2" s="25">
        <f xml:space="preserve"> Time!EY$25</f>
        <v>57345</v>
      </c>
      <c r="EZ2" s="25">
        <f xml:space="preserve"> Time!EZ$25</f>
        <v>57435</v>
      </c>
      <c r="FA2" s="25">
        <f xml:space="preserve"> Time!FA$25</f>
        <v>57526</v>
      </c>
      <c r="FB2" s="25">
        <f xml:space="preserve"> Time!FB$25</f>
        <v>57618</v>
      </c>
      <c r="FC2" s="25">
        <f xml:space="preserve"> Time!FC$25</f>
        <v>57710</v>
      </c>
      <c r="FD2" s="25">
        <f xml:space="preserve"> Time!FD$25</f>
        <v>57800</v>
      </c>
      <c r="FE2" s="25">
        <f xml:space="preserve"> Time!FE$25</f>
        <v>57891</v>
      </c>
      <c r="FF2" s="25">
        <f xml:space="preserve"> Time!FF$25</f>
        <v>57983</v>
      </c>
      <c r="FG2" s="25">
        <f xml:space="preserve"> Time!FG$25</f>
        <v>58075</v>
      </c>
      <c r="FH2" s="25">
        <f xml:space="preserve"> Time!FH$25</f>
        <v>58165</v>
      </c>
      <c r="FI2" s="25">
        <f xml:space="preserve"> Time!FI$25</f>
        <v>58256</v>
      </c>
      <c r="FJ2" s="25">
        <f xml:space="preserve"> Time!FJ$25</f>
        <v>58348</v>
      </c>
      <c r="FK2" s="25">
        <f xml:space="preserve"> Time!FK$25</f>
        <v>58440</v>
      </c>
      <c r="FL2" s="25">
        <f xml:space="preserve"> Time!FL$25</f>
        <v>58531</v>
      </c>
      <c r="FM2" s="25">
        <f xml:space="preserve"> Time!FM$25</f>
        <v>58622</v>
      </c>
      <c r="FN2" s="25">
        <f xml:space="preserve"> Time!FN$25</f>
        <v>58714</v>
      </c>
      <c r="FO2" s="25">
        <f xml:space="preserve"> Time!FO$25</f>
        <v>58806</v>
      </c>
      <c r="FP2" s="25">
        <f xml:space="preserve"> Time!FP$25</f>
        <v>58896</v>
      </c>
      <c r="FQ2" s="25">
        <f xml:space="preserve"> Time!FQ$25</f>
        <v>58987</v>
      </c>
      <c r="FR2" s="25">
        <f xml:space="preserve"> Time!FR$25</f>
        <v>59079</v>
      </c>
      <c r="FS2" s="25">
        <f xml:space="preserve"> Time!FS$25</f>
        <v>59171</v>
      </c>
      <c r="FT2" s="25">
        <f xml:space="preserve"> Time!FT$25</f>
        <v>59261</v>
      </c>
      <c r="FU2" s="25">
        <f xml:space="preserve"> Time!FU$25</f>
        <v>59352</v>
      </c>
      <c r="FV2" s="25">
        <f xml:space="preserve"> Time!FV$25</f>
        <v>59444</v>
      </c>
      <c r="FW2" s="25">
        <f xml:space="preserve"> Time!FW$25</f>
        <v>59536</v>
      </c>
      <c r="FX2" s="25">
        <f xml:space="preserve"> Time!FX$25</f>
        <v>59626</v>
      </c>
      <c r="FY2" s="25">
        <f xml:space="preserve"> Time!FY$25</f>
        <v>59717</v>
      </c>
      <c r="FZ2" s="25">
        <f xml:space="preserve"> Time!FZ$25</f>
        <v>59809</v>
      </c>
      <c r="GA2" s="25">
        <f xml:space="preserve"> Time!GA$25</f>
        <v>59901</v>
      </c>
      <c r="GB2" s="25">
        <f xml:space="preserve"> Time!GB$25</f>
        <v>59992</v>
      </c>
      <c r="GC2" s="25">
        <f xml:space="preserve"> Time!GC$25</f>
        <v>60083</v>
      </c>
      <c r="GD2" s="25">
        <f xml:space="preserve"> Time!GD$25</f>
        <v>60175</v>
      </c>
      <c r="GE2" s="25">
        <f xml:space="preserve"> Time!GE$25</f>
        <v>60267</v>
      </c>
      <c r="GF2" s="25">
        <f xml:space="preserve"> Time!GF$25</f>
        <v>60357</v>
      </c>
      <c r="GG2" s="25">
        <f xml:space="preserve"> Time!GG$25</f>
        <v>60448</v>
      </c>
      <c r="GH2" s="25">
        <f xml:space="preserve"> Time!GH$25</f>
        <v>60540</v>
      </c>
      <c r="GI2" s="25">
        <f xml:space="preserve"> Time!GI$25</f>
        <v>60632</v>
      </c>
      <c r="GJ2" s="25">
        <f xml:space="preserve"> Time!GJ$25</f>
        <v>60722</v>
      </c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  <c r="HB2"/>
      <c r="HC2"/>
      <c r="HD2"/>
      <c r="HE2"/>
      <c r="HF2"/>
      <c r="HG2"/>
      <c r="HH2"/>
      <c r="HI2"/>
      <c r="HJ2"/>
      <c r="HK2"/>
      <c r="HL2"/>
      <c r="HM2"/>
      <c r="HN2"/>
      <c r="HO2"/>
      <c r="HP2"/>
      <c r="HQ2"/>
      <c r="HR2"/>
      <c r="HS2"/>
      <c r="HT2"/>
      <c r="HU2"/>
      <c r="HV2"/>
      <c r="HW2"/>
      <c r="HX2"/>
      <c r="HY2"/>
      <c r="HZ2"/>
      <c r="IA2"/>
      <c r="IB2"/>
      <c r="IC2"/>
      <c r="ID2"/>
      <c r="IE2"/>
      <c r="IF2"/>
      <c r="IG2"/>
      <c r="IH2"/>
      <c r="II2"/>
      <c r="IJ2"/>
      <c r="IK2"/>
      <c r="IL2"/>
      <c r="IM2"/>
      <c r="IN2"/>
      <c r="IO2"/>
      <c r="IP2"/>
      <c r="IQ2"/>
      <c r="IR2"/>
      <c r="IS2"/>
      <c r="IT2"/>
      <c r="IU2"/>
      <c r="IV2"/>
      <c r="IW2"/>
      <c r="IX2"/>
      <c r="IY2"/>
      <c r="IZ2"/>
      <c r="JA2"/>
      <c r="JB2"/>
      <c r="JC2"/>
      <c r="JD2"/>
      <c r="JE2"/>
      <c r="JF2"/>
      <c r="JG2"/>
      <c r="JH2"/>
      <c r="JI2"/>
      <c r="JJ2"/>
      <c r="JK2"/>
      <c r="JL2"/>
      <c r="JM2"/>
      <c r="JN2"/>
      <c r="JO2"/>
      <c r="JP2"/>
      <c r="JQ2"/>
      <c r="JR2"/>
      <c r="JS2"/>
      <c r="JT2"/>
      <c r="JU2"/>
      <c r="JV2"/>
      <c r="JW2"/>
      <c r="JX2"/>
      <c r="JY2"/>
      <c r="JZ2"/>
      <c r="KA2"/>
      <c r="KB2"/>
      <c r="KC2"/>
      <c r="KD2"/>
      <c r="KE2"/>
      <c r="KF2"/>
      <c r="KG2"/>
      <c r="KH2"/>
      <c r="KI2"/>
      <c r="KJ2"/>
      <c r="KK2"/>
      <c r="KL2"/>
      <c r="KM2"/>
      <c r="KN2"/>
      <c r="KO2"/>
      <c r="KP2"/>
      <c r="KQ2"/>
      <c r="KR2"/>
      <c r="KS2"/>
      <c r="KT2"/>
      <c r="KU2"/>
      <c r="KV2"/>
      <c r="KW2"/>
      <c r="KX2"/>
      <c r="KY2"/>
      <c r="KZ2"/>
      <c r="LA2"/>
      <c r="LB2"/>
      <c r="LC2"/>
      <c r="LD2"/>
      <c r="LE2"/>
      <c r="LF2"/>
      <c r="LG2"/>
      <c r="LH2"/>
      <c r="LI2"/>
      <c r="LJ2"/>
      <c r="LK2"/>
      <c r="LL2"/>
      <c r="LM2"/>
      <c r="LN2"/>
      <c r="LO2"/>
      <c r="LP2"/>
      <c r="LQ2"/>
      <c r="LR2"/>
      <c r="LS2"/>
      <c r="LT2"/>
      <c r="LU2"/>
      <c r="LV2"/>
      <c r="LW2"/>
      <c r="LX2"/>
      <c r="LY2"/>
      <c r="LZ2"/>
      <c r="MA2"/>
      <c r="MB2"/>
      <c r="MC2"/>
      <c r="MD2"/>
      <c r="ME2"/>
      <c r="MF2"/>
      <c r="MG2"/>
      <c r="MH2"/>
      <c r="MI2"/>
      <c r="MJ2"/>
      <c r="MK2"/>
      <c r="ML2"/>
      <c r="MM2"/>
      <c r="MN2"/>
      <c r="MO2"/>
      <c r="MP2"/>
      <c r="MQ2"/>
      <c r="MR2"/>
      <c r="MS2"/>
      <c r="MT2"/>
      <c r="MU2"/>
      <c r="MV2"/>
      <c r="MW2"/>
      <c r="MX2"/>
      <c r="MY2"/>
      <c r="MZ2"/>
      <c r="NA2"/>
      <c r="NB2"/>
      <c r="NC2"/>
      <c r="ND2"/>
      <c r="NE2"/>
      <c r="NF2"/>
      <c r="NG2"/>
      <c r="NH2"/>
      <c r="NI2"/>
      <c r="NJ2"/>
      <c r="NK2"/>
      <c r="NL2"/>
      <c r="NM2"/>
      <c r="NN2"/>
      <c r="NO2"/>
      <c r="NP2"/>
      <c r="NQ2"/>
      <c r="NR2"/>
      <c r="NS2"/>
      <c r="NT2"/>
      <c r="NU2"/>
      <c r="NV2"/>
      <c r="NW2"/>
      <c r="NX2"/>
      <c r="NY2"/>
      <c r="NZ2"/>
      <c r="OA2"/>
      <c r="OB2"/>
      <c r="OC2"/>
      <c r="OD2"/>
      <c r="OE2"/>
      <c r="OF2"/>
      <c r="OG2"/>
      <c r="OH2"/>
      <c r="OI2"/>
      <c r="OJ2"/>
      <c r="OK2"/>
      <c r="OL2"/>
      <c r="OM2"/>
      <c r="ON2"/>
      <c r="OO2"/>
      <c r="OP2"/>
      <c r="OQ2"/>
      <c r="OR2"/>
      <c r="OS2"/>
      <c r="OT2"/>
      <c r="OU2"/>
      <c r="OV2"/>
      <c r="OW2"/>
      <c r="OX2"/>
      <c r="OY2"/>
      <c r="OZ2"/>
      <c r="PA2"/>
      <c r="PB2"/>
      <c r="PC2"/>
      <c r="PD2"/>
      <c r="PE2"/>
      <c r="PF2"/>
      <c r="PG2"/>
      <c r="PH2"/>
      <c r="PI2"/>
      <c r="PJ2"/>
      <c r="PK2"/>
      <c r="PL2"/>
      <c r="PM2"/>
      <c r="PN2"/>
      <c r="PO2"/>
      <c r="PP2"/>
      <c r="PQ2"/>
      <c r="PR2"/>
      <c r="PS2"/>
      <c r="PT2"/>
      <c r="PU2"/>
      <c r="PV2"/>
      <c r="PW2"/>
      <c r="PX2"/>
      <c r="PY2"/>
    </row>
    <row r="3" spans="1:441" s="18" customFormat="1" x14ac:dyDescent="0.35">
      <c r="A3" s="15"/>
      <c r="B3" s="15"/>
      <c r="C3" s="21"/>
      <c r="D3" s="60"/>
      <c r="E3" s="17" t="str">
        <f xml:space="preserve"> Time!E$67</f>
        <v>Timeline label</v>
      </c>
      <c r="F3" s="350">
        <f xml:space="preserve"> Output!J2</f>
        <v>0</v>
      </c>
      <c r="G3" s="121" t="s">
        <v>25</v>
      </c>
      <c r="H3" s="17"/>
      <c r="I3" s="180"/>
      <c r="J3" s="48" t="str">
        <f xml:space="preserve"> Time!J$67</f>
        <v>Pre-fcst</v>
      </c>
      <c r="K3" s="48" t="str">
        <f xml:space="preserve"> Time!K$67</f>
        <v>Pre-fcst</v>
      </c>
      <c r="L3" s="48" t="str">
        <f xml:space="preserve"> Time!L$67</f>
        <v>Fin Close</v>
      </c>
      <c r="M3" s="48" t="str">
        <f xml:space="preserve"> Time!M$67</f>
        <v>Operations</v>
      </c>
      <c r="N3" s="48" t="str">
        <f xml:space="preserve"> Time!N$67</f>
        <v>Operations</v>
      </c>
      <c r="O3" s="48" t="str">
        <f xml:space="preserve"> Time!O$67</f>
        <v>Operations</v>
      </c>
      <c r="P3" s="48" t="str">
        <f xml:space="preserve"> Time!P$67</f>
        <v>Operations</v>
      </c>
      <c r="Q3" s="48" t="str">
        <f xml:space="preserve"> Time!Q$67</f>
        <v>Operations</v>
      </c>
      <c r="R3" s="48" t="str">
        <f xml:space="preserve"> Time!R$67</f>
        <v>Operations</v>
      </c>
      <c r="S3" s="48" t="str">
        <f xml:space="preserve"> Time!S$67</f>
        <v>Operations</v>
      </c>
      <c r="T3" s="48" t="str">
        <f xml:space="preserve"> Time!T$67</f>
        <v>Operations</v>
      </c>
      <c r="U3" s="48" t="str">
        <f xml:space="preserve"> Time!U$67</f>
        <v>Operations</v>
      </c>
      <c r="V3" s="48" t="str">
        <f xml:space="preserve"> Time!V$67</f>
        <v>Operations</v>
      </c>
      <c r="W3" s="48" t="str">
        <f xml:space="preserve"> Time!W$67</f>
        <v>Operations</v>
      </c>
      <c r="X3" s="48" t="str">
        <f xml:space="preserve"> Time!X$67</f>
        <v>Operations</v>
      </c>
      <c r="Y3" s="48" t="str">
        <f xml:space="preserve"> Time!Y$67</f>
        <v>Operations</v>
      </c>
      <c r="Z3" s="48" t="str">
        <f xml:space="preserve"> Time!Z$67</f>
        <v>Operations</v>
      </c>
      <c r="AA3" s="48" t="str">
        <f xml:space="preserve"> Time!AA$67</f>
        <v>Operations</v>
      </c>
      <c r="AB3" s="48" t="str">
        <f xml:space="preserve"> Time!AB$67</f>
        <v>Operations</v>
      </c>
      <c r="AC3" s="48" t="str">
        <f xml:space="preserve"> Time!AC$67</f>
        <v>Operations</v>
      </c>
      <c r="AD3" s="48" t="str">
        <f xml:space="preserve"> Time!AD$67</f>
        <v>Operations</v>
      </c>
      <c r="AE3" s="48" t="str">
        <f xml:space="preserve"> Time!AE$67</f>
        <v>Operations</v>
      </c>
      <c r="AF3" s="48" t="str">
        <f xml:space="preserve"> Time!AF$67</f>
        <v>Operations</v>
      </c>
      <c r="AG3" s="48" t="str">
        <f xml:space="preserve"> Time!AG$67</f>
        <v>Operations</v>
      </c>
      <c r="AH3" s="48" t="str">
        <f xml:space="preserve"> Time!AH$67</f>
        <v>Operations</v>
      </c>
      <c r="AI3" s="48" t="str">
        <f xml:space="preserve"> Time!AI$67</f>
        <v>Operations</v>
      </c>
      <c r="AJ3" s="48" t="str">
        <f xml:space="preserve"> Time!AJ$67</f>
        <v>Operations</v>
      </c>
      <c r="AK3" s="48" t="str">
        <f xml:space="preserve"> Time!AK$67</f>
        <v>Operations</v>
      </c>
      <c r="AL3" s="48" t="str">
        <f xml:space="preserve"> Time!AL$67</f>
        <v>Operations</v>
      </c>
      <c r="AM3" s="48" t="str">
        <f xml:space="preserve"> Time!AM$67</f>
        <v>Operations</v>
      </c>
      <c r="AN3" s="48" t="str">
        <f xml:space="preserve"> Time!AN$67</f>
        <v>Operations</v>
      </c>
      <c r="AO3" s="48" t="str">
        <f xml:space="preserve"> Time!AO$67</f>
        <v>Operations</v>
      </c>
      <c r="AP3" s="48" t="str">
        <f xml:space="preserve"> Time!AP$67</f>
        <v>Operations</v>
      </c>
      <c r="AQ3" s="48" t="str">
        <f xml:space="preserve"> Time!AQ$67</f>
        <v>Operations</v>
      </c>
      <c r="AR3" s="48" t="str">
        <f xml:space="preserve"> Time!AR$67</f>
        <v>Operations</v>
      </c>
      <c r="AS3" s="48" t="str">
        <f xml:space="preserve"> Time!AS$67</f>
        <v>Operations</v>
      </c>
      <c r="AT3" s="48" t="str">
        <f xml:space="preserve"> Time!AT$67</f>
        <v>Operations</v>
      </c>
      <c r="AU3" s="48" t="str">
        <f xml:space="preserve"> Time!AU$67</f>
        <v>Operations</v>
      </c>
      <c r="AV3" s="48" t="str">
        <f xml:space="preserve"> Time!AV$67</f>
        <v>Operations</v>
      </c>
      <c r="AW3" s="48" t="str">
        <f xml:space="preserve"> Time!AW$67</f>
        <v>Operations</v>
      </c>
      <c r="AX3" s="48" t="str">
        <f xml:space="preserve"> Time!AX$67</f>
        <v>Operations</v>
      </c>
      <c r="AY3" s="48" t="str">
        <f xml:space="preserve"> Time!AY$67</f>
        <v>Operations</v>
      </c>
      <c r="AZ3" s="48" t="str">
        <f xml:space="preserve"> Time!AZ$67</f>
        <v>Operations</v>
      </c>
      <c r="BA3" s="48" t="str">
        <f xml:space="preserve"> Time!BA$67</f>
        <v>Operations</v>
      </c>
      <c r="BB3" s="48" t="str">
        <f xml:space="preserve"> Time!BB$67</f>
        <v>Operations</v>
      </c>
      <c r="BC3" s="48" t="str">
        <f xml:space="preserve"> Time!BC$67</f>
        <v>Operations</v>
      </c>
      <c r="BD3" s="48" t="str">
        <f xml:space="preserve"> Time!BD$67</f>
        <v>Operations</v>
      </c>
      <c r="BE3" s="48" t="str">
        <f xml:space="preserve"> Time!BE$67</f>
        <v>Operations</v>
      </c>
      <c r="BF3" s="48" t="str">
        <f xml:space="preserve"> Time!BF$67</f>
        <v>Operations</v>
      </c>
      <c r="BG3" s="48" t="str">
        <f xml:space="preserve"> Time!BG$67</f>
        <v>Operations</v>
      </c>
      <c r="BH3" s="48" t="str">
        <f xml:space="preserve"> Time!BH$67</f>
        <v>Operations</v>
      </c>
      <c r="BI3" s="48" t="str">
        <f xml:space="preserve"> Time!BI$67</f>
        <v>Operations</v>
      </c>
      <c r="BJ3" s="48" t="str">
        <f xml:space="preserve"> Time!BJ$67</f>
        <v>Operations</v>
      </c>
      <c r="BK3" s="48" t="str">
        <f xml:space="preserve"> Time!BK$67</f>
        <v>Operations</v>
      </c>
      <c r="BL3" s="48" t="str">
        <f xml:space="preserve"> Time!BL$67</f>
        <v>Operations</v>
      </c>
      <c r="BM3" s="48" t="str">
        <f xml:space="preserve"> Time!BM$67</f>
        <v>Operations</v>
      </c>
      <c r="BN3" s="48" t="str">
        <f xml:space="preserve"> Time!BN$67</f>
        <v>Operations</v>
      </c>
      <c r="BO3" s="48" t="str">
        <f xml:space="preserve"> Time!BO$67</f>
        <v>Operations</v>
      </c>
      <c r="BP3" s="48" t="str">
        <f xml:space="preserve"> Time!BP$67</f>
        <v>Operations</v>
      </c>
      <c r="BQ3" s="48" t="str">
        <f xml:space="preserve"> Time!BQ$67</f>
        <v>Operations</v>
      </c>
      <c r="BR3" s="48" t="str">
        <f xml:space="preserve"> Time!BR$67</f>
        <v>Operations</v>
      </c>
      <c r="BS3" s="48" t="str">
        <f xml:space="preserve"> Time!BS$67</f>
        <v>Operations</v>
      </c>
      <c r="BT3" s="48" t="str">
        <f xml:space="preserve"> Time!BT$67</f>
        <v>Operations</v>
      </c>
      <c r="BU3" s="48" t="str">
        <f xml:space="preserve"> Time!BU$67</f>
        <v>Operations</v>
      </c>
      <c r="BV3" s="48" t="str">
        <f xml:space="preserve"> Time!BV$67</f>
        <v>Operations</v>
      </c>
      <c r="BW3" s="48" t="str">
        <f xml:space="preserve"> Time!BW$67</f>
        <v>Operations</v>
      </c>
      <c r="BX3" s="48" t="str">
        <f xml:space="preserve"> Time!BX$67</f>
        <v>Operations</v>
      </c>
      <c r="BY3" s="48" t="str">
        <f xml:space="preserve"> Time!BY$67</f>
        <v>Operations</v>
      </c>
      <c r="BZ3" s="48" t="str">
        <f xml:space="preserve"> Time!BZ$67</f>
        <v>Operations</v>
      </c>
      <c r="CA3" s="48" t="str">
        <f xml:space="preserve"> Time!CA$67</f>
        <v>Operations</v>
      </c>
      <c r="CB3" s="48" t="str">
        <f xml:space="preserve"> Time!CB$67</f>
        <v>Operations</v>
      </c>
      <c r="CC3" s="48" t="str">
        <f xml:space="preserve"> Time!CC$67</f>
        <v>Operations</v>
      </c>
      <c r="CD3" s="48" t="str">
        <f xml:space="preserve"> Time!CD$67</f>
        <v>Operations</v>
      </c>
      <c r="CE3" s="48" t="str">
        <f xml:space="preserve"> Time!CE$67</f>
        <v>Operations</v>
      </c>
      <c r="CF3" s="48" t="str">
        <f xml:space="preserve"> Time!CF$67</f>
        <v>Operations</v>
      </c>
      <c r="CG3" s="48" t="str">
        <f xml:space="preserve"> Time!CG$67</f>
        <v>Operations</v>
      </c>
      <c r="CH3" s="48" t="str">
        <f xml:space="preserve"> Time!CH$67</f>
        <v>Operations</v>
      </c>
      <c r="CI3" s="48" t="str">
        <f xml:space="preserve"> Time!CI$67</f>
        <v>Operations</v>
      </c>
      <c r="CJ3" s="48" t="str">
        <f xml:space="preserve"> Time!CJ$67</f>
        <v>Operations</v>
      </c>
      <c r="CK3" s="48" t="str">
        <f xml:space="preserve"> Time!CK$67</f>
        <v>Operations</v>
      </c>
      <c r="CL3" s="48" t="str">
        <f xml:space="preserve"> Time!CL$67</f>
        <v>Operations</v>
      </c>
      <c r="CM3" s="48" t="str">
        <f xml:space="preserve"> Time!CM$67</f>
        <v>Operations</v>
      </c>
      <c r="CN3" s="48" t="str">
        <f xml:space="preserve"> Time!CN$67</f>
        <v>Operations</v>
      </c>
      <c r="CO3" s="48" t="str">
        <f xml:space="preserve"> Time!CO$67</f>
        <v>Operations</v>
      </c>
      <c r="CP3" s="48" t="str">
        <f xml:space="preserve"> Time!CP$67</f>
        <v>Operations</v>
      </c>
      <c r="CQ3" s="48" t="str">
        <f xml:space="preserve"> Time!CQ$67</f>
        <v>Operations</v>
      </c>
      <c r="CR3" s="48" t="str">
        <f xml:space="preserve"> Time!CR$67</f>
        <v>Operations</v>
      </c>
      <c r="CS3" s="48" t="str">
        <f xml:space="preserve"> Time!CS$67</f>
        <v>Operations</v>
      </c>
      <c r="CT3" s="48" t="str">
        <f xml:space="preserve"> Time!CT$67</f>
        <v>Operations</v>
      </c>
      <c r="CU3" s="48" t="str">
        <f xml:space="preserve"> Time!CU$67</f>
        <v>Operations</v>
      </c>
      <c r="CV3" s="48" t="str">
        <f xml:space="preserve"> Time!CV$67</f>
        <v>Operations</v>
      </c>
      <c r="CW3" s="48" t="str">
        <f xml:space="preserve"> Time!CW$67</f>
        <v>Operations</v>
      </c>
      <c r="CX3" s="48" t="str">
        <f xml:space="preserve"> Time!CX$67</f>
        <v>Operations</v>
      </c>
      <c r="CY3" s="48" t="str">
        <f xml:space="preserve"> Time!CY$67</f>
        <v>Operations</v>
      </c>
      <c r="CZ3" s="48" t="str">
        <f xml:space="preserve"> Time!CZ$67</f>
        <v>Operations</v>
      </c>
      <c r="DA3" s="48" t="str">
        <f xml:space="preserve"> Time!DA$67</f>
        <v>Operations</v>
      </c>
      <c r="DB3" s="48" t="str">
        <f xml:space="preserve"> Time!DB$67</f>
        <v>Operations</v>
      </c>
      <c r="DC3" s="48" t="str">
        <f xml:space="preserve"> Time!DC$67</f>
        <v>Operations</v>
      </c>
      <c r="DD3" s="48" t="str">
        <f xml:space="preserve"> Time!DD$67</f>
        <v>Operations</v>
      </c>
      <c r="DE3" s="48" t="str">
        <f xml:space="preserve"> Time!DE$67</f>
        <v>Operations</v>
      </c>
      <c r="DF3" s="48" t="str">
        <f xml:space="preserve"> Time!DF$67</f>
        <v>Operations</v>
      </c>
      <c r="DG3" s="48" t="str">
        <f xml:space="preserve"> Time!DG$67</f>
        <v>Operations</v>
      </c>
      <c r="DH3" s="48" t="str">
        <f xml:space="preserve"> Time!DH$67</f>
        <v>Operations</v>
      </c>
      <c r="DI3" s="48" t="str">
        <f xml:space="preserve"> Time!DI$67</f>
        <v>Post ops</v>
      </c>
      <c r="DJ3" s="48" t="str">
        <f xml:space="preserve"> Time!DJ$67</f>
        <v>Post ops</v>
      </c>
      <c r="DK3" s="48" t="str">
        <f xml:space="preserve"> Time!DK$67</f>
        <v>Post ops</v>
      </c>
      <c r="DL3" s="48" t="str">
        <f xml:space="preserve"> Time!DL$67</f>
        <v>Post ops</v>
      </c>
      <c r="DM3" s="48" t="str">
        <f xml:space="preserve"> Time!DM$67</f>
        <v>Post ops</v>
      </c>
      <c r="DN3" s="48" t="str">
        <f xml:space="preserve"> Time!DN$67</f>
        <v>Post ops</v>
      </c>
      <c r="DO3" s="48" t="str">
        <f xml:space="preserve"> Time!DO$67</f>
        <v>Post ops</v>
      </c>
      <c r="DP3" s="48" t="str">
        <f xml:space="preserve"> Time!DP$67</f>
        <v>Post ops</v>
      </c>
      <c r="DQ3" s="48" t="str">
        <f xml:space="preserve"> Time!DQ$67</f>
        <v>Post ops</v>
      </c>
      <c r="DR3" s="48" t="str">
        <f xml:space="preserve"> Time!DR$67</f>
        <v>Post ops</v>
      </c>
      <c r="DS3" s="48" t="str">
        <f xml:space="preserve"> Time!DS$67</f>
        <v>Post ops</v>
      </c>
      <c r="DT3" s="48" t="str">
        <f xml:space="preserve"> Time!DT$67</f>
        <v>Post ops</v>
      </c>
      <c r="DU3" s="48" t="str">
        <f xml:space="preserve"> Time!DU$67</f>
        <v>Post ops</v>
      </c>
      <c r="DV3" s="48" t="str">
        <f xml:space="preserve"> Time!DV$67</f>
        <v>Post ops</v>
      </c>
      <c r="DW3" s="48" t="str">
        <f xml:space="preserve"> Time!DW$67</f>
        <v>Post ops</v>
      </c>
      <c r="DX3" s="48" t="str">
        <f xml:space="preserve"> Time!DX$67</f>
        <v>Post ops</v>
      </c>
      <c r="DY3" s="48" t="str">
        <f xml:space="preserve"> Time!DY$67</f>
        <v>Post ops</v>
      </c>
      <c r="DZ3" s="48" t="str">
        <f xml:space="preserve"> Time!DZ$67</f>
        <v>Post ops</v>
      </c>
      <c r="EA3" s="48" t="str">
        <f xml:space="preserve"> Time!EA$67</f>
        <v>Post ops</v>
      </c>
      <c r="EB3" s="48" t="str">
        <f xml:space="preserve"> Time!EB$67</f>
        <v>Post ops</v>
      </c>
      <c r="EC3" s="48" t="str">
        <f xml:space="preserve"> Time!EC$67</f>
        <v>Post ops</v>
      </c>
      <c r="ED3" s="48" t="str">
        <f xml:space="preserve"> Time!ED$67</f>
        <v>Post ops</v>
      </c>
      <c r="EE3" s="48" t="str">
        <f xml:space="preserve"> Time!EE$67</f>
        <v>Post ops</v>
      </c>
      <c r="EF3" s="48" t="str">
        <f xml:space="preserve"> Time!EF$67</f>
        <v>Post ops</v>
      </c>
      <c r="EG3" s="48" t="str">
        <f xml:space="preserve"> Time!EG$67</f>
        <v>Post ops</v>
      </c>
      <c r="EH3" s="48" t="str">
        <f xml:space="preserve"> Time!EH$67</f>
        <v>Post ops</v>
      </c>
      <c r="EI3" s="48" t="str">
        <f xml:space="preserve"> Time!EI$67</f>
        <v>Post ops</v>
      </c>
      <c r="EJ3" s="48" t="str">
        <f xml:space="preserve"> Time!EJ$67</f>
        <v>Post ops</v>
      </c>
      <c r="EK3" s="48" t="str">
        <f xml:space="preserve"> Time!EK$67</f>
        <v>Post ops</v>
      </c>
      <c r="EL3" s="48" t="str">
        <f xml:space="preserve"> Time!EL$67</f>
        <v>Post ops</v>
      </c>
      <c r="EM3" s="48" t="str">
        <f xml:space="preserve"> Time!EM$67</f>
        <v>Post ops</v>
      </c>
      <c r="EN3" s="48" t="str">
        <f xml:space="preserve"> Time!EN$67</f>
        <v>Post ops</v>
      </c>
      <c r="EO3" s="48" t="str">
        <f xml:space="preserve"> Time!EO$67</f>
        <v>Post ops</v>
      </c>
      <c r="EP3" s="48" t="str">
        <f xml:space="preserve"> Time!EP$67</f>
        <v>Post ops</v>
      </c>
      <c r="EQ3" s="48" t="str">
        <f xml:space="preserve"> Time!EQ$67</f>
        <v>Post ops</v>
      </c>
      <c r="ER3" s="48" t="str">
        <f xml:space="preserve"> Time!ER$67</f>
        <v>Post ops</v>
      </c>
      <c r="ES3" s="48" t="str">
        <f xml:space="preserve"> Time!ES$67</f>
        <v>Post ops</v>
      </c>
      <c r="ET3" s="48" t="str">
        <f xml:space="preserve"> Time!ET$67</f>
        <v>Post ops</v>
      </c>
      <c r="EU3" s="48" t="str">
        <f xml:space="preserve"> Time!EU$67</f>
        <v>Post ops</v>
      </c>
      <c r="EV3" s="48" t="str">
        <f xml:space="preserve"> Time!EV$67</f>
        <v>Post ops</v>
      </c>
      <c r="EW3" s="48" t="str">
        <f xml:space="preserve"> Time!EW$67</f>
        <v>Post ops</v>
      </c>
      <c r="EX3" s="48" t="str">
        <f xml:space="preserve"> Time!EX$67</f>
        <v>Post ops</v>
      </c>
      <c r="EY3" s="48" t="str">
        <f xml:space="preserve"> Time!EY$67</f>
        <v>Post ops</v>
      </c>
      <c r="EZ3" s="48" t="str">
        <f xml:space="preserve"> Time!EZ$67</f>
        <v>Post ops</v>
      </c>
      <c r="FA3" s="48" t="str">
        <f xml:space="preserve"> Time!FA$67</f>
        <v>Post ops</v>
      </c>
      <c r="FB3" s="48" t="str">
        <f xml:space="preserve"> Time!FB$67</f>
        <v>Post ops</v>
      </c>
      <c r="FC3" s="48" t="str">
        <f xml:space="preserve"> Time!FC$67</f>
        <v>Post ops</v>
      </c>
      <c r="FD3" s="48" t="str">
        <f xml:space="preserve"> Time!FD$67</f>
        <v>Post ops</v>
      </c>
      <c r="FE3" s="48" t="str">
        <f xml:space="preserve"> Time!FE$67</f>
        <v>Post ops</v>
      </c>
      <c r="FF3" s="48" t="str">
        <f xml:space="preserve"> Time!FF$67</f>
        <v>Post ops</v>
      </c>
      <c r="FG3" s="48" t="str">
        <f xml:space="preserve"> Time!FG$67</f>
        <v>Post ops</v>
      </c>
      <c r="FH3" s="48" t="str">
        <f xml:space="preserve"> Time!FH$67</f>
        <v>Post ops</v>
      </c>
      <c r="FI3" s="48" t="str">
        <f xml:space="preserve"> Time!FI$67</f>
        <v>Post ops</v>
      </c>
      <c r="FJ3" s="48" t="str">
        <f xml:space="preserve"> Time!FJ$67</f>
        <v>Post ops</v>
      </c>
      <c r="FK3" s="48" t="str">
        <f xml:space="preserve"> Time!FK$67</f>
        <v>Post ops</v>
      </c>
      <c r="FL3" s="48" t="str">
        <f xml:space="preserve"> Time!FL$67</f>
        <v>Post ops</v>
      </c>
      <c r="FM3" s="48" t="str">
        <f xml:space="preserve"> Time!FM$67</f>
        <v>Post ops</v>
      </c>
      <c r="FN3" s="48" t="str">
        <f xml:space="preserve"> Time!FN$67</f>
        <v>Post ops</v>
      </c>
      <c r="FO3" s="48" t="str">
        <f xml:space="preserve"> Time!FO$67</f>
        <v>Post ops</v>
      </c>
      <c r="FP3" s="48" t="str">
        <f xml:space="preserve"> Time!FP$67</f>
        <v>Post ops</v>
      </c>
      <c r="FQ3" s="48" t="str">
        <f xml:space="preserve"> Time!FQ$67</f>
        <v>Post ops</v>
      </c>
      <c r="FR3" s="48" t="str">
        <f xml:space="preserve"> Time!FR$67</f>
        <v>Post ops</v>
      </c>
      <c r="FS3" s="48" t="str">
        <f xml:space="preserve"> Time!FS$67</f>
        <v>Post ops</v>
      </c>
      <c r="FT3" s="48" t="str">
        <f xml:space="preserve"> Time!FT$67</f>
        <v>Post ops</v>
      </c>
      <c r="FU3" s="48" t="str">
        <f xml:space="preserve"> Time!FU$67</f>
        <v>Post ops</v>
      </c>
      <c r="FV3" s="48" t="str">
        <f xml:space="preserve"> Time!FV$67</f>
        <v>Post ops</v>
      </c>
      <c r="FW3" s="48" t="str">
        <f xml:space="preserve"> Time!FW$67</f>
        <v>Post ops</v>
      </c>
      <c r="FX3" s="48" t="str">
        <f xml:space="preserve"> Time!FX$67</f>
        <v>Post ops</v>
      </c>
      <c r="FY3" s="48" t="str">
        <f xml:space="preserve"> Time!FY$67</f>
        <v>Post ops</v>
      </c>
      <c r="FZ3" s="48" t="str">
        <f xml:space="preserve"> Time!FZ$67</f>
        <v>Post ops</v>
      </c>
      <c r="GA3" s="48" t="str">
        <f xml:space="preserve"> Time!GA$67</f>
        <v>Post ops</v>
      </c>
      <c r="GB3" s="48" t="str">
        <f xml:space="preserve"> Time!GB$67</f>
        <v>Post ops</v>
      </c>
      <c r="GC3" s="48" t="str">
        <f xml:space="preserve"> Time!GC$67</f>
        <v>Post ops</v>
      </c>
      <c r="GD3" s="48" t="str">
        <f xml:space="preserve"> Time!GD$67</f>
        <v>Post ops</v>
      </c>
      <c r="GE3" s="48" t="str">
        <f xml:space="preserve"> Time!GE$67</f>
        <v>Post ops</v>
      </c>
      <c r="GF3" s="48" t="str">
        <f xml:space="preserve"> Time!GF$67</f>
        <v>Post ops</v>
      </c>
      <c r="GG3" s="48" t="str">
        <f xml:space="preserve"> Time!GG$67</f>
        <v>Post ops</v>
      </c>
      <c r="GH3" s="48" t="str">
        <f xml:space="preserve"> Time!GH$67</f>
        <v>Post ops</v>
      </c>
      <c r="GI3" s="48" t="str">
        <f xml:space="preserve"> Time!GI$67</f>
        <v>Post ops</v>
      </c>
      <c r="GJ3" s="48" t="str">
        <f xml:space="preserve"> Time!GJ$67</f>
        <v>Post ops</v>
      </c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  <c r="IW3"/>
      <c r="IX3"/>
      <c r="IY3"/>
      <c r="IZ3"/>
      <c r="JA3"/>
      <c r="JB3"/>
      <c r="JC3"/>
      <c r="JD3"/>
      <c r="JE3"/>
      <c r="JF3"/>
      <c r="JG3"/>
      <c r="JH3"/>
      <c r="JI3"/>
      <c r="JJ3"/>
      <c r="JK3"/>
      <c r="JL3"/>
      <c r="JM3"/>
      <c r="JN3"/>
      <c r="JO3"/>
      <c r="JP3"/>
      <c r="JQ3"/>
      <c r="JR3"/>
      <c r="JS3"/>
      <c r="JT3"/>
      <c r="JU3"/>
      <c r="JV3"/>
      <c r="JW3"/>
      <c r="JX3"/>
      <c r="JY3"/>
      <c r="JZ3"/>
      <c r="KA3"/>
      <c r="KB3"/>
      <c r="KC3"/>
      <c r="KD3"/>
      <c r="KE3"/>
      <c r="KF3"/>
      <c r="KG3"/>
      <c r="KH3"/>
      <c r="KI3"/>
      <c r="KJ3"/>
      <c r="KK3"/>
      <c r="KL3"/>
      <c r="KM3"/>
      <c r="KN3"/>
      <c r="KO3"/>
      <c r="KP3"/>
      <c r="KQ3"/>
      <c r="KR3"/>
      <c r="KS3"/>
      <c r="KT3"/>
      <c r="KU3"/>
      <c r="KV3"/>
      <c r="KW3"/>
      <c r="KX3"/>
      <c r="KY3"/>
      <c r="KZ3"/>
      <c r="LA3"/>
      <c r="LB3"/>
      <c r="LC3"/>
      <c r="LD3"/>
      <c r="LE3"/>
      <c r="LF3"/>
      <c r="LG3"/>
      <c r="LH3"/>
      <c r="LI3"/>
      <c r="LJ3"/>
      <c r="LK3"/>
      <c r="LL3"/>
      <c r="LM3"/>
      <c r="LN3"/>
      <c r="LO3"/>
      <c r="LP3"/>
      <c r="LQ3"/>
      <c r="LR3"/>
      <c r="LS3"/>
      <c r="LT3"/>
      <c r="LU3"/>
      <c r="LV3"/>
      <c r="LW3"/>
      <c r="LX3"/>
      <c r="LY3"/>
      <c r="LZ3"/>
      <c r="MA3"/>
      <c r="MB3"/>
      <c r="MC3"/>
      <c r="MD3"/>
      <c r="ME3"/>
      <c r="MF3"/>
      <c r="MG3"/>
      <c r="MH3"/>
      <c r="MI3"/>
      <c r="MJ3"/>
      <c r="MK3"/>
      <c r="ML3"/>
      <c r="MM3"/>
      <c r="MN3"/>
      <c r="MO3"/>
      <c r="MP3"/>
      <c r="MQ3"/>
      <c r="MR3"/>
      <c r="MS3"/>
      <c r="MT3"/>
      <c r="MU3"/>
      <c r="MV3"/>
      <c r="MW3"/>
      <c r="MX3"/>
      <c r="MY3"/>
      <c r="MZ3"/>
      <c r="NA3"/>
      <c r="NB3"/>
      <c r="NC3"/>
      <c r="ND3"/>
      <c r="NE3"/>
      <c r="NF3"/>
      <c r="NG3"/>
      <c r="NH3"/>
      <c r="NI3"/>
      <c r="NJ3"/>
      <c r="NK3"/>
      <c r="NL3"/>
      <c r="NM3"/>
      <c r="NN3"/>
      <c r="NO3"/>
      <c r="NP3"/>
      <c r="NQ3"/>
      <c r="NR3"/>
      <c r="NS3"/>
      <c r="NT3"/>
      <c r="NU3"/>
      <c r="NV3"/>
      <c r="NW3"/>
      <c r="NX3"/>
      <c r="NY3"/>
      <c r="NZ3"/>
      <c r="OA3"/>
      <c r="OB3"/>
      <c r="OC3"/>
      <c r="OD3"/>
      <c r="OE3"/>
      <c r="OF3"/>
      <c r="OG3"/>
      <c r="OH3"/>
      <c r="OI3"/>
      <c r="OJ3"/>
      <c r="OK3"/>
      <c r="OL3"/>
      <c r="OM3"/>
      <c r="ON3"/>
      <c r="OO3"/>
      <c r="OP3"/>
      <c r="OQ3"/>
      <c r="OR3"/>
      <c r="OS3"/>
      <c r="OT3"/>
      <c r="OU3"/>
      <c r="OV3"/>
      <c r="OW3"/>
      <c r="OX3"/>
      <c r="OY3"/>
      <c r="OZ3"/>
      <c r="PA3"/>
      <c r="PB3"/>
      <c r="PC3"/>
      <c r="PD3"/>
      <c r="PE3"/>
      <c r="PF3"/>
      <c r="PG3"/>
      <c r="PH3"/>
      <c r="PI3"/>
      <c r="PJ3"/>
      <c r="PK3"/>
      <c r="PL3"/>
      <c r="PM3"/>
      <c r="PN3"/>
      <c r="PO3"/>
      <c r="PP3"/>
      <c r="PQ3"/>
      <c r="PR3"/>
      <c r="PS3"/>
      <c r="PT3"/>
      <c r="PU3"/>
      <c r="PV3"/>
      <c r="PW3"/>
      <c r="PX3"/>
      <c r="PY3"/>
    </row>
    <row r="4" spans="1:441" s="10" customFormat="1" x14ac:dyDescent="0.35">
      <c r="A4" s="15"/>
      <c r="B4" s="15"/>
      <c r="C4" s="21"/>
      <c r="D4" s="60"/>
      <c r="E4" s="266" t="str">
        <f xml:space="preserve"> Time!E$42</f>
        <v>Contract year</v>
      </c>
      <c r="F4" s="350">
        <f xml:space="preserve"> Check!$F$21</f>
        <v>0</v>
      </c>
      <c r="G4" s="121" t="s">
        <v>24</v>
      </c>
      <c r="H4" s="2"/>
      <c r="I4" s="16"/>
      <c r="J4" s="266">
        <f xml:space="preserve"> Time!J$42</f>
        <v>2020</v>
      </c>
      <c r="K4" s="266">
        <f xml:space="preserve"> Time!K$42</f>
        <v>2020</v>
      </c>
      <c r="L4" s="266">
        <f xml:space="preserve"> Time!L$42</f>
        <v>2020</v>
      </c>
      <c r="M4" s="266">
        <f xml:space="preserve"> Time!M$42</f>
        <v>2021</v>
      </c>
      <c r="N4" s="266">
        <f xml:space="preserve"> Time!N$42</f>
        <v>2021</v>
      </c>
      <c r="O4" s="266">
        <f xml:space="preserve"> Time!O$42</f>
        <v>2021</v>
      </c>
      <c r="P4" s="266">
        <f xml:space="preserve"> Time!P$42</f>
        <v>2021</v>
      </c>
      <c r="Q4" s="266">
        <f xml:space="preserve"> Time!Q$42</f>
        <v>2022</v>
      </c>
      <c r="R4" s="266">
        <f xml:space="preserve"> Time!R$42</f>
        <v>2022</v>
      </c>
      <c r="S4" s="266">
        <f xml:space="preserve"> Time!S$42</f>
        <v>2022</v>
      </c>
      <c r="T4" s="266">
        <f xml:space="preserve"> Time!T$42</f>
        <v>2022</v>
      </c>
      <c r="U4" s="266">
        <f xml:space="preserve"> Time!U$42</f>
        <v>2023</v>
      </c>
      <c r="V4" s="266">
        <f xml:space="preserve"> Time!V$42</f>
        <v>2023</v>
      </c>
      <c r="W4" s="266">
        <f xml:space="preserve"> Time!W$42</f>
        <v>2023</v>
      </c>
      <c r="X4" s="266">
        <f xml:space="preserve"> Time!X$42</f>
        <v>2023</v>
      </c>
      <c r="Y4" s="266">
        <f xml:space="preserve"> Time!Y$42</f>
        <v>2024</v>
      </c>
      <c r="Z4" s="266">
        <f xml:space="preserve"> Time!Z$42</f>
        <v>2024</v>
      </c>
      <c r="AA4" s="266">
        <f xml:space="preserve"> Time!AA$42</f>
        <v>2024</v>
      </c>
      <c r="AB4" s="266">
        <f xml:space="preserve"> Time!AB$42</f>
        <v>2024</v>
      </c>
      <c r="AC4" s="266">
        <f xml:space="preserve"> Time!AC$42</f>
        <v>2025</v>
      </c>
      <c r="AD4" s="266">
        <f xml:space="preserve"> Time!AD$42</f>
        <v>2025</v>
      </c>
      <c r="AE4" s="266">
        <f xml:space="preserve"> Time!AE$42</f>
        <v>2025</v>
      </c>
      <c r="AF4" s="266">
        <f xml:space="preserve"> Time!AF$42</f>
        <v>2025</v>
      </c>
      <c r="AG4" s="266">
        <f xml:space="preserve"> Time!AG$42</f>
        <v>2026</v>
      </c>
      <c r="AH4" s="266">
        <f xml:space="preserve"> Time!AH$42</f>
        <v>2026</v>
      </c>
      <c r="AI4" s="266">
        <f xml:space="preserve"> Time!AI$42</f>
        <v>2026</v>
      </c>
      <c r="AJ4" s="266">
        <f xml:space="preserve"> Time!AJ$42</f>
        <v>2026</v>
      </c>
      <c r="AK4" s="266">
        <f xml:space="preserve"> Time!AK$42</f>
        <v>2027</v>
      </c>
      <c r="AL4" s="266">
        <f xml:space="preserve"> Time!AL$42</f>
        <v>2027</v>
      </c>
      <c r="AM4" s="266">
        <f xml:space="preserve"> Time!AM$42</f>
        <v>2027</v>
      </c>
      <c r="AN4" s="266">
        <f xml:space="preserve"> Time!AN$42</f>
        <v>2027</v>
      </c>
      <c r="AO4" s="266">
        <f xml:space="preserve"> Time!AO$42</f>
        <v>2028</v>
      </c>
      <c r="AP4" s="266">
        <f xml:space="preserve"> Time!AP$42</f>
        <v>2028</v>
      </c>
      <c r="AQ4" s="266">
        <f xml:space="preserve"> Time!AQ$42</f>
        <v>2028</v>
      </c>
      <c r="AR4" s="266">
        <f xml:space="preserve"> Time!AR$42</f>
        <v>2028</v>
      </c>
      <c r="AS4" s="266">
        <f xml:space="preserve"> Time!AS$42</f>
        <v>2029</v>
      </c>
      <c r="AT4" s="266">
        <f xml:space="preserve"> Time!AT$42</f>
        <v>2029</v>
      </c>
      <c r="AU4" s="266">
        <f xml:space="preserve"> Time!AU$42</f>
        <v>2029</v>
      </c>
      <c r="AV4" s="266">
        <f xml:space="preserve"> Time!AV$42</f>
        <v>2029</v>
      </c>
      <c r="AW4" s="266">
        <f xml:space="preserve"> Time!AW$42</f>
        <v>2030</v>
      </c>
      <c r="AX4" s="266">
        <f xml:space="preserve"> Time!AX$42</f>
        <v>2030</v>
      </c>
      <c r="AY4" s="266">
        <f xml:space="preserve"> Time!AY$42</f>
        <v>2030</v>
      </c>
      <c r="AZ4" s="266">
        <f xml:space="preserve"> Time!AZ$42</f>
        <v>2030</v>
      </c>
      <c r="BA4" s="266">
        <f xml:space="preserve"> Time!BA$42</f>
        <v>2031</v>
      </c>
      <c r="BB4" s="266">
        <f xml:space="preserve"> Time!BB$42</f>
        <v>2031</v>
      </c>
      <c r="BC4" s="266">
        <f xml:space="preserve"> Time!BC$42</f>
        <v>2031</v>
      </c>
      <c r="BD4" s="266">
        <f xml:space="preserve"> Time!BD$42</f>
        <v>2031</v>
      </c>
      <c r="BE4" s="266">
        <f xml:space="preserve"> Time!BE$42</f>
        <v>2032</v>
      </c>
      <c r="BF4" s="266">
        <f xml:space="preserve"> Time!BF$42</f>
        <v>2032</v>
      </c>
      <c r="BG4" s="266">
        <f xml:space="preserve"> Time!BG$42</f>
        <v>2032</v>
      </c>
      <c r="BH4" s="266">
        <f xml:space="preserve"> Time!BH$42</f>
        <v>2032</v>
      </c>
      <c r="BI4" s="266">
        <f xml:space="preserve"> Time!BI$42</f>
        <v>2033</v>
      </c>
      <c r="BJ4" s="266">
        <f xml:space="preserve"> Time!BJ$42</f>
        <v>2033</v>
      </c>
      <c r="BK4" s="266">
        <f xml:space="preserve"> Time!BK$42</f>
        <v>2033</v>
      </c>
      <c r="BL4" s="266">
        <f xml:space="preserve"> Time!BL$42</f>
        <v>2033</v>
      </c>
      <c r="BM4" s="266">
        <f xml:space="preserve"> Time!BM$42</f>
        <v>2034</v>
      </c>
      <c r="BN4" s="266">
        <f xml:space="preserve"> Time!BN$42</f>
        <v>2034</v>
      </c>
      <c r="BO4" s="266">
        <f xml:space="preserve"> Time!BO$42</f>
        <v>2034</v>
      </c>
      <c r="BP4" s="266">
        <f xml:space="preserve"> Time!BP$42</f>
        <v>2034</v>
      </c>
      <c r="BQ4" s="266">
        <f xml:space="preserve"> Time!BQ$42</f>
        <v>2035</v>
      </c>
      <c r="BR4" s="266">
        <f xml:space="preserve"> Time!BR$42</f>
        <v>2035</v>
      </c>
      <c r="BS4" s="266">
        <f xml:space="preserve"> Time!BS$42</f>
        <v>2035</v>
      </c>
      <c r="BT4" s="266">
        <f xml:space="preserve"> Time!BT$42</f>
        <v>2035</v>
      </c>
      <c r="BU4" s="266">
        <f xml:space="preserve"> Time!BU$42</f>
        <v>2036</v>
      </c>
      <c r="BV4" s="266">
        <f xml:space="preserve"> Time!BV$42</f>
        <v>2036</v>
      </c>
      <c r="BW4" s="266">
        <f xml:space="preserve"> Time!BW$42</f>
        <v>2036</v>
      </c>
      <c r="BX4" s="266">
        <f xml:space="preserve"> Time!BX$42</f>
        <v>2036</v>
      </c>
      <c r="BY4" s="266">
        <f xml:space="preserve"> Time!BY$42</f>
        <v>2037</v>
      </c>
      <c r="BZ4" s="266">
        <f xml:space="preserve"> Time!BZ$42</f>
        <v>2037</v>
      </c>
      <c r="CA4" s="266">
        <f xml:space="preserve"> Time!CA$42</f>
        <v>2037</v>
      </c>
      <c r="CB4" s="266">
        <f xml:space="preserve"> Time!CB$42</f>
        <v>2037</v>
      </c>
      <c r="CC4" s="266">
        <f xml:space="preserve"> Time!CC$42</f>
        <v>2038</v>
      </c>
      <c r="CD4" s="266">
        <f xml:space="preserve"> Time!CD$42</f>
        <v>2038</v>
      </c>
      <c r="CE4" s="266">
        <f xml:space="preserve"> Time!CE$42</f>
        <v>2038</v>
      </c>
      <c r="CF4" s="266">
        <f xml:space="preserve"> Time!CF$42</f>
        <v>2038</v>
      </c>
      <c r="CG4" s="266">
        <f xml:space="preserve"> Time!CG$42</f>
        <v>2039</v>
      </c>
      <c r="CH4" s="266">
        <f xml:space="preserve"> Time!CH$42</f>
        <v>2039</v>
      </c>
      <c r="CI4" s="266">
        <f xml:space="preserve"> Time!CI$42</f>
        <v>2039</v>
      </c>
      <c r="CJ4" s="266">
        <f xml:space="preserve"> Time!CJ$42</f>
        <v>2039</v>
      </c>
      <c r="CK4" s="266">
        <f xml:space="preserve"> Time!CK$42</f>
        <v>2040</v>
      </c>
      <c r="CL4" s="266">
        <f xml:space="preserve"> Time!CL$42</f>
        <v>2040</v>
      </c>
      <c r="CM4" s="266">
        <f xml:space="preserve"> Time!CM$42</f>
        <v>2040</v>
      </c>
      <c r="CN4" s="266">
        <f xml:space="preserve"> Time!CN$42</f>
        <v>2040</v>
      </c>
      <c r="CO4" s="266">
        <f xml:space="preserve"> Time!CO$42</f>
        <v>2041</v>
      </c>
      <c r="CP4" s="266">
        <f xml:space="preserve"> Time!CP$42</f>
        <v>2041</v>
      </c>
      <c r="CQ4" s="266">
        <f xml:space="preserve"> Time!CQ$42</f>
        <v>2041</v>
      </c>
      <c r="CR4" s="266">
        <f xml:space="preserve"> Time!CR$42</f>
        <v>2041</v>
      </c>
      <c r="CS4" s="266">
        <f xml:space="preserve"> Time!CS$42</f>
        <v>2042</v>
      </c>
      <c r="CT4" s="266">
        <f xml:space="preserve"> Time!CT$42</f>
        <v>2042</v>
      </c>
      <c r="CU4" s="266">
        <f xml:space="preserve"> Time!CU$42</f>
        <v>2042</v>
      </c>
      <c r="CV4" s="266">
        <f xml:space="preserve"> Time!CV$42</f>
        <v>2042</v>
      </c>
      <c r="CW4" s="266">
        <f xml:space="preserve"> Time!CW$42</f>
        <v>2043</v>
      </c>
      <c r="CX4" s="266">
        <f xml:space="preserve"> Time!CX$42</f>
        <v>2043</v>
      </c>
      <c r="CY4" s="266">
        <f xml:space="preserve"> Time!CY$42</f>
        <v>2043</v>
      </c>
      <c r="CZ4" s="266">
        <f xml:space="preserve"> Time!CZ$42</f>
        <v>2043</v>
      </c>
      <c r="DA4" s="266">
        <f xml:space="preserve"> Time!DA$42</f>
        <v>2044</v>
      </c>
      <c r="DB4" s="266">
        <f xml:space="preserve"> Time!DB$42</f>
        <v>2044</v>
      </c>
      <c r="DC4" s="266">
        <f xml:space="preserve"> Time!DC$42</f>
        <v>2044</v>
      </c>
      <c r="DD4" s="266">
        <f xml:space="preserve"> Time!DD$42</f>
        <v>2044</v>
      </c>
      <c r="DE4" s="266">
        <f xml:space="preserve"> Time!DE$42</f>
        <v>2045</v>
      </c>
      <c r="DF4" s="266">
        <f xml:space="preserve"> Time!DF$42</f>
        <v>2045</v>
      </c>
      <c r="DG4" s="266">
        <f xml:space="preserve"> Time!DG$42</f>
        <v>2045</v>
      </c>
      <c r="DH4" s="266">
        <f xml:space="preserve"> Time!DH$42</f>
        <v>2045</v>
      </c>
      <c r="DI4" s="266">
        <f xml:space="preserve"> Time!DI$42</f>
        <v>2046</v>
      </c>
      <c r="DJ4" s="266">
        <f xml:space="preserve"> Time!DJ$42</f>
        <v>2046</v>
      </c>
      <c r="DK4" s="266">
        <f xml:space="preserve"> Time!DK$42</f>
        <v>2046</v>
      </c>
      <c r="DL4" s="266">
        <f xml:space="preserve"> Time!DL$42</f>
        <v>2046</v>
      </c>
      <c r="DM4" s="266">
        <f xml:space="preserve"> Time!DM$42</f>
        <v>2047</v>
      </c>
      <c r="DN4" s="266">
        <f xml:space="preserve"> Time!DN$42</f>
        <v>2047</v>
      </c>
      <c r="DO4" s="266">
        <f xml:space="preserve"> Time!DO$42</f>
        <v>2047</v>
      </c>
      <c r="DP4" s="266">
        <f xml:space="preserve"> Time!DP$42</f>
        <v>2047</v>
      </c>
      <c r="DQ4" s="266">
        <f xml:space="preserve"> Time!DQ$42</f>
        <v>2048</v>
      </c>
      <c r="DR4" s="266">
        <f xml:space="preserve"> Time!DR$42</f>
        <v>2048</v>
      </c>
      <c r="DS4" s="266">
        <f xml:space="preserve"> Time!DS$42</f>
        <v>2048</v>
      </c>
      <c r="DT4" s="266">
        <f xml:space="preserve"> Time!DT$42</f>
        <v>2048</v>
      </c>
      <c r="DU4" s="266">
        <f xml:space="preserve"> Time!DU$42</f>
        <v>2049</v>
      </c>
      <c r="DV4" s="266">
        <f xml:space="preserve"> Time!DV$42</f>
        <v>2049</v>
      </c>
      <c r="DW4" s="266">
        <f xml:space="preserve"> Time!DW$42</f>
        <v>2049</v>
      </c>
      <c r="DX4" s="266">
        <f xml:space="preserve"> Time!DX$42</f>
        <v>2049</v>
      </c>
      <c r="DY4" s="266">
        <f xml:space="preserve"> Time!DY$42</f>
        <v>2050</v>
      </c>
      <c r="DZ4" s="266">
        <f xml:space="preserve"> Time!DZ$42</f>
        <v>2050</v>
      </c>
      <c r="EA4" s="266">
        <f xml:space="preserve"> Time!EA$42</f>
        <v>2050</v>
      </c>
      <c r="EB4" s="266">
        <f xml:space="preserve"> Time!EB$42</f>
        <v>2050</v>
      </c>
      <c r="EC4" s="266">
        <f xml:space="preserve"> Time!EC$42</f>
        <v>2051</v>
      </c>
      <c r="ED4" s="266">
        <f xml:space="preserve"> Time!ED$42</f>
        <v>2051</v>
      </c>
      <c r="EE4" s="266">
        <f xml:space="preserve"> Time!EE$42</f>
        <v>2051</v>
      </c>
      <c r="EF4" s="266">
        <f xml:space="preserve"> Time!EF$42</f>
        <v>2051</v>
      </c>
      <c r="EG4" s="266">
        <f xml:space="preserve"> Time!EG$42</f>
        <v>2052</v>
      </c>
      <c r="EH4" s="266">
        <f xml:space="preserve"> Time!EH$42</f>
        <v>2052</v>
      </c>
      <c r="EI4" s="266">
        <f xml:space="preserve"> Time!EI$42</f>
        <v>2052</v>
      </c>
      <c r="EJ4" s="266">
        <f xml:space="preserve"> Time!EJ$42</f>
        <v>2052</v>
      </c>
      <c r="EK4" s="266">
        <f xml:space="preserve"> Time!EK$42</f>
        <v>2053</v>
      </c>
      <c r="EL4" s="266">
        <f xml:space="preserve"> Time!EL$42</f>
        <v>2053</v>
      </c>
      <c r="EM4" s="266">
        <f xml:space="preserve"> Time!EM$42</f>
        <v>2053</v>
      </c>
      <c r="EN4" s="266">
        <f xml:space="preserve"> Time!EN$42</f>
        <v>2053</v>
      </c>
      <c r="EO4" s="266">
        <f xml:space="preserve"> Time!EO$42</f>
        <v>2054</v>
      </c>
      <c r="EP4" s="266">
        <f xml:space="preserve"> Time!EP$42</f>
        <v>2054</v>
      </c>
      <c r="EQ4" s="266">
        <f xml:space="preserve"> Time!EQ$42</f>
        <v>2054</v>
      </c>
      <c r="ER4" s="266">
        <f xml:space="preserve"> Time!ER$42</f>
        <v>2054</v>
      </c>
      <c r="ES4" s="266">
        <f xml:space="preserve"> Time!ES$42</f>
        <v>2055</v>
      </c>
      <c r="ET4" s="266">
        <f xml:space="preserve"> Time!ET$42</f>
        <v>2055</v>
      </c>
      <c r="EU4" s="266">
        <f xml:space="preserve"> Time!EU$42</f>
        <v>2055</v>
      </c>
      <c r="EV4" s="266">
        <f xml:space="preserve"> Time!EV$42</f>
        <v>2055</v>
      </c>
      <c r="EW4" s="266">
        <f xml:space="preserve"> Time!EW$42</f>
        <v>2056</v>
      </c>
      <c r="EX4" s="266">
        <f xml:space="preserve"> Time!EX$42</f>
        <v>2056</v>
      </c>
      <c r="EY4" s="266">
        <f xml:space="preserve"> Time!EY$42</f>
        <v>2056</v>
      </c>
      <c r="EZ4" s="266">
        <f xml:space="preserve"> Time!EZ$42</f>
        <v>2056</v>
      </c>
      <c r="FA4" s="266">
        <f xml:space="preserve"> Time!FA$42</f>
        <v>2057</v>
      </c>
      <c r="FB4" s="266">
        <f xml:space="preserve"> Time!FB$42</f>
        <v>2057</v>
      </c>
      <c r="FC4" s="266">
        <f xml:space="preserve"> Time!FC$42</f>
        <v>2057</v>
      </c>
      <c r="FD4" s="266">
        <f xml:space="preserve"> Time!FD$42</f>
        <v>2057</v>
      </c>
      <c r="FE4" s="266">
        <f xml:space="preserve"> Time!FE$42</f>
        <v>2058</v>
      </c>
      <c r="FF4" s="266">
        <f xml:space="preserve"> Time!FF$42</f>
        <v>2058</v>
      </c>
      <c r="FG4" s="266">
        <f xml:space="preserve"> Time!FG$42</f>
        <v>2058</v>
      </c>
      <c r="FH4" s="266">
        <f xml:space="preserve"> Time!FH$42</f>
        <v>2058</v>
      </c>
      <c r="FI4" s="266">
        <f xml:space="preserve"> Time!FI$42</f>
        <v>2059</v>
      </c>
      <c r="FJ4" s="266">
        <f xml:space="preserve"> Time!FJ$42</f>
        <v>2059</v>
      </c>
      <c r="FK4" s="266">
        <f xml:space="preserve"> Time!FK$42</f>
        <v>2059</v>
      </c>
      <c r="FL4" s="266">
        <f xml:space="preserve"> Time!FL$42</f>
        <v>2059</v>
      </c>
      <c r="FM4" s="266">
        <f xml:space="preserve"> Time!FM$42</f>
        <v>2060</v>
      </c>
      <c r="FN4" s="266">
        <f xml:space="preserve"> Time!FN$42</f>
        <v>2060</v>
      </c>
      <c r="FO4" s="266">
        <f xml:space="preserve"> Time!FO$42</f>
        <v>2060</v>
      </c>
      <c r="FP4" s="266">
        <f xml:space="preserve"> Time!FP$42</f>
        <v>2060</v>
      </c>
      <c r="FQ4" s="266">
        <f xml:space="preserve"> Time!FQ$42</f>
        <v>2061</v>
      </c>
      <c r="FR4" s="266">
        <f xml:space="preserve"> Time!FR$42</f>
        <v>2061</v>
      </c>
      <c r="FS4" s="266">
        <f xml:space="preserve"> Time!FS$42</f>
        <v>2061</v>
      </c>
      <c r="FT4" s="266">
        <f xml:space="preserve"> Time!FT$42</f>
        <v>2061</v>
      </c>
      <c r="FU4" s="266">
        <f xml:space="preserve"> Time!FU$42</f>
        <v>2062</v>
      </c>
      <c r="FV4" s="266">
        <f xml:space="preserve"> Time!FV$42</f>
        <v>2062</v>
      </c>
      <c r="FW4" s="266">
        <f xml:space="preserve"> Time!FW$42</f>
        <v>2062</v>
      </c>
      <c r="FX4" s="266">
        <f xml:space="preserve"> Time!FX$42</f>
        <v>2062</v>
      </c>
      <c r="FY4" s="266">
        <f xml:space="preserve"> Time!FY$42</f>
        <v>2063</v>
      </c>
      <c r="FZ4" s="266">
        <f xml:space="preserve"> Time!FZ$42</f>
        <v>2063</v>
      </c>
      <c r="GA4" s="266">
        <f xml:space="preserve"> Time!GA$42</f>
        <v>2063</v>
      </c>
      <c r="GB4" s="266">
        <f xml:space="preserve"> Time!GB$42</f>
        <v>2063</v>
      </c>
      <c r="GC4" s="266">
        <f xml:space="preserve"> Time!GC$42</f>
        <v>2064</v>
      </c>
      <c r="GD4" s="266">
        <f xml:space="preserve"> Time!GD$42</f>
        <v>2064</v>
      </c>
      <c r="GE4" s="266">
        <f xml:space="preserve"> Time!GE$42</f>
        <v>2064</v>
      </c>
      <c r="GF4" s="266">
        <f xml:space="preserve"> Time!GF$42</f>
        <v>2064</v>
      </c>
      <c r="GG4" s="266">
        <f xml:space="preserve"> Time!GG$42</f>
        <v>2065</v>
      </c>
      <c r="GH4" s="266">
        <f xml:space="preserve"> Time!GH$42</f>
        <v>2065</v>
      </c>
      <c r="GI4" s="266">
        <f xml:space="preserve"> Time!GI$42</f>
        <v>2065</v>
      </c>
      <c r="GJ4" s="266">
        <f xml:space="preserve"> Time!GJ$42</f>
        <v>2065</v>
      </c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  <c r="HE4"/>
      <c r="HF4"/>
      <c r="HG4"/>
      <c r="HH4"/>
      <c r="HI4"/>
      <c r="HJ4"/>
      <c r="HK4"/>
      <c r="HL4"/>
      <c r="HM4"/>
      <c r="HN4"/>
      <c r="HO4"/>
      <c r="HP4"/>
      <c r="HQ4"/>
      <c r="HR4"/>
      <c r="HS4"/>
      <c r="HT4"/>
      <c r="HU4"/>
      <c r="HV4"/>
      <c r="HW4"/>
      <c r="HX4"/>
      <c r="HY4"/>
      <c r="HZ4"/>
      <c r="IA4"/>
      <c r="IB4"/>
      <c r="IC4"/>
      <c r="ID4"/>
      <c r="IE4"/>
      <c r="IF4"/>
      <c r="IG4"/>
      <c r="IH4"/>
      <c r="II4"/>
      <c r="IJ4"/>
      <c r="IK4"/>
      <c r="IL4"/>
      <c r="IM4"/>
      <c r="IN4"/>
      <c r="IO4"/>
      <c r="IP4"/>
      <c r="IQ4"/>
      <c r="IR4"/>
      <c r="IS4"/>
      <c r="IT4"/>
      <c r="IU4"/>
      <c r="IV4"/>
      <c r="IW4"/>
      <c r="IX4"/>
      <c r="IY4"/>
      <c r="IZ4"/>
      <c r="JA4"/>
      <c r="JB4"/>
      <c r="JC4"/>
      <c r="JD4"/>
      <c r="JE4"/>
      <c r="JF4"/>
      <c r="JG4"/>
      <c r="JH4"/>
      <c r="JI4"/>
      <c r="JJ4"/>
      <c r="JK4"/>
      <c r="JL4"/>
      <c r="JM4"/>
      <c r="JN4"/>
      <c r="JO4"/>
      <c r="JP4"/>
      <c r="JQ4"/>
      <c r="JR4"/>
      <c r="JS4"/>
      <c r="JT4"/>
      <c r="JU4"/>
      <c r="JV4"/>
      <c r="JW4"/>
      <c r="JX4"/>
      <c r="JY4"/>
      <c r="JZ4"/>
      <c r="KA4"/>
      <c r="KB4"/>
      <c r="KC4"/>
      <c r="KD4"/>
      <c r="KE4"/>
      <c r="KF4"/>
      <c r="KG4"/>
      <c r="KH4"/>
      <c r="KI4"/>
      <c r="KJ4"/>
      <c r="KK4"/>
      <c r="KL4"/>
      <c r="KM4"/>
      <c r="KN4"/>
      <c r="KO4"/>
      <c r="KP4"/>
      <c r="KQ4"/>
      <c r="KR4"/>
      <c r="KS4"/>
      <c r="KT4"/>
      <c r="KU4"/>
      <c r="KV4"/>
      <c r="KW4"/>
      <c r="KX4"/>
      <c r="KY4"/>
      <c r="KZ4"/>
      <c r="LA4"/>
      <c r="LB4"/>
      <c r="LC4"/>
      <c r="LD4"/>
      <c r="LE4"/>
      <c r="LF4"/>
      <c r="LG4"/>
      <c r="LH4"/>
      <c r="LI4"/>
      <c r="LJ4"/>
      <c r="LK4"/>
      <c r="LL4"/>
      <c r="LM4"/>
      <c r="LN4"/>
      <c r="LO4"/>
      <c r="LP4"/>
      <c r="LQ4"/>
      <c r="LR4"/>
      <c r="LS4"/>
      <c r="LT4"/>
      <c r="LU4"/>
      <c r="LV4"/>
      <c r="LW4"/>
      <c r="LX4"/>
      <c r="LY4"/>
      <c r="LZ4"/>
      <c r="MA4"/>
      <c r="MB4"/>
      <c r="MC4"/>
      <c r="MD4"/>
      <c r="ME4"/>
      <c r="MF4"/>
      <c r="MG4"/>
      <c r="MH4"/>
      <c r="MI4"/>
      <c r="MJ4"/>
      <c r="MK4"/>
      <c r="ML4"/>
      <c r="MM4"/>
      <c r="MN4"/>
      <c r="MO4"/>
      <c r="MP4"/>
      <c r="MQ4"/>
      <c r="MR4"/>
      <c r="MS4"/>
      <c r="MT4"/>
      <c r="MU4"/>
      <c r="MV4"/>
      <c r="MW4"/>
      <c r="MX4"/>
      <c r="MY4"/>
      <c r="MZ4"/>
      <c r="NA4"/>
      <c r="NB4"/>
      <c r="NC4"/>
      <c r="ND4"/>
      <c r="NE4"/>
      <c r="NF4"/>
      <c r="NG4"/>
      <c r="NH4"/>
      <c r="NI4"/>
      <c r="NJ4"/>
      <c r="NK4"/>
      <c r="NL4"/>
      <c r="NM4"/>
      <c r="NN4"/>
      <c r="NO4"/>
      <c r="NP4"/>
      <c r="NQ4"/>
      <c r="NR4"/>
      <c r="NS4"/>
      <c r="NT4"/>
      <c r="NU4"/>
      <c r="NV4"/>
      <c r="NW4"/>
      <c r="NX4"/>
      <c r="NY4"/>
      <c r="NZ4"/>
      <c r="OA4"/>
      <c r="OB4"/>
      <c r="OC4"/>
      <c r="OD4"/>
      <c r="OE4"/>
      <c r="OF4"/>
      <c r="OG4"/>
      <c r="OH4"/>
      <c r="OI4"/>
      <c r="OJ4"/>
      <c r="OK4"/>
      <c r="OL4"/>
      <c r="OM4"/>
      <c r="ON4"/>
      <c r="OO4"/>
      <c r="OP4"/>
      <c r="OQ4"/>
      <c r="OR4"/>
      <c r="OS4"/>
      <c r="OT4"/>
      <c r="OU4"/>
      <c r="OV4"/>
      <c r="OW4"/>
      <c r="OX4"/>
      <c r="OY4"/>
      <c r="OZ4"/>
      <c r="PA4"/>
      <c r="PB4"/>
      <c r="PC4"/>
      <c r="PD4"/>
      <c r="PE4"/>
      <c r="PF4"/>
      <c r="PG4"/>
      <c r="PH4"/>
      <c r="PI4"/>
      <c r="PJ4"/>
      <c r="PK4"/>
      <c r="PL4"/>
      <c r="PM4"/>
      <c r="PN4"/>
      <c r="PO4"/>
      <c r="PP4"/>
      <c r="PQ4"/>
      <c r="PR4"/>
      <c r="PS4"/>
      <c r="PT4"/>
      <c r="PU4"/>
      <c r="PV4"/>
      <c r="PW4"/>
      <c r="PX4"/>
      <c r="PY4"/>
    </row>
    <row r="5" spans="1:441" s="10" customFormat="1" x14ac:dyDescent="0.35">
      <c r="A5" s="15"/>
      <c r="B5" s="15"/>
      <c r="C5" s="21"/>
      <c r="D5" s="60"/>
      <c r="E5" s="2" t="str">
        <f xml:space="preserve"> Time!E$10</f>
        <v>Model column counter</v>
      </c>
      <c r="F5" s="44" t="s">
        <v>19</v>
      </c>
      <c r="G5" s="45" t="s">
        <v>17</v>
      </c>
      <c r="H5" s="44" t="s">
        <v>18</v>
      </c>
      <c r="I5" s="16"/>
      <c r="J5" s="2">
        <f xml:space="preserve"> Time!J$10</f>
        <v>1</v>
      </c>
      <c r="K5" s="2">
        <f xml:space="preserve"> Time!K$10</f>
        <v>2</v>
      </c>
      <c r="L5" s="2">
        <f xml:space="preserve"> Time!L$10</f>
        <v>3</v>
      </c>
      <c r="M5" s="2">
        <f xml:space="preserve"> Time!M$10</f>
        <v>4</v>
      </c>
      <c r="N5" s="2">
        <f xml:space="preserve"> Time!N$10</f>
        <v>5</v>
      </c>
      <c r="O5" s="2">
        <f xml:space="preserve"> Time!O$10</f>
        <v>6</v>
      </c>
      <c r="P5" s="2">
        <f xml:space="preserve"> Time!P$10</f>
        <v>7</v>
      </c>
      <c r="Q5" s="2">
        <f xml:space="preserve"> Time!Q$10</f>
        <v>8</v>
      </c>
      <c r="R5" s="2">
        <f xml:space="preserve"> Time!R$10</f>
        <v>9</v>
      </c>
      <c r="S5" s="2">
        <f xml:space="preserve"> Time!S$10</f>
        <v>10</v>
      </c>
      <c r="T5" s="2">
        <f xml:space="preserve"> Time!T$10</f>
        <v>11</v>
      </c>
      <c r="U5" s="2">
        <f xml:space="preserve"> Time!U$10</f>
        <v>12</v>
      </c>
      <c r="V5" s="2">
        <f xml:space="preserve"> Time!V$10</f>
        <v>13</v>
      </c>
      <c r="W5" s="2">
        <f xml:space="preserve"> Time!W$10</f>
        <v>14</v>
      </c>
      <c r="X5" s="2">
        <f xml:space="preserve"> Time!X$10</f>
        <v>15</v>
      </c>
      <c r="Y5" s="2">
        <f xml:space="preserve"> Time!Y$10</f>
        <v>16</v>
      </c>
      <c r="Z5" s="2">
        <f xml:space="preserve"> Time!Z$10</f>
        <v>17</v>
      </c>
      <c r="AA5" s="2">
        <f xml:space="preserve"> Time!AA$10</f>
        <v>18</v>
      </c>
      <c r="AB5" s="2">
        <f xml:space="preserve"> Time!AB$10</f>
        <v>19</v>
      </c>
      <c r="AC5" s="2">
        <f xml:space="preserve"> Time!AC$10</f>
        <v>20</v>
      </c>
      <c r="AD5" s="2">
        <f xml:space="preserve"> Time!AD$10</f>
        <v>21</v>
      </c>
      <c r="AE5" s="2">
        <f xml:space="preserve"> Time!AE$10</f>
        <v>22</v>
      </c>
      <c r="AF5" s="2">
        <f xml:space="preserve"> Time!AF$10</f>
        <v>23</v>
      </c>
      <c r="AG5" s="2">
        <f xml:space="preserve"> Time!AG$10</f>
        <v>24</v>
      </c>
      <c r="AH5" s="2">
        <f xml:space="preserve"> Time!AH$10</f>
        <v>25</v>
      </c>
      <c r="AI5" s="2">
        <f xml:space="preserve"> Time!AI$10</f>
        <v>26</v>
      </c>
      <c r="AJ5" s="2">
        <f xml:space="preserve"> Time!AJ$10</f>
        <v>27</v>
      </c>
      <c r="AK5" s="2">
        <f xml:space="preserve"> Time!AK$10</f>
        <v>28</v>
      </c>
      <c r="AL5" s="2">
        <f xml:space="preserve"> Time!AL$10</f>
        <v>29</v>
      </c>
      <c r="AM5" s="2">
        <f xml:space="preserve"> Time!AM$10</f>
        <v>30</v>
      </c>
      <c r="AN5" s="2">
        <f xml:space="preserve"> Time!AN$10</f>
        <v>31</v>
      </c>
      <c r="AO5" s="2">
        <f xml:space="preserve"> Time!AO$10</f>
        <v>32</v>
      </c>
      <c r="AP5" s="2">
        <f xml:space="preserve"> Time!AP$10</f>
        <v>33</v>
      </c>
      <c r="AQ5" s="2">
        <f xml:space="preserve"> Time!AQ$10</f>
        <v>34</v>
      </c>
      <c r="AR5" s="2">
        <f xml:space="preserve"> Time!AR$10</f>
        <v>35</v>
      </c>
      <c r="AS5" s="2">
        <f xml:space="preserve"> Time!AS$10</f>
        <v>36</v>
      </c>
      <c r="AT5" s="2">
        <f xml:space="preserve"> Time!AT$10</f>
        <v>37</v>
      </c>
      <c r="AU5" s="2">
        <f xml:space="preserve"> Time!AU$10</f>
        <v>38</v>
      </c>
      <c r="AV5" s="2">
        <f xml:space="preserve"> Time!AV$10</f>
        <v>39</v>
      </c>
      <c r="AW5" s="2">
        <f xml:space="preserve"> Time!AW$10</f>
        <v>40</v>
      </c>
      <c r="AX5" s="2">
        <f xml:space="preserve"> Time!AX$10</f>
        <v>41</v>
      </c>
      <c r="AY5" s="2">
        <f xml:space="preserve"> Time!AY$10</f>
        <v>42</v>
      </c>
      <c r="AZ5" s="2">
        <f xml:space="preserve"> Time!AZ$10</f>
        <v>43</v>
      </c>
      <c r="BA5" s="2">
        <f xml:space="preserve"> Time!BA$10</f>
        <v>44</v>
      </c>
      <c r="BB5" s="2">
        <f xml:space="preserve"> Time!BB$10</f>
        <v>45</v>
      </c>
      <c r="BC5" s="2">
        <f xml:space="preserve"> Time!BC$10</f>
        <v>46</v>
      </c>
      <c r="BD5" s="2">
        <f xml:space="preserve"> Time!BD$10</f>
        <v>47</v>
      </c>
      <c r="BE5" s="2">
        <f xml:space="preserve"> Time!BE$10</f>
        <v>48</v>
      </c>
      <c r="BF5" s="2">
        <f xml:space="preserve"> Time!BF$10</f>
        <v>49</v>
      </c>
      <c r="BG5" s="2">
        <f xml:space="preserve"> Time!BG$10</f>
        <v>50</v>
      </c>
      <c r="BH5" s="2">
        <f xml:space="preserve"> Time!BH$10</f>
        <v>51</v>
      </c>
      <c r="BI5" s="2">
        <f xml:space="preserve"> Time!BI$10</f>
        <v>52</v>
      </c>
      <c r="BJ5" s="2">
        <f xml:space="preserve"> Time!BJ$10</f>
        <v>53</v>
      </c>
      <c r="BK5" s="2">
        <f xml:space="preserve"> Time!BK$10</f>
        <v>54</v>
      </c>
      <c r="BL5" s="2">
        <f xml:space="preserve"> Time!BL$10</f>
        <v>55</v>
      </c>
      <c r="BM5" s="2">
        <f xml:space="preserve"> Time!BM$10</f>
        <v>56</v>
      </c>
      <c r="BN5" s="2">
        <f xml:space="preserve"> Time!BN$10</f>
        <v>57</v>
      </c>
      <c r="BO5" s="2">
        <f xml:space="preserve"> Time!BO$10</f>
        <v>58</v>
      </c>
      <c r="BP5" s="2">
        <f xml:space="preserve"> Time!BP$10</f>
        <v>59</v>
      </c>
      <c r="BQ5" s="2">
        <f xml:space="preserve"> Time!BQ$10</f>
        <v>60</v>
      </c>
      <c r="BR5" s="2">
        <f xml:space="preserve"> Time!BR$10</f>
        <v>61</v>
      </c>
      <c r="BS5" s="2">
        <f xml:space="preserve"> Time!BS$10</f>
        <v>62</v>
      </c>
      <c r="BT5" s="2">
        <f xml:space="preserve"> Time!BT$10</f>
        <v>63</v>
      </c>
      <c r="BU5" s="2">
        <f xml:space="preserve"> Time!BU$10</f>
        <v>64</v>
      </c>
      <c r="BV5" s="2">
        <f xml:space="preserve"> Time!BV$10</f>
        <v>65</v>
      </c>
      <c r="BW5" s="2">
        <f xml:space="preserve"> Time!BW$10</f>
        <v>66</v>
      </c>
      <c r="BX5" s="2">
        <f xml:space="preserve"> Time!BX$10</f>
        <v>67</v>
      </c>
      <c r="BY5" s="2">
        <f xml:space="preserve"> Time!BY$10</f>
        <v>68</v>
      </c>
      <c r="BZ5" s="2">
        <f xml:space="preserve"> Time!BZ$10</f>
        <v>69</v>
      </c>
      <c r="CA5" s="2">
        <f xml:space="preserve"> Time!CA$10</f>
        <v>70</v>
      </c>
      <c r="CB5" s="2">
        <f xml:space="preserve"> Time!CB$10</f>
        <v>71</v>
      </c>
      <c r="CC5" s="2">
        <f xml:space="preserve"> Time!CC$10</f>
        <v>72</v>
      </c>
      <c r="CD5" s="2">
        <f xml:space="preserve"> Time!CD$10</f>
        <v>73</v>
      </c>
      <c r="CE5" s="2">
        <f xml:space="preserve"> Time!CE$10</f>
        <v>74</v>
      </c>
      <c r="CF5" s="2">
        <f xml:space="preserve"> Time!CF$10</f>
        <v>75</v>
      </c>
      <c r="CG5" s="2">
        <f xml:space="preserve"> Time!CG$10</f>
        <v>76</v>
      </c>
      <c r="CH5" s="2">
        <f xml:space="preserve"> Time!CH$10</f>
        <v>77</v>
      </c>
      <c r="CI5" s="2">
        <f xml:space="preserve"> Time!CI$10</f>
        <v>78</v>
      </c>
      <c r="CJ5" s="2">
        <f xml:space="preserve"> Time!CJ$10</f>
        <v>79</v>
      </c>
      <c r="CK5" s="2">
        <f xml:space="preserve"> Time!CK$10</f>
        <v>80</v>
      </c>
      <c r="CL5" s="2">
        <f xml:space="preserve"> Time!CL$10</f>
        <v>81</v>
      </c>
      <c r="CM5" s="2">
        <f xml:space="preserve"> Time!CM$10</f>
        <v>82</v>
      </c>
      <c r="CN5" s="2">
        <f xml:space="preserve"> Time!CN$10</f>
        <v>83</v>
      </c>
      <c r="CO5" s="2">
        <f xml:space="preserve"> Time!CO$10</f>
        <v>84</v>
      </c>
      <c r="CP5" s="2">
        <f xml:space="preserve"> Time!CP$10</f>
        <v>85</v>
      </c>
      <c r="CQ5" s="2">
        <f xml:space="preserve"> Time!CQ$10</f>
        <v>86</v>
      </c>
      <c r="CR5" s="2">
        <f xml:space="preserve"> Time!CR$10</f>
        <v>87</v>
      </c>
      <c r="CS5" s="2">
        <f xml:space="preserve"> Time!CS$10</f>
        <v>88</v>
      </c>
      <c r="CT5" s="2">
        <f xml:space="preserve"> Time!CT$10</f>
        <v>89</v>
      </c>
      <c r="CU5" s="2">
        <f xml:space="preserve"> Time!CU$10</f>
        <v>90</v>
      </c>
      <c r="CV5" s="2">
        <f xml:space="preserve"> Time!CV$10</f>
        <v>91</v>
      </c>
      <c r="CW5" s="2">
        <f xml:space="preserve"> Time!CW$10</f>
        <v>92</v>
      </c>
      <c r="CX5" s="2">
        <f xml:space="preserve"> Time!CX$10</f>
        <v>93</v>
      </c>
      <c r="CY5" s="2">
        <f xml:space="preserve"> Time!CY$10</f>
        <v>94</v>
      </c>
      <c r="CZ5" s="2">
        <f xml:space="preserve"> Time!CZ$10</f>
        <v>95</v>
      </c>
      <c r="DA5" s="2">
        <f xml:space="preserve"> Time!DA$10</f>
        <v>96</v>
      </c>
      <c r="DB5" s="2">
        <f xml:space="preserve"> Time!DB$10</f>
        <v>97</v>
      </c>
      <c r="DC5" s="2">
        <f xml:space="preserve"> Time!DC$10</f>
        <v>98</v>
      </c>
      <c r="DD5" s="2">
        <f xml:space="preserve"> Time!DD$10</f>
        <v>99</v>
      </c>
      <c r="DE5" s="2">
        <f xml:space="preserve"> Time!DE$10</f>
        <v>100</v>
      </c>
      <c r="DF5" s="2">
        <f xml:space="preserve"> Time!DF$10</f>
        <v>101</v>
      </c>
      <c r="DG5" s="2">
        <f xml:space="preserve"> Time!DG$10</f>
        <v>102</v>
      </c>
      <c r="DH5" s="2">
        <f xml:space="preserve"> Time!DH$10</f>
        <v>103</v>
      </c>
      <c r="DI5" s="2">
        <f xml:space="preserve"> Time!DI$10</f>
        <v>104</v>
      </c>
      <c r="DJ5" s="2">
        <f xml:space="preserve"> Time!DJ$10</f>
        <v>105</v>
      </c>
      <c r="DK5" s="2">
        <f xml:space="preserve"> Time!DK$10</f>
        <v>106</v>
      </c>
      <c r="DL5" s="2">
        <f xml:space="preserve"> Time!DL$10</f>
        <v>107</v>
      </c>
      <c r="DM5" s="2">
        <f xml:space="preserve"> Time!DM$10</f>
        <v>108</v>
      </c>
      <c r="DN5" s="2">
        <f xml:space="preserve"> Time!DN$10</f>
        <v>109</v>
      </c>
      <c r="DO5" s="2">
        <f xml:space="preserve"> Time!DO$10</f>
        <v>110</v>
      </c>
      <c r="DP5" s="2">
        <f xml:space="preserve"> Time!DP$10</f>
        <v>111</v>
      </c>
      <c r="DQ5" s="2">
        <f xml:space="preserve"> Time!DQ$10</f>
        <v>112</v>
      </c>
      <c r="DR5" s="2">
        <f xml:space="preserve"> Time!DR$10</f>
        <v>113</v>
      </c>
      <c r="DS5" s="2">
        <f xml:space="preserve"> Time!DS$10</f>
        <v>114</v>
      </c>
      <c r="DT5" s="2">
        <f xml:space="preserve"> Time!DT$10</f>
        <v>115</v>
      </c>
      <c r="DU5" s="2">
        <f xml:space="preserve"> Time!DU$10</f>
        <v>116</v>
      </c>
      <c r="DV5" s="2">
        <f xml:space="preserve"> Time!DV$10</f>
        <v>117</v>
      </c>
      <c r="DW5" s="2">
        <f xml:space="preserve"> Time!DW$10</f>
        <v>118</v>
      </c>
      <c r="DX5" s="2">
        <f xml:space="preserve"> Time!DX$10</f>
        <v>119</v>
      </c>
      <c r="DY5" s="2">
        <f xml:space="preserve"> Time!DY$10</f>
        <v>120</v>
      </c>
      <c r="DZ5" s="2">
        <f xml:space="preserve"> Time!DZ$10</f>
        <v>121</v>
      </c>
      <c r="EA5" s="2">
        <f xml:space="preserve"> Time!EA$10</f>
        <v>122</v>
      </c>
      <c r="EB5" s="2">
        <f xml:space="preserve"> Time!EB$10</f>
        <v>123</v>
      </c>
      <c r="EC5" s="2">
        <f xml:space="preserve"> Time!EC$10</f>
        <v>124</v>
      </c>
      <c r="ED5" s="2">
        <f xml:space="preserve"> Time!ED$10</f>
        <v>125</v>
      </c>
      <c r="EE5" s="2">
        <f xml:space="preserve"> Time!EE$10</f>
        <v>126</v>
      </c>
      <c r="EF5" s="2">
        <f xml:space="preserve"> Time!EF$10</f>
        <v>127</v>
      </c>
      <c r="EG5" s="2">
        <f xml:space="preserve"> Time!EG$10</f>
        <v>128</v>
      </c>
      <c r="EH5" s="2">
        <f xml:space="preserve"> Time!EH$10</f>
        <v>129</v>
      </c>
      <c r="EI5" s="2">
        <f xml:space="preserve"> Time!EI$10</f>
        <v>130</v>
      </c>
      <c r="EJ5" s="2">
        <f xml:space="preserve"> Time!EJ$10</f>
        <v>131</v>
      </c>
      <c r="EK5" s="2">
        <f xml:space="preserve"> Time!EK$10</f>
        <v>132</v>
      </c>
      <c r="EL5" s="2">
        <f xml:space="preserve"> Time!EL$10</f>
        <v>133</v>
      </c>
      <c r="EM5" s="2">
        <f xml:space="preserve"> Time!EM$10</f>
        <v>134</v>
      </c>
      <c r="EN5" s="2">
        <f xml:space="preserve"> Time!EN$10</f>
        <v>135</v>
      </c>
      <c r="EO5" s="2">
        <f xml:space="preserve"> Time!EO$10</f>
        <v>136</v>
      </c>
      <c r="EP5" s="2">
        <f xml:space="preserve"> Time!EP$10</f>
        <v>137</v>
      </c>
      <c r="EQ5" s="2">
        <f xml:space="preserve"> Time!EQ$10</f>
        <v>138</v>
      </c>
      <c r="ER5" s="2">
        <f xml:space="preserve"> Time!ER$10</f>
        <v>139</v>
      </c>
      <c r="ES5" s="2">
        <f xml:space="preserve"> Time!ES$10</f>
        <v>140</v>
      </c>
      <c r="ET5" s="2">
        <f xml:space="preserve"> Time!ET$10</f>
        <v>141</v>
      </c>
      <c r="EU5" s="2">
        <f xml:space="preserve"> Time!EU$10</f>
        <v>142</v>
      </c>
      <c r="EV5" s="2">
        <f xml:space="preserve"> Time!EV$10</f>
        <v>143</v>
      </c>
      <c r="EW5" s="2">
        <f xml:space="preserve"> Time!EW$10</f>
        <v>144</v>
      </c>
      <c r="EX5" s="2">
        <f xml:space="preserve"> Time!EX$10</f>
        <v>145</v>
      </c>
      <c r="EY5" s="2">
        <f xml:space="preserve"> Time!EY$10</f>
        <v>146</v>
      </c>
      <c r="EZ5" s="2">
        <f xml:space="preserve"> Time!EZ$10</f>
        <v>147</v>
      </c>
      <c r="FA5" s="2">
        <f xml:space="preserve"> Time!FA$10</f>
        <v>148</v>
      </c>
      <c r="FB5" s="2">
        <f xml:space="preserve"> Time!FB$10</f>
        <v>149</v>
      </c>
      <c r="FC5" s="2">
        <f xml:space="preserve"> Time!FC$10</f>
        <v>150</v>
      </c>
      <c r="FD5" s="2">
        <f xml:space="preserve"> Time!FD$10</f>
        <v>151</v>
      </c>
      <c r="FE5" s="2">
        <f xml:space="preserve"> Time!FE$10</f>
        <v>152</v>
      </c>
      <c r="FF5" s="2">
        <f xml:space="preserve"> Time!FF$10</f>
        <v>153</v>
      </c>
      <c r="FG5" s="2">
        <f xml:space="preserve"> Time!FG$10</f>
        <v>154</v>
      </c>
      <c r="FH5" s="2">
        <f xml:space="preserve"> Time!FH$10</f>
        <v>155</v>
      </c>
      <c r="FI5" s="2">
        <f xml:space="preserve"> Time!FI$10</f>
        <v>156</v>
      </c>
      <c r="FJ5" s="2">
        <f xml:space="preserve"> Time!FJ$10</f>
        <v>157</v>
      </c>
      <c r="FK5" s="2">
        <f xml:space="preserve"> Time!FK$10</f>
        <v>158</v>
      </c>
      <c r="FL5" s="2">
        <f xml:space="preserve"> Time!FL$10</f>
        <v>159</v>
      </c>
      <c r="FM5" s="2">
        <f xml:space="preserve"> Time!FM$10</f>
        <v>160</v>
      </c>
      <c r="FN5" s="2">
        <f xml:space="preserve"> Time!FN$10</f>
        <v>161</v>
      </c>
      <c r="FO5" s="2">
        <f xml:space="preserve"> Time!FO$10</f>
        <v>162</v>
      </c>
      <c r="FP5" s="2">
        <f xml:space="preserve"> Time!FP$10</f>
        <v>163</v>
      </c>
      <c r="FQ5" s="2">
        <f xml:space="preserve"> Time!FQ$10</f>
        <v>164</v>
      </c>
      <c r="FR5" s="2">
        <f xml:space="preserve"> Time!FR$10</f>
        <v>165</v>
      </c>
      <c r="FS5" s="2">
        <f xml:space="preserve"> Time!FS$10</f>
        <v>166</v>
      </c>
      <c r="FT5" s="2">
        <f xml:space="preserve"> Time!FT$10</f>
        <v>167</v>
      </c>
      <c r="FU5" s="2">
        <f xml:space="preserve"> Time!FU$10</f>
        <v>168</v>
      </c>
      <c r="FV5" s="2">
        <f xml:space="preserve"> Time!FV$10</f>
        <v>169</v>
      </c>
      <c r="FW5" s="2">
        <f xml:space="preserve"> Time!FW$10</f>
        <v>170</v>
      </c>
      <c r="FX5" s="2">
        <f xml:space="preserve"> Time!FX$10</f>
        <v>171</v>
      </c>
      <c r="FY5" s="2">
        <f xml:space="preserve"> Time!FY$10</f>
        <v>172</v>
      </c>
      <c r="FZ5" s="2">
        <f xml:space="preserve"> Time!FZ$10</f>
        <v>173</v>
      </c>
      <c r="GA5" s="2">
        <f xml:space="preserve"> Time!GA$10</f>
        <v>174</v>
      </c>
      <c r="GB5" s="2">
        <f xml:space="preserve"> Time!GB$10</f>
        <v>175</v>
      </c>
      <c r="GC5" s="2">
        <f xml:space="preserve"> Time!GC$10</f>
        <v>176</v>
      </c>
      <c r="GD5" s="2">
        <f xml:space="preserve"> Time!GD$10</f>
        <v>177</v>
      </c>
      <c r="GE5" s="2">
        <f xml:space="preserve"> Time!GE$10</f>
        <v>178</v>
      </c>
      <c r="GF5" s="2">
        <f xml:space="preserve"> Time!GF$10</f>
        <v>179</v>
      </c>
      <c r="GG5" s="2">
        <f xml:space="preserve"> Time!GG$10</f>
        <v>180</v>
      </c>
      <c r="GH5" s="2">
        <f xml:space="preserve"> Time!GH$10</f>
        <v>181</v>
      </c>
      <c r="GI5" s="2">
        <f xml:space="preserve"> Time!GI$10</f>
        <v>182</v>
      </c>
      <c r="GJ5" s="2">
        <f xml:space="preserve"> Time!GJ$10</f>
        <v>183</v>
      </c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  <c r="HB5"/>
      <c r="HC5"/>
      <c r="HD5"/>
      <c r="HE5"/>
      <c r="HF5"/>
      <c r="HG5"/>
      <c r="HH5"/>
      <c r="HI5"/>
      <c r="HJ5"/>
      <c r="HK5"/>
      <c r="HL5"/>
      <c r="HM5"/>
      <c r="HN5"/>
      <c r="HO5"/>
      <c r="HP5"/>
      <c r="HQ5"/>
      <c r="HR5"/>
      <c r="HS5"/>
      <c r="HT5"/>
      <c r="HU5"/>
      <c r="HV5"/>
      <c r="HW5"/>
      <c r="HX5"/>
      <c r="HY5"/>
      <c r="HZ5"/>
      <c r="IA5"/>
      <c r="IB5"/>
      <c r="IC5"/>
      <c r="ID5"/>
      <c r="IE5"/>
      <c r="IF5"/>
      <c r="IG5"/>
      <c r="IH5"/>
      <c r="II5"/>
      <c r="IJ5"/>
      <c r="IK5"/>
      <c r="IL5"/>
      <c r="IM5"/>
      <c r="IN5"/>
      <c r="IO5"/>
      <c r="IP5"/>
      <c r="IQ5"/>
      <c r="IR5"/>
      <c r="IS5"/>
      <c r="IT5"/>
      <c r="IU5"/>
      <c r="IV5"/>
      <c r="IW5"/>
      <c r="IX5"/>
      <c r="IY5"/>
      <c r="IZ5"/>
      <c r="JA5"/>
      <c r="JB5"/>
      <c r="JC5"/>
      <c r="JD5"/>
      <c r="JE5"/>
      <c r="JF5"/>
      <c r="JG5"/>
      <c r="JH5"/>
      <c r="JI5"/>
      <c r="JJ5"/>
      <c r="JK5"/>
      <c r="JL5"/>
      <c r="JM5"/>
      <c r="JN5"/>
      <c r="JO5"/>
      <c r="JP5"/>
      <c r="JQ5"/>
      <c r="JR5"/>
      <c r="JS5"/>
      <c r="JT5"/>
      <c r="JU5"/>
      <c r="JV5"/>
      <c r="JW5"/>
      <c r="JX5"/>
      <c r="JY5"/>
      <c r="JZ5"/>
      <c r="KA5"/>
      <c r="KB5"/>
      <c r="KC5"/>
      <c r="KD5"/>
      <c r="KE5"/>
      <c r="KF5"/>
      <c r="KG5"/>
      <c r="KH5"/>
      <c r="KI5"/>
      <c r="KJ5"/>
      <c r="KK5"/>
      <c r="KL5"/>
      <c r="KM5"/>
      <c r="KN5"/>
      <c r="KO5"/>
      <c r="KP5"/>
      <c r="KQ5"/>
      <c r="KR5"/>
      <c r="KS5"/>
      <c r="KT5"/>
      <c r="KU5"/>
      <c r="KV5"/>
      <c r="KW5"/>
      <c r="KX5"/>
      <c r="KY5"/>
      <c r="KZ5"/>
      <c r="LA5"/>
      <c r="LB5"/>
      <c r="LC5"/>
      <c r="LD5"/>
      <c r="LE5"/>
      <c r="LF5"/>
      <c r="LG5"/>
      <c r="LH5"/>
      <c r="LI5"/>
      <c r="LJ5"/>
      <c r="LK5"/>
      <c r="LL5"/>
      <c r="LM5"/>
      <c r="LN5"/>
      <c r="LO5"/>
      <c r="LP5"/>
      <c r="LQ5"/>
      <c r="LR5"/>
      <c r="LS5"/>
      <c r="LT5"/>
      <c r="LU5"/>
      <c r="LV5"/>
      <c r="LW5"/>
      <c r="LX5"/>
      <c r="LY5"/>
      <c r="LZ5"/>
      <c r="MA5"/>
      <c r="MB5"/>
      <c r="MC5"/>
      <c r="MD5"/>
      <c r="ME5"/>
      <c r="MF5"/>
      <c r="MG5"/>
      <c r="MH5"/>
      <c r="MI5"/>
      <c r="MJ5"/>
      <c r="MK5"/>
      <c r="ML5"/>
      <c r="MM5"/>
      <c r="MN5"/>
      <c r="MO5"/>
      <c r="MP5"/>
      <c r="MQ5"/>
      <c r="MR5"/>
      <c r="MS5"/>
      <c r="MT5"/>
      <c r="MU5"/>
      <c r="MV5"/>
      <c r="MW5"/>
      <c r="MX5"/>
      <c r="MY5"/>
      <c r="MZ5"/>
      <c r="NA5"/>
      <c r="NB5"/>
      <c r="NC5"/>
      <c r="ND5"/>
      <c r="NE5"/>
      <c r="NF5"/>
      <c r="NG5"/>
      <c r="NH5"/>
      <c r="NI5"/>
      <c r="NJ5"/>
      <c r="NK5"/>
      <c r="NL5"/>
      <c r="NM5"/>
      <c r="NN5"/>
      <c r="NO5"/>
      <c r="NP5"/>
      <c r="NQ5"/>
      <c r="NR5"/>
      <c r="NS5"/>
      <c r="NT5"/>
      <c r="NU5"/>
      <c r="NV5"/>
      <c r="NW5"/>
      <c r="NX5"/>
      <c r="NY5"/>
      <c r="NZ5"/>
      <c r="OA5"/>
      <c r="OB5"/>
      <c r="OC5"/>
      <c r="OD5"/>
      <c r="OE5"/>
      <c r="OF5"/>
      <c r="OG5"/>
      <c r="OH5"/>
      <c r="OI5"/>
      <c r="OJ5"/>
      <c r="OK5"/>
      <c r="OL5"/>
      <c r="OM5"/>
      <c r="ON5"/>
      <c r="OO5"/>
      <c r="OP5"/>
      <c r="OQ5"/>
      <c r="OR5"/>
      <c r="OS5"/>
      <c r="OT5"/>
      <c r="OU5"/>
      <c r="OV5"/>
      <c r="OW5"/>
      <c r="OX5"/>
      <c r="OY5"/>
      <c r="OZ5"/>
      <c r="PA5"/>
      <c r="PB5"/>
      <c r="PC5"/>
      <c r="PD5"/>
      <c r="PE5"/>
      <c r="PF5"/>
      <c r="PG5"/>
      <c r="PH5"/>
      <c r="PI5"/>
      <c r="PJ5"/>
      <c r="PK5"/>
      <c r="PL5"/>
      <c r="PM5"/>
      <c r="PN5"/>
      <c r="PO5"/>
      <c r="PP5"/>
      <c r="PQ5"/>
      <c r="PR5"/>
      <c r="PS5"/>
      <c r="PT5"/>
      <c r="PU5"/>
      <c r="PV5"/>
      <c r="PW5"/>
      <c r="PX5"/>
      <c r="PY5"/>
    </row>
    <row r="6" spans="1:441" s="43" customFormat="1" x14ac:dyDescent="0.35">
      <c r="A6" s="15"/>
      <c r="B6" s="15"/>
      <c r="C6" s="21"/>
      <c r="D6" s="60"/>
      <c r="E6" s="12"/>
      <c r="F6" s="12"/>
      <c r="G6" s="12"/>
      <c r="H6" s="12"/>
      <c r="I6" s="9"/>
      <c r="J6" s="12"/>
      <c r="K6" s="12"/>
      <c r="L6" s="12"/>
      <c r="M6" s="12"/>
      <c r="N6" s="12"/>
      <c r="O6" s="12"/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  <c r="AP6" s="12"/>
      <c r="AQ6" s="12"/>
      <c r="AR6" s="12"/>
      <c r="AS6" s="12"/>
      <c r="AT6" s="12"/>
      <c r="AU6" s="12"/>
      <c r="AV6" s="12"/>
      <c r="AW6" s="12"/>
      <c r="AX6" s="12"/>
      <c r="AY6" s="12"/>
      <c r="AZ6" s="12"/>
      <c r="BA6" s="12"/>
      <c r="BB6" s="12"/>
      <c r="BC6" s="12"/>
      <c r="BD6" s="12"/>
      <c r="BE6" s="12"/>
      <c r="BF6" s="12"/>
      <c r="BG6" s="12"/>
      <c r="BH6" s="12"/>
      <c r="BI6" s="12"/>
      <c r="BJ6" s="12"/>
      <c r="BK6" s="12"/>
      <c r="BL6" s="12"/>
      <c r="BM6" s="12"/>
      <c r="BN6" s="12"/>
      <c r="BO6" s="12"/>
      <c r="BP6" s="12"/>
      <c r="BQ6" s="12"/>
      <c r="BR6" s="12"/>
      <c r="BS6" s="12"/>
      <c r="BT6" s="12"/>
      <c r="BU6" s="12"/>
      <c r="BV6" s="12"/>
      <c r="BW6" s="12"/>
      <c r="BX6" s="12"/>
      <c r="BY6" s="12"/>
      <c r="BZ6" s="12"/>
      <c r="CA6" s="12"/>
      <c r="CB6" s="12"/>
      <c r="CC6" s="12"/>
      <c r="CD6" s="12"/>
      <c r="CE6" s="12"/>
      <c r="CF6" s="12"/>
      <c r="CG6" s="12"/>
      <c r="CH6" s="12"/>
      <c r="CI6" s="12"/>
      <c r="CJ6" s="12"/>
      <c r="CK6" s="12"/>
      <c r="CL6" s="12"/>
      <c r="CM6" s="12"/>
      <c r="CN6" s="12"/>
      <c r="CO6" s="12"/>
      <c r="CP6" s="12"/>
      <c r="CQ6" s="12"/>
      <c r="CR6" s="12"/>
      <c r="CS6" s="12"/>
      <c r="CT6" s="12"/>
      <c r="CU6" s="12"/>
      <c r="CV6" s="12"/>
      <c r="CW6" s="12"/>
      <c r="CX6" s="12"/>
      <c r="CY6" s="12"/>
      <c r="CZ6" s="12"/>
      <c r="DA6" s="12"/>
      <c r="DB6" s="12"/>
      <c r="DC6" s="12"/>
      <c r="DD6" s="12"/>
      <c r="DE6" s="12"/>
      <c r="DF6" s="12"/>
      <c r="DG6" s="12"/>
      <c r="DH6" s="12"/>
      <c r="DI6" s="12"/>
      <c r="DJ6" s="12"/>
      <c r="DK6" s="12"/>
      <c r="DL6" s="12"/>
      <c r="DM6" s="12"/>
      <c r="DN6" s="12"/>
      <c r="DO6" s="12"/>
      <c r="DP6" s="12"/>
      <c r="DQ6" s="12"/>
      <c r="DR6" s="12"/>
      <c r="DS6" s="12"/>
      <c r="DT6" s="12"/>
      <c r="DU6" s="12"/>
      <c r="DV6" s="12"/>
      <c r="DW6" s="12"/>
      <c r="DX6" s="12"/>
      <c r="DY6" s="12"/>
      <c r="DZ6" s="12"/>
      <c r="EA6" s="12"/>
      <c r="EB6" s="12"/>
      <c r="EC6" s="12"/>
      <c r="ED6" s="12"/>
      <c r="EE6" s="12"/>
      <c r="EF6" s="12"/>
      <c r="EG6" s="12"/>
      <c r="EH6" s="12"/>
      <c r="EI6" s="12"/>
      <c r="EJ6" s="12"/>
      <c r="EK6" s="12"/>
      <c r="EL6" s="12"/>
      <c r="EM6" s="12"/>
      <c r="EN6" s="12"/>
      <c r="EO6" s="12"/>
      <c r="EP6" s="12"/>
      <c r="EQ6" s="12"/>
      <c r="ER6" s="12"/>
      <c r="ES6" s="12"/>
      <c r="ET6" s="12"/>
      <c r="EU6" s="12"/>
      <c r="EV6" s="12"/>
      <c r="EW6" s="12"/>
      <c r="EX6" s="12"/>
      <c r="EY6" s="12"/>
      <c r="EZ6" s="12"/>
      <c r="FA6" s="12"/>
      <c r="FB6" s="12"/>
      <c r="FC6" s="12"/>
      <c r="FD6" s="12"/>
      <c r="FE6" s="12"/>
      <c r="FF6" s="12"/>
      <c r="FG6" s="12"/>
      <c r="FH6" s="12"/>
      <c r="FI6" s="12"/>
      <c r="FJ6" s="12"/>
      <c r="FK6" s="12"/>
      <c r="FL6" s="12"/>
      <c r="FM6" s="12"/>
      <c r="FN6" s="12"/>
      <c r="FO6" s="12"/>
      <c r="FP6" s="12"/>
      <c r="FQ6" s="12"/>
      <c r="FR6" s="12"/>
      <c r="FS6" s="12"/>
      <c r="FT6" s="12"/>
      <c r="FU6" s="12"/>
      <c r="FV6" s="12"/>
      <c r="FW6" s="12"/>
      <c r="FX6" s="12"/>
      <c r="FY6" s="12"/>
      <c r="FZ6" s="12"/>
      <c r="GA6" s="12"/>
      <c r="GB6" s="12"/>
      <c r="GC6" s="12"/>
      <c r="GD6" s="12"/>
      <c r="GE6" s="12"/>
      <c r="GF6" s="12"/>
      <c r="GG6" s="12"/>
      <c r="GH6" s="12"/>
      <c r="GI6" s="12"/>
      <c r="GJ6" s="12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  <c r="HB6"/>
      <c r="HC6"/>
      <c r="HD6"/>
      <c r="HE6"/>
      <c r="HF6"/>
      <c r="HG6"/>
      <c r="HH6"/>
      <c r="HI6"/>
      <c r="HJ6"/>
      <c r="HK6"/>
      <c r="HL6"/>
      <c r="HM6"/>
      <c r="HN6"/>
      <c r="HO6"/>
      <c r="HP6"/>
      <c r="HQ6"/>
      <c r="HR6"/>
      <c r="HS6"/>
      <c r="HT6"/>
      <c r="HU6"/>
      <c r="HV6"/>
      <c r="HW6"/>
      <c r="HX6"/>
      <c r="HY6"/>
      <c r="HZ6"/>
      <c r="IA6"/>
      <c r="IB6"/>
      <c r="IC6"/>
      <c r="ID6"/>
      <c r="IE6"/>
      <c r="IF6"/>
      <c r="IG6"/>
      <c r="IH6"/>
      <c r="II6"/>
      <c r="IJ6"/>
      <c r="IK6"/>
      <c r="IL6"/>
      <c r="IM6"/>
      <c r="IN6"/>
      <c r="IO6"/>
      <c r="IP6"/>
      <c r="IQ6"/>
      <c r="IR6"/>
      <c r="IS6"/>
      <c r="IT6"/>
      <c r="IU6"/>
      <c r="IV6"/>
      <c r="IW6"/>
      <c r="IX6"/>
      <c r="IY6"/>
      <c r="IZ6"/>
      <c r="JA6"/>
      <c r="JB6"/>
      <c r="JC6"/>
      <c r="JD6"/>
      <c r="JE6"/>
      <c r="JF6"/>
      <c r="JG6"/>
      <c r="JH6"/>
      <c r="JI6"/>
      <c r="JJ6"/>
      <c r="JK6"/>
      <c r="JL6"/>
      <c r="JM6"/>
      <c r="JN6"/>
      <c r="JO6"/>
      <c r="JP6"/>
      <c r="JQ6"/>
      <c r="JR6"/>
      <c r="JS6"/>
      <c r="JT6"/>
      <c r="JU6"/>
      <c r="JV6"/>
      <c r="JW6"/>
      <c r="JX6"/>
      <c r="JY6"/>
      <c r="JZ6"/>
      <c r="KA6"/>
      <c r="KB6"/>
      <c r="KC6"/>
      <c r="KD6"/>
      <c r="KE6"/>
      <c r="KF6"/>
      <c r="KG6"/>
      <c r="KH6"/>
      <c r="KI6"/>
      <c r="KJ6"/>
      <c r="KK6"/>
      <c r="KL6"/>
      <c r="KM6"/>
      <c r="KN6"/>
      <c r="KO6"/>
      <c r="KP6"/>
      <c r="KQ6"/>
      <c r="KR6"/>
      <c r="KS6"/>
      <c r="KT6"/>
      <c r="KU6"/>
      <c r="KV6"/>
      <c r="KW6"/>
      <c r="KX6"/>
      <c r="KY6"/>
      <c r="KZ6"/>
      <c r="LA6"/>
      <c r="LB6"/>
      <c r="LC6"/>
      <c r="LD6"/>
      <c r="LE6"/>
      <c r="LF6"/>
      <c r="LG6"/>
      <c r="LH6"/>
      <c r="LI6"/>
      <c r="LJ6"/>
      <c r="LK6"/>
      <c r="LL6"/>
      <c r="LM6"/>
      <c r="LN6"/>
      <c r="LO6"/>
      <c r="LP6"/>
      <c r="LQ6"/>
      <c r="LR6"/>
      <c r="LS6"/>
      <c r="LT6"/>
      <c r="LU6"/>
      <c r="LV6"/>
      <c r="LW6"/>
      <c r="LX6"/>
      <c r="LY6"/>
      <c r="LZ6"/>
      <c r="MA6"/>
      <c r="MB6"/>
      <c r="MC6"/>
      <c r="MD6"/>
      <c r="ME6"/>
      <c r="MF6"/>
      <c r="MG6"/>
      <c r="MH6"/>
      <c r="MI6"/>
      <c r="MJ6"/>
      <c r="MK6"/>
      <c r="ML6"/>
      <c r="MM6"/>
      <c r="MN6"/>
      <c r="MO6"/>
      <c r="MP6"/>
      <c r="MQ6"/>
      <c r="MR6"/>
      <c r="MS6"/>
      <c r="MT6"/>
      <c r="MU6"/>
      <c r="MV6"/>
      <c r="MW6"/>
      <c r="MX6"/>
      <c r="MY6"/>
      <c r="MZ6"/>
      <c r="NA6"/>
      <c r="NB6"/>
      <c r="NC6"/>
      <c r="ND6"/>
      <c r="NE6"/>
      <c r="NF6"/>
      <c r="NG6"/>
      <c r="NH6"/>
      <c r="NI6"/>
      <c r="NJ6"/>
      <c r="NK6"/>
      <c r="NL6"/>
      <c r="NM6"/>
      <c r="NN6"/>
      <c r="NO6"/>
      <c r="NP6"/>
      <c r="NQ6"/>
      <c r="NR6"/>
      <c r="NS6"/>
      <c r="NT6"/>
      <c r="NU6"/>
      <c r="NV6"/>
      <c r="NW6"/>
      <c r="NX6"/>
      <c r="NY6"/>
      <c r="NZ6"/>
      <c r="OA6"/>
      <c r="OB6"/>
      <c r="OC6"/>
      <c r="OD6"/>
      <c r="OE6"/>
      <c r="OF6"/>
      <c r="OG6"/>
      <c r="OH6"/>
      <c r="OI6"/>
      <c r="OJ6"/>
      <c r="OK6"/>
      <c r="OL6"/>
      <c r="OM6"/>
      <c r="ON6"/>
      <c r="OO6"/>
      <c r="OP6"/>
      <c r="OQ6"/>
      <c r="OR6"/>
      <c r="OS6"/>
      <c r="OT6"/>
      <c r="OU6"/>
      <c r="OV6"/>
      <c r="OW6"/>
      <c r="OX6"/>
      <c r="OY6"/>
      <c r="OZ6"/>
      <c r="PA6"/>
      <c r="PB6"/>
      <c r="PC6"/>
      <c r="PD6"/>
      <c r="PE6"/>
      <c r="PF6"/>
      <c r="PG6"/>
      <c r="PH6"/>
      <c r="PI6"/>
      <c r="PJ6"/>
      <c r="PK6"/>
      <c r="PL6"/>
      <c r="PM6"/>
      <c r="PN6"/>
      <c r="PO6"/>
      <c r="PP6"/>
      <c r="PQ6"/>
      <c r="PR6"/>
      <c r="PS6"/>
      <c r="PT6"/>
      <c r="PU6"/>
      <c r="PV6"/>
      <c r="PW6"/>
      <c r="PX6"/>
      <c r="PY6"/>
    </row>
    <row r="8" spans="1:441" x14ac:dyDescent="0.35">
      <c r="A8" s="15" t="s">
        <v>181</v>
      </c>
    </row>
    <row r="10" spans="1:441" x14ac:dyDescent="0.35">
      <c r="E10" s="198" t="str">
        <f xml:space="preserve"> InpC!E$110</f>
        <v>Solar asset book value</v>
      </c>
      <c r="F10" s="198">
        <f xml:space="preserve"> InpC!F$110</f>
        <v>100000</v>
      </c>
      <c r="G10" s="198" t="str">
        <f xml:space="preserve"> InpC!G$110</f>
        <v>$ 000s</v>
      </c>
      <c r="H10" s="43"/>
    </row>
    <row r="11" spans="1:441" x14ac:dyDescent="0.35">
      <c r="E11" s="559" t="str">
        <f xml:space="preserve"> Debt!E$71</f>
        <v>Senior debt drawdown</v>
      </c>
      <c r="F11" s="559">
        <f xml:space="preserve"> Debt!F$71</f>
        <v>67279.668423079915</v>
      </c>
      <c r="G11" s="559" t="str">
        <f xml:space="preserve"> Debt!G$71</f>
        <v>$ 000s</v>
      </c>
      <c r="H11" s="43"/>
    </row>
    <row r="12" spans="1:441" s="256" customFormat="1" x14ac:dyDescent="0.35">
      <c r="A12" s="313"/>
      <c r="B12" s="313"/>
      <c r="C12" s="314"/>
      <c r="D12" s="315"/>
      <c r="E12" s="311" t="s">
        <v>184</v>
      </c>
      <c r="F12" s="311">
        <f xml:space="preserve"> F10 - F11</f>
        <v>32720.331576920085</v>
      </c>
      <c r="G12" s="311" t="str">
        <f xml:space="preserve"> Debt!G$71</f>
        <v>$ 000s</v>
      </c>
      <c r="H12" s="310"/>
      <c r="I12" s="312"/>
      <c r="J12" s="310"/>
      <c r="K12" s="310"/>
      <c r="L12" s="310"/>
      <c r="M12" s="310"/>
      <c r="N12" s="310"/>
      <c r="O12" s="310"/>
      <c r="P12" s="310"/>
      <c r="Q12" s="310"/>
      <c r="R12" s="310"/>
      <c r="S12" s="310"/>
      <c r="T12" s="310"/>
      <c r="U12" s="310"/>
      <c r="V12" s="310"/>
      <c r="W12" s="310"/>
      <c r="X12" s="310"/>
      <c r="Y12" s="310"/>
      <c r="Z12" s="310"/>
      <c r="AA12" s="310"/>
      <c r="AB12" s="310"/>
      <c r="AC12" s="310"/>
      <c r="AD12" s="310"/>
      <c r="AE12" s="310"/>
      <c r="AF12" s="310"/>
      <c r="AG12" s="310"/>
      <c r="AH12" s="310"/>
      <c r="AI12" s="310"/>
      <c r="AJ12" s="310"/>
      <c r="AK12" s="310"/>
      <c r="AL12" s="310"/>
      <c r="AM12" s="310"/>
      <c r="AN12" s="310"/>
      <c r="AO12" s="310"/>
      <c r="AP12" s="310"/>
      <c r="AQ12" s="310"/>
      <c r="AR12" s="310"/>
      <c r="AS12" s="310"/>
      <c r="AT12" s="310"/>
      <c r="AU12" s="310"/>
      <c r="AV12" s="310"/>
      <c r="AW12" s="310"/>
      <c r="AX12" s="310"/>
      <c r="AY12" s="310"/>
      <c r="AZ12" s="310"/>
      <c r="BA12" s="310"/>
      <c r="BB12" s="310"/>
      <c r="BC12" s="310"/>
      <c r="BD12" s="310"/>
      <c r="BE12" s="310"/>
      <c r="BF12" s="310"/>
      <c r="BG12" s="310"/>
      <c r="BH12" s="310"/>
      <c r="BI12" s="310"/>
      <c r="BJ12" s="310"/>
      <c r="BK12" s="310"/>
      <c r="BL12" s="310"/>
      <c r="BM12" s="310"/>
      <c r="BN12" s="310"/>
      <c r="BO12" s="310"/>
      <c r="BP12" s="310"/>
      <c r="BQ12" s="310"/>
      <c r="BR12" s="310"/>
      <c r="BS12" s="310"/>
      <c r="BT12" s="310"/>
      <c r="BU12" s="310"/>
      <c r="BV12" s="310"/>
      <c r="BW12" s="310"/>
      <c r="BX12" s="310"/>
      <c r="BY12" s="310"/>
      <c r="BZ12" s="310"/>
      <c r="CA12" s="310"/>
      <c r="CB12" s="310"/>
      <c r="CC12" s="310"/>
      <c r="CD12" s="310"/>
      <c r="CE12" s="310"/>
      <c r="CF12" s="310"/>
      <c r="CG12" s="310"/>
      <c r="CH12" s="310"/>
      <c r="CI12" s="310"/>
      <c r="CJ12" s="310"/>
      <c r="CK12" s="310"/>
      <c r="CL12" s="310"/>
      <c r="CM12" s="310"/>
      <c r="CN12" s="310"/>
      <c r="CO12" s="310"/>
      <c r="CP12" s="310"/>
      <c r="CQ12" s="310"/>
      <c r="CR12" s="310"/>
      <c r="CS12" s="310"/>
      <c r="CT12" s="310"/>
      <c r="CU12" s="310"/>
      <c r="CV12" s="310"/>
      <c r="CW12" s="310"/>
      <c r="CX12" s="310"/>
      <c r="CY12" s="310"/>
      <c r="CZ12" s="310"/>
      <c r="DA12" s="310"/>
      <c r="DB12" s="310"/>
      <c r="DC12" s="310"/>
      <c r="DD12" s="310"/>
      <c r="DE12" s="310"/>
      <c r="DF12" s="310"/>
      <c r="DG12" s="310"/>
      <c r="DH12" s="310"/>
      <c r="DI12" s="310"/>
      <c r="DJ12" s="310"/>
      <c r="DK12" s="310"/>
      <c r="DL12" s="310"/>
      <c r="DM12" s="310"/>
      <c r="DN12" s="310"/>
      <c r="DO12" s="310"/>
      <c r="DP12" s="310"/>
      <c r="DQ12" s="310"/>
      <c r="DR12" s="310"/>
      <c r="DS12" s="310"/>
      <c r="DT12" s="310"/>
      <c r="DU12" s="310"/>
      <c r="DV12" s="310"/>
      <c r="DW12" s="310"/>
      <c r="DX12" s="310"/>
      <c r="DY12" s="310"/>
      <c r="DZ12" s="310"/>
      <c r="EA12" s="310"/>
      <c r="EB12" s="310"/>
      <c r="EC12" s="310"/>
      <c r="ED12" s="310"/>
      <c r="EE12" s="310"/>
      <c r="EF12" s="310"/>
      <c r="EG12" s="310"/>
      <c r="EH12" s="310"/>
      <c r="EI12" s="310"/>
      <c r="EJ12" s="310"/>
      <c r="EK12" s="310"/>
      <c r="EL12" s="310"/>
      <c r="EM12" s="310"/>
      <c r="EN12" s="310"/>
      <c r="EO12" s="310"/>
      <c r="EP12" s="310"/>
      <c r="EQ12" s="310"/>
      <c r="ER12" s="310"/>
      <c r="ES12" s="310"/>
      <c r="ET12" s="310"/>
      <c r="EU12" s="310"/>
      <c r="EV12" s="310"/>
      <c r="EW12" s="310"/>
      <c r="EX12" s="310"/>
      <c r="EY12" s="310"/>
      <c r="EZ12" s="310"/>
      <c r="FA12" s="310"/>
      <c r="FB12" s="310"/>
      <c r="FC12" s="310"/>
      <c r="FD12" s="310"/>
      <c r="FE12" s="310"/>
      <c r="FF12" s="310"/>
      <c r="FG12" s="310"/>
      <c r="FH12" s="310"/>
      <c r="FI12" s="310"/>
      <c r="FJ12" s="310"/>
      <c r="FK12" s="310"/>
      <c r="FL12" s="310"/>
      <c r="FM12" s="310"/>
      <c r="FN12" s="310"/>
      <c r="FO12" s="310"/>
      <c r="FP12" s="310"/>
      <c r="FQ12" s="310"/>
      <c r="FR12" s="310"/>
      <c r="FS12" s="310"/>
      <c r="FT12" s="310"/>
      <c r="FU12" s="310"/>
      <c r="FV12" s="310"/>
      <c r="FW12" s="310"/>
      <c r="FX12" s="310"/>
      <c r="FY12" s="310"/>
      <c r="FZ12" s="310"/>
      <c r="GA12" s="310"/>
      <c r="GB12" s="310"/>
      <c r="GC12" s="310"/>
      <c r="GD12" s="310"/>
      <c r="GE12" s="310"/>
      <c r="GF12" s="310"/>
      <c r="GG12" s="310"/>
      <c r="GH12" s="310"/>
      <c r="GI12" s="310"/>
      <c r="GJ12" s="310"/>
    </row>
    <row r="14" spans="1:441" x14ac:dyDescent="0.35">
      <c r="E14" s="268" t="str">
        <f t="shared" ref="E14:AJ14" si="0" xml:space="preserve"> E$22</f>
        <v>Share capital balance BEG</v>
      </c>
      <c r="F14" s="268">
        <f t="shared" si="0"/>
        <v>0</v>
      </c>
      <c r="G14" s="268" t="str">
        <f t="shared" si="0"/>
        <v>$ 000s</v>
      </c>
      <c r="H14" s="268">
        <f t="shared" si="0"/>
        <v>0</v>
      </c>
      <c r="I14" s="268">
        <f t="shared" si="0"/>
        <v>0</v>
      </c>
      <c r="J14" s="268">
        <f t="shared" si="0"/>
        <v>0</v>
      </c>
      <c r="K14" s="268">
        <f t="shared" si="0"/>
        <v>0</v>
      </c>
      <c r="L14" s="268">
        <f t="shared" si="0"/>
        <v>0</v>
      </c>
      <c r="M14" s="268">
        <f t="shared" si="0"/>
        <v>32720.331576920085</v>
      </c>
      <c r="N14" s="268">
        <f t="shared" si="0"/>
        <v>32720.331576920085</v>
      </c>
      <c r="O14" s="268">
        <f t="shared" si="0"/>
        <v>32720.331576920085</v>
      </c>
      <c r="P14" s="268">
        <f t="shared" si="0"/>
        <v>32720.331576920085</v>
      </c>
      <c r="Q14" s="268">
        <f t="shared" si="0"/>
        <v>32720.331576920085</v>
      </c>
      <c r="R14" s="268">
        <f t="shared" si="0"/>
        <v>32720.331576920085</v>
      </c>
      <c r="S14" s="268">
        <f t="shared" si="0"/>
        <v>32720.331576920085</v>
      </c>
      <c r="T14" s="268">
        <f t="shared" si="0"/>
        <v>32720.331576920085</v>
      </c>
      <c r="U14" s="268">
        <f t="shared" si="0"/>
        <v>32720.331576920085</v>
      </c>
      <c r="V14" s="268">
        <f t="shared" si="0"/>
        <v>32720.331576920085</v>
      </c>
      <c r="W14" s="268">
        <f t="shared" si="0"/>
        <v>32720.331576920085</v>
      </c>
      <c r="X14" s="268">
        <f t="shared" si="0"/>
        <v>32720.331576920085</v>
      </c>
      <c r="Y14" s="268">
        <f t="shared" si="0"/>
        <v>32720.331576920085</v>
      </c>
      <c r="Z14" s="268">
        <f t="shared" si="0"/>
        <v>32720.331576920085</v>
      </c>
      <c r="AA14" s="268">
        <f t="shared" si="0"/>
        <v>32720.331576920085</v>
      </c>
      <c r="AB14" s="268">
        <f t="shared" si="0"/>
        <v>32720.331576920085</v>
      </c>
      <c r="AC14" s="268">
        <f t="shared" si="0"/>
        <v>32720.331576920085</v>
      </c>
      <c r="AD14" s="268">
        <f t="shared" si="0"/>
        <v>32720.331576920085</v>
      </c>
      <c r="AE14" s="268">
        <f t="shared" si="0"/>
        <v>32720.331576920085</v>
      </c>
      <c r="AF14" s="268">
        <f t="shared" si="0"/>
        <v>32720.331576920085</v>
      </c>
      <c r="AG14" s="268">
        <f t="shared" si="0"/>
        <v>32720.331576920085</v>
      </c>
      <c r="AH14" s="268">
        <f t="shared" si="0"/>
        <v>32720.331576920085</v>
      </c>
      <c r="AI14" s="268">
        <f t="shared" si="0"/>
        <v>32720.331576920085</v>
      </c>
      <c r="AJ14" s="268">
        <f t="shared" si="0"/>
        <v>32720.331576920085</v>
      </c>
      <c r="AK14" s="268">
        <f t="shared" ref="AK14:BP14" si="1" xml:space="preserve"> AK$22</f>
        <v>32720.331576920085</v>
      </c>
      <c r="AL14" s="268">
        <f t="shared" si="1"/>
        <v>32720.331576920085</v>
      </c>
      <c r="AM14" s="268">
        <f t="shared" si="1"/>
        <v>32720.331576920085</v>
      </c>
      <c r="AN14" s="268">
        <f t="shared" si="1"/>
        <v>32720.331576920085</v>
      </c>
      <c r="AO14" s="268">
        <f t="shared" si="1"/>
        <v>32720.331576920085</v>
      </c>
      <c r="AP14" s="268">
        <f t="shared" si="1"/>
        <v>32720.331576920085</v>
      </c>
      <c r="AQ14" s="268">
        <f t="shared" si="1"/>
        <v>32720.331576920085</v>
      </c>
      <c r="AR14" s="268">
        <f t="shared" si="1"/>
        <v>32720.331576920085</v>
      </c>
      <c r="AS14" s="268">
        <f t="shared" si="1"/>
        <v>32720.331576920085</v>
      </c>
      <c r="AT14" s="268">
        <f t="shared" si="1"/>
        <v>32720.331576920085</v>
      </c>
      <c r="AU14" s="268">
        <f t="shared" si="1"/>
        <v>32720.331576920085</v>
      </c>
      <c r="AV14" s="268">
        <f t="shared" si="1"/>
        <v>32720.331576920085</v>
      </c>
      <c r="AW14" s="268">
        <f t="shared" si="1"/>
        <v>32720.331576920085</v>
      </c>
      <c r="AX14" s="268">
        <f t="shared" si="1"/>
        <v>32720.331576920085</v>
      </c>
      <c r="AY14" s="268">
        <f t="shared" si="1"/>
        <v>32720.331576920085</v>
      </c>
      <c r="AZ14" s="268">
        <f t="shared" si="1"/>
        <v>32720.331576920085</v>
      </c>
      <c r="BA14" s="268">
        <f t="shared" si="1"/>
        <v>32720.331576920085</v>
      </c>
      <c r="BB14" s="268">
        <f t="shared" si="1"/>
        <v>32720.331576920085</v>
      </c>
      <c r="BC14" s="268">
        <f t="shared" si="1"/>
        <v>32720.331576920085</v>
      </c>
      <c r="BD14" s="268">
        <f t="shared" si="1"/>
        <v>32720.331576920085</v>
      </c>
      <c r="BE14" s="268">
        <f t="shared" si="1"/>
        <v>32720.331576920085</v>
      </c>
      <c r="BF14" s="268">
        <f t="shared" si="1"/>
        <v>32720.331576920085</v>
      </c>
      <c r="BG14" s="268">
        <f t="shared" si="1"/>
        <v>32720.331576920085</v>
      </c>
      <c r="BH14" s="268">
        <f t="shared" si="1"/>
        <v>32720.331576920085</v>
      </c>
      <c r="BI14" s="268">
        <f t="shared" si="1"/>
        <v>32720.331576920085</v>
      </c>
      <c r="BJ14" s="268">
        <f t="shared" si="1"/>
        <v>32720.331576920085</v>
      </c>
      <c r="BK14" s="268">
        <f t="shared" si="1"/>
        <v>32720.331576920085</v>
      </c>
      <c r="BL14" s="268">
        <f t="shared" si="1"/>
        <v>32720.331576920085</v>
      </c>
      <c r="BM14" s="268">
        <f t="shared" si="1"/>
        <v>32720.331576920085</v>
      </c>
      <c r="BN14" s="268">
        <f t="shared" si="1"/>
        <v>32720.331576920085</v>
      </c>
      <c r="BO14" s="268">
        <f t="shared" si="1"/>
        <v>32720.331576920085</v>
      </c>
      <c r="BP14" s="268">
        <f t="shared" si="1"/>
        <v>32720.331576920085</v>
      </c>
      <c r="BQ14" s="268">
        <f t="shared" ref="BQ14:CV14" si="2" xml:space="preserve"> BQ$22</f>
        <v>32720.331576920085</v>
      </c>
      <c r="BR14" s="268">
        <f t="shared" si="2"/>
        <v>32720.331576920085</v>
      </c>
      <c r="BS14" s="268">
        <f t="shared" si="2"/>
        <v>32720.331576920085</v>
      </c>
      <c r="BT14" s="268">
        <f t="shared" si="2"/>
        <v>32720.331576920085</v>
      </c>
      <c r="BU14" s="268">
        <f t="shared" si="2"/>
        <v>32720.331576920085</v>
      </c>
      <c r="BV14" s="268">
        <f t="shared" si="2"/>
        <v>32720.331576920085</v>
      </c>
      <c r="BW14" s="268">
        <f t="shared" si="2"/>
        <v>32720.331576920085</v>
      </c>
      <c r="BX14" s="268">
        <f t="shared" si="2"/>
        <v>32720.331576920085</v>
      </c>
      <c r="BY14" s="268">
        <f t="shared" si="2"/>
        <v>32720.331576920085</v>
      </c>
      <c r="BZ14" s="268">
        <f t="shared" si="2"/>
        <v>32720.331576920085</v>
      </c>
      <c r="CA14" s="268">
        <f t="shared" si="2"/>
        <v>32720.331576920085</v>
      </c>
      <c r="CB14" s="268">
        <f t="shared" si="2"/>
        <v>32720.331576920085</v>
      </c>
      <c r="CC14" s="268">
        <f t="shared" si="2"/>
        <v>32720.331576920085</v>
      </c>
      <c r="CD14" s="268">
        <f t="shared" si="2"/>
        <v>32720.331576920085</v>
      </c>
      <c r="CE14" s="268">
        <f t="shared" si="2"/>
        <v>32720.331576920085</v>
      </c>
      <c r="CF14" s="268">
        <f t="shared" si="2"/>
        <v>32720.331576920085</v>
      </c>
      <c r="CG14" s="268">
        <f t="shared" si="2"/>
        <v>32720.331576920085</v>
      </c>
      <c r="CH14" s="268">
        <f t="shared" si="2"/>
        <v>32720.331576920085</v>
      </c>
      <c r="CI14" s="268">
        <f t="shared" si="2"/>
        <v>32720.331576920085</v>
      </c>
      <c r="CJ14" s="268">
        <f t="shared" si="2"/>
        <v>32720.331576920085</v>
      </c>
      <c r="CK14" s="268">
        <f t="shared" si="2"/>
        <v>32720.331576920085</v>
      </c>
      <c r="CL14" s="268">
        <f t="shared" si="2"/>
        <v>32720.331576920085</v>
      </c>
      <c r="CM14" s="268">
        <f t="shared" si="2"/>
        <v>32720.331576920085</v>
      </c>
      <c r="CN14" s="268">
        <f t="shared" si="2"/>
        <v>32720.331576920085</v>
      </c>
      <c r="CO14" s="268">
        <f t="shared" si="2"/>
        <v>32720.331576920085</v>
      </c>
      <c r="CP14" s="268">
        <f t="shared" si="2"/>
        <v>32720.331576920085</v>
      </c>
      <c r="CQ14" s="268">
        <f t="shared" si="2"/>
        <v>32720.331576920085</v>
      </c>
      <c r="CR14" s="268">
        <f t="shared" si="2"/>
        <v>32720.331576920085</v>
      </c>
      <c r="CS14" s="268">
        <f t="shared" si="2"/>
        <v>32720.331576920085</v>
      </c>
      <c r="CT14" s="268">
        <f t="shared" si="2"/>
        <v>32720.331576920085</v>
      </c>
      <c r="CU14" s="268">
        <f t="shared" si="2"/>
        <v>32720.331576920085</v>
      </c>
      <c r="CV14" s="268">
        <f t="shared" si="2"/>
        <v>32720.331576920085</v>
      </c>
      <c r="CW14" s="268">
        <f t="shared" ref="CW14:EB14" si="3" xml:space="preserve"> CW$22</f>
        <v>32720.331576920085</v>
      </c>
      <c r="CX14" s="268">
        <f t="shared" si="3"/>
        <v>32720.331576920085</v>
      </c>
      <c r="CY14" s="268">
        <f t="shared" si="3"/>
        <v>32720.331576920085</v>
      </c>
      <c r="CZ14" s="268">
        <f t="shared" si="3"/>
        <v>32720.331576920085</v>
      </c>
      <c r="DA14" s="268">
        <f t="shared" si="3"/>
        <v>32720.331576920085</v>
      </c>
      <c r="DB14" s="268">
        <f t="shared" si="3"/>
        <v>32720.331576920085</v>
      </c>
      <c r="DC14" s="268">
        <f t="shared" si="3"/>
        <v>32720.331576920085</v>
      </c>
      <c r="DD14" s="268">
        <f t="shared" si="3"/>
        <v>32720.331576920085</v>
      </c>
      <c r="DE14" s="268">
        <f t="shared" si="3"/>
        <v>32720.331576920085</v>
      </c>
      <c r="DF14" s="268">
        <f t="shared" si="3"/>
        <v>32720.331576920085</v>
      </c>
      <c r="DG14" s="268">
        <f t="shared" si="3"/>
        <v>32720.331576920085</v>
      </c>
      <c r="DH14" s="268">
        <f t="shared" si="3"/>
        <v>32720.331576920085</v>
      </c>
      <c r="DI14" s="268">
        <f t="shared" si="3"/>
        <v>0</v>
      </c>
      <c r="DJ14" s="268">
        <f t="shared" si="3"/>
        <v>0</v>
      </c>
      <c r="DK14" s="268">
        <f t="shared" si="3"/>
        <v>0</v>
      </c>
      <c r="DL14" s="268">
        <f t="shared" si="3"/>
        <v>0</v>
      </c>
      <c r="DM14" s="268">
        <f t="shared" si="3"/>
        <v>0</v>
      </c>
      <c r="DN14" s="268">
        <f t="shared" si="3"/>
        <v>0</v>
      </c>
      <c r="DO14" s="268">
        <f t="shared" si="3"/>
        <v>0</v>
      </c>
      <c r="DP14" s="268">
        <f t="shared" si="3"/>
        <v>0</v>
      </c>
      <c r="DQ14" s="268">
        <f t="shared" si="3"/>
        <v>0</v>
      </c>
      <c r="DR14" s="268">
        <f t="shared" si="3"/>
        <v>0</v>
      </c>
      <c r="DS14" s="268">
        <f t="shared" si="3"/>
        <v>0</v>
      </c>
      <c r="DT14" s="268">
        <f t="shared" si="3"/>
        <v>0</v>
      </c>
      <c r="DU14" s="268">
        <f t="shared" si="3"/>
        <v>0</v>
      </c>
      <c r="DV14" s="268">
        <f t="shared" si="3"/>
        <v>0</v>
      </c>
      <c r="DW14" s="268">
        <f t="shared" si="3"/>
        <v>0</v>
      </c>
      <c r="DX14" s="268">
        <f t="shared" si="3"/>
        <v>0</v>
      </c>
      <c r="DY14" s="268">
        <f t="shared" si="3"/>
        <v>0</v>
      </c>
      <c r="DZ14" s="268">
        <f t="shared" si="3"/>
        <v>0</v>
      </c>
      <c r="EA14" s="268">
        <f t="shared" si="3"/>
        <v>0</v>
      </c>
      <c r="EB14" s="268">
        <f t="shared" si="3"/>
        <v>0</v>
      </c>
      <c r="EC14" s="268">
        <f t="shared" ref="EC14:FH14" si="4" xml:space="preserve"> EC$22</f>
        <v>0</v>
      </c>
      <c r="ED14" s="268">
        <f t="shared" si="4"/>
        <v>0</v>
      </c>
      <c r="EE14" s="268">
        <f t="shared" si="4"/>
        <v>0</v>
      </c>
      <c r="EF14" s="268">
        <f t="shared" si="4"/>
        <v>0</v>
      </c>
      <c r="EG14" s="268">
        <f t="shared" si="4"/>
        <v>0</v>
      </c>
      <c r="EH14" s="268">
        <f t="shared" si="4"/>
        <v>0</v>
      </c>
      <c r="EI14" s="268">
        <f t="shared" si="4"/>
        <v>0</v>
      </c>
      <c r="EJ14" s="268">
        <f t="shared" si="4"/>
        <v>0</v>
      </c>
      <c r="EK14" s="268">
        <f t="shared" si="4"/>
        <v>0</v>
      </c>
      <c r="EL14" s="268">
        <f t="shared" si="4"/>
        <v>0</v>
      </c>
      <c r="EM14" s="268">
        <f t="shared" si="4"/>
        <v>0</v>
      </c>
      <c r="EN14" s="268">
        <f t="shared" si="4"/>
        <v>0</v>
      </c>
      <c r="EO14" s="268">
        <f t="shared" si="4"/>
        <v>0</v>
      </c>
      <c r="EP14" s="268">
        <f t="shared" si="4"/>
        <v>0</v>
      </c>
      <c r="EQ14" s="268">
        <f t="shared" si="4"/>
        <v>0</v>
      </c>
      <c r="ER14" s="268">
        <f t="shared" si="4"/>
        <v>0</v>
      </c>
      <c r="ES14" s="268">
        <f t="shared" si="4"/>
        <v>0</v>
      </c>
      <c r="ET14" s="268">
        <f t="shared" si="4"/>
        <v>0</v>
      </c>
      <c r="EU14" s="268">
        <f t="shared" si="4"/>
        <v>0</v>
      </c>
      <c r="EV14" s="268">
        <f t="shared" si="4"/>
        <v>0</v>
      </c>
      <c r="EW14" s="268">
        <f t="shared" si="4"/>
        <v>0</v>
      </c>
      <c r="EX14" s="268">
        <f t="shared" si="4"/>
        <v>0</v>
      </c>
      <c r="EY14" s="268">
        <f t="shared" si="4"/>
        <v>0</v>
      </c>
      <c r="EZ14" s="268">
        <f t="shared" si="4"/>
        <v>0</v>
      </c>
      <c r="FA14" s="268">
        <f t="shared" si="4"/>
        <v>0</v>
      </c>
      <c r="FB14" s="268">
        <f t="shared" si="4"/>
        <v>0</v>
      </c>
      <c r="FC14" s="268">
        <f t="shared" si="4"/>
        <v>0</v>
      </c>
      <c r="FD14" s="268">
        <f t="shared" si="4"/>
        <v>0</v>
      </c>
      <c r="FE14" s="268">
        <f t="shared" si="4"/>
        <v>0</v>
      </c>
      <c r="FF14" s="268">
        <f t="shared" si="4"/>
        <v>0</v>
      </c>
      <c r="FG14" s="268">
        <f t="shared" si="4"/>
        <v>0</v>
      </c>
      <c r="FH14" s="268">
        <f t="shared" si="4"/>
        <v>0</v>
      </c>
      <c r="FI14" s="268">
        <f t="shared" ref="FI14:GJ14" si="5" xml:space="preserve"> FI$22</f>
        <v>0</v>
      </c>
      <c r="FJ14" s="268">
        <f t="shared" si="5"/>
        <v>0</v>
      </c>
      <c r="FK14" s="268">
        <f t="shared" si="5"/>
        <v>0</v>
      </c>
      <c r="FL14" s="268">
        <f t="shared" si="5"/>
        <v>0</v>
      </c>
      <c r="FM14" s="268">
        <f t="shared" si="5"/>
        <v>0</v>
      </c>
      <c r="FN14" s="268">
        <f t="shared" si="5"/>
        <v>0</v>
      </c>
      <c r="FO14" s="268">
        <f t="shared" si="5"/>
        <v>0</v>
      </c>
      <c r="FP14" s="268">
        <f t="shared" si="5"/>
        <v>0</v>
      </c>
      <c r="FQ14" s="268">
        <f t="shared" si="5"/>
        <v>0</v>
      </c>
      <c r="FR14" s="268">
        <f t="shared" si="5"/>
        <v>0</v>
      </c>
      <c r="FS14" s="268">
        <f t="shared" si="5"/>
        <v>0</v>
      </c>
      <c r="FT14" s="268">
        <f t="shared" si="5"/>
        <v>0</v>
      </c>
      <c r="FU14" s="268">
        <f t="shared" si="5"/>
        <v>0</v>
      </c>
      <c r="FV14" s="268">
        <f t="shared" si="5"/>
        <v>0</v>
      </c>
      <c r="FW14" s="268">
        <f t="shared" si="5"/>
        <v>0</v>
      </c>
      <c r="FX14" s="268">
        <f t="shared" si="5"/>
        <v>0</v>
      </c>
      <c r="FY14" s="268">
        <f t="shared" si="5"/>
        <v>0</v>
      </c>
      <c r="FZ14" s="268">
        <f t="shared" si="5"/>
        <v>0</v>
      </c>
      <c r="GA14" s="268">
        <f t="shared" si="5"/>
        <v>0</v>
      </c>
      <c r="GB14" s="268">
        <f t="shared" si="5"/>
        <v>0</v>
      </c>
      <c r="GC14" s="268">
        <f t="shared" si="5"/>
        <v>0</v>
      </c>
      <c r="GD14" s="268">
        <f t="shared" si="5"/>
        <v>0</v>
      </c>
      <c r="GE14" s="268">
        <f t="shared" si="5"/>
        <v>0</v>
      </c>
      <c r="GF14" s="268">
        <f t="shared" si="5"/>
        <v>0</v>
      </c>
      <c r="GG14" s="268">
        <f t="shared" si="5"/>
        <v>0</v>
      </c>
      <c r="GH14" s="268">
        <f t="shared" si="5"/>
        <v>0</v>
      </c>
      <c r="GI14" s="268">
        <f t="shared" si="5"/>
        <v>0</v>
      </c>
      <c r="GJ14" s="268">
        <f t="shared" si="5"/>
        <v>0</v>
      </c>
    </row>
    <row r="15" spans="1:441" s="275" customFormat="1" x14ac:dyDescent="0.35">
      <c r="A15" s="15"/>
      <c r="B15" s="15"/>
      <c r="C15" s="21"/>
      <c r="D15" s="60"/>
      <c r="E15" s="301" t="str">
        <f xml:space="preserve"> Time!E$91</f>
        <v xml:space="preserve">Last operating period flag </v>
      </c>
      <c r="F15" s="301">
        <f xml:space="preserve"> Time!F$91</f>
        <v>0</v>
      </c>
      <c r="G15" s="301" t="str">
        <f xml:space="preserve"> Time!G$91</f>
        <v>flag</v>
      </c>
      <c r="H15" s="301">
        <f xml:space="preserve"> Time!H$91</f>
        <v>1</v>
      </c>
      <c r="I15" s="301">
        <f xml:space="preserve"> Time!I$91</f>
        <v>0</v>
      </c>
      <c r="J15" s="301">
        <f xml:space="preserve"> Time!J$91</f>
        <v>0</v>
      </c>
      <c r="K15" s="301">
        <f xml:space="preserve"> Time!K$91</f>
        <v>0</v>
      </c>
      <c r="L15" s="301">
        <f xml:space="preserve"> Time!L$91</f>
        <v>0</v>
      </c>
      <c r="M15" s="301">
        <f xml:space="preserve"> Time!M$91</f>
        <v>0</v>
      </c>
      <c r="N15" s="301">
        <f xml:space="preserve"> Time!N$91</f>
        <v>0</v>
      </c>
      <c r="O15" s="301">
        <f xml:space="preserve"> Time!O$91</f>
        <v>0</v>
      </c>
      <c r="P15" s="301">
        <f xml:space="preserve"> Time!P$91</f>
        <v>0</v>
      </c>
      <c r="Q15" s="301">
        <f xml:space="preserve"> Time!Q$91</f>
        <v>0</v>
      </c>
      <c r="R15" s="301">
        <f xml:space="preserve"> Time!R$91</f>
        <v>0</v>
      </c>
      <c r="S15" s="301">
        <f xml:space="preserve"> Time!S$91</f>
        <v>0</v>
      </c>
      <c r="T15" s="301">
        <f xml:space="preserve"> Time!T$91</f>
        <v>0</v>
      </c>
      <c r="U15" s="301">
        <f xml:space="preserve"> Time!U$91</f>
        <v>0</v>
      </c>
      <c r="V15" s="301">
        <f xml:space="preserve"> Time!V$91</f>
        <v>0</v>
      </c>
      <c r="W15" s="301">
        <f xml:space="preserve"> Time!W$91</f>
        <v>0</v>
      </c>
      <c r="X15" s="301">
        <f xml:space="preserve"> Time!X$91</f>
        <v>0</v>
      </c>
      <c r="Y15" s="301">
        <f xml:space="preserve"> Time!Y$91</f>
        <v>0</v>
      </c>
      <c r="Z15" s="301">
        <f xml:space="preserve"> Time!Z$91</f>
        <v>0</v>
      </c>
      <c r="AA15" s="301">
        <f xml:space="preserve"> Time!AA$91</f>
        <v>0</v>
      </c>
      <c r="AB15" s="301">
        <f xml:space="preserve"> Time!AB$91</f>
        <v>0</v>
      </c>
      <c r="AC15" s="301">
        <f xml:space="preserve"> Time!AC$91</f>
        <v>0</v>
      </c>
      <c r="AD15" s="301">
        <f xml:space="preserve"> Time!AD$91</f>
        <v>0</v>
      </c>
      <c r="AE15" s="301">
        <f xml:space="preserve"> Time!AE$91</f>
        <v>0</v>
      </c>
      <c r="AF15" s="301">
        <f xml:space="preserve"> Time!AF$91</f>
        <v>0</v>
      </c>
      <c r="AG15" s="301">
        <f xml:space="preserve"> Time!AG$91</f>
        <v>0</v>
      </c>
      <c r="AH15" s="301">
        <f xml:space="preserve"> Time!AH$91</f>
        <v>0</v>
      </c>
      <c r="AI15" s="301">
        <f xml:space="preserve"> Time!AI$91</f>
        <v>0</v>
      </c>
      <c r="AJ15" s="301">
        <f xml:space="preserve"> Time!AJ$91</f>
        <v>0</v>
      </c>
      <c r="AK15" s="301">
        <f xml:space="preserve"> Time!AK$91</f>
        <v>0</v>
      </c>
      <c r="AL15" s="301">
        <f xml:space="preserve"> Time!AL$91</f>
        <v>0</v>
      </c>
      <c r="AM15" s="301">
        <f xml:space="preserve"> Time!AM$91</f>
        <v>0</v>
      </c>
      <c r="AN15" s="301">
        <f xml:space="preserve"> Time!AN$91</f>
        <v>0</v>
      </c>
      <c r="AO15" s="301">
        <f xml:space="preserve"> Time!AO$91</f>
        <v>0</v>
      </c>
      <c r="AP15" s="301">
        <f xml:space="preserve"> Time!AP$91</f>
        <v>0</v>
      </c>
      <c r="AQ15" s="301">
        <f xml:space="preserve"> Time!AQ$91</f>
        <v>0</v>
      </c>
      <c r="AR15" s="301">
        <f xml:space="preserve"> Time!AR$91</f>
        <v>0</v>
      </c>
      <c r="AS15" s="301">
        <f xml:space="preserve"> Time!AS$91</f>
        <v>0</v>
      </c>
      <c r="AT15" s="301">
        <f xml:space="preserve"> Time!AT$91</f>
        <v>0</v>
      </c>
      <c r="AU15" s="301">
        <f xml:space="preserve"> Time!AU$91</f>
        <v>0</v>
      </c>
      <c r="AV15" s="301">
        <f xml:space="preserve"> Time!AV$91</f>
        <v>0</v>
      </c>
      <c r="AW15" s="301">
        <f xml:space="preserve"> Time!AW$91</f>
        <v>0</v>
      </c>
      <c r="AX15" s="301">
        <f xml:space="preserve"> Time!AX$91</f>
        <v>0</v>
      </c>
      <c r="AY15" s="301">
        <f xml:space="preserve"> Time!AY$91</f>
        <v>0</v>
      </c>
      <c r="AZ15" s="301">
        <f xml:space="preserve"> Time!AZ$91</f>
        <v>0</v>
      </c>
      <c r="BA15" s="301">
        <f xml:space="preserve"> Time!BA$91</f>
        <v>0</v>
      </c>
      <c r="BB15" s="301">
        <f xml:space="preserve"> Time!BB$91</f>
        <v>0</v>
      </c>
      <c r="BC15" s="301">
        <f xml:space="preserve"> Time!BC$91</f>
        <v>0</v>
      </c>
      <c r="BD15" s="301">
        <f xml:space="preserve"> Time!BD$91</f>
        <v>0</v>
      </c>
      <c r="BE15" s="301">
        <f xml:space="preserve"> Time!BE$91</f>
        <v>0</v>
      </c>
      <c r="BF15" s="301">
        <f xml:space="preserve"> Time!BF$91</f>
        <v>0</v>
      </c>
      <c r="BG15" s="301">
        <f xml:space="preserve"> Time!BG$91</f>
        <v>0</v>
      </c>
      <c r="BH15" s="301">
        <f xml:space="preserve"> Time!BH$91</f>
        <v>0</v>
      </c>
      <c r="BI15" s="301">
        <f xml:space="preserve"> Time!BI$91</f>
        <v>0</v>
      </c>
      <c r="BJ15" s="301">
        <f xml:space="preserve"> Time!BJ$91</f>
        <v>0</v>
      </c>
      <c r="BK15" s="301">
        <f xml:space="preserve"> Time!BK$91</f>
        <v>0</v>
      </c>
      <c r="BL15" s="301">
        <f xml:space="preserve"> Time!BL$91</f>
        <v>0</v>
      </c>
      <c r="BM15" s="301">
        <f xml:space="preserve"> Time!BM$91</f>
        <v>0</v>
      </c>
      <c r="BN15" s="301">
        <f xml:space="preserve"> Time!BN$91</f>
        <v>0</v>
      </c>
      <c r="BO15" s="301">
        <f xml:space="preserve"> Time!BO$91</f>
        <v>0</v>
      </c>
      <c r="BP15" s="301">
        <f xml:space="preserve"> Time!BP$91</f>
        <v>0</v>
      </c>
      <c r="BQ15" s="301">
        <f xml:space="preserve"> Time!BQ$91</f>
        <v>0</v>
      </c>
      <c r="BR15" s="301">
        <f xml:space="preserve"> Time!BR$91</f>
        <v>0</v>
      </c>
      <c r="BS15" s="301">
        <f xml:space="preserve"> Time!BS$91</f>
        <v>0</v>
      </c>
      <c r="BT15" s="301">
        <f xml:space="preserve"> Time!BT$91</f>
        <v>0</v>
      </c>
      <c r="BU15" s="301">
        <f xml:space="preserve"> Time!BU$91</f>
        <v>0</v>
      </c>
      <c r="BV15" s="301">
        <f xml:space="preserve"> Time!BV$91</f>
        <v>0</v>
      </c>
      <c r="BW15" s="301">
        <f xml:space="preserve"> Time!BW$91</f>
        <v>0</v>
      </c>
      <c r="BX15" s="301">
        <f xml:space="preserve"> Time!BX$91</f>
        <v>0</v>
      </c>
      <c r="BY15" s="301">
        <f xml:space="preserve"> Time!BY$91</f>
        <v>0</v>
      </c>
      <c r="BZ15" s="301">
        <f xml:space="preserve"> Time!BZ$91</f>
        <v>0</v>
      </c>
      <c r="CA15" s="301">
        <f xml:space="preserve"> Time!CA$91</f>
        <v>0</v>
      </c>
      <c r="CB15" s="301">
        <f xml:space="preserve"> Time!CB$91</f>
        <v>0</v>
      </c>
      <c r="CC15" s="301">
        <f xml:space="preserve"> Time!CC$91</f>
        <v>0</v>
      </c>
      <c r="CD15" s="301">
        <f xml:space="preserve"> Time!CD$91</f>
        <v>0</v>
      </c>
      <c r="CE15" s="301">
        <f xml:space="preserve"> Time!CE$91</f>
        <v>0</v>
      </c>
      <c r="CF15" s="301">
        <f xml:space="preserve"> Time!CF$91</f>
        <v>0</v>
      </c>
      <c r="CG15" s="301">
        <f xml:space="preserve"> Time!CG$91</f>
        <v>0</v>
      </c>
      <c r="CH15" s="301">
        <f xml:space="preserve"> Time!CH$91</f>
        <v>0</v>
      </c>
      <c r="CI15" s="301">
        <f xml:space="preserve"> Time!CI$91</f>
        <v>0</v>
      </c>
      <c r="CJ15" s="301">
        <f xml:space="preserve"> Time!CJ$91</f>
        <v>0</v>
      </c>
      <c r="CK15" s="301">
        <f xml:space="preserve"> Time!CK$91</f>
        <v>0</v>
      </c>
      <c r="CL15" s="301">
        <f xml:space="preserve"> Time!CL$91</f>
        <v>0</v>
      </c>
      <c r="CM15" s="301">
        <f xml:space="preserve"> Time!CM$91</f>
        <v>0</v>
      </c>
      <c r="CN15" s="301">
        <f xml:space="preserve"> Time!CN$91</f>
        <v>0</v>
      </c>
      <c r="CO15" s="301">
        <f xml:space="preserve"> Time!CO$91</f>
        <v>0</v>
      </c>
      <c r="CP15" s="301">
        <f xml:space="preserve"> Time!CP$91</f>
        <v>0</v>
      </c>
      <c r="CQ15" s="301">
        <f xml:space="preserve"> Time!CQ$91</f>
        <v>0</v>
      </c>
      <c r="CR15" s="301">
        <f xml:space="preserve"> Time!CR$91</f>
        <v>0</v>
      </c>
      <c r="CS15" s="301">
        <f xml:space="preserve"> Time!CS$91</f>
        <v>0</v>
      </c>
      <c r="CT15" s="301">
        <f xml:space="preserve"> Time!CT$91</f>
        <v>0</v>
      </c>
      <c r="CU15" s="301">
        <f xml:space="preserve"> Time!CU$91</f>
        <v>0</v>
      </c>
      <c r="CV15" s="301">
        <f xml:space="preserve"> Time!CV$91</f>
        <v>0</v>
      </c>
      <c r="CW15" s="301">
        <f xml:space="preserve"> Time!CW$91</f>
        <v>0</v>
      </c>
      <c r="CX15" s="301">
        <f xml:space="preserve"> Time!CX$91</f>
        <v>0</v>
      </c>
      <c r="CY15" s="301">
        <f xml:space="preserve"> Time!CY$91</f>
        <v>0</v>
      </c>
      <c r="CZ15" s="301">
        <f xml:space="preserve"> Time!CZ$91</f>
        <v>0</v>
      </c>
      <c r="DA15" s="301">
        <f xml:space="preserve"> Time!DA$91</f>
        <v>0</v>
      </c>
      <c r="DB15" s="301">
        <f xml:space="preserve"> Time!DB$91</f>
        <v>0</v>
      </c>
      <c r="DC15" s="301">
        <f xml:space="preserve"> Time!DC$91</f>
        <v>0</v>
      </c>
      <c r="DD15" s="301">
        <f xml:space="preserve"> Time!DD$91</f>
        <v>0</v>
      </c>
      <c r="DE15" s="301">
        <f xml:space="preserve"> Time!DE$91</f>
        <v>0</v>
      </c>
      <c r="DF15" s="301">
        <f xml:space="preserve"> Time!DF$91</f>
        <v>0</v>
      </c>
      <c r="DG15" s="301">
        <f xml:space="preserve"> Time!DG$91</f>
        <v>0</v>
      </c>
      <c r="DH15" s="301">
        <f xml:space="preserve"> Time!DH$91</f>
        <v>1</v>
      </c>
      <c r="DI15" s="301">
        <f xml:space="preserve"> Time!DI$91</f>
        <v>0</v>
      </c>
      <c r="DJ15" s="301">
        <f xml:space="preserve"> Time!DJ$91</f>
        <v>0</v>
      </c>
      <c r="DK15" s="301">
        <f xml:space="preserve"> Time!DK$91</f>
        <v>0</v>
      </c>
      <c r="DL15" s="301">
        <f xml:space="preserve"> Time!DL$91</f>
        <v>0</v>
      </c>
      <c r="DM15" s="301">
        <f xml:space="preserve"> Time!DM$91</f>
        <v>0</v>
      </c>
      <c r="DN15" s="301">
        <f xml:space="preserve"> Time!DN$91</f>
        <v>0</v>
      </c>
      <c r="DO15" s="301">
        <f xml:space="preserve"> Time!DO$91</f>
        <v>0</v>
      </c>
      <c r="DP15" s="301">
        <f xml:space="preserve"> Time!DP$91</f>
        <v>0</v>
      </c>
      <c r="DQ15" s="301">
        <f xml:space="preserve"> Time!DQ$91</f>
        <v>0</v>
      </c>
      <c r="DR15" s="301">
        <f xml:space="preserve"> Time!DR$91</f>
        <v>0</v>
      </c>
      <c r="DS15" s="301">
        <f xml:space="preserve"> Time!DS$91</f>
        <v>0</v>
      </c>
      <c r="DT15" s="301">
        <f xml:space="preserve"> Time!DT$91</f>
        <v>0</v>
      </c>
      <c r="DU15" s="301">
        <f xml:space="preserve"> Time!DU$91</f>
        <v>0</v>
      </c>
      <c r="DV15" s="301">
        <f xml:space="preserve"> Time!DV$91</f>
        <v>0</v>
      </c>
      <c r="DW15" s="301">
        <f xml:space="preserve"> Time!DW$91</f>
        <v>0</v>
      </c>
      <c r="DX15" s="301">
        <f xml:space="preserve"> Time!DX$91</f>
        <v>0</v>
      </c>
      <c r="DY15" s="301">
        <f xml:space="preserve"> Time!DY$91</f>
        <v>0</v>
      </c>
      <c r="DZ15" s="301">
        <f xml:space="preserve"> Time!DZ$91</f>
        <v>0</v>
      </c>
      <c r="EA15" s="301">
        <f xml:space="preserve"> Time!EA$91</f>
        <v>0</v>
      </c>
      <c r="EB15" s="301">
        <f xml:space="preserve"> Time!EB$91</f>
        <v>0</v>
      </c>
      <c r="EC15" s="301">
        <f xml:space="preserve"> Time!EC$91</f>
        <v>0</v>
      </c>
      <c r="ED15" s="301">
        <f xml:space="preserve"> Time!ED$91</f>
        <v>0</v>
      </c>
      <c r="EE15" s="301">
        <f xml:space="preserve"> Time!EE$91</f>
        <v>0</v>
      </c>
      <c r="EF15" s="301">
        <f xml:space="preserve"> Time!EF$91</f>
        <v>0</v>
      </c>
      <c r="EG15" s="301">
        <f xml:space="preserve"> Time!EG$91</f>
        <v>0</v>
      </c>
      <c r="EH15" s="301">
        <f xml:space="preserve"> Time!EH$91</f>
        <v>0</v>
      </c>
      <c r="EI15" s="301">
        <f xml:space="preserve"> Time!EI$91</f>
        <v>0</v>
      </c>
      <c r="EJ15" s="301">
        <f xml:space="preserve"> Time!EJ$91</f>
        <v>0</v>
      </c>
      <c r="EK15" s="301">
        <f xml:space="preserve"> Time!EK$91</f>
        <v>0</v>
      </c>
      <c r="EL15" s="301">
        <f xml:space="preserve"> Time!EL$91</f>
        <v>0</v>
      </c>
      <c r="EM15" s="301">
        <f xml:space="preserve"> Time!EM$91</f>
        <v>0</v>
      </c>
      <c r="EN15" s="301">
        <f xml:space="preserve"> Time!EN$91</f>
        <v>0</v>
      </c>
      <c r="EO15" s="301">
        <f xml:space="preserve"> Time!EO$91</f>
        <v>0</v>
      </c>
      <c r="EP15" s="301">
        <f xml:space="preserve"> Time!EP$91</f>
        <v>0</v>
      </c>
      <c r="EQ15" s="301">
        <f xml:space="preserve"> Time!EQ$91</f>
        <v>0</v>
      </c>
      <c r="ER15" s="301">
        <f xml:space="preserve"> Time!ER$91</f>
        <v>0</v>
      </c>
      <c r="ES15" s="301">
        <f xml:space="preserve"> Time!ES$91</f>
        <v>0</v>
      </c>
      <c r="ET15" s="301">
        <f xml:space="preserve"> Time!ET$91</f>
        <v>0</v>
      </c>
      <c r="EU15" s="301">
        <f xml:space="preserve"> Time!EU$91</f>
        <v>0</v>
      </c>
      <c r="EV15" s="301">
        <f xml:space="preserve"> Time!EV$91</f>
        <v>0</v>
      </c>
      <c r="EW15" s="301">
        <f xml:space="preserve"> Time!EW$91</f>
        <v>0</v>
      </c>
      <c r="EX15" s="301">
        <f xml:space="preserve"> Time!EX$91</f>
        <v>0</v>
      </c>
      <c r="EY15" s="301">
        <f xml:space="preserve"> Time!EY$91</f>
        <v>0</v>
      </c>
      <c r="EZ15" s="301">
        <f xml:space="preserve"> Time!EZ$91</f>
        <v>0</v>
      </c>
      <c r="FA15" s="301">
        <f xml:space="preserve"> Time!FA$91</f>
        <v>0</v>
      </c>
      <c r="FB15" s="301">
        <f xml:space="preserve"> Time!FB$91</f>
        <v>0</v>
      </c>
      <c r="FC15" s="301">
        <f xml:space="preserve"> Time!FC$91</f>
        <v>0</v>
      </c>
      <c r="FD15" s="301">
        <f xml:space="preserve"> Time!FD$91</f>
        <v>0</v>
      </c>
      <c r="FE15" s="301">
        <f xml:space="preserve"> Time!FE$91</f>
        <v>0</v>
      </c>
      <c r="FF15" s="301">
        <f xml:space="preserve"> Time!FF$91</f>
        <v>0</v>
      </c>
      <c r="FG15" s="301">
        <f xml:space="preserve"> Time!FG$91</f>
        <v>0</v>
      </c>
      <c r="FH15" s="301">
        <f xml:space="preserve"> Time!FH$91</f>
        <v>0</v>
      </c>
      <c r="FI15" s="301">
        <f xml:space="preserve"> Time!FI$91</f>
        <v>0</v>
      </c>
      <c r="FJ15" s="301">
        <f xml:space="preserve"> Time!FJ$91</f>
        <v>0</v>
      </c>
      <c r="FK15" s="301">
        <f xml:space="preserve"> Time!FK$91</f>
        <v>0</v>
      </c>
      <c r="FL15" s="301">
        <f xml:space="preserve"> Time!FL$91</f>
        <v>0</v>
      </c>
      <c r="FM15" s="301">
        <f xml:space="preserve"> Time!FM$91</f>
        <v>0</v>
      </c>
      <c r="FN15" s="301">
        <f xml:space="preserve"> Time!FN$91</f>
        <v>0</v>
      </c>
      <c r="FO15" s="301">
        <f xml:space="preserve"> Time!FO$91</f>
        <v>0</v>
      </c>
      <c r="FP15" s="301">
        <f xml:space="preserve"> Time!FP$91</f>
        <v>0</v>
      </c>
      <c r="FQ15" s="301">
        <f xml:space="preserve"> Time!FQ$91</f>
        <v>0</v>
      </c>
      <c r="FR15" s="301">
        <f xml:space="preserve"> Time!FR$91</f>
        <v>0</v>
      </c>
      <c r="FS15" s="301">
        <f xml:space="preserve"> Time!FS$91</f>
        <v>0</v>
      </c>
      <c r="FT15" s="301">
        <f xml:space="preserve"> Time!FT$91</f>
        <v>0</v>
      </c>
      <c r="FU15" s="301">
        <f xml:space="preserve"> Time!FU$91</f>
        <v>0</v>
      </c>
      <c r="FV15" s="301">
        <f xml:space="preserve"> Time!FV$91</f>
        <v>0</v>
      </c>
      <c r="FW15" s="301">
        <f xml:space="preserve"> Time!FW$91</f>
        <v>0</v>
      </c>
      <c r="FX15" s="301">
        <f xml:space="preserve"> Time!FX$91</f>
        <v>0</v>
      </c>
      <c r="FY15" s="301">
        <f xml:space="preserve"> Time!FY$91</f>
        <v>0</v>
      </c>
      <c r="FZ15" s="301">
        <f xml:space="preserve"> Time!FZ$91</f>
        <v>0</v>
      </c>
      <c r="GA15" s="301">
        <f xml:space="preserve"> Time!GA$91</f>
        <v>0</v>
      </c>
      <c r="GB15" s="301">
        <f xml:space="preserve"> Time!GB$91</f>
        <v>0</v>
      </c>
      <c r="GC15" s="301">
        <f xml:space="preserve"> Time!GC$91</f>
        <v>0</v>
      </c>
      <c r="GD15" s="301">
        <f xml:space="preserve"> Time!GD$91</f>
        <v>0</v>
      </c>
      <c r="GE15" s="301">
        <f xml:space="preserve"> Time!GE$91</f>
        <v>0</v>
      </c>
      <c r="GF15" s="301">
        <f xml:space="preserve"> Time!GF$91</f>
        <v>0</v>
      </c>
      <c r="GG15" s="301">
        <f xml:space="preserve"> Time!GG$91</f>
        <v>0</v>
      </c>
      <c r="GH15" s="301">
        <f xml:space="preserve"> Time!GH$91</f>
        <v>0</v>
      </c>
      <c r="GI15" s="301">
        <f xml:space="preserve"> Time!GI$91</f>
        <v>0</v>
      </c>
      <c r="GJ15" s="301">
        <f xml:space="preserve"> Time!GJ$91</f>
        <v>0</v>
      </c>
    </row>
    <row r="16" spans="1:441" s="530" customFormat="1" x14ac:dyDescent="0.35">
      <c r="A16" s="189"/>
      <c r="B16" s="189"/>
      <c r="C16" s="190"/>
      <c r="D16" s="191"/>
      <c r="E16" s="529" t="s">
        <v>186</v>
      </c>
      <c r="F16" s="529"/>
      <c r="G16" s="529" t="str">
        <f xml:space="preserve"> SMU</f>
        <v>$ 000s</v>
      </c>
      <c r="H16" s="529">
        <f xml:space="preserve"> SUM(J16:GJ16)</f>
        <v>32720.331576920085</v>
      </c>
      <c r="I16" s="529"/>
      <c r="J16" s="529">
        <f t="shared" ref="J16:AO16" si="6" xml:space="preserve"> J14 * J15</f>
        <v>0</v>
      </c>
      <c r="K16" s="529">
        <f t="shared" si="6"/>
        <v>0</v>
      </c>
      <c r="L16" s="529">
        <f t="shared" si="6"/>
        <v>0</v>
      </c>
      <c r="M16" s="529">
        <f t="shared" si="6"/>
        <v>0</v>
      </c>
      <c r="N16" s="529">
        <f t="shared" si="6"/>
        <v>0</v>
      </c>
      <c r="O16" s="529">
        <f t="shared" si="6"/>
        <v>0</v>
      </c>
      <c r="P16" s="529">
        <f t="shared" si="6"/>
        <v>0</v>
      </c>
      <c r="Q16" s="529">
        <f t="shared" si="6"/>
        <v>0</v>
      </c>
      <c r="R16" s="529">
        <f t="shared" si="6"/>
        <v>0</v>
      </c>
      <c r="S16" s="529">
        <f t="shared" si="6"/>
        <v>0</v>
      </c>
      <c r="T16" s="529">
        <f t="shared" si="6"/>
        <v>0</v>
      </c>
      <c r="U16" s="529">
        <f t="shared" si="6"/>
        <v>0</v>
      </c>
      <c r="V16" s="529">
        <f t="shared" si="6"/>
        <v>0</v>
      </c>
      <c r="W16" s="529">
        <f t="shared" si="6"/>
        <v>0</v>
      </c>
      <c r="X16" s="529">
        <f t="shared" si="6"/>
        <v>0</v>
      </c>
      <c r="Y16" s="529">
        <f t="shared" si="6"/>
        <v>0</v>
      </c>
      <c r="Z16" s="529">
        <f t="shared" si="6"/>
        <v>0</v>
      </c>
      <c r="AA16" s="529">
        <f t="shared" si="6"/>
        <v>0</v>
      </c>
      <c r="AB16" s="529">
        <f t="shared" si="6"/>
        <v>0</v>
      </c>
      <c r="AC16" s="529">
        <f t="shared" si="6"/>
        <v>0</v>
      </c>
      <c r="AD16" s="529">
        <f t="shared" si="6"/>
        <v>0</v>
      </c>
      <c r="AE16" s="529">
        <f t="shared" si="6"/>
        <v>0</v>
      </c>
      <c r="AF16" s="529">
        <f t="shared" si="6"/>
        <v>0</v>
      </c>
      <c r="AG16" s="529">
        <f t="shared" si="6"/>
        <v>0</v>
      </c>
      <c r="AH16" s="529">
        <f t="shared" si="6"/>
        <v>0</v>
      </c>
      <c r="AI16" s="529">
        <f t="shared" si="6"/>
        <v>0</v>
      </c>
      <c r="AJ16" s="529">
        <f t="shared" si="6"/>
        <v>0</v>
      </c>
      <c r="AK16" s="529">
        <f t="shared" si="6"/>
        <v>0</v>
      </c>
      <c r="AL16" s="529">
        <f t="shared" si="6"/>
        <v>0</v>
      </c>
      <c r="AM16" s="529">
        <f t="shared" si="6"/>
        <v>0</v>
      </c>
      <c r="AN16" s="529">
        <f t="shared" si="6"/>
        <v>0</v>
      </c>
      <c r="AO16" s="529">
        <f t="shared" si="6"/>
        <v>0</v>
      </c>
      <c r="AP16" s="529">
        <f t="shared" ref="AP16:BU16" si="7" xml:space="preserve"> AP14 * AP15</f>
        <v>0</v>
      </c>
      <c r="AQ16" s="529">
        <f t="shared" si="7"/>
        <v>0</v>
      </c>
      <c r="AR16" s="529">
        <f t="shared" si="7"/>
        <v>0</v>
      </c>
      <c r="AS16" s="529">
        <f t="shared" si="7"/>
        <v>0</v>
      </c>
      <c r="AT16" s="529">
        <f t="shared" si="7"/>
        <v>0</v>
      </c>
      <c r="AU16" s="529">
        <f t="shared" si="7"/>
        <v>0</v>
      </c>
      <c r="AV16" s="529">
        <f t="shared" si="7"/>
        <v>0</v>
      </c>
      <c r="AW16" s="529">
        <f t="shared" si="7"/>
        <v>0</v>
      </c>
      <c r="AX16" s="529">
        <f t="shared" si="7"/>
        <v>0</v>
      </c>
      <c r="AY16" s="529">
        <f t="shared" si="7"/>
        <v>0</v>
      </c>
      <c r="AZ16" s="529">
        <f t="shared" si="7"/>
        <v>0</v>
      </c>
      <c r="BA16" s="529">
        <f t="shared" si="7"/>
        <v>0</v>
      </c>
      <c r="BB16" s="529">
        <f t="shared" si="7"/>
        <v>0</v>
      </c>
      <c r="BC16" s="529">
        <f t="shared" si="7"/>
        <v>0</v>
      </c>
      <c r="BD16" s="529">
        <f t="shared" si="7"/>
        <v>0</v>
      </c>
      <c r="BE16" s="529">
        <f t="shared" si="7"/>
        <v>0</v>
      </c>
      <c r="BF16" s="529">
        <f t="shared" si="7"/>
        <v>0</v>
      </c>
      <c r="BG16" s="529">
        <f t="shared" si="7"/>
        <v>0</v>
      </c>
      <c r="BH16" s="529">
        <f t="shared" si="7"/>
        <v>0</v>
      </c>
      <c r="BI16" s="529">
        <f t="shared" si="7"/>
        <v>0</v>
      </c>
      <c r="BJ16" s="529">
        <f t="shared" si="7"/>
        <v>0</v>
      </c>
      <c r="BK16" s="529">
        <f t="shared" si="7"/>
        <v>0</v>
      </c>
      <c r="BL16" s="529">
        <f t="shared" si="7"/>
        <v>0</v>
      </c>
      <c r="BM16" s="529">
        <f t="shared" si="7"/>
        <v>0</v>
      </c>
      <c r="BN16" s="529">
        <f t="shared" si="7"/>
        <v>0</v>
      </c>
      <c r="BO16" s="529">
        <f t="shared" si="7"/>
        <v>0</v>
      </c>
      <c r="BP16" s="529">
        <f t="shared" si="7"/>
        <v>0</v>
      </c>
      <c r="BQ16" s="529">
        <f t="shared" si="7"/>
        <v>0</v>
      </c>
      <c r="BR16" s="529">
        <f t="shared" si="7"/>
        <v>0</v>
      </c>
      <c r="BS16" s="529">
        <f t="shared" si="7"/>
        <v>0</v>
      </c>
      <c r="BT16" s="529">
        <f t="shared" si="7"/>
        <v>0</v>
      </c>
      <c r="BU16" s="529">
        <f t="shared" si="7"/>
        <v>0</v>
      </c>
      <c r="BV16" s="529">
        <f t="shared" ref="BV16:DA16" si="8" xml:space="preserve"> BV14 * BV15</f>
        <v>0</v>
      </c>
      <c r="BW16" s="529">
        <f t="shared" si="8"/>
        <v>0</v>
      </c>
      <c r="BX16" s="529">
        <f t="shared" si="8"/>
        <v>0</v>
      </c>
      <c r="BY16" s="529">
        <f t="shared" si="8"/>
        <v>0</v>
      </c>
      <c r="BZ16" s="529">
        <f t="shared" si="8"/>
        <v>0</v>
      </c>
      <c r="CA16" s="529">
        <f t="shared" si="8"/>
        <v>0</v>
      </c>
      <c r="CB16" s="529">
        <f t="shared" si="8"/>
        <v>0</v>
      </c>
      <c r="CC16" s="529">
        <f t="shared" si="8"/>
        <v>0</v>
      </c>
      <c r="CD16" s="529">
        <f t="shared" si="8"/>
        <v>0</v>
      </c>
      <c r="CE16" s="529">
        <f t="shared" si="8"/>
        <v>0</v>
      </c>
      <c r="CF16" s="529">
        <f t="shared" si="8"/>
        <v>0</v>
      </c>
      <c r="CG16" s="529">
        <f t="shared" si="8"/>
        <v>0</v>
      </c>
      <c r="CH16" s="529">
        <f t="shared" si="8"/>
        <v>0</v>
      </c>
      <c r="CI16" s="529">
        <f t="shared" si="8"/>
        <v>0</v>
      </c>
      <c r="CJ16" s="529">
        <f t="shared" si="8"/>
        <v>0</v>
      </c>
      <c r="CK16" s="529">
        <f t="shared" si="8"/>
        <v>0</v>
      </c>
      <c r="CL16" s="529">
        <f t="shared" si="8"/>
        <v>0</v>
      </c>
      <c r="CM16" s="529">
        <f t="shared" si="8"/>
        <v>0</v>
      </c>
      <c r="CN16" s="529">
        <f t="shared" si="8"/>
        <v>0</v>
      </c>
      <c r="CO16" s="529">
        <f t="shared" si="8"/>
        <v>0</v>
      </c>
      <c r="CP16" s="529">
        <f t="shared" si="8"/>
        <v>0</v>
      </c>
      <c r="CQ16" s="529">
        <f t="shared" si="8"/>
        <v>0</v>
      </c>
      <c r="CR16" s="529">
        <f t="shared" si="8"/>
        <v>0</v>
      </c>
      <c r="CS16" s="529">
        <f t="shared" si="8"/>
        <v>0</v>
      </c>
      <c r="CT16" s="529">
        <f t="shared" si="8"/>
        <v>0</v>
      </c>
      <c r="CU16" s="529">
        <f t="shared" si="8"/>
        <v>0</v>
      </c>
      <c r="CV16" s="529">
        <f t="shared" si="8"/>
        <v>0</v>
      </c>
      <c r="CW16" s="529">
        <f t="shared" si="8"/>
        <v>0</v>
      </c>
      <c r="CX16" s="529">
        <f t="shared" si="8"/>
        <v>0</v>
      </c>
      <c r="CY16" s="529">
        <f t="shared" si="8"/>
        <v>0</v>
      </c>
      <c r="CZ16" s="529">
        <f t="shared" si="8"/>
        <v>0</v>
      </c>
      <c r="DA16" s="529">
        <f t="shared" si="8"/>
        <v>0</v>
      </c>
      <c r="DB16" s="529">
        <f t="shared" ref="DB16:EG16" si="9" xml:space="preserve"> DB14 * DB15</f>
        <v>0</v>
      </c>
      <c r="DC16" s="529">
        <f t="shared" si="9"/>
        <v>0</v>
      </c>
      <c r="DD16" s="529">
        <f t="shared" si="9"/>
        <v>0</v>
      </c>
      <c r="DE16" s="529">
        <f t="shared" si="9"/>
        <v>0</v>
      </c>
      <c r="DF16" s="529">
        <f t="shared" si="9"/>
        <v>0</v>
      </c>
      <c r="DG16" s="529">
        <f t="shared" si="9"/>
        <v>0</v>
      </c>
      <c r="DH16" s="529">
        <f t="shared" si="9"/>
        <v>32720.331576920085</v>
      </c>
      <c r="DI16" s="529">
        <f t="shared" si="9"/>
        <v>0</v>
      </c>
      <c r="DJ16" s="529">
        <f t="shared" si="9"/>
        <v>0</v>
      </c>
      <c r="DK16" s="529">
        <f t="shared" si="9"/>
        <v>0</v>
      </c>
      <c r="DL16" s="529">
        <f t="shared" si="9"/>
        <v>0</v>
      </c>
      <c r="DM16" s="529">
        <f t="shared" si="9"/>
        <v>0</v>
      </c>
      <c r="DN16" s="529">
        <f t="shared" si="9"/>
        <v>0</v>
      </c>
      <c r="DO16" s="529">
        <f t="shared" si="9"/>
        <v>0</v>
      </c>
      <c r="DP16" s="529">
        <f t="shared" si="9"/>
        <v>0</v>
      </c>
      <c r="DQ16" s="529">
        <f t="shared" si="9"/>
        <v>0</v>
      </c>
      <c r="DR16" s="529">
        <f t="shared" si="9"/>
        <v>0</v>
      </c>
      <c r="DS16" s="529">
        <f t="shared" si="9"/>
        <v>0</v>
      </c>
      <c r="DT16" s="529">
        <f t="shared" si="9"/>
        <v>0</v>
      </c>
      <c r="DU16" s="529">
        <f t="shared" si="9"/>
        <v>0</v>
      </c>
      <c r="DV16" s="529">
        <f t="shared" si="9"/>
        <v>0</v>
      </c>
      <c r="DW16" s="529">
        <f t="shared" si="9"/>
        <v>0</v>
      </c>
      <c r="DX16" s="529">
        <f t="shared" si="9"/>
        <v>0</v>
      </c>
      <c r="DY16" s="529">
        <f t="shared" si="9"/>
        <v>0</v>
      </c>
      <c r="DZ16" s="529">
        <f t="shared" si="9"/>
        <v>0</v>
      </c>
      <c r="EA16" s="529">
        <f t="shared" si="9"/>
        <v>0</v>
      </c>
      <c r="EB16" s="529">
        <f t="shared" si="9"/>
        <v>0</v>
      </c>
      <c r="EC16" s="529">
        <f t="shared" si="9"/>
        <v>0</v>
      </c>
      <c r="ED16" s="529">
        <f t="shared" si="9"/>
        <v>0</v>
      </c>
      <c r="EE16" s="529">
        <f t="shared" si="9"/>
        <v>0</v>
      </c>
      <c r="EF16" s="529">
        <f t="shared" si="9"/>
        <v>0</v>
      </c>
      <c r="EG16" s="529">
        <f t="shared" si="9"/>
        <v>0</v>
      </c>
      <c r="EH16" s="529">
        <f t="shared" ref="EH16:FM16" si="10" xml:space="preserve"> EH14 * EH15</f>
        <v>0</v>
      </c>
      <c r="EI16" s="529">
        <f t="shared" si="10"/>
        <v>0</v>
      </c>
      <c r="EJ16" s="529">
        <f t="shared" si="10"/>
        <v>0</v>
      </c>
      <c r="EK16" s="529">
        <f t="shared" si="10"/>
        <v>0</v>
      </c>
      <c r="EL16" s="529">
        <f t="shared" si="10"/>
        <v>0</v>
      </c>
      <c r="EM16" s="529">
        <f t="shared" si="10"/>
        <v>0</v>
      </c>
      <c r="EN16" s="529">
        <f t="shared" si="10"/>
        <v>0</v>
      </c>
      <c r="EO16" s="529">
        <f t="shared" si="10"/>
        <v>0</v>
      </c>
      <c r="EP16" s="529">
        <f t="shared" si="10"/>
        <v>0</v>
      </c>
      <c r="EQ16" s="529">
        <f t="shared" si="10"/>
        <v>0</v>
      </c>
      <c r="ER16" s="529">
        <f t="shared" si="10"/>
        <v>0</v>
      </c>
      <c r="ES16" s="529">
        <f t="shared" si="10"/>
        <v>0</v>
      </c>
      <c r="ET16" s="529">
        <f t="shared" si="10"/>
        <v>0</v>
      </c>
      <c r="EU16" s="529">
        <f t="shared" si="10"/>
        <v>0</v>
      </c>
      <c r="EV16" s="529">
        <f t="shared" si="10"/>
        <v>0</v>
      </c>
      <c r="EW16" s="529">
        <f t="shared" si="10"/>
        <v>0</v>
      </c>
      <c r="EX16" s="529">
        <f t="shared" si="10"/>
        <v>0</v>
      </c>
      <c r="EY16" s="529">
        <f t="shared" si="10"/>
        <v>0</v>
      </c>
      <c r="EZ16" s="529">
        <f t="shared" si="10"/>
        <v>0</v>
      </c>
      <c r="FA16" s="529">
        <f t="shared" si="10"/>
        <v>0</v>
      </c>
      <c r="FB16" s="529">
        <f t="shared" si="10"/>
        <v>0</v>
      </c>
      <c r="FC16" s="529">
        <f t="shared" si="10"/>
        <v>0</v>
      </c>
      <c r="FD16" s="529">
        <f t="shared" si="10"/>
        <v>0</v>
      </c>
      <c r="FE16" s="529">
        <f t="shared" si="10"/>
        <v>0</v>
      </c>
      <c r="FF16" s="529">
        <f t="shared" si="10"/>
        <v>0</v>
      </c>
      <c r="FG16" s="529">
        <f t="shared" si="10"/>
        <v>0</v>
      </c>
      <c r="FH16" s="529">
        <f t="shared" si="10"/>
        <v>0</v>
      </c>
      <c r="FI16" s="529">
        <f t="shared" si="10"/>
        <v>0</v>
      </c>
      <c r="FJ16" s="529">
        <f t="shared" si="10"/>
        <v>0</v>
      </c>
      <c r="FK16" s="529">
        <f t="shared" si="10"/>
        <v>0</v>
      </c>
      <c r="FL16" s="529">
        <f t="shared" si="10"/>
        <v>0</v>
      </c>
      <c r="FM16" s="529">
        <f t="shared" si="10"/>
        <v>0</v>
      </c>
      <c r="FN16" s="529">
        <f t="shared" ref="FN16:GJ16" si="11" xml:space="preserve"> FN14 * FN15</f>
        <v>0</v>
      </c>
      <c r="FO16" s="529">
        <f t="shared" si="11"/>
        <v>0</v>
      </c>
      <c r="FP16" s="529">
        <f t="shared" si="11"/>
        <v>0</v>
      </c>
      <c r="FQ16" s="529">
        <f t="shared" si="11"/>
        <v>0</v>
      </c>
      <c r="FR16" s="529">
        <f t="shared" si="11"/>
        <v>0</v>
      </c>
      <c r="FS16" s="529">
        <f t="shared" si="11"/>
        <v>0</v>
      </c>
      <c r="FT16" s="529">
        <f t="shared" si="11"/>
        <v>0</v>
      </c>
      <c r="FU16" s="529">
        <f t="shared" si="11"/>
        <v>0</v>
      </c>
      <c r="FV16" s="529">
        <f t="shared" si="11"/>
        <v>0</v>
      </c>
      <c r="FW16" s="529">
        <f t="shared" si="11"/>
        <v>0</v>
      </c>
      <c r="FX16" s="529">
        <f t="shared" si="11"/>
        <v>0</v>
      </c>
      <c r="FY16" s="529">
        <f t="shared" si="11"/>
        <v>0</v>
      </c>
      <c r="FZ16" s="529">
        <f t="shared" si="11"/>
        <v>0</v>
      </c>
      <c r="GA16" s="529">
        <f t="shared" si="11"/>
        <v>0</v>
      </c>
      <c r="GB16" s="529">
        <f t="shared" si="11"/>
        <v>0</v>
      </c>
      <c r="GC16" s="529">
        <f t="shared" si="11"/>
        <v>0</v>
      </c>
      <c r="GD16" s="529">
        <f t="shared" si="11"/>
        <v>0</v>
      </c>
      <c r="GE16" s="529">
        <f t="shared" si="11"/>
        <v>0</v>
      </c>
      <c r="GF16" s="529">
        <f t="shared" si="11"/>
        <v>0</v>
      </c>
      <c r="GG16" s="529">
        <f t="shared" si="11"/>
        <v>0</v>
      </c>
      <c r="GH16" s="529">
        <f t="shared" si="11"/>
        <v>0</v>
      </c>
      <c r="GI16" s="529">
        <f t="shared" si="11"/>
        <v>0</v>
      </c>
      <c r="GJ16" s="529">
        <f t="shared" si="11"/>
        <v>0</v>
      </c>
    </row>
    <row r="17" spans="1:255" s="250" customFormat="1" x14ac:dyDescent="0.35">
      <c r="A17" s="189"/>
      <c r="B17" s="189"/>
      <c r="C17" s="190"/>
      <c r="D17" s="191"/>
      <c r="E17" s="249" t="str">
        <f xml:space="preserve"> LEFT(E16, LEN(E16) - 4)</f>
        <v>Share capital redemption</v>
      </c>
      <c r="F17" s="249"/>
      <c r="G17" s="249" t="str">
        <f xml:space="preserve"> SMU</f>
        <v>$ 000s</v>
      </c>
      <c r="H17" s="249">
        <f xml:space="preserve"> SUM(J17:GJ17)</f>
        <v>-32720.331576920085</v>
      </c>
      <c r="I17" s="192"/>
      <c r="J17" s="249">
        <f t="shared" ref="J17:BU17" si="12" xml:space="preserve"> -1 * J16</f>
        <v>0</v>
      </c>
      <c r="K17" s="249">
        <f t="shared" si="12"/>
        <v>0</v>
      </c>
      <c r="L17" s="249">
        <f t="shared" si="12"/>
        <v>0</v>
      </c>
      <c r="M17" s="249">
        <f t="shared" si="12"/>
        <v>0</v>
      </c>
      <c r="N17" s="249">
        <f t="shared" si="12"/>
        <v>0</v>
      </c>
      <c r="O17" s="249">
        <f t="shared" si="12"/>
        <v>0</v>
      </c>
      <c r="P17" s="249">
        <f t="shared" si="12"/>
        <v>0</v>
      </c>
      <c r="Q17" s="249">
        <f t="shared" si="12"/>
        <v>0</v>
      </c>
      <c r="R17" s="249">
        <f t="shared" si="12"/>
        <v>0</v>
      </c>
      <c r="S17" s="249">
        <f t="shared" si="12"/>
        <v>0</v>
      </c>
      <c r="T17" s="249">
        <f t="shared" si="12"/>
        <v>0</v>
      </c>
      <c r="U17" s="249">
        <f t="shared" si="12"/>
        <v>0</v>
      </c>
      <c r="V17" s="249">
        <f t="shared" si="12"/>
        <v>0</v>
      </c>
      <c r="W17" s="249">
        <f t="shared" si="12"/>
        <v>0</v>
      </c>
      <c r="X17" s="249">
        <f t="shared" si="12"/>
        <v>0</v>
      </c>
      <c r="Y17" s="249">
        <f t="shared" si="12"/>
        <v>0</v>
      </c>
      <c r="Z17" s="249">
        <f t="shared" si="12"/>
        <v>0</v>
      </c>
      <c r="AA17" s="249">
        <f t="shared" si="12"/>
        <v>0</v>
      </c>
      <c r="AB17" s="249">
        <f t="shared" si="12"/>
        <v>0</v>
      </c>
      <c r="AC17" s="249">
        <f t="shared" si="12"/>
        <v>0</v>
      </c>
      <c r="AD17" s="249">
        <f t="shared" si="12"/>
        <v>0</v>
      </c>
      <c r="AE17" s="249">
        <f t="shared" si="12"/>
        <v>0</v>
      </c>
      <c r="AF17" s="249">
        <f t="shared" si="12"/>
        <v>0</v>
      </c>
      <c r="AG17" s="249">
        <f t="shared" si="12"/>
        <v>0</v>
      </c>
      <c r="AH17" s="249">
        <f t="shared" si="12"/>
        <v>0</v>
      </c>
      <c r="AI17" s="249">
        <f t="shared" si="12"/>
        <v>0</v>
      </c>
      <c r="AJ17" s="249">
        <f t="shared" si="12"/>
        <v>0</v>
      </c>
      <c r="AK17" s="249">
        <f t="shared" si="12"/>
        <v>0</v>
      </c>
      <c r="AL17" s="249">
        <f t="shared" si="12"/>
        <v>0</v>
      </c>
      <c r="AM17" s="249">
        <f t="shared" si="12"/>
        <v>0</v>
      </c>
      <c r="AN17" s="249">
        <f t="shared" si="12"/>
        <v>0</v>
      </c>
      <c r="AO17" s="249">
        <f t="shared" si="12"/>
        <v>0</v>
      </c>
      <c r="AP17" s="249">
        <f t="shared" si="12"/>
        <v>0</v>
      </c>
      <c r="AQ17" s="249">
        <f t="shared" si="12"/>
        <v>0</v>
      </c>
      <c r="AR17" s="249">
        <f t="shared" si="12"/>
        <v>0</v>
      </c>
      <c r="AS17" s="249">
        <f t="shared" si="12"/>
        <v>0</v>
      </c>
      <c r="AT17" s="249">
        <f t="shared" si="12"/>
        <v>0</v>
      </c>
      <c r="AU17" s="249">
        <f t="shared" si="12"/>
        <v>0</v>
      </c>
      <c r="AV17" s="249">
        <f t="shared" si="12"/>
        <v>0</v>
      </c>
      <c r="AW17" s="249">
        <f t="shared" si="12"/>
        <v>0</v>
      </c>
      <c r="AX17" s="249">
        <f t="shared" si="12"/>
        <v>0</v>
      </c>
      <c r="AY17" s="249">
        <f t="shared" si="12"/>
        <v>0</v>
      </c>
      <c r="AZ17" s="249">
        <f t="shared" si="12"/>
        <v>0</v>
      </c>
      <c r="BA17" s="249">
        <f t="shared" si="12"/>
        <v>0</v>
      </c>
      <c r="BB17" s="249">
        <f t="shared" si="12"/>
        <v>0</v>
      </c>
      <c r="BC17" s="249">
        <f t="shared" si="12"/>
        <v>0</v>
      </c>
      <c r="BD17" s="249">
        <f t="shared" si="12"/>
        <v>0</v>
      </c>
      <c r="BE17" s="249">
        <f t="shared" si="12"/>
        <v>0</v>
      </c>
      <c r="BF17" s="249">
        <f t="shared" si="12"/>
        <v>0</v>
      </c>
      <c r="BG17" s="249">
        <f t="shared" si="12"/>
        <v>0</v>
      </c>
      <c r="BH17" s="249">
        <f t="shared" si="12"/>
        <v>0</v>
      </c>
      <c r="BI17" s="249">
        <f t="shared" si="12"/>
        <v>0</v>
      </c>
      <c r="BJ17" s="249">
        <f t="shared" si="12"/>
        <v>0</v>
      </c>
      <c r="BK17" s="249">
        <f t="shared" si="12"/>
        <v>0</v>
      </c>
      <c r="BL17" s="249">
        <f t="shared" si="12"/>
        <v>0</v>
      </c>
      <c r="BM17" s="249">
        <f t="shared" si="12"/>
        <v>0</v>
      </c>
      <c r="BN17" s="249">
        <f t="shared" si="12"/>
        <v>0</v>
      </c>
      <c r="BO17" s="249">
        <f t="shared" si="12"/>
        <v>0</v>
      </c>
      <c r="BP17" s="249">
        <f t="shared" si="12"/>
        <v>0</v>
      </c>
      <c r="BQ17" s="249">
        <f t="shared" si="12"/>
        <v>0</v>
      </c>
      <c r="BR17" s="249">
        <f t="shared" si="12"/>
        <v>0</v>
      </c>
      <c r="BS17" s="249">
        <f t="shared" si="12"/>
        <v>0</v>
      </c>
      <c r="BT17" s="249">
        <f t="shared" si="12"/>
        <v>0</v>
      </c>
      <c r="BU17" s="249">
        <f t="shared" si="12"/>
        <v>0</v>
      </c>
      <c r="BV17" s="249">
        <f t="shared" ref="BV17:EG17" si="13" xml:space="preserve"> -1 * BV16</f>
        <v>0</v>
      </c>
      <c r="BW17" s="249">
        <f t="shared" si="13"/>
        <v>0</v>
      </c>
      <c r="BX17" s="249">
        <f t="shared" si="13"/>
        <v>0</v>
      </c>
      <c r="BY17" s="249">
        <f t="shared" si="13"/>
        <v>0</v>
      </c>
      <c r="BZ17" s="249">
        <f t="shared" si="13"/>
        <v>0</v>
      </c>
      <c r="CA17" s="249">
        <f t="shared" si="13"/>
        <v>0</v>
      </c>
      <c r="CB17" s="249">
        <f t="shared" si="13"/>
        <v>0</v>
      </c>
      <c r="CC17" s="249">
        <f t="shared" si="13"/>
        <v>0</v>
      </c>
      <c r="CD17" s="249">
        <f t="shared" si="13"/>
        <v>0</v>
      </c>
      <c r="CE17" s="249">
        <f t="shared" si="13"/>
        <v>0</v>
      </c>
      <c r="CF17" s="249">
        <f t="shared" si="13"/>
        <v>0</v>
      </c>
      <c r="CG17" s="249">
        <f t="shared" si="13"/>
        <v>0</v>
      </c>
      <c r="CH17" s="249">
        <f t="shared" si="13"/>
        <v>0</v>
      </c>
      <c r="CI17" s="249">
        <f t="shared" si="13"/>
        <v>0</v>
      </c>
      <c r="CJ17" s="249">
        <f t="shared" si="13"/>
        <v>0</v>
      </c>
      <c r="CK17" s="249">
        <f t="shared" si="13"/>
        <v>0</v>
      </c>
      <c r="CL17" s="249">
        <f t="shared" si="13"/>
        <v>0</v>
      </c>
      <c r="CM17" s="249">
        <f t="shared" si="13"/>
        <v>0</v>
      </c>
      <c r="CN17" s="249">
        <f t="shared" si="13"/>
        <v>0</v>
      </c>
      <c r="CO17" s="249">
        <f t="shared" si="13"/>
        <v>0</v>
      </c>
      <c r="CP17" s="249">
        <f t="shared" si="13"/>
        <v>0</v>
      </c>
      <c r="CQ17" s="249">
        <f t="shared" si="13"/>
        <v>0</v>
      </c>
      <c r="CR17" s="249">
        <f t="shared" si="13"/>
        <v>0</v>
      </c>
      <c r="CS17" s="249">
        <f t="shared" si="13"/>
        <v>0</v>
      </c>
      <c r="CT17" s="249">
        <f t="shared" si="13"/>
        <v>0</v>
      </c>
      <c r="CU17" s="249">
        <f t="shared" si="13"/>
        <v>0</v>
      </c>
      <c r="CV17" s="249">
        <f t="shared" si="13"/>
        <v>0</v>
      </c>
      <c r="CW17" s="249">
        <f t="shared" si="13"/>
        <v>0</v>
      </c>
      <c r="CX17" s="249">
        <f t="shared" si="13"/>
        <v>0</v>
      </c>
      <c r="CY17" s="249">
        <f t="shared" si="13"/>
        <v>0</v>
      </c>
      <c r="CZ17" s="249">
        <f t="shared" si="13"/>
        <v>0</v>
      </c>
      <c r="DA17" s="249">
        <f t="shared" si="13"/>
        <v>0</v>
      </c>
      <c r="DB17" s="249">
        <f t="shared" si="13"/>
        <v>0</v>
      </c>
      <c r="DC17" s="249">
        <f t="shared" si="13"/>
        <v>0</v>
      </c>
      <c r="DD17" s="249">
        <f t="shared" si="13"/>
        <v>0</v>
      </c>
      <c r="DE17" s="249">
        <f t="shared" si="13"/>
        <v>0</v>
      </c>
      <c r="DF17" s="249">
        <f t="shared" si="13"/>
        <v>0</v>
      </c>
      <c r="DG17" s="249">
        <f t="shared" si="13"/>
        <v>0</v>
      </c>
      <c r="DH17" s="249">
        <f t="shared" si="13"/>
        <v>-32720.331576920085</v>
      </c>
      <c r="DI17" s="249">
        <f t="shared" si="13"/>
        <v>0</v>
      </c>
      <c r="DJ17" s="249">
        <f t="shared" si="13"/>
        <v>0</v>
      </c>
      <c r="DK17" s="249">
        <f t="shared" si="13"/>
        <v>0</v>
      </c>
      <c r="DL17" s="249">
        <f t="shared" si="13"/>
        <v>0</v>
      </c>
      <c r="DM17" s="249">
        <f t="shared" si="13"/>
        <v>0</v>
      </c>
      <c r="DN17" s="249">
        <f t="shared" si="13"/>
        <v>0</v>
      </c>
      <c r="DO17" s="249">
        <f t="shared" si="13"/>
        <v>0</v>
      </c>
      <c r="DP17" s="249">
        <f t="shared" si="13"/>
        <v>0</v>
      </c>
      <c r="DQ17" s="249">
        <f t="shared" si="13"/>
        <v>0</v>
      </c>
      <c r="DR17" s="249">
        <f t="shared" si="13"/>
        <v>0</v>
      </c>
      <c r="DS17" s="249">
        <f t="shared" si="13"/>
        <v>0</v>
      </c>
      <c r="DT17" s="249">
        <f t="shared" si="13"/>
        <v>0</v>
      </c>
      <c r="DU17" s="249">
        <f t="shared" si="13"/>
        <v>0</v>
      </c>
      <c r="DV17" s="249">
        <f t="shared" si="13"/>
        <v>0</v>
      </c>
      <c r="DW17" s="249">
        <f t="shared" si="13"/>
        <v>0</v>
      </c>
      <c r="DX17" s="249">
        <f t="shared" si="13"/>
        <v>0</v>
      </c>
      <c r="DY17" s="249">
        <f t="shared" si="13"/>
        <v>0</v>
      </c>
      <c r="DZ17" s="249">
        <f t="shared" si="13"/>
        <v>0</v>
      </c>
      <c r="EA17" s="249">
        <f t="shared" si="13"/>
        <v>0</v>
      </c>
      <c r="EB17" s="249">
        <f t="shared" si="13"/>
        <v>0</v>
      </c>
      <c r="EC17" s="249">
        <f t="shared" si="13"/>
        <v>0</v>
      </c>
      <c r="ED17" s="249">
        <f t="shared" si="13"/>
        <v>0</v>
      </c>
      <c r="EE17" s="249">
        <f t="shared" si="13"/>
        <v>0</v>
      </c>
      <c r="EF17" s="249">
        <f t="shared" si="13"/>
        <v>0</v>
      </c>
      <c r="EG17" s="249">
        <f t="shared" si="13"/>
        <v>0</v>
      </c>
      <c r="EH17" s="249">
        <f t="shared" ref="EH17:GJ17" si="14" xml:space="preserve"> -1 * EH16</f>
        <v>0</v>
      </c>
      <c r="EI17" s="249">
        <f t="shared" si="14"/>
        <v>0</v>
      </c>
      <c r="EJ17" s="249">
        <f t="shared" si="14"/>
        <v>0</v>
      </c>
      <c r="EK17" s="249">
        <f t="shared" si="14"/>
        <v>0</v>
      </c>
      <c r="EL17" s="249">
        <f t="shared" si="14"/>
        <v>0</v>
      </c>
      <c r="EM17" s="249">
        <f t="shared" si="14"/>
        <v>0</v>
      </c>
      <c r="EN17" s="249">
        <f t="shared" si="14"/>
        <v>0</v>
      </c>
      <c r="EO17" s="249">
        <f t="shared" si="14"/>
        <v>0</v>
      </c>
      <c r="EP17" s="249">
        <f t="shared" si="14"/>
        <v>0</v>
      </c>
      <c r="EQ17" s="249">
        <f t="shared" si="14"/>
        <v>0</v>
      </c>
      <c r="ER17" s="249">
        <f t="shared" si="14"/>
        <v>0</v>
      </c>
      <c r="ES17" s="249">
        <f t="shared" si="14"/>
        <v>0</v>
      </c>
      <c r="ET17" s="249">
        <f t="shared" si="14"/>
        <v>0</v>
      </c>
      <c r="EU17" s="249">
        <f t="shared" si="14"/>
        <v>0</v>
      </c>
      <c r="EV17" s="249">
        <f t="shared" si="14"/>
        <v>0</v>
      </c>
      <c r="EW17" s="249">
        <f t="shared" si="14"/>
        <v>0</v>
      </c>
      <c r="EX17" s="249">
        <f t="shared" si="14"/>
        <v>0</v>
      </c>
      <c r="EY17" s="249">
        <f t="shared" si="14"/>
        <v>0</v>
      </c>
      <c r="EZ17" s="249">
        <f t="shared" si="14"/>
        <v>0</v>
      </c>
      <c r="FA17" s="249">
        <f t="shared" si="14"/>
        <v>0</v>
      </c>
      <c r="FB17" s="249">
        <f t="shared" si="14"/>
        <v>0</v>
      </c>
      <c r="FC17" s="249">
        <f t="shared" si="14"/>
        <v>0</v>
      </c>
      <c r="FD17" s="249">
        <f t="shared" si="14"/>
        <v>0</v>
      </c>
      <c r="FE17" s="249">
        <f t="shared" si="14"/>
        <v>0</v>
      </c>
      <c r="FF17" s="249">
        <f t="shared" si="14"/>
        <v>0</v>
      </c>
      <c r="FG17" s="249">
        <f t="shared" si="14"/>
        <v>0</v>
      </c>
      <c r="FH17" s="249">
        <f t="shared" si="14"/>
        <v>0</v>
      </c>
      <c r="FI17" s="249">
        <f t="shared" si="14"/>
        <v>0</v>
      </c>
      <c r="FJ17" s="249">
        <f t="shared" si="14"/>
        <v>0</v>
      </c>
      <c r="FK17" s="249">
        <f t="shared" si="14"/>
        <v>0</v>
      </c>
      <c r="FL17" s="249">
        <f t="shared" si="14"/>
        <v>0</v>
      </c>
      <c r="FM17" s="249">
        <f t="shared" si="14"/>
        <v>0</v>
      </c>
      <c r="FN17" s="249">
        <f t="shared" si="14"/>
        <v>0</v>
      </c>
      <c r="FO17" s="249">
        <f t="shared" si="14"/>
        <v>0</v>
      </c>
      <c r="FP17" s="249">
        <f t="shared" si="14"/>
        <v>0</v>
      </c>
      <c r="FQ17" s="249">
        <f t="shared" si="14"/>
        <v>0</v>
      </c>
      <c r="FR17" s="249">
        <f t="shared" si="14"/>
        <v>0</v>
      </c>
      <c r="FS17" s="249">
        <f t="shared" si="14"/>
        <v>0</v>
      </c>
      <c r="FT17" s="249">
        <f t="shared" si="14"/>
        <v>0</v>
      </c>
      <c r="FU17" s="249">
        <f t="shared" si="14"/>
        <v>0</v>
      </c>
      <c r="FV17" s="249">
        <f t="shared" si="14"/>
        <v>0</v>
      </c>
      <c r="FW17" s="249">
        <f t="shared" si="14"/>
        <v>0</v>
      </c>
      <c r="FX17" s="249">
        <f t="shared" si="14"/>
        <v>0</v>
      </c>
      <c r="FY17" s="249">
        <f t="shared" si="14"/>
        <v>0</v>
      </c>
      <c r="FZ17" s="249">
        <f t="shared" si="14"/>
        <v>0</v>
      </c>
      <c r="GA17" s="249">
        <f t="shared" si="14"/>
        <v>0</v>
      </c>
      <c r="GB17" s="249">
        <f t="shared" si="14"/>
        <v>0</v>
      </c>
      <c r="GC17" s="249">
        <f t="shared" si="14"/>
        <v>0</v>
      </c>
      <c r="GD17" s="249">
        <f t="shared" si="14"/>
        <v>0</v>
      </c>
      <c r="GE17" s="249">
        <f t="shared" si="14"/>
        <v>0</v>
      </c>
      <c r="GF17" s="249">
        <f t="shared" si="14"/>
        <v>0</v>
      </c>
      <c r="GG17" s="249">
        <f t="shared" si="14"/>
        <v>0</v>
      </c>
      <c r="GH17" s="249">
        <f t="shared" si="14"/>
        <v>0</v>
      </c>
      <c r="GI17" s="249">
        <f t="shared" si="14"/>
        <v>0</v>
      </c>
      <c r="GJ17" s="249">
        <f t="shared" si="14"/>
        <v>0</v>
      </c>
      <c r="GK17" s="522"/>
      <c r="GL17" s="522"/>
      <c r="GM17" s="522"/>
      <c r="GN17" s="522"/>
      <c r="GO17" s="522"/>
      <c r="GP17" s="522"/>
      <c r="GQ17" s="522"/>
      <c r="GR17" s="522"/>
      <c r="GS17" s="522"/>
      <c r="GT17" s="522"/>
      <c r="GU17" s="522"/>
      <c r="GV17" s="522"/>
      <c r="GW17" s="522"/>
      <c r="GX17" s="522"/>
      <c r="GY17" s="522"/>
      <c r="GZ17" s="522"/>
      <c r="HA17" s="522"/>
      <c r="HB17" s="522"/>
      <c r="HC17" s="522"/>
      <c r="HD17" s="522"/>
      <c r="HE17" s="522"/>
      <c r="HF17" s="522"/>
      <c r="HG17" s="522"/>
      <c r="HH17" s="522"/>
      <c r="HI17" s="522"/>
      <c r="HJ17" s="522"/>
      <c r="HK17" s="522"/>
      <c r="HL17" s="522"/>
      <c r="HM17" s="522"/>
      <c r="HN17" s="522"/>
      <c r="HO17" s="522"/>
      <c r="HP17" s="522"/>
      <c r="HQ17" s="522"/>
      <c r="HR17" s="522"/>
      <c r="HS17" s="522"/>
      <c r="HT17" s="522"/>
      <c r="HU17" s="522"/>
      <c r="HV17" s="522"/>
      <c r="HW17" s="522"/>
      <c r="HX17" s="522"/>
      <c r="HY17" s="522"/>
      <c r="HZ17" s="522"/>
      <c r="IA17" s="522"/>
      <c r="IB17" s="522"/>
      <c r="IC17" s="522"/>
      <c r="ID17" s="522"/>
      <c r="IE17" s="522"/>
      <c r="IF17" s="522"/>
      <c r="IG17" s="522"/>
      <c r="IH17" s="522"/>
      <c r="II17" s="522"/>
      <c r="IJ17" s="522"/>
      <c r="IK17" s="522"/>
      <c r="IL17" s="522"/>
      <c r="IM17" s="522"/>
      <c r="IN17" s="522"/>
      <c r="IO17" s="522"/>
      <c r="IP17" s="522"/>
      <c r="IQ17" s="522"/>
      <c r="IR17" s="522"/>
      <c r="IS17" s="522"/>
      <c r="IT17" s="522"/>
      <c r="IU17" s="522"/>
    </row>
    <row r="19" spans="1:255" s="293" customFormat="1" x14ac:dyDescent="0.35">
      <c r="A19" s="288"/>
      <c r="B19" s="288"/>
      <c r="C19" s="289"/>
      <c r="D19" s="290"/>
      <c r="E19" s="524" t="str">
        <f xml:space="preserve"> E$12</f>
        <v>Share capital drawdown</v>
      </c>
      <c r="F19" s="524">
        <f xml:space="preserve"> F$12</f>
        <v>32720.331576920085</v>
      </c>
      <c r="G19" s="525" t="str">
        <f xml:space="preserve"> G$12</f>
        <v>$ 000s</v>
      </c>
      <c r="H19" s="292"/>
      <c r="I19" s="292"/>
      <c r="J19" s="291"/>
      <c r="K19" s="291"/>
      <c r="L19" s="291"/>
      <c r="M19" s="291"/>
      <c r="N19" s="291"/>
      <c r="O19" s="291"/>
      <c r="P19" s="291"/>
      <c r="Q19" s="291"/>
      <c r="R19" s="291"/>
      <c r="S19" s="291"/>
      <c r="T19" s="291"/>
      <c r="U19" s="291"/>
      <c r="V19" s="291"/>
      <c r="W19" s="291"/>
      <c r="X19" s="291"/>
      <c r="Y19" s="291"/>
      <c r="Z19" s="291"/>
      <c r="AA19" s="291"/>
      <c r="AB19" s="291"/>
      <c r="AC19" s="291"/>
      <c r="AD19" s="291"/>
      <c r="AE19" s="291"/>
      <c r="AF19" s="291"/>
      <c r="AG19" s="291"/>
      <c r="AH19" s="291"/>
      <c r="AI19" s="291"/>
      <c r="AJ19" s="291"/>
      <c r="AK19" s="291"/>
      <c r="AL19" s="291"/>
      <c r="AM19" s="291"/>
      <c r="AN19" s="291"/>
      <c r="AO19" s="291"/>
      <c r="AP19" s="291"/>
      <c r="AQ19" s="291"/>
      <c r="AR19" s="291"/>
      <c r="AS19" s="291"/>
      <c r="AT19" s="291"/>
      <c r="AU19" s="291"/>
      <c r="AV19" s="291"/>
      <c r="AW19" s="291"/>
      <c r="AX19" s="291"/>
      <c r="AY19" s="291"/>
      <c r="AZ19" s="291"/>
      <c r="BA19" s="291"/>
      <c r="BB19" s="291"/>
      <c r="BC19" s="291"/>
      <c r="BD19" s="291"/>
      <c r="BE19" s="291"/>
      <c r="BF19" s="291"/>
      <c r="BG19" s="291"/>
      <c r="BH19" s="291"/>
      <c r="BI19" s="291"/>
      <c r="BJ19" s="291"/>
      <c r="BK19" s="291"/>
      <c r="BL19" s="291"/>
      <c r="BM19" s="291"/>
      <c r="BN19" s="291"/>
      <c r="BO19" s="291"/>
      <c r="BP19" s="291"/>
      <c r="BQ19" s="291"/>
      <c r="BR19" s="291"/>
      <c r="BS19" s="291"/>
      <c r="BT19" s="291"/>
      <c r="BU19" s="291"/>
      <c r="BV19" s="291"/>
      <c r="BW19" s="291"/>
      <c r="BX19" s="291"/>
      <c r="BY19" s="291"/>
      <c r="BZ19" s="291"/>
      <c r="CA19" s="291"/>
      <c r="CB19" s="291"/>
      <c r="CC19" s="291"/>
      <c r="CD19" s="291"/>
      <c r="CE19" s="291"/>
      <c r="CF19" s="291"/>
      <c r="CG19" s="291"/>
      <c r="CH19" s="291"/>
      <c r="CI19" s="291"/>
      <c r="CJ19" s="291"/>
      <c r="CK19" s="291"/>
      <c r="CL19" s="291"/>
      <c r="CM19" s="291"/>
      <c r="CN19" s="291"/>
      <c r="CO19" s="291"/>
      <c r="CP19" s="291"/>
      <c r="CQ19" s="291"/>
      <c r="CR19" s="291"/>
      <c r="CS19" s="291"/>
      <c r="CT19" s="291"/>
      <c r="CU19" s="291"/>
      <c r="CV19" s="291"/>
      <c r="CW19" s="291"/>
      <c r="CX19" s="291"/>
      <c r="CY19" s="291"/>
      <c r="CZ19" s="291"/>
      <c r="DA19" s="291"/>
      <c r="DB19" s="291"/>
      <c r="DC19" s="291"/>
      <c r="DD19" s="291"/>
      <c r="DE19" s="291"/>
      <c r="DF19" s="291"/>
      <c r="DG19" s="291"/>
      <c r="DH19" s="291"/>
      <c r="DI19" s="291"/>
      <c r="DJ19" s="291"/>
      <c r="DK19" s="291"/>
      <c r="DL19" s="291"/>
      <c r="DM19" s="291"/>
      <c r="DN19" s="291"/>
      <c r="DO19" s="291"/>
      <c r="DP19" s="291"/>
      <c r="DQ19" s="291"/>
      <c r="DR19" s="291"/>
      <c r="DS19" s="291"/>
      <c r="DT19" s="291"/>
      <c r="DU19" s="291"/>
      <c r="DV19" s="291"/>
      <c r="DW19" s="291"/>
      <c r="DX19" s="291"/>
      <c r="DY19" s="291"/>
      <c r="DZ19" s="291"/>
      <c r="EA19" s="291"/>
      <c r="EB19" s="291"/>
      <c r="EC19" s="291"/>
      <c r="ED19" s="291"/>
      <c r="EE19" s="291"/>
      <c r="EF19" s="291"/>
      <c r="EG19" s="291"/>
      <c r="EH19" s="291"/>
      <c r="EI19" s="291"/>
      <c r="EJ19" s="291"/>
      <c r="EK19" s="291"/>
      <c r="EL19" s="291"/>
      <c r="EM19" s="291"/>
      <c r="EN19" s="291"/>
      <c r="EO19" s="291"/>
      <c r="EP19" s="291"/>
      <c r="EQ19" s="291"/>
      <c r="ER19" s="291"/>
      <c r="ES19" s="291"/>
      <c r="ET19" s="291"/>
      <c r="EU19" s="291"/>
      <c r="EV19" s="291"/>
      <c r="EW19" s="291"/>
      <c r="EX19" s="291"/>
      <c r="EY19" s="291"/>
      <c r="EZ19" s="291"/>
      <c r="FA19" s="291"/>
      <c r="FB19" s="291"/>
      <c r="FC19" s="291"/>
      <c r="FD19" s="291"/>
      <c r="FE19" s="291"/>
      <c r="FF19" s="291"/>
      <c r="FG19" s="291"/>
      <c r="FH19" s="291"/>
      <c r="FI19" s="291"/>
      <c r="FJ19" s="291"/>
      <c r="FK19" s="291"/>
      <c r="FL19" s="291"/>
      <c r="FM19" s="291"/>
      <c r="FN19" s="291"/>
      <c r="FO19" s="291"/>
      <c r="FP19" s="291"/>
      <c r="FQ19" s="291"/>
      <c r="FR19" s="291"/>
      <c r="FS19" s="291"/>
      <c r="FT19" s="291"/>
      <c r="FU19" s="291"/>
      <c r="FV19" s="291"/>
      <c r="FW19" s="291"/>
      <c r="FX19" s="291"/>
      <c r="FY19" s="291"/>
      <c r="FZ19" s="291"/>
      <c r="GA19" s="291"/>
      <c r="GB19" s="291"/>
      <c r="GC19" s="291"/>
      <c r="GD19" s="291"/>
      <c r="GE19" s="291"/>
      <c r="GF19" s="291"/>
      <c r="GG19" s="291"/>
      <c r="GH19" s="291"/>
      <c r="GI19" s="291"/>
      <c r="GJ19" s="291"/>
    </row>
    <row r="20" spans="1:255" s="275" customFormat="1" x14ac:dyDescent="0.35">
      <c r="A20" s="15"/>
      <c r="B20" s="15"/>
      <c r="C20" s="21"/>
      <c r="D20" s="60"/>
      <c r="E20" s="301" t="str">
        <f xml:space="preserve"> Time!E$76</f>
        <v>Financial close date flag</v>
      </c>
      <c r="F20" s="301">
        <f xml:space="preserve"> Time!F$76</f>
        <v>0</v>
      </c>
      <c r="G20" s="301" t="str">
        <f xml:space="preserve"> Time!G$76</f>
        <v>flag</v>
      </c>
      <c r="H20" s="301">
        <f xml:space="preserve"> Time!H$76</f>
        <v>1</v>
      </c>
      <c r="I20" s="301">
        <f xml:space="preserve"> Time!I$76</f>
        <v>0</v>
      </c>
      <c r="J20" s="301">
        <f xml:space="preserve"> Time!J$76</f>
        <v>0</v>
      </c>
      <c r="K20" s="301">
        <f xml:space="preserve"> Time!K$76</f>
        <v>0</v>
      </c>
      <c r="L20" s="301">
        <f xml:space="preserve"> Time!L$76</f>
        <v>1</v>
      </c>
      <c r="M20" s="301">
        <f xml:space="preserve"> Time!M$76</f>
        <v>0</v>
      </c>
      <c r="N20" s="301">
        <f xml:space="preserve"> Time!N$76</f>
        <v>0</v>
      </c>
      <c r="O20" s="301">
        <f xml:space="preserve"> Time!O$76</f>
        <v>0</v>
      </c>
      <c r="P20" s="301">
        <f xml:space="preserve"> Time!P$76</f>
        <v>0</v>
      </c>
      <c r="Q20" s="301">
        <f xml:space="preserve"> Time!Q$76</f>
        <v>0</v>
      </c>
      <c r="R20" s="301">
        <f xml:space="preserve"> Time!R$76</f>
        <v>0</v>
      </c>
      <c r="S20" s="301">
        <f xml:space="preserve"> Time!S$76</f>
        <v>0</v>
      </c>
      <c r="T20" s="301">
        <f xml:space="preserve"> Time!T$76</f>
        <v>0</v>
      </c>
      <c r="U20" s="301">
        <f xml:space="preserve"> Time!U$76</f>
        <v>0</v>
      </c>
      <c r="V20" s="301">
        <f xml:space="preserve"> Time!V$76</f>
        <v>0</v>
      </c>
      <c r="W20" s="301">
        <f xml:space="preserve"> Time!W$76</f>
        <v>0</v>
      </c>
      <c r="X20" s="301">
        <f xml:space="preserve"> Time!X$76</f>
        <v>0</v>
      </c>
      <c r="Y20" s="301">
        <f xml:space="preserve"> Time!Y$76</f>
        <v>0</v>
      </c>
      <c r="Z20" s="301">
        <f xml:space="preserve"> Time!Z$76</f>
        <v>0</v>
      </c>
      <c r="AA20" s="301">
        <f xml:space="preserve"> Time!AA$76</f>
        <v>0</v>
      </c>
      <c r="AB20" s="301">
        <f xml:space="preserve"> Time!AB$76</f>
        <v>0</v>
      </c>
      <c r="AC20" s="301">
        <f xml:space="preserve"> Time!AC$76</f>
        <v>0</v>
      </c>
      <c r="AD20" s="301">
        <f xml:space="preserve"> Time!AD$76</f>
        <v>0</v>
      </c>
      <c r="AE20" s="301">
        <f xml:space="preserve"> Time!AE$76</f>
        <v>0</v>
      </c>
      <c r="AF20" s="301">
        <f xml:space="preserve"> Time!AF$76</f>
        <v>0</v>
      </c>
      <c r="AG20" s="301">
        <f xml:space="preserve"> Time!AG$76</f>
        <v>0</v>
      </c>
      <c r="AH20" s="301">
        <f xml:space="preserve"> Time!AH$76</f>
        <v>0</v>
      </c>
      <c r="AI20" s="301">
        <f xml:space="preserve"> Time!AI$76</f>
        <v>0</v>
      </c>
      <c r="AJ20" s="301">
        <f xml:space="preserve"> Time!AJ$76</f>
        <v>0</v>
      </c>
      <c r="AK20" s="301">
        <f xml:space="preserve"> Time!AK$76</f>
        <v>0</v>
      </c>
      <c r="AL20" s="301">
        <f xml:space="preserve"> Time!AL$76</f>
        <v>0</v>
      </c>
      <c r="AM20" s="301">
        <f xml:space="preserve"> Time!AM$76</f>
        <v>0</v>
      </c>
      <c r="AN20" s="301">
        <f xml:space="preserve"> Time!AN$76</f>
        <v>0</v>
      </c>
      <c r="AO20" s="301">
        <f xml:space="preserve"> Time!AO$76</f>
        <v>0</v>
      </c>
      <c r="AP20" s="301">
        <f xml:space="preserve"> Time!AP$76</f>
        <v>0</v>
      </c>
      <c r="AQ20" s="301">
        <f xml:space="preserve"> Time!AQ$76</f>
        <v>0</v>
      </c>
      <c r="AR20" s="301">
        <f xml:space="preserve"> Time!AR$76</f>
        <v>0</v>
      </c>
      <c r="AS20" s="301">
        <f xml:space="preserve"> Time!AS$76</f>
        <v>0</v>
      </c>
      <c r="AT20" s="301">
        <f xml:space="preserve"> Time!AT$76</f>
        <v>0</v>
      </c>
      <c r="AU20" s="301">
        <f xml:space="preserve"> Time!AU$76</f>
        <v>0</v>
      </c>
      <c r="AV20" s="301">
        <f xml:space="preserve"> Time!AV$76</f>
        <v>0</v>
      </c>
      <c r="AW20" s="301">
        <f xml:space="preserve"> Time!AW$76</f>
        <v>0</v>
      </c>
      <c r="AX20" s="301">
        <f xml:space="preserve"> Time!AX$76</f>
        <v>0</v>
      </c>
      <c r="AY20" s="301">
        <f xml:space="preserve"> Time!AY$76</f>
        <v>0</v>
      </c>
      <c r="AZ20" s="301">
        <f xml:space="preserve"> Time!AZ$76</f>
        <v>0</v>
      </c>
      <c r="BA20" s="301">
        <f xml:space="preserve"> Time!BA$76</f>
        <v>0</v>
      </c>
      <c r="BB20" s="301">
        <f xml:space="preserve"> Time!BB$76</f>
        <v>0</v>
      </c>
      <c r="BC20" s="301">
        <f xml:space="preserve"> Time!BC$76</f>
        <v>0</v>
      </c>
      <c r="BD20" s="301">
        <f xml:space="preserve"> Time!BD$76</f>
        <v>0</v>
      </c>
      <c r="BE20" s="301">
        <f xml:space="preserve"> Time!BE$76</f>
        <v>0</v>
      </c>
      <c r="BF20" s="301">
        <f xml:space="preserve"> Time!BF$76</f>
        <v>0</v>
      </c>
      <c r="BG20" s="301">
        <f xml:space="preserve"> Time!BG$76</f>
        <v>0</v>
      </c>
      <c r="BH20" s="301">
        <f xml:space="preserve"> Time!BH$76</f>
        <v>0</v>
      </c>
      <c r="BI20" s="301">
        <f xml:space="preserve"> Time!BI$76</f>
        <v>0</v>
      </c>
      <c r="BJ20" s="301">
        <f xml:space="preserve"> Time!BJ$76</f>
        <v>0</v>
      </c>
      <c r="BK20" s="301">
        <f xml:space="preserve"> Time!BK$76</f>
        <v>0</v>
      </c>
      <c r="BL20" s="301">
        <f xml:space="preserve"> Time!BL$76</f>
        <v>0</v>
      </c>
      <c r="BM20" s="301">
        <f xml:space="preserve"> Time!BM$76</f>
        <v>0</v>
      </c>
      <c r="BN20" s="301">
        <f xml:space="preserve"> Time!BN$76</f>
        <v>0</v>
      </c>
      <c r="BO20" s="301">
        <f xml:space="preserve"> Time!BO$76</f>
        <v>0</v>
      </c>
      <c r="BP20" s="301">
        <f xml:space="preserve"> Time!BP$76</f>
        <v>0</v>
      </c>
      <c r="BQ20" s="301">
        <f xml:space="preserve"> Time!BQ$76</f>
        <v>0</v>
      </c>
      <c r="BR20" s="301">
        <f xml:space="preserve"> Time!BR$76</f>
        <v>0</v>
      </c>
      <c r="BS20" s="301">
        <f xml:space="preserve"> Time!BS$76</f>
        <v>0</v>
      </c>
      <c r="BT20" s="301">
        <f xml:space="preserve"> Time!BT$76</f>
        <v>0</v>
      </c>
      <c r="BU20" s="301">
        <f xml:space="preserve"> Time!BU$76</f>
        <v>0</v>
      </c>
      <c r="BV20" s="301">
        <f xml:space="preserve"> Time!BV$76</f>
        <v>0</v>
      </c>
      <c r="BW20" s="301">
        <f xml:space="preserve"> Time!BW$76</f>
        <v>0</v>
      </c>
      <c r="BX20" s="301">
        <f xml:space="preserve"> Time!BX$76</f>
        <v>0</v>
      </c>
      <c r="BY20" s="301">
        <f xml:space="preserve"> Time!BY$76</f>
        <v>0</v>
      </c>
      <c r="BZ20" s="301">
        <f xml:space="preserve"> Time!BZ$76</f>
        <v>0</v>
      </c>
      <c r="CA20" s="301">
        <f xml:space="preserve"> Time!CA$76</f>
        <v>0</v>
      </c>
      <c r="CB20" s="301">
        <f xml:space="preserve"> Time!CB$76</f>
        <v>0</v>
      </c>
      <c r="CC20" s="301">
        <f xml:space="preserve"> Time!CC$76</f>
        <v>0</v>
      </c>
      <c r="CD20" s="301">
        <f xml:space="preserve"> Time!CD$76</f>
        <v>0</v>
      </c>
      <c r="CE20" s="301">
        <f xml:space="preserve"> Time!CE$76</f>
        <v>0</v>
      </c>
      <c r="CF20" s="301">
        <f xml:space="preserve"> Time!CF$76</f>
        <v>0</v>
      </c>
      <c r="CG20" s="301">
        <f xml:space="preserve"> Time!CG$76</f>
        <v>0</v>
      </c>
      <c r="CH20" s="301">
        <f xml:space="preserve"> Time!CH$76</f>
        <v>0</v>
      </c>
      <c r="CI20" s="301">
        <f xml:space="preserve"> Time!CI$76</f>
        <v>0</v>
      </c>
      <c r="CJ20" s="301">
        <f xml:space="preserve"> Time!CJ$76</f>
        <v>0</v>
      </c>
      <c r="CK20" s="301">
        <f xml:space="preserve"> Time!CK$76</f>
        <v>0</v>
      </c>
      <c r="CL20" s="301">
        <f xml:space="preserve"> Time!CL$76</f>
        <v>0</v>
      </c>
      <c r="CM20" s="301">
        <f xml:space="preserve"> Time!CM$76</f>
        <v>0</v>
      </c>
      <c r="CN20" s="301">
        <f xml:space="preserve"> Time!CN$76</f>
        <v>0</v>
      </c>
      <c r="CO20" s="301">
        <f xml:space="preserve"> Time!CO$76</f>
        <v>0</v>
      </c>
      <c r="CP20" s="301">
        <f xml:space="preserve"> Time!CP$76</f>
        <v>0</v>
      </c>
      <c r="CQ20" s="301">
        <f xml:space="preserve"> Time!CQ$76</f>
        <v>0</v>
      </c>
      <c r="CR20" s="301">
        <f xml:space="preserve"> Time!CR$76</f>
        <v>0</v>
      </c>
      <c r="CS20" s="301">
        <f xml:space="preserve"> Time!CS$76</f>
        <v>0</v>
      </c>
      <c r="CT20" s="301">
        <f xml:space="preserve"> Time!CT$76</f>
        <v>0</v>
      </c>
      <c r="CU20" s="301">
        <f xml:space="preserve"> Time!CU$76</f>
        <v>0</v>
      </c>
      <c r="CV20" s="301">
        <f xml:space="preserve"> Time!CV$76</f>
        <v>0</v>
      </c>
      <c r="CW20" s="301">
        <f xml:space="preserve"> Time!CW$76</f>
        <v>0</v>
      </c>
      <c r="CX20" s="301">
        <f xml:space="preserve"> Time!CX$76</f>
        <v>0</v>
      </c>
      <c r="CY20" s="301">
        <f xml:space="preserve"> Time!CY$76</f>
        <v>0</v>
      </c>
      <c r="CZ20" s="301">
        <f xml:space="preserve"> Time!CZ$76</f>
        <v>0</v>
      </c>
      <c r="DA20" s="301">
        <f xml:space="preserve"> Time!DA$76</f>
        <v>0</v>
      </c>
      <c r="DB20" s="301">
        <f xml:space="preserve"> Time!DB$76</f>
        <v>0</v>
      </c>
      <c r="DC20" s="301">
        <f xml:space="preserve"> Time!DC$76</f>
        <v>0</v>
      </c>
      <c r="DD20" s="301">
        <f xml:space="preserve"> Time!DD$76</f>
        <v>0</v>
      </c>
      <c r="DE20" s="301">
        <f xml:space="preserve"> Time!DE$76</f>
        <v>0</v>
      </c>
      <c r="DF20" s="301">
        <f xml:space="preserve"> Time!DF$76</f>
        <v>0</v>
      </c>
      <c r="DG20" s="301">
        <f xml:space="preserve"> Time!DG$76</f>
        <v>0</v>
      </c>
      <c r="DH20" s="301">
        <f xml:space="preserve"> Time!DH$76</f>
        <v>0</v>
      </c>
      <c r="DI20" s="301">
        <f xml:space="preserve"> Time!DI$76</f>
        <v>0</v>
      </c>
      <c r="DJ20" s="301">
        <f xml:space="preserve"> Time!DJ$76</f>
        <v>0</v>
      </c>
      <c r="DK20" s="301">
        <f xml:space="preserve"> Time!DK$76</f>
        <v>0</v>
      </c>
      <c r="DL20" s="301">
        <f xml:space="preserve"> Time!DL$76</f>
        <v>0</v>
      </c>
      <c r="DM20" s="301">
        <f xml:space="preserve"> Time!DM$76</f>
        <v>0</v>
      </c>
      <c r="DN20" s="301">
        <f xml:space="preserve"> Time!DN$76</f>
        <v>0</v>
      </c>
      <c r="DO20" s="301">
        <f xml:space="preserve"> Time!DO$76</f>
        <v>0</v>
      </c>
      <c r="DP20" s="301">
        <f xml:space="preserve"> Time!DP$76</f>
        <v>0</v>
      </c>
      <c r="DQ20" s="301">
        <f xml:space="preserve"> Time!DQ$76</f>
        <v>0</v>
      </c>
      <c r="DR20" s="301">
        <f xml:space="preserve"> Time!DR$76</f>
        <v>0</v>
      </c>
      <c r="DS20" s="301">
        <f xml:space="preserve"> Time!DS$76</f>
        <v>0</v>
      </c>
      <c r="DT20" s="301">
        <f xml:space="preserve"> Time!DT$76</f>
        <v>0</v>
      </c>
      <c r="DU20" s="301">
        <f xml:space="preserve"> Time!DU$76</f>
        <v>0</v>
      </c>
      <c r="DV20" s="301">
        <f xml:space="preserve"> Time!DV$76</f>
        <v>0</v>
      </c>
      <c r="DW20" s="301">
        <f xml:space="preserve"> Time!DW$76</f>
        <v>0</v>
      </c>
      <c r="DX20" s="301">
        <f xml:space="preserve"> Time!DX$76</f>
        <v>0</v>
      </c>
      <c r="DY20" s="301">
        <f xml:space="preserve"> Time!DY$76</f>
        <v>0</v>
      </c>
      <c r="DZ20" s="301">
        <f xml:space="preserve"> Time!DZ$76</f>
        <v>0</v>
      </c>
      <c r="EA20" s="301">
        <f xml:space="preserve"> Time!EA$76</f>
        <v>0</v>
      </c>
      <c r="EB20" s="301">
        <f xml:space="preserve"> Time!EB$76</f>
        <v>0</v>
      </c>
      <c r="EC20" s="301">
        <f xml:space="preserve"> Time!EC$76</f>
        <v>0</v>
      </c>
      <c r="ED20" s="301">
        <f xml:space="preserve"> Time!ED$76</f>
        <v>0</v>
      </c>
      <c r="EE20" s="301">
        <f xml:space="preserve"> Time!EE$76</f>
        <v>0</v>
      </c>
      <c r="EF20" s="301">
        <f xml:space="preserve"> Time!EF$76</f>
        <v>0</v>
      </c>
      <c r="EG20" s="301">
        <f xml:space="preserve"> Time!EG$76</f>
        <v>0</v>
      </c>
      <c r="EH20" s="301">
        <f xml:space="preserve"> Time!EH$76</f>
        <v>0</v>
      </c>
      <c r="EI20" s="301">
        <f xml:space="preserve"> Time!EI$76</f>
        <v>0</v>
      </c>
      <c r="EJ20" s="301">
        <f xml:space="preserve"> Time!EJ$76</f>
        <v>0</v>
      </c>
      <c r="EK20" s="301">
        <f xml:space="preserve"> Time!EK$76</f>
        <v>0</v>
      </c>
      <c r="EL20" s="301">
        <f xml:space="preserve"> Time!EL$76</f>
        <v>0</v>
      </c>
      <c r="EM20" s="301">
        <f xml:space="preserve"> Time!EM$76</f>
        <v>0</v>
      </c>
      <c r="EN20" s="301">
        <f xml:space="preserve"> Time!EN$76</f>
        <v>0</v>
      </c>
      <c r="EO20" s="301">
        <f xml:space="preserve"> Time!EO$76</f>
        <v>0</v>
      </c>
      <c r="EP20" s="301">
        <f xml:space="preserve"> Time!EP$76</f>
        <v>0</v>
      </c>
      <c r="EQ20" s="301">
        <f xml:space="preserve"> Time!EQ$76</f>
        <v>0</v>
      </c>
      <c r="ER20" s="301">
        <f xml:space="preserve"> Time!ER$76</f>
        <v>0</v>
      </c>
      <c r="ES20" s="301">
        <f xml:space="preserve"> Time!ES$76</f>
        <v>0</v>
      </c>
      <c r="ET20" s="301">
        <f xml:space="preserve"> Time!ET$76</f>
        <v>0</v>
      </c>
      <c r="EU20" s="301">
        <f xml:space="preserve"> Time!EU$76</f>
        <v>0</v>
      </c>
      <c r="EV20" s="301">
        <f xml:space="preserve"> Time!EV$76</f>
        <v>0</v>
      </c>
      <c r="EW20" s="301">
        <f xml:space="preserve"> Time!EW$76</f>
        <v>0</v>
      </c>
      <c r="EX20" s="301">
        <f xml:space="preserve"> Time!EX$76</f>
        <v>0</v>
      </c>
      <c r="EY20" s="301">
        <f xml:space="preserve"> Time!EY$76</f>
        <v>0</v>
      </c>
      <c r="EZ20" s="301">
        <f xml:space="preserve"> Time!EZ$76</f>
        <v>0</v>
      </c>
      <c r="FA20" s="301">
        <f xml:space="preserve"> Time!FA$76</f>
        <v>0</v>
      </c>
      <c r="FB20" s="301">
        <f xml:space="preserve"> Time!FB$76</f>
        <v>0</v>
      </c>
      <c r="FC20" s="301">
        <f xml:space="preserve"> Time!FC$76</f>
        <v>0</v>
      </c>
      <c r="FD20" s="301">
        <f xml:space="preserve"> Time!FD$76</f>
        <v>0</v>
      </c>
      <c r="FE20" s="301">
        <f xml:space="preserve"> Time!FE$76</f>
        <v>0</v>
      </c>
      <c r="FF20" s="301">
        <f xml:space="preserve"> Time!FF$76</f>
        <v>0</v>
      </c>
      <c r="FG20" s="301">
        <f xml:space="preserve"> Time!FG$76</f>
        <v>0</v>
      </c>
      <c r="FH20" s="301">
        <f xml:space="preserve"> Time!FH$76</f>
        <v>0</v>
      </c>
      <c r="FI20" s="301">
        <f xml:space="preserve"> Time!FI$76</f>
        <v>0</v>
      </c>
      <c r="FJ20" s="301">
        <f xml:space="preserve"> Time!FJ$76</f>
        <v>0</v>
      </c>
      <c r="FK20" s="301">
        <f xml:space="preserve"> Time!FK$76</f>
        <v>0</v>
      </c>
      <c r="FL20" s="301">
        <f xml:space="preserve"> Time!FL$76</f>
        <v>0</v>
      </c>
      <c r="FM20" s="301">
        <f xml:space="preserve"> Time!FM$76</f>
        <v>0</v>
      </c>
      <c r="FN20" s="301">
        <f xml:space="preserve"> Time!FN$76</f>
        <v>0</v>
      </c>
      <c r="FO20" s="301">
        <f xml:space="preserve"> Time!FO$76</f>
        <v>0</v>
      </c>
      <c r="FP20" s="301">
        <f xml:space="preserve"> Time!FP$76</f>
        <v>0</v>
      </c>
      <c r="FQ20" s="301">
        <f xml:space="preserve"> Time!FQ$76</f>
        <v>0</v>
      </c>
      <c r="FR20" s="301">
        <f xml:space="preserve"> Time!FR$76</f>
        <v>0</v>
      </c>
      <c r="FS20" s="301">
        <f xml:space="preserve"> Time!FS$76</f>
        <v>0</v>
      </c>
      <c r="FT20" s="301">
        <f xml:space="preserve"> Time!FT$76</f>
        <v>0</v>
      </c>
      <c r="FU20" s="301">
        <f xml:space="preserve"> Time!FU$76</f>
        <v>0</v>
      </c>
      <c r="FV20" s="301">
        <f xml:space="preserve"> Time!FV$76</f>
        <v>0</v>
      </c>
      <c r="FW20" s="301">
        <f xml:space="preserve"> Time!FW$76</f>
        <v>0</v>
      </c>
      <c r="FX20" s="301">
        <f xml:space="preserve"> Time!FX$76</f>
        <v>0</v>
      </c>
      <c r="FY20" s="301">
        <f xml:space="preserve"> Time!FY$76</f>
        <v>0</v>
      </c>
      <c r="FZ20" s="301">
        <f xml:space="preserve"> Time!FZ$76</f>
        <v>0</v>
      </c>
      <c r="GA20" s="301">
        <f xml:space="preserve"> Time!GA$76</f>
        <v>0</v>
      </c>
      <c r="GB20" s="301">
        <f xml:space="preserve"> Time!GB$76</f>
        <v>0</v>
      </c>
      <c r="GC20" s="301">
        <f xml:space="preserve"> Time!GC$76</f>
        <v>0</v>
      </c>
      <c r="GD20" s="301">
        <f xml:space="preserve"> Time!GD$76</f>
        <v>0</v>
      </c>
      <c r="GE20" s="301">
        <f xml:space="preserve"> Time!GE$76</f>
        <v>0</v>
      </c>
      <c r="GF20" s="301">
        <f xml:space="preserve"> Time!GF$76</f>
        <v>0</v>
      </c>
      <c r="GG20" s="301">
        <f xml:space="preserve"> Time!GG$76</f>
        <v>0</v>
      </c>
      <c r="GH20" s="301">
        <f xml:space="preserve"> Time!GH$76</f>
        <v>0</v>
      </c>
      <c r="GI20" s="301">
        <f xml:space="preserve"> Time!GI$76</f>
        <v>0</v>
      </c>
      <c r="GJ20" s="301">
        <f xml:space="preserve"> Time!GJ$76</f>
        <v>0</v>
      </c>
    </row>
    <row r="21" spans="1:255" s="275" customFormat="1" x14ac:dyDescent="0.35">
      <c r="A21" s="15"/>
      <c r="B21" s="15"/>
      <c r="C21" s="21"/>
      <c r="D21" s="60"/>
      <c r="E21" s="286"/>
      <c r="F21" s="286"/>
      <c r="G21" s="286"/>
      <c r="H21" s="286"/>
      <c r="I21" s="43"/>
      <c r="J21" s="286"/>
      <c r="K21" s="286"/>
      <c r="L21" s="286"/>
      <c r="M21" s="286"/>
      <c r="N21" s="286"/>
      <c r="O21" s="286"/>
      <c r="P21" s="286"/>
      <c r="Q21" s="286"/>
      <c r="R21" s="286"/>
      <c r="S21" s="286"/>
      <c r="T21" s="286"/>
      <c r="U21" s="286"/>
      <c r="V21" s="286"/>
      <c r="W21" s="286"/>
      <c r="X21" s="286"/>
      <c r="Y21" s="286"/>
      <c r="Z21" s="286"/>
      <c r="AA21" s="286"/>
      <c r="AB21" s="286"/>
      <c r="AC21" s="286"/>
      <c r="AD21" s="286"/>
      <c r="AE21" s="286"/>
      <c r="AF21" s="286"/>
      <c r="AG21" s="286"/>
      <c r="AH21" s="286"/>
      <c r="AI21" s="286"/>
      <c r="AJ21" s="286"/>
      <c r="AK21" s="286"/>
      <c r="AL21" s="286"/>
      <c r="AM21" s="286"/>
      <c r="AN21" s="286"/>
      <c r="AO21" s="286"/>
      <c r="AP21" s="286"/>
      <c r="AQ21" s="286"/>
      <c r="AR21" s="286"/>
      <c r="AS21" s="286"/>
      <c r="AT21" s="286"/>
      <c r="AU21" s="286"/>
      <c r="AV21" s="286"/>
      <c r="AW21" s="286"/>
      <c r="AX21" s="286"/>
      <c r="AY21" s="286"/>
      <c r="AZ21" s="286"/>
      <c r="BA21" s="286"/>
      <c r="BB21" s="286"/>
      <c r="BC21" s="286"/>
      <c r="BD21" s="286"/>
      <c r="BE21" s="286"/>
      <c r="BF21" s="286"/>
      <c r="BG21" s="286"/>
      <c r="BH21" s="286"/>
      <c r="BI21" s="286"/>
      <c r="BJ21" s="286"/>
      <c r="BK21" s="286"/>
      <c r="BL21" s="286"/>
      <c r="BM21" s="286"/>
      <c r="BN21" s="286"/>
      <c r="BO21" s="286"/>
      <c r="BP21" s="286"/>
      <c r="BQ21" s="286"/>
      <c r="BR21" s="286"/>
      <c r="BS21" s="286"/>
      <c r="BT21" s="286"/>
      <c r="BU21" s="286"/>
      <c r="BV21" s="286"/>
      <c r="BW21" s="286"/>
      <c r="BX21" s="286"/>
      <c r="BY21" s="286"/>
      <c r="BZ21" s="286"/>
      <c r="CA21" s="286"/>
      <c r="CB21" s="286"/>
      <c r="CC21" s="286"/>
      <c r="CD21" s="286"/>
      <c r="CE21" s="286"/>
      <c r="CF21" s="286"/>
      <c r="CG21" s="286"/>
      <c r="CH21" s="286"/>
      <c r="CI21" s="286"/>
      <c r="CJ21" s="286"/>
      <c r="CK21" s="286"/>
      <c r="CL21" s="286"/>
      <c r="CM21" s="286"/>
      <c r="CN21" s="286"/>
      <c r="CO21" s="286"/>
      <c r="CP21" s="286"/>
      <c r="CQ21" s="286"/>
      <c r="CR21" s="286"/>
      <c r="CS21" s="286"/>
      <c r="CT21" s="286"/>
      <c r="CU21" s="286"/>
      <c r="CV21" s="286"/>
      <c r="CW21" s="286"/>
      <c r="CX21" s="286"/>
      <c r="CY21" s="286"/>
      <c r="CZ21" s="286"/>
      <c r="DA21" s="286"/>
      <c r="DB21" s="286"/>
      <c r="DC21" s="286"/>
      <c r="DD21" s="286"/>
      <c r="DE21" s="286"/>
      <c r="DF21" s="286"/>
      <c r="DG21" s="286"/>
      <c r="DH21" s="286"/>
      <c r="DI21" s="286"/>
      <c r="DJ21" s="286"/>
      <c r="DK21" s="286"/>
      <c r="DL21" s="286"/>
      <c r="DM21" s="286"/>
      <c r="DN21" s="286"/>
      <c r="DO21" s="286"/>
      <c r="DP21" s="286"/>
      <c r="DQ21" s="286"/>
      <c r="DR21" s="286"/>
      <c r="DS21" s="286"/>
      <c r="DT21" s="286"/>
      <c r="DU21" s="286"/>
      <c r="DV21" s="286"/>
      <c r="DW21" s="286"/>
      <c r="DX21" s="286"/>
      <c r="DY21" s="286"/>
      <c r="DZ21" s="286"/>
      <c r="EA21" s="286"/>
      <c r="EB21" s="286"/>
      <c r="EC21" s="286"/>
      <c r="ED21" s="286"/>
      <c r="EE21" s="286"/>
      <c r="EF21" s="286"/>
      <c r="EG21" s="286"/>
      <c r="EH21" s="286"/>
      <c r="EI21" s="286"/>
      <c r="EJ21" s="286"/>
      <c r="EK21" s="286"/>
      <c r="EL21" s="286"/>
      <c r="EM21" s="286"/>
      <c r="EN21" s="286"/>
      <c r="EO21" s="286"/>
      <c r="EP21" s="286"/>
      <c r="EQ21" s="286"/>
      <c r="ER21" s="286"/>
      <c r="ES21" s="286"/>
      <c r="ET21" s="286"/>
      <c r="EU21" s="286"/>
      <c r="EV21" s="286"/>
      <c r="EW21" s="286"/>
      <c r="EX21" s="286"/>
      <c r="EY21" s="286"/>
      <c r="EZ21" s="286"/>
      <c r="FA21" s="286"/>
      <c r="FB21" s="286"/>
      <c r="FC21" s="286"/>
      <c r="FD21" s="286"/>
      <c r="FE21" s="286"/>
      <c r="FF21" s="286"/>
      <c r="FG21" s="286"/>
      <c r="FH21" s="286"/>
      <c r="FI21" s="286"/>
      <c r="FJ21" s="286"/>
      <c r="FK21" s="286"/>
      <c r="FL21" s="286"/>
      <c r="FM21" s="286"/>
      <c r="FN21" s="286"/>
      <c r="FO21" s="286"/>
      <c r="FP21" s="286"/>
      <c r="FQ21" s="286"/>
      <c r="FR21" s="286"/>
      <c r="FS21" s="286"/>
      <c r="FT21" s="286"/>
      <c r="FU21" s="286"/>
      <c r="FV21" s="286"/>
      <c r="FW21" s="286"/>
      <c r="FX21" s="286"/>
      <c r="FY21" s="286"/>
      <c r="FZ21" s="286"/>
      <c r="GA21" s="286"/>
      <c r="GB21" s="286"/>
      <c r="GC21" s="286"/>
      <c r="GD21" s="286"/>
      <c r="GE21" s="286"/>
      <c r="GF21" s="286"/>
      <c r="GG21" s="286"/>
      <c r="GH21" s="286"/>
      <c r="GI21" s="286"/>
      <c r="GJ21" s="286"/>
    </row>
    <row r="22" spans="1:255" s="275" customFormat="1" x14ac:dyDescent="0.35">
      <c r="A22" s="15"/>
      <c r="B22" s="15"/>
      <c r="C22" s="21"/>
      <c r="D22" s="60"/>
      <c r="E22" s="286" t="s">
        <v>182</v>
      </c>
      <c r="F22" s="286"/>
      <c r="G22" s="286" t="str">
        <f xml:space="preserve"> SMU</f>
        <v>$ 000s</v>
      </c>
      <c r="H22" s="286"/>
      <c r="I22" s="43"/>
      <c r="J22" s="286">
        <f t="shared" ref="J22:BU22" si="15">I25</f>
        <v>0</v>
      </c>
      <c r="K22" s="286">
        <f t="shared" si="15"/>
        <v>0</v>
      </c>
      <c r="L22" s="286">
        <f t="shared" si="15"/>
        <v>0</v>
      </c>
      <c r="M22" s="286">
        <f t="shared" si="15"/>
        <v>32720.331576920085</v>
      </c>
      <c r="N22" s="286">
        <f t="shared" si="15"/>
        <v>32720.331576920085</v>
      </c>
      <c r="O22" s="286">
        <f t="shared" si="15"/>
        <v>32720.331576920085</v>
      </c>
      <c r="P22" s="286">
        <f t="shared" si="15"/>
        <v>32720.331576920085</v>
      </c>
      <c r="Q22" s="286">
        <f t="shared" si="15"/>
        <v>32720.331576920085</v>
      </c>
      <c r="R22" s="286">
        <f t="shared" si="15"/>
        <v>32720.331576920085</v>
      </c>
      <c r="S22" s="286">
        <f t="shared" si="15"/>
        <v>32720.331576920085</v>
      </c>
      <c r="T22" s="286">
        <f t="shared" si="15"/>
        <v>32720.331576920085</v>
      </c>
      <c r="U22" s="286">
        <f t="shared" si="15"/>
        <v>32720.331576920085</v>
      </c>
      <c r="V22" s="286">
        <f t="shared" si="15"/>
        <v>32720.331576920085</v>
      </c>
      <c r="W22" s="286">
        <f t="shared" si="15"/>
        <v>32720.331576920085</v>
      </c>
      <c r="X22" s="286">
        <f t="shared" si="15"/>
        <v>32720.331576920085</v>
      </c>
      <c r="Y22" s="286">
        <f t="shared" si="15"/>
        <v>32720.331576920085</v>
      </c>
      <c r="Z22" s="286">
        <f t="shared" si="15"/>
        <v>32720.331576920085</v>
      </c>
      <c r="AA22" s="286">
        <f t="shared" si="15"/>
        <v>32720.331576920085</v>
      </c>
      <c r="AB22" s="286">
        <f t="shared" si="15"/>
        <v>32720.331576920085</v>
      </c>
      <c r="AC22" s="286">
        <f t="shared" si="15"/>
        <v>32720.331576920085</v>
      </c>
      <c r="AD22" s="286">
        <f t="shared" si="15"/>
        <v>32720.331576920085</v>
      </c>
      <c r="AE22" s="286">
        <f t="shared" si="15"/>
        <v>32720.331576920085</v>
      </c>
      <c r="AF22" s="286">
        <f t="shared" si="15"/>
        <v>32720.331576920085</v>
      </c>
      <c r="AG22" s="286">
        <f t="shared" si="15"/>
        <v>32720.331576920085</v>
      </c>
      <c r="AH22" s="286">
        <f t="shared" si="15"/>
        <v>32720.331576920085</v>
      </c>
      <c r="AI22" s="286">
        <f t="shared" si="15"/>
        <v>32720.331576920085</v>
      </c>
      <c r="AJ22" s="286">
        <f t="shared" si="15"/>
        <v>32720.331576920085</v>
      </c>
      <c r="AK22" s="286">
        <f t="shared" si="15"/>
        <v>32720.331576920085</v>
      </c>
      <c r="AL22" s="286">
        <f t="shared" si="15"/>
        <v>32720.331576920085</v>
      </c>
      <c r="AM22" s="286">
        <f t="shared" si="15"/>
        <v>32720.331576920085</v>
      </c>
      <c r="AN22" s="286">
        <f t="shared" si="15"/>
        <v>32720.331576920085</v>
      </c>
      <c r="AO22" s="286">
        <f t="shared" si="15"/>
        <v>32720.331576920085</v>
      </c>
      <c r="AP22" s="286">
        <f t="shared" si="15"/>
        <v>32720.331576920085</v>
      </c>
      <c r="AQ22" s="286">
        <f t="shared" si="15"/>
        <v>32720.331576920085</v>
      </c>
      <c r="AR22" s="286">
        <f t="shared" si="15"/>
        <v>32720.331576920085</v>
      </c>
      <c r="AS22" s="286">
        <f t="shared" si="15"/>
        <v>32720.331576920085</v>
      </c>
      <c r="AT22" s="286">
        <f t="shared" si="15"/>
        <v>32720.331576920085</v>
      </c>
      <c r="AU22" s="286">
        <f t="shared" si="15"/>
        <v>32720.331576920085</v>
      </c>
      <c r="AV22" s="286">
        <f t="shared" si="15"/>
        <v>32720.331576920085</v>
      </c>
      <c r="AW22" s="286">
        <f t="shared" si="15"/>
        <v>32720.331576920085</v>
      </c>
      <c r="AX22" s="286">
        <f t="shared" si="15"/>
        <v>32720.331576920085</v>
      </c>
      <c r="AY22" s="286">
        <f t="shared" si="15"/>
        <v>32720.331576920085</v>
      </c>
      <c r="AZ22" s="286">
        <f t="shared" si="15"/>
        <v>32720.331576920085</v>
      </c>
      <c r="BA22" s="286">
        <f t="shared" si="15"/>
        <v>32720.331576920085</v>
      </c>
      <c r="BB22" s="286">
        <f t="shared" si="15"/>
        <v>32720.331576920085</v>
      </c>
      <c r="BC22" s="286">
        <f t="shared" si="15"/>
        <v>32720.331576920085</v>
      </c>
      <c r="BD22" s="286">
        <f t="shared" si="15"/>
        <v>32720.331576920085</v>
      </c>
      <c r="BE22" s="286">
        <f t="shared" si="15"/>
        <v>32720.331576920085</v>
      </c>
      <c r="BF22" s="286">
        <f t="shared" si="15"/>
        <v>32720.331576920085</v>
      </c>
      <c r="BG22" s="286">
        <f t="shared" si="15"/>
        <v>32720.331576920085</v>
      </c>
      <c r="BH22" s="286">
        <f t="shared" si="15"/>
        <v>32720.331576920085</v>
      </c>
      <c r="BI22" s="286">
        <f t="shared" si="15"/>
        <v>32720.331576920085</v>
      </c>
      <c r="BJ22" s="286">
        <f t="shared" si="15"/>
        <v>32720.331576920085</v>
      </c>
      <c r="BK22" s="286">
        <f t="shared" si="15"/>
        <v>32720.331576920085</v>
      </c>
      <c r="BL22" s="286">
        <f t="shared" si="15"/>
        <v>32720.331576920085</v>
      </c>
      <c r="BM22" s="286">
        <f t="shared" si="15"/>
        <v>32720.331576920085</v>
      </c>
      <c r="BN22" s="286">
        <f t="shared" si="15"/>
        <v>32720.331576920085</v>
      </c>
      <c r="BO22" s="286">
        <f t="shared" si="15"/>
        <v>32720.331576920085</v>
      </c>
      <c r="BP22" s="286">
        <f t="shared" si="15"/>
        <v>32720.331576920085</v>
      </c>
      <c r="BQ22" s="286">
        <f t="shared" si="15"/>
        <v>32720.331576920085</v>
      </c>
      <c r="BR22" s="286">
        <f t="shared" si="15"/>
        <v>32720.331576920085</v>
      </c>
      <c r="BS22" s="286">
        <f t="shared" si="15"/>
        <v>32720.331576920085</v>
      </c>
      <c r="BT22" s="286">
        <f t="shared" si="15"/>
        <v>32720.331576920085</v>
      </c>
      <c r="BU22" s="286">
        <f t="shared" si="15"/>
        <v>32720.331576920085</v>
      </c>
      <c r="BV22" s="286">
        <f t="shared" ref="BV22:EG22" si="16">BU25</f>
        <v>32720.331576920085</v>
      </c>
      <c r="BW22" s="286">
        <f t="shared" si="16"/>
        <v>32720.331576920085</v>
      </c>
      <c r="BX22" s="286">
        <f t="shared" si="16"/>
        <v>32720.331576920085</v>
      </c>
      <c r="BY22" s="286">
        <f t="shared" si="16"/>
        <v>32720.331576920085</v>
      </c>
      <c r="BZ22" s="286">
        <f t="shared" si="16"/>
        <v>32720.331576920085</v>
      </c>
      <c r="CA22" s="286">
        <f t="shared" si="16"/>
        <v>32720.331576920085</v>
      </c>
      <c r="CB22" s="286">
        <f t="shared" si="16"/>
        <v>32720.331576920085</v>
      </c>
      <c r="CC22" s="286">
        <f t="shared" si="16"/>
        <v>32720.331576920085</v>
      </c>
      <c r="CD22" s="286">
        <f t="shared" si="16"/>
        <v>32720.331576920085</v>
      </c>
      <c r="CE22" s="286">
        <f t="shared" si="16"/>
        <v>32720.331576920085</v>
      </c>
      <c r="CF22" s="286">
        <f t="shared" si="16"/>
        <v>32720.331576920085</v>
      </c>
      <c r="CG22" s="286">
        <f t="shared" si="16"/>
        <v>32720.331576920085</v>
      </c>
      <c r="CH22" s="286">
        <f t="shared" si="16"/>
        <v>32720.331576920085</v>
      </c>
      <c r="CI22" s="286">
        <f t="shared" si="16"/>
        <v>32720.331576920085</v>
      </c>
      <c r="CJ22" s="286">
        <f t="shared" si="16"/>
        <v>32720.331576920085</v>
      </c>
      <c r="CK22" s="286">
        <f t="shared" si="16"/>
        <v>32720.331576920085</v>
      </c>
      <c r="CL22" s="286">
        <f t="shared" si="16"/>
        <v>32720.331576920085</v>
      </c>
      <c r="CM22" s="286">
        <f t="shared" si="16"/>
        <v>32720.331576920085</v>
      </c>
      <c r="CN22" s="286">
        <f t="shared" si="16"/>
        <v>32720.331576920085</v>
      </c>
      <c r="CO22" s="286">
        <f t="shared" si="16"/>
        <v>32720.331576920085</v>
      </c>
      <c r="CP22" s="286">
        <f t="shared" si="16"/>
        <v>32720.331576920085</v>
      </c>
      <c r="CQ22" s="286">
        <f t="shared" si="16"/>
        <v>32720.331576920085</v>
      </c>
      <c r="CR22" s="286">
        <f t="shared" si="16"/>
        <v>32720.331576920085</v>
      </c>
      <c r="CS22" s="286">
        <f t="shared" si="16"/>
        <v>32720.331576920085</v>
      </c>
      <c r="CT22" s="286">
        <f t="shared" si="16"/>
        <v>32720.331576920085</v>
      </c>
      <c r="CU22" s="286">
        <f t="shared" si="16"/>
        <v>32720.331576920085</v>
      </c>
      <c r="CV22" s="286">
        <f t="shared" si="16"/>
        <v>32720.331576920085</v>
      </c>
      <c r="CW22" s="286">
        <f t="shared" si="16"/>
        <v>32720.331576920085</v>
      </c>
      <c r="CX22" s="286">
        <f t="shared" si="16"/>
        <v>32720.331576920085</v>
      </c>
      <c r="CY22" s="286">
        <f t="shared" si="16"/>
        <v>32720.331576920085</v>
      </c>
      <c r="CZ22" s="286">
        <f t="shared" si="16"/>
        <v>32720.331576920085</v>
      </c>
      <c r="DA22" s="286">
        <f t="shared" si="16"/>
        <v>32720.331576920085</v>
      </c>
      <c r="DB22" s="286">
        <f t="shared" si="16"/>
        <v>32720.331576920085</v>
      </c>
      <c r="DC22" s="286">
        <f t="shared" si="16"/>
        <v>32720.331576920085</v>
      </c>
      <c r="DD22" s="286">
        <f t="shared" si="16"/>
        <v>32720.331576920085</v>
      </c>
      <c r="DE22" s="286">
        <f t="shared" si="16"/>
        <v>32720.331576920085</v>
      </c>
      <c r="DF22" s="286">
        <f t="shared" si="16"/>
        <v>32720.331576920085</v>
      </c>
      <c r="DG22" s="286">
        <f t="shared" si="16"/>
        <v>32720.331576920085</v>
      </c>
      <c r="DH22" s="286">
        <f t="shared" si="16"/>
        <v>32720.331576920085</v>
      </c>
      <c r="DI22" s="286">
        <f t="shared" si="16"/>
        <v>0</v>
      </c>
      <c r="DJ22" s="286">
        <f t="shared" si="16"/>
        <v>0</v>
      </c>
      <c r="DK22" s="286">
        <f t="shared" si="16"/>
        <v>0</v>
      </c>
      <c r="DL22" s="286">
        <f t="shared" si="16"/>
        <v>0</v>
      </c>
      <c r="DM22" s="286">
        <f t="shared" si="16"/>
        <v>0</v>
      </c>
      <c r="DN22" s="286">
        <f t="shared" si="16"/>
        <v>0</v>
      </c>
      <c r="DO22" s="286">
        <f t="shared" si="16"/>
        <v>0</v>
      </c>
      <c r="DP22" s="286">
        <f t="shared" si="16"/>
        <v>0</v>
      </c>
      <c r="DQ22" s="286">
        <f t="shared" si="16"/>
        <v>0</v>
      </c>
      <c r="DR22" s="286">
        <f t="shared" si="16"/>
        <v>0</v>
      </c>
      <c r="DS22" s="286">
        <f t="shared" si="16"/>
        <v>0</v>
      </c>
      <c r="DT22" s="286">
        <f t="shared" si="16"/>
        <v>0</v>
      </c>
      <c r="DU22" s="286">
        <f t="shared" si="16"/>
        <v>0</v>
      </c>
      <c r="DV22" s="286">
        <f t="shared" si="16"/>
        <v>0</v>
      </c>
      <c r="DW22" s="286">
        <f t="shared" si="16"/>
        <v>0</v>
      </c>
      <c r="DX22" s="286">
        <f t="shared" si="16"/>
        <v>0</v>
      </c>
      <c r="DY22" s="286">
        <f t="shared" si="16"/>
        <v>0</v>
      </c>
      <c r="DZ22" s="286">
        <f t="shared" si="16"/>
        <v>0</v>
      </c>
      <c r="EA22" s="286">
        <f t="shared" si="16"/>
        <v>0</v>
      </c>
      <c r="EB22" s="286">
        <f t="shared" si="16"/>
        <v>0</v>
      </c>
      <c r="EC22" s="286">
        <f t="shared" si="16"/>
        <v>0</v>
      </c>
      <c r="ED22" s="286">
        <f t="shared" si="16"/>
        <v>0</v>
      </c>
      <c r="EE22" s="286">
        <f t="shared" si="16"/>
        <v>0</v>
      </c>
      <c r="EF22" s="286">
        <f t="shared" si="16"/>
        <v>0</v>
      </c>
      <c r="EG22" s="286">
        <f t="shared" si="16"/>
        <v>0</v>
      </c>
      <c r="EH22" s="286">
        <f t="shared" ref="EH22:GJ22" si="17">EG25</f>
        <v>0</v>
      </c>
      <c r="EI22" s="286">
        <f t="shared" si="17"/>
        <v>0</v>
      </c>
      <c r="EJ22" s="286">
        <f t="shared" si="17"/>
        <v>0</v>
      </c>
      <c r="EK22" s="286">
        <f t="shared" si="17"/>
        <v>0</v>
      </c>
      <c r="EL22" s="286">
        <f t="shared" si="17"/>
        <v>0</v>
      </c>
      <c r="EM22" s="286">
        <f t="shared" si="17"/>
        <v>0</v>
      </c>
      <c r="EN22" s="286">
        <f t="shared" si="17"/>
        <v>0</v>
      </c>
      <c r="EO22" s="286">
        <f t="shared" si="17"/>
        <v>0</v>
      </c>
      <c r="EP22" s="286">
        <f t="shared" si="17"/>
        <v>0</v>
      </c>
      <c r="EQ22" s="286">
        <f t="shared" si="17"/>
        <v>0</v>
      </c>
      <c r="ER22" s="286">
        <f t="shared" si="17"/>
        <v>0</v>
      </c>
      <c r="ES22" s="286">
        <f t="shared" si="17"/>
        <v>0</v>
      </c>
      <c r="ET22" s="286">
        <f t="shared" si="17"/>
        <v>0</v>
      </c>
      <c r="EU22" s="286">
        <f t="shared" si="17"/>
        <v>0</v>
      </c>
      <c r="EV22" s="286">
        <f t="shared" si="17"/>
        <v>0</v>
      </c>
      <c r="EW22" s="286">
        <f t="shared" si="17"/>
        <v>0</v>
      </c>
      <c r="EX22" s="286">
        <f t="shared" si="17"/>
        <v>0</v>
      </c>
      <c r="EY22" s="286">
        <f t="shared" si="17"/>
        <v>0</v>
      </c>
      <c r="EZ22" s="286">
        <f t="shared" si="17"/>
        <v>0</v>
      </c>
      <c r="FA22" s="286">
        <f t="shared" si="17"/>
        <v>0</v>
      </c>
      <c r="FB22" s="286">
        <f t="shared" si="17"/>
        <v>0</v>
      </c>
      <c r="FC22" s="286">
        <f t="shared" si="17"/>
        <v>0</v>
      </c>
      <c r="FD22" s="286">
        <f t="shared" si="17"/>
        <v>0</v>
      </c>
      <c r="FE22" s="286">
        <f t="shared" si="17"/>
        <v>0</v>
      </c>
      <c r="FF22" s="286">
        <f t="shared" si="17"/>
        <v>0</v>
      </c>
      <c r="FG22" s="286">
        <f t="shared" si="17"/>
        <v>0</v>
      </c>
      <c r="FH22" s="286">
        <f t="shared" si="17"/>
        <v>0</v>
      </c>
      <c r="FI22" s="286">
        <f t="shared" si="17"/>
        <v>0</v>
      </c>
      <c r="FJ22" s="286">
        <f t="shared" si="17"/>
        <v>0</v>
      </c>
      <c r="FK22" s="286">
        <f t="shared" si="17"/>
        <v>0</v>
      </c>
      <c r="FL22" s="286">
        <f t="shared" si="17"/>
        <v>0</v>
      </c>
      <c r="FM22" s="286">
        <f t="shared" si="17"/>
        <v>0</v>
      </c>
      <c r="FN22" s="286">
        <f t="shared" si="17"/>
        <v>0</v>
      </c>
      <c r="FO22" s="286">
        <f t="shared" si="17"/>
        <v>0</v>
      </c>
      <c r="FP22" s="286">
        <f t="shared" si="17"/>
        <v>0</v>
      </c>
      <c r="FQ22" s="286">
        <f t="shared" si="17"/>
        <v>0</v>
      </c>
      <c r="FR22" s="286">
        <f t="shared" si="17"/>
        <v>0</v>
      </c>
      <c r="FS22" s="286">
        <f t="shared" si="17"/>
        <v>0</v>
      </c>
      <c r="FT22" s="286">
        <f t="shared" si="17"/>
        <v>0</v>
      </c>
      <c r="FU22" s="286">
        <f t="shared" si="17"/>
        <v>0</v>
      </c>
      <c r="FV22" s="286">
        <f t="shared" si="17"/>
        <v>0</v>
      </c>
      <c r="FW22" s="286">
        <f t="shared" si="17"/>
        <v>0</v>
      </c>
      <c r="FX22" s="286">
        <f t="shared" si="17"/>
        <v>0</v>
      </c>
      <c r="FY22" s="286">
        <f t="shared" si="17"/>
        <v>0</v>
      </c>
      <c r="FZ22" s="286">
        <f t="shared" si="17"/>
        <v>0</v>
      </c>
      <c r="GA22" s="286">
        <f t="shared" si="17"/>
        <v>0</v>
      </c>
      <c r="GB22" s="286">
        <f t="shared" si="17"/>
        <v>0</v>
      </c>
      <c r="GC22" s="286">
        <f t="shared" si="17"/>
        <v>0</v>
      </c>
      <c r="GD22" s="286">
        <f t="shared" si="17"/>
        <v>0</v>
      </c>
      <c r="GE22" s="286">
        <f t="shared" si="17"/>
        <v>0</v>
      </c>
      <c r="GF22" s="286">
        <f t="shared" si="17"/>
        <v>0</v>
      </c>
      <c r="GG22" s="286">
        <f t="shared" si="17"/>
        <v>0</v>
      </c>
      <c r="GH22" s="286">
        <f t="shared" si="17"/>
        <v>0</v>
      </c>
      <c r="GI22" s="286">
        <f t="shared" si="17"/>
        <v>0</v>
      </c>
      <c r="GJ22" s="286">
        <f t="shared" si="17"/>
        <v>0</v>
      </c>
    </row>
    <row r="23" spans="1:255" s="275" customFormat="1" x14ac:dyDescent="0.35">
      <c r="A23" s="15"/>
      <c r="B23" s="15"/>
      <c r="C23" s="21"/>
      <c r="D23" s="60"/>
      <c r="E23" s="287" t="s">
        <v>185</v>
      </c>
      <c r="F23" s="287"/>
      <c r="G23" s="287"/>
      <c r="H23" s="287"/>
      <c r="I23" s="287"/>
      <c r="J23" s="287"/>
      <c r="K23" s="287"/>
      <c r="L23" s="287"/>
      <c r="M23" s="287"/>
      <c r="N23" s="287"/>
      <c r="O23" s="287"/>
      <c r="P23" s="287"/>
      <c r="Q23" s="287"/>
      <c r="R23" s="287"/>
      <c r="S23" s="287"/>
      <c r="T23" s="287"/>
      <c r="U23" s="287"/>
      <c r="V23" s="287"/>
      <c r="W23" s="287"/>
      <c r="X23" s="287"/>
      <c r="Y23" s="287"/>
      <c r="Z23" s="287"/>
      <c r="AA23" s="287"/>
      <c r="AB23" s="287"/>
      <c r="AC23" s="287"/>
      <c r="AD23" s="287"/>
      <c r="AE23" s="287"/>
      <c r="AF23" s="287"/>
      <c r="AG23" s="287"/>
      <c r="AH23" s="287"/>
      <c r="AI23" s="287"/>
      <c r="AJ23" s="287"/>
      <c r="AK23" s="287"/>
      <c r="AL23" s="287"/>
      <c r="AM23" s="287"/>
      <c r="AN23" s="287"/>
      <c r="AO23" s="287"/>
      <c r="AP23" s="287"/>
      <c r="AQ23" s="287"/>
      <c r="AR23" s="287"/>
      <c r="AS23" s="287"/>
      <c r="AT23" s="287"/>
      <c r="AU23" s="287"/>
      <c r="AV23" s="287"/>
      <c r="AW23" s="287"/>
      <c r="AX23" s="287"/>
      <c r="AY23" s="287"/>
      <c r="AZ23" s="287"/>
      <c r="BA23" s="287"/>
      <c r="BB23" s="287"/>
      <c r="BC23" s="287"/>
      <c r="BD23" s="287"/>
      <c r="BE23" s="287"/>
      <c r="BF23" s="287"/>
      <c r="BG23" s="287"/>
      <c r="BH23" s="287"/>
      <c r="BI23" s="287"/>
      <c r="BJ23" s="287"/>
      <c r="BK23" s="287"/>
      <c r="BL23" s="287"/>
      <c r="BM23" s="287"/>
      <c r="BN23" s="287"/>
      <c r="BO23" s="287"/>
      <c r="BP23" s="287"/>
      <c r="BQ23" s="287"/>
      <c r="BR23" s="287"/>
      <c r="BS23" s="287"/>
      <c r="BT23" s="287"/>
      <c r="BU23" s="287"/>
      <c r="BV23" s="287"/>
      <c r="BW23" s="287"/>
      <c r="BX23" s="287"/>
      <c r="BY23" s="287"/>
      <c r="BZ23" s="287"/>
      <c r="CA23" s="287"/>
      <c r="CB23" s="287"/>
      <c r="CC23" s="287"/>
      <c r="CD23" s="287"/>
      <c r="CE23" s="287"/>
      <c r="CF23" s="287"/>
      <c r="CG23" s="287"/>
      <c r="CH23" s="287"/>
      <c r="CI23" s="287"/>
      <c r="CJ23" s="287"/>
      <c r="CK23" s="287"/>
      <c r="CL23" s="287"/>
      <c r="CM23" s="287"/>
      <c r="CN23" s="287"/>
      <c r="CO23" s="287"/>
      <c r="CP23" s="287"/>
      <c r="CQ23" s="287"/>
      <c r="CR23" s="287"/>
      <c r="CS23" s="287"/>
      <c r="CT23" s="287"/>
      <c r="CU23" s="287"/>
      <c r="CV23" s="287"/>
      <c r="CW23" s="287"/>
      <c r="CX23" s="287"/>
      <c r="CY23" s="287"/>
      <c r="CZ23" s="287"/>
      <c r="DA23" s="287"/>
      <c r="DB23" s="287"/>
      <c r="DC23" s="287"/>
      <c r="DD23" s="287"/>
      <c r="DE23" s="287"/>
      <c r="DF23" s="287"/>
      <c r="DG23" s="287"/>
      <c r="DH23" s="287"/>
      <c r="DI23" s="287"/>
      <c r="DJ23" s="287"/>
      <c r="DK23" s="287"/>
      <c r="DL23" s="287"/>
      <c r="DM23" s="287"/>
      <c r="DN23" s="287"/>
      <c r="DO23" s="287"/>
      <c r="DP23" s="287"/>
      <c r="DQ23" s="287"/>
      <c r="DR23" s="287"/>
      <c r="DS23" s="287"/>
      <c r="DT23" s="287"/>
      <c r="DU23" s="287"/>
      <c r="DV23" s="287"/>
      <c r="DW23" s="287"/>
      <c r="DX23" s="287"/>
      <c r="DY23" s="287"/>
      <c r="DZ23" s="287"/>
      <c r="EA23" s="287"/>
      <c r="EB23" s="287"/>
      <c r="EC23" s="287"/>
      <c r="ED23" s="287"/>
      <c r="EE23" s="287"/>
      <c r="EF23" s="287"/>
      <c r="EG23" s="287"/>
      <c r="EH23" s="287"/>
      <c r="EI23" s="287"/>
      <c r="EJ23" s="287"/>
      <c r="EK23" s="287"/>
      <c r="EL23" s="287"/>
      <c r="EM23" s="287"/>
      <c r="EN23" s="287"/>
      <c r="EO23" s="287"/>
      <c r="EP23" s="287"/>
      <c r="EQ23" s="287"/>
      <c r="ER23" s="287"/>
      <c r="ES23" s="287"/>
      <c r="ET23" s="287"/>
      <c r="EU23" s="287"/>
      <c r="EV23" s="287"/>
      <c r="EW23" s="287"/>
      <c r="EX23" s="287"/>
      <c r="EY23" s="287"/>
      <c r="EZ23" s="287"/>
      <c r="FA23" s="287"/>
      <c r="FB23" s="287"/>
      <c r="FC23" s="287"/>
      <c r="FD23" s="287"/>
      <c r="FE23" s="287"/>
      <c r="FF23" s="287"/>
      <c r="FG23" s="287"/>
      <c r="FH23" s="287"/>
      <c r="FI23" s="287"/>
      <c r="FJ23" s="287"/>
      <c r="FK23" s="287"/>
      <c r="FL23" s="287"/>
      <c r="FM23" s="287"/>
      <c r="FN23" s="287"/>
      <c r="FO23" s="287"/>
      <c r="FP23" s="287"/>
      <c r="FQ23" s="287"/>
      <c r="FR23" s="287"/>
      <c r="FS23" s="287"/>
      <c r="FT23" s="287"/>
      <c r="FU23" s="287"/>
      <c r="FV23" s="287"/>
      <c r="FW23" s="287"/>
      <c r="FX23" s="287"/>
      <c r="FY23" s="287"/>
      <c r="FZ23" s="287"/>
      <c r="GA23" s="287"/>
      <c r="GB23" s="287"/>
      <c r="GC23" s="287"/>
      <c r="GD23" s="287"/>
      <c r="GE23" s="287"/>
      <c r="GF23" s="287"/>
      <c r="GG23" s="287"/>
      <c r="GH23" s="287"/>
      <c r="GI23" s="287"/>
      <c r="GJ23" s="287"/>
    </row>
    <row r="24" spans="1:255" s="509" customFormat="1" x14ac:dyDescent="0.35">
      <c r="A24" s="15"/>
      <c r="B24" s="15"/>
      <c r="C24" s="21"/>
      <c r="D24" s="60"/>
      <c r="E24" s="172" t="str">
        <f t="shared" ref="E24:AJ24" si="18" xml:space="preserve"> E$16</f>
        <v>Share capital redemption POS</v>
      </c>
      <c r="F24" s="172">
        <f t="shared" si="18"/>
        <v>0</v>
      </c>
      <c r="G24" s="172" t="str">
        <f t="shared" si="18"/>
        <v>$ 000s</v>
      </c>
      <c r="H24" s="172">
        <f t="shared" si="18"/>
        <v>32720.331576920085</v>
      </c>
      <c r="I24" s="172">
        <f t="shared" si="18"/>
        <v>0</v>
      </c>
      <c r="J24" s="172">
        <f t="shared" si="18"/>
        <v>0</v>
      </c>
      <c r="K24" s="172">
        <f t="shared" si="18"/>
        <v>0</v>
      </c>
      <c r="L24" s="172">
        <f t="shared" si="18"/>
        <v>0</v>
      </c>
      <c r="M24" s="172">
        <f t="shared" si="18"/>
        <v>0</v>
      </c>
      <c r="N24" s="172">
        <f t="shared" si="18"/>
        <v>0</v>
      </c>
      <c r="O24" s="172">
        <f t="shared" si="18"/>
        <v>0</v>
      </c>
      <c r="P24" s="172">
        <f t="shared" si="18"/>
        <v>0</v>
      </c>
      <c r="Q24" s="172">
        <f t="shared" si="18"/>
        <v>0</v>
      </c>
      <c r="R24" s="172">
        <f t="shared" si="18"/>
        <v>0</v>
      </c>
      <c r="S24" s="172">
        <f t="shared" si="18"/>
        <v>0</v>
      </c>
      <c r="T24" s="172">
        <f t="shared" si="18"/>
        <v>0</v>
      </c>
      <c r="U24" s="172">
        <f t="shared" si="18"/>
        <v>0</v>
      </c>
      <c r="V24" s="172">
        <f t="shared" si="18"/>
        <v>0</v>
      </c>
      <c r="W24" s="172">
        <f t="shared" si="18"/>
        <v>0</v>
      </c>
      <c r="X24" s="172">
        <f t="shared" si="18"/>
        <v>0</v>
      </c>
      <c r="Y24" s="172">
        <f t="shared" si="18"/>
        <v>0</v>
      </c>
      <c r="Z24" s="172">
        <f t="shared" si="18"/>
        <v>0</v>
      </c>
      <c r="AA24" s="172">
        <f t="shared" si="18"/>
        <v>0</v>
      </c>
      <c r="AB24" s="172">
        <f t="shared" si="18"/>
        <v>0</v>
      </c>
      <c r="AC24" s="172">
        <f t="shared" si="18"/>
        <v>0</v>
      </c>
      <c r="AD24" s="172">
        <f t="shared" si="18"/>
        <v>0</v>
      </c>
      <c r="AE24" s="172">
        <f t="shared" si="18"/>
        <v>0</v>
      </c>
      <c r="AF24" s="172">
        <f t="shared" si="18"/>
        <v>0</v>
      </c>
      <c r="AG24" s="172">
        <f t="shared" si="18"/>
        <v>0</v>
      </c>
      <c r="AH24" s="172">
        <f t="shared" si="18"/>
        <v>0</v>
      </c>
      <c r="AI24" s="172">
        <f t="shared" si="18"/>
        <v>0</v>
      </c>
      <c r="AJ24" s="172">
        <f t="shared" si="18"/>
        <v>0</v>
      </c>
      <c r="AK24" s="172">
        <f t="shared" ref="AK24:BP24" si="19" xml:space="preserve"> AK$16</f>
        <v>0</v>
      </c>
      <c r="AL24" s="172">
        <f t="shared" si="19"/>
        <v>0</v>
      </c>
      <c r="AM24" s="172">
        <f t="shared" si="19"/>
        <v>0</v>
      </c>
      <c r="AN24" s="172">
        <f t="shared" si="19"/>
        <v>0</v>
      </c>
      <c r="AO24" s="172">
        <f t="shared" si="19"/>
        <v>0</v>
      </c>
      <c r="AP24" s="172">
        <f t="shared" si="19"/>
        <v>0</v>
      </c>
      <c r="AQ24" s="172">
        <f t="shared" si="19"/>
        <v>0</v>
      </c>
      <c r="AR24" s="172">
        <f t="shared" si="19"/>
        <v>0</v>
      </c>
      <c r="AS24" s="172">
        <f t="shared" si="19"/>
        <v>0</v>
      </c>
      <c r="AT24" s="172">
        <f t="shared" si="19"/>
        <v>0</v>
      </c>
      <c r="AU24" s="172">
        <f t="shared" si="19"/>
        <v>0</v>
      </c>
      <c r="AV24" s="172">
        <f t="shared" si="19"/>
        <v>0</v>
      </c>
      <c r="AW24" s="172">
        <f t="shared" si="19"/>
        <v>0</v>
      </c>
      <c r="AX24" s="172">
        <f t="shared" si="19"/>
        <v>0</v>
      </c>
      <c r="AY24" s="172">
        <f t="shared" si="19"/>
        <v>0</v>
      </c>
      <c r="AZ24" s="172">
        <f t="shared" si="19"/>
        <v>0</v>
      </c>
      <c r="BA24" s="172">
        <f t="shared" si="19"/>
        <v>0</v>
      </c>
      <c r="BB24" s="172">
        <f t="shared" si="19"/>
        <v>0</v>
      </c>
      <c r="BC24" s="172">
        <f t="shared" si="19"/>
        <v>0</v>
      </c>
      <c r="BD24" s="172">
        <f t="shared" si="19"/>
        <v>0</v>
      </c>
      <c r="BE24" s="172">
        <f t="shared" si="19"/>
        <v>0</v>
      </c>
      <c r="BF24" s="172">
        <f t="shared" si="19"/>
        <v>0</v>
      </c>
      <c r="BG24" s="172">
        <f t="shared" si="19"/>
        <v>0</v>
      </c>
      <c r="BH24" s="172">
        <f t="shared" si="19"/>
        <v>0</v>
      </c>
      <c r="BI24" s="172">
        <f t="shared" si="19"/>
        <v>0</v>
      </c>
      <c r="BJ24" s="172">
        <f t="shared" si="19"/>
        <v>0</v>
      </c>
      <c r="BK24" s="172">
        <f t="shared" si="19"/>
        <v>0</v>
      </c>
      <c r="BL24" s="172">
        <f t="shared" si="19"/>
        <v>0</v>
      </c>
      <c r="BM24" s="172">
        <f t="shared" si="19"/>
        <v>0</v>
      </c>
      <c r="BN24" s="172">
        <f t="shared" si="19"/>
        <v>0</v>
      </c>
      <c r="BO24" s="172">
        <f t="shared" si="19"/>
        <v>0</v>
      </c>
      <c r="BP24" s="172">
        <f t="shared" si="19"/>
        <v>0</v>
      </c>
      <c r="BQ24" s="172">
        <f t="shared" ref="BQ24:CV24" si="20" xml:space="preserve"> BQ$16</f>
        <v>0</v>
      </c>
      <c r="BR24" s="172">
        <f t="shared" si="20"/>
        <v>0</v>
      </c>
      <c r="BS24" s="172">
        <f t="shared" si="20"/>
        <v>0</v>
      </c>
      <c r="BT24" s="172">
        <f t="shared" si="20"/>
        <v>0</v>
      </c>
      <c r="BU24" s="172">
        <f t="shared" si="20"/>
        <v>0</v>
      </c>
      <c r="BV24" s="172">
        <f t="shared" si="20"/>
        <v>0</v>
      </c>
      <c r="BW24" s="172">
        <f t="shared" si="20"/>
        <v>0</v>
      </c>
      <c r="BX24" s="172">
        <f t="shared" si="20"/>
        <v>0</v>
      </c>
      <c r="BY24" s="172">
        <f t="shared" si="20"/>
        <v>0</v>
      </c>
      <c r="BZ24" s="172">
        <f t="shared" si="20"/>
        <v>0</v>
      </c>
      <c r="CA24" s="172">
        <f t="shared" si="20"/>
        <v>0</v>
      </c>
      <c r="CB24" s="172">
        <f t="shared" si="20"/>
        <v>0</v>
      </c>
      <c r="CC24" s="172">
        <f t="shared" si="20"/>
        <v>0</v>
      </c>
      <c r="CD24" s="172">
        <f t="shared" si="20"/>
        <v>0</v>
      </c>
      <c r="CE24" s="172">
        <f t="shared" si="20"/>
        <v>0</v>
      </c>
      <c r="CF24" s="172">
        <f t="shared" si="20"/>
        <v>0</v>
      </c>
      <c r="CG24" s="172">
        <f t="shared" si="20"/>
        <v>0</v>
      </c>
      <c r="CH24" s="172">
        <f t="shared" si="20"/>
        <v>0</v>
      </c>
      <c r="CI24" s="172">
        <f t="shared" si="20"/>
        <v>0</v>
      </c>
      <c r="CJ24" s="172">
        <f t="shared" si="20"/>
        <v>0</v>
      </c>
      <c r="CK24" s="172">
        <f t="shared" si="20"/>
        <v>0</v>
      </c>
      <c r="CL24" s="172">
        <f t="shared" si="20"/>
        <v>0</v>
      </c>
      <c r="CM24" s="172">
        <f t="shared" si="20"/>
        <v>0</v>
      </c>
      <c r="CN24" s="172">
        <f t="shared" si="20"/>
        <v>0</v>
      </c>
      <c r="CO24" s="172">
        <f t="shared" si="20"/>
        <v>0</v>
      </c>
      <c r="CP24" s="172">
        <f t="shared" si="20"/>
        <v>0</v>
      </c>
      <c r="CQ24" s="172">
        <f t="shared" si="20"/>
        <v>0</v>
      </c>
      <c r="CR24" s="172">
        <f t="shared" si="20"/>
        <v>0</v>
      </c>
      <c r="CS24" s="172">
        <f t="shared" si="20"/>
        <v>0</v>
      </c>
      <c r="CT24" s="172">
        <f t="shared" si="20"/>
        <v>0</v>
      </c>
      <c r="CU24" s="172">
        <f t="shared" si="20"/>
        <v>0</v>
      </c>
      <c r="CV24" s="172">
        <f t="shared" si="20"/>
        <v>0</v>
      </c>
      <c r="CW24" s="172">
        <f t="shared" ref="CW24:EB24" si="21" xml:space="preserve"> CW$16</f>
        <v>0</v>
      </c>
      <c r="CX24" s="172">
        <f t="shared" si="21"/>
        <v>0</v>
      </c>
      <c r="CY24" s="172">
        <f t="shared" si="21"/>
        <v>0</v>
      </c>
      <c r="CZ24" s="172">
        <f t="shared" si="21"/>
        <v>0</v>
      </c>
      <c r="DA24" s="172">
        <f t="shared" si="21"/>
        <v>0</v>
      </c>
      <c r="DB24" s="172">
        <f t="shared" si="21"/>
        <v>0</v>
      </c>
      <c r="DC24" s="172">
        <f t="shared" si="21"/>
        <v>0</v>
      </c>
      <c r="DD24" s="172">
        <f t="shared" si="21"/>
        <v>0</v>
      </c>
      <c r="DE24" s="172">
        <f t="shared" si="21"/>
        <v>0</v>
      </c>
      <c r="DF24" s="172">
        <f t="shared" si="21"/>
        <v>0</v>
      </c>
      <c r="DG24" s="172">
        <f t="shared" si="21"/>
        <v>0</v>
      </c>
      <c r="DH24" s="172">
        <f t="shared" si="21"/>
        <v>32720.331576920085</v>
      </c>
      <c r="DI24" s="172">
        <f t="shared" si="21"/>
        <v>0</v>
      </c>
      <c r="DJ24" s="172">
        <f t="shared" si="21"/>
        <v>0</v>
      </c>
      <c r="DK24" s="172">
        <f t="shared" si="21"/>
        <v>0</v>
      </c>
      <c r="DL24" s="172">
        <f t="shared" si="21"/>
        <v>0</v>
      </c>
      <c r="DM24" s="172">
        <f t="shared" si="21"/>
        <v>0</v>
      </c>
      <c r="DN24" s="172">
        <f t="shared" si="21"/>
        <v>0</v>
      </c>
      <c r="DO24" s="172">
        <f t="shared" si="21"/>
        <v>0</v>
      </c>
      <c r="DP24" s="172">
        <f t="shared" si="21"/>
        <v>0</v>
      </c>
      <c r="DQ24" s="172">
        <f t="shared" si="21"/>
        <v>0</v>
      </c>
      <c r="DR24" s="172">
        <f t="shared" si="21"/>
        <v>0</v>
      </c>
      <c r="DS24" s="172">
        <f t="shared" si="21"/>
        <v>0</v>
      </c>
      <c r="DT24" s="172">
        <f t="shared" si="21"/>
        <v>0</v>
      </c>
      <c r="DU24" s="172">
        <f t="shared" si="21"/>
        <v>0</v>
      </c>
      <c r="DV24" s="172">
        <f t="shared" si="21"/>
        <v>0</v>
      </c>
      <c r="DW24" s="172">
        <f t="shared" si="21"/>
        <v>0</v>
      </c>
      <c r="DX24" s="172">
        <f t="shared" si="21"/>
        <v>0</v>
      </c>
      <c r="DY24" s="172">
        <f t="shared" si="21"/>
        <v>0</v>
      </c>
      <c r="DZ24" s="172">
        <f t="shared" si="21"/>
        <v>0</v>
      </c>
      <c r="EA24" s="172">
        <f t="shared" si="21"/>
        <v>0</v>
      </c>
      <c r="EB24" s="172">
        <f t="shared" si="21"/>
        <v>0</v>
      </c>
      <c r="EC24" s="172">
        <f t="shared" ref="EC24:FH24" si="22" xml:space="preserve"> EC$16</f>
        <v>0</v>
      </c>
      <c r="ED24" s="172">
        <f t="shared" si="22"/>
        <v>0</v>
      </c>
      <c r="EE24" s="172">
        <f t="shared" si="22"/>
        <v>0</v>
      </c>
      <c r="EF24" s="172">
        <f t="shared" si="22"/>
        <v>0</v>
      </c>
      <c r="EG24" s="172">
        <f t="shared" si="22"/>
        <v>0</v>
      </c>
      <c r="EH24" s="172">
        <f t="shared" si="22"/>
        <v>0</v>
      </c>
      <c r="EI24" s="172">
        <f t="shared" si="22"/>
        <v>0</v>
      </c>
      <c r="EJ24" s="172">
        <f t="shared" si="22"/>
        <v>0</v>
      </c>
      <c r="EK24" s="172">
        <f t="shared" si="22"/>
        <v>0</v>
      </c>
      <c r="EL24" s="172">
        <f t="shared" si="22"/>
        <v>0</v>
      </c>
      <c r="EM24" s="172">
        <f t="shared" si="22"/>
        <v>0</v>
      </c>
      <c r="EN24" s="172">
        <f t="shared" si="22"/>
        <v>0</v>
      </c>
      <c r="EO24" s="172">
        <f t="shared" si="22"/>
        <v>0</v>
      </c>
      <c r="EP24" s="172">
        <f t="shared" si="22"/>
        <v>0</v>
      </c>
      <c r="EQ24" s="172">
        <f t="shared" si="22"/>
        <v>0</v>
      </c>
      <c r="ER24" s="172">
        <f t="shared" si="22"/>
        <v>0</v>
      </c>
      <c r="ES24" s="172">
        <f t="shared" si="22"/>
        <v>0</v>
      </c>
      <c r="ET24" s="172">
        <f t="shared" si="22"/>
        <v>0</v>
      </c>
      <c r="EU24" s="172">
        <f t="shared" si="22"/>
        <v>0</v>
      </c>
      <c r="EV24" s="172">
        <f t="shared" si="22"/>
        <v>0</v>
      </c>
      <c r="EW24" s="172">
        <f t="shared" si="22"/>
        <v>0</v>
      </c>
      <c r="EX24" s="172">
        <f t="shared" si="22"/>
        <v>0</v>
      </c>
      <c r="EY24" s="172">
        <f t="shared" si="22"/>
        <v>0</v>
      </c>
      <c r="EZ24" s="172">
        <f t="shared" si="22"/>
        <v>0</v>
      </c>
      <c r="FA24" s="172">
        <f t="shared" si="22"/>
        <v>0</v>
      </c>
      <c r="FB24" s="172">
        <f t="shared" si="22"/>
        <v>0</v>
      </c>
      <c r="FC24" s="172">
        <f t="shared" si="22"/>
        <v>0</v>
      </c>
      <c r="FD24" s="172">
        <f t="shared" si="22"/>
        <v>0</v>
      </c>
      <c r="FE24" s="172">
        <f t="shared" si="22"/>
        <v>0</v>
      </c>
      <c r="FF24" s="172">
        <f t="shared" si="22"/>
        <v>0</v>
      </c>
      <c r="FG24" s="172">
        <f t="shared" si="22"/>
        <v>0</v>
      </c>
      <c r="FH24" s="172">
        <f t="shared" si="22"/>
        <v>0</v>
      </c>
      <c r="FI24" s="172">
        <f t="shared" ref="FI24:GJ24" si="23" xml:space="preserve"> FI$16</f>
        <v>0</v>
      </c>
      <c r="FJ24" s="172">
        <f t="shared" si="23"/>
        <v>0</v>
      </c>
      <c r="FK24" s="172">
        <f t="shared" si="23"/>
        <v>0</v>
      </c>
      <c r="FL24" s="172">
        <f t="shared" si="23"/>
        <v>0</v>
      </c>
      <c r="FM24" s="172">
        <f t="shared" si="23"/>
        <v>0</v>
      </c>
      <c r="FN24" s="172">
        <f t="shared" si="23"/>
        <v>0</v>
      </c>
      <c r="FO24" s="172">
        <f t="shared" si="23"/>
        <v>0</v>
      </c>
      <c r="FP24" s="172">
        <f t="shared" si="23"/>
        <v>0</v>
      </c>
      <c r="FQ24" s="172">
        <f t="shared" si="23"/>
        <v>0</v>
      </c>
      <c r="FR24" s="172">
        <f t="shared" si="23"/>
        <v>0</v>
      </c>
      <c r="FS24" s="172">
        <f t="shared" si="23"/>
        <v>0</v>
      </c>
      <c r="FT24" s="172">
        <f t="shared" si="23"/>
        <v>0</v>
      </c>
      <c r="FU24" s="172">
        <f t="shared" si="23"/>
        <v>0</v>
      </c>
      <c r="FV24" s="172">
        <f t="shared" si="23"/>
        <v>0</v>
      </c>
      <c r="FW24" s="172">
        <f t="shared" si="23"/>
        <v>0</v>
      </c>
      <c r="FX24" s="172">
        <f t="shared" si="23"/>
        <v>0</v>
      </c>
      <c r="FY24" s="172">
        <f t="shared" si="23"/>
        <v>0</v>
      </c>
      <c r="FZ24" s="172">
        <f t="shared" si="23"/>
        <v>0</v>
      </c>
      <c r="GA24" s="172">
        <f t="shared" si="23"/>
        <v>0</v>
      </c>
      <c r="GB24" s="172">
        <f t="shared" si="23"/>
        <v>0</v>
      </c>
      <c r="GC24" s="172">
        <f t="shared" si="23"/>
        <v>0</v>
      </c>
      <c r="GD24" s="172">
        <f t="shared" si="23"/>
        <v>0</v>
      </c>
      <c r="GE24" s="172">
        <f t="shared" si="23"/>
        <v>0</v>
      </c>
      <c r="GF24" s="172">
        <f t="shared" si="23"/>
        <v>0</v>
      </c>
      <c r="GG24" s="172">
        <f t="shared" si="23"/>
        <v>0</v>
      </c>
      <c r="GH24" s="172">
        <f t="shared" si="23"/>
        <v>0</v>
      </c>
      <c r="GI24" s="172">
        <f t="shared" si="23"/>
        <v>0</v>
      </c>
      <c r="GJ24" s="172">
        <f t="shared" si="23"/>
        <v>0</v>
      </c>
    </row>
    <row r="25" spans="1:255" s="515" customFormat="1" x14ac:dyDescent="0.35">
      <c r="A25" s="510"/>
      <c r="B25" s="510"/>
      <c r="C25" s="511"/>
      <c r="D25" s="512"/>
      <c r="E25" s="513" t="s">
        <v>183</v>
      </c>
      <c r="F25" s="513"/>
      <c r="G25" s="513" t="str">
        <f xml:space="preserve"> SMU</f>
        <v>$ 000s</v>
      </c>
      <c r="H25" s="513"/>
      <c r="I25" s="514"/>
      <c r="J25" s="513">
        <f t="shared" ref="J25:BU25" si="24" xml:space="preserve"> IF( J20 = 1, $F19, J22 + J23 - J24)</f>
        <v>0</v>
      </c>
      <c r="K25" s="513">
        <f t="shared" si="24"/>
        <v>0</v>
      </c>
      <c r="L25" s="513">
        <f t="shared" si="24"/>
        <v>32720.331576920085</v>
      </c>
      <c r="M25" s="513">
        <f t="shared" si="24"/>
        <v>32720.331576920085</v>
      </c>
      <c r="N25" s="513">
        <f t="shared" si="24"/>
        <v>32720.331576920085</v>
      </c>
      <c r="O25" s="513">
        <f t="shared" si="24"/>
        <v>32720.331576920085</v>
      </c>
      <c r="P25" s="513">
        <f t="shared" si="24"/>
        <v>32720.331576920085</v>
      </c>
      <c r="Q25" s="513">
        <f t="shared" si="24"/>
        <v>32720.331576920085</v>
      </c>
      <c r="R25" s="513">
        <f t="shared" si="24"/>
        <v>32720.331576920085</v>
      </c>
      <c r="S25" s="513">
        <f t="shared" si="24"/>
        <v>32720.331576920085</v>
      </c>
      <c r="T25" s="513">
        <f t="shared" si="24"/>
        <v>32720.331576920085</v>
      </c>
      <c r="U25" s="513">
        <f t="shared" si="24"/>
        <v>32720.331576920085</v>
      </c>
      <c r="V25" s="513">
        <f t="shared" si="24"/>
        <v>32720.331576920085</v>
      </c>
      <c r="W25" s="513">
        <f t="shared" si="24"/>
        <v>32720.331576920085</v>
      </c>
      <c r="X25" s="513">
        <f t="shared" si="24"/>
        <v>32720.331576920085</v>
      </c>
      <c r="Y25" s="513">
        <f t="shared" si="24"/>
        <v>32720.331576920085</v>
      </c>
      <c r="Z25" s="513">
        <f t="shared" si="24"/>
        <v>32720.331576920085</v>
      </c>
      <c r="AA25" s="513">
        <f t="shared" si="24"/>
        <v>32720.331576920085</v>
      </c>
      <c r="AB25" s="513">
        <f t="shared" si="24"/>
        <v>32720.331576920085</v>
      </c>
      <c r="AC25" s="513">
        <f t="shared" si="24"/>
        <v>32720.331576920085</v>
      </c>
      <c r="AD25" s="513">
        <f t="shared" si="24"/>
        <v>32720.331576920085</v>
      </c>
      <c r="AE25" s="513">
        <f t="shared" si="24"/>
        <v>32720.331576920085</v>
      </c>
      <c r="AF25" s="513">
        <f t="shared" si="24"/>
        <v>32720.331576920085</v>
      </c>
      <c r="AG25" s="513">
        <f t="shared" si="24"/>
        <v>32720.331576920085</v>
      </c>
      <c r="AH25" s="513">
        <f t="shared" si="24"/>
        <v>32720.331576920085</v>
      </c>
      <c r="AI25" s="513">
        <f t="shared" si="24"/>
        <v>32720.331576920085</v>
      </c>
      <c r="AJ25" s="513">
        <f t="shared" si="24"/>
        <v>32720.331576920085</v>
      </c>
      <c r="AK25" s="513">
        <f t="shared" si="24"/>
        <v>32720.331576920085</v>
      </c>
      <c r="AL25" s="513">
        <f t="shared" si="24"/>
        <v>32720.331576920085</v>
      </c>
      <c r="AM25" s="513">
        <f t="shared" si="24"/>
        <v>32720.331576920085</v>
      </c>
      <c r="AN25" s="513">
        <f t="shared" si="24"/>
        <v>32720.331576920085</v>
      </c>
      <c r="AO25" s="513">
        <f t="shared" si="24"/>
        <v>32720.331576920085</v>
      </c>
      <c r="AP25" s="513">
        <f t="shared" si="24"/>
        <v>32720.331576920085</v>
      </c>
      <c r="AQ25" s="513">
        <f t="shared" si="24"/>
        <v>32720.331576920085</v>
      </c>
      <c r="AR25" s="513">
        <f t="shared" si="24"/>
        <v>32720.331576920085</v>
      </c>
      <c r="AS25" s="513">
        <f t="shared" si="24"/>
        <v>32720.331576920085</v>
      </c>
      <c r="AT25" s="513">
        <f t="shared" si="24"/>
        <v>32720.331576920085</v>
      </c>
      <c r="AU25" s="513">
        <f t="shared" si="24"/>
        <v>32720.331576920085</v>
      </c>
      <c r="AV25" s="513">
        <f t="shared" si="24"/>
        <v>32720.331576920085</v>
      </c>
      <c r="AW25" s="513">
        <f t="shared" si="24"/>
        <v>32720.331576920085</v>
      </c>
      <c r="AX25" s="513">
        <f t="shared" si="24"/>
        <v>32720.331576920085</v>
      </c>
      <c r="AY25" s="513">
        <f t="shared" si="24"/>
        <v>32720.331576920085</v>
      </c>
      <c r="AZ25" s="513">
        <f t="shared" si="24"/>
        <v>32720.331576920085</v>
      </c>
      <c r="BA25" s="513">
        <f t="shared" si="24"/>
        <v>32720.331576920085</v>
      </c>
      <c r="BB25" s="513">
        <f t="shared" si="24"/>
        <v>32720.331576920085</v>
      </c>
      <c r="BC25" s="513">
        <f t="shared" si="24"/>
        <v>32720.331576920085</v>
      </c>
      <c r="BD25" s="513">
        <f t="shared" si="24"/>
        <v>32720.331576920085</v>
      </c>
      <c r="BE25" s="513">
        <f t="shared" si="24"/>
        <v>32720.331576920085</v>
      </c>
      <c r="BF25" s="513">
        <f t="shared" si="24"/>
        <v>32720.331576920085</v>
      </c>
      <c r="BG25" s="513">
        <f t="shared" si="24"/>
        <v>32720.331576920085</v>
      </c>
      <c r="BH25" s="513">
        <f t="shared" si="24"/>
        <v>32720.331576920085</v>
      </c>
      <c r="BI25" s="513">
        <f t="shared" si="24"/>
        <v>32720.331576920085</v>
      </c>
      <c r="BJ25" s="513">
        <f t="shared" si="24"/>
        <v>32720.331576920085</v>
      </c>
      <c r="BK25" s="513">
        <f t="shared" si="24"/>
        <v>32720.331576920085</v>
      </c>
      <c r="BL25" s="513">
        <f t="shared" si="24"/>
        <v>32720.331576920085</v>
      </c>
      <c r="BM25" s="513">
        <f t="shared" si="24"/>
        <v>32720.331576920085</v>
      </c>
      <c r="BN25" s="513">
        <f t="shared" si="24"/>
        <v>32720.331576920085</v>
      </c>
      <c r="BO25" s="513">
        <f t="shared" si="24"/>
        <v>32720.331576920085</v>
      </c>
      <c r="BP25" s="513">
        <f t="shared" si="24"/>
        <v>32720.331576920085</v>
      </c>
      <c r="BQ25" s="513">
        <f t="shared" si="24"/>
        <v>32720.331576920085</v>
      </c>
      <c r="BR25" s="513">
        <f t="shared" si="24"/>
        <v>32720.331576920085</v>
      </c>
      <c r="BS25" s="513">
        <f t="shared" si="24"/>
        <v>32720.331576920085</v>
      </c>
      <c r="BT25" s="513">
        <f t="shared" si="24"/>
        <v>32720.331576920085</v>
      </c>
      <c r="BU25" s="513">
        <f t="shared" si="24"/>
        <v>32720.331576920085</v>
      </c>
      <c r="BV25" s="513">
        <f t="shared" ref="BV25:EG25" si="25" xml:space="preserve"> IF( BV20 = 1, $F19, BV22 + BV23 - BV24)</f>
        <v>32720.331576920085</v>
      </c>
      <c r="BW25" s="513">
        <f t="shared" si="25"/>
        <v>32720.331576920085</v>
      </c>
      <c r="BX25" s="513">
        <f t="shared" si="25"/>
        <v>32720.331576920085</v>
      </c>
      <c r="BY25" s="513">
        <f t="shared" si="25"/>
        <v>32720.331576920085</v>
      </c>
      <c r="BZ25" s="513">
        <f t="shared" si="25"/>
        <v>32720.331576920085</v>
      </c>
      <c r="CA25" s="513">
        <f t="shared" si="25"/>
        <v>32720.331576920085</v>
      </c>
      <c r="CB25" s="513">
        <f t="shared" si="25"/>
        <v>32720.331576920085</v>
      </c>
      <c r="CC25" s="513">
        <f t="shared" si="25"/>
        <v>32720.331576920085</v>
      </c>
      <c r="CD25" s="513">
        <f t="shared" si="25"/>
        <v>32720.331576920085</v>
      </c>
      <c r="CE25" s="513">
        <f t="shared" si="25"/>
        <v>32720.331576920085</v>
      </c>
      <c r="CF25" s="513">
        <f t="shared" si="25"/>
        <v>32720.331576920085</v>
      </c>
      <c r="CG25" s="513">
        <f t="shared" si="25"/>
        <v>32720.331576920085</v>
      </c>
      <c r="CH25" s="513">
        <f t="shared" si="25"/>
        <v>32720.331576920085</v>
      </c>
      <c r="CI25" s="513">
        <f t="shared" si="25"/>
        <v>32720.331576920085</v>
      </c>
      <c r="CJ25" s="513">
        <f t="shared" si="25"/>
        <v>32720.331576920085</v>
      </c>
      <c r="CK25" s="513">
        <f t="shared" si="25"/>
        <v>32720.331576920085</v>
      </c>
      <c r="CL25" s="513">
        <f t="shared" si="25"/>
        <v>32720.331576920085</v>
      </c>
      <c r="CM25" s="513">
        <f t="shared" si="25"/>
        <v>32720.331576920085</v>
      </c>
      <c r="CN25" s="513">
        <f t="shared" si="25"/>
        <v>32720.331576920085</v>
      </c>
      <c r="CO25" s="513">
        <f t="shared" si="25"/>
        <v>32720.331576920085</v>
      </c>
      <c r="CP25" s="513">
        <f t="shared" si="25"/>
        <v>32720.331576920085</v>
      </c>
      <c r="CQ25" s="513">
        <f t="shared" si="25"/>
        <v>32720.331576920085</v>
      </c>
      <c r="CR25" s="513">
        <f t="shared" si="25"/>
        <v>32720.331576920085</v>
      </c>
      <c r="CS25" s="513">
        <f t="shared" si="25"/>
        <v>32720.331576920085</v>
      </c>
      <c r="CT25" s="513">
        <f t="shared" si="25"/>
        <v>32720.331576920085</v>
      </c>
      <c r="CU25" s="513">
        <f t="shared" si="25"/>
        <v>32720.331576920085</v>
      </c>
      <c r="CV25" s="513">
        <f t="shared" si="25"/>
        <v>32720.331576920085</v>
      </c>
      <c r="CW25" s="513">
        <f t="shared" si="25"/>
        <v>32720.331576920085</v>
      </c>
      <c r="CX25" s="513">
        <f t="shared" si="25"/>
        <v>32720.331576920085</v>
      </c>
      <c r="CY25" s="513">
        <f t="shared" si="25"/>
        <v>32720.331576920085</v>
      </c>
      <c r="CZ25" s="513">
        <f t="shared" si="25"/>
        <v>32720.331576920085</v>
      </c>
      <c r="DA25" s="513">
        <f t="shared" si="25"/>
        <v>32720.331576920085</v>
      </c>
      <c r="DB25" s="513">
        <f t="shared" si="25"/>
        <v>32720.331576920085</v>
      </c>
      <c r="DC25" s="513">
        <f t="shared" si="25"/>
        <v>32720.331576920085</v>
      </c>
      <c r="DD25" s="513">
        <f t="shared" si="25"/>
        <v>32720.331576920085</v>
      </c>
      <c r="DE25" s="513">
        <f t="shared" si="25"/>
        <v>32720.331576920085</v>
      </c>
      <c r="DF25" s="513">
        <f t="shared" si="25"/>
        <v>32720.331576920085</v>
      </c>
      <c r="DG25" s="513">
        <f t="shared" si="25"/>
        <v>32720.331576920085</v>
      </c>
      <c r="DH25" s="513">
        <f t="shared" si="25"/>
        <v>0</v>
      </c>
      <c r="DI25" s="513">
        <f t="shared" si="25"/>
        <v>0</v>
      </c>
      <c r="DJ25" s="513">
        <f t="shared" si="25"/>
        <v>0</v>
      </c>
      <c r="DK25" s="513">
        <f t="shared" si="25"/>
        <v>0</v>
      </c>
      <c r="DL25" s="513">
        <f t="shared" si="25"/>
        <v>0</v>
      </c>
      <c r="DM25" s="513">
        <f t="shared" si="25"/>
        <v>0</v>
      </c>
      <c r="DN25" s="513">
        <f t="shared" si="25"/>
        <v>0</v>
      </c>
      <c r="DO25" s="513">
        <f t="shared" si="25"/>
        <v>0</v>
      </c>
      <c r="DP25" s="513">
        <f t="shared" si="25"/>
        <v>0</v>
      </c>
      <c r="DQ25" s="513">
        <f t="shared" si="25"/>
        <v>0</v>
      </c>
      <c r="DR25" s="513">
        <f t="shared" si="25"/>
        <v>0</v>
      </c>
      <c r="DS25" s="513">
        <f t="shared" si="25"/>
        <v>0</v>
      </c>
      <c r="DT25" s="513">
        <f t="shared" si="25"/>
        <v>0</v>
      </c>
      <c r="DU25" s="513">
        <f t="shared" si="25"/>
        <v>0</v>
      </c>
      <c r="DV25" s="513">
        <f t="shared" si="25"/>
        <v>0</v>
      </c>
      <c r="DW25" s="513">
        <f t="shared" si="25"/>
        <v>0</v>
      </c>
      <c r="DX25" s="513">
        <f t="shared" si="25"/>
        <v>0</v>
      </c>
      <c r="DY25" s="513">
        <f t="shared" si="25"/>
        <v>0</v>
      </c>
      <c r="DZ25" s="513">
        <f t="shared" si="25"/>
        <v>0</v>
      </c>
      <c r="EA25" s="513">
        <f t="shared" si="25"/>
        <v>0</v>
      </c>
      <c r="EB25" s="513">
        <f t="shared" si="25"/>
        <v>0</v>
      </c>
      <c r="EC25" s="513">
        <f t="shared" si="25"/>
        <v>0</v>
      </c>
      <c r="ED25" s="513">
        <f t="shared" si="25"/>
        <v>0</v>
      </c>
      <c r="EE25" s="513">
        <f t="shared" si="25"/>
        <v>0</v>
      </c>
      <c r="EF25" s="513">
        <f t="shared" si="25"/>
        <v>0</v>
      </c>
      <c r="EG25" s="513">
        <f t="shared" si="25"/>
        <v>0</v>
      </c>
      <c r="EH25" s="513">
        <f t="shared" ref="EH25:GJ25" si="26" xml:space="preserve"> IF( EH20 = 1, $F19, EH22 + EH23 - EH24)</f>
        <v>0</v>
      </c>
      <c r="EI25" s="513">
        <f t="shared" si="26"/>
        <v>0</v>
      </c>
      <c r="EJ25" s="513">
        <f t="shared" si="26"/>
        <v>0</v>
      </c>
      <c r="EK25" s="513">
        <f t="shared" si="26"/>
        <v>0</v>
      </c>
      <c r="EL25" s="513">
        <f t="shared" si="26"/>
        <v>0</v>
      </c>
      <c r="EM25" s="513">
        <f t="shared" si="26"/>
        <v>0</v>
      </c>
      <c r="EN25" s="513">
        <f t="shared" si="26"/>
        <v>0</v>
      </c>
      <c r="EO25" s="513">
        <f t="shared" si="26"/>
        <v>0</v>
      </c>
      <c r="EP25" s="513">
        <f t="shared" si="26"/>
        <v>0</v>
      </c>
      <c r="EQ25" s="513">
        <f t="shared" si="26"/>
        <v>0</v>
      </c>
      <c r="ER25" s="513">
        <f t="shared" si="26"/>
        <v>0</v>
      </c>
      <c r="ES25" s="513">
        <f t="shared" si="26"/>
        <v>0</v>
      </c>
      <c r="ET25" s="513">
        <f t="shared" si="26"/>
        <v>0</v>
      </c>
      <c r="EU25" s="513">
        <f t="shared" si="26"/>
        <v>0</v>
      </c>
      <c r="EV25" s="513">
        <f t="shared" si="26"/>
        <v>0</v>
      </c>
      <c r="EW25" s="513">
        <f t="shared" si="26"/>
        <v>0</v>
      </c>
      <c r="EX25" s="513">
        <f t="shared" si="26"/>
        <v>0</v>
      </c>
      <c r="EY25" s="513">
        <f t="shared" si="26"/>
        <v>0</v>
      </c>
      <c r="EZ25" s="513">
        <f t="shared" si="26"/>
        <v>0</v>
      </c>
      <c r="FA25" s="513">
        <f t="shared" si="26"/>
        <v>0</v>
      </c>
      <c r="FB25" s="513">
        <f t="shared" si="26"/>
        <v>0</v>
      </c>
      <c r="FC25" s="513">
        <f t="shared" si="26"/>
        <v>0</v>
      </c>
      <c r="FD25" s="513">
        <f t="shared" si="26"/>
        <v>0</v>
      </c>
      <c r="FE25" s="513">
        <f t="shared" si="26"/>
        <v>0</v>
      </c>
      <c r="FF25" s="513">
        <f t="shared" si="26"/>
        <v>0</v>
      </c>
      <c r="FG25" s="513">
        <f t="shared" si="26"/>
        <v>0</v>
      </c>
      <c r="FH25" s="513">
        <f t="shared" si="26"/>
        <v>0</v>
      </c>
      <c r="FI25" s="513">
        <f t="shared" si="26"/>
        <v>0</v>
      </c>
      <c r="FJ25" s="513">
        <f t="shared" si="26"/>
        <v>0</v>
      </c>
      <c r="FK25" s="513">
        <f t="shared" si="26"/>
        <v>0</v>
      </c>
      <c r="FL25" s="513">
        <f t="shared" si="26"/>
        <v>0</v>
      </c>
      <c r="FM25" s="513">
        <f t="shared" si="26"/>
        <v>0</v>
      </c>
      <c r="FN25" s="513">
        <f t="shared" si="26"/>
        <v>0</v>
      </c>
      <c r="FO25" s="513">
        <f t="shared" si="26"/>
        <v>0</v>
      </c>
      <c r="FP25" s="513">
        <f t="shared" si="26"/>
        <v>0</v>
      </c>
      <c r="FQ25" s="513">
        <f t="shared" si="26"/>
        <v>0</v>
      </c>
      <c r="FR25" s="513">
        <f t="shared" si="26"/>
        <v>0</v>
      </c>
      <c r="FS25" s="513">
        <f t="shared" si="26"/>
        <v>0</v>
      </c>
      <c r="FT25" s="513">
        <f t="shared" si="26"/>
        <v>0</v>
      </c>
      <c r="FU25" s="513">
        <f t="shared" si="26"/>
        <v>0</v>
      </c>
      <c r="FV25" s="513">
        <f t="shared" si="26"/>
        <v>0</v>
      </c>
      <c r="FW25" s="513">
        <f t="shared" si="26"/>
        <v>0</v>
      </c>
      <c r="FX25" s="513">
        <f t="shared" si="26"/>
        <v>0</v>
      </c>
      <c r="FY25" s="513">
        <f t="shared" si="26"/>
        <v>0</v>
      </c>
      <c r="FZ25" s="513">
        <f t="shared" si="26"/>
        <v>0</v>
      </c>
      <c r="GA25" s="513">
        <f t="shared" si="26"/>
        <v>0</v>
      </c>
      <c r="GB25" s="513">
        <f t="shared" si="26"/>
        <v>0</v>
      </c>
      <c r="GC25" s="513">
        <f t="shared" si="26"/>
        <v>0</v>
      </c>
      <c r="GD25" s="513">
        <f t="shared" si="26"/>
        <v>0</v>
      </c>
      <c r="GE25" s="513">
        <f t="shared" si="26"/>
        <v>0</v>
      </c>
      <c r="GF25" s="513">
        <f t="shared" si="26"/>
        <v>0</v>
      </c>
      <c r="GG25" s="513">
        <f t="shared" si="26"/>
        <v>0</v>
      </c>
      <c r="GH25" s="513">
        <f t="shared" si="26"/>
        <v>0</v>
      </c>
      <c r="GI25" s="513">
        <f t="shared" si="26"/>
        <v>0</v>
      </c>
      <c r="GJ25" s="513">
        <f t="shared" si="26"/>
        <v>0</v>
      </c>
    </row>
    <row r="29" spans="1:255" x14ac:dyDescent="0.35">
      <c r="A29" s="15" t="s">
        <v>159</v>
      </c>
    </row>
    <row r="31" spans="1:255" s="293" customFormat="1" x14ac:dyDescent="0.35">
      <c r="A31" s="288"/>
      <c r="B31" s="288"/>
      <c r="C31" s="289"/>
      <c r="D31" s="290"/>
      <c r="E31" s="523" t="str">
        <f xml:space="preserve"> InpC!E$119</f>
        <v xml:space="preserve">Retained earnings - initial balance </v>
      </c>
      <c r="F31" s="523">
        <f xml:space="preserve"> InpC!F$119</f>
        <v>0</v>
      </c>
      <c r="G31" s="523" t="str">
        <f xml:space="preserve"> InpC!G$119</f>
        <v>$ 000s</v>
      </c>
      <c r="H31" s="292"/>
      <c r="I31" s="292"/>
      <c r="J31" s="291"/>
      <c r="K31" s="291"/>
      <c r="L31" s="291"/>
      <c r="M31" s="291"/>
      <c r="N31" s="291"/>
      <c r="O31" s="291"/>
      <c r="P31" s="291"/>
      <c r="Q31" s="291"/>
      <c r="R31" s="291"/>
      <c r="S31" s="291"/>
      <c r="T31" s="291"/>
      <c r="U31" s="291"/>
      <c r="V31" s="291"/>
      <c r="W31" s="291"/>
      <c r="X31" s="291"/>
      <c r="Y31" s="291"/>
      <c r="Z31" s="291"/>
      <c r="AA31" s="291"/>
      <c r="AB31" s="291"/>
      <c r="AC31" s="291"/>
      <c r="AD31" s="291"/>
      <c r="AE31" s="291"/>
      <c r="AF31" s="291"/>
      <c r="AG31" s="291"/>
      <c r="AH31" s="291"/>
      <c r="AI31" s="291"/>
      <c r="AJ31" s="291"/>
      <c r="AK31" s="291"/>
      <c r="AL31" s="291"/>
      <c r="AM31" s="291"/>
      <c r="AN31" s="291"/>
      <c r="AO31" s="291"/>
      <c r="AP31" s="291"/>
      <c r="AQ31" s="291"/>
      <c r="AR31" s="291"/>
      <c r="AS31" s="291"/>
      <c r="AT31" s="291"/>
      <c r="AU31" s="291"/>
      <c r="AV31" s="291"/>
      <c r="AW31" s="291"/>
      <c r="AX31" s="291"/>
      <c r="AY31" s="291"/>
      <c r="AZ31" s="291"/>
      <c r="BA31" s="291"/>
      <c r="BB31" s="291"/>
      <c r="BC31" s="291"/>
      <c r="BD31" s="291"/>
      <c r="BE31" s="291"/>
      <c r="BF31" s="291"/>
      <c r="BG31" s="291"/>
      <c r="BH31" s="291"/>
      <c r="BI31" s="291"/>
      <c r="BJ31" s="291"/>
      <c r="BK31" s="291"/>
      <c r="BL31" s="291"/>
      <c r="BM31" s="291"/>
      <c r="BN31" s="291"/>
      <c r="BO31" s="291"/>
      <c r="BP31" s="291"/>
      <c r="BQ31" s="291"/>
      <c r="BR31" s="291"/>
      <c r="BS31" s="291"/>
      <c r="BT31" s="291"/>
      <c r="BU31" s="291"/>
      <c r="BV31" s="291"/>
      <c r="BW31" s="291"/>
      <c r="BX31" s="291"/>
      <c r="BY31" s="291"/>
      <c r="BZ31" s="291"/>
      <c r="CA31" s="291"/>
      <c r="CB31" s="291"/>
      <c r="CC31" s="291"/>
      <c r="CD31" s="291"/>
      <c r="CE31" s="291"/>
      <c r="CF31" s="291"/>
      <c r="CG31" s="291"/>
      <c r="CH31" s="291"/>
      <c r="CI31" s="291"/>
      <c r="CJ31" s="291"/>
      <c r="CK31" s="291"/>
      <c r="CL31" s="291"/>
      <c r="CM31" s="291"/>
      <c r="CN31" s="291"/>
      <c r="CO31" s="291"/>
      <c r="CP31" s="291"/>
      <c r="CQ31" s="291"/>
      <c r="CR31" s="291"/>
      <c r="CS31" s="291"/>
      <c r="CT31" s="291"/>
      <c r="CU31" s="291"/>
      <c r="CV31" s="291"/>
      <c r="CW31" s="291"/>
      <c r="CX31" s="291"/>
      <c r="CY31" s="291"/>
      <c r="CZ31" s="291"/>
      <c r="DA31" s="291"/>
      <c r="DB31" s="291"/>
      <c r="DC31" s="291"/>
      <c r="DD31" s="291"/>
      <c r="DE31" s="291"/>
      <c r="DF31" s="291"/>
      <c r="DG31" s="291"/>
      <c r="DH31" s="291"/>
      <c r="DI31" s="291"/>
      <c r="DJ31" s="291"/>
      <c r="DK31" s="291"/>
      <c r="DL31" s="291"/>
      <c r="DM31" s="291"/>
      <c r="DN31" s="291"/>
      <c r="DO31" s="291"/>
      <c r="DP31" s="291"/>
      <c r="DQ31" s="291"/>
      <c r="DR31" s="291"/>
      <c r="DS31" s="291"/>
      <c r="DT31" s="291"/>
      <c r="DU31" s="291"/>
      <c r="DV31" s="291"/>
      <c r="DW31" s="291"/>
      <c r="DX31" s="291"/>
      <c r="DY31" s="291"/>
      <c r="DZ31" s="291"/>
      <c r="EA31" s="291"/>
      <c r="EB31" s="291"/>
      <c r="EC31" s="291"/>
      <c r="ED31" s="291"/>
      <c r="EE31" s="291"/>
      <c r="EF31" s="291"/>
      <c r="EG31" s="291"/>
      <c r="EH31" s="291"/>
      <c r="EI31" s="291"/>
      <c r="EJ31" s="291"/>
      <c r="EK31" s="291"/>
      <c r="EL31" s="291"/>
      <c r="EM31" s="291"/>
      <c r="EN31" s="291"/>
      <c r="EO31" s="291"/>
      <c r="EP31" s="291"/>
      <c r="EQ31" s="291"/>
      <c r="ER31" s="291"/>
      <c r="ES31" s="291"/>
      <c r="ET31" s="291"/>
      <c r="EU31" s="291"/>
      <c r="EV31" s="291"/>
      <c r="EW31" s="291"/>
      <c r="EX31" s="291"/>
      <c r="EY31" s="291"/>
      <c r="EZ31" s="291"/>
      <c r="FA31" s="291"/>
      <c r="FB31" s="291"/>
      <c r="FC31" s="291"/>
      <c r="FD31" s="291"/>
      <c r="FE31" s="291"/>
      <c r="FF31" s="291"/>
      <c r="FG31" s="291"/>
      <c r="FH31" s="291"/>
      <c r="FI31" s="291"/>
      <c r="FJ31" s="291"/>
      <c r="FK31" s="291"/>
      <c r="FL31" s="291"/>
      <c r="FM31" s="291"/>
      <c r="FN31" s="291"/>
      <c r="FO31" s="291"/>
      <c r="FP31" s="291"/>
      <c r="FQ31" s="291"/>
      <c r="FR31" s="291"/>
      <c r="FS31" s="291"/>
      <c r="FT31" s="291"/>
      <c r="FU31" s="291"/>
      <c r="FV31" s="291"/>
      <c r="FW31" s="291"/>
      <c r="FX31" s="291"/>
      <c r="FY31" s="291"/>
      <c r="FZ31" s="291"/>
      <c r="GA31" s="291"/>
      <c r="GB31" s="291"/>
      <c r="GC31" s="291"/>
      <c r="GD31" s="291"/>
      <c r="GE31" s="291"/>
      <c r="GF31" s="291"/>
      <c r="GG31" s="291"/>
      <c r="GH31" s="291"/>
      <c r="GI31" s="291"/>
      <c r="GJ31" s="291"/>
    </row>
    <row r="32" spans="1:255" s="275" customFormat="1" x14ac:dyDescent="0.35">
      <c r="A32" s="15"/>
      <c r="B32" s="15"/>
      <c r="C32" s="21"/>
      <c r="D32" s="60"/>
      <c r="E32" s="301" t="str">
        <f xml:space="preserve"> Time!E$76</f>
        <v>Financial close date flag</v>
      </c>
      <c r="F32" s="301">
        <f xml:space="preserve"> Time!F$76</f>
        <v>0</v>
      </c>
      <c r="G32" s="301" t="str">
        <f xml:space="preserve"> Time!G$76</f>
        <v>flag</v>
      </c>
      <c r="H32" s="301">
        <f xml:space="preserve"> Time!H$76</f>
        <v>1</v>
      </c>
      <c r="I32" s="301">
        <f xml:space="preserve"> Time!I$76</f>
        <v>0</v>
      </c>
      <c r="J32" s="301">
        <f xml:space="preserve"> Time!J$76</f>
        <v>0</v>
      </c>
      <c r="K32" s="301">
        <f xml:space="preserve"> Time!K$76</f>
        <v>0</v>
      </c>
      <c r="L32" s="301">
        <f xml:space="preserve"> Time!L$76</f>
        <v>1</v>
      </c>
      <c r="M32" s="301">
        <f xml:space="preserve"> Time!M$76</f>
        <v>0</v>
      </c>
      <c r="N32" s="301">
        <f xml:space="preserve"> Time!N$76</f>
        <v>0</v>
      </c>
      <c r="O32" s="301">
        <f xml:space="preserve"> Time!O$76</f>
        <v>0</v>
      </c>
      <c r="P32" s="301">
        <f xml:space="preserve"> Time!P$76</f>
        <v>0</v>
      </c>
      <c r="Q32" s="301">
        <f xml:space="preserve"> Time!Q$76</f>
        <v>0</v>
      </c>
      <c r="R32" s="301">
        <f xml:space="preserve"> Time!R$76</f>
        <v>0</v>
      </c>
      <c r="S32" s="301">
        <f xml:space="preserve"> Time!S$76</f>
        <v>0</v>
      </c>
      <c r="T32" s="301">
        <f xml:space="preserve"> Time!T$76</f>
        <v>0</v>
      </c>
      <c r="U32" s="301">
        <f xml:space="preserve"> Time!U$76</f>
        <v>0</v>
      </c>
      <c r="V32" s="301">
        <f xml:space="preserve"> Time!V$76</f>
        <v>0</v>
      </c>
      <c r="W32" s="301">
        <f xml:space="preserve"> Time!W$76</f>
        <v>0</v>
      </c>
      <c r="X32" s="301">
        <f xml:space="preserve"> Time!X$76</f>
        <v>0</v>
      </c>
      <c r="Y32" s="301">
        <f xml:space="preserve"> Time!Y$76</f>
        <v>0</v>
      </c>
      <c r="Z32" s="301">
        <f xml:space="preserve"> Time!Z$76</f>
        <v>0</v>
      </c>
      <c r="AA32" s="301">
        <f xml:space="preserve"> Time!AA$76</f>
        <v>0</v>
      </c>
      <c r="AB32" s="301">
        <f xml:space="preserve"> Time!AB$76</f>
        <v>0</v>
      </c>
      <c r="AC32" s="301">
        <f xml:space="preserve"> Time!AC$76</f>
        <v>0</v>
      </c>
      <c r="AD32" s="301">
        <f xml:space="preserve"> Time!AD$76</f>
        <v>0</v>
      </c>
      <c r="AE32" s="301">
        <f xml:space="preserve"> Time!AE$76</f>
        <v>0</v>
      </c>
      <c r="AF32" s="301">
        <f xml:space="preserve"> Time!AF$76</f>
        <v>0</v>
      </c>
      <c r="AG32" s="301">
        <f xml:space="preserve"> Time!AG$76</f>
        <v>0</v>
      </c>
      <c r="AH32" s="301">
        <f xml:space="preserve"> Time!AH$76</f>
        <v>0</v>
      </c>
      <c r="AI32" s="301">
        <f xml:space="preserve"> Time!AI$76</f>
        <v>0</v>
      </c>
      <c r="AJ32" s="301">
        <f xml:space="preserve"> Time!AJ$76</f>
        <v>0</v>
      </c>
      <c r="AK32" s="301">
        <f xml:space="preserve"> Time!AK$76</f>
        <v>0</v>
      </c>
      <c r="AL32" s="301">
        <f xml:space="preserve"> Time!AL$76</f>
        <v>0</v>
      </c>
      <c r="AM32" s="301">
        <f xml:space="preserve"> Time!AM$76</f>
        <v>0</v>
      </c>
      <c r="AN32" s="301">
        <f xml:space="preserve"> Time!AN$76</f>
        <v>0</v>
      </c>
      <c r="AO32" s="301">
        <f xml:space="preserve"> Time!AO$76</f>
        <v>0</v>
      </c>
      <c r="AP32" s="301">
        <f xml:space="preserve"> Time!AP$76</f>
        <v>0</v>
      </c>
      <c r="AQ32" s="301">
        <f xml:space="preserve"> Time!AQ$76</f>
        <v>0</v>
      </c>
      <c r="AR32" s="301">
        <f xml:space="preserve"> Time!AR$76</f>
        <v>0</v>
      </c>
      <c r="AS32" s="301">
        <f xml:space="preserve"> Time!AS$76</f>
        <v>0</v>
      </c>
      <c r="AT32" s="301">
        <f xml:space="preserve"> Time!AT$76</f>
        <v>0</v>
      </c>
      <c r="AU32" s="301">
        <f xml:space="preserve"> Time!AU$76</f>
        <v>0</v>
      </c>
      <c r="AV32" s="301">
        <f xml:space="preserve"> Time!AV$76</f>
        <v>0</v>
      </c>
      <c r="AW32" s="301">
        <f xml:space="preserve"> Time!AW$76</f>
        <v>0</v>
      </c>
      <c r="AX32" s="301">
        <f xml:space="preserve"> Time!AX$76</f>
        <v>0</v>
      </c>
      <c r="AY32" s="301">
        <f xml:space="preserve"> Time!AY$76</f>
        <v>0</v>
      </c>
      <c r="AZ32" s="301">
        <f xml:space="preserve"> Time!AZ$76</f>
        <v>0</v>
      </c>
      <c r="BA32" s="301">
        <f xml:space="preserve"> Time!BA$76</f>
        <v>0</v>
      </c>
      <c r="BB32" s="301">
        <f xml:space="preserve"> Time!BB$76</f>
        <v>0</v>
      </c>
      <c r="BC32" s="301">
        <f xml:space="preserve"> Time!BC$76</f>
        <v>0</v>
      </c>
      <c r="BD32" s="301">
        <f xml:space="preserve"> Time!BD$76</f>
        <v>0</v>
      </c>
      <c r="BE32" s="301">
        <f xml:space="preserve"> Time!BE$76</f>
        <v>0</v>
      </c>
      <c r="BF32" s="301">
        <f xml:space="preserve"> Time!BF$76</f>
        <v>0</v>
      </c>
      <c r="BG32" s="301">
        <f xml:space="preserve"> Time!BG$76</f>
        <v>0</v>
      </c>
      <c r="BH32" s="301">
        <f xml:space="preserve"> Time!BH$76</f>
        <v>0</v>
      </c>
      <c r="BI32" s="301">
        <f xml:space="preserve"> Time!BI$76</f>
        <v>0</v>
      </c>
      <c r="BJ32" s="301">
        <f xml:space="preserve"> Time!BJ$76</f>
        <v>0</v>
      </c>
      <c r="BK32" s="301">
        <f xml:space="preserve"> Time!BK$76</f>
        <v>0</v>
      </c>
      <c r="BL32" s="301">
        <f xml:space="preserve"> Time!BL$76</f>
        <v>0</v>
      </c>
      <c r="BM32" s="301">
        <f xml:space="preserve"> Time!BM$76</f>
        <v>0</v>
      </c>
      <c r="BN32" s="301">
        <f xml:space="preserve"> Time!BN$76</f>
        <v>0</v>
      </c>
      <c r="BO32" s="301">
        <f xml:space="preserve"> Time!BO$76</f>
        <v>0</v>
      </c>
      <c r="BP32" s="301">
        <f xml:space="preserve"> Time!BP$76</f>
        <v>0</v>
      </c>
      <c r="BQ32" s="301">
        <f xml:space="preserve"> Time!BQ$76</f>
        <v>0</v>
      </c>
      <c r="BR32" s="301">
        <f xml:space="preserve"> Time!BR$76</f>
        <v>0</v>
      </c>
      <c r="BS32" s="301">
        <f xml:space="preserve"> Time!BS$76</f>
        <v>0</v>
      </c>
      <c r="BT32" s="301">
        <f xml:space="preserve"> Time!BT$76</f>
        <v>0</v>
      </c>
      <c r="BU32" s="301">
        <f xml:space="preserve"> Time!BU$76</f>
        <v>0</v>
      </c>
      <c r="BV32" s="301">
        <f xml:space="preserve"> Time!BV$76</f>
        <v>0</v>
      </c>
      <c r="BW32" s="301">
        <f xml:space="preserve"> Time!BW$76</f>
        <v>0</v>
      </c>
      <c r="BX32" s="301">
        <f xml:space="preserve"> Time!BX$76</f>
        <v>0</v>
      </c>
      <c r="BY32" s="301">
        <f xml:space="preserve"> Time!BY$76</f>
        <v>0</v>
      </c>
      <c r="BZ32" s="301">
        <f xml:space="preserve"> Time!BZ$76</f>
        <v>0</v>
      </c>
      <c r="CA32" s="301">
        <f xml:space="preserve"> Time!CA$76</f>
        <v>0</v>
      </c>
      <c r="CB32" s="301">
        <f xml:space="preserve"> Time!CB$76</f>
        <v>0</v>
      </c>
      <c r="CC32" s="301">
        <f xml:space="preserve"> Time!CC$76</f>
        <v>0</v>
      </c>
      <c r="CD32" s="301">
        <f xml:space="preserve"> Time!CD$76</f>
        <v>0</v>
      </c>
      <c r="CE32" s="301">
        <f xml:space="preserve"> Time!CE$76</f>
        <v>0</v>
      </c>
      <c r="CF32" s="301">
        <f xml:space="preserve"> Time!CF$76</f>
        <v>0</v>
      </c>
      <c r="CG32" s="301">
        <f xml:space="preserve"> Time!CG$76</f>
        <v>0</v>
      </c>
      <c r="CH32" s="301">
        <f xml:space="preserve"> Time!CH$76</f>
        <v>0</v>
      </c>
      <c r="CI32" s="301">
        <f xml:space="preserve"> Time!CI$76</f>
        <v>0</v>
      </c>
      <c r="CJ32" s="301">
        <f xml:space="preserve"> Time!CJ$76</f>
        <v>0</v>
      </c>
      <c r="CK32" s="301">
        <f xml:space="preserve"> Time!CK$76</f>
        <v>0</v>
      </c>
      <c r="CL32" s="301">
        <f xml:space="preserve"> Time!CL$76</f>
        <v>0</v>
      </c>
      <c r="CM32" s="301">
        <f xml:space="preserve"> Time!CM$76</f>
        <v>0</v>
      </c>
      <c r="CN32" s="301">
        <f xml:space="preserve"> Time!CN$76</f>
        <v>0</v>
      </c>
      <c r="CO32" s="301">
        <f xml:space="preserve"> Time!CO$76</f>
        <v>0</v>
      </c>
      <c r="CP32" s="301">
        <f xml:space="preserve"> Time!CP$76</f>
        <v>0</v>
      </c>
      <c r="CQ32" s="301">
        <f xml:space="preserve"> Time!CQ$76</f>
        <v>0</v>
      </c>
      <c r="CR32" s="301">
        <f xml:space="preserve"> Time!CR$76</f>
        <v>0</v>
      </c>
      <c r="CS32" s="301">
        <f xml:space="preserve"> Time!CS$76</f>
        <v>0</v>
      </c>
      <c r="CT32" s="301">
        <f xml:space="preserve"> Time!CT$76</f>
        <v>0</v>
      </c>
      <c r="CU32" s="301">
        <f xml:space="preserve"> Time!CU$76</f>
        <v>0</v>
      </c>
      <c r="CV32" s="301">
        <f xml:space="preserve"> Time!CV$76</f>
        <v>0</v>
      </c>
      <c r="CW32" s="301">
        <f xml:space="preserve"> Time!CW$76</f>
        <v>0</v>
      </c>
      <c r="CX32" s="301">
        <f xml:space="preserve"> Time!CX$76</f>
        <v>0</v>
      </c>
      <c r="CY32" s="301">
        <f xml:space="preserve"> Time!CY$76</f>
        <v>0</v>
      </c>
      <c r="CZ32" s="301">
        <f xml:space="preserve"> Time!CZ$76</f>
        <v>0</v>
      </c>
      <c r="DA32" s="301">
        <f xml:space="preserve"> Time!DA$76</f>
        <v>0</v>
      </c>
      <c r="DB32" s="301">
        <f xml:space="preserve"> Time!DB$76</f>
        <v>0</v>
      </c>
      <c r="DC32" s="301">
        <f xml:space="preserve"> Time!DC$76</f>
        <v>0</v>
      </c>
      <c r="DD32" s="301">
        <f xml:space="preserve"> Time!DD$76</f>
        <v>0</v>
      </c>
      <c r="DE32" s="301">
        <f xml:space="preserve"> Time!DE$76</f>
        <v>0</v>
      </c>
      <c r="DF32" s="301">
        <f xml:space="preserve"> Time!DF$76</f>
        <v>0</v>
      </c>
      <c r="DG32" s="301">
        <f xml:space="preserve"> Time!DG$76</f>
        <v>0</v>
      </c>
      <c r="DH32" s="301">
        <f xml:space="preserve"> Time!DH$76</f>
        <v>0</v>
      </c>
      <c r="DI32" s="301">
        <f xml:space="preserve"> Time!DI$76</f>
        <v>0</v>
      </c>
      <c r="DJ32" s="301">
        <f xml:space="preserve"> Time!DJ$76</f>
        <v>0</v>
      </c>
      <c r="DK32" s="301">
        <f xml:space="preserve"> Time!DK$76</f>
        <v>0</v>
      </c>
      <c r="DL32" s="301">
        <f xml:space="preserve"> Time!DL$76</f>
        <v>0</v>
      </c>
      <c r="DM32" s="301">
        <f xml:space="preserve"> Time!DM$76</f>
        <v>0</v>
      </c>
      <c r="DN32" s="301">
        <f xml:space="preserve"> Time!DN$76</f>
        <v>0</v>
      </c>
      <c r="DO32" s="301">
        <f xml:space="preserve"> Time!DO$76</f>
        <v>0</v>
      </c>
      <c r="DP32" s="301">
        <f xml:space="preserve"> Time!DP$76</f>
        <v>0</v>
      </c>
      <c r="DQ32" s="301">
        <f xml:space="preserve"> Time!DQ$76</f>
        <v>0</v>
      </c>
      <c r="DR32" s="301">
        <f xml:space="preserve"> Time!DR$76</f>
        <v>0</v>
      </c>
      <c r="DS32" s="301">
        <f xml:space="preserve"> Time!DS$76</f>
        <v>0</v>
      </c>
      <c r="DT32" s="301">
        <f xml:space="preserve"> Time!DT$76</f>
        <v>0</v>
      </c>
      <c r="DU32" s="301">
        <f xml:space="preserve"> Time!DU$76</f>
        <v>0</v>
      </c>
      <c r="DV32" s="301">
        <f xml:space="preserve"> Time!DV$76</f>
        <v>0</v>
      </c>
      <c r="DW32" s="301">
        <f xml:space="preserve"> Time!DW$76</f>
        <v>0</v>
      </c>
      <c r="DX32" s="301">
        <f xml:space="preserve"> Time!DX$76</f>
        <v>0</v>
      </c>
      <c r="DY32" s="301">
        <f xml:space="preserve"> Time!DY$76</f>
        <v>0</v>
      </c>
      <c r="DZ32" s="301">
        <f xml:space="preserve"> Time!DZ$76</f>
        <v>0</v>
      </c>
      <c r="EA32" s="301">
        <f xml:space="preserve"> Time!EA$76</f>
        <v>0</v>
      </c>
      <c r="EB32" s="301">
        <f xml:space="preserve"> Time!EB$76</f>
        <v>0</v>
      </c>
      <c r="EC32" s="301">
        <f xml:space="preserve"> Time!EC$76</f>
        <v>0</v>
      </c>
      <c r="ED32" s="301">
        <f xml:space="preserve"> Time!ED$76</f>
        <v>0</v>
      </c>
      <c r="EE32" s="301">
        <f xml:space="preserve"> Time!EE$76</f>
        <v>0</v>
      </c>
      <c r="EF32" s="301">
        <f xml:space="preserve"> Time!EF$76</f>
        <v>0</v>
      </c>
      <c r="EG32" s="301">
        <f xml:space="preserve"> Time!EG$76</f>
        <v>0</v>
      </c>
      <c r="EH32" s="301">
        <f xml:space="preserve"> Time!EH$76</f>
        <v>0</v>
      </c>
      <c r="EI32" s="301">
        <f xml:space="preserve"> Time!EI$76</f>
        <v>0</v>
      </c>
      <c r="EJ32" s="301">
        <f xml:space="preserve"> Time!EJ$76</f>
        <v>0</v>
      </c>
      <c r="EK32" s="301">
        <f xml:space="preserve"> Time!EK$76</f>
        <v>0</v>
      </c>
      <c r="EL32" s="301">
        <f xml:space="preserve"> Time!EL$76</f>
        <v>0</v>
      </c>
      <c r="EM32" s="301">
        <f xml:space="preserve"> Time!EM$76</f>
        <v>0</v>
      </c>
      <c r="EN32" s="301">
        <f xml:space="preserve"> Time!EN$76</f>
        <v>0</v>
      </c>
      <c r="EO32" s="301">
        <f xml:space="preserve"> Time!EO$76</f>
        <v>0</v>
      </c>
      <c r="EP32" s="301">
        <f xml:space="preserve"> Time!EP$76</f>
        <v>0</v>
      </c>
      <c r="EQ32" s="301">
        <f xml:space="preserve"> Time!EQ$76</f>
        <v>0</v>
      </c>
      <c r="ER32" s="301">
        <f xml:space="preserve"> Time!ER$76</f>
        <v>0</v>
      </c>
      <c r="ES32" s="301">
        <f xml:space="preserve"> Time!ES$76</f>
        <v>0</v>
      </c>
      <c r="ET32" s="301">
        <f xml:space="preserve"> Time!ET$76</f>
        <v>0</v>
      </c>
      <c r="EU32" s="301">
        <f xml:space="preserve"> Time!EU$76</f>
        <v>0</v>
      </c>
      <c r="EV32" s="301">
        <f xml:space="preserve"> Time!EV$76</f>
        <v>0</v>
      </c>
      <c r="EW32" s="301">
        <f xml:space="preserve"> Time!EW$76</f>
        <v>0</v>
      </c>
      <c r="EX32" s="301">
        <f xml:space="preserve"> Time!EX$76</f>
        <v>0</v>
      </c>
      <c r="EY32" s="301">
        <f xml:space="preserve"> Time!EY$76</f>
        <v>0</v>
      </c>
      <c r="EZ32" s="301">
        <f xml:space="preserve"> Time!EZ$76</f>
        <v>0</v>
      </c>
      <c r="FA32" s="301">
        <f xml:space="preserve"> Time!FA$76</f>
        <v>0</v>
      </c>
      <c r="FB32" s="301">
        <f xml:space="preserve"> Time!FB$76</f>
        <v>0</v>
      </c>
      <c r="FC32" s="301">
        <f xml:space="preserve"> Time!FC$76</f>
        <v>0</v>
      </c>
      <c r="FD32" s="301">
        <f xml:space="preserve"> Time!FD$76</f>
        <v>0</v>
      </c>
      <c r="FE32" s="301">
        <f xml:space="preserve"> Time!FE$76</f>
        <v>0</v>
      </c>
      <c r="FF32" s="301">
        <f xml:space="preserve"> Time!FF$76</f>
        <v>0</v>
      </c>
      <c r="FG32" s="301">
        <f xml:space="preserve"> Time!FG$76</f>
        <v>0</v>
      </c>
      <c r="FH32" s="301">
        <f xml:space="preserve"> Time!FH$76</f>
        <v>0</v>
      </c>
      <c r="FI32" s="301">
        <f xml:space="preserve"> Time!FI$76</f>
        <v>0</v>
      </c>
      <c r="FJ32" s="301">
        <f xml:space="preserve"> Time!FJ$76</f>
        <v>0</v>
      </c>
      <c r="FK32" s="301">
        <f xml:space="preserve"> Time!FK$76</f>
        <v>0</v>
      </c>
      <c r="FL32" s="301">
        <f xml:space="preserve"> Time!FL$76</f>
        <v>0</v>
      </c>
      <c r="FM32" s="301">
        <f xml:space="preserve"> Time!FM$76</f>
        <v>0</v>
      </c>
      <c r="FN32" s="301">
        <f xml:space="preserve"> Time!FN$76</f>
        <v>0</v>
      </c>
      <c r="FO32" s="301">
        <f xml:space="preserve"> Time!FO$76</f>
        <v>0</v>
      </c>
      <c r="FP32" s="301">
        <f xml:space="preserve"> Time!FP$76</f>
        <v>0</v>
      </c>
      <c r="FQ32" s="301">
        <f xml:space="preserve"> Time!FQ$76</f>
        <v>0</v>
      </c>
      <c r="FR32" s="301">
        <f xml:space="preserve"> Time!FR$76</f>
        <v>0</v>
      </c>
      <c r="FS32" s="301">
        <f xml:space="preserve"> Time!FS$76</f>
        <v>0</v>
      </c>
      <c r="FT32" s="301">
        <f xml:space="preserve"> Time!FT$76</f>
        <v>0</v>
      </c>
      <c r="FU32" s="301">
        <f xml:space="preserve"> Time!FU$76</f>
        <v>0</v>
      </c>
      <c r="FV32" s="301">
        <f xml:space="preserve"> Time!FV$76</f>
        <v>0</v>
      </c>
      <c r="FW32" s="301">
        <f xml:space="preserve"> Time!FW$76</f>
        <v>0</v>
      </c>
      <c r="FX32" s="301">
        <f xml:space="preserve"> Time!FX$76</f>
        <v>0</v>
      </c>
      <c r="FY32" s="301">
        <f xml:space="preserve"> Time!FY$76</f>
        <v>0</v>
      </c>
      <c r="FZ32" s="301">
        <f xml:space="preserve"> Time!FZ$76</f>
        <v>0</v>
      </c>
      <c r="GA32" s="301">
        <f xml:space="preserve"> Time!GA$76</f>
        <v>0</v>
      </c>
      <c r="GB32" s="301">
        <f xml:space="preserve"> Time!GB$76</f>
        <v>0</v>
      </c>
      <c r="GC32" s="301">
        <f xml:space="preserve"> Time!GC$76</f>
        <v>0</v>
      </c>
      <c r="GD32" s="301">
        <f xml:space="preserve"> Time!GD$76</f>
        <v>0</v>
      </c>
      <c r="GE32" s="301">
        <f xml:space="preserve"> Time!GE$76</f>
        <v>0</v>
      </c>
      <c r="GF32" s="301">
        <f xml:space="preserve"> Time!GF$76</f>
        <v>0</v>
      </c>
      <c r="GG32" s="301">
        <f xml:space="preserve"> Time!GG$76</f>
        <v>0</v>
      </c>
      <c r="GH32" s="301">
        <f xml:space="preserve"> Time!GH$76</f>
        <v>0</v>
      </c>
      <c r="GI32" s="301">
        <f xml:space="preserve"> Time!GI$76</f>
        <v>0</v>
      </c>
      <c r="GJ32" s="301">
        <f xml:space="preserve"> Time!GJ$76</f>
        <v>0</v>
      </c>
    </row>
    <row r="33" spans="1:192" s="275" customFormat="1" x14ac:dyDescent="0.35">
      <c r="A33" s="15"/>
      <c r="B33" s="15"/>
      <c r="C33" s="21"/>
      <c r="D33" s="60"/>
      <c r="E33" s="286"/>
      <c r="F33" s="286"/>
      <c r="G33" s="286"/>
      <c r="H33" s="286"/>
      <c r="I33" s="43"/>
      <c r="J33" s="286"/>
      <c r="K33" s="286"/>
      <c r="L33" s="286"/>
      <c r="M33" s="286"/>
      <c r="N33" s="286"/>
      <c r="O33" s="286"/>
      <c r="P33" s="286"/>
      <c r="Q33" s="286"/>
      <c r="R33" s="286"/>
      <c r="S33" s="286"/>
      <c r="T33" s="286"/>
      <c r="U33" s="286"/>
      <c r="V33" s="286"/>
      <c r="W33" s="286"/>
      <c r="X33" s="286"/>
      <c r="Y33" s="286"/>
      <c r="Z33" s="286"/>
      <c r="AA33" s="286"/>
      <c r="AB33" s="286"/>
      <c r="AC33" s="286"/>
      <c r="AD33" s="286"/>
      <c r="AE33" s="286"/>
      <c r="AF33" s="286"/>
      <c r="AG33" s="286"/>
      <c r="AH33" s="286"/>
      <c r="AI33" s="286"/>
      <c r="AJ33" s="286"/>
      <c r="AK33" s="286"/>
      <c r="AL33" s="286"/>
      <c r="AM33" s="286"/>
      <c r="AN33" s="286"/>
      <c r="AO33" s="286"/>
      <c r="AP33" s="286"/>
      <c r="AQ33" s="286"/>
      <c r="AR33" s="286"/>
      <c r="AS33" s="286"/>
      <c r="AT33" s="286"/>
      <c r="AU33" s="286"/>
      <c r="AV33" s="286"/>
      <c r="AW33" s="286"/>
      <c r="AX33" s="286"/>
      <c r="AY33" s="286"/>
      <c r="AZ33" s="286"/>
      <c r="BA33" s="286"/>
      <c r="BB33" s="286"/>
      <c r="BC33" s="286"/>
      <c r="BD33" s="286"/>
      <c r="BE33" s="286"/>
      <c r="BF33" s="286"/>
      <c r="BG33" s="286"/>
      <c r="BH33" s="286"/>
      <c r="BI33" s="286"/>
      <c r="BJ33" s="286"/>
      <c r="BK33" s="286"/>
      <c r="BL33" s="286"/>
      <c r="BM33" s="286"/>
      <c r="BN33" s="286"/>
      <c r="BO33" s="286"/>
      <c r="BP33" s="286"/>
      <c r="BQ33" s="286"/>
      <c r="BR33" s="286"/>
      <c r="BS33" s="286"/>
      <c r="BT33" s="286"/>
      <c r="BU33" s="286"/>
      <c r="BV33" s="286"/>
      <c r="BW33" s="286"/>
      <c r="BX33" s="286"/>
      <c r="BY33" s="286"/>
      <c r="BZ33" s="286"/>
      <c r="CA33" s="286"/>
      <c r="CB33" s="286"/>
      <c r="CC33" s="286"/>
      <c r="CD33" s="286"/>
      <c r="CE33" s="286"/>
      <c r="CF33" s="286"/>
      <c r="CG33" s="286"/>
      <c r="CH33" s="286"/>
      <c r="CI33" s="286"/>
      <c r="CJ33" s="286"/>
      <c r="CK33" s="286"/>
      <c r="CL33" s="286"/>
      <c r="CM33" s="286"/>
      <c r="CN33" s="286"/>
      <c r="CO33" s="286"/>
      <c r="CP33" s="286"/>
      <c r="CQ33" s="286"/>
      <c r="CR33" s="286"/>
      <c r="CS33" s="286"/>
      <c r="CT33" s="286"/>
      <c r="CU33" s="286"/>
      <c r="CV33" s="286"/>
      <c r="CW33" s="286"/>
      <c r="CX33" s="286"/>
      <c r="CY33" s="286"/>
      <c r="CZ33" s="286"/>
      <c r="DA33" s="286"/>
      <c r="DB33" s="286"/>
      <c r="DC33" s="286"/>
      <c r="DD33" s="286"/>
      <c r="DE33" s="286"/>
      <c r="DF33" s="286"/>
      <c r="DG33" s="286"/>
      <c r="DH33" s="286"/>
      <c r="DI33" s="286"/>
      <c r="DJ33" s="286"/>
      <c r="DK33" s="286"/>
      <c r="DL33" s="286"/>
      <c r="DM33" s="286"/>
      <c r="DN33" s="286"/>
      <c r="DO33" s="286"/>
      <c r="DP33" s="286"/>
      <c r="DQ33" s="286"/>
      <c r="DR33" s="286"/>
      <c r="DS33" s="286"/>
      <c r="DT33" s="286"/>
      <c r="DU33" s="286"/>
      <c r="DV33" s="286"/>
      <c r="DW33" s="286"/>
      <c r="DX33" s="286"/>
      <c r="DY33" s="286"/>
      <c r="DZ33" s="286"/>
      <c r="EA33" s="286"/>
      <c r="EB33" s="286"/>
      <c r="EC33" s="286"/>
      <c r="ED33" s="286"/>
      <c r="EE33" s="286"/>
      <c r="EF33" s="286"/>
      <c r="EG33" s="286"/>
      <c r="EH33" s="286"/>
      <c r="EI33" s="286"/>
      <c r="EJ33" s="286"/>
      <c r="EK33" s="286"/>
      <c r="EL33" s="286"/>
      <c r="EM33" s="286"/>
      <c r="EN33" s="286"/>
      <c r="EO33" s="286"/>
      <c r="EP33" s="286"/>
      <c r="EQ33" s="286"/>
      <c r="ER33" s="286"/>
      <c r="ES33" s="286"/>
      <c r="ET33" s="286"/>
      <c r="EU33" s="286"/>
      <c r="EV33" s="286"/>
      <c r="EW33" s="286"/>
      <c r="EX33" s="286"/>
      <c r="EY33" s="286"/>
      <c r="EZ33" s="286"/>
      <c r="FA33" s="286"/>
      <c r="FB33" s="286"/>
      <c r="FC33" s="286"/>
      <c r="FD33" s="286"/>
      <c r="FE33" s="286"/>
      <c r="FF33" s="286"/>
      <c r="FG33" s="286"/>
      <c r="FH33" s="286"/>
      <c r="FI33" s="286"/>
      <c r="FJ33" s="286"/>
      <c r="FK33" s="286"/>
      <c r="FL33" s="286"/>
      <c r="FM33" s="286"/>
      <c r="FN33" s="286"/>
      <c r="FO33" s="286"/>
      <c r="FP33" s="286"/>
      <c r="FQ33" s="286"/>
      <c r="FR33" s="286"/>
      <c r="FS33" s="286"/>
      <c r="FT33" s="286"/>
      <c r="FU33" s="286"/>
      <c r="FV33" s="286"/>
      <c r="FW33" s="286"/>
      <c r="FX33" s="286"/>
      <c r="FY33" s="286"/>
      <c r="FZ33" s="286"/>
      <c r="GA33" s="286"/>
      <c r="GB33" s="286"/>
      <c r="GC33" s="286"/>
      <c r="GD33" s="286"/>
      <c r="GE33" s="286"/>
      <c r="GF33" s="286"/>
      <c r="GG33" s="286"/>
      <c r="GH33" s="286"/>
      <c r="GI33" s="286"/>
      <c r="GJ33" s="286"/>
    </row>
    <row r="34" spans="1:192" s="275" customFormat="1" x14ac:dyDescent="0.35">
      <c r="A34" s="15"/>
      <c r="B34" s="15"/>
      <c r="C34" s="21"/>
      <c r="D34" s="60"/>
      <c r="E34" s="286" t="s">
        <v>157</v>
      </c>
      <c r="F34" s="286"/>
      <c r="G34" s="286" t="str">
        <f xml:space="preserve"> SMU</f>
        <v>$ 000s</v>
      </c>
      <c r="H34" s="286"/>
      <c r="I34" s="43"/>
      <c r="J34" s="286">
        <f t="shared" ref="J34:BU34" si="27">I37</f>
        <v>0</v>
      </c>
      <c r="K34" s="286">
        <f t="shared" si="27"/>
        <v>0</v>
      </c>
      <c r="L34" s="286">
        <f t="shared" si="27"/>
        <v>0</v>
      </c>
      <c r="M34" s="286">
        <f t="shared" si="27"/>
        <v>0</v>
      </c>
      <c r="N34" s="286">
        <f t="shared" si="27"/>
        <v>2035.415098352313</v>
      </c>
      <c r="O34" s="286">
        <f t="shared" si="27"/>
        <v>2816.858086982269</v>
      </c>
      <c r="P34" s="286">
        <f t="shared" si="27"/>
        <v>1030.7539288689263</v>
      </c>
      <c r="Q34" s="286">
        <f t="shared" si="27"/>
        <v>958.39777084759714</v>
      </c>
      <c r="R34" s="286">
        <f t="shared" si="27"/>
        <v>2909.2054555830791</v>
      </c>
      <c r="S34" s="286">
        <f t="shared" si="27"/>
        <v>2877.5846511649788</v>
      </c>
      <c r="T34" s="286">
        <f t="shared" si="27"/>
        <v>1171.5095610029389</v>
      </c>
      <c r="U34" s="286">
        <f t="shared" si="27"/>
        <v>1144.2002480573362</v>
      </c>
      <c r="V34" s="286">
        <f t="shared" si="27"/>
        <v>3184.4349281011564</v>
      </c>
      <c r="W34" s="286">
        <f t="shared" si="27"/>
        <v>3227.7857436487557</v>
      </c>
      <c r="X34" s="286">
        <f t="shared" si="27"/>
        <v>1606.2039772861413</v>
      </c>
      <c r="Y34" s="286">
        <f t="shared" si="27"/>
        <v>1620.876601313676</v>
      </c>
      <c r="Z34" s="286">
        <f t="shared" si="27"/>
        <v>3753.388027783637</v>
      </c>
      <c r="AA34" s="286">
        <f t="shared" si="27"/>
        <v>3878.0010835945677</v>
      </c>
      <c r="AB34" s="286">
        <f t="shared" si="27"/>
        <v>2345.341157441911</v>
      </c>
      <c r="AC34" s="286">
        <f t="shared" si="27"/>
        <v>2420.6704235199559</v>
      </c>
      <c r="AD34" s="286">
        <f t="shared" si="27"/>
        <v>4596.8523571005871</v>
      </c>
      <c r="AE34" s="286">
        <f t="shared" si="27"/>
        <v>4861.6492241326378</v>
      </c>
      <c r="AF34" s="286">
        <f t="shared" si="27"/>
        <v>3422.7991867922719</v>
      </c>
      <c r="AG34" s="286">
        <f t="shared" si="27"/>
        <v>3556.206677423078</v>
      </c>
      <c r="AH34" s="286">
        <f t="shared" si="27"/>
        <v>5781.2746705712798</v>
      </c>
      <c r="AI34" s="286">
        <f t="shared" si="27"/>
        <v>6191.5126220507054</v>
      </c>
      <c r="AJ34" s="286">
        <f t="shared" si="27"/>
        <v>4851.7466392198166</v>
      </c>
      <c r="AK34" s="286">
        <f t="shared" si="27"/>
        <v>5048.2894391961636</v>
      </c>
      <c r="AL34" s="286">
        <f t="shared" si="27"/>
        <v>7327.41273626777</v>
      </c>
      <c r="AM34" s="286">
        <f t="shared" si="27"/>
        <v>7889.1969791844149</v>
      </c>
      <c r="AN34" s="286">
        <f t="shared" si="27"/>
        <v>6654.0712844361951</v>
      </c>
      <c r="AO34" s="286">
        <f t="shared" si="27"/>
        <v>6915.2891439153836</v>
      </c>
      <c r="AP34" s="286">
        <f t="shared" si="27"/>
        <v>9254.1858069208574</v>
      </c>
      <c r="AQ34" s="286">
        <f t="shared" si="27"/>
        <v>9973.3986030295564</v>
      </c>
      <c r="AR34" s="286">
        <f t="shared" si="27"/>
        <v>8876.3668439414541</v>
      </c>
      <c r="AS34" s="286">
        <f t="shared" si="27"/>
        <v>9215.2640552207722</v>
      </c>
      <c r="AT34" s="286">
        <f t="shared" si="27"/>
        <v>11617.207411528285</v>
      </c>
      <c r="AU34" s="286">
        <f t="shared" si="27"/>
        <v>13905.40862578333</v>
      </c>
      <c r="AV34" s="286">
        <f t="shared" si="27"/>
        <v>13020.232593806773</v>
      </c>
      <c r="AW34" s="286">
        <f t="shared" si="27"/>
        <v>13439.196780309496</v>
      </c>
      <c r="AX34" s="286">
        <f t="shared" si="27"/>
        <v>15911.347058768642</v>
      </c>
      <c r="AY34" s="286">
        <f t="shared" si="27"/>
        <v>18536.845549533016</v>
      </c>
      <c r="AZ34" s="286">
        <f t="shared" si="27"/>
        <v>17829.533650861056</v>
      </c>
      <c r="BA34" s="286">
        <f t="shared" si="27"/>
        <v>18335.027155674295</v>
      </c>
      <c r="BB34" s="286">
        <f t="shared" si="27"/>
        <v>19908.65204341631</v>
      </c>
      <c r="BC34" s="286">
        <f t="shared" si="27"/>
        <v>19241.620107862633</v>
      </c>
      <c r="BD34" s="286">
        <f t="shared" si="27"/>
        <v>16360.885423887805</v>
      </c>
      <c r="BE34" s="286">
        <f t="shared" si="27"/>
        <v>15464.74137734629</v>
      </c>
      <c r="BF34" s="286">
        <f t="shared" si="27"/>
        <v>16234.561225176296</v>
      </c>
      <c r="BG34" s="286">
        <f t="shared" si="27"/>
        <v>15588.975164141886</v>
      </c>
      <c r="BH34" s="286">
        <f t="shared" si="27"/>
        <v>12739.529345203327</v>
      </c>
      <c r="BI34" s="286">
        <f t="shared" si="27"/>
        <v>11877.89483068373</v>
      </c>
      <c r="BJ34" s="286">
        <f t="shared" si="27"/>
        <v>12644.433041220909</v>
      </c>
      <c r="BK34" s="286">
        <f t="shared" si="27"/>
        <v>12016.09979413037</v>
      </c>
      <c r="BL34" s="286">
        <f t="shared" si="27"/>
        <v>9193.9035006438862</v>
      </c>
      <c r="BM34" s="286">
        <f t="shared" si="27"/>
        <v>8348.6342307378181</v>
      </c>
      <c r="BN34" s="286">
        <f t="shared" si="27"/>
        <v>9122.6795712331532</v>
      </c>
      <c r="BO34" s="286">
        <f t="shared" si="27"/>
        <v>8508.1852941472025</v>
      </c>
      <c r="BP34" s="286">
        <f t="shared" si="27"/>
        <v>5709.9396799232272</v>
      </c>
      <c r="BQ34" s="286">
        <f t="shared" si="27"/>
        <v>4877.9455727006471</v>
      </c>
      <c r="BR34" s="286">
        <f t="shared" si="27"/>
        <v>5656.6035940219599</v>
      </c>
      <c r="BS34" s="286">
        <f t="shared" si="27"/>
        <v>5053.1691217198277</v>
      </c>
      <c r="BT34" s="286">
        <f t="shared" si="27"/>
        <v>2276.1785207426951</v>
      </c>
      <c r="BU34" s="286">
        <f t="shared" si="27"/>
        <v>1441.1633316765067</v>
      </c>
      <c r="BV34" s="286">
        <f t="shared" ref="BV34:EG34" si="28">BU37</f>
        <v>2235.8623639651514</v>
      </c>
      <c r="BW34" s="286">
        <f t="shared" si="28"/>
        <v>1641.2254831231912</v>
      </c>
      <c r="BX34" s="286">
        <f t="shared" si="28"/>
        <v>0</v>
      </c>
      <c r="BY34" s="286">
        <f t="shared" si="28"/>
        <v>0</v>
      </c>
      <c r="BZ34" s="286">
        <f t="shared" si="28"/>
        <v>0</v>
      </c>
      <c r="CA34" s="286">
        <f t="shared" si="28"/>
        <v>0</v>
      </c>
      <c r="CB34" s="286">
        <f t="shared" si="28"/>
        <v>0</v>
      </c>
      <c r="CC34" s="286">
        <f t="shared" si="28"/>
        <v>0</v>
      </c>
      <c r="CD34" s="286">
        <f t="shared" si="28"/>
        <v>0</v>
      </c>
      <c r="CE34" s="286">
        <f t="shared" si="28"/>
        <v>0</v>
      </c>
      <c r="CF34" s="286">
        <f t="shared" si="28"/>
        <v>0</v>
      </c>
      <c r="CG34" s="286">
        <f t="shared" si="28"/>
        <v>0</v>
      </c>
      <c r="CH34" s="286">
        <f t="shared" si="28"/>
        <v>0</v>
      </c>
      <c r="CI34" s="286">
        <f t="shared" si="28"/>
        <v>0</v>
      </c>
      <c r="CJ34" s="286">
        <f t="shared" si="28"/>
        <v>0</v>
      </c>
      <c r="CK34" s="286">
        <f t="shared" si="28"/>
        <v>0</v>
      </c>
      <c r="CL34" s="286">
        <f t="shared" si="28"/>
        <v>0</v>
      </c>
      <c r="CM34" s="286">
        <f t="shared" si="28"/>
        <v>0</v>
      </c>
      <c r="CN34" s="286">
        <f t="shared" si="28"/>
        <v>0</v>
      </c>
      <c r="CO34" s="286">
        <f t="shared" si="28"/>
        <v>0</v>
      </c>
      <c r="CP34" s="286">
        <f t="shared" si="28"/>
        <v>0</v>
      </c>
      <c r="CQ34" s="286">
        <f t="shared" si="28"/>
        <v>0</v>
      </c>
      <c r="CR34" s="286">
        <f t="shared" si="28"/>
        <v>0</v>
      </c>
      <c r="CS34" s="286">
        <f t="shared" si="28"/>
        <v>0</v>
      </c>
      <c r="CT34" s="286">
        <f t="shared" si="28"/>
        <v>0</v>
      </c>
      <c r="CU34" s="286">
        <f t="shared" si="28"/>
        <v>0</v>
      </c>
      <c r="CV34" s="286">
        <f t="shared" si="28"/>
        <v>0</v>
      </c>
      <c r="CW34" s="286">
        <f t="shared" si="28"/>
        <v>0</v>
      </c>
      <c r="CX34" s="286">
        <f t="shared" si="28"/>
        <v>0</v>
      </c>
      <c r="CY34" s="286">
        <f t="shared" si="28"/>
        <v>0</v>
      </c>
      <c r="CZ34" s="286">
        <f t="shared" si="28"/>
        <v>0</v>
      </c>
      <c r="DA34" s="286">
        <f t="shared" si="28"/>
        <v>0</v>
      </c>
      <c r="DB34" s="286">
        <f t="shared" si="28"/>
        <v>0</v>
      </c>
      <c r="DC34" s="286">
        <f t="shared" si="28"/>
        <v>0</v>
      </c>
      <c r="DD34" s="286">
        <f t="shared" si="28"/>
        <v>0</v>
      </c>
      <c r="DE34" s="286">
        <f t="shared" si="28"/>
        <v>0</v>
      </c>
      <c r="DF34" s="286">
        <f t="shared" si="28"/>
        <v>0</v>
      </c>
      <c r="DG34" s="286">
        <f t="shared" si="28"/>
        <v>0</v>
      </c>
      <c r="DH34" s="286">
        <f t="shared" si="28"/>
        <v>0</v>
      </c>
      <c r="DI34" s="286">
        <f t="shared" si="28"/>
        <v>178.37218872878998</v>
      </c>
      <c r="DJ34" s="286">
        <f t="shared" si="28"/>
        <v>2.4414248400717042E-11</v>
      </c>
      <c r="DK34" s="286">
        <f t="shared" si="28"/>
        <v>2.4414248400717042E-11</v>
      </c>
      <c r="DL34" s="286">
        <f t="shared" si="28"/>
        <v>2.4414248400717042E-11</v>
      </c>
      <c r="DM34" s="286">
        <f t="shared" si="28"/>
        <v>2.4414248400717042E-11</v>
      </c>
      <c r="DN34" s="286">
        <f t="shared" si="28"/>
        <v>2.4414248400717042E-11</v>
      </c>
      <c r="DO34" s="286">
        <f t="shared" si="28"/>
        <v>2.4414248400717042E-11</v>
      </c>
      <c r="DP34" s="286">
        <f t="shared" si="28"/>
        <v>2.4414248400717042E-11</v>
      </c>
      <c r="DQ34" s="286">
        <f t="shared" si="28"/>
        <v>2.4414248400717042E-11</v>
      </c>
      <c r="DR34" s="286">
        <f t="shared" si="28"/>
        <v>2.4414248400717042E-11</v>
      </c>
      <c r="DS34" s="286">
        <f t="shared" si="28"/>
        <v>2.4414248400717042E-11</v>
      </c>
      <c r="DT34" s="286">
        <f t="shared" si="28"/>
        <v>2.4414248400717042E-11</v>
      </c>
      <c r="DU34" s="286">
        <f t="shared" si="28"/>
        <v>2.4414248400717042E-11</v>
      </c>
      <c r="DV34" s="286">
        <f t="shared" si="28"/>
        <v>2.4414248400717042E-11</v>
      </c>
      <c r="DW34" s="286">
        <f t="shared" si="28"/>
        <v>2.4414248400717042E-11</v>
      </c>
      <c r="DX34" s="286">
        <f t="shared" si="28"/>
        <v>2.4414248400717042E-11</v>
      </c>
      <c r="DY34" s="286">
        <f t="shared" si="28"/>
        <v>2.4414248400717042E-11</v>
      </c>
      <c r="DZ34" s="286">
        <f t="shared" si="28"/>
        <v>2.4414248400717042E-11</v>
      </c>
      <c r="EA34" s="286">
        <f t="shared" si="28"/>
        <v>2.4414248400717042E-11</v>
      </c>
      <c r="EB34" s="286">
        <f t="shared" si="28"/>
        <v>2.4414248400717042E-11</v>
      </c>
      <c r="EC34" s="286">
        <f t="shared" si="28"/>
        <v>2.4414248400717042E-11</v>
      </c>
      <c r="ED34" s="286">
        <f t="shared" si="28"/>
        <v>2.4414248400717042E-11</v>
      </c>
      <c r="EE34" s="286">
        <f t="shared" si="28"/>
        <v>2.4414248400717042E-11</v>
      </c>
      <c r="EF34" s="286">
        <f t="shared" si="28"/>
        <v>2.4414248400717042E-11</v>
      </c>
      <c r="EG34" s="286">
        <f t="shared" si="28"/>
        <v>2.4414248400717042E-11</v>
      </c>
      <c r="EH34" s="286">
        <f t="shared" ref="EH34:GJ34" si="29">EG37</f>
        <v>2.4414248400717042E-11</v>
      </c>
      <c r="EI34" s="286">
        <f t="shared" si="29"/>
        <v>2.4414248400717042E-11</v>
      </c>
      <c r="EJ34" s="286">
        <f t="shared" si="29"/>
        <v>2.4414248400717042E-11</v>
      </c>
      <c r="EK34" s="286">
        <f t="shared" si="29"/>
        <v>2.4414248400717042E-11</v>
      </c>
      <c r="EL34" s="286">
        <f t="shared" si="29"/>
        <v>2.4414248400717042E-11</v>
      </c>
      <c r="EM34" s="286">
        <f t="shared" si="29"/>
        <v>2.4414248400717042E-11</v>
      </c>
      <c r="EN34" s="286">
        <f t="shared" si="29"/>
        <v>2.4414248400717042E-11</v>
      </c>
      <c r="EO34" s="286">
        <f t="shared" si="29"/>
        <v>2.4414248400717042E-11</v>
      </c>
      <c r="EP34" s="286">
        <f t="shared" si="29"/>
        <v>2.4414248400717042E-11</v>
      </c>
      <c r="EQ34" s="286">
        <f t="shared" si="29"/>
        <v>2.4414248400717042E-11</v>
      </c>
      <c r="ER34" s="286">
        <f t="shared" si="29"/>
        <v>2.4414248400717042E-11</v>
      </c>
      <c r="ES34" s="286">
        <f t="shared" si="29"/>
        <v>2.4414248400717042E-11</v>
      </c>
      <c r="ET34" s="286">
        <f t="shared" si="29"/>
        <v>2.4414248400717042E-11</v>
      </c>
      <c r="EU34" s="286">
        <f t="shared" si="29"/>
        <v>2.4414248400717042E-11</v>
      </c>
      <c r="EV34" s="286">
        <f t="shared" si="29"/>
        <v>2.4414248400717042E-11</v>
      </c>
      <c r="EW34" s="286">
        <f t="shared" si="29"/>
        <v>2.4414248400717042E-11</v>
      </c>
      <c r="EX34" s="286">
        <f t="shared" si="29"/>
        <v>2.4414248400717042E-11</v>
      </c>
      <c r="EY34" s="286">
        <f t="shared" si="29"/>
        <v>2.4414248400717042E-11</v>
      </c>
      <c r="EZ34" s="286">
        <f t="shared" si="29"/>
        <v>2.4414248400717042E-11</v>
      </c>
      <c r="FA34" s="286">
        <f t="shared" si="29"/>
        <v>2.4414248400717042E-11</v>
      </c>
      <c r="FB34" s="286">
        <f t="shared" si="29"/>
        <v>2.4414248400717042E-11</v>
      </c>
      <c r="FC34" s="286">
        <f t="shared" si="29"/>
        <v>2.4414248400717042E-11</v>
      </c>
      <c r="FD34" s="286">
        <f t="shared" si="29"/>
        <v>2.4414248400717042E-11</v>
      </c>
      <c r="FE34" s="286">
        <f t="shared" si="29"/>
        <v>2.4414248400717042E-11</v>
      </c>
      <c r="FF34" s="286">
        <f t="shared" si="29"/>
        <v>2.4414248400717042E-11</v>
      </c>
      <c r="FG34" s="286">
        <f t="shared" si="29"/>
        <v>2.4414248400717042E-11</v>
      </c>
      <c r="FH34" s="286">
        <f t="shared" si="29"/>
        <v>2.4414248400717042E-11</v>
      </c>
      <c r="FI34" s="286">
        <f t="shared" si="29"/>
        <v>2.4414248400717042E-11</v>
      </c>
      <c r="FJ34" s="286">
        <f t="shared" si="29"/>
        <v>2.4414248400717042E-11</v>
      </c>
      <c r="FK34" s="286">
        <f t="shared" si="29"/>
        <v>2.4414248400717042E-11</v>
      </c>
      <c r="FL34" s="286">
        <f t="shared" si="29"/>
        <v>2.4414248400717042E-11</v>
      </c>
      <c r="FM34" s="286">
        <f t="shared" si="29"/>
        <v>2.4414248400717042E-11</v>
      </c>
      <c r="FN34" s="286">
        <f t="shared" si="29"/>
        <v>2.4414248400717042E-11</v>
      </c>
      <c r="FO34" s="286">
        <f t="shared" si="29"/>
        <v>2.4414248400717042E-11</v>
      </c>
      <c r="FP34" s="286">
        <f t="shared" si="29"/>
        <v>2.4414248400717042E-11</v>
      </c>
      <c r="FQ34" s="286">
        <f t="shared" si="29"/>
        <v>2.4414248400717042E-11</v>
      </c>
      <c r="FR34" s="286">
        <f t="shared" si="29"/>
        <v>2.4414248400717042E-11</v>
      </c>
      <c r="FS34" s="286">
        <f t="shared" si="29"/>
        <v>2.4414248400717042E-11</v>
      </c>
      <c r="FT34" s="286">
        <f t="shared" si="29"/>
        <v>2.4414248400717042E-11</v>
      </c>
      <c r="FU34" s="286">
        <f t="shared" si="29"/>
        <v>2.4414248400717042E-11</v>
      </c>
      <c r="FV34" s="286">
        <f t="shared" si="29"/>
        <v>2.4414248400717042E-11</v>
      </c>
      <c r="FW34" s="286">
        <f t="shared" si="29"/>
        <v>2.4414248400717042E-11</v>
      </c>
      <c r="FX34" s="286">
        <f t="shared" si="29"/>
        <v>2.4414248400717042E-11</v>
      </c>
      <c r="FY34" s="286">
        <f t="shared" si="29"/>
        <v>2.4414248400717042E-11</v>
      </c>
      <c r="FZ34" s="286">
        <f t="shared" si="29"/>
        <v>2.4414248400717042E-11</v>
      </c>
      <c r="GA34" s="286">
        <f t="shared" si="29"/>
        <v>2.4414248400717042E-11</v>
      </c>
      <c r="GB34" s="286">
        <f t="shared" si="29"/>
        <v>2.4414248400717042E-11</v>
      </c>
      <c r="GC34" s="286">
        <f t="shared" si="29"/>
        <v>2.4414248400717042E-11</v>
      </c>
      <c r="GD34" s="286">
        <f t="shared" si="29"/>
        <v>2.4414248400717042E-11</v>
      </c>
      <c r="GE34" s="286">
        <f t="shared" si="29"/>
        <v>2.4414248400717042E-11</v>
      </c>
      <c r="GF34" s="286">
        <f t="shared" si="29"/>
        <v>2.4414248400717042E-11</v>
      </c>
      <c r="GG34" s="286">
        <f t="shared" si="29"/>
        <v>2.4414248400717042E-11</v>
      </c>
      <c r="GH34" s="286">
        <f t="shared" si="29"/>
        <v>2.4414248400717042E-11</v>
      </c>
      <c r="GI34" s="286">
        <f t="shared" si="29"/>
        <v>2.4414248400717042E-11</v>
      </c>
      <c r="GJ34" s="286">
        <f t="shared" si="29"/>
        <v>2.4414248400717042E-11</v>
      </c>
    </row>
    <row r="35" spans="1:192" s="509" customFormat="1" x14ac:dyDescent="0.35">
      <c r="A35" s="15"/>
      <c r="B35" s="15"/>
      <c r="C35" s="21"/>
      <c r="D35" s="60"/>
      <c r="E35" s="508" t="str">
        <f xml:space="preserve"> 'FS Qtr'!E$22</f>
        <v>Profit after tax</v>
      </c>
      <c r="F35" s="508">
        <f xml:space="preserve"> 'FS Qtr'!F$22</f>
        <v>0</v>
      </c>
      <c r="G35" s="508" t="str">
        <f xml:space="preserve"> 'FS Qtr'!G$22</f>
        <v>$ 000s</v>
      </c>
      <c r="H35" s="508">
        <f xml:space="preserve"> 'FS Qtr'!H$22</f>
        <v>137335.11101667481</v>
      </c>
      <c r="I35" s="508">
        <f xml:space="preserve"> 'FS Qtr'!I$22</f>
        <v>0</v>
      </c>
      <c r="J35" s="508">
        <f xml:space="preserve"> 'FS Qtr'!J$22</f>
        <v>0</v>
      </c>
      <c r="K35" s="508">
        <f xml:space="preserve"> 'FS Qtr'!K$22</f>
        <v>0</v>
      </c>
      <c r="L35" s="508">
        <f xml:space="preserve"> 'FS Qtr'!L$22</f>
        <v>0</v>
      </c>
      <c r="M35" s="508">
        <f xml:space="preserve"> 'FS Qtr'!M$22</f>
        <v>2035.415098352313</v>
      </c>
      <c r="N35" s="508">
        <f xml:space="preserve"> 'FS Qtr'!N$22</f>
        <v>2390.719647730542</v>
      </c>
      <c r="O35" s="508">
        <f xml:space="preserve"> 'FS Qtr'!O$22</f>
        <v>-105.61439426835969</v>
      </c>
      <c r="P35" s="508">
        <f xml:space="preserve"> 'FS Qtr'!P$22</f>
        <v>-72.356158021329151</v>
      </c>
      <c r="Q35" s="508">
        <f xml:space="preserve"> 'FS Qtr'!Q$22</f>
        <v>2057.2433800507206</v>
      </c>
      <c r="R35" s="508">
        <f xml:space="preserve"> 'FS Qtr'!R$22</f>
        <v>2443.9975041027988</v>
      </c>
      <c r="S35" s="508">
        <f xml:space="preserve"> 'FS Qtr'!S$22</f>
        <v>-60.229058257057751</v>
      </c>
      <c r="T35" s="508">
        <f xml:space="preserve"> 'FS Qtr'!T$22</f>
        <v>-27.309312945602688</v>
      </c>
      <c r="U35" s="508">
        <f xml:space="preserve"> 'FS Qtr'!U$22</f>
        <v>2092.583922958579</v>
      </c>
      <c r="V35" s="508">
        <f xml:space="preserve"> 'FS Qtr'!V$22</f>
        <v>2479.9412728430684</v>
      </c>
      <c r="W35" s="508">
        <f xml:space="preserve"> 'FS Qtr'!W$22</f>
        <v>-10.580506545811385</v>
      </c>
      <c r="X35" s="508">
        <f xml:space="preserve"> 'FS Qtr'!X$22</f>
        <v>14.672624027534766</v>
      </c>
      <c r="Y35" s="508">
        <f xml:space="preserve"> 'FS Qtr'!Y$22</f>
        <v>2132.511426469961</v>
      </c>
      <c r="Z35" s="508">
        <f xml:space="preserve"> 'FS Qtr'!Z$22</f>
        <v>2520.1692218289631</v>
      </c>
      <c r="AA35" s="508">
        <f xml:space="preserve"> 'FS Qtr'!AA$22</f>
        <v>43.287186701941934</v>
      </c>
      <c r="AB35" s="508">
        <f xml:space="preserve"> 'FS Qtr'!AB$22</f>
        <v>75.329266078044924</v>
      </c>
      <c r="AC35" s="508">
        <f xml:space="preserve"> 'FS Qtr'!AC$22</f>
        <v>2176.1819335806313</v>
      </c>
      <c r="AD35" s="508">
        <f xml:space="preserve"> 'FS Qtr'!AD$22</f>
        <v>2563.6733961839536</v>
      </c>
      <c r="AE35" s="508">
        <f xml:space="preserve"> 'FS Qtr'!AE$22</f>
        <v>101.82502704531517</v>
      </c>
      <c r="AF35" s="508">
        <f xml:space="preserve"> 'FS Qtr'!AF$22</f>
        <v>133.40749063080594</v>
      </c>
      <c r="AG35" s="508">
        <f xml:space="preserve"> 'FS Qtr'!AG$22</f>
        <v>2225.0679931482018</v>
      </c>
      <c r="AH35" s="508">
        <f xml:space="preserve"> 'FS Qtr'!AH$22</f>
        <v>2612.1667161755981</v>
      </c>
      <c r="AI35" s="508">
        <f xml:space="preserve"> 'FS Qtr'!AI$22</f>
        <v>165.41040816006551</v>
      </c>
      <c r="AJ35" s="508">
        <f xml:space="preserve"> 'FS Qtr'!AJ$22</f>
        <v>196.54279997634723</v>
      </c>
      <c r="AK35" s="508">
        <f xml:space="preserve"> 'FS Qtr'!AK$22</f>
        <v>2279.1232970716069</v>
      </c>
      <c r="AL35" s="508">
        <f xml:space="preserve"> 'FS Qtr'!AL$22</f>
        <v>2665.9871144522017</v>
      </c>
      <c r="AM35" s="508">
        <f xml:space="preserve"> 'FS Qtr'!AM$22</f>
        <v>234.3164727155401</v>
      </c>
      <c r="AN35" s="508">
        <f xml:space="preserve"> 'FS Qtr'!AN$22</f>
        <v>261.21785947918886</v>
      </c>
      <c r="AO35" s="508">
        <f xml:space="preserve"> 'FS Qtr'!AO$22</f>
        <v>2338.8966630054747</v>
      </c>
      <c r="AP35" s="508">
        <f xml:space="preserve"> 'FS Qtr'!AP$22</f>
        <v>2725.3500527200326</v>
      </c>
      <c r="AQ35" s="508">
        <f xml:space="preserve"> 'FS Qtr'!AQ$22</f>
        <v>308.84632105390017</v>
      </c>
      <c r="AR35" s="508">
        <f xml:space="preserve"> 'FS Qtr'!AR$22</f>
        <v>338.89721127931824</v>
      </c>
      <c r="AS35" s="508">
        <f xml:space="preserve"> 'FS Qtr'!AS$22</f>
        <v>2401.9433563075117</v>
      </c>
      <c r="AT35" s="508">
        <f xml:space="preserve"> 'FS Qtr'!AT$22</f>
        <v>2773.8623919964707</v>
      </c>
      <c r="AU35" s="508">
        <f xml:space="preserve"> 'FS Qtr'!AU$22</f>
        <v>389.50312968992148</v>
      </c>
      <c r="AV35" s="508">
        <f xml:space="preserve"> 'FS Qtr'!AV$22</f>
        <v>418.96418650272318</v>
      </c>
      <c r="AW35" s="508">
        <f xml:space="preserve"> 'FS Qtr'!AW$22</f>
        <v>2472.1502784591471</v>
      </c>
      <c r="AX35" s="508">
        <f xml:space="preserve"> 'FS Qtr'!AX$22</f>
        <v>2842.971564408459</v>
      </c>
      <c r="AY35" s="508">
        <f xml:space="preserve"> 'FS Qtr'!AY$22</f>
        <v>476.65412107455967</v>
      </c>
      <c r="AZ35" s="508">
        <f xml:space="preserve"> 'FS Qtr'!AZ$22</f>
        <v>505.49350481323893</v>
      </c>
      <c r="BA35" s="508">
        <f xml:space="preserve"> 'FS Qtr'!BA$22</f>
        <v>2549.1702369995983</v>
      </c>
      <c r="BB35" s="508">
        <f xml:space="preserve"> 'FS Qtr'!BB$22</f>
        <v>2922.096145527722</v>
      </c>
      <c r="BC35" s="508">
        <f xml:space="preserve"> 'FS Qtr'!BC$22</f>
        <v>511.99979131327188</v>
      </c>
      <c r="BD35" s="508">
        <f xml:space="preserve"> 'FS Qtr'!BD$22</f>
        <v>511.99979131327302</v>
      </c>
      <c r="BE35" s="508">
        <f xml:space="preserve"> 'FS Qtr'!BE$22</f>
        <v>2537.3405861134252</v>
      </c>
      <c r="BF35" s="508">
        <f xml:space="preserve"> 'FS Qtr'!BF$22</f>
        <v>2888.2829019801097</v>
      </c>
      <c r="BG35" s="508">
        <f xml:space="preserve"> 'FS Qtr'!BG$22</f>
        <v>490.17707689110404</v>
      </c>
      <c r="BH35" s="508">
        <f xml:space="preserve"> 'FS Qtr'!BH$22</f>
        <v>490.17707689110512</v>
      </c>
      <c r="BI35" s="508">
        <f xml:space="preserve"> 'FS Qtr'!BI$22</f>
        <v>2505.059165522161</v>
      </c>
      <c r="BJ35" s="508">
        <f xml:space="preserve"> 'FS Qtr'!BJ$22</f>
        <v>2854.2554997178663</v>
      </c>
      <c r="BK35" s="508">
        <f xml:space="preserve"> 'FS Qtr'!BK$22</f>
        <v>468.08054938054676</v>
      </c>
      <c r="BL35" s="508">
        <f xml:space="preserve"> 'FS Qtr'!BL$22</f>
        <v>468.08054938054784</v>
      </c>
      <c r="BM35" s="508">
        <f xml:space="preserve"> 'FS Qtr'!BM$22</f>
        <v>2472.5464056113574</v>
      </c>
      <c r="BN35" s="508">
        <f xml:space="preserve"> 'FS Qtr'!BN$22</f>
        <v>2820.0054446120585</v>
      </c>
      <c r="BO35" s="508">
        <f xml:space="preserve"> 'FS Qtr'!BO$22</f>
        <v>445.70201144059712</v>
      </c>
      <c r="BP35" s="508">
        <f xml:space="preserve"> 'FS Qtr'!BP$22</f>
        <v>445.70201144059786</v>
      </c>
      <c r="BQ35" s="508">
        <f xml:space="preserve"> 'FS Qtr'!BQ$22</f>
        <v>2439.7936587378531</v>
      </c>
      <c r="BR35" s="508">
        <f xml:space="preserve"> 'FS Qtr'!BR$22</f>
        <v>2785.5240458032281</v>
      </c>
      <c r="BS35" s="508">
        <f xml:space="preserve"> 'FS Qtr'!BS$22</f>
        <v>423.03306752316593</v>
      </c>
      <c r="BT35" s="508">
        <f xml:space="preserve"> 'FS Qtr'!BT$22</f>
        <v>423.03306752316701</v>
      </c>
      <c r="BU35" s="508">
        <f xml:space="preserve"> 'FS Qtr'!BU$22</f>
        <v>2406.7920753169583</v>
      </c>
      <c r="BV35" s="508">
        <f xml:space="preserve"> 'FS Qtr'!BV$22</f>
        <v>2750.8024107053916</v>
      </c>
      <c r="BW35" s="508">
        <f xml:space="preserve"> 'FS Qtr'!BW$22</f>
        <v>400.06511888443345</v>
      </c>
      <c r="BX35" s="508">
        <f xml:space="preserve"> 'FS Qtr'!BX$22</f>
        <v>400.06511888443453</v>
      </c>
      <c r="BY35" s="508">
        <f xml:space="preserve"> 'FS Qtr'!BY$22</f>
        <v>2373.5325987030251</v>
      </c>
      <c r="BZ35" s="508">
        <f xml:space="preserve"> 'FS Qtr'!BZ$22</f>
        <v>2715.8314398855446</v>
      </c>
      <c r="CA35" s="508">
        <f xml:space="preserve"> 'FS Qtr'!CA$22</f>
        <v>376.78935847165627</v>
      </c>
      <c r="CB35" s="508">
        <f xml:space="preserve"> 'FS Qtr'!CB$22</f>
        <v>376.78935847165735</v>
      </c>
      <c r="CC35" s="508">
        <f xml:space="preserve"> 'FS Qtr'!CC$22</f>
        <v>2340.0059599423844</v>
      </c>
      <c r="CD35" s="508">
        <f xml:space="preserve"> 'FS Qtr'!CD$22</f>
        <v>2680.6018218155396</v>
      </c>
      <c r="CE35" s="508">
        <f xml:space="preserve"> 'FS Qtr'!CE$22</f>
        <v>353.19676568231569</v>
      </c>
      <c r="CF35" s="508">
        <f xml:space="preserve"> 'FS Qtr'!CF$22</f>
        <v>353.19676568231637</v>
      </c>
      <c r="CG35" s="508">
        <f xml:space="preserve"> 'FS Qtr'!CG$22</f>
        <v>2306.2026723954568</v>
      </c>
      <c r="CH35" s="508">
        <f xml:space="preserve"> 'FS Qtr'!CH$22</f>
        <v>2645.1040274931224</v>
      </c>
      <c r="CI35" s="508">
        <f xml:space="preserve"> 'FS Qtr'!CI$22</f>
        <v>329.2781009924019</v>
      </c>
      <c r="CJ35" s="508">
        <f xml:space="preserve"> 'FS Qtr'!CJ$22</f>
        <v>329.27810099240264</v>
      </c>
      <c r="CK35" s="508">
        <f xml:space="preserve"> 'FS Qtr'!CK$22</f>
        <v>2272.1130262247566</v>
      </c>
      <c r="CL35" s="508">
        <f xml:space="preserve"> 'FS Qtr'!CL$22</f>
        <v>2609.3283049289016</v>
      </c>
      <c r="CM35" s="508">
        <f xml:space="preserve"> 'FS Qtr'!CM$22</f>
        <v>305.02390045057302</v>
      </c>
      <c r="CN35" s="508">
        <f xml:space="preserve"> 'FS Qtr'!CN$22</f>
        <v>305.02390045057416</v>
      </c>
      <c r="CO35" s="508">
        <f xml:space="preserve"> 'FS Qtr'!CO$22</f>
        <v>2237.7270827454636</v>
      </c>
      <c r="CP35" s="508">
        <f xml:space="preserve"> 'FS Qtr'!CP$22</f>
        <v>2573.2646734958571</v>
      </c>
      <c r="CQ35" s="508">
        <f xml:space="preserve"> 'FS Qtr'!CQ$22</f>
        <v>280.42447003483335</v>
      </c>
      <c r="CR35" s="508">
        <f xml:space="preserve"> 'FS Qtr'!CR$22</f>
        <v>280.42447003483443</v>
      </c>
      <c r="CS35" s="508">
        <f xml:space="preserve"> 'FS Qtr'!CS$22</f>
        <v>2203.0346686350849</v>
      </c>
      <c r="CT35" s="508">
        <f xml:space="preserve"> 'FS Qtr'!CT$22</f>
        <v>2536.9029181379624</v>
      </c>
      <c r="CU35" s="508">
        <f xml:space="preserve"> 'FS Qtr'!CU$22</f>
        <v>255.46987986828714</v>
      </c>
      <c r="CV35" s="508">
        <f xml:space="preserve"> 'FS Qtr'!CV$22</f>
        <v>255.46987986828859</v>
      </c>
      <c r="CW35" s="508">
        <f xml:space="preserve"> 'FS Qtr'!CW$22</f>
        <v>2168.0253699987061</v>
      </c>
      <c r="CX35" s="508">
        <f xml:space="preserve"> 'FS Qtr'!CX$22</f>
        <v>2500.2325834344074</v>
      </c>
      <c r="CY35" s="508">
        <f xml:space="preserve"> 'FS Qtr'!CY$22</f>
        <v>230.14995829045014</v>
      </c>
      <c r="CZ35" s="508">
        <f xml:space="preserve"> 'FS Qtr'!CZ$22</f>
        <v>230.14995829045125</v>
      </c>
      <c r="DA35" s="508">
        <f xml:space="preserve"> 'FS Qtr'!DA$22</f>
        <v>2132.6885262862311</v>
      </c>
      <c r="DB35" s="508">
        <f xml:space="preserve"> 'FS Qtr'!DB$22</f>
        <v>2463.2429675157832</v>
      </c>
      <c r="DC35" s="508">
        <f xml:space="preserve"> 'FS Qtr'!DC$22</f>
        <v>204.45428578050337</v>
      </c>
      <c r="DD35" s="508">
        <f xml:space="preserve"> 'FS Qtr'!DD$22</f>
        <v>204.45428578050445</v>
      </c>
      <c r="DE35" s="508">
        <f xml:space="preserve"> 'FS Qtr'!DE$22</f>
        <v>2097.013224057871</v>
      </c>
      <c r="DF35" s="508">
        <f xml:space="preserve"> 'FS Qtr'!DF$22</f>
        <v>2425.9231158285702</v>
      </c>
      <c r="DG35" s="508">
        <f xml:space="preserve"> 'FS Qtr'!DG$22</f>
        <v>178.3721887287889</v>
      </c>
      <c r="DH35" s="508">
        <f xml:space="preserve"> 'FS Qtr'!DH$22</f>
        <v>178.37218872878998</v>
      </c>
      <c r="DI35" s="508">
        <f xml:space="preserve"> 'FS Qtr'!DI$22</f>
        <v>3.1350943754659972E-13</v>
      </c>
      <c r="DJ35" s="508">
        <f xml:space="preserve"> 'FS Qtr'!DJ$22</f>
        <v>3.1702789419796319E-13</v>
      </c>
      <c r="DK35" s="508">
        <f xml:space="preserve"> 'FS Qtr'!DK$22</f>
        <v>3.1708813912700863E-13</v>
      </c>
      <c r="DL35" s="508">
        <f xml:space="preserve"> 'FS Qtr'!DL$22</f>
        <v>3.1023224437376483E-13</v>
      </c>
      <c r="DM35" s="508">
        <f xml:space="preserve"> 'FS Qtr'!DM$22</f>
        <v>3.1374879108625463E-13</v>
      </c>
      <c r="DN35" s="508">
        <f xml:space="preserve"> 'FS Qtr'!DN$22</f>
        <v>3.172367432853207E-13</v>
      </c>
      <c r="DO35" s="508">
        <f xml:space="preserve"> 'FS Qtr'!DO$22</f>
        <v>3.1727590248920032E-13</v>
      </c>
      <c r="DP35" s="508">
        <f xml:space="preserve"> 'FS Qtr'!DP$22</f>
        <v>3.1389975265483371E-13</v>
      </c>
      <c r="DQ35" s="508">
        <f xml:space="preserve"> 'FS Qtr'!DQ$22</f>
        <v>3.1394444522447884E-13</v>
      </c>
      <c r="DR35" s="508">
        <f xml:space="preserve"> 'FS Qtr'!DR$22</f>
        <v>3.174676821799949E-13</v>
      </c>
      <c r="DS35" s="508">
        <f xml:space="preserve"> 'FS Qtr'!DS$22</f>
        <v>3.175108577124774E-13</v>
      </c>
      <c r="DT35" s="508">
        <f xml:space="preserve"> 'FS Qtr'!DT$22</f>
        <v>3.1067818781593812E-13</v>
      </c>
      <c r="DU35" s="508">
        <f xml:space="preserve"> 'FS Qtr'!DU$22</f>
        <v>3.1418578510056249E-13</v>
      </c>
      <c r="DV35" s="508">
        <f xml:space="preserve"> 'FS Qtr'!DV$22</f>
        <v>3.1767954351380465E-13</v>
      </c>
      <c r="DW35" s="508">
        <f xml:space="preserve"> 'FS Qtr'!DW$22</f>
        <v>3.1773878436069935E-13</v>
      </c>
      <c r="DX35" s="508">
        <f xml:space="preserve"> 'FS Qtr'!DX$22</f>
        <v>3.1089428375707942E-13</v>
      </c>
      <c r="DY35" s="508">
        <f xml:space="preserve"> 'FS Qtr'!DY$22</f>
        <v>3.1438441874342976E-13</v>
      </c>
      <c r="DZ35" s="508">
        <f xml:space="preserve"> 'FS Qtr'!DZ$22</f>
        <v>3.1788136402610692E-13</v>
      </c>
      <c r="EA35" s="508">
        <f xml:space="preserve"> 'FS Qtr'!EA$22</f>
        <v>3.179476334480568E-13</v>
      </c>
      <c r="EB35" s="508">
        <f xml:space="preserve"> 'FS Qtr'!EB$22</f>
        <v>3.1107305403565987E-13</v>
      </c>
      <c r="EC35" s="508">
        <f xml:space="preserve"> 'FS Qtr'!EC$22</f>
        <v>3.1457411387236796E-13</v>
      </c>
      <c r="ED35" s="508">
        <f xml:space="preserve"> 'FS Qtr'!ED$22</f>
        <v>3.1810427026357504E-13</v>
      </c>
      <c r="EE35" s="508">
        <f xml:space="preserve"> 'FS Qtr'!EE$22</f>
        <v>3.1815748661756524E-13</v>
      </c>
      <c r="EF35" s="508">
        <f xml:space="preserve"> 'FS Qtr'!EF$22</f>
        <v>3.1475189098273408E-13</v>
      </c>
      <c r="EG35" s="508">
        <f xml:space="preserve"> 'FS Qtr'!EG$22</f>
        <v>3.1481942642130893E-13</v>
      </c>
      <c r="EH35" s="508">
        <f xml:space="preserve"> 'FS Qtr'!EH$22</f>
        <v>3.183221560902894E-13</v>
      </c>
      <c r="EI35" s="508">
        <f xml:space="preserve"> 'FS Qtr'!EI$22</f>
        <v>3.183844091836363E-13</v>
      </c>
      <c r="EJ35" s="508">
        <f xml:space="preserve"> 'FS Qtr'!EJ$22</f>
        <v>3.1150622817222033E-13</v>
      </c>
      <c r="EK35" s="508">
        <f xml:space="preserve"> 'FS Qtr'!EK$22</f>
        <v>3.1503792342846281E-13</v>
      </c>
      <c r="EL35" s="508">
        <f xml:space="preserve"> 'FS Qtr'!EL$22</f>
        <v>3.1856514397077266E-13</v>
      </c>
      <c r="EM35" s="508">
        <f xml:space="preserve"> 'FS Qtr'!EM$22</f>
        <v>3.186032990925015E-13</v>
      </c>
      <c r="EN35" s="508">
        <f xml:space="preserve"> 'FS Qtr'!EN$22</f>
        <v>3.1171446607913821E-13</v>
      </c>
      <c r="EO35" s="508">
        <f xml:space="preserve"> 'FS Qtr'!EO$22</f>
        <v>3.1522265271632932E-13</v>
      </c>
      <c r="EP35" s="508">
        <f xml:space="preserve"> 'FS Qtr'!EP$22</f>
        <v>3.1873282568994912E-13</v>
      </c>
      <c r="EQ35" s="508">
        <f xml:space="preserve"> 'FS Qtr'!EQ$22</f>
        <v>3.1879206653684382E-13</v>
      </c>
      <c r="ER35" s="508">
        <f xml:space="preserve"> 'FS Qtr'!ER$22</f>
        <v>3.1191582820611077E-13</v>
      </c>
      <c r="ES35" s="508">
        <f xml:space="preserve"> 'FS Qtr'!ES$22</f>
        <v>3.1545108140562663E-13</v>
      </c>
      <c r="ET35" s="508">
        <f xml:space="preserve"> 'FS Qtr'!ET$22</f>
        <v>3.1898585439194001E-13</v>
      </c>
      <c r="EU35" s="508">
        <f xml:space="preserve"> 'FS Qtr'!EU$22</f>
        <v>3.1905011564958843E-13</v>
      </c>
      <c r="EV35" s="508">
        <f xml:space="preserve"> 'FS Qtr'!EV$22</f>
        <v>3.1561694049742074E-13</v>
      </c>
      <c r="EW35" s="508">
        <f xml:space="preserve"> 'FS Qtr'!EW$22</f>
        <v>3.1565666722599412E-13</v>
      </c>
      <c r="EX35" s="508">
        <f xml:space="preserve"> 'FS Qtr'!EX$22</f>
        <v>3.1918867898639291E-13</v>
      </c>
      <c r="EY35" s="508">
        <f xml:space="preserve"> 'FS Qtr'!EY$22</f>
        <v>3.1924992799758918E-13</v>
      </c>
      <c r="EZ35" s="508">
        <f xml:space="preserve"> 'FS Qtr'!EZ$22</f>
        <v>3.1236078939400616E-13</v>
      </c>
      <c r="FA35" s="508">
        <f xml:space="preserve"> 'FS Qtr'!FA$22</f>
        <v>3.1587814373779116E-13</v>
      </c>
      <c r="FB35" s="508">
        <f xml:space="preserve"> 'FS Qtr'!FB$22</f>
        <v>3.1941560155246402E-13</v>
      </c>
      <c r="FC35" s="508">
        <f xml:space="preserve"> 'FS Qtr'!FC$22</f>
        <v>3.1946078524924815E-13</v>
      </c>
      <c r="FD35" s="508">
        <f xml:space="preserve"> 'FS Qtr'!FD$22</f>
        <v>3.1257884984370321E-13</v>
      </c>
      <c r="FE35" s="508">
        <f xml:space="preserve"> 'FS Qtr'!FE$22</f>
        <v>3.1610855876351711E-13</v>
      </c>
      <c r="FF35" s="508">
        <f xml:space="preserve"> 'FS Qtr'!FF$22</f>
        <v>3.1965055677574131E-13</v>
      </c>
      <c r="FG35" s="508">
        <f xml:space="preserve"> 'FS Qtr'!FG$22</f>
        <v>3.1970678537618366E-13</v>
      </c>
      <c r="FH35" s="508">
        <f xml:space="preserve"> 'FS Qtr'!FH$22</f>
        <v>3.1280083931051198E-13</v>
      </c>
      <c r="FI35" s="508">
        <f xml:space="preserve"> 'FS Qtr'!FI$22</f>
        <v>3.1631911042495635E-13</v>
      </c>
      <c r="FJ35" s="508">
        <f xml:space="preserve"> 'FS Qtr'!FJ$22</f>
        <v>3.1987045076675714E-13</v>
      </c>
      <c r="FK35" s="508">
        <f xml:space="preserve"> 'FS Qtr'!FK$22</f>
        <v>3.1991362629923969E-13</v>
      </c>
      <c r="FL35" s="508">
        <f xml:space="preserve"> 'FS Qtr'!FL$22</f>
        <v>3.165008602081798E-13</v>
      </c>
      <c r="FM35" s="508">
        <f xml:space="preserve"> 'FS Qtr'!FM$22</f>
        <v>3.1654853228246798E-13</v>
      </c>
      <c r="FN35" s="508">
        <f xml:space="preserve"> 'FS Qtr'!FN$22</f>
        <v>3.2009837741497908E-13</v>
      </c>
      <c r="FO35" s="508">
        <f xml:space="preserve"> 'FS Qtr'!FO$22</f>
        <v>3.201626386726275E-13</v>
      </c>
      <c r="FP35" s="508">
        <f xml:space="preserve"> 'FS Qtr'!FP$22</f>
        <v>3.1327526812674485E-13</v>
      </c>
      <c r="FQ35" s="508">
        <f xml:space="preserve"> 'FS Qtr'!FQ$22</f>
        <v>3.1681569453212431E-13</v>
      </c>
      <c r="FR35" s="508">
        <f xml:space="preserve"> 'FS Qtr'!FR$22</f>
        <v>3.2035241019912066E-13</v>
      </c>
      <c r="FS35" s="508">
        <f xml:space="preserve"> 'FS Qtr'!FS$22</f>
        <v>3.2041165104601536E-13</v>
      </c>
      <c r="FT35" s="508">
        <f xml:space="preserve"> 'FS Qtr'!FT$22</f>
        <v>3.1351690267911188E-13</v>
      </c>
      <c r="FU35" s="508">
        <f xml:space="preserve"> 'FS Qtr'!FU$22</f>
        <v>3.17051075398922E-13</v>
      </c>
      <c r="FV35" s="508">
        <f xml:space="preserve"> 'FS Qtr'!FV$22</f>
        <v>3.2058636134024706E-13</v>
      </c>
      <c r="FW35" s="508">
        <f xml:space="preserve"> 'FS Qtr'!FW$22</f>
        <v>3.2062552054412663E-13</v>
      </c>
      <c r="FX35" s="508">
        <f xml:space="preserve"> 'FS Qtr'!FX$22</f>
        <v>3.1371433578897268E-13</v>
      </c>
      <c r="FY35" s="508">
        <f xml:space="preserve"> 'FS Qtr'!FY$22</f>
        <v>3.1726460656500419E-13</v>
      </c>
      <c r="FZ35" s="508">
        <f xml:space="preserve"> 'FS Qtr'!FZ$22</f>
        <v>3.2079219818115226E-13</v>
      </c>
      <c r="GA35" s="508">
        <f xml:space="preserve"> 'FS Qtr'!GA$22</f>
        <v>3.208614798495546E-13</v>
      </c>
      <c r="GB35" s="508">
        <f xml:space="preserve"> 'FS Qtr'!GB$22</f>
        <v>3.1741159546072595E-13</v>
      </c>
      <c r="GC35" s="508">
        <f xml:space="preserve"> 'FS Qtr'!GC$22</f>
        <v>3.1748608307680122E-13</v>
      </c>
      <c r="GD35" s="508">
        <f xml:space="preserve"> 'FS Qtr'!GD$22</f>
        <v>3.2104221463669096E-13</v>
      </c>
      <c r="GE35" s="508">
        <f xml:space="preserve"> 'FS Qtr'!GE$22</f>
        <v>3.2109342282637953E-13</v>
      </c>
      <c r="GF35" s="508">
        <f xml:space="preserve"> 'FS Qtr'!GF$22</f>
        <v>3.1416519050253558E-13</v>
      </c>
      <c r="GG35" s="508">
        <f xml:space="preserve"> 'FS Qtr'!GG$22</f>
        <v>3.1769564157002609E-13</v>
      </c>
      <c r="GH35" s="508">
        <f xml:space="preserve"> 'FS Qtr'!GH$22</f>
        <v>3.2126110454555605E-13</v>
      </c>
      <c r="GI35" s="508">
        <f xml:space="preserve"> 'FS Qtr'!GI$22</f>
        <v>3.2133540662471206E-13</v>
      </c>
      <c r="GJ35" s="508">
        <f xml:space="preserve"> 'FS Qtr'!GJ$22</f>
        <v>3.1441173632629217E-13</v>
      </c>
    </row>
    <row r="36" spans="1:192" s="275" customFormat="1" x14ac:dyDescent="0.35">
      <c r="A36" s="15"/>
      <c r="B36" s="15"/>
      <c r="C36" s="21"/>
      <c r="D36" s="60"/>
      <c r="E36" s="172" t="str">
        <f t="shared" ref="E36:AJ36" si="30" xml:space="preserve"> E$62</f>
        <v>Dividends paid POS</v>
      </c>
      <c r="F36" s="172">
        <f t="shared" si="30"/>
        <v>0</v>
      </c>
      <c r="G36" s="172" t="str">
        <f t="shared" si="30"/>
        <v>$ 000s</v>
      </c>
      <c r="H36" s="172">
        <f t="shared" si="30"/>
        <v>137335.11101667475</v>
      </c>
      <c r="I36" s="172">
        <f t="shared" si="30"/>
        <v>0</v>
      </c>
      <c r="J36" s="172">
        <f t="shared" si="30"/>
        <v>0</v>
      </c>
      <c r="K36" s="172">
        <f t="shared" si="30"/>
        <v>0</v>
      </c>
      <c r="L36" s="172">
        <f t="shared" si="30"/>
        <v>0</v>
      </c>
      <c r="M36" s="172">
        <f t="shared" si="30"/>
        <v>0</v>
      </c>
      <c r="N36" s="172">
        <f t="shared" si="30"/>
        <v>1609.2766591005857</v>
      </c>
      <c r="O36" s="172">
        <f t="shared" si="30"/>
        <v>1680.4897638449829</v>
      </c>
      <c r="P36" s="172">
        <f t="shared" si="30"/>
        <v>0</v>
      </c>
      <c r="Q36" s="172">
        <f t="shared" si="30"/>
        <v>106.43569531523866</v>
      </c>
      <c r="R36" s="172">
        <f t="shared" si="30"/>
        <v>2475.6183085208986</v>
      </c>
      <c r="S36" s="172">
        <f t="shared" si="30"/>
        <v>1645.8460319049823</v>
      </c>
      <c r="T36" s="172">
        <f t="shared" si="30"/>
        <v>0</v>
      </c>
      <c r="U36" s="172">
        <f t="shared" si="30"/>
        <v>52.349242914758975</v>
      </c>
      <c r="V36" s="172">
        <f t="shared" si="30"/>
        <v>2436.5904572954696</v>
      </c>
      <c r="W36" s="172">
        <f t="shared" si="30"/>
        <v>1611.0012598168032</v>
      </c>
      <c r="X36" s="172">
        <f t="shared" si="30"/>
        <v>0</v>
      </c>
      <c r="Y36" s="172">
        <f t="shared" si="30"/>
        <v>0</v>
      </c>
      <c r="Z36" s="172">
        <f t="shared" si="30"/>
        <v>2395.5561660180329</v>
      </c>
      <c r="AA36" s="172">
        <f t="shared" si="30"/>
        <v>1575.9471128545988</v>
      </c>
      <c r="AB36" s="172">
        <f t="shared" si="30"/>
        <v>0</v>
      </c>
      <c r="AC36" s="172">
        <f t="shared" si="30"/>
        <v>0</v>
      </c>
      <c r="AD36" s="172">
        <f t="shared" si="30"/>
        <v>2298.8765291519026</v>
      </c>
      <c r="AE36" s="172">
        <f t="shared" si="30"/>
        <v>1540.6750643856813</v>
      </c>
      <c r="AF36" s="172">
        <f t="shared" si="30"/>
        <v>0</v>
      </c>
      <c r="AG36" s="172">
        <f t="shared" si="30"/>
        <v>0</v>
      </c>
      <c r="AH36" s="172">
        <f t="shared" si="30"/>
        <v>2201.928764696172</v>
      </c>
      <c r="AI36" s="172">
        <f t="shared" si="30"/>
        <v>1505.1763909909546</v>
      </c>
      <c r="AJ36" s="172">
        <f t="shared" si="30"/>
        <v>0</v>
      </c>
      <c r="AK36" s="172">
        <f t="shared" ref="AK36:BP36" si="31" xml:space="preserve"> AK$62</f>
        <v>0</v>
      </c>
      <c r="AL36" s="172">
        <f t="shared" si="31"/>
        <v>2104.2028715355577</v>
      </c>
      <c r="AM36" s="172">
        <f t="shared" si="31"/>
        <v>1469.4421674637601</v>
      </c>
      <c r="AN36" s="172">
        <f t="shared" si="31"/>
        <v>0</v>
      </c>
      <c r="AO36" s="172">
        <f t="shared" si="31"/>
        <v>0</v>
      </c>
      <c r="AP36" s="172">
        <f t="shared" si="31"/>
        <v>2006.1372566113337</v>
      </c>
      <c r="AQ36" s="172">
        <f t="shared" si="31"/>
        <v>1405.8780801420016</v>
      </c>
      <c r="AR36" s="172">
        <f t="shared" si="31"/>
        <v>0</v>
      </c>
      <c r="AS36" s="172">
        <f t="shared" si="31"/>
        <v>0</v>
      </c>
      <c r="AT36" s="172">
        <f t="shared" si="31"/>
        <v>485.66117774142617</v>
      </c>
      <c r="AU36" s="172">
        <f t="shared" si="31"/>
        <v>1274.6791616664782</v>
      </c>
      <c r="AV36" s="172">
        <f t="shared" si="31"/>
        <v>0</v>
      </c>
      <c r="AW36" s="172">
        <f t="shared" si="31"/>
        <v>0</v>
      </c>
      <c r="AX36" s="172">
        <f t="shared" si="31"/>
        <v>217.47307364408721</v>
      </c>
      <c r="AY36" s="172">
        <f t="shared" si="31"/>
        <v>1183.9660197465196</v>
      </c>
      <c r="AZ36" s="172">
        <f t="shared" si="31"/>
        <v>0</v>
      </c>
      <c r="BA36" s="172">
        <f t="shared" si="31"/>
        <v>975.54534925758367</v>
      </c>
      <c r="BB36" s="172">
        <f t="shared" si="31"/>
        <v>3589.1280810813978</v>
      </c>
      <c r="BC36" s="172">
        <f t="shared" si="31"/>
        <v>3392.7344752881008</v>
      </c>
      <c r="BD36" s="172">
        <f t="shared" si="31"/>
        <v>1408.1438378547855</v>
      </c>
      <c r="BE36" s="172">
        <f t="shared" si="31"/>
        <v>1767.5207382834178</v>
      </c>
      <c r="BF36" s="172">
        <f t="shared" si="31"/>
        <v>3533.8689630145177</v>
      </c>
      <c r="BG36" s="172">
        <f t="shared" si="31"/>
        <v>3339.6228958296629</v>
      </c>
      <c r="BH36" s="172">
        <f t="shared" si="31"/>
        <v>1351.8115914107027</v>
      </c>
      <c r="BI36" s="172">
        <f t="shared" si="31"/>
        <v>1738.5209549849819</v>
      </c>
      <c r="BJ36" s="172">
        <f t="shared" si="31"/>
        <v>3482.5887468084061</v>
      </c>
      <c r="BK36" s="172">
        <f t="shared" si="31"/>
        <v>3290.276842867032</v>
      </c>
      <c r="BL36" s="172">
        <f t="shared" si="31"/>
        <v>1313.3498192866155</v>
      </c>
      <c r="BM36" s="172">
        <f t="shared" si="31"/>
        <v>1698.5010651160228</v>
      </c>
      <c r="BN36" s="172">
        <f t="shared" si="31"/>
        <v>3434.4997216980087</v>
      </c>
      <c r="BO36" s="172">
        <f t="shared" si="31"/>
        <v>3243.9476256645717</v>
      </c>
      <c r="BP36" s="172">
        <f t="shared" si="31"/>
        <v>1277.6961186631779</v>
      </c>
      <c r="BQ36" s="172">
        <f t="shared" ref="BQ36:CV36" si="32" xml:space="preserve"> BQ$62</f>
        <v>1661.1356374165398</v>
      </c>
      <c r="BR36" s="172">
        <f t="shared" si="32"/>
        <v>3388.9585181053608</v>
      </c>
      <c r="BS36" s="172">
        <f t="shared" si="32"/>
        <v>3200.0236685002988</v>
      </c>
      <c r="BT36" s="172">
        <f t="shared" si="32"/>
        <v>1258.0482565893556</v>
      </c>
      <c r="BU36" s="172">
        <f t="shared" si="32"/>
        <v>1612.0930430283136</v>
      </c>
      <c r="BV36" s="172">
        <f t="shared" si="32"/>
        <v>3345.4392915473518</v>
      </c>
      <c r="BW36" s="172">
        <f t="shared" si="32"/>
        <v>2041.2906020076248</v>
      </c>
      <c r="BX36" s="172">
        <f t="shared" si="32"/>
        <v>400.06511888443453</v>
      </c>
      <c r="BY36" s="172">
        <f t="shared" si="32"/>
        <v>2373.5325987030251</v>
      </c>
      <c r="BZ36" s="172">
        <f t="shared" si="32"/>
        <v>2715.8314398855446</v>
      </c>
      <c r="CA36" s="172">
        <f t="shared" si="32"/>
        <v>376.78935847165627</v>
      </c>
      <c r="CB36" s="172">
        <f t="shared" si="32"/>
        <v>376.78935847165735</v>
      </c>
      <c r="CC36" s="172">
        <f t="shared" si="32"/>
        <v>2340.0059599423844</v>
      </c>
      <c r="CD36" s="172">
        <f t="shared" si="32"/>
        <v>2680.6018218155396</v>
      </c>
      <c r="CE36" s="172">
        <f t="shared" si="32"/>
        <v>353.19676568231569</v>
      </c>
      <c r="CF36" s="172">
        <f t="shared" si="32"/>
        <v>353.19676568231637</v>
      </c>
      <c r="CG36" s="172">
        <f t="shared" si="32"/>
        <v>2306.2026723954568</v>
      </c>
      <c r="CH36" s="172">
        <f t="shared" si="32"/>
        <v>2645.1040274931224</v>
      </c>
      <c r="CI36" s="172">
        <f t="shared" si="32"/>
        <v>329.2781009924019</v>
      </c>
      <c r="CJ36" s="172">
        <f t="shared" si="32"/>
        <v>329.27810099240264</v>
      </c>
      <c r="CK36" s="172">
        <f t="shared" si="32"/>
        <v>2272.1130262247566</v>
      </c>
      <c r="CL36" s="172">
        <f t="shared" si="32"/>
        <v>2609.3283049289016</v>
      </c>
      <c r="CM36" s="172">
        <f t="shared" si="32"/>
        <v>305.02390045057302</v>
      </c>
      <c r="CN36" s="172">
        <f t="shared" si="32"/>
        <v>305.02390045057416</v>
      </c>
      <c r="CO36" s="172">
        <f t="shared" si="32"/>
        <v>2237.7270827454636</v>
      </c>
      <c r="CP36" s="172">
        <f t="shared" si="32"/>
        <v>2573.2646734958571</v>
      </c>
      <c r="CQ36" s="172">
        <f t="shared" si="32"/>
        <v>280.42447003483335</v>
      </c>
      <c r="CR36" s="172">
        <f t="shared" si="32"/>
        <v>280.42447003483443</v>
      </c>
      <c r="CS36" s="172">
        <f t="shared" si="32"/>
        <v>2203.0346686350849</v>
      </c>
      <c r="CT36" s="172">
        <f t="shared" si="32"/>
        <v>2536.9029181379624</v>
      </c>
      <c r="CU36" s="172">
        <f t="shared" si="32"/>
        <v>255.46987986828714</v>
      </c>
      <c r="CV36" s="172">
        <f t="shared" si="32"/>
        <v>255.46987986828859</v>
      </c>
      <c r="CW36" s="172">
        <f t="shared" ref="CW36:EB36" si="33" xml:space="preserve"> CW$62</f>
        <v>2168.0253699987061</v>
      </c>
      <c r="CX36" s="172">
        <f t="shared" si="33"/>
        <v>2500.2325834344074</v>
      </c>
      <c r="CY36" s="172">
        <f t="shared" si="33"/>
        <v>230.14995829045014</v>
      </c>
      <c r="CZ36" s="172">
        <f t="shared" si="33"/>
        <v>230.14995829045125</v>
      </c>
      <c r="DA36" s="172">
        <f t="shared" si="33"/>
        <v>2132.6885262862311</v>
      </c>
      <c r="DB36" s="172">
        <f t="shared" si="33"/>
        <v>2463.2429675157832</v>
      </c>
      <c r="DC36" s="172">
        <f t="shared" si="33"/>
        <v>204.45428578050337</v>
      </c>
      <c r="DD36" s="172">
        <f t="shared" si="33"/>
        <v>204.45428578050445</v>
      </c>
      <c r="DE36" s="172">
        <f t="shared" si="33"/>
        <v>2097.013224057871</v>
      </c>
      <c r="DF36" s="172">
        <f t="shared" si="33"/>
        <v>2425.9231158285702</v>
      </c>
      <c r="DG36" s="172">
        <f t="shared" si="33"/>
        <v>178.3721887287889</v>
      </c>
      <c r="DH36" s="172">
        <f t="shared" si="33"/>
        <v>0</v>
      </c>
      <c r="DI36" s="172">
        <f t="shared" si="33"/>
        <v>178.37218872876588</v>
      </c>
      <c r="DJ36" s="172">
        <f t="shared" si="33"/>
        <v>3.1702789419796319E-13</v>
      </c>
      <c r="DK36" s="172">
        <f t="shared" si="33"/>
        <v>3.1708813912700863E-13</v>
      </c>
      <c r="DL36" s="172">
        <f t="shared" si="33"/>
        <v>3.1023224437376483E-13</v>
      </c>
      <c r="DM36" s="172">
        <f t="shared" si="33"/>
        <v>3.1374879108625463E-13</v>
      </c>
      <c r="DN36" s="172">
        <f t="shared" si="33"/>
        <v>3.172367432853207E-13</v>
      </c>
      <c r="DO36" s="172">
        <f t="shared" si="33"/>
        <v>3.1727590248920032E-13</v>
      </c>
      <c r="DP36" s="172">
        <f t="shared" si="33"/>
        <v>3.1389975265483371E-13</v>
      </c>
      <c r="DQ36" s="172">
        <f t="shared" si="33"/>
        <v>3.1394444522447884E-13</v>
      </c>
      <c r="DR36" s="172">
        <f t="shared" si="33"/>
        <v>3.174676821799949E-13</v>
      </c>
      <c r="DS36" s="172">
        <f t="shared" si="33"/>
        <v>3.175108577124774E-13</v>
      </c>
      <c r="DT36" s="172">
        <f t="shared" si="33"/>
        <v>3.1067818781593812E-13</v>
      </c>
      <c r="DU36" s="172">
        <f t="shared" si="33"/>
        <v>3.1418578510056249E-13</v>
      </c>
      <c r="DV36" s="172">
        <f t="shared" si="33"/>
        <v>3.1767954351380465E-13</v>
      </c>
      <c r="DW36" s="172">
        <f t="shared" si="33"/>
        <v>3.1773878436069935E-13</v>
      </c>
      <c r="DX36" s="172">
        <f t="shared" si="33"/>
        <v>3.1089428375707942E-13</v>
      </c>
      <c r="DY36" s="172">
        <f t="shared" si="33"/>
        <v>3.1438441874342976E-13</v>
      </c>
      <c r="DZ36" s="172">
        <f t="shared" si="33"/>
        <v>3.1788136402610692E-13</v>
      </c>
      <c r="EA36" s="172">
        <f t="shared" si="33"/>
        <v>3.179476334480568E-13</v>
      </c>
      <c r="EB36" s="172">
        <f t="shared" si="33"/>
        <v>3.1107305403565987E-13</v>
      </c>
      <c r="EC36" s="172">
        <f t="shared" ref="EC36:FH36" si="34" xml:space="preserve"> EC$62</f>
        <v>3.1457411387236796E-13</v>
      </c>
      <c r="ED36" s="172">
        <f t="shared" si="34"/>
        <v>3.1810427026357504E-13</v>
      </c>
      <c r="EE36" s="172">
        <f t="shared" si="34"/>
        <v>3.1815748661756524E-13</v>
      </c>
      <c r="EF36" s="172">
        <f t="shared" si="34"/>
        <v>3.1475189098273408E-13</v>
      </c>
      <c r="EG36" s="172">
        <f t="shared" si="34"/>
        <v>3.1481942642130893E-13</v>
      </c>
      <c r="EH36" s="172">
        <f t="shared" si="34"/>
        <v>3.183221560902894E-13</v>
      </c>
      <c r="EI36" s="172">
        <f t="shared" si="34"/>
        <v>3.183844091836363E-13</v>
      </c>
      <c r="EJ36" s="172">
        <f t="shared" si="34"/>
        <v>3.1150622817222033E-13</v>
      </c>
      <c r="EK36" s="172">
        <f t="shared" si="34"/>
        <v>3.1503792342846281E-13</v>
      </c>
      <c r="EL36" s="172">
        <f t="shared" si="34"/>
        <v>3.1856514397077266E-13</v>
      </c>
      <c r="EM36" s="172">
        <f t="shared" si="34"/>
        <v>3.186032990925015E-13</v>
      </c>
      <c r="EN36" s="172">
        <f t="shared" si="34"/>
        <v>3.1171446607913821E-13</v>
      </c>
      <c r="EO36" s="172">
        <f t="shared" si="34"/>
        <v>3.1522265271632932E-13</v>
      </c>
      <c r="EP36" s="172">
        <f t="shared" si="34"/>
        <v>3.1873282568994912E-13</v>
      </c>
      <c r="EQ36" s="172">
        <f t="shared" si="34"/>
        <v>3.1879206653684382E-13</v>
      </c>
      <c r="ER36" s="172">
        <f t="shared" si="34"/>
        <v>3.1191582820611077E-13</v>
      </c>
      <c r="ES36" s="172">
        <f t="shared" si="34"/>
        <v>3.1545108140562663E-13</v>
      </c>
      <c r="ET36" s="172">
        <f t="shared" si="34"/>
        <v>3.1898585439194001E-13</v>
      </c>
      <c r="EU36" s="172">
        <f t="shared" si="34"/>
        <v>3.1905011564958843E-13</v>
      </c>
      <c r="EV36" s="172">
        <f t="shared" si="34"/>
        <v>3.1561694049742074E-13</v>
      </c>
      <c r="EW36" s="172">
        <f t="shared" si="34"/>
        <v>3.1565666722599412E-13</v>
      </c>
      <c r="EX36" s="172">
        <f t="shared" si="34"/>
        <v>3.1918867898639291E-13</v>
      </c>
      <c r="EY36" s="172">
        <f t="shared" si="34"/>
        <v>3.1924992799758918E-13</v>
      </c>
      <c r="EZ36" s="172">
        <f t="shared" si="34"/>
        <v>3.1236078939400616E-13</v>
      </c>
      <c r="FA36" s="172">
        <f t="shared" si="34"/>
        <v>3.1587814373779116E-13</v>
      </c>
      <c r="FB36" s="172">
        <f t="shared" si="34"/>
        <v>3.1941560155246402E-13</v>
      </c>
      <c r="FC36" s="172">
        <f t="shared" si="34"/>
        <v>3.1946078524924815E-13</v>
      </c>
      <c r="FD36" s="172">
        <f t="shared" si="34"/>
        <v>3.1257884984370321E-13</v>
      </c>
      <c r="FE36" s="172">
        <f t="shared" si="34"/>
        <v>3.1610855876351711E-13</v>
      </c>
      <c r="FF36" s="172">
        <f t="shared" si="34"/>
        <v>3.1965055677574131E-13</v>
      </c>
      <c r="FG36" s="172">
        <f t="shared" si="34"/>
        <v>3.1970678537618366E-13</v>
      </c>
      <c r="FH36" s="172">
        <f t="shared" si="34"/>
        <v>3.1280083931051198E-13</v>
      </c>
      <c r="FI36" s="172">
        <f t="shared" ref="FI36:GJ36" si="35" xml:space="preserve"> FI$62</f>
        <v>3.1631911042495635E-13</v>
      </c>
      <c r="FJ36" s="172">
        <f t="shared" si="35"/>
        <v>3.1987045076675714E-13</v>
      </c>
      <c r="FK36" s="172">
        <f t="shared" si="35"/>
        <v>3.1991362629923969E-13</v>
      </c>
      <c r="FL36" s="172">
        <f t="shared" si="35"/>
        <v>3.165008602081798E-13</v>
      </c>
      <c r="FM36" s="172">
        <f t="shared" si="35"/>
        <v>3.1654853228246798E-13</v>
      </c>
      <c r="FN36" s="172">
        <f t="shared" si="35"/>
        <v>3.2009837741497908E-13</v>
      </c>
      <c r="FO36" s="172">
        <f t="shared" si="35"/>
        <v>3.201626386726275E-13</v>
      </c>
      <c r="FP36" s="172">
        <f t="shared" si="35"/>
        <v>3.1327526812674485E-13</v>
      </c>
      <c r="FQ36" s="172">
        <f t="shared" si="35"/>
        <v>3.1681569453212431E-13</v>
      </c>
      <c r="FR36" s="172">
        <f t="shared" si="35"/>
        <v>3.2035241019912066E-13</v>
      </c>
      <c r="FS36" s="172">
        <f t="shared" si="35"/>
        <v>3.2041165104601536E-13</v>
      </c>
      <c r="FT36" s="172">
        <f t="shared" si="35"/>
        <v>3.1351690267911188E-13</v>
      </c>
      <c r="FU36" s="172">
        <f t="shared" si="35"/>
        <v>3.17051075398922E-13</v>
      </c>
      <c r="FV36" s="172">
        <f t="shared" si="35"/>
        <v>3.2058636134024706E-13</v>
      </c>
      <c r="FW36" s="172">
        <f t="shared" si="35"/>
        <v>3.2062552054412663E-13</v>
      </c>
      <c r="FX36" s="172">
        <f t="shared" si="35"/>
        <v>3.1371433578897268E-13</v>
      </c>
      <c r="FY36" s="172">
        <f t="shared" si="35"/>
        <v>3.1726460656500419E-13</v>
      </c>
      <c r="FZ36" s="172">
        <f t="shared" si="35"/>
        <v>3.2079219818115226E-13</v>
      </c>
      <c r="GA36" s="172">
        <f t="shared" si="35"/>
        <v>3.208614798495546E-13</v>
      </c>
      <c r="GB36" s="172">
        <f t="shared" si="35"/>
        <v>3.1741159546072595E-13</v>
      </c>
      <c r="GC36" s="172">
        <f t="shared" si="35"/>
        <v>3.1748608307680122E-13</v>
      </c>
      <c r="GD36" s="172">
        <f t="shared" si="35"/>
        <v>3.2104221463669096E-13</v>
      </c>
      <c r="GE36" s="172">
        <f t="shared" si="35"/>
        <v>3.2109342282637953E-13</v>
      </c>
      <c r="GF36" s="172">
        <f t="shared" si="35"/>
        <v>3.1416519050253558E-13</v>
      </c>
      <c r="GG36" s="172">
        <f t="shared" si="35"/>
        <v>3.1769564157002609E-13</v>
      </c>
      <c r="GH36" s="172">
        <f t="shared" si="35"/>
        <v>3.2126110454555605E-13</v>
      </c>
      <c r="GI36" s="172">
        <f t="shared" si="35"/>
        <v>3.2133540662471206E-13</v>
      </c>
      <c r="GJ36" s="172">
        <f t="shared" si="35"/>
        <v>3.1441173632629217E-13</v>
      </c>
    </row>
    <row r="37" spans="1:192" s="515" customFormat="1" x14ac:dyDescent="0.35">
      <c r="A37" s="510"/>
      <c r="B37" s="510"/>
      <c r="C37" s="511"/>
      <c r="D37" s="512"/>
      <c r="E37" s="513" t="s">
        <v>158</v>
      </c>
      <c r="F37" s="513"/>
      <c r="G37" s="513" t="str">
        <f xml:space="preserve"> SMU</f>
        <v>$ 000s</v>
      </c>
      <c r="H37" s="513"/>
      <c r="I37" s="514"/>
      <c r="J37" s="513">
        <f t="shared" ref="J37:BU37" si="36" xml:space="preserve"> IF( J32 = 1, $F31, J34 + J35 - J36)</f>
        <v>0</v>
      </c>
      <c r="K37" s="513">
        <f t="shared" si="36"/>
        <v>0</v>
      </c>
      <c r="L37" s="513">
        <f t="shared" si="36"/>
        <v>0</v>
      </c>
      <c r="M37" s="513">
        <f t="shared" si="36"/>
        <v>2035.415098352313</v>
      </c>
      <c r="N37" s="513">
        <f t="shared" si="36"/>
        <v>2816.858086982269</v>
      </c>
      <c r="O37" s="513">
        <f t="shared" si="36"/>
        <v>1030.7539288689263</v>
      </c>
      <c r="P37" s="513">
        <f t="shared" si="36"/>
        <v>958.39777084759714</v>
      </c>
      <c r="Q37" s="513">
        <f t="shared" si="36"/>
        <v>2909.2054555830791</v>
      </c>
      <c r="R37" s="513">
        <f t="shared" si="36"/>
        <v>2877.5846511649788</v>
      </c>
      <c r="S37" s="513">
        <f t="shared" si="36"/>
        <v>1171.5095610029389</v>
      </c>
      <c r="T37" s="513">
        <f t="shared" si="36"/>
        <v>1144.2002480573362</v>
      </c>
      <c r="U37" s="513">
        <f t="shared" si="36"/>
        <v>3184.4349281011564</v>
      </c>
      <c r="V37" s="513">
        <f t="shared" si="36"/>
        <v>3227.7857436487557</v>
      </c>
      <c r="W37" s="513">
        <f t="shared" si="36"/>
        <v>1606.2039772861413</v>
      </c>
      <c r="X37" s="513">
        <f t="shared" si="36"/>
        <v>1620.876601313676</v>
      </c>
      <c r="Y37" s="513">
        <f t="shared" si="36"/>
        <v>3753.388027783637</v>
      </c>
      <c r="Z37" s="513">
        <f t="shared" si="36"/>
        <v>3878.0010835945677</v>
      </c>
      <c r="AA37" s="513">
        <f t="shared" si="36"/>
        <v>2345.341157441911</v>
      </c>
      <c r="AB37" s="513">
        <f t="shared" si="36"/>
        <v>2420.6704235199559</v>
      </c>
      <c r="AC37" s="513">
        <f t="shared" si="36"/>
        <v>4596.8523571005871</v>
      </c>
      <c r="AD37" s="513">
        <f t="shared" si="36"/>
        <v>4861.6492241326378</v>
      </c>
      <c r="AE37" s="513">
        <f t="shared" si="36"/>
        <v>3422.7991867922719</v>
      </c>
      <c r="AF37" s="513">
        <f t="shared" si="36"/>
        <v>3556.206677423078</v>
      </c>
      <c r="AG37" s="513">
        <f t="shared" si="36"/>
        <v>5781.2746705712798</v>
      </c>
      <c r="AH37" s="513">
        <f t="shared" si="36"/>
        <v>6191.5126220507054</v>
      </c>
      <c r="AI37" s="513">
        <f t="shared" si="36"/>
        <v>4851.7466392198166</v>
      </c>
      <c r="AJ37" s="513">
        <f t="shared" si="36"/>
        <v>5048.2894391961636</v>
      </c>
      <c r="AK37" s="513">
        <f t="shared" si="36"/>
        <v>7327.41273626777</v>
      </c>
      <c r="AL37" s="513">
        <f t="shared" si="36"/>
        <v>7889.1969791844149</v>
      </c>
      <c r="AM37" s="513">
        <f t="shared" si="36"/>
        <v>6654.0712844361951</v>
      </c>
      <c r="AN37" s="513">
        <f t="shared" si="36"/>
        <v>6915.2891439153836</v>
      </c>
      <c r="AO37" s="513">
        <f t="shared" si="36"/>
        <v>9254.1858069208574</v>
      </c>
      <c r="AP37" s="513">
        <f t="shared" si="36"/>
        <v>9973.3986030295564</v>
      </c>
      <c r="AQ37" s="513">
        <f t="shared" si="36"/>
        <v>8876.3668439414541</v>
      </c>
      <c r="AR37" s="513">
        <f t="shared" si="36"/>
        <v>9215.2640552207722</v>
      </c>
      <c r="AS37" s="513">
        <f t="shared" si="36"/>
        <v>11617.207411528285</v>
      </c>
      <c r="AT37" s="513">
        <f t="shared" si="36"/>
        <v>13905.40862578333</v>
      </c>
      <c r="AU37" s="513">
        <f t="shared" si="36"/>
        <v>13020.232593806773</v>
      </c>
      <c r="AV37" s="513">
        <f t="shared" si="36"/>
        <v>13439.196780309496</v>
      </c>
      <c r="AW37" s="513">
        <f t="shared" si="36"/>
        <v>15911.347058768642</v>
      </c>
      <c r="AX37" s="513">
        <f t="shared" si="36"/>
        <v>18536.845549533016</v>
      </c>
      <c r="AY37" s="513">
        <f t="shared" si="36"/>
        <v>17829.533650861056</v>
      </c>
      <c r="AZ37" s="513">
        <f t="shared" si="36"/>
        <v>18335.027155674295</v>
      </c>
      <c r="BA37" s="513">
        <f t="shared" si="36"/>
        <v>19908.65204341631</v>
      </c>
      <c r="BB37" s="513">
        <f t="shared" si="36"/>
        <v>19241.620107862633</v>
      </c>
      <c r="BC37" s="513">
        <f t="shared" si="36"/>
        <v>16360.885423887805</v>
      </c>
      <c r="BD37" s="513">
        <f t="shared" si="36"/>
        <v>15464.74137734629</v>
      </c>
      <c r="BE37" s="513">
        <f t="shared" si="36"/>
        <v>16234.561225176296</v>
      </c>
      <c r="BF37" s="513">
        <f t="shared" si="36"/>
        <v>15588.975164141886</v>
      </c>
      <c r="BG37" s="513">
        <f t="shared" si="36"/>
        <v>12739.529345203327</v>
      </c>
      <c r="BH37" s="513">
        <f t="shared" si="36"/>
        <v>11877.89483068373</v>
      </c>
      <c r="BI37" s="513">
        <f t="shared" si="36"/>
        <v>12644.433041220909</v>
      </c>
      <c r="BJ37" s="513">
        <f t="shared" si="36"/>
        <v>12016.09979413037</v>
      </c>
      <c r="BK37" s="513">
        <f t="shared" si="36"/>
        <v>9193.9035006438862</v>
      </c>
      <c r="BL37" s="513">
        <f t="shared" si="36"/>
        <v>8348.6342307378181</v>
      </c>
      <c r="BM37" s="513">
        <f t="shared" si="36"/>
        <v>9122.6795712331532</v>
      </c>
      <c r="BN37" s="513">
        <f t="shared" si="36"/>
        <v>8508.1852941472025</v>
      </c>
      <c r="BO37" s="513">
        <f t="shared" si="36"/>
        <v>5709.9396799232272</v>
      </c>
      <c r="BP37" s="513">
        <f t="shared" si="36"/>
        <v>4877.9455727006471</v>
      </c>
      <c r="BQ37" s="513">
        <f t="shared" si="36"/>
        <v>5656.6035940219599</v>
      </c>
      <c r="BR37" s="513">
        <f t="shared" si="36"/>
        <v>5053.1691217198277</v>
      </c>
      <c r="BS37" s="513">
        <f t="shared" si="36"/>
        <v>2276.1785207426951</v>
      </c>
      <c r="BT37" s="513">
        <f t="shared" si="36"/>
        <v>1441.1633316765067</v>
      </c>
      <c r="BU37" s="513">
        <f t="shared" si="36"/>
        <v>2235.8623639651514</v>
      </c>
      <c r="BV37" s="513">
        <f t="shared" ref="BV37:EG37" si="37" xml:space="preserve"> IF( BV32 = 1, $F31, BV34 + BV35 - BV36)</f>
        <v>1641.2254831231912</v>
      </c>
      <c r="BW37" s="513">
        <f t="shared" si="37"/>
        <v>0</v>
      </c>
      <c r="BX37" s="513">
        <f t="shared" si="37"/>
        <v>0</v>
      </c>
      <c r="BY37" s="513">
        <f t="shared" si="37"/>
        <v>0</v>
      </c>
      <c r="BZ37" s="513">
        <f t="shared" si="37"/>
        <v>0</v>
      </c>
      <c r="CA37" s="513">
        <f t="shared" si="37"/>
        <v>0</v>
      </c>
      <c r="CB37" s="513">
        <f t="shared" si="37"/>
        <v>0</v>
      </c>
      <c r="CC37" s="513">
        <f t="shared" si="37"/>
        <v>0</v>
      </c>
      <c r="CD37" s="513">
        <f t="shared" si="37"/>
        <v>0</v>
      </c>
      <c r="CE37" s="513">
        <f t="shared" si="37"/>
        <v>0</v>
      </c>
      <c r="CF37" s="513">
        <f t="shared" si="37"/>
        <v>0</v>
      </c>
      <c r="CG37" s="513">
        <f t="shared" si="37"/>
        <v>0</v>
      </c>
      <c r="CH37" s="513">
        <f t="shared" si="37"/>
        <v>0</v>
      </c>
      <c r="CI37" s="513">
        <f t="shared" si="37"/>
        <v>0</v>
      </c>
      <c r="CJ37" s="513">
        <f t="shared" si="37"/>
        <v>0</v>
      </c>
      <c r="CK37" s="513">
        <f t="shared" si="37"/>
        <v>0</v>
      </c>
      <c r="CL37" s="513">
        <f t="shared" si="37"/>
        <v>0</v>
      </c>
      <c r="CM37" s="513">
        <f t="shared" si="37"/>
        <v>0</v>
      </c>
      <c r="CN37" s="513">
        <f t="shared" si="37"/>
        <v>0</v>
      </c>
      <c r="CO37" s="513">
        <f t="shared" si="37"/>
        <v>0</v>
      </c>
      <c r="CP37" s="513">
        <f t="shared" si="37"/>
        <v>0</v>
      </c>
      <c r="CQ37" s="513">
        <f t="shared" si="37"/>
        <v>0</v>
      </c>
      <c r="CR37" s="513">
        <f t="shared" si="37"/>
        <v>0</v>
      </c>
      <c r="CS37" s="513">
        <f t="shared" si="37"/>
        <v>0</v>
      </c>
      <c r="CT37" s="513">
        <f t="shared" si="37"/>
        <v>0</v>
      </c>
      <c r="CU37" s="513">
        <f t="shared" si="37"/>
        <v>0</v>
      </c>
      <c r="CV37" s="513">
        <f t="shared" si="37"/>
        <v>0</v>
      </c>
      <c r="CW37" s="513">
        <f t="shared" si="37"/>
        <v>0</v>
      </c>
      <c r="CX37" s="513">
        <f t="shared" si="37"/>
        <v>0</v>
      </c>
      <c r="CY37" s="513">
        <f t="shared" si="37"/>
        <v>0</v>
      </c>
      <c r="CZ37" s="513">
        <f t="shared" si="37"/>
        <v>0</v>
      </c>
      <c r="DA37" s="513">
        <f t="shared" si="37"/>
        <v>0</v>
      </c>
      <c r="DB37" s="513">
        <f t="shared" si="37"/>
        <v>0</v>
      </c>
      <c r="DC37" s="513">
        <f t="shared" si="37"/>
        <v>0</v>
      </c>
      <c r="DD37" s="513">
        <f t="shared" si="37"/>
        <v>0</v>
      </c>
      <c r="DE37" s="513">
        <f t="shared" si="37"/>
        <v>0</v>
      </c>
      <c r="DF37" s="513">
        <f t="shared" si="37"/>
        <v>0</v>
      </c>
      <c r="DG37" s="513">
        <f t="shared" si="37"/>
        <v>0</v>
      </c>
      <c r="DH37" s="513">
        <f t="shared" si="37"/>
        <v>178.37218872878998</v>
      </c>
      <c r="DI37" s="513">
        <f t="shared" si="37"/>
        <v>2.4414248400717042E-11</v>
      </c>
      <c r="DJ37" s="513">
        <f t="shared" si="37"/>
        <v>2.4414248400717042E-11</v>
      </c>
      <c r="DK37" s="513">
        <f t="shared" si="37"/>
        <v>2.4414248400717042E-11</v>
      </c>
      <c r="DL37" s="513">
        <f t="shared" si="37"/>
        <v>2.4414248400717042E-11</v>
      </c>
      <c r="DM37" s="513">
        <f t="shared" si="37"/>
        <v>2.4414248400717042E-11</v>
      </c>
      <c r="DN37" s="513">
        <f t="shared" si="37"/>
        <v>2.4414248400717042E-11</v>
      </c>
      <c r="DO37" s="513">
        <f t="shared" si="37"/>
        <v>2.4414248400717042E-11</v>
      </c>
      <c r="DP37" s="513">
        <f t="shared" si="37"/>
        <v>2.4414248400717042E-11</v>
      </c>
      <c r="DQ37" s="513">
        <f t="shared" si="37"/>
        <v>2.4414248400717042E-11</v>
      </c>
      <c r="DR37" s="513">
        <f t="shared" si="37"/>
        <v>2.4414248400717042E-11</v>
      </c>
      <c r="DS37" s="513">
        <f t="shared" si="37"/>
        <v>2.4414248400717042E-11</v>
      </c>
      <c r="DT37" s="513">
        <f t="shared" si="37"/>
        <v>2.4414248400717042E-11</v>
      </c>
      <c r="DU37" s="513">
        <f t="shared" si="37"/>
        <v>2.4414248400717042E-11</v>
      </c>
      <c r="DV37" s="513">
        <f t="shared" si="37"/>
        <v>2.4414248400717042E-11</v>
      </c>
      <c r="DW37" s="513">
        <f t="shared" si="37"/>
        <v>2.4414248400717042E-11</v>
      </c>
      <c r="DX37" s="513">
        <f t="shared" si="37"/>
        <v>2.4414248400717042E-11</v>
      </c>
      <c r="DY37" s="513">
        <f t="shared" si="37"/>
        <v>2.4414248400717042E-11</v>
      </c>
      <c r="DZ37" s="513">
        <f t="shared" si="37"/>
        <v>2.4414248400717042E-11</v>
      </c>
      <c r="EA37" s="513">
        <f t="shared" si="37"/>
        <v>2.4414248400717042E-11</v>
      </c>
      <c r="EB37" s="513">
        <f t="shared" si="37"/>
        <v>2.4414248400717042E-11</v>
      </c>
      <c r="EC37" s="513">
        <f t="shared" si="37"/>
        <v>2.4414248400717042E-11</v>
      </c>
      <c r="ED37" s="513">
        <f t="shared" si="37"/>
        <v>2.4414248400717042E-11</v>
      </c>
      <c r="EE37" s="513">
        <f t="shared" si="37"/>
        <v>2.4414248400717042E-11</v>
      </c>
      <c r="EF37" s="513">
        <f t="shared" si="37"/>
        <v>2.4414248400717042E-11</v>
      </c>
      <c r="EG37" s="513">
        <f t="shared" si="37"/>
        <v>2.4414248400717042E-11</v>
      </c>
      <c r="EH37" s="513">
        <f t="shared" ref="EH37:GJ37" si="38" xml:space="preserve"> IF( EH32 = 1, $F31, EH34 + EH35 - EH36)</f>
        <v>2.4414248400717042E-11</v>
      </c>
      <c r="EI37" s="513">
        <f t="shared" si="38"/>
        <v>2.4414248400717042E-11</v>
      </c>
      <c r="EJ37" s="513">
        <f t="shared" si="38"/>
        <v>2.4414248400717042E-11</v>
      </c>
      <c r="EK37" s="513">
        <f t="shared" si="38"/>
        <v>2.4414248400717042E-11</v>
      </c>
      <c r="EL37" s="513">
        <f t="shared" si="38"/>
        <v>2.4414248400717042E-11</v>
      </c>
      <c r="EM37" s="513">
        <f t="shared" si="38"/>
        <v>2.4414248400717042E-11</v>
      </c>
      <c r="EN37" s="513">
        <f t="shared" si="38"/>
        <v>2.4414248400717042E-11</v>
      </c>
      <c r="EO37" s="513">
        <f t="shared" si="38"/>
        <v>2.4414248400717042E-11</v>
      </c>
      <c r="EP37" s="513">
        <f t="shared" si="38"/>
        <v>2.4414248400717042E-11</v>
      </c>
      <c r="EQ37" s="513">
        <f t="shared" si="38"/>
        <v>2.4414248400717042E-11</v>
      </c>
      <c r="ER37" s="513">
        <f t="shared" si="38"/>
        <v>2.4414248400717042E-11</v>
      </c>
      <c r="ES37" s="513">
        <f t="shared" si="38"/>
        <v>2.4414248400717042E-11</v>
      </c>
      <c r="ET37" s="513">
        <f t="shared" si="38"/>
        <v>2.4414248400717042E-11</v>
      </c>
      <c r="EU37" s="513">
        <f t="shared" si="38"/>
        <v>2.4414248400717042E-11</v>
      </c>
      <c r="EV37" s="513">
        <f t="shared" si="38"/>
        <v>2.4414248400717042E-11</v>
      </c>
      <c r="EW37" s="513">
        <f t="shared" si="38"/>
        <v>2.4414248400717042E-11</v>
      </c>
      <c r="EX37" s="513">
        <f t="shared" si="38"/>
        <v>2.4414248400717042E-11</v>
      </c>
      <c r="EY37" s="513">
        <f t="shared" si="38"/>
        <v>2.4414248400717042E-11</v>
      </c>
      <c r="EZ37" s="513">
        <f t="shared" si="38"/>
        <v>2.4414248400717042E-11</v>
      </c>
      <c r="FA37" s="513">
        <f t="shared" si="38"/>
        <v>2.4414248400717042E-11</v>
      </c>
      <c r="FB37" s="513">
        <f t="shared" si="38"/>
        <v>2.4414248400717042E-11</v>
      </c>
      <c r="FC37" s="513">
        <f t="shared" si="38"/>
        <v>2.4414248400717042E-11</v>
      </c>
      <c r="FD37" s="513">
        <f t="shared" si="38"/>
        <v>2.4414248400717042E-11</v>
      </c>
      <c r="FE37" s="513">
        <f t="shared" si="38"/>
        <v>2.4414248400717042E-11</v>
      </c>
      <c r="FF37" s="513">
        <f t="shared" si="38"/>
        <v>2.4414248400717042E-11</v>
      </c>
      <c r="FG37" s="513">
        <f t="shared" si="38"/>
        <v>2.4414248400717042E-11</v>
      </c>
      <c r="FH37" s="513">
        <f t="shared" si="38"/>
        <v>2.4414248400717042E-11</v>
      </c>
      <c r="FI37" s="513">
        <f t="shared" si="38"/>
        <v>2.4414248400717042E-11</v>
      </c>
      <c r="FJ37" s="513">
        <f t="shared" si="38"/>
        <v>2.4414248400717042E-11</v>
      </c>
      <c r="FK37" s="513">
        <f t="shared" si="38"/>
        <v>2.4414248400717042E-11</v>
      </c>
      <c r="FL37" s="513">
        <f t="shared" si="38"/>
        <v>2.4414248400717042E-11</v>
      </c>
      <c r="FM37" s="513">
        <f t="shared" si="38"/>
        <v>2.4414248400717042E-11</v>
      </c>
      <c r="FN37" s="513">
        <f t="shared" si="38"/>
        <v>2.4414248400717042E-11</v>
      </c>
      <c r="FO37" s="513">
        <f t="shared" si="38"/>
        <v>2.4414248400717042E-11</v>
      </c>
      <c r="FP37" s="513">
        <f t="shared" si="38"/>
        <v>2.4414248400717042E-11</v>
      </c>
      <c r="FQ37" s="513">
        <f t="shared" si="38"/>
        <v>2.4414248400717042E-11</v>
      </c>
      <c r="FR37" s="513">
        <f t="shared" si="38"/>
        <v>2.4414248400717042E-11</v>
      </c>
      <c r="FS37" s="513">
        <f t="shared" si="38"/>
        <v>2.4414248400717042E-11</v>
      </c>
      <c r="FT37" s="513">
        <f t="shared" si="38"/>
        <v>2.4414248400717042E-11</v>
      </c>
      <c r="FU37" s="513">
        <f t="shared" si="38"/>
        <v>2.4414248400717042E-11</v>
      </c>
      <c r="FV37" s="513">
        <f t="shared" si="38"/>
        <v>2.4414248400717042E-11</v>
      </c>
      <c r="FW37" s="513">
        <f t="shared" si="38"/>
        <v>2.4414248400717042E-11</v>
      </c>
      <c r="FX37" s="513">
        <f t="shared" si="38"/>
        <v>2.4414248400717042E-11</v>
      </c>
      <c r="FY37" s="513">
        <f t="shared" si="38"/>
        <v>2.4414248400717042E-11</v>
      </c>
      <c r="FZ37" s="513">
        <f t="shared" si="38"/>
        <v>2.4414248400717042E-11</v>
      </c>
      <c r="GA37" s="513">
        <f t="shared" si="38"/>
        <v>2.4414248400717042E-11</v>
      </c>
      <c r="GB37" s="513">
        <f t="shared" si="38"/>
        <v>2.4414248400717042E-11</v>
      </c>
      <c r="GC37" s="513">
        <f t="shared" si="38"/>
        <v>2.4414248400717042E-11</v>
      </c>
      <c r="GD37" s="513">
        <f t="shared" si="38"/>
        <v>2.4414248400717042E-11</v>
      </c>
      <c r="GE37" s="513">
        <f t="shared" si="38"/>
        <v>2.4414248400717042E-11</v>
      </c>
      <c r="GF37" s="513">
        <f t="shared" si="38"/>
        <v>2.4414248400717042E-11</v>
      </c>
      <c r="GG37" s="513">
        <f t="shared" si="38"/>
        <v>2.4414248400717042E-11</v>
      </c>
      <c r="GH37" s="513">
        <f t="shared" si="38"/>
        <v>2.4414248400717042E-11</v>
      </c>
      <c r="GI37" s="513">
        <f t="shared" si="38"/>
        <v>2.4414248400717042E-11</v>
      </c>
      <c r="GJ37" s="513">
        <f t="shared" si="38"/>
        <v>2.4414248400717042E-11</v>
      </c>
    </row>
    <row r="40" spans="1:192" x14ac:dyDescent="0.35">
      <c r="A40" s="15" t="s">
        <v>160</v>
      </c>
    </row>
    <row r="42" spans="1:192" s="293" customFormat="1" x14ac:dyDescent="0.35">
      <c r="A42" s="288"/>
      <c r="B42" s="288"/>
      <c r="C42" s="289"/>
      <c r="D42" s="290"/>
      <c r="E42" s="523" t="str">
        <f xml:space="preserve"> InpC!E$114</f>
        <v xml:space="preserve">Retained cash - initial balance </v>
      </c>
      <c r="F42" s="523">
        <f xml:space="preserve"> InpC!F$114</f>
        <v>0</v>
      </c>
      <c r="G42" s="523" t="str">
        <f xml:space="preserve"> InpC!G$114</f>
        <v>$ 000s</v>
      </c>
      <c r="H42" s="292"/>
      <c r="I42" s="292"/>
      <c r="J42" s="291"/>
      <c r="K42" s="291"/>
      <c r="L42" s="291"/>
      <c r="M42" s="291"/>
      <c r="N42" s="291"/>
      <c r="O42" s="291"/>
      <c r="P42" s="291"/>
      <c r="Q42" s="291"/>
      <c r="R42" s="291"/>
      <c r="S42" s="291"/>
      <c r="T42" s="291"/>
      <c r="U42" s="291"/>
      <c r="V42" s="291"/>
      <c r="W42" s="291"/>
      <c r="X42" s="291"/>
      <c r="Y42" s="291"/>
      <c r="Z42" s="291"/>
      <c r="AA42" s="291"/>
      <c r="AB42" s="291"/>
      <c r="AC42" s="291"/>
      <c r="AD42" s="291"/>
      <c r="AE42" s="291"/>
      <c r="AF42" s="291"/>
      <c r="AG42" s="291"/>
      <c r="AH42" s="291"/>
      <c r="AI42" s="291"/>
      <c r="AJ42" s="291"/>
      <c r="AK42" s="291"/>
      <c r="AL42" s="291"/>
      <c r="AM42" s="291"/>
      <c r="AN42" s="291"/>
      <c r="AO42" s="291"/>
      <c r="AP42" s="291"/>
      <c r="AQ42" s="291"/>
      <c r="AR42" s="291"/>
      <c r="AS42" s="291"/>
      <c r="AT42" s="291"/>
      <c r="AU42" s="291"/>
      <c r="AV42" s="291"/>
      <c r="AW42" s="291"/>
      <c r="AX42" s="291"/>
      <c r="AY42" s="291"/>
      <c r="AZ42" s="291"/>
      <c r="BA42" s="291"/>
      <c r="BB42" s="291"/>
      <c r="BC42" s="291"/>
      <c r="BD42" s="291"/>
      <c r="BE42" s="291"/>
      <c r="BF42" s="291"/>
      <c r="BG42" s="291"/>
      <c r="BH42" s="291"/>
      <c r="BI42" s="291"/>
      <c r="BJ42" s="291"/>
      <c r="BK42" s="291"/>
      <c r="BL42" s="291"/>
      <c r="BM42" s="291"/>
      <c r="BN42" s="291"/>
      <c r="BO42" s="291"/>
      <c r="BP42" s="291"/>
      <c r="BQ42" s="291"/>
      <c r="BR42" s="291"/>
      <c r="BS42" s="291"/>
      <c r="BT42" s="291"/>
      <c r="BU42" s="291"/>
      <c r="BV42" s="291"/>
      <c r="BW42" s="291"/>
      <c r="BX42" s="291"/>
      <c r="BY42" s="291"/>
      <c r="BZ42" s="291"/>
      <c r="CA42" s="291"/>
      <c r="CB42" s="291"/>
      <c r="CC42" s="291"/>
      <c r="CD42" s="291"/>
      <c r="CE42" s="291"/>
      <c r="CF42" s="291"/>
      <c r="CG42" s="291"/>
      <c r="CH42" s="291"/>
      <c r="CI42" s="291"/>
      <c r="CJ42" s="291"/>
      <c r="CK42" s="291"/>
      <c r="CL42" s="291"/>
      <c r="CM42" s="291"/>
      <c r="CN42" s="291"/>
      <c r="CO42" s="291"/>
      <c r="CP42" s="291"/>
      <c r="CQ42" s="291"/>
      <c r="CR42" s="291"/>
      <c r="CS42" s="291"/>
      <c r="CT42" s="291"/>
      <c r="CU42" s="291"/>
      <c r="CV42" s="291"/>
      <c r="CW42" s="291"/>
      <c r="CX42" s="291"/>
      <c r="CY42" s="291"/>
      <c r="CZ42" s="291"/>
      <c r="DA42" s="291"/>
      <c r="DB42" s="291"/>
      <c r="DC42" s="291"/>
      <c r="DD42" s="291"/>
      <c r="DE42" s="291"/>
      <c r="DF42" s="291"/>
      <c r="DG42" s="291"/>
      <c r="DH42" s="291"/>
      <c r="DI42" s="291"/>
      <c r="DJ42" s="291"/>
      <c r="DK42" s="291"/>
      <c r="DL42" s="291"/>
      <c r="DM42" s="291"/>
      <c r="DN42" s="291"/>
      <c r="DO42" s="291"/>
      <c r="DP42" s="291"/>
      <c r="DQ42" s="291"/>
      <c r="DR42" s="291"/>
      <c r="DS42" s="291"/>
      <c r="DT42" s="291"/>
      <c r="DU42" s="291"/>
      <c r="DV42" s="291"/>
      <c r="DW42" s="291"/>
      <c r="DX42" s="291"/>
      <c r="DY42" s="291"/>
      <c r="DZ42" s="291"/>
      <c r="EA42" s="291"/>
      <c r="EB42" s="291"/>
      <c r="EC42" s="291"/>
      <c r="ED42" s="291"/>
      <c r="EE42" s="291"/>
      <c r="EF42" s="291"/>
      <c r="EG42" s="291"/>
      <c r="EH42" s="291"/>
      <c r="EI42" s="291"/>
      <c r="EJ42" s="291"/>
      <c r="EK42" s="291"/>
      <c r="EL42" s="291"/>
      <c r="EM42" s="291"/>
      <c r="EN42" s="291"/>
      <c r="EO42" s="291"/>
      <c r="EP42" s="291"/>
      <c r="EQ42" s="291"/>
      <c r="ER42" s="291"/>
      <c r="ES42" s="291"/>
      <c r="ET42" s="291"/>
      <c r="EU42" s="291"/>
      <c r="EV42" s="291"/>
      <c r="EW42" s="291"/>
      <c r="EX42" s="291"/>
      <c r="EY42" s="291"/>
      <c r="EZ42" s="291"/>
      <c r="FA42" s="291"/>
      <c r="FB42" s="291"/>
      <c r="FC42" s="291"/>
      <c r="FD42" s="291"/>
      <c r="FE42" s="291"/>
      <c r="FF42" s="291"/>
      <c r="FG42" s="291"/>
      <c r="FH42" s="291"/>
      <c r="FI42" s="291"/>
      <c r="FJ42" s="291"/>
      <c r="FK42" s="291"/>
      <c r="FL42" s="291"/>
      <c r="FM42" s="291"/>
      <c r="FN42" s="291"/>
      <c r="FO42" s="291"/>
      <c r="FP42" s="291"/>
      <c r="FQ42" s="291"/>
      <c r="FR42" s="291"/>
      <c r="FS42" s="291"/>
      <c r="FT42" s="291"/>
      <c r="FU42" s="291"/>
      <c r="FV42" s="291"/>
      <c r="FW42" s="291"/>
      <c r="FX42" s="291"/>
      <c r="FY42" s="291"/>
      <c r="FZ42" s="291"/>
      <c r="GA42" s="291"/>
      <c r="GB42" s="291"/>
      <c r="GC42" s="291"/>
      <c r="GD42" s="291"/>
      <c r="GE42" s="291"/>
      <c r="GF42" s="291"/>
      <c r="GG42" s="291"/>
      <c r="GH42" s="291"/>
      <c r="GI42" s="291"/>
      <c r="GJ42" s="291"/>
    </row>
    <row r="43" spans="1:192" s="275" customFormat="1" x14ac:dyDescent="0.35">
      <c r="A43" s="15"/>
      <c r="B43" s="15"/>
      <c r="C43" s="21"/>
      <c r="D43" s="60"/>
      <c r="E43" s="301" t="str">
        <f xml:space="preserve"> Time!E$76</f>
        <v>Financial close date flag</v>
      </c>
      <c r="F43" s="301">
        <f xml:space="preserve"> Time!F$76</f>
        <v>0</v>
      </c>
      <c r="G43" s="301" t="str">
        <f xml:space="preserve"> Time!G$76</f>
        <v>flag</v>
      </c>
      <c r="H43" s="301">
        <f xml:space="preserve"> Time!H$76</f>
        <v>1</v>
      </c>
      <c r="I43" s="301">
        <f xml:space="preserve"> Time!I$76</f>
        <v>0</v>
      </c>
      <c r="J43" s="301">
        <f xml:space="preserve"> Time!J$76</f>
        <v>0</v>
      </c>
      <c r="K43" s="301">
        <f xml:space="preserve"> Time!K$76</f>
        <v>0</v>
      </c>
      <c r="L43" s="301">
        <f xml:space="preserve"> Time!L$76</f>
        <v>1</v>
      </c>
      <c r="M43" s="301">
        <f xml:space="preserve"> Time!M$76</f>
        <v>0</v>
      </c>
      <c r="N43" s="301">
        <f xml:space="preserve"> Time!N$76</f>
        <v>0</v>
      </c>
      <c r="O43" s="301">
        <f xml:space="preserve"> Time!O$76</f>
        <v>0</v>
      </c>
      <c r="P43" s="301">
        <f xml:space="preserve"> Time!P$76</f>
        <v>0</v>
      </c>
      <c r="Q43" s="301">
        <f xml:space="preserve"> Time!Q$76</f>
        <v>0</v>
      </c>
      <c r="R43" s="301">
        <f xml:space="preserve"> Time!R$76</f>
        <v>0</v>
      </c>
      <c r="S43" s="301">
        <f xml:space="preserve"> Time!S$76</f>
        <v>0</v>
      </c>
      <c r="T43" s="301">
        <f xml:space="preserve"> Time!T$76</f>
        <v>0</v>
      </c>
      <c r="U43" s="301">
        <f xml:space="preserve"> Time!U$76</f>
        <v>0</v>
      </c>
      <c r="V43" s="301">
        <f xml:space="preserve"> Time!V$76</f>
        <v>0</v>
      </c>
      <c r="W43" s="301">
        <f xml:space="preserve"> Time!W$76</f>
        <v>0</v>
      </c>
      <c r="X43" s="301">
        <f xml:space="preserve"> Time!X$76</f>
        <v>0</v>
      </c>
      <c r="Y43" s="301">
        <f xml:space="preserve"> Time!Y$76</f>
        <v>0</v>
      </c>
      <c r="Z43" s="301">
        <f xml:space="preserve"> Time!Z$76</f>
        <v>0</v>
      </c>
      <c r="AA43" s="301">
        <f xml:space="preserve"> Time!AA$76</f>
        <v>0</v>
      </c>
      <c r="AB43" s="301">
        <f xml:space="preserve"> Time!AB$76</f>
        <v>0</v>
      </c>
      <c r="AC43" s="301">
        <f xml:space="preserve"> Time!AC$76</f>
        <v>0</v>
      </c>
      <c r="AD43" s="301">
        <f xml:space="preserve"> Time!AD$76</f>
        <v>0</v>
      </c>
      <c r="AE43" s="301">
        <f xml:space="preserve"> Time!AE$76</f>
        <v>0</v>
      </c>
      <c r="AF43" s="301">
        <f xml:space="preserve"> Time!AF$76</f>
        <v>0</v>
      </c>
      <c r="AG43" s="301">
        <f xml:space="preserve"> Time!AG$76</f>
        <v>0</v>
      </c>
      <c r="AH43" s="301">
        <f xml:space="preserve"> Time!AH$76</f>
        <v>0</v>
      </c>
      <c r="AI43" s="301">
        <f xml:space="preserve"> Time!AI$76</f>
        <v>0</v>
      </c>
      <c r="AJ43" s="301">
        <f xml:space="preserve"> Time!AJ$76</f>
        <v>0</v>
      </c>
      <c r="AK43" s="301">
        <f xml:space="preserve"> Time!AK$76</f>
        <v>0</v>
      </c>
      <c r="AL43" s="301">
        <f xml:space="preserve"> Time!AL$76</f>
        <v>0</v>
      </c>
      <c r="AM43" s="301">
        <f xml:space="preserve"> Time!AM$76</f>
        <v>0</v>
      </c>
      <c r="AN43" s="301">
        <f xml:space="preserve"> Time!AN$76</f>
        <v>0</v>
      </c>
      <c r="AO43" s="301">
        <f xml:space="preserve"> Time!AO$76</f>
        <v>0</v>
      </c>
      <c r="AP43" s="301">
        <f xml:space="preserve"> Time!AP$76</f>
        <v>0</v>
      </c>
      <c r="AQ43" s="301">
        <f xml:space="preserve"> Time!AQ$76</f>
        <v>0</v>
      </c>
      <c r="AR43" s="301">
        <f xml:space="preserve"> Time!AR$76</f>
        <v>0</v>
      </c>
      <c r="AS43" s="301">
        <f xml:space="preserve"> Time!AS$76</f>
        <v>0</v>
      </c>
      <c r="AT43" s="301">
        <f xml:space="preserve"> Time!AT$76</f>
        <v>0</v>
      </c>
      <c r="AU43" s="301">
        <f xml:space="preserve"> Time!AU$76</f>
        <v>0</v>
      </c>
      <c r="AV43" s="301">
        <f xml:space="preserve"> Time!AV$76</f>
        <v>0</v>
      </c>
      <c r="AW43" s="301">
        <f xml:space="preserve"> Time!AW$76</f>
        <v>0</v>
      </c>
      <c r="AX43" s="301">
        <f xml:space="preserve"> Time!AX$76</f>
        <v>0</v>
      </c>
      <c r="AY43" s="301">
        <f xml:space="preserve"> Time!AY$76</f>
        <v>0</v>
      </c>
      <c r="AZ43" s="301">
        <f xml:space="preserve"> Time!AZ$76</f>
        <v>0</v>
      </c>
      <c r="BA43" s="301">
        <f xml:space="preserve"> Time!BA$76</f>
        <v>0</v>
      </c>
      <c r="BB43" s="301">
        <f xml:space="preserve"> Time!BB$76</f>
        <v>0</v>
      </c>
      <c r="BC43" s="301">
        <f xml:space="preserve"> Time!BC$76</f>
        <v>0</v>
      </c>
      <c r="BD43" s="301">
        <f xml:space="preserve"> Time!BD$76</f>
        <v>0</v>
      </c>
      <c r="BE43" s="301">
        <f xml:space="preserve"> Time!BE$76</f>
        <v>0</v>
      </c>
      <c r="BF43" s="301">
        <f xml:space="preserve"> Time!BF$76</f>
        <v>0</v>
      </c>
      <c r="BG43" s="301">
        <f xml:space="preserve"> Time!BG$76</f>
        <v>0</v>
      </c>
      <c r="BH43" s="301">
        <f xml:space="preserve"> Time!BH$76</f>
        <v>0</v>
      </c>
      <c r="BI43" s="301">
        <f xml:space="preserve"> Time!BI$76</f>
        <v>0</v>
      </c>
      <c r="BJ43" s="301">
        <f xml:space="preserve"> Time!BJ$76</f>
        <v>0</v>
      </c>
      <c r="BK43" s="301">
        <f xml:space="preserve"> Time!BK$76</f>
        <v>0</v>
      </c>
      <c r="BL43" s="301">
        <f xml:space="preserve"> Time!BL$76</f>
        <v>0</v>
      </c>
      <c r="BM43" s="301">
        <f xml:space="preserve"> Time!BM$76</f>
        <v>0</v>
      </c>
      <c r="BN43" s="301">
        <f xml:space="preserve"> Time!BN$76</f>
        <v>0</v>
      </c>
      <c r="BO43" s="301">
        <f xml:space="preserve"> Time!BO$76</f>
        <v>0</v>
      </c>
      <c r="BP43" s="301">
        <f xml:space="preserve"> Time!BP$76</f>
        <v>0</v>
      </c>
      <c r="BQ43" s="301">
        <f xml:space="preserve"> Time!BQ$76</f>
        <v>0</v>
      </c>
      <c r="BR43" s="301">
        <f xml:space="preserve"> Time!BR$76</f>
        <v>0</v>
      </c>
      <c r="BS43" s="301">
        <f xml:space="preserve"> Time!BS$76</f>
        <v>0</v>
      </c>
      <c r="BT43" s="301">
        <f xml:space="preserve"> Time!BT$76</f>
        <v>0</v>
      </c>
      <c r="BU43" s="301">
        <f xml:space="preserve"> Time!BU$76</f>
        <v>0</v>
      </c>
      <c r="BV43" s="301">
        <f xml:space="preserve"> Time!BV$76</f>
        <v>0</v>
      </c>
      <c r="BW43" s="301">
        <f xml:space="preserve"> Time!BW$76</f>
        <v>0</v>
      </c>
      <c r="BX43" s="301">
        <f xml:space="preserve"> Time!BX$76</f>
        <v>0</v>
      </c>
      <c r="BY43" s="301">
        <f xml:space="preserve"> Time!BY$76</f>
        <v>0</v>
      </c>
      <c r="BZ43" s="301">
        <f xml:space="preserve"> Time!BZ$76</f>
        <v>0</v>
      </c>
      <c r="CA43" s="301">
        <f xml:space="preserve"> Time!CA$76</f>
        <v>0</v>
      </c>
      <c r="CB43" s="301">
        <f xml:space="preserve"> Time!CB$76</f>
        <v>0</v>
      </c>
      <c r="CC43" s="301">
        <f xml:space="preserve"> Time!CC$76</f>
        <v>0</v>
      </c>
      <c r="CD43" s="301">
        <f xml:space="preserve"> Time!CD$76</f>
        <v>0</v>
      </c>
      <c r="CE43" s="301">
        <f xml:space="preserve"> Time!CE$76</f>
        <v>0</v>
      </c>
      <c r="CF43" s="301">
        <f xml:space="preserve"> Time!CF$76</f>
        <v>0</v>
      </c>
      <c r="CG43" s="301">
        <f xml:space="preserve"> Time!CG$76</f>
        <v>0</v>
      </c>
      <c r="CH43" s="301">
        <f xml:space="preserve"> Time!CH$76</f>
        <v>0</v>
      </c>
      <c r="CI43" s="301">
        <f xml:space="preserve"> Time!CI$76</f>
        <v>0</v>
      </c>
      <c r="CJ43" s="301">
        <f xml:space="preserve"> Time!CJ$76</f>
        <v>0</v>
      </c>
      <c r="CK43" s="301">
        <f xml:space="preserve"> Time!CK$76</f>
        <v>0</v>
      </c>
      <c r="CL43" s="301">
        <f xml:space="preserve"> Time!CL$76</f>
        <v>0</v>
      </c>
      <c r="CM43" s="301">
        <f xml:space="preserve"> Time!CM$76</f>
        <v>0</v>
      </c>
      <c r="CN43" s="301">
        <f xml:space="preserve"> Time!CN$76</f>
        <v>0</v>
      </c>
      <c r="CO43" s="301">
        <f xml:space="preserve"> Time!CO$76</f>
        <v>0</v>
      </c>
      <c r="CP43" s="301">
        <f xml:space="preserve"> Time!CP$76</f>
        <v>0</v>
      </c>
      <c r="CQ43" s="301">
        <f xml:space="preserve"> Time!CQ$76</f>
        <v>0</v>
      </c>
      <c r="CR43" s="301">
        <f xml:space="preserve"> Time!CR$76</f>
        <v>0</v>
      </c>
      <c r="CS43" s="301">
        <f xml:space="preserve"> Time!CS$76</f>
        <v>0</v>
      </c>
      <c r="CT43" s="301">
        <f xml:space="preserve"> Time!CT$76</f>
        <v>0</v>
      </c>
      <c r="CU43" s="301">
        <f xml:space="preserve"> Time!CU$76</f>
        <v>0</v>
      </c>
      <c r="CV43" s="301">
        <f xml:space="preserve"> Time!CV$76</f>
        <v>0</v>
      </c>
      <c r="CW43" s="301">
        <f xml:space="preserve"> Time!CW$76</f>
        <v>0</v>
      </c>
      <c r="CX43" s="301">
        <f xml:space="preserve"> Time!CX$76</f>
        <v>0</v>
      </c>
      <c r="CY43" s="301">
        <f xml:space="preserve"> Time!CY$76</f>
        <v>0</v>
      </c>
      <c r="CZ43" s="301">
        <f xml:space="preserve"> Time!CZ$76</f>
        <v>0</v>
      </c>
      <c r="DA43" s="301">
        <f xml:space="preserve"> Time!DA$76</f>
        <v>0</v>
      </c>
      <c r="DB43" s="301">
        <f xml:space="preserve"> Time!DB$76</f>
        <v>0</v>
      </c>
      <c r="DC43" s="301">
        <f xml:space="preserve"> Time!DC$76</f>
        <v>0</v>
      </c>
      <c r="DD43" s="301">
        <f xml:space="preserve"> Time!DD$76</f>
        <v>0</v>
      </c>
      <c r="DE43" s="301">
        <f xml:space="preserve"> Time!DE$76</f>
        <v>0</v>
      </c>
      <c r="DF43" s="301">
        <f xml:space="preserve"> Time!DF$76</f>
        <v>0</v>
      </c>
      <c r="DG43" s="301">
        <f xml:space="preserve"> Time!DG$76</f>
        <v>0</v>
      </c>
      <c r="DH43" s="301">
        <f xml:space="preserve"> Time!DH$76</f>
        <v>0</v>
      </c>
      <c r="DI43" s="301">
        <f xml:space="preserve"> Time!DI$76</f>
        <v>0</v>
      </c>
      <c r="DJ43" s="301">
        <f xml:space="preserve"> Time!DJ$76</f>
        <v>0</v>
      </c>
      <c r="DK43" s="301">
        <f xml:space="preserve"> Time!DK$76</f>
        <v>0</v>
      </c>
      <c r="DL43" s="301">
        <f xml:space="preserve"> Time!DL$76</f>
        <v>0</v>
      </c>
      <c r="DM43" s="301">
        <f xml:space="preserve"> Time!DM$76</f>
        <v>0</v>
      </c>
      <c r="DN43" s="301">
        <f xml:space="preserve"> Time!DN$76</f>
        <v>0</v>
      </c>
      <c r="DO43" s="301">
        <f xml:space="preserve"> Time!DO$76</f>
        <v>0</v>
      </c>
      <c r="DP43" s="301">
        <f xml:space="preserve"> Time!DP$76</f>
        <v>0</v>
      </c>
      <c r="DQ43" s="301">
        <f xml:space="preserve"> Time!DQ$76</f>
        <v>0</v>
      </c>
      <c r="DR43" s="301">
        <f xml:space="preserve"> Time!DR$76</f>
        <v>0</v>
      </c>
      <c r="DS43" s="301">
        <f xml:space="preserve"> Time!DS$76</f>
        <v>0</v>
      </c>
      <c r="DT43" s="301">
        <f xml:space="preserve"> Time!DT$76</f>
        <v>0</v>
      </c>
      <c r="DU43" s="301">
        <f xml:space="preserve"> Time!DU$76</f>
        <v>0</v>
      </c>
      <c r="DV43" s="301">
        <f xml:space="preserve"> Time!DV$76</f>
        <v>0</v>
      </c>
      <c r="DW43" s="301">
        <f xml:space="preserve"> Time!DW$76</f>
        <v>0</v>
      </c>
      <c r="DX43" s="301">
        <f xml:space="preserve"> Time!DX$76</f>
        <v>0</v>
      </c>
      <c r="DY43" s="301">
        <f xml:space="preserve"> Time!DY$76</f>
        <v>0</v>
      </c>
      <c r="DZ43" s="301">
        <f xml:space="preserve"> Time!DZ$76</f>
        <v>0</v>
      </c>
      <c r="EA43" s="301">
        <f xml:space="preserve"> Time!EA$76</f>
        <v>0</v>
      </c>
      <c r="EB43" s="301">
        <f xml:space="preserve"> Time!EB$76</f>
        <v>0</v>
      </c>
      <c r="EC43" s="301">
        <f xml:space="preserve"> Time!EC$76</f>
        <v>0</v>
      </c>
      <c r="ED43" s="301">
        <f xml:space="preserve"> Time!ED$76</f>
        <v>0</v>
      </c>
      <c r="EE43" s="301">
        <f xml:space="preserve"> Time!EE$76</f>
        <v>0</v>
      </c>
      <c r="EF43" s="301">
        <f xml:space="preserve"> Time!EF$76</f>
        <v>0</v>
      </c>
      <c r="EG43" s="301">
        <f xml:space="preserve"> Time!EG$76</f>
        <v>0</v>
      </c>
      <c r="EH43" s="301">
        <f xml:space="preserve"> Time!EH$76</f>
        <v>0</v>
      </c>
      <c r="EI43" s="301">
        <f xml:space="preserve"> Time!EI$76</f>
        <v>0</v>
      </c>
      <c r="EJ43" s="301">
        <f xml:space="preserve"> Time!EJ$76</f>
        <v>0</v>
      </c>
      <c r="EK43" s="301">
        <f xml:space="preserve"> Time!EK$76</f>
        <v>0</v>
      </c>
      <c r="EL43" s="301">
        <f xml:space="preserve"> Time!EL$76</f>
        <v>0</v>
      </c>
      <c r="EM43" s="301">
        <f xml:space="preserve"> Time!EM$76</f>
        <v>0</v>
      </c>
      <c r="EN43" s="301">
        <f xml:space="preserve"> Time!EN$76</f>
        <v>0</v>
      </c>
      <c r="EO43" s="301">
        <f xml:space="preserve"> Time!EO$76</f>
        <v>0</v>
      </c>
      <c r="EP43" s="301">
        <f xml:space="preserve"> Time!EP$76</f>
        <v>0</v>
      </c>
      <c r="EQ43" s="301">
        <f xml:space="preserve"> Time!EQ$76</f>
        <v>0</v>
      </c>
      <c r="ER43" s="301">
        <f xml:space="preserve"> Time!ER$76</f>
        <v>0</v>
      </c>
      <c r="ES43" s="301">
        <f xml:space="preserve"> Time!ES$76</f>
        <v>0</v>
      </c>
      <c r="ET43" s="301">
        <f xml:space="preserve"> Time!ET$76</f>
        <v>0</v>
      </c>
      <c r="EU43" s="301">
        <f xml:space="preserve"> Time!EU$76</f>
        <v>0</v>
      </c>
      <c r="EV43" s="301">
        <f xml:space="preserve"> Time!EV$76</f>
        <v>0</v>
      </c>
      <c r="EW43" s="301">
        <f xml:space="preserve"> Time!EW$76</f>
        <v>0</v>
      </c>
      <c r="EX43" s="301">
        <f xml:space="preserve"> Time!EX$76</f>
        <v>0</v>
      </c>
      <c r="EY43" s="301">
        <f xml:space="preserve"> Time!EY$76</f>
        <v>0</v>
      </c>
      <c r="EZ43" s="301">
        <f xml:space="preserve"> Time!EZ$76</f>
        <v>0</v>
      </c>
      <c r="FA43" s="301">
        <f xml:space="preserve"> Time!FA$76</f>
        <v>0</v>
      </c>
      <c r="FB43" s="301">
        <f xml:space="preserve"> Time!FB$76</f>
        <v>0</v>
      </c>
      <c r="FC43" s="301">
        <f xml:space="preserve"> Time!FC$76</f>
        <v>0</v>
      </c>
      <c r="FD43" s="301">
        <f xml:space="preserve"> Time!FD$76</f>
        <v>0</v>
      </c>
      <c r="FE43" s="301">
        <f xml:space="preserve"> Time!FE$76</f>
        <v>0</v>
      </c>
      <c r="FF43" s="301">
        <f xml:space="preserve"> Time!FF$76</f>
        <v>0</v>
      </c>
      <c r="FG43" s="301">
        <f xml:space="preserve"> Time!FG$76</f>
        <v>0</v>
      </c>
      <c r="FH43" s="301">
        <f xml:space="preserve"> Time!FH$76</f>
        <v>0</v>
      </c>
      <c r="FI43" s="301">
        <f xml:space="preserve"> Time!FI$76</f>
        <v>0</v>
      </c>
      <c r="FJ43" s="301">
        <f xml:space="preserve"> Time!FJ$76</f>
        <v>0</v>
      </c>
      <c r="FK43" s="301">
        <f xml:space="preserve"> Time!FK$76</f>
        <v>0</v>
      </c>
      <c r="FL43" s="301">
        <f xml:space="preserve"> Time!FL$76</f>
        <v>0</v>
      </c>
      <c r="FM43" s="301">
        <f xml:space="preserve"> Time!FM$76</f>
        <v>0</v>
      </c>
      <c r="FN43" s="301">
        <f xml:space="preserve"> Time!FN$76</f>
        <v>0</v>
      </c>
      <c r="FO43" s="301">
        <f xml:space="preserve"> Time!FO$76</f>
        <v>0</v>
      </c>
      <c r="FP43" s="301">
        <f xml:space="preserve"> Time!FP$76</f>
        <v>0</v>
      </c>
      <c r="FQ43" s="301">
        <f xml:space="preserve"> Time!FQ$76</f>
        <v>0</v>
      </c>
      <c r="FR43" s="301">
        <f xml:space="preserve"> Time!FR$76</f>
        <v>0</v>
      </c>
      <c r="FS43" s="301">
        <f xml:space="preserve"> Time!FS$76</f>
        <v>0</v>
      </c>
      <c r="FT43" s="301">
        <f xml:space="preserve"> Time!FT$76</f>
        <v>0</v>
      </c>
      <c r="FU43" s="301">
        <f xml:space="preserve"> Time!FU$76</f>
        <v>0</v>
      </c>
      <c r="FV43" s="301">
        <f xml:space="preserve"> Time!FV$76</f>
        <v>0</v>
      </c>
      <c r="FW43" s="301">
        <f xml:space="preserve"> Time!FW$76</f>
        <v>0</v>
      </c>
      <c r="FX43" s="301">
        <f xml:space="preserve"> Time!FX$76</f>
        <v>0</v>
      </c>
      <c r="FY43" s="301">
        <f xml:space="preserve"> Time!FY$76</f>
        <v>0</v>
      </c>
      <c r="FZ43" s="301">
        <f xml:space="preserve"> Time!FZ$76</f>
        <v>0</v>
      </c>
      <c r="GA43" s="301">
        <f xml:space="preserve"> Time!GA$76</f>
        <v>0</v>
      </c>
      <c r="GB43" s="301">
        <f xml:space="preserve"> Time!GB$76</f>
        <v>0</v>
      </c>
      <c r="GC43" s="301">
        <f xml:space="preserve"> Time!GC$76</f>
        <v>0</v>
      </c>
      <c r="GD43" s="301">
        <f xml:space="preserve"> Time!GD$76</f>
        <v>0</v>
      </c>
      <c r="GE43" s="301">
        <f xml:space="preserve"> Time!GE$76</f>
        <v>0</v>
      </c>
      <c r="GF43" s="301">
        <f xml:space="preserve"> Time!GF$76</f>
        <v>0</v>
      </c>
      <c r="GG43" s="301">
        <f xml:space="preserve"> Time!GG$76</f>
        <v>0</v>
      </c>
      <c r="GH43" s="301">
        <f xml:space="preserve"> Time!GH$76</f>
        <v>0</v>
      </c>
      <c r="GI43" s="301">
        <f xml:space="preserve"> Time!GI$76</f>
        <v>0</v>
      </c>
      <c r="GJ43" s="301">
        <f xml:space="preserve"> Time!GJ$76</f>
        <v>0</v>
      </c>
    </row>
    <row r="44" spans="1:192" s="275" customFormat="1" x14ac:dyDescent="0.35">
      <c r="A44" s="15"/>
      <c r="B44" s="15"/>
      <c r="C44" s="21"/>
      <c r="D44" s="60"/>
      <c r="E44" s="286"/>
      <c r="F44" s="286"/>
      <c r="G44" s="286"/>
      <c r="H44" s="286"/>
      <c r="I44" s="43"/>
      <c r="J44" s="286"/>
      <c r="K44" s="286"/>
      <c r="L44" s="286"/>
      <c r="M44" s="286"/>
      <c r="N44" s="286"/>
      <c r="O44" s="286"/>
      <c r="P44" s="286"/>
      <c r="Q44" s="286"/>
      <c r="R44" s="286"/>
      <c r="S44" s="286"/>
      <c r="T44" s="286"/>
      <c r="U44" s="286"/>
      <c r="V44" s="286"/>
      <c r="W44" s="286"/>
      <c r="X44" s="286"/>
      <c r="Y44" s="286"/>
      <c r="Z44" s="286"/>
      <c r="AA44" s="286"/>
      <c r="AB44" s="286"/>
      <c r="AC44" s="286"/>
      <c r="AD44" s="286"/>
      <c r="AE44" s="286"/>
      <c r="AF44" s="286"/>
      <c r="AG44" s="286"/>
      <c r="AH44" s="286"/>
      <c r="AI44" s="286"/>
      <c r="AJ44" s="286"/>
      <c r="AK44" s="286"/>
      <c r="AL44" s="286"/>
      <c r="AM44" s="286"/>
      <c r="AN44" s="286"/>
      <c r="AO44" s="286"/>
      <c r="AP44" s="286"/>
      <c r="AQ44" s="286"/>
      <c r="AR44" s="286"/>
      <c r="AS44" s="286"/>
      <c r="AT44" s="286"/>
      <c r="AU44" s="286"/>
      <c r="AV44" s="286"/>
      <c r="AW44" s="286"/>
      <c r="AX44" s="286"/>
      <c r="AY44" s="286"/>
      <c r="AZ44" s="286"/>
      <c r="BA44" s="286"/>
      <c r="BB44" s="286"/>
      <c r="BC44" s="286"/>
      <c r="BD44" s="286"/>
      <c r="BE44" s="286"/>
      <c r="BF44" s="286"/>
      <c r="BG44" s="286"/>
      <c r="BH44" s="286"/>
      <c r="BI44" s="286"/>
      <c r="BJ44" s="286"/>
      <c r="BK44" s="286"/>
      <c r="BL44" s="286"/>
      <c r="BM44" s="286"/>
      <c r="BN44" s="286"/>
      <c r="BO44" s="286"/>
      <c r="BP44" s="286"/>
      <c r="BQ44" s="286"/>
      <c r="BR44" s="286"/>
      <c r="BS44" s="286"/>
      <c r="BT44" s="286"/>
      <c r="BU44" s="286"/>
      <c r="BV44" s="286"/>
      <c r="BW44" s="286"/>
      <c r="BX44" s="286"/>
      <c r="BY44" s="286"/>
      <c r="BZ44" s="286"/>
      <c r="CA44" s="286"/>
      <c r="CB44" s="286"/>
      <c r="CC44" s="286"/>
      <c r="CD44" s="286"/>
      <c r="CE44" s="286"/>
      <c r="CF44" s="286"/>
      <c r="CG44" s="286"/>
      <c r="CH44" s="286"/>
      <c r="CI44" s="286"/>
      <c r="CJ44" s="286"/>
      <c r="CK44" s="286"/>
      <c r="CL44" s="286"/>
      <c r="CM44" s="286"/>
      <c r="CN44" s="286"/>
      <c r="CO44" s="286"/>
      <c r="CP44" s="286"/>
      <c r="CQ44" s="286"/>
      <c r="CR44" s="286"/>
      <c r="CS44" s="286"/>
      <c r="CT44" s="286"/>
      <c r="CU44" s="286"/>
      <c r="CV44" s="286"/>
      <c r="CW44" s="286"/>
      <c r="CX44" s="286"/>
      <c r="CY44" s="286"/>
      <c r="CZ44" s="286"/>
      <c r="DA44" s="286"/>
      <c r="DB44" s="286"/>
      <c r="DC44" s="286"/>
      <c r="DD44" s="286"/>
      <c r="DE44" s="286"/>
      <c r="DF44" s="286"/>
      <c r="DG44" s="286"/>
      <c r="DH44" s="286"/>
      <c r="DI44" s="286"/>
      <c r="DJ44" s="286"/>
      <c r="DK44" s="286"/>
      <c r="DL44" s="286"/>
      <c r="DM44" s="286"/>
      <c r="DN44" s="286"/>
      <c r="DO44" s="286"/>
      <c r="DP44" s="286"/>
      <c r="DQ44" s="286"/>
      <c r="DR44" s="286"/>
      <c r="DS44" s="286"/>
      <c r="DT44" s="286"/>
      <c r="DU44" s="286"/>
      <c r="DV44" s="286"/>
      <c r="DW44" s="286"/>
      <c r="DX44" s="286"/>
      <c r="DY44" s="286"/>
      <c r="DZ44" s="286"/>
      <c r="EA44" s="286"/>
      <c r="EB44" s="286"/>
      <c r="EC44" s="286"/>
      <c r="ED44" s="286"/>
      <c r="EE44" s="286"/>
      <c r="EF44" s="286"/>
      <c r="EG44" s="286"/>
      <c r="EH44" s="286"/>
      <c r="EI44" s="286"/>
      <c r="EJ44" s="286"/>
      <c r="EK44" s="286"/>
      <c r="EL44" s="286"/>
      <c r="EM44" s="286"/>
      <c r="EN44" s="286"/>
      <c r="EO44" s="286"/>
      <c r="EP44" s="286"/>
      <c r="EQ44" s="286"/>
      <c r="ER44" s="286"/>
      <c r="ES44" s="286"/>
      <c r="ET44" s="286"/>
      <c r="EU44" s="286"/>
      <c r="EV44" s="286"/>
      <c r="EW44" s="286"/>
      <c r="EX44" s="286"/>
      <c r="EY44" s="286"/>
      <c r="EZ44" s="286"/>
      <c r="FA44" s="286"/>
      <c r="FB44" s="286"/>
      <c r="FC44" s="286"/>
      <c r="FD44" s="286"/>
      <c r="FE44" s="286"/>
      <c r="FF44" s="286"/>
      <c r="FG44" s="286"/>
      <c r="FH44" s="286"/>
      <c r="FI44" s="286"/>
      <c r="FJ44" s="286"/>
      <c r="FK44" s="286"/>
      <c r="FL44" s="286"/>
      <c r="FM44" s="286"/>
      <c r="FN44" s="286"/>
      <c r="FO44" s="286"/>
      <c r="FP44" s="286"/>
      <c r="FQ44" s="286"/>
      <c r="FR44" s="286"/>
      <c r="FS44" s="286"/>
      <c r="FT44" s="286"/>
      <c r="FU44" s="286"/>
      <c r="FV44" s="286"/>
      <c r="FW44" s="286"/>
      <c r="FX44" s="286"/>
      <c r="FY44" s="286"/>
      <c r="FZ44" s="286"/>
      <c r="GA44" s="286"/>
      <c r="GB44" s="286"/>
      <c r="GC44" s="286"/>
      <c r="GD44" s="286"/>
      <c r="GE44" s="286"/>
      <c r="GF44" s="286"/>
      <c r="GG44" s="286"/>
      <c r="GH44" s="286"/>
      <c r="GI44" s="286"/>
      <c r="GJ44" s="286"/>
    </row>
    <row r="45" spans="1:192" s="575" customFormat="1" x14ac:dyDescent="0.35">
      <c r="A45" s="567"/>
      <c r="B45" s="567"/>
      <c r="C45" s="568"/>
      <c r="D45" s="569"/>
      <c r="E45" s="573" t="s">
        <v>162</v>
      </c>
      <c r="F45" s="573"/>
      <c r="G45" s="573" t="str">
        <f xml:space="preserve"> SMU</f>
        <v>$ 000s</v>
      </c>
      <c r="H45" s="573"/>
      <c r="I45" s="574"/>
      <c r="J45" s="573">
        <f t="shared" ref="J45:BU45" si="39">I48</f>
        <v>0</v>
      </c>
      <c r="K45" s="573">
        <f t="shared" si="39"/>
        <v>0</v>
      </c>
      <c r="L45" s="573">
        <f t="shared" si="39"/>
        <v>0</v>
      </c>
      <c r="M45" s="573">
        <f t="shared" si="39"/>
        <v>0</v>
      </c>
      <c r="N45" s="573">
        <f t="shared" si="39"/>
        <v>0</v>
      </c>
      <c r="O45" s="573">
        <f t="shared" si="39"/>
        <v>0</v>
      </c>
      <c r="P45" s="573">
        <f t="shared" si="39"/>
        <v>0</v>
      </c>
      <c r="Q45" s="573">
        <f t="shared" si="39"/>
        <v>0</v>
      </c>
      <c r="R45" s="573">
        <f t="shared" si="39"/>
        <v>0</v>
      </c>
      <c r="S45" s="573">
        <f t="shared" si="39"/>
        <v>0</v>
      </c>
      <c r="T45" s="573">
        <f t="shared" si="39"/>
        <v>0</v>
      </c>
      <c r="U45" s="573">
        <f t="shared" si="39"/>
        <v>0</v>
      </c>
      <c r="V45" s="573">
        <f t="shared" si="39"/>
        <v>0</v>
      </c>
      <c r="W45" s="573">
        <f t="shared" si="39"/>
        <v>0</v>
      </c>
      <c r="X45" s="573">
        <f t="shared" si="39"/>
        <v>0</v>
      </c>
      <c r="Y45" s="573">
        <f t="shared" si="39"/>
        <v>0</v>
      </c>
      <c r="Z45" s="573">
        <f t="shared" si="39"/>
        <v>0</v>
      </c>
      <c r="AA45" s="573">
        <f t="shared" si="39"/>
        <v>0</v>
      </c>
      <c r="AB45" s="573">
        <f t="shared" si="39"/>
        <v>0</v>
      </c>
      <c r="AC45" s="573">
        <f t="shared" si="39"/>
        <v>0</v>
      </c>
      <c r="AD45" s="573">
        <f t="shared" si="39"/>
        <v>0</v>
      </c>
      <c r="AE45" s="573">
        <f t="shared" si="39"/>
        <v>0</v>
      </c>
      <c r="AF45" s="573">
        <f t="shared" si="39"/>
        <v>0</v>
      </c>
      <c r="AG45" s="573">
        <f t="shared" si="39"/>
        <v>0</v>
      </c>
      <c r="AH45" s="573">
        <f t="shared" si="39"/>
        <v>0</v>
      </c>
      <c r="AI45" s="573">
        <f t="shared" si="39"/>
        <v>0</v>
      </c>
      <c r="AJ45" s="573">
        <f t="shared" si="39"/>
        <v>0</v>
      </c>
      <c r="AK45" s="573">
        <f t="shared" si="39"/>
        <v>0</v>
      </c>
      <c r="AL45" s="573">
        <f t="shared" si="39"/>
        <v>0</v>
      </c>
      <c r="AM45" s="573">
        <f t="shared" si="39"/>
        <v>0</v>
      </c>
      <c r="AN45" s="573">
        <f t="shared" si="39"/>
        <v>0</v>
      </c>
      <c r="AO45" s="573">
        <f t="shared" si="39"/>
        <v>0</v>
      </c>
      <c r="AP45" s="573">
        <f t="shared" si="39"/>
        <v>0</v>
      </c>
      <c r="AQ45" s="573">
        <f t="shared" si="39"/>
        <v>0</v>
      </c>
      <c r="AR45" s="573">
        <f t="shared" si="39"/>
        <v>0</v>
      </c>
      <c r="AS45" s="573">
        <f t="shared" si="39"/>
        <v>0</v>
      </c>
      <c r="AT45" s="573">
        <f t="shared" si="39"/>
        <v>0</v>
      </c>
      <c r="AU45" s="573">
        <f t="shared" si="39"/>
        <v>0</v>
      </c>
      <c r="AV45" s="573">
        <f t="shared" si="39"/>
        <v>0</v>
      </c>
      <c r="AW45" s="573">
        <f t="shared" si="39"/>
        <v>0</v>
      </c>
      <c r="AX45" s="573">
        <f t="shared" si="39"/>
        <v>0</v>
      </c>
      <c r="AY45" s="573">
        <f t="shared" si="39"/>
        <v>0</v>
      </c>
      <c r="AZ45" s="573">
        <f t="shared" si="39"/>
        <v>0</v>
      </c>
      <c r="BA45" s="573">
        <f t="shared" si="39"/>
        <v>0</v>
      </c>
      <c r="BB45" s="573">
        <f t="shared" si="39"/>
        <v>0</v>
      </c>
      <c r="BC45" s="573">
        <f t="shared" si="39"/>
        <v>0</v>
      </c>
      <c r="BD45" s="573">
        <f t="shared" si="39"/>
        <v>0</v>
      </c>
      <c r="BE45" s="573">
        <f t="shared" si="39"/>
        <v>0</v>
      </c>
      <c r="BF45" s="573">
        <f t="shared" si="39"/>
        <v>0</v>
      </c>
      <c r="BG45" s="573">
        <f t="shared" si="39"/>
        <v>0</v>
      </c>
      <c r="BH45" s="573">
        <f t="shared" si="39"/>
        <v>0</v>
      </c>
      <c r="BI45" s="573">
        <f t="shared" si="39"/>
        <v>0</v>
      </c>
      <c r="BJ45" s="573">
        <f t="shared" si="39"/>
        <v>0</v>
      </c>
      <c r="BK45" s="573">
        <f t="shared" si="39"/>
        <v>0</v>
      </c>
      <c r="BL45" s="573">
        <f t="shared" si="39"/>
        <v>0</v>
      </c>
      <c r="BM45" s="573">
        <f t="shared" si="39"/>
        <v>0</v>
      </c>
      <c r="BN45" s="573">
        <f t="shared" si="39"/>
        <v>0</v>
      </c>
      <c r="BO45" s="573">
        <f t="shared" si="39"/>
        <v>0</v>
      </c>
      <c r="BP45" s="573">
        <f t="shared" si="39"/>
        <v>0</v>
      </c>
      <c r="BQ45" s="573">
        <f t="shared" si="39"/>
        <v>0</v>
      </c>
      <c r="BR45" s="573">
        <f t="shared" si="39"/>
        <v>0</v>
      </c>
      <c r="BS45" s="573">
        <f t="shared" si="39"/>
        <v>0</v>
      </c>
      <c r="BT45" s="573">
        <f t="shared" si="39"/>
        <v>0</v>
      </c>
      <c r="BU45" s="573">
        <f t="shared" si="39"/>
        <v>0</v>
      </c>
      <c r="BV45" s="573">
        <f t="shared" ref="BV45:EG45" si="40">BU48</f>
        <v>0</v>
      </c>
      <c r="BW45" s="573">
        <f t="shared" si="40"/>
        <v>0</v>
      </c>
      <c r="BX45" s="573">
        <f t="shared" si="40"/>
        <v>1116.7144331426616</v>
      </c>
      <c r="BY45" s="573">
        <f t="shared" si="40"/>
        <v>1929.2438544791294</v>
      </c>
      <c r="BZ45" s="573">
        <f t="shared" si="40"/>
        <v>1147.96914686322</v>
      </c>
      <c r="CA45" s="573">
        <f t="shared" si="40"/>
        <v>1735.6495866828745</v>
      </c>
      <c r="CB45" s="573">
        <f t="shared" si="40"/>
        <v>4476.3429060822291</v>
      </c>
      <c r="CC45" s="573">
        <f t="shared" si="40"/>
        <v>5281.8364206335764</v>
      </c>
      <c r="CD45" s="573">
        <f t="shared" si="40"/>
        <v>4501.7539911546464</v>
      </c>
      <c r="CE45" s="573">
        <f t="shared" si="40"/>
        <v>5083.9761794780161</v>
      </c>
      <c r="CF45" s="573">
        <f t="shared" si="40"/>
        <v>7808.9009482842685</v>
      </c>
      <c r="CG45" s="573">
        <f t="shared" si="40"/>
        <v>8608.7201095250475</v>
      </c>
      <c r="CH45" s="573">
        <f t="shared" si="40"/>
        <v>7831.0830012805527</v>
      </c>
      <c r="CI45" s="573">
        <f t="shared" si="40"/>
        <v>8409.0657810378052</v>
      </c>
      <c r="CJ45" s="573">
        <f t="shared" si="40"/>
        <v>11119.434439813514</v>
      </c>
      <c r="CK45" s="573">
        <f t="shared" si="40"/>
        <v>11927.87682794303</v>
      </c>
      <c r="CL45" s="573">
        <f t="shared" si="40"/>
        <v>11140.510796948256</v>
      </c>
      <c r="CM45" s="573">
        <f t="shared" si="40"/>
        <v>11715.245478496799</v>
      </c>
      <c r="CN45" s="573">
        <f t="shared" si="40"/>
        <v>14412.05408769285</v>
      </c>
      <c r="CO45" s="573">
        <f t="shared" si="40"/>
        <v>15203.647905710628</v>
      </c>
      <c r="CP45" s="573">
        <f t="shared" si="40"/>
        <v>14433.748015390604</v>
      </c>
      <c r="CQ45" s="573">
        <f t="shared" si="40"/>
        <v>15006.040579120872</v>
      </c>
      <c r="CR45" s="573">
        <f t="shared" si="40"/>
        <v>17690.108913846576</v>
      </c>
      <c r="CS45" s="573">
        <f t="shared" si="40"/>
        <v>18478.779332275335</v>
      </c>
      <c r="CT45" s="573">
        <f t="shared" si="40"/>
        <v>17713.817884547661</v>
      </c>
      <c r="CU45" s="573">
        <f t="shared" si="40"/>
        <v>18284.323354924207</v>
      </c>
      <c r="CV45" s="573">
        <f t="shared" si="40"/>
        <v>20956.327562599021</v>
      </c>
      <c r="CW45" s="573">
        <f t="shared" si="40"/>
        <v>21742.675576124784</v>
      </c>
      <c r="CX45" s="573">
        <f t="shared" si="40"/>
        <v>20983.183753404752</v>
      </c>
      <c r="CY45" s="573">
        <f t="shared" si="40"/>
        <v>21552.434196587146</v>
      </c>
      <c r="CZ45" s="573">
        <f t="shared" si="40"/>
        <v>24212.933397011988</v>
      </c>
      <c r="DA45" s="573">
        <f t="shared" si="40"/>
        <v>25010.024934140838</v>
      </c>
      <c r="DB45" s="573">
        <f t="shared" si="40"/>
        <v>24243.852966765313</v>
      </c>
      <c r="DC45" s="573">
        <f t="shared" si="40"/>
        <v>24812.280294589553</v>
      </c>
      <c r="DD45" s="573">
        <f t="shared" si="40"/>
        <v>27461.738246079873</v>
      </c>
      <c r="DE45" s="573">
        <f t="shared" si="40"/>
        <v>28244.821568227864</v>
      </c>
      <c r="DF45" s="573">
        <f t="shared" si="40"/>
        <v>27497.461472431005</v>
      </c>
      <c r="DG45" s="573">
        <f t="shared" si="40"/>
        <v>28065.41601613344</v>
      </c>
      <c r="DH45" s="573">
        <f t="shared" si="40"/>
        <v>30704.218762927816</v>
      </c>
      <c r="DI45" s="573">
        <f t="shared" si="40"/>
        <v>-937.35279580348652</v>
      </c>
      <c r="DJ45" s="573">
        <f t="shared" si="40"/>
        <v>0</v>
      </c>
      <c r="DK45" s="573">
        <f t="shared" si="40"/>
        <v>0</v>
      </c>
      <c r="DL45" s="573">
        <f t="shared" si="40"/>
        <v>0</v>
      </c>
      <c r="DM45" s="573">
        <f t="shared" si="40"/>
        <v>0</v>
      </c>
      <c r="DN45" s="573">
        <f t="shared" si="40"/>
        <v>0</v>
      </c>
      <c r="DO45" s="573">
        <f t="shared" si="40"/>
        <v>0</v>
      </c>
      <c r="DP45" s="573">
        <f t="shared" si="40"/>
        <v>0</v>
      </c>
      <c r="DQ45" s="573">
        <f t="shared" si="40"/>
        <v>0</v>
      </c>
      <c r="DR45" s="573">
        <f t="shared" si="40"/>
        <v>0</v>
      </c>
      <c r="DS45" s="573">
        <f t="shared" si="40"/>
        <v>0</v>
      </c>
      <c r="DT45" s="573">
        <f t="shared" si="40"/>
        <v>0</v>
      </c>
      <c r="DU45" s="573">
        <f t="shared" si="40"/>
        <v>0</v>
      </c>
      <c r="DV45" s="573">
        <f t="shared" si="40"/>
        <v>0</v>
      </c>
      <c r="DW45" s="573">
        <f t="shared" si="40"/>
        <v>0</v>
      </c>
      <c r="DX45" s="573">
        <f t="shared" si="40"/>
        <v>0</v>
      </c>
      <c r="DY45" s="573">
        <f t="shared" si="40"/>
        <v>0</v>
      </c>
      <c r="DZ45" s="573">
        <f t="shared" si="40"/>
        <v>0</v>
      </c>
      <c r="EA45" s="573">
        <f t="shared" si="40"/>
        <v>0</v>
      </c>
      <c r="EB45" s="573">
        <f t="shared" si="40"/>
        <v>0</v>
      </c>
      <c r="EC45" s="573">
        <f t="shared" si="40"/>
        <v>0</v>
      </c>
      <c r="ED45" s="573">
        <f t="shared" si="40"/>
        <v>0</v>
      </c>
      <c r="EE45" s="573">
        <f t="shared" si="40"/>
        <v>0</v>
      </c>
      <c r="EF45" s="573">
        <f t="shared" si="40"/>
        <v>0</v>
      </c>
      <c r="EG45" s="573">
        <f t="shared" si="40"/>
        <v>0</v>
      </c>
      <c r="EH45" s="573">
        <f t="shared" ref="EH45:GJ45" si="41">EG48</f>
        <v>0</v>
      </c>
      <c r="EI45" s="573">
        <f t="shared" si="41"/>
        <v>0</v>
      </c>
      <c r="EJ45" s="573">
        <f t="shared" si="41"/>
        <v>0</v>
      </c>
      <c r="EK45" s="573">
        <f t="shared" si="41"/>
        <v>0</v>
      </c>
      <c r="EL45" s="573">
        <f t="shared" si="41"/>
        <v>0</v>
      </c>
      <c r="EM45" s="573">
        <f t="shared" si="41"/>
        <v>0</v>
      </c>
      <c r="EN45" s="573">
        <f t="shared" si="41"/>
        <v>0</v>
      </c>
      <c r="EO45" s="573">
        <f t="shared" si="41"/>
        <v>0</v>
      </c>
      <c r="EP45" s="573">
        <f t="shared" si="41"/>
        <v>0</v>
      </c>
      <c r="EQ45" s="573">
        <f t="shared" si="41"/>
        <v>0</v>
      </c>
      <c r="ER45" s="573">
        <f t="shared" si="41"/>
        <v>0</v>
      </c>
      <c r="ES45" s="573">
        <f t="shared" si="41"/>
        <v>0</v>
      </c>
      <c r="ET45" s="573">
        <f t="shared" si="41"/>
        <v>0</v>
      </c>
      <c r="EU45" s="573">
        <f t="shared" si="41"/>
        <v>0</v>
      </c>
      <c r="EV45" s="573">
        <f t="shared" si="41"/>
        <v>0</v>
      </c>
      <c r="EW45" s="573">
        <f t="shared" si="41"/>
        <v>0</v>
      </c>
      <c r="EX45" s="573">
        <f t="shared" si="41"/>
        <v>0</v>
      </c>
      <c r="EY45" s="573">
        <f t="shared" si="41"/>
        <v>0</v>
      </c>
      <c r="EZ45" s="573">
        <f t="shared" si="41"/>
        <v>0</v>
      </c>
      <c r="FA45" s="573">
        <f t="shared" si="41"/>
        <v>0</v>
      </c>
      <c r="FB45" s="573">
        <f t="shared" si="41"/>
        <v>0</v>
      </c>
      <c r="FC45" s="573">
        <f t="shared" si="41"/>
        <v>0</v>
      </c>
      <c r="FD45" s="573">
        <f t="shared" si="41"/>
        <v>0</v>
      </c>
      <c r="FE45" s="573">
        <f t="shared" si="41"/>
        <v>0</v>
      </c>
      <c r="FF45" s="573">
        <f t="shared" si="41"/>
        <v>0</v>
      </c>
      <c r="FG45" s="573">
        <f t="shared" si="41"/>
        <v>0</v>
      </c>
      <c r="FH45" s="573">
        <f t="shared" si="41"/>
        <v>0</v>
      </c>
      <c r="FI45" s="573">
        <f t="shared" si="41"/>
        <v>0</v>
      </c>
      <c r="FJ45" s="573">
        <f t="shared" si="41"/>
        <v>0</v>
      </c>
      <c r="FK45" s="573">
        <f t="shared" si="41"/>
        <v>0</v>
      </c>
      <c r="FL45" s="573">
        <f t="shared" si="41"/>
        <v>0</v>
      </c>
      <c r="FM45" s="573">
        <f t="shared" si="41"/>
        <v>0</v>
      </c>
      <c r="FN45" s="573">
        <f t="shared" si="41"/>
        <v>0</v>
      </c>
      <c r="FO45" s="573">
        <f t="shared" si="41"/>
        <v>0</v>
      </c>
      <c r="FP45" s="573">
        <f t="shared" si="41"/>
        <v>0</v>
      </c>
      <c r="FQ45" s="573">
        <f t="shared" si="41"/>
        <v>0</v>
      </c>
      <c r="FR45" s="573">
        <f t="shared" si="41"/>
        <v>0</v>
      </c>
      <c r="FS45" s="573">
        <f t="shared" si="41"/>
        <v>0</v>
      </c>
      <c r="FT45" s="573">
        <f t="shared" si="41"/>
        <v>0</v>
      </c>
      <c r="FU45" s="573">
        <f t="shared" si="41"/>
        <v>0</v>
      </c>
      <c r="FV45" s="573">
        <f t="shared" si="41"/>
        <v>0</v>
      </c>
      <c r="FW45" s="573">
        <f t="shared" si="41"/>
        <v>0</v>
      </c>
      <c r="FX45" s="573">
        <f t="shared" si="41"/>
        <v>0</v>
      </c>
      <c r="FY45" s="573">
        <f t="shared" si="41"/>
        <v>0</v>
      </c>
      <c r="FZ45" s="573">
        <f t="shared" si="41"/>
        <v>0</v>
      </c>
      <c r="GA45" s="573">
        <f t="shared" si="41"/>
        <v>0</v>
      </c>
      <c r="GB45" s="573">
        <f t="shared" si="41"/>
        <v>0</v>
      </c>
      <c r="GC45" s="573">
        <f t="shared" si="41"/>
        <v>0</v>
      </c>
      <c r="GD45" s="573">
        <f t="shared" si="41"/>
        <v>0</v>
      </c>
      <c r="GE45" s="573">
        <f t="shared" si="41"/>
        <v>0</v>
      </c>
      <c r="GF45" s="573">
        <f t="shared" si="41"/>
        <v>0</v>
      </c>
      <c r="GG45" s="573">
        <f t="shared" si="41"/>
        <v>0</v>
      </c>
      <c r="GH45" s="573">
        <f t="shared" si="41"/>
        <v>0</v>
      </c>
      <c r="GI45" s="573">
        <f t="shared" si="41"/>
        <v>0</v>
      </c>
      <c r="GJ45" s="573">
        <f t="shared" si="41"/>
        <v>0</v>
      </c>
    </row>
    <row r="46" spans="1:192" s="509" customFormat="1" x14ac:dyDescent="0.35">
      <c r="A46" s="15"/>
      <c r="B46" s="15"/>
      <c r="C46" s="21"/>
      <c r="D46" s="60"/>
      <c r="E46" s="508" t="str">
        <f xml:space="preserve"> 'FS Qtr'!E$50</f>
        <v>Cash flow available for dividends</v>
      </c>
      <c r="F46" s="508">
        <f xml:space="preserve"> 'FS Qtr'!F$50</f>
        <v>0</v>
      </c>
      <c r="G46" s="508" t="str">
        <f xml:space="preserve"> 'FS Qtr'!G$50</f>
        <v>$ 000s</v>
      </c>
      <c r="H46" s="508">
        <f xml:space="preserve"> 'FS Qtr'!H$50</f>
        <v>137335.11101667481</v>
      </c>
      <c r="I46" s="508">
        <f xml:space="preserve"> 'FS Qtr'!I$50</f>
        <v>0</v>
      </c>
      <c r="J46" s="508">
        <f xml:space="preserve"> 'FS Qtr'!J$50</f>
        <v>0</v>
      </c>
      <c r="K46" s="508">
        <f xml:space="preserve"> 'FS Qtr'!K$50</f>
        <v>0</v>
      </c>
      <c r="L46" s="508">
        <f xml:space="preserve"> 'FS Qtr'!L$50</f>
        <v>0</v>
      </c>
      <c r="M46" s="508">
        <f xml:space="preserve"> 'FS Qtr'!M$50</f>
        <v>0</v>
      </c>
      <c r="N46" s="508">
        <f xml:space="preserve"> 'FS Qtr'!N$50</f>
        <v>1609.2766591005857</v>
      </c>
      <c r="O46" s="508">
        <f xml:space="preserve"> 'FS Qtr'!O$50</f>
        <v>1680.4897638449829</v>
      </c>
      <c r="P46" s="508">
        <f xml:space="preserve"> 'FS Qtr'!P$50</f>
        <v>0</v>
      </c>
      <c r="Q46" s="508">
        <f xml:space="preserve"> 'FS Qtr'!Q$50</f>
        <v>106.43569531523866</v>
      </c>
      <c r="R46" s="508">
        <f xml:space="preserve"> 'FS Qtr'!R$50</f>
        <v>2475.6183085208986</v>
      </c>
      <c r="S46" s="508">
        <f xml:space="preserve"> 'FS Qtr'!S$50</f>
        <v>1645.8460319049823</v>
      </c>
      <c r="T46" s="508">
        <f xml:space="preserve"> 'FS Qtr'!T$50</f>
        <v>0</v>
      </c>
      <c r="U46" s="508">
        <f xml:space="preserve"> 'FS Qtr'!U$50</f>
        <v>52.349242914758975</v>
      </c>
      <c r="V46" s="508">
        <f xml:space="preserve"> 'FS Qtr'!V$50</f>
        <v>2436.5904572954696</v>
      </c>
      <c r="W46" s="508">
        <f xml:space="preserve"> 'FS Qtr'!W$50</f>
        <v>1611.0012598168032</v>
      </c>
      <c r="X46" s="508">
        <f xml:space="preserve"> 'FS Qtr'!X$50</f>
        <v>0</v>
      </c>
      <c r="Y46" s="508">
        <f xml:space="preserve"> 'FS Qtr'!Y$50</f>
        <v>0</v>
      </c>
      <c r="Z46" s="508">
        <f xml:space="preserve"> 'FS Qtr'!Z$50</f>
        <v>2395.5561660180329</v>
      </c>
      <c r="AA46" s="508">
        <f xml:space="preserve"> 'FS Qtr'!AA$50</f>
        <v>1575.9471128545988</v>
      </c>
      <c r="AB46" s="508">
        <f xml:space="preserve"> 'FS Qtr'!AB$50</f>
        <v>0</v>
      </c>
      <c r="AC46" s="508">
        <f xml:space="preserve"> 'FS Qtr'!AC$50</f>
        <v>0</v>
      </c>
      <c r="AD46" s="508">
        <f xml:space="preserve"> 'FS Qtr'!AD$50</f>
        <v>2298.8765291519026</v>
      </c>
      <c r="AE46" s="508">
        <f xml:space="preserve"> 'FS Qtr'!AE$50</f>
        <v>1540.6750643856813</v>
      </c>
      <c r="AF46" s="508">
        <f xml:space="preserve"> 'FS Qtr'!AF$50</f>
        <v>0</v>
      </c>
      <c r="AG46" s="508">
        <f xml:space="preserve"> 'FS Qtr'!AG$50</f>
        <v>0</v>
      </c>
      <c r="AH46" s="508">
        <f xml:space="preserve"> 'FS Qtr'!AH$50</f>
        <v>2201.928764696172</v>
      </c>
      <c r="AI46" s="508">
        <f xml:space="preserve"> 'FS Qtr'!AI$50</f>
        <v>1505.1763909909546</v>
      </c>
      <c r="AJ46" s="508">
        <f xml:space="preserve"> 'FS Qtr'!AJ$50</f>
        <v>0</v>
      </c>
      <c r="AK46" s="508">
        <f xml:space="preserve"> 'FS Qtr'!AK$50</f>
        <v>0</v>
      </c>
      <c r="AL46" s="508">
        <f xml:space="preserve"> 'FS Qtr'!AL$50</f>
        <v>2104.2028715355577</v>
      </c>
      <c r="AM46" s="508">
        <f xml:space="preserve"> 'FS Qtr'!AM$50</f>
        <v>1469.4421674637601</v>
      </c>
      <c r="AN46" s="508">
        <f xml:space="preserve"> 'FS Qtr'!AN$50</f>
        <v>0</v>
      </c>
      <c r="AO46" s="508">
        <f xml:space="preserve"> 'FS Qtr'!AO$50</f>
        <v>0</v>
      </c>
      <c r="AP46" s="508">
        <f xml:space="preserve"> 'FS Qtr'!AP$50</f>
        <v>2006.1372566113337</v>
      </c>
      <c r="AQ46" s="508">
        <f xml:space="preserve"> 'FS Qtr'!AQ$50</f>
        <v>1405.8780801420016</v>
      </c>
      <c r="AR46" s="508">
        <f xml:space="preserve"> 'FS Qtr'!AR$50</f>
        <v>0</v>
      </c>
      <c r="AS46" s="508">
        <f xml:space="preserve"> 'FS Qtr'!AS$50</f>
        <v>0</v>
      </c>
      <c r="AT46" s="508">
        <f xml:space="preserve"> 'FS Qtr'!AT$50</f>
        <v>485.66117774142617</v>
      </c>
      <c r="AU46" s="508">
        <f xml:space="preserve"> 'FS Qtr'!AU$50</f>
        <v>1274.6791616664782</v>
      </c>
      <c r="AV46" s="508">
        <f xml:space="preserve"> 'FS Qtr'!AV$50</f>
        <v>0</v>
      </c>
      <c r="AW46" s="508">
        <f xml:space="preserve"> 'FS Qtr'!AW$50</f>
        <v>0</v>
      </c>
      <c r="AX46" s="508">
        <f xml:space="preserve"> 'FS Qtr'!AX$50</f>
        <v>217.47307364408721</v>
      </c>
      <c r="AY46" s="508">
        <f xml:space="preserve"> 'FS Qtr'!AY$50</f>
        <v>1183.9660197465196</v>
      </c>
      <c r="AZ46" s="508">
        <f xml:space="preserve"> 'FS Qtr'!AZ$50</f>
        <v>0</v>
      </c>
      <c r="BA46" s="508">
        <f xml:space="preserve"> 'FS Qtr'!BA$50</f>
        <v>975.54534925758367</v>
      </c>
      <c r="BB46" s="508">
        <f xml:space="preserve"> 'FS Qtr'!BB$50</f>
        <v>3589.1280810813978</v>
      </c>
      <c r="BC46" s="508">
        <f xml:space="preserve"> 'FS Qtr'!BC$50</f>
        <v>3392.7344752881008</v>
      </c>
      <c r="BD46" s="508">
        <f xml:space="preserve"> 'FS Qtr'!BD$50</f>
        <v>1408.1438378547855</v>
      </c>
      <c r="BE46" s="508">
        <f xml:space="preserve"> 'FS Qtr'!BE$50</f>
        <v>1767.5207382834178</v>
      </c>
      <c r="BF46" s="508">
        <f xml:space="preserve"> 'FS Qtr'!BF$50</f>
        <v>3533.8689630145177</v>
      </c>
      <c r="BG46" s="508">
        <f xml:space="preserve"> 'FS Qtr'!BG$50</f>
        <v>3339.6228958296629</v>
      </c>
      <c r="BH46" s="508">
        <f xml:space="preserve"> 'FS Qtr'!BH$50</f>
        <v>1351.8115914107027</v>
      </c>
      <c r="BI46" s="508">
        <f xml:space="preserve"> 'FS Qtr'!BI$50</f>
        <v>1738.5209549849819</v>
      </c>
      <c r="BJ46" s="508">
        <f xml:space="preserve"> 'FS Qtr'!BJ$50</f>
        <v>3482.5887468084061</v>
      </c>
      <c r="BK46" s="508">
        <f xml:space="preserve"> 'FS Qtr'!BK$50</f>
        <v>3290.276842867032</v>
      </c>
      <c r="BL46" s="508">
        <f xml:space="preserve"> 'FS Qtr'!BL$50</f>
        <v>1313.3498192866155</v>
      </c>
      <c r="BM46" s="508">
        <f xml:space="preserve"> 'FS Qtr'!BM$50</f>
        <v>1698.5010651160228</v>
      </c>
      <c r="BN46" s="508">
        <f xml:space="preserve"> 'FS Qtr'!BN$50</f>
        <v>3434.4997216980087</v>
      </c>
      <c r="BO46" s="508">
        <f xml:space="preserve"> 'FS Qtr'!BO$50</f>
        <v>3243.9476256645717</v>
      </c>
      <c r="BP46" s="508">
        <f xml:space="preserve"> 'FS Qtr'!BP$50</f>
        <v>1277.6961186631779</v>
      </c>
      <c r="BQ46" s="508">
        <f xml:space="preserve"> 'FS Qtr'!BQ$50</f>
        <v>1661.1356374165398</v>
      </c>
      <c r="BR46" s="508">
        <f xml:space="preserve"> 'FS Qtr'!BR$50</f>
        <v>3388.9585181053608</v>
      </c>
      <c r="BS46" s="508">
        <f xml:space="preserve"> 'FS Qtr'!BS$50</f>
        <v>3200.0236685002988</v>
      </c>
      <c r="BT46" s="508">
        <f xml:space="preserve"> 'FS Qtr'!BT$50</f>
        <v>1258.0482565893556</v>
      </c>
      <c r="BU46" s="508">
        <f xml:space="preserve"> 'FS Qtr'!BU$50</f>
        <v>1612.0930430283136</v>
      </c>
      <c r="BV46" s="508">
        <f xml:space="preserve"> 'FS Qtr'!BV$50</f>
        <v>3345.4392915473518</v>
      </c>
      <c r="BW46" s="508">
        <f xml:space="preserve"> 'FS Qtr'!BW$50</f>
        <v>3158.0050351502864</v>
      </c>
      <c r="BX46" s="508">
        <f xml:space="preserve"> 'FS Qtr'!BX$50</f>
        <v>1212.5945402209022</v>
      </c>
      <c r="BY46" s="508">
        <f xml:space="preserve"> 'FS Qtr'!BY$50</f>
        <v>1592.2578910871157</v>
      </c>
      <c r="BZ46" s="508">
        <f xml:space="preserve"> 'FS Qtr'!BZ$50</f>
        <v>3303.5118797051987</v>
      </c>
      <c r="CA46" s="508">
        <f xml:space="preserve"> 'FS Qtr'!CA$50</f>
        <v>3117.4826778710108</v>
      </c>
      <c r="CB46" s="508">
        <f xml:space="preserve"> 'FS Qtr'!CB$50</f>
        <v>1182.2828730230044</v>
      </c>
      <c r="CC46" s="508">
        <f xml:space="preserve"> 'FS Qtr'!CC$50</f>
        <v>1559.9235304634544</v>
      </c>
      <c r="CD46" s="508">
        <f xml:space="preserve"> 'FS Qtr'!CD$50</f>
        <v>3262.8240101389092</v>
      </c>
      <c r="CE46" s="508">
        <f xml:space="preserve"> 'FS Qtr'!CE$50</f>
        <v>3078.1215344885677</v>
      </c>
      <c r="CF46" s="508">
        <f xml:space="preserve"> 'FS Qtr'!CF$50</f>
        <v>1153.0159269230949</v>
      </c>
      <c r="CG46" s="508">
        <f xml:space="preserve"> 'FS Qtr'!CG$50</f>
        <v>1528.5655641509625</v>
      </c>
      <c r="CH46" s="508">
        <f xml:space="preserve"> 'FS Qtr'!CH$50</f>
        <v>3223.0868072503745</v>
      </c>
      <c r="CI46" s="508">
        <f xml:space="preserve"> 'FS Qtr'!CI$50</f>
        <v>3039.6467597681117</v>
      </c>
      <c r="CJ46" s="508">
        <f xml:space="preserve"> 'FS Qtr'!CJ$50</f>
        <v>1137.7204891219169</v>
      </c>
      <c r="CK46" s="508">
        <f xml:space="preserve"> 'FS Qtr'!CK$50</f>
        <v>1484.7469952299834</v>
      </c>
      <c r="CL46" s="508">
        <f xml:space="preserve"> 'FS Qtr'!CL$50</f>
        <v>3184.062986477446</v>
      </c>
      <c r="CM46" s="508">
        <f xml:space="preserve"> 'FS Qtr'!CM$50</f>
        <v>3001.8325096466237</v>
      </c>
      <c r="CN46" s="508">
        <f xml:space="preserve"> 'FS Qtr'!CN$50</f>
        <v>1096.6177184683522</v>
      </c>
      <c r="CO46" s="508">
        <f xml:space="preserve"> 'FS Qtr'!CO$50</f>
        <v>1467.8271924254402</v>
      </c>
      <c r="CP46" s="508">
        <f xml:space="preserve"> 'FS Qtr'!CP$50</f>
        <v>3145.5572372261281</v>
      </c>
      <c r="CQ46" s="508">
        <f xml:space="preserve"> 'FS Qtr'!CQ$50</f>
        <v>2964.492804760534</v>
      </c>
      <c r="CR46" s="508">
        <f xml:space="preserve"> 'FS Qtr'!CR$50</f>
        <v>1069.0948884635964</v>
      </c>
      <c r="CS46" s="508">
        <f xml:space="preserve"> 'FS Qtr'!CS$50</f>
        <v>1438.0732209074138</v>
      </c>
      <c r="CT46" s="508">
        <f xml:space="preserve"> 'FS Qtr'!CT$50</f>
        <v>3107.4083885145069</v>
      </c>
      <c r="CU46" s="508">
        <f xml:space="preserve"> 'FS Qtr'!CU$50</f>
        <v>2927.4740875431035</v>
      </c>
      <c r="CV46" s="508">
        <f xml:space="preserve"> 'FS Qtr'!CV$50</f>
        <v>1041.8178933940515</v>
      </c>
      <c r="CW46" s="508">
        <f xml:space="preserve"> 'FS Qtr'!CW$50</f>
        <v>1408.5335472786705</v>
      </c>
      <c r="CX46" s="508">
        <f xml:space="preserve"> 'FS Qtr'!CX$50</f>
        <v>3069.4830266168024</v>
      </c>
      <c r="CY46" s="508">
        <f xml:space="preserve"> 'FS Qtr'!CY$50</f>
        <v>2890.6491587152909</v>
      </c>
      <c r="CZ46" s="508">
        <f xml:space="preserve"> 'FS Qtr'!CZ$50</f>
        <v>1027.2414954193021</v>
      </c>
      <c r="DA46" s="508">
        <f xml:space="preserve"> 'FS Qtr'!DA$50</f>
        <v>1366.5165589107055</v>
      </c>
      <c r="DB46" s="508">
        <f xml:space="preserve"> 'FS Qtr'!DB$50</f>
        <v>3031.6702953400254</v>
      </c>
      <c r="DC46" s="508">
        <f xml:space="preserve"> 'FS Qtr'!DC$50</f>
        <v>2853.9122372708212</v>
      </c>
      <c r="DD46" s="508">
        <f xml:space="preserve"> 'FS Qtr'!DD$50</f>
        <v>987.5376079284955</v>
      </c>
      <c r="DE46" s="508">
        <f xml:space="preserve"> 'FS Qtr'!DE$50</f>
        <v>1349.6531282610113</v>
      </c>
      <c r="DF46" s="508">
        <f xml:space="preserve"> 'FS Qtr'!DF$50</f>
        <v>2993.8776595310055</v>
      </c>
      <c r="DG46" s="508">
        <f xml:space="preserve"> 'FS Qtr'!DG$50</f>
        <v>2817.1749355231668</v>
      </c>
      <c r="DH46" s="508">
        <f xml:space="preserve"> 'FS Qtr'!DH$50</f>
        <v>-31641.571558731303</v>
      </c>
      <c r="DI46" s="508">
        <f xml:space="preserve"> 'FS Qtr'!DI$50</f>
        <v>1115.7249845322524</v>
      </c>
      <c r="DJ46" s="508">
        <f xml:space="preserve"> 'FS Qtr'!DJ$50</f>
        <v>3.1702789419796319E-13</v>
      </c>
      <c r="DK46" s="508">
        <f xml:space="preserve"> 'FS Qtr'!DK$50</f>
        <v>3.1708813912700863E-13</v>
      </c>
      <c r="DL46" s="508">
        <f xml:space="preserve"> 'FS Qtr'!DL$50</f>
        <v>3.1023224437376483E-13</v>
      </c>
      <c r="DM46" s="508">
        <f xml:space="preserve"> 'FS Qtr'!DM$50</f>
        <v>3.1374879108625463E-13</v>
      </c>
      <c r="DN46" s="508">
        <f xml:space="preserve"> 'FS Qtr'!DN$50</f>
        <v>3.172367432853207E-13</v>
      </c>
      <c r="DO46" s="508">
        <f xml:space="preserve"> 'FS Qtr'!DO$50</f>
        <v>3.1727590248920032E-13</v>
      </c>
      <c r="DP46" s="508">
        <f xml:space="preserve"> 'FS Qtr'!DP$50</f>
        <v>3.1389975265483371E-13</v>
      </c>
      <c r="DQ46" s="508">
        <f xml:space="preserve"> 'FS Qtr'!DQ$50</f>
        <v>3.1394444522447884E-13</v>
      </c>
      <c r="DR46" s="508">
        <f xml:space="preserve"> 'FS Qtr'!DR$50</f>
        <v>3.174676821799949E-13</v>
      </c>
      <c r="DS46" s="508">
        <f xml:space="preserve"> 'FS Qtr'!DS$50</f>
        <v>3.175108577124774E-13</v>
      </c>
      <c r="DT46" s="508">
        <f xml:space="preserve"> 'FS Qtr'!DT$50</f>
        <v>3.1067818781593812E-13</v>
      </c>
      <c r="DU46" s="508">
        <f xml:space="preserve"> 'FS Qtr'!DU$50</f>
        <v>3.1418578510056249E-13</v>
      </c>
      <c r="DV46" s="508">
        <f xml:space="preserve"> 'FS Qtr'!DV$50</f>
        <v>3.1767954351380465E-13</v>
      </c>
      <c r="DW46" s="508">
        <f xml:space="preserve"> 'FS Qtr'!DW$50</f>
        <v>3.1773878436069935E-13</v>
      </c>
      <c r="DX46" s="508">
        <f xml:space="preserve"> 'FS Qtr'!DX$50</f>
        <v>3.1089428375707942E-13</v>
      </c>
      <c r="DY46" s="508">
        <f xml:space="preserve"> 'FS Qtr'!DY$50</f>
        <v>3.1438441874342976E-13</v>
      </c>
      <c r="DZ46" s="508">
        <f xml:space="preserve"> 'FS Qtr'!DZ$50</f>
        <v>3.1788136402610692E-13</v>
      </c>
      <c r="EA46" s="508">
        <f xml:space="preserve"> 'FS Qtr'!EA$50</f>
        <v>3.179476334480568E-13</v>
      </c>
      <c r="EB46" s="508">
        <f xml:space="preserve"> 'FS Qtr'!EB$50</f>
        <v>3.1107305403565987E-13</v>
      </c>
      <c r="EC46" s="508">
        <f xml:space="preserve"> 'FS Qtr'!EC$50</f>
        <v>3.1457411387236796E-13</v>
      </c>
      <c r="ED46" s="508">
        <f xml:space="preserve"> 'FS Qtr'!ED$50</f>
        <v>3.1810427026357504E-13</v>
      </c>
      <c r="EE46" s="508">
        <f xml:space="preserve"> 'FS Qtr'!EE$50</f>
        <v>3.1815748661756524E-13</v>
      </c>
      <c r="EF46" s="508">
        <f xml:space="preserve"> 'FS Qtr'!EF$50</f>
        <v>3.1475189098273408E-13</v>
      </c>
      <c r="EG46" s="508">
        <f xml:space="preserve"> 'FS Qtr'!EG$50</f>
        <v>3.1481942642130893E-13</v>
      </c>
      <c r="EH46" s="508">
        <f xml:space="preserve"> 'FS Qtr'!EH$50</f>
        <v>3.183221560902894E-13</v>
      </c>
      <c r="EI46" s="508">
        <f xml:space="preserve"> 'FS Qtr'!EI$50</f>
        <v>3.183844091836363E-13</v>
      </c>
      <c r="EJ46" s="508">
        <f xml:space="preserve"> 'FS Qtr'!EJ$50</f>
        <v>3.1150622817222033E-13</v>
      </c>
      <c r="EK46" s="508">
        <f xml:space="preserve"> 'FS Qtr'!EK$50</f>
        <v>3.1503792342846281E-13</v>
      </c>
      <c r="EL46" s="508">
        <f xml:space="preserve"> 'FS Qtr'!EL$50</f>
        <v>3.1856514397077266E-13</v>
      </c>
      <c r="EM46" s="508">
        <f xml:space="preserve"> 'FS Qtr'!EM$50</f>
        <v>3.186032990925015E-13</v>
      </c>
      <c r="EN46" s="508">
        <f xml:space="preserve"> 'FS Qtr'!EN$50</f>
        <v>3.1171446607913821E-13</v>
      </c>
      <c r="EO46" s="508">
        <f xml:space="preserve"> 'FS Qtr'!EO$50</f>
        <v>3.1522265271632932E-13</v>
      </c>
      <c r="EP46" s="508">
        <f xml:space="preserve"> 'FS Qtr'!EP$50</f>
        <v>3.1873282568994912E-13</v>
      </c>
      <c r="EQ46" s="508">
        <f xml:space="preserve"> 'FS Qtr'!EQ$50</f>
        <v>3.1879206653684382E-13</v>
      </c>
      <c r="ER46" s="508">
        <f xml:space="preserve"> 'FS Qtr'!ER$50</f>
        <v>3.1191582820611077E-13</v>
      </c>
      <c r="ES46" s="508">
        <f xml:space="preserve"> 'FS Qtr'!ES$50</f>
        <v>3.1545108140562663E-13</v>
      </c>
      <c r="ET46" s="508">
        <f xml:space="preserve"> 'FS Qtr'!ET$50</f>
        <v>3.1898585439194001E-13</v>
      </c>
      <c r="EU46" s="508">
        <f xml:space="preserve"> 'FS Qtr'!EU$50</f>
        <v>3.1905011564958843E-13</v>
      </c>
      <c r="EV46" s="508">
        <f xml:space="preserve"> 'FS Qtr'!EV$50</f>
        <v>3.1561694049742074E-13</v>
      </c>
      <c r="EW46" s="508">
        <f xml:space="preserve"> 'FS Qtr'!EW$50</f>
        <v>3.1565666722599412E-13</v>
      </c>
      <c r="EX46" s="508">
        <f xml:space="preserve"> 'FS Qtr'!EX$50</f>
        <v>3.1918867898639291E-13</v>
      </c>
      <c r="EY46" s="508">
        <f xml:space="preserve"> 'FS Qtr'!EY$50</f>
        <v>3.1924992799758918E-13</v>
      </c>
      <c r="EZ46" s="508">
        <f xml:space="preserve"> 'FS Qtr'!EZ$50</f>
        <v>3.1236078939400616E-13</v>
      </c>
      <c r="FA46" s="508">
        <f xml:space="preserve"> 'FS Qtr'!FA$50</f>
        <v>3.1587814373779116E-13</v>
      </c>
      <c r="FB46" s="508">
        <f xml:space="preserve"> 'FS Qtr'!FB$50</f>
        <v>3.1941560155246402E-13</v>
      </c>
      <c r="FC46" s="508">
        <f xml:space="preserve"> 'FS Qtr'!FC$50</f>
        <v>3.1946078524924815E-13</v>
      </c>
      <c r="FD46" s="508">
        <f xml:space="preserve"> 'FS Qtr'!FD$50</f>
        <v>3.1257884984370321E-13</v>
      </c>
      <c r="FE46" s="508">
        <f xml:space="preserve"> 'FS Qtr'!FE$50</f>
        <v>3.1610855876351711E-13</v>
      </c>
      <c r="FF46" s="508">
        <f xml:space="preserve"> 'FS Qtr'!FF$50</f>
        <v>3.1965055677574131E-13</v>
      </c>
      <c r="FG46" s="508">
        <f xml:space="preserve"> 'FS Qtr'!FG$50</f>
        <v>3.1970678537618366E-13</v>
      </c>
      <c r="FH46" s="508">
        <f xml:space="preserve"> 'FS Qtr'!FH$50</f>
        <v>3.1280083931051198E-13</v>
      </c>
      <c r="FI46" s="508">
        <f xml:space="preserve"> 'FS Qtr'!FI$50</f>
        <v>3.1631911042495635E-13</v>
      </c>
      <c r="FJ46" s="508">
        <f xml:space="preserve"> 'FS Qtr'!FJ$50</f>
        <v>3.1987045076675714E-13</v>
      </c>
      <c r="FK46" s="508">
        <f xml:space="preserve"> 'FS Qtr'!FK$50</f>
        <v>3.1991362629923969E-13</v>
      </c>
      <c r="FL46" s="508">
        <f xml:space="preserve"> 'FS Qtr'!FL$50</f>
        <v>3.165008602081798E-13</v>
      </c>
      <c r="FM46" s="508">
        <f xml:space="preserve"> 'FS Qtr'!FM$50</f>
        <v>3.1654853228246798E-13</v>
      </c>
      <c r="FN46" s="508">
        <f xml:space="preserve"> 'FS Qtr'!FN$50</f>
        <v>3.2009837741497908E-13</v>
      </c>
      <c r="FO46" s="508">
        <f xml:space="preserve"> 'FS Qtr'!FO$50</f>
        <v>3.201626386726275E-13</v>
      </c>
      <c r="FP46" s="508">
        <f xml:space="preserve"> 'FS Qtr'!FP$50</f>
        <v>3.1327526812674485E-13</v>
      </c>
      <c r="FQ46" s="508">
        <f xml:space="preserve"> 'FS Qtr'!FQ$50</f>
        <v>3.1681569453212431E-13</v>
      </c>
      <c r="FR46" s="508">
        <f xml:space="preserve"> 'FS Qtr'!FR$50</f>
        <v>3.2035241019912066E-13</v>
      </c>
      <c r="FS46" s="508">
        <f xml:space="preserve"> 'FS Qtr'!FS$50</f>
        <v>3.2041165104601536E-13</v>
      </c>
      <c r="FT46" s="508">
        <f xml:space="preserve"> 'FS Qtr'!FT$50</f>
        <v>3.1351690267911188E-13</v>
      </c>
      <c r="FU46" s="508">
        <f xml:space="preserve"> 'FS Qtr'!FU$50</f>
        <v>3.17051075398922E-13</v>
      </c>
      <c r="FV46" s="508">
        <f xml:space="preserve"> 'FS Qtr'!FV$50</f>
        <v>3.2058636134024706E-13</v>
      </c>
      <c r="FW46" s="508">
        <f xml:space="preserve"> 'FS Qtr'!FW$50</f>
        <v>3.2062552054412663E-13</v>
      </c>
      <c r="FX46" s="508">
        <f xml:space="preserve"> 'FS Qtr'!FX$50</f>
        <v>3.1371433578897268E-13</v>
      </c>
      <c r="FY46" s="508">
        <f xml:space="preserve"> 'FS Qtr'!FY$50</f>
        <v>3.1726460656500419E-13</v>
      </c>
      <c r="FZ46" s="508">
        <f xml:space="preserve"> 'FS Qtr'!FZ$50</f>
        <v>3.2079219818115226E-13</v>
      </c>
      <c r="GA46" s="508">
        <f xml:space="preserve"> 'FS Qtr'!GA$50</f>
        <v>3.208614798495546E-13</v>
      </c>
      <c r="GB46" s="508">
        <f xml:space="preserve"> 'FS Qtr'!GB$50</f>
        <v>3.1741159546072595E-13</v>
      </c>
      <c r="GC46" s="508">
        <f xml:space="preserve"> 'FS Qtr'!GC$50</f>
        <v>3.1748608307680122E-13</v>
      </c>
      <c r="GD46" s="508">
        <f xml:space="preserve"> 'FS Qtr'!GD$50</f>
        <v>3.2104221463669096E-13</v>
      </c>
      <c r="GE46" s="508">
        <f xml:space="preserve"> 'FS Qtr'!GE$50</f>
        <v>3.2109342282637953E-13</v>
      </c>
      <c r="GF46" s="508">
        <f xml:space="preserve"> 'FS Qtr'!GF$50</f>
        <v>3.1416519050253558E-13</v>
      </c>
      <c r="GG46" s="508">
        <f xml:space="preserve"> 'FS Qtr'!GG$50</f>
        <v>3.1769564157002609E-13</v>
      </c>
      <c r="GH46" s="508">
        <f xml:space="preserve"> 'FS Qtr'!GH$50</f>
        <v>3.2126110454555605E-13</v>
      </c>
      <c r="GI46" s="508">
        <f xml:space="preserve"> 'FS Qtr'!GI$50</f>
        <v>3.2133540662471206E-13</v>
      </c>
      <c r="GJ46" s="508">
        <f xml:space="preserve"> 'FS Qtr'!GJ$50</f>
        <v>3.1441173632629217E-13</v>
      </c>
    </row>
    <row r="47" spans="1:192" s="275" customFormat="1" x14ac:dyDescent="0.35">
      <c r="A47" s="15"/>
      <c r="B47" s="15"/>
      <c r="C47" s="21"/>
      <c r="D47" s="60"/>
      <c r="E47" s="172" t="str">
        <f t="shared" ref="E47:BP47" si="42" xml:space="preserve"> E$62</f>
        <v>Dividends paid POS</v>
      </c>
      <c r="F47" s="172">
        <f t="shared" si="42"/>
        <v>0</v>
      </c>
      <c r="G47" s="172" t="str">
        <f t="shared" si="42"/>
        <v>$ 000s</v>
      </c>
      <c r="H47" s="172">
        <f t="shared" si="42"/>
        <v>137335.11101667475</v>
      </c>
      <c r="I47" s="172">
        <f t="shared" si="42"/>
        <v>0</v>
      </c>
      <c r="J47" s="172">
        <f t="shared" si="42"/>
        <v>0</v>
      </c>
      <c r="K47" s="172">
        <f t="shared" si="42"/>
        <v>0</v>
      </c>
      <c r="L47" s="172">
        <f t="shared" si="42"/>
        <v>0</v>
      </c>
      <c r="M47" s="172">
        <f t="shared" si="42"/>
        <v>0</v>
      </c>
      <c r="N47" s="172">
        <f t="shared" si="42"/>
        <v>1609.2766591005857</v>
      </c>
      <c r="O47" s="172">
        <f t="shared" si="42"/>
        <v>1680.4897638449829</v>
      </c>
      <c r="P47" s="172">
        <f t="shared" si="42"/>
        <v>0</v>
      </c>
      <c r="Q47" s="172">
        <f t="shared" si="42"/>
        <v>106.43569531523866</v>
      </c>
      <c r="R47" s="172">
        <f t="shared" si="42"/>
        <v>2475.6183085208986</v>
      </c>
      <c r="S47" s="172">
        <f t="shared" si="42"/>
        <v>1645.8460319049823</v>
      </c>
      <c r="T47" s="172">
        <f t="shared" si="42"/>
        <v>0</v>
      </c>
      <c r="U47" s="172">
        <f t="shared" si="42"/>
        <v>52.349242914758975</v>
      </c>
      <c r="V47" s="172">
        <f t="shared" si="42"/>
        <v>2436.5904572954696</v>
      </c>
      <c r="W47" s="172">
        <f t="shared" si="42"/>
        <v>1611.0012598168032</v>
      </c>
      <c r="X47" s="172">
        <f t="shared" si="42"/>
        <v>0</v>
      </c>
      <c r="Y47" s="172">
        <f t="shared" si="42"/>
        <v>0</v>
      </c>
      <c r="Z47" s="172">
        <f t="shared" si="42"/>
        <v>2395.5561660180329</v>
      </c>
      <c r="AA47" s="172">
        <f t="shared" si="42"/>
        <v>1575.9471128545988</v>
      </c>
      <c r="AB47" s="172">
        <f t="shared" si="42"/>
        <v>0</v>
      </c>
      <c r="AC47" s="172">
        <f t="shared" si="42"/>
        <v>0</v>
      </c>
      <c r="AD47" s="172">
        <f t="shared" si="42"/>
        <v>2298.8765291519026</v>
      </c>
      <c r="AE47" s="172">
        <f t="shared" si="42"/>
        <v>1540.6750643856813</v>
      </c>
      <c r="AF47" s="172">
        <f t="shared" si="42"/>
        <v>0</v>
      </c>
      <c r="AG47" s="172">
        <f t="shared" si="42"/>
        <v>0</v>
      </c>
      <c r="AH47" s="172">
        <f t="shared" si="42"/>
        <v>2201.928764696172</v>
      </c>
      <c r="AI47" s="172">
        <f t="shared" si="42"/>
        <v>1505.1763909909546</v>
      </c>
      <c r="AJ47" s="172">
        <f t="shared" si="42"/>
        <v>0</v>
      </c>
      <c r="AK47" s="172">
        <f t="shared" si="42"/>
        <v>0</v>
      </c>
      <c r="AL47" s="172">
        <f t="shared" si="42"/>
        <v>2104.2028715355577</v>
      </c>
      <c r="AM47" s="172">
        <f t="shared" si="42"/>
        <v>1469.4421674637601</v>
      </c>
      <c r="AN47" s="172">
        <f t="shared" si="42"/>
        <v>0</v>
      </c>
      <c r="AO47" s="172">
        <f t="shared" si="42"/>
        <v>0</v>
      </c>
      <c r="AP47" s="172">
        <f t="shared" si="42"/>
        <v>2006.1372566113337</v>
      </c>
      <c r="AQ47" s="172">
        <f t="shared" si="42"/>
        <v>1405.8780801420016</v>
      </c>
      <c r="AR47" s="172">
        <f t="shared" si="42"/>
        <v>0</v>
      </c>
      <c r="AS47" s="172">
        <f t="shared" si="42"/>
        <v>0</v>
      </c>
      <c r="AT47" s="172">
        <f t="shared" si="42"/>
        <v>485.66117774142617</v>
      </c>
      <c r="AU47" s="172">
        <f t="shared" si="42"/>
        <v>1274.6791616664782</v>
      </c>
      <c r="AV47" s="172">
        <f t="shared" si="42"/>
        <v>0</v>
      </c>
      <c r="AW47" s="172">
        <f t="shared" si="42"/>
        <v>0</v>
      </c>
      <c r="AX47" s="172">
        <f t="shared" si="42"/>
        <v>217.47307364408721</v>
      </c>
      <c r="AY47" s="172">
        <f t="shared" si="42"/>
        <v>1183.9660197465196</v>
      </c>
      <c r="AZ47" s="172">
        <f t="shared" si="42"/>
        <v>0</v>
      </c>
      <c r="BA47" s="172">
        <f t="shared" si="42"/>
        <v>975.54534925758367</v>
      </c>
      <c r="BB47" s="172">
        <f t="shared" si="42"/>
        <v>3589.1280810813978</v>
      </c>
      <c r="BC47" s="172">
        <f t="shared" si="42"/>
        <v>3392.7344752881008</v>
      </c>
      <c r="BD47" s="172">
        <f t="shared" si="42"/>
        <v>1408.1438378547855</v>
      </c>
      <c r="BE47" s="172">
        <f t="shared" si="42"/>
        <v>1767.5207382834178</v>
      </c>
      <c r="BF47" s="172">
        <f t="shared" si="42"/>
        <v>3533.8689630145177</v>
      </c>
      <c r="BG47" s="172">
        <f t="shared" si="42"/>
        <v>3339.6228958296629</v>
      </c>
      <c r="BH47" s="172">
        <f t="shared" si="42"/>
        <v>1351.8115914107027</v>
      </c>
      <c r="BI47" s="172">
        <f t="shared" si="42"/>
        <v>1738.5209549849819</v>
      </c>
      <c r="BJ47" s="172">
        <f t="shared" si="42"/>
        <v>3482.5887468084061</v>
      </c>
      <c r="BK47" s="172">
        <f t="shared" si="42"/>
        <v>3290.276842867032</v>
      </c>
      <c r="BL47" s="172">
        <f t="shared" si="42"/>
        <v>1313.3498192866155</v>
      </c>
      <c r="BM47" s="172">
        <f t="shared" si="42"/>
        <v>1698.5010651160228</v>
      </c>
      <c r="BN47" s="172">
        <f t="shared" si="42"/>
        <v>3434.4997216980087</v>
      </c>
      <c r="BO47" s="172">
        <f t="shared" si="42"/>
        <v>3243.9476256645717</v>
      </c>
      <c r="BP47" s="172">
        <f t="shared" si="42"/>
        <v>1277.6961186631779</v>
      </c>
      <c r="BQ47" s="172">
        <f t="shared" ref="BQ47:EB47" si="43" xml:space="preserve"> BQ$62</f>
        <v>1661.1356374165398</v>
      </c>
      <c r="BR47" s="172">
        <f t="shared" si="43"/>
        <v>3388.9585181053608</v>
      </c>
      <c r="BS47" s="172">
        <f t="shared" si="43"/>
        <v>3200.0236685002988</v>
      </c>
      <c r="BT47" s="172">
        <f t="shared" si="43"/>
        <v>1258.0482565893556</v>
      </c>
      <c r="BU47" s="172">
        <f t="shared" si="43"/>
        <v>1612.0930430283136</v>
      </c>
      <c r="BV47" s="172">
        <f t="shared" si="43"/>
        <v>3345.4392915473518</v>
      </c>
      <c r="BW47" s="172">
        <f t="shared" si="43"/>
        <v>2041.2906020076248</v>
      </c>
      <c r="BX47" s="172">
        <f t="shared" si="43"/>
        <v>400.06511888443453</v>
      </c>
      <c r="BY47" s="172">
        <f t="shared" si="43"/>
        <v>2373.5325987030251</v>
      </c>
      <c r="BZ47" s="172">
        <f t="shared" si="43"/>
        <v>2715.8314398855446</v>
      </c>
      <c r="CA47" s="172">
        <f t="shared" si="43"/>
        <v>376.78935847165627</v>
      </c>
      <c r="CB47" s="172">
        <f t="shared" si="43"/>
        <v>376.78935847165735</v>
      </c>
      <c r="CC47" s="172">
        <f t="shared" si="43"/>
        <v>2340.0059599423844</v>
      </c>
      <c r="CD47" s="172">
        <f t="shared" si="43"/>
        <v>2680.6018218155396</v>
      </c>
      <c r="CE47" s="172">
        <f t="shared" si="43"/>
        <v>353.19676568231569</v>
      </c>
      <c r="CF47" s="172">
        <f t="shared" si="43"/>
        <v>353.19676568231637</v>
      </c>
      <c r="CG47" s="172">
        <f t="shared" si="43"/>
        <v>2306.2026723954568</v>
      </c>
      <c r="CH47" s="172">
        <f t="shared" si="43"/>
        <v>2645.1040274931224</v>
      </c>
      <c r="CI47" s="172">
        <f t="shared" si="43"/>
        <v>329.2781009924019</v>
      </c>
      <c r="CJ47" s="172">
        <f t="shared" si="43"/>
        <v>329.27810099240264</v>
      </c>
      <c r="CK47" s="172">
        <f t="shared" si="43"/>
        <v>2272.1130262247566</v>
      </c>
      <c r="CL47" s="172">
        <f t="shared" si="43"/>
        <v>2609.3283049289016</v>
      </c>
      <c r="CM47" s="172">
        <f t="shared" si="43"/>
        <v>305.02390045057302</v>
      </c>
      <c r="CN47" s="172">
        <f t="shared" si="43"/>
        <v>305.02390045057416</v>
      </c>
      <c r="CO47" s="172">
        <f t="shared" si="43"/>
        <v>2237.7270827454636</v>
      </c>
      <c r="CP47" s="172">
        <f t="shared" si="43"/>
        <v>2573.2646734958571</v>
      </c>
      <c r="CQ47" s="172">
        <f t="shared" si="43"/>
        <v>280.42447003483335</v>
      </c>
      <c r="CR47" s="172">
        <f t="shared" si="43"/>
        <v>280.42447003483443</v>
      </c>
      <c r="CS47" s="172">
        <f t="shared" si="43"/>
        <v>2203.0346686350849</v>
      </c>
      <c r="CT47" s="172">
        <f t="shared" si="43"/>
        <v>2536.9029181379624</v>
      </c>
      <c r="CU47" s="172">
        <f t="shared" si="43"/>
        <v>255.46987986828714</v>
      </c>
      <c r="CV47" s="172">
        <f t="shared" si="43"/>
        <v>255.46987986828859</v>
      </c>
      <c r="CW47" s="172">
        <f t="shared" si="43"/>
        <v>2168.0253699987061</v>
      </c>
      <c r="CX47" s="172">
        <f t="shared" si="43"/>
        <v>2500.2325834344074</v>
      </c>
      <c r="CY47" s="172">
        <f t="shared" si="43"/>
        <v>230.14995829045014</v>
      </c>
      <c r="CZ47" s="172">
        <f t="shared" si="43"/>
        <v>230.14995829045125</v>
      </c>
      <c r="DA47" s="172">
        <f t="shared" si="43"/>
        <v>2132.6885262862311</v>
      </c>
      <c r="DB47" s="172">
        <f t="shared" si="43"/>
        <v>2463.2429675157832</v>
      </c>
      <c r="DC47" s="172">
        <f t="shared" si="43"/>
        <v>204.45428578050337</v>
      </c>
      <c r="DD47" s="172">
        <f t="shared" si="43"/>
        <v>204.45428578050445</v>
      </c>
      <c r="DE47" s="172">
        <f t="shared" si="43"/>
        <v>2097.013224057871</v>
      </c>
      <c r="DF47" s="172">
        <f t="shared" si="43"/>
        <v>2425.9231158285702</v>
      </c>
      <c r="DG47" s="172">
        <f t="shared" si="43"/>
        <v>178.3721887287889</v>
      </c>
      <c r="DH47" s="172">
        <f t="shared" si="43"/>
        <v>0</v>
      </c>
      <c r="DI47" s="172">
        <f t="shared" si="43"/>
        <v>178.37218872876588</v>
      </c>
      <c r="DJ47" s="172">
        <f t="shared" si="43"/>
        <v>3.1702789419796319E-13</v>
      </c>
      <c r="DK47" s="172">
        <f t="shared" si="43"/>
        <v>3.1708813912700863E-13</v>
      </c>
      <c r="DL47" s="172">
        <f t="shared" si="43"/>
        <v>3.1023224437376483E-13</v>
      </c>
      <c r="DM47" s="172">
        <f t="shared" si="43"/>
        <v>3.1374879108625463E-13</v>
      </c>
      <c r="DN47" s="172">
        <f t="shared" si="43"/>
        <v>3.172367432853207E-13</v>
      </c>
      <c r="DO47" s="172">
        <f t="shared" si="43"/>
        <v>3.1727590248920032E-13</v>
      </c>
      <c r="DP47" s="172">
        <f t="shared" si="43"/>
        <v>3.1389975265483371E-13</v>
      </c>
      <c r="DQ47" s="172">
        <f t="shared" si="43"/>
        <v>3.1394444522447884E-13</v>
      </c>
      <c r="DR47" s="172">
        <f t="shared" si="43"/>
        <v>3.174676821799949E-13</v>
      </c>
      <c r="DS47" s="172">
        <f t="shared" si="43"/>
        <v>3.175108577124774E-13</v>
      </c>
      <c r="DT47" s="172">
        <f t="shared" si="43"/>
        <v>3.1067818781593812E-13</v>
      </c>
      <c r="DU47" s="172">
        <f t="shared" si="43"/>
        <v>3.1418578510056249E-13</v>
      </c>
      <c r="DV47" s="172">
        <f t="shared" si="43"/>
        <v>3.1767954351380465E-13</v>
      </c>
      <c r="DW47" s="172">
        <f t="shared" si="43"/>
        <v>3.1773878436069935E-13</v>
      </c>
      <c r="DX47" s="172">
        <f t="shared" si="43"/>
        <v>3.1089428375707942E-13</v>
      </c>
      <c r="DY47" s="172">
        <f t="shared" si="43"/>
        <v>3.1438441874342976E-13</v>
      </c>
      <c r="DZ47" s="172">
        <f t="shared" si="43"/>
        <v>3.1788136402610692E-13</v>
      </c>
      <c r="EA47" s="172">
        <f t="shared" si="43"/>
        <v>3.179476334480568E-13</v>
      </c>
      <c r="EB47" s="172">
        <f t="shared" si="43"/>
        <v>3.1107305403565987E-13</v>
      </c>
      <c r="EC47" s="172">
        <f t="shared" ref="EC47:GJ47" si="44" xml:space="preserve"> EC$62</f>
        <v>3.1457411387236796E-13</v>
      </c>
      <c r="ED47" s="172">
        <f t="shared" si="44"/>
        <v>3.1810427026357504E-13</v>
      </c>
      <c r="EE47" s="172">
        <f t="shared" si="44"/>
        <v>3.1815748661756524E-13</v>
      </c>
      <c r="EF47" s="172">
        <f t="shared" si="44"/>
        <v>3.1475189098273408E-13</v>
      </c>
      <c r="EG47" s="172">
        <f t="shared" si="44"/>
        <v>3.1481942642130893E-13</v>
      </c>
      <c r="EH47" s="172">
        <f t="shared" si="44"/>
        <v>3.183221560902894E-13</v>
      </c>
      <c r="EI47" s="172">
        <f t="shared" si="44"/>
        <v>3.183844091836363E-13</v>
      </c>
      <c r="EJ47" s="172">
        <f t="shared" si="44"/>
        <v>3.1150622817222033E-13</v>
      </c>
      <c r="EK47" s="172">
        <f t="shared" si="44"/>
        <v>3.1503792342846281E-13</v>
      </c>
      <c r="EL47" s="172">
        <f t="shared" si="44"/>
        <v>3.1856514397077266E-13</v>
      </c>
      <c r="EM47" s="172">
        <f t="shared" si="44"/>
        <v>3.186032990925015E-13</v>
      </c>
      <c r="EN47" s="172">
        <f t="shared" si="44"/>
        <v>3.1171446607913821E-13</v>
      </c>
      <c r="EO47" s="172">
        <f t="shared" si="44"/>
        <v>3.1522265271632932E-13</v>
      </c>
      <c r="EP47" s="172">
        <f t="shared" si="44"/>
        <v>3.1873282568994912E-13</v>
      </c>
      <c r="EQ47" s="172">
        <f t="shared" si="44"/>
        <v>3.1879206653684382E-13</v>
      </c>
      <c r="ER47" s="172">
        <f t="shared" si="44"/>
        <v>3.1191582820611077E-13</v>
      </c>
      <c r="ES47" s="172">
        <f t="shared" si="44"/>
        <v>3.1545108140562663E-13</v>
      </c>
      <c r="ET47" s="172">
        <f t="shared" si="44"/>
        <v>3.1898585439194001E-13</v>
      </c>
      <c r="EU47" s="172">
        <f t="shared" si="44"/>
        <v>3.1905011564958843E-13</v>
      </c>
      <c r="EV47" s="172">
        <f t="shared" si="44"/>
        <v>3.1561694049742074E-13</v>
      </c>
      <c r="EW47" s="172">
        <f t="shared" si="44"/>
        <v>3.1565666722599412E-13</v>
      </c>
      <c r="EX47" s="172">
        <f t="shared" si="44"/>
        <v>3.1918867898639291E-13</v>
      </c>
      <c r="EY47" s="172">
        <f t="shared" si="44"/>
        <v>3.1924992799758918E-13</v>
      </c>
      <c r="EZ47" s="172">
        <f t="shared" si="44"/>
        <v>3.1236078939400616E-13</v>
      </c>
      <c r="FA47" s="172">
        <f t="shared" si="44"/>
        <v>3.1587814373779116E-13</v>
      </c>
      <c r="FB47" s="172">
        <f t="shared" si="44"/>
        <v>3.1941560155246402E-13</v>
      </c>
      <c r="FC47" s="172">
        <f t="shared" si="44"/>
        <v>3.1946078524924815E-13</v>
      </c>
      <c r="FD47" s="172">
        <f t="shared" si="44"/>
        <v>3.1257884984370321E-13</v>
      </c>
      <c r="FE47" s="172">
        <f t="shared" si="44"/>
        <v>3.1610855876351711E-13</v>
      </c>
      <c r="FF47" s="172">
        <f t="shared" si="44"/>
        <v>3.1965055677574131E-13</v>
      </c>
      <c r="FG47" s="172">
        <f t="shared" si="44"/>
        <v>3.1970678537618366E-13</v>
      </c>
      <c r="FH47" s="172">
        <f t="shared" si="44"/>
        <v>3.1280083931051198E-13</v>
      </c>
      <c r="FI47" s="172">
        <f t="shared" si="44"/>
        <v>3.1631911042495635E-13</v>
      </c>
      <c r="FJ47" s="172">
        <f t="shared" si="44"/>
        <v>3.1987045076675714E-13</v>
      </c>
      <c r="FK47" s="172">
        <f t="shared" si="44"/>
        <v>3.1991362629923969E-13</v>
      </c>
      <c r="FL47" s="172">
        <f t="shared" si="44"/>
        <v>3.165008602081798E-13</v>
      </c>
      <c r="FM47" s="172">
        <f t="shared" si="44"/>
        <v>3.1654853228246798E-13</v>
      </c>
      <c r="FN47" s="172">
        <f t="shared" si="44"/>
        <v>3.2009837741497908E-13</v>
      </c>
      <c r="FO47" s="172">
        <f t="shared" si="44"/>
        <v>3.201626386726275E-13</v>
      </c>
      <c r="FP47" s="172">
        <f t="shared" si="44"/>
        <v>3.1327526812674485E-13</v>
      </c>
      <c r="FQ47" s="172">
        <f t="shared" si="44"/>
        <v>3.1681569453212431E-13</v>
      </c>
      <c r="FR47" s="172">
        <f t="shared" si="44"/>
        <v>3.2035241019912066E-13</v>
      </c>
      <c r="FS47" s="172">
        <f t="shared" si="44"/>
        <v>3.2041165104601536E-13</v>
      </c>
      <c r="FT47" s="172">
        <f t="shared" si="44"/>
        <v>3.1351690267911188E-13</v>
      </c>
      <c r="FU47" s="172">
        <f t="shared" si="44"/>
        <v>3.17051075398922E-13</v>
      </c>
      <c r="FV47" s="172">
        <f t="shared" si="44"/>
        <v>3.2058636134024706E-13</v>
      </c>
      <c r="FW47" s="172">
        <f t="shared" si="44"/>
        <v>3.2062552054412663E-13</v>
      </c>
      <c r="FX47" s="172">
        <f t="shared" si="44"/>
        <v>3.1371433578897268E-13</v>
      </c>
      <c r="FY47" s="172">
        <f t="shared" si="44"/>
        <v>3.1726460656500419E-13</v>
      </c>
      <c r="FZ47" s="172">
        <f t="shared" si="44"/>
        <v>3.2079219818115226E-13</v>
      </c>
      <c r="GA47" s="172">
        <f t="shared" si="44"/>
        <v>3.208614798495546E-13</v>
      </c>
      <c r="GB47" s="172">
        <f t="shared" si="44"/>
        <v>3.1741159546072595E-13</v>
      </c>
      <c r="GC47" s="172">
        <f t="shared" si="44"/>
        <v>3.1748608307680122E-13</v>
      </c>
      <c r="GD47" s="172">
        <f t="shared" si="44"/>
        <v>3.2104221463669096E-13</v>
      </c>
      <c r="GE47" s="172">
        <f t="shared" si="44"/>
        <v>3.2109342282637953E-13</v>
      </c>
      <c r="GF47" s="172">
        <f t="shared" si="44"/>
        <v>3.1416519050253558E-13</v>
      </c>
      <c r="GG47" s="172">
        <f t="shared" si="44"/>
        <v>3.1769564157002609E-13</v>
      </c>
      <c r="GH47" s="172">
        <f t="shared" si="44"/>
        <v>3.2126110454555605E-13</v>
      </c>
      <c r="GI47" s="172">
        <f t="shared" si="44"/>
        <v>3.2133540662471206E-13</v>
      </c>
      <c r="GJ47" s="172">
        <f t="shared" si="44"/>
        <v>3.1441173632629217E-13</v>
      </c>
    </row>
    <row r="48" spans="1:192" s="515" customFormat="1" x14ac:dyDescent="0.35">
      <c r="A48" s="510"/>
      <c r="B48" s="510"/>
      <c r="C48" s="511"/>
      <c r="D48" s="512"/>
      <c r="E48" s="513" t="s">
        <v>163</v>
      </c>
      <c r="F48" s="513"/>
      <c r="G48" s="513" t="str">
        <f xml:space="preserve"> SMU</f>
        <v>$ 000s</v>
      </c>
      <c r="H48" s="513"/>
      <c r="I48" s="514"/>
      <c r="J48" s="513">
        <f t="shared" ref="J48:BU48" si="45" xml:space="preserve"> IF( J43 = 1, $F42, J45 + J46 - J47)</f>
        <v>0</v>
      </c>
      <c r="K48" s="513">
        <f t="shared" si="45"/>
        <v>0</v>
      </c>
      <c r="L48" s="513">
        <f t="shared" si="45"/>
        <v>0</v>
      </c>
      <c r="M48" s="513">
        <f t="shared" si="45"/>
        <v>0</v>
      </c>
      <c r="N48" s="513">
        <f t="shared" si="45"/>
        <v>0</v>
      </c>
      <c r="O48" s="513">
        <f t="shared" si="45"/>
        <v>0</v>
      </c>
      <c r="P48" s="513">
        <f t="shared" si="45"/>
        <v>0</v>
      </c>
      <c r="Q48" s="513">
        <f t="shared" si="45"/>
        <v>0</v>
      </c>
      <c r="R48" s="513">
        <f t="shared" si="45"/>
        <v>0</v>
      </c>
      <c r="S48" s="513">
        <f t="shared" si="45"/>
        <v>0</v>
      </c>
      <c r="T48" s="513">
        <f t="shared" si="45"/>
        <v>0</v>
      </c>
      <c r="U48" s="513">
        <f t="shared" si="45"/>
        <v>0</v>
      </c>
      <c r="V48" s="513">
        <f t="shared" si="45"/>
        <v>0</v>
      </c>
      <c r="W48" s="513">
        <f t="shared" si="45"/>
        <v>0</v>
      </c>
      <c r="X48" s="513">
        <f t="shared" si="45"/>
        <v>0</v>
      </c>
      <c r="Y48" s="513">
        <f t="shared" si="45"/>
        <v>0</v>
      </c>
      <c r="Z48" s="513">
        <f t="shared" si="45"/>
        <v>0</v>
      </c>
      <c r="AA48" s="513">
        <f t="shared" si="45"/>
        <v>0</v>
      </c>
      <c r="AB48" s="513">
        <f t="shared" si="45"/>
        <v>0</v>
      </c>
      <c r="AC48" s="513">
        <f t="shared" si="45"/>
        <v>0</v>
      </c>
      <c r="AD48" s="513">
        <f t="shared" si="45"/>
        <v>0</v>
      </c>
      <c r="AE48" s="513">
        <f t="shared" si="45"/>
        <v>0</v>
      </c>
      <c r="AF48" s="513">
        <f t="shared" si="45"/>
        <v>0</v>
      </c>
      <c r="AG48" s="513">
        <f t="shared" si="45"/>
        <v>0</v>
      </c>
      <c r="AH48" s="513">
        <f t="shared" si="45"/>
        <v>0</v>
      </c>
      <c r="AI48" s="513">
        <f t="shared" si="45"/>
        <v>0</v>
      </c>
      <c r="AJ48" s="513">
        <f t="shared" si="45"/>
        <v>0</v>
      </c>
      <c r="AK48" s="513">
        <f t="shared" si="45"/>
        <v>0</v>
      </c>
      <c r="AL48" s="513">
        <f t="shared" si="45"/>
        <v>0</v>
      </c>
      <c r="AM48" s="513">
        <f t="shared" si="45"/>
        <v>0</v>
      </c>
      <c r="AN48" s="513">
        <f t="shared" si="45"/>
        <v>0</v>
      </c>
      <c r="AO48" s="513">
        <f t="shared" si="45"/>
        <v>0</v>
      </c>
      <c r="AP48" s="513">
        <f t="shared" si="45"/>
        <v>0</v>
      </c>
      <c r="AQ48" s="513">
        <f t="shared" si="45"/>
        <v>0</v>
      </c>
      <c r="AR48" s="513">
        <f t="shared" si="45"/>
        <v>0</v>
      </c>
      <c r="AS48" s="513">
        <f t="shared" si="45"/>
        <v>0</v>
      </c>
      <c r="AT48" s="513">
        <f t="shared" si="45"/>
        <v>0</v>
      </c>
      <c r="AU48" s="513">
        <f t="shared" si="45"/>
        <v>0</v>
      </c>
      <c r="AV48" s="513">
        <f t="shared" si="45"/>
        <v>0</v>
      </c>
      <c r="AW48" s="513">
        <f t="shared" si="45"/>
        <v>0</v>
      </c>
      <c r="AX48" s="513">
        <f t="shared" si="45"/>
        <v>0</v>
      </c>
      <c r="AY48" s="513">
        <f t="shared" si="45"/>
        <v>0</v>
      </c>
      <c r="AZ48" s="513">
        <f t="shared" si="45"/>
        <v>0</v>
      </c>
      <c r="BA48" s="513">
        <f t="shared" si="45"/>
        <v>0</v>
      </c>
      <c r="BB48" s="513">
        <f t="shared" si="45"/>
        <v>0</v>
      </c>
      <c r="BC48" s="513">
        <f t="shared" si="45"/>
        <v>0</v>
      </c>
      <c r="BD48" s="513">
        <f t="shared" si="45"/>
        <v>0</v>
      </c>
      <c r="BE48" s="513">
        <f t="shared" si="45"/>
        <v>0</v>
      </c>
      <c r="BF48" s="513">
        <f t="shared" si="45"/>
        <v>0</v>
      </c>
      <c r="BG48" s="513">
        <f t="shared" si="45"/>
        <v>0</v>
      </c>
      <c r="BH48" s="513">
        <f t="shared" si="45"/>
        <v>0</v>
      </c>
      <c r="BI48" s="513">
        <f t="shared" si="45"/>
        <v>0</v>
      </c>
      <c r="BJ48" s="513">
        <f t="shared" si="45"/>
        <v>0</v>
      </c>
      <c r="BK48" s="513">
        <f t="shared" si="45"/>
        <v>0</v>
      </c>
      <c r="BL48" s="513">
        <f t="shared" si="45"/>
        <v>0</v>
      </c>
      <c r="BM48" s="513">
        <f t="shared" si="45"/>
        <v>0</v>
      </c>
      <c r="BN48" s="513">
        <f t="shared" si="45"/>
        <v>0</v>
      </c>
      <c r="BO48" s="513">
        <f t="shared" si="45"/>
        <v>0</v>
      </c>
      <c r="BP48" s="513">
        <f t="shared" si="45"/>
        <v>0</v>
      </c>
      <c r="BQ48" s="513">
        <f t="shared" si="45"/>
        <v>0</v>
      </c>
      <c r="BR48" s="513">
        <f t="shared" si="45"/>
        <v>0</v>
      </c>
      <c r="BS48" s="513">
        <f t="shared" si="45"/>
        <v>0</v>
      </c>
      <c r="BT48" s="513">
        <f t="shared" si="45"/>
        <v>0</v>
      </c>
      <c r="BU48" s="513">
        <f t="shared" si="45"/>
        <v>0</v>
      </c>
      <c r="BV48" s="513">
        <f t="shared" ref="BV48:EG48" si="46" xml:space="preserve"> IF( BV43 = 1, $F42, BV45 + BV46 - BV47)</f>
        <v>0</v>
      </c>
      <c r="BW48" s="513">
        <f t="shared" si="46"/>
        <v>1116.7144331426616</v>
      </c>
      <c r="BX48" s="513">
        <f t="shared" si="46"/>
        <v>1929.2438544791294</v>
      </c>
      <c r="BY48" s="513">
        <f t="shared" si="46"/>
        <v>1147.96914686322</v>
      </c>
      <c r="BZ48" s="513">
        <f t="shared" si="46"/>
        <v>1735.6495866828745</v>
      </c>
      <c r="CA48" s="513">
        <f t="shared" si="46"/>
        <v>4476.3429060822291</v>
      </c>
      <c r="CB48" s="513">
        <f t="shared" si="46"/>
        <v>5281.8364206335764</v>
      </c>
      <c r="CC48" s="513">
        <f t="shared" si="46"/>
        <v>4501.7539911546464</v>
      </c>
      <c r="CD48" s="513">
        <f t="shared" si="46"/>
        <v>5083.9761794780161</v>
      </c>
      <c r="CE48" s="513">
        <f t="shared" si="46"/>
        <v>7808.9009482842685</v>
      </c>
      <c r="CF48" s="513">
        <f t="shared" si="46"/>
        <v>8608.7201095250475</v>
      </c>
      <c r="CG48" s="513">
        <f t="shared" si="46"/>
        <v>7831.0830012805527</v>
      </c>
      <c r="CH48" s="513">
        <f t="shared" si="46"/>
        <v>8409.0657810378052</v>
      </c>
      <c r="CI48" s="513">
        <f t="shared" si="46"/>
        <v>11119.434439813514</v>
      </c>
      <c r="CJ48" s="513">
        <f t="shared" si="46"/>
        <v>11927.87682794303</v>
      </c>
      <c r="CK48" s="513">
        <f t="shared" si="46"/>
        <v>11140.510796948256</v>
      </c>
      <c r="CL48" s="513">
        <f t="shared" si="46"/>
        <v>11715.245478496799</v>
      </c>
      <c r="CM48" s="513">
        <f t="shared" si="46"/>
        <v>14412.05408769285</v>
      </c>
      <c r="CN48" s="513">
        <f t="shared" si="46"/>
        <v>15203.647905710628</v>
      </c>
      <c r="CO48" s="513">
        <f t="shared" si="46"/>
        <v>14433.748015390604</v>
      </c>
      <c r="CP48" s="513">
        <f t="shared" si="46"/>
        <v>15006.040579120872</v>
      </c>
      <c r="CQ48" s="513">
        <f t="shared" si="46"/>
        <v>17690.108913846576</v>
      </c>
      <c r="CR48" s="513">
        <f t="shared" si="46"/>
        <v>18478.779332275335</v>
      </c>
      <c r="CS48" s="513">
        <f t="shared" si="46"/>
        <v>17713.817884547661</v>
      </c>
      <c r="CT48" s="513">
        <f t="shared" si="46"/>
        <v>18284.323354924207</v>
      </c>
      <c r="CU48" s="513">
        <f t="shared" si="46"/>
        <v>20956.327562599021</v>
      </c>
      <c r="CV48" s="513">
        <f t="shared" si="46"/>
        <v>21742.675576124784</v>
      </c>
      <c r="CW48" s="513">
        <f t="shared" si="46"/>
        <v>20983.183753404752</v>
      </c>
      <c r="CX48" s="513">
        <f t="shared" si="46"/>
        <v>21552.434196587146</v>
      </c>
      <c r="CY48" s="513">
        <f t="shared" si="46"/>
        <v>24212.933397011988</v>
      </c>
      <c r="CZ48" s="513">
        <f t="shared" si="46"/>
        <v>25010.024934140838</v>
      </c>
      <c r="DA48" s="513">
        <f t="shared" si="46"/>
        <v>24243.852966765313</v>
      </c>
      <c r="DB48" s="513">
        <f t="shared" si="46"/>
        <v>24812.280294589553</v>
      </c>
      <c r="DC48" s="513">
        <f t="shared" si="46"/>
        <v>27461.738246079873</v>
      </c>
      <c r="DD48" s="513">
        <f t="shared" si="46"/>
        <v>28244.821568227864</v>
      </c>
      <c r="DE48" s="513">
        <f t="shared" si="46"/>
        <v>27497.461472431005</v>
      </c>
      <c r="DF48" s="513">
        <f t="shared" si="46"/>
        <v>28065.41601613344</v>
      </c>
      <c r="DG48" s="513">
        <f t="shared" si="46"/>
        <v>30704.218762927816</v>
      </c>
      <c r="DH48" s="513">
        <f t="shared" si="46"/>
        <v>-937.35279580348652</v>
      </c>
      <c r="DI48" s="513">
        <f t="shared" si="46"/>
        <v>0</v>
      </c>
      <c r="DJ48" s="513">
        <f t="shared" si="46"/>
        <v>0</v>
      </c>
      <c r="DK48" s="513">
        <f t="shared" si="46"/>
        <v>0</v>
      </c>
      <c r="DL48" s="513">
        <f t="shared" si="46"/>
        <v>0</v>
      </c>
      <c r="DM48" s="513">
        <f t="shared" si="46"/>
        <v>0</v>
      </c>
      <c r="DN48" s="513">
        <f t="shared" si="46"/>
        <v>0</v>
      </c>
      <c r="DO48" s="513">
        <f t="shared" si="46"/>
        <v>0</v>
      </c>
      <c r="DP48" s="513">
        <f t="shared" si="46"/>
        <v>0</v>
      </c>
      <c r="DQ48" s="513">
        <f t="shared" si="46"/>
        <v>0</v>
      </c>
      <c r="DR48" s="513">
        <f t="shared" si="46"/>
        <v>0</v>
      </c>
      <c r="DS48" s="513">
        <f t="shared" si="46"/>
        <v>0</v>
      </c>
      <c r="DT48" s="513">
        <f t="shared" si="46"/>
        <v>0</v>
      </c>
      <c r="DU48" s="513">
        <f t="shared" si="46"/>
        <v>0</v>
      </c>
      <c r="DV48" s="513">
        <f t="shared" si="46"/>
        <v>0</v>
      </c>
      <c r="DW48" s="513">
        <f t="shared" si="46"/>
        <v>0</v>
      </c>
      <c r="DX48" s="513">
        <f t="shared" si="46"/>
        <v>0</v>
      </c>
      <c r="DY48" s="513">
        <f t="shared" si="46"/>
        <v>0</v>
      </c>
      <c r="DZ48" s="513">
        <f t="shared" si="46"/>
        <v>0</v>
      </c>
      <c r="EA48" s="513">
        <f t="shared" si="46"/>
        <v>0</v>
      </c>
      <c r="EB48" s="513">
        <f t="shared" si="46"/>
        <v>0</v>
      </c>
      <c r="EC48" s="513">
        <f t="shared" si="46"/>
        <v>0</v>
      </c>
      <c r="ED48" s="513">
        <f t="shared" si="46"/>
        <v>0</v>
      </c>
      <c r="EE48" s="513">
        <f t="shared" si="46"/>
        <v>0</v>
      </c>
      <c r="EF48" s="513">
        <f t="shared" si="46"/>
        <v>0</v>
      </c>
      <c r="EG48" s="513">
        <f t="shared" si="46"/>
        <v>0</v>
      </c>
      <c r="EH48" s="513">
        <f t="shared" ref="EH48:GJ48" si="47" xml:space="preserve"> IF( EH43 = 1, $F42, EH45 + EH46 - EH47)</f>
        <v>0</v>
      </c>
      <c r="EI48" s="513">
        <f t="shared" si="47"/>
        <v>0</v>
      </c>
      <c r="EJ48" s="513">
        <f t="shared" si="47"/>
        <v>0</v>
      </c>
      <c r="EK48" s="513">
        <f t="shared" si="47"/>
        <v>0</v>
      </c>
      <c r="EL48" s="513">
        <f t="shared" si="47"/>
        <v>0</v>
      </c>
      <c r="EM48" s="513">
        <f t="shared" si="47"/>
        <v>0</v>
      </c>
      <c r="EN48" s="513">
        <f t="shared" si="47"/>
        <v>0</v>
      </c>
      <c r="EO48" s="513">
        <f t="shared" si="47"/>
        <v>0</v>
      </c>
      <c r="EP48" s="513">
        <f t="shared" si="47"/>
        <v>0</v>
      </c>
      <c r="EQ48" s="513">
        <f t="shared" si="47"/>
        <v>0</v>
      </c>
      <c r="ER48" s="513">
        <f t="shared" si="47"/>
        <v>0</v>
      </c>
      <c r="ES48" s="513">
        <f t="shared" si="47"/>
        <v>0</v>
      </c>
      <c r="ET48" s="513">
        <f t="shared" si="47"/>
        <v>0</v>
      </c>
      <c r="EU48" s="513">
        <f t="shared" si="47"/>
        <v>0</v>
      </c>
      <c r="EV48" s="513">
        <f t="shared" si="47"/>
        <v>0</v>
      </c>
      <c r="EW48" s="513">
        <f t="shared" si="47"/>
        <v>0</v>
      </c>
      <c r="EX48" s="513">
        <f t="shared" si="47"/>
        <v>0</v>
      </c>
      <c r="EY48" s="513">
        <f t="shared" si="47"/>
        <v>0</v>
      </c>
      <c r="EZ48" s="513">
        <f t="shared" si="47"/>
        <v>0</v>
      </c>
      <c r="FA48" s="513">
        <f t="shared" si="47"/>
        <v>0</v>
      </c>
      <c r="FB48" s="513">
        <f t="shared" si="47"/>
        <v>0</v>
      </c>
      <c r="FC48" s="513">
        <f t="shared" si="47"/>
        <v>0</v>
      </c>
      <c r="FD48" s="513">
        <f t="shared" si="47"/>
        <v>0</v>
      </c>
      <c r="FE48" s="513">
        <f t="shared" si="47"/>
        <v>0</v>
      </c>
      <c r="FF48" s="513">
        <f t="shared" si="47"/>
        <v>0</v>
      </c>
      <c r="FG48" s="513">
        <f t="shared" si="47"/>
        <v>0</v>
      </c>
      <c r="FH48" s="513">
        <f t="shared" si="47"/>
        <v>0</v>
      </c>
      <c r="FI48" s="513">
        <f t="shared" si="47"/>
        <v>0</v>
      </c>
      <c r="FJ48" s="513">
        <f t="shared" si="47"/>
        <v>0</v>
      </c>
      <c r="FK48" s="513">
        <f t="shared" si="47"/>
        <v>0</v>
      </c>
      <c r="FL48" s="513">
        <f t="shared" si="47"/>
        <v>0</v>
      </c>
      <c r="FM48" s="513">
        <f t="shared" si="47"/>
        <v>0</v>
      </c>
      <c r="FN48" s="513">
        <f t="shared" si="47"/>
        <v>0</v>
      </c>
      <c r="FO48" s="513">
        <f t="shared" si="47"/>
        <v>0</v>
      </c>
      <c r="FP48" s="513">
        <f t="shared" si="47"/>
        <v>0</v>
      </c>
      <c r="FQ48" s="513">
        <f t="shared" si="47"/>
        <v>0</v>
      </c>
      <c r="FR48" s="513">
        <f t="shared" si="47"/>
        <v>0</v>
      </c>
      <c r="FS48" s="513">
        <f t="shared" si="47"/>
        <v>0</v>
      </c>
      <c r="FT48" s="513">
        <f t="shared" si="47"/>
        <v>0</v>
      </c>
      <c r="FU48" s="513">
        <f t="shared" si="47"/>
        <v>0</v>
      </c>
      <c r="FV48" s="513">
        <f t="shared" si="47"/>
        <v>0</v>
      </c>
      <c r="FW48" s="513">
        <f t="shared" si="47"/>
        <v>0</v>
      </c>
      <c r="FX48" s="513">
        <f t="shared" si="47"/>
        <v>0</v>
      </c>
      <c r="FY48" s="513">
        <f t="shared" si="47"/>
        <v>0</v>
      </c>
      <c r="FZ48" s="513">
        <f t="shared" si="47"/>
        <v>0</v>
      </c>
      <c r="GA48" s="513">
        <f t="shared" si="47"/>
        <v>0</v>
      </c>
      <c r="GB48" s="513">
        <f t="shared" si="47"/>
        <v>0</v>
      </c>
      <c r="GC48" s="513">
        <f t="shared" si="47"/>
        <v>0</v>
      </c>
      <c r="GD48" s="513">
        <f t="shared" si="47"/>
        <v>0</v>
      </c>
      <c r="GE48" s="513">
        <f t="shared" si="47"/>
        <v>0</v>
      </c>
      <c r="GF48" s="513">
        <f t="shared" si="47"/>
        <v>0</v>
      </c>
      <c r="GG48" s="513">
        <f t="shared" si="47"/>
        <v>0</v>
      </c>
      <c r="GH48" s="513">
        <f t="shared" si="47"/>
        <v>0</v>
      </c>
      <c r="GI48" s="513">
        <f t="shared" si="47"/>
        <v>0</v>
      </c>
      <c r="GJ48" s="513">
        <f t="shared" si="47"/>
        <v>0</v>
      </c>
    </row>
    <row r="51" spans="1:255" x14ac:dyDescent="0.35">
      <c r="A51" s="15" t="s">
        <v>187</v>
      </c>
    </row>
    <row r="52" spans="1:255" x14ac:dyDescent="0.35">
      <c r="E52" s="268" t="str">
        <f t="shared" ref="E52:AJ52" si="48" xml:space="preserve"> E$34</f>
        <v>Retained earnings balance BEG</v>
      </c>
      <c r="F52" s="268">
        <f t="shared" si="48"/>
        <v>0</v>
      </c>
      <c r="G52" s="268" t="str">
        <f t="shared" si="48"/>
        <v>$ 000s</v>
      </c>
      <c r="H52" s="268">
        <f t="shared" si="48"/>
        <v>0</v>
      </c>
      <c r="I52" s="268">
        <f t="shared" si="48"/>
        <v>0</v>
      </c>
      <c r="J52" s="268">
        <f t="shared" si="48"/>
        <v>0</v>
      </c>
      <c r="K52" s="268">
        <f t="shared" si="48"/>
        <v>0</v>
      </c>
      <c r="L52" s="268">
        <f t="shared" si="48"/>
        <v>0</v>
      </c>
      <c r="M52" s="268">
        <f t="shared" si="48"/>
        <v>0</v>
      </c>
      <c r="N52" s="268">
        <f t="shared" si="48"/>
        <v>2035.415098352313</v>
      </c>
      <c r="O52" s="268">
        <f t="shared" si="48"/>
        <v>2816.858086982269</v>
      </c>
      <c r="P52" s="268">
        <f t="shared" si="48"/>
        <v>1030.7539288689263</v>
      </c>
      <c r="Q52" s="268">
        <f t="shared" si="48"/>
        <v>958.39777084759714</v>
      </c>
      <c r="R52" s="268">
        <f t="shared" si="48"/>
        <v>2909.2054555830791</v>
      </c>
      <c r="S52" s="268">
        <f t="shared" si="48"/>
        <v>2877.5846511649788</v>
      </c>
      <c r="T52" s="268">
        <f t="shared" si="48"/>
        <v>1171.5095610029389</v>
      </c>
      <c r="U52" s="268">
        <f t="shared" si="48"/>
        <v>1144.2002480573362</v>
      </c>
      <c r="V52" s="268">
        <f t="shared" si="48"/>
        <v>3184.4349281011564</v>
      </c>
      <c r="W52" s="268">
        <f t="shared" si="48"/>
        <v>3227.7857436487557</v>
      </c>
      <c r="X52" s="268">
        <f t="shared" si="48"/>
        <v>1606.2039772861413</v>
      </c>
      <c r="Y52" s="268">
        <f t="shared" si="48"/>
        <v>1620.876601313676</v>
      </c>
      <c r="Z52" s="268">
        <f t="shared" si="48"/>
        <v>3753.388027783637</v>
      </c>
      <c r="AA52" s="268">
        <f t="shared" si="48"/>
        <v>3878.0010835945677</v>
      </c>
      <c r="AB52" s="268">
        <f t="shared" si="48"/>
        <v>2345.341157441911</v>
      </c>
      <c r="AC52" s="268">
        <f t="shared" si="48"/>
        <v>2420.6704235199559</v>
      </c>
      <c r="AD52" s="268">
        <f t="shared" si="48"/>
        <v>4596.8523571005871</v>
      </c>
      <c r="AE52" s="268">
        <f t="shared" si="48"/>
        <v>4861.6492241326378</v>
      </c>
      <c r="AF52" s="268">
        <f t="shared" si="48"/>
        <v>3422.7991867922719</v>
      </c>
      <c r="AG52" s="268">
        <f t="shared" si="48"/>
        <v>3556.206677423078</v>
      </c>
      <c r="AH52" s="268">
        <f t="shared" si="48"/>
        <v>5781.2746705712798</v>
      </c>
      <c r="AI52" s="268">
        <f t="shared" si="48"/>
        <v>6191.5126220507054</v>
      </c>
      <c r="AJ52" s="268">
        <f t="shared" si="48"/>
        <v>4851.7466392198166</v>
      </c>
      <c r="AK52" s="268">
        <f t="shared" ref="AK52:BP52" si="49" xml:space="preserve"> AK$34</f>
        <v>5048.2894391961636</v>
      </c>
      <c r="AL52" s="268">
        <f t="shared" si="49"/>
        <v>7327.41273626777</v>
      </c>
      <c r="AM52" s="268">
        <f t="shared" si="49"/>
        <v>7889.1969791844149</v>
      </c>
      <c r="AN52" s="268">
        <f t="shared" si="49"/>
        <v>6654.0712844361951</v>
      </c>
      <c r="AO52" s="268">
        <f t="shared" si="49"/>
        <v>6915.2891439153836</v>
      </c>
      <c r="AP52" s="268">
        <f t="shared" si="49"/>
        <v>9254.1858069208574</v>
      </c>
      <c r="AQ52" s="268">
        <f t="shared" si="49"/>
        <v>9973.3986030295564</v>
      </c>
      <c r="AR52" s="268">
        <f t="shared" si="49"/>
        <v>8876.3668439414541</v>
      </c>
      <c r="AS52" s="268">
        <f t="shared" si="49"/>
        <v>9215.2640552207722</v>
      </c>
      <c r="AT52" s="268">
        <f t="shared" si="49"/>
        <v>11617.207411528285</v>
      </c>
      <c r="AU52" s="268">
        <f t="shared" si="49"/>
        <v>13905.40862578333</v>
      </c>
      <c r="AV52" s="268">
        <f t="shared" si="49"/>
        <v>13020.232593806773</v>
      </c>
      <c r="AW52" s="268">
        <f t="shared" si="49"/>
        <v>13439.196780309496</v>
      </c>
      <c r="AX52" s="268">
        <f t="shared" si="49"/>
        <v>15911.347058768642</v>
      </c>
      <c r="AY52" s="268">
        <f t="shared" si="49"/>
        <v>18536.845549533016</v>
      </c>
      <c r="AZ52" s="268">
        <f t="shared" si="49"/>
        <v>17829.533650861056</v>
      </c>
      <c r="BA52" s="268">
        <f t="shared" si="49"/>
        <v>18335.027155674295</v>
      </c>
      <c r="BB52" s="268">
        <f t="shared" si="49"/>
        <v>19908.65204341631</v>
      </c>
      <c r="BC52" s="268">
        <f t="shared" si="49"/>
        <v>19241.620107862633</v>
      </c>
      <c r="BD52" s="268">
        <f t="shared" si="49"/>
        <v>16360.885423887805</v>
      </c>
      <c r="BE52" s="268">
        <f t="shared" si="49"/>
        <v>15464.74137734629</v>
      </c>
      <c r="BF52" s="268">
        <f t="shared" si="49"/>
        <v>16234.561225176296</v>
      </c>
      <c r="BG52" s="268">
        <f t="shared" si="49"/>
        <v>15588.975164141886</v>
      </c>
      <c r="BH52" s="268">
        <f t="shared" si="49"/>
        <v>12739.529345203327</v>
      </c>
      <c r="BI52" s="268">
        <f t="shared" si="49"/>
        <v>11877.89483068373</v>
      </c>
      <c r="BJ52" s="268">
        <f t="shared" si="49"/>
        <v>12644.433041220909</v>
      </c>
      <c r="BK52" s="268">
        <f t="shared" si="49"/>
        <v>12016.09979413037</v>
      </c>
      <c r="BL52" s="268">
        <f t="shared" si="49"/>
        <v>9193.9035006438862</v>
      </c>
      <c r="BM52" s="268">
        <f t="shared" si="49"/>
        <v>8348.6342307378181</v>
      </c>
      <c r="BN52" s="268">
        <f t="shared" si="49"/>
        <v>9122.6795712331532</v>
      </c>
      <c r="BO52" s="268">
        <f t="shared" si="49"/>
        <v>8508.1852941472025</v>
      </c>
      <c r="BP52" s="268">
        <f t="shared" si="49"/>
        <v>5709.9396799232272</v>
      </c>
      <c r="BQ52" s="268">
        <f t="shared" ref="BQ52:CV52" si="50" xml:space="preserve"> BQ$34</f>
        <v>4877.9455727006471</v>
      </c>
      <c r="BR52" s="268">
        <f t="shared" si="50"/>
        <v>5656.6035940219599</v>
      </c>
      <c r="BS52" s="268">
        <f t="shared" si="50"/>
        <v>5053.1691217198277</v>
      </c>
      <c r="BT52" s="268">
        <f t="shared" si="50"/>
        <v>2276.1785207426951</v>
      </c>
      <c r="BU52" s="268">
        <f t="shared" si="50"/>
        <v>1441.1633316765067</v>
      </c>
      <c r="BV52" s="268">
        <f t="shared" si="50"/>
        <v>2235.8623639651514</v>
      </c>
      <c r="BW52" s="268">
        <f t="shared" si="50"/>
        <v>1641.2254831231912</v>
      </c>
      <c r="BX52" s="268">
        <f t="shared" si="50"/>
        <v>0</v>
      </c>
      <c r="BY52" s="268">
        <f t="shared" si="50"/>
        <v>0</v>
      </c>
      <c r="BZ52" s="268">
        <f t="shared" si="50"/>
        <v>0</v>
      </c>
      <c r="CA52" s="268">
        <f t="shared" si="50"/>
        <v>0</v>
      </c>
      <c r="CB52" s="268">
        <f t="shared" si="50"/>
        <v>0</v>
      </c>
      <c r="CC52" s="268">
        <f t="shared" si="50"/>
        <v>0</v>
      </c>
      <c r="CD52" s="268">
        <f t="shared" si="50"/>
        <v>0</v>
      </c>
      <c r="CE52" s="268">
        <f t="shared" si="50"/>
        <v>0</v>
      </c>
      <c r="CF52" s="268">
        <f t="shared" si="50"/>
        <v>0</v>
      </c>
      <c r="CG52" s="268">
        <f t="shared" si="50"/>
        <v>0</v>
      </c>
      <c r="CH52" s="268">
        <f t="shared" si="50"/>
        <v>0</v>
      </c>
      <c r="CI52" s="268">
        <f t="shared" si="50"/>
        <v>0</v>
      </c>
      <c r="CJ52" s="268">
        <f t="shared" si="50"/>
        <v>0</v>
      </c>
      <c r="CK52" s="268">
        <f t="shared" si="50"/>
        <v>0</v>
      </c>
      <c r="CL52" s="268">
        <f t="shared" si="50"/>
        <v>0</v>
      </c>
      <c r="CM52" s="268">
        <f t="shared" si="50"/>
        <v>0</v>
      </c>
      <c r="CN52" s="268">
        <f t="shared" si="50"/>
        <v>0</v>
      </c>
      <c r="CO52" s="268">
        <f t="shared" si="50"/>
        <v>0</v>
      </c>
      <c r="CP52" s="268">
        <f t="shared" si="50"/>
        <v>0</v>
      </c>
      <c r="CQ52" s="268">
        <f t="shared" si="50"/>
        <v>0</v>
      </c>
      <c r="CR52" s="268">
        <f t="shared" si="50"/>
        <v>0</v>
      </c>
      <c r="CS52" s="268">
        <f t="shared" si="50"/>
        <v>0</v>
      </c>
      <c r="CT52" s="268">
        <f t="shared" si="50"/>
        <v>0</v>
      </c>
      <c r="CU52" s="268">
        <f t="shared" si="50"/>
        <v>0</v>
      </c>
      <c r="CV52" s="268">
        <f t="shared" si="50"/>
        <v>0</v>
      </c>
      <c r="CW52" s="268">
        <f t="shared" ref="CW52:EB52" si="51" xml:space="preserve"> CW$34</f>
        <v>0</v>
      </c>
      <c r="CX52" s="268">
        <f t="shared" si="51"/>
        <v>0</v>
      </c>
      <c r="CY52" s="268">
        <f t="shared" si="51"/>
        <v>0</v>
      </c>
      <c r="CZ52" s="268">
        <f t="shared" si="51"/>
        <v>0</v>
      </c>
      <c r="DA52" s="268">
        <f t="shared" si="51"/>
        <v>0</v>
      </c>
      <c r="DB52" s="268">
        <f t="shared" si="51"/>
        <v>0</v>
      </c>
      <c r="DC52" s="268">
        <f t="shared" si="51"/>
        <v>0</v>
      </c>
      <c r="DD52" s="268">
        <f t="shared" si="51"/>
        <v>0</v>
      </c>
      <c r="DE52" s="268">
        <f t="shared" si="51"/>
        <v>0</v>
      </c>
      <c r="DF52" s="268">
        <f t="shared" si="51"/>
        <v>0</v>
      </c>
      <c r="DG52" s="268">
        <f t="shared" si="51"/>
        <v>0</v>
      </c>
      <c r="DH52" s="268">
        <f t="shared" si="51"/>
        <v>0</v>
      </c>
      <c r="DI52" s="268">
        <f t="shared" si="51"/>
        <v>178.37218872878998</v>
      </c>
      <c r="DJ52" s="268">
        <f t="shared" si="51"/>
        <v>2.4414248400717042E-11</v>
      </c>
      <c r="DK52" s="268">
        <f t="shared" si="51"/>
        <v>2.4414248400717042E-11</v>
      </c>
      <c r="DL52" s="268">
        <f t="shared" si="51"/>
        <v>2.4414248400717042E-11</v>
      </c>
      <c r="DM52" s="268">
        <f t="shared" si="51"/>
        <v>2.4414248400717042E-11</v>
      </c>
      <c r="DN52" s="268">
        <f t="shared" si="51"/>
        <v>2.4414248400717042E-11</v>
      </c>
      <c r="DO52" s="268">
        <f t="shared" si="51"/>
        <v>2.4414248400717042E-11</v>
      </c>
      <c r="DP52" s="268">
        <f t="shared" si="51"/>
        <v>2.4414248400717042E-11</v>
      </c>
      <c r="DQ52" s="268">
        <f t="shared" si="51"/>
        <v>2.4414248400717042E-11</v>
      </c>
      <c r="DR52" s="268">
        <f t="shared" si="51"/>
        <v>2.4414248400717042E-11</v>
      </c>
      <c r="DS52" s="268">
        <f t="shared" si="51"/>
        <v>2.4414248400717042E-11</v>
      </c>
      <c r="DT52" s="268">
        <f t="shared" si="51"/>
        <v>2.4414248400717042E-11</v>
      </c>
      <c r="DU52" s="268">
        <f t="shared" si="51"/>
        <v>2.4414248400717042E-11</v>
      </c>
      <c r="DV52" s="268">
        <f t="shared" si="51"/>
        <v>2.4414248400717042E-11</v>
      </c>
      <c r="DW52" s="268">
        <f t="shared" si="51"/>
        <v>2.4414248400717042E-11</v>
      </c>
      <c r="DX52" s="268">
        <f t="shared" si="51"/>
        <v>2.4414248400717042E-11</v>
      </c>
      <c r="DY52" s="268">
        <f t="shared" si="51"/>
        <v>2.4414248400717042E-11</v>
      </c>
      <c r="DZ52" s="268">
        <f t="shared" si="51"/>
        <v>2.4414248400717042E-11</v>
      </c>
      <c r="EA52" s="268">
        <f t="shared" si="51"/>
        <v>2.4414248400717042E-11</v>
      </c>
      <c r="EB52" s="268">
        <f t="shared" si="51"/>
        <v>2.4414248400717042E-11</v>
      </c>
      <c r="EC52" s="268">
        <f t="shared" ref="EC52:FH52" si="52" xml:space="preserve"> EC$34</f>
        <v>2.4414248400717042E-11</v>
      </c>
      <c r="ED52" s="268">
        <f t="shared" si="52"/>
        <v>2.4414248400717042E-11</v>
      </c>
      <c r="EE52" s="268">
        <f t="shared" si="52"/>
        <v>2.4414248400717042E-11</v>
      </c>
      <c r="EF52" s="268">
        <f t="shared" si="52"/>
        <v>2.4414248400717042E-11</v>
      </c>
      <c r="EG52" s="268">
        <f t="shared" si="52"/>
        <v>2.4414248400717042E-11</v>
      </c>
      <c r="EH52" s="268">
        <f t="shared" si="52"/>
        <v>2.4414248400717042E-11</v>
      </c>
      <c r="EI52" s="268">
        <f t="shared" si="52"/>
        <v>2.4414248400717042E-11</v>
      </c>
      <c r="EJ52" s="268">
        <f t="shared" si="52"/>
        <v>2.4414248400717042E-11</v>
      </c>
      <c r="EK52" s="268">
        <f t="shared" si="52"/>
        <v>2.4414248400717042E-11</v>
      </c>
      <c r="EL52" s="268">
        <f t="shared" si="52"/>
        <v>2.4414248400717042E-11</v>
      </c>
      <c r="EM52" s="268">
        <f t="shared" si="52"/>
        <v>2.4414248400717042E-11</v>
      </c>
      <c r="EN52" s="268">
        <f t="shared" si="52"/>
        <v>2.4414248400717042E-11</v>
      </c>
      <c r="EO52" s="268">
        <f t="shared" si="52"/>
        <v>2.4414248400717042E-11</v>
      </c>
      <c r="EP52" s="268">
        <f t="shared" si="52"/>
        <v>2.4414248400717042E-11</v>
      </c>
      <c r="EQ52" s="268">
        <f t="shared" si="52"/>
        <v>2.4414248400717042E-11</v>
      </c>
      <c r="ER52" s="268">
        <f t="shared" si="52"/>
        <v>2.4414248400717042E-11</v>
      </c>
      <c r="ES52" s="268">
        <f t="shared" si="52"/>
        <v>2.4414248400717042E-11</v>
      </c>
      <c r="ET52" s="268">
        <f t="shared" si="52"/>
        <v>2.4414248400717042E-11</v>
      </c>
      <c r="EU52" s="268">
        <f t="shared" si="52"/>
        <v>2.4414248400717042E-11</v>
      </c>
      <c r="EV52" s="268">
        <f t="shared" si="52"/>
        <v>2.4414248400717042E-11</v>
      </c>
      <c r="EW52" s="268">
        <f t="shared" si="52"/>
        <v>2.4414248400717042E-11</v>
      </c>
      <c r="EX52" s="268">
        <f t="shared" si="52"/>
        <v>2.4414248400717042E-11</v>
      </c>
      <c r="EY52" s="268">
        <f t="shared" si="52"/>
        <v>2.4414248400717042E-11</v>
      </c>
      <c r="EZ52" s="268">
        <f t="shared" si="52"/>
        <v>2.4414248400717042E-11</v>
      </c>
      <c r="FA52" s="268">
        <f t="shared" si="52"/>
        <v>2.4414248400717042E-11</v>
      </c>
      <c r="FB52" s="268">
        <f t="shared" si="52"/>
        <v>2.4414248400717042E-11</v>
      </c>
      <c r="FC52" s="268">
        <f t="shared" si="52"/>
        <v>2.4414248400717042E-11</v>
      </c>
      <c r="FD52" s="268">
        <f t="shared" si="52"/>
        <v>2.4414248400717042E-11</v>
      </c>
      <c r="FE52" s="268">
        <f t="shared" si="52"/>
        <v>2.4414248400717042E-11</v>
      </c>
      <c r="FF52" s="268">
        <f t="shared" si="52"/>
        <v>2.4414248400717042E-11</v>
      </c>
      <c r="FG52" s="268">
        <f t="shared" si="52"/>
        <v>2.4414248400717042E-11</v>
      </c>
      <c r="FH52" s="268">
        <f t="shared" si="52"/>
        <v>2.4414248400717042E-11</v>
      </c>
      <c r="FI52" s="268">
        <f t="shared" ref="FI52:GJ52" si="53" xml:space="preserve"> FI$34</f>
        <v>2.4414248400717042E-11</v>
      </c>
      <c r="FJ52" s="268">
        <f t="shared" si="53"/>
        <v>2.4414248400717042E-11</v>
      </c>
      <c r="FK52" s="268">
        <f t="shared" si="53"/>
        <v>2.4414248400717042E-11</v>
      </c>
      <c r="FL52" s="268">
        <f t="shared" si="53"/>
        <v>2.4414248400717042E-11</v>
      </c>
      <c r="FM52" s="268">
        <f t="shared" si="53"/>
        <v>2.4414248400717042E-11</v>
      </c>
      <c r="FN52" s="268">
        <f t="shared" si="53"/>
        <v>2.4414248400717042E-11</v>
      </c>
      <c r="FO52" s="268">
        <f t="shared" si="53"/>
        <v>2.4414248400717042E-11</v>
      </c>
      <c r="FP52" s="268">
        <f t="shared" si="53"/>
        <v>2.4414248400717042E-11</v>
      </c>
      <c r="FQ52" s="268">
        <f t="shared" si="53"/>
        <v>2.4414248400717042E-11</v>
      </c>
      <c r="FR52" s="268">
        <f t="shared" si="53"/>
        <v>2.4414248400717042E-11</v>
      </c>
      <c r="FS52" s="268">
        <f t="shared" si="53"/>
        <v>2.4414248400717042E-11</v>
      </c>
      <c r="FT52" s="268">
        <f t="shared" si="53"/>
        <v>2.4414248400717042E-11</v>
      </c>
      <c r="FU52" s="268">
        <f t="shared" si="53"/>
        <v>2.4414248400717042E-11</v>
      </c>
      <c r="FV52" s="268">
        <f t="shared" si="53"/>
        <v>2.4414248400717042E-11</v>
      </c>
      <c r="FW52" s="268">
        <f t="shared" si="53"/>
        <v>2.4414248400717042E-11</v>
      </c>
      <c r="FX52" s="268">
        <f t="shared" si="53"/>
        <v>2.4414248400717042E-11</v>
      </c>
      <c r="FY52" s="268">
        <f t="shared" si="53"/>
        <v>2.4414248400717042E-11</v>
      </c>
      <c r="FZ52" s="268">
        <f t="shared" si="53"/>
        <v>2.4414248400717042E-11</v>
      </c>
      <c r="GA52" s="268">
        <f t="shared" si="53"/>
        <v>2.4414248400717042E-11</v>
      </c>
      <c r="GB52" s="268">
        <f t="shared" si="53"/>
        <v>2.4414248400717042E-11</v>
      </c>
      <c r="GC52" s="268">
        <f t="shared" si="53"/>
        <v>2.4414248400717042E-11</v>
      </c>
      <c r="GD52" s="268">
        <f t="shared" si="53"/>
        <v>2.4414248400717042E-11</v>
      </c>
      <c r="GE52" s="268">
        <f t="shared" si="53"/>
        <v>2.4414248400717042E-11</v>
      </c>
      <c r="GF52" s="268">
        <f t="shared" si="53"/>
        <v>2.4414248400717042E-11</v>
      </c>
      <c r="GG52" s="268">
        <f t="shared" si="53"/>
        <v>2.4414248400717042E-11</v>
      </c>
      <c r="GH52" s="268">
        <f t="shared" si="53"/>
        <v>2.4414248400717042E-11</v>
      </c>
      <c r="GI52" s="268">
        <f t="shared" si="53"/>
        <v>2.4414248400717042E-11</v>
      </c>
      <c r="GJ52" s="268">
        <f t="shared" si="53"/>
        <v>2.4414248400717042E-11</v>
      </c>
    </row>
    <row r="53" spans="1:255" s="509" customFormat="1" x14ac:dyDescent="0.35">
      <c r="A53" s="15"/>
      <c r="B53" s="15"/>
      <c r="C53" s="21"/>
      <c r="D53" s="60"/>
      <c r="E53" s="508" t="str">
        <f xml:space="preserve"> 'FS Qtr'!E$22</f>
        <v>Profit after tax</v>
      </c>
      <c r="F53" s="508">
        <f xml:space="preserve"> 'FS Qtr'!F$22</f>
        <v>0</v>
      </c>
      <c r="G53" s="508" t="str">
        <f xml:space="preserve"> 'FS Qtr'!G$22</f>
        <v>$ 000s</v>
      </c>
      <c r="H53" s="508">
        <f xml:space="preserve"> 'FS Qtr'!H$22</f>
        <v>137335.11101667481</v>
      </c>
      <c r="I53" s="508">
        <f xml:space="preserve"> 'FS Qtr'!I$22</f>
        <v>0</v>
      </c>
      <c r="J53" s="508">
        <f xml:space="preserve"> 'FS Qtr'!J$22</f>
        <v>0</v>
      </c>
      <c r="K53" s="508">
        <f xml:space="preserve"> 'FS Qtr'!K$22</f>
        <v>0</v>
      </c>
      <c r="L53" s="508">
        <f xml:space="preserve"> 'FS Qtr'!L$22</f>
        <v>0</v>
      </c>
      <c r="M53" s="508">
        <f xml:space="preserve"> 'FS Qtr'!M$22</f>
        <v>2035.415098352313</v>
      </c>
      <c r="N53" s="508">
        <f xml:space="preserve"> 'FS Qtr'!N$22</f>
        <v>2390.719647730542</v>
      </c>
      <c r="O53" s="508">
        <f xml:space="preserve"> 'FS Qtr'!O$22</f>
        <v>-105.61439426835969</v>
      </c>
      <c r="P53" s="508">
        <f xml:space="preserve"> 'FS Qtr'!P$22</f>
        <v>-72.356158021329151</v>
      </c>
      <c r="Q53" s="508">
        <f xml:space="preserve"> 'FS Qtr'!Q$22</f>
        <v>2057.2433800507206</v>
      </c>
      <c r="R53" s="508">
        <f xml:space="preserve"> 'FS Qtr'!R$22</f>
        <v>2443.9975041027988</v>
      </c>
      <c r="S53" s="508">
        <f xml:space="preserve"> 'FS Qtr'!S$22</f>
        <v>-60.229058257057751</v>
      </c>
      <c r="T53" s="508">
        <f xml:space="preserve"> 'FS Qtr'!T$22</f>
        <v>-27.309312945602688</v>
      </c>
      <c r="U53" s="508">
        <f xml:space="preserve"> 'FS Qtr'!U$22</f>
        <v>2092.583922958579</v>
      </c>
      <c r="V53" s="508">
        <f xml:space="preserve"> 'FS Qtr'!V$22</f>
        <v>2479.9412728430684</v>
      </c>
      <c r="W53" s="508">
        <f xml:space="preserve"> 'FS Qtr'!W$22</f>
        <v>-10.580506545811385</v>
      </c>
      <c r="X53" s="508">
        <f xml:space="preserve"> 'FS Qtr'!X$22</f>
        <v>14.672624027534766</v>
      </c>
      <c r="Y53" s="508">
        <f xml:space="preserve"> 'FS Qtr'!Y$22</f>
        <v>2132.511426469961</v>
      </c>
      <c r="Z53" s="508">
        <f xml:space="preserve"> 'FS Qtr'!Z$22</f>
        <v>2520.1692218289631</v>
      </c>
      <c r="AA53" s="508">
        <f xml:space="preserve"> 'FS Qtr'!AA$22</f>
        <v>43.287186701941934</v>
      </c>
      <c r="AB53" s="508">
        <f xml:space="preserve"> 'FS Qtr'!AB$22</f>
        <v>75.329266078044924</v>
      </c>
      <c r="AC53" s="508">
        <f xml:space="preserve"> 'FS Qtr'!AC$22</f>
        <v>2176.1819335806313</v>
      </c>
      <c r="AD53" s="508">
        <f xml:space="preserve"> 'FS Qtr'!AD$22</f>
        <v>2563.6733961839536</v>
      </c>
      <c r="AE53" s="508">
        <f xml:space="preserve"> 'FS Qtr'!AE$22</f>
        <v>101.82502704531517</v>
      </c>
      <c r="AF53" s="508">
        <f xml:space="preserve"> 'FS Qtr'!AF$22</f>
        <v>133.40749063080594</v>
      </c>
      <c r="AG53" s="508">
        <f xml:space="preserve"> 'FS Qtr'!AG$22</f>
        <v>2225.0679931482018</v>
      </c>
      <c r="AH53" s="508">
        <f xml:space="preserve"> 'FS Qtr'!AH$22</f>
        <v>2612.1667161755981</v>
      </c>
      <c r="AI53" s="508">
        <f xml:space="preserve"> 'FS Qtr'!AI$22</f>
        <v>165.41040816006551</v>
      </c>
      <c r="AJ53" s="508">
        <f xml:space="preserve"> 'FS Qtr'!AJ$22</f>
        <v>196.54279997634723</v>
      </c>
      <c r="AK53" s="508">
        <f xml:space="preserve"> 'FS Qtr'!AK$22</f>
        <v>2279.1232970716069</v>
      </c>
      <c r="AL53" s="508">
        <f xml:space="preserve"> 'FS Qtr'!AL$22</f>
        <v>2665.9871144522017</v>
      </c>
      <c r="AM53" s="508">
        <f xml:space="preserve"> 'FS Qtr'!AM$22</f>
        <v>234.3164727155401</v>
      </c>
      <c r="AN53" s="508">
        <f xml:space="preserve"> 'FS Qtr'!AN$22</f>
        <v>261.21785947918886</v>
      </c>
      <c r="AO53" s="508">
        <f xml:space="preserve"> 'FS Qtr'!AO$22</f>
        <v>2338.8966630054747</v>
      </c>
      <c r="AP53" s="508">
        <f xml:space="preserve"> 'FS Qtr'!AP$22</f>
        <v>2725.3500527200326</v>
      </c>
      <c r="AQ53" s="508">
        <f xml:space="preserve"> 'FS Qtr'!AQ$22</f>
        <v>308.84632105390017</v>
      </c>
      <c r="AR53" s="508">
        <f xml:space="preserve"> 'FS Qtr'!AR$22</f>
        <v>338.89721127931824</v>
      </c>
      <c r="AS53" s="508">
        <f xml:space="preserve"> 'FS Qtr'!AS$22</f>
        <v>2401.9433563075117</v>
      </c>
      <c r="AT53" s="508">
        <f xml:space="preserve"> 'FS Qtr'!AT$22</f>
        <v>2773.8623919964707</v>
      </c>
      <c r="AU53" s="508">
        <f xml:space="preserve"> 'FS Qtr'!AU$22</f>
        <v>389.50312968992148</v>
      </c>
      <c r="AV53" s="508">
        <f xml:space="preserve"> 'FS Qtr'!AV$22</f>
        <v>418.96418650272318</v>
      </c>
      <c r="AW53" s="508">
        <f xml:space="preserve"> 'FS Qtr'!AW$22</f>
        <v>2472.1502784591471</v>
      </c>
      <c r="AX53" s="508">
        <f xml:space="preserve"> 'FS Qtr'!AX$22</f>
        <v>2842.971564408459</v>
      </c>
      <c r="AY53" s="508">
        <f xml:space="preserve"> 'FS Qtr'!AY$22</f>
        <v>476.65412107455967</v>
      </c>
      <c r="AZ53" s="508">
        <f xml:space="preserve"> 'FS Qtr'!AZ$22</f>
        <v>505.49350481323893</v>
      </c>
      <c r="BA53" s="508">
        <f xml:space="preserve"> 'FS Qtr'!BA$22</f>
        <v>2549.1702369995983</v>
      </c>
      <c r="BB53" s="508">
        <f xml:space="preserve"> 'FS Qtr'!BB$22</f>
        <v>2922.096145527722</v>
      </c>
      <c r="BC53" s="508">
        <f xml:space="preserve"> 'FS Qtr'!BC$22</f>
        <v>511.99979131327188</v>
      </c>
      <c r="BD53" s="508">
        <f xml:space="preserve"> 'FS Qtr'!BD$22</f>
        <v>511.99979131327302</v>
      </c>
      <c r="BE53" s="508">
        <f xml:space="preserve"> 'FS Qtr'!BE$22</f>
        <v>2537.3405861134252</v>
      </c>
      <c r="BF53" s="508">
        <f xml:space="preserve"> 'FS Qtr'!BF$22</f>
        <v>2888.2829019801097</v>
      </c>
      <c r="BG53" s="508">
        <f xml:space="preserve"> 'FS Qtr'!BG$22</f>
        <v>490.17707689110404</v>
      </c>
      <c r="BH53" s="508">
        <f xml:space="preserve"> 'FS Qtr'!BH$22</f>
        <v>490.17707689110512</v>
      </c>
      <c r="BI53" s="508">
        <f xml:space="preserve"> 'FS Qtr'!BI$22</f>
        <v>2505.059165522161</v>
      </c>
      <c r="BJ53" s="508">
        <f xml:space="preserve"> 'FS Qtr'!BJ$22</f>
        <v>2854.2554997178663</v>
      </c>
      <c r="BK53" s="508">
        <f xml:space="preserve"> 'FS Qtr'!BK$22</f>
        <v>468.08054938054676</v>
      </c>
      <c r="BL53" s="508">
        <f xml:space="preserve"> 'FS Qtr'!BL$22</f>
        <v>468.08054938054784</v>
      </c>
      <c r="BM53" s="508">
        <f xml:space="preserve"> 'FS Qtr'!BM$22</f>
        <v>2472.5464056113574</v>
      </c>
      <c r="BN53" s="508">
        <f xml:space="preserve"> 'FS Qtr'!BN$22</f>
        <v>2820.0054446120585</v>
      </c>
      <c r="BO53" s="508">
        <f xml:space="preserve"> 'FS Qtr'!BO$22</f>
        <v>445.70201144059712</v>
      </c>
      <c r="BP53" s="508">
        <f xml:space="preserve"> 'FS Qtr'!BP$22</f>
        <v>445.70201144059786</v>
      </c>
      <c r="BQ53" s="508">
        <f xml:space="preserve"> 'FS Qtr'!BQ$22</f>
        <v>2439.7936587378531</v>
      </c>
      <c r="BR53" s="508">
        <f xml:space="preserve"> 'FS Qtr'!BR$22</f>
        <v>2785.5240458032281</v>
      </c>
      <c r="BS53" s="508">
        <f xml:space="preserve"> 'FS Qtr'!BS$22</f>
        <v>423.03306752316593</v>
      </c>
      <c r="BT53" s="508">
        <f xml:space="preserve"> 'FS Qtr'!BT$22</f>
        <v>423.03306752316701</v>
      </c>
      <c r="BU53" s="508">
        <f xml:space="preserve"> 'FS Qtr'!BU$22</f>
        <v>2406.7920753169583</v>
      </c>
      <c r="BV53" s="508">
        <f xml:space="preserve"> 'FS Qtr'!BV$22</f>
        <v>2750.8024107053916</v>
      </c>
      <c r="BW53" s="508">
        <f xml:space="preserve"> 'FS Qtr'!BW$22</f>
        <v>400.06511888443345</v>
      </c>
      <c r="BX53" s="508">
        <f xml:space="preserve"> 'FS Qtr'!BX$22</f>
        <v>400.06511888443453</v>
      </c>
      <c r="BY53" s="508">
        <f xml:space="preserve"> 'FS Qtr'!BY$22</f>
        <v>2373.5325987030251</v>
      </c>
      <c r="BZ53" s="508">
        <f xml:space="preserve"> 'FS Qtr'!BZ$22</f>
        <v>2715.8314398855446</v>
      </c>
      <c r="CA53" s="508">
        <f xml:space="preserve"> 'FS Qtr'!CA$22</f>
        <v>376.78935847165627</v>
      </c>
      <c r="CB53" s="508">
        <f xml:space="preserve"> 'FS Qtr'!CB$22</f>
        <v>376.78935847165735</v>
      </c>
      <c r="CC53" s="508">
        <f xml:space="preserve"> 'FS Qtr'!CC$22</f>
        <v>2340.0059599423844</v>
      </c>
      <c r="CD53" s="508">
        <f xml:space="preserve"> 'FS Qtr'!CD$22</f>
        <v>2680.6018218155396</v>
      </c>
      <c r="CE53" s="508">
        <f xml:space="preserve"> 'FS Qtr'!CE$22</f>
        <v>353.19676568231569</v>
      </c>
      <c r="CF53" s="508">
        <f xml:space="preserve"> 'FS Qtr'!CF$22</f>
        <v>353.19676568231637</v>
      </c>
      <c r="CG53" s="508">
        <f xml:space="preserve"> 'FS Qtr'!CG$22</f>
        <v>2306.2026723954568</v>
      </c>
      <c r="CH53" s="508">
        <f xml:space="preserve"> 'FS Qtr'!CH$22</f>
        <v>2645.1040274931224</v>
      </c>
      <c r="CI53" s="508">
        <f xml:space="preserve"> 'FS Qtr'!CI$22</f>
        <v>329.2781009924019</v>
      </c>
      <c r="CJ53" s="508">
        <f xml:space="preserve"> 'FS Qtr'!CJ$22</f>
        <v>329.27810099240264</v>
      </c>
      <c r="CK53" s="508">
        <f xml:space="preserve"> 'FS Qtr'!CK$22</f>
        <v>2272.1130262247566</v>
      </c>
      <c r="CL53" s="508">
        <f xml:space="preserve"> 'FS Qtr'!CL$22</f>
        <v>2609.3283049289016</v>
      </c>
      <c r="CM53" s="508">
        <f xml:space="preserve"> 'FS Qtr'!CM$22</f>
        <v>305.02390045057302</v>
      </c>
      <c r="CN53" s="508">
        <f xml:space="preserve"> 'FS Qtr'!CN$22</f>
        <v>305.02390045057416</v>
      </c>
      <c r="CO53" s="508">
        <f xml:space="preserve"> 'FS Qtr'!CO$22</f>
        <v>2237.7270827454636</v>
      </c>
      <c r="CP53" s="508">
        <f xml:space="preserve"> 'FS Qtr'!CP$22</f>
        <v>2573.2646734958571</v>
      </c>
      <c r="CQ53" s="508">
        <f xml:space="preserve"> 'FS Qtr'!CQ$22</f>
        <v>280.42447003483335</v>
      </c>
      <c r="CR53" s="508">
        <f xml:space="preserve"> 'FS Qtr'!CR$22</f>
        <v>280.42447003483443</v>
      </c>
      <c r="CS53" s="508">
        <f xml:space="preserve"> 'FS Qtr'!CS$22</f>
        <v>2203.0346686350849</v>
      </c>
      <c r="CT53" s="508">
        <f xml:space="preserve"> 'FS Qtr'!CT$22</f>
        <v>2536.9029181379624</v>
      </c>
      <c r="CU53" s="508">
        <f xml:space="preserve"> 'FS Qtr'!CU$22</f>
        <v>255.46987986828714</v>
      </c>
      <c r="CV53" s="508">
        <f xml:space="preserve"> 'FS Qtr'!CV$22</f>
        <v>255.46987986828859</v>
      </c>
      <c r="CW53" s="508">
        <f xml:space="preserve"> 'FS Qtr'!CW$22</f>
        <v>2168.0253699987061</v>
      </c>
      <c r="CX53" s="508">
        <f xml:space="preserve"> 'FS Qtr'!CX$22</f>
        <v>2500.2325834344074</v>
      </c>
      <c r="CY53" s="508">
        <f xml:space="preserve"> 'FS Qtr'!CY$22</f>
        <v>230.14995829045014</v>
      </c>
      <c r="CZ53" s="508">
        <f xml:space="preserve"> 'FS Qtr'!CZ$22</f>
        <v>230.14995829045125</v>
      </c>
      <c r="DA53" s="508">
        <f xml:space="preserve"> 'FS Qtr'!DA$22</f>
        <v>2132.6885262862311</v>
      </c>
      <c r="DB53" s="508">
        <f xml:space="preserve"> 'FS Qtr'!DB$22</f>
        <v>2463.2429675157832</v>
      </c>
      <c r="DC53" s="508">
        <f xml:space="preserve"> 'FS Qtr'!DC$22</f>
        <v>204.45428578050337</v>
      </c>
      <c r="DD53" s="508">
        <f xml:space="preserve"> 'FS Qtr'!DD$22</f>
        <v>204.45428578050445</v>
      </c>
      <c r="DE53" s="508">
        <f xml:space="preserve"> 'FS Qtr'!DE$22</f>
        <v>2097.013224057871</v>
      </c>
      <c r="DF53" s="508">
        <f xml:space="preserve"> 'FS Qtr'!DF$22</f>
        <v>2425.9231158285702</v>
      </c>
      <c r="DG53" s="508">
        <f xml:space="preserve"> 'FS Qtr'!DG$22</f>
        <v>178.3721887287889</v>
      </c>
      <c r="DH53" s="508">
        <f xml:space="preserve"> 'FS Qtr'!DH$22</f>
        <v>178.37218872878998</v>
      </c>
      <c r="DI53" s="508">
        <f xml:space="preserve"> 'FS Qtr'!DI$22</f>
        <v>3.1350943754659972E-13</v>
      </c>
      <c r="DJ53" s="508">
        <f xml:space="preserve"> 'FS Qtr'!DJ$22</f>
        <v>3.1702789419796319E-13</v>
      </c>
      <c r="DK53" s="508">
        <f xml:space="preserve"> 'FS Qtr'!DK$22</f>
        <v>3.1708813912700863E-13</v>
      </c>
      <c r="DL53" s="508">
        <f xml:space="preserve"> 'FS Qtr'!DL$22</f>
        <v>3.1023224437376483E-13</v>
      </c>
      <c r="DM53" s="508">
        <f xml:space="preserve"> 'FS Qtr'!DM$22</f>
        <v>3.1374879108625463E-13</v>
      </c>
      <c r="DN53" s="508">
        <f xml:space="preserve"> 'FS Qtr'!DN$22</f>
        <v>3.172367432853207E-13</v>
      </c>
      <c r="DO53" s="508">
        <f xml:space="preserve"> 'FS Qtr'!DO$22</f>
        <v>3.1727590248920032E-13</v>
      </c>
      <c r="DP53" s="508">
        <f xml:space="preserve"> 'FS Qtr'!DP$22</f>
        <v>3.1389975265483371E-13</v>
      </c>
      <c r="DQ53" s="508">
        <f xml:space="preserve"> 'FS Qtr'!DQ$22</f>
        <v>3.1394444522447884E-13</v>
      </c>
      <c r="DR53" s="508">
        <f xml:space="preserve"> 'FS Qtr'!DR$22</f>
        <v>3.174676821799949E-13</v>
      </c>
      <c r="DS53" s="508">
        <f xml:space="preserve"> 'FS Qtr'!DS$22</f>
        <v>3.175108577124774E-13</v>
      </c>
      <c r="DT53" s="508">
        <f xml:space="preserve"> 'FS Qtr'!DT$22</f>
        <v>3.1067818781593812E-13</v>
      </c>
      <c r="DU53" s="508">
        <f xml:space="preserve"> 'FS Qtr'!DU$22</f>
        <v>3.1418578510056249E-13</v>
      </c>
      <c r="DV53" s="508">
        <f xml:space="preserve"> 'FS Qtr'!DV$22</f>
        <v>3.1767954351380465E-13</v>
      </c>
      <c r="DW53" s="508">
        <f xml:space="preserve"> 'FS Qtr'!DW$22</f>
        <v>3.1773878436069935E-13</v>
      </c>
      <c r="DX53" s="508">
        <f xml:space="preserve"> 'FS Qtr'!DX$22</f>
        <v>3.1089428375707942E-13</v>
      </c>
      <c r="DY53" s="508">
        <f xml:space="preserve"> 'FS Qtr'!DY$22</f>
        <v>3.1438441874342976E-13</v>
      </c>
      <c r="DZ53" s="508">
        <f xml:space="preserve"> 'FS Qtr'!DZ$22</f>
        <v>3.1788136402610692E-13</v>
      </c>
      <c r="EA53" s="508">
        <f xml:space="preserve"> 'FS Qtr'!EA$22</f>
        <v>3.179476334480568E-13</v>
      </c>
      <c r="EB53" s="508">
        <f xml:space="preserve"> 'FS Qtr'!EB$22</f>
        <v>3.1107305403565987E-13</v>
      </c>
      <c r="EC53" s="508">
        <f xml:space="preserve"> 'FS Qtr'!EC$22</f>
        <v>3.1457411387236796E-13</v>
      </c>
      <c r="ED53" s="508">
        <f xml:space="preserve"> 'FS Qtr'!ED$22</f>
        <v>3.1810427026357504E-13</v>
      </c>
      <c r="EE53" s="508">
        <f xml:space="preserve"> 'FS Qtr'!EE$22</f>
        <v>3.1815748661756524E-13</v>
      </c>
      <c r="EF53" s="508">
        <f xml:space="preserve"> 'FS Qtr'!EF$22</f>
        <v>3.1475189098273408E-13</v>
      </c>
      <c r="EG53" s="508">
        <f xml:space="preserve"> 'FS Qtr'!EG$22</f>
        <v>3.1481942642130893E-13</v>
      </c>
      <c r="EH53" s="508">
        <f xml:space="preserve"> 'FS Qtr'!EH$22</f>
        <v>3.183221560902894E-13</v>
      </c>
      <c r="EI53" s="508">
        <f xml:space="preserve"> 'FS Qtr'!EI$22</f>
        <v>3.183844091836363E-13</v>
      </c>
      <c r="EJ53" s="508">
        <f xml:space="preserve"> 'FS Qtr'!EJ$22</f>
        <v>3.1150622817222033E-13</v>
      </c>
      <c r="EK53" s="508">
        <f xml:space="preserve"> 'FS Qtr'!EK$22</f>
        <v>3.1503792342846281E-13</v>
      </c>
      <c r="EL53" s="508">
        <f xml:space="preserve"> 'FS Qtr'!EL$22</f>
        <v>3.1856514397077266E-13</v>
      </c>
      <c r="EM53" s="508">
        <f xml:space="preserve"> 'FS Qtr'!EM$22</f>
        <v>3.186032990925015E-13</v>
      </c>
      <c r="EN53" s="508">
        <f xml:space="preserve"> 'FS Qtr'!EN$22</f>
        <v>3.1171446607913821E-13</v>
      </c>
      <c r="EO53" s="508">
        <f xml:space="preserve"> 'FS Qtr'!EO$22</f>
        <v>3.1522265271632932E-13</v>
      </c>
      <c r="EP53" s="508">
        <f xml:space="preserve"> 'FS Qtr'!EP$22</f>
        <v>3.1873282568994912E-13</v>
      </c>
      <c r="EQ53" s="508">
        <f xml:space="preserve"> 'FS Qtr'!EQ$22</f>
        <v>3.1879206653684382E-13</v>
      </c>
      <c r="ER53" s="508">
        <f xml:space="preserve"> 'FS Qtr'!ER$22</f>
        <v>3.1191582820611077E-13</v>
      </c>
      <c r="ES53" s="508">
        <f xml:space="preserve"> 'FS Qtr'!ES$22</f>
        <v>3.1545108140562663E-13</v>
      </c>
      <c r="ET53" s="508">
        <f xml:space="preserve"> 'FS Qtr'!ET$22</f>
        <v>3.1898585439194001E-13</v>
      </c>
      <c r="EU53" s="508">
        <f xml:space="preserve"> 'FS Qtr'!EU$22</f>
        <v>3.1905011564958843E-13</v>
      </c>
      <c r="EV53" s="508">
        <f xml:space="preserve"> 'FS Qtr'!EV$22</f>
        <v>3.1561694049742074E-13</v>
      </c>
      <c r="EW53" s="508">
        <f xml:space="preserve"> 'FS Qtr'!EW$22</f>
        <v>3.1565666722599412E-13</v>
      </c>
      <c r="EX53" s="508">
        <f xml:space="preserve"> 'FS Qtr'!EX$22</f>
        <v>3.1918867898639291E-13</v>
      </c>
      <c r="EY53" s="508">
        <f xml:space="preserve"> 'FS Qtr'!EY$22</f>
        <v>3.1924992799758918E-13</v>
      </c>
      <c r="EZ53" s="508">
        <f xml:space="preserve"> 'FS Qtr'!EZ$22</f>
        <v>3.1236078939400616E-13</v>
      </c>
      <c r="FA53" s="508">
        <f xml:space="preserve"> 'FS Qtr'!FA$22</f>
        <v>3.1587814373779116E-13</v>
      </c>
      <c r="FB53" s="508">
        <f xml:space="preserve"> 'FS Qtr'!FB$22</f>
        <v>3.1941560155246402E-13</v>
      </c>
      <c r="FC53" s="508">
        <f xml:space="preserve"> 'FS Qtr'!FC$22</f>
        <v>3.1946078524924815E-13</v>
      </c>
      <c r="FD53" s="508">
        <f xml:space="preserve"> 'FS Qtr'!FD$22</f>
        <v>3.1257884984370321E-13</v>
      </c>
      <c r="FE53" s="508">
        <f xml:space="preserve"> 'FS Qtr'!FE$22</f>
        <v>3.1610855876351711E-13</v>
      </c>
      <c r="FF53" s="508">
        <f xml:space="preserve"> 'FS Qtr'!FF$22</f>
        <v>3.1965055677574131E-13</v>
      </c>
      <c r="FG53" s="508">
        <f xml:space="preserve"> 'FS Qtr'!FG$22</f>
        <v>3.1970678537618366E-13</v>
      </c>
      <c r="FH53" s="508">
        <f xml:space="preserve"> 'FS Qtr'!FH$22</f>
        <v>3.1280083931051198E-13</v>
      </c>
      <c r="FI53" s="508">
        <f xml:space="preserve"> 'FS Qtr'!FI$22</f>
        <v>3.1631911042495635E-13</v>
      </c>
      <c r="FJ53" s="508">
        <f xml:space="preserve"> 'FS Qtr'!FJ$22</f>
        <v>3.1987045076675714E-13</v>
      </c>
      <c r="FK53" s="508">
        <f xml:space="preserve"> 'FS Qtr'!FK$22</f>
        <v>3.1991362629923969E-13</v>
      </c>
      <c r="FL53" s="508">
        <f xml:space="preserve"> 'FS Qtr'!FL$22</f>
        <v>3.165008602081798E-13</v>
      </c>
      <c r="FM53" s="508">
        <f xml:space="preserve"> 'FS Qtr'!FM$22</f>
        <v>3.1654853228246798E-13</v>
      </c>
      <c r="FN53" s="508">
        <f xml:space="preserve"> 'FS Qtr'!FN$22</f>
        <v>3.2009837741497908E-13</v>
      </c>
      <c r="FO53" s="508">
        <f xml:space="preserve"> 'FS Qtr'!FO$22</f>
        <v>3.201626386726275E-13</v>
      </c>
      <c r="FP53" s="508">
        <f xml:space="preserve"> 'FS Qtr'!FP$22</f>
        <v>3.1327526812674485E-13</v>
      </c>
      <c r="FQ53" s="508">
        <f xml:space="preserve"> 'FS Qtr'!FQ$22</f>
        <v>3.1681569453212431E-13</v>
      </c>
      <c r="FR53" s="508">
        <f xml:space="preserve"> 'FS Qtr'!FR$22</f>
        <v>3.2035241019912066E-13</v>
      </c>
      <c r="FS53" s="508">
        <f xml:space="preserve"> 'FS Qtr'!FS$22</f>
        <v>3.2041165104601536E-13</v>
      </c>
      <c r="FT53" s="508">
        <f xml:space="preserve"> 'FS Qtr'!FT$22</f>
        <v>3.1351690267911188E-13</v>
      </c>
      <c r="FU53" s="508">
        <f xml:space="preserve"> 'FS Qtr'!FU$22</f>
        <v>3.17051075398922E-13</v>
      </c>
      <c r="FV53" s="508">
        <f xml:space="preserve"> 'FS Qtr'!FV$22</f>
        <v>3.2058636134024706E-13</v>
      </c>
      <c r="FW53" s="508">
        <f xml:space="preserve"> 'FS Qtr'!FW$22</f>
        <v>3.2062552054412663E-13</v>
      </c>
      <c r="FX53" s="508">
        <f xml:space="preserve"> 'FS Qtr'!FX$22</f>
        <v>3.1371433578897268E-13</v>
      </c>
      <c r="FY53" s="508">
        <f xml:space="preserve"> 'FS Qtr'!FY$22</f>
        <v>3.1726460656500419E-13</v>
      </c>
      <c r="FZ53" s="508">
        <f xml:space="preserve"> 'FS Qtr'!FZ$22</f>
        <v>3.2079219818115226E-13</v>
      </c>
      <c r="GA53" s="508">
        <f xml:space="preserve"> 'FS Qtr'!GA$22</f>
        <v>3.208614798495546E-13</v>
      </c>
      <c r="GB53" s="508">
        <f xml:space="preserve"> 'FS Qtr'!GB$22</f>
        <v>3.1741159546072595E-13</v>
      </c>
      <c r="GC53" s="508">
        <f xml:space="preserve"> 'FS Qtr'!GC$22</f>
        <v>3.1748608307680122E-13</v>
      </c>
      <c r="GD53" s="508">
        <f xml:space="preserve"> 'FS Qtr'!GD$22</f>
        <v>3.2104221463669096E-13</v>
      </c>
      <c r="GE53" s="508">
        <f xml:space="preserve"> 'FS Qtr'!GE$22</f>
        <v>3.2109342282637953E-13</v>
      </c>
      <c r="GF53" s="508">
        <f xml:space="preserve"> 'FS Qtr'!GF$22</f>
        <v>3.1416519050253558E-13</v>
      </c>
      <c r="GG53" s="508">
        <f xml:space="preserve"> 'FS Qtr'!GG$22</f>
        <v>3.1769564157002609E-13</v>
      </c>
      <c r="GH53" s="508">
        <f xml:space="preserve"> 'FS Qtr'!GH$22</f>
        <v>3.2126110454555605E-13</v>
      </c>
      <c r="GI53" s="508">
        <f xml:space="preserve"> 'FS Qtr'!GI$22</f>
        <v>3.2133540662471206E-13</v>
      </c>
      <c r="GJ53" s="508">
        <f xml:space="preserve"> 'FS Qtr'!GJ$22</f>
        <v>3.1441173632629217E-13</v>
      </c>
    </row>
    <row r="54" spans="1:255" s="275" customFormat="1" x14ac:dyDescent="0.35">
      <c r="A54" s="15"/>
      <c r="B54" s="15"/>
      <c r="C54" s="21"/>
      <c r="D54" s="60"/>
      <c r="E54" s="286" t="s">
        <v>188</v>
      </c>
      <c r="F54" s="286"/>
      <c r="G54" s="286" t="str">
        <f xml:space="preserve"> SMU</f>
        <v>$ 000s</v>
      </c>
      <c r="H54" s="286"/>
      <c r="I54" s="43"/>
      <c r="J54" s="286">
        <f t="shared" ref="J54:AO54" si="54" xml:space="preserve"> MAX(0, SUM(J52:J53))</f>
        <v>0</v>
      </c>
      <c r="K54" s="286">
        <f t="shared" si="54"/>
        <v>0</v>
      </c>
      <c r="L54" s="286">
        <f t="shared" si="54"/>
        <v>0</v>
      </c>
      <c r="M54" s="286">
        <f t="shared" si="54"/>
        <v>2035.415098352313</v>
      </c>
      <c r="N54" s="286">
        <f t="shared" si="54"/>
        <v>4426.1347460828547</v>
      </c>
      <c r="O54" s="286">
        <f t="shared" si="54"/>
        <v>2711.2436927139092</v>
      </c>
      <c r="P54" s="286">
        <f t="shared" si="54"/>
        <v>958.39777084759714</v>
      </c>
      <c r="Q54" s="286">
        <f t="shared" si="54"/>
        <v>3015.6411508983178</v>
      </c>
      <c r="R54" s="286">
        <f t="shared" si="54"/>
        <v>5353.2029596858774</v>
      </c>
      <c r="S54" s="286">
        <f t="shared" si="54"/>
        <v>2817.3555929079212</v>
      </c>
      <c r="T54" s="286">
        <f t="shared" si="54"/>
        <v>1144.2002480573362</v>
      </c>
      <c r="U54" s="286">
        <f t="shared" si="54"/>
        <v>3236.7841710159155</v>
      </c>
      <c r="V54" s="286">
        <f t="shared" si="54"/>
        <v>5664.3762009442253</v>
      </c>
      <c r="W54" s="286">
        <f t="shared" si="54"/>
        <v>3217.2052371029445</v>
      </c>
      <c r="X54" s="286">
        <f t="shared" si="54"/>
        <v>1620.876601313676</v>
      </c>
      <c r="Y54" s="286">
        <f t="shared" si="54"/>
        <v>3753.388027783637</v>
      </c>
      <c r="Z54" s="286">
        <f t="shared" si="54"/>
        <v>6273.5572496126006</v>
      </c>
      <c r="AA54" s="286">
        <f t="shared" si="54"/>
        <v>3921.2882702965098</v>
      </c>
      <c r="AB54" s="286">
        <f t="shared" si="54"/>
        <v>2420.6704235199559</v>
      </c>
      <c r="AC54" s="286">
        <f t="shared" si="54"/>
        <v>4596.8523571005871</v>
      </c>
      <c r="AD54" s="286">
        <f t="shared" si="54"/>
        <v>7160.5257532845408</v>
      </c>
      <c r="AE54" s="286">
        <f t="shared" si="54"/>
        <v>4963.4742511779532</v>
      </c>
      <c r="AF54" s="286">
        <f t="shared" si="54"/>
        <v>3556.206677423078</v>
      </c>
      <c r="AG54" s="286">
        <f t="shared" si="54"/>
        <v>5781.2746705712798</v>
      </c>
      <c r="AH54" s="286">
        <f t="shared" si="54"/>
        <v>8393.4413867468775</v>
      </c>
      <c r="AI54" s="286">
        <f t="shared" si="54"/>
        <v>6356.9230302107708</v>
      </c>
      <c r="AJ54" s="286">
        <f t="shared" si="54"/>
        <v>5048.2894391961636</v>
      </c>
      <c r="AK54" s="286">
        <f t="shared" si="54"/>
        <v>7327.41273626777</v>
      </c>
      <c r="AL54" s="286">
        <f t="shared" si="54"/>
        <v>9993.3998507199722</v>
      </c>
      <c r="AM54" s="286">
        <f t="shared" si="54"/>
        <v>8123.5134518999548</v>
      </c>
      <c r="AN54" s="286">
        <f t="shared" si="54"/>
        <v>6915.2891439153836</v>
      </c>
      <c r="AO54" s="286">
        <f t="shared" si="54"/>
        <v>9254.1858069208574</v>
      </c>
      <c r="AP54" s="286">
        <f t="shared" ref="AP54:BU54" si="55" xml:space="preserve"> MAX(0, SUM(AP52:AP53))</f>
        <v>11979.53585964089</v>
      </c>
      <c r="AQ54" s="286">
        <f t="shared" si="55"/>
        <v>10282.244924083456</v>
      </c>
      <c r="AR54" s="286">
        <f t="shared" si="55"/>
        <v>9215.2640552207722</v>
      </c>
      <c r="AS54" s="286">
        <f t="shared" si="55"/>
        <v>11617.207411528285</v>
      </c>
      <c r="AT54" s="286">
        <f t="shared" si="55"/>
        <v>14391.069803524755</v>
      </c>
      <c r="AU54" s="286">
        <f t="shared" si="55"/>
        <v>14294.911755473251</v>
      </c>
      <c r="AV54" s="286">
        <f t="shared" si="55"/>
        <v>13439.196780309496</v>
      </c>
      <c r="AW54" s="286">
        <f t="shared" si="55"/>
        <v>15911.347058768642</v>
      </c>
      <c r="AX54" s="286">
        <f t="shared" si="55"/>
        <v>18754.318623177103</v>
      </c>
      <c r="AY54" s="286">
        <f t="shared" si="55"/>
        <v>19013.499670607576</v>
      </c>
      <c r="AZ54" s="286">
        <f t="shared" si="55"/>
        <v>18335.027155674295</v>
      </c>
      <c r="BA54" s="286">
        <f t="shared" si="55"/>
        <v>20884.197392673894</v>
      </c>
      <c r="BB54" s="286">
        <f t="shared" si="55"/>
        <v>22830.748188944031</v>
      </c>
      <c r="BC54" s="286">
        <f t="shared" si="55"/>
        <v>19753.619899175905</v>
      </c>
      <c r="BD54" s="286">
        <f t="shared" si="55"/>
        <v>16872.885215201077</v>
      </c>
      <c r="BE54" s="286">
        <f t="shared" si="55"/>
        <v>18002.081963459714</v>
      </c>
      <c r="BF54" s="286">
        <f t="shared" si="55"/>
        <v>19122.844127156404</v>
      </c>
      <c r="BG54" s="286">
        <f t="shared" si="55"/>
        <v>16079.152241032991</v>
      </c>
      <c r="BH54" s="286">
        <f t="shared" si="55"/>
        <v>13229.706422094432</v>
      </c>
      <c r="BI54" s="286">
        <f t="shared" si="55"/>
        <v>14382.953996205892</v>
      </c>
      <c r="BJ54" s="286">
        <f t="shared" si="55"/>
        <v>15498.688540938776</v>
      </c>
      <c r="BK54" s="286">
        <f t="shared" si="55"/>
        <v>12484.180343510918</v>
      </c>
      <c r="BL54" s="286">
        <f t="shared" si="55"/>
        <v>9661.9840500244336</v>
      </c>
      <c r="BM54" s="286">
        <f t="shared" si="55"/>
        <v>10821.180636349176</v>
      </c>
      <c r="BN54" s="286">
        <f t="shared" si="55"/>
        <v>11942.685015845211</v>
      </c>
      <c r="BO54" s="286">
        <f t="shared" si="55"/>
        <v>8953.8873055877993</v>
      </c>
      <c r="BP54" s="286">
        <f t="shared" si="55"/>
        <v>6155.641691363825</v>
      </c>
      <c r="BQ54" s="286">
        <f t="shared" si="55"/>
        <v>7317.7392314384997</v>
      </c>
      <c r="BR54" s="286">
        <f t="shared" si="55"/>
        <v>8442.1276398251885</v>
      </c>
      <c r="BS54" s="286">
        <f t="shared" si="55"/>
        <v>5476.2021892429939</v>
      </c>
      <c r="BT54" s="286">
        <f t="shared" si="55"/>
        <v>2699.2115882658622</v>
      </c>
      <c r="BU54" s="286">
        <f t="shared" si="55"/>
        <v>3847.9554069934647</v>
      </c>
      <c r="BV54" s="286">
        <f t="shared" ref="BV54:DA54" si="56" xml:space="preserve"> MAX(0, SUM(BV52:BV53))</f>
        <v>4986.664774670543</v>
      </c>
      <c r="BW54" s="286">
        <f t="shared" si="56"/>
        <v>2041.2906020076248</v>
      </c>
      <c r="BX54" s="286">
        <f t="shared" si="56"/>
        <v>400.06511888443453</v>
      </c>
      <c r="BY54" s="286">
        <f t="shared" si="56"/>
        <v>2373.5325987030251</v>
      </c>
      <c r="BZ54" s="286">
        <f t="shared" si="56"/>
        <v>2715.8314398855446</v>
      </c>
      <c r="CA54" s="286">
        <f t="shared" si="56"/>
        <v>376.78935847165627</v>
      </c>
      <c r="CB54" s="286">
        <f t="shared" si="56"/>
        <v>376.78935847165735</v>
      </c>
      <c r="CC54" s="286">
        <f t="shared" si="56"/>
        <v>2340.0059599423844</v>
      </c>
      <c r="CD54" s="286">
        <f t="shared" si="56"/>
        <v>2680.6018218155396</v>
      </c>
      <c r="CE54" s="286">
        <f t="shared" si="56"/>
        <v>353.19676568231569</v>
      </c>
      <c r="CF54" s="286">
        <f t="shared" si="56"/>
        <v>353.19676568231637</v>
      </c>
      <c r="CG54" s="286">
        <f t="shared" si="56"/>
        <v>2306.2026723954568</v>
      </c>
      <c r="CH54" s="286">
        <f t="shared" si="56"/>
        <v>2645.1040274931224</v>
      </c>
      <c r="CI54" s="286">
        <f t="shared" si="56"/>
        <v>329.2781009924019</v>
      </c>
      <c r="CJ54" s="286">
        <f t="shared" si="56"/>
        <v>329.27810099240264</v>
      </c>
      <c r="CK54" s="286">
        <f t="shared" si="56"/>
        <v>2272.1130262247566</v>
      </c>
      <c r="CL54" s="286">
        <f t="shared" si="56"/>
        <v>2609.3283049289016</v>
      </c>
      <c r="CM54" s="286">
        <f t="shared" si="56"/>
        <v>305.02390045057302</v>
      </c>
      <c r="CN54" s="286">
        <f t="shared" si="56"/>
        <v>305.02390045057416</v>
      </c>
      <c r="CO54" s="286">
        <f t="shared" si="56"/>
        <v>2237.7270827454636</v>
      </c>
      <c r="CP54" s="286">
        <f t="shared" si="56"/>
        <v>2573.2646734958571</v>
      </c>
      <c r="CQ54" s="286">
        <f t="shared" si="56"/>
        <v>280.42447003483335</v>
      </c>
      <c r="CR54" s="286">
        <f t="shared" si="56"/>
        <v>280.42447003483443</v>
      </c>
      <c r="CS54" s="286">
        <f t="shared" si="56"/>
        <v>2203.0346686350849</v>
      </c>
      <c r="CT54" s="286">
        <f t="shared" si="56"/>
        <v>2536.9029181379624</v>
      </c>
      <c r="CU54" s="286">
        <f t="shared" si="56"/>
        <v>255.46987986828714</v>
      </c>
      <c r="CV54" s="286">
        <f t="shared" si="56"/>
        <v>255.46987986828859</v>
      </c>
      <c r="CW54" s="286">
        <f t="shared" si="56"/>
        <v>2168.0253699987061</v>
      </c>
      <c r="CX54" s="286">
        <f t="shared" si="56"/>
        <v>2500.2325834344074</v>
      </c>
      <c r="CY54" s="286">
        <f t="shared" si="56"/>
        <v>230.14995829045014</v>
      </c>
      <c r="CZ54" s="286">
        <f t="shared" si="56"/>
        <v>230.14995829045125</v>
      </c>
      <c r="DA54" s="286">
        <f t="shared" si="56"/>
        <v>2132.6885262862311</v>
      </c>
      <c r="DB54" s="286">
        <f t="shared" ref="DB54:EG54" si="57" xml:space="preserve"> MAX(0, SUM(DB52:DB53))</f>
        <v>2463.2429675157832</v>
      </c>
      <c r="DC54" s="286">
        <f t="shared" si="57"/>
        <v>204.45428578050337</v>
      </c>
      <c r="DD54" s="286">
        <f t="shared" si="57"/>
        <v>204.45428578050445</v>
      </c>
      <c r="DE54" s="286">
        <f t="shared" si="57"/>
        <v>2097.013224057871</v>
      </c>
      <c r="DF54" s="286">
        <f t="shared" si="57"/>
        <v>2425.9231158285702</v>
      </c>
      <c r="DG54" s="286">
        <f t="shared" si="57"/>
        <v>178.3721887287889</v>
      </c>
      <c r="DH54" s="286">
        <f t="shared" si="57"/>
        <v>178.37218872878998</v>
      </c>
      <c r="DI54" s="286">
        <f t="shared" si="57"/>
        <v>178.37218872879029</v>
      </c>
      <c r="DJ54" s="286">
        <f t="shared" si="57"/>
        <v>2.4731276294915006E-11</v>
      </c>
      <c r="DK54" s="286">
        <f t="shared" si="57"/>
        <v>2.473133653984405E-11</v>
      </c>
      <c r="DL54" s="286">
        <f t="shared" si="57"/>
        <v>2.4724480645090809E-11</v>
      </c>
      <c r="DM54" s="286">
        <f t="shared" si="57"/>
        <v>2.4727997191803298E-11</v>
      </c>
      <c r="DN54" s="286">
        <f t="shared" si="57"/>
        <v>2.4731485144002363E-11</v>
      </c>
      <c r="DO54" s="286">
        <f t="shared" si="57"/>
        <v>2.4731524303206242E-11</v>
      </c>
      <c r="DP54" s="286">
        <f t="shared" si="57"/>
        <v>2.4728148153371876E-11</v>
      </c>
      <c r="DQ54" s="286">
        <f t="shared" si="57"/>
        <v>2.4728192845941523E-11</v>
      </c>
      <c r="DR54" s="286">
        <f t="shared" si="57"/>
        <v>2.4731716082897036E-11</v>
      </c>
      <c r="DS54" s="286">
        <f t="shared" si="57"/>
        <v>2.4731759258429521E-11</v>
      </c>
      <c r="DT54" s="286">
        <f t="shared" si="57"/>
        <v>2.472492658853298E-11</v>
      </c>
      <c r="DU54" s="286">
        <f t="shared" si="57"/>
        <v>2.4728434185817606E-11</v>
      </c>
      <c r="DV54" s="286">
        <f t="shared" si="57"/>
        <v>2.4731927944230846E-11</v>
      </c>
      <c r="DW54" s="286">
        <f t="shared" si="57"/>
        <v>2.4731987185077741E-11</v>
      </c>
      <c r="DX54" s="286">
        <f t="shared" si="57"/>
        <v>2.4725142684474123E-11</v>
      </c>
      <c r="DY54" s="286">
        <f t="shared" si="57"/>
        <v>2.4728632819460471E-11</v>
      </c>
      <c r="DZ54" s="286">
        <f t="shared" si="57"/>
        <v>2.4732129764743148E-11</v>
      </c>
      <c r="EA54" s="286">
        <f t="shared" si="57"/>
        <v>2.4732196034165098E-11</v>
      </c>
      <c r="EB54" s="286">
        <f t="shared" si="57"/>
        <v>2.4725321454752702E-11</v>
      </c>
      <c r="EC54" s="286">
        <f t="shared" si="57"/>
        <v>2.4728822514589411E-11</v>
      </c>
      <c r="ED54" s="286">
        <f t="shared" si="57"/>
        <v>2.4732352670980616E-11</v>
      </c>
      <c r="EE54" s="286">
        <f t="shared" si="57"/>
        <v>2.4732405887334609E-11</v>
      </c>
      <c r="EF54" s="286">
        <f t="shared" si="57"/>
        <v>2.4729000291699775E-11</v>
      </c>
      <c r="EG54" s="286">
        <f t="shared" si="57"/>
        <v>2.4729067827138351E-11</v>
      </c>
      <c r="EH54" s="286">
        <f t="shared" ref="EH54:FM54" si="58" xml:space="preserve"> MAX(0, SUM(EH52:EH53))</f>
        <v>2.4732570556807332E-11</v>
      </c>
      <c r="EI54" s="286">
        <f t="shared" si="58"/>
        <v>2.4732632809900679E-11</v>
      </c>
      <c r="EJ54" s="286">
        <f t="shared" si="58"/>
        <v>2.4725754628889263E-11</v>
      </c>
      <c r="EK54" s="286">
        <f t="shared" si="58"/>
        <v>2.4729286324145505E-11</v>
      </c>
      <c r="EL54" s="286">
        <f t="shared" si="58"/>
        <v>2.4732813544687816E-11</v>
      </c>
      <c r="EM54" s="286">
        <f t="shared" si="58"/>
        <v>2.4732851699809545E-11</v>
      </c>
      <c r="EN54" s="286">
        <f t="shared" si="58"/>
        <v>2.4725962866796179E-11</v>
      </c>
      <c r="EO54" s="286">
        <f t="shared" si="58"/>
        <v>2.4729471053433373E-11</v>
      </c>
      <c r="EP54" s="286">
        <f t="shared" si="58"/>
        <v>2.4732981226406992E-11</v>
      </c>
      <c r="EQ54" s="286">
        <f t="shared" si="58"/>
        <v>2.4733040467253886E-11</v>
      </c>
      <c r="ER54" s="286">
        <f t="shared" si="58"/>
        <v>2.4726164228923153E-11</v>
      </c>
      <c r="ES54" s="286">
        <f t="shared" si="58"/>
        <v>2.4729699482122668E-11</v>
      </c>
      <c r="ET54" s="286">
        <f t="shared" si="58"/>
        <v>2.4733234255108983E-11</v>
      </c>
      <c r="EU54" s="286">
        <f t="shared" si="58"/>
        <v>2.473329851636663E-11</v>
      </c>
      <c r="EV54" s="286">
        <f t="shared" si="58"/>
        <v>2.4729865341214463E-11</v>
      </c>
      <c r="EW54" s="286">
        <f t="shared" si="58"/>
        <v>2.4729905067943037E-11</v>
      </c>
      <c r="EX54" s="286">
        <f t="shared" si="58"/>
        <v>2.4733437079703435E-11</v>
      </c>
      <c r="EY54" s="286">
        <f t="shared" si="58"/>
        <v>2.4733498328714633E-11</v>
      </c>
      <c r="EZ54" s="286">
        <f t="shared" si="58"/>
        <v>2.4726609190111048E-11</v>
      </c>
      <c r="FA54" s="286">
        <f t="shared" si="58"/>
        <v>2.4730126544454835E-11</v>
      </c>
      <c r="FB54" s="286">
        <f t="shared" si="58"/>
        <v>2.4733664002269506E-11</v>
      </c>
      <c r="FC54" s="286">
        <f t="shared" si="58"/>
        <v>2.473370918596629E-11</v>
      </c>
      <c r="FD54" s="286">
        <f t="shared" si="58"/>
        <v>2.4726827250560745E-11</v>
      </c>
      <c r="FE54" s="286">
        <f t="shared" si="58"/>
        <v>2.4730356959480558E-11</v>
      </c>
      <c r="FF54" s="286">
        <f t="shared" si="58"/>
        <v>2.4733898957492785E-11</v>
      </c>
      <c r="FG54" s="286">
        <f t="shared" si="58"/>
        <v>2.4733955186093226E-11</v>
      </c>
      <c r="FH54" s="286">
        <f t="shared" si="58"/>
        <v>2.4727049240027555E-11</v>
      </c>
      <c r="FI54" s="286">
        <f t="shared" si="58"/>
        <v>2.4730567511142E-11</v>
      </c>
      <c r="FJ54" s="286">
        <f t="shared" si="58"/>
        <v>2.47341188514838E-11</v>
      </c>
      <c r="FK54" s="286">
        <f t="shared" si="58"/>
        <v>2.4734162027016281E-11</v>
      </c>
      <c r="FL54" s="286">
        <f t="shared" si="58"/>
        <v>2.4730749260925223E-11</v>
      </c>
      <c r="FM54" s="286">
        <f t="shared" si="58"/>
        <v>2.473079693299951E-11</v>
      </c>
      <c r="FN54" s="286">
        <f t="shared" ref="FN54:GJ54" si="59" xml:space="preserve"> MAX(0, SUM(FN52:FN53))</f>
        <v>2.473434677813202E-11</v>
      </c>
      <c r="FO54" s="286">
        <f t="shared" si="59"/>
        <v>2.473441103938967E-11</v>
      </c>
      <c r="FP54" s="286">
        <f t="shared" si="59"/>
        <v>2.4727523668843787E-11</v>
      </c>
      <c r="FQ54" s="286">
        <f t="shared" si="59"/>
        <v>2.4731064095249168E-11</v>
      </c>
      <c r="FR54" s="286">
        <f t="shared" si="59"/>
        <v>2.4734600810916162E-11</v>
      </c>
      <c r="FS54" s="286">
        <f t="shared" si="59"/>
        <v>2.4734660051763056E-11</v>
      </c>
      <c r="FT54" s="286">
        <f t="shared" si="59"/>
        <v>2.4727765303396155E-11</v>
      </c>
      <c r="FU54" s="286">
        <f t="shared" si="59"/>
        <v>2.4731299476115963E-11</v>
      </c>
      <c r="FV54" s="286">
        <f t="shared" si="59"/>
        <v>2.4734834762057291E-11</v>
      </c>
      <c r="FW54" s="286">
        <f t="shared" si="59"/>
        <v>2.4734873921261169E-11</v>
      </c>
      <c r="FX54" s="286">
        <f t="shared" si="59"/>
        <v>2.4727962736506015E-11</v>
      </c>
      <c r="FY54" s="286">
        <f t="shared" si="59"/>
        <v>2.4731513007282048E-11</v>
      </c>
      <c r="FZ54" s="286">
        <f t="shared" si="59"/>
        <v>2.4735040598898195E-11</v>
      </c>
      <c r="GA54" s="286">
        <f t="shared" si="59"/>
        <v>2.4735109880566598E-11</v>
      </c>
      <c r="GB54" s="286">
        <f t="shared" si="59"/>
        <v>2.473165999617777E-11</v>
      </c>
      <c r="GC54" s="286">
        <f t="shared" si="59"/>
        <v>2.4731734483793843E-11</v>
      </c>
      <c r="GD54" s="286">
        <f t="shared" si="59"/>
        <v>2.4735290615353734E-11</v>
      </c>
      <c r="GE54" s="286">
        <f t="shared" si="59"/>
        <v>2.4735341823543421E-11</v>
      </c>
      <c r="GF54" s="286">
        <f t="shared" si="59"/>
        <v>2.4728413591219578E-11</v>
      </c>
      <c r="GG54" s="286">
        <f t="shared" si="59"/>
        <v>2.4731944042287068E-11</v>
      </c>
      <c r="GH54" s="286">
        <f t="shared" si="59"/>
        <v>2.47355095052626E-11</v>
      </c>
      <c r="GI54" s="286">
        <f t="shared" si="59"/>
        <v>2.4735583807341755E-11</v>
      </c>
      <c r="GJ54" s="286">
        <f t="shared" si="59"/>
        <v>2.4728660137043336E-11</v>
      </c>
    </row>
    <row r="56" spans="1:255" x14ac:dyDescent="0.35">
      <c r="E56" s="268" t="str">
        <f t="shared" ref="E56:AJ56" si="60" xml:space="preserve"> E$45</f>
        <v>Retained cash balance BEG</v>
      </c>
      <c r="F56" s="268">
        <f t="shared" si="60"/>
        <v>0</v>
      </c>
      <c r="G56" s="268" t="str">
        <f t="shared" si="60"/>
        <v>$ 000s</v>
      </c>
      <c r="H56" s="268">
        <f t="shared" si="60"/>
        <v>0</v>
      </c>
      <c r="I56" s="268">
        <f t="shared" si="60"/>
        <v>0</v>
      </c>
      <c r="J56" s="268">
        <f t="shared" si="60"/>
        <v>0</v>
      </c>
      <c r="K56" s="268">
        <f t="shared" si="60"/>
        <v>0</v>
      </c>
      <c r="L56" s="268">
        <f t="shared" si="60"/>
        <v>0</v>
      </c>
      <c r="M56" s="268">
        <f t="shared" si="60"/>
        <v>0</v>
      </c>
      <c r="N56" s="268">
        <f t="shared" si="60"/>
        <v>0</v>
      </c>
      <c r="O56" s="268">
        <f t="shared" si="60"/>
        <v>0</v>
      </c>
      <c r="P56" s="268">
        <f t="shared" si="60"/>
        <v>0</v>
      </c>
      <c r="Q56" s="268">
        <f t="shared" si="60"/>
        <v>0</v>
      </c>
      <c r="R56" s="268">
        <f t="shared" si="60"/>
        <v>0</v>
      </c>
      <c r="S56" s="268">
        <f t="shared" si="60"/>
        <v>0</v>
      </c>
      <c r="T56" s="268">
        <f t="shared" si="60"/>
        <v>0</v>
      </c>
      <c r="U56" s="268">
        <f t="shared" si="60"/>
        <v>0</v>
      </c>
      <c r="V56" s="268">
        <f t="shared" si="60"/>
        <v>0</v>
      </c>
      <c r="W56" s="268">
        <f t="shared" si="60"/>
        <v>0</v>
      </c>
      <c r="X56" s="268">
        <f t="shared" si="60"/>
        <v>0</v>
      </c>
      <c r="Y56" s="268">
        <f t="shared" si="60"/>
        <v>0</v>
      </c>
      <c r="Z56" s="268">
        <f t="shared" si="60"/>
        <v>0</v>
      </c>
      <c r="AA56" s="268">
        <f t="shared" si="60"/>
        <v>0</v>
      </c>
      <c r="AB56" s="268">
        <f t="shared" si="60"/>
        <v>0</v>
      </c>
      <c r="AC56" s="268">
        <f t="shared" si="60"/>
        <v>0</v>
      </c>
      <c r="AD56" s="268">
        <f t="shared" si="60"/>
        <v>0</v>
      </c>
      <c r="AE56" s="268">
        <f t="shared" si="60"/>
        <v>0</v>
      </c>
      <c r="AF56" s="268">
        <f t="shared" si="60"/>
        <v>0</v>
      </c>
      <c r="AG56" s="268">
        <f t="shared" si="60"/>
        <v>0</v>
      </c>
      <c r="AH56" s="268">
        <f t="shared" si="60"/>
        <v>0</v>
      </c>
      <c r="AI56" s="268">
        <f t="shared" si="60"/>
        <v>0</v>
      </c>
      <c r="AJ56" s="268">
        <f t="shared" si="60"/>
        <v>0</v>
      </c>
      <c r="AK56" s="268">
        <f t="shared" ref="AK56:BP56" si="61" xml:space="preserve"> AK$45</f>
        <v>0</v>
      </c>
      <c r="AL56" s="268">
        <f t="shared" si="61"/>
        <v>0</v>
      </c>
      <c r="AM56" s="268">
        <f t="shared" si="61"/>
        <v>0</v>
      </c>
      <c r="AN56" s="268">
        <f t="shared" si="61"/>
        <v>0</v>
      </c>
      <c r="AO56" s="268">
        <f t="shared" si="61"/>
        <v>0</v>
      </c>
      <c r="AP56" s="268">
        <f t="shared" si="61"/>
        <v>0</v>
      </c>
      <c r="AQ56" s="268">
        <f t="shared" si="61"/>
        <v>0</v>
      </c>
      <c r="AR56" s="268">
        <f t="shared" si="61"/>
        <v>0</v>
      </c>
      <c r="AS56" s="268">
        <f t="shared" si="61"/>
        <v>0</v>
      </c>
      <c r="AT56" s="268">
        <f t="shared" si="61"/>
        <v>0</v>
      </c>
      <c r="AU56" s="268">
        <f t="shared" si="61"/>
        <v>0</v>
      </c>
      <c r="AV56" s="268">
        <f t="shared" si="61"/>
        <v>0</v>
      </c>
      <c r="AW56" s="268">
        <f t="shared" si="61"/>
        <v>0</v>
      </c>
      <c r="AX56" s="268">
        <f t="shared" si="61"/>
        <v>0</v>
      </c>
      <c r="AY56" s="268">
        <f t="shared" si="61"/>
        <v>0</v>
      </c>
      <c r="AZ56" s="268">
        <f t="shared" si="61"/>
        <v>0</v>
      </c>
      <c r="BA56" s="268">
        <f t="shared" si="61"/>
        <v>0</v>
      </c>
      <c r="BB56" s="268">
        <f t="shared" si="61"/>
        <v>0</v>
      </c>
      <c r="BC56" s="268">
        <f t="shared" si="61"/>
        <v>0</v>
      </c>
      <c r="BD56" s="268">
        <f t="shared" si="61"/>
        <v>0</v>
      </c>
      <c r="BE56" s="268">
        <f t="shared" si="61"/>
        <v>0</v>
      </c>
      <c r="BF56" s="268">
        <f t="shared" si="61"/>
        <v>0</v>
      </c>
      <c r="BG56" s="268">
        <f t="shared" si="61"/>
        <v>0</v>
      </c>
      <c r="BH56" s="268">
        <f t="shared" si="61"/>
        <v>0</v>
      </c>
      <c r="BI56" s="268">
        <f t="shared" si="61"/>
        <v>0</v>
      </c>
      <c r="BJ56" s="268">
        <f t="shared" si="61"/>
        <v>0</v>
      </c>
      <c r="BK56" s="268">
        <f t="shared" si="61"/>
        <v>0</v>
      </c>
      <c r="BL56" s="268">
        <f t="shared" si="61"/>
        <v>0</v>
      </c>
      <c r="BM56" s="268">
        <f t="shared" si="61"/>
        <v>0</v>
      </c>
      <c r="BN56" s="268">
        <f t="shared" si="61"/>
        <v>0</v>
      </c>
      <c r="BO56" s="268">
        <f t="shared" si="61"/>
        <v>0</v>
      </c>
      <c r="BP56" s="268">
        <f t="shared" si="61"/>
        <v>0</v>
      </c>
      <c r="BQ56" s="268">
        <f t="shared" ref="BQ56:CV56" si="62" xml:space="preserve"> BQ$45</f>
        <v>0</v>
      </c>
      <c r="BR56" s="268">
        <f t="shared" si="62"/>
        <v>0</v>
      </c>
      <c r="BS56" s="268">
        <f t="shared" si="62"/>
        <v>0</v>
      </c>
      <c r="BT56" s="268">
        <f t="shared" si="62"/>
        <v>0</v>
      </c>
      <c r="BU56" s="268">
        <f t="shared" si="62"/>
        <v>0</v>
      </c>
      <c r="BV56" s="268">
        <f t="shared" si="62"/>
        <v>0</v>
      </c>
      <c r="BW56" s="268">
        <f t="shared" si="62"/>
        <v>0</v>
      </c>
      <c r="BX56" s="268">
        <f t="shared" si="62"/>
        <v>1116.7144331426616</v>
      </c>
      <c r="BY56" s="268">
        <f t="shared" si="62"/>
        <v>1929.2438544791294</v>
      </c>
      <c r="BZ56" s="268">
        <f t="shared" si="62"/>
        <v>1147.96914686322</v>
      </c>
      <c r="CA56" s="268">
        <f t="shared" si="62"/>
        <v>1735.6495866828745</v>
      </c>
      <c r="CB56" s="268">
        <f t="shared" si="62"/>
        <v>4476.3429060822291</v>
      </c>
      <c r="CC56" s="268">
        <f t="shared" si="62"/>
        <v>5281.8364206335764</v>
      </c>
      <c r="CD56" s="268">
        <f t="shared" si="62"/>
        <v>4501.7539911546464</v>
      </c>
      <c r="CE56" s="268">
        <f t="shared" si="62"/>
        <v>5083.9761794780161</v>
      </c>
      <c r="CF56" s="268">
        <f t="shared" si="62"/>
        <v>7808.9009482842685</v>
      </c>
      <c r="CG56" s="268">
        <f t="shared" si="62"/>
        <v>8608.7201095250475</v>
      </c>
      <c r="CH56" s="268">
        <f t="shared" si="62"/>
        <v>7831.0830012805527</v>
      </c>
      <c r="CI56" s="268">
        <f t="shared" si="62"/>
        <v>8409.0657810378052</v>
      </c>
      <c r="CJ56" s="268">
        <f t="shared" si="62"/>
        <v>11119.434439813514</v>
      </c>
      <c r="CK56" s="268">
        <f t="shared" si="62"/>
        <v>11927.87682794303</v>
      </c>
      <c r="CL56" s="268">
        <f t="shared" si="62"/>
        <v>11140.510796948256</v>
      </c>
      <c r="CM56" s="268">
        <f t="shared" si="62"/>
        <v>11715.245478496799</v>
      </c>
      <c r="CN56" s="268">
        <f t="shared" si="62"/>
        <v>14412.05408769285</v>
      </c>
      <c r="CO56" s="268">
        <f t="shared" si="62"/>
        <v>15203.647905710628</v>
      </c>
      <c r="CP56" s="268">
        <f t="shared" si="62"/>
        <v>14433.748015390604</v>
      </c>
      <c r="CQ56" s="268">
        <f t="shared" si="62"/>
        <v>15006.040579120872</v>
      </c>
      <c r="CR56" s="268">
        <f t="shared" si="62"/>
        <v>17690.108913846576</v>
      </c>
      <c r="CS56" s="268">
        <f t="shared" si="62"/>
        <v>18478.779332275335</v>
      </c>
      <c r="CT56" s="268">
        <f t="shared" si="62"/>
        <v>17713.817884547661</v>
      </c>
      <c r="CU56" s="268">
        <f t="shared" si="62"/>
        <v>18284.323354924207</v>
      </c>
      <c r="CV56" s="268">
        <f t="shared" si="62"/>
        <v>20956.327562599021</v>
      </c>
      <c r="CW56" s="268">
        <f t="shared" ref="CW56:EB56" si="63" xml:space="preserve"> CW$45</f>
        <v>21742.675576124784</v>
      </c>
      <c r="CX56" s="268">
        <f t="shared" si="63"/>
        <v>20983.183753404752</v>
      </c>
      <c r="CY56" s="268">
        <f t="shared" si="63"/>
        <v>21552.434196587146</v>
      </c>
      <c r="CZ56" s="268">
        <f t="shared" si="63"/>
        <v>24212.933397011988</v>
      </c>
      <c r="DA56" s="268">
        <f t="shared" si="63"/>
        <v>25010.024934140838</v>
      </c>
      <c r="DB56" s="268">
        <f t="shared" si="63"/>
        <v>24243.852966765313</v>
      </c>
      <c r="DC56" s="268">
        <f t="shared" si="63"/>
        <v>24812.280294589553</v>
      </c>
      <c r="DD56" s="268">
        <f t="shared" si="63"/>
        <v>27461.738246079873</v>
      </c>
      <c r="DE56" s="268">
        <f t="shared" si="63"/>
        <v>28244.821568227864</v>
      </c>
      <c r="DF56" s="268">
        <f t="shared" si="63"/>
        <v>27497.461472431005</v>
      </c>
      <c r="DG56" s="268">
        <f t="shared" si="63"/>
        <v>28065.41601613344</v>
      </c>
      <c r="DH56" s="268">
        <f t="shared" si="63"/>
        <v>30704.218762927816</v>
      </c>
      <c r="DI56" s="268">
        <f t="shared" si="63"/>
        <v>-937.35279580348652</v>
      </c>
      <c r="DJ56" s="268">
        <f t="shared" si="63"/>
        <v>0</v>
      </c>
      <c r="DK56" s="268">
        <f t="shared" si="63"/>
        <v>0</v>
      </c>
      <c r="DL56" s="268">
        <f t="shared" si="63"/>
        <v>0</v>
      </c>
      <c r="DM56" s="268">
        <f t="shared" si="63"/>
        <v>0</v>
      </c>
      <c r="DN56" s="268">
        <f t="shared" si="63"/>
        <v>0</v>
      </c>
      <c r="DO56" s="268">
        <f t="shared" si="63"/>
        <v>0</v>
      </c>
      <c r="DP56" s="268">
        <f t="shared" si="63"/>
        <v>0</v>
      </c>
      <c r="DQ56" s="268">
        <f t="shared" si="63"/>
        <v>0</v>
      </c>
      <c r="DR56" s="268">
        <f t="shared" si="63"/>
        <v>0</v>
      </c>
      <c r="DS56" s="268">
        <f t="shared" si="63"/>
        <v>0</v>
      </c>
      <c r="DT56" s="268">
        <f t="shared" si="63"/>
        <v>0</v>
      </c>
      <c r="DU56" s="268">
        <f t="shared" si="63"/>
        <v>0</v>
      </c>
      <c r="DV56" s="268">
        <f t="shared" si="63"/>
        <v>0</v>
      </c>
      <c r="DW56" s="268">
        <f t="shared" si="63"/>
        <v>0</v>
      </c>
      <c r="DX56" s="268">
        <f t="shared" si="63"/>
        <v>0</v>
      </c>
      <c r="DY56" s="268">
        <f t="shared" si="63"/>
        <v>0</v>
      </c>
      <c r="DZ56" s="268">
        <f t="shared" si="63"/>
        <v>0</v>
      </c>
      <c r="EA56" s="268">
        <f t="shared" si="63"/>
        <v>0</v>
      </c>
      <c r="EB56" s="268">
        <f t="shared" si="63"/>
        <v>0</v>
      </c>
      <c r="EC56" s="268">
        <f t="shared" ref="EC56:FH56" si="64" xml:space="preserve"> EC$45</f>
        <v>0</v>
      </c>
      <c r="ED56" s="268">
        <f t="shared" si="64"/>
        <v>0</v>
      </c>
      <c r="EE56" s="268">
        <f t="shared" si="64"/>
        <v>0</v>
      </c>
      <c r="EF56" s="268">
        <f t="shared" si="64"/>
        <v>0</v>
      </c>
      <c r="EG56" s="268">
        <f t="shared" si="64"/>
        <v>0</v>
      </c>
      <c r="EH56" s="268">
        <f t="shared" si="64"/>
        <v>0</v>
      </c>
      <c r="EI56" s="268">
        <f t="shared" si="64"/>
        <v>0</v>
      </c>
      <c r="EJ56" s="268">
        <f t="shared" si="64"/>
        <v>0</v>
      </c>
      <c r="EK56" s="268">
        <f t="shared" si="64"/>
        <v>0</v>
      </c>
      <c r="EL56" s="268">
        <f t="shared" si="64"/>
        <v>0</v>
      </c>
      <c r="EM56" s="268">
        <f t="shared" si="64"/>
        <v>0</v>
      </c>
      <c r="EN56" s="268">
        <f t="shared" si="64"/>
        <v>0</v>
      </c>
      <c r="EO56" s="268">
        <f t="shared" si="64"/>
        <v>0</v>
      </c>
      <c r="EP56" s="268">
        <f t="shared" si="64"/>
        <v>0</v>
      </c>
      <c r="EQ56" s="268">
        <f t="shared" si="64"/>
        <v>0</v>
      </c>
      <c r="ER56" s="268">
        <f t="shared" si="64"/>
        <v>0</v>
      </c>
      <c r="ES56" s="268">
        <f t="shared" si="64"/>
        <v>0</v>
      </c>
      <c r="ET56" s="268">
        <f t="shared" si="64"/>
        <v>0</v>
      </c>
      <c r="EU56" s="268">
        <f t="shared" si="64"/>
        <v>0</v>
      </c>
      <c r="EV56" s="268">
        <f t="shared" si="64"/>
        <v>0</v>
      </c>
      <c r="EW56" s="268">
        <f t="shared" si="64"/>
        <v>0</v>
      </c>
      <c r="EX56" s="268">
        <f t="shared" si="64"/>
        <v>0</v>
      </c>
      <c r="EY56" s="268">
        <f t="shared" si="64"/>
        <v>0</v>
      </c>
      <c r="EZ56" s="268">
        <f t="shared" si="64"/>
        <v>0</v>
      </c>
      <c r="FA56" s="268">
        <f t="shared" si="64"/>
        <v>0</v>
      </c>
      <c r="FB56" s="268">
        <f t="shared" si="64"/>
        <v>0</v>
      </c>
      <c r="FC56" s="268">
        <f t="shared" si="64"/>
        <v>0</v>
      </c>
      <c r="FD56" s="268">
        <f t="shared" si="64"/>
        <v>0</v>
      </c>
      <c r="FE56" s="268">
        <f t="shared" si="64"/>
        <v>0</v>
      </c>
      <c r="FF56" s="268">
        <f t="shared" si="64"/>
        <v>0</v>
      </c>
      <c r="FG56" s="268">
        <f t="shared" si="64"/>
        <v>0</v>
      </c>
      <c r="FH56" s="268">
        <f t="shared" si="64"/>
        <v>0</v>
      </c>
      <c r="FI56" s="268">
        <f t="shared" ref="FI56:GJ56" si="65" xml:space="preserve"> FI$45</f>
        <v>0</v>
      </c>
      <c r="FJ56" s="268">
        <f t="shared" si="65"/>
        <v>0</v>
      </c>
      <c r="FK56" s="268">
        <f t="shared" si="65"/>
        <v>0</v>
      </c>
      <c r="FL56" s="268">
        <f t="shared" si="65"/>
        <v>0</v>
      </c>
      <c r="FM56" s="268">
        <f t="shared" si="65"/>
        <v>0</v>
      </c>
      <c r="FN56" s="268">
        <f t="shared" si="65"/>
        <v>0</v>
      </c>
      <c r="FO56" s="268">
        <f t="shared" si="65"/>
        <v>0</v>
      </c>
      <c r="FP56" s="268">
        <f t="shared" si="65"/>
        <v>0</v>
      </c>
      <c r="FQ56" s="268">
        <f t="shared" si="65"/>
        <v>0</v>
      </c>
      <c r="FR56" s="268">
        <f t="shared" si="65"/>
        <v>0</v>
      </c>
      <c r="FS56" s="268">
        <f t="shared" si="65"/>
        <v>0</v>
      </c>
      <c r="FT56" s="268">
        <f t="shared" si="65"/>
        <v>0</v>
      </c>
      <c r="FU56" s="268">
        <f t="shared" si="65"/>
        <v>0</v>
      </c>
      <c r="FV56" s="268">
        <f t="shared" si="65"/>
        <v>0</v>
      </c>
      <c r="FW56" s="268">
        <f t="shared" si="65"/>
        <v>0</v>
      </c>
      <c r="FX56" s="268">
        <f t="shared" si="65"/>
        <v>0</v>
      </c>
      <c r="FY56" s="268">
        <f t="shared" si="65"/>
        <v>0</v>
      </c>
      <c r="FZ56" s="268">
        <f t="shared" si="65"/>
        <v>0</v>
      </c>
      <c r="GA56" s="268">
        <f t="shared" si="65"/>
        <v>0</v>
      </c>
      <c r="GB56" s="268">
        <f t="shared" si="65"/>
        <v>0</v>
      </c>
      <c r="GC56" s="268">
        <f t="shared" si="65"/>
        <v>0</v>
      </c>
      <c r="GD56" s="268">
        <f t="shared" si="65"/>
        <v>0</v>
      </c>
      <c r="GE56" s="268">
        <f t="shared" si="65"/>
        <v>0</v>
      </c>
      <c r="GF56" s="268">
        <f t="shared" si="65"/>
        <v>0</v>
      </c>
      <c r="GG56" s="268">
        <f t="shared" si="65"/>
        <v>0</v>
      </c>
      <c r="GH56" s="268">
        <f t="shared" si="65"/>
        <v>0</v>
      </c>
      <c r="GI56" s="268">
        <f t="shared" si="65"/>
        <v>0</v>
      </c>
      <c r="GJ56" s="268">
        <f t="shared" si="65"/>
        <v>0</v>
      </c>
    </row>
    <row r="57" spans="1:255" s="509" customFormat="1" x14ac:dyDescent="0.35">
      <c r="A57" s="15"/>
      <c r="B57" s="15"/>
      <c r="C57" s="21"/>
      <c r="D57" s="60"/>
      <c r="E57" s="508" t="str">
        <f xml:space="preserve"> 'FS Qtr'!E$50</f>
        <v>Cash flow available for dividends</v>
      </c>
      <c r="F57" s="508">
        <f xml:space="preserve"> 'FS Qtr'!F$50</f>
        <v>0</v>
      </c>
      <c r="G57" s="508" t="str">
        <f xml:space="preserve"> 'FS Qtr'!G$50</f>
        <v>$ 000s</v>
      </c>
      <c r="H57" s="508">
        <f xml:space="preserve"> 'FS Qtr'!H$50</f>
        <v>137335.11101667481</v>
      </c>
      <c r="I57" s="508">
        <f xml:space="preserve"> 'FS Qtr'!I$50</f>
        <v>0</v>
      </c>
      <c r="J57" s="508">
        <f xml:space="preserve"> 'FS Qtr'!J$50</f>
        <v>0</v>
      </c>
      <c r="K57" s="508">
        <f xml:space="preserve"> 'FS Qtr'!K$50</f>
        <v>0</v>
      </c>
      <c r="L57" s="508">
        <f xml:space="preserve"> 'FS Qtr'!L$50</f>
        <v>0</v>
      </c>
      <c r="M57" s="508">
        <f xml:space="preserve"> 'FS Qtr'!M$50</f>
        <v>0</v>
      </c>
      <c r="N57" s="508">
        <f xml:space="preserve"> 'FS Qtr'!N$50</f>
        <v>1609.2766591005857</v>
      </c>
      <c r="O57" s="508">
        <f xml:space="preserve"> 'FS Qtr'!O$50</f>
        <v>1680.4897638449829</v>
      </c>
      <c r="P57" s="508">
        <f xml:space="preserve"> 'FS Qtr'!P$50</f>
        <v>0</v>
      </c>
      <c r="Q57" s="508">
        <f xml:space="preserve"> 'FS Qtr'!Q$50</f>
        <v>106.43569531523866</v>
      </c>
      <c r="R57" s="508">
        <f xml:space="preserve"> 'FS Qtr'!R$50</f>
        <v>2475.6183085208986</v>
      </c>
      <c r="S57" s="508">
        <f xml:space="preserve"> 'FS Qtr'!S$50</f>
        <v>1645.8460319049823</v>
      </c>
      <c r="T57" s="508">
        <f xml:space="preserve"> 'FS Qtr'!T$50</f>
        <v>0</v>
      </c>
      <c r="U57" s="508">
        <f xml:space="preserve"> 'FS Qtr'!U$50</f>
        <v>52.349242914758975</v>
      </c>
      <c r="V57" s="508">
        <f xml:space="preserve"> 'FS Qtr'!V$50</f>
        <v>2436.5904572954696</v>
      </c>
      <c r="W57" s="508">
        <f xml:space="preserve"> 'FS Qtr'!W$50</f>
        <v>1611.0012598168032</v>
      </c>
      <c r="X57" s="508">
        <f xml:space="preserve"> 'FS Qtr'!X$50</f>
        <v>0</v>
      </c>
      <c r="Y57" s="508">
        <f xml:space="preserve"> 'FS Qtr'!Y$50</f>
        <v>0</v>
      </c>
      <c r="Z57" s="508">
        <f xml:space="preserve"> 'FS Qtr'!Z$50</f>
        <v>2395.5561660180329</v>
      </c>
      <c r="AA57" s="508">
        <f xml:space="preserve"> 'FS Qtr'!AA$50</f>
        <v>1575.9471128545988</v>
      </c>
      <c r="AB57" s="508">
        <f xml:space="preserve"> 'FS Qtr'!AB$50</f>
        <v>0</v>
      </c>
      <c r="AC57" s="508">
        <f xml:space="preserve"> 'FS Qtr'!AC$50</f>
        <v>0</v>
      </c>
      <c r="AD57" s="508">
        <f xml:space="preserve"> 'FS Qtr'!AD$50</f>
        <v>2298.8765291519026</v>
      </c>
      <c r="AE57" s="508">
        <f xml:space="preserve"> 'FS Qtr'!AE$50</f>
        <v>1540.6750643856813</v>
      </c>
      <c r="AF57" s="508">
        <f xml:space="preserve"> 'FS Qtr'!AF$50</f>
        <v>0</v>
      </c>
      <c r="AG57" s="508">
        <f xml:space="preserve"> 'FS Qtr'!AG$50</f>
        <v>0</v>
      </c>
      <c r="AH57" s="508">
        <f xml:space="preserve"> 'FS Qtr'!AH$50</f>
        <v>2201.928764696172</v>
      </c>
      <c r="AI57" s="508">
        <f xml:space="preserve"> 'FS Qtr'!AI$50</f>
        <v>1505.1763909909546</v>
      </c>
      <c r="AJ57" s="508">
        <f xml:space="preserve"> 'FS Qtr'!AJ$50</f>
        <v>0</v>
      </c>
      <c r="AK57" s="508">
        <f xml:space="preserve"> 'FS Qtr'!AK$50</f>
        <v>0</v>
      </c>
      <c r="AL57" s="508">
        <f xml:space="preserve"> 'FS Qtr'!AL$50</f>
        <v>2104.2028715355577</v>
      </c>
      <c r="AM57" s="508">
        <f xml:space="preserve"> 'FS Qtr'!AM$50</f>
        <v>1469.4421674637601</v>
      </c>
      <c r="AN57" s="508">
        <f xml:space="preserve"> 'FS Qtr'!AN$50</f>
        <v>0</v>
      </c>
      <c r="AO57" s="508">
        <f xml:space="preserve"> 'FS Qtr'!AO$50</f>
        <v>0</v>
      </c>
      <c r="AP57" s="508">
        <f xml:space="preserve"> 'FS Qtr'!AP$50</f>
        <v>2006.1372566113337</v>
      </c>
      <c r="AQ57" s="508">
        <f xml:space="preserve"> 'FS Qtr'!AQ$50</f>
        <v>1405.8780801420016</v>
      </c>
      <c r="AR57" s="508">
        <f xml:space="preserve"> 'FS Qtr'!AR$50</f>
        <v>0</v>
      </c>
      <c r="AS57" s="508">
        <f xml:space="preserve"> 'FS Qtr'!AS$50</f>
        <v>0</v>
      </c>
      <c r="AT57" s="508">
        <f xml:space="preserve"> 'FS Qtr'!AT$50</f>
        <v>485.66117774142617</v>
      </c>
      <c r="AU57" s="508">
        <f xml:space="preserve"> 'FS Qtr'!AU$50</f>
        <v>1274.6791616664782</v>
      </c>
      <c r="AV57" s="508">
        <f xml:space="preserve"> 'FS Qtr'!AV$50</f>
        <v>0</v>
      </c>
      <c r="AW57" s="508">
        <f xml:space="preserve"> 'FS Qtr'!AW$50</f>
        <v>0</v>
      </c>
      <c r="AX57" s="508">
        <f xml:space="preserve"> 'FS Qtr'!AX$50</f>
        <v>217.47307364408721</v>
      </c>
      <c r="AY57" s="508">
        <f xml:space="preserve"> 'FS Qtr'!AY$50</f>
        <v>1183.9660197465196</v>
      </c>
      <c r="AZ57" s="508">
        <f xml:space="preserve"> 'FS Qtr'!AZ$50</f>
        <v>0</v>
      </c>
      <c r="BA57" s="508">
        <f xml:space="preserve"> 'FS Qtr'!BA$50</f>
        <v>975.54534925758367</v>
      </c>
      <c r="BB57" s="508">
        <f xml:space="preserve"> 'FS Qtr'!BB$50</f>
        <v>3589.1280810813978</v>
      </c>
      <c r="BC57" s="508">
        <f xml:space="preserve"> 'FS Qtr'!BC$50</f>
        <v>3392.7344752881008</v>
      </c>
      <c r="BD57" s="508">
        <f xml:space="preserve"> 'FS Qtr'!BD$50</f>
        <v>1408.1438378547855</v>
      </c>
      <c r="BE57" s="508">
        <f xml:space="preserve"> 'FS Qtr'!BE$50</f>
        <v>1767.5207382834178</v>
      </c>
      <c r="BF57" s="508">
        <f xml:space="preserve"> 'FS Qtr'!BF$50</f>
        <v>3533.8689630145177</v>
      </c>
      <c r="BG57" s="508">
        <f xml:space="preserve"> 'FS Qtr'!BG$50</f>
        <v>3339.6228958296629</v>
      </c>
      <c r="BH57" s="508">
        <f xml:space="preserve"> 'FS Qtr'!BH$50</f>
        <v>1351.8115914107027</v>
      </c>
      <c r="BI57" s="508">
        <f xml:space="preserve"> 'FS Qtr'!BI$50</f>
        <v>1738.5209549849819</v>
      </c>
      <c r="BJ57" s="508">
        <f xml:space="preserve"> 'FS Qtr'!BJ$50</f>
        <v>3482.5887468084061</v>
      </c>
      <c r="BK57" s="508">
        <f xml:space="preserve"> 'FS Qtr'!BK$50</f>
        <v>3290.276842867032</v>
      </c>
      <c r="BL57" s="508">
        <f xml:space="preserve"> 'FS Qtr'!BL$50</f>
        <v>1313.3498192866155</v>
      </c>
      <c r="BM57" s="508">
        <f xml:space="preserve"> 'FS Qtr'!BM$50</f>
        <v>1698.5010651160228</v>
      </c>
      <c r="BN57" s="508">
        <f xml:space="preserve"> 'FS Qtr'!BN$50</f>
        <v>3434.4997216980087</v>
      </c>
      <c r="BO57" s="508">
        <f xml:space="preserve"> 'FS Qtr'!BO$50</f>
        <v>3243.9476256645717</v>
      </c>
      <c r="BP57" s="508">
        <f xml:space="preserve"> 'FS Qtr'!BP$50</f>
        <v>1277.6961186631779</v>
      </c>
      <c r="BQ57" s="508">
        <f xml:space="preserve"> 'FS Qtr'!BQ$50</f>
        <v>1661.1356374165398</v>
      </c>
      <c r="BR57" s="508">
        <f xml:space="preserve"> 'FS Qtr'!BR$50</f>
        <v>3388.9585181053608</v>
      </c>
      <c r="BS57" s="508">
        <f xml:space="preserve"> 'FS Qtr'!BS$50</f>
        <v>3200.0236685002988</v>
      </c>
      <c r="BT57" s="508">
        <f xml:space="preserve"> 'FS Qtr'!BT$50</f>
        <v>1258.0482565893556</v>
      </c>
      <c r="BU57" s="508">
        <f xml:space="preserve"> 'FS Qtr'!BU$50</f>
        <v>1612.0930430283136</v>
      </c>
      <c r="BV57" s="508">
        <f xml:space="preserve"> 'FS Qtr'!BV$50</f>
        <v>3345.4392915473518</v>
      </c>
      <c r="BW57" s="508">
        <f xml:space="preserve"> 'FS Qtr'!BW$50</f>
        <v>3158.0050351502864</v>
      </c>
      <c r="BX57" s="508">
        <f xml:space="preserve"> 'FS Qtr'!BX$50</f>
        <v>1212.5945402209022</v>
      </c>
      <c r="BY57" s="508">
        <f xml:space="preserve"> 'FS Qtr'!BY$50</f>
        <v>1592.2578910871157</v>
      </c>
      <c r="BZ57" s="508">
        <f xml:space="preserve"> 'FS Qtr'!BZ$50</f>
        <v>3303.5118797051987</v>
      </c>
      <c r="CA57" s="508">
        <f xml:space="preserve"> 'FS Qtr'!CA$50</f>
        <v>3117.4826778710108</v>
      </c>
      <c r="CB57" s="508">
        <f xml:space="preserve"> 'FS Qtr'!CB$50</f>
        <v>1182.2828730230044</v>
      </c>
      <c r="CC57" s="508">
        <f xml:space="preserve"> 'FS Qtr'!CC$50</f>
        <v>1559.9235304634544</v>
      </c>
      <c r="CD57" s="508">
        <f xml:space="preserve"> 'FS Qtr'!CD$50</f>
        <v>3262.8240101389092</v>
      </c>
      <c r="CE57" s="508">
        <f xml:space="preserve"> 'FS Qtr'!CE$50</f>
        <v>3078.1215344885677</v>
      </c>
      <c r="CF57" s="508">
        <f xml:space="preserve"> 'FS Qtr'!CF$50</f>
        <v>1153.0159269230949</v>
      </c>
      <c r="CG57" s="508">
        <f xml:space="preserve"> 'FS Qtr'!CG$50</f>
        <v>1528.5655641509625</v>
      </c>
      <c r="CH57" s="508">
        <f xml:space="preserve"> 'FS Qtr'!CH$50</f>
        <v>3223.0868072503745</v>
      </c>
      <c r="CI57" s="508">
        <f xml:space="preserve"> 'FS Qtr'!CI$50</f>
        <v>3039.6467597681117</v>
      </c>
      <c r="CJ57" s="508">
        <f xml:space="preserve"> 'FS Qtr'!CJ$50</f>
        <v>1137.7204891219169</v>
      </c>
      <c r="CK57" s="508">
        <f xml:space="preserve"> 'FS Qtr'!CK$50</f>
        <v>1484.7469952299834</v>
      </c>
      <c r="CL57" s="508">
        <f xml:space="preserve"> 'FS Qtr'!CL$50</f>
        <v>3184.062986477446</v>
      </c>
      <c r="CM57" s="508">
        <f xml:space="preserve"> 'FS Qtr'!CM$50</f>
        <v>3001.8325096466237</v>
      </c>
      <c r="CN57" s="508">
        <f xml:space="preserve"> 'FS Qtr'!CN$50</f>
        <v>1096.6177184683522</v>
      </c>
      <c r="CO57" s="508">
        <f xml:space="preserve"> 'FS Qtr'!CO$50</f>
        <v>1467.8271924254402</v>
      </c>
      <c r="CP57" s="508">
        <f xml:space="preserve"> 'FS Qtr'!CP$50</f>
        <v>3145.5572372261281</v>
      </c>
      <c r="CQ57" s="508">
        <f xml:space="preserve"> 'FS Qtr'!CQ$50</f>
        <v>2964.492804760534</v>
      </c>
      <c r="CR57" s="508">
        <f xml:space="preserve"> 'FS Qtr'!CR$50</f>
        <v>1069.0948884635964</v>
      </c>
      <c r="CS57" s="508">
        <f xml:space="preserve"> 'FS Qtr'!CS$50</f>
        <v>1438.0732209074138</v>
      </c>
      <c r="CT57" s="508">
        <f xml:space="preserve"> 'FS Qtr'!CT$50</f>
        <v>3107.4083885145069</v>
      </c>
      <c r="CU57" s="508">
        <f xml:space="preserve"> 'FS Qtr'!CU$50</f>
        <v>2927.4740875431035</v>
      </c>
      <c r="CV57" s="508">
        <f xml:space="preserve"> 'FS Qtr'!CV$50</f>
        <v>1041.8178933940515</v>
      </c>
      <c r="CW57" s="508">
        <f xml:space="preserve"> 'FS Qtr'!CW$50</f>
        <v>1408.5335472786705</v>
      </c>
      <c r="CX57" s="508">
        <f xml:space="preserve"> 'FS Qtr'!CX$50</f>
        <v>3069.4830266168024</v>
      </c>
      <c r="CY57" s="508">
        <f xml:space="preserve"> 'FS Qtr'!CY$50</f>
        <v>2890.6491587152909</v>
      </c>
      <c r="CZ57" s="508">
        <f xml:space="preserve"> 'FS Qtr'!CZ$50</f>
        <v>1027.2414954193021</v>
      </c>
      <c r="DA57" s="508">
        <f xml:space="preserve"> 'FS Qtr'!DA$50</f>
        <v>1366.5165589107055</v>
      </c>
      <c r="DB57" s="508">
        <f xml:space="preserve"> 'FS Qtr'!DB$50</f>
        <v>3031.6702953400254</v>
      </c>
      <c r="DC57" s="508">
        <f xml:space="preserve"> 'FS Qtr'!DC$50</f>
        <v>2853.9122372708212</v>
      </c>
      <c r="DD57" s="508">
        <f xml:space="preserve"> 'FS Qtr'!DD$50</f>
        <v>987.5376079284955</v>
      </c>
      <c r="DE57" s="508">
        <f xml:space="preserve"> 'FS Qtr'!DE$50</f>
        <v>1349.6531282610113</v>
      </c>
      <c r="DF57" s="508">
        <f xml:space="preserve"> 'FS Qtr'!DF$50</f>
        <v>2993.8776595310055</v>
      </c>
      <c r="DG57" s="508">
        <f xml:space="preserve"> 'FS Qtr'!DG$50</f>
        <v>2817.1749355231668</v>
      </c>
      <c r="DH57" s="508">
        <f xml:space="preserve"> 'FS Qtr'!DH$50</f>
        <v>-31641.571558731303</v>
      </c>
      <c r="DI57" s="508">
        <f xml:space="preserve"> 'FS Qtr'!DI$50</f>
        <v>1115.7249845322524</v>
      </c>
      <c r="DJ57" s="508">
        <f xml:space="preserve"> 'FS Qtr'!DJ$50</f>
        <v>3.1702789419796319E-13</v>
      </c>
      <c r="DK57" s="508">
        <f xml:space="preserve"> 'FS Qtr'!DK$50</f>
        <v>3.1708813912700863E-13</v>
      </c>
      <c r="DL57" s="508">
        <f xml:space="preserve"> 'FS Qtr'!DL$50</f>
        <v>3.1023224437376483E-13</v>
      </c>
      <c r="DM57" s="508">
        <f xml:space="preserve"> 'FS Qtr'!DM$50</f>
        <v>3.1374879108625463E-13</v>
      </c>
      <c r="DN57" s="508">
        <f xml:space="preserve"> 'FS Qtr'!DN$50</f>
        <v>3.172367432853207E-13</v>
      </c>
      <c r="DO57" s="508">
        <f xml:space="preserve"> 'FS Qtr'!DO$50</f>
        <v>3.1727590248920032E-13</v>
      </c>
      <c r="DP57" s="508">
        <f xml:space="preserve"> 'FS Qtr'!DP$50</f>
        <v>3.1389975265483371E-13</v>
      </c>
      <c r="DQ57" s="508">
        <f xml:space="preserve"> 'FS Qtr'!DQ$50</f>
        <v>3.1394444522447884E-13</v>
      </c>
      <c r="DR57" s="508">
        <f xml:space="preserve"> 'FS Qtr'!DR$50</f>
        <v>3.174676821799949E-13</v>
      </c>
      <c r="DS57" s="508">
        <f xml:space="preserve"> 'FS Qtr'!DS$50</f>
        <v>3.175108577124774E-13</v>
      </c>
      <c r="DT57" s="508">
        <f xml:space="preserve"> 'FS Qtr'!DT$50</f>
        <v>3.1067818781593812E-13</v>
      </c>
      <c r="DU57" s="508">
        <f xml:space="preserve"> 'FS Qtr'!DU$50</f>
        <v>3.1418578510056249E-13</v>
      </c>
      <c r="DV57" s="508">
        <f xml:space="preserve"> 'FS Qtr'!DV$50</f>
        <v>3.1767954351380465E-13</v>
      </c>
      <c r="DW57" s="508">
        <f xml:space="preserve"> 'FS Qtr'!DW$50</f>
        <v>3.1773878436069935E-13</v>
      </c>
      <c r="DX57" s="508">
        <f xml:space="preserve"> 'FS Qtr'!DX$50</f>
        <v>3.1089428375707942E-13</v>
      </c>
      <c r="DY57" s="508">
        <f xml:space="preserve"> 'FS Qtr'!DY$50</f>
        <v>3.1438441874342976E-13</v>
      </c>
      <c r="DZ57" s="508">
        <f xml:space="preserve"> 'FS Qtr'!DZ$50</f>
        <v>3.1788136402610692E-13</v>
      </c>
      <c r="EA57" s="508">
        <f xml:space="preserve"> 'FS Qtr'!EA$50</f>
        <v>3.179476334480568E-13</v>
      </c>
      <c r="EB57" s="508">
        <f xml:space="preserve"> 'FS Qtr'!EB$50</f>
        <v>3.1107305403565987E-13</v>
      </c>
      <c r="EC57" s="508">
        <f xml:space="preserve"> 'FS Qtr'!EC$50</f>
        <v>3.1457411387236796E-13</v>
      </c>
      <c r="ED57" s="508">
        <f xml:space="preserve"> 'FS Qtr'!ED$50</f>
        <v>3.1810427026357504E-13</v>
      </c>
      <c r="EE57" s="508">
        <f xml:space="preserve"> 'FS Qtr'!EE$50</f>
        <v>3.1815748661756524E-13</v>
      </c>
      <c r="EF57" s="508">
        <f xml:space="preserve"> 'FS Qtr'!EF$50</f>
        <v>3.1475189098273408E-13</v>
      </c>
      <c r="EG57" s="508">
        <f xml:space="preserve"> 'FS Qtr'!EG$50</f>
        <v>3.1481942642130893E-13</v>
      </c>
      <c r="EH57" s="508">
        <f xml:space="preserve"> 'FS Qtr'!EH$50</f>
        <v>3.183221560902894E-13</v>
      </c>
      <c r="EI57" s="508">
        <f xml:space="preserve"> 'FS Qtr'!EI$50</f>
        <v>3.183844091836363E-13</v>
      </c>
      <c r="EJ57" s="508">
        <f xml:space="preserve"> 'FS Qtr'!EJ$50</f>
        <v>3.1150622817222033E-13</v>
      </c>
      <c r="EK57" s="508">
        <f xml:space="preserve"> 'FS Qtr'!EK$50</f>
        <v>3.1503792342846281E-13</v>
      </c>
      <c r="EL57" s="508">
        <f xml:space="preserve"> 'FS Qtr'!EL$50</f>
        <v>3.1856514397077266E-13</v>
      </c>
      <c r="EM57" s="508">
        <f xml:space="preserve"> 'FS Qtr'!EM$50</f>
        <v>3.186032990925015E-13</v>
      </c>
      <c r="EN57" s="508">
        <f xml:space="preserve"> 'FS Qtr'!EN$50</f>
        <v>3.1171446607913821E-13</v>
      </c>
      <c r="EO57" s="508">
        <f xml:space="preserve"> 'FS Qtr'!EO$50</f>
        <v>3.1522265271632932E-13</v>
      </c>
      <c r="EP57" s="508">
        <f xml:space="preserve"> 'FS Qtr'!EP$50</f>
        <v>3.1873282568994912E-13</v>
      </c>
      <c r="EQ57" s="508">
        <f xml:space="preserve"> 'FS Qtr'!EQ$50</f>
        <v>3.1879206653684382E-13</v>
      </c>
      <c r="ER57" s="508">
        <f xml:space="preserve"> 'FS Qtr'!ER$50</f>
        <v>3.1191582820611077E-13</v>
      </c>
      <c r="ES57" s="508">
        <f xml:space="preserve"> 'FS Qtr'!ES$50</f>
        <v>3.1545108140562663E-13</v>
      </c>
      <c r="ET57" s="508">
        <f xml:space="preserve"> 'FS Qtr'!ET$50</f>
        <v>3.1898585439194001E-13</v>
      </c>
      <c r="EU57" s="508">
        <f xml:space="preserve"> 'FS Qtr'!EU$50</f>
        <v>3.1905011564958843E-13</v>
      </c>
      <c r="EV57" s="508">
        <f xml:space="preserve"> 'FS Qtr'!EV$50</f>
        <v>3.1561694049742074E-13</v>
      </c>
      <c r="EW57" s="508">
        <f xml:space="preserve"> 'FS Qtr'!EW$50</f>
        <v>3.1565666722599412E-13</v>
      </c>
      <c r="EX57" s="508">
        <f xml:space="preserve"> 'FS Qtr'!EX$50</f>
        <v>3.1918867898639291E-13</v>
      </c>
      <c r="EY57" s="508">
        <f xml:space="preserve"> 'FS Qtr'!EY$50</f>
        <v>3.1924992799758918E-13</v>
      </c>
      <c r="EZ57" s="508">
        <f xml:space="preserve"> 'FS Qtr'!EZ$50</f>
        <v>3.1236078939400616E-13</v>
      </c>
      <c r="FA57" s="508">
        <f xml:space="preserve"> 'FS Qtr'!FA$50</f>
        <v>3.1587814373779116E-13</v>
      </c>
      <c r="FB57" s="508">
        <f xml:space="preserve"> 'FS Qtr'!FB$50</f>
        <v>3.1941560155246402E-13</v>
      </c>
      <c r="FC57" s="508">
        <f xml:space="preserve"> 'FS Qtr'!FC$50</f>
        <v>3.1946078524924815E-13</v>
      </c>
      <c r="FD57" s="508">
        <f xml:space="preserve"> 'FS Qtr'!FD$50</f>
        <v>3.1257884984370321E-13</v>
      </c>
      <c r="FE57" s="508">
        <f xml:space="preserve"> 'FS Qtr'!FE$50</f>
        <v>3.1610855876351711E-13</v>
      </c>
      <c r="FF57" s="508">
        <f xml:space="preserve"> 'FS Qtr'!FF$50</f>
        <v>3.1965055677574131E-13</v>
      </c>
      <c r="FG57" s="508">
        <f xml:space="preserve"> 'FS Qtr'!FG$50</f>
        <v>3.1970678537618366E-13</v>
      </c>
      <c r="FH57" s="508">
        <f xml:space="preserve"> 'FS Qtr'!FH$50</f>
        <v>3.1280083931051198E-13</v>
      </c>
      <c r="FI57" s="508">
        <f xml:space="preserve"> 'FS Qtr'!FI$50</f>
        <v>3.1631911042495635E-13</v>
      </c>
      <c r="FJ57" s="508">
        <f xml:space="preserve"> 'FS Qtr'!FJ$50</f>
        <v>3.1987045076675714E-13</v>
      </c>
      <c r="FK57" s="508">
        <f xml:space="preserve"> 'FS Qtr'!FK$50</f>
        <v>3.1991362629923969E-13</v>
      </c>
      <c r="FL57" s="508">
        <f xml:space="preserve"> 'FS Qtr'!FL$50</f>
        <v>3.165008602081798E-13</v>
      </c>
      <c r="FM57" s="508">
        <f xml:space="preserve"> 'FS Qtr'!FM$50</f>
        <v>3.1654853228246798E-13</v>
      </c>
      <c r="FN57" s="508">
        <f xml:space="preserve"> 'FS Qtr'!FN$50</f>
        <v>3.2009837741497908E-13</v>
      </c>
      <c r="FO57" s="508">
        <f xml:space="preserve"> 'FS Qtr'!FO$50</f>
        <v>3.201626386726275E-13</v>
      </c>
      <c r="FP57" s="508">
        <f xml:space="preserve"> 'FS Qtr'!FP$50</f>
        <v>3.1327526812674485E-13</v>
      </c>
      <c r="FQ57" s="508">
        <f xml:space="preserve"> 'FS Qtr'!FQ$50</f>
        <v>3.1681569453212431E-13</v>
      </c>
      <c r="FR57" s="508">
        <f xml:space="preserve"> 'FS Qtr'!FR$50</f>
        <v>3.2035241019912066E-13</v>
      </c>
      <c r="FS57" s="508">
        <f xml:space="preserve"> 'FS Qtr'!FS$50</f>
        <v>3.2041165104601536E-13</v>
      </c>
      <c r="FT57" s="508">
        <f xml:space="preserve"> 'FS Qtr'!FT$50</f>
        <v>3.1351690267911188E-13</v>
      </c>
      <c r="FU57" s="508">
        <f xml:space="preserve"> 'FS Qtr'!FU$50</f>
        <v>3.17051075398922E-13</v>
      </c>
      <c r="FV57" s="508">
        <f xml:space="preserve"> 'FS Qtr'!FV$50</f>
        <v>3.2058636134024706E-13</v>
      </c>
      <c r="FW57" s="508">
        <f xml:space="preserve"> 'FS Qtr'!FW$50</f>
        <v>3.2062552054412663E-13</v>
      </c>
      <c r="FX57" s="508">
        <f xml:space="preserve"> 'FS Qtr'!FX$50</f>
        <v>3.1371433578897268E-13</v>
      </c>
      <c r="FY57" s="508">
        <f xml:space="preserve"> 'FS Qtr'!FY$50</f>
        <v>3.1726460656500419E-13</v>
      </c>
      <c r="FZ57" s="508">
        <f xml:space="preserve"> 'FS Qtr'!FZ$50</f>
        <v>3.2079219818115226E-13</v>
      </c>
      <c r="GA57" s="508">
        <f xml:space="preserve"> 'FS Qtr'!GA$50</f>
        <v>3.208614798495546E-13</v>
      </c>
      <c r="GB57" s="508">
        <f xml:space="preserve"> 'FS Qtr'!GB$50</f>
        <v>3.1741159546072595E-13</v>
      </c>
      <c r="GC57" s="508">
        <f xml:space="preserve"> 'FS Qtr'!GC$50</f>
        <v>3.1748608307680122E-13</v>
      </c>
      <c r="GD57" s="508">
        <f xml:space="preserve"> 'FS Qtr'!GD$50</f>
        <v>3.2104221463669096E-13</v>
      </c>
      <c r="GE57" s="508">
        <f xml:space="preserve"> 'FS Qtr'!GE$50</f>
        <v>3.2109342282637953E-13</v>
      </c>
      <c r="GF57" s="508">
        <f xml:space="preserve"> 'FS Qtr'!GF$50</f>
        <v>3.1416519050253558E-13</v>
      </c>
      <c r="GG57" s="508">
        <f xml:space="preserve"> 'FS Qtr'!GG$50</f>
        <v>3.1769564157002609E-13</v>
      </c>
      <c r="GH57" s="508">
        <f xml:space="preserve"> 'FS Qtr'!GH$50</f>
        <v>3.2126110454555605E-13</v>
      </c>
      <c r="GI57" s="508">
        <f xml:space="preserve"> 'FS Qtr'!GI$50</f>
        <v>3.2133540662471206E-13</v>
      </c>
      <c r="GJ57" s="508">
        <f xml:space="preserve"> 'FS Qtr'!GJ$50</f>
        <v>3.1441173632629217E-13</v>
      </c>
    </row>
    <row r="58" spans="1:255" s="509" customFormat="1" x14ac:dyDescent="0.35">
      <c r="A58" s="15"/>
      <c r="B58" s="15"/>
      <c r="C58" s="21"/>
      <c r="D58" s="60"/>
      <c r="E58" s="43" t="s">
        <v>189</v>
      </c>
      <c r="F58" s="43"/>
      <c r="G58" s="43" t="str">
        <f xml:space="preserve"> SMU</f>
        <v>$ 000s</v>
      </c>
      <c r="H58" s="43"/>
      <c r="I58" s="43"/>
      <c r="J58" s="43">
        <f t="shared" ref="J58:AO58" si="66">MAX(0, SUM(J56:J57))</f>
        <v>0</v>
      </c>
      <c r="K58" s="43">
        <f t="shared" si="66"/>
        <v>0</v>
      </c>
      <c r="L58" s="43">
        <f t="shared" si="66"/>
        <v>0</v>
      </c>
      <c r="M58" s="43">
        <f t="shared" si="66"/>
        <v>0</v>
      </c>
      <c r="N58" s="43">
        <f t="shared" si="66"/>
        <v>1609.2766591005857</v>
      </c>
      <c r="O58" s="43">
        <f t="shared" si="66"/>
        <v>1680.4897638449829</v>
      </c>
      <c r="P58" s="43">
        <f t="shared" si="66"/>
        <v>0</v>
      </c>
      <c r="Q58" s="43">
        <f t="shared" si="66"/>
        <v>106.43569531523866</v>
      </c>
      <c r="R58" s="43">
        <f t="shared" si="66"/>
        <v>2475.6183085208986</v>
      </c>
      <c r="S58" s="43">
        <f t="shared" si="66"/>
        <v>1645.8460319049823</v>
      </c>
      <c r="T58" s="43">
        <f t="shared" si="66"/>
        <v>0</v>
      </c>
      <c r="U58" s="43">
        <f t="shared" si="66"/>
        <v>52.349242914758975</v>
      </c>
      <c r="V58" s="43">
        <f t="shared" si="66"/>
        <v>2436.5904572954696</v>
      </c>
      <c r="W58" s="43">
        <f t="shared" si="66"/>
        <v>1611.0012598168032</v>
      </c>
      <c r="X58" s="43">
        <f t="shared" si="66"/>
        <v>0</v>
      </c>
      <c r="Y58" s="43">
        <f t="shared" si="66"/>
        <v>0</v>
      </c>
      <c r="Z58" s="43">
        <f t="shared" si="66"/>
        <v>2395.5561660180329</v>
      </c>
      <c r="AA58" s="43">
        <f t="shared" si="66"/>
        <v>1575.9471128545988</v>
      </c>
      <c r="AB58" s="43">
        <f t="shared" si="66"/>
        <v>0</v>
      </c>
      <c r="AC58" s="43">
        <f t="shared" si="66"/>
        <v>0</v>
      </c>
      <c r="AD58" s="43">
        <f t="shared" si="66"/>
        <v>2298.8765291519026</v>
      </c>
      <c r="AE58" s="43">
        <f t="shared" si="66"/>
        <v>1540.6750643856813</v>
      </c>
      <c r="AF58" s="43">
        <f t="shared" si="66"/>
        <v>0</v>
      </c>
      <c r="AG58" s="43">
        <f t="shared" si="66"/>
        <v>0</v>
      </c>
      <c r="AH58" s="43">
        <f t="shared" si="66"/>
        <v>2201.928764696172</v>
      </c>
      <c r="AI58" s="43">
        <f t="shared" si="66"/>
        <v>1505.1763909909546</v>
      </c>
      <c r="AJ58" s="43">
        <f t="shared" si="66"/>
        <v>0</v>
      </c>
      <c r="AK58" s="43">
        <f t="shared" si="66"/>
        <v>0</v>
      </c>
      <c r="AL58" s="43">
        <f t="shared" si="66"/>
        <v>2104.2028715355577</v>
      </c>
      <c r="AM58" s="43">
        <f t="shared" si="66"/>
        <v>1469.4421674637601</v>
      </c>
      <c r="AN58" s="43">
        <f t="shared" si="66"/>
        <v>0</v>
      </c>
      <c r="AO58" s="43">
        <f t="shared" si="66"/>
        <v>0</v>
      </c>
      <c r="AP58" s="43">
        <f t="shared" ref="AP58:BU58" si="67">MAX(0, SUM(AP56:AP57))</f>
        <v>2006.1372566113337</v>
      </c>
      <c r="AQ58" s="43">
        <f t="shared" si="67"/>
        <v>1405.8780801420016</v>
      </c>
      <c r="AR58" s="43">
        <f t="shared" si="67"/>
        <v>0</v>
      </c>
      <c r="AS58" s="43">
        <f t="shared" si="67"/>
        <v>0</v>
      </c>
      <c r="AT58" s="43">
        <f t="shared" si="67"/>
        <v>485.66117774142617</v>
      </c>
      <c r="AU58" s="43">
        <f t="shared" si="67"/>
        <v>1274.6791616664782</v>
      </c>
      <c r="AV58" s="43">
        <f t="shared" si="67"/>
        <v>0</v>
      </c>
      <c r="AW58" s="43">
        <f t="shared" si="67"/>
        <v>0</v>
      </c>
      <c r="AX58" s="43">
        <f t="shared" si="67"/>
        <v>217.47307364408721</v>
      </c>
      <c r="AY58" s="43">
        <f t="shared" si="67"/>
        <v>1183.9660197465196</v>
      </c>
      <c r="AZ58" s="43">
        <f t="shared" si="67"/>
        <v>0</v>
      </c>
      <c r="BA58" s="43">
        <f t="shared" si="67"/>
        <v>975.54534925758367</v>
      </c>
      <c r="BB58" s="43">
        <f t="shared" si="67"/>
        <v>3589.1280810813978</v>
      </c>
      <c r="BC58" s="43">
        <f t="shared" si="67"/>
        <v>3392.7344752881008</v>
      </c>
      <c r="BD58" s="43">
        <f t="shared" si="67"/>
        <v>1408.1438378547855</v>
      </c>
      <c r="BE58" s="43">
        <f t="shared" si="67"/>
        <v>1767.5207382834178</v>
      </c>
      <c r="BF58" s="43">
        <f t="shared" si="67"/>
        <v>3533.8689630145177</v>
      </c>
      <c r="BG58" s="43">
        <f t="shared" si="67"/>
        <v>3339.6228958296629</v>
      </c>
      <c r="BH58" s="43">
        <f t="shared" si="67"/>
        <v>1351.8115914107027</v>
      </c>
      <c r="BI58" s="43">
        <f t="shared" si="67"/>
        <v>1738.5209549849819</v>
      </c>
      <c r="BJ58" s="43">
        <f t="shared" si="67"/>
        <v>3482.5887468084061</v>
      </c>
      <c r="BK58" s="43">
        <f t="shared" si="67"/>
        <v>3290.276842867032</v>
      </c>
      <c r="BL58" s="43">
        <f t="shared" si="67"/>
        <v>1313.3498192866155</v>
      </c>
      <c r="BM58" s="43">
        <f t="shared" si="67"/>
        <v>1698.5010651160228</v>
      </c>
      <c r="BN58" s="43">
        <f t="shared" si="67"/>
        <v>3434.4997216980087</v>
      </c>
      <c r="BO58" s="43">
        <f t="shared" si="67"/>
        <v>3243.9476256645717</v>
      </c>
      <c r="BP58" s="43">
        <f t="shared" si="67"/>
        <v>1277.6961186631779</v>
      </c>
      <c r="BQ58" s="43">
        <f t="shared" si="67"/>
        <v>1661.1356374165398</v>
      </c>
      <c r="BR58" s="43">
        <f t="shared" si="67"/>
        <v>3388.9585181053608</v>
      </c>
      <c r="BS58" s="43">
        <f t="shared" si="67"/>
        <v>3200.0236685002988</v>
      </c>
      <c r="BT58" s="43">
        <f t="shared" si="67"/>
        <v>1258.0482565893556</v>
      </c>
      <c r="BU58" s="43">
        <f t="shared" si="67"/>
        <v>1612.0930430283136</v>
      </c>
      <c r="BV58" s="43">
        <f t="shared" ref="BV58:DA58" si="68">MAX(0, SUM(BV56:BV57))</f>
        <v>3345.4392915473518</v>
      </c>
      <c r="BW58" s="43">
        <f t="shared" si="68"/>
        <v>3158.0050351502864</v>
      </c>
      <c r="BX58" s="43">
        <f t="shared" si="68"/>
        <v>2329.3089733635638</v>
      </c>
      <c r="BY58" s="43">
        <f t="shared" si="68"/>
        <v>3521.5017455662451</v>
      </c>
      <c r="BZ58" s="43">
        <f t="shared" si="68"/>
        <v>4451.4810265684191</v>
      </c>
      <c r="CA58" s="43">
        <f t="shared" si="68"/>
        <v>4853.1322645538858</v>
      </c>
      <c r="CB58" s="43">
        <f t="shared" si="68"/>
        <v>5658.625779105234</v>
      </c>
      <c r="CC58" s="43">
        <f t="shared" si="68"/>
        <v>6841.7599510970304</v>
      </c>
      <c r="CD58" s="43">
        <f t="shared" si="68"/>
        <v>7764.5780012935556</v>
      </c>
      <c r="CE58" s="43">
        <f t="shared" si="68"/>
        <v>8162.0977139665838</v>
      </c>
      <c r="CF58" s="43">
        <f t="shared" si="68"/>
        <v>8961.9168752073638</v>
      </c>
      <c r="CG58" s="43">
        <f t="shared" si="68"/>
        <v>10137.28567367601</v>
      </c>
      <c r="CH58" s="43">
        <f t="shared" si="68"/>
        <v>11054.169808530927</v>
      </c>
      <c r="CI58" s="43">
        <f t="shared" si="68"/>
        <v>11448.712540805916</v>
      </c>
      <c r="CJ58" s="43">
        <f t="shared" si="68"/>
        <v>12257.154928935432</v>
      </c>
      <c r="CK58" s="43">
        <f t="shared" si="68"/>
        <v>13412.623823173013</v>
      </c>
      <c r="CL58" s="43">
        <f t="shared" si="68"/>
        <v>14324.573783425702</v>
      </c>
      <c r="CM58" s="43">
        <f t="shared" si="68"/>
        <v>14717.077988143423</v>
      </c>
      <c r="CN58" s="43">
        <f t="shared" si="68"/>
        <v>15508.671806161203</v>
      </c>
      <c r="CO58" s="43">
        <f t="shared" si="68"/>
        <v>16671.475098136067</v>
      </c>
      <c r="CP58" s="43">
        <f t="shared" si="68"/>
        <v>17579.30525261673</v>
      </c>
      <c r="CQ58" s="43">
        <f t="shared" si="68"/>
        <v>17970.533383881408</v>
      </c>
      <c r="CR58" s="43">
        <f t="shared" si="68"/>
        <v>18759.20380231017</v>
      </c>
      <c r="CS58" s="43">
        <f t="shared" si="68"/>
        <v>19916.852553182747</v>
      </c>
      <c r="CT58" s="43">
        <f t="shared" si="68"/>
        <v>20821.22627306217</v>
      </c>
      <c r="CU58" s="43">
        <f t="shared" si="68"/>
        <v>21211.797442467308</v>
      </c>
      <c r="CV58" s="43">
        <f t="shared" si="68"/>
        <v>21998.145455993072</v>
      </c>
      <c r="CW58" s="43">
        <f t="shared" si="68"/>
        <v>23151.209123403456</v>
      </c>
      <c r="CX58" s="43">
        <f t="shared" si="68"/>
        <v>24052.666780021555</v>
      </c>
      <c r="CY58" s="43">
        <f t="shared" si="68"/>
        <v>24443.083355302439</v>
      </c>
      <c r="CZ58" s="43">
        <f t="shared" si="68"/>
        <v>25240.174892431289</v>
      </c>
      <c r="DA58" s="43">
        <f t="shared" si="68"/>
        <v>26376.541493051544</v>
      </c>
      <c r="DB58" s="43">
        <f t="shared" ref="DB58:EG58" si="69">MAX(0, SUM(DB56:DB57))</f>
        <v>27275.523262105336</v>
      </c>
      <c r="DC58" s="43">
        <f t="shared" si="69"/>
        <v>27666.192531860375</v>
      </c>
      <c r="DD58" s="43">
        <f t="shared" si="69"/>
        <v>28449.275854008367</v>
      </c>
      <c r="DE58" s="43">
        <f t="shared" si="69"/>
        <v>29594.474696488876</v>
      </c>
      <c r="DF58" s="43">
        <f t="shared" si="69"/>
        <v>30491.33913196201</v>
      </c>
      <c r="DG58" s="43">
        <f t="shared" si="69"/>
        <v>30882.590951656606</v>
      </c>
      <c r="DH58" s="43">
        <f t="shared" si="69"/>
        <v>0</v>
      </c>
      <c r="DI58" s="43">
        <f t="shared" si="69"/>
        <v>178.37218872876588</v>
      </c>
      <c r="DJ58" s="43">
        <f t="shared" si="69"/>
        <v>3.1702789419796319E-13</v>
      </c>
      <c r="DK58" s="43">
        <f t="shared" si="69"/>
        <v>3.1708813912700863E-13</v>
      </c>
      <c r="DL58" s="43">
        <f t="shared" si="69"/>
        <v>3.1023224437376483E-13</v>
      </c>
      <c r="DM58" s="43">
        <f t="shared" si="69"/>
        <v>3.1374879108625463E-13</v>
      </c>
      <c r="DN58" s="43">
        <f t="shared" si="69"/>
        <v>3.172367432853207E-13</v>
      </c>
      <c r="DO58" s="43">
        <f t="shared" si="69"/>
        <v>3.1727590248920032E-13</v>
      </c>
      <c r="DP58" s="43">
        <f t="shared" si="69"/>
        <v>3.1389975265483371E-13</v>
      </c>
      <c r="DQ58" s="43">
        <f t="shared" si="69"/>
        <v>3.1394444522447884E-13</v>
      </c>
      <c r="DR58" s="43">
        <f t="shared" si="69"/>
        <v>3.174676821799949E-13</v>
      </c>
      <c r="DS58" s="43">
        <f t="shared" si="69"/>
        <v>3.175108577124774E-13</v>
      </c>
      <c r="DT58" s="43">
        <f t="shared" si="69"/>
        <v>3.1067818781593812E-13</v>
      </c>
      <c r="DU58" s="43">
        <f t="shared" si="69"/>
        <v>3.1418578510056249E-13</v>
      </c>
      <c r="DV58" s="43">
        <f t="shared" si="69"/>
        <v>3.1767954351380465E-13</v>
      </c>
      <c r="DW58" s="43">
        <f t="shared" si="69"/>
        <v>3.1773878436069935E-13</v>
      </c>
      <c r="DX58" s="43">
        <f t="shared" si="69"/>
        <v>3.1089428375707942E-13</v>
      </c>
      <c r="DY58" s="43">
        <f t="shared" si="69"/>
        <v>3.1438441874342976E-13</v>
      </c>
      <c r="DZ58" s="43">
        <f t="shared" si="69"/>
        <v>3.1788136402610692E-13</v>
      </c>
      <c r="EA58" s="43">
        <f t="shared" si="69"/>
        <v>3.179476334480568E-13</v>
      </c>
      <c r="EB58" s="43">
        <f t="shared" si="69"/>
        <v>3.1107305403565987E-13</v>
      </c>
      <c r="EC58" s="43">
        <f t="shared" si="69"/>
        <v>3.1457411387236796E-13</v>
      </c>
      <c r="ED58" s="43">
        <f t="shared" si="69"/>
        <v>3.1810427026357504E-13</v>
      </c>
      <c r="EE58" s="43">
        <f t="shared" si="69"/>
        <v>3.1815748661756524E-13</v>
      </c>
      <c r="EF58" s="43">
        <f t="shared" si="69"/>
        <v>3.1475189098273408E-13</v>
      </c>
      <c r="EG58" s="43">
        <f t="shared" si="69"/>
        <v>3.1481942642130893E-13</v>
      </c>
      <c r="EH58" s="43">
        <f t="shared" ref="EH58:FM58" si="70">MAX(0, SUM(EH56:EH57))</f>
        <v>3.183221560902894E-13</v>
      </c>
      <c r="EI58" s="43">
        <f t="shared" si="70"/>
        <v>3.183844091836363E-13</v>
      </c>
      <c r="EJ58" s="43">
        <f t="shared" si="70"/>
        <v>3.1150622817222033E-13</v>
      </c>
      <c r="EK58" s="43">
        <f t="shared" si="70"/>
        <v>3.1503792342846281E-13</v>
      </c>
      <c r="EL58" s="43">
        <f t="shared" si="70"/>
        <v>3.1856514397077266E-13</v>
      </c>
      <c r="EM58" s="43">
        <f t="shared" si="70"/>
        <v>3.186032990925015E-13</v>
      </c>
      <c r="EN58" s="43">
        <f t="shared" si="70"/>
        <v>3.1171446607913821E-13</v>
      </c>
      <c r="EO58" s="43">
        <f t="shared" si="70"/>
        <v>3.1522265271632932E-13</v>
      </c>
      <c r="EP58" s="43">
        <f t="shared" si="70"/>
        <v>3.1873282568994912E-13</v>
      </c>
      <c r="EQ58" s="43">
        <f t="shared" si="70"/>
        <v>3.1879206653684382E-13</v>
      </c>
      <c r="ER58" s="43">
        <f t="shared" si="70"/>
        <v>3.1191582820611077E-13</v>
      </c>
      <c r="ES58" s="43">
        <f t="shared" si="70"/>
        <v>3.1545108140562663E-13</v>
      </c>
      <c r="ET58" s="43">
        <f t="shared" si="70"/>
        <v>3.1898585439194001E-13</v>
      </c>
      <c r="EU58" s="43">
        <f t="shared" si="70"/>
        <v>3.1905011564958843E-13</v>
      </c>
      <c r="EV58" s="43">
        <f t="shared" si="70"/>
        <v>3.1561694049742074E-13</v>
      </c>
      <c r="EW58" s="43">
        <f t="shared" si="70"/>
        <v>3.1565666722599412E-13</v>
      </c>
      <c r="EX58" s="43">
        <f t="shared" si="70"/>
        <v>3.1918867898639291E-13</v>
      </c>
      <c r="EY58" s="43">
        <f t="shared" si="70"/>
        <v>3.1924992799758918E-13</v>
      </c>
      <c r="EZ58" s="43">
        <f t="shared" si="70"/>
        <v>3.1236078939400616E-13</v>
      </c>
      <c r="FA58" s="43">
        <f t="shared" si="70"/>
        <v>3.1587814373779116E-13</v>
      </c>
      <c r="FB58" s="43">
        <f t="shared" si="70"/>
        <v>3.1941560155246402E-13</v>
      </c>
      <c r="FC58" s="43">
        <f t="shared" si="70"/>
        <v>3.1946078524924815E-13</v>
      </c>
      <c r="FD58" s="43">
        <f t="shared" si="70"/>
        <v>3.1257884984370321E-13</v>
      </c>
      <c r="FE58" s="43">
        <f t="shared" si="70"/>
        <v>3.1610855876351711E-13</v>
      </c>
      <c r="FF58" s="43">
        <f t="shared" si="70"/>
        <v>3.1965055677574131E-13</v>
      </c>
      <c r="FG58" s="43">
        <f t="shared" si="70"/>
        <v>3.1970678537618366E-13</v>
      </c>
      <c r="FH58" s="43">
        <f t="shared" si="70"/>
        <v>3.1280083931051198E-13</v>
      </c>
      <c r="FI58" s="43">
        <f t="shared" si="70"/>
        <v>3.1631911042495635E-13</v>
      </c>
      <c r="FJ58" s="43">
        <f t="shared" si="70"/>
        <v>3.1987045076675714E-13</v>
      </c>
      <c r="FK58" s="43">
        <f t="shared" si="70"/>
        <v>3.1991362629923969E-13</v>
      </c>
      <c r="FL58" s="43">
        <f t="shared" si="70"/>
        <v>3.165008602081798E-13</v>
      </c>
      <c r="FM58" s="43">
        <f t="shared" si="70"/>
        <v>3.1654853228246798E-13</v>
      </c>
      <c r="FN58" s="43">
        <f t="shared" ref="FN58:GJ58" si="71">MAX(0, SUM(FN56:FN57))</f>
        <v>3.2009837741497908E-13</v>
      </c>
      <c r="FO58" s="43">
        <f t="shared" si="71"/>
        <v>3.201626386726275E-13</v>
      </c>
      <c r="FP58" s="43">
        <f t="shared" si="71"/>
        <v>3.1327526812674485E-13</v>
      </c>
      <c r="FQ58" s="43">
        <f t="shared" si="71"/>
        <v>3.1681569453212431E-13</v>
      </c>
      <c r="FR58" s="43">
        <f t="shared" si="71"/>
        <v>3.2035241019912066E-13</v>
      </c>
      <c r="FS58" s="43">
        <f t="shared" si="71"/>
        <v>3.2041165104601536E-13</v>
      </c>
      <c r="FT58" s="43">
        <f t="shared" si="71"/>
        <v>3.1351690267911188E-13</v>
      </c>
      <c r="FU58" s="43">
        <f t="shared" si="71"/>
        <v>3.17051075398922E-13</v>
      </c>
      <c r="FV58" s="43">
        <f t="shared" si="71"/>
        <v>3.2058636134024706E-13</v>
      </c>
      <c r="FW58" s="43">
        <f t="shared" si="71"/>
        <v>3.2062552054412663E-13</v>
      </c>
      <c r="FX58" s="43">
        <f t="shared" si="71"/>
        <v>3.1371433578897268E-13</v>
      </c>
      <c r="FY58" s="43">
        <f t="shared" si="71"/>
        <v>3.1726460656500419E-13</v>
      </c>
      <c r="FZ58" s="43">
        <f t="shared" si="71"/>
        <v>3.2079219818115226E-13</v>
      </c>
      <c r="GA58" s="43">
        <f t="shared" si="71"/>
        <v>3.208614798495546E-13</v>
      </c>
      <c r="GB58" s="43">
        <f t="shared" si="71"/>
        <v>3.1741159546072595E-13</v>
      </c>
      <c r="GC58" s="43">
        <f t="shared" si="71"/>
        <v>3.1748608307680122E-13</v>
      </c>
      <c r="GD58" s="43">
        <f t="shared" si="71"/>
        <v>3.2104221463669096E-13</v>
      </c>
      <c r="GE58" s="43">
        <f t="shared" si="71"/>
        <v>3.2109342282637953E-13</v>
      </c>
      <c r="GF58" s="43">
        <f t="shared" si="71"/>
        <v>3.1416519050253558E-13</v>
      </c>
      <c r="GG58" s="43">
        <f t="shared" si="71"/>
        <v>3.1769564157002609E-13</v>
      </c>
      <c r="GH58" s="43">
        <f t="shared" si="71"/>
        <v>3.2126110454555605E-13</v>
      </c>
      <c r="GI58" s="43">
        <f t="shared" si="71"/>
        <v>3.2133540662471206E-13</v>
      </c>
      <c r="GJ58" s="43">
        <f t="shared" si="71"/>
        <v>3.1441173632629217E-13</v>
      </c>
    </row>
    <row r="60" spans="1:255" x14ac:dyDescent="0.35">
      <c r="E60" s="268" t="str">
        <f t="shared" ref="E60:AJ60" si="72" xml:space="preserve"> E$54</f>
        <v>Earnings available for dividend</v>
      </c>
      <c r="F60" s="268">
        <f t="shared" si="72"/>
        <v>0</v>
      </c>
      <c r="G60" s="268" t="str">
        <f t="shared" si="72"/>
        <v>$ 000s</v>
      </c>
      <c r="H60" s="268">
        <f t="shared" si="72"/>
        <v>0</v>
      </c>
      <c r="I60" s="268">
        <f t="shared" si="72"/>
        <v>0</v>
      </c>
      <c r="J60" s="268">
        <f t="shared" si="72"/>
        <v>0</v>
      </c>
      <c r="K60" s="268">
        <f t="shared" si="72"/>
        <v>0</v>
      </c>
      <c r="L60" s="268">
        <f t="shared" si="72"/>
        <v>0</v>
      </c>
      <c r="M60" s="268">
        <f t="shared" si="72"/>
        <v>2035.415098352313</v>
      </c>
      <c r="N60" s="268">
        <f t="shared" si="72"/>
        <v>4426.1347460828547</v>
      </c>
      <c r="O60" s="268">
        <f t="shared" si="72"/>
        <v>2711.2436927139092</v>
      </c>
      <c r="P60" s="268">
        <f t="shared" si="72"/>
        <v>958.39777084759714</v>
      </c>
      <c r="Q60" s="268">
        <f t="shared" si="72"/>
        <v>3015.6411508983178</v>
      </c>
      <c r="R60" s="268">
        <f t="shared" si="72"/>
        <v>5353.2029596858774</v>
      </c>
      <c r="S60" s="268">
        <f t="shared" si="72"/>
        <v>2817.3555929079212</v>
      </c>
      <c r="T60" s="268">
        <f t="shared" si="72"/>
        <v>1144.2002480573362</v>
      </c>
      <c r="U60" s="268">
        <f t="shared" si="72"/>
        <v>3236.7841710159155</v>
      </c>
      <c r="V60" s="268">
        <f t="shared" si="72"/>
        <v>5664.3762009442253</v>
      </c>
      <c r="W60" s="268">
        <f t="shared" si="72"/>
        <v>3217.2052371029445</v>
      </c>
      <c r="X60" s="268">
        <f t="shared" si="72"/>
        <v>1620.876601313676</v>
      </c>
      <c r="Y60" s="268">
        <f t="shared" si="72"/>
        <v>3753.388027783637</v>
      </c>
      <c r="Z60" s="268">
        <f t="shared" si="72"/>
        <v>6273.5572496126006</v>
      </c>
      <c r="AA60" s="268">
        <f t="shared" si="72"/>
        <v>3921.2882702965098</v>
      </c>
      <c r="AB60" s="268">
        <f t="shared" si="72"/>
        <v>2420.6704235199559</v>
      </c>
      <c r="AC60" s="268">
        <f t="shared" si="72"/>
        <v>4596.8523571005871</v>
      </c>
      <c r="AD60" s="268">
        <f t="shared" si="72"/>
        <v>7160.5257532845408</v>
      </c>
      <c r="AE60" s="268">
        <f t="shared" si="72"/>
        <v>4963.4742511779532</v>
      </c>
      <c r="AF60" s="268">
        <f t="shared" si="72"/>
        <v>3556.206677423078</v>
      </c>
      <c r="AG60" s="268">
        <f t="shared" si="72"/>
        <v>5781.2746705712798</v>
      </c>
      <c r="AH60" s="268">
        <f t="shared" si="72"/>
        <v>8393.4413867468775</v>
      </c>
      <c r="AI60" s="268">
        <f t="shared" si="72"/>
        <v>6356.9230302107708</v>
      </c>
      <c r="AJ60" s="268">
        <f t="shared" si="72"/>
        <v>5048.2894391961636</v>
      </c>
      <c r="AK60" s="268">
        <f t="shared" ref="AK60:BP60" si="73" xml:space="preserve"> AK$54</f>
        <v>7327.41273626777</v>
      </c>
      <c r="AL60" s="268">
        <f t="shared" si="73"/>
        <v>9993.3998507199722</v>
      </c>
      <c r="AM60" s="268">
        <f t="shared" si="73"/>
        <v>8123.5134518999548</v>
      </c>
      <c r="AN60" s="268">
        <f t="shared" si="73"/>
        <v>6915.2891439153836</v>
      </c>
      <c r="AO60" s="268">
        <f t="shared" si="73"/>
        <v>9254.1858069208574</v>
      </c>
      <c r="AP60" s="268">
        <f t="shared" si="73"/>
        <v>11979.53585964089</v>
      </c>
      <c r="AQ60" s="268">
        <f t="shared" si="73"/>
        <v>10282.244924083456</v>
      </c>
      <c r="AR60" s="268">
        <f t="shared" si="73"/>
        <v>9215.2640552207722</v>
      </c>
      <c r="AS60" s="268">
        <f t="shared" si="73"/>
        <v>11617.207411528285</v>
      </c>
      <c r="AT60" s="268">
        <f t="shared" si="73"/>
        <v>14391.069803524755</v>
      </c>
      <c r="AU60" s="268">
        <f t="shared" si="73"/>
        <v>14294.911755473251</v>
      </c>
      <c r="AV60" s="268">
        <f t="shared" si="73"/>
        <v>13439.196780309496</v>
      </c>
      <c r="AW60" s="268">
        <f t="shared" si="73"/>
        <v>15911.347058768642</v>
      </c>
      <c r="AX60" s="268">
        <f t="shared" si="73"/>
        <v>18754.318623177103</v>
      </c>
      <c r="AY60" s="268">
        <f t="shared" si="73"/>
        <v>19013.499670607576</v>
      </c>
      <c r="AZ60" s="268">
        <f t="shared" si="73"/>
        <v>18335.027155674295</v>
      </c>
      <c r="BA60" s="268">
        <f t="shared" si="73"/>
        <v>20884.197392673894</v>
      </c>
      <c r="BB60" s="268">
        <f t="shared" si="73"/>
        <v>22830.748188944031</v>
      </c>
      <c r="BC60" s="268">
        <f t="shared" si="73"/>
        <v>19753.619899175905</v>
      </c>
      <c r="BD60" s="268">
        <f t="shared" si="73"/>
        <v>16872.885215201077</v>
      </c>
      <c r="BE60" s="268">
        <f t="shared" si="73"/>
        <v>18002.081963459714</v>
      </c>
      <c r="BF60" s="268">
        <f t="shared" si="73"/>
        <v>19122.844127156404</v>
      </c>
      <c r="BG60" s="268">
        <f t="shared" si="73"/>
        <v>16079.152241032991</v>
      </c>
      <c r="BH60" s="268">
        <f t="shared" si="73"/>
        <v>13229.706422094432</v>
      </c>
      <c r="BI60" s="268">
        <f t="shared" si="73"/>
        <v>14382.953996205892</v>
      </c>
      <c r="BJ60" s="268">
        <f t="shared" si="73"/>
        <v>15498.688540938776</v>
      </c>
      <c r="BK60" s="268">
        <f t="shared" si="73"/>
        <v>12484.180343510918</v>
      </c>
      <c r="BL60" s="268">
        <f t="shared" si="73"/>
        <v>9661.9840500244336</v>
      </c>
      <c r="BM60" s="268">
        <f t="shared" si="73"/>
        <v>10821.180636349176</v>
      </c>
      <c r="BN60" s="268">
        <f t="shared" si="73"/>
        <v>11942.685015845211</v>
      </c>
      <c r="BO60" s="268">
        <f t="shared" si="73"/>
        <v>8953.8873055877993</v>
      </c>
      <c r="BP60" s="268">
        <f t="shared" si="73"/>
        <v>6155.641691363825</v>
      </c>
      <c r="BQ60" s="268">
        <f t="shared" ref="BQ60:CV60" si="74" xml:space="preserve"> BQ$54</f>
        <v>7317.7392314384997</v>
      </c>
      <c r="BR60" s="268">
        <f t="shared" si="74"/>
        <v>8442.1276398251885</v>
      </c>
      <c r="BS60" s="268">
        <f t="shared" si="74"/>
        <v>5476.2021892429939</v>
      </c>
      <c r="BT60" s="268">
        <f t="shared" si="74"/>
        <v>2699.2115882658622</v>
      </c>
      <c r="BU60" s="268">
        <f t="shared" si="74"/>
        <v>3847.9554069934647</v>
      </c>
      <c r="BV60" s="268">
        <f t="shared" si="74"/>
        <v>4986.664774670543</v>
      </c>
      <c r="BW60" s="268">
        <f t="shared" si="74"/>
        <v>2041.2906020076248</v>
      </c>
      <c r="BX60" s="268">
        <f t="shared" si="74"/>
        <v>400.06511888443453</v>
      </c>
      <c r="BY60" s="268">
        <f t="shared" si="74"/>
        <v>2373.5325987030251</v>
      </c>
      <c r="BZ60" s="268">
        <f t="shared" si="74"/>
        <v>2715.8314398855446</v>
      </c>
      <c r="CA60" s="268">
        <f t="shared" si="74"/>
        <v>376.78935847165627</v>
      </c>
      <c r="CB60" s="268">
        <f t="shared" si="74"/>
        <v>376.78935847165735</v>
      </c>
      <c r="CC60" s="268">
        <f t="shared" si="74"/>
        <v>2340.0059599423844</v>
      </c>
      <c r="CD60" s="268">
        <f t="shared" si="74"/>
        <v>2680.6018218155396</v>
      </c>
      <c r="CE60" s="268">
        <f t="shared" si="74"/>
        <v>353.19676568231569</v>
      </c>
      <c r="CF60" s="268">
        <f t="shared" si="74"/>
        <v>353.19676568231637</v>
      </c>
      <c r="CG60" s="268">
        <f t="shared" si="74"/>
        <v>2306.2026723954568</v>
      </c>
      <c r="CH60" s="268">
        <f t="shared" si="74"/>
        <v>2645.1040274931224</v>
      </c>
      <c r="CI60" s="268">
        <f t="shared" si="74"/>
        <v>329.2781009924019</v>
      </c>
      <c r="CJ60" s="268">
        <f t="shared" si="74"/>
        <v>329.27810099240264</v>
      </c>
      <c r="CK60" s="268">
        <f t="shared" si="74"/>
        <v>2272.1130262247566</v>
      </c>
      <c r="CL60" s="268">
        <f t="shared" si="74"/>
        <v>2609.3283049289016</v>
      </c>
      <c r="CM60" s="268">
        <f t="shared" si="74"/>
        <v>305.02390045057302</v>
      </c>
      <c r="CN60" s="268">
        <f t="shared" si="74"/>
        <v>305.02390045057416</v>
      </c>
      <c r="CO60" s="268">
        <f t="shared" si="74"/>
        <v>2237.7270827454636</v>
      </c>
      <c r="CP60" s="268">
        <f t="shared" si="74"/>
        <v>2573.2646734958571</v>
      </c>
      <c r="CQ60" s="268">
        <f t="shared" si="74"/>
        <v>280.42447003483335</v>
      </c>
      <c r="CR60" s="268">
        <f t="shared" si="74"/>
        <v>280.42447003483443</v>
      </c>
      <c r="CS60" s="268">
        <f t="shared" si="74"/>
        <v>2203.0346686350849</v>
      </c>
      <c r="CT60" s="268">
        <f t="shared" si="74"/>
        <v>2536.9029181379624</v>
      </c>
      <c r="CU60" s="268">
        <f t="shared" si="74"/>
        <v>255.46987986828714</v>
      </c>
      <c r="CV60" s="268">
        <f t="shared" si="74"/>
        <v>255.46987986828859</v>
      </c>
      <c r="CW60" s="268">
        <f t="shared" ref="CW60:EB60" si="75" xml:space="preserve"> CW$54</f>
        <v>2168.0253699987061</v>
      </c>
      <c r="CX60" s="268">
        <f t="shared" si="75"/>
        <v>2500.2325834344074</v>
      </c>
      <c r="CY60" s="268">
        <f t="shared" si="75"/>
        <v>230.14995829045014</v>
      </c>
      <c r="CZ60" s="268">
        <f t="shared" si="75"/>
        <v>230.14995829045125</v>
      </c>
      <c r="DA60" s="268">
        <f t="shared" si="75"/>
        <v>2132.6885262862311</v>
      </c>
      <c r="DB60" s="268">
        <f t="shared" si="75"/>
        <v>2463.2429675157832</v>
      </c>
      <c r="DC60" s="268">
        <f t="shared" si="75"/>
        <v>204.45428578050337</v>
      </c>
      <c r="DD60" s="268">
        <f t="shared" si="75"/>
        <v>204.45428578050445</v>
      </c>
      <c r="DE60" s="268">
        <f t="shared" si="75"/>
        <v>2097.013224057871</v>
      </c>
      <c r="DF60" s="268">
        <f t="shared" si="75"/>
        <v>2425.9231158285702</v>
      </c>
      <c r="DG60" s="268">
        <f t="shared" si="75"/>
        <v>178.3721887287889</v>
      </c>
      <c r="DH60" s="268">
        <f t="shared" si="75"/>
        <v>178.37218872878998</v>
      </c>
      <c r="DI60" s="268">
        <f t="shared" si="75"/>
        <v>178.37218872879029</v>
      </c>
      <c r="DJ60" s="268">
        <f t="shared" si="75"/>
        <v>2.4731276294915006E-11</v>
      </c>
      <c r="DK60" s="268">
        <f t="shared" si="75"/>
        <v>2.473133653984405E-11</v>
      </c>
      <c r="DL60" s="268">
        <f t="shared" si="75"/>
        <v>2.4724480645090809E-11</v>
      </c>
      <c r="DM60" s="268">
        <f t="shared" si="75"/>
        <v>2.4727997191803298E-11</v>
      </c>
      <c r="DN60" s="268">
        <f t="shared" si="75"/>
        <v>2.4731485144002363E-11</v>
      </c>
      <c r="DO60" s="268">
        <f t="shared" si="75"/>
        <v>2.4731524303206242E-11</v>
      </c>
      <c r="DP60" s="268">
        <f t="shared" si="75"/>
        <v>2.4728148153371876E-11</v>
      </c>
      <c r="DQ60" s="268">
        <f t="shared" si="75"/>
        <v>2.4728192845941523E-11</v>
      </c>
      <c r="DR60" s="268">
        <f t="shared" si="75"/>
        <v>2.4731716082897036E-11</v>
      </c>
      <c r="DS60" s="268">
        <f t="shared" si="75"/>
        <v>2.4731759258429521E-11</v>
      </c>
      <c r="DT60" s="268">
        <f t="shared" si="75"/>
        <v>2.472492658853298E-11</v>
      </c>
      <c r="DU60" s="268">
        <f t="shared" si="75"/>
        <v>2.4728434185817606E-11</v>
      </c>
      <c r="DV60" s="268">
        <f t="shared" si="75"/>
        <v>2.4731927944230846E-11</v>
      </c>
      <c r="DW60" s="268">
        <f t="shared" si="75"/>
        <v>2.4731987185077741E-11</v>
      </c>
      <c r="DX60" s="268">
        <f t="shared" si="75"/>
        <v>2.4725142684474123E-11</v>
      </c>
      <c r="DY60" s="268">
        <f t="shared" si="75"/>
        <v>2.4728632819460471E-11</v>
      </c>
      <c r="DZ60" s="268">
        <f t="shared" si="75"/>
        <v>2.4732129764743148E-11</v>
      </c>
      <c r="EA60" s="268">
        <f t="shared" si="75"/>
        <v>2.4732196034165098E-11</v>
      </c>
      <c r="EB60" s="268">
        <f t="shared" si="75"/>
        <v>2.4725321454752702E-11</v>
      </c>
      <c r="EC60" s="268">
        <f t="shared" ref="EC60:FH60" si="76" xml:space="preserve"> EC$54</f>
        <v>2.4728822514589411E-11</v>
      </c>
      <c r="ED60" s="268">
        <f t="shared" si="76"/>
        <v>2.4732352670980616E-11</v>
      </c>
      <c r="EE60" s="268">
        <f t="shared" si="76"/>
        <v>2.4732405887334609E-11</v>
      </c>
      <c r="EF60" s="268">
        <f t="shared" si="76"/>
        <v>2.4729000291699775E-11</v>
      </c>
      <c r="EG60" s="268">
        <f t="shared" si="76"/>
        <v>2.4729067827138351E-11</v>
      </c>
      <c r="EH60" s="268">
        <f t="shared" si="76"/>
        <v>2.4732570556807332E-11</v>
      </c>
      <c r="EI60" s="268">
        <f t="shared" si="76"/>
        <v>2.4732632809900679E-11</v>
      </c>
      <c r="EJ60" s="268">
        <f t="shared" si="76"/>
        <v>2.4725754628889263E-11</v>
      </c>
      <c r="EK60" s="268">
        <f t="shared" si="76"/>
        <v>2.4729286324145505E-11</v>
      </c>
      <c r="EL60" s="268">
        <f t="shared" si="76"/>
        <v>2.4732813544687816E-11</v>
      </c>
      <c r="EM60" s="268">
        <f t="shared" si="76"/>
        <v>2.4732851699809545E-11</v>
      </c>
      <c r="EN60" s="268">
        <f t="shared" si="76"/>
        <v>2.4725962866796179E-11</v>
      </c>
      <c r="EO60" s="268">
        <f t="shared" si="76"/>
        <v>2.4729471053433373E-11</v>
      </c>
      <c r="EP60" s="268">
        <f t="shared" si="76"/>
        <v>2.4732981226406992E-11</v>
      </c>
      <c r="EQ60" s="268">
        <f t="shared" si="76"/>
        <v>2.4733040467253886E-11</v>
      </c>
      <c r="ER60" s="268">
        <f t="shared" si="76"/>
        <v>2.4726164228923153E-11</v>
      </c>
      <c r="ES60" s="268">
        <f t="shared" si="76"/>
        <v>2.4729699482122668E-11</v>
      </c>
      <c r="ET60" s="268">
        <f t="shared" si="76"/>
        <v>2.4733234255108983E-11</v>
      </c>
      <c r="EU60" s="268">
        <f t="shared" si="76"/>
        <v>2.473329851636663E-11</v>
      </c>
      <c r="EV60" s="268">
        <f t="shared" si="76"/>
        <v>2.4729865341214463E-11</v>
      </c>
      <c r="EW60" s="268">
        <f t="shared" si="76"/>
        <v>2.4729905067943037E-11</v>
      </c>
      <c r="EX60" s="268">
        <f t="shared" si="76"/>
        <v>2.4733437079703435E-11</v>
      </c>
      <c r="EY60" s="268">
        <f t="shared" si="76"/>
        <v>2.4733498328714633E-11</v>
      </c>
      <c r="EZ60" s="268">
        <f t="shared" si="76"/>
        <v>2.4726609190111048E-11</v>
      </c>
      <c r="FA60" s="268">
        <f t="shared" si="76"/>
        <v>2.4730126544454835E-11</v>
      </c>
      <c r="FB60" s="268">
        <f t="shared" si="76"/>
        <v>2.4733664002269506E-11</v>
      </c>
      <c r="FC60" s="268">
        <f t="shared" si="76"/>
        <v>2.473370918596629E-11</v>
      </c>
      <c r="FD60" s="268">
        <f t="shared" si="76"/>
        <v>2.4726827250560745E-11</v>
      </c>
      <c r="FE60" s="268">
        <f t="shared" si="76"/>
        <v>2.4730356959480558E-11</v>
      </c>
      <c r="FF60" s="268">
        <f t="shared" si="76"/>
        <v>2.4733898957492785E-11</v>
      </c>
      <c r="FG60" s="268">
        <f t="shared" si="76"/>
        <v>2.4733955186093226E-11</v>
      </c>
      <c r="FH60" s="268">
        <f t="shared" si="76"/>
        <v>2.4727049240027555E-11</v>
      </c>
      <c r="FI60" s="268">
        <f t="shared" ref="FI60:GJ60" si="77" xml:space="preserve"> FI$54</f>
        <v>2.4730567511142E-11</v>
      </c>
      <c r="FJ60" s="268">
        <f t="shared" si="77"/>
        <v>2.47341188514838E-11</v>
      </c>
      <c r="FK60" s="268">
        <f t="shared" si="77"/>
        <v>2.4734162027016281E-11</v>
      </c>
      <c r="FL60" s="268">
        <f t="shared" si="77"/>
        <v>2.4730749260925223E-11</v>
      </c>
      <c r="FM60" s="268">
        <f t="shared" si="77"/>
        <v>2.473079693299951E-11</v>
      </c>
      <c r="FN60" s="268">
        <f t="shared" si="77"/>
        <v>2.473434677813202E-11</v>
      </c>
      <c r="FO60" s="268">
        <f t="shared" si="77"/>
        <v>2.473441103938967E-11</v>
      </c>
      <c r="FP60" s="268">
        <f t="shared" si="77"/>
        <v>2.4727523668843787E-11</v>
      </c>
      <c r="FQ60" s="268">
        <f t="shared" si="77"/>
        <v>2.4731064095249168E-11</v>
      </c>
      <c r="FR60" s="268">
        <f t="shared" si="77"/>
        <v>2.4734600810916162E-11</v>
      </c>
      <c r="FS60" s="268">
        <f t="shared" si="77"/>
        <v>2.4734660051763056E-11</v>
      </c>
      <c r="FT60" s="268">
        <f t="shared" si="77"/>
        <v>2.4727765303396155E-11</v>
      </c>
      <c r="FU60" s="268">
        <f t="shared" si="77"/>
        <v>2.4731299476115963E-11</v>
      </c>
      <c r="FV60" s="268">
        <f t="shared" si="77"/>
        <v>2.4734834762057291E-11</v>
      </c>
      <c r="FW60" s="268">
        <f t="shared" si="77"/>
        <v>2.4734873921261169E-11</v>
      </c>
      <c r="FX60" s="268">
        <f t="shared" si="77"/>
        <v>2.4727962736506015E-11</v>
      </c>
      <c r="FY60" s="268">
        <f t="shared" si="77"/>
        <v>2.4731513007282048E-11</v>
      </c>
      <c r="FZ60" s="268">
        <f t="shared" si="77"/>
        <v>2.4735040598898195E-11</v>
      </c>
      <c r="GA60" s="268">
        <f t="shared" si="77"/>
        <v>2.4735109880566598E-11</v>
      </c>
      <c r="GB60" s="268">
        <f t="shared" si="77"/>
        <v>2.473165999617777E-11</v>
      </c>
      <c r="GC60" s="268">
        <f t="shared" si="77"/>
        <v>2.4731734483793843E-11</v>
      </c>
      <c r="GD60" s="268">
        <f t="shared" si="77"/>
        <v>2.4735290615353734E-11</v>
      </c>
      <c r="GE60" s="268">
        <f t="shared" si="77"/>
        <v>2.4735341823543421E-11</v>
      </c>
      <c r="GF60" s="268">
        <f t="shared" si="77"/>
        <v>2.4728413591219578E-11</v>
      </c>
      <c r="GG60" s="268">
        <f t="shared" si="77"/>
        <v>2.4731944042287068E-11</v>
      </c>
      <c r="GH60" s="268">
        <f t="shared" si="77"/>
        <v>2.47355095052626E-11</v>
      </c>
      <c r="GI60" s="268">
        <f t="shared" si="77"/>
        <v>2.4735583807341755E-11</v>
      </c>
      <c r="GJ60" s="268">
        <f t="shared" si="77"/>
        <v>2.4728660137043336E-11</v>
      </c>
    </row>
    <row r="61" spans="1:255" x14ac:dyDescent="0.35">
      <c r="E61" s="268" t="str">
        <f t="shared" ref="E61:AJ61" si="78" xml:space="preserve"> E$58</f>
        <v>Cash available for dividends</v>
      </c>
      <c r="F61" s="268">
        <f t="shared" si="78"/>
        <v>0</v>
      </c>
      <c r="G61" s="268" t="str">
        <f t="shared" si="78"/>
        <v>$ 000s</v>
      </c>
      <c r="H61" s="268">
        <f t="shared" si="78"/>
        <v>0</v>
      </c>
      <c r="I61" s="268">
        <f t="shared" si="78"/>
        <v>0</v>
      </c>
      <c r="J61" s="268">
        <f t="shared" si="78"/>
        <v>0</v>
      </c>
      <c r="K61" s="268">
        <f t="shared" si="78"/>
        <v>0</v>
      </c>
      <c r="L61" s="268">
        <f t="shared" si="78"/>
        <v>0</v>
      </c>
      <c r="M61" s="268">
        <f t="shared" si="78"/>
        <v>0</v>
      </c>
      <c r="N61" s="268">
        <f t="shared" si="78"/>
        <v>1609.2766591005857</v>
      </c>
      <c r="O61" s="268">
        <f t="shared" si="78"/>
        <v>1680.4897638449829</v>
      </c>
      <c r="P61" s="268">
        <f t="shared" si="78"/>
        <v>0</v>
      </c>
      <c r="Q61" s="268">
        <f t="shared" si="78"/>
        <v>106.43569531523866</v>
      </c>
      <c r="R61" s="268">
        <f t="shared" si="78"/>
        <v>2475.6183085208986</v>
      </c>
      <c r="S61" s="268">
        <f t="shared" si="78"/>
        <v>1645.8460319049823</v>
      </c>
      <c r="T61" s="268">
        <f t="shared" si="78"/>
        <v>0</v>
      </c>
      <c r="U61" s="268">
        <f t="shared" si="78"/>
        <v>52.349242914758975</v>
      </c>
      <c r="V61" s="268">
        <f t="shared" si="78"/>
        <v>2436.5904572954696</v>
      </c>
      <c r="W61" s="268">
        <f t="shared" si="78"/>
        <v>1611.0012598168032</v>
      </c>
      <c r="X61" s="268">
        <f t="shared" si="78"/>
        <v>0</v>
      </c>
      <c r="Y61" s="268">
        <f t="shared" si="78"/>
        <v>0</v>
      </c>
      <c r="Z61" s="268">
        <f t="shared" si="78"/>
        <v>2395.5561660180329</v>
      </c>
      <c r="AA61" s="268">
        <f t="shared" si="78"/>
        <v>1575.9471128545988</v>
      </c>
      <c r="AB61" s="268">
        <f t="shared" si="78"/>
        <v>0</v>
      </c>
      <c r="AC61" s="268">
        <f t="shared" si="78"/>
        <v>0</v>
      </c>
      <c r="AD61" s="268">
        <f t="shared" si="78"/>
        <v>2298.8765291519026</v>
      </c>
      <c r="AE61" s="268">
        <f t="shared" si="78"/>
        <v>1540.6750643856813</v>
      </c>
      <c r="AF61" s="268">
        <f t="shared" si="78"/>
        <v>0</v>
      </c>
      <c r="AG61" s="268">
        <f t="shared" si="78"/>
        <v>0</v>
      </c>
      <c r="AH61" s="268">
        <f t="shared" si="78"/>
        <v>2201.928764696172</v>
      </c>
      <c r="AI61" s="268">
        <f t="shared" si="78"/>
        <v>1505.1763909909546</v>
      </c>
      <c r="AJ61" s="268">
        <f t="shared" si="78"/>
        <v>0</v>
      </c>
      <c r="AK61" s="268">
        <f t="shared" ref="AK61:BP61" si="79" xml:space="preserve"> AK$58</f>
        <v>0</v>
      </c>
      <c r="AL61" s="268">
        <f t="shared" si="79"/>
        <v>2104.2028715355577</v>
      </c>
      <c r="AM61" s="268">
        <f t="shared" si="79"/>
        <v>1469.4421674637601</v>
      </c>
      <c r="AN61" s="268">
        <f t="shared" si="79"/>
        <v>0</v>
      </c>
      <c r="AO61" s="268">
        <f t="shared" si="79"/>
        <v>0</v>
      </c>
      <c r="AP61" s="268">
        <f t="shared" si="79"/>
        <v>2006.1372566113337</v>
      </c>
      <c r="AQ61" s="268">
        <f t="shared" si="79"/>
        <v>1405.8780801420016</v>
      </c>
      <c r="AR61" s="268">
        <f t="shared" si="79"/>
        <v>0</v>
      </c>
      <c r="AS61" s="268">
        <f t="shared" si="79"/>
        <v>0</v>
      </c>
      <c r="AT61" s="268">
        <f t="shared" si="79"/>
        <v>485.66117774142617</v>
      </c>
      <c r="AU61" s="268">
        <f t="shared" si="79"/>
        <v>1274.6791616664782</v>
      </c>
      <c r="AV61" s="268">
        <f t="shared" si="79"/>
        <v>0</v>
      </c>
      <c r="AW61" s="268">
        <f t="shared" si="79"/>
        <v>0</v>
      </c>
      <c r="AX61" s="268">
        <f t="shared" si="79"/>
        <v>217.47307364408721</v>
      </c>
      <c r="AY61" s="268">
        <f t="shared" si="79"/>
        <v>1183.9660197465196</v>
      </c>
      <c r="AZ61" s="268">
        <f t="shared" si="79"/>
        <v>0</v>
      </c>
      <c r="BA61" s="268">
        <f t="shared" si="79"/>
        <v>975.54534925758367</v>
      </c>
      <c r="BB61" s="268">
        <f t="shared" si="79"/>
        <v>3589.1280810813978</v>
      </c>
      <c r="BC61" s="268">
        <f t="shared" si="79"/>
        <v>3392.7344752881008</v>
      </c>
      <c r="BD61" s="268">
        <f t="shared" si="79"/>
        <v>1408.1438378547855</v>
      </c>
      <c r="BE61" s="268">
        <f t="shared" si="79"/>
        <v>1767.5207382834178</v>
      </c>
      <c r="BF61" s="268">
        <f t="shared" si="79"/>
        <v>3533.8689630145177</v>
      </c>
      <c r="BG61" s="268">
        <f t="shared" si="79"/>
        <v>3339.6228958296629</v>
      </c>
      <c r="BH61" s="268">
        <f t="shared" si="79"/>
        <v>1351.8115914107027</v>
      </c>
      <c r="BI61" s="268">
        <f t="shared" si="79"/>
        <v>1738.5209549849819</v>
      </c>
      <c r="BJ61" s="268">
        <f t="shared" si="79"/>
        <v>3482.5887468084061</v>
      </c>
      <c r="BK61" s="268">
        <f t="shared" si="79"/>
        <v>3290.276842867032</v>
      </c>
      <c r="BL61" s="268">
        <f t="shared" si="79"/>
        <v>1313.3498192866155</v>
      </c>
      <c r="BM61" s="268">
        <f t="shared" si="79"/>
        <v>1698.5010651160228</v>
      </c>
      <c r="BN61" s="268">
        <f t="shared" si="79"/>
        <v>3434.4997216980087</v>
      </c>
      <c r="BO61" s="268">
        <f t="shared" si="79"/>
        <v>3243.9476256645717</v>
      </c>
      <c r="BP61" s="268">
        <f t="shared" si="79"/>
        <v>1277.6961186631779</v>
      </c>
      <c r="BQ61" s="268">
        <f t="shared" ref="BQ61:CV61" si="80" xml:space="preserve"> BQ$58</f>
        <v>1661.1356374165398</v>
      </c>
      <c r="BR61" s="268">
        <f t="shared" si="80"/>
        <v>3388.9585181053608</v>
      </c>
      <c r="BS61" s="268">
        <f t="shared" si="80"/>
        <v>3200.0236685002988</v>
      </c>
      <c r="BT61" s="268">
        <f t="shared" si="80"/>
        <v>1258.0482565893556</v>
      </c>
      <c r="BU61" s="268">
        <f t="shared" si="80"/>
        <v>1612.0930430283136</v>
      </c>
      <c r="BV61" s="268">
        <f t="shared" si="80"/>
        <v>3345.4392915473518</v>
      </c>
      <c r="BW61" s="268">
        <f t="shared" si="80"/>
        <v>3158.0050351502864</v>
      </c>
      <c r="BX61" s="268">
        <f t="shared" si="80"/>
        <v>2329.3089733635638</v>
      </c>
      <c r="BY61" s="268">
        <f t="shared" si="80"/>
        <v>3521.5017455662451</v>
      </c>
      <c r="BZ61" s="268">
        <f t="shared" si="80"/>
        <v>4451.4810265684191</v>
      </c>
      <c r="CA61" s="268">
        <f t="shared" si="80"/>
        <v>4853.1322645538858</v>
      </c>
      <c r="CB61" s="268">
        <f t="shared" si="80"/>
        <v>5658.625779105234</v>
      </c>
      <c r="CC61" s="268">
        <f t="shared" si="80"/>
        <v>6841.7599510970304</v>
      </c>
      <c r="CD61" s="268">
        <f t="shared" si="80"/>
        <v>7764.5780012935556</v>
      </c>
      <c r="CE61" s="268">
        <f t="shared" si="80"/>
        <v>8162.0977139665838</v>
      </c>
      <c r="CF61" s="268">
        <f t="shared" si="80"/>
        <v>8961.9168752073638</v>
      </c>
      <c r="CG61" s="268">
        <f t="shared" si="80"/>
        <v>10137.28567367601</v>
      </c>
      <c r="CH61" s="268">
        <f t="shared" si="80"/>
        <v>11054.169808530927</v>
      </c>
      <c r="CI61" s="268">
        <f t="shared" si="80"/>
        <v>11448.712540805916</v>
      </c>
      <c r="CJ61" s="268">
        <f t="shared" si="80"/>
        <v>12257.154928935432</v>
      </c>
      <c r="CK61" s="268">
        <f t="shared" si="80"/>
        <v>13412.623823173013</v>
      </c>
      <c r="CL61" s="268">
        <f t="shared" si="80"/>
        <v>14324.573783425702</v>
      </c>
      <c r="CM61" s="268">
        <f t="shared" si="80"/>
        <v>14717.077988143423</v>
      </c>
      <c r="CN61" s="268">
        <f t="shared" si="80"/>
        <v>15508.671806161203</v>
      </c>
      <c r="CO61" s="268">
        <f t="shared" si="80"/>
        <v>16671.475098136067</v>
      </c>
      <c r="CP61" s="268">
        <f t="shared" si="80"/>
        <v>17579.30525261673</v>
      </c>
      <c r="CQ61" s="268">
        <f t="shared" si="80"/>
        <v>17970.533383881408</v>
      </c>
      <c r="CR61" s="268">
        <f t="shared" si="80"/>
        <v>18759.20380231017</v>
      </c>
      <c r="CS61" s="268">
        <f t="shared" si="80"/>
        <v>19916.852553182747</v>
      </c>
      <c r="CT61" s="268">
        <f t="shared" si="80"/>
        <v>20821.22627306217</v>
      </c>
      <c r="CU61" s="268">
        <f t="shared" si="80"/>
        <v>21211.797442467308</v>
      </c>
      <c r="CV61" s="268">
        <f t="shared" si="80"/>
        <v>21998.145455993072</v>
      </c>
      <c r="CW61" s="268">
        <f t="shared" ref="CW61:EB61" si="81" xml:space="preserve"> CW$58</f>
        <v>23151.209123403456</v>
      </c>
      <c r="CX61" s="268">
        <f t="shared" si="81"/>
        <v>24052.666780021555</v>
      </c>
      <c r="CY61" s="268">
        <f t="shared" si="81"/>
        <v>24443.083355302439</v>
      </c>
      <c r="CZ61" s="268">
        <f t="shared" si="81"/>
        <v>25240.174892431289</v>
      </c>
      <c r="DA61" s="268">
        <f t="shared" si="81"/>
        <v>26376.541493051544</v>
      </c>
      <c r="DB61" s="268">
        <f t="shared" si="81"/>
        <v>27275.523262105336</v>
      </c>
      <c r="DC61" s="268">
        <f t="shared" si="81"/>
        <v>27666.192531860375</v>
      </c>
      <c r="DD61" s="268">
        <f t="shared" si="81"/>
        <v>28449.275854008367</v>
      </c>
      <c r="DE61" s="268">
        <f t="shared" si="81"/>
        <v>29594.474696488876</v>
      </c>
      <c r="DF61" s="268">
        <f t="shared" si="81"/>
        <v>30491.33913196201</v>
      </c>
      <c r="DG61" s="268">
        <f t="shared" si="81"/>
        <v>30882.590951656606</v>
      </c>
      <c r="DH61" s="268">
        <f t="shared" si="81"/>
        <v>0</v>
      </c>
      <c r="DI61" s="268">
        <f t="shared" si="81"/>
        <v>178.37218872876588</v>
      </c>
      <c r="DJ61" s="268">
        <f t="shared" si="81"/>
        <v>3.1702789419796319E-13</v>
      </c>
      <c r="DK61" s="268">
        <f t="shared" si="81"/>
        <v>3.1708813912700863E-13</v>
      </c>
      <c r="DL61" s="268">
        <f t="shared" si="81"/>
        <v>3.1023224437376483E-13</v>
      </c>
      <c r="DM61" s="268">
        <f t="shared" si="81"/>
        <v>3.1374879108625463E-13</v>
      </c>
      <c r="DN61" s="268">
        <f t="shared" si="81"/>
        <v>3.172367432853207E-13</v>
      </c>
      <c r="DO61" s="268">
        <f t="shared" si="81"/>
        <v>3.1727590248920032E-13</v>
      </c>
      <c r="DP61" s="268">
        <f t="shared" si="81"/>
        <v>3.1389975265483371E-13</v>
      </c>
      <c r="DQ61" s="268">
        <f t="shared" si="81"/>
        <v>3.1394444522447884E-13</v>
      </c>
      <c r="DR61" s="268">
        <f t="shared" si="81"/>
        <v>3.174676821799949E-13</v>
      </c>
      <c r="DS61" s="268">
        <f t="shared" si="81"/>
        <v>3.175108577124774E-13</v>
      </c>
      <c r="DT61" s="268">
        <f t="shared" si="81"/>
        <v>3.1067818781593812E-13</v>
      </c>
      <c r="DU61" s="268">
        <f t="shared" si="81"/>
        <v>3.1418578510056249E-13</v>
      </c>
      <c r="DV61" s="268">
        <f t="shared" si="81"/>
        <v>3.1767954351380465E-13</v>
      </c>
      <c r="DW61" s="268">
        <f t="shared" si="81"/>
        <v>3.1773878436069935E-13</v>
      </c>
      <c r="DX61" s="268">
        <f t="shared" si="81"/>
        <v>3.1089428375707942E-13</v>
      </c>
      <c r="DY61" s="268">
        <f t="shared" si="81"/>
        <v>3.1438441874342976E-13</v>
      </c>
      <c r="DZ61" s="268">
        <f t="shared" si="81"/>
        <v>3.1788136402610692E-13</v>
      </c>
      <c r="EA61" s="268">
        <f t="shared" si="81"/>
        <v>3.179476334480568E-13</v>
      </c>
      <c r="EB61" s="268">
        <f t="shared" si="81"/>
        <v>3.1107305403565987E-13</v>
      </c>
      <c r="EC61" s="268">
        <f t="shared" ref="EC61:FH61" si="82" xml:space="preserve"> EC$58</f>
        <v>3.1457411387236796E-13</v>
      </c>
      <c r="ED61" s="268">
        <f t="shared" si="82"/>
        <v>3.1810427026357504E-13</v>
      </c>
      <c r="EE61" s="268">
        <f t="shared" si="82"/>
        <v>3.1815748661756524E-13</v>
      </c>
      <c r="EF61" s="268">
        <f t="shared" si="82"/>
        <v>3.1475189098273408E-13</v>
      </c>
      <c r="EG61" s="268">
        <f t="shared" si="82"/>
        <v>3.1481942642130893E-13</v>
      </c>
      <c r="EH61" s="268">
        <f t="shared" si="82"/>
        <v>3.183221560902894E-13</v>
      </c>
      <c r="EI61" s="268">
        <f t="shared" si="82"/>
        <v>3.183844091836363E-13</v>
      </c>
      <c r="EJ61" s="268">
        <f t="shared" si="82"/>
        <v>3.1150622817222033E-13</v>
      </c>
      <c r="EK61" s="268">
        <f t="shared" si="82"/>
        <v>3.1503792342846281E-13</v>
      </c>
      <c r="EL61" s="268">
        <f t="shared" si="82"/>
        <v>3.1856514397077266E-13</v>
      </c>
      <c r="EM61" s="268">
        <f t="shared" si="82"/>
        <v>3.186032990925015E-13</v>
      </c>
      <c r="EN61" s="268">
        <f t="shared" si="82"/>
        <v>3.1171446607913821E-13</v>
      </c>
      <c r="EO61" s="268">
        <f t="shared" si="82"/>
        <v>3.1522265271632932E-13</v>
      </c>
      <c r="EP61" s="268">
        <f t="shared" si="82"/>
        <v>3.1873282568994912E-13</v>
      </c>
      <c r="EQ61" s="268">
        <f t="shared" si="82"/>
        <v>3.1879206653684382E-13</v>
      </c>
      <c r="ER61" s="268">
        <f t="shared" si="82"/>
        <v>3.1191582820611077E-13</v>
      </c>
      <c r="ES61" s="268">
        <f t="shared" si="82"/>
        <v>3.1545108140562663E-13</v>
      </c>
      <c r="ET61" s="268">
        <f t="shared" si="82"/>
        <v>3.1898585439194001E-13</v>
      </c>
      <c r="EU61" s="268">
        <f t="shared" si="82"/>
        <v>3.1905011564958843E-13</v>
      </c>
      <c r="EV61" s="268">
        <f t="shared" si="82"/>
        <v>3.1561694049742074E-13</v>
      </c>
      <c r="EW61" s="268">
        <f t="shared" si="82"/>
        <v>3.1565666722599412E-13</v>
      </c>
      <c r="EX61" s="268">
        <f t="shared" si="82"/>
        <v>3.1918867898639291E-13</v>
      </c>
      <c r="EY61" s="268">
        <f t="shared" si="82"/>
        <v>3.1924992799758918E-13</v>
      </c>
      <c r="EZ61" s="268">
        <f t="shared" si="82"/>
        <v>3.1236078939400616E-13</v>
      </c>
      <c r="FA61" s="268">
        <f t="shared" si="82"/>
        <v>3.1587814373779116E-13</v>
      </c>
      <c r="FB61" s="268">
        <f t="shared" si="82"/>
        <v>3.1941560155246402E-13</v>
      </c>
      <c r="FC61" s="268">
        <f t="shared" si="82"/>
        <v>3.1946078524924815E-13</v>
      </c>
      <c r="FD61" s="268">
        <f t="shared" si="82"/>
        <v>3.1257884984370321E-13</v>
      </c>
      <c r="FE61" s="268">
        <f t="shared" si="82"/>
        <v>3.1610855876351711E-13</v>
      </c>
      <c r="FF61" s="268">
        <f t="shared" si="82"/>
        <v>3.1965055677574131E-13</v>
      </c>
      <c r="FG61" s="268">
        <f t="shared" si="82"/>
        <v>3.1970678537618366E-13</v>
      </c>
      <c r="FH61" s="268">
        <f t="shared" si="82"/>
        <v>3.1280083931051198E-13</v>
      </c>
      <c r="FI61" s="268">
        <f t="shared" ref="FI61:GJ61" si="83" xml:space="preserve"> FI$58</f>
        <v>3.1631911042495635E-13</v>
      </c>
      <c r="FJ61" s="268">
        <f t="shared" si="83"/>
        <v>3.1987045076675714E-13</v>
      </c>
      <c r="FK61" s="268">
        <f t="shared" si="83"/>
        <v>3.1991362629923969E-13</v>
      </c>
      <c r="FL61" s="268">
        <f t="shared" si="83"/>
        <v>3.165008602081798E-13</v>
      </c>
      <c r="FM61" s="268">
        <f t="shared" si="83"/>
        <v>3.1654853228246798E-13</v>
      </c>
      <c r="FN61" s="268">
        <f t="shared" si="83"/>
        <v>3.2009837741497908E-13</v>
      </c>
      <c r="FO61" s="268">
        <f t="shared" si="83"/>
        <v>3.201626386726275E-13</v>
      </c>
      <c r="FP61" s="268">
        <f t="shared" si="83"/>
        <v>3.1327526812674485E-13</v>
      </c>
      <c r="FQ61" s="268">
        <f t="shared" si="83"/>
        <v>3.1681569453212431E-13</v>
      </c>
      <c r="FR61" s="268">
        <f t="shared" si="83"/>
        <v>3.2035241019912066E-13</v>
      </c>
      <c r="FS61" s="268">
        <f t="shared" si="83"/>
        <v>3.2041165104601536E-13</v>
      </c>
      <c r="FT61" s="268">
        <f t="shared" si="83"/>
        <v>3.1351690267911188E-13</v>
      </c>
      <c r="FU61" s="268">
        <f t="shared" si="83"/>
        <v>3.17051075398922E-13</v>
      </c>
      <c r="FV61" s="268">
        <f t="shared" si="83"/>
        <v>3.2058636134024706E-13</v>
      </c>
      <c r="FW61" s="268">
        <f t="shared" si="83"/>
        <v>3.2062552054412663E-13</v>
      </c>
      <c r="FX61" s="268">
        <f t="shared" si="83"/>
        <v>3.1371433578897268E-13</v>
      </c>
      <c r="FY61" s="268">
        <f t="shared" si="83"/>
        <v>3.1726460656500419E-13</v>
      </c>
      <c r="FZ61" s="268">
        <f t="shared" si="83"/>
        <v>3.2079219818115226E-13</v>
      </c>
      <c r="GA61" s="268">
        <f t="shared" si="83"/>
        <v>3.208614798495546E-13</v>
      </c>
      <c r="GB61" s="268">
        <f t="shared" si="83"/>
        <v>3.1741159546072595E-13</v>
      </c>
      <c r="GC61" s="268">
        <f t="shared" si="83"/>
        <v>3.1748608307680122E-13</v>
      </c>
      <c r="GD61" s="268">
        <f t="shared" si="83"/>
        <v>3.2104221463669096E-13</v>
      </c>
      <c r="GE61" s="268">
        <f t="shared" si="83"/>
        <v>3.2109342282637953E-13</v>
      </c>
      <c r="GF61" s="268">
        <f t="shared" si="83"/>
        <v>3.1416519050253558E-13</v>
      </c>
      <c r="GG61" s="268">
        <f t="shared" si="83"/>
        <v>3.1769564157002609E-13</v>
      </c>
      <c r="GH61" s="268">
        <f t="shared" si="83"/>
        <v>3.2126110454555605E-13</v>
      </c>
      <c r="GI61" s="268">
        <f t="shared" si="83"/>
        <v>3.2133540662471206E-13</v>
      </c>
      <c r="GJ61" s="268">
        <f t="shared" si="83"/>
        <v>3.1441173632629217E-13</v>
      </c>
    </row>
    <row r="62" spans="1:255" s="522" customFormat="1" x14ac:dyDescent="0.35">
      <c r="A62" s="189"/>
      <c r="B62" s="189"/>
      <c r="C62" s="190"/>
      <c r="D62" s="191"/>
      <c r="E62" s="249" t="s">
        <v>190</v>
      </c>
      <c r="F62" s="249"/>
      <c r="G62" s="249" t="str">
        <f xml:space="preserve"> SMU</f>
        <v>$ 000s</v>
      </c>
      <c r="H62" s="249">
        <f xml:space="preserve"> SUM(J62:GJ62)</f>
        <v>137335.11101667475</v>
      </c>
      <c r="I62" s="192"/>
      <c r="J62" s="249">
        <f t="shared" ref="J62:AO62" si="84" xml:space="preserve"> MIN(J60:J61)</f>
        <v>0</v>
      </c>
      <c r="K62" s="249">
        <f t="shared" si="84"/>
        <v>0</v>
      </c>
      <c r="L62" s="249">
        <f t="shared" si="84"/>
        <v>0</v>
      </c>
      <c r="M62" s="249">
        <f t="shared" si="84"/>
        <v>0</v>
      </c>
      <c r="N62" s="249">
        <f t="shared" si="84"/>
        <v>1609.2766591005857</v>
      </c>
      <c r="O62" s="249">
        <f t="shared" si="84"/>
        <v>1680.4897638449829</v>
      </c>
      <c r="P62" s="249">
        <f t="shared" si="84"/>
        <v>0</v>
      </c>
      <c r="Q62" s="249">
        <f t="shared" si="84"/>
        <v>106.43569531523866</v>
      </c>
      <c r="R62" s="249">
        <f t="shared" si="84"/>
        <v>2475.6183085208986</v>
      </c>
      <c r="S62" s="249">
        <f t="shared" si="84"/>
        <v>1645.8460319049823</v>
      </c>
      <c r="T62" s="249">
        <f t="shared" si="84"/>
        <v>0</v>
      </c>
      <c r="U62" s="249">
        <f t="shared" si="84"/>
        <v>52.349242914758975</v>
      </c>
      <c r="V62" s="249">
        <f t="shared" si="84"/>
        <v>2436.5904572954696</v>
      </c>
      <c r="W62" s="249">
        <f t="shared" si="84"/>
        <v>1611.0012598168032</v>
      </c>
      <c r="X62" s="249">
        <f t="shared" si="84"/>
        <v>0</v>
      </c>
      <c r="Y62" s="249">
        <f t="shared" si="84"/>
        <v>0</v>
      </c>
      <c r="Z62" s="249">
        <f t="shared" si="84"/>
        <v>2395.5561660180329</v>
      </c>
      <c r="AA62" s="249">
        <f t="shared" si="84"/>
        <v>1575.9471128545988</v>
      </c>
      <c r="AB62" s="249">
        <f t="shared" si="84"/>
        <v>0</v>
      </c>
      <c r="AC62" s="249">
        <f t="shared" si="84"/>
        <v>0</v>
      </c>
      <c r="AD62" s="249">
        <f t="shared" si="84"/>
        <v>2298.8765291519026</v>
      </c>
      <c r="AE62" s="249">
        <f t="shared" si="84"/>
        <v>1540.6750643856813</v>
      </c>
      <c r="AF62" s="249">
        <f t="shared" si="84"/>
        <v>0</v>
      </c>
      <c r="AG62" s="249">
        <f t="shared" si="84"/>
        <v>0</v>
      </c>
      <c r="AH62" s="249">
        <f t="shared" si="84"/>
        <v>2201.928764696172</v>
      </c>
      <c r="AI62" s="249">
        <f t="shared" si="84"/>
        <v>1505.1763909909546</v>
      </c>
      <c r="AJ62" s="249">
        <f t="shared" si="84"/>
        <v>0</v>
      </c>
      <c r="AK62" s="249">
        <f t="shared" si="84"/>
        <v>0</v>
      </c>
      <c r="AL62" s="249">
        <f t="shared" si="84"/>
        <v>2104.2028715355577</v>
      </c>
      <c r="AM62" s="249">
        <f t="shared" si="84"/>
        <v>1469.4421674637601</v>
      </c>
      <c r="AN62" s="249">
        <f t="shared" si="84"/>
        <v>0</v>
      </c>
      <c r="AO62" s="249">
        <f t="shared" si="84"/>
        <v>0</v>
      </c>
      <c r="AP62" s="249">
        <f t="shared" ref="AP62:BU62" si="85" xml:space="preserve"> MIN(AP60:AP61)</f>
        <v>2006.1372566113337</v>
      </c>
      <c r="AQ62" s="249">
        <f t="shared" si="85"/>
        <v>1405.8780801420016</v>
      </c>
      <c r="AR62" s="249">
        <f t="shared" si="85"/>
        <v>0</v>
      </c>
      <c r="AS62" s="249">
        <f t="shared" si="85"/>
        <v>0</v>
      </c>
      <c r="AT62" s="249">
        <f t="shared" si="85"/>
        <v>485.66117774142617</v>
      </c>
      <c r="AU62" s="249">
        <f t="shared" si="85"/>
        <v>1274.6791616664782</v>
      </c>
      <c r="AV62" s="249">
        <f t="shared" si="85"/>
        <v>0</v>
      </c>
      <c r="AW62" s="249">
        <f t="shared" si="85"/>
        <v>0</v>
      </c>
      <c r="AX62" s="249">
        <f t="shared" si="85"/>
        <v>217.47307364408721</v>
      </c>
      <c r="AY62" s="249">
        <f t="shared" si="85"/>
        <v>1183.9660197465196</v>
      </c>
      <c r="AZ62" s="249">
        <f t="shared" si="85"/>
        <v>0</v>
      </c>
      <c r="BA62" s="249">
        <f t="shared" si="85"/>
        <v>975.54534925758367</v>
      </c>
      <c r="BB62" s="249">
        <f t="shared" si="85"/>
        <v>3589.1280810813978</v>
      </c>
      <c r="BC62" s="249">
        <f t="shared" si="85"/>
        <v>3392.7344752881008</v>
      </c>
      <c r="BD62" s="249">
        <f t="shared" si="85"/>
        <v>1408.1438378547855</v>
      </c>
      <c r="BE62" s="249">
        <f t="shared" si="85"/>
        <v>1767.5207382834178</v>
      </c>
      <c r="BF62" s="249">
        <f t="shared" si="85"/>
        <v>3533.8689630145177</v>
      </c>
      <c r="BG62" s="249">
        <f t="shared" si="85"/>
        <v>3339.6228958296629</v>
      </c>
      <c r="BH62" s="249">
        <f t="shared" si="85"/>
        <v>1351.8115914107027</v>
      </c>
      <c r="BI62" s="249">
        <f t="shared" si="85"/>
        <v>1738.5209549849819</v>
      </c>
      <c r="BJ62" s="249">
        <f t="shared" si="85"/>
        <v>3482.5887468084061</v>
      </c>
      <c r="BK62" s="249">
        <f t="shared" si="85"/>
        <v>3290.276842867032</v>
      </c>
      <c r="BL62" s="249">
        <f t="shared" si="85"/>
        <v>1313.3498192866155</v>
      </c>
      <c r="BM62" s="249">
        <f t="shared" si="85"/>
        <v>1698.5010651160228</v>
      </c>
      <c r="BN62" s="249">
        <f t="shared" si="85"/>
        <v>3434.4997216980087</v>
      </c>
      <c r="BO62" s="249">
        <f t="shared" si="85"/>
        <v>3243.9476256645717</v>
      </c>
      <c r="BP62" s="249">
        <f t="shared" si="85"/>
        <v>1277.6961186631779</v>
      </c>
      <c r="BQ62" s="249">
        <f t="shared" si="85"/>
        <v>1661.1356374165398</v>
      </c>
      <c r="BR62" s="249">
        <f t="shared" si="85"/>
        <v>3388.9585181053608</v>
      </c>
      <c r="BS62" s="249">
        <f t="shared" si="85"/>
        <v>3200.0236685002988</v>
      </c>
      <c r="BT62" s="249">
        <f t="shared" si="85"/>
        <v>1258.0482565893556</v>
      </c>
      <c r="BU62" s="249">
        <f t="shared" si="85"/>
        <v>1612.0930430283136</v>
      </c>
      <c r="BV62" s="249">
        <f t="shared" ref="BV62:DA62" si="86" xml:space="preserve"> MIN(BV60:BV61)</f>
        <v>3345.4392915473518</v>
      </c>
      <c r="BW62" s="249">
        <f t="shared" si="86"/>
        <v>2041.2906020076248</v>
      </c>
      <c r="BX62" s="249">
        <f t="shared" si="86"/>
        <v>400.06511888443453</v>
      </c>
      <c r="BY62" s="249">
        <f t="shared" si="86"/>
        <v>2373.5325987030251</v>
      </c>
      <c r="BZ62" s="249">
        <f t="shared" si="86"/>
        <v>2715.8314398855446</v>
      </c>
      <c r="CA62" s="249">
        <f t="shared" si="86"/>
        <v>376.78935847165627</v>
      </c>
      <c r="CB62" s="249">
        <f t="shared" si="86"/>
        <v>376.78935847165735</v>
      </c>
      <c r="CC62" s="249">
        <f t="shared" si="86"/>
        <v>2340.0059599423844</v>
      </c>
      <c r="CD62" s="249">
        <f t="shared" si="86"/>
        <v>2680.6018218155396</v>
      </c>
      <c r="CE62" s="249">
        <f t="shared" si="86"/>
        <v>353.19676568231569</v>
      </c>
      <c r="CF62" s="249">
        <f t="shared" si="86"/>
        <v>353.19676568231637</v>
      </c>
      <c r="CG62" s="249">
        <f t="shared" si="86"/>
        <v>2306.2026723954568</v>
      </c>
      <c r="CH62" s="249">
        <f t="shared" si="86"/>
        <v>2645.1040274931224</v>
      </c>
      <c r="CI62" s="249">
        <f t="shared" si="86"/>
        <v>329.2781009924019</v>
      </c>
      <c r="CJ62" s="249">
        <f t="shared" si="86"/>
        <v>329.27810099240264</v>
      </c>
      <c r="CK62" s="249">
        <f t="shared" si="86"/>
        <v>2272.1130262247566</v>
      </c>
      <c r="CL62" s="249">
        <f t="shared" si="86"/>
        <v>2609.3283049289016</v>
      </c>
      <c r="CM62" s="249">
        <f t="shared" si="86"/>
        <v>305.02390045057302</v>
      </c>
      <c r="CN62" s="249">
        <f t="shared" si="86"/>
        <v>305.02390045057416</v>
      </c>
      <c r="CO62" s="249">
        <f t="shared" si="86"/>
        <v>2237.7270827454636</v>
      </c>
      <c r="CP62" s="249">
        <f t="shared" si="86"/>
        <v>2573.2646734958571</v>
      </c>
      <c r="CQ62" s="249">
        <f t="shared" si="86"/>
        <v>280.42447003483335</v>
      </c>
      <c r="CR62" s="249">
        <f t="shared" si="86"/>
        <v>280.42447003483443</v>
      </c>
      <c r="CS62" s="249">
        <f t="shared" si="86"/>
        <v>2203.0346686350849</v>
      </c>
      <c r="CT62" s="249">
        <f t="shared" si="86"/>
        <v>2536.9029181379624</v>
      </c>
      <c r="CU62" s="249">
        <f t="shared" si="86"/>
        <v>255.46987986828714</v>
      </c>
      <c r="CV62" s="249">
        <f t="shared" si="86"/>
        <v>255.46987986828859</v>
      </c>
      <c r="CW62" s="249">
        <f t="shared" si="86"/>
        <v>2168.0253699987061</v>
      </c>
      <c r="CX62" s="249">
        <f t="shared" si="86"/>
        <v>2500.2325834344074</v>
      </c>
      <c r="CY62" s="249">
        <f t="shared" si="86"/>
        <v>230.14995829045014</v>
      </c>
      <c r="CZ62" s="249">
        <f t="shared" si="86"/>
        <v>230.14995829045125</v>
      </c>
      <c r="DA62" s="249">
        <f t="shared" si="86"/>
        <v>2132.6885262862311</v>
      </c>
      <c r="DB62" s="249">
        <f t="shared" ref="DB62:EG62" si="87" xml:space="preserve"> MIN(DB60:DB61)</f>
        <v>2463.2429675157832</v>
      </c>
      <c r="DC62" s="249">
        <f t="shared" si="87"/>
        <v>204.45428578050337</v>
      </c>
      <c r="DD62" s="249">
        <f t="shared" si="87"/>
        <v>204.45428578050445</v>
      </c>
      <c r="DE62" s="249">
        <f t="shared" si="87"/>
        <v>2097.013224057871</v>
      </c>
      <c r="DF62" s="249">
        <f t="shared" si="87"/>
        <v>2425.9231158285702</v>
      </c>
      <c r="DG62" s="249">
        <f t="shared" si="87"/>
        <v>178.3721887287889</v>
      </c>
      <c r="DH62" s="249">
        <f t="shared" si="87"/>
        <v>0</v>
      </c>
      <c r="DI62" s="249">
        <f t="shared" si="87"/>
        <v>178.37218872876588</v>
      </c>
      <c r="DJ62" s="249">
        <f t="shared" si="87"/>
        <v>3.1702789419796319E-13</v>
      </c>
      <c r="DK62" s="249">
        <f t="shared" si="87"/>
        <v>3.1708813912700863E-13</v>
      </c>
      <c r="DL62" s="249">
        <f t="shared" si="87"/>
        <v>3.1023224437376483E-13</v>
      </c>
      <c r="DM62" s="249">
        <f t="shared" si="87"/>
        <v>3.1374879108625463E-13</v>
      </c>
      <c r="DN62" s="249">
        <f t="shared" si="87"/>
        <v>3.172367432853207E-13</v>
      </c>
      <c r="DO62" s="249">
        <f t="shared" si="87"/>
        <v>3.1727590248920032E-13</v>
      </c>
      <c r="DP62" s="249">
        <f t="shared" si="87"/>
        <v>3.1389975265483371E-13</v>
      </c>
      <c r="DQ62" s="249">
        <f t="shared" si="87"/>
        <v>3.1394444522447884E-13</v>
      </c>
      <c r="DR62" s="249">
        <f t="shared" si="87"/>
        <v>3.174676821799949E-13</v>
      </c>
      <c r="DS62" s="249">
        <f t="shared" si="87"/>
        <v>3.175108577124774E-13</v>
      </c>
      <c r="DT62" s="249">
        <f t="shared" si="87"/>
        <v>3.1067818781593812E-13</v>
      </c>
      <c r="DU62" s="249">
        <f t="shared" si="87"/>
        <v>3.1418578510056249E-13</v>
      </c>
      <c r="DV62" s="249">
        <f t="shared" si="87"/>
        <v>3.1767954351380465E-13</v>
      </c>
      <c r="DW62" s="249">
        <f t="shared" si="87"/>
        <v>3.1773878436069935E-13</v>
      </c>
      <c r="DX62" s="249">
        <f t="shared" si="87"/>
        <v>3.1089428375707942E-13</v>
      </c>
      <c r="DY62" s="249">
        <f t="shared" si="87"/>
        <v>3.1438441874342976E-13</v>
      </c>
      <c r="DZ62" s="249">
        <f t="shared" si="87"/>
        <v>3.1788136402610692E-13</v>
      </c>
      <c r="EA62" s="249">
        <f t="shared" si="87"/>
        <v>3.179476334480568E-13</v>
      </c>
      <c r="EB62" s="249">
        <f t="shared" si="87"/>
        <v>3.1107305403565987E-13</v>
      </c>
      <c r="EC62" s="249">
        <f t="shared" si="87"/>
        <v>3.1457411387236796E-13</v>
      </c>
      <c r="ED62" s="249">
        <f t="shared" si="87"/>
        <v>3.1810427026357504E-13</v>
      </c>
      <c r="EE62" s="249">
        <f t="shared" si="87"/>
        <v>3.1815748661756524E-13</v>
      </c>
      <c r="EF62" s="249">
        <f t="shared" si="87"/>
        <v>3.1475189098273408E-13</v>
      </c>
      <c r="EG62" s="249">
        <f t="shared" si="87"/>
        <v>3.1481942642130893E-13</v>
      </c>
      <c r="EH62" s="249">
        <f t="shared" ref="EH62:FM62" si="88" xml:space="preserve"> MIN(EH60:EH61)</f>
        <v>3.183221560902894E-13</v>
      </c>
      <c r="EI62" s="249">
        <f t="shared" si="88"/>
        <v>3.183844091836363E-13</v>
      </c>
      <c r="EJ62" s="249">
        <f t="shared" si="88"/>
        <v>3.1150622817222033E-13</v>
      </c>
      <c r="EK62" s="249">
        <f t="shared" si="88"/>
        <v>3.1503792342846281E-13</v>
      </c>
      <c r="EL62" s="249">
        <f t="shared" si="88"/>
        <v>3.1856514397077266E-13</v>
      </c>
      <c r="EM62" s="249">
        <f t="shared" si="88"/>
        <v>3.186032990925015E-13</v>
      </c>
      <c r="EN62" s="249">
        <f t="shared" si="88"/>
        <v>3.1171446607913821E-13</v>
      </c>
      <c r="EO62" s="249">
        <f t="shared" si="88"/>
        <v>3.1522265271632932E-13</v>
      </c>
      <c r="EP62" s="249">
        <f t="shared" si="88"/>
        <v>3.1873282568994912E-13</v>
      </c>
      <c r="EQ62" s="249">
        <f t="shared" si="88"/>
        <v>3.1879206653684382E-13</v>
      </c>
      <c r="ER62" s="249">
        <f t="shared" si="88"/>
        <v>3.1191582820611077E-13</v>
      </c>
      <c r="ES62" s="249">
        <f t="shared" si="88"/>
        <v>3.1545108140562663E-13</v>
      </c>
      <c r="ET62" s="249">
        <f t="shared" si="88"/>
        <v>3.1898585439194001E-13</v>
      </c>
      <c r="EU62" s="249">
        <f t="shared" si="88"/>
        <v>3.1905011564958843E-13</v>
      </c>
      <c r="EV62" s="249">
        <f t="shared" si="88"/>
        <v>3.1561694049742074E-13</v>
      </c>
      <c r="EW62" s="249">
        <f t="shared" si="88"/>
        <v>3.1565666722599412E-13</v>
      </c>
      <c r="EX62" s="249">
        <f t="shared" si="88"/>
        <v>3.1918867898639291E-13</v>
      </c>
      <c r="EY62" s="249">
        <f t="shared" si="88"/>
        <v>3.1924992799758918E-13</v>
      </c>
      <c r="EZ62" s="249">
        <f t="shared" si="88"/>
        <v>3.1236078939400616E-13</v>
      </c>
      <c r="FA62" s="249">
        <f t="shared" si="88"/>
        <v>3.1587814373779116E-13</v>
      </c>
      <c r="FB62" s="249">
        <f t="shared" si="88"/>
        <v>3.1941560155246402E-13</v>
      </c>
      <c r="FC62" s="249">
        <f t="shared" si="88"/>
        <v>3.1946078524924815E-13</v>
      </c>
      <c r="FD62" s="249">
        <f t="shared" si="88"/>
        <v>3.1257884984370321E-13</v>
      </c>
      <c r="FE62" s="249">
        <f t="shared" si="88"/>
        <v>3.1610855876351711E-13</v>
      </c>
      <c r="FF62" s="249">
        <f t="shared" si="88"/>
        <v>3.1965055677574131E-13</v>
      </c>
      <c r="FG62" s="249">
        <f t="shared" si="88"/>
        <v>3.1970678537618366E-13</v>
      </c>
      <c r="FH62" s="249">
        <f t="shared" si="88"/>
        <v>3.1280083931051198E-13</v>
      </c>
      <c r="FI62" s="249">
        <f t="shared" si="88"/>
        <v>3.1631911042495635E-13</v>
      </c>
      <c r="FJ62" s="249">
        <f t="shared" si="88"/>
        <v>3.1987045076675714E-13</v>
      </c>
      <c r="FK62" s="249">
        <f t="shared" si="88"/>
        <v>3.1991362629923969E-13</v>
      </c>
      <c r="FL62" s="249">
        <f t="shared" si="88"/>
        <v>3.165008602081798E-13</v>
      </c>
      <c r="FM62" s="249">
        <f t="shared" si="88"/>
        <v>3.1654853228246798E-13</v>
      </c>
      <c r="FN62" s="249">
        <f t="shared" ref="FN62:GJ62" si="89" xml:space="preserve"> MIN(FN60:FN61)</f>
        <v>3.2009837741497908E-13</v>
      </c>
      <c r="FO62" s="249">
        <f t="shared" si="89"/>
        <v>3.201626386726275E-13</v>
      </c>
      <c r="FP62" s="249">
        <f t="shared" si="89"/>
        <v>3.1327526812674485E-13</v>
      </c>
      <c r="FQ62" s="249">
        <f t="shared" si="89"/>
        <v>3.1681569453212431E-13</v>
      </c>
      <c r="FR62" s="249">
        <f t="shared" si="89"/>
        <v>3.2035241019912066E-13</v>
      </c>
      <c r="FS62" s="249">
        <f t="shared" si="89"/>
        <v>3.2041165104601536E-13</v>
      </c>
      <c r="FT62" s="249">
        <f t="shared" si="89"/>
        <v>3.1351690267911188E-13</v>
      </c>
      <c r="FU62" s="249">
        <f t="shared" si="89"/>
        <v>3.17051075398922E-13</v>
      </c>
      <c r="FV62" s="249">
        <f t="shared" si="89"/>
        <v>3.2058636134024706E-13</v>
      </c>
      <c r="FW62" s="249">
        <f t="shared" si="89"/>
        <v>3.2062552054412663E-13</v>
      </c>
      <c r="FX62" s="249">
        <f t="shared" si="89"/>
        <v>3.1371433578897268E-13</v>
      </c>
      <c r="FY62" s="249">
        <f t="shared" si="89"/>
        <v>3.1726460656500419E-13</v>
      </c>
      <c r="FZ62" s="249">
        <f t="shared" si="89"/>
        <v>3.2079219818115226E-13</v>
      </c>
      <c r="GA62" s="249">
        <f t="shared" si="89"/>
        <v>3.208614798495546E-13</v>
      </c>
      <c r="GB62" s="249">
        <f t="shared" si="89"/>
        <v>3.1741159546072595E-13</v>
      </c>
      <c r="GC62" s="249">
        <f t="shared" si="89"/>
        <v>3.1748608307680122E-13</v>
      </c>
      <c r="GD62" s="249">
        <f t="shared" si="89"/>
        <v>3.2104221463669096E-13</v>
      </c>
      <c r="GE62" s="249">
        <f t="shared" si="89"/>
        <v>3.2109342282637953E-13</v>
      </c>
      <c r="GF62" s="249">
        <f t="shared" si="89"/>
        <v>3.1416519050253558E-13</v>
      </c>
      <c r="GG62" s="249">
        <f t="shared" si="89"/>
        <v>3.1769564157002609E-13</v>
      </c>
      <c r="GH62" s="249">
        <f t="shared" si="89"/>
        <v>3.2126110454555605E-13</v>
      </c>
      <c r="GI62" s="249">
        <f t="shared" si="89"/>
        <v>3.2133540662471206E-13</v>
      </c>
      <c r="GJ62" s="249">
        <f t="shared" si="89"/>
        <v>3.1441173632629217E-13</v>
      </c>
    </row>
    <row r="63" spans="1:255" s="250" customFormat="1" x14ac:dyDescent="0.35">
      <c r="A63" s="189"/>
      <c r="B63" s="189"/>
      <c r="C63" s="190"/>
      <c r="D63" s="191"/>
      <c r="E63" s="249" t="str">
        <f xml:space="preserve"> LEFT(E62, LEN(E62) - 4)</f>
        <v>Dividends paid</v>
      </c>
      <c r="F63" s="249"/>
      <c r="G63" s="249" t="str">
        <f xml:space="preserve"> SMU</f>
        <v>$ 000s</v>
      </c>
      <c r="H63" s="249">
        <f xml:space="preserve"> SUM(J63:GJ63)</f>
        <v>-137335.11101667475</v>
      </c>
      <c r="I63" s="192"/>
      <c r="J63" s="249">
        <f t="shared" ref="J63:BU63" si="90" xml:space="preserve"> -1 * J62</f>
        <v>0</v>
      </c>
      <c r="K63" s="249">
        <f t="shared" si="90"/>
        <v>0</v>
      </c>
      <c r="L63" s="249">
        <f t="shared" si="90"/>
        <v>0</v>
      </c>
      <c r="M63" s="249">
        <f t="shared" si="90"/>
        <v>0</v>
      </c>
      <c r="N63" s="249">
        <f t="shared" si="90"/>
        <v>-1609.2766591005857</v>
      </c>
      <c r="O63" s="249">
        <f t="shared" si="90"/>
        <v>-1680.4897638449829</v>
      </c>
      <c r="P63" s="249">
        <f t="shared" si="90"/>
        <v>0</v>
      </c>
      <c r="Q63" s="249">
        <f t="shared" si="90"/>
        <v>-106.43569531523866</v>
      </c>
      <c r="R63" s="249">
        <f t="shared" si="90"/>
        <v>-2475.6183085208986</v>
      </c>
      <c r="S63" s="249">
        <f t="shared" si="90"/>
        <v>-1645.8460319049823</v>
      </c>
      <c r="T63" s="249">
        <f t="shared" si="90"/>
        <v>0</v>
      </c>
      <c r="U63" s="249">
        <f t="shared" si="90"/>
        <v>-52.349242914758975</v>
      </c>
      <c r="V63" s="249">
        <f t="shared" si="90"/>
        <v>-2436.5904572954696</v>
      </c>
      <c r="W63" s="249">
        <f t="shared" si="90"/>
        <v>-1611.0012598168032</v>
      </c>
      <c r="X63" s="249">
        <f t="shared" si="90"/>
        <v>0</v>
      </c>
      <c r="Y63" s="249">
        <f t="shared" si="90"/>
        <v>0</v>
      </c>
      <c r="Z63" s="249">
        <f t="shared" si="90"/>
        <v>-2395.5561660180329</v>
      </c>
      <c r="AA63" s="249">
        <f t="shared" si="90"/>
        <v>-1575.9471128545988</v>
      </c>
      <c r="AB63" s="249">
        <f t="shared" si="90"/>
        <v>0</v>
      </c>
      <c r="AC63" s="249">
        <f t="shared" si="90"/>
        <v>0</v>
      </c>
      <c r="AD63" s="249">
        <f t="shared" si="90"/>
        <v>-2298.8765291519026</v>
      </c>
      <c r="AE63" s="249">
        <f t="shared" si="90"/>
        <v>-1540.6750643856813</v>
      </c>
      <c r="AF63" s="249">
        <f t="shared" si="90"/>
        <v>0</v>
      </c>
      <c r="AG63" s="249">
        <f t="shared" si="90"/>
        <v>0</v>
      </c>
      <c r="AH63" s="249">
        <f t="shared" si="90"/>
        <v>-2201.928764696172</v>
      </c>
      <c r="AI63" s="249">
        <f t="shared" si="90"/>
        <v>-1505.1763909909546</v>
      </c>
      <c r="AJ63" s="249">
        <f t="shared" si="90"/>
        <v>0</v>
      </c>
      <c r="AK63" s="249">
        <f t="shared" si="90"/>
        <v>0</v>
      </c>
      <c r="AL63" s="249">
        <f t="shared" si="90"/>
        <v>-2104.2028715355577</v>
      </c>
      <c r="AM63" s="249">
        <f t="shared" si="90"/>
        <v>-1469.4421674637601</v>
      </c>
      <c r="AN63" s="249">
        <f t="shared" si="90"/>
        <v>0</v>
      </c>
      <c r="AO63" s="249">
        <f t="shared" si="90"/>
        <v>0</v>
      </c>
      <c r="AP63" s="249">
        <f t="shared" si="90"/>
        <v>-2006.1372566113337</v>
      </c>
      <c r="AQ63" s="249">
        <f t="shared" si="90"/>
        <v>-1405.8780801420016</v>
      </c>
      <c r="AR63" s="249">
        <f t="shared" si="90"/>
        <v>0</v>
      </c>
      <c r="AS63" s="249">
        <f t="shared" si="90"/>
        <v>0</v>
      </c>
      <c r="AT63" s="249">
        <f t="shared" si="90"/>
        <v>-485.66117774142617</v>
      </c>
      <c r="AU63" s="249">
        <f t="shared" si="90"/>
        <v>-1274.6791616664782</v>
      </c>
      <c r="AV63" s="249">
        <f t="shared" si="90"/>
        <v>0</v>
      </c>
      <c r="AW63" s="249">
        <f t="shared" si="90"/>
        <v>0</v>
      </c>
      <c r="AX63" s="249">
        <f t="shared" si="90"/>
        <v>-217.47307364408721</v>
      </c>
      <c r="AY63" s="249">
        <f t="shared" si="90"/>
        <v>-1183.9660197465196</v>
      </c>
      <c r="AZ63" s="249">
        <f t="shared" si="90"/>
        <v>0</v>
      </c>
      <c r="BA63" s="249">
        <f t="shared" si="90"/>
        <v>-975.54534925758367</v>
      </c>
      <c r="BB63" s="249">
        <f t="shared" si="90"/>
        <v>-3589.1280810813978</v>
      </c>
      <c r="BC63" s="249">
        <f t="shared" si="90"/>
        <v>-3392.7344752881008</v>
      </c>
      <c r="BD63" s="249">
        <f t="shared" si="90"/>
        <v>-1408.1438378547855</v>
      </c>
      <c r="BE63" s="249">
        <f t="shared" si="90"/>
        <v>-1767.5207382834178</v>
      </c>
      <c r="BF63" s="249">
        <f t="shared" si="90"/>
        <v>-3533.8689630145177</v>
      </c>
      <c r="BG63" s="249">
        <f t="shared" si="90"/>
        <v>-3339.6228958296629</v>
      </c>
      <c r="BH63" s="249">
        <f t="shared" si="90"/>
        <v>-1351.8115914107027</v>
      </c>
      <c r="BI63" s="249">
        <f t="shared" si="90"/>
        <v>-1738.5209549849819</v>
      </c>
      <c r="BJ63" s="249">
        <f t="shared" si="90"/>
        <v>-3482.5887468084061</v>
      </c>
      <c r="BK63" s="249">
        <f t="shared" si="90"/>
        <v>-3290.276842867032</v>
      </c>
      <c r="BL63" s="249">
        <f t="shared" si="90"/>
        <v>-1313.3498192866155</v>
      </c>
      <c r="BM63" s="249">
        <f t="shared" si="90"/>
        <v>-1698.5010651160228</v>
      </c>
      <c r="BN63" s="249">
        <f t="shared" si="90"/>
        <v>-3434.4997216980087</v>
      </c>
      <c r="BO63" s="249">
        <f t="shared" si="90"/>
        <v>-3243.9476256645717</v>
      </c>
      <c r="BP63" s="249">
        <f t="shared" si="90"/>
        <v>-1277.6961186631779</v>
      </c>
      <c r="BQ63" s="249">
        <f t="shared" si="90"/>
        <v>-1661.1356374165398</v>
      </c>
      <c r="BR63" s="249">
        <f t="shared" si="90"/>
        <v>-3388.9585181053608</v>
      </c>
      <c r="BS63" s="249">
        <f t="shared" si="90"/>
        <v>-3200.0236685002988</v>
      </c>
      <c r="BT63" s="249">
        <f t="shared" si="90"/>
        <v>-1258.0482565893556</v>
      </c>
      <c r="BU63" s="249">
        <f t="shared" si="90"/>
        <v>-1612.0930430283136</v>
      </c>
      <c r="BV63" s="249">
        <f t="shared" ref="BV63:EG63" si="91" xml:space="preserve"> -1 * BV62</f>
        <v>-3345.4392915473518</v>
      </c>
      <c r="BW63" s="249">
        <f t="shared" si="91"/>
        <v>-2041.2906020076248</v>
      </c>
      <c r="BX63" s="249">
        <f t="shared" si="91"/>
        <v>-400.06511888443453</v>
      </c>
      <c r="BY63" s="249">
        <f t="shared" si="91"/>
        <v>-2373.5325987030251</v>
      </c>
      <c r="BZ63" s="249">
        <f t="shared" si="91"/>
        <v>-2715.8314398855446</v>
      </c>
      <c r="CA63" s="249">
        <f t="shared" si="91"/>
        <v>-376.78935847165627</v>
      </c>
      <c r="CB63" s="249">
        <f t="shared" si="91"/>
        <v>-376.78935847165735</v>
      </c>
      <c r="CC63" s="249">
        <f t="shared" si="91"/>
        <v>-2340.0059599423844</v>
      </c>
      <c r="CD63" s="249">
        <f t="shared" si="91"/>
        <v>-2680.6018218155396</v>
      </c>
      <c r="CE63" s="249">
        <f t="shared" si="91"/>
        <v>-353.19676568231569</v>
      </c>
      <c r="CF63" s="249">
        <f t="shared" si="91"/>
        <v>-353.19676568231637</v>
      </c>
      <c r="CG63" s="249">
        <f t="shared" si="91"/>
        <v>-2306.2026723954568</v>
      </c>
      <c r="CH63" s="249">
        <f t="shared" si="91"/>
        <v>-2645.1040274931224</v>
      </c>
      <c r="CI63" s="249">
        <f t="shared" si="91"/>
        <v>-329.2781009924019</v>
      </c>
      <c r="CJ63" s="249">
        <f t="shared" si="91"/>
        <v>-329.27810099240264</v>
      </c>
      <c r="CK63" s="249">
        <f t="shared" si="91"/>
        <v>-2272.1130262247566</v>
      </c>
      <c r="CL63" s="249">
        <f t="shared" si="91"/>
        <v>-2609.3283049289016</v>
      </c>
      <c r="CM63" s="249">
        <f t="shared" si="91"/>
        <v>-305.02390045057302</v>
      </c>
      <c r="CN63" s="249">
        <f t="shared" si="91"/>
        <v>-305.02390045057416</v>
      </c>
      <c r="CO63" s="249">
        <f t="shared" si="91"/>
        <v>-2237.7270827454636</v>
      </c>
      <c r="CP63" s="249">
        <f t="shared" si="91"/>
        <v>-2573.2646734958571</v>
      </c>
      <c r="CQ63" s="249">
        <f t="shared" si="91"/>
        <v>-280.42447003483335</v>
      </c>
      <c r="CR63" s="249">
        <f t="shared" si="91"/>
        <v>-280.42447003483443</v>
      </c>
      <c r="CS63" s="249">
        <f t="shared" si="91"/>
        <v>-2203.0346686350849</v>
      </c>
      <c r="CT63" s="249">
        <f t="shared" si="91"/>
        <v>-2536.9029181379624</v>
      </c>
      <c r="CU63" s="249">
        <f t="shared" si="91"/>
        <v>-255.46987986828714</v>
      </c>
      <c r="CV63" s="249">
        <f t="shared" si="91"/>
        <v>-255.46987986828859</v>
      </c>
      <c r="CW63" s="249">
        <f t="shared" si="91"/>
        <v>-2168.0253699987061</v>
      </c>
      <c r="CX63" s="249">
        <f t="shared" si="91"/>
        <v>-2500.2325834344074</v>
      </c>
      <c r="CY63" s="249">
        <f t="shared" si="91"/>
        <v>-230.14995829045014</v>
      </c>
      <c r="CZ63" s="249">
        <f t="shared" si="91"/>
        <v>-230.14995829045125</v>
      </c>
      <c r="DA63" s="249">
        <f t="shared" si="91"/>
        <v>-2132.6885262862311</v>
      </c>
      <c r="DB63" s="249">
        <f t="shared" si="91"/>
        <v>-2463.2429675157832</v>
      </c>
      <c r="DC63" s="249">
        <f t="shared" si="91"/>
        <v>-204.45428578050337</v>
      </c>
      <c r="DD63" s="249">
        <f t="shared" si="91"/>
        <v>-204.45428578050445</v>
      </c>
      <c r="DE63" s="249">
        <f t="shared" si="91"/>
        <v>-2097.013224057871</v>
      </c>
      <c r="DF63" s="249">
        <f t="shared" si="91"/>
        <v>-2425.9231158285702</v>
      </c>
      <c r="DG63" s="249">
        <f t="shared" si="91"/>
        <v>-178.3721887287889</v>
      </c>
      <c r="DH63" s="249">
        <f t="shared" si="91"/>
        <v>0</v>
      </c>
      <c r="DI63" s="249">
        <f t="shared" si="91"/>
        <v>-178.37218872876588</v>
      </c>
      <c r="DJ63" s="249">
        <f t="shared" si="91"/>
        <v>-3.1702789419796319E-13</v>
      </c>
      <c r="DK63" s="249">
        <f t="shared" si="91"/>
        <v>-3.1708813912700863E-13</v>
      </c>
      <c r="DL63" s="249">
        <f t="shared" si="91"/>
        <v>-3.1023224437376483E-13</v>
      </c>
      <c r="DM63" s="249">
        <f t="shared" si="91"/>
        <v>-3.1374879108625463E-13</v>
      </c>
      <c r="DN63" s="249">
        <f t="shared" si="91"/>
        <v>-3.172367432853207E-13</v>
      </c>
      <c r="DO63" s="249">
        <f t="shared" si="91"/>
        <v>-3.1727590248920032E-13</v>
      </c>
      <c r="DP63" s="249">
        <f t="shared" si="91"/>
        <v>-3.1389975265483371E-13</v>
      </c>
      <c r="DQ63" s="249">
        <f t="shared" si="91"/>
        <v>-3.1394444522447884E-13</v>
      </c>
      <c r="DR63" s="249">
        <f t="shared" si="91"/>
        <v>-3.174676821799949E-13</v>
      </c>
      <c r="DS63" s="249">
        <f t="shared" si="91"/>
        <v>-3.175108577124774E-13</v>
      </c>
      <c r="DT63" s="249">
        <f t="shared" si="91"/>
        <v>-3.1067818781593812E-13</v>
      </c>
      <c r="DU63" s="249">
        <f t="shared" si="91"/>
        <v>-3.1418578510056249E-13</v>
      </c>
      <c r="DV63" s="249">
        <f t="shared" si="91"/>
        <v>-3.1767954351380465E-13</v>
      </c>
      <c r="DW63" s="249">
        <f t="shared" si="91"/>
        <v>-3.1773878436069935E-13</v>
      </c>
      <c r="DX63" s="249">
        <f t="shared" si="91"/>
        <v>-3.1089428375707942E-13</v>
      </c>
      <c r="DY63" s="249">
        <f t="shared" si="91"/>
        <v>-3.1438441874342976E-13</v>
      </c>
      <c r="DZ63" s="249">
        <f t="shared" si="91"/>
        <v>-3.1788136402610692E-13</v>
      </c>
      <c r="EA63" s="249">
        <f t="shared" si="91"/>
        <v>-3.179476334480568E-13</v>
      </c>
      <c r="EB63" s="249">
        <f t="shared" si="91"/>
        <v>-3.1107305403565987E-13</v>
      </c>
      <c r="EC63" s="249">
        <f t="shared" si="91"/>
        <v>-3.1457411387236796E-13</v>
      </c>
      <c r="ED63" s="249">
        <f t="shared" si="91"/>
        <v>-3.1810427026357504E-13</v>
      </c>
      <c r="EE63" s="249">
        <f t="shared" si="91"/>
        <v>-3.1815748661756524E-13</v>
      </c>
      <c r="EF63" s="249">
        <f t="shared" si="91"/>
        <v>-3.1475189098273408E-13</v>
      </c>
      <c r="EG63" s="249">
        <f t="shared" si="91"/>
        <v>-3.1481942642130893E-13</v>
      </c>
      <c r="EH63" s="249">
        <f t="shared" ref="EH63:GJ63" si="92" xml:space="preserve"> -1 * EH62</f>
        <v>-3.183221560902894E-13</v>
      </c>
      <c r="EI63" s="249">
        <f t="shared" si="92"/>
        <v>-3.183844091836363E-13</v>
      </c>
      <c r="EJ63" s="249">
        <f t="shared" si="92"/>
        <v>-3.1150622817222033E-13</v>
      </c>
      <c r="EK63" s="249">
        <f t="shared" si="92"/>
        <v>-3.1503792342846281E-13</v>
      </c>
      <c r="EL63" s="249">
        <f t="shared" si="92"/>
        <v>-3.1856514397077266E-13</v>
      </c>
      <c r="EM63" s="249">
        <f t="shared" si="92"/>
        <v>-3.186032990925015E-13</v>
      </c>
      <c r="EN63" s="249">
        <f t="shared" si="92"/>
        <v>-3.1171446607913821E-13</v>
      </c>
      <c r="EO63" s="249">
        <f t="shared" si="92"/>
        <v>-3.1522265271632932E-13</v>
      </c>
      <c r="EP63" s="249">
        <f t="shared" si="92"/>
        <v>-3.1873282568994912E-13</v>
      </c>
      <c r="EQ63" s="249">
        <f t="shared" si="92"/>
        <v>-3.1879206653684382E-13</v>
      </c>
      <c r="ER63" s="249">
        <f t="shared" si="92"/>
        <v>-3.1191582820611077E-13</v>
      </c>
      <c r="ES63" s="249">
        <f t="shared" si="92"/>
        <v>-3.1545108140562663E-13</v>
      </c>
      <c r="ET63" s="249">
        <f t="shared" si="92"/>
        <v>-3.1898585439194001E-13</v>
      </c>
      <c r="EU63" s="249">
        <f t="shared" si="92"/>
        <v>-3.1905011564958843E-13</v>
      </c>
      <c r="EV63" s="249">
        <f t="shared" si="92"/>
        <v>-3.1561694049742074E-13</v>
      </c>
      <c r="EW63" s="249">
        <f t="shared" si="92"/>
        <v>-3.1565666722599412E-13</v>
      </c>
      <c r="EX63" s="249">
        <f t="shared" si="92"/>
        <v>-3.1918867898639291E-13</v>
      </c>
      <c r="EY63" s="249">
        <f t="shared" si="92"/>
        <v>-3.1924992799758918E-13</v>
      </c>
      <c r="EZ63" s="249">
        <f t="shared" si="92"/>
        <v>-3.1236078939400616E-13</v>
      </c>
      <c r="FA63" s="249">
        <f t="shared" si="92"/>
        <v>-3.1587814373779116E-13</v>
      </c>
      <c r="FB63" s="249">
        <f t="shared" si="92"/>
        <v>-3.1941560155246402E-13</v>
      </c>
      <c r="FC63" s="249">
        <f t="shared" si="92"/>
        <v>-3.1946078524924815E-13</v>
      </c>
      <c r="FD63" s="249">
        <f t="shared" si="92"/>
        <v>-3.1257884984370321E-13</v>
      </c>
      <c r="FE63" s="249">
        <f t="shared" si="92"/>
        <v>-3.1610855876351711E-13</v>
      </c>
      <c r="FF63" s="249">
        <f t="shared" si="92"/>
        <v>-3.1965055677574131E-13</v>
      </c>
      <c r="FG63" s="249">
        <f t="shared" si="92"/>
        <v>-3.1970678537618366E-13</v>
      </c>
      <c r="FH63" s="249">
        <f t="shared" si="92"/>
        <v>-3.1280083931051198E-13</v>
      </c>
      <c r="FI63" s="249">
        <f t="shared" si="92"/>
        <v>-3.1631911042495635E-13</v>
      </c>
      <c r="FJ63" s="249">
        <f t="shared" si="92"/>
        <v>-3.1987045076675714E-13</v>
      </c>
      <c r="FK63" s="249">
        <f t="shared" si="92"/>
        <v>-3.1991362629923969E-13</v>
      </c>
      <c r="FL63" s="249">
        <f t="shared" si="92"/>
        <v>-3.165008602081798E-13</v>
      </c>
      <c r="FM63" s="249">
        <f t="shared" si="92"/>
        <v>-3.1654853228246798E-13</v>
      </c>
      <c r="FN63" s="249">
        <f t="shared" si="92"/>
        <v>-3.2009837741497908E-13</v>
      </c>
      <c r="FO63" s="249">
        <f t="shared" si="92"/>
        <v>-3.201626386726275E-13</v>
      </c>
      <c r="FP63" s="249">
        <f t="shared" si="92"/>
        <v>-3.1327526812674485E-13</v>
      </c>
      <c r="FQ63" s="249">
        <f t="shared" si="92"/>
        <v>-3.1681569453212431E-13</v>
      </c>
      <c r="FR63" s="249">
        <f t="shared" si="92"/>
        <v>-3.2035241019912066E-13</v>
      </c>
      <c r="FS63" s="249">
        <f t="shared" si="92"/>
        <v>-3.2041165104601536E-13</v>
      </c>
      <c r="FT63" s="249">
        <f t="shared" si="92"/>
        <v>-3.1351690267911188E-13</v>
      </c>
      <c r="FU63" s="249">
        <f t="shared" si="92"/>
        <v>-3.17051075398922E-13</v>
      </c>
      <c r="FV63" s="249">
        <f t="shared" si="92"/>
        <v>-3.2058636134024706E-13</v>
      </c>
      <c r="FW63" s="249">
        <f t="shared" si="92"/>
        <v>-3.2062552054412663E-13</v>
      </c>
      <c r="FX63" s="249">
        <f t="shared" si="92"/>
        <v>-3.1371433578897268E-13</v>
      </c>
      <c r="FY63" s="249">
        <f t="shared" si="92"/>
        <v>-3.1726460656500419E-13</v>
      </c>
      <c r="FZ63" s="249">
        <f t="shared" si="92"/>
        <v>-3.2079219818115226E-13</v>
      </c>
      <c r="GA63" s="249">
        <f t="shared" si="92"/>
        <v>-3.208614798495546E-13</v>
      </c>
      <c r="GB63" s="249">
        <f t="shared" si="92"/>
        <v>-3.1741159546072595E-13</v>
      </c>
      <c r="GC63" s="249">
        <f t="shared" si="92"/>
        <v>-3.1748608307680122E-13</v>
      </c>
      <c r="GD63" s="249">
        <f t="shared" si="92"/>
        <v>-3.2104221463669096E-13</v>
      </c>
      <c r="GE63" s="249">
        <f t="shared" si="92"/>
        <v>-3.2109342282637953E-13</v>
      </c>
      <c r="GF63" s="249">
        <f t="shared" si="92"/>
        <v>-3.1416519050253558E-13</v>
      </c>
      <c r="GG63" s="249">
        <f t="shared" si="92"/>
        <v>-3.1769564157002609E-13</v>
      </c>
      <c r="GH63" s="249">
        <f t="shared" si="92"/>
        <v>-3.2126110454555605E-13</v>
      </c>
      <c r="GI63" s="249">
        <f t="shared" si="92"/>
        <v>-3.2133540662471206E-13</v>
      </c>
      <c r="GJ63" s="249">
        <f t="shared" si="92"/>
        <v>-3.1441173632629217E-13</v>
      </c>
      <c r="GK63" s="522"/>
      <c r="GL63" s="522"/>
      <c r="GM63" s="522"/>
      <c r="GN63" s="522"/>
      <c r="GO63" s="522"/>
      <c r="GP63" s="522"/>
      <c r="GQ63" s="522"/>
      <c r="GR63" s="522"/>
      <c r="GS63" s="522"/>
      <c r="GT63" s="522"/>
      <c r="GU63" s="522"/>
      <c r="GV63" s="522"/>
      <c r="GW63" s="522"/>
      <c r="GX63" s="522"/>
      <c r="GY63" s="522"/>
      <c r="GZ63" s="522"/>
      <c r="HA63" s="522"/>
      <c r="HB63" s="522"/>
      <c r="HC63" s="522"/>
      <c r="HD63" s="522"/>
      <c r="HE63" s="522"/>
      <c r="HF63" s="522"/>
      <c r="HG63" s="522"/>
      <c r="HH63" s="522"/>
      <c r="HI63" s="522"/>
      <c r="HJ63" s="522"/>
      <c r="HK63" s="522"/>
      <c r="HL63" s="522"/>
      <c r="HM63" s="522"/>
      <c r="HN63" s="522"/>
      <c r="HO63" s="522"/>
      <c r="HP63" s="522"/>
      <c r="HQ63" s="522"/>
      <c r="HR63" s="522"/>
      <c r="HS63" s="522"/>
      <c r="HT63" s="522"/>
      <c r="HU63" s="522"/>
      <c r="HV63" s="522"/>
      <c r="HW63" s="522"/>
      <c r="HX63" s="522"/>
      <c r="HY63" s="522"/>
      <c r="HZ63" s="522"/>
      <c r="IA63" s="522"/>
      <c r="IB63" s="522"/>
      <c r="IC63" s="522"/>
      <c r="ID63" s="522"/>
      <c r="IE63" s="522"/>
      <c r="IF63" s="522"/>
      <c r="IG63" s="522"/>
      <c r="IH63" s="522"/>
      <c r="II63" s="522"/>
      <c r="IJ63" s="522"/>
      <c r="IK63" s="522"/>
      <c r="IL63" s="522"/>
      <c r="IM63" s="522"/>
      <c r="IN63" s="522"/>
      <c r="IO63" s="522"/>
      <c r="IP63" s="522"/>
      <c r="IQ63" s="522"/>
      <c r="IR63" s="522"/>
      <c r="IS63" s="522"/>
      <c r="IT63" s="522"/>
      <c r="IU63" s="522"/>
    </row>
    <row r="67" spans="1:1" x14ac:dyDescent="0.35">
      <c r="A67" s="15" t="s">
        <v>63</v>
      </c>
    </row>
  </sheetData>
  <conditionalFormatting sqref="J3:GJ3">
    <cfRule type="cellIs" dxfId="109" priority="8" stopIfTrue="1" operator="equal">
      <formula>"Construction"</formula>
    </cfRule>
    <cfRule type="cellIs" dxfId="108" priority="9" stopIfTrue="1" operator="equal">
      <formula>"Operations"</formula>
    </cfRule>
  </conditionalFormatting>
  <conditionalFormatting sqref="J3:GJ3">
    <cfRule type="cellIs" dxfId="107" priority="7" operator="equal">
      <formula>"Fin Close"</formula>
    </cfRule>
  </conditionalFormatting>
  <conditionalFormatting sqref="J3:GJ3">
    <cfRule type="cellIs" dxfId="106" priority="5" operator="equal">
      <formula>"PPA ext."</formula>
    </cfRule>
    <cfRule type="cellIs" dxfId="105" priority="6" operator="equal">
      <formula>"Delay"</formula>
    </cfRule>
  </conditionalFormatting>
  <conditionalFormatting sqref="F2:F4">
    <cfRule type="cellIs" dxfId="104" priority="1" stopIfTrue="1" operator="notEqual">
      <formula>0</formula>
    </cfRule>
    <cfRule type="cellIs" dxfId="103" priority="2" stopIfTrue="1" operator="equal">
      <formula>""</formula>
    </cfRule>
  </conditionalFormatting>
  <conditionalFormatting sqref="F2:F4">
    <cfRule type="cellIs" dxfId="102" priority="3" stopIfTrue="1" operator="notEqual">
      <formula>0</formula>
    </cfRule>
    <cfRule type="cellIs" dxfId="101" priority="4" stopIfTrue="1" operator="equal">
      <formula>""</formula>
    </cfRule>
  </conditionalFormatting>
  <dataValidations count="1">
    <dataValidation allowBlank="1" showInputMessage="1" showErrorMessage="1" sqref="E19:H19 E10:H11 E31:H31 E42:H42" xr:uid="{00000000-0002-0000-0500-000000000000}"/>
  </dataValidations>
  <printOptions verticalCentered="1" gridLines="1"/>
  <pageMargins left="0.74803149606299213" right="0.74803149606299213" top="0.98425196850393704" bottom="0.98425196850393704" header="0.51181102362204722" footer="0.51181102362204722"/>
  <pageSetup paperSize="9" scale="55" orientation="landscape" blackAndWhite="1" horizontalDpi="300" verticalDpi="300" r:id="rId1"/>
  <headerFooter alignWithMargins="0">
    <oddHeader>&amp;L&amp;"Arial,Bold"&amp;14PROJECT AIRCO&amp;C&amp;"Arial,Bold"&amp;14Sheet: &amp;A&amp;R&amp;"Arial,Bold"&amp;14STRICTLY CONFIDENTIAL</oddHeader>
    <oddFooter>&amp;L&amp;12&amp;F (Printed on &amp;D at &amp;T) &amp;R&amp;12Page &amp;P of &amp;N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3">
    <outlinePr summaryBelow="0" summaryRight="0"/>
  </sheetPr>
  <dimension ref="A1:PY93"/>
  <sheetViews>
    <sheetView defaultGridColor="0" colorId="8" workbookViewId="0">
      <pane xSplit="9" ySplit="5" topLeftCell="J56" activePane="bottomRight" state="frozen"/>
      <selection activeCell="F117" sqref="F117"/>
      <selection pane="topRight" activeCell="F117" sqref="F117"/>
      <selection pane="bottomLeft" activeCell="F117" sqref="F117"/>
      <selection pane="bottomRight" activeCell="F117" sqref="F117"/>
    </sheetView>
  </sheetViews>
  <sheetFormatPr defaultColWidth="0" defaultRowHeight="13.15" x14ac:dyDescent="0.35"/>
  <cols>
    <col min="1" max="2" width="1.33203125" style="15" customWidth="1"/>
    <col min="3" max="3" width="1.33203125" style="21" customWidth="1"/>
    <col min="4" max="4" width="1.33203125" style="60" customWidth="1"/>
    <col min="5" max="5" width="40.53125" style="12" customWidth="1"/>
    <col min="6" max="6" width="12.53125" style="12" customWidth="1"/>
    <col min="7" max="8" width="11.53125" style="12" customWidth="1"/>
    <col min="9" max="9" width="2.53125" style="9" customWidth="1"/>
    <col min="10" max="192" width="11.53125" style="12" customWidth="1"/>
    <col min="193" max="255" width="11.53125" hidden="1" customWidth="1"/>
    <col min="256" max="16384" width="11.53125" hidden="1"/>
  </cols>
  <sheetData>
    <row r="1" spans="1:441" s="43" customFormat="1" ht="25.15" x14ac:dyDescent="0.35">
      <c r="A1" s="24" t="str">
        <f ca="1" xml:space="preserve"> RIGHT(CELL("filename", A1), LEN(CELL("filename", A1)) - SEARCH("]", CELL("filename", A1))) &amp; " - " &amp; InpC!F3</f>
        <v>Tax - Base case 1</v>
      </c>
      <c r="B1" s="15"/>
      <c r="C1" s="21"/>
      <c r="D1" s="60"/>
      <c r="E1" s="12"/>
      <c r="F1" s="12"/>
      <c r="G1" s="12"/>
      <c r="H1" s="12"/>
      <c r="I1" s="9"/>
      <c r="J1" s="12"/>
      <c r="K1" s="12"/>
      <c r="L1" s="12"/>
      <c r="M1" s="12"/>
      <c r="N1" s="12"/>
      <c r="O1" s="12"/>
      <c r="P1" s="12"/>
      <c r="Q1" s="12"/>
      <c r="R1" s="12"/>
      <c r="S1" s="12"/>
      <c r="T1" s="12"/>
      <c r="U1" s="12"/>
      <c r="V1" s="12"/>
      <c r="W1" s="12"/>
      <c r="X1" s="12"/>
      <c r="Y1" s="12"/>
      <c r="Z1" s="12"/>
      <c r="AA1" s="12"/>
      <c r="AB1" s="12"/>
      <c r="AC1" s="12"/>
      <c r="AD1" s="12"/>
      <c r="AE1" s="12"/>
      <c r="AF1" s="12"/>
      <c r="AG1" s="12"/>
      <c r="AH1" s="12"/>
      <c r="AI1" s="12"/>
      <c r="AJ1" s="12"/>
      <c r="AK1" s="12"/>
      <c r="AL1" s="12"/>
      <c r="AM1" s="12"/>
      <c r="AN1" s="12"/>
      <c r="AO1" s="12"/>
      <c r="AP1" s="12"/>
      <c r="AQ1" s="12"/>
      <c r="AR1" s="12"/>
      <c r="AS1" s="12"/>
      <c r="AT1" s="12"/>
      <c r="AU1" s="12"/>
      <c r="AV1" s="12"/>
      <c r="AW1" s="12"/>
      <c r="AX1" s="12"/>
      <c r="AY1" s="12"/>
      <c r="AZ1" s="12"/>
      <c r="BA1" s="12"/>
      <c r="BB1" s="12"/>
      <c r="BC1" s="12"/>
      <c r="BD1" s="12"/>
      <c r="BE1" s="12"/>
      <c r="BF1" s="12"/>
      <c r="BG1" s="12"/>
      <c r="BH1" s="12"/>
      <c r="BI1" s="12"/>
      <c r="BJ1" s="12"/>
      <c r="BK1" s="12"/>
      <c r="BL1" s="12"/>
      <c r="BM1" s="12"/>
      <c r="BN1" s="12"/>
      <c r="BO1" s="12"/>
      <c r="BP1" s="12"/>
      <c r="BQ1" s="12"/>
      <c r="BR1" s="12"/>
      <c r="BS1" s="12"/>
      <c r="BT1" s="12"/>
      <c r="BU1" s="12"/>
      <c r="BV1" s="12"/>
      <c r="BW1" s="12"/>
      <c r="BX1" s="12"/>
      <c r="BY1" s="12"/>
      <c r="BZ1" s="12"/>
      <c r="CA1" s="12"/>
      <c r="CB1" s="12"/>
      <c r="CC1" s="12"/>
      <c r="CD1" s="12"/>
      <c r="CE1" s="12"/>
      <c r="CF1" s="12"/>
      <c r="CG1" s="12"/>
      <c r="CH1" s="12"/>
      <c r="CI1" s="12"/>
      <c r="CJ1" s="12"/>
      <c r="CK1" s="12"/>
      <c r="CL1" s="12"/>
      <c r="CM1" s="12"/>
      <c r="CN1" s="12"/>
      <c r="CO1" s="12"/>
      <c r="CP1" s="12"/>
      <c r="CQ1" s="12"/>
      <c r="CR1" s="12"/>
      <c r="CS1" s="12"/>
      <c r="CT1" s="12"/>
      <c r="CU1" s="12"/>
      <c r="CV1" s="12"/>
      <c r="CW1" s="12"/>
      <c r="CX1" s="12"/>
      <c r="CY1" s="12"/>
      <c r="CZ1" s="12"/>
      <c r="DA1" s="12"/>
      <c r="DB1" s="12"/>
      <c r="DC1" s="12"/>
      <c r="DD1" s="12"/>
      <c r="DE1" s="12"/>
      <c r="DF1" s="12"/>
      <c r="DG1" s="12"/>
      <c r="DH1" s="12"/>
      <c r="DI1" s="12"/>
      <c r="DJ1" s="12"/>
      <c r="DK1" s="12"/>
      <c r="DL1" s="12"/>
      <c r="DM1" s="12"/>
      <c r="DN1" s="12"/>
      <c r="DO1" s="12"/>
      <c r="DP1" s="12"/>
      <c r="DQ1" s="12"/>
      <c r="DR1" s="12"/>
      <c r="DS1" s="12"/>
      <c r="DT1" s="12"/>
      <c r="DU1" s="12"/>
      <c r="DV1" s="12"/>
      <c r="DW1" s="12"/>
      <c r="DX1" s="12"/>
      <c r="DY1" s="12"/>
      <c r="DZ1" s="12"/>
      <c r="EA1" s="12"/>
      <c r="EB1" s="12"/>
      <c r="EC1" s="12"/>
      <c r="ED1" s="12"/>
      <c r="EE1" s="12"/>
      <c r="EF1" s="12"/>
      <c r="EG1" s="12"/>
      <c r="EH1" s="12"/>
      <c r="EI1" s="12"/>
      <c r="EJ1" s="12"/>
      <c r="EK1" s="12"/>
      <c r="EL1" s="12"/>
      <c r="EM1" s="12"/>
      <c r="EN1" s="12"/>
      <c r="EO1" s="12"/>
      <c r="EP1" s="12"/>
      <c r="EQ1" s="12"/>
      <c r="ER1" s="12"/>
      <c r="ES1" s="12"/>
      <c r="ET1" s="12"/>
      <c r="EU1" s="12"/>
      <c r="EV1" s="12"/>
      <c r="EW1" s="12"/>
      <c r="EX1" s="12"/>
      <c r="EY1" s="12"/>
      <c r="EZ1" s="12"/>
      <c r="FA1" s="12"/>
      <c r="FB1" s="12"/>
      <c r="FC1" s="12"/>
      <c r="FD1" s="12"/>
      <c r="FE1" s="12"/>
      <c r="FF1" s="12"/>
      <c r="FG1" s="12"/>
      <c r="FH1" s="12"/>
      <c r="FI1" s="12"/>
      <c r="FJ1" s="12"/>
      <c r="FK1" s="12"/>
      <c r="FL1" s="12"/>
      <c r="FM1" s="12"/>
      <c r="FN1" s="12"/>
      <c r="FO1" s="12"/>
      <c r="FP1" s="12"/>
      <c r="FQ1" s="12"/>
      <c r="FR1" s="12"/>
      <c r="FS1" s="12"/>
      <c r="FT1" s="12"/>
      <c r="FU1" s="12"/>
      <c r="FV1" s="12"/>
      <c r="FW1" s="12"/>
      <c r="FX1" s="12"/>
      <c r="FY1" s="12"/>
      <c r="FZ1" s="12"/>
      <c r="GA1" s="12"/>
      <c r="GB1" s="12"/>
      <c r="GC1" s="12"/>
      <c r="GD1" s="12"/>
      <c r="GE1" s="12"/>
      <c r="GF1" s="12"/>
      <c r="GG1" s="12"/>
      <c r="GH1" s="12"/>
      <c r="GI1" s="12"/>
      <c r="GJ1" s="12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  <c r="HB1"/>
      <c r="HC1"/>
      <c r="HD1"/>
      <c r="HE1"/>
      <c r="HF1"/>
      <c r="HG1"/>
      <c r="HH1"/>
      <c r="HI1"/>
      <c r="HJ1"/>
      <c r="HK1"/>
      <c r="HL1"/>
      <c r="HM1"/>
      <c r="HN1"/>
      <c r="HO1"/>
      <c r="HP1"/>
      <c r="HQ1"/>
      <c r="HR1"/>
      <c r="HS1"/>
      <c r="HT1"/>
      <c r="HU1"/>
      <c r="HV1"/>
      <c r="HW1"/>
      <c r="HX1"/>
      <c r="HY1"/>
      <c r="HZ1"/>
      <c r="IA1"/>
      <c r="IB1"/>
      <c r="IC1"/>
      <c r="ID1"/>
      <c r="IE1"/>
      <c r="IF1"/>
      <c r="IG1"/>
      <c r="IH1"/>
      <c r="II1"/>
      <c r="IJ1"/>
      <c r="IK1"/>
      <c r="IL1"/>
      <c r="IM1"/>
      <c r="IN1"/>
      <c r="IO1"/>
      <c r="IP1"/>
      <c r="IQ1"/>
      <c r="IR1"/>
      <c r="IS1"/>
      <c r="IT1"/>
      <c r="IU1"/>
      <c r="IV1"/>
      <c r="IW1"/>
      <c r="IX1"/>
      <c r="IY1"/>
      <c r="IZ1"/>
      <c r="JA1"/>
      <c r="JB1"/>
      <c r="JC1"/>
      <c r="JD1"/>
      <c r="JE1"/>
      <c r="JF1"/>
      <c r="JG1"/>
      <c r="JH1"/>
      <c r="JI1"/>
      <c r="JJ1"/>
      <c r="JK1"/>
      <c r="JL1"/>
      <c r="JM1"/>
      <c r="JN1"/>
      <c r="JO1"/>
      <c r="JP1"/>
      <c r="JQ1"/>
      <c r="JR1"/>
      <c r="JS1"/>
      <c r="JT1"/>
      <c r="JU1"/>
      <c r="JV1"/>
      <c r="JW1"/>
      <c r="JX1"/>
      <c r="JY1"/>
      <c r="JZ1"/>
      <c r="KA1"/>
      <c r="KB1"/>
      <c r="KC1"/>
      <c r="KD1"/>
      <c r="KE1"/>
      <c r="KF1"/>
      <c r="KG1"/>
      <c r="KH1"/>
      <c r="KI1"/>
      <c r="KJ1"/>
      <c r="KK1"/>
      <c r="KL1"/>
      <c r="KM1"/>
      <c r="KN1"/>
      <c r="KO1"/>
      <c r="KP1"/>
      <c r="KQ1"/>
      <c r="KR1"/>
      <c r="KS1"/>
      <c r="KT1"/>
      <c r="KU1"/>
      <c r="KV1"/>
      <c r="KW1"/>
      <c r="KX1"/>
      <c r="KY1"/>
      <c r="KZ1"/>
      <c r="LA1"/>
      <c r="LB1"/>
      <c r="LC1"/>
      <c r="LD1"/>
      <c r="LE1"/>
      <c r="LF1"/>
      <c r="LG1"/>
      <c r="LH1"/>
      <c r="LI1"/>
      <c r="LJ1"/>
      <c r="LK1"/>
      <c r="LL1"/>
      <c r="LM1"/>
      <c r="LN1"/>
      <c r="LO1"/>
      <c r="LP1"/>
      <c r="LQ1"/>
      <c r="LR1"/>
      <c r="LS1"/>
      <c r="LT1"/>
      <c r="LU1"/>
      <c r="LV1"/>
      <c r="LW1"/>
      <c r="LX1"/>
      <c r="LY1"/>
      <c r="LZ1"/>
      <c r="MA1"/>
      <c r="MB1"/>
      <c r="MC1"/>
      <c r="MD1"/>
      <c r="ME1"/>
      <c r="MF1"/>
      <c r="MG1"/>
      <c r="MH1"/>
      <c r="MI1"/>
      <c r="MJ1"/>
      <c r="MK1"/>
      <c r="ML1"/>
      <c r="MM1"/>
      <c r="MN1"/>
      <c r="MO1"/>
      <c r="MP1"/>
      <c r="MQ1"/>
      <c r="MR1"/>
      <c r="MS1"/>
      <c r="MT1"/>
      <c r="MU1"/>
      <c r="MV1"/>
      <c r="MW1"/>
      <c r="MX1"/>
      <c r="MY1"/>
      <c r="MZ1"/>
      <c r="NA1"/>
      <c r="NB1"/>
      <c r="NC1"/>
      <c r="ND1"/>
      <c r="NE1"/>
      <c r="NF1"/>
      <c r="NG1"/>
      <c r="NH1"/>
      <c r="NI1"/>
      <c r="NJ1"/>
      <c r="NK1"/>
      <c r="NL1"/>
      <c r="NM1"/>
      <c r="NN1"/>
      <c r="NO1"/>
      <c r="NP1"/>
      <c r="NQ1"/>
      <c r="NR1"/>
      <c r="NS1"/>
      <c r="NT1"/>
      <c r="NU1"/>
      <c r="NV1"/>
      <c r="NW1"/>
      <c r="NX1"/>
      <c r="NY1"/>
      <c r="NZ1"/>
      <c r="OA1"/>
      <c r="OB1"/>
      <c r="OC1"/>
      <c r="OD1"/>
      <c r="OE1"/>
      <c r="OF1"/>
      <c r="OG1"/>
      <c r="OH1"/>
      <c r="OI1"/>
      <c r="OJ1"/>
      <c r="OK1"/>
      <c r="OL1"/>
      <c r="OM1"/>
      <c r="ON1"/>
      <c r="OO1"/>
      <c r="OP1"/>
      <c r="OQ1"/>
      <c r="OR1"/>
      <c r="OS1"/>
      <c r="OT1"/>
      <c r="OU1"/>
      <c r="OV1"/>
      <c r="OW1"/>
      <c r="OX1"/>
      <c r="OY1"/>
      <c r="OZ1"/>
      <c r="PA1"/>
      <c r="PB1"/>
      <c r="PC1"/>
      <c r="PD1"/>
      <c r="PE1"/>
      <c r="PF1"/>
      <c r="PG1"/>
      <c r="PH1"/>
      <c r="PI1"/>
      <c r="PJ1"/>
      <c r="PK1"/>
      <c r="PL1"/>
      <c r="PM1"/>
      <c r="PN1"/>
      <c r="PO1"/>
      <c r="PP1"/>
      <c r="PQ1"/>
      <c r="PR1"/>
      <c r="PS1"/>
      <c r="PT1"/>
      <c r="PU1"/>
      <c r="PV1"/>
      <c r="PW1"/>
      <c r="PX1"/>
      <c r="PY1"/>
    </row>
    <row r="2" spans="1:441" s="53" customFormat="1" x14ac:dyDescent="0.35">
      <c r="A2" s="63"/>
      <c r="B2" s="63"/>
      <c r="C2" s="64"/>
      <c r="D2" s="65"/>
      <c r="E2" s="41" t="str">
        <f xml:space="preserve"> Time!E$25</f>
        <v>Model period ending</v>
      </c>
      <c r="F2" s="350">
        <f xml:space="preserve"> Check!$F$9</f>
        <v>0</v>
      </c>
      <c r="G2" s="42" t="s">
        <v>23</v>
      </c>
      <c r="H2" s="25"/>
      <c r="I2" s="179"/>
      <c r="J2" s="25">
        <f xml:space="preserve"> Time!J$25</f>
        <v>44104</v>
      </c>
      <c r="K2" s="25">
        <f xml:space="preserve"> Time!K$25</f>
        <v>44196</v>
      </c>
      <c r="L2" s="25">
        <f xml:space="preserve"> Time!L$25</f>
        <v>44286</v>
      </c>
      <c r="M2" s="25">
        <f xml:space="preserve"> Time!M$25</f>
        <v>44377</v>
      </c>
      <c r="N2" s="25">
        <f xml:space="preserve"> Time!N$25</f>
        <v>44469</v>
      </c>
      <c r="O2" s="25">
        <f xml:space="preserve"> Time!O$25</f>
        <v>44561</v>
      </c>
      <c r="P2" s="25">
        <f xml:space="preserve"> Time!P$25</f>
        <v>44651</v>
      </c>
      <c r="Q2" s="25">
        <f xml:space="preserve"> Time!Q$25</f>
        <v>44742</v>
      </c>
      <c r="R2" s="25">
        <f xml:space="preserve"> Time!R$25</f>
        <v>44834</v>
      </c>
      <c r="S2" s="25">
        <f xml:space="preserve"> Time!S$25</f>
        <v>44926</v>
      </c>
      <c r="T2" s="25">
        <f xml:space="preserve"> Time!T$25</f>
        <v>45016</v>
      </c>
      <c r="U2" s="25">
        <f xml:space="preserve"> Time!U$25</f>
        <v>45107</v>
      </c>
      <c r="V2" s="25">
        <f xml:space="preserve"> Time!V$25</f>
        <v>45199</v>
      </c>
      <c r="W2" s="25">
        <f xml:space="preserve"> Time!W$25</f>
        <v>45291</v>
      </c>
      <c r="X2" s="25">
        <f xml:space="preserve"> Time!X$25</f>
        <v>45382</v>
      </c>
      <c r="Y2" s="25">
        <f xml:space="preserve"> Time!Y$25</f>
        <v>45473</v>
      </c>
      <c r="Z2" s="25">
        <f xml:space="preserve"> Time!Z$25</f>
        <v>45565</v>
      </c>
      <c r="AA2" s="25">
        <f xml:space="preserve"> Time!AA$25</f>
        <v>45657</v>
      </c>
      <c r="AB2" s="25">
        <f xml:space="preserve"> Time!AB$25</f>
        <v>45747</v>
      </c>
      <c r="AC2" s="25">
        <f xml:space="preserve"> Time!AC$25</f>
        <v>45838</v>
      </c>
      <c r="AD2" s="25">
        <f xml:space="preserve"> Time!AD$25</f>
        <v>45930</v>
      </c>
      <c r="AE2" s="25">
        <f xml:space="preserve"> Time!AE$25</f>
        <v>46022</v>
      </c>
      <c r="AF2" s="25">
        <f xml:space="preserve"> Time!AF$25</f>
        <v>46112</v>
      </c>
      <c r="AG2" s="25">
        <f xml:space="preserve"> Time!AG$25</f>
        <v>46203</v>
      </c>
      <c r="AH2" s="25">
        <f xml:space="preserve"> Time!AH$25</f>
        <v>46295</v>
      </c>
      <c r="AI2" s="25">
        <f xml:space="preserve"> Time!AI$25</f>
        <v>46387</v>
      </c>
      <c r="AJ2" s="25">
        <f xml:space="preserve"> Time!AJ$25</f>
        <v>46477</v>
      </c>
      <c r="AK2" s="25">
        <f xml:space="preserve"> Time!AK$25</f>
        <v>46568</v>
      </c>
      <c r="AL2" s="25">
        <f xml:space="preserve"> Time!AL$25</f>
        <v>46660</v>
      </c>
      <c r="AM2" s="25">
        <f xml:space="preserve"> Time!AM$25</f>
        <v>46752</v>
      </c>
      <c r="AN2" s="25">
        <f xml:space="preserve"> Time!AN$25</f>
        <v>46843</v>
      </c>
      <c r="AO2" s="25">
        <f xml:space="preserve"> Time!AO$25</f>
        <v>46934</v>
      </c>
      <c r="AP2" s="25">
        <f xml:space="preserve"> Time!AP$25</f>
        <v>47026</v>
      </c>
      <c r="AQ2" s="25">
        <f xml:space="preserve"> Time!AQ$25</f>
        <v>47118</v>
      </c>
      <c r="AR2" s="25">
        <f xml:space="preserve"> Time!AR$25</f>
        <v>47208</v>
      </c>
      <c r="AS2" s="25">
        <f xml:space="preserve"> Time!AS$25</f>
        <v>47299</v>
      </c>
      <c r="AT2" s="25">
        <f xml:space="preserve"> Time!AT$25</f>
        <v>47391</v>
      </c>
      <c r="AU2" s="25">
        <f xml:space="preserve"> Time!AU$25</f>
        <v>47483</v>
      </c>
      <c r="AV2" s="25">
        <f xml:space="preserve"> Time!AV$25</f>
        <v>47573</v>
      </c>
      <c r="AW2" s="25">
        <f xml:space="preserve"> Time!AW$25</f>
        <v>47664</v>
      </c>
      <c r="AX2" s="25">
        <f xml:space="preserve"> Time!AX$25</f>
        <v>47756</v>
      </c>
      <c r="AY2" s="25">
        <f xml:space="preserve"> Time!AY$25</f>
        <v>47848</v>
      </c>
      <c r="AZ2" s="25">
        <f xml:space="preserve"> Time!AZ$25</f>
        <v>47938</v>
      </c>
      <c r="BA2" s="25">
        <f xml:space="preserve"> Time!BA$25</f>
        <v>48029</v>
      </c>
      <c r="BB2" s="25">
        <f xml:space="preserve"> Time!BB$25</f>
        <v>48121</v>
      </c>
      <c r="BC2" s="25">
        <f xml:space="preserve"> Time!BC$25</f>
        <v>48213</v>
      </c>
      <c r="BD2" s="25">
        <f xml:space="preserve"> Time!BD$25</f>
        <v>48304</v>
      </c>
      <c r="BE2" s="25">
        <f xml:space="preserve"> Time!BE$25</f>
        <v>48395</v>
      </c>
      <c r="BF2" s="25">
        <f xml:space="preserve"> Time!BF$25</f>
        <v>48487</v>
      </c>
      <c r="BG2" s="25">
        <f xml:space="preserve"> Time!BG$25</f>
        <v>48579</v>
      </c>
      <c r="BH2" s="25">
        <f xml:space="preserve"> Time!BH$25</f>
        <v>48669</v>
      </c>
      <c r="BI2" s="25">
        <f xml:space="preserve"> Time!BI$25</f>
        <v>48760</v>
      </c>
      <c r="BJ2" s="25">
        <f xml:space="preserve"> Time!BJ$25</f>
        <v>48852</v>
      </c>
      <c r="BK2" s="25">
        <f xml:space="preserve"> Time!BK$25</f>
        <v>48944</v>
      </c>
      <c r="BL2" s="25">
        <f xml:space="preserve"> Time!BL$25</f>
        <v>49034</v>
      </c>
      <c r="BM2" s="25">
        <f xml:space="preserve"> Time!BM$25</f>
        <v>49125</v>
      </c>
      <c r="BN2" s="25">
        <f xml:space="preserve"> Time!BN$25</f>
        <v>49217</v>
      </c>
      <c r="BO2" s="25">
        <f xml:space="preserve"> Time!BO$25</f>
        <v>49309</v>
      </c>
      <c r="BP2" s="25">
        <f xml:space="preserve"> Time!BP$25</f>
        <v>49399</v>
      </c>
      <c r="BQ2" s="25">
        <f xml:space="preserve"> Time!BQ$25</f>
        <v>49490</v>
      </c>
      <c r="BR2" s="25">
        <f xml:space="preserve"> Time!BR$25</f>
        <v>49582</v>
      </c>
      <c r="BS2" s="25">
        <f xml:space="preserve"> Time!BS$25</f>
        <v>49674</v>
      </c>
      <c r="BT2" s="25">
        <f xml:space="preserve"> Time!BT$25</f>
        <v>49765</v>
      </c>
      <c r="BU2" s="25">
        <f xml:space="preserve"> Time!BU$25</f>
        <v>49856</v>
      </c>
      <c r="BV2" s="25">
        <f xml:space="preserve"> Time!BV$25</f>
        <v>49948</v>
      </c>
      <c r="BW2" s="25">
        <f xml:space="preserve"> Time!BW$25</f>
        <v>50040</v>
      </c>
      <c r="BX2" s="25">
        <f xml:space="preserve"> Time!BX$25</f>
        <v>50130</v>
      </c>
      <c r="BY2" s="25">
        <f xml:space="preserve"> Time!BY$25</f>
        <v>50221</v>
      </c>
      <c r="BZ2" s="25">
        <f xml:space="preserve"> Time!BZ$25</f>
        <v>50313</v>
      </c>
      <c r="CA2" s="25">
        <f xml:space="preserve"> Time!CA$25</f>
        <v>50405</v>
      </c>
      <c r="CB2" s="25">
        <f xml:space="preserve"> Time!CB$25</f>
        <v>50495</v>
      </c>
      <c r="CC2" s="25">
        <f xml:space="preserve"> Time!CC$25</f>
        <v>50586</v>
      </c>
      <c r="CD2" s="25">
        <f xml:space="preserve"> Time!CD$25</f>
        <v>50678</v>
      </c>
      <c r="CE2" s="25">
        <f xml:space="preserve"> Time!CE$25</f>
        <v>50770</v>
      </c>
      <c r="CF2" s="25">
        <f xml:space="preserve"> Time!CF$25</f>
        <v>50860</v>
      </c>
      <c r="CG2" s="25">
        <f xml:space="preserve"> Time!CG$25</f>
        <v>50951</v>
      </c>
      <c r="CH2" s="25">
        <f xml:space="preserve"> Time!CH$25</f>
        <v>51043</v>
      </c>
      <c r="CI2" s="25">
        <f xml:space="preserve"> Time!CI$25</f>
        <v>51135</v>
      </c>
      <c r="CJ2" s="25">
        <f xml:space="preserve"> Time!CJ$25</f>
        <v>51226</v>
      </c>
      <c r="CK2" s="25">
        <f xml:space="preserve"> Time!CK$25</f>
        <v>51317</v>
      </c>
      <c r="CL2" s="25">
        <f xml:space="preserve"> Time!CL$25</f>
        <v>51409</v>
      </c>
      <c r="CM2" s="25">
        <f xml:space="preserve"> Time!CM$25</f>
        <v>51501</v>
      </c>
      <c r="CN2" s="25">
        <f xml:space="preserve"> Time!CN$25</f>
        <v>51591</v>
      </c>
      <c r="CO2" s="25">
        <f xml:space="preserve"> Time!CO$25</f>
        <v>51682</v>
      </c>
      <c r="CP2" s="25">
        <f xml:space="preserve"> Time!CP$25</f>
        <v>51774</v>
      </c>
      <c r="CQ2" s="25">
        <f xml:space="preserve"> Time!CQ$25</f>
        <v>51866</v>
      </c>
      <c r="CR2" s="25">
        <f xml:space="preserve"> Time!CR$25</f>
        <v>51956</v>
      </c>
      <c r="CS2" s="25">
        <f xml:space="preserve"> Time!CS$25</f>
        <v>52047</v>
      </c>
      <c r="CT2" s="25">
        <f xml:space="preserve"> Time!CT$25</f>
        <v>52139</v>
      </c>
      <c r="CU2" s="25">
        <f xml:space="preserve"> Time!CU$25</f>
        <v>52231</v>
      </c>
      <c r="CV2" s="25">
        <f xml:space="preserve"> Time!CV$25</f>
        <v>52321</v>
      </c>
      <c r="CW2" s="25">
        <f xml:space="preserve"> Time!CW$25</f>
        <v>52412</v>
      </c>
      <c r="CX2" s="25">
        <f xml:space="preserve"> Time!CX$25</f>
        <v>52504</v>
      </c>
      <c r="CY2" s="25">
        <f xml:space="preserve"> Time!CY$25</f>
        <v>52596</v>
      </c>
      <c r="CZ2" s="25">
        <f xml:space="preserve"> Time!CZ$25</f>
        <v>52687</v>
      </c>
      <c r="DA2" s="25">
        <f xml:space="preserve"> Time!DA$25</f>
        <v>52778</v>
      </c>
      <c r="DB2" s="25">
        <f xml:space="preserve"> Time!DB$25</f>
        <v>52870</v>
      </c>
      <c r="DC2" s="25">
        <f xml:space="preserve"> Time!DC$25</f>
        <v>52962</v>
      </c>
      <c r="DD2" s="25">
        <f xml:space="preserve"> Time!DD$25</f>
        <v>53052</v>
      </c>
      <c r="DE2" s="25">
        <f xml:space="preserve"> Time!DE$25</f>
        <v>53143</v>
      </c>
      <c r="DF2" s="25">
        <f xml:space="preserve"> Time!DF$25</f>
        <v>53235</v>
      </c>
      <c r="DG2" s="25">
        <f xml:space="preserve"> Time!DG$25</f>
        <v>53327</v>
      </c>
      <c r="DH2" s="25">
        <f xml:space="preserve"> Time!DH$25</f>
        <v>53417</v>
      </c>
      <c r="DI2" s="25">
        <f xml:space="preserve"> Time!DI$25</f>
        <v>53508</v>
      </c>
      <c r="DJ2" s="25">
        <f xml:space="preserve"> Time!DJ$25</f>
        <v>53600</v>
      </c>
      <c r="DK2" s="25">
        <f xml:space="preserve"> Time!DK$25</f>
        <v>53692</v>
      </c>
      <c r="DL2" s="25">
        <f xml:space="preserve"> Time!DL$25</f>
        <v>53782</v>
      </c>
      <c r="DM2" s="25">
        <f xml:space="preserve"> Time!DM$25</f>
        <v>53873</v>
      </c>
      <c r="DN2" s="25">
        <f xml:space="preserve"> Time!DN$25</f>
        <v>53965</v>
      </c>
      <c r="DO2" s="25">
        <f xml:space="preserve"> Time!DO$25</f>
        <v>54057</v>
      </c>
      <c r="DP2" s="25">
        <f xml:space="preserve"> Time!DP$25</f>
        <v>54148</v>
      </c>
      <c r="DQ2" s="25">
        <f xml:space="preserve"> Time!DQ$25</f>
        <v>54239</v>
      </c>
      <c r="DR2" s="25">
        <f xml:space="preserve"> Time!DR$25</f>
        <v>54331</v>
      </c>
      <c r="DS2" s="25">
        <f xml:space="preserve"> Time!DS$25</f>
        <v>54423</v>
      </c>
      <c r="DT2" s="25">
        <f xml:space="preserve"> Time!DT$25</f>
        <v>54513</v>
      </c>
      <c r="DU2" s="25">
        <f xml:space="preserve"> Time!DU$25</f>
        <v>54604</v>
      </c>
      <c r="DV2" s="25">
        <f xml:space="preserve"> Time!DV$25</f>
        <v>54696</v>
      </c>
      <c r="DW2" s="25">
        <f xml:space="preserve"> Time!DW$25</f>
        <v>54788</v>
      </c>
      <c r="DX2" s="25">
        <f xml:space="preserve"> Time!DX$25</f>
        <v>54878</v>
      </c>
      <c r="DY2" s="25">
        <f xml:space="preserve"> Time!DY$25</f>
        <v>54969</v>
      </c>
      <c r="DZ2" s="25">
        <f xml:space="preserve"> Time!DZ$25</f>
        <v>55061</v>
      </c>
      <c r="EA2" s="25">
        <f xml:space="preserve"> Time!EA$25</f>
        <v>55153</v>
      </c>
      <c r="EB2" s="25">
        <f xml:space="preserve"> Time!EB$25</f>
        <v>55243</v>
      </c>
      <c r="EC2" s="25">
        <f xml:space="preserve"> Time!EC$25</f>
        <v>55334</v>
      </c>
      <c r="ED2" s="25">
        <f xml:space="preserve"> Time!ED$25</f>
        <v>55426</v>
      </c>
      <c r="EE2" s="25">
        <f xml:space="preserve"> Time!EE$25</f>
        <v>55518</v>
      </c>
      <c r="EF2" s="25">
        <f xml:space="preserve"> Time!EF$25</f>
        <v>55609</v>
      </c>
      <c r="EG2" s="25">
        <f xml:space="preserve"> Time!EG$25</f>
        <v>55700</v>
      </c>
      <c r="EH2" s="25">
        <f xml:space="preserve"> Time!EH$25</f>
        <v>55792</v>
      </c>
      <c r="EI2" s="25">
        <f xml:space="preserve"> Time!EI$25</f>
        <v>55884</v>
      </c>
      <c r="EJ2" s="25">
        <f xml:space="preserve"> Time!EJ$25</f>
        <v>55974</v>
      </c>
      <c r="EK2" s="25">
        <f xml:space="preserve"> Time!EK$25</f>
        <v>56065</v>
      </c>
      <c r="EL2" s="25">
        <f xml:space="preserve"> Time!EL$25</f>
        <v>56157</v>
      </c>
      <c r="EM2" s="25">
        <f xml:space="preserve"> Time!EM$25</f>
        <v>56249</v>
      </c>
      <c r="EN2" s="25">
        <f xml:space="preserve"> Time!EN$25</f>
        <v>56339</v>
      </c>
      <c r="EO2" s="25">
        <f xml:space="preserve"> Time!EO$25</f>
        <v>56430</v>
      </c>
      <c r="EP2" s="25">
        <f xml:space="preserve"> Time!EP$25</f>
        <v>56522</v>
      </c>
      <c r="EQ2" s="25">
        <f xml:space="preserve"> Time!EQ$25</f>
        <v>56614</v>
      </c>
      <c r="ER2" s="25">
        <f xml:space="preserve"> Time!ER$25</f>
        <v>56704</v>
      </c>
      <c r="ES2" s="25">
        <f xml:space="preserve"> Time!ES$25</f>
        <v>56795</v>
      </c>
      <c r="ET2" s="25">
        <f xml:space="preserve"> Time!ET$25</f>
        <v>56887</v>
      </c>
      <c r="EU2" s="25">
        <f xml:space="preserve"> Time!EU$25</f>
        <v>56979</v>
      </c>
      <c r="EV2" s="25">
        <f xml:space="preserve"> Time!EV$25</f>
        <v>57070</v>
      </c>
      <c r="EW2" s="25">
        <f xml:space="preserve"> Time!EW$25</f>
        <v>57161</v>
      </c>
      <c r="EX2" s="25">
        <f xml:space="preserve"> Time!EX$25</f>
        <v>57253</v>
      </c>
      <c r="EY2" s="25">
        <f xml:space="preserve"> Time!EY$25</f>
        <v>57345</v>
      </c>
      <c r="EZ2" s="25">
        <f xml:space="preserve"> Time!EZ$25</f>
        <v>57435</v>
      </c>
      <c r="FA2" s="25">
        <f xml:space="preserve"> Time!FA$25</f>
        <v>57526</v>
      </c>
      <c r="FB2" s="25">
        <f xml:space="preserve"> Time!FB$25</f>
        <v>57618</v>
      </c>
      <c r="FC2" s="25">
        <f xml:space="preserve"> Time!FC$25</f>
        <v>57710</v>
      </c>
      <c r="FD2" s="25">
        <f xml:space="preserve"> Time!FD$25</f>
        <v>57800</v>
      </c>
      <c r="FE2" s="25">
        <f xml:space="preserve"> Time!FE$25</f>
        <v>57891</v>
      </c>
      <c r="FF2" s="25">
        <f xml:space="preserve"> Time!FF$25</f>
        <v>57983</v>
      </c>
      <c r="FG2" s="25">
        <f xml:space="preserve"> Time!FG$25</f>
        <v>58075</v>
      </c>
      <c r="FH2" s="25">
        <f xml:space="preserve"> Time!FH$25</f>
        <v>58165</v>
      </c>
      <c r="FI2" s="25">
        <f xml:space="preserve"> Time!FI$25</f>
        <v>58256</v>
      </c>
      <c r="FJ2" s="25">
        <f xml:space="preserve"> Time!FJ$25</f>
        <v>58348</v>
      </c>
      <c r="FK2" s="25">
        <f xml:space="preserve"> Time!FK$25</f>
        <v>58440</v>
      </c>
      <c r="FL2" s="25">
        <f xml:space="preserve"> Time!FL$25</f>
        <v>58531</v>
      </c>
      <c r="FM2" s="25">
        <f xml:space="preserve"> Time!FM$25</f>
        <v>58622</v>
      </c>
      <c r="FN2" s="25">
        <f xml:space="preserve"> Time!FN$25</f>
        <v>58714</v>
      </c>
      <c r="FO2" s="25">
        <f xml:space="preserve"> Time!FO$25</f>
        <v>58806</v>
      </c>
      <c r="FP2" s="25">
        <f xml:space="preserve"> Time!FP$25</f>
        <v>58896</v>
      </c>
      <c r="FQ2" s="25">
        <f xml:space="preserve"> Time!FQ$25</f>
        <v>58987</v>
      </c>
      <c r="FR2" s="25">
        <f xml:space="preserve"> Time!FR$25</f>
        <v>59079</v>
      </c>
      <c r="FS2" s="25">
        <f xml:space="preserve"> Time!FS$25</f>
        <v>59171</v>
      </c>
      <c r="FT2" s="25">
        <f xml:space="preserve"> Time!FT$25</f>
        <v>59261</v>
      </c>
      <c r="FU2" s="25">
        <f xml:space="preserve"> Time!FU$25</f>
        <v>59352</v>
      </c>
      <c r="FV2" s="25">
        <f xml:space="preserve"> Time!FV$25</f>
        <v>59444</v>
      </c>
      <c r="FW2" s="25">
        <f xml:space="preserve"> Time!FW$25</f>
        <v>59536</v>
      </c>
      <c r="FX2" s="25">
        <f xml:space="preserve"> Time!FX$25</f>
        <v>59626</v>
      </c>
      <c r="FY2" s="25">
        <f xml:space="preserve"> Time!FY$25</f>
        <v>59717</v>
      </c>
      <c r="FZ2" s="25">
        <f xml:space="preserve"> Time!FZ$25</f>
        <v>59809</v>
      </c>
      <c r="GA2" s="25">
        <f xml:space="preserve"> Time!GA$25</f>
        <v>59901</v>
      </c>
      <c r="GB2" s="25">
        <f xml:space="preserve"> Time!GB$25</f>
        <v>59992</v>
      </c>
      <c r="GC2" s="25">
        <f xml:space="preserve"> Time!GC$25</f>
        <v>60083</v>
      </c>
      <c r="GD2" s="25">
        <f xml:space="preserve"> Time!GD$25</f>
        <v>60175</v>
      </c>
      <c r="GE2" s="25">
        <f xml:space="preserve"> Time!GE$25</f>
        <v>60267</v>
      </c>
      <c r="GF2" s="25">
        <f xml:space="preserve"> Time!GF$25</f>
        <v>60357</v>
      </c>
      <c r="GG2" s="25">
        <f xml:space="preserve"> Time!GG$25</f>
        <v>60448</v>
      </c>
      <c r="GH2" s="25">
        <f xml:space="preserve"> Time!GH$25</f>
        <v>60540</v>
      </c>
      <c r="GI2" s="25">
        <f xml:space="preserve"> Time!GI$25</f>
        <v>60632</v>
      </c>
      <c r="GJ2" s="25">
        <f xml:space="preserve"> Time!GJ$25</f>
        <v>60722</v>
      </c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  <c r="HB2"/>
      <c r="HC2"/>
      <c r="HD2"/>
      <c r="HE2"/>
      <c r="HF2"/>
      <c r="HG2"/>
      <c r="HH2"/>
      <c r="HI2"/>
      <c r="HJ2"/>
      <c r="HK2"/>
      <c r="HL2"/>
      <c r="HM2"/>
      <c r="HN2"/>
      <c r="HO2"/>
      <c r="HP2"/>
      <c r="HQ2"/>
      <c r="HR2"/>
      <c r="HS2"/>
      <c r="HT2"/>
      <c r="HU2"/>
      <c r="HV2"/>
      <c r="HW2"/>
      <c r="HX2"/>
      <c r="HY2"/>
      <c r="HZ2"/>
      <c r="IA2"/>
      <c r="IB2"/>
      <c r="IC2"/>
      <c r="ID2"/>
      <c r="IE2"/>
      <c r="IF2"/>
      <c r="IG2"/>
      <c r="IH2"/>
      <c r="II2"/>
      <c r="IJ2"/>
      <c r="IK2"/>
      <c r="IL2"/>
      <c r="IM2"/>
      <c r="IN2"/>
      <c r="IO2"/>
      <c r="IP2"/>
      <c r="IQ2"/>
      <c r="IR2"/>
      <c r="IS2"/>
      <c r="IT2"/>
      <c r="IU2"/>
      <c r="IV2"/>
      <c r="IW2"/>
      <c r="IX2"/>
      <c r="IY2"/>
      <c r="IZ2"/>
      <c r="JA2"/>
      <c r="JB2"/>
      <c r="JC2"/>
      <c r="JD2"/>
      <c r="JE2"/>
      <c r="JF2"/>
      <c r="JG2"/>
      <c r="JH2"/>
      <c r="JI2"/>
      <c r="JJ2"/>
      <c r="JK2"/>
      <c r="JL2"/>
      <c r="JM2"/>
      <c r="JN2"/>
      <c r="JO2"/>
      <c r="JP2"/>
      <c r="JQ2"/>
      <c r="JR2"/>
      <c r="JS2"/>
      <c r="JT2"/>
      <c r="JU2"/>
      <c r="JV2"/>
      <c r="JW2"/>
      <c r="JX2"/>
      <c r="JY2"/>
      <c r="JZ2"/>
      <c r="KA2"/>
      <c r="KB2"/>
      <c r="KC2"/>
      <c r="KD2"/>
      <c r="KE2"/>
      <c r="KF2"/>
      <c r="KG2"/>
      <c r="KH2"/>
      <c r="KI2"/>
      <c r="KJ2"/>
      <c r="KK2"/>
      <c r="KL2"/>
      <c r="KM2"/>
      <c r="KN2"/>
      <c r="KO2"/>
      <c r="KP2"/>
      <c r="KQ2"/>
      <c r="KR2"/>
      <c r="KS2"/>
      <c r="KT2"/>
      <c r="KU2"/>
      <c r="KV2"/>
      <c r="KW2"/>
      <c r="KX2"/>
      <c r="KY2"/>
      <c r="KZ2"/>
      <c r="LA2"/>
      <c r="LB2"/>
      <c r="LC2"/>
      <c r="LD2"/>
      <c r="LE2"/>
      <c r="LF2"/>
      <c r="LG2"/>
      <c r="LH2"/>
      <c r="LI2"/>
      <c r="LJ2"/>
      <c r="LK2"/>
      <c r="LL2"/>
      <c r="LM2"/>
      <c r="LN2"/>
      <c r="LO2"/>
      <c r="LP2"/>
      <c r="LQ2"/>
      <c r="LR2"/>
      <c r="LS2"/>
      <c r="LT2"/>
      <c r="LU2"/>
      <c r="LV2"/>
      <c r="LW2"/>
      <c r="LX2"/>
      <c r="LY2"/>
      <c r="LZ2"/>
      <c r="MA2"/>
      <c r="MB2"/>
      <c r="MC2"/>
      <c r="MD2"/>
      <c r="ME2"/>
      <c r="MF2"/>
      <c r="MG2"/>
      <c r="MH2"/>
      <c r="MI2"/>
      <c r="MJ2"/>
      <c r="MK2"/>
      <c r="ML2"/>
      <c r="MM2"/>
      <c r="MN2"/>
      <c r="MO2"/>
      <c r="MP2"/>
      <c r="MQ2"/>
      <c r="MR2"/>
      <c r="MS2"/>
      <c r="MT2"/>
      <c r="MU2"/>
      <c r="MV2"/>
      <c r="MW2"/>
      <c r="MX2"/>
      <c r="MY2"/>
      <c r="MZ2"/>
      <c r="NA2"/>
      <c r="NB2"/>
      <c r="NC2"/>
      <c r="ND2"/>
      <c r="NE2"/>
      <c r="NF2"/>
      <c r="NG2"/>
      <c r="NH2"/>
      <c r="NI2"/>
      <c r="NJ2"/>
      <c r="NK2"/>
      <c r="NL2"/>
      <c r="NM2"/>
      <c r="NN2"/>
      <c r="NO2"/>
      <c r="NP2"/>
      <c r="NQ2"/>
      <c r="NR2"/>
      <c r="NS2"/>
      <c r="NT2"/>
      <c r="NU2"/>
      <c r="NV2"/>
      <c r="NW2"/>
      <c r="NX2"/>
      <c r="NY2"/>
      <c r="NZ2"/>
      <c r="OA2"/>
      <c r="OB2"/>
      <c r="OC2"/>
      <c r="OD2"/>
      <c r="OE2"/>
      <c r="OF2"/>
      <c r="OG2"/>
      <c r="OH2"/>
      <c r="OI2"/>
      <c r="OJ2"/>
      <c r="OK2"/>
      <c r="OL2"/>
      <c r="OM2"/>
      <c r="ON2"/>
      <c r="OO2"/>
      <c r="OP2"/>
      <c r="OQ2"/>
      <c r="OR2"/>
      <c r="OS2"/>
      <c r="OT2"/>
      <c r="OU2"/>
      <c r="OV2"/>
      <c r="OW2"/>
      <c r="OX2"/>
      <c r="OY2"/>
      <c r="OZ2"/>
      <c r="PA2"/>
      <c r="PB2"/>
      <c r="PC2"/>
      <c r="PD2"/>
      <c r="PE2"/>
      <c r="PF2"/>
      <c r="PG2"/>
      <c r="PH2"/>
      <c r="PI2"/>
      <c r="PJ2"/>
      <c r="PK2"/>
      <c r="PL2"/>
      <c r="PM2"/>
      <c r="PN2"/>
      <c r="PO2"/>
      <c r="PP2"/>
      <c r="PQ2"/>
      <c r="PR2"/>
      <c r="PS2"/>
      <c r="PT2"/>
      <c r="PU2"/>
      <c r="PV2"/>
      <c r="PW2"/>
      <c r="PX2"/>
      <c r="PY2"/>
    </row>
    <row r="3" spans="1:441" s="18" customFormat="1" x14ac:dyDescent="0.35">
      <c r="A3" s="15"/>
      <c r="B3" s="15"/>
      <c r="C3" s="21"/>
      <c r="D3" s="60"/>
      <c r="E3" s="17" t="str">
        <f xml:space="preserve"> Time!E$67</f>
        <v>Timeline label</v>
      </c>
      <c r="F3" s="350">
        <f xml:space="preserve"> Output!J2</f>
        <v>0</v>
      </c>
      <c r="G3" s="121" t="s">
        <v>25</v>
      </c>
      <c r="H3" s="17"/>
      <c r="I3" s="180"/>
      <c r="J3" s="48" t="str">
        <f xml:space="preserve"> Time!J$67</f>
        <v>Pre-fcst</v>
      </c>
      <c r="K3" s="48" t="str">
        <f xml:space="preserve"> Time!K$67</f>
        <v>Pre-fcst</v>
      </c>
      <c r="L3" s="48" t="str">
        <f xml:space="preserve"> Time!L$67</f>
        <v>Fin Close</v>
      </c>
      <c r="M3" s="48" t="str">
        <f xml:space="preserve"> Time!M$67</f>
        <v>Operations</v>
      </c>
      <c r="N3" s="48" t="str">
        <f xml:space="preserve"> Time!N$67</f>
        <v>Operations</v>
      </c>
      <c r="O3" s="48" t="str">
        <f xml:space="preserve"> Time!O$67</f>
        <v>Operations</v>
      </c>
      <c r="P3" s="48" t="str">
        <f xml:space="preserve"> Time!P$67</f>
        <v>Operations</v>
      </c>
      <c r="Q3" s="48" t="str">
        <f xml:space="preserve"> Time!Q$67</f>
        <v>Operations</v>
      </c>
      <c r="R3" s="48" t="str">
        <f xml:space="preserve"> Time!R$67</f>
        <v>Operations</v>
      </c>
      <c r="S3" s="48" t="str">
        <f xml:space="preserve"> Time!S$67</f>
        <v>Operations</v>
      </c>
      <c r="T3" s="48" t="str">
        <f xml:space="preserve"> Time!T$67</f>
        <v>Operations</v>
      </c>
      <c r="U3" s="48" t="str">
        <f xml:space="preserve"> Time!U$67</f>
        <v>Operations</v>
      </c>
      <c r="V3" s="48" t="str">
        <f xml:space="preserve"> Time!V$67</f>
        <v>Operations</v>
      </c>
      <c r="W3" s="48" t="str">
        <f xml:space="preserve"> Time!W$67</f>
        <v>Operations</v>
      </c>
      <c r="X3" s="48" t="str">
        <f xml:space="preserve"> Time!X$67</f>
        <v>Operations</v>
      </c>
      <c r="Y3" s="48" t="str">
        <f xml:space="preserve"> Time!Y$67</f>
        <v>Operations</v>
      </c>
      <c r="Z3" s="48" t="str">
        <f xml:space="preserve"> Time!Z$67</f>
        <v>Operations</v>
      </c>
      <c r="AA3" s="48" t="str">
        <f xml:space="preserve"> Time!AA$67</f>
        <v>Operations</v>
      </c>
      <c r="AB3" s="48" t="str">
        <f xml:space="preserve"> Time!AB$67</f>
        <v>Operations</v>
      </c>
      <c r="AC3" s="48" t="str">
        <f xml:space="preserve"> Time!AC$67</f>
        <v>Operations</v>
      </c>
      <c r="AD3" s="48" t="str">
        <f xml:space="preserve"> Time!AD$67</f>
        <v>Operations</v>
      </c>
      <c r="AE3" s="48" t="str">
        <f xml:space="preserve"> Time!AE$67</f>
        <v>Operations</v>
      </c>
      <c r="AF3" s="48" t="str">
        <f xml:space="preserve"> Time!AF$67</f>
        <v>Operations</v>
      </c>
      <c r="AG3" s="48" t="str">
        <f xml:space="preserve"> Time!AG$67</f>
        <v>Operations</v>
      </c>
      <c r="AH3" s="48" t="str">
        <f xml:space="preserve"> Time!AH$67</f>
        <v>Operations</v>
      </c>
      <c r="AI3" s="48" t="str">
        <f xml:space="preserve"> Time!AI$67</f>
        <v>Operations</v>
      </c>
      <c r="AJ3" s="48" t="str">
        <f xml:space="preserve"> Time!AJ$67</f>
        <v>Operations</v>
      </c>
      <c r="AK3" s="48" t="str">
        <f xml:space="preserve"> Time!AK$67</f>
        <v>Operations</v>
      </c>
      <c r="AL3" s="48" t="str">
        <f xml:space="preserve"> Time!AL$67</f>
        <v>Operations</v>
      </c>
      <c r="AM3" s="48" t="str">
        <f xml:space="preserve"> Time!AM$67</f>
        <v>Operations</v>
      </c>
      <c r="AN3" s="48" t="str">
        <f xml:space="preserve"> Time!AN$67</f>
        <v>Operations</v>
      </c>
      <c r="AO3" s="48" t="str">
        <f xml:space="preserve"> Time!AO$67</f>
        <v>Operations</v>
      </c>
      <c r="AP3" s="48" t="str">
        <f xml:space="preserve"> Time!AP$67</f>
        <v>Operations</v>
      </c>
      <c r="AQ3" s="48" t="str">
        <f xml:space="preserve"> Time!AQ$67</f>
        <v>Operations</v>
      </c>
      <c r="AR3" s="48" t="str">
        <f xml:space="preserve"> Time!AR$67</f>
        <v>Operations</v>
      </c>
      <c r="AS3" s="48" t="str">
        <f xml:space="preserve"> Time!AS$67</f>
        <v>Operations</v>
      </c>
      <c r="AT3" s="48" t="str">
        <f xml:space="preserve"> Time!AT$67</f>
        <v>Operations</v>
      </c>
      <c r="AU3" s="48" t="str">
        <f xml:space="preserve"> Time!AU$67</f>
        <v>Operations</v>
      </c>
      <c r="AV3" s="48" t="str">
        <f xml:space="preserve"> Time!AV$67</f>
        <v>Operations</v>
      </c>
      <c r="AW3" s="48" t="str">
        <f xml:space="preserve"> Time!AW$67</f>
        <v>Operations</v>
      </c>
      <c r="AX3" s="48" t="str">
        <f xml:space="preserve"> Time!AX$67</f>
        <v>Operations</v>
      </c>
      <c r="AY3" s="48" t="str">
        <f xml:space="preserve"> Time!AY$67</f>
        <v>Operations</v>
      </c>
      <c r="AZ3" s="48" t="str">
        <f xml:space="preserve"> Time!AZ$67</f>
        <v>Operations</v>
      </c>
      <c r="BA3" s="48" t="str">
        <f xml:space="preserve"> Time!BA$67</f>
        <v>Operations</v>
      </c>
      <c r="BB3" s="48" t="str">
        <f xml:space="preserve"> Time!BB$67</f>
        <v>Operations</v>
      </c>
      <c r="BC3" s="48" t="str">
        <f xml:space="preserve"> Time!BC$67</f>
        <v>Operations</v>
      </c>
      <c r="BD3" s="48" t="str">
        <f xml:space="preserve"> Time!BD$67</f>
        <v>Operations</v>
      </c>
      <c r="BE3" s="48" t="str">
        <f xml:space="preserve"> Time!BE$67</f>
        <v>Operations</v>
      </c>
      <c r="BF3" s="48" t="str">
        <f xml:space="preserve"> Time!BF$67</f>
        <v>Operations</v>
      </c>
      <c r="BG3" s="48" t="str">
        <f xml:space="preserve"> Time!BG$67</f>
        <v>Operations</v>
      </c>
      <c r="BH3" s="48" t="str">
        <f xml:space="preserve"> Time!BH$67</f>
        <v>Operations</v>
      </c>
      <c r="BI3" s="48" t="str">
        <f xml:space="preserve"> Time!BI$67</f>
        <v>Operations</v>
      </c>
      <c r="BJ3" s="48" t="str">
        <f xml:space="preserve"> Time!BJ$67</f>
        <v>Operations</v>
      </c>
      <c r="BK3" s="48" t="str">
        <f xml:space="preserve"> Time!BK$67</f>
        <v>Operations</v>
      </c>
      <c r="BL3" s="48" t="str">
        <f xml:space="preserve"> Time!BL$67</f>
        <v>Operations</v>
      </c>
      <c r="BM3" s="48" t="str">
        <f xml:space="preserve"> Time!BM$67</f>
        <v>Operations</v>
      </c>
      <c r="BN3" s="48" t="str">
        <f xml:space="preserve"> Time!BN$67</f>
        <v>Operations</v>
      </c>
      <c r="BO3" s="48" t="str">
        <f xml:space="preserve"> Time!BO$67</f>
        <v>Operations</v>
      </c>
      <c r="BP3" s="48" t="str">
        <f xml:space="preserve"> Time!BP$67</f>
        <v>Operations</v>
      </c>
      <c r="BQ3" s="48" t="str">
        <f xml:space="preserve"> Time!BQ$67</f>
        <v>Operations</v>
      </c>
      <c r="BR3" s="48" t="str">
        <f xml:space="preserve"> Time!BR$67</f>
        <v>Operations</v>
      </c>
      <c r="BS3" s="48" t="str">
        <f xml:space="preserve"> Time!BS$67</f>
        <v>Operations</v>
      </c>
      <c r="BT3" s="48" t="str">
        <f xml:space="preserve"> Time!BT$67</f>
        <v>Operations</v>
      </c>
      <c r="BU3" s="48" t="str">
        <f xml:space="preserve"> Time!BU$67</f>
        <v>Operations</v>
      </c>
      <c r="BV3" s="48" t="str">
        <f xml:space="preserve"> Time!BV$67</f>
        <v>Operations</v>
      </c>
      <c r="BW3" s="48" t="str">
        <f xml:space="preserve"> Time!BW$67</f>
        <v>Operations</v>
      </c>
      <c r="BX3" s="48" t="str">
        <f xml:space="preserve"> Time!BX$67</f>
        <v>Operations</v>
      </c>
      <c r="BY3" s="48" t="str">
        <f xml:space="preserve"> Time!BY$67</f>
        <v>Operations</v>
      </c>
      <c r="BZ3" s="48" t="str">
        <f xml:space="preserve"> Time!BZ$67</f>
        <v>Operations</v>
      </c>
      <c r="CA3" s="48" t="str">
        <f xml:space="preserve"> Time!CA$67</f>
        <v>Operations</v>
      </c>
      <c r="CB3" s="48" t="str">
        <f xml:space="preserve"> Time!CB$67</f>
        <v>Operations</v>
      </c>
      <c r="CC3" s="48" t="str">
        <f xml:space="preserve"> Time!CC$67</f>
        <v>Operations</v>
      </c>
      <c r="CD3" s="48" t="str">
        <f xml:space="preserve"> Time!CD$67</f>
        <v>Operations</v>
      </c>
      <c r="CE3" s="48" t="str">
        <f xml:space="preserve"> Time!CE$67</f>
        <v>Operations</v>
      </c>
      <c r="CF3" s="48" t="str">
        <f xml:space="preserve"> Time!CF$67</f>
        <v>Operations</v>
      </c>
      <c r="CG3" s="48" t="str">
        <f xml:space="preserve"> Time!CG$67</f>
        <v>Operations</v>
      </c>
      <c r="CH3" s="48" t="str">
        <f xml:space="preserve"> Time!CH$67</f>
        <v>Operations</v>
      </c>
      <c r="CI3" s="48" t="str">
        <f xml:space="preserve"> Time!CI$67</f>
        <v>Operations</v>
      </c>
      <c r="CJ3" s="48" t="str">
        <f xml:space="preserve"> Time!CJ$67</f>
        <v>Operations</v>
      </c>
      <c r="CK3" s="48" t="str">
        <f xml:space="preserve"> Time!CK$67</f>
        <v>Operations</v>
      </c>
      <c r="CL3" s="48" t="str">
        <f xml:space="preserve"> Time!CL$67</f>
        <v>Operations</v>
      </c>
      <c r="CM3" s="48" t="str">
        <f xml:space="preserve"> Time!CM$67</f>
        <v>Operations</v>
      </c>
      <c r="CN3" s="48" t="str">
        <f xml:space="preserve"> Time!CN$67</f>
        <v>Operations</v>
      </c>
      <c r="CO3" s="48" t="str">
        <f xml:space="preserve"> Time!CO$67</f>
        <v>Operations</v>
      </c>
      <c r="CP3" s="48" t="str">
        <f xml:space="preserve"> Time!CP$67</f>
        <v>Operations</v>
      </c>
      <c r="CQ3" s="48" t="str">
        <f xml:space="preserve"> Time!CQ$67</f>
        <v>Operations</v>
      </c>
      <c r="CR3" s="48" t="str">
        <f xml:space="preserve"> Time!CR$67</f>
        <v>Operations</v>
      </c>
      <c r="CS3" s="48" t="str">
        <f xml:space="preserve"> Time!CS$67</f>
        <v>Operations</v>
      </c>
      <c r="CT3" s="48" t="str">
        <f xml:space="preserve"> Time!CT$67</f>
        <v>Operations</v>
      </c>
      <c r="CU3" s="48" t="str">
        <f xml:space="preserve"> Time!CU$67</f>
        <v>Operations</v>
      </c>
      <c r="CV3" s="48" t="str">
        <f xml:space="preserve"> Time!CV$67</f>
        <v>Operations</v>
      </c>
      <c r="CW3" s="48" t="str">
        <f xml:space="preserve"> Time!CW$67</f>
        <v>Operations</v>
      </c>
      <c r="CX3" s="48" t="str">
        <f xml:space="preserve"> Time!CX$67</f>
        <v>Operations</v>
      </c>
      <c r="CY3" s="48" t="str">
        <f xml:space="preserve"> Time!CY$67</f>
        <v>Operations</v>
      </c>
      <c r="CZ3" s="48" t="str">
        <f xml:space="preserve"> Time!CZ$67</f>
        <v>Operations</v>
      </c>
      <c r="DA3" s="48" t="str">
        <f xml:space="preserve"> Time!DA$67</f>
        <v>Operations</v>
      </c>
      <c r="DB3" s="48" t="str">
        <f xml:space="preserve"> Time!DB$67</f>
        <v>Operations</v>
      </c>
      <c r="DC3" s="48" t="str">
        <f xml:space="preserve"> Time!DC$67</f>
        <v>Operations</v>
      </c>
      <c r="DD3" s="48" t="str">
        <f xml:space="preserve"> Time!DD$67</f>
        <v>Operations</v>
      </c>
      <c r="DE3" s="48" t="str">
        <f xml:space="preserve"> Time!DE$67</f>
        <v>Operations</v>
      </c>
      <c r="DF3" s="48" t="str">
        <f xml:space="preserve"> Time!DF$67</f>
        <v>Operations</v>
      </c>
      <c r="DG3" s="48" t="str">
        <f xml:space="preserve"> Time!DG$67</f>
        <v>Operations</v>
      </c>
      <c r="DH3" s="48" t="str">
        <f xml:space="preserve"> Time!DH$67</f>
        <v>Operations</v>
      </c>
      <c r="DI3" s="48" t="str">
        <f xml:space="preserve"> Time!DI$67</f>
        <v>Post ops</v>
      </c>
      <c r="DJ3" s="48" t="str">
        <f xml:space="preserve"> Time!DJ$67</f>
        <v>Post ops</v>
      </c>
      <c r="DK3" s="48" t="str">
        <f xml:space="preserve"> Time!DK$67</f>
        <v>Post ops</v>
      </c>
      <c r="DL3" s="48" t="str">
        <f xml:space="preserve"> Time!DL$67</f>
        <v>Post ops</v>
      </c>
      <c r="DM3" s="48" t="str">
        <f xml:space="preserve"> Time!DM$67</f>
        <v>Post ops</v>
      </c>
      <c r="DN3" s="48" t="str">
        <f xml:space="preserve"> Time!DN$67</f>
        <v>Post ops</v>
      </c>
      <c r="DO3" s="48" t="str">
        <f xml:space="preserve"> Time!DO$67</f>
        <v>Post ops</v>
      </c>
      <c r="DP3" s="48" t="str">
        <f xml:space="preserve"> Time!DP$67</f>
        <v>Post ops</v>
      </c>
      <c r="DQ3" s="48" t="str">
        <f xml:space="preserve"> Time!DQ$67</f>
        <v>Post ops</v>
      </c>
      <c r="DR3" s="48" t="str">
        <f xml:space="preserve"> Time!DR$67</f>
        <v>Post ops</v>
      </c>
      <c r="DS3" s="48" t="str">
        <f xml:space="preserve"> Time!DS$67</f>
        <v>Post ops</v>
      </c>
      <c r="DT3" s="48" t="str">
        <f xml:space="preserve"> Time!DT$67</f>
        <v>Post ops</v>
      </c>
      <c r="DU3" s="48" t="str">
        <f xml:space="preserve"> Time!DU$67</f>
        <v>Post ops</v>
      </c>
      <c r="DV3" s="48" t="str">
        <f xml:space="preserve"> Time!DV$67</f>
        <v>Post ops</v>
      </c>
      <c r="DW3" s="48" t="str">
        <f xml:space="preserve"> Time!DW$67</f>
        <v>Post ops</v>
      </c>
      <c r="DX3" s="48" t="str">
        <f xml:space="preserve"> Time!DX$67</f>
        <v>Post ops</v>
      </c>
      <c r="DY3" s="48" t="str">
        <f xml:space="preserve"> Time!DY$67</f>
        <v>Post ops</v>
      </c>
      <c r="DZ3" s="48" t="str">
        <f xml:space="preserve"> Time!DZ$67</f>
        <v>Post ops</v>
      </c>
      <c r="EA3" s="48" t="str">
        <f xml:space="preserve"> Time!EA$67</f>
        <v>Post ops</v>
      </c>
      <c r="EB3" s="48" t="str">
        <f xml:space="preserve"> Time!EB$67</f>
        <v>Post ops</v>
      </c>
      <c r="EC3" s="48" t="str">
        <f xml:space="preserve"> Time!EC$67</f>
        <v>Post ops</v>
      </c>
      <c r="ED3" s="48" t="str">
        <f xml:space="preserve"> Time!ED$67</f>
        <v>Post ops</v>
      </c>
      <c r="EE3" s="48" t="str">
        <f xml:space="preserve"> Time!EE$67</f>
        <v>Post ops</v>
      </c>
      <c r="EF3" s="48" t="str">
        <f xml:space="preserve"> Time!EF$67</f>
        <v>Post ops</v>
      </c>
      <c r="EG3" s="48" t="str">
        <f xml:space="preserve"> Time!EG$67</f>
        <v>Post ops</v>
      </c>
      <c r="EH3" s="48" t="str">
        <f xml:space="preserve"> Time!EH$67</f>
        <v>Post ops</v>
      </c>
      <c r="EI3" s="48" t="str">
        <f xml:space="preserve"> Time!EI$67</f>
        <v>Post ops</v>
      </c>
      <c r="EJ3" s="48" t="str">
        <f xml:space="preserve"> Time!EJ$67</f>
        <v>Post ops</v>
      </c>
      <c r="EK3" s="48" t="str">
        <f xml:space="preserve"> Time!EK$67</f>
        <v>Post ops</v>
      </c>
      <c r="EL3" s="48" t="str">
        <f xml:space="preserve"> Time!EL$67</f>
        <v>Post ops</v>
      </c>
      <c r="EM3" s="48" t="str">
        <f xml:space="preserve"> Time!EM$67</f>
        <v>Post ops</v>
      </c>
      <c r="EN3" s="48" t="str">
        <f xml:space="preserve"> Time!EN$67</f>
        <v>Post ops</v>
      </c>
      <c r="EO3" s="48" t="str">
        <f xml:space="preserve"> Time!EO$67</f>
        <v>Post ops</v>
      </c>
      <c r="EP3" s="48" t="str">
        <f xml:space="preserve"> Time!EP$67</f>
        <v>Post ops</v>
      </c>
      <c r="EQ3" s="48" t="str">
        <f xml:space="preserve"> Time!EQ$67</f>
        <v>Post ops</v>
      </c>
      <c r="ER3" s="48" t="str">
        <f xml:space="preserve"> Time!ER$67</f>
        <v>Post ops</v>
      </c>
      <c r="ES3" s="48" t="str">
        <f xml:space="preserve"> Time!ES$67</f>
        <v>Post ops</v>
      </c>
      <c r="ET3" s="48" t="str">
        <f xml:space="preserve"> Time!ET$67</f>
        <v>Post ops</v>
      </c>
      <c r="EU3" s="48" t="str">
        <f xml:space="preserve"> Time!EU$67</f>
        <v>Post ops</v>
      </c>
      <c r="EV3" s="48" t="str">
        <f xml:space="preserve"> Time!EV$67</f>
        <v>Post ops</v>
      </c>
      <c r="EW3" s="48" t="str">
        <f xml:space="preserve"> Time!EW$67</f>
        <v>Post ops</v>
      </c>
      <c r="EX3" s="48" t="str">
        <f xml:space="preserve"> Time!EX$67</f>
        <v>Post ops</v>
      </c>
      <c r="EY3" s="48" t="str">
        <f xml:space="preserve"> Time!EY$67</f>
        <v>Post ops</v>
      </c>
      <c r="EZ3" s="48" t="str">
        <f xml:space="preserve"> Time!EZ$67</f>
        <v>Post ops</v>
      </c>
      <c r="FA3" s="48" t="str">
        <f xml:space="preserve"> Time!FA$67</f>
        <v>Post ops</v>
      </c>
      <c r="FB3" s="48" t="str">
        <f xml:space="preserve"> Time!FB$67</f>
        <v>Post ops</v>
      </c>
      <c r="FC3" s="48" t="str">
        <f xml:space="preserve"> Time!FC$67</f>
        <v>Post ops</v>
      </c>
      <c r="FD3" s="48" t="str">
        <f xml:space="preserve"> Time!FD$67</f>
        <v>Post ops</v>
      </c>
      <c r="FE3" s="48" t="str">
        <f xml:space="preserve"> Time!FE$67</f>
        <v>Post ops</v>
      </c>
      <c r="FF3" s="48" t="str">
        <f xml:space="preserve"> Time!FF$67</f>
        <v>Post ops</v>
      </c>
      <c r="FG3" s="48" t="str">
        <f xml:space="preserve"> Time!FG$67</f>
        <v>Post ops</v>
      </c>
      <c r="FH3" s="48" t="str">
        <f xml:space="preserve"> Time!FH$67</f>
        <v>Post ops</v>
      </c>
      <c r="FI3" s="48" t="str">
        <f xml:space="preserve"> Time!FI$67</f>
        <v>Post ops</v>
      </c>
      <c r="FJ3" s="48" t="str">
        <f xml:space="preserve"> Time!FJ$67</f>
        <v>Post ops</v>
      </c>
      <c r="FK3" s="48" t="str">
        <f xml:space="preserve"> Time!FK$67</f>
        <v>Post ops</v>
      </c>
      <c r="FL3" s="48" t="str">
        <f xml:space="preserve"> Time!FL$67</f>
        <v>Post ops</v>
      </c>
      <c r="FM3" s="48" t="str">
        <f xml:space="preserve"> Time!FM$67</f>
        <v>Post ops</v>
      </c>
      <c r="FN3" s="48" t="str">
        <f xml:space="preserve"> Time!FN$67</f>
        <v>Post ops</v>
      </c>
      <c r="FO3" s="48" t="str">
        <f xml:space="preserve"> Time!FO$67</f>
        <v>Post ops</v>
      </c>
      <c r="FP3" s="48" t="str">
        <f xml:space="preserve"> Time!FP$67</f>
        <v>Post ops</v>
      </c>
      <c r="FQ3" s="48" t="str">
        <f xml:space="preserve"> Time!FQ$67</f>
        <v>Post ops</v>
      </c>
      <c r="FR3" s="48" t="str">
        <f xml:space="preserve"> Time!FR$67</f>
        <v>Post ops</v>
      </c>
      <c r="FS3" s="48" t="str">
        <f xml:space="preserve"> Time!FS$67</f>
        <v>Post ops</v>
      </c>
      <c r="FT3" s="48" t="str">
        <f xml:space="preserve"> Time!FT$67</f>
        <v>Post ops</v>
      </c>
      <c r="FU3" s="48" t="str">
        <f xml:space="preserve"> Time!FU$67</f>
        <v>Post ops</v>
      </c>
      <c r="FV3" s="48" t="str">
        <f xml:space="preserve"> Time!FV$67</f>
        <v>Post ops</v>
      </c>
      <c r="FW3" s="48" t="str">
        <f xml:space="preserve"> Time!FW$67</f>
        <v>Post ops</v>
      </c>
      <c r="FX3" s="48" t="str">
        <f xml:space="preserve"> Time!FX$67</f>
        <v>Post ops</v>
      </c>
      <c r="FY3" s="48" t="str">
        <f xml:space="preserve"> Time!FY$67</f>
        <v>Post ops</v>
      </c>
      <c r="FZ3" s="48" t="str">
        <f xml:space="preserve"> Time!FZ$67</f>
        <v>Post ops</v>
      </c>
      <c r="GA3" s="48" t="str">
        <f xml:space="preserve"> Time!GA$67</f>
        <v>Post ops</v>
      </c>
      <c r="GB3" s="48" t="str">
        <f xml:space="preserve"> Time!GB$67</f>
        <v>Post ops</v>
      </c>
      <c r="GC3" s="48" t="str">
        <f xml:space="preserve"> Time!GC$67</f>
        <v>Post ops</v>
      </c>
      <c r="GD3" s="48" t="str">
        <f xml:space="preserve"> Time!GD$67</f>
        <v>Post ops</v>
      </c>
      <c r="GE3" s="48" t="str">
        <f xml:space="preserve"> Time!GE$67</f>
        <v>Post ops</v>
      </c>
      <c r="GF3" s="48" t="str">
        <f xml:space="preserve"> Time!GF$67</f>
        <v>Post ops</v>
      </c>
      <c r="GG3" s="48" t="str">
        <f xml:space="preserve"> Time!GG$67</f>
        <v>Post ops</v>
      </c>
      <c r="GH3" s="48" t="str">
        <f xml:space="preserve"> Time!GH$67</f>
        <v>Post ops</v>
      </c>
      <c r="GI3" s="48" t="str">
        <f xml:space="preserve"> Time!GI$67</f>
        <v>Post ops</v>
      </c>
      <c r="GJ3" s="48" t="str">
        <f xml:space="preserve"> Time!GJ$67</f>
        <v>Post ops</v>
      </c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  <c r="IW3"/>
      <c r="IX3"/>
      <c r="IY3"/>
      <c r="IZ3"/>
      <c r="JA3"/>
      <c r="JB3"/>
      <c r="JC3"/>
      <c r="JD3"/>
      <c r="JE3"/>
      <c r="JF3"/>
      <c r="JG3"/>
      <c r="JH3"/>
      <c r="JI3"/>
      <c r="JJ3"/>
      <c r="JK3"/>
      <c r="JL3"/>
      <c r="JM3"/>
      <c r="JN3"/>
      <c r="JO3"/>
      <c r="JP3"/>
      <c r="JQ3"/>
      <c r="JR3"/>
      <c r="JS3"/>
      <c r="JT3"/>
      <c r="JU3"/>
      <c r="JV3"/>
      <c r="JW3"/>
      <c r="JX3"/>
      <c r="JY3"/>
      <c r="JZ3"/>
      <c r="KA3"/>
      <c r="KB3"/>
      <c r="KC3"/>
      <c r="KD3"/>
      <c r="KE3"/>
      <c r="KF3"/>
      <c r="KG3"/>
      <c r="KH3"/>
      <c r="KI3"/>
      <c r="KJ3"/>
      <c r="KK3"/>
      <c r="KL3"/>
      <c r="KM3"/>
      <c r="KN3"/>
      <c r="KO3"/>
      <c r="KP3"/>
      <c r="KQ3"/>
      <c r="KR3"/>
      <c r="KS3"/>
      <c r="KT3"/>
      <c r="KU3"/>
      <c r="KV3"/>
      <c r="KW3"/>
      <c r="KX3"/>
      <c r="KY3"/>
      <c r="KZ3"/>
      <c r="LA3"/>
      <c r="LB3"/>
      <c r="LC3"/>
      <c r="LD3"/>
      <c r="LE3"/>
      <c r="LF3"/>
      <c r="LG3"/>
      <c r="LH3"/>
      <c r="LI3"/>
      <c r="LJ3"/>
      <c r="LK3"/>
      <c r="LL3"/>
      <c r="LM3"/>
      <c r="LN3"/>
      <c r="LO3"/>
      <c r="LP3"/>
      <c r="LQ3"/>
      <c r="LR3"/>
      <c r="LS3"/>
      <c r="LT3"/>
      <c r="LU3"/>
      <c r="LV3"/>
      <c r="LW3"/>
      <c r="LX3"/>
      <c r="LY3"/>
      <c r="LZ3"/>
      <c r="MA3"/>
      <c r="MB3"/>
      <c r="MC3"/>
      <c r="MD3"/>
      <c r="ME3"/>
      <c r="MF3"/>
      <c r="MG3"/>
      <c r="MH3"/>
      <c r="MI3"/>
      <c r="MJ3"/>
      <c r="MK3"/>
      <c r="ML3"/>
      <c r="MM3"/>
      <c r="MN3"/>
      <c r="MO3"/>
      <c r="MP3"/>
      <c r="MQ3"/>
      <c r="MR3"/>
      <c r="MS3"/>
      <c r="MT3"/>
      <c r="MU3"/>
      <c r="MV3"/>
      <c r="MW3"/>
      <c r="MX3"/>
      <c r="MY3"/>
      <c r="MZ3"/>
      <c r="NA3"/>
      <c r="NB3"/>
      <c r="NC3"/>
      <c r="ND3"/>
      <c r="NE3"/>
      <c r="NF3"/>
      <c r="NG3"/>
      <c r="NH3"/>
      <c r="NI3"/>
      <c r="NJ3"/>
      <c r="NK3"/>
      <c r="NL3"/>
      <c r="NM3"/>
      <c r="NN3"/>
      <c r="NO3"/>
      <c r="NP3"/>
      <c r="NQ3"/>
      <c r="NR3"/>
      <c r="NS3"/>
      <c r="NT3"/>
      <c r="NU3"/>
      <c r="NV3"/>
      <c r="NW3"/>
      <c r="NX3"/>
      <c r="NY3"/>
      <c r="NZ3"/>
      <c r="OA3"/>
      <c r="OB3"/>
      <c r="OC3"/>
      <c r="OD3"/>
      <c r="OE3"/>
      <c r="OF3"/>
      <c r="OG3"/>
      <c r="OH3"/>
      <c r="OI3"/>
      <c r="OJ3"/>
      <c r="OK3"/>
      <c r="OL3"/>
      <c r="OM3"/>
      <c r="ON3"/>
      <c r="OO3"/>
      <c r="OP3"/>
      <c r="OQ3"/>
      <c r="OR3"/>
      <c r="OS3"/>
      <c r="OT3"/>
      <c r="OU3"/>
      <c r="OV3"/>
      <c r="OW3"/>
      <c r="OX3"/>
      <c r="OY3"/>
      <c r="OZ3"/>
      <c r="PA3"/>
      <c r="PB3"/>
      <c r="PC3"/>
      <c r="PD3"/>
      <c r="PE3"/>
      <c r="PF3"/>
      <c r="PG3"/>
      <c r="PH3"/>
      <c r="PI3"/>
      <c r="PJ3"/>
      <c r="PK3"/>
      <c r="PL3"/>
      <c r="PM3"/>
      <c r="PN3"/>
      <c r="PO3"/>
      <c r="PP3"/>
      <c r="PQ3"/>
      <c r="PR3"/>
      <c r="PS3"/>
      <c r="PT3"/>
      <c r="PU3"/>
      <c r="PV3"/>
      <c r="PW3"/>
      <c r="PX3"/>
      <c r="PY3"/>
    </row>
    <row r="4" spans="1:441" s="10" customFormat="1" x14ac:dyDescent="0.35">
      <c r="A4" s="15"/>
      <c r="B4" s="15"/>
      <c r="C4" s="21"/>
      <c r="D4" s="60"/>
      <c r="E4" s="266" t="str">
        <f xml:space="preserve"> Time!E$42</f>
        <v>Contract year</v>
      </c>
      <c r="F4" s="350">
        <f xml:space="preserve"> Check!$F$21</f>
        <v>0</v>
      </c>
      <c r="G4" s="121" t="s">
        <v>24</v>
      </c>
      <c r="H4" s="2"/>
      <c r="I4" s="16"/>
      <c r="J4" s="266">
        <f xml:space="preserve"> Time!J$42</f>
        <v>2020</v>
      </c>
      <c r="K4" s="266">
        <f xml:space="preserve"> Time!K$42</f>
        <v>2020</v>
      </c>
      <c r="L4" s="266">
        <f xml:space="preserve"> Time!L$42</f>
        <v>2020</v>
      </c>
      <c r="M4" s="266">
        <f xml:space="preserve"> Time!M$42</f>
        <v>2021</v>
      </c>
      <c r="N4" s="266">
        <f xml:space="preserve"> Time!N$42</f>
        <v>2021</v>
      </c>
      <c r="O4" s="266">
        <f xml:space="preserve"> Time!O$42</f>
        <v>2021</v>
      </c>
      <c r="P4" s="266">
        <f xml:space="preserve"> Time!P$42</f>
        <v>2021</v>
      </c>
      <c r="Q4" s="266">
        <f xml:space="preserve"> Time!Q$42</f>
        <v>2022</v>
      </c>
      <c r="R4" s="266">
        <f xml:space="preserve"> Time!R$42</f>
        <v>2022</v>
      </c>
      <c r="S4" s="266">
        <f xml:space="preserve"> Time!S$42</f>
        <v>2022</v>
      </c>
      <c r="T4" s="266">
        <f xml:space="preserve"> Time!T$42</f>
        <v>2022</v>
      </c>
      <c r="U4" s="266">
        <f xml:space="preserve"> Time!U$42</f>
        <v>2023</v>
      </c>
      <c r="V4" s="266">
        <f xml:space="preserve"> Time!V$42</f>
        <v>2023</v>
      </c>
      <c r="W4" s="266">
        <f xml:space="preserve"> Time!W$42</f>
        <v>2023</v>
      </c>
      <c r="X4" s="266">
        <f xml:space="preserve"> Time!X$42</f>
        <v>2023</v>
      </c>
      <c r="Y4" s="266">
        <f xml:space="preserve"> Time!Y$42</f>
        <v>2024</v>
      </c>
      <c r="Z4" s="266">
        <f xml:space="preserve"> Time!Z$42</f>
        <v>2024</v>
      </c>
      <c r="AA4" s="266">
        <f xml:space="preserve"> Time!AA$42</f>
        <v>2024</v>
      </c>
      <c r="AB4" s="266">
        <f xml:space="preserve"> Time!AB$42</f>
        <v>2024</v>
      </c>
      <c r="AC4" s="266">
        <f xml:space="preserve"> Time!AC$42</f>
        <v>2025</v>
      </c>
      <c r="AD4" s="266">
        <f xml:space="preserve"> Time!AD$42</f>
        <v>2025</v>
      </c>
      <c r="AE4" s="266">
        <f xml:space="preserve"> Time!AE$42</f>
        <v>2025</v>
      </c>
      <c r="AF4" s="266">
        <f xml:space="preserve"> Time!AF$42</f>
        <v>2025</v>
      </c>
      <c r="AG4" s="266">
        <f xml:space="preserve"> Time!AG$42</f>
        <v>2026</v>
      </c>
      <c r="AH4" s="266">
        <f xml:space="preserve"> Time!AH$42</f>
        <v>2026</v>
      </c>
      <c r="AI4" s="266">
        <f xml:space="preserve"> Time!AI$42</f>
        <v>2026</v>
      </c>
      <c r="AJ4" s="266">
        <f xml:space="preserve"> Time!AJ$42</f>
        <v>2026</v>
      </c>
      <c r="AK4" s="266">
        <f xml:space="preserve"> Time!AK$42</f>
        <v>2027</v>
      </c>
      <c r="AL4" s="266">
        <f xml:space="preserve"> Time!AL$42</f>
        <v>2027</v>
      </c>
      <c r="AM4" s="266">
        <f xml:space="preserve"> Time!AM$42</f>
        <v>2027</v>
      </c>
      <c r="AN4" s="266">
        <f xml:space="preserve"> Time!AN$42</f>
        <v>2027</v>
      </c>
      <c r="AO4" s="266">
        <f xml:space="preserve"> Time!AO$42</f>
        <v>2028</v>
      </c>
      <c r="AP4" s="266">
        <f xml:space="preserve"> Time!AP$42</f>
        <v>2028</v>
      </c>
      <c r="AQ4" s="266">
        <f xml:space="preserve"> Time!AQ$42</f>
        <v>2028</v>
      </c>
      <c r="AR4" s="266">
        <f xml:space="preserve"> Time!AR$42</f>
        <v>2028</v>
      </c>
      <c r="AS4" s="266">
        <f xml:space="preserve"> Time!AS$42</f>
        <v>2029</v>
      </c>
      <c r="AT4" s="266">
        <f xml:space="preserve"> Time!AT$42</f>
        <v>2029</v>
      </c>
      <c r="AU4" s="266">
        <f xml:space="preserve"> Time!AU$42</f>
        <v>2029</v>
      </c>
      <c r="AV4" s="266">
        <f xml:space="preserve"> Time!AV$42</f>
        <v>2029</v>
      </c>
      <c r="AW4" s="266">
        <f xml:space="preserve"> Time!AW$42</f>
        <v>2030</v>
      </c>
      <c r="AX4" s="266">
        <f xml:space="preserve"> Time!AX$42</f>
        <v>2030</v>
      </c>
      <c r="AY4" s="266">
        <f xml:space="preserve"> Time!AY$42</f>
        <v>2030</v>
      </c>
      <c r="AZ4" s="266">
        <f xml:space="preserve"> Time!AZ$42</f>
        <v>2030</v>
      </c>
      <c r="BA4" s="266">
        <f xml:space="preserve"> Time!BA$42</f>
        <v>2031</v>
      </c>
      <c r="BB4" s="266">
        <f xml:space="preserve"> Time!BB$42</f>
        <v>2031</v>
      </c>
      <c r="BC4" s="266">
        <f xml:space="preserve"> Time!BC$42</f>
        <v>2031</v>
      </c>
      <c r="BD4" s="266">
        <f xml:space="preserve"> Time!BD$42</f>
        <v>2031</v>
      </c>
      <c r="BE4" s="266">
        <f xml:space="preserve"> Time!BE$42</f>
        <v>2032</v>
      </c>
      <c r="BF4" s="266">
        <f xml:space="preserve"> Time!BF$42</f>
        <v>2032</v>
      </c>
      <c r="BG4" s="266">
        <f xml:space="preserve"> Time!BG$42</f>
        <v>2032</v>
      </c>
      <c r="BH4" s="266">
        <f xml:space="preserve"> Time!BH$42</f>
        <v>2032</v>
      </c>
      <c r="BI4" s="266">
        <f xml:space="preserve"> Time!BI$42</f>
        <v>2033</v>
      </c>
      <c r="BJ4" s="266">
        <f xml:space="preserve"> Time!BJ$42</f>
        <v>2033</v>
      </c>
      <c r="BK4" s="266">
        <f xml:space="preserve"> Time!BK$42</f>
        <v>2033</v>
      </c>
      <c r="BL4" s="266">
        <f xml:space="preserve"> Time!BL$42</f>
        <v>2033</v>
      </c>
      <c r="BM4" s="266">
        <f xml:space="preserve"> Time!BM$42</f>
        <v>2034</v>
      </c>
      <c r="BN4" s="266">
        <f xml:space="preserve"> Time!BN$42</f>
        <v>2034</v>
      </c>
      <c r="BO4" s="266">
        <f xml:space="preserve"> Time!BO$42</f>
        <v>2034</v>
      </c>
      <c r="BP4" s="266">
        <f xml:space="preserve"> Time!BP$42</f>
        <v>2034</v>
      </c>
      <c r="BQ4" s="266">
        <f xml:space="preserve"> Time!BQ$42</f>
        <v>2035</v>
      </c>
      <c r="BR4" s="266">
        <f xml:space="preserve"> Time!BR$42</f>
        <v>2035</v>
      </c>
      <c r="BS4" s="266">
        <f xml:space="preserve"> Time!BS$42</f>
        <v>2035</v>
      </c>
      <c r="BT4" s="266">
        <f xml:space="preserve"> Time!BT$42</f>
        <v>2035</v>
      </c>
      <c r="BU4" s="266">
        <f xml:space="preserve"> Time!BU$42</f>
        <v>2036</v>
      </c>
      <c r="BV4" s="266">
        <f xml:space="preserve"> Time!BV$42</f>
        <v>2036</v>
      </c>
      <c r="BW4" s="266">
        <f xml:space="preserve"> Time!BW$42</f>
        <v>2036</v>
      </c>
      <c r="BX4" s="266">
        <f xml:space="preserve"> Time!BX$42</f>
        <v>2036</v>
      </c>
      <c r="BY4" s="266">
        <f xml:space="preserve"> Time!BY$42</f>
        <v>2037</v>
      </c>
      <c r="BZ4" s="266">
        <f xml:space="preserve"> Time!BZ$42</f>
        <v>2037</v>
      </c>
      <c r="CA4" s="266">
        <f xml:space="preserve"> Time!CA$42</f>
        <v>2037</v>
      </c>
      <c r="CB4" s="266">
        <f xml:space="preserve"> Time!CB$42</f>
        <v>2037</v>
      </c>
      <c r="CC4" s="266">
        <f xml:space="preserve"> Time!CC$42</f>
        <v>2038</v>
      </c>
      <c r="CD4" s="266">
        <f xml:space="preserve"> Time!CD$42</f>
        <v>2038</v>
      </c>
      <c r="CE4" s="266">
        <f xml:space="preserve"> Time!CE$42</f>
        <v>2038</v>
      </c>
      <c r="CF4" s="266">
        <f xml:space="preserve"> Time!CF$42</f>
        <v>2038</v>
      </c>
      <c r="CG4" s="266">
        <f xml:space="preserve"> Time!CG$42</f>
        <v>2039</v>
      </c>
      <c r="CH4" s="266">
        <f xml:space="preserve"> Time!CH$42</f>
        <v>2039</v>
      </c>
      <c r="CI4" s="266">
        <f xml:space="preserve"> Time!CI$42</f>
        <v>2039</v>
      </c>
      <c r="CJ4" s="266">
        <f xml:space="preserve"> Time!CJ$42</f>
        <v>2039</v>
      </c>
      <c r="CK4" s="266">
        <f xml:space="preserve"> Time!CK$42</f>
        <v>2040</v>
      </c>
      <c r="CL4" s="266">
        <f xml:space="preserve"> Time!CL$42</f>
        <v>2040</v>
      </c>
      <c r="CM4" s="266">
        <f xml:space="preserve"> Time!CM$42</f>
        <v>2040</v>
      </c>
      <c r="CN4" s="266">
        <f xml:space="preserve"> Time!CN$42</f>
        <v>2040</v>
      </c>
      <c r="CO4" s="266">
        <f xml:space="preserve"> Time!CO$42</f>
        <v>2041</v>
      </c>
      <c r="CP4" s="266">
        <f xml:space="preserve"> Time!CP$42</f>
        <v>2041</v>
      </c>
      <c r="CQ4" s="266">
        <f xml:space="preserve"> Time!CQ$42</f>
        <v>2041</v>
      </c>
      <c r="CR4" s="266">
        <f xml:space="preserve"> Time!CR$42</f>
        <v>2041</v>
      </c>
      <c r="CS4" s="266">
        <f xml:space="preserve"> Time!CS$42</f>
        <v>2042</v>
      </c>
      <c r="CT4" s="266">
        <f xml:space="preserve"> Time!CT$42</f>
        <v>2042</v>
      </c>
      <c r="CU4" s="266">
        <f xml:space="preserve"> Time!CU$42</f>
        <v>2042</v>
      </c>
      <c r="CV4" s="266">
        <f xml:space="preserve"> Time!CV$42</f>
        <v>2042</v>
      </c>
      <c r="CW4" s="266">
        <f xml:space="preserve"> Time!CW$42</f>
        <v>2043</v>
      </c>
      <c r="CX4" s="266">
        <f xml:space="preserve"> Time!CX$42</f>
        <v>2043</v>
      </c>
      <c r="CY4" s="266">
        <f xml:space="preserve"> Time!CY$42</f>
        <v>2043</v>
      </c>
      <c r="CZ4" s="266">
        <f xml:space="preserve"> Time!CZ$42</f>
        <v>2043</v>
      </c>
      <c r="DA4" s="266">
        <f xml:space="preserve"> Time!DA$42</f>
        <v>2044</v>
      </c>
      <c r="DB4" s="266">
        <f xml:space="preserve"> Time!DB$42</f>
        <v>2044</v>
      </c>
      <c r="DC4" s="266">
        <f xml:space="preserve"> Time!DC$42</f>
        <v>2044</v>
      </c>
      <c r="DD4" s="266">
        <f xml:space="preserve"> Time!DD$42</f>
        <v>2044</v>
      </c>
      <c r="DE4" s="266">
        <f xml:space="preserve"> Time!DE$42</f>
        <v>2045</v>
      </c>
      <c r="DF4" s="266">
        <f xml:space="preserve"> Time!DF$42</f>
        <v>2045</v>
      </c>
      <c r="DG4" s="266">
        <f xml:space="preserve"> Time!DG$42</f>
        <v>2045</v>
      </c>
      <c r="DH4" s="266">
        <f xml:space="preserve"> Time!DH$42</f>
        <v>2045</v>
      </c>
      <c r="DI4" s="266">
        <f xml:space="preserve"> Time!DI$42</f>
        <v>2046</v>
      </c>
      <c r="DJ4" s="266">
        <f xml:space="preserve"> Time!DJ$42</f>
        <v>2046</v>
      </c>
      <c r="DK4" s="266">
        <f xml:space="preserve"> Time!DK$42</f>
        <v>2046</v>
      </c>
      <c r="DL4" s="266">
        <f xml:space="preserve"> Time!DL$42</f>
        <v>2046</v>
      </c>
      <c r="DM4" s="266">
        <f xml:space="preserve"> Time!DM$42</f>
        <v>2047</v>
      </c>
      <c r="DN4" s="266">
        <f xml:space="preserve"> Time!DN$42</f>
        <v>2047</v>
      </c>
      <c r="DO4" s="266">
        <f xml:space="preserve"> Time!DO$42</f>
        <v>2047</v>
      </c>
      <c r="DP4" s="266">
        <f xml:space="preserve"> Time!DP$42</f>
        <v>2047</v>
      </c>
      <c r="DQ4" s="266">
        <f xml:space="preserve"> Time!DQ$42</f>
        <v>2048</v>
      </c>
      <c r="DR4" s="266">
        <f xml:space="preserve"> Time!DR$42</f>
        <v>2048</v>
      </c>
      <c r="DS4" s="266">
        <f xml:space="preserve"> Time!DS$42</f>
        <v>2048</v>
      </c>
      <c r="DT4" s="266">
        <f xml:space="preserve"> Time!DT$42</f>
        <v>2048</v>
      </c>
      <c r="DU4" s="266">
        <f xml:space="preserve"> Time!DU$42</f>
        <v>2049</v>
      </c>
      <c r="DV4" s="266">
        <f xml:space="preserve"> Time!DV$42</f>
        <v>2049</v>
      </c>
      <c r="DW4" s="266">
        <f xml:space="preserve"> Time!DW$42</f>
        <v>2049</v>
      </c>
      <c r="DX4" s="266">
        <f xml:space="preserve"> Time!DX$42</f>
        <v>2049</v>
      </c>
      <c r="DY4" s="266">
        <f xml:space="preserve"> Time!DY$42</f>
        <v>2050</v>
      </c>
      <c r="DZ4" s="266">
        <f xml:space="preserve"> Time!DZ$42</f>
        <v>2050</v>
      </c>
      <c r="EA4" s="266">
        <f xml:space="preserve"> Time!EA$42</f>
        <v>2050</v>
      </c>
      <c r="EB4" s="266">
        <f xml:space="preserve"> Time!EB$42</f>
        <v>2050</v>
      </c>
      <c r="EC4" s="266">
        <f xml:space="preserve"> Time!EC$42</f>
        <v>2051</v>
      </c>
      <c r="ED4" s="266">
        <f xml:space="preserve"> Time!ED$42</f>
        <v>2051</v>
      </c>
      <c r="EE4" s="266">
        <f xml:space="preserve"> Time!EE$42</f>
        <v>2051</v>
      </c>
      <c r="EF4" s="266">
        <f xml:space="preserve"> Time!EF$42</f>
        <v>2051</v>
      </c>
      <c r="EG4" s="266">
        <f xml:space="preserve"> Time!EG$42</f>
        <v>2052</v>
      </c>
      <c r="EH4" s="266">
        <f xml:space="preserve"> Time!EH$42</f>
        <v>2052</v>
      </c>
      <c r="EI4" s="266">
        <f xml:space="preserve"> Time!EI$42</f>
        <v>2052</v>
      </c>
      <c r="EJ4" s="266">
        <f xml:space="preserve"> Time!EJ$42</f>
        <v>2052</v>
      </c>
      <c r="EK4" s="266">
        <f xml:space="preserve"> Time!EK$42</f>
        <v>2053</v>
      </c>
      <c r="EL4" s="266">
        <f xml:space="preserve"> Time!EL$42</f>
        <v>2053</v>
      </c>
      <c r="EM4" s="266">
        <f xml:space="preserve"> Time!EM$42</f>
        <v>2053</v>
      </c>
      <c r="EN4" s="266">
        <f xml:space="preserve"> Time!EN$42</f>
        <v>2053</v>
      </c>
      <c r="EO4" s="266">
        <f xml:space="preserve"> Time!EO$42</f>
        <v>2054</v>
      </c>
      <c r="EP4" s="266">
        <f xml:space="preserve"> Time!EP$42</f>
        <v>2054</v>
      </c>
      <c r="EQ4" s="266">
        <f xml:space="preserve"> Time!EQ$42</f>
        <v>2054</v>
      </c>
      <c r="ER4" s="266">
        <f xml:space="preserve"> Time!ER$42</f>
        <v>2054</v>
      </c>
      <c r="ES4" s="266">
        <f xml:space="preserve"> Time!ES$42</f>
        <v>2055</v>
      </c>
      <c r="ET4" s="266">
        <f xml:space="preserve"> Time!ET$42</f>
        <v>2055</v>
      </c>
      <c r="EU4" s="266">
        <f xml:space="preserve"> Time!EU$42</f>
        <v>2055</v>
      </c>
      <c r="EV4" s="266">
        <f xml:space="preserve"> Time!EV$42</f>
        <v>2055</v>
      </c>
      <c r="EW4" s="266">
        <f xml:space="preserve"> Time!EW$42</f>
        <v>2056</v>
      </c>
      <c r="EX4" s="266">
        <f xml:space="preserve"> Time!EX$42</f>
        <v>2056</v>
      </c>
      <c r="EY4" s="266">
        <f xml:space="preserve"> Time!EY$42</f>
        <v>2056</v>
      </c>
      <c r="EZ4" s="266">
        <f xml:space="preserve"> Time!EZ$42</f>
        <v>2056</v>
      </c>
      <c r="FA4" s="266">
        <f xml:space="preserve"> Time!FA$42</f>
        <v>2057</v>
      </c>
      <c r="FB4" s="266">
        <f xml:space="preserve"> Time!FB$42</f>
        <v>2057</v>
      </c>
      <c r="FC4" s="266">
        <f xml:space="preserve"> Time!FC$42</f>
        <v>2057</v>
      </c>
      <c r="FD4" s="266">
        <f xml:space="preserve"> Time!FD$42</f>
        <v>2057</v>
      </c>
      <c r="FE4" s="266">
        <f xml:space="preserve"> Time!FE$42</f>
        <v>2058</v>
      </c>
      <c r="FF4" s="266">
        <f xml:space="preserve"> Time!FF$42</f>
        <v>2058</v>
      </c>
      <c r="FG4" s="266">
        <f xml:space="preserve"> Time!FG$42</f>
        <v>2058</v>
      </c>
      <c r="FH4" s="266">
        <f xml:space="preserve"> Time!FH$42</f>
        <v>2058</v>
      </c>
      <c r="FI4" s="266">
        <f xml:space="preserve"> Time!FI$42</f>
        <v>2059</v>
      </c>
      <c r="FJ4" s="266">
        <f xml:space="preserve"> Time!FJ$42</f>
        <v>2059</v>
      </c>
      <c r="FK4" s="266">
        <f xml:space="preserve"> Time!FK$42</f>
        <v>2059</v>
      </c>
      <c r="FL4" s="266">
        <f xml:space="preserve"> Time!FL$42</f>
        <v>2059</v>
      </c>
      <c r="FM4" s="266">
        <f xml:space="preserve"> Time!FM$42</f>
        <v>2060</v>
      </c>
      <c r="FN4" s="266">
        <f xml:space="preserve"> Time!FN$42</f>
        <v>2060</v>
      </c>
      <c r="FO4" s="266">
        <f xml:space="preserve"> Time!FO$42</f>
        <v>2060</v>
      </c>
      <c r="FP4" s="266">
        <f xml:space="preserve"> Time!FP$42</f>
        <v>2060</v>
      </c>
      <c r="FQ4" s="266">
        <f xml:space="preserve"> Time!FQ$42</f>
        <v>2061</v>
      </c>
      <c r="FR4" s="266">
        <f xml:space="preserve"> Time!FR$42</f>
        <v>2061</v>
      </c>
      <c r="FS4" s="266">
        <f xml:space="preserve"> Time!FS$42</f>
        <v>2061</v>
      </c>
      <c r="FT4" s="266">
        <f xml:space="preserve"> Time!FT$42</f>
        <v>2061</v>
      </c>
      <c r="FU4" s="266">
        <f xml:space="preserve"> Time!FU$42</f>
        <v>2062</v>
      </c>
      <c r="FV4" s="266">
        <f xml:space="preserve"> Time!FV$42</f>
        <v>2062</v>
      </c>
      <c r="FW4" s="266">
        <f xml:space="preserve"> Time!FW$42</f>
        <v>2062</v>
      </c>
      <c r="FX4" s="266">
        <f xml:space="preserve"> Time!FX$42</f>
        <v>2062</v>
      </c>
      <c r="FY4" s="266">
        <f xml:space="preserve"> Time!FY$42</f>
        <v>2063</v>
      </c>
      <c r="FZ4" s="266">
        <f xml:space="preserve"> Time!FZ$42</f>
        <v>2063</v>
      </c>
      <c r="GA4" s="266">
        <f xml:space="preserve"> Time!GA$42</f>
        <v>2063</v>
      </c>
      <c r="GB4" s="266">
        <f xml:space="preserve"> Time!GB$42</f>
        <v>2063</v>
      </c>
      <c r="GC4" s="266">
        <f xml:space="preserve"> Time!GC$42</f>
        <v>2064</v>
      </c>
      <c r="GD4" s="266">
        <f xml:space="preserve"> Time!GD$42</f>
        <v>2064</v>
      </c>
      <c r="GE4" s="266">
        <f xml:space="preserve"> Time!GE$42</f>
        <v>2064</v>
      </c>
      <c r="GF4" s="266">
        <f xml:space="preserve"> Time!GF$42</f>
        <v>2064</v>
      </c>
      <c r="GG4" s="266">
        <f xml:space="preserve"> Time!GG$42</f>
        <v>2065</v>
      </c>
      <c r="GH4" s="266">
        <f xml:space="preserve"> Time!GH$42</f>
        <v>2065</v>
      </c>
      <c r="GI4" s="266">
        <f xml:space="preserve"> Time!GI$42</f>
        <v>2065</v>
      </c>
      <c r="GJ4" s="266">
        <f xml:space="preserve"> Time!GJ$42</f>
        <v>2065</v>
      </c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  <c r="HE4"/>
      <c r="HF4"/>
      <c r="HG4"/>
      <c r="HH4"/>
      <c r="HI4"/>
      <c r="HJ4"/>
      <c r="HK4"/>
      <c r="HL4"/>
      <c r="HM4"/>
      <c r="HN4"/>
      <c r="HO4"/>
      <c r="HP4"/>
      <c r="HQ4"/>
      <c r="HR4"/>
      <c r="HS4"/>
      <c r="HT4"/>
      <c r="HU4"/>
      <c r="HV4"/>
      <c r="HW4"/>
      <c r="HX4"/>
      <c r="HY4"/>
      <c r="HZ4"/>
      <c r="IA4"/>
      <c r="IB4"/>
      <c r="IC4"/>
      <c r="ID4"/>
      <c r="IE4"/>
      <c r="IF4"/>
      <c r="IG4"/>
      <c r="IH4"/>
      <c r="II4"/>
      <c r="IJ4"/>
      <c r="IK4"/>
      <c r="IL4"/>
      <c r="IM4"/>
      <c r="IN4"/>
      <c r="IO4"/>
      <c r="IP4"/>
      <c r="IQ4"/>
      <c r="IR4"/>
      <c r="IS4"/>
      <c r="IT4"/>
      <c r="IU4"/>
      <c r="IV4"/>
      <c r="IW4"/>
      <c r="IX4"/>
      <c r="IY4"/>
      <c r="IZ4"/>
      <c r="JA4"/>
      <c r="JB4"/>
      <c r="JC4"/>
      <c r="JD4"/>
      <c r="JE4"/>
      <c r="JF4"/>
      <c r="JG4"/>
      <c r="JH4"/>
      <c r="JI4"/>
      <c r="JJ4"/>
      <c r="JK4"/>
      <c r="JL4"/>
      <c r="JM4"/>
      <c r="JN4"/>
      <c r="JO4"/>
      <c r="JP4"/>
      <c r="JQ4"/>
      <c r="JR4"/>
      <c r="JS4"/>
      <c r="JT4"/>
      <c r="JU4"/>
      <c r="JV4"/>
      <c r="JW4"/>
      <c r="JX4"/>
      <c r="JY4"/>
      <c r="JZ4"/>
      <c r="KA4"/>
      <c r="KB4"/>
      <c r="KC4"/>
      <c r="KD4"/>
      <c r="KE4"/>
      <c r="KF4"/>
      <c r="KG4"/>
      <c r="KH4"/>
      <c r="KI4"/>
      <c r="KJ4"/>
      <c r="KK4"/>
      <c r="KL4"/>
      <c r="KM4"/>
      <c r="KN4"/>
      <c r="KO4"/>
      <c r="KP4"/>
      <c r="KQ4"/>
      <c r="KR4"/>
      <c r="KS4"/>
      <c r="KT4"/>
      <c r="KU4"/>
      <c r="KV4"/>
      <c r="KW4"/>
      <c r="KX4"/>
      <c r="KY4"/>
      <c r="KZ4"/>
      <c r="LA4"/>
      <c r="LB4"/>
      <c r="LC4"/>
      <c r="LD4"/>
      <c r="LE4"/>
      <c r="LF4"/>
      <c r="LG4"/>
      <c r="LH4"/>
      <c r="LI4"/>
      <c r="LJ4"/>
      <c r="LK4"/>
      <c r="LL4"/>
      <c r="LM4"/>
      <c r="LN4"/>
      <c r="LO4"/>
      <c r="LP4"/>
      <c r="LQ4"/>
      <c r="LR4"/>
      <c r="LS4"/>
      <c r="LT4"/>
      <c r="LU4"/>
      <c r="LV4"/>
      <c r="LW4"/>
      <c r="LX4"/>
      <c r="LY4"/>
      <c r="LZ4"/>
      <c r="MA4"/>
      <c r="MB4"/>
      <c r="MC4"/>
      <c r="MD4"/>
      <c r="ME4"/>
      <c r="MF4"/>
      <c r="MG4"/>
      <c r="MH4"/>
      <c r="MI4"/>
      <c r="MJ4"/>
      <c r="MK4"/>
      <c r="ML4"/>
      <c r="MM4"/>
      <c r="MN4"/>
      <c r="MO4"/>
      <c r="MP4"/>
      <c r="MQ4"/>
      <c r="MR4"/>
      <c r="MS4"/>
      <c r="MT4"/>
      <c r="MU4"/>
      <c r="MV4"/>
      <c r="MW4"/>
      <c r="MX4"/>
      <c r="MY4"/>
      <c r="MZ4"/>
      <c r="NA4"/>
      <c r="NB4"/>
      <c r="NC4"/>
      <c r="ND4"/>
      <c r="NE4"/>
      <c r="NF4"/>
      <c r="NG4"/>
      <c r="NH4"/>
      <c r="NI4"/>
      <c r="NJ4"/>
      <c r="NK4"/>
      <c r="NL4"/>
      <c r="NM4"/>
      <c r="NN4"/>
      <c r="NO4"/>
      <c r="NP4"/>
      <c r="NQ4"/>
      <c r="NR4"/>
      <c r="NS4"/>
      <c r="NT4"/>
      <c r="NU4"/>
      <c r="NV4"/>
      <c r="NW4"/>
      <c r="NX4"/>
      <c r="NY4"/>
      <c r="NZ4"/>
      <c r="OA4"/>
      <c r="OB4"/>
      <c r="OC4"/>
      <c r="OD4"/>
      <c r="OE4"/>
      <c r="OF4"/>
      <c r="OG4"/>
      <c r="OH4"/>
      <c r="OI4"/>
      <c r="OJ4"/>
      <c r="OK4"/>
      <c r="OL4"/>
      <c r="OM4"/>
      <c r="ON4"/>
      <c r="OO4"/>
      <c r="OP4"/>
      <c r="OQ4"/>
      <c r="OR4"/>
      <c r="OS4"/>
      <c r="OT4"/>
      <c r="OU4"/>
      <c r="OV4"/>
      <c r="OW4"/>
      <c r="OX4"/>
      <c r="OY4"/>
      <c r="OZ4"/>
      <c r="PA4"/>
      <c r="PB4"/>
      <c r="PC4"/>
      <c r="PD4"/>
      <c r="PE4"/>
      <c r="PF4"/>
      <c r="PG4"/>
      <c r="PH4"/>
      <c r="PI4"/>
      <c r="PJ4"/>
      <c r="PK4"/>
      <c r="PL4"/>
      <c r="PM4"/>
      <c r="PN4"/>
      <c r="PO4"/>
      <c r="PP4"/>
      <c r="PQ4"/>
      <c r="PR4"/>
      <c r="PS4"/>
      <c r="PT4"/>
      <c r="PU4"/>
      <c r="PV4"/>
      <c r="PW4"/>
      <c r="PX4"/>
      <c r="PY4"/>
    </row>
    <row r="5" spans="1:441" s="10" customFormat="1" x14ac:dyDescent="0.35">
      <c r="A5" s="15"/>
      <c r="B5" s="15"/>
      <c r="C5" s="21"/>
      <c r="D5" s="60"/>
      <c r="E5" s="2" t="str">
        <f xml:space="preserve"> Time!E$10</f>
        <v>Model column counter</v>
      </c>
      <c r="F5" s="44" t="s">
        <v>19</v>
      </c>
      <c r="G5" s="45" t="s">
        <v>17</v>
      </c>
      <c r="H5" s="44" t="s">
        <v>18</v>
      </c>
      <c r="I5" s="16"/>
      <c r="J5" s="2">
        <f xml:space="preserve"> Time!J$10</f>
        <v>1</v>
      </c>
      <c r="K5" s="2">
        <f xml:space="preserve"> Time!K$10</f>
        <v>2</v>
      </c>
      <c r="L5" s="2">
        <f xml:space="preserve"> Time!L$10</f>
        <v>3</v>
      </c>
      <c r="M5" s="2">
        <f xml:space="preserve"> Time!M$10</f>
        <v>4</v>
      </c>
      <c r="N5" s="2">
        <f xml:space="preserve"> Time!N$10</f>
        <v>5</v>
      </c>
      <c r="O5" s="2">
        <f xml:space="preserve"> Time!O$10</f>
        <v>6</v>
      </c>
      <c r="P5" s="2">
        <f xml:space="preserve"> Time!P$10</f>
        <v>7</v>
      </c>
      <c r="Q5" s="2">
        <f xml:space="preserve"> Time!Q$10</f>
        <v>8</v>
      </c>
      <c r="R5" s="2">
        <f xml:space="preserve"> Time!R$10</f>
        <v>9</v>
      </c>
      <c r="S5" s="2">
        <f xml:space="preserve"> Time!S$10</f>
        <v>10</v>
      </c>
      <c r="T5" s="2">
        <f xml:space="preserve"> Time!T$10</f>
        <v>11</v>
      </c>
      <c r="U5" s="2">
        <f xml:space="preserve"> Time!U$10</f>
        <v>12</v>
      </c>
      <c r="V5" s="2">
        <f xml:space="preserve"> Time!V$10</f>
        <v>13</v>
      </c>
      <c r="W5" s="2">
        <f xml:space="preserve"> Time!W$10</f>
        <v>14</v>
      </c>
      <c r="X5" s="2">
        <f xml:space="preserve"> Time!X$10</f>
        <v>15</v>
      </c>
      <c r="Y5" s="2">
        <f xml:space="preserve"> Time!Y$10</f>
        <v>16</v>
      </c>
      <c r="Z5" s="2">
        <f xml:space="preserve"> Time!Z$10</f>
        <v>17</v>
      </c>
      <c r="AA5" s="2">
        <f xml:space="preserve"> Time!AA$10</f>
        <v>18</v>
      </c>
      <c r="AB5" s="2">
        <f xml:space="preserve"> Time!AB$10</f>
        <v>19</v>
      </c>
      <c r="AC5" s="2">
        <f xml:space="preserve"> Time!AC$10</f>
        <v>20</v>
      </c>
      <c r="AD5" s="2">
        <f xml:space="preserve"> Time!AD$10</f>
        <v>21</v>
      </c>
      <c r="AE5" s="2">
        <f xml:space="preserve"> Time!AE$10</f>
        <v>22</v>
      </c>
      <c r="AF5" s="2">
        <f xml:space="preserve"> Time!AF$10</f>
        <v>23</v>
      </c>
      <c r="AG5" s="2">
        <f xml:space="preserve"> Time!AG$10</f>
        <v>24</v>
      </c>
      <c r="AH5" s="2">
        <f xml:space="preserve"> Time!AH$10</f>
        <v>25</v>
      </c>
      <c r="AI5" s="2">
        <f xml:space="preserve"> Time!AI$10</f>
        <v>26</v>
      </c>
      <c r="AJ5" s="2">
        <f xml:space="preserve"> Time!AJ$10</f>
        <v>27</v>
      </c>
      <c r="AK5" s="2">
        <f xml:space="preserve"> Time!AK$10</f>
        <v>28</v>
      </c>
      <c r="AL5" s="2">
        <f xml:space="preserve"> Time!AL$10</f>
        <v>29</v>
      </c>
      <c r="AM5" s="2">
        <f xml:space="preserve"> Time!AM$10</f>
        <v>30</v>
      </c>
      <c r="AN5" s="2">
        <f xml:space="preserve"> Time!AN$10</f>
        <v>31</v>
      </c>
      <c r="AO5" s="2">
        <f xml:space="preserve"> Time!AO$10</f>
        <v>32</v>
      </c>
      <c r="AP5" s="2">
        <f xml:space="preserve"> Time!AP$10</f>
        <v>33</v>
      </c>
      <c r="AQ5" s="2">
        <f xml:space="preserve"> Time!AQ$10</f>
        <v>34</v>
      </c>
      <c r="AR5" s="2">
        <f xml:space="preserve"> Time!AR$10</f>
        <v>35</v>
      </c>
      <c r="AS5" s="2">
        <f xml:space="preserve"> Time!AS$10</f>
        <v>36</v>
      </c>
      <c r="AT5" s="2">
        <f xml:space="preserve"> Time!AT$10</f>
        <v>37</v>
      </c>
      <c r="AU5" s="2">
        <f xml:space="preserve"> Time!AU$10</f>
        <v>38</v>
      </c>
      <c r="AV5" s="2">
        <f xml:space="preserve"> Time!AV$10</f>
        <v>39</v>
      </c>
      <c r="AW5" s="2">
        <f xml:space="preserve"> Time!AW$10</f>
        <v>40</v>
      </c>
      <c r="AX5" s="2">
        <f xml:space="preserve"> Time!AX$10</f>
        <v>41</v>
      </c>
      <c r="AY5" s="2">
        <f xml:space="preserve"> Time!AY$10</f>
        <v>42</v>
      </c>
      <c r="AZ5" s="2">
        <f xml:space="preserve"> Time!AZ$10</f>
        <v>43</v>
      </c>
      <c r="BA5" s="2">
        <f xml:space="preserve"> Time!BA$10</f>
        <v>44</v>
      </c>
      <c r="BB5" s="2">
        <f xml:space="preserve"> Time!BB$10</f>
        <v>45</v>
      </c>
      <c r="BC5" s="2">
        <f xml:space="preserve"> Time!BC$10</f>
        <v>46</v>
      </c>
      <c r="BD5" s="2">
        <f xml:space="preserve"> Time!BD$10</f>
        <v>47</v>
      </c>
      <c r="BE5" s="2">
        <f xml:space="preserve"> Time!BE$10</f>
        <v>48</v>
      </c>
      <c r="BF5" s="2">
        <f xml:space="preserve"> Time!BF$10</f>
        <v>49</v>
      </c>
      <c r="BG5" s="2">
        <f xml:space="preserve"> Time!BG$10</f>
        <v>50</v>
      </c>
      <c r="BH5" s="2">
        <f xml:space="preserve"> Time!BH$10</f>
        <v>51</v>
      </c>
      <c r="BI5" s="2">
        <f xml:space="preserve"> Time!BI$10</f>
        <v>52</v>
      </c>
      <c r="BJ5" s="2">
        <f xml:space="preserve"> Time!BJ$10</f>
        <v>53</v>
      </c>
      <c r="BK5" s="2">
        <f xml:space="preserve"> Time!BK$10</f>
        <v>54</v>
      </c>
      <c r="BL5" s="2">
        <f xml:space="preserve"> Time!BL$10</f>
        <v>55</v>
      </c>
      <c r="BM5" s="2">
        <f xml:space="preserve"> Time!BM$10</f>
        <v>56</v>
      </c>
      <c r="BN5" s="2">
        <f xml:space="preserve"> Time!BN$10</f>
        <v>57</v>
      </c>
      <c r="BO5" s="2">
        <f xml:space="preserve"> Time!BO$10</f>
        <v>58</v>
      </c>
      <c r="BP5" s="2">
        <f xml:space="preserve"> Time!BP$10</f>
        <v>59</v>
      </c>
      <c r="BQ5" s="2">
        <f xml:space="preserve"> Time!BQ$10</f>
        <v>60</v>
      </c>
      <c r="BR5" s="2">
        <f xml:space="preserve"> Time!BR$10</f>
        <v>61</v>
      </c>
      <c r="BS5" s="2">
        <f xml:space="preserve"> Time!BS$10</f>
        <v>62</v>
      </c>
      <c r="BT5" s="2">
        <f xml:space="preserve"> Time!BT$10</f>
        <v>63</v>
      </c>
      <c r="BU5" s="2">
        <f xml:space="preserve"> Time!BU$10</f>
        <v>64</v>
      </c>
      <c r="BV5" s="2">
        <f xml:space="preserve"> Time!BV$10</f>
        <v>65</v>
      </c>
      <c r="BW5" s="2">
        <f xml:space="preserve"> Time!BW$10</f>
        <v>66</v>
      </c>
      <c r="BX5" s="2">
        <f xml:space="preserve"> Time!BX$10</f>
        <v>67</v>
      </c>
      <c r="BY5" s="2">
        <f xml:space="preserve"> Time!BY$10</f>
        <v>68</v>
      </c>
      <c r="BZ5" s="2">
        <f xml:space="preserve"> Time!BZ$10</f>
        <v>69</v>
      </c>
      <c r="CA5" s="2">
        <f xml:space="preserve"> Time!CA$10</f>
        <v>70</v>
      </c>
      <c r="CB5" s="2">
        <f xml:space="preserve"> Time!CB$10</f>
        <v>71</v>
      </c>
      <c r="CC5" s="2">
        <f xml:space="preserve"> Time!CC$10</f>
        <v>72</v>
      </c>
      <c r="CD5" s="2">
        <f xml:space="preserve"> Time!CD$10</f>
        <v>73</v>
      </c>
      <c r="CE5" s="2">
        <f xml:space="preserve"> Time!CE$10</f>
        <v>74</v>
      </c>
      <c r="CF5" s="2">
        <f xml:space="preserve"> Time!CF$10</f>
        <v>75</v>
      </c>
      <c r="CG5" s="2">
        <f xml:space="preserve"> Time!CG$10</f>
        <v>76</v>
      </c>
      <c r="CH5" s="2">
        <f xml:space="preserve"> Time!CH$10</f>
        <v>77</v>
      </c>
      <c r="CI5" s="2">
        <f xml:space="preserve"> Time!CI$10</f>
        <v>78</v>
      </c>
      <c r="CJ5" s="2">
        <f xml:space="preserve"> Time!CJ$10</f>
        <v>79</v>
      </c>
      <c r="CK5" s="2">
        <f xml:space="preserve"> Time!CK$10</f>
        <v>80</v>
      </c>
      <c r="CL5" s="2">
        <f xml:space="preserve"> Time!CL$10</f>
        <v>81</v>
      </c>
      <c r="CM5" s="2">
        <f xml:space="preserve"> Time!CM$10</f>
        <v>82</v>
      </c>
      <c r="CN5" s="2">
        <f xml:space="preserve"> Time!CN$10</f>
        <v>83</v>
      </c>
      <c r="CO5" s="2">
        <f xml:space="preserve"> Time!CO$10</f>
        <v>84</v>
      </c>
      <c r="CP5" s="2">
        <f xml:space="preserve"> Time!CP$10</f>
        <v>85</v>
      </c>
      <c r="CQ5" s="2">
        <f xml:space="preserve"> Time!CQ$10</f>
        <v>86</v>
      </c>
      <c r="CR5" s="2">
        <f xml:space="preserve"> Time!CR$10</f>
        <v>87</v>
      </c>
      <c r="CS5" s="2">
        <f xml:space="preserve"> Time!CS$10</f>
        <v>88</v>
      </c>
      <c r="CT5" s="2">
        <f xml:space="preserve"> Time!CT$10</f>
        <v>89</v>
      </c>
      <c r="CU5" s="2">
        <f xml:space="preserve"> Time!CU$10</f>
        <v>90</v>
      </c>
      <c r="CV5" s="2">
        <f xml:space="preserve"> Time!CV$10</f>
        <v>91</v>
      </c>
      <c r="CW5" s="2">
        <f xml:space="preserve"> Time!CW$10</f>
        <v>92</v>
      </c>
      <c r="CX5" s="2">
        <f xml:space="preserve"> Time!CX$10</f>
        <v>93</v>
      </c>
      <c r="CY5" s="2">
        <f xml:space="preserve"> Time!CY$10</f>
        <v>94</v>
      </c>
      <c r="CZ5" s="2">
        <f xml:space="preserve"> Time!CZ$10</f>
        <v>95</v>
      </c>
      <c r="DA5" s="2">
        <f xml:space="preserve"> Time!DA$10</f>
        <v>96</v>
      </c>
      <c r="DB5" s="2">
        <f xml:space="preserve"> Time!DB$10</f>
        <v>97</v>
      </c>
      <c r="DC5" s="2">
        <f xml:space="preserve"> Time!DC$10</f>
        <v>98</v>
      </c>
      <c r="DD5" s="2">
        <f xml:space="preserve"> Time!DD$10</f>
        <v>99</v>
      </c>
      <c r="DE5" s="2">
        <f xml:space="preserve"> Time!DE$10</f>
        <v>100</v>
      </c>
      <c r="DF5" s="2">
        <f xml:space="preserve"> Time!DF$10</f>
        <v>101</v>
      </c>
      <c r="DG5" s="2">
        <f xml:space="preserve"> Time!DG$10</f>
        <v>102</v>
      </c>
      <c r="DH5" s="2">
        <f xml:space="preserve"> Time!DH$10</f>
        <v>103</v>
      </c>
      <c r="DI5" s="2">
        <f xml:space="preserve"> Time!DI$10</f>
        <v>104</v>
      </c>
      <c r="DJ5" s="2">
        <f xml:space="preserve"> Time!DJ$10</f>
        <v>105</v>
      </c>
      <c r="DK5" s="2">
        <f xml:space="preserve"> Time!DK$10</f>
        <v>106</v>
      </c>
      <c r="DL5" s="2">
        <f xml:space="preserve"> Time!DL$10</f>
        <v>107</v>
      </c>
      <c r="DM5" s="2">
        <f xml:space="preserve"> Time!DM$10</f>
        <v>108</v>
      </c>
      <c r="DN5" s="2">
        <f xml:space="preserve"> Time!DN$10</f>
        <v>109</v>
      </c>
      <c r="DO5" s="2">
        <f xml:space="preserve"> Time!DO$10</f>
        <v>110</v>
      </c>
      <c r="DP5" s="2">
        <f xml:space="preserve"> Time!DP$10</f>
        <v>111</v>
      </c>
      <c r="DQ5" s="2">
        <f xml:space="preserve"> Time!DQ$10</f>
        <v>112</v>
      </c>
      <c r="DR5" s="2">
        <f xml:space="preserve"> Time!DR$10</f>
        <v>113</v>
      </c>
      <c r="DS5" s="2">
        <f xml:space="preserve"> Time!DS$10</f>
        <v>114</v>
      </c>
      <c r="DT5" s="2">
        <f xml:space="preserve"> Time!DT$10</f>
        <v>115</v>
      </c>
      <c r="DU5" s="2">
        <f xml:space="preserve"> Time!DU$10</f>
        <v>116</v>
      </c>
      <c r="DV5" s="2">
        <f xml:space="preserve"> Time!DV$10</f>
        <v>117</v>
      </c>
      <c r="DW5" s="2">
        <f xml:space="preserve"> Time!DW$10</f>
        <v>118</v>
      </c>
      <c r="DX5" s="2">
        <f xml:space="preserve"> Time!DX$10</f>
        <v>119</v>
      </c>
      <c r="DY5" s="2">
        <f xml:space="preserve"> Time!DY$10</f>
        <v>120</v>
      </c>
      <c r="DZ5" s="2">
        <f xml:space="preserve"> Time!DZ$10</f>
        <v>121</v>
      </c>
      <c r="EA5" s="2">
        <f xml:space="preserve"> Time!EA$10</f>
        <v>122</v>
      </c>
      <c r="EB5" s="2">
        <f xml:space="preserve"> Time!EB$10</f>
        <v>123</v>
      </c>
      <c r="EC5" s="2">
        <f xml:space="preserve"> Time!EC$10</f>
        <v>124</v>
      </c>
      <c r="ED5" s="2">
        <f xml:space="preserve"> Time!ED$10</f>
        <v>125</v>
      </c>
      <c r="EE5" s="2">
        <f xml:space="preserve"> Time!EE$10</f>
        <v>126</v>
      </c>
      <c r="EF5" s="2">
        <f xml:space="preserve"> Time!EF$10</f>
        <v>127</v>
      </c>
      <c r="EG5" s="2">
        <f xml:space="preserve"> Time!EG$10</f>
        <v>128</v>
      </c>
      <c r="EH5" s="2">
        <f xml:space="preserve"> Time!EH$10</f>
        <v>129</v>
      </c>
      <c r="EI5" s="2">
        <f xml:space="preserve"> Time!EI$10</f>
        <v>130</v>
      </c>
      <c r="EJ5" s="2">
        <f xml:space="preserve"> Time!EJ$10</f>
        <v>131</v>
      </c>
      <c r="EK5" s="2">
        <f xml:space="preserve"> Time!EK$10</f>
        <v>132</v>
      </c>
      <c r="EL5" s="2">
        <f xml:space="preserve"> Time!EL$10</f>
        <v>133</v>
      </c>
      <c r="EM5" s="2">
        <f xml:space="preserve"> Time!EM$10</f>
        <v>134</v>
      </c>
      <c r="EN5" s="2">
        <f xml:space="preserve"> Time!EN$10</f>
        <v>135</v>
      </c>
      <c r="EO5" s="2">
        <f xml:space="preserve"> Time!EO$10</f>
        <v>136</v>
      </c>
      <c r="EP5" s="2">
        <f xml:space="preserve"> Time!EP$10</f>
        <v>137</v>
      </c>
      <c r="EQ5" s="2">
        <f xml:space="preserve"> Time!EQ$10</f>
        <v>138</v>
      </c>
      <c r="ER5" s="2">
        <f xml:space="preserve"> Time!ER$10</f>
        <v>139</v>
      </c>
      <c r="ES5" s="2">
        <f xml:space="preserve"> Time!ES$10</f>
        <v>140</v>
      </c>
      <c r="ET5" s="2">
        <f xml:space="preserve"> Time!ET$10</f>
        <v>141</v>
      </c>
      <c r="EU5" s="2">
        <f xml:space="preserve"> Time!EU$10</f>
        <v>142</v>
      </c>
      <c r="EV5" s="2">
        <f xml:space="preserve"> Time!EV$10</f>
        <v>143</v>
      </c>
      <c r="EW5" s="2">
        <f xml:space="preserve"> Time!EW$10</f>
        <v>144</v>
      </c>
      <c r="EX5" s="2">
        <f xml:space="preserve"> Time!EX$10</f>
        <v>145</v>
      </c>
      <c r="EY5" s="2">
        <f xml:space="preserve"> Time!EY$10</f>
        <v>146</v>
      </c>
      <c r="EZ5" s="2">
        <f xml:space="preserve"> Time!EZ$10</f>
        <v>147</v>
      </c>
      <c r="FA5" s="2">
        <f xml:space="preserve"> Time!FA$10</f>
        <v>148</v>
      </c>
      <c r="FB5" s="2">
        <f xml:space="preserve"> Time!FB$10</f>
        <v>149</v>
      </c>
      <c r="FC5" s="2">
        <f xml:space="preserve"> Time!FC$10</f>
        <v>150</v>
      </c>
      <c r="FD5" s="2">
        <f xml:space="preserve"> Time!FD$10</f>
        <v>151</v>
      </c>
      <c r="FE5" s="2">
        <f xml:space="preserve"> Time!FE$10</f>
        <v>152</v>
      </c>
      <c r="FF5" s="2">
        <f xml:space="preserve"> Time!FF$10</f>
        <v>153</v>
      </c>
      <c r="FG5" s="2">
        <f xml:space="preserve"> Time!FG$10</f>
        <v>154</v>
      </c>
      <c r="FH5" s="2">
        <f xml:space="preserve"> Time!FH$10</f>
        <v>155</v>
      </c>
      <c r="FI5" s="2">
        <f xml:space="preserve"> Time!FI$10</f>
        <v>156</v>
      </c>
      <c r="FJ5" s="2">
        <f xml:space="preserve"> Time!FJ$10</f>
        <v>157</v>
      </c>
      <c r="FK5" s="2">
        <f xml:space="preserve"> Time!FK$10</f>
        <v>158</v>
      </c>
      <c r="FL5" s="2">
        <f xml:space="preserve"> Time!FL$10</f>
        <v>159</v>
      </c>
      <c r="FM5" s="2">
        <f xml:space="preserve"> Time!FM$10</f>
        <v>160</v>
      </c>
      <c r="FN5" s="2">
        <f xml:space="preserve"> Time!FN$10</f>
        <v>161</v>
      </c>
      <c r="FO5" s="2">
        <f xml:space="preserve"> Time!FO$10</f>
        <v>162</v>
      </c>
      <c r="FP5" s="2">
        <f xml:space="preserve"> Time!FP$10</f>
        <v>163</v>
      </c>
      <c r="FQ5" s="2">
        <f xml:space="preserve"> Time!FQ$10</f>
        <v>164</v>
      </c>
      <c r="FR5" s="2">
        <f xml:space="preserve"> Time!FR$10</f>
        <v>165</v>
      </c>
      <c r="FS5" s="2">
        <f xml:space="preserve"> Time!FS$10</f>
        <v>166</v>
      </c>
      <c r="FT5" s="2">
        <f xml:space="preserve"> Time!FT$10</f>
        <v>167</v>
      </c>
      <c r="FU5" s="2">
        <f xml:space="preserve"> Time!FU$10</f>
        <v>168</v>
      </c>
      <c r="FV5" s="2">
        <f xml:space="preserve"> Time!FV$10</f>
        <v>169</v>
      </c>
      <c r="FW5" s="2">
        <f xml:space="preserve"> Time!FW$10</f>
        <v>170</v>
      </c>
      <c r="FX5" s="2">
        <f xml:space="preserve"> Time!FX$10</f>
        <v>171</v>
      </c>
      <c r="FY5" s="2">
        <f xml:space="preserve"> Time!FY$10</f>
        <v>172</v>
      </c>
      <c r="FZ5" s="2">
        <f xml:space="preserve"> Time!FZ$10</f>
        <v>173</v>
      </c>
      <c r="GA5" s="2">
        <f xml:space="preserve"> Time!GA$10</f>
        <v>174</v>
      </c>
      <c r="GB5" s="2">
        <f xml:space="preserve"> Time!GB$10</f>
        <v>175</v>
      </c>
      <c r="GC5" s="2">
        <f xml:space="preserve"> Time!GC$10</f>
        <v>176</v>
      </c>
      <c r="GD5" s="2">
        <f xml:space="preserve"> Time!GD$10</f>
        <v>177</v>
      </c>
      <c r="GE5" s="2">
        <f xml:space="preserve"> Time!GE$10</f>
        <v>178</v>
      </c>
      <c r="GF5" s="2">
        <f xml:space="preserve"> Time!GF$10</f>
        <v>179</v>
      </c>
      <c r="GG5" s="2">
        <f xml:space="preserve"> Time!GG$10</f>
        <v>180</v>
      </c>
      <c r="GH5" s="2">
        <f xml:space="preserve"> Time!GH$10</f>
        <v>181</v>
      </c>
      <c r="GI5" s="2">
        <f xml:space="preserve"> Time!GI$10</f>
        <v>182</v>
      </c>
      <c r="GJ5" s="2">
        <f xml:space="preserve"> Time!GJ$10</f>
        <v>183</v>
      </c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  <c r="HB5"/>
      <c r="HC5"/>
      <c r="HD5"/>
      <c r="HE5"/>
      <c r="HF5"/>
      <c r="HG5"/>
      <c r="HH5"/>
      <c r="HI5"/>
      <c r="HJ5"/>
      <c r="HK5"/>
      <c r="HL5"/>
      <c r="HM5"/>
      <c r="HN5"/>
      <c r="HO5"/>
      <c r="HP5"/>
      <c r="HQ5"/>
      <c r="HR5"/>
      <c r="HS5"/>
      <c r="HT5"/>
      <c r="HU5"/>
      <c r="HV5"/>
      <c r="HW5"/>
      <c r="HX5"/>
      <c r="HY5"/>
      <c r="HZ5"/>
      <c r="IA5"/>
      <c r="IB5"/>
      <c r="IC5"/>
      <c r="ID5"/>
      <c r="IE5"/>
      <c r="IF5"/>
      <c r="IG5"/>
      <c r="IH5"/>
      <c r="II5"/>
      <c r="IJ5"/>
      <c r="IK5"/>
      <c r="IL5"/>
      <c r="IM5"/>
      <c r="IN5"/>
      <c r="IO5"/>
      <c r="IP5"/>
      <c r="IQ5"/>
      <c r="IR5"/>
      <c r="IS5"/>
      <c r="IT5"/>
      <c r="IU5"/>
      <c r="IV5"/>
      <c r="IW5"/>
      <c r="IX5"/>
      <c r="IY5"/>
      <c r="IZ5"/>
      <c r="JA5"/>
      <c r="JB5"/>
      <c r="JC5"/>
      <c r="JD5"/>
      <c r="JE5"/>
      <c r="JF5"/>
      <c r="JG5"/>
      <c r="JH5"/>
      <c r="JI5"/>
      <c r="JJ5"/>
      <c r="JK5"/>
      <c r="JL5"/>
      <c r="JM5"/>
      <c r="JN5"/>
      <c r="JO5"/>
      <c r="JP5"/>
      <c r="JQ5"/>
      <c r="JR5"/>
      <c r="JS5"/>
      <c r="JT5"/>
      <c r="JU5"/>
      <c r="JV5"/>
      <c r="JW5"/>
      <c r="JX5"/>
      <c r="JY5"/>
      <c r="JZ5"/>
      <c r="KA5"/>
      <c r="KB5"/>
      <c r="KC5"/>
      <c r="KD5"/>
      <c r="KE5"/>
      <c r="KF5"/>
      <c r="KG5"/>
      <c r="KH5"/>
      <c r="KI5"/>
      <c r="KJ5"/>
      <c r="KK5"/>
      <c r="KL5"/>
      <c r="KM5"/>
      <c r="KN5"/>
      <c r="KO5"/>
      <c r="KP5"/>
      <c r="KQ5"/>
      <c r="KR5"/>
      <c r="KS5"/>
      <c r="KT5"/>
      <c r="KU5"/>
      <c r="KV5"/>
      <c r="KW5"/>
      <c r="KX5"/>
      <c r="KY5"/>
      <c r="KZ5"/>
      <c r="LA5"/>
      <c r="LB5"/>
      <c r="LC5"/>
      <c r="LD5"/>
      <c r="LE5"/>
      <c r="LF5"/>
      <c r="LG5"/>
      <c r="LH5"/>
      <c r="LI5"/>
      <c r="LJ5"/>
      <c r="LK5"/>
      <c r="LL5"/>
      <c r="LM5"/>
      <c r="LN5"/>
      <c r="LO5"/>
      <c r="LP5"/>
      <c r="LQ5"/>
      <c r="LR5"/>
      <c r="LS5"/>
      <c r="LT5"/>
      <c r="LU5"/>
      <c r="LV5"/>
      <c r="LW5"/>
      <c r="LX5"/>
      <c r="LY5"/>
      <c r="LZ5"/>
      <c r="MA5"/>
      <c r="MB5"/>
      <c r="MC5"/>
      <c r="MD5"/>
      <c r="ME5"/>
      <c r="MF5"/>
      <c r="MG5"/>
      <c r="MH5"/>
      <c r="MI5"/>
      <c r="MJ5"/>
      <c r="MK5"/>
      <c r="ML5"/>
      <c r="MM5"/>
      <c r="MN5"/>
      <c r="MO5"/>
      <c r="MP5"/>
      <c r="MQ5"/>
      <c r="MR5"/>
      <c r="MS5"/>
      <c r="MT5"/>
      <c r="MU5"/>
      <c r="MV5"/>
      <c r="MW5"/>
      <c r="MX5"/>
      <c r="MY5"/>
      <c r="MZ5"/>
      <c r="NA5"/>
      <c r="NB5"/>
      <c r="NC5"/>
      <c r="ND5"/>
      <c r="NE5"/>
      <c r="NF5"/>
      <c r="NG5"/>
      <c r="NH5"/>
      <c r="NI5"/>
      <c r="NJ5"/>
      <c r="NK5"/>
      <c r="NL5"/>
      <c r="NM5"/>
      <c r="NN5"/>
      <c r="NO5"/>
      <c r="NP5"/>
      <c r="NQ5"/>
      <c r="NR5"/>
      <c r="NS5"/>
      <c r="NT5"/>
      <c r="NU5"/>
      <c r="NV5"/>
      <c r="NW5"/>
      <c r="NX5"/>
      <c r="NY5"/>
      <c r="NZ5"/>
      <c r="OA5"/>
      <c r="OB5"/>
      <c r="OC5"/>
      <c r="OD5"/>
      <c r="OE5"/>
      <c r="OF5"/>
      <c r="OG5"/>
      <c r="OH5"/>
      <c r="OI5"/>
      <c r="OJ5"/>
      <c r="OK5"/>
      <c r="OL5"/>
      <c r="OM5"/>
      <c r="ON5"/>
      <c r="OO5"/>
      <c r="OP5"/>
      <c r="OQ5"/>
      <c r="OR5"/>
      <c r="OS5"/>
      <c r="OT5"/>
      <c r="OU5"/>
      <c r="OV5"/>
      <c r="OW5"/>
      <c r="OX5"/>
      <c r="OY5"/>
      <c r="OZ5"/>
      <c r="PA5"/>
      <c r="PB5"/>
      <c r="PC5"/>
      <c r="PD5"/>
      <c r="PE5"/>
      <c r="PF5"/>
      <c r="PG5"/>
      <c r="PH5"/>
      <c r="PI5"/>
      <c r="PJ5"/>
      <c r="PK5"/>
      <c r="PL5"/>
      <c r="PM5"/>
      <c r="PN5"/>
      <c r="PO5"/>
      <c r="PP5"/>
      <c r="PQ5"/>
      <c r="PR5"/>
      <c r="PS5"/>
      <c r="PT5"/>
      <c r="PU5"/>
      <c r="PV5"/>
      <c r="PW5"/>
      <c r="PX5"/>
      <c r="PY5"/>
    </row>
    <row r="6" spans="1:441" s="43" customFormat="1" x14ac:dyDescent="0.35">
      <c r="A6" s="15"/>
      <c r="B6" s="15"/>
      <c r="C6" s="21"/>
      <c r="D6" s="60"/>
      <c r="E6" s="12"/>
      <c r="F6" s="12"/>
      <c r="G6" s="12"/>
      <c r="H6" s="12"/>
      <c r="I6" s="9"/>
      <c r="J6" s="12"/>
      <c r="K6" s="12"/>
      <c r="L6" s="12"/>
      <c r="M6" s="12"/>
      <c r="N6" s="12"/>
      <c r="O6" s="12"/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  <c r="AP6" s="12"/>
      <c r="AQ6" s="12"/>
      <c r="AR6" s="12"/>
      <c r="AS6" s="12"/>
      <c r="AT6" s="12"/>
      <c r="AU6" s="12"/>
      <c r="AV6" s="12"/>
      <c r="AW6" s="12"/>
      <c r="AX6" s="12"/>
      <c r="AY6" s="12"/>
      <c r="AZ6" s="12"/>
      <c r="BA6" s="12"/>
      <c r="BB6" s="12"/>
      <c r="BC6" s="12"/>
      <c r="BD6" s="12"/>
      <c r="BE6" s="12"/>
      <c r="BF6" s="12"/>
      <c r="BG6" s="12"/>
      <c r="BH6" s="12"/>
      <c r="BI6" s="12"/>
      <c r="BJ6" s="12"/>
      <c r="BK6" s="12"/>
      <c r="BL6" s="12"/>
      <c r="BM6" s="12"/>
      <c r="BN6" s="12"/>
      <c r="BO6" s="12"/>
      <c r="BP6" s="12"/>
      <c r="BQ6" s="12"/>
      <c r="BR6" s="12"/>
      <c r="BS6" s="12"/>
      <c r="BT6" s="12"/>
      <c r="BU6" s="12"/>
      <c r="BV6" s="12"/>
      <c r="BW6" s="12"/>
      <c r="BX6" s="12"/>
      <c r="BY6" s="12"/>
      <c r="BZ6" s="12"/>
      <c r="CA6" s="12"/>
      <c r="CB6" s="12"/>
      <c r="CC6" s="12"/>
      <c r="CD6" s="12"/>
      <c r="CE6" s="12"/>
      <c r="CF6" s="12"/>
      <c r="CG6" s="12"/>
      <c r="CH6" s="12"/>
      <c r="CI6" s="12"/>
      <c r="CJ6" s="12"/>
      <c r="CK6" s="12"/>
      <c r="CL6" s="12"/>
      <c r="CM6" s="12"/>
      <c r="CN6" s="12"/>
      <c r="CO6" s="12"/>
      <c r="CP6" s="12"/>
      <c r="CQ6" s="12"/>
      <c r="CR6" s="12"/>
      <c r="CS6" s="12"/>
      <c r="CT6" s="12"/>
      <c r="CU6" s="12"/>
      <c r="CV6" s="12"/>
      <c r="CW6" s="12"/>
      <c r="CX6" s="12"/>
      <c r="CY6" s="12"/>
      <c r="CZ6" s="12"/>
      <c r="DA6" s="12"/>
      <c r="DB6" s="12"/>
      <c r="DC6" s="12"/>
      <c r="DD6" s="12"/>
      <c r="DE6" s="12"/>
      <c r="DF6" s="12"/>
      <c r="DG6" s="12"/>
      <c r="DH6" s="12"/>
      <c r="DI6" s="12"/>
      <c r="DJ6" s="12"/>
      <c r="DK6" s="12"/>
      <c r="DL6" s="12"/>
      <c r="DM6" s="12"/>
      <c r="DN6" s="12"/>
      <c r="DO6" s="12"/>
      <c r="DP6" s="12"/>
      <c r="DQ6" s="12"/>
      <c r="DR6" s="12"/>
      <c r="DS6" s="12"/>
      <c r="DT6" s="12"/>
      <c r="DU6" s="12"/>
      <c r="DV6" s="12"/>
      <c r="DW6" s="12"/>
      <c r="DX6" s="12"/>
      <c r="DY6" s="12"/>
      <c r="DZ6" s="12"/>
      <c r="EA6" s="12"/>
      <c r="EB6" s="12"/>
      <c r="EC6" s="12"/>
      <c r="ED6" s="12"/>
      <c r="EE6" s="12"/>
      <c r="EF6" s="12"/>
      <c r="EG6" s="12"/>
      <c r="EH6" s="12"/>
      <c r="EI6" s="12"/>
      <c r="EJ6" s="12"/>
      <c r="EK6" s="12"/>
      <c r="EL6" s="12"/>
      <c r="EM6" s="12"/>
      <c r="EN6" s="12"/>
      <c r="EO6" s="12"/>
      <c r="EP6" s="12"/>
      <c r="EQ6" s="12"/>
      <c r="ER6" s="12"/>
      <c r="ES6" s="12"/>
      <c r="ET6" s="12"/>
      <c r="EU6" s="12"/>
      <c r="EV6" s="12"/>
      <c r="EW6" s="12"/>
      <c r="EX6" s="12"/>
      <c r="EY6" s="12"/>
      <c r="EZ6" s="12"/>
      <c r="FA6" s="12"/>
      <c r="FB6" s="12"/>
      <c r="FC6" s="12"/>
      <c r="FD6" s="12"/>
      <c r="FE6" s="12"/>
      <c r="FF6" s="12"/>
      <c r="FG6" s="12"/>
      <c r="FH6" s="12"/>
      <c r="FI6" s="12"/>
      <c r="FJ6" s="12"/>
      <c r="FK6" s="12"/>
      <c r="FL6" s="12"/>
      <c r="FM6" s="12"/>
      <c r="FN6" s="12"/>
      <c r="FO6" s="12"/>
      <c r="FP6" s="12"/>
      <c r="FQ6" s="12"/>
      <c r="FR6" s="12"/>
      <c r="FS6" s="12"/>
      <c r="FT6" s="12"/>
      <c r="FU6" s="12"/>
      <c r="FV6" s="12"/>
      <c r="FW6" s="12"/>
      <c r="FX6" s="12"/>
      <c r="FY6" s="12"/>
      <c r="FZ6" s="12"/>
      <c r="GA6" s="12"/>
      <c r="GB6" s="12"/>
      <c r="GC6" s="12"/>
      <c r="GD6" s="12"/>
      <c r="GE6" s="12"/>
      <c r="GF6" s="12"/>
      <c r="GG6" s="12"/>
      <c r="GH6" s="12"/>
      <c r="GI6" s="12"/>
      <c r="GJ6" s="12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  <c r="HB6"/>
      <c r="HC6"/>
      <c r="HD6"/>
      <c r="HE6"/>
      <c r="HF6"/>
      <c r="HG6"/>
      <c r="HH6"/>
      <c r="HI6"/>
      <c r="HJ6"/>
      <c r="HK6"/>
      <c r="HL6"/>
      <c r="HM6"/>
      <c r="HN6"/>
      <c r="HO6"/>
      <c r="HP6"/>
      <c r="HQ6"/>
      <c r="HR6"/>
      <c r="HS6"/>
      <c r="HT6"/>
      <c r="HU6"/>
      <c r="HV6"/>
      <c r="HW6"/>
      <c r="HX6"/>
      <c r="HY6"/>
      <c r="HZ6"/>
      <c r="IA6"/>
      <c r="IB6"/>
      <c r="IC6"/>
      <c r="ID6"/>
      <c r="IE6"/>
      <c r="IF6"/>
      <c r="IG6"/>
      <c r="IH6"/>
      <c r="II6"/>
      <c r="IJ6"/>
      <c r="IK6"/>
      <c r="IL6"/>
      <c r="IM6"/>
      <c r="IN6"/>
      <c r="IO6"/>
      <c r="IP6"/>
      <c r="IQ6"/>
      <c r="IR6"/>
      <c r="IS6"/>
      <c r="IT6"/>
      <c r="IU6"/>
      <c r="IV6"/>
      <c r="IW6"/>
      <c r="IX6"/>
      <c r="IY6"/>
      <c r="IZ6"/>
      <c r="JA6"/>
      <c r="JB6"/>
      <c r="JC6"/>
      <c r="JD6"/>
      <c r="JE6"/>
      <c r="JF6"/>
      <c r="JG6"/>
      <c r="JH6"/>
      <c r="JI6"/>
      <c r="JJ6"/>
      <c r="JK6"/>
      <c r="JL6"/>
      <c r="JM6"/>
      <c r="JN6"/>
      <c r="JO6"/>
      <c r="JP6"/>
      <c r="JQ6"/>
      <c r="JR6"/>
      <c r="JS6"/>
      <c r="JT6"/>
      <c r="JU6"/>
      <c r="JV6"/>
      <c r="JW6"/>
      <c r="JX6"/>
      <c r="JY6"/>
      <c r="JZ6"/>
      <c r="KA6"/>
      <c r="KB6"/>
      <c r="KC6"/>
      <c r="KD6"/>
      <c r="KE6"/>
      <c r="KF6"/>
      <c r="KG6"/>
      <c r="KH6"/>
      <c r="KI6"/>
      <c r="KJ6"/>
      <c r="KK6"/>
      <c r="KL6"/>
      <c r="KM6"/>
      <c r="KN6"/>
      <c r="KO6"/>
      <c r="KP6"/>
      <c r="KQ6"/>
      <c r="KR6"/>
      <c r="KS6"/>
      <c r="KT6"/>
      <c r="KU6"/>
      <c r="KV6"/>
      <c r="KW6"/>
      <c r="KX6"/>
      <c r="KY6"/>
      <c r="KZ6"/>
      <c r="LA6"/>
      <c r="LB6"/>
      <c r="LC6"/>
      <c r="LD6"/>
      <c r="LE6"/>
      <c r="LF6"/>
      <c r="LG6"/>
      <c r="LH6"/>
      <c r="LI6"/>
      <c r="LJ6"/>
      <c r="LK6"/>
      <c r="LL6"/>
      <c r="LM6"/>
      <c r="LN6"/>
      <c r="LO6"/>
      <c r="LP6"/>
      <c r="LQ6"/>
      <c r="LR6"/>
      <c r="LS6"/>
      <c r="LT6"/>
      <c r="LU6"/>
      <c r="LV6"/>
      <c r="LW6"/>
      <c r="LX6"/>
      <c r="LY6"/>
      <c r="LZ6"/>
      <c r="MA6"/>
      <c r="MB6"/>
      <c r="MC6"/>
      <c r="MD6"/>
      <c r="ME6"/>
      <c r="MF6"/>
      <c r="MG6"/>
      <c r="MH6"/>
      <c r="MI6"/>
      <c r="MJ6"/>
      <c r="MK6"/>
      <c r="ML6"/>
      <c r="MM6"/>
      <c r="MN6"/>
      <c r="MO6"/>
      <c r="MP6"/>
      <c r="MQ6"/>
      <c r="MR6"/>
      <c r="MS6"/>
      <c r="MT6"/>
      <c r="MU6"/>
      <c r="MV6"/>
      <c r="MW6"/>
      <c r="MX6"/>
      <c r="MY6"/>
      <c r="MZ6"/>
      <c r="NA6"/>
      <c r="NB6"/>
      <c r="NC6"/>
      <c r="ND6"/>
      <c r="NE6"/>
      <c r="NF6"/>
      <c r="NG6"/>
      <c r="NH6"/>
      <c r="NI6"/>
      <c r="NJ6"/>
      <c r="NK6"/>
      <c r="NL6"/>
      <c r="NM6"/>
      <c r="NN6"/>
      <c r="NO6"/>
      <c r="NP6"/>
      <c r="NQ6"/>
      <c r="NR6"/>
      <c r="NS6"/>
      <c r="NT6"/>
      <c r="NU6"/>
      <c r="NV6"/>
      <c r="NW6"/>
      <c r="NX6"/>
      <c r="NY6"/>
      <c r="NZ6"/>
      <c r="OA6"/>
      <c r="OB6"/>
      <c r="OC6"/>
      <c r="OD6"/>
      <c r="OE6"/>
      <c r="OF6"/>
      <c r="OG6"/>
      <c r="OH6"/>
      <c r="OI6"/>
      <c r="OJ6"/>
      <c r="OK6"/>
      <c r="OL6"/>
      <c r="OM6"/>
      <c r="ON6"/>
      <c r="OO6"/>
      <c r="OP6"/>
      <c r="OQ6"/>
      <c r="OR6"/>
      <c r="OS6"/>
      <c r="OT6"/>
      <c r="OU6"/>
      <c r="OV6"/>
      <c r="OW6"/>
      <c r="OX6"/>
      <c r="OY6"/>
      <c r="OZ6"/>
      <c r="PA6"/>
      <c r="PB6"/>
      <c r="PC6"/>
      <c r="PD6"/>
      <c r="PE6"/>
      <c r="PF6"/>
      <c r="PG6"/>
      <c r="PH6"/>
      <c r="PI6"/>
      <c r="PJ6"/>
      <c r="PK6"/>
      <c r="PL6"/>
      <c r="PM6"/>
      <c r="PN6"/>
      <c r="PO6"/>
      <c r="PP6"/>
      <c r="PQ6"/>
      <c r="PR6"/>
      <c r="PS6"/>
      <c r="PT6"/>
      <c r="PU6"/>
      <c r="PV6"/>
      <c r="PW6"/>
      <c r="PX6"/>
      <c r="PY6"/>
    </row>
    <row r="7" spans="1:441" s="43" customFormat="1" x14ac:dyDescent="0.35">
      <c r="A7" s="15"/>
      <c r="B7" s="15"/>
      <c r="C7" s="21"/>
      <c r="D7" s="60"/>
      <c r="E7" s="12"/>
      <c r="F7" s="12"/>
      <c r="G7" s="12"/>
      <c r="H7" s="12"/>
      <c r="I7" s="9"/>
      <c r="J7" s="12"/>
      <c r="K7" s="12"/>
      <c r="L7" s="12"/>
      <c r="M7" s="12"/>
      <c r="N7" s="12"/>
      <c r="O7" s="12"/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  <c r="AP7" s="12"/>
      <c r="AQ7" s="12"/>
      <c r="AR7" s="12"/>
      <c r="AS7" s="12"/>
      <c r="AT7" s="12"/>
      <c r="AU7" s="12"/>
      <c r="AV7" s="12"/>
      <c r="AW7" s="12"/>
      <c r="AX7" s="12"/>
      <c r="AY7" s="12"/>
      <c r="AZ7" s="12"/>
      <c r="BA7" s="12"/>
      <c r="BB7" s="12"/>
      <c r="BC7" s="12"/>
      <c r="BD7" s="12"/>
      <c r="BE7" s="12"/>
      <c r="BF7" s="12"/>
      <c r="BG7" s="12"/>
      <c r="BH7" s="12"/>
      <c r="BI7" s="12"/>
      <c r="BJ7" s="12"/>
      <c r="BK7" s="12"/>
      <c r="BL7" s="12"/>
      <c r="BM7" s="12"/>
      <c r="BN7" s="12"/>
      <c r="BO7" s="12"/>
      <c r="BP7" s="12"/>
      <c r="BQ7" s="12"/>
      <c r="BR7" s="12"/>
      <c r="BS7" s="12"/>
      <c r="BT7" s="12"/>
      <c r="BU7" s="12"/>
      <c r="BV7" s="12"/>
      <c r="BW7" s="12"/>
      <c r="BX7" s="12"/>
      <c r="BY7" s="12"/>
      <c r="BZ7" s="12"/>
      <c r="CA7" s="12"/>
      <c r="CB7" s="12"/>
      <c r="CC7" s="12"/>
      <c r="CD7" s="12"/>
      <c r="CE7" s="12"/>
      <c r="CF7" s="12"/>
      <c r="CG7" s="12"/>
      <c r="CH7" s="12"/>
      <c r="CI7" s="12"/>
      <c r="CJ7" s="12"/>
      <c r="CK7" s="12"/>
      <c r="CL7" s="12"/>
      <c r="CM7" s="12"/>
      <c r="CN7" s="12"/>
      <c r="CO7" s="12"/>
      <c r="CP7" s="12"/>
      <c r="CQ7" s="12"/>
      <c r="CR7" s="12"/>
      <c r="CS7" s="12"/>
      <c r="CT7" s="12"/>
      <c r="CU7" s="12"/>
      <c r="CV7" s="12"/>
      <c r="CW7" s="12"/>
      <c r="CX7" s="12"/>
      <c r="CY7" s="12"/>
      <c r="CZ7" s="12"/>
      <c r="DA7" s="12"/>
      <c r="DB7" s="12"/>
      <c r="DC7" s="12"/>
      <c r="DD7" s="12"/>
      <c r="DE7" s="12"/>
      <c r="DF7" s="12"/>
      <c r="DG7" s="12"/>
      <c r="DH7" s="12"/>
      <c r="DI7" s="12"/>
      <c r="DJ7" s="12"/>
      <c r="DK7" s="12"/>
      <c r="DL7" s="12"/>
      <c r="DM7" s="12"/>
      <c r="DN7" s="12"/>
      <c r="DO7" s="12"/>
      <c r="DP7" s="12"/>
      <c r="DQ7" s="12"/>
      <c r="DR7" s="12"/>
      <c r="DS7" s="12"/>
      <c r="DT7" s="12"/>
      <c r="DU7" s="12"/>
      <c r="DV7" s="12"/>
      <c r="DW7" s="12"/>
      <c r="DX7" s="12"/>
      <c r="DY7" s="12"/>
      <c r="DZ7" s="12"/>
      <c r="EA7" s="12"/>
      <c r="EB7" s="12"/>
      <c r="EC7" s="12"/>
      <c r="ED7" s="12"/>
      <c r="EE7" s="12"/>
      <c r="EF7" s="12"/>
      <c r="EG7" s="12"/>
      <c r="EH7" s="12"/>
      <c r="EI7" s="12"/>
      <c r="EJ7" s="12"/>
      <c r="EK7" s="12"/>
      <c r="EL7" s="12"/>
      <c r="EM7" s="12"/>
      <c r="EN7" s="12"/>
      <c r="EO7" s="12"/>
      <c r="EP7" s="12"/>
      <c r="EQ7" s="12"/>
      <c r="ER7" s="12"/>
      <c r="ES7" s="12"/>
      <c r="ET7" s="12"/>
      <c r="EU7" s="12"/>
      <c r="EV7" s="12"/>
      <c r="EW7" s="12"/>
      <c r="EX7" s="12"/>
      <c r="EY7" s="12"/>
      <c r="EZ7" s="12"/>
      <c r="FA7" s="12"/>
      <c r="FB7" s="12"/>
      <c r="FC7" s="12"/>
      <c r="FD7" s="12"/>
      <c r="FE7" s="12"/>
      <c r="FF7" s="12"/>
      <c r="FG7" s="12"/>
      <c r="FH7" s="12"/>
      <c r="FI7" s="12"/>
      <c r="FJ7" s="12"/>
      <c r="FK7" s="12"/>
      <c r="FL7" s="12"/>
      <c r="FM7" s="12"/>
      <c r="FN7" s="12"/>
      <c r="FO7" s="12"/>
      <c r="FP7" s="12"/>
      <c r="FQ7" s="12"/>
      <c r="FR7" s="12"/>
      <c r="FS7" s="12"/>
      <c r="FT7" s="12"/>
      <c r="FU7" s="12"/>
      <c r="FV7" s="12"/>
      <c r="FW7" s="12"/>
      <c r="FX7" s="12"/>
      <c r="FY7" s="12"/>
      <c r="FZ7" s="12"/>
      <c r="GA7" s="12"/>
      <c r="GB7" s="12"/>
      <c r="GC7" s="12"/>
      <c r="GD7" s="12"/>
      <c r="GE7" s="12"/>
      <c r="GF7" s="12"/>
      <c r="GG7" s="12"/>
      <c r="GH7" s="12"/>
      <c r="GI7" s="12"/>
      <c r="GJ7" s="12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  <c r="HB7"/>
      <c r="HC7"/>
      <c r="HD7"/>
      <c r="HE7"/>
      <c r="HF7"/>
      <c r="HG7"/>
      <c r="HH7"/>
      <c r="HI7"/>
      <c r="HJ7"/>
      <c r="HK7"/>
      <c r="HL7"/>
      <c r="HM7"/>
      <c r="HN7"/>
      <c r="HO7"/>
      <c r="HP7"/>
      <c r="HQ7"/>
      <c r="HR7"/>
      <c r="HS7"/>
      <c r="HT7"/>
      <c r="HU7"/>
      <c r="HV7"/>
      <c r="HW7"/>
      <c r="HX7"/>
      <c r="HY7"/>
      <c r="HZ7"/>
      <c r="IA7"/>
      <c r="IB7"/>
      <c r="IC7"/>
      <c r="ID7"/>
      <c r="IE7"/>
      <c r="IF7"/>
      <c r="IG7"/>
      <c r="IH7"/>
      <c r="II7"/>
      <c r="IJ7"/>
      <c r="IK7"/>
      <c r="IL7"/>
      <c r="IM7"/>
      <c r="IN7"/>
      <c r="IO7"/>
      <c r="IP7"/>
      <c r="IQ7"/>
      <c r="IR7"/>
      <c r="IS7"/>
      <c r="IT7"/>
      <c r="IU7"/>
      <c r="IV7"/>
      <c r="IW7"/>
      <c r="IX7"/>
      <c r="IY7"/>
      <c r="IZ7"/>
      <c r="JA7"/>
      <c r="JB7"/>
      <c r="JC7"/>
      <c r="JD7"/>
      <c r="JE7"/>
      <c r="JF7"/>
      <c r="JG7"/>
      <c r="JH7"/>
      <c r="JI7"/>
      <c r="JJ7"/>
      <c r="JK7"/>
      <c r="JL7"/>
      <c r="JM7"/>
      <c r="JN7"/>
      <c r="JO7"/>
      <c r="JP7"/>
      <c r="JQ7"/>
      <c r="JR7"/>
      <c r="JS7"/>
      <c r="JT7"/>
      <c r="JU7"/>
      <c r="JV7"/>
      <c r="JW7"/>
      <c r="JX7"/>
      <c r="JY7"/>
      <c r="JZ7"/>
      <c r="KA7"/>
      <c r="KB7"/>
      <c r="KC7"/>
      <c r="KD7"/>
      <c r="KE7"/>
      <c r="KF7"/>
      <c r="KG7"/>
      <c r="KH7"/>
      <c r="KI7"/>
      <c r="KJ7"/>
      <c r="KK7"/>
      <c r="KL7"/>
      <c r="KM7"/>
      <c r="KN7"/>
      <c r="KO7"/>
      <c r="KP7"/>
      <c r="KQ7"/>
      <c r="KR7"/>
      <c r="KS7"/>
      <c r="KT7"/>
      <c r="KU7"/>
      <c r="KV7"/>
      <c r="KW7"/>
      <c r="KX7"/>
      <c r="KY7"/>
      <c r="KZ7"/>
      <c r="LA7"/>
      <c r="LB7"/>
      <c r="LC7"/>
      <c r="LD7"/>
      <c r="LE7"/>
      <c r="LF7"/>
      <c r="LG7"/>
      <c r="LH7"/>
      <c r="LI7"/>
      <c r="LJ7"/>
      <c r="LK7"/>
      <c r="LL7"/>
      <c r="LM7"/>
      <c r="LN7"/>
      <c r="LO7"/>
      <c r="LP7"/>
      <c r="LQ7"/>
      <c r="LR7"/>
      <c r="LS7"/>
      <c r="LT7"/>
      <c r="LU7"/>
      <c r="LV7"/>
      <c r="LW7"/>
      <c r="LX7"/>
      <c r="LY7"/>
      <c r="LZ7"/>
      <c r="MA7"/>
      <c r="MB7"/>
      <c r="MC7"/>
      <c r="MD7"/>
      <c r="ME7"/>
      <c r="MF7"/>
      <c r="MG7"/>
      <c r="MH7"/>
      <c r="MI7"/>
      <c r="MJ7"/>
      <c r="MK7"/>
      <c r="ML7"/>
      <c r="MM7"/>
      <c r="MN7"/>
      <c r="MO7"/>
      <c r="MP7"/>
      <c r="MQ7"/>
      <c r="MR7"/>
      <c r="MS7"/>
      <c r="MT7"/>
      <c r="MU7"/>
      <c r="MV7"/>
      <c r="MW7"/>
      <c r="MX7"/>
      <c r="MY7"/>
      <c r="MZ7"/>
      <c r="NA7"/>
      <c r="NB7"/>
      <c r="NC7"/>
      <c r="ND7"/>
      <c r="NE7"/>
      <c r="NF7"/>
      <c r="NG7"/>
      <c r="NH7"/>
      <c r="NI7"/>
      <c r="NJ7"/>
      <c r="NK7"/>
      <c r="NL7"/>
      <c r="NM7"/>
      <c r="NN7"/>
      <c r="NO7"/>
      <c r="NP7"/>
      <c r="NQ7"/>
      <c r="NR7"/>
      <c r="NS7"/>
      <c r="NT7"/>
      <c r="NU7"/>
      <c r="NV7"/>
      <c r="NW7"/>
      <c r="NX7"/>
      <c r="NY7"/>
      <c r="NZ7"/>
      <c r="OA7"/>
      <c r="OB7"/>
      <c r="OC7"/>
      <c r="OD7"/>
      <c r="OE7"/>
      <c r="OF7"/>
      <c r="OG7"/>
      <c r="OH7"/>
      <c r="OI7"/>
      <c r="OJ7"/>
      <c r="OK7"/>
      <c r="OL7"/>
      <c r="OM7"/>
      <c r="ON7"/>
      <c r="OO7"/>
      <c r="OP7"/>
      <c r="OQ7"/>
      <c r="OR7"/>
      <c r="OS7"/>
      <c r="OT7"/>
      <c r="OU7"/>
      <c r="OV7"/>
      <c r="OW7"/>
      <c r="OX7"/>
      <c r="OY7"/>
      <c r="OZ7"/>
      <c r="PA7"/>
      <c r="PB7"/>
      <c r="PC7"/>
      <c r="PD7"/>
      <c r="PE7"/>
      <c r="PF7"/>
      <c r="PG7"/>
      <c r="PH7"/>
      <c r="PI7"/>
      <c r="PJ7"/>
      <c r="PK7"/>
      <c r="PL7"/>
      <c r="PM7"/>
      <c r="PN7"/>
      <c r="PO7"/>
      <c r="PP7"/>
      <c r="PQ7"/>
      <c r="PR7"/>
      <c r="PS7"/>
      <c r="PT7"/>
      <c r="PU7"/>
      <c r="PV7"/>
      <c r="PW7"/>
      <c r="PX7"/>
      <c r="PY7"/>
    </row>
    <row r="8" spans="1:441" x14ac:dyDescent="0.35">
      <c r="A8" s="15" t="s">
        <v>246</v>
      </c>
    </row>
    <row r="10" spans="1:441" s="204" customFormat="1" x14ac:dyDescent="0.35">
      <c r="A10" s="15"/>
      <c r="B10" s="15"/>
      <c r="C10" s="21"/>
      <c r="D10" s="60"/>
      <c r="E10" s="198" t="str">
        <f xml:space="preserve"> InpC!E$124</f>
        <v>Corporate income tax rate</v>
      </c>
      <c r="F10" s="412">
        <f xml:space="preserve"> InpC!F$124</f>
        <v>0.2</v>
      </c>
      <c r="G10" s="198" t="str">
        <f xml:space="preserve"> InpC!G$124</f>
        <v>%</v>
      </c>
      <c r="H10" s="43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9"/>
      <c r="W10" s="9"/>
      <c r="X10" s="9"/>
      <c r="Y10" s="9"/>
      <c r="Z10" s="9"/>
      <c r="AA10" s="9"/>
      <c r="AB10" s="9"/>
      <c r="AC10" s="9"/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</row>
    <row r="11" spans="1:441" x14ac:dyDescent="0.35">
      <c r="E11" s="248" t="str">
        <f xml:space="preserve"> 'FS Qtr'!E$19</f>
        <v>Profit before tax</v>
      </c>
      <c r="F11" s="248">
        <f xml:space="preserve"> 'FS Qtr'!F$19</f>
        <v>0</v>
      </c>
      <c r="G11" s="248" t="str">
        <f xml:space="preserve"> 'FS Qtr'!G$19</f>
        <v>$ 000s</v>
      </c>
      <c r="H11" s="248">
        <f xml:space="preserve"> 'FS Qtr'!H$19</f>
        <v>171668.88877084348</v>
      </c>
      <c r="I11" s="248">
        <f xml:space="preserve"> 'FS Qtr'!I$19</f>
        <v>0</v>
      </c>
      <c r="J11" s="248">
        <f xml:space="preserve"> 'FS Qtr'!J$19</f>
        <v>0</v>
      </c>
      <c r="K11" s="248">
        <f xml:space="preserve"> 'FS Qtr'!K$19</f>
        <v>0</v>
      </c>
      <c r="L11" s="248">
        <f xml:space="preserve"> 'FS Qtr'!L$19</f>
        <v>0</v>
      </c>
      <c r="M11" s="248">
        <f xml:space="preserve"> 'FS Qtr'!M$19</f>
        <v>2544.2688729403912</v>
      </c>
      <c r="N11" s="248">
        <f xml:space="preserve"> 'FS Qtr'!N$19</f>
        <v>2988.3995596631776</v>
      </c>
      <c r="O11" s="248">
        <f xml:space="preserve"> 'FS Qtr'!O$19</f>
        <v>-132.0179928354496</v>
      </c>
      <c r="P11" s="248">
        <f xml:space="preserve"> 'FS Qtr'!P$19</f>
        <v>-90.445197526661445</v>
      </c>
      <c r="Q11" s="248">
        <f xml:space="preserve"> 'FS Qtr'!Q$19</f>
        <v>2571.5542250634007</v>
      </c>
      <c r="R11" s="248">
        <f xml:space="preserve"> 'FS Qtr'!R$19</f>
        <v>3054.9968801284986</v>
      </c>
      <c r="S11" s="248">
        <f xml:space="preserve"> 'FS Qtr'!S$19</f>
        <v>-75.286322821322187</v>
      </c>
      <c r="T11" s="248">
        <f xml:space="preserve"> 'FS Qtr'!T$19</f>
        <v>-34.136641182003359</v>
      </c>
      <c r="U11" s="248">
        <f xml:space="preserve"> 'FS Qtr'!U$19</f>
        <v>2615.729903698224</v>
      </c>
      <c r="V11" s="248">
        <f xml:space="preserve"> 'FS Qtr'!V$19</f>
        <v>3099.9265910538356</v>
      </c>
      <c r="W11" s="248">
        <f xml:space="preserve"> 'FS Qtr'!W$19</f>
        <v>-13.225633182264232</v>
      </c>
      <c r="X11" s="248">
        <f xml:space="preserve"> 'FS Qtr'!X$19</f>
        <v>18.340780034418458</v>
      </c>
      <c r="Y11" s="248">
        <f xml:space="preserve"> 'FS Qtr'!Y$19</f>
        <v>2665.6392830874511</v>
      </c>
      <c r="Z11" s="248">
        <f xml:space="preserve"> 'FS Qtr'!Z$19</f>
        <v>3150.2115272862038</v>
      </c>
      <c r="AA11" s="248">
        <f xml:space="preserve"> 'FS Qtr'!AA$19</f>
        <v>54.108983377427421</v>
      </c>
      <c r="AB11" s="248">
        <f xml:space="preserve"> 'FS Qtr'!AB$19</f>
        <v>94.161582597556162</v>
      </c>
      <c r="AC11" s="248">
        <f xml:space="preserve"> 'FS Qtr'!AC$19</f>
        <v>2720.2274169757889</v>
      </c>
      <c r="AD11" s="248">
        <f xml:space="preserve"> 'FS Qtr'!AD$19</f>
        <v>3204.5917452299418</v>
      </c>
      <c r="AE11" s="248">
        <f xml:space="preserve"> 'FS Qtr'!AE$19</f>
        <v>127.28128380664396</v>
      </c>
      <c r="AF11" s="248">
        <f xml:space="preserve"> 'FS Qtr'!AF$19</f>
        <v>166.75936328850742</v>
      </c>
      <c r="AG11" s="248">
        <f xml:space="preserve"> 'FS Qtr'!AG$19</f>
        <v>2781.3349914352525</v>
      </c>
      <c r="AH11" s="248">
        <f xml:space="preserve"> 'FS Qtr'!AH$19</f>
        <v>3265.2083952194976</v>
      </c>
      <c r="AI11" s="248">
        <f xml:space="preserve"> 'FS Qtr'!AI$19</f>
        <v>206.76301020008191</v>
      </c>
      <c r="AJ11" s="248">
        <f xml:space="preserve"> 'FS Qtr'!AJ$19</f>
        <v>245.67849997043402</v>
      </c>
      <c r="AK11" s="248">
        <f xml:space="preserve"> 'FS Qtr'!AK$19</f>
        <v>2848.9041213395085</v>
      </c>
      <c r="AL11" s="248">
        <f xml:space="preserve"> 'FS Qtr'!AL$19</f>
        <v>3332.4838930652522</v>
      </c>
      <c r="AM11" s="248">
        <f xml:space="preserve"> 'FS Qtr'!AM$19</f>
        <v>292.89559089442514</v>
      </c>
      <c r="AN11" s="248">
        <f xml:space="preserve"> 'FS Qtr'!AN$19</f>
        <v>326.52232434898605</v>
      </c>
      <c r="AO11" s="248">
        <f xml:space="preserve"> 'FS Qtr'!AO$19</f>
        <v>2923.6208287568434</v>
      </c>
      <c r="AP11" s="248">
        <f xml:space="preserve"> 'FS Qtr'!AP$19</f>
        <v>3406.6875659000407</v>
      </c>
      <c r="AQ11" s="248">
        <f xml:space="preserve"> 'FS Qtr'!AQ$19</f>
        <v>386.05790131737518</v>
      </c>
      <c r="AR11" s="248">
        <f xml:space="preserve"> 'FS Qtr'!AR$19</f>
        <v>423.62151409914782</v>
      </c>
      <c r="AS11" s="248">
        <f xml:space="preserve"> 'FS Qtr'!AS$19</f>
        <v>3002.4291953843899</v>
      </c>
      <c r="AT11" s="248">
        <f xml:space="preserve"> 'FS Qtr'!AT$19</f>
        <v>3467.3279899955883</v>
      </c>
      <c r="AU11" s="248">
        <f xml:space="preserve"> 'FS Qtr'!AU$19</f>
        <v>486.87891211240185</v>
      </c>
      <c r="AV11" s="248">
        <f xml:space="preserve"> 'FS Qtr'!AV$19</f>
        <v>523.70523312840396</v>
      </c>
      <c r="AW11" s="248">
        <f xml:space="preserve"> 'FS Qtr'!AW$19</f>
        <v>3090.1878480739338</v>
      </c>
      <c r="AX11" s="248">
        <f xml:space="preserve"> 'FS Qtr'!AX$19</f>
        <v>3553.7144555105738</v>
      </c>
      <c r="AY11" s="248">
        <f xml:space="preserve"> 'FS Qtr'!AY$19</f>
        <v>595.8176513431996</v>
      </c>
      <c r="AZ11" s="248">
        <f xml:space="preserve"> 'FS Qtr'!AZ$19</f>
        <v>631.86688101654863</v>
      </c>
      <c r="BA11" s="248">
        <f xml:space="preserve"> 'FS Qtr'!BA$19</f>
        <v>3186.4627962494978</v>
      </c>
      <c r="BB11" s="248">
        <f xml:space="preserve"> 'FS Qtr'!BB$19</f>
        <v>3652.6201819096527</v>
      </c>
      <c r="BC11" s="248">
        <f xml:space="preserve"> 'FS Qtr'!BC$19</f>
        <v>639.99973914158988</v>
      </c>
      <c r="BD11" s="248">
        <f xml:space="preserve"> 'FS Qtr'!BD$19</f>
        <v>639.99973914159125</v>
      </c>
      <c r="BE11" s="248">
        <f xml:space="preserve"> 'FS Qtr'!BE$19</f>
        <v>3171.6757326417815</v>
      </c>
      <c r="BF11" s="248">
        <f xml:space="preserve"> 'FS Qtr'!BF$19</f>
        <v>3610.3536274751373</v>
      </c>
      <c r="BG11" s="248">
        <f xml:space="preserve"> 'FS Qtr'!BG$19</f>
        <v>612.72134611388003</v>
      </c>
      <c r="BH11" s="248">
        <f xml:space="preserve"> 'FS Qtr'!BH$19</f>
        <v>612.7213461138814</v>
      </c>
      <c r="BI11" s="248">
        <f xml:space="preserve"> 'FS Qtr'!BI$19</f>
        <v>3131.3239569027014</v>
      </c>
      <c r="BJ11" s="248">
        <f xml:space="preserve"> 'FS Qtr'!BJ$19</f>
        <v>3567.819374647333</v>
      </c>
      <c r="BK11" s="248">
        <f xml:space="preserve"> 'FS Qtr'!BK$19</f>
        <v>585.10068672568343</v>
      </c>
      <c r="BL11" s="248">
        <f xml:space="preserve"> 'FS Qtr'!BL$19</f>
        <v>585.1006867256848</v>
      </c>
      <c r="BM11" s="248">
        <f xml:space="preserve"> 'FS Qtr'!BM$19</f>
        <v>3090.6830070141968</v>
      </c>
      <c r="BN11" s="248">
        <f xml:space="preserve"> 'FS Qtr'!BN$19</f>
        <v>3525.0068057650728</v>
      </c>
      <c r="BO11" s="248">
        <f xml:space="preserve"> 'FS Qtr'!BO$19</f>
        <v>557.12751430074638</v>
      </c>
      <c r="BP11" s="248">
        <f xml:space="preserve"> 'FS Qtr'!BP$19</f>
        <v>557.12751430074729</v>
      </c>
      <c r="BQ11" s="248">
        <f xml:space="preserve"> 'FS Qtr'!BQ$19</f>
        <v>3049.7420734223165</v>
      </c>
      <c r="BR11" s="248">
        <f xml:space="preserve"> 'FS Qtr'!BR$19</f>
        <v>3481.905057254035</v>
      </c>
      <c r="BS11" s="248">
        <f xml:space="preserve"> 'FS Qtr'!BS$19</f>
        <v>528.79133440395742</v>
      </c>
      <c r="BT11" s="248">
        <f xml:space="preserve"> 'FS Qtr'!BT$19</f>
        <v>528.79133440395879</v>
      </c>
      <c r="BU11" s="248">
        <f xml:space="preserve"> 'FS Qtr'!BU$19</f>
        <v>3008.4900941461979</v>
      </c>
      <c r="BV11" s="248">
        <f xml:space="preserve"> 'FS Qtr'!BV$19</f>
        <v>3438.5030133817395</v>
      </c>
      <c r="BW11" s="248">
        <f xml:space="preserve"> 'FS Qtr'!BW$19</f>
        <v>500.08139860554178</v>
      </c>
      <c r="BX11" s="248">
        <f xml:space="preserve"> 'FS Qtr'!BX$19</f>
        <v>500.08139860554314</v>
      </c>
      <c r="BY11" s="248">
        <f xml:space="preserve"> 'FS Qtr'!BY$19</f>
        <v>2966.9157483787812</v>
      </c>
      <c r="BZ11" s="248">
        <f xml:space="preserve"> 'FS Qtr'!BZ$19</f>
        <v>3394.7892998569309</v>
      </c>
      <c r="CA11" s="248">
        <f xml:space="preserve"> 'FS Qtr'!CA$19</f>
        <v>470.98669808957033</v>
      </c>
      <c r="CB11" s="248">
        <f xml:space="preserve"> 'FS Qtr'!CB$19</f>
        <v>470.98669808957169</v>
      </c>
      <c r="CC11" s="248">
        <f xml:space="preserve"> 'FS Qtr'!CC$19</f>
        <v>2925.0074499279804</v>
      </c>
      <c r="CD11" s="248">
        <f xml:space="preserve"> 'FS Qtr'!CD$19</f>
        <v>3350.7522772694242</v>
      </c>
      <c r="CE11" s="248">
        <f xml:space="preserve"> 'FS Qtr'!CE$19</f>
        <v>441.49595710289458</v>
      </c>
      <c r="CF11" s="248">
        <f xml:space="preserve"> 'FS Qtr'!CF$19</f>
        <v>441.49595710289549</v>
      </c>
      <c r="CG11" s="248">
        <f xml:space="preserve"> 'FS Qtr'!CG$19</f>
        <v>2882.753340494321</v>
      </c>
      <c r="CH11" s="248">
        <f xml:space="preserve"> 'FS Qtr'!CH$19</f>
        <v>3306.3800343664029</v>
      </c>
      <c r="CI11" s="248">
        <f xml:space="preserve"> 'FS Qtr'!CI$19</f>
        <v>411.59762624050239</v>
      </c>
      <c r="CJ11" s="248">
        <f xml:space="preserve"> 'FS Qtr'!CJ$19</f>
        <v>411.5976262405033</v>
      </c>
      <c r="CK11" s="248">
        <f xml:space="preserve"> 'FS Qtr'!CK$19</f>
        <v>2840.1412827809459</v>
      </c>
      <c r="CL11" s="248">
        <f xml:space="preserve"> 'FS Qtr'!CL$19</f>
        <v>3261.6603811611271</v>
      </c>
      <c r="CM11" s="248">
        <f xml:space="preserve"> 'FS Qtr'!CM$19</f>
        <v>381.27987556321631</v>
      </c>
      <c r="CN11" s="248">
        <f xml:space="preserve"> 'FS Qtr'!CN$19</f>
        <v>381.27987556321767</v>
      </c>
      <c r="CO11" s="248">
        <f xml:space="preserve"> 'FS Qtr'!CO$19</f>
        <v>2797.1588534318294</v>
      </c>
      <c r="CP11" s="248">
        <f xml:space="preserve"> 'FS Qtr'!CP$19</f>
        <v>3216.5808418698211</v>
      </c>
      <c r="CQ11" s="248">
        <f xml:space="preserve"> 'FS Qtr'!CQ$19</f>
        <v>350.53058754354169</v>
      </c>
      <c r="CR11" s="248">
        <f xml:space="preserve"> 'FS Qtr'!CR$19</f>
        <v>350.53058754354305</v>
      </c>
      <c r="CS11" s="248">
        <f xml:space="preserve"> 'FS Qtr'!CS$19</f>
        <v>2753.7933357938559</v>
      </c>
      <c r="CT11" s="248">
        <f xml:space="preserve"> 'FS Qtr'!CT$19</f>
        <v>3171.1286476724531</v>
      </c>
      <c r="CU11" s="248">
        <f xml:space="preserve"> 'FS Qtr'!CU$19</f>
        <v>319.33734983535891</v>
      </c>
      <c r="CV11" s="248">
        <f xml:space="preserve"> 'FS Qtr'!CV$19</f>
        <v>319.33734983536073</v>
      </c>
      <c r="CW11" s="248">
        <f xml:space="preserve"> 'FS Qtr'!CW$19</f>
        <v>2710.0317124983826</v>
      </c>
      <c r="CX11" s="248">
        <f xml:space="preserve"> 'FS Qtr'!CX$19</f>
        <v>3125.290729293009</v>
      </c>
      <c r="CY11" s="248">
        <f xml:space="preserve"> 'FS Qtr'!CY$19</f>
        <v>287.68744786306269</v>
      </c>
      <c r="CZ11" s="248">
        <f xml:space="preserve"> 'FS Qtr'!CZ$19</f>
        <v>287.68744786306405</v>
      </c>
      <c r="DA11" s="248">
        <f xml:space="preserve"> 'FS Qtr'!DA$19</f>
        <v>2665.8606578577887</v>
      </c>
      <c r="DB11" s="248">
        <f xml:space="preserve"> 'FS Qtr'!DB$19</f>
        <v>3079.0537093947291</v>
      </c>
      <c r="DC11" s="248">
        <f xml:space="preserve"> 'FS Qtr'!DC$19</f>
        <v>255.56785722562921</v>
      </c>
      <c r="DD11" s="248">
        <f xml:space="preserve"> 'FS Qtr'!DD$19</f>
        <v>255.56785722563058</v>
      </c>
      <c r="DE11" s="248">
        <f xml:space="preserve"> 'FS Qtr'!DE$19</f>
        <v>2621.2665300723388</v>
      </c>
      <c r="DF11" s="248">
        <f xml:space="preserve"> 'FS Qtr'!DF$19</f>
        <v>3032.403894785713</v>
      </c>
      <c r="DG11" s="248">
        <f xml:space="preserve"> 'FS Qtr'!DG$19</f>
        <v>222.96523591098611</v>
      </c>
      <c r="DH11" s="248">
        <f xml:space="preserve"> 'FS Qtr'!DH$19</f>
        <v>222.96523591098747</v>
      </c>
      <c r="DI11" s="248">
        <f xml:space="preserve"> 'FS Qtr'!DI$19</f>
        <v>3.9188679693324962E-13</v>
      </c>
      <c r="DJ11" s="248">
        <f xml:space="preserve"> 'FS Qtr'!DJ$19</f>
        <v>3.96284867747454E-13</v>
      </c>
      <c r="DK11" s="248">
        <f xml:space="preserve"> 'FS Qtr'!DK$19</f>
        <v>3.963601739087608E-13</v>
      </c>
      <c r="DL11" s="248">
        <f xml:space="preserve"> 'FS Qtr'!DL$19</f>
        <v>3.8779030546720606E-13</v>
      </c>
      <c r="DM11" s="248">
        <f xml:space="preserve"> 'FS Qtr'!DM$19</f>
        <v>3.9218598885781826E-13</v>
      </c>
      <c r="DN11" s="248">
        <f xml:space="preserve"> 'FS Qtr'!DN$19</f>
        <v>3.9654592910665087E-13</v>
      </c>
      <c r="DO11" s="248">
        <f xml:space="preserve"> 'FS Qtr'!DO$19</f>
        <v>3.9659487811150037E-13</v>
      </c>
      <c r="DP11" s="248">
        <f xml:space="preserve"> 'FS Qtr'!DP$19</f>
        <v>3.9237469081854214E-13</v>
      </c>
      <c r="DQ11" s="248">
        <f xml:space="preserve"> 'FS Qtr'!DQ$19</f>
        <v>3.9243055653059855E-13</v>
      </c>
      <c r="DR11" s="248">
        <f xml:space="preserve"> 'FS Qtr'!DR$19</f>
        <v>3.9683460272499362E-13</v>
      </c>
      <c r="DS11" s="248">
        <f xml:space="preserve"> 'FS Qtr'!DS$19</f>
        <v>3.9688857214059674E-13</v>
      </c>
      <c r="DT11" s="248">
        <f xml:space="preserve"> 'FS Qtr'!DT$19</f>
        <v>3.8834773476992266E-13</v>
      </c>
      <c r="DU11" s="248">
        <f xml:space="preserve"> 'FS Qtr'!DU$19</f>
        <v>3.9273223137570314E-13</v>
      </c>
      <c r="DV11" s="248">
        <f xml:space="preserve"> 'FS Qtr'!DV$19</f>
        <v>3.9709942939225581E-13</v>
      </c>
      <c r="DW11" s="248">
        <f xml:space="preserve"> 'FS Qtr'!DW$19</f>
        <v>3.9717348045087421E-13</v>
      </c>
      <c r="DX11" s="248">
        <f xml:space="preserve"> 'FS Qtr'!DX$19</f>
        <v>3.8861785469634927E-13</v>
      </c>
      <c r="DY11" s="248">
        <f xml:space="preserve"> 'FS Qtr'!DY$19</f>
        <v>3.9298052342928722E-13</v>
      </c>
      <c r="DZ11" s="248">
        <f xml:space="preserve"> 'FS Qtr'!DZ$19</f>
        <v>3.9735170503263363E-13</v>
      </c>
      <c r="EA11" s="248">
        <f xml:space="preserve"> 'FS Qtr'!EA$19</f>
        <v>3.9743454181007103E-13</v>
      </c>
      <c r="EB11" s="248">
        <f xml:space="preserve"> 'FS Qtr'!EB$19</f>
        <v>3.8884131754457484E-13</v>
      </c>
      <c r="EC11" s="248">
        <f xml:space="preserve"> 'FS Qtr'!EC$19</f>
        <v>3.9321764234045992E-13</v>
      </c>
      <c r="ED11" s="248">
        <f xml:space="preserve"> 'FS Qtr'!ED$19</f>
        <v>3.9763033782946879E-13</v>
      </c>
      <c r="EE11" s="248">
        <f xml:space="preserve"> 'FS Qtr'!EE$19</f>
        <v>3.9769685827195654E-13</v>
      </c>
      <c r="EF11" s="248">
        <f xml:space="preserve"> 'FS Qtr'!EF$19</f>
        <v>3.9343986372841759E-13</v>
      </c>
      <c r="EG11" s="248">
        <f xml:space="preserve"> 'FS Qtr'!EG$19</f>
        <v>3.9352428302663615E-13</v>
      </c>
      <c r="EH11" s="248">
        <f xml:space="preserve"> 'FS Qtr'!EH$19</f>
        <v>3.9790269511286174E-13</v>
      </c>
      <c r="EI11" s="248">
        <f xml:space="preserve"> 'FS Qtr'!EI$19</f>
        <v>3.9798051147954537E-13</v>
      </c>
      <c r="EJ11" s="248">
        <f xml:space="preserve"> 'FS Qtr'!EJ$19</f>
        <v>3.893827852152754E-13</v>
      </c>
      <c r="EK11" s="248">
        <f xml:space="preserve"> 'FS Qtr'!EK$19</f>
        <v>3.9379740428557849E-13</v>
      </c>
      <c r="EL11" s="248">
        <f xml:space="preserve"> 'FS Qtr'!EL$19</f>
        <v>3.9820642996346579E-13</v>
      </c>
      <c r="EM11" s="248">
        <f xml:space="preserve"> 'FS Qtr'!EM$19</f>
        <v>3.9825412386562686E-13</v>
      </c>
      <c r="EN11" s="248">
        <f xml:space="preserve"> 'FS Qtr'!EN$19</f>
        <v>3.8964308259892277E-13</v>
      </c>
      <c r="EO11" s="248">
        <f xml:space="preserve"> 'FS Qtr'!EO$19</f>
        <v>3.9402831589541165E-13</v>
      </c>
      <c r="EP11" s="248">
        <f xml:space="preserve"> 'FS Qtr'!EP$19</f>
        <v>3.9841603211243642E-13</v>
      </c>
      <c r="EQ11" s="248">
        <f xml:space="preserve"> 'FS Qtr'!EQ$19</f>
        <v>3.9849008317105477E-13</v>
      </c>
      <c r="ER11" s="248">
        <f xml:space="preserve"> 'FS Qtr'!ER$19</f>
        <v>3.8989478525763847E-13</v>
      </c>
      <c r="ES11" s="248">
        <f xml:space="preserve"> 'FS Qtr'!ES$19</f>
        <v>3.9431385175703332E-13</v>
      </c>
      <c r="ET11" s="248">
        <f xml:space="preserve"> 'FS Qtr'!ET$19</f>
        <v>3.98732317989925E-13</v>
      </c>
      <c r="EU11" s="248">
        <f xml:space="preserve"> 'FS Qtr'!EU$19</f>
        <v>3.9881264456198552E-13</v>
      </c>
      <c r="EV11" s="248">
        <f xml:space="preserve"> 'FS Qtr'!EV$19</f>
        <v>3.9452117562177592E-13</v>
      </c>
      <c r="EW11" s="248">
        <f xml:space="preserve"> 'FS Qtr'!EW$19</f>
        <v>3.9457083403249268E-13</v>
      </c>
      <c r="EX11" s="248">
        <f xml:space="preserve"> 'FS Qtr'!EX$19</f>
        <v>3.9898584873299117E-13</v>
      </c>
      <c r="EY11" s="248">
        <f xml:space="preserve"> 'FS Qtr'!EY$19</f>
        <v>3.9906240999698645E-13</v>
      </c>
      <c r="EZ11" s="248">
        <f xml:space="preserve"> 'FS Qtr'!EZ$19</f>
        <v>3.9045098674250767E-13</v>
      </c>
      <c r="FA11" s="248">
        <f xml:space="preserve"> 'FS Qtr'!FA$19</f>
        <v>3.9484767967223896E-13</v>
      </c>
      <c r="FB11" s="248">
        <f xml:space="preserve"> 'FS Qtr'!FB$19</f>
        <v>3.9926950194058004E-13</v>
      </c>
      <c r="FC11" s="248">
        <f xml:space="preserve"> 'FS Qtr'!FC$19</f>
        <v>3.993259815615602E-13</v>
      </c>
      <c r="FD11" s="248">
        <f xml:space="preserve"> 'FS Qtr'!FD$19</f>
        <v>3.9072356230462903E-13</v>
      </c>
      <c r="FE11" s="248">
        <f xml:space="preserve"> 'FS Qtr'!FE$19</f>
        <v>3.9513569845439638E-13</v>
      </c>
      <c r="FF11" s="248">
        <f xml:space="preserve"> 'FS Qtr'!FF$19</f>
        <v>3.9956319596967666E-13</v>
      </c>
      <c r="FG11" s="248">
        <f xml:space="preserve"> 'FS Qtr'!FG$19</f>
        <v>3.9963348172022959E-13</v>
      </c>
      <c r="FH11" s="248">
        <f xml:space="preserve"> 'FS Qtr'!FH$19</f>
        <v>3.9100104913814E-13</v>
      </c>
      <c r="FI11" s="248">
        <f xml:space="preserve"> 'FS Qtr'!FI$19</f>
        <v>3.9539888803119543E-13</v>
      </c>
      <c r="FJ11" s="248">
        <f xml:space="preserve"> 'FS Qtr'!FJ$19</f>
        <v>3.9983806345844644E-13</v>
      </c>
      <c r="FK11" s="248">
        <f xml:space="preserve"> 'FS Qtr'!FK$19</f>
        <v>3.9989203287404962E-13</v>
      </c>
      <c r="FL11" s="248">
        <f xml:space="preserve"> 'FS Qtr'!FL$19</f>
        <v>3.9562607526022475E-13</v>
      </c>
      <c r="FM11" s="248">
        <f xml:space="preserve"> 'FS Qtr'!FM$19</f>
        <v>3.9568566535308495E-13</v>
      </c>
      <c r="FN11" s="248">
        <f xml:space="preserve"> 'FS Qtr'!FN$19</f>
        <v>4.0012297176872387E-13</v>
      </c>
      <c r="FO11" s="248">
        <f xml:space="preserve"> 'FS Qtr'!FO$19</f>
        <v>4.0020329834078438E-13</v>
      </c>
      <c r="FP11" s="248">
        <f xml:space="preserve"> 'FS Qtr'!FP$19</f>
        <v>3.9159408515843105E-13</v>
      </c>
      <c r="FQ11" s="248">
        <f xml:space="preserve"> 'FS Qtr'!FQ$19</f>
        <v>3.9601961816515538E-13</v>
      </c>
      <c r="FR11" s="248">
        <f xml:space="preserve"> 'FS Qtr'!FR$19</f>
        <v>4.0044051274890084E-13</v>
      </c>
      <c r="FS11" s="248">
        <f xml:space="preserve"> 'FS Qtr'!FS$19</f>
        <v>4.0051456380751919E-13</v>
      </c>
      <c r="FT11" s="248">
        <f xml:space="preserve"> 'FS Qtr'!FT$19</f>
        <v>3.9189612834888984E-13</v>
      </c>
      <c r="FU11" s="248">
        <f xml:space="preserve"> 'FS Qtr'!FU$19</f>
        <v>3.9631384424865249E-13</v>
      </c>
      <c r="FV11" s="248">
        <f xml:space="preserve"> 'FS Qtr'!FV$19</f>
        <v>4.0073295167530881E-13</v>
      </c>
      <c r="FW11" s="248">
        <f xml:space="preserve"> 'FS Qtr'!FW$19</f>
        <v>4.0078190068015827E-13</v>
      </c>
      <c r="FX11" s="248">
        <f xml:space="preserve"> 'FS Qtr'!FX$19</f>
        <v>3.9214291973621583E-13</v>
      </c>
      <c r="FY11" s="248">
        <f xml:space="preserve"> 'FS Qtr'!FY$19</f>
        <v>3.9658075820625523E-13</v>
      </c>
      <c r="FZ11" s="248">
        <f xml:space="preserve"> 'FS Qtr'!FZ$19</f>
        <v>4.0099024772644035E-13</v>
      </c>
      <c r="GA11" s="248">
        <f xml:space="preserve"> 'FS Qtr'!GA$19</f>
        <v>4.0107684981194328E-13</v>
      </c>
      <c r="GB11" s="248">
        <f xml:space="preserve"> 'FS Qtr'!GB$19</f>
        <v>3.9676449432590742E-13</v>
      </c>
      <c r="GC11" s="248">
        <f xml:space="preserve"> 'FS Qtr'!GC$19</f>
        <v>3.9685760384600152E-13</v>
      </c>
      <c r="GD11" s="248">
        <f xml:space="preserve"> 'FS Qtr'!GD$19</f>
        <v>4.0130276829586371E-13</v>
      </c>
      <c r="GE11" s="248">
        <f xml:space="preserve"> 'FS Qtr'!GE$19</f>
        <v>4.0136677853297442E-13</v>
      </c>
      <c r="GF11" s="248">
        <f xml:space="preserve"> 'FS Qtr'!GF$19</f>
        <v>3.9270648812816945E-13</v>
      </c>
      <c r="GG11" s="248">
        <f xml:space="preserve"> 'FS Qtr'!GG$19</f>
        <v>3.9711955196253262E-13</v>
      </c>
      <c r="GH11" s="248">
        <f xml:space="preserve"> 'FS Qtr'!GH$19</f>
        <v>4.0157638068194505E-13</v>
      </c>
      <c r="GI11" s="248">
        <f xml:space="preserve"> 'FS Qtr'!GI$19</f>
        <v>4.0166925828089008E-13</v>
      </c>
      <c r="GJ11" s="248">
        <f xml:space="preserve"> 'FS Qtr'!GJ$19</f>
        <v>3.9301467040786521E-13</v>
      </c>
    </row>
    <row r="12" spans="1:441" s="548" customFormat="1" x14ac:dyDescent="0.35">
      <c r="A12" s="313"/>
      <c r="B12" s="313"/>
      <c r="C12" s="314"/>
      <c r="D12" s="315"/>
      <c r="E12" s="311" t="s">
        <v>254</v>
      </c>
      <c r="F12" s="311"/>
      <c r="G12" s="311" t="str">
        <f xml:space="preserve"> SMU</f>
        <v>$ 000s</v>
      </c>
      <c r="H12" s="311">
        <f xml:space="preserve"> SUM(J12:GJ12)</f>
        <v>34333.777754168703</v>
      </c>
      <c r="I12" s="311"/>
      <c r="J12" s="311">
        <f t="shared" ref="J12:AO12" si="0" xml:space="preserve"> $F10 * J11</f>
        <v>0</v>
      </c>
      <c r="K12" s="311">
        <f t="shared" si="0"/>
        <v>0</v>
      </c>
      <c r="L12" s="311">
        <f t="shared" si="0"/>
        <v>0</v>
      </c>
      <c r="M12" s="311">
        <f t="shared" si="0"/>
        <v>508.85377458807829</v>
      </c>
      <c r="N12" s="311">
        <f t="shared" si="0"/>
        <v>597.67991193263549</v>
      </c>
      <c r="O12" s="311">
        <f t="shared" si="0"/>
        <v>-26.403598567089922</v>
      </c>
      <c r="P12" s="311">
        <f t="shared" si="0"/>
        <v>-18.089039505332291</v>
      </c>
      <c r="Q12" s="311">
        <f t="shared" si="0"/>
        <v>514.31084501268015</v>
      </c>
      <c r="R12" s="311">
        <f t="shared" si="0"/>
        <v>610.99937602569969</v>
      </c>
      <c r="S12" s="311">
        <f t="shared" si="0"/>
        <v>-15.057264564264438</v>
      </c>
      <c r="T12" s="311">
        <f t="shared" si="0"/>
        <v>-6.827328236400672</v>
      </c>
      <c r="U12" s="311">
        <f t="shared" si="0"/>
        <v>523.14598073964487</v>
      </c>
      <c r="V12" s="311">
        <f t="shared" si="0"/>
        <v>619.98531821076722</v>
      </c>
      <c r="W12" s="311">
        <f t="shared" si="0"/>
        <v>-2.6451266364528467</v>
      </c>
      <c r="X12" s="311">
        <f t="shared" si="0"/>
        <v>3.6681560068836916</v>
      </c>
      <c r="Y12" s="311">
        <f t="shared" si="0"/>
        <v>533.12785661749024</v>
      </c>
      <c r="Z12" s="311">
        <f t="shared" si="0"/>
        <v>630.04230545724079</v>
      </c>
      <c r="AA12" s="311">
        <f t="shared" si="0"/>
        <v>10.821796675485485</v>
      </c>
      <c r="AB12" s="311">
        <f t="shared" si="0"/>
        <v>18.832316519511235</v>
      </c>
      <c r="AC12" s="311">
        <f t="shared" si="0"/>
        <v>544.04548339515782</v>
      </c>
      <c r="AD12" s="311">
        <f t="shared" si="0"/>
        <v>640.91834904598841</v>
      </c>
      <c r="AE12" s="311">
        <f t="shared" si="0"/>
        <v>25.456256761328792</v>
      </c>
      <c r="AF12" s="311">
        <f t="shared" si="0"/>
        <v>33.351872657701485</v>
      </c>
      <c r="AG12" s="311">
        <f t="shared" si="0"/>
        <v>556.26699828705057</v>
      </c>
      <c r="AH12" s="311">
        <f t="shared" si="0"/>
        <v>653.04167904389953</v>
      </c>
      <c r="AI12" s="311">
        <f t="shared" si="0"/>
        <v>41.352602040016386</v>
      </c>
      <c r="AJ12" s="311">
        <f t="shared" si="0"/>
        <v>49.135699994086806</v>
      </c>
      <c r="AK12" s="311">
        <f t="shared" si="0"/>
        <v>569.78082426790172</v>
      </c>
      <c r="AL12" s="311">
        <f t="shared" si="0"/>
        <v>666.49677861305054</v>
      </c>
      <c r="AM12" s="311">
        <f t="shared" si="0"/>
        <v>58.579118178885032</v>
      </c>
      <c r="AN12" s="311">
        <f t="shared" si="0"/>
        <v>65.304464869797215</v>
      </c>
      <c r="AO12" s="311">
        <f t="shared" si="0"/>
        <v>584.72416575136867</v>
      </c>
      <c r="AP12" s="311">
        <f t="shared" ref="AP12:BU12" si="1" xml:space="preserve"> $F10 * AP11</f>
        <v>681.33751318000816</v>
      </c>
      <c r="AQ12" s="311">
        <f t="shared" si="1"/>
        <v>77.211580263475042</v>
      </c>
      <c r="AR12" s="311">
        <f t="shared" si="1"/>
        <v>84.724302819829575</v>
      </c>
      <c r="AS12" s="311">
        <f t="shared" si="1"/>
        <v>600.48583907687805</v>
      </c>
      <c r="AT12" s="311">
        <f t="shared" si="1"/>
        <v>693.46559799911768</v>
      </c>
      <c r="AU12" s="311">
        <f t="shared" si="1"/>
        <v>97.37578242248037</v>
      </c>
      <c r="AV12" s="311">
        <f t="shared" si="1"/>
        <v>104.7410466256808</v>
      </c>
      <c r="AW12" s="311">
        <f t="shared" si="1"/>
        <v>618.03756961478678</v>
      </c>
      <c r="AX12" s="311">
        <f t="shared" si="1"/>
        <v>710.74289110211475</v>
      </c>
      <c r="AY12" s="311">
        <f t="shared" si="1"/>
        <v>119.16353026863993</v>
      </c>
      <c r="AZ12" s="311">
        <f t="shared" si="1"/>
        <v>126.37337620330973</v>
      </c>
      <c r="BA12" s="311">
        <f t="shared" si="1"/>
        <v>637.29255924989957</v>
      </c>
      <c r="BB12" s="311">
        <f t="shared" si="1"/>
        <v>730.52403638193061</v>
      </c>
      <c r="BC12" s="311">
        <f t="shared" si="1"/>
        <v>127.99994782831799</v>
      </c>
      <c r="BD12" s="311">
        <f t="shared" si="1"/>
        <v>127.99994782831826</v>
      </c>
      <c r="BE12" s="311">
        <f t="shared" si="1"/>
        <v>634.33514652835629</v>
      </c>
      <c r="BF12" s="311">
        <f t="shared" si="1"/>
        <v>722.07072549502755</v>
      </c>
      <c r="BG12" s="311">
        <f t="shared" si="1"/>
        <v>122.54426922277601</v>
      </c>
      <c r="BH12" s="311">
        <f t="shared" si="1"/>
        <v>122.54426922277628</v>
      </c>
      <c r="BI12" s="311">
        <f t="shared" si="1"/>
        <v>626.26479138054037</v>
      </c>
      <c r="BJ12" s="311">
        <f t="shared" si="1"/>
        <v>713.56387492946669</v>
      </c>
      <c r="BK12" s="311">
        <f t="shared" si="1"/>
        <v>117.02013734513669</v>
      </c>
      <c r="BL12" s="311">
        <f t="shared" si="1"/>
        <v>117.02013734513696</v>
      </c>
      <c r="BM12" s="311">
        <f t="shared" si="1"/>
        <v>618.13660140283946</v>
      </c>
      <c r="BN12" s="311">
        <f t="shared" si="1"/>
        <v>705.00136115301461</v>
      </c>
      <c r="BO12" s="311">
        <f t="shared" si="1"/>
        <v>111.42550286014928</v>
      </c>
      <c r="BP12" s="311">
        <f t="shared" si="1"/>
        <v>111.42550286014946</v>
      </c>
      <c r="BQ12" s="311">
        <f t="shared" si="1"/>
        <v>609.94841468446327</v>
      </c>
      <c r="BR12" s="311">
        <f t="shared" si="1"/>
        <v>696.38101145080702</v>
      </c>
      <c r="BS12" s="311">
        <f t="shared" si="1"/>
        <v>105.7582668807915</v>
      </c>
      <c r="BT12" s="311">
        <f t="shared" si="1"/>
        <v>105.75826688079177</v>
      </c>
      <c r="BU12" s="311">
        <f t="shared" si="1"/>
        <v>601.69801882923957</v>
      </c>
      <c r="BV12" s="311">
        <f t="shared" ref="BV12:DA12" si="2" xml:space="preserve"> $F10 * BV11</f>
        <v>687.7006026763479</v>
      </c>
      <c r="BW12" s="311">
        <f t="shared" si="2"/>
        <v>100.01627972110836</v>
      </c>
      <c r="BX12" s="311">
        <f t="shared" si="2"/>
        <v>100.01627972110863</v>
      </c>
      <c r="BY12" s="311">
        <f t="shared" si="2"/>
        <v>593.38314967575627</v>
      </c>
      <c r="BZ12" s="311">
        <f t="shared" si="2"/>
        <v>678.95785997138626</v>
      </c>
      <c r="CA12" s="311">
        <f t="shared" si="2"/>
        <v>94.197339617914068</v>
      </c>
      <c r="CB12" s="311">
        <f t="shared" si="2"/>
        <v>94.197339617914338</v>
      </c>
      <c r="CC12" s="311">
        <f t="shared" si="2"/>
        <v>585.00148998559609</v>
      </c>
      <c r="CD12" s="311">
        <f t="shared" si="2"/>
        <v>670.15045545388489</v>
      </c>
      <c r="CE12" s="311">
        <f t="shared" si="2"/>
        <v>88.299191420578921</v>
      </c>
      <c r="CF12" s="311">
        <f t="shared" si="2"/>
        <v>88.299191420579106</v>
      </c>
      <c r="CG12" s="311">
        <f t="shared" si="2"/>
        <v>576.55066809886421</v>
      </c>
      <c r="CH12" s="311">
        <f t="shared" si="2"/>
        <v>661.27600687328061</v>
      </c>
      <c r="CI12" s="311">
        <f t="shared" si="2"/>
        <v>82.31952524810049</v>
      </c>
      <c r="CJ12" s="311">
        <f t="shared" si="2"/>
        <v>82.319525248100661</v>
      </c>
      <c r="CK12" s="311">
        <f t="shared" si="2"/>
        <v>568.02825655618915</v>
      </c>
      <c r="CL12" s="311">
        <f t="shared" si="2"/>
        <v>652.33207623222552</v>
      </c>
      <c r="CM12" s="311">
        <f t="shared" si="2"/>
        <v>76.25597511264327</v>
      </c>
      <c r="CN12" s="311">
        <f t="shared" si="2"/>
        <v>76.25597511264354</v>
      </c>
      <c r="CO12" s="311">
        <f t="shared" si="2"/>
        <v>559.43177068636589</v>
      </c>
      <c r="CP12" s="311">
        <f t="shared" si="2"/>
        <v>643.31616837396427</v>
      </c>
      <c r="CQ12" s="311">
        <f t="shared" si="2"/>
        <v>70.106117508708337</v>
      </c>
      <c r="CR12" s="311">
        <f t="shared" si="2"/>
        <v>70.106117508708607</v>
      </c>
      <c r="CS12" s="311">
        <f t="shared" si="2"/>
        <v>550.75866715877123</v>
      </c>
      <c r="CT12" s="311">
        <f t="shared" si="2"/>
        <v>634.22572953449071</v>
      </c>
      <c r="CU12" s="311">
        <f t="shared" si="2"/>
        <v>63.867469967071784</v>
      </c>
      <c r="CV12" s="311">
        <f t="shared" si="2"/>
        <v>63.867469967072147</v>
      </c>
      <c r="CW12" s="311">
        <f t="shared" si="2"/>
        <v>542.00634249967652</v>
      </c>
      <c r="CX12" s="311">
        <f t="shared" si="2"/>
        <v>625.05814585860185</v>
      </c>
      <c r="CY12" s="311">
        <f t="shared" si="2"/>
        <v>57.537489572612543</v>
      </c>
      <c r="CZ12" s="311">
        <f t="shared" si="2"/>
        <v>57.537489572612813</v>
      </c>
      <c r="DA12" s="311">
        <f t="shared" si="2"/>
        <v>533.17213157155777</v>
      </c>
      <c r="DB12" s="311">
        <f t="shared" ref="DB12:EG12" si="3" xml:space="preserve"> $F10 * DB11</f>
        <v>615.81074187894592</v>
      </c>
      <c r="DC12" s="311">
        <f t="shared" si="3"/>
        <v>51.113571445125842</v>
      </c>
      <c r="DD12" s="311">
        <f t="shared" si="3"/>
        <v>51.113571445126119</v>
      </c>
      <c r="DE12" s="311">
        <f t="shared" si="3"/>
        <v>524.25330601446774</v>
      </c>
      <c r="DF12" s="311">
        <f t="shared" si="3"/>
        <v>606.48077895714266</v>
      </c>
      <c r="DG12" s="311">
        <f t="shared" si="3"/>
        <v>44.593047182197225</v>
      </c>
      <c r="DH12" s="311">
        <f t="shared" si="3"/>
        <v>44.593047182197495</v>
      </c>
      <c r="DI12" s="311">
        <f t="shared" si="3"/>
        <v>7.8377359386649929E-14</v>
      </c>
      <c r="DJ12" s="311">
        <f t="shared" si="3"/>
        <v>7.9256973549490811E-14</v>
      </c>
      <c r="DK12" s="311">
        <f t="shared" si="3"/>
        <v>7.927203478175217E-14</v>
      </c>
      <c r="DL12" s="311">
        <f t="shared" si="3"/>
        <v>7.755806109344122E-14</v>
      </c>
      <c r="DM12" s="311">
        <f t="shared" si="3"/>
        <v>7.8437197771563657E-14</v>
      </c>
      <c r="DN12" s="311">
        <f t="shared" si="3"/>
        <v>7.9309185821330174E-14</v>
      </c>
      <c r="DO12" s="311">
        <f t="shared" si="3"/>
        <v>7.931897562230008E-14</v>
      </c>
      <c r="DP12" s="311">
        <f t="shared" si="3"/>
        <v>7.8474938163708429E-14</v>
      </c>
      <c r="DQ12" s="311">
        <f t="shared" si="3"/>
        <v>7.848611130611971E-14</v>
      </c>
      <c r="DR12" s="311">
        <f t="shared" si="3"/>
        <v>7.9366920544998724E-14</v>
      </c>
      <c r="DS12" s="311">
        <f t="shared" si="3"/>
        <v>7.9377714428119351E-14</v>
      </c>
      <c r="DT12" s="311">
        <f t="shared" si="3"/>
        <v>7.7669546953984543E-14</v>
      </c>
      <c r="DU12" s="311">
        <f t="shared" si="3"/>
        <v>7.8546446275140635E-14</v>
      </c>
      <c r="DV12" s="311">
        <f t="shared" si="3"/>
        <v>7.9419885878451162E-14</v>
      </c>
      <c r="DW12" s="311">
        <f t="shared" si="3"/>
        <v>7.943469609017485E-14</v>
      </c>
      <c r="DX12" s="311">
        <f t="shared" si="3"/>
        <v>7.7723570939269856E-14</v>
      </c>
      <c r="DY12" s="311">
        <f t="shared" si="3"/>
        <v>7.8596104685857452E-14</v>
      </c>
      <c r="DZ12" s="311">
        <f t="shared" si="3"/>
        <v>7.9470341006526729E-14</v>
      </c>
      <c r="EA12" s="311">
        <f t="shared" si="3"/>
        <v>7.9486908362014213E-14</v>
      </c>
      <c r="EB12" s="311">
        <f t="shared" si="3"/>
        <v>7.7768263508914967E-14</v>
      </c>
      <c r="EC12" s="311">
        <f t="shared" si="3"/>
        <v>7.8643528468091989E-14</v>
      </c>
      <c r="ED12" s="311">
        <f t="shared" si="3"/>
        <v>7.9526067565893761E-14</v>
      </c>
      <c r="EE12" s="311">
        <f t="shared" si="3"/>
        <v>7.953937165439131E-14</v>
      </c>
      <c r="EF12" s="311">
        <f t="shared" si="3"/>
        <v>7.8687972745683521E-14</v>
      </c>
      <c r="EG12" s="311">
        <f t="shared" si="3"/>
        <v>7.8704856605327233E-14</v>
      </c>
      <c r="EH12" s="311">
        <f t="shared" ref="EH12:FM12" si="4" xml:space="preserve"> $F10 * EH11</f>
        <v>7.958053902257235E-14</v>
      </c>
      <c r="EI12" s="311">
        <f t="shared" si="4"/>
        <v>7.9596102295909076E-14</v>
      </c>
      <c r="EJ12" s="311">
        <f t="shared" si="4"/>
        <v>7.7876557043055082E-14</v>
      </c>
      <c r="EK12" s="311">
        <f t="shared" si="4"/>
        <v>7.8759480857115703E-14</v>
      </c>
      <c r="EL12" s="311">
        <f t="shared" si="4"/>
        <v>7.9641285992693164E-14</v>
      </c>
      <c r="EM12" s="311">
        <f t="shared" si="4"/>
        <v>7.9650824773125374E-14</v>
      </c>
      <c r="EN12" s="311">
        <f t="shared" si="4"/>
        <v>7.7928616519784564E-14</v>
      </c>
      <c r="EO12" s="311">
        <f t="shared" si="4"/>
        <v>7.880566317908233E-14</v>
      </c>
      <c r="EP12" s="311">
        <f t="shared" si="4"/>
        <v>7.9683206422487292E-14</v>
      </c>
      <c r="EQ12" s="311">
        <f t="shared" si="4"/>
        <v>7.9698016634210955E-14</v>
      </c>
      <c r="ER12" s="311">
        <f t="shared" si="4"/>
        <v>7.7978957051527704E-14</v>
      </c>
      <c r="ES12" s="311">
        <f t="shared" si="4"/>
        <v>7.8862770351406671E-14</v>
      </c>
      <c r="ET12" s="311">
        <f t="shared" si="4"/>
        <v>7.9746463597985003E-14</v>
      </c>
      <c r="EU12" s="311">
        <f t="shared" si="4"/>
        <v>7.9762528912397108E-14</v>
      </c>
      <c r="EV12" s="311">
        <f t="shared" si="4"/>
        <v>7.8904235124355186E-14</v>
      </c>
      <c r="EW12" s="311">
        <f t="shared" si="4"/>
        <v>7.8914166806498544E-14</v>
      </c>
      <c r="EX12" s="311">
        <f t="shared" si="4"/>
        <v>7.9797169746598241E-14</v>
      </c>
      <c r="EY12" s="311">
        <f t="shared" si="4"/>
        <v>7.9812481999397295E-14</v>
      </c>
      <c r="EZ12" s="311">
        <f t="shared" si="4"/>
        <v>7.8090197348501539E-14</v>
      </c>
      <c r="FA12" s="311">
        <f t="shared" si="4"/>
        <v>7.8969535934447803E-14</v>
      </c>
      <c r="FB12" s="311">
        <f t="shared" si="4"/>
        <v>7.9853900388116019E-14</v>
      </c>
      <c r="FC12" s="311">
        <f t="shared" si="4"/>
        <v>7.986519631231205E-14</v>
      </c>
      <c r="FD12" s="311">
        <f t="shared" si="4"/>
        <v>7.8144712460925816E-14</v>
      </c>
      <c r="FE12" s="311">
        <f t="shared" si="4"/>
        <v>7.9027139690879278E-14</v>
      </c>
      <c r="FF12" s="311">
        <f t="shared" si="4"/>
        <v>7.991263919393534E-14</v>
      </c>
      <c r="FG12" s="311">
        <f t="shared" si="4"/>
        <v>7.9926696344045927E-14</v>
      </c>
      <c r="FH12" s="311">
        <f t="shared" si="4"/>
        <v>7.8200209827628008E-14</v>
      </c>
      <c r="FI12" s="311">
        <f t="shared" si="4"/>
        <v>7.9079777606239086E-14</v>
      </c>
      <c r="FJ12" s="311">
        <f t="shared" si="4"/>
        <v>7.9967612691689296E-14</v>
      </c>
      <c r="FK12" s="311">
        <f t="shared" si="4"/>
        <v>7.9978406574809923E-14</v>
      </c>
      <c r="FL12" s="311">
        <f t="shared" si="4"/>
        <v>7.912521505204495E-14</v>
      </c>
      <c r="FM12" s="311">
        <f t="shared" si="4"/>
        <v>7.9137133070616995E-14</v>
      </c>
      <c r="FN12" s="311">
        <f t="shared" ref="FN12:GJ12" si="5" xml:space="preserve"> $F10 * FN11</f>
        <v>8.0024594353744783E-14</v>
      </c>
      <c r="FO12" s="311">
        <f t="shared" si="5"/>
        <v>8.0040659668156876E-14</v>
      </c>
      <c r="FP12" s="311">
        <f t="shared" si="5"/>
        <v>7.8318817031686213E-14</v>
      </c>
      <c r="FQ12" s="311">
        <f t="shared" si="5"/>
        <v>7.9203923633031076E-14</v>
      </c>
      <c r="FR12" s="311">
        <f t="shared" si="5"/>
        <v>8.0088102549780178E-14</v>
      </c>
      <c r="FS12" s="311">
        <f t="shared" si="5"/>
        <v>8.010291276150384E-14</v>
      </c>
      <c r="FT12" s="311">
        <f t="shared" si="5"/>
        <v>7.8379225669777969E-14</v>
      </c>
      <c r="FU12" s="311">
        <f t="shared" si="5"/>
        <v>7.92627688497305E-14</v>
      </c>
      <c r="FV12" s="311">
        <f t="shared" si="5"/>
        <v>8.0146590335061765E-14</v>
      </c>
      <c r="FW12" s="311">
        <f t="shared" si="5"/>
        <v>8.0156380136031658E-14</v>
      </c>
      <c r="FX12" s="311">
        <f t="shared" si="5"/>
        <v>7.8428583947243169E-14</v>
      </c>
      <c r="FY12" s="311">
        <f t="shared" si="5"/>
        <v>7.9316151641251047E-14</v>
      </c>
      <c r="FZ12" s="311">
        <f t="shared" si="5"/>
        <v>8.0198049545288078E-14</v>
      </c>
      <c r="GA12" s="311">
        <f t="shared" si="5"/>
        <v>8.0215369962388663E-14</v>
      </c>
      <c r="GB12" s="311">
        <f t="shared" si="5"/>
        <v>7.9352898865181487E-14</v>
      </c>
      <c r="GC12" s="311">
        <f t="shared" si="5"/>
        <v>7.9371520769200306E-14</v>
      </c>
      <c r="GD12" s="311">
        <f t="shared" si="5"/>
        <v>8.0260553659172751E-14</v>
      </c>
      <c r="GE12" s="311">
        <f t="shared" si="5"/>
        <v>8.0273355706594884E-14</v>
      </c>
      <c r="GF12" s="311">
        <f t="shared" si="5"/>
        <v>7.8541297625633895E-14</v>
      </c>
      <c r="GG12" s="311">
        <f t="shared" si="5"/>
        <v>7.9423910392506535E-14</v>
      </c>
      <c r="GH12" s="311">
        <f t="shared" si="5"/>
        <v>8.0315276136389012E-14</v>
      </c>
      <c r="GI12" s="311">
        <f t="shared" si="5"/>
        <v>8.0333851656178027E-14</v>
      </c>
      <c r="GJ12" s="311">
        <f t="shared" si="5"/>
        <v>7.8602934081573042E-14</v>
      </c>
    </row>
    <row r="13" spans="1:441" s="250" customFormat="1" x14ac:dyDescent="0.35">
      <c r="A13" s="189"/>
      <c r="B13" s="189"/>
      <c r="C13" s="190"/>
      <c r="D13" s="191"/>
      <c r="E13" s="249" t="str">
        <f xml:space="preserve"> LEFT(E12, LEN(E12) - 4)</f>
        <v>Corporate income tax expense</v>
      </c>
      <c r="F13" s="249"/>
      <c r="G13" s="249" t="str">
        <f xml:space="preserve"> SMU</f>
        <v>$ 000s</v>
      </c>
      <c r="H13" s="249">
        <f xml:space="preserve"> SUM(J13:GJ13)</f>
        <v>-34333.777754168703</v>
      </c>
      <c r="I13" s="192"/>
      <c r="J13" s="249">
        <f t="shared" ref="J13:BU13" si="6" xml:space="preserve"> -1 * J12</f>
        <v>0</v>
      </c>
      <c r="K13" s="249">
        <f t="shared" si="6"/>
        <v>0</v>
      </c>
      <c r="L13" s="249">
        <f t="shared" si="6"/>
        <v>0</v>
      </c>
      <c r="M13" s="249">
        <f t="shared" si="6"/>
        <v>-508.85377458807829</v>
      </c>
      <c r="N13" s="249">
        <f t="shared" si="6"/>
        <v>-597.67991193263549</v>
      </c>
      <c r="O13" s="249">
        <f t="shared" si="6"/>
        <v>26.403598567089922</v>
      </c>
      <c r="P13" s="249">
        <f t="shared" si="6"/>
        <v>18.089039505332291</v>
      </c>
      <c r="Q13" s="249">
        <f t="shared" si="6"/>
        <v>-514.31084501268015</v>
      </c>
      <c r="R13" s="249">
        <f t="shared" si="6"/>
        <v>-610.99937602569969</v>
      </c>
      <c r="S13" s="249">
        <f t="shared" si="6"/>
        <v>15.057264564264438</v>
      </c>
      <c r="T13" s="249">
        <f t="shared" si="6"/>
        <v>6.827328236400672</v>
      </c>
      <c r="U13" s="249">
        <f t="shared" si="6"/>
        <v>-523.14598073964487</v>
      </c>
      <c r="V13" s="249">
        <f t="shared" si="6"/>
        <v>-619.98531821076722</v>
      </c>
      <c r="W13" s="249">
        <f t="shared" si="6"/>
        <v>2.6451266364528467</v>
      </c>
      <c r="X13" s="249">
        <f t="shared" si="6"/>
        <v>-3.6681560068836916</v>
      </c>
      <c r="Y13" s="249">
        <f t="shared" si="6"/>
        <v>-533.12785661749024</v>
      </c>
      <c r="Z13" s="249">
        <f t="shared" si="6"/>
        <v>-630.04230545724079</v>
      </c>
      <c r="AA13" s="249">
        <f t="shared" si="6"/>
        <v>-10.821796675485485</v>
      </c>
      <c r="AB13" s="249">
        <f t="shared" si="6"/>
        <v>-18.832316519511235</v>
      </c>
      <c r="AC13" s="249">
        <f t="shared" si="6"/>
        <v>-544.04548339515782</v>
      </c>
      <c r="AD13" s="249">
        <f t="shared" si="6"/>
        <v>-640.91834904598841</v>
      </c>
      <c r="AE13" s="249">
        <f t="shared" si="6"/>
        <v>-25.456256761328792</v>
      </c>
      <c r="AF13" s="249">
        <f t="shared" si="6"/>
        <v>-33.351872657701485</v>
      </c>
      <c r="AG13" s="249">
        <f t="shared" si="6"/>
        <v>-556.26699828705057</v>
      </c>
      <c r="AH13" s="249">
        <f t="shared" si="6"/>
        <v>-653.04167904389953</v>
      </c>
      <c r="AI13" s="249">
        <f t="shared" si="6"/>
        <v>-41.352602040016386</v>
      </c>
      <c r="AJ13" s="249">
        <f t="shared" si="6"/>
        <v>-49.135699994086806</v>
      </c>
      <c r="AK13" s="249">
        <f t="shared" si="6"/>
        <v>-569.78082426790172</v>
      </c>
      <c r="AL13" s="249">
        <f t="shared" si="6"/>
        <v>-666.49677861305054</v>
      </c>
      <c r="AM13" s="249">
        <f t="shared" si="6"/>
        <v>-58.579118178885032</v>
      </c>
      <c r="AN13" s="249">
        <f t="shared" si="6"/>
        <v>-65.304464869797215</v>
      </c>
      <c r="AO13" s="249">
        <f t="shared" si="6"/>
        <v>-584.72416575136867</v>
      </c>
      <c r="AP13" s="249">
        <f t="shared" si="6"/>
        <v>-681.33751318000816</v>
      </c>
      <c r="AQ13" s="249">
        <f t="shared" si="6"/>
        <v>-77.211580263475042</v>
      </c>
      <c r="AR13" s="249">
        <f t="shared" si="6"/>
        <v>-84.724302819829575</v>
      </c>
      <c r="AS13" s="249">
        <f t="shared" si="6"/>
        <v>-600.48583907687805</v>
      </c>
      <c r="AT13" s="249">
        <f t="shared" si="6"/>
        <v>-693.46559799911768</v>
      </c>
      <c r="AU13" s="249">
        <f t="shared" si="6"/>
        <v>-97.37578242248037</v>
      </c>
      <c r="AV13" s="249">
        <f t="shared" si="6"/>
        <v>-104.7410466256808</v>
      </c>
      <c r="AW13" s="249">
        <f t="shared" si="6"/>
        <v>-618.03756961478678</v>
      </c>
      <c r="AX13" s="249">
        <f t="shared" si="6"/>
        <v>-710.74289110211475</v>
      </c>
      <c r="AY13" s="249">
        <f t="shared" si="6"/>
        <v>-119.16353026863993</v>
      </c>
      <c r="AZ13" s="249">
        <f t="shared" si="6"/>
        <v>-126.37337620330973</v>
      </c>
      <c r="BA13" s="249">
        <f t="shared" si="6"/>
        <v>-637.29255924989957</v>
      </c>
      <c r="BB13" s="249">
        <f t="shared" si="6"/>
        <v>-730.52403638193061</v>
      </c>
      <c r="BC13" s="249">
        <f t="shared" si="6"/>
        <v>-127.99994782831799</v>
      </c>
      <c r="BD13" s="249">
        <f t="shared" si="6"/>
        <v>-127.99994782831826</v>
      </c>
      <c r="BE13" s="249">
        <f t="shared" si="6"/>
        <v>-634.33514652835629</v>
      </c>
      <c r="BF13" s="249">
        <f t="shared" si="6"/>
        <v>-722.07072549502755</v>
      </c>
      <c r="BG13" s="249">
        <f t="shared" si="6"/>
        <v>-122.54426922277601</v>
      </c>
      <c r="BH13" s="249">
        <f t="shared" si="6"/>
        <v>-122.54426922277628</v>
      </c>
      <c r="BI13" s="249">
        <f t="shared" si="6"/>
        <v>-626.26479138054037</v>
      </c>
      <c r="BJ13" s="249">
        <f t="shared" si="6"/>
        <v>-713.56387492946669</v>
      </c>
      <c r="BK13" s="249">
        <f t="shared" si="6"/>
        <v>-117.02013734513669</v>
      </c>
      <c r="BL13" s="249">
        <f t="shared" si="6"/>
        <v>-117.02013734513696</v>
      </c>
      <c r="BM13" s="249">
        <f t="shared" si="6"/>
        <v>-618.13660140283946</v>
      </c>
      <c r="BN13" s="249">
        <f t="shared" si="6"/>
        <v>-705.00136115301461</v>
      </c>
      <c r="BO13" s="249">
        <f t="shared" si="6"/>
        <v>-111.42550286014928</v>
      </c>
      <c r="BP13" s="249">
        <f t="shared" si="6"/>
        <v>-111.42550286014946</v>
      </c>
      <c r="BQ13" s="249">
        <f t="shared" si="6"/>
        <v>-609.94841468446327</v>
      </c>
      <c r="BR13" s="249">
        <f t="shared" si="6"/>
        <v>-696.38101145080702</v>
      </c>
      <c r="BS13" s="249">
        <f t="shared" si="6"/>
        <v>-105.7582668807915</v>
      </c>
      <c r="BT13" s="249">
        <f t="shared" si="6"/>
        <v>-105.75826688079177</v>
      </c>
      <c r="BU13" s="249">
        <f t="shared" si="6"/>
        <v>-601.69801882923957</v>
      </c>
      <c r="BV13" s="249">
        <f t="shared" ref="BV13:EG13" si="7" xml:space="preserve"> -1 * BV12</f>
        <v>-687.7006026763479</v>
      </c>
      <c r="BW13" s="249">
        <f t="shared" si="7"/>
        <v>-100.01627972110836</v>
      </c>
      <c r="BX13" s="249">
        <f t="shared" si="7"/>
        <v>-100.01627972110863</v>
      </c>
      <c r="BY13" s="249">
        <f t="shared" si="7"/>
        <v>-593.38314967575627</v>
      </c>
      <c r="BZ13" s="249">
        <f t="shared" si="7"/>
        <v>-678.95785997138626</v>
      </c>
      <c r="CA13" s="249">
        <f t="shared" si="7"/>
        <v>-94.197339617914068</v>
      </c>
      <c r="CB13" s="249">
        <f t="shared" si="7"/>
        <v>-94.197339617914338</v>
      </c>
      <c r="CC13" s="249">
        <f t="shared" si="7"/>
        <v>-585.00148998559609</v>
      </c>
      <c r="CD13" s="249">
        <f t="shared" si="7"/>
        <v>-670.15045545388489</v>
      </c>
      <c r="CE13" s="249">
        <f t="shared" si="7"/>
        <v>-88.299191420578921</v>
      </c>
      <c r="CF13" s="249">
        <f t="shared" si="7"/>
        <v>-88.299191420579106</v>
      </c>
      <c r="CG13" s="249">
        <f t="shared" si="7"/>
        <v>-576.55066809886421</v>
      </c>
      <c r="CH13" s="249">
        <f t="shared" si="7"/>
        <v>-661.27600687328061</v>
      </c>
      <c r="CI13" s="249">
        <f t="shared" si="7"/>
        <v>-82.31952524810049</v>
      </c>
      <c r="CJ13" s="249">
        <f t="shared" si="7"/>
        <v>-82.319525248100661</v>
      </c>
      <c r="CK13" s="249">
        <f t="shared" si="7"/>
        <v>-568.02825655618915</v>
      </c>
      <c r="CL13" s="249">
        <f t="shared" si="7"/>
        <v>-652.33207623222552</v>
      </c>
      <c r="CM13" s="249">
        <f t="shared" si="7"/>
        <v>-76.25597511264327</v>
      </c>
      <c r="CN13" s="249">
        <f t="shared" si="7"/>
        <v>-76.25597511264354</v>
      </c>
      <c r="CO13" s="249">
        <f t="shared" si="7"/>
        <v>-559.43177068636589</v>
      </c>
      <c r="CP13" s="249">
        <f t="shared" si="7"/>
        <v>-643.31616837396427</v>
      </c>
      <c r="CQ13" s="249">
        <f t="shared" si="7"/>
        <v>-70.106117508708337</v>
      </c>
      <c r="CR13" s="249">
        <f t="shared" si="7"/>
        <v>-70.106117508708607</v>
      </c>
      <c r="CS13" s="249">
        <f t="shared" si="7"/>
        <v>-550.75866715877123</v>
      </c>
      <c r="CT13" s="249">
        <f t="shared" si="7"/>
        <v>-634.22572953449071</v>
      </c>
      <c r="CU13" s="249">
        <f t="shared" si="7"/>
        <v>-63.867469967071784</v>
      </c>
      <c r="CV13" s="249">
        <f t="shared" si="7"/>
        <v>-63.867469967072147</v>
      </c>
      <c r="CW13" s="249">
        <f t="shared" si="7"/>
        <v>-542.00634249967652</v>
      </c>
      <c r="CX13" s="249">
        <f t="shared" si="7"/>
        <v>-625.05814585860185</v>
      </c>
      <c r="CY13" s="249">
        <f t="shared" si="7"/>
        <v>-57.537489572612543</v>
      </c>
      <c r="CZ13" s="249">
        <f t="shared" si="7"/>
        <v>-57.537489572612813</v>
      </c>
      <c r="DA13" s="249">
        <f t="shared" si="7"/>
        <v>-533.17213157155777</v>
      </c>
      <c r="DB13" s="249">
        <f t="shared" si="7"/>
        <v>-615.81074187894592</v>
      </c>
      <c r="DC13" s="249">
        <f t="shared" si="7"/>
        <v>-51.113571445125842</v>
      </c>
      <c r="DD13" s="249">
        <f t="shared" si="7"/>
        <v>-51.113571445126119</v>
      </c>
      <c r="DE13" s="249">
        <f t="shared" si="7"/>
        <v>-524.25330601446774</v>
      </c>
      <c r="DF13" s="249">
        <f t="shared" si="7"/>
        <v>-606.48077895714266</v>
      </c>
      <c r="DG13" s="249">
        <f t="shared" si="7"/>
        <v>-44.593047182197225</v>
      </c>
      <c r="DH13" s="249">
        <f t="shared" si="7"/>
        <v>-44.593047182197495</v>
      </c>
      <c r="DI13" s="249">
        <f t="shared" si="7"/>
        <v>-7.8377359386649929E-14</v>
      </c>
      <c r="DJ13" s="249">
        <f t="shared" si="7"/>
        <v>-7.9256973549490811E-14</v>
      </c>
      <c r="DK13" s="249">
        <f t="shared" si="7"/>
        <v>-7.927203478175217E-14</v>
      </c>
      <c r="DL13" s="249">
        <f t="shared" si="7"/>
        <v>-7.755806109344122E-14</v>
      </c>
      <c r="DM13" s="249">
        <f t="shared" si="7"/>
        <v>-7.8437197771563657E-14</v>
      </c>
      <c r="DN13" s="249">
        <f t="shared" si="7"/>
        <v>-7.9309185821330174E-14</v>
      </c>
      <c r="DO13" s="249">
        <f t="shared" si="7"/>
        <v>-7.931897562230008E-14</v>
      </c>
      <c r="DP13" s="249">
        <f t="shared" si="7"/>
        <v>-7.8474938163708429E-14</v>
      </c>
      <c r="DQ13" s="249">
        <f t="shared" si="7"/>
        <v>-7.848611130611971E-14</v>
      </c>
      <c r="DR13" s="249">
        <f t="shared" si="7"/>
        <v>-7.9366920544998724E-14</v>
      </c>
      <c r="DS13" s="249">
        <f t="shared" si="7"/>
        <v>-7.9377714428119351E-14</v>
      </c>
      <c r="DT13" s="249">
        <f t="shared" si="7"/>
        <v>-7.7669546953984543E-14</v>
      </c>
      <c r="DU13" s="249">
        <f t="shared" si="7"/>
        <v>-7.8546446275140635E-14</v>
      </c>
      <c r="DV13" s="249">
        <f t="shared" si="7"/>
        <v>-7.9419885878451162E-14</v>
      </c>
      <c r="DW13" s="249">
        <f t="shared" si="7"/>
        <v>-7.943469609017485E-14</v>
      </c>
      <c r="DX13" s="249">
        <f t="shared" si="7"/>
        <v>-7.7723570939269856E-14</v>
      </c>
      <c r="DY13" s="249">
        <f t="shared" si="7"/>
        <v>-7.8596104685857452E-14</v>
      </c>
      <c r="DZ13" s="249">
        <f t="shared" si="7"/>
        <v>-7.9470341006526729E-14</v>
      </c>
      <c r="EA13" s="249">
        <f t="shared" si="7"/>
        <v>-7.9486908362014213E-14</v>
      </c>
      <c r="EB13" s="249">
        <f t="shared" si="7"/>
        <v>-7.7768263508914967E-14</v>
      </c>
      <c r="EC13" s="249">
        <f t="shared" si="7"/>
        <v>-7.8643528468091989E-14</v>
      </c>
      <c r="ED13" s="249">
        <f t="shared" si="7"/>
        <v>-7.9526067565893761E-14</v>
      </c>
      <c r="EE13" s="249">
        <f t="shared" si="7"/>
        <v>-7.953937165439131E-14</v>
      </c>
      <c r="EF13" s="249">
        <f t="shared" si="7"/>
        <v>-7.8687972745683521E-14</v>
      </c>
      <c r="EG13" s="249">
        <f t="shared" si="7"/>
        <v>-7.8704856605327233E-14</v>
      </c>
      <c r="EH13" s="249">
        <f t="shared" ref="EH13:GJ13" si="8" xml:space="preserve"> -1 * EH12</f>
        <v>-7.958053902257235E-14</v>
      </c>
      <c r="EI13" s="249">
        <f t="shared" si="8"/>
        <v>-7.9596102295909076E-14</v>
      </c>
      <c r="EJ13" s="249">
        <f t="shared" si="8"/>
        <v>-7.7876557043055082E-14</v>
      </c>
      <c r="EK13" s="249">
        <f t="shared" si="8"/>
        <v>-7.8759480857115703E-14</v>
      </c>
      <c r="EL13" s="249">
        <f t="shared" si="8"/>
        <v>-7.9641285992693164E-14</v>
      </c>
      <c r="EM13" s="249">
        <f t="shared" si="8"/>
        <v>-7.9650824773125374E-14</v>
      </c>
      <c r="EN13" s="249">
        <f t="shared" si="8"/>
        <v>-7.7928616519784564E-14</v>
      </c>
      <c r="EO13" s="249">
        <f t="shared" si="8"/>
        <v>-7.880566317908233E-14</v>
      </c>
      <c r="EP13" s="249">
        <f t="shared" si="8"/>
        <v>-7.9683206422487292E-14</v>
      </c>
      <c r="EQ13" s="249">
        <f t="shared" si="8"/>
        <v>-7.9698016634210955E-14</v>
      </c>
      <c r="ER13" s="249">
        <f t="shared" si="8"/>
        <v>-7.7978957051527704E-14</v>
      </c>
      <c r="ES13" s="249">
        <f t="shared" si="8"/>
        <v>-7.8862770351406671E-14</v>
      </c>
      <c r="ET13" s="249">
        <f t="shared" si="8"/>
        <v>-7.9746463597985003E-14</v>
      </c>
      <c r="EU13" s="249">
        <f t="shared" si="8"/>
        <v>-7.9762528912397108E-14</v>
      </c>
      <c r="EV13" s="249">
        <f t="shared" si="8"/>
        <v>-7.8904235124355186E-14</v>
      </c>
      <c r="EW13" s="249">
        <f t="shared" si="8"/>
        <v>-7.8914166806498544E-14</v>
      </c>
      <c r="EX13" s="249">
        <f t="shared" si="8"/>
        <v>-7.9797169746598241E-14</v>
      </c>
      <c r="EY13" s="249">
        <f t="shared" si="8"/>
        <v>-7.9812481999397295E-14</v>
      </c>
      <c r="EZ13" s="249">
        <f t="shared" si="8"/>
        <v>-7.8090197348501539E-14</v>
      </c>
      <c r="FA13" s="249">
        <f t="shared" si="8"/>
        <v>-7.8969535934447803E-14</v>
      </c>
      <c r="FB13" s="249">
        <f t="shared" si="8"/>
        <v>-7.9853900388116019E-14</v>
      </c>
      <c r="FC13" s="249">
        <f t="shared" si="8"/>
        <v>-7.986519631231205E-14</v>
      </c>
      <c r="FD13" s="249">
        <f t="shared" si="8"/>
        <v>-7.8144712460925816E-14</v>
      </c>
      <c r="FE13" s="249">
        <f t="shared" si="8"/>
        <v>-7.9027139690879278E-14</v>
      </c>
      <c r="FF13" s="249">
        <f t="shared" si="8"/>
        <v>-7.991263919393534E-14</v>
      </c>
      <c r="FG13" s="249">
        <f t="shared" si="8"/>
        <v>-7.9926696344045927E-14</v>
      </c>
      <c r="FH13" s="249">
        <f t="shared" si="8"/>
        <v>-7.8200209827628008E-14</v>
      </c>
      <c r="FI13" s="249">
        <f t="shared" si="8"/>
        <v>-7.9079777606239086E-14</v>
      </c>
      <c r="FJ13" s="249">
        <f t="shared" si="8"/>
        <v>-7.9967612691689296E-14</v>
      </c>
      <c r="FK13" s="249">
        <f t="shared" si="8"/>
        <v>-7.9978406574809923E-14</v>
      </c>
      <c r="FL13" s="249">
        <f t="shared" si="8"/>
        <v>-7.912521505204495E-14</v>
      </c>
      <c r="FM13" s="249">
        <f t="shared" si="8"/>
        <v>-7.9137133070616995E-14</v>
      </c>
      <c r="FN13" s="249">
        <f t="shared" si="8"/>
        <v>-8.0024594353744783E-14</v>
      </c>
      <c r="FO13" s="249">
        <f t="shared" si="8"/>
        <v>-8.0040659668156876E-14</v>
      </c>
      <c r="FP13" s="249">
        <f t="shared" si="8"/>
        <v>-7.8318817031686213E-14</v>
      </c>
      <c r="FQ13" s="249">
        <f t="shared" si="8"/>
        <v>-7.9203923633031076E-14</v>
      </c>
      <c r="FR13" s="249">
        <f t="shared" si="8"/>
        <v>-8.0088102549780178E-14</v>
      </c>
      <c r="FS13" s="249">
        <f t="shared" si="8"/>
        <v>-8.010291276150384E-14</v>
      </c>
      <c r="FT13" s="249">
        <f t="shared" si="8"/>
        <v>-7.8379225669777969E-14</v>
      </c>
      <c r="FU13" s="249">
        <f t="shared" si="8"/>
        <v>-7.92627688497305E-14</v>
      </c>
      <c r="FV13" s="249">
        <f t="shared" si="8"/>
        <v>-8.0146590335061765E-14</v>
      </c>
      <c r="FW13" s="249">
        <f t="shared" si="8"/>
        <v>-8.0156380136031658E-14</v>
      </c>
      <c r="FX13" s="249">
        <f t="shared" si="8"/>
        <v>-7.8428583947243169E-14</v>
      </c>
      <c r="FY13" s="249">
        <f t="shared" si="8"/>
        <v>-7.9316151641251047E-14</v>
      </c>
      <c r="FZ13" s="249">
        <f t="shared" si="8"/>
        <v>-8.0198049545288078E-14</v>
      </c>
      <c r="GA13" s="249">
        <f t="shared" si="8"/>
        <v>-8.0215369962388663E-14</v>
      </c>
      <c r="GB13" s="249">
        <f t="shared" si="8"/>
        <v>-7.9352898865181487E-14</v>
      </c>
      <c r="GC13" s="249">
        <f t="shared" si="8"/>
        <v>-7.9371520769200306E-14</v>
      </c>
      <c r="GD13" s="249">
        <f t="shared" si="8"/>
        <v>-8.0260553659172751E-14</v>
      </c>
      <c r="GE13" s="249">
        <f t="shared" si="8"/>
        <v>-8.0273355706594884E-14</v>
      </c>
      <c r="GF13" s="249">
        <f t="shared" si="8"/>
        <v>-7.8541297625633895E-14</v>
      </c>
      <c r="GG13" s="249">
        <f t="shared" si="8"/>
        <v>-7.9423910392506535E-14</v>
      </c>
      <c r="GH13" s="249">
        <f t="shared" si="8"/>
        <v>-8.0315276136389012E-14</v>
      </c>
      <c r="GI13" s="249">
        <f t="shared" si="8"/>
        <v>-8.0333851656178027E-14</v>
      </c>
      <c r="GJ13" s="249">
        <f t="shared" si="8"/>
        <v>-7.8602934081573042E-14</v>
      </c>
      <c r="GK13" s="522"/>
      <c r="GL13" s="522"/>
      <c r="GM13" s="522"/>
      <c r="GN13" s="522"/>
      <c r="GO13" s="522"/>
      <c r="GP13" s="522"/>
      <c r="GQ13" s="522"/>
      <c r="GR13" s="522"/>
      <c r="GS13" s="522"/>
      <c r="GT13" s="522"/>
      <c r="GU13" s="522"/>
      <c r="GV13" s="522"/>
      <c r="GW13" s="522"/>
      <c r="GX13" s="522"/>
      <c r="GY13" s="522"/>
      <c r="GZ13" s="522"/>
      <c r="HA13" s="522"/>
      <c r="HB13" s="522"/>
      <c r="HC13" s="522"/>
      <c r="HD13" s="522"/>
      <c r="HE13" s="522"/>
      <c r="HF13" s="522"/>
      <c r="HG13" s="522"/>
      <c r="HH13" s="522"/>
      <c r="HI13" s="522"/>
      <c r="HJ13" s="522"/>
      <c r="HK13" s="522"/>
      <c r="HL13" s="522"/>
      <c r="HM13" s="522"/>
      <c r="HN13" s="522"/>
      <c r="HO13" s="522"/>
      <c r="HP13" s="522"/>
      <c r="HQ13" s="522"/>
      <c r="HR13" s="522"/>
      <c r="HS13" s="522"/>
      <c r="HT13" s="522"/>
      <c r="HU13" s="522"/>
      <c r="HV13" s="522"/>
      <c r="HW13" s="522"/>
      <c r="HX13" s="522"/>
      <c r="HY13" s="522"/>
      <c r="HZ13" s="522"/>
      <c r="IA13" s="522"/>
      <c r="IB13" s="522"/>
      <c r="IC13" s="522"/>
      <c r="ID13" s="522"/>
      <c r="IE13" s="522"/>
      <c r="IF13" s="522"/>
      <c r="IG13" s="522"/>
      <c r="IH13" s="522"/>
      <c r="II13" s="522"/>
      <c r="IJ13" s="522"/>
      <c r="IK13" s="522"/>
      <c r="IL13" s="522"/>
      <c r="IM13" s="522"/>
      <c r="IN13" s="522"/>
      <c r="IO13" s="522"/>
      <c r="IP13" s="522"/>
      <c r="IQ13" s="522"/>
      <c r="IR13" s="522"/>
      <c r="IS13" s="522"/>
      <c r="IT13" s="522"/>
      <c r="IU13" s="522"/>
    </row>
    <row r="15" spans="1:441" x14ac:dyDescent="0.35">
      <c r="A15" s="15" t="s">
        <v>247</v>
      </c>
    </row>
    <row r="17" spans="1:192" x14ac:dyDescent="0.35">
      <c r="B17" s="15" t="s">
        <v>248</v>
      </c>
    </row>
    <row r="18" spans="1:192" x14ac:dyDescent="0.35">
      <c r="E18" s="198" t="str">
        <f xml:space="preserve"> InpC!E$125</f>
        <v>Tax depreciation rate</v>
      </c>
      <c r="F18" s="412">
        <f xml:space="preserve"> InpC!F$125</f>
        <v>0.05</v>
      </c>
      <c r="G18" s="198" t="str">
        <f xml:space="preserve"> InpC!G$125</f>
        <v>per quarter</v>
      </c>
      <c r="H18" s="43"/>
    </row>
    <row r="19" spans="1:192" x14ac:dyDescent="0.35">
      <c r="E19" s="126" t="str">
        <f t="shared" ref="E19:AJ19" si="9" xml:space="preserve"> E$28</f>
        <v>Asset value for tax balance BEG</v>
      </c>
      <c r="F19" s="126">
        <f t="shared" si="9"/>
        <v>0</v>
      </c>
      <c r="G19" s="126" t="str">
        <f t="shared" si="9"/>
        <v>$ 000s</v>
      </c>
      <c r="H19" s="126">
        <f t="shared" si="9"/>
        <v>0</v>
      </c>
      <c r="I19" s="126">
        <f t="shared" si="9"/>
        <v>0</v>
      </c>
      <c r="J19" s="126">
        <f t="shared" si="9"/>
        <v>0</v>
      </c>
      <c r="K19" s="126">
        <f t="shared" si="9"/>
        <v>0</v>
      </c>
      <c r="L19" s="126">
        <f t="shared" si="9"/>
        <v>0</v>
      </c>
      <c r="M19" s="126">
        <f t="shared" si="9"/>
        <v>100000</v>
      </c>
      <c r="N19" s="126">
        <f t="shared" si="9"/>
        <v>95000</v>
      </c>
      <c r="O19" s="126">
        <f t="shared" si="9"/>
        <v>90250</v>
      </c>
      <c r="P19" s="126">
        <f t="shared" si="9"/>
        <v>85737.5</v>
      </c>
      <c r="Q19" s="126">
        <f t="shared" si="9"/>
        <v>81450.625</v>
      </c>
      <c r="R19" s="126">
        <f t="shared" si="9"/>
        <v>77378.09375</v>
      </c>
      <c r="S19" s="126">
        <f t="shared" si="9"/>
        <v>73509.189062499994</v>
      </c>
      <c r="T19" s="126">
        <f t="shared" si="9"/>
        <v>69833.72960937499</v>
      </c>
      <c r="U19" s="126">
        <f t="shared" si="9"/>
        <v>66342.04312890624</v>
      </c>
      <c r="V19" s="126">
        <f t="shared" si="9"/>
        <v>63024.940972460929</v>
      </c>
      <c r="W19" s="126">
        <f t="shared" si="9"/>
        <v>59873.693923837884</v>
      </c>
      <c r="X19" s="126">
        <f t="shared" si="9"/>
        <v>56880.009227645991</v>
      </c>
      <c r="Y19" s="126">
        <f t="shared" si="9"/>
        <v>54036.008766263694</v>
      </c>
      <c r="Z19" s="126">
        <f t="shared" si="9"/>
        <v>51334.20832795051</v>
      </c>
      <c r="AA19" s="126">
        <f t="shared" si="9"/>
        <v>48767.497911552986</v>
      </c>
      <c r="AB19" s="126">
        <f t="shared" si="9"/>
        <v>46329.12301597534</v>
      </c>
      <c r="AC19" s="126">
        <f t="shared" si="9"/>
        <v>44012.666865176572</v>
      </c>
      <c r="AD19" s="126">
        <f t="shared" si="9"/>
        <v>41812.033521917743</v>
      </c>
      <c r="AE19" s="126">
        <f t="shared" si="9"/>
        <v>39721.431845821855</v>
      </c>
      <c r="AF19" s="126">
        <f t="shared" si="9"/>
        <v>37735.360253530765</v>
      </c>
      <c r="AG19" s="126">
        <f t="shared" si="9"/>
        <v>35848.592240854225</v>
      </c>
      <c r="AH19" s="126">
        <f t="shared" si="9"/>
        <v>34056.162628811515</v>
      </c>
      <c r="AI19" s="126">
        <f t="shared" si="9"/>
        <v>32353.354497370939</v>
      </c>
      <c r="AJ19" s="126">
        <f t="shared" si="9"/>
        <v>30735.686772502391</v>
      </c>
      <c r="AK19" s="126">
        <f t="shared" ref="AK19:BP19" si="10" xml:space="preserve"> AK$28</f>
        <v>29198.902433877272</v>
      </c>
      <c r="AL19" s="126">
        <f t="shared" si="10"/>
        <v>27738.957312183407</v>
      </c>
      <c r="AM19" s="126">
        <f t="shared" si="10"/>
        <v>26352.009446574237</v>
      </c>
      <c r="AN19" s="126">
        <f t="shared" si="10"/>
        <v>25034.408974245525</v>
      </c>
      <c r="AO19" s="126">
        <f t="shared" si="10"/>
        <v>23782.688525533249</v>
      </c>
      <c r="AP19" s="126">
        <f t="shared" si="10"/>
        <v>22593.554099256588</v>
      </c>
      <c r="AQ19" s="126">
        <f t="shared" si="10"/>
        <v>21463.876394293758</v>
      </c>
      <c r="AR19" s="126">
        <f t="shared" si="10"/>
        <v>20390.68257457907</v>
      </c>
      <c r="AS19" s="126">
        <f t="shared" si="10"/>
        <v>19371.148445850118</v>
      </c>
      <c r="AT19" s="126">
        <f t="shared" si="10"/>
        <v>18402.591023557612</v>
      </c>
      <c r="AU19" s="126">
        <f t="shared" si="10"/>
        <v>17482.461472379731</v>
      </c>
      <c r="AV19" s="126">
        <f t="shared" si="10"/>
        <v>16608.338398760745</v>
      </c>
      <c r="AW19" s="126">
        <f t="shared" si="10"/>
        <v>15777.921478822707</v>
      </c>
      <c r="AX19" s="126">
        <f t="shared" si="10"/>
        <v>14989.025404881571</v>
      </c>
      <c r="AY19" s="126">
        <f t="shared" si="10"/>
        <v>14239.574134637493</v>
      </c>
      <c r="AZ19" s="126">
        <f t="shared" si="10"/>
        <v>13527.595427905619</v>
      </c>
      <c r="BA19" s="126">
        <f t="shared" si="10"/>
        <v>12851.215656510338</v>
      </c>
      <c r="BB19" s="126">
        <f t="shared" si="10"/>
        <v>12208.65487368482</v>
      </c>
      <c r="BC19" s="126">
        <f t="shared" si="10"/>
        <v>11598.222130000579</v>
      </c>
      <c r="BD19" s="126">
        <f t="shared" si="10"/>
        <v>11018.31102350055</v>
      </c>
      <c r="BE19" s="126">
        <f t="shared" si="10"/>
        <v>10467.395472325523</v>
      </c>
      <c r="BF19" s="126">
        <f t="shared" si="10"/>
        <v>9944.0256987092471</v>
      </c>
      <c r="BG19" s="126">
        <f t="shared" si="10"/>
        <v>9446.8244137737856</v>
      </c>
      <c r="BH19" s="126">
        <f t="shared" si="10"/>
        <v>8974.483193085096</v>
      </c>
      <c r="BI19" s="126">
        <f t="shared" si="10"/>
        <v>8525.7590334308406</v>
      </c>
      <c r="BJ19" s="126">
        <f t="shared" si="10"/>
        <v>8099.4710817592986</v>
      </c>
      <c r="BK19" s="126">
        <f t="shared" si="10"/>
        <v>7694.497527671334</v>
      </c>
      <c r="BL19" s="126">
        <f t="shared" si="10"/>
        <v>7309.7726512877671</v>
      </c>
      <c r="BM19" s="126">
        <f t="shared" si="10"/>
        <v>6944.2840187233787</v>
      </c>
      <c r="BN19" s="126">
        <f t="shared" si="10"/>
        <v>6597.06981778721</v>
      </c>
      <c r="BO19" s="126">
        <f t="shared" si="10"/>
        <v>6267.2163268978493</v>
      </c>
      <c r="BP19" s="126">
        <f t="shared" si="10"/>
        <v>5953.8555105529567</v>
      </c>
      <c r="BQ19" s="126">
        <f t="shared" ref="BQ19:CV19" si="11" xml:space="preserve"> BQ$28</f>
        <v>5656.1627350253093</v>
      </c>
      <c r="BR19" s="126">
        <f t="shared" si="11"/>
        <v>5373.3545982740434</v>
      </c>
      <c r="BS19" s="126">
        <f t="shared" si="11"/>
        <v>5104.6868683603416</v>
      </c>
      <c r="BT19" s="126">
        <f t="shared" si="11"/>
        <v>4849.4525249423241</v>
      </c>
      <c r="BU19" s="126">
        <f t="shared" si="11"/>
        <v>4606.9798986952082</v>
      </c>
      <c r="BV19" s="126">
        <f t="shared" si="11"/>
        <v>4376.6309037604478</v>
      </c>
      <c r="BW19" s="126">
        <f t="shared" si="11"/>
        <v>4157.7993585724253</v>
      </c>
      <c r="BX19" s="126">
        <f t="shared" si="11"/>
        <v>3949.9093906438038</v>
      </c>
      <c r="BY19" s="126">
        <f t="shared" si="11"/>
        <v>3752.4139211116135</v>
      </c>
      <c r="BZ19" s="126">
        <f t="shared" si="11"/>
        <v>3564.793225056033</v>
      </c>
      <c r="CA19" s="126">
        <f t="shared" si="11"/>
        <v>3386.5535638032311</v>
      </c>
      <c r="CB19" s="126">
        <f t="shared" si="11"/>
        <v>3217.2258856130693</v>
      </c>
      <c r="CC19" s="126">
        <f t="shared" si="11"/>
        <v>3056.3645913324158</v>
      </c>
      <c r="CD19" s="126">
        <f t="shared" si="11"/>
        <v>2903.5463617657952</v>
      </c>
      <c r="CE19" s="126">
        <f t="shared" si="11"/>
        <v>2758.3690436775055</v>
      </c>
      <c r="CF19" s="126">
        <f t="shared" si="11"/>
        <v>2620.4505914936303</v>
      </c>
      <c r="CG19" s="126">
        <f t="shared" si="11"/>
        <v>2489.428061918949</v>
      </c>
      <c r="CH19" s="126">
        <f t="shared" si="11"/>
        <v>2364.9566588230014</v>
      </c>
      <c r="CI19" s="126">
        <f t="shared" si="11"/>
        <v>2246.7088258818512</v>
      </c>
      <c r="CJ19" s="126">
        <f t="shared" si="11"/>
        <v>2134.3733845877587</v>
      </c>
      <c r="CK19" s="126">
        <f t="shared" si="11"/>
        <v>2027.6547153583708</v>
      </c>
      <c r="CL19" s="126">
        <f t="shared" si="11"/>
        <v>1926.2719795904522</v>
      </c>
      <c r="CM19" s="126">
        <f t="shared" si="11"/>
        <v>1829.9583806109297</v>
      </c>
      <c r="CN19" s="126">
        <f t="shared" si="11"/>
        <v>1738.4604615803833</v>
      </c>
      <c r="CO19" s="126">
        <f t="shared" si="11"/>
        <v>1651.537438501364</v>
      </c>
      <c r="CP19" s="126">
        <f t="shared" si="11"/>
        <v>1568.9605665762958</v>
      </c>
      <c r="CQ19" s="126">
        <f t="shared" si="11"/>
        <v>1490.512538247481</v>
      </c>
      <c r="CR19" s="126">
        <f t="shared" si="11"/>
        <v>1415.9869113351069</v>
      </c>
      <c r="CS19" s="126">
        <f t="shared" si="11"/>
        <v>1345.1875657683515</v>
      </c>
      <c r="CT19" s="126">
        <f t="shared" si="11"/>
        <v>1277.928187479934</v>
      </c>
      <c r="CU19" s="126">
        <f t="shared" si="11"/>
        <v>1214.0317781059373</v>
      </c>
      <c r="CV19" s="126">
        <f t="shared" si="11"/>
        <v>1153.3301892006405</v>
      </c>
      <c r="CW19" s="126">
        <f t="shared" ref="CW19:EB19" si="12" xml:space="preserve"> CW$28</f>
        <v>1095.6636797406084</v>
      </c>
      <c r="CX19" s="126">
        <f t="shared" si="12"/>
        <v>1040.8804957535779</v>
      </c>
      <c r="CY19" s="126">
        <f t="shared" si="12"/>
        <v>988.83647096589903</v>
      </c>
      <c r="CZ19" s="126">
        <f t="shared" si="12"/>
        <v>939.39464741760412</v>
      </c>
      <c r="DA19" s="126">
        <f t="shared" si="12"/>
        <v>892.42491504672387</v>
      </c>
      <c r="DB19" s="126">
        <f t="shared" si="12"/>
        <v>847.80366929438765</v>
      </c>
      <c r="DC19" s="126">
        <f t="shared" si="12"/>
        <v>805.41348582966828</v>
      </c>
      <c r="DD19" s="126">
        <f t="shared" si="12"/>
        <v>765.1428115381849</v>
      </c>
      <c r="DE19" s="126">
        <f t="shared" si="12"/>
        <v>726.88567096127565</v>
      </c>
      <c r="DF19" s="126">
        <f t="shared" si="12"/>
        <v>690.54138741321185</v>
      </c>
      <c r="DG19" s="126">
        <f t="shared" si="12"/>
        <v>656.01431804255128</v>
      </c>
      <c r="DH19" s="126">
        <f t="shared" si="12"/>
        <v>623.21360214042375</v>
      </c>
      <c r="DI19" s="126">
        <f t="shared" si="12"/>
        <v>0</v>
      </c>
      <c r="DJ19" s="126">
        <f t="shared" si="12"/>
        <v>0</v>
      </c>
      <c r="DK19" s="126">
        <f t="shared" si="12"/>
        <v>0</v>
      </c>
      <c r="DL19" s="126">
        <f t="shared" si="12"/>
        <v>0</v>
      </c>
      <c r="DM19" s="126">
        <f t="shared" si="12"/>
        <v>0</v>
      </c>
      <c r="DN19" s="126">
        <f t="shared" si="12"/>
        <v>0</v>
      </c>
      <c r="DO19" s="126">
        <f t="shared" si="12"/>
        <v>0</v>
      </c>
      <c r="DP19" s="126">
        <f t="shared" si="12"/>
        <v>0</v>
      </c>
      <c r="DQ19" s="126">
        <f t="shared" si="12"/>
        <v>0</v>
      </c>
      <c r="DR19" s="126">
        <f t="shared" si="12"/>
        <v>0</v>
      </c>
      <c r="DS19" s="126">
        <f t="shared" si="12"/>
        <v>0</v>
      </c>
      <c r="DT19" s="126">
        <f t="shared" si="12"/>
        <v>0</v>
      </c>
      <c r="DU19" s="126">
        <f t="shared" si="12"/>
        <v>0</v>
      </c>
      <c r="DV19" s="126">
        <f t="shared" si="12"/>
        <v>0</v>
      </c>
      <c r="DW19" s="126">
        <f t="shared" si="12"/>
        <v>0</v>
      </c>
      <c r="DX19" s="126">
        <f t="shared" si="12"/>
        <v>0</v>
      </c>
      <c r="DY19" s="126">
        <f t="shared" si="12"/>
        <v>0</v>
      </c>
      <c r="DZ19" s="126">
        <f t="shared" si="12"/>
        <v>0</v>
      </c>
      <c r="EA19" s="126">
        <f t="shared" si="12"/>
        <v>0</v>
      </c>
      <c r="EB19" s="126">
        <f t="shared" si="12"/>
        <v>0</v>
      </c>
      <c r="EC19" s="126">
        <f t="shared" ref="EC19:FH19" si="13" xml:space="preserve"> EC$28</f>
        <v>0</v>
      </c>
      <c r="ED19" s="126">
        <f t="shared" si="13"/>
        <v>0</v>
      </c>
      <c r="EE19" s="126">
        <f t="shared" si="13"/>
        <v>0</v>
      </c>
      <c r="EF19" s="126">
        <f t="shared" si="13"/>
        <v>0</v>
      </c>
      <c r="EG19" s="126">
        <f t="shared" si="13"/>
        <v>0</v>
      </c>
      <c r="EH19" s="126">
        <f t="shared" si="13"/>
        <v>0</v>
      </c>
      <c r="EI19" s="126">
        <f t="shared" si="13"/>
        <v>0</v>
      </c>
      <c r="EJ19" s="126">
        <f t="shared" si="13"/>
        <v>0</v>
      </c>
      <c r="EK19" s="126">
        <f t="shared" si="13"/>
        <v>0</v>
      </c>
      <c r="EL19" s="126">
        <f t="shared" si="13"/>
        <v>0</v>
      </c>
      <c r="EM19" s="126">
        <f t="shared" si="13"/>
        <v>0</v>
      </c>
      <c r="EN19" s="126">
        <f t="shared" si="13"/>
        <v>0</v>
      </c>
      <c r="EO19" s="126">
        <f t="shared" si="13"/>
        <v>0</v>
      </c>
      <c r="EP19" s="126">
        <f t="shared" si="13"/>
        <v>0</v>
      </c>
      <c r="EQ19" s="126">
        <f t="shared" si="13"/>
        <v>0</v>
      </c>
      <c r="ER19" s="126">
        <f t="shared" si="13"/>
        <v>0</v>
      </c>
      <c r="ES19" s="126">
        <f t="shared" si="13"/>
        <v>0</v>
      </c>
      <c r="ET19" s="126">
        <f t="shared" si="13"/>
        <v>0</v>
      </c>
      <c r="EU19" s="126">
        <f t="shared" si="13"/>
        <v>0</v>
      </c>
      <c r="EV19" s="126">
        <f t="shared" si="13"/>
        <v>0</v>
      </c>
      <c r="EW19" s="126">
        <f t="shared" si="13"/>
        <v>0</v>
      </c>
      <c r="EX19" s="126">
        <f t="shared" si="13"/>
        <v>0</v>
      </c>
      <c r="EY19" s="126">
        <f t="shared" si="13"/>
        <v>0</v>
      </c>
      <c r="EZ19" s="126">
        <f t="shared" si="13"/>
        <v>0</v>
      </c>
      <c r="FA19" s="126">
        <f t="shared" si="13"/>
        <v>0</v>
      </c>
      <c r="FB19" s="126">
        <f t="shared" si="13"/>
        <v>0</v>
      </c>
      <c r="FC19" s="126">
        <f t="shared" si="13"/>
        <v>0</v>
      </c>
      <c r="FD19" s="126">
        <f t="shared" si="13"/>
        <v>0</v>
      </c>
      <c r="FE19" s="126">
        <f t="shared" si="13"/>
        <v>0</v>
      </c>
      <c r="FF19" s="126">
        <f t="shared" si="13"/>
        <v>0</v>
      </c>
      <c r="FG19" s="126">
        <f t="shared" si="13"/>
        <v>0</v>
      </c>
      <c r="FH19" s="126">
        <f t="shared" si="13"/>
        <v>0</v>
      </c>
      <c r="FI19" s="126">
        <f t="shared" ref="FI19:GJ19" si="14" xml:space="preserve"> FI$28</f>
        <v>0</v>
      </c>
      <c r="FJ19" s="126">
        <f t="shared" si="14"/>
        <v>0</v>
      </c>
      <c r="FK19" s="126">
        <f t="shared" si="14"/>
        <v>0</v>
      </c>
      <c r="FL19" s="126">
        <f t="shared" si="14"/>
        <v>0</v>
      </c>
      <c r="FM19" s="126">
        <f t="shared" si="14"/>
        <v>0</v>
      </c>
      <c r="FN19" s="126">
        <f t="shared" si="14"/>
        <v>0</v>
      </c>
      <c r="FO19" s="126">
        <f t="shared" si="14"/>
        <v>0</v>
      </c>
      <c r="FP19" s="126">
        <f t="shared" si="14"/>
        <v>0</v>
      </c>
      <c r="FQ19" s="126">
        <f t="shared" si="14"/>
        <v>0</v>
      </c>
      <c r="FR19" s="126">
        <f t="shared" si="14"/>
        <v>0</v>
      </c>
      <c r="FS19" s="126">
        <f t="shared" si="14"/>
        <v>0</v>
      </c>
      <c r="FT19" s="126">
        <f t="shared" si="14"/>
        <v>0</v>
      </c>
      <c r="FU19" s="126">
        <f t="shared" si="14"/>
        <v>0</v>
      </c>
      <c r="FV19" s="126">
        <f t="shared" si="14"/>
        <v>0</v>
      </c>
      <c r="FW19" s="126">
        <f t="shared" si="14"/>
        <v>0</v>
      </c>
      <c r="FX19" s="126">
        <f t="shared" si="14"/>
        <v>0</v>
      </c>
      <c r="FY19" s="126">
        <f t="shared" si="14"/>
        <v>0</v>
      </c>
      <c r="FZ19" s="126">
        <f t="shared" si="14"/>
        <v>0</v>
      </c>
      <c r="GA19" s="126">
        <f t="shared" si="14"/>
        <v>0</v>
      </c>
      <c r="GB19" s="126">
        <f t="shared" si="14"/>
        <v>0</v>
      </c>
      <c r="GC19" s="126">
        <f t="shared" si="14"/>
        <v>0</v>
      </c>
      <c r="GD19" s="126">
        <f t="shared" si="14"/>
        <v>0</v>
      </c>
      <c r="GE19" s="126">
        <f t="shared" si="14"/>
        <v>0</v>
      </c>
      <c r="GF19" s="126">
        <f t="shared" si="14"/>
        <v>0</v>
      </c>
      <c r="GG19" s="126">
        <f t="shared" si="14"/>
        <v>0</v>
      </c>
      <c r="GH19" s="126">
        <f t="shared" si="14"/>
        <v>0</v>
      </c>
      <c r="GI19" s="126">
        <f t="shared" si="14"/>
        <v>0</v>
      </c>
      <c r="GJ19" s="126">
        <f t="shared" si="14"/>
        <v>0</v>
      </c>
    </row>
    <row r="20" spans="1:192" x14ac:dyDescent="0.35">
      <c r="E20" s="252" t="str">
        <f xml:space="preserve"> Time!E$91</f>
        <v xml:space="preserve">Last operating period flag </v>
      </c>
      <c r="F20" s="252">
        <f xml:space="preserve"> Time!F$91</f>
        <v>0</v>
      </c>
      <c r="G20" s="252" t="str">
        <f xml:space="preserve"> Time!G$91</f>
        <v>flag</v>
      </c>
      <c r="H20" s="252">
        <f xml:space="preserve"> Time!H$91</f>
        <v>1</v>
      </c>
      <c r="I20" s="252">
        <f xml:space="preserve"> Time!I$91</f>
        <v>0</v>
      </c>
      <c r="J20" s="252">
        <f xml:space="preserve"> Time!J$91</f>
        <v>0</v>
      </c>
      <c r="K20" s="252">
        <f xml:space="preserve"> Time!K$91</f>
        <v>0</v>
      </c>
      <c r="L20" s="252">
        <f xml:space="preserve"> Time!L$91</f>
        <v>0</v>
      </c>
      <c r="M20" s="252">
        <f xml:space="preserve"> Time!M$91</f>
        <v>0</v>
      </c>
      <c r="N20" s="252">
        <f xml:space="preserve"> Time!N$91</f>
        <v>0</v>
      </c>
      <c r="O20" s="252">
        <f xml:space="preserve"> Time!O$91</f>
        <v>0</v>
      </c>
      <c r="P20" s="252">
        <f xml:space="preserve"> Time!P$91</f>
        <v>0</v>
      </c>
      <c r="Q20" s="252">
        <f xml:space="preserve"> Time!Q$91</f>
        <v>0</v>
      </c>
      <c r="R20" s="252">
        <f xml:space="preserve"> Time!R$91</f>
        <v>0</v>
      </c>
      <c r="S20" s="252">
        <f xml:space="preserve"> Time!S$91</f>
        <v>0</v>
      </c>
      <c r="T20" s="252">
        <f xml:space="preserve"> Time!T$91</f>
        <v>0</v>
      </c>
      <c r="U20" s="252">
        <f xml:space="preserve"> Time!U$91</f>
        <v>0</v>
      </c>
      <c r="V20" s="252">
        <f xml:space="preserve"> Time!V$91</f>
        <v>0</v>
      </c>
      <c r="W20" s="252">
        <f xml:space="preserve"> Time!W$91</f>
        <v>0</v>
      </c>
      <c r="X20" s="252">
        <f xml:space="preserve"> Time!X$91</f>
        <v>0</v>
      </c>
      <c r="Y20" s="252">
        <f xml:space="preserve"> Time!Y$91</f>
        <v>0</v>
      </c>
      <c r="Z20" s="252">
        <f xml:space="preserve"> Time!Z$91</f>
        <v>0</v>
      </c>
      <c r="AA20" s="252">
        <f xml:space="preserve"> Time!AA$91</f>
        <v>0</v>
      </c>
      <c r="AB20" s="252">
        <f xml:space="preserve"> Time!AB$91</f>
        <v>0</v>
      </c>
      <c r="AC20" s="252">
        <f xml:space="preserve"> Time!AC$91</f>
        <v>0</v>
      </c>
      <c r="AD20" s="252">
        <f xml:space="preserve"> Time!AD$91</f>
        <v>0</v>
      </c>
      <c r="AE20" s="252">
        <f xml:space="preserve"> Time!AE$91</f>
        <v>0</v>
      </c>
      <c r="AF20" s="252">
        <f xml:space="preserve"> Time!AF$91</f>
        <v>0</v>
      </c>
      <c r="AG20" s="252">
        <f xml:space="preserve"> Time!AG$91</f>
        <v>0</v>
      </c>
      <c r="AH20" s="252">
        <f xml:space="preserve"> Time!AH$91</f>
        <v>0</v>
      </c>
      <c r="AI20" s="252">
        <f xml:space="preserve"> Time!AI$91</f>
        <v>0</v>
      </c>
      <c r="AJ20" s="252">
        <f xml:space="preserve"> Time!AJ$91</f>
        <v>0</v>
      </c>
      <c r="AK20" s="252">
        <f xml:space="preserve"> Time!AK$91</f>
        <v>0</v>
      </c>
      <c r="AL20" s="252">
        <f xml:space="preserve"> Time!AL$91</f>
        <v>0</v>
      </c>
      <c r="AM20" s="252">
        <f xml:space="preserve"> Time!AM$91</f>
        <v>0</v>
      </c>
      <c r="AN20" s="252">
        <f xml:space="preserve"> Time!AN$91</f>
        <v>0</v>
      </c>
      <c r="AO20" s="252">
        <f xml:space="preserve"> Time!AO$91</f>
        <v>0</v>
      </c>
      <c r="AP20" s="252">
        <f xml:space="preserve"> Time!AP$91</f>
        <v>0</v>
      </c>
      <c r="AQ20" s="252">
        <f xml:space="preserve"> Time!AQ$91</f>
        <v>0</v>
      </c>
      <c r="AR20" s="252">
        <f xml:space="preserve"> Time!AR$91</f>
        <v>0</v>
      </c>
      <c r="AS20" s="252">
        <f xml:space="preserve"> Time!AS$91</f>
        <v>0</v>
      </c>
      <c r="AT20" s="252">
        <f xml:space="preserve"> Time!AT$91</f>
        <v>0</v>
      </c>
      <c r="AU20" s="252">
        <f xml:space="preserve"> Time!AU$91</f>
        <v>0</v>
      </c>
      <c r="AV20" s="252">
        <f xml:space="preserve"> Time!AV$91</f>
        <v>0</v>
      </c>
      <c r="AW20" s="252">
        <f xml:space="preserve"> Time!AW$91</f>
        <v>0</v>
      </c>
      <c r="AX20" s="252">
        <f xml:space="preserve"> Time!AX$91</f>
        <v>0</v>
      </c>
      <c r="AY20" s="252">
        <f xml:space="preserve"> Time!AY$91</f>
        <v>0</v>
      </c>
      <c r="AZ20" s="252">
        <f xml:space="preserve"> Time!AZ$91</f>
        <v>0</v>
      </c>
      <c r="BA20" s="252">
        <f xml:space="preserve"> Time!BA$91</f>
        <v>0</v>
      </c>
      <c r="BB20" s="252">
        <f xml:space="preserve"> Time!BB$91</f>
        <v>0</v>
      </c>
      <c r="BC20" s="252">
        <f xml:space="preserve"> Time!BC$91</f>
        <v>0</v>
      </c>
      <c r="BD20" s="252">
        <f xml:space="preserve"> Time!BD$91</f>
        <v>0</v>
      </c>
      <c r="BE20" s="252">
        <f xml:space="preserve"> Time!BE$91</f>
        <v>0</v>
      </c>
      <c r="BF20" s="252">
        <f xml:space="preserve"> Time!BF$91</f>
        <v>0</v>
      </c>
      <c r="BG20" s="252">
        <f xml:space="preserve"> Time!BG$91</f>
        <v>0</v>
      </c>
      <c r="BH20" s="252">
        <f xml:space="preserve"> Time!BH$91</f>
        <v>0</v>
      </c>
      <c r="BI20" s="252">
        <f xml:space="preserve"> Time!BI$91</f>
        <v>0</v>
      </c>
      <c r="BJ20" s="252">
        <f xml:space="preserve"> Time!BJ$91</f>
        <v>0</v>
      </c>
      <c r="BK20" s="252">
        <f xml:space="preserve"> Time!BK$91</f>
        <v>0</v>
      </c>
      <c r="BL20" s="252">
        <f xml:space="preserve"> Time!BL$91</f>
        <v>0</v>
      </c>
      <c r="BM20" s="252">
        <f xml:space="preserve"> Time!BM$91</f>
        <v>0</v>
      </c>
      <c r="BN20" s="252">
        <f xml:space="preserve"> Time!BN$91</f>
        <v>0</v>
      </c>
      <c r="BO20" s="252">
        <f xml:space="preserve"> Time!BO$91</f>
        <v>0</v>
      </c>
      <c r="BP20" s="252">
        <f xml:space="preserve"> Time!BP$91</f>
        <v>0</v>
      </c>
      <c r="BQ20" s="252">
        <f xml:space="preserve"> Time!BQ$91</f>
        <v>0</v>
      </c>
      <c r="BR20" s="252">
        <f xml:space="preserve"> Time!BR$91</f>
        <v>0</v>
      </c>
      <c r="BS20" s="252">
        <f xml:space="preserve"> Time!BS$91</f>
        <v>0</v>
      </c>
      <c r="BT20" s="252">
        <f xml:space="preserve"> Time!BT$91</f>
        <v>0</v>
      </c>
      <c r="BU20" s="252">
        <f xml:space="preserve"> Time!BU$91</f>
        <v>0</v>
      </c>
      <c r="BV20" s="252">
        <f xml:space="preserve"> Time!BV$91</f>
        <v>0</v>
      </c>
      <c r="BW20" s="252">
        <f xml:space="preserve"> Time!BW$91</f>
        <v>0</v>
      </c>
      <c r="BX20" s="252">
        <f xml:space="preserve"> Time!BX$91</f>
        <v>0</v>
      </c>
      <c r="BY20" s="252">
        <f xml:space="preserve"> Time!BY$91</f>
        <v>0</v>
      </c>
      <c r="BZ20" s="252">
        <f xml:space="preserve"> Time!BZ$91</f>
        <v>0</v>
      </c>
      <c r="CA20" s="252">
        <f xml:space="preserve"> Time!CA$91</f>
        <v>0</v>
      </c>
      <c r="CB20" s="252">
        <f xml:space="preserve"> Time!CB$91</f>
        <v>0</v>
      </c>
      <c r="CC20" s="252">
        <f xml:space="preserve"> Time!CC$91</f>
        <v>0</v>
      </c>
      <c r="CD20" s="252">
        <f xml:space="preserve"> Time!CD$91</f>
        <v>0</v>
      </c>
      <c r="CE20" s="252">
        <f xml:space="preserve"> Time!CE$91</f>
        <v>0</v>
      </c>
      <c r="CF20" s="252">
        <f xml:space="preserve"> Time!CF$91</f>
        <v>0</v>
      </c>
      <c r="CG20" s="252">
        <f xml:space="preserve"> Time!CG$91</f>
        <v>0</v>
      </c>
      <c r="CH20" s="252">
        <f xml:space="preserve"> Time!CH$91</f>
        <v>0</v>
      </c>
      <c r="CI20" s="252">
        <f xml:space="preserve"> Time!CI$91</f>
        <v>0</v>
      </c>
      <c r="CJ20" s="252">
        <f xml:space="preserve"> Time!CJ$91</f>
        <v>0</v>
      </c>
      <c r="CK20" s="252">
        <f xml:space="preserve"> Time!CK$91</f>
        <v>0</v>
      </c>
      <c r="CL20" s="252">
        <f xml:space="preserve"> Time!CL$91</f>
        <v>0</v>
      </c>
      <c r="CM20" s="252">
        <f xml:space="preserve"> Time!CM$91</f>
        <v>0</v>
      </c>
      <c r="CN20" s="252">
        <f xml:space="preserve"> Time!CN$91</f>
        <v>0</v>
      </c>
      <c r="CO20" s="252">
        <f xml:space="preserve"> Time!CO$91</f>
        <v>0</v>
      </c>
      <c r="CP20" s="252">
        <f xml:space="preserve"> Time!CP$91</f>
        <v>0</v>
      </c>
      <c r="CQ20" s="252">
        <f xml:space="preserve"> Time!CQ$91</f>
        <v>0</v>
      </c>
      <c r="CR20" s="252">
        <f xml:space="preserve"> Time!CR$91</f>
        <v>0</v>
      </c>
      <c r="CS20" s="252">
        <f xml:space="preserve"> Time!CS$91</f>
        <v>0</v>
      </c>
      <c r="CT20" s="252">
        <f xml:space="preserve"> Time!CT$91</f>
        <v>0</v>
      </c>
      <c r="CU20" s="252">
        <f xml:space="preserve"> Time!CU$91</f>
        <v>0</v>
      </c>
      <c r="CV20" s="252">
        <f xml:space="preserve"> Time!CV$91</f>
        <v>0</v>
      </c>
      <c r="CW20" s="252">
        <f xml:space="preserve"> Time!CW$91</f>
        <v>0</v>
      </c>
      <c r="CX20" s="252">
        <f xml:space="preserve"> Time!CX$91</f>
        <v>0</v>
      </c>
      <c r="CY20" s="252">
        <f xml:space="preserve"> Time!CY$91</f>
        <v>0</v>
      </c>
      <c r="CZ20" s="252">
        <f xml:space="preserve"> Time!CZ$91</f>
        <v>0</v>
      </c>
      <c r="DA20" s="252">
        <f xml:space="preserve"> Time!DA$91</f>
        <v>0</v>
      </c>
      <c r="DB20" s="252">
        <f xml:space="preserve"> Time!DB$91</f>
        <v>0</v>
      </c>
      <c r="DC20" s="252">
        <f xml:space="preserve"> Time!DC$91</f>
        <v>0</v>
      </c>
      <c r="DD20" s="252">
        <f xml:space="preserve"> Time!DD$91</f>
        <v>0</v>
      </c>
      <c r="DE20" s="252">
        <f xml:space="preserve"> Time!DE$91</f>
        <v>0</v>
      </c>
      <c r="DF20" s="252">
        <f xml:space="preserve"> Time!DF$91</f>
        <v>0</v>
      </c>
      <c r="DG20" s="252">
        <f xml:space="preserve"> Time!DG$91</f>
        <v>0</v>
      </c>
      <c r="DH20" s="252">
        <f xml:space="preserve"> Time!DH$91</f>
        <v>1</v>
      </c>
      <c r="DI20" s="252">
        <f xml:space="preserve"> Time!DI$91</f>
        <v>0</v>
      </c>
      <c r="DJ20" s="252">
        <f xml:space="preserve"> Time!DJ$91</f>
        <v>0</v>
      </c>
      <c r="DK20" s="252">
        <f xml:space="preserve"> Time!DK$91</f>
        <v>0</v>
      </c>
      <c r="DL20" s="252">
        <f xml:space="preserve"> Time!DL$91</f>
        <v>0</v>
      </c>
      <c r="DM20" s="252">
        <f xml:space="preserve"> Time!DM$91</f>
        <v>0</v>
      </c>
      <c r="DN20" s="252">
        <f xml:space="preserve"> Time!DN$91</f>
        <v>0</v>
      </c>
      <c r="DO20" s="252">
        <f xml:space="preserve"> Time!DO$91</f>
        <v>0</v>
      </c>
      <c r="DP20" s="252">
        <f xml:space="preserve"> Time!DP$91</f>
        <v>0</v>
      </c>
      <c r="DQ20" s="252">
        <f xml:space="preserve"> Time!DQ$91</f>
        <v>0</v>
      </c>
      <c r="DR20" s="252">
        <f xml:space="preserve"> Time!DR$91</f>
        <v>0</v>
      </c>
      <c r="DS20" s="252">
        <f xml:space="preserve"> Time!DS$91</f>
        <v>0</v>
      </c>
      <c r="DT20" s="252">
        <f xml:space="preserve"> Time!DT$91</f>
        <v>0</v>
      </c>
      <c r="DU20" s="252">
        <f xml:space="preserve"> Time!DU$91</f>
        <v>0</v>
      </c>
      <c r="DV20" s="252">
        <f xml:space="preserve"> Time!DV$91</f>
        <v>0</v>
      </c>
      <c r="DW20" s="252">
        <f xml:space="preserve"> Time!DW$91</f>
        <v>0</v>
      </c>
      <c r="DX20" s="252">
        <f xml:space="preserve"> Time!DX$91</f>
        <v>0</v>
      </c>
      <c r="DY20" s="252">
        <f xml:space="preserve"> Time!DY$91</f>
        <v>0</v>
      </c>
      <c r="DZ20" s="252">
        <f xml:space="preserve"> Time!DZ$91</f>
        <v>0</v>
      </c>
      <c r="EA20" s="252">
        <f xml:space="preserve"> Time!EA$91</f>
        <v>0</v>
      </c>
      <c r="EB20" s="252">
        <f xml:space="preserve"> Time!EB$91</f>
        <v>0</v>
      </c>
      <c r="EC20" s="252">
        <f xml:space="preserve"> Time!EC$91</f>
        <v>0</v>
      </c>
      <c r="ED20" s="252">
        <f xml:space="preserve"> Time!ED$91</f>
        <v>0</v>
      </c>
      <c r="EE20" s="252">
        <f xml:space="preserve"> Time!EE$91</f>
        <v>0</v>
      </c>
      <c r="EF20" s="252">
        <f xml:space="preserve"> Time!EF$91</f>
        <v>0</v>
      </c>
      <c r="EG20" s="252">
        <f xml:space="preserve"> Time!EG$91</f>
        <v>0</v>
      </c>
      <c r="EH20" s="252">
        <f xml:space="preserve"> Time!EH$91</f>
        <v>0</v>
      </c>
      <c r="EI20" s="252">
        <f xml:space="preserve"> Time!EI$91</f>
        <v>0</v>
      </c>
      <c r="EJ20" s="252">
        <f xml:space="preserve"> Time!EJ$91</f>
        <v>0</v>
      </c>
      <c r="EK20" s="252">
        <f xml:space="preserve"> Time!EK$91</f>
        <v>0</v>
      </c>
      <c r="EL20" s="252">
        <f xml:space="preserve"> Time!EL$91</f>
        <v>0</v>
      </c>
      <c r="EM20" s="252">
        <f xml:space="preserve"> Time!EM$91</f>
        <v>0</v>
      </c>
      <c r="EN20" s="252">
        <f xml:space="preserve"> Time!EN$91</f>
        <v>0</v>
      </c>
      <c r="EO20" s="252">
        <f xml:space="preserve"> Time!EO$91</f>
        <v>0</v>
      </c>
      <c r="EP20" s="252">
        <f xml:space="preserve"> Time!EP$91</f>
        <v>0</v>
      </c>
      <c r="EQ20" s="252">
        <f xml:space="preserve"> Time!EQ$91</f>
        <v>0</v>
      </c>
      <c r="ER20" s="252">
        <f xml:space="preserve"> Time!ER$91</f>
        <v>0</v>
      </c>
      <c r="ES20" s="252">
        <f xml:space="preserve"> Time!ES$91</f>
        <v>0</v>
      </c>
      <c r="ET20" s="252">
        <f xml:space="preserve"> Time!ET$91</f>
        <v>0</v>
      </c>
      <c r="EU20" s="252">
        <f xml:space="preserve"> Time!EU$91</f>
        <v>0</v>
      </c>
      <c r="EV20" s="252">
        <f xml:space="preserve"> Time!EV$91</f>
        <v>0</v>
      </c>
      <c r="EW20" s="252">
        <f xml:space="preserve"> Time!EW$91</f>
        <v>0</v>
      </c>
      <c r="EX20" s="252">
        <f xml:space="preserve"> Time!EX$91</f>
        <v>0</v>
      </c>
      <c r="EY20" s="252">
        <f xml:space="preserve"> Time!EY$91</f>
        <v>0</v>
      </c>
      <c r="EZ20" s="252">
        <f xml:space="preserve"> Time!EZ$91</f>
        <v>0</v>
      </c>
      <c r="FA20" s="252">
        <f xml:space="preserve"> Time!FA$91</f>
        <v>0</v>
      </c>
      <c r="FB20" s="252">
        <f xml:space="preserve"> Time!FB$91</f>
        <v>0</v>
      </c>
      <c r="FC20" s="252">
        <f xml:space="preserve"> Time!FC$91</f>
        <v>0</v>
      </c>
      <c r="FD20" s="252">
        <f xml:space="preserve"> Time!FD$91</f>
        <v>0</v>
      </c>
      <c r="FE20" s="252">
        <f xml:space="preserve"> Time!FE$91</f>
        <v>0</v>
      </c>
      <c r="FF20" s="252">
        <f xml:space="preserve"> Time!FF$91</f>
        <v>0</v>
      </c>
      <c r="FG20" s="252">
        <f xml:space="preserve"> Time!FG$91</f>
        <v>0</v>
      </c>
      <c r="FH20" s="252">
        <f xml:space="preserve"> Time!FH$91</f>
        <v>0</v>
      </c>
      <c r="FI20" s="252">
        <f xml:space="preserve"> Time!FI$91</f>
        <v>0</v>
      </c>
      <c r="FJ20" s="252">
        <f xml:space="preserve"> Time!FJ$91</f>
        <v>0</v>
      </c>
      <c r="FK20" s="252">
        <f xml:space="preserve"> Time!FK$91</f>
        <v>0</v>
      </c>
      <c r="FL20" s="252">
        <f xml:space="preserve"> Time!FL$91</f>
        <v>0</v>
      </c>
      <c r="FM20" s="252">
        <f xml:space="preserve"> Time!FM$91</f>
        <v>0</v>
      </c>
      <c r="FN20" s="252">
        <f xml:space="preserve"> Time!FN$91</f>
        <v>0</v>
      </c>
      <c r="FO20" s="252">
        <f xml:space="preserve"> Time!FO$91</f>
        <v>0</v>
      </c>
      <c r="FP20" s="252">
        <f xml:space="preserve"> Time!FP$91</f>
        <v>0</v>
      </c>
      <c r="FQ20" s="252">
        <f xml:space="preserve"> Time!FQ$91</f>
        <v>0</v>
      </c>
      <c r="FR20" s="252">
        <f xml:space="preserve"> Time!FR$91</f>
        <v>0</v>
      </c>
      <c r="FS20" s="252">
        <f xml:space="preserve"> Time!FS$91</f>
        <v>0</v>
      </c>
      <c r="FT20" s="252">
        <f xml:space="preserve"> Time!FT$91</f>
        <v>0</v>
      </c>
      <c r="FU20" s="252">
        <f xml:space="preserve"> Time!FU$91</f>
        <v>0</v>
      </c>
      <c r="FV20" s="252">
        <f xml:space="preserve"> Time!FV$91</f>
        <v>0</v>
      </c>
      <c r="FW20" s="252">
        <f xml:space="preserve"> Time!FW$91</f>
        <v>0</v>
      </c>
      <c r="FX20" s="252">
        <f xml:space="preserve"> Time!FX$91</f>
        <v>0</v>
      </c>
      <c r="FY20" s="252">
        <f xml:space="preserve"> Time!FY$91</f>
        <v>0</v>
      </c>
      <c r="FZ20" s="252">
        <f xml:space="preserve"> Time!FZ$91</f>
        <v>0</v>
      </c>
      <c r="GA20" s="252">
        <f xml:space="preserve"> Time!GA$91</f>
        <v>0</v>
      </c>
      <c r="GB20" s="252">
        <f xml:space="preserve"> Time!GB$91</f>
        <v>0</v>
      </c>
      <c r="GC20" s="252">
        <f xml:space="preserve"> Time!GC$91</f>
        <v>0</v>
      </c>
      <c r="GD20" s="252">
        <f xml:space="preserve"> Time!GD$91</f>
        <v>0</v>
      </c>
      <c r="GE20" s="252">
        <f xml:space="preserve"> Time!GE$91</f>
        <v>0</v>
      </c>
      <c r="GF20" s="252">
        <f xml:space="preserve"> Time!GF$91</f>
        <v>0</v>
      </c>
      <c r="GG20" s="252">
        <f xml:space="preserve"> Time!GG$91</f>
        <v>0</v>
      </c>
      <c r="GH20" s="252">
        <f xml:space="preserve"> Time!GH$91</f>
        <v>0</v>
      </c>
      <c r="GI20" s="252">
        <f xml:space="preserve"> Time!GI$91</f>
        <v>0</v>
      </c>
      <c r="GJ20" s="252">
        <f xml:space="preserve"> Time!GJ$91</f>
        <v>0</v>
      </c>
    </row>
    <row r="21" spans="1:192" x14ac:dyDescent="0.35">
      <c r="E21" s="12" t="s">
        <v>248</v>
      </c>
      <c r="G21" s="12" t="str">
        <f xml:space="preserve"> SMU</f>
        <v>$ 000s</v>
      </c>
      <c r="H21" s="12">
        <f xml:space="preserve"> SUM(J21:GJ21)</f>
        <v>100000.00000000004</v>
      </c>
      <c r="J21" s="12">
        <f t="shared" ref="J21:AO21" si="15" xml:space="preserve"> IF( J20 = 1, J19, $F18 * J19)</f>
        <v>0</v>
      </c>
      <c r="K21" s="12">
        <f t="shared" si="15"/>
        <v>0</v>
      </c>
      <c r="L21" s="12">
        <f t="shared" si="15"/>
        <v>0</v>
      </c>
      <c r="M21" s="12">
        <f t="shared" si="15"/>
        <v>5000</v>
      </c>
      <c r="N21" s="12">
        <f t="shared" si="15"/>
        <v>4750</v>
      </c>
      <c r="O21" s="12">
        <f t="shared" si="15"/>
        <v>4512.5</v>
      </c>
      <c r="P21" s="12">
        <f t="shared" si="15"/>
        <v>4286.875</v>
      </c>
      <c r="Q21" s="12">
        <f t="shared" si="15"/>
        <v>4072.53125</v>
      </c>
      <c r="R21" s="12">
        <f t="shared" si="15"/>
        <v>3868.9046875000004</v>
      </c>
      <c r="S21" s="12">
        <f t="shared" si="15"/>
        <v>3675.459453125</v>
      </c>
      <c r="T21" s="12">
        <f t="shared" si="15"/>
        <v>3491.6864804687498</v>
      </c>
      <c r="U21" s="12">
        <f t="shared" si="15"/>
        <v>3317.1021564453122</v>
      </c>
      <c r="V21" s="12">
        <f t="shared" si="15"/>
        <v>3151.2470486230468</v>
      </c>
      <c r="W21" s="12">
        <f t="shared" si="15"/>
        <v>2993.6846961918945</v>
      </c>
      <c r="X21" s="12">
        <f t="shared" si="15"/>
        <v>2844.0004613822998</v>
      </c>
      <c r="Y21" s="12">
        <f t="shared" si="15"/>
        <v>2701.8004383131847</v>
      </c>
      <c r="Z21" s="12">
        <f t="shared" si="15"/>
        <v>2566.7104163975255</v>
      </c>
      <c r="AA21" s="12">
        <f t="shared" si="15"/>
        <v>2438.3748955776496</v>
      </c>
      <c r="AB21" s="12">
        <f t="shared" si="15"/>
        <v>2316.4561507987669</v>
      </c>
      <c r="AC21" s="12">
        <f t="shared" si="15"/>
        <v>2200.6333432588285</v>
      </c>
      <c r="AD21" s="12">
        <f t="shared" si="15"/>
        <v>2090.6016760958873</v>
      </c>
      <c r="AE21" s="12">
        <f t="shared" si="15"/>
        <v>1986.0715922910929</v>
      </c>
      <c r="AF21" s="12">
        <f t="shared" si="15"/>
        <v>1886.7680126765383</v>
      </c>
      <c r="AG21" s="12">
        <f t="shared" si="15"/>
        <v>1792.4296120427114</v>
      </c>
      <c r="AH21" s="12">
        <f t="shared" si="15"/>
        <v>1702.8081314405758</v>
      </c>
      <c r="AI21" s="12">
        <f t="shared" si="15"/>
        <v>1617.6677248685471</v>
      </c>
      <c r="AJ21" s="12">
        <f t="shared" si="15"/>
        <v>1536.7843386251197</v>
      </c>
      <c r="AK21" s="12">
        <f t="shared" si="15"/>
        <v>1459.9451216938637</v>
      </c>
      <c r="AL21" s="12">
        <f t="shared" si="15"/>
        <v>1386.9478656091705</v>
      </c>
      <c r="AM21" s="12">
        <f t="shared" si="15"/>
        <v>1317.6004723287119</v>
      </c>
      <c r="AN21" s="12">
        <f t="shared" si="15"/>
        <v>1251.7204487122763</v>
      </c>
      <c r="AO21" s="12">
        <f t="shared" si="15"/>
        <v>1189.1344262766625</v>
      </c>
      <c r="AP21" s="12">
        <f t="shared" ref="AP21:BU21" si="16" xml:space="preserve"> IF( AP20 = 1, AP19, $F18 * AP19)</f>
        <v>1129.6777049628295</v>
      </c>
      <c r="AQ21" s="12">
        <f t="shared" si="16"/>
        <v>1073.1938197146881</v>
      </c>
      <c r="AR21" s="12">
        <f t="shared" si="16"/>
        <v>1019.5341287289535</v>
      </c>
      <c r="AS21" s="12">
        <f t="shared" si="16"/>
        <v>968.55742229250598</v>
      </c>
      <c r="AT21" s="12">
        <f t="shared" si="16"/>
        <v>920.12955117788067</v>
      </c>
      <c r="AU21" s="12">
        <f t="shared" si="16"/>
        <v>874.12307361898661</v>
      </c>
      <c r="AV21" s="12">
        <f t="shared" si="16"/>
        <v>830.41691993803727</v>
      </c>
      <c r="AW21" s="12">
        <f t="shared" si="16"/>
        <v>788.89607394113546</v>
      </c>
      <c r="AX21" s="12">
        <f t="shared" si="16"/>
        <v>749.45127024407861</v>
      </c>
      <c r="AY21" s="12">
        <f t="shared" si="16"/>
        <v>711.97870673187469</v>
      </c>
      <c r="AZ21" s="12">
        <f t="shared" si="16"/>
        <v>676.37977139528095</v>
      </c>
      <c r="BA21" s="12">
        <f t="shared" si="16"/>
        <v>642.56078282551698</v>
      </c>
      <c r="BB21" s="12">
        <f t="shared" si="16"/>
        <v>610.43274368424102</v>
      </c>
      <c r="BC21" s="12">
        <f t="shared" si="16"/>
        <v>579.91110650002895</v>
      </c>
      <c r="BD21" s="12">
        <f t="shared" si="16"/>
        <v>550.91555117502753</v>
      </c>
      <c r="BE21" s="12">
        <f t="shared" si="16"/>
        <v>523.36977361627612</v>
      </c>
      <c r="BF21" s="12">
        <f t="shared" si="16"/>
        <v>497.20128493546235</v>
      </c>
      <c r="BG21" s="12">
        <f t="shared" si="16"/>
        <v>472.3412206886893</v>
      </c>
      <c r="BH21" s="12">
        <f t="shared" si="16"/>
        <v>448.72415965425483</v>
      </c>
      <c r="BI21" s="12">
        <f t="shared" si="16"/>
        <v>426.28795167154203</v>
      </c>
      <c r="BJ21" s="12">
        <f t="shared" si="16"/>
        <v>404.97355408796494</v>
      </c>
      <c r="BK21" s="12">
        <f t="shared" si="16"/>
        <v>384.72487638356671</v>
      </c>
      <c r="BL21" s="12">
        <f t="shared" si="16"/>
        <v>365.48863256438835</v>
      </c>
      <c r="BM21" s="12">
        <f t="shared" si="16"/>
        <v>347.21420093616894</v>
      </c>
      <c r="BN21" s="12">
        <f t="shared" si="16"/>
        <v>329.8534908893605</v>
      </c>
      <c r="BO21" s="12">
        <f t="shared" si="16"/>
        <v>313.3608163448925</v>
      </c>
      <c r="BP21" s="12">
        <f t="shared" si="16"/>
        <v>297.69277552764783</v>
      </c>
      <c r="BQ21" s="12">
        <f t="shared" si="16"/>
        <v>282.80813675126547</v>
      </c>
      <c r="BR21" s="12">
        <f t="shared" si="16"/>
        <v>268.6677299137022</v>
      </c>
      <c r="BS21" s="12">
        <f t="shared" si="16"/>
        <v>255.23434341801709</v>
      </c>
      <c r="BT21" s="12">
        <f t="shared" si="16"/>
        <v>242.47262624711621</v>
      </c>
      <c r="BU21" s="12">
        <f t="shared" si="16"/>
        <v>230.34899493476041</v>
      </c>
      <c r="BV21" s="12">
        <f t="shared" ref="BV21:DA21" si="17" xml:space="preserve"> IF( BV20 = 1, BV19, $F18 * BV19)</f>
        <v>218.8315451880224</v>
      </c>
      <c r="BW21" s="12">
        <f t="shared" si="17"/>
        <v>207.88996792862127</v>
      </c>
      <c r="BX21" s="12">
        <f t="shared" si="17"/>
        <v>197.49546953219021</v>
      </c>
      <c r="BY21" s="12">
        <f t="shared" si="17"/>
        <v>187.62069605558068</v>
      </c>
      <c r="BZ21" s="12">
        <f t="shared" si="17"/>
        <v>178.23966125280165</v>
      </c>
      <c r="CA21" s="12">
        <f t="shared" si="17"/>
        <v>169.32767819016158</v>
      </c>
      <c r="CB21" s="12">
        <f t="shared" si="17"/>
        <v>160.86129428065348</v>
      </c>
      <c r="CC21" s="12">
        <f t="shared" si="17"/>
        <v>152.8182295666208</v>
      </c>
      <c r="CD21" s="12">
        <f t="shared" si="17"/>
        <v>145.17731808828975</v>
      </c>
      <c r="CE21" s="12">
        <f t="shared" si="17"/>
        <v>137.91845218387527</v>
      </c>
      <c r="CF21" s="12">
        <f t="shared" si="17"/>
        <v>131.02252957468153</v>
      </c>
      <c r="CG21" s="12">
        <f t="shared" si="17"/>
        <v>124.47140309594745</v>
      </c>
      <c r="CH21" s="12">
        <f t="shared" si="17"/>
        <v>118.24783294115008</v>
      </c>
      <c r="CI21" s="12">
        <f t="shared" si="17"/>
        <v>112.33544129409256</v>
      </c>
      <c r="CJ21" s="12">
        <f t="shared" si="17"/>
        <v>106.71866922938794</v>
      </c>
      <c r="CK21" s="12">
        <f t="shared" si="17"/>
        <v>101.38273576791855</v>
      </c>
      <c r="CL21" s="12">
        <f t="shared" si="17"/>
        <v>96.313598979522624</v>
      </c>
      <c r="CM21" s="12">
        <f t="shared" si="17"/>
        <v>91.497919030546484</v>
      </c>
      <c r="CN21" s="12">
        <f t="shared" si="17"/>
        <v>86.923023079019174</v>
      </c>
      <c r="CO21" s="12">
        <f t="shared" si="17"/>
        <v>82.576871925068204</v>
      </c>
      <c r="CP21" s="12">
        <f t="shared" si="17"/>
        <v>78.4480283288148</v>
      </c>
      <c r="CQ21" s="12">
        <f t="shared" si="17"/>
        <v>74.525626912374051</v>
      </c>
      <c r="CR21" s="12">
        <f t="shared" si="17"/>
        <v>70.799345566755349</v>
      </c>
      <c r="CS21" s="12">
        <f t="shared" si="17"/>
        <v>67.259378288417579</v>
      </c>
      <c r="CT21" s="12">
        <f t="shared" si="17"/>
        <v>63.896409373996704</v>
      </c>
      <c r="CU21" s="12">
        <f t="shared" si="17"/>
        <v>60.701588905296866</v>
      </c>
      <c r="CV21" s="12">
        <f t="shared" si="17"/>
        <v>57.666509460032024</v>
      </c>
      <c r="CW21" s="12">
        <f t="shared" si="17"/>
        <v>54.783183987030419</v>
      </c>
      <c r="CX21" s="12">
        <f t="shared" si="17"/>
        <v>52.044024787678893</v>
      </c>
      <c r="CY21" s="12">
        <f t="shared" si="17"/>
        <v>49.441823548294956</v>
      </c>
      <c r="CZ21" s="12">
        <f t="shared" si="17"/>
        <v>46.969732370880209</v>
      </c>
      <c r="DA21" s="12">
        <f t="shared" si="17"/>
        <v>44.621245752336193</v>
      </c>
      <c r="DB21" s="12">
        <f t="shared" ref="DB21:EG21" si="18" xml:space="preserve"> IF( DB20 = 1, DB19, $F18 * DB19)</f>
        <v>42.390183464719385</v>
      </c>
      <c r="DC21" s="12">
        <f t="shared" si="18"/>
        <v>40.270674291483417</v>
      </c>
      <c r="DD21" s="12">
        <f t="shared" si="18"/>
        <v>38.257140576909244</v>
      </c>
      <c r="DE21" s="12">
        <f t="shared" si="18"/>
        <v>36.344283548063785</v>
      </c>
      <c r="DF21" s="12">
        <f t="shared" si="18"/>
        <v>34.527069370660591</v>
      </c>
      <c r="DG21" s="12">
        <f t="shared" si="18"/>
        <v>32.800715902127564</v>
      </c>
      <c r="DH21" s="12">
        <f t="shared" si="18"/>
        <v>623.21360214042375</v>
      </c>
      <c r="DI21" s="12">
        <f t="shared" si="18"/>
        <v>0</v>
      </c>
      <c r="DJ21" s="12">
        <f t="shared" si="18"/>
        <v>0</v>
      </c>
      <c r="DK21" s="12">
        <f t="shared" si="18"/>
        <v>0</v>
      </c>
      <c r="DL21" s="12">
        <f t="shared" si="18"/>
        <v>0</v>
      </c>
      <c r="DM21" s="12">
        <f t="shared" si="18"/>
        <v>0</v>
      </c>
      <c r="DN21" s="12">
        <f t="shared" si="18"/>
        <v>0</v>
      </c>
      <c r="DO21" s="12">
        <f t="shared" si="18"/>
        <v>0</v>
      </c>
      <c r="DP21" s="12">
        <f t="shared" si="18"/>
        <v>0</v>
      </c>
      <c r="DQ21" s="12">
        <f t="shared" si="18"/>
        <v>0</v>
      </c>
      <c r="DR21" s="12">
        <f t="shared" si="18"/>
        <v>0</v>
      </c>
      <c r="DS21" s="12">
        <f t="shared" si="18"/>
        <v>0</v>
      </c>
      <c r="DT21" s="12">
        <f t="shared" si="18"/>
        <v>0</v>
      </c>
      <c r="DU21" s="12">
        <f t="shared" si="18"/>
        <v>0</v>
      </c>
      <c r="DV21" s="12">
        <f t="shared" si="18"/>
        <v>0</v>
      </c>
      <c r="DW21" s="12">
        <f t="shared" si="18"/>
        <v>0</v>
      </c>
      <c r="DX21" s="12">
        <f t="shared" si="18"/>
        <v>0</v>
      </c>
      <c r="DY21" s="12">
        <f t="shared" si="18"/>
        <v>0</v>
      </c>
      <c r="DZ21" s="12">
        <f t="shared" si="18"/>
        <v>0</v>
      </c>
      <c r="EA21" s="12">
        <f t="shared" si="18"/>
        <v>0</v>
      </c>
      <c r="EB21" s="12">
        <f t="shared" si="18"/>
        <v>0</v>
      </c>
      <c r="EC21" s="12">
        <f t="shared" si="18"/>
        <v>0</v>
      </c>
      <c r="ED21" s="12">
        <f t="shared" si="18"/>
        <v>0</v>
      </c>
      <c r="EE21" s="12">
        <f t="shared" si="18"/>
        <v>0</v>
      </c>
      <c r="EF21" s="12">
        <f t="shared" si="18"/>
        <v>0</v>
      </c>
      <c r="EG21" s="12">
        <f t="shared" si="18"/>
        <v>0</v>
      </c>
      <c r="EH21" s="12">
        <f t="shared" ref="EH21:FM21" si="19" xml:space="preserve"> IF( EH20 = 1, EH19, $F18 * EH19)</f>
        <v>0</v>
      </c>
      <c r="EI21" s="12">
        <f t="shared" si="19"/>
        <v>0</v>
      </c>
      <c r="EJ21" s="12">
        <f t="shared" si="19"/>
        <v>0</v>
      </c>
      <c r="EK21" s="12">
        <f t="shared" si="19"/>
        <v>0</v>
      </c>
      <c r="EL21" s="12">
        <f t="shared" si="19"/>
        <v>0</v>
      </c>
      <c r="EM21" s="12">
        <f t="shared" si="19"/>
        <v>0</v>
      </c>
      <c r="EN21" s="12">
        <f t="shared" si="19"/>
        <v>0</v>
      </c>
      <c r="EO21" s="12">
        <f t="shared" si="19"/>
        <v>0</v>
      </c>
      <c r="EP21" s="12">
        <f t="shared" si="19"/>
        <v>0</v>
      </c>
      <c r="EQ21" s="12">
        <f t="shared" si="19"/>
        <v>0</v>
      </c>
      <c r="ER21" s="12">
        <f t="shared" si="19"/>
        <v>0</v>
      </c>
      <c r="ES21" s="12">
        <f t="shared" si="19"/>
        <v>0</v>
      </c>
      <c r="ET21" s="12">
        <f t="shared" si="19"/>
        <v>0</v>
      </c>
      <c r="EU21" s="12">
        <f t="shared" si="19"/>
        <v>0</v>
      </c>
      <c r="EV21" s="12">
        <f t="shared" si="19"/>
        <v>0</v>
      </c>
      <c r="EW21" s="12">
        <f t="shared" si="19"/>
        <v>0</v>
      </c>
      <c r="EX21" s="12">
        <f t="shared" si="19"/>
        <v>0</v>
      </c>
      <c r="EY21" s="12">
        <f t="shared" si="19"/>
        <v>0</v>
      </c>
      <c r="EZ21" s="12">
        <f t="shared" si="19"/>
        <v>0</v>
      </c>
      <c r="FA21" s="12">
        <f t="shared" si="19"/>
        <v>0</v>
      </c>
      <c r="FB21" s="12">
        <f t="shared" si="19"/>
        <v>0</v>
      </c>
      <c r="FC21" s="12">
        <f t="shared" si="19"/>
        <v>0</v>
      </c>
      <c r="FD21" s="12">
        <f t="shared" si="19"/>
        <v>0</v>
      </c>
      <c r="FE21" s="12">
        <f t="shared" si="19"/>
        <v>0</v>
      </c>
      <c r="FF21" s="12">
        <f t="shared" si="19"/>
        <v>0</v>
      </c>
      <c r="FG21" s="12">
        <f t="shared" si="19"/>
        <v>0</v>
      </c>
      <c r="FH21" s="12">
        <f t="shared" si="19"/>
        <v>0</v>
      </c>
      <c r="FI21" s="12">
        <f t="shared" si="19"/>
        <v>0</v>
      </c>
      <c r="FJ21" s="12">
        <f t="shared" si="19"/>
        <v>0</v>
      </c>
      <c r="FK21" s="12">
        <f t="shared" si="19"/>
        <v>0</v>
      </c>
      <c r="FL21" s="12">
        <f t="shared" si="19"/>
        <v>0</v>
      </c>
      <c r="FM21" s="12">
        <f t="shared" si="19"/>
        <v>0</v>
      </c>
      <c r="FN21" s="12">
        <f t="shared" ref="FN21:GJ21" si="20" xml:space="preserve"> IF( FN20 = 1, FN19, $F18 * FN19)</f>
        <v>0</v>
      </c>
      <c r="FO21" s="12">
        <f t="shared" si="20"/>
        <v>0</v>
      </c>
      <c r="FP21" s="12">
        <f t="shared" si="20"/>
        <v>0</v>
      </c>
      <c r="FQ21" s="12">
        <f t="shared" si="20"/>
        <v>0</v>
      </c>
      <c r="FR21" s="12">
        <f t="shared" si="20"/>
        <v>0</v>
      </c>
      <c r="FS21" s="12">
        <f t="shared" si="20"/>
        <v>0</v>
      </c>
      <c r="FT21" s="12">
        <f t="shared" si="20"/>
        <v>0</v>
      </c>
      <c r="FU21" s="12">
        <f t="shared" si="20"/>
        <v>0</v>
      </c>
      <c r="FV21" s="12">
        <f t="shared" si="20"/>
        <v>0</v>
      </c>
      <c r="FW21" s="12">
        <f t="shared" si="20"/>
        <v>0</v>
      </c>
      <c r="FX21" s="12">
        <f t="shared" si="20"/>
        <v>0</v>
      </c>
      <c r="FY21" s="12">
        <f t="shared" si="20"/>
        <v>0</v>
      </c>
      <c r="FZ21" s="12">
        <f t="shared" si="20"/>
        <v>0</v>
      </c>
      <c r="GA21" s="12">
        <f t="shared" si="20"/>
        <v>0</v>
      </c>
      <c r="GB21" s="12">
        <f t="shared" si="20"/>
        <v>0</v>
      </c>
      <c r="GC21" s="12">
        <f t="shared" si="20"/>
        <v>0</v>
      </c>
      <c r="GD21" s="12">
        <f t="shared" si="20"/>
        <v>0</v>
      </c>
      <c r="GE21" s="12">
        <f t="shared" si="20"/>
        <v>0</v>
      </c>
      <c r="GF21" s="12">
        <f t="shared" si="20"/>
        <v>0</v>
      </c>
      <c r="GG21" s="12">
        <f t="shared" si="20"/>
        <v>0</v>
      </c>
      <c r="GH21" s="12">
        <f t="shared" si="20"/>
        <v>0</v>
      </c>
      <c r="GI21" s="12">
        <f t="shared" si="20"/>
        <v>0</v>
      </c>
      <c r="GJ21" s="12">
        <f t="shared" si="20"/>
        <v>0</v>
      </c>
    </row>
    <row r="25" spans="1:192" s="293" customFormat="1" x14ac:dyDescent="0.35">
      <c r="A25" s="288"/>
      <c r="B25" s="288"/>
      <c r="C25" s="289"/>
      <c r="D25" s="290"/>
      <c r="E25" s="523" t="str">
        <f xml:space="preserve"> InpC!E$110</f>
        <v>Solar asset book value</v>
      </c>
      <c r="F25" s="523">
        <f xml:space="preserve"> InpC!F$110</f>
        <v>100000</v>
      </c>
      <c r="G25" s="523" t="str">
        <f xml:space="preserve"> InpC!G$110</f>
        <v>$ 000s</v>
      </c>
      <c r="H25" s="292"/>
      <c r="I25" s="292"/>
      <c r="J25" s="291"/>
      <c r="K25" s="291"/>
      <c r="L25" s="291"/>
      <c r="M25" s="291"/>
      <c r="N25" s="291"/>
      <c r="O25" s="291"/>
      <c r="P25" s="291"/>
      <c r="Q25" s="291"/>
      <c r="R25" s="291"/>
      <c r="S25" s="291"/>
      <c r="T25" s="291"/>
      <c r="U25" s="291"/>
      <c r="V25" s="291"/>
      <c r="W25" s="291"/>
      <c r="X25" s="291"/>
      <c r="Y25" s="291"/>
      <c r="Z25" s="291"/>
      <c r="AA25" s="291"/>
      <c r="AB25" s="291"/>
      <c r="AC25" s="291"/>
      <c r="AD25" s="291"/>
      <c r="AE25" s="291"/>
      <c r="AF25" s="291"/>
      <c r="AG25" s="291"/>
      <c r="AH25" s="291"/>
      <c r="AI25" s="291"/>
      <c r="AJ25" s="291"/>
      <c r="AK25" s="291"/>
      <c r="AL25" s="291"/>
      <c r="AM25" s="291"/>
      <c r="AN25" s="291"/>
      <c r="AO25" s="291"/>
      <c r="AP25" s="291"/>
      <c r="AQ25" s="291"/>
      <c r="AR25" s="291"/>
      <c r="AS25" s="291"/>
      <c r="AT25" s="291"/>
      <c r="AU25" s="291"/>
      <c r="AV25" s="291"/>
      <c r="AW25" s="291"/>
      <c r="AX25" s="291"/>
      <c r="AY25" s="291"/>
      <c r="AZ25" s="291"/>
      <c r="BA25" s="291"/>
      <c r="BB25" s="291"/>
      <c r="BC25" s="291"/>
      <c r="BD25" s="291"/>
      <c r="BE25" s="291"/>
      <c r="BF25" s="291"/>
      <c r="BG25" s="291"/>
      <c r="BH25" s="291"/>
      <c r="BI25" s="291"/>
      <c r="BJ25" s="291"/>
      <c r="BK25" s="291"/>
      <c r="BL25" s="291"/>
      <c r="BM25" s="291"/>
      <c r="BN25" s="291"/>
      <c r="BO25" s="291"/>
      <c r="BP25" s="291"/>
      <c r="BQ25" s="291"/>
      <c r="BR25" s="291"/>
      <c r="BS25" s="291"/>
      <c r="BT25" s="291"/>
      <c r="BU25" s="291"/>
      <c r="BV25" s="291"/>
      <c r="BW25" s="291"/>
      <c r="BX25" s="291"/>
      <c r="BY25" s="291"/>
      <c r="BZ25" s="291"/>
      <c r="CA25" s="291"/>
      <c r="CB25" s="291"/>
      <c r="CC25" s="291"/>
      <c r="CD25" s="291"/>
      <c r="CE25" s="291"/>
      <c r="CF25" s="291"/>
      <c r="CG25" s="291"/>
      <c r="CH25" s="291"/>
      <c r="CI25" s="291"/>
      <c r="CJ25" s="291"/>
      <c r="CK25" s="291"/>
      <c r="CL25" s="291"/>
      <c r="CM25" s="291"/>
      <c r="CN25" s="291"/>
      <c r="CO25" s="291"/>
      <c r="CP25" s="291"/>
      <c r="CQ25" s="291"/>
      <c r="CR25" s="291"/>
      <c r="CS25" s="291"/>
      <c r="CT25" s="291"/>
      <c r="CU25" s="291"/>
      <c r="CV25" s="291"/>
      <c r="CW25" s="291"/>
      <c r="CX25" s="291"/>
      <c r="CY25" s="291"/>
      <c r="CZ25" s="291"/>
      <c r="DA25" s="291"/>
      <c r="DB25" s="291"/>
      <c r="DC25" s="291"/>
      <c r="DD25" s="291"/>
      <c r="DE25" s="291"/>
      <c r="DF25" s="291"/>
      <c r="DG25" s="291"/>
      <c r="DH25" s="291"/>
      <c r="DI25" s="291"/>
      <c r="DJ25" s="291"/>
      <c r="DK25" s="291"/>
      <c r="DL25" s="291"/>
      <c r="DM25" s="291"/>
      <c r="DN25" s="291"/>
      <c r="DO25" s="291"/>
      <c r="DP25" s="291"/>
      <c r="DQ25" s="291"/>
      <c r="DR25" s="291"/>
      <c r="DS25" s="291"/>
      <c r="DT25" s="291"/>
      <c r="DU25" s="291"/>
      <c r="DV25" s="291"/>
      <c r="DW25" s="291"/>
      <c r="DX25" s="291"/>
      <c r="DY25" s="291"/>
      <c r="DZ25" s="291"/>
      <c r="EA25" s="291"/>
      <c r="EB25" s="291"/>
      <c r="EC25" s="291"/>
      <c r="ED25" s="291"/>
      <c r="EE25" s="291"/>
      <c r="EF25" s="291"/>
      <c r="EG25" s="291"/>
      <c r="EH25" s="291"/>
      <c r="EI25" s="291"/>
      <c r="EJ25" s="291"/>
      <c r="EK25" s="291"/>
      <c r="EL25" s="291"/>
      <c r="EM25" s="291"/>
      <c r="EN25" s="291"/>
      <c r="EO25" s="291"/>
      <c r="EP25" s="291"/>
      <c r="EQ25" s="291"/>
      <c r="ER25" s="291"/>
      <c r="ES25" s="291"/>
      <c r="ET25" s="291"/>
      <c r="EU25" s="291"/>
      <c r="EV25" s="291"/>
      <c r="EW25" s="291"/>
      <c r="EX25" s="291"/>
      <c r="EY25" s="291"/>
      <c r="EZ25" s="291"/>
      <c r="FA25" s="291"/>
      <c r="FB25" s="291"/>
      <c r="FC25" s="291"/>
      <c r="FD25" s="291"/>
      <c r="FE25" s="291"/>
      <c r="FF25" s="291"/>
      <c r="FG25" s="291"/>
      <c r="FH25" s="291"/>
      <c r="FI25" s="291"/>
      <c r="FJ25" s="291"/>
      <c r="FK25" s="291"/>
      <c r="FL25" s="291"/>
      <c r="FM25" s="291"/>
      <c r="FN25" s="291"/>
      <c r="FO25" s="291"/>
      <c r="FP25" s="291"/>
      <c r="FQ25" s="291"/>
      <c r="FR25" s="291"/>
      <c r="FS25" s="291"/>
      <c r="FT25" s="291"/>
      <c r="FU25" s="291"/>
      <c r="FV25" s="291"/>
      <c r="FW25" s="291"/>
      <c r="FX25" s="291"/>
      <c r="FY25" s="291"/>
      <c r="FZ25" s="291"/>
      <c r="GA25" s="291"/>
      <c r="GB25" s="291"/>
      <c r="GC25" s="291"/>
      <c r="GD25" s="291"/>
      <c r="GE25" s="291"/>
      <c r="GF25" s="291"/>
      <c r="GG25" s="291"/>
      <c r="GH25" s="291"/>
      <c r="GI25" s="291"/>
      <c r="GJ25" s="291"/>
    </row>
    <row r="26" spans="1:192" s="275" customFormat="1" x14ac:dyDescent="0.35">
      <c r="A26" s="15"/>
      <c r="B26" s="15"/>
      <c r="C26" s="21"/>
      <c r="D26" s="60"/>
      <c r="E26" s="301" t="str">
        <f xml:space="preserve"> Time!E$76</f>
        <v>Financial close date flag</v>
      </c>
      <c r="F26" s="301">
        <f xml:space="preserve"> Time!F$76</f>
        <v>0</v>
      </c>
      <c r="G26" s="301" t="str">
        <f xml:space="preserve"> Time!G$76</f>
        <v>flag</v>
      </c>
      <c r="H26" s="301">
        <f xml:space="preserve"> Time!H$76</f>
        <v>1</v>
      </c>
      <c r="I26" s="301">
        <f xml:space="preserve"> Time!I$76</f>
        <v>0</v>
      </c>
      <c r="J26" s="301">
        <f xml:space="preserve"> Time!J$76</f>
        <v>0</v>
      </c>
      <c r="K26" s="301">
        <f xml:space="preserve"> Time!K$76</f>
        <v>0</v>
      </c>
      <c r="L26" s="301">
        <f xml:space="preserve"> Time!L$76</f>
        <v>1</v>
      </c>
      <c r="M26" s="301">
        <f xml:space="preserve"> Time!M$76</f>
        <v>0</v>
      </c>
      <c r="N26" s="301">
        <f xml:space="preserve"> Time!N$76</f>
        <v>0</v>
      </c>
      <c r="O26" s="301">
        <f xml:space="preserve"> Time!O$76</f>
        <v>0</v>
      </c>
      <c r="P26" s="301">
        <f xml:space="preserve"> Time!P$76</f>
        <v>0</v>
      </c>
      <c r="Q26" s="301">
        <f xml:space="preserve"> Time!Q$76</f>
        <v>0</v>
      </c>
      <c r="R26" s="301">
        <f xml:space="preserve"> Time!R$76</f>
        <v>0</v>
      </c>
      <c r="S26" s="301">
        <f xml:space="preserve"> Time!S$76</f>
        <v>0</v>
      </c>
      <c r="T26" s="301">
        <f xml:space="preserve"> Time!T$76</f>
        <v>0</v>
      </c>
      <c r="U26" s="301">
        <f xml:space="preserve"> Time!U$76</f>
        <v>0</v>
      </c>
      <c r="V26" s="301">
        <f xml:space="preserve"> Time!V$76</f>
        <v>0</v>
      </c>
      <c r="W26" s="301">
        <f xml:space="preserve"> Time!W$76</f>
        <v>0</v>
      </c>
      <c r="X26" s="301">
        <f xml:space="preserve"> Time!X$76</f>
        <v>0</v>
      </c>
      <c r="Y26" s="301">
        <f xml:space="preserve"> Time!Y$76</f>
        <v>0</v>
      </c>
      <c r="Z26" s="301">
        <f xml:space="preserve"> Time!Z$76</f>
        <v>0</v>
      </c>
      <c r="AA26" s="301">
        <f xml:space="preserve"> Time!AA$76</f>
        <v>0</v>
      </c>
      <c r="AB26" s="301">
        <f xml:space="preserve"> Time!AB$76</f>
        <v>0</v>
      </c>
      <c r="AC26" s="301">
        <f xml:space="preserve"> Time!AC$76</f>
        <v>0</v>
      </c>
      <c r="AD26" s="301">
        <f xml:space="preserve"> Time!AD$76</f>
        <v>0</v>
      </c>
      <c r="AE26" s="301">
        <f xml:space="preserve"> Time!AE$76</f>
        <v>0</v>
      </c>
      <c r="AF26" s="301">
        <f xml:space="preserve"> Time!AF$76</f>
        <v>0</v>
      </c>
      <c r="AG26" s="301">
        <f xml:space="preserve"> Time!AG$76</f>
        <v>0</v>
      </c>
      <c r="AH26" s="301">
        <f xml:space="preserve"> Time!AH$76</f>
        <v>0</v>
      </c>
      <c r="AI26" s="301">
        <f xml:space="preserve"> Time!AI$76</f>
        <v>0</v>
      </c>
      <c r="AJ26" s="301">
        <f xml:space="preserve"> Time!AJ$76</f>
        <v>0</v>
      </c>
      <c r="AK26" s="301">
        <f xml:space="preserve"> Time!AK$76</f>
        <v>0</v>
      </c>
      <c r="AL26" s="301">
        <f xml:space="preserve"> Time!AL$76</f>
        <v>0</v>
      </c>
      <c r="AM26" s="301">
        <f xml:space="preserve"> Time!AM$76</f>
        <v>0</v>
      </c>
      <c r="AN26" s="301">
        <f xml:space="preserve"> Time!AN$76</f>
        <v>0</v>
      </c>
      <c r="AO26" s="301">
        <f xml:space="preserve"> Time!AO$76</f>
        <v>0</v>
      </c>
      <c r="AP26" s="301">
        <f xml:space="preserve"> Time!AP$76</f>
        <v>0</v>
      </c>
      <c r="AQ26" s="301">
        <f xml:space="preserve"> Time!AQ$76</f>
        <v>0</v>
      </c>
      <c r="AR26" s="301">
        <f xml:space="preserve"> Time!AR$76</f>
        <v>0</v>
      </c>
      <c r="AS26" s="301">
        <f xml:space="preserve"> Time!AS$76</f>
        <v>0</v>
      </c>
      <c r="AT26" s="301">
        <f xml:space="preserve"> Time!AT$76</f>
        <v>0</v>
      </c>
      <c r="AU26" s="301">
        <f xml:space="preserve"> Time!AU$76</f>
        <v>0</v>
      </c>
      <c r="AV26" s="301">
        <f xml:space="preserve"> Time!AV$76</f>
        <v>0</v>
      </c>
      <c r="AW26" s="301">
        <f xml:space="preserve"> Time!AW$76</f>
        <v>0</v>
      </c>
      <c r="AX26" s="301">
        <f xml:space="preserve"> Time!AX$76</f>
        <v>0</v>
      </c>
      <c r="AY26" s="301">
        <f xml:space="preserve"> Time!AY$76</f>
        <v>0</v>
      </c>
      <c r="AZ26" s="301">
        <f xml:space="preserve"> Time!AZ$76</f>
        <v>0</v>
      </c>
      <c r="BA26" s="301">
        <f xml:space="preserve"> Time!BA$76</f>
        <v>0</v>
      </c>
      <c r="BB26" s="301">
        <f xml:space="preserve"> Time!BB$76</f>
        <v>0</v>
      </c>
      <c r="BC26" s="301">
        <f xml:space="preserve"> Time!BC$76</f>
        <v>0</v>
      </c>
      <c r="BD26" s="301">
        <f xml:space="preserve"> Time!BD$76</f>
        <v>0</v>
      </c>
      <c r="BE26" s="301">
        <f xml:space="preserve"> Time!BE$76</f>
        <v>0</v>
      </c>
      <c r="BF26" s="301">
        <f xml:space="preserve"> Time!BF$76</f>
        <v>0</v>
      </c>
      <c r="BG26" s="301">
        <f xml:space="preserve"> Time!BG$76</f>
        <v>0</v>
      </c>
      <c r="BH26" s="301">
        <f xml:space="preserve"> Time!BH$76</f>
        <v>0</v>
      </c>
      <c r="BI26" s="301">
        <f xml:space="preserve"> Time!BI$76</f>
        <v>0</v>
      </c>
      <c r="BJ26" s="301">
        <f xml:space="preserve"> Time!BJ$76</f>
        <v>0</v>
      </c>
      <c r="BK26" s="301">
        <f xml:space="preserve"> Time!BK$76</f>
        <v>0</v>
      </c>
      <c r="BL26" s="301">
        <f xml:space="preserve"> Time!BL$76</f>
        <v>0</v>
      </c>
      <c r="BM26" s="301">
        <f xml:space="preserve"> Time!BM$76</f>
        <v>0</v>
      </c>
      <c r="BN26" s="301">
        <f xml:space="preserve"> Time!BN$76</f>
        <v>0</v>
      </c>
      <c r="BO26" s="301">
        <f xml:space="preserve"> Time!BO$76</f>
        <v>0</v>
      </c>
      <c r="BP26" s="301">
        <f xml:space="preserve"> Time!BP$76</f>
        <v>0</v>
      </c>
      <c r="BQ26" s="301">
        <f xml:space="preserve"> Time!BQ$76</f>
        <v>0</v>
      </c>
      <c r="BR26" s="301">
        <f xml:space="preserve"> Time!BR$76</f>
        <v>0</v>
      </c>
      <c r="BS26" s="301">
        <f xml:space="preserve"> Time!BS$76</f>
        <v>0</v>
      </c>
      <c r="BT26" s="301">
        <f xml:space="preserve"> Time!BT$76</f>
        <v>0</v>
      </c>
      <c r="BU26" s="301">
        <f xml:space="preserve"> Time!BU$76</f>
        <v>0</v>
      </c>
      <c r="BV26" s="301">
        <f xml:space="preserve"> Time!BV$76</f>
        <v>0</v>
      </c>
      <c r="BW26" s="301">
        <f xml:space="preserve"> Time!BW$76</f>
        <v>0</v>
      </c>
      <c r="BX26" s="301">
        <f xml:space="preserve"> Time!BX$76</f>
        <v>0</v>
      </c>
      <c r="BY26" s="301">
        <f xml:space="preserve"> Time!BY$76</f>
        <v>0</v>
      </c>
      <c r="BZ26" s="301">
        <f xml:space="preserve"> Time!BZ$76</f>
        <v>0</v>
      </c>
      <c r="CA26" s="301">
        <f xml:space="preserve"> Time!CA$76</f>
        <v>0</v>
      </c>
      <c r="CB26" s="301">
        <f xml:space="preserve"> Time!CB$76</f>
        <v>0</v>
      </c>
      <c r="CC26" s="301">
        <f xml:space="preserve"> Time!CC$76</f>
        <v>0</v>
      </c>
      <c r="CD26" s="301">
        <f xml:space="preserve"> Time!CD$76</f>
        <v>0</v>
      </c>
      <c r="CE26" s="301">
        <f xml:space="preserve"> Time!CE$76</f>
        <v>0</v>
      </c>
      <c r="CF26" s="301">
        <f xml:space="preserve"> Time!CF$76</f>
        <v>0</v>
      </c>
      <c r="CG26" s="301">
        <f xml:space="preserve"> Time!CG$76</f>
        <v>0</v>
      </c>
      <c r="CH26" s="301">
        <f xml:space="preserve"> Time!CH$76</f>
        <v>0</v>
      </c>
      <c r="CI26" s="301">
        <f xml:space="preserve"> Time!CI$76</f>
        <v>0</v>
      </c>
      <c r="CJ26" s="301">
        <f xml:space="preserve"> Time!CJ$76</f>
        <v>0</v>
      </c>
      <c r="CK26" s="301">
        <f xml:space="preserve"> Time!CK$76</f>
        <v>0</v>
      </c>
      <c r="CL26" s="301">
        <f xml:space="preserve"> Time!CL$76</f>
        <v>0</v>
      </c>
      <c r="CM26" s="301">
        <f xml:space="preserve"> Time!CM$76</f>
        <v>0</v>
      </c>
      <c r="CN26" s="301">
        <f xml:space="preserve"> Time!CN$76</f>
        <v>0</v>
      </c>
      <c r="CO26" s="301">
        <f xml:space="preserve"> Time!CO$76</f>
        <v>0</v>
      </c>
      <c r="CP26" s="301">
        <f xml:space="preserve"> Time!CP$76</f>
        <v>0</v>
      </c>
      <c r="CQ26" s="301">
        <f xml:space="preserve"> Time!CQ$76</f>
        <v>0</v>
      </c>
      <c r="CR26" s="301">
        <f xml:space="preserve"> Time!CR$76</f>
        <v>0</v>
      </c>
      <c r="CS26" s="301">
        <f xml:space="preserve"> Time!CS$76</f>
        <v>0</v>
      </c>
      <c r="CT26" s="301">
        <f xml:space="preserve"> Time!CT$76</f>
        <v>0</v>
      </c>
      <c r="CU26" s="301">
        <f xml:space="preserve"> Time!CU$76</f>
        <v>0</v>
      </c>
      <c r="CV26" s="301">
        <f xml:space="preserve"> Time!CV$76</f>
        <v>0</v>
      </c>
      <c r="CW26" s="301">
        <f xml:space="preserve"> Time!CW$76</f>
        <v>0</v>
      </c>
      <c r="CX26" s="301">
        <f xml:space="preserve"> Time!CX$76</f>
        <v>0</v>
      </c>
      <c r="CY26" s="301">
        <f xml:space="preserve"> Time!CY$76</f>
        <v>0</v>
      </c>
      <c r="CZ26" s="301">
        <f xml:space="preserve"> Time!CZ$76</f>
        <v>0</v>
      </c>
      <c r="DA26" s="301">
        <f xml:space="preserve"> Time!DA$76</f>
        <v>0</v>
      </c>
      <c r="DB26" s="301">
        <f xml:space="preserve"> Time!DB$76</f>
        <v>0</v>
      </c>
      <c r="DC26" s="301">
        <f xml:space="preserve"> Time!DC$76</f>
        <v>0</v>
      </c>
      <c r="DD26" s="301">
        <f xml:space="preserve"> Time!DD$76</f>
        <v>0</v>
      </c>
      <c r="DE26" s="301">
        <f xml:space="preserve"> Time!DE$76</f>
        <v>0</v>
      </c>
      <c r="DF26" s="301">
        <f xml:space="preserve"> Time!DF$76</f>
        <v>0</v>
      </c>
      <c r="DG26" s="301">
        <f xml:space="preserve"> Time!DG$76</f>
        <v>0</v>
      </c>
      <c r="DH26" s="301">
        <f xml:space="preserve"> Time!DH$76</f>
        <v>0</v>
      </c>
      <c r="DI26" s="301">
        <f xml:space="preserve"> Time!DI$76</f>
        <v>0</v>
      </c>
      <c r="DJ26" s="301">
        <f xml:space="preserve"> Time!DJ$76</f>
        <v>0</v>
      </c>
      <c r="DK26" s="301">
        <f xml:space="preserve"> Time!DK$76</f>
        <v>0</v>
      </c>
      <c r="DL26" s="301">
        <f xml:space="preserve"> Time!DL$76</f>
        <v>0</v>
      </c>
      <c r="DM26" s="301">
        <f xml:space="preserve"> Time!DM$76</f>
        <v>0</v>
      </c>
      <c r="DN26" s="301">
        <f xml:space="preserve"> Time!DN$76</f>
        <v>0</v>
      </c>
      <c r="DO26" s="301">
        <f xml:space="preserve"> Time!DO$76</f>
        <v>0</v>
      </c>
      <c r="DP26" s="301">
        <f xml:space="preserve"> Time!DP$76</f>
        <v>0</v>
      </c>
      <c r="DQ26" s="301">
        <f xml:space="preserve"> Time!DQ$76</f>
        <v>0</v>
      </c>
      <c r="DR26" s="301">
        <f xml:space="preserve"> Time!DR$76</f>
        <v>0</v>
      </c>
      <c r="DS26" s="301">
        <f xml:space="preserve"> Time!DS$76</f>
        <v>0</v>
      </c>
      <c r="DT26" s="301">
        <f xml:space="preserve"> Time!DT$76</f>
        <v>0</v>
      </c>
      <c r="DU26" s="301">
        <f xml:space="preserve"> Time!DU$76</f>
        <v>0</v>
      </c>
      <c r="DV26" s="301">
        <f xml:space="preserve"> Time!DV$76</f>
        <v>0</v>
      </c>
      <c r="DW26" s="301">
        <f xml:space="preserve"> Time!DW$76</f>
        <v>0</v>
      </c>
      <c r="DX26" s="301">
        <f xml:space="preserve"> Time!DX$76</f>
        <v>0</v>
      </c>
      <c r="DY26" s="301">
        <f xml:space="preserve"> Time!DY$76</f>
        <v>0</v>
      </c>
      <c r="DZ26" s="301">
        <f xml:space="preserve"> Time!DZ$76</f>
        <v>0</v>
      </c>
      <c r="EA26" s="301">
        <f xml:space="preserve"> Time!EA$76</f>
        <v>0</v>
      </c>
      <c r="EB26" s="301">
        <f xml:space="preserve"> Time!EB$76</f>
        <v>0</v>
      </c>
      <c r="EC26" s="301">
        <f xml:space="preserve"> Time!EC$76</f>
        <v>0</v>
      </c>
      <c r="ED26" s="301">
        <f xml:space="preserve"> Time!ED$76</f>
        <v>0</v>
      </c>
      <c r="EE26" s="301">
        <f xml:space="preserve"> Time!EE$76</f>
        <v>0</v>
      </c>
      <c r="EF26" s="301">
        <f xml:space="preserve"> Time!EF$76</f>
        <v>0</v>
      </c>
      <c r="EG26" s="301">
        <f xml:space="preserve"> Time!EG$76</f>
        <v>0</v>
      </c>
      <c r="EH26" s="301">
        <f xml:space="preserve"> Time!EH$76</f>
        <v>0</v>
      </c>
      <c r="EI26" s="301">
        <f xml:space="preserve"> Time!EI$76</f>
        <v>0</v>
      </c>
      <c r="EJ26" s="301">
        <f xml:space="preserve"> Time!EJ$76</f>
        <v>0</v>
      </c>
      <c r="EK26" s="301">
        <f xml:space="preserve"> Time!EK$76</f>
        <v>0</v>
      </c>
      <c r="EL26" s="301">
        <f xml:space="preserve"> Time!EL$76</f>
        <v>0</v>
      </c>
      <c r="EM26" s="301">
        <f xml:space="preserve"> Time!EM$76</f>
        <v>0</v>
      </c>
      <c r="EN26" s="301">
        <f xml:space="preserve"> Time!EN$76</f>
        <v>0</v>
      </c>
      <c r="EO26" s="301">
        <f xml:space="preserve"> Time!EO$76</f>
        <v>0</v>
      </c>
      <c r="EP26" s="301">
        <f xml:space="preserve"> Time!EP$76</f>
        <v>0</v>
      </c>
      <c r="EQ26" s="301">
        <f xml:space="preserve"> Time!EQ$76</f>
        <v>0</v>
      </c>
      <c r="ER26" s="301">
        <f xml:space="preserve"> Time!ER$76</f>
        <v>0</v>
      </c>
      <c r="ES26" s="301">
        <f xml:space="preserve"> Time!ES$76</f>
        <v>0</v>
      </c>
      <c r="ET26" s="301">
        <f xml:space="preserve"> Time!ET$76</f>
        <v>0</v>
      </c>
      <c r="EU26" s="301">
        <f xml:space="preserve"> Time!EU$76</f>
        <v>0</v>
      </c>
      <c r="EV26" s="301">
        <f xml:space="preserve"> Time!EV$76</f>
        <v>0</v>
      </c>
      <c r="EW26" s="301">
        <f xml:space="preserve"> Time!EW$76</f>
        <v>0</v>
      </c>
      <c r="EX26" s="301">
        <f xml:space="preserve"> Time!EX$76</f>
        <v>0</v>
      </c>
      <c r="EY26" s="301">
        <f xml:space="preserve"> Time!EY$76</f>
        <v>0</v>
      </c>
      <c r="EZ26" s="301">
        <f xml:space="preserve"> Time!EZ$76</f>
        <v>0</v>
      </c>
      <c r="FA26" s="301">
        <f xml:space="preserve"> Time!FA$76</f>
        <v>0</v>
      </c>
      <c r="FB26" s="301">
        <f xml:space="preserve"> Time!FB$76</f>
        <v>0</v>
      </c>
      <c r="FC26" s="301">
        <f xml:space="preserve"> Time!FC$76</f>
        <v>0</v>
      </c>
      <c r="FD26" s="301">
        <f xml:space="preserve"> Time!FD$76</f>
        <v>0</v>
      </c>
      <c r="FE26" s="301">
        <f xml:space="preserve"> Time!FE$76</f>
        <v>0</v>
      </c>
      <c r="FF26" s="301">
        <f xml:space="preserve"> Time!FF$76</f>
        <v>0</v>
      </c>
      <c r="FG26" s="301">
        <f xml:space="preserve"> Time!FG$76</f>
        <v>0</v>
      </c>
      <c r="FH26" s="301">
        <f xml:space="preserve"> Time!FH$76</f>
        <v>0</v>
      </c>
      <c r="FI26" s="301">
        <f xml:space="preserve"> Time!FI$76</f>
        <v>0</v>
      </c>
      <c r="FJ26" s="301">
        <f xml:space="preserve"> Time!FJ$76</f>
        <v>0</v>
      </c>
      <c r="FK26" s="301">
        <f xml:space="preserve"> Time!FK$76</f>
        <v>0</v>
      </c>
      <c r="FL26" s="301">
        <f xml:space="preserve"> Time!FL$76</f>
        <v>0</v>
      </c>
      <c r="FM26" s="301">
        <f xml:space="preserve"> Time!FM$76</f>
        <v>0</v>
      </c>
      <c r="FN26" s="301">
        <f xml:space="preserve"> Time!FN$76</f>
        <v>0</v>
      </c>
      <c r="FO26" s="301">
        <f xml:space="preserve"> Time!FO$76</f>
        <v>0</v>
      </c>
      <c r="FP26" s="301">
        <f xml:space="preserve"> Time!FP$76</f>
        <v>0</v>
      </c>
      <c r="FQ26" s="301">
        <f xml:space="preserve"> Time!FQ$76</f>
        <v>0</v>
      </c>
      <c r="FR26" s="301">
        <f xml:space="preserve"> Time!FR$76</f>
        <v>0</v>
      </c>
      <c r="FS26" s="301">
        <f xml:space="preserve"> Time!FS$76</f>
        <v>0</v>
      </c>
      <c r="FT26" s="301">
        <f xml:space="preserve"> Time!FT$76</f>
        <v>0</v>
      </c>
      <c r="FU26" s="301">
        <f xml:space="preserve"> Time!FU$76</f>
        <v>0</v>
      </c>
      <c r="FV26" s="301">
        <f xml:space="preserve"> Time!FV$76</f>
        <v>0</v>
      </c>
      <c r="FW26" s="301">
        <f xml:space="preserve"> Time!FW$76</f>
        <v>0</v>
      </c>
      <c r="FX26" s="301">
        <f xml:space="preserve"> Time!FX$76</f>
        <v>0</v>
      </c>
      <c r="FY26" s="301">
        <f xml:space="preserve"> Time!FY$76</f>
        <v>0</v>
      </c>
      <c r="FZ26" s="301">
        <f xml:space="preserve"> Time!FZ$76</f>
        <v>0</v>
      </c>
      <c r="GA26" s="301">
        <f xml:space="preserve"> Time!GA$76</f>
        <v>0</v>
      </c>
      <c r="GB26" s="301">
        <f xml:space="preserve"> Time!GB$76</f>
        <v>0</v>
      </c>
      <c r="GC26" s="301">
        <f xml:space="preserve"> Time!GC$76</f>
        <v>0</v>
      </c>
      <c r="GD26" s="301">
        <f xml:space="preserve"> Time!GD$76</f>
        <v>0</v>
      </c>
      <c r="GE26" s="301">
        <f xml:space="preserve"> Time!GE$76</f>
        <v>0</v>
      </c>
      <c r="GF26" s="301">
        <f xml:space="preserve"> Time!GF$76</f>
        <v>0</v>
      </c>
      <c r="GG26" s="301">
        <f xml:space="preserve"> Time!GG$76</f>
        <v>0</v>
      </c>
      <c r="GH26" s="301">
        <f xml:space="preserve"> Time!GH$76</f>
        <v>0</v>
      </c>
      <c r="GI26" s="301">
        <f xml:space="preserve"> Time!GI$76</f>
        <v>0</v>
      </c>
      <c r="GJ26" s="301">
        <f xml:space="preserve"> Time!GJ$76</f>
        <v>0</v>
      </c>
    </row>
    <row r="27" spans="1:192" s="275" customFormat="1" x14ac:dyDescent="0.35">
      <c r="A27" s="15"/>
      <c r="B27" s="15"/>
      <c r="C27" s="21"/>
      <c r="D27" s="60"/>
      <c r="E27" s="286"/>
      <c r="F27" s="286"/>
      <c r="G27" s="286"/>
      <c r="H27" s="286"/>
      <c r="I27" s="43"/>
      <c r="J27" s="286"/>
      <c r="K27" s="286"/>
      <c r="L27" s="286"/>
      <c r="M27" s="286"/>
      <c r="N27" s="286"/>
      <c r="O27" s="286"/>
      <c r="P27" s="286"/>
      <c r="Q27" s="286"/>
      <c r="R27" s="286"/>
      <c r="S27" s="286"/>
      <c r="T27" s="286"/>
      <c r="U27" s="286"/>
      <c r="V27" s="286"/>
      <c r="W27" s="286"/>
      <c r="X27" s="286"/>
      <c r="Y27" s="286"/>
      <c r="Z27" s="286"/>
      <c r="AA27" s="286"/>
      <c r="AB27" s="286"/>
      <c r="AC27" s="286"/>
      <c r="AD27" s="286"/>
      <c r="AE27" s="286"/>
      <c r="AF27" s="286"/>
      <c r="AG27" s="286"/>
      <c r="AH27" s="286"/>
      <c r="AI27" s="286"/>
      <c r="AJ27" s="286"/>
      <c r="AK27" s="286"/>
      <c r="AL27" s="286"/>
      <c r="AM27" s="286"/>
      <c r="AN27" s="286"/>
      <c r="AO27" s="286"/>
      <c r="AP27" s="286"/>
      <c r="AQ27" s="286"/>
      <c r="AR27" s="286"/>
      <c r="AS27" s="286"/>
      <c r="AT27" s="286"/>
      <c r="AU27" s="286"/>
      <c r="AV27" s="286"/>
      <c r="AW27" s="286"/>
      <c r="AX27" s="286"/>
      <c r="AY27" s="286"/>
      <c r="AZ27" s="286"/>
      <c r="BA27" s="286"/>
      <c r="BB27" s="286"/>
      <c r="BC27" s="286"/>
      <c r="BD27" s="286"/>
      <c r="BE27" s="286"/>
      <c r="BF27" s="286"/>
      <c r="BG27" s="286"/>
      <c r="BH27" s="286"/>
      <c r="BI27" s="286"/>
      <c r="BJ27" s="286"/>
      <c r="BK27" s="286"/>
      <c r="BL27" s="286"/>
      <c r="BM27" s="286"/>
      <c r="BN27" s="286"/>
      <c r="BO27" s="286"/>
      <c r="BP27" s="286"/>
      <c r="BQ27" s="286"/>
      <c r="BR27" s="286"/>
      <c r="BS27" s="286"/>
      <c r="BT27" s="286"/>
      <c r="BU27" s="286"/>
      <c r="BV27" s="286"/>
      <c r="BW27" s="286"/>
      <c r="BX27" s="286"/>
      <c r="BY27" s="286"/>
      <c r="BZ27" s="286"/>
      <c r="CA27" s="286"/>
      <c r="CB27" s="286"/>
      <c r="CC27" s="286"/>
      <c r="CD27" s="286"/>
      <c r="CE27" s="286"/>
      <c r="CF27" s="286"/>
      <c r="CG27" s="286"/>
      <c r="CH27" s="286"/>
      <c r="CI27" s="286"/>
      <c r="CJ27" s="286"/>
      <c r="CK27" s="286"/>
      <c r="CL27" s="286"/>
      <c r="CM27" s="286"/>
      <c r="CN27" s="286"/>
      <c r="CO27" s="286"/>
      <c r="CP27" s="286"/>
      <c r="CQ27" s="286"/>
      <c r="CR27" s="286"/>
      <c r="CS27" s="286"/>
      <c r="CT27" s="286"/>
      <c r="CU27" s="286"/>
      <c r="CV27" s="286"/>
      <c r="CW27" s="286"/>
      <c r="CX27" s="286"/>
      <c r="CY27" s="286"/>
      <c r="CZ27" s="286"/>
      <c r="DA27" s="286"/>
      <c r="DB27" s="286"/>
      <c r="DC27" s="286"/>
      <c r="DD27" s="286"/>
      <c r="DE27" s="286"/>
      <c r="DF27" s="286"/>
      <c r="DG27" s="286"/>
      <c r="DH27" s="286"/>
      <c r="DI27" s="286"/>
      <c r="DJ27" s="286"/>
      <c r="DK27" s="286"/>
      <c r="DL27" s="286"/>
      <c r="DM27" s="286"/>
      <c r="DN27" s="286"/>
      <c r="DO27" s="286"/>
      <c r="DP27" s="286"/>
      <c r="DQ27" s="286"/>
      <c r="DR27" s="286"/>
      <c r="DS27" s="286"/>
      <c r="DT27" s="286"/>
      <c r="DU27" s="286"/>
      <c r="DV27" s="286"/>
      <c r="DW27" s="286"/>
      <c r="DX27" s="286"/>
      <c r="DY27" s="286"/>
      <c r="DZ27" s="286"/>
      <c r="EA27" s="286"/>
      <c r="EB27" s="286"/>
      <c r="EC27" s="286"/>
      <c r="ED27" s="286"/>
      <c r="EE27" s="286"/>
      <c r="EF27" s="286"/>
      <c r="EG27" s="286"/>
      <c r="EH27" s="286"/>
      <c r="EI27" s="286"/>
      <c r="EJ27" s="286"/>
      <c r="EK27" s="286"/>
      <c r="EL27" s="286"/>
      <c r="EM27" s="286"/>
      <c r="EN27" s="286"/>
      <c r="EO27" s="286"/>
      <c r="EP27" s="286"/>
      <c r="EQ27" s="286"/>
      <c r="ER27" s="286"/>
      <c r="ES27" s="286"/>
      <c r="ET27" s="286"/>
      <c r="EU27" s="286"/>
      <c r="EV27" s="286"/>
      <c r="EW27" s="286"/>
      <c r="EX27" s="286"/>
      <c r="EY27" s="286"/>
      <c r="EZ27" s="286"/>
      <c r="FA27" s="286"/>
      <c r="FB27" s="286"/>
      <c r="FC27" s="286"/>
      <c r="FD27" s="286"/>
      <c r="FE27" s="286"/>
      <c r="FF27" s="286"/>
      <c r="FG27" s="286"/>
      <c r="FH27" s="286"/>
      <c r="FI27" s="286"/>
      <c r="FJ27" s="286"/>
      <c r="FK27" s="286"/>
      <c r="FL27" s="286"/>
      <c r="FM27" s="286"/>
      <c r="FN27" s="286"/>
      <c r="FO27" s="286"/>
      <c r="FP27" s="286"/>
      <c r="FQ27" s="286"/>
      <c r="FR27" s="286"/>
      <c r="FS27" s="286"/>
      <c r="FT27" s="286"/>
      <c r="FU27" s="286"/>
      <c r="FV27" s="286"/>
      <c r="FW27" s="286"/>
      <c r="FX27" s="286"/>
      <c r="FY27" s="286"/>
      <c r="FZ27" s="286"/>
      <c r="GA27" s="286"/>
      <c r="GB27" s="286"/>
      <c r="GC27" s="286"/>
      <c r="GD27" s="286"/>
      <c r="GE27" s="286"/>
      <c r="GF27" s="286"/>
      <c r="GG27" s="286"/>
      <c r="GH27" s="286"/>
      <c r="GI27" s="286"/>
      <c r="GJ27" s="286"/>
    </row>
    <row r="28" spans="1:192" s="275" customFormat="1" x14ac:dyDescent="0.35">
      <c r="A28" s="15"/>
      <c r="B28" s="15"/>
      <c r="C28" s="21"/>
      <c r="D28" s="60"/>
      <c r="E28" s="286" t="s">
        <v>258</v>
      </c>
      <c r="F28" s="286"/>
      <c r="G28" s="286" t="str">
        <f xml:space="preserve"> SMU</f>
        <v>$ 000s</v>
      </c>
      <c r="H28" s="286"/>
      <c r="I28" s="43"/>
      <c r="J28" s="286">
        <f t="shared" ref="J28:BU28" si="21">I31</f>
        <v>0</v>
      </c>
      <c r="K28" s="286">
        <f t="shared" si="21"/>
        <v>0</v>
      </c>
      <c r="L28" s="286">
        <f t="shared" si="21"/>
        <v>0</v>
      </c>
      <c r="M28" s="286">
        <f t="shared" si="21"/>
        <v>100000</v>
      </c>
      <c r="N28" s="286">
        <f t="shared" si="21"/>
        <v>95000</v>
      </c>
      <c r="O28" s="286">
        <f t="shared" si="21"/>
        <v>90250</v>
      </c>
      <c r="P28" s="286">
        <f t="shared" si="21"/>
        <v>85737.5</v>
      </c>
      <c r="Q28" s="286">
        <f t="shared" si="21"/>
        <v>81450.625</v>
      </c>
      <c r="R28" s="286">
        <f t="shared" si="21"/>
        <v>77378.09375</v>
      </c>
      <c r="S28" s="286">
        <f t="shared" si="21"/>
        <v>73509.189062499994</v>
      </c>
      <c r="T28" s="286">
        <f t="shared" si="21"/>
        <v>69833.72960937499</v>
      </c>
      <c r="U28" s="286">
        <f t="shared" si="21"/>
        <v>66342.04312890624</v>
      </c>
      <c r="V28" s="286">
        <f t="shared" si="21"/>
        <v>63024.940972460929</v>
      </c>
      <c r="W28" s="286">
        <f t="shared" si="21"/>
        <v>59873.693923837884</v>
      </c>
      <c r="X28" s="286">
        <f t="shared" si="21"/>
        <v>56880.009227645991</v>
      </c>
      <c r="Y28" s="286">
        <f t="shared" si="21"/>
        <v>54036.008766263694</v>
      </c>
      <c r="Z28" s="286">
        <f t="shared" si="21"/>
        <v>51334.20832795051</v>
      </c>
      <c r="AA28" s="286">
        <f t="shared" si="21"/>
        <v>48767.497911552986</v>
      </c>
      <c r="AB28" s="286">
        <f t="shared" si="21"/>
        <v>46329.12301597534</v>
      </c>
      <c r="AC28" s="286">
        <f t="shared" si="21"/>
        <v>44012.666865176572</v>
      </c>
      <c r="AD28" s="286">
        <f t="shared" si="21"/>
        <v>41812.033521917743</v>
      </c>
      <c r="AE28" s="286">
        <f t="shared" si="21"/>
        <v>39721.431845821855</v>
      </c>
      <c r="AF28" s="286">
        <f t="shared" si="21"/>
        <v>37735.360253530765</v>
      </c>
      <c r="AG28" s="286">
        <f t="shared" si="21"/>
        <v>35848.592240854225</v>
      </c>
      <c r="AH28" s="286">
        <f t="shared" si="21"/>
        <v>34056.162628811515</v>
      </c>
      <c r="AI28" s="286">
        <f t="shared" si="21"/>
        <v>32353.354497370939</v>
      </c>
      <c r="AJ28" s="286">
        <f t="shared" si="21"/>
        <v>30735.686772502391</v>
      </c>
      <c r="AK28" s="286">
        <f t="shared" si="21"/>
        <v>29198.902433877272</v>
      </c>
      <c r="AL28" s="286">
        <f t="shared" si="21"/>
        <v>27738.957312183407</v>
      </c>
      <c r="AM28" s="286">
        <f t="shared" si="21"/>
        <v>26352.009446574237</v>
      </c>
      <c r="AN28" s="286">
        <f t="shared" si="21"/>
        <v>25034.408974245525</v>
      </c>
      <c r="AO28" s="286">
        <f t="shared" si="21"/>
        <v>23782.688525533249</v>
      </c>
      <c r="AP28" s="286">
        <f t="shared" si="21"/>
        <v>22593.554099256588</v>
      </c>
      <c r="AQ28" s="286">
        <f t="shared" si="21"/>
        <v>21463.876394293758</v>
      </c>
      <c r="AR28" s="286">
        <f t="shared" si="21"/>
        <v>20390.68257457907</v>
      </c>
      <c r="AS28" s="286">
        <f t="shared" si="21"/>
        <v>19371.148445850118</v>
      </c>
      <c r="AT28" s="286">
        <f t="shared" si="21"/>
        <v>18402.591023557612</v>
      </c>
      <c r="AU28" s="286">
        <f t="shared" si="21"/>
        <v>17482.461472379731</v>
      </c>
      <c r="AV28" s="286">
        <f t="shared" si="21"/>
        <v>16608.338398760745</v>
      </c>
      <c r="AW28" s="286">
        <f t="shared" si="21"/>
        <v>15777.921478822707</v>
      </c>
      <c r="AX28" s="286">
        <f t="shared" si="21"/>
        <v>14989.025404881571</v>
      </c>
      <c r="AY28" s="286">
        <f t="shared" si="21"/>
        <v>14239.574134637493</v>
      </c>
      <c r="AZ28" s="286">
        <f t="shared" si="21"/>
        <v>13527.595427905619</v>
      </c>
      <c r="BA28" s="286">
        <f t="shared" si="21"/>
        <v>12851.215656510338</v>
      </c>
      <c r="BB28" s="286">
        <f t="shared" si="21"/>
        <v>12208.65487368482</v>
      </c>
      <c r="BC28" s="286">
        <f t="shared" si="21"/>
        <v>11598.222130000579</v>
      </c>
      <c r="BD28" s="286">
        <f t="shared" si="21"/>
        <v>11018.31102350055</v>
      </c>
      <c r="BE28" s="286">
        <f t="shared" si="21"/>
        <v>10467.395472325523</v>
      </c>
      <c r="BF28" s="286">
        <f t="shared" si="21"/>
        <v>9944.0256987092471</v>
      </c>
      <c r="BG28" s="286">
        <f t="shared" si="21"/>
        <v>9446.8244137737856</v>
      </c>
      <c r="BH28" s="286">
        <f t="shared" si="21"/>
        <v>8974.483193085096</v>
      </c>
      <c r="BI28" s="286">
        <f t="shared" si="21"/>
        <v>8525.7590334308406</v>
      </c>
      <c r="BJ28" s="286">
        <f t="shared" si="21"/>
        <v>8099.4710817592986</v>
      </c>
      <c r="BK28" s="286">
        <f t="shared" si="21"/>
        <v>7694.497527671334</v>
      </c>
      <c r="BL28" s="286">
        <f t="shared" si="21"/>
        <v>7309.7726512877671</v>
      </c>
      <c r="BM28" s="286">
        <f t="shared" si="21"/>
        <v>6944.2840187233787</v>
      </c>
      <c r="BN28" s="286">
        <f t="shared" si="21"/>
        <v>6597.06981778721</v>
      </c>
      <c r="BO28" s="286">
        <f t="shared" si="21"/>
        <v>6267.2163268978493</v>
      </c>
      <c r="BP28" s="286">
        <f t="shared" si="21"/>
        <v>5953.8555105529567</v>
      </c>
      <c r="BQ28" s="286">
        <f t="shared" si="21"/>
        <v>5656.1627350253093</v>
      </c>
      <c r="BR28" s="286">
        <f t="shared" si="21"/>
        <v>5373.3545982740434</v>
      </c>
      <c r="BS28" s="286">
        <f t="shared" si="21"/>
        <v>5104.6868683603416</v>
      </c>
      <c r="BT28" s="286">
        <f t="shared" si="21"/>
        <v>4849.4525249423241</v>
      </c>
      <c r="BU28" s="286">
        <f t="shared" si="21"/>
        <v>4606.9798986952082</v>
      </c>
      <c r="BV28" s="286">
        <f t="shared" ref="BV28:EG28" si="22">BU31</f>
        <v>4376.6309037604478</v>
      </c>
      <c r="BW28" s="286">
        <f t="shared" si="22"/>
        <v>4157.7993585724253</v>
      </c>
      <c r="BX28" s="286">
        <f t="shared" si="22"/>
        <v>3949.9093906438038</v>
      </c>
      <c r="BY28" s="286">
        <f t="shared" si="22"/>
        <v>3752.4139211116135</v>
      </c>
      <c r="BZ28" s="286">
        <f t="shared" si="22"/>
        <v>3564.793225056033</v>
      </c>
      <c r="CA28" s="286">
        <f t="shared" si="22"/>
        <v>3386.5535638032311</v>
      </c>
      <c r="CB28" s="286">
        <f t="shared" si="22"/>
        <v>3217.2258856130693</v>
      </c>
      <c r="CC28" s="286">
        <f t="shared" si="22"/>
        <v>3056.3645913324158</v>
      </c>
      <c r="CD28" s="286">
        <f t="shared" si="22"/>
        <v>2903.5463617657952</v>
      </c>
      <c r="CE28" s="286">
        <f t="shared" si="22"/>
        <v>2758.3690436775055</v>
      </c>
      <c r="CF28" s="286">
        <f t="shared" si="22"/>
        <v>2620.4505914936303</v>
      </c>
      <c r="CG28" s="286">
        <f t="shared" si="22"/>
        <v>2489.428061918949</v>
      </c>
      <c r="CH28" s="286">
        <f t="shared" si="22"/>
        <v>2364.9566588230014</v>
      </c>
      <c r="CI28" s="286">
        <f t="shared" si="22"/>
        <v>2246.7088258818512</v>
      </c>
      <c r="CJ28" s="286">
        <f t="shared" si="22"/>
        <v>2134.3733845877587</v>
      </c>
      <c r="CK28" s="286">
        <f t="shared" si="22"/>
        <v>2027.6547153583708</v>
      </c>
      <c r="CL28" s="286">
        <f t="shared" si="22"/>
        <v>1926.2719795904522</v>
      </c>
      <c r="CM28" s="286">
        <f t="shared" si="22"/>
        <v>1829.9583806109297</v>
      </c>
      <c r="CN28" s="286">
        <f t="shared" si="22"/>
        <v>1738.4604615803833</v>
      </c>
      <c r="CO28" s="286">
        <f t="shared" si="22"/>
        <v>1651.537438501364</v>
      </c>
      <c r="CP28" s="286">
        <f t="shared" si="22"/>
        <v>1568.9605665762958</v>
      </c>
      <c r="CQ28" s="286">
        <f t="shared" si="22"/>
        <v>1490.512538247481</v>
      </c>
      <c r="CR28" s="286">
        <f t="shared" si="22"/>
        <v>1415.9869113351069</v>
      </c>
      <c r="CS28" s="286">
        <f t="shared" si="22"/>
        <v>1345.1875657683515</v>
      </c>
      <c r="CT28" s="286">
        <f t="shared" si="22"/>
        <v>1277.928187479934</v>
      </c>
      <c r="CU28" s="286">
        <f t="shared" si="22"/>
        <v>1214.0317781059373</v>
      </c>
      <c r="CV28" s="286">
        <f t="shared" si="22"/>
        <v>1153.3301892006405</v>
      </c>
      <c r="CW28" s="286">
        <f t="shared" si="22"/>
        <v>1095.6636797406084</v>
      </c>
      <c r="CX28" s="286">
        <f t="shared" si="22"/>
        <v>1040.8804957535779</v>
      </c>
      <c r="CY28" s="286">
        <f t="shared" si="22"/>
        <v>988.83647096589903</v>
      </c>
      <c r="CZ28" s="286">
        <f t="shared" si="22"/>
        <v>939.39464741760412</v>
      </c>
      <c r="DA28" s="286">
        <f t="shared" si="22"/>
        <v>892.42491504672387</v>
      </c>
      <c r="DB28" s="286">
        <f t="shared" si="22"/>
        <v>847.80366929438765</v>
      </c>
      <c r="DC28" s="286">
        <f t="shared" si="22"/>
        <v>805.41348582966828</v>
      </c>
      <c r="DD28" s="286">
        <f t="shared" si="22"/>
        <v>765.1428115381849</v>
      </c>
      <c r="DE28" s="286">
        <f t="shared" si="22"/>
        <v>726.88567096127565</v>
      </c>
      <c r="DF28" s="286">
        <f t="shared" si="22"/>
        <v>690.54138741321185</v>
      </c>
      <c r="DG28" s="286">
        <f t="shared" si="22"/>
        <v>656.01431804255128</v>
      </c>
      <c r="DH28" s="286">
        <f t="shared" si="22"/>
        <v>623.21360214042375</v>
      </c>
      <c r="DI28" s="286">
        <f t="shared" si="22"/>
        <v>0</v>
      </c>
      <c r="DJ28" s="286">
        <f t="shared" si="22"/>
        <v>0</v>
      </c>
      <c r="DK28" s="286">
        <f t="shared" si="22"/>
        <v>0</v>
      </c>
      <c r="DL28" s="286">
        <f t="shared" si="22"/>
        <v>0</v>
      </c>
      <c r="DM28" s="286">
        <f t="shared" si="22"/>
        <v>0</v>
      </c>
      <c r="DN28" s="286">
        <f t="shared" si="22"/>
        <v>0</v>
      </c>
      <c r="DO28" s="286">
        <f t="shared" si="22"/>
        <v>0</v>
      </c>
      <c r="DP28" s="286">
        <f t="shared" si="22"/>
        <v>0</v>
      </c>
      <c r="DQ28" s="286">
        <f t="shared" si="22"/>
        <v>0</v>
      </c>
      <c r="DR28" s="286">
        <f t="shared" si="22"/>
        <v>0</v>
      </c>
      <c r="DS28" s="286">
        <f t="shared" si="22"/>
        <v>0</v>
      </c>
      <c r="DT28" s="286">
        <f t="shared" si="22"/>
        <v>0</v>
      </c>
      <c r="DU28" s="286">
        <f t="shared" si="22"/>
        <v>0</v>
      </c>
      <c r="DV28" s="286">
        <f t="shared" si="22"/>
        <v>0</v>
      </c>
      <c r="DW28" s="286">
        <f t="shared" si="22"/>
        <v>0</v>
      </c>
      <c r="DX28" s="286">
        <f t="shared" si="22"/>
        <v>0</v>
      </c>
      <c r="DY28" s="286">
        <f t="shared" si="22"/>
        <v>0</v>
      </c>
      <c r="DZ28" s="286">
        <f t="shared" si="22"/>
        <v>0</v>
      </c>
      <c r="EA28" s="286">
        <f t="shared" si="22"/>
        <v>0</v>
      </c>
      <c r="EB28" s="286">
        <f t="shared" si="22"/>
        <v>0</v>
      </c>
      <c r="EC28" s="286">
        <f t="shared" si="22"/>
        <v>0</v>
      </c>
      <c r="ED28" s="286">
        <f t="shared" si="22"/>
        <v>0</v>
      </c>
      <c r="EE28" s="286">
        <f t="shared" si="22"/>
        <v>0</v>
      </c>
      <c r="EF28" s="286">
        <f t="shared" si="22"/>
        <v>0</v>
      </c>
      <c r="EG28" s="286">
        <f t="shared" si="22"/>
        <v>0</v>
      </c>
      <c r="EH28" s="286">
        <f t="shared" ref="EH28:GJ28" si="23">EG31</f>
        <v>0</v>
      </c>
      <c r="EI28" s="286">
        <f t="shared" si="23"/>
        <v>0</v>
      </c>
      <c r="EJ28" s="286">
        <f t="shared" si="23"/>
        <v>0</v>
      </c>
      <c r="EK28" s="286">
        <f t="shared" si="23"/>
        <v>0</v>
      </c>
      <c r="EL28" s="286">
        <f t="shared" si="23"/>
        <v>0</v>
      </c>
      <c r="EM28" s="286">
        <f t="shared" si="23"/>
        <v>0</v>
      </c>
      <c r="EN28" s="286">
        <f t="shared" si="23"/>
        <v>0</v>
      </c>
      <c r="EO28" s="286">
        <f t="shared" si="23"/>
        <v>0</v>
      </c>
      <c r="EP28" s="286">
        <f t="shared" si="23"/>
        <v>0</v>
      </c>
      <c r="EQ28" s="286">
        <f t="shared" si="23"/>
        <v>0</v>
      </c>
      <c r="ER28" s="286">
        <f t="shared" si="23"/>
        <v>0</v>
      </c>
      <c r="ES28" s="286">
        <f t="shared" si="23"/>
        <v>0</v>
      </c>
      <c r="ET28" s="286">
        <f t="shared" si="23"/>
        <v>0</v>
      </c>
      <c r="EU28" s="286">
        <f t="shared" si="23"/>
        <v>0</v>
      </c>
      <c r="EV28" s="286">
        <f t="shared" si="23"/>
        <v>0</v>
      </c>
      <c r="EW28" s="286">
        <f t="shared" si="23"/>
        <v>0</v>
      </c>
      <c r="EX28" s="286">
        <f t="shared" si="23"/>
        <v>0</v>
      </c>
      <c r="EY28" s="286">
        <f t="shared" si="23"/>
        <v>0</v>
      </c>
      <c r="EZ28" s="286">
        <f t="shared" si="23"/>
        <v>0</v>
      </c>
      <c r="FA28" s="286">
        <f t="shared" si="23"/>
        <v>0</v>
      </c>
      <c r="FB28" s="286">
        <f t="shared" si="23"/>
        <v>0</v>
      </c>
      <c r="FC28" s="286">
        <f t="shared" si="23"/>
        <v>0</v>
      </c>
      <c r="FD28" s="286">
        <f t="shared" si="23"/>
        <v>0</v>
      </c>
      <c r="FE28" s="286">
        <f t="shared" si="23"/>
        <v>0</v>
      </c>
      <c r="FF28" s="286">
        <f t="shared" si="23"/>
        <v>0</v>
      </c>
      <c r="FG28" s="286">
        <f t="shared" si="23"/>
        <v>0</v>
      </c>
      <c r="FH28" s="286">
        <f t="shared" si="23"/>
        <v>0</v>
      </c>
      <c r="FI28" s="286">
        <f t="shared" si="23"/>
        <v>0</v>
      </c>
      <c r="FJ28" s="286">
        <f t="shared" si="23"/>
        <v>0</v>
      </c>
      <c r="FK28" s="286">
        <f t="shared" si="23"/>
        <v>0</v>
      </c>
      <c r="FL28" s="286">
        <f t="shared" si="23"/>
        <v>0</v>
      </c>
      <c r="FM28" s="286">
        <f t="shared" si="23"/>
        <v>0</v>
      </c>
      <c r="FN28" s="286">
        <f t="shared" si="23"/>
        <v>0</v>
      </c>
      <c r="FO28" s="286">
        <f t="shared" si="23"/>
        <v>0</v>
      </c>
      <c r="FP28" s="286">
        <f t="shared" si="23"/>
        <v>0</v>
      </c>
      <c r="FQ28" s="286">
        <f t="shared" si="23"/>
        <v>0</v>
      </c>
      <c r="FR28" s="286">
        <f t="shared" si="23"/>
        <v>0</v>
      </c>
      <c r="FS28" s="286">
        <f t="shared" si="23"/>
        <v>0</v>
      </c>
      <c r="FT28" s="286">
        <f t="shared" si="23"/>
        <v>0</v>
      </c>
      <c r="FU28" s="286">
        <f t="shared" si="23"/>
        <v>0</v>
      </c>
      <c r="FV28" s="286">
        <f t="shared" si="23"/>
        <v>0</v>
      </c>
      <c r="FW28" s="286">
        <f t="shared" si="23"/>
        <v>0</v>
      </c>
      <c r="FX28" s="286">
        <f t="shared" si="23"/>
        <v>0</v>
      </c>
      <c r="FY28" s="286">
        <f t="shared" si="23"/>
        <v>0</v>
      </c>
      <c r="FZ28" s="286">
        <f t="shared" si="23"/>
        <v>0</v>
      </c>
      <c r="GA28" s="286">
        <f t="shared" si="23"/>
        <v>0</v>
      </c>
      <c r="GB28" s="286">
        <f t="shared" si="23"/>
        <v>0</v>
      </c>
      <c r="GC28" s="286">
        <f t="shared" si="23"/>
        <v>0</v>
      </c>
      <c r="GD28" s="286">
        <f t="shared" si="23"/>
        <v>0</v>
      </c>
      <c r="GE28" s="286">
        <f t="shared" si="23"/>
        <v>0</v>
      </c>
      <c r="GF28" s="286">
        <f t="shared" si="23"/>
        <v>0</v>
      </c>
      <c r="GG28" s="286">
        <f t="shared" si="23"/>
        <v>0</v>
      </c>
      <c r="GH28" s="286">
        <f t="shared" si="23"/>
        <v>0</v>
      </c>
      <c r="GI28" s="286">
        <f t="shared" si="23"/>
        <v>0</v>
      </c>
      <c r="GJ28" s="286">
        <f t="shared" si="23"/>
        <v>0</v>
      </c>
    </row>
    <row r="29" spans="1:192" s="275" customFormat="1" x14ac:dyDescent="0.35">
      <c r="A29" s="15"/>
      <c r="B29" s="15"/>
      <c r="C29" s="21"/>
      <c r="D29" s="60"/>
      <c r="E29" s="287" t="s">
        <v>262</v>
      </c>
      <c r="F29" s="287"/>
      <c r="G29" s="287"/>
      <c r="H29" s="287"/>
      <c r="I29" s="287"/>
      <c r="J29" s="287"/>
      <c r="K29" s="287"/>
      <c r="L29" s="287"/>
      <c r="M29" s="287"/>
      <c r="N29" s="287"/>
      <c r="O29" s="287"/>
      <c r="P29" s="287"/>
      <c r="Q29" s="287"/>
      <c r="R29" s="287"/>
      <c r="S29" s="287"/>
      <c r="T29" s="287"/>
      <c r="U29" s="287"/>
      <c r="V29" s="287"/>
      <c r="W29" s="287"/>
      <c r="X29" s="287"/>
      <c r="Y29" s="287"/>
      <c r="Z29" s="287"/>
      <c r="AA29" s="287"/>
      <c r="AB29" s="287"/>
      <c r="AC29" s="287"/>
      <c r="AD29" s="287"/>
      <c r="AE29" s="287"/>
      <c r="AF29" s="287"/>
      <c r="AG29" s="287"/>
      <c r="AH29" s="287"/>
      <c r="AI29" s="287"/>
      <c r="AJ29" s="287"/>
      <c r="AK29" s="287"/>
      <c r="AL29" s="287"/>
      <c r="AM29" s="287"/>
      <c r="AN29" s="287"/>
      <c r="AO29" s="287"/>
      <c r="AP29" s="287"/>
      <c r="AQ29" s="287"/>
      <c r="AR29" s="287"/>
      <c r="AS29" s="287"/>
      <c r="AT29" s="287"/>
      <c r="AU29" s="287"/>
      <c r="AV29" s="287"/>
      <c r="AW29" s="287"/>
      <c r="AX29" s="287"/>
      <c r="AY29" s="287"/>
      <c r="AZ29" s="287"/>
      <c r="BA29" s="287"/>
      <c r="BB29" s="287"/>
      <c r="BC29" s="287"/>
      <c r="BD29" s="287"/>
      <c r="BE29" s="287"/>
      <c r="BF29" s="287"/>
      <c r="BG29" s="287"/>
      <c r="BH29" s="287"/>
      <c r="BI29" s="287"/>
      <c r="BJ29" s="287"/>
      <c r="BK29" s="287"/>
      <c r="BL29" s="287"/>
      <c r="BM29" s="287"/>
      <c r="BN29" s="287"/>
      <c r="BO29" s="287"/>
      <c r="BP29" s="287"/>
      <c r="BQ29" s="287"/>
      <c r="BR29" s="287"/>
      <c r="BS29" s="287"/>
      <c r="BT29" s="287"/>
      <c r="BU29" s="287"/>
      <c r="BV29" s="287"/>
      <c r="BW29" s="287"/>
      <c r="BX29" s="287"/>
      <c r="BY29" s="287"/>
      <c r="BZ29" s="287"/>
      <c r="CA29" s="287"/>
      <c r="CB29" s="287"/>
      <c r="CC29" s="287"/>
      <c r="CD29" s="287"/>
      <c r="CE29" s="287"/>
      <c r="CF29" s="287"/>
      <c r="CG29" s="287"/>
      <c r="CH29" s="287"/>
      <c r="CI29" s="287"/>
      <c r="CJ29" s="287"/>
      <c r="CK29" s="287"/>
      <c r="CL29" s="287"/>
      <c r="CM29" s="287"/>
      <c r="CN29" s="287"/>
      <c r="CO29" s="287"/>
      <c r="CP29" s="287"/>
      <c r="CQ29" s="287"/>
      <c r="CR29" s="287"/>
      <c r="CS29" s="287"/>
      <c r="CT29" s="287"/>
      <c r="CU29" s="287"/>
      <c r="CV29" s="287"/>
      <c r="CW29" s="287"/>
      <c r="CX29" s="287"/>
      <c r="CY29" s="287"/>
      <c r="CZ29" s="287"/>
      <c r="DA29" s="287"/>
      <c r="DB29" s="287"/>
      <c r="DC29" s="287"/>
      <c r="DD29" s="287"/>
      <c r="DE29" s="287"/>
      <c r="DF29" s="287"/>
      <c r="DG29" s="287"/>
      <c r="DH29" s="287"/>
      <c r="DI29" s="287"/>
      <c r="DJ29" s="287"/>
      <c r="DK29" s="287"/>
      <c r="DL29" s="287"/>
      <c r="DM29" s="287"/>
      <c r="DN29" s="287"/>
      <c r="DO29" s="287"/>
      <c r="DP29" s="287"/>
      <c r="DQ29" s="287"/>
      <c r="DR29" s="287"/>
      <c r="DS29" s="287"/>
      <c r="DT29" s="287"/>
      <c r="DU29" s="287"/>
      <c r="DV29" s="287"/>
      <c r="DW29" s="287"/>
      <c r="DX29" s="287"/>
      <c r="DY29" s="287"/>
      <c r="DZ29" s="287"/>
      <c r="EA29" s="287"/>
      <c r="EB29" s="287"/>
      <c r="EC29" s="287"/>
      <c r="ED29" s="287"/>
      <c r="EE29" s="287"/>
      <c r="EF29" s="287"/>
      <c r="EG29" s="287"/>
      <c r="EH29" s="287"/>
      <c r="EI29" s="287"/>
      <c r="EJ29" s="287"/>
      <c r="EK29" s="287"/>
      <c r="EL29" s="287"/>
      <c r="EM29" s="287"/>
      <c r="EN29" s="287"/>
      <c r="EO29" s="287"/>
      <c r="EP29" s="287"/>
      <c r="EQ29" s="287"/>
      <c r="ER29" s="287"/>
      <c r="ES29" s="287"/>
      <c r="ET29" s="287"/>
      <c r="EU29" s="287"/>
      <c r="EV29" s="287"/>
      <c r="EW29" s="287"/>
      <c r="EX29" s="287"/>
      <c r="EY29" s="287"/>
      <c r="EZ29" s="287"/>
      <c r="FA29" s="287"/>
      <c r="FB29" s="287"/>
      <c r="FC29" s="287"/>
      <c r="FD29" s="287"/>
      <c r="FE29" s="287"/>
      <c r="FF29" s="287"/>
      <c r="FG29" s="287"/>
      <c r="FH29" s="287"/>
      <c r="FI29" s="287"/>
      <c r="FJ29" s="287"/>
      <c r="FK29" s="287"/>
      <c r="FL29" s="287"/>
      <c r="FM29" s="287"/>
      <c r="FN29" s="287"/>
      <c r="FO29" s="287"/>
      <c r="FP29" s="287"/>
      <c r="FQ29" s="287"/>
      <c r="FR29" s="287"/>
      <c r="FS29" s="287"/>
      <c r="FT29" s="287"/>
      <c r="FU29" s="287"/>
      <c r="FV29" s="287"/>
      <c r="FW29" s="287"/>
      <c r="FX29" s="287"/>
      <c r="FY29" s="287"/>
      <c r="FZ29" s="287"/>
      <c r="GA29" s="287"/>
      <c r="GB29" s="287"/>
      <c r="GC29" s="287"/>
      <c r="GD29" s="287"/>
      <c r="GE29" s="287"/>
      <c r="GF29" s="287"/>
      <c r="GG29" s="287"/>
      <c r="GH29" s="287"/>
      <c r="GI29" s="287"/>
      <c r="GJ29" s="287"/>
    </row>
    <row r="30" spans="1:192" s="275" customFormat="1" x14ac:dyDescent="0.35">
      <c r="A30" s="15"/>
      <c r="B30" s="15"/>
      <c r="C30" s="21"/>
      <c r="D30" s="60"/>
      <c r="E30" s="536" t="str">
        <f t="shared" ref="E30:AJ30" si="24" xml:space="preserve"> E$21</f>
        <v>Tax depreciation</v>
      </c>
      <c r="F30" s="536">
        <f t="shared" si="24"/>
        <v>0</v>
      </c>
      <c r="G30" s="536" t="str">
        <f t="shared" si="24"/>
        <v>$ 000s</v>
      </c>
      <c r="H30" s="536">
        <f t="shared" si="24"/>
        <v>100000.00000000004</v>
      </c>
      <c r="I30" s="536">
        <f t="shared" si="24"/>
        <v>0</v>
      </c>
      <c r="J30" s="536">
        <f t="shared" si="24"/>
        <v>0</v>
      </c>
      <c r="K30" s="536">
        <f t="shared" si="24"/>
        <v>0</v>
      </c>
      <c r="L30" s="536">
        <f t="shared" si="24"/>
        <v>0</v>
      </c>
      <c r="M30" s="536">
        <f t="shared" si="24"/>
        <v>5000</v>
      </c>
      <c r="N30" s="536">
        <f t="shared" si="24"/>
        <v>4750</v>
      </c>
      <c r="O30" s="536">
        <f t="shared" si="24"/>
        <v>4512.5</v>
      </c>
      <c r="P30" s="536">
        <f t="shared" si="24"/>
        <v>4286.875</v>
      </c>
      <c r="Q30" s="536">
        <f t="shared" si="24"/>
        <v>4072.53125</v>
      </c>
      <c r="R30" s="536">
        <f t="shared" si="24"/>
        <v>3868.9046875000004</v>
      </c>
      <c r="S30" s="536">
        <f t="shared" si="24"/>
        <v>3675.459453125</v>
      </c>
      <c r="T30" s="536">
        <f t="shared" si="24"/>
        <v>3491.6864804687498</v>
      </c>
      <c r="U30" s="536">
        <f t="shared" si="24"/>
        <v>3317.1021564453122</v>
      </c>
      <c r="V30" s="536">
        <f t="shared" si="24"/>
        <v>3151.2470486230468</v>
      </c>
      <c r="W30" s="536">
        <f t="shared" si="24"/>
        <v>2993.6846961918945</v>
      </c>
      <c r="X30" s="536">
        <f t="shared" si="24"/>
        <v>2844.0004613822998</v>
      </c>
      <c r="Y30" s="536">
        <f t="shared" si="24"/>
        <v>2701.8004383131847</v>
      </c>
      <c r="Z30" s="536">
        <f t="shared" si="24"/>
        <v>2566.7104163975255</v>
      </c>
      <c r="AA30" s="536">
        <f t="shared" si="24"/>
        <v>2438.3748955776496</v>
      </c>
      <c r="AB30" s="536">
        <f t="shared" si="24"/>
        <v>2316.4561507987669</v>
      </c>
      <c r="AC30" s="536">
        <f t="shared" si="24"/>
        <v>2200.6333432588285</v>
      </c>
      <c r="AD30" s="536">
        <f t="shared" si="24"/>
        <v>2090.6016760958873</v>
      </c>
      <c r="AE30" s="536">
        <f t="shared" si="24"/>
        <v>1986.0715922910929</v>
      </c>
      <c r="AF30" s="536">
        <f t="shared" si="24"/>
        <v>1886.7680126765383</v>
      </c>
      <c r="AG30" s="536">
        <f t="shared" si="24"/>
        <v>1792.4296120427114</v>
      </c>
      <c r="AH30" s="536">
        <f t="shared" si="24"/>
        <v>1702.8081314405758</v>
      </c>
      <c r="AI30" s="536">
        <f t="shared" si="24"/>
        <v>1617.6677248685471</v>
      </c>
      <c r="AJ30" s="536">
        <f t="shared" si="24"/>
        <v>1536.7843386251197</v>
      </c>
      <c r="AK30" s="536">
        <f t="shared" ref="AK30:BP30" si="25" xml:space="preserve"> AK$21</f>
        <v>1459.9451216938637</v>
      </c>
      <c r="AL30" s="536">
        <f t="shared" si="25"/>
        <v>1386.9478656091705</v>
      </c>
      <c r="AM30" s="536">
        <f t="shared" si="25"/>
        <v>1317.6004723287119</v>
      </c>
      <c r="AN30" s="536">
        <f t="shared" si="25"/>
        <v>1251.7204487122763</v>
      </c>
      <c r="AO30" s="536">
        <f t="shared" si="25"/>
        <v>1189.1344262766625</v>
      </c>
      <c r="AP30" s="536">
        <f t="shared" si="25"/>
        <v>1129.6777049628295</v>
      </c>
      <c r="AQ30" s="536">
        <f t="shared" si="25"/>
        <v>1073.1938197146881</v>
      </c>
      <c r="AR30" s="536">
        <f t="shared" si="25"/>
        <v>1019.5341287289535</v>
      </c>
      <c r="AS30" s="536">
        <f t="shared" si="25"/>
        <v>968.55742229250598</v>
      </c>
      <c r="AT30" s="536">
        <f t="shared" si="25"/>
        <v>920.12955117788067</v>
      </c>
      <c r="AU30" s="536">
        <f t="shared" si="25"/>
        <v>874.12307361898661</v>
      </c>
      <c r="AV30" s="536">
        <f t="shared" si="25"/>
        <v>830.41691993803727</v>
      </c>
      <c r="AW30" s="536">
        <f t="shared" si="25"/>
        <v>788.89607394113546</v>
      </c>
      <c r="AX30" s="536">
        <f t="shared" si="25"/>
        <v>749.45127024407861</v>
      </c>
      <c r="AY30" s="536">
        <f t="shared" si="25"/>
        <v>711.97870673187469</v>
      </c>
      <c r="AZ30" s="536">
        <f t="shared" si="25"/>
        <v>676.37977139528095</v>
      </c>
      <c r="BA30" s="536">
        <f t="shared" si="25"/>
        <v>642.56078282551698</v>
      </c>
      <c r="BB30" s="536">
        <f t="shared" si="25"/>
        <v>610.43274368424102</v>
      </c>
      <c r="BC30" s="536">
        <f t="shared" si="25"/>
        <v>579.91110650002895</v>
      </c>
      <c r="BD30" s="536">
        <f t="shared" si="25"/>
        <v>550.91555117502753</v>
      </c>
      <c r="BE30" s="536">
        <f t="shared" si="25"/>
        <v>523.36977361627612</v>
      </c>
      <c r="BF30" s="536">
        <f t="shared" si="25"/>
        <v>497.20128493546235</v>
      </c>
      <c r="BG30" s="536">
        <f t="shared" si="25"/>
        <v>472.3412206886893</v>
      </c>
      <c r="BH30" s="536">
        <f t="shared" si="25"/>
        <v>448.72415965425483</v>
      </c>
      <c r="BI30" s="536">
        <f t="shared" si="25"/>
        <v>426.28795167154203</v>
      </c>
      <c r="BJ30" s="536">
        <f t="shared" si="25"/>
        <v>404.97355408796494</v>
      </c>
      <c r="BK30" s="536">
        <f t="shared" si="25"/>
        <v>384.72487638356671</v>
      </c>
      <c r="BL30" s="536">
        <f t="shared" si="25"/>
        <v>365.48863256438835</v>
      </c>
      <c r="BM30" s="536">
        <f t="shared" si="25"/>
        <v>347.21420093616894</v>
      </c>
      <c r="BN30" s="536">
        <f t="shared" si="25"/>
        <v>329.8534908893605</v>
      </c>
      <c r="BO30" s="536">
        <f t="shared" si="25"/>
        <v>313.3608163448925</v>
      </c>
      <c r="BP30" s="536">
        <f t="shared" si="25"/>
        <v>297.69277552764783</v>
      </c>
      <c r="BQ30" s="536">
        <f t="shared" ref="BQ30:CV30" si="26" xml:space="preserve"> BQ$21</f>
        <v>282.80813675126547</v>
      </c>
      <c r="BR30" s="536">
        <f t="shared" si="26"/>
        <v>268.6677299137022</v>
      </c>
      <c r="BS30" s="536">
        <f t="shared" si="26"/>
        <v>255.23434341801709</v>
      </c>
      <c r="BT30" s="536">
        <f t="shared" si="26"/>
        <v>242.47262624711621</v>
      </c>
      <c r="BU30" s="536">
        <f t="shared" si="26"/>
        <v>230.34899493476041</v>
      </c>
      <c r="BV30" s="536">
        <f t="shared" si="26"/>
        <v>218.8315451880224</v>
      </c>
      <c r="BW30" s="536">
        <f t="shared" si="26"/>
        <v>207.88996792862127</v>
      </c>
      <c r="BX30" s="536">
        <f t="shared" si="26"/>
        <v>197.49546953219021</v>
      </c>
      <c r="BY30" s="536">
        <f t="shared" si="26"/>
        <v>187.62069605558068</v>
      </c>
      <c r="BZ30" s="536">
        <f t="shared" si="26"/>
        <v>178.23966125280165</v>
      </c>
      <c r="CA30" s="536">
        <f t="shared" si="26"/>
        <v>169.32767819016158</v>
      </c>
      <c r="CB30" s="536">
        <f t="shared" si="26"/>
        <v>160.86129428065348</v>
      </c>
      <c r="CC30" s="536">
        <f t="shared" si="26"/>
        <v>152.8182295666208</v>
      </c>
      <c r="CD30" s="536">
        <f t="shared" si="26"/>
        <v>145.17731808828975</v>
      </c>
      <c r="CE30" s="536">
        <f t="shared" si="26"/>
        <v>137.91845218387527</v>
      </c>
      <c r="CF30" s="536">
        <f t="shared" si="26"/>
        <v>131.02252957468153</v>
      </c>
      <c r="CG30" s="536">
        <f t="shared" si="26"/>
        <v>124.47140309594745</v>
      </c>
      <c r="CH30" s="536">
        <f t="shared" si="26"/>
        <v>118.24783294115008</v>
      </c>
      <c r="CI30" s="536">
        <f t="shared" si="26"/>
        <v>112.33544129409256</v>
      </c>
      <c r="CJ30" s="536">
        <f t="shared" si="26"/>
        <v>106.71866922938794</v>
      </c>
      <c r="CK30" s="536">
        <f t="shared" si="26"/>
        <v>101.38273576791855</v>
      </c>
      <c r="CL30" s="536">
        <f t="shared" si="26"/>
        <v>96.313598979522624</v>
      </c>
      <c r="CM30" s="536">
        <f t="shared" si="26"/>
        <v>91.497919030546484</v>
      </c>
      <c r="CN30" s="536">
        <f t="shared" si="26"/>
        <v>86.923023079019174</v>
      </c>
      <c r="CO30" s="536">
        <f t="shared" si="26"/>
        <v>82.576871925068204</v>
      </c>
      <c r="CP30" s="536">
        <f t="shared" si="26"/>
        <v>78.4480283288148</v>
      </c>
      <c r="CQ30" s="536">
        <f t="shared" si="26"/>
        <v>74.525626912374051</v>
      </c>
      <c r="CR30" s="536">
        <f t="shared" si="26"/>
        <v>70.799345566755349</v>
      </c>
      <c r="CS30" s="536">
        <f t="shared" si="26"/>
        <v>67.259378288417579</v>
      </c>
      <c r="CT30" s="536">
        <f t="shared" si="26"/>
        <v>63.896409373996704</v>
      </c>
      <c r="CU30" s="536">
        <f t="shared" si="26"/>
        <v>60.701588905296866</v>
      </c>
      <c r="CV30" s="536">
        <f t="shared" si="26"/>
        <v>57.666509460032024</v>
      </c>
      <c r="CW30" s="536">
        <f t="shared" ref="CW30:EB30" si="27" xml:space="preserve"> CW$21</f>
        <v>54.783183987030419</v>
      </c>
      <c r="CX30" s="536">
        <f t="shared" si="27"/>
        <v>52.044024787678893</v>
      </c>
      <c r="CY30" s="536">
        <f t="shared" si="27"/>
        <v>49.441823548294956</v>
      </c>
      <c r="CZ30" s="536">
        <f t="shared" si="27"/>
        <v>46.969732370880209</v>
      </c>
      <c r="DA30" s="536">
        <f t="shared" si="27"/>
        <v>44.621245752336193</v>
      </c>
      <c r="DB30" s="536">
        <f t="shared" si="27"/>
        <v>42.390183464719385</v>
      </c>
      <c r="DC30" s="536">
        <f t="shared" si="27"/>
        <v>40.270674291483417</v>
      </c>
      <c r="DD30" s="536">
        <f t="shared" si="27"/>
        <v>38.257140576909244</v>
      </c>
      <c r="DE30" s="536">
        <f t="shared" si="27"/>
        <v>36.344283548063785</v>
      </c>
      <c r="DF30" s="536">
        <f t="shared" si="27"/>
        <v>34.527069370660591</v>
      </c>
      <c r="DG30" s="536">
        <f t="shared" si="27"/>
        <v>32.800715902127564</v>
      </c>
      <c r="DH30" s="536">
        <f t="shared" si="27"/>
        <v>623.21360214042375</v>
      </c>
      <c r="DI30" s="536">
        <f t="shared" si="27"/>
        <v>0</v>
      </c>
      <c r="DJ30" s="536">
        <f t="shared" si="27"/>
        <v>0</v>
      </c>
      <c r="DK30" s="536">
        <f t="shared" si="27"/>
        <v>0</v>
      </c>
      <c r="DL30" s="536">
        <f t="shared" si="27"/>
        <v>0</v>
      </c>
      <c r="DM30" s="536">
        <f t="shared" si="27"/>
        <v>0</v>
      </c>
      <c r="DN30" s="536">
        <f t="shared" si="27"/>
        <v>0</v>
      </c>
      <c r="DO30" s="536">
        <f t="shared" si="27"/>
        <v>0</v>
      </c>
      <c r="DP30" s="536">
        <f t="shared" si="27"/>
        <v>0</v>
      </c>
      <c r="DQ30" s="536">
        <f t="shared" si="27"/>
        <v>0</v>
      </c>
      <c r="DR30" s="536">
        <f t="shared" si="27"/>
        <v>0</v>
      </c>
      <c r="DS30" s="536">
        <f t="shared" si="27"/>
        <v>0</v>
      </c>
      <c r="DT30" s="536">
        <f t="shared" si="27"/>
        <v>0</v>
      </c>
      <c r="DU30" s="536">
        <f t="shared" si="27"/>
        <v>0</v>
      </c>
      <c r="DV30" s="536">
        <f t="shared" si="27"/>
        <v>0</v>
      </c>
      <c r="DW30" s="536">
        <f t="shared" si="27"/>
        <v>0</v>
      </c>
      <c r="DX30" s="536">
        <f t="shared" si="27"/>
        <v>0</v>
      </c>
      <c r="DY30" s="536">
        <f t="shared" si="27"/>
        <v>0</v>
      </c>
      <c r="DZ30" s="536">
        <f t="shared" si="27"/>
        <v>0</v>
      </c>
      <c r="EA30" s="536">
        <f t="shared" si="27"/>
        <v>0</v>
      </c>
      <c r="EB30" s="536">
        <f t="shared" si="27"/>
        <v>0</v>
      </c>
      <c r="EC30" s="536">
        <f t="shared" ref="EC30:FH30" si="28" xml:space="preserve"> EC$21</f>
        <v>0</v>
      </c>
      <c r="ED30" s="536">
        <f t="shared" si="28"/>
        <v>0</v>
      </c>
      <c r="EE30" s="536">
        <f t="shared" si="28"/>
        <v>0</v>
      </c>
      <c r="EF30" s="536">
        <f t="shared" si="28"/>
        <v>0</v>
      </c>
      <c r="EG30" s="536">
        <f t="shared" si="28"/>
        <v>0</v>
      </c>
      <c r="EH30" s="536">
        <f t="shared" si="28"/>
        <v>0</v>
      </c>
      <c r="EI30" s="536">
        <f t="shared" si="28"/>
        <v>0</v>
      </c>
      <c r="EJ30" s="536">
        <f t="shared" si="28"/>
        <v>0</v>
      </c>
      <c r="EK30" s="536">
        <f t="shared" si="28"/>
        <v>0</v>
      </c>
      <c r="EL30" s="536">
        <f t="shared" si="28"/>
        <v>0</v>
      </c>
      <c r="EM30" s="536">
        <f t="shared" si="28"/>
        <v>0</v>
      </c>
      <c r="EN30" s="536">
        <f t="shared" si="28"/>
        <v>0</v>
      </c>
      <c r="EO30" s="536">
        <f t="shared" si="28"/>
        <v>0</v>
      </c>
      <c r="EP30" s="536">
        <f t="shared" si="28"/>
        <v>0</v>
      </c>
      <c r="EQ30" s="536">
        <f t="shared" si="28"/>
        <v>0</v>
      </c>
      <c r="ER30" s="536">
        <f t="shared" si="28"/>
        <v>0</v>
      </c>
      <c r="ES30" s="536">
        <f t="shared" si="28"/>
        <v>0</v>
      </c>
      <c r="ET30" s="536">
        <f t="shared" si="28"/>
        <v>0</v>
      </c>
      <c r="EU30" s="536">
        <f t="shared" si="28"/>
        <v>0</v>
      </c>
      <c r="EV30" s="536">
        <f t="shared" si="28"/>
        <v>0</v>
      </c>
      <c r="EW30" s="536">
        <f t="shared" si="28"/>
        <v>0</v>
      </c>
      <c r="EX30" s="536">
        <f t="shared" si="28"/>
        <v>0</v>
      </c>
      <c r="EY30" s="536">
        <f t="shared" si="28"/>
        <v>0</v>
      </c>
      <c r="EZ30" s="536">
        <f t="shared" si="28"/>
        <v>0</v>
      </c>
      <c r="FA30" s="536">
        <f t="shared" si="28"/>
        <v>0</v>
      </c>
      <c r="FB30" s="536">
        <f t="shared" si="28"/>
        <v>0</v>
      </c>
      <c r="FC30" s="536">
        <f t="shared" si="28"/>
        <v>0</v>
      </c>
      <c r="FD30" s="536">
        <f t="shared" si="28"/>
        <v>0</v>
      </c>
      <c r="FE30" s="536">
        <f t="shared" si="28"/>
        <v>0</v>
      </c>
      <c r="FF30" s="536">
        <f t="shared" si="28"/>
        <v>0</v>
      </c>
      <c r="FG30" s="536">
        <f t="shared" si="28"/>
        <v>0</v>
      </c>
      <c r="FH30" s="536">
        <f t="shared" si="28"/>
        <v>0</v>
      </c>
      <c r="FI30" s="536">
        <f t="shared" ref="FI30:GJ30" si="29" xml:space="preserve"> FI$21</f>
        <v>0</v>
      </c>
      <c r="FJ30" s="536">
        <f t="shared" si="29"/>
        <v>0</v>
      </c>
      <c r="FK30" s="536">
        <f t="shared" si="29"/>
        <v>0</v>
      </c>
      <c r="FL30" s="536">
        <f t="shared" si="29"/>
        <v>0</v>
      </c>
      <c r="FM30" s="536">
        <f t="shared" si="29"/>
        <v>0</v>
      </c>
      <c r="FN30" s="536">
        <f t="shared" si="29"/>
        <v>0</v>
      </c>
      <c r="FO30" s="536">
        <f t="shared" si="29"/>
        <v>0</v>
      </c>
      <c r="FP30" s="536">
        <f t="shared" si="29"/>
        <v>0</v>
      </c>
      <c r="FQ30" s="536">
        <f t="shared" si="29"/>
        <v>0</v>
      </c>
      <c r="FR30" s="536">
        <f t="shared" si="29"/>
        <v>0</v>
      </c>
      <c r="FS30" s="536">
        <f t="shared" si="29"/>
        <v>0</v>
      </c>
      <c r="FT30" s="536">
        <f t="shared" si="29"/>
        <v>0</v>
      </c>
      <c r="FU30" s="536">
        <f t="shared" si="29"/>
        <v>0</v>
      </c>
      <c r="FV30" s="536">
        <f t="shared" si="29"/>
        <v>0</v>
      </c>
      <c r="FW30" s="536">
        <f t="shared" si="29"/>
        <v>0</v>
      </c>
      <c r="FX30" s="536">
        <f t="shared" si="29"/>
        <v>0</v>
      </c>
      <c r="FY30" s="536">
        <f t="shared" si="29"/>
        <v>0</v>
      </c>
      <c r="FZ30" s="536">
        <f t="shared" si="29"/>
        <v>0</v>
      </c>
      <c r="GA30" s="536">
        <f t="shared" si="29"/>
        <v>0</v>
      </c>
      <c r="GB30" s="536">
        <f t="shared" si="29"/>
        <v>0</v>
      </c>
      <c r="GC30" s="536">
        <f t="shared" si="29"/>
        <v>0</v>
      </c>
      <c r="GD30" s="536">
        <f t="shared" si="29"/>
        <v>0</v>
      </c>
      <c r="GE30" s="536">
        <f t="shared" si="29"/>
        <v>0</v>
      </c>
      <c r="GF30" s="536">
        <f t="shared" si="29"/>
        <v>0</v>
      </c>
      <c r="GG30" s="536">
        <f t="shared" si="29"/>
        <v>0</v>
      </c>
      <c r="GH30" s="536">
        <f t="shared" si="29"/>
        <v>0</v>
      </c>
      <c r="GI30" s="536">
        <f t="shared" si="29"/>
        <v>0</v>
      </c>
      <c r="GJ30" s="536">
        <f t="shared" si="29"/>
        <v>0</v>
      </c>
    </row>
    <row r="31" spans="1:192" s="299" customFormat="1" x14ac:dyDescent="0.35">
      <c r="A31" s="294"/>
      <c r="B31" s="294"/>
      <c r="C31" s="295"/>
      <c r="D31" s="296"/>
      <c r="E31" s="297" t="s">
        <v>259</v>
      </c>
      <c r="F31" s="297"/>
      <c r="G31" s="297" t="str">
        <f xml:space="preserve"> SMU</f>
        <v>$ 000s</v>
      </c>
      <c r="H31" s="297"/>
      <c r="I31" s="298"/>
      <c r="J31" s="297">
        <f t="shared" ref="J31:BU31" si="30" xml:space="preserve"> IF( J26 = 1, $F25, J28 + J29 - J30)</f>
        <v>0</v>
      </c>
      <c r="K31" s="297">
        <f t="shared" si="30"/>
        <v>0</v>
      </c>
      <c r="L31" s="297">
        <f t="shared" si="30"/>
        <v>100000</v>
      </c>
      <c r="M31" s="297">
        <f t="shared" si="30"/>
        <v>95000</v>
      </c>
      <c r="N31" s="297">
        <f t="shared" si="30"/>
        <v>90250</v>
      </c>
      <c r="O31" s="297">
        <f t="shared" si="30"/>
        <v>85737.5</v>
      </c>
      <c r="P31" s="297">
        <f t="shared" si="30"/>
        <v>81450.625</v>
      </c>
      <c r="Q31" s="297">
        <f t="shared" si="30"/>
        <v>77378.09375</v>
      </c>
      <c r="R31" s="297">
        <f t="shared" si="30"/>
        <v>73509.189062499994</v>
      </c>
      <c r="S31" s="297">
        <f t="shared" si="30"/>
        <v>69833.72960937499</v>
      </c>
      <c r="T31" s="297">
        <f t="shared" si="30"/>
        <v>66342.04312890624</v>
      </c>
      <c r="U31" s="297">
        <f t="shared" si="30"/>
        <v>63024.940972460929</v>
      </c>
      <c r="V31" s="297">
        <f t="shared" si="30"/>
        <v>59873.693923837884</v>
      </c>
      <c r="W31" s="297">
        <f t="shared" si="30"/>
        <v>56880.009227645991</v>
      </c>
      <c r="X31" s="297">
        <f t="shared" si="30"/>
        <v>54036.008766263694</v>
      </c>
      <c r="Y31" s="297">
        <f t="shared" si="30"/>
        <v>51334.20832795051</v>
      </c>
      <c r="Z31" s="297">
        <f t="shared" si="30"/>
        <v>48767.497911552986</v>
      </c>
      <c r="AA31" s="297">
        <f t="shared" si="30"/>
        <v>46329.12301597534</v>
      </c>
      <c r="AB31" s="297">
        <f t="shared" si="30"/>
        <v>44012.666865176572</v>
      </c>
      <c r="AC31" s="297">
        <f t="shared" si="30"/>
        <v>41812.033521917743</v>
      </c>
      <c r="AD31" s="297">
        <f t="shared" si="30"/>
        <v>39721.431845821855</v>
      </c>
      <c r="AE31" s="297">
        <f t="shared" si="30"/>
        <v>37735.360253530765</v>
      </c>
      <c r="AF31" s="297">
        <f t="shared" si="30"/>
        <v>35848.592240854225</v>
      </c>
      <c r="AG31" s="297">
        <f t="shared" si="30"/>
        <v>34056.162628811515</v>
      </c>
      <c r="AH31" s="297">
        <f t="shared" si="30"/>
        <v>32353.354497370939</v>
      </c>
      <c r="AI31" s="297">
        <f t="shared" si="30"/>
        <v>30735.686772502391</v>
      </c>
      <c r="AJ31" s="297">
        <f t="shared" si="30"/>
        <v>29198.902433877272</v>
      </c>
      <c r="AK31" s="297">
        <f t="shared" si="30"/>
        <v>27738.957312183407</v>
      </c>
      <c r="AL31" s="297">
        <f t="shared" si="30"/>
        <v>26352.009446574237</v>
      </c>
      <c r="AM31" s="297">
        <f t="shared" si="30"/>
        <v>25034.408974245525</v>
      </c>
      <c r="AN31" s="297">
        <f t="shared" si="30"/>
        <v>23782.688525533249</v>
      </c>
      <c r="AO31" s="297">
        <f t="shared" si="30"/>
        <v>22593.554099256588</v>
      </c>
      <c r="AP31" s="297">
        <f t="shared" si="30"/>
        <v>21463.876394293758</v>
      </c>
      <c r="AQ31" s="297">
        <f t="shared" si="30"/>
        <v>20390.68257457907</v>
      </c>
      <c r="AR31" s="297">
        <f t="shared" si="30"/>
        <v>19371.148445850118</v>
      </c>
      <c r="AS31" s="297">
        <f t="shared" si="30"/>
        <v>18402.591023557612</v>
      </c>
      <c r="AT31" s="297">
        <f t="shared" si="30"/>
        <v>17482.461472379731</v>
      </c>
      <c r="AU31" s="297">
        <f t="shared" si="30"/>
        <v>16608.338398760745</v>
      </c>
      <c r="AV31" s="297">
        <f t="shared" si="30"/>
        <v>15777.921478822707</v>
      </c>
      <c r="AW31" s="297">
        <f t="shared" si="30"/>
        <v>14989.025404881571</v>
      </c>
      <c r="AX31" s="297">
        <f t="shared" si="30"/>
        <v>14239.574134637493</v>
      </c>
      <c r="AY31" s="297">
        <f t="shared" si="30"/>
        <v>13527.595427905619</v>
      </c>
      <c r="AZ31" s="297">
        <f t="shared" si="30"/>
        <v>12851.215656510338</v>
      </c>
      <c r="BA31" s="297">
        <f t="shared" si="30"/>
        <v>12208.65487368482</v>
      </c>
      <c r="BB31" s="297">
        <f t="shared" si="30"/>
        <v>11598.222130000579</v>
      </c>
      <c r="BC31" s="297">
        <f t="shared" si="30"/>
        <v>11018.31102350055</v>
      </c>
      <c r="BD31" s="297">
        <f t="shared" si="30"/>
        <v>10467.395472325523</v>
      </c>
      <c r="BE31" s="297">
        <f t="shared" si="30"/>
        <v>9944.0256987092471</v>
      </c>
      <c r="BF31" s="297">
        <f t="shared" si="30"/>
        <v>9446.8244137737856</v>
      </c>
      <c r="BG31" s="297">
        <f t="shared" si="30"/>
        <v>8974.483193085096</v>
      </c>
      <c r="BH31" s="297">
        <f t="shared" si="30"/>
        <v>8525.7590334308406</v>
      </c>
      <c r="BI31" s="297">
        <f t="shared" si="30"/>
        <v>8099.4710817592986</v>
      </c>
      <c r="BJ31" s="297">
        <f t="shared" si="30"/>
        <v>7694.497527671334</v>
      </c>
      <c r="BK31" s="297">
        <f t="shared" si="30"/>
        <v>7309.7726512877671</v>
      </c>
      <c r="BL31" s="297">
        <f t="shared" si="30"/>
        <v>6944.2840187233787</v>
      </c>
      <c r="BM31" s="297">
        <f t="shared" si="30"/>
        <v>6597.06981778721</v>
      </c>
      <c r="BN31" s="297">
        <f t="shared" si="30"/>
        <v>6267.2163268978493</v>
      </c>
      <c r="BO31" s="297">
        <f t="shared" si="30"/>
        <v>5953.8555105529567</v>
      </c>
      <c r="BP31" s="297">
        <f t="shared" si="30"/>
        <v>5656.1627350253093</v>
      </c>
      <c r="BQ31" s="297">
        <f t="shared" si="30"/>
        <v>5373.3545982740434</v>
      </c>
      <c r="BR31" s="297">
        <f t="shared" si="30"/>
        <v>5104.6868683603416</v>
      </c>
      <c r="BS31" s="297">
        <f t="shared" si="30"/>
        <v>4849.4525249423241</v>
      </c>
      <c r="BT31" s="297">
        <f t="shared" si="30"/>
        <v>4606.9798986952082</v>
      </c>
      <c r="BU31" s="297">
        <f t="shared" si="30"/>
        <v>4376.6309037604478</v>
      </c>
      <c r="BV31" s="297">
        <f t="shared" ref="BV31:EG31" si="31" xml:space="preserve"> IF( BV26 = 1, $F25, BV28 + BV29 - BV30)</f>
        <v>4157.7993585724253</v>
      </c>
      <c r="BW31" s="297">
        <f t="shared" si="31"/>
        <v>3949.9093906438038</v>
      </c>
      <c r="BX31" s="297">
        <f t="shared" si="31"/>
        <v>3752.4139211116135</v>
      </c>
      <c r="BY31" s="297">
        <f t="shared" si="31"/>
        <v>3564.793225056033</v>
      </c>
      <c r="BZ31" s="297">
        <f t="shared" si="31"/>
        <v>3386.5535638032311</v>
      </c>
      <c r="CA31" s="297">
        <f t="shared" si="31"/>
        <v>3217.2258856130693</v>
      </c>
      <c r="CB31" s="297">
        <f t="shared" si="31"/>
        <v>3056.3645913324158</v>
      </c>
      <c r="CC31" s="297">
        <f t="shared" si="31"/>
        <v>2903.5463617657952</v>
      </c>
      <c r="CD31" s="297">
        <f t="shared" si="31"/>
        <v>2758.3690436775055</v>
      </c>
      <c r="CE31" s="297">
        <f t="shared" si="31"/>
        <v>2620.4505914936303</v>
      </c>
      <c r="CF31" s="297">
        <f t="shared" si="31"/>
        <v>2489.428061918949</v>
      </c>
      <c r="CG31" s="297">
        <f t="shared" si="31"/>
        <v>2364.9566588230014</v>
      </c>
      <c r="CH31" s="297">
        <f t="shared" si="31"/>
        <v>2246.7088258818512</v>
      </c>
      <c r="CI31" s="297">
        <f t="shared" si="31"/>
        <v>2134.3733845877587</v>
      </c>
      <c r="CJ31" s="297">
        <f t="shared" si="31"/>
        <v>2027.6547153583708</v>
      </c>
      <c r="CK31" s="297">
        <f t="shared" si="31"/>
        <v>1926.2719795904522</v>
      </c>
      <c r="CL31" s="297">
        <f t="shared" si="31"/>
        <v>1829.9583806109297</v>
      </c>
      <c r="CM31" s="297">
        <f t="shared" si="31"/>
        <v>1738.4604615803833</v>
      </c>
      <c r="CN31" s="297">
        <f t="shared" si="31"/>
        <v>1651.537438501364</v>
      </c>
      <c r="CO31" s="297">
        <f t="shared" si="31"/>
        <v>1568.9605665762958</v>
      </c>
      <c r="CP31" s="297">
        <f t="shared" si="31"/>
        <v>1490.512538247481</v>
      </c>
      <c r="CQ31" s="297">
        <f t="shared" si="31"/>
        <v>1415.9869113351069</v>
      </c>
      <c r="CR31" s="297">
        <f t="shared" si="31"/>
        <v>1345.1875657683515</v>
      </c>
      <c r="CS31" s="297">
        <f t="shared" si="31"/>
        <v>1277.928187479934</v>
      </c>
      <c r="CT31" s="297">
        <f t="shared" si="31"/>
        <v>1214.0317781059373</v>
      </c>
      <c r="CU31" s="297">
        <f t="shared" si="31"/>
        <v>1153.3301892006405</v>
      </c>
      <c r="CV31" s="297">
        <f t="shared" si="31"/>
        <v>1095.6636797406084</v>
      </c>
      <c r="CW31" s="297">
        <f t="shared" si="31"/>
        <v>1040.8804957535779</v>
      </c>
      <c r="CX31" s="297">
        <f t="shared" si="31"/>
        <v>988.83647096589903</v>
      </c>
      <c r="CY31" s="297">
        <f t="shared" si="31"/>
        <v>939.39464741760412</v>
      </c>
      <c r="CZ31" s="297">
        <f t="shared" si="31"/>
        <v>892.42491504672387</v>
      </c>
      <c r="DA31" s="297">
        <f t="shared" si="31"/>
        <v>847.80366929438765</v>
      </c>
      <c r="DB31" s="297">
        <f t="shared" si="31"/>
        <v>805.41348582966828</v>
      </c>
      <c r="DC31" s="297">
        <f t="shared" si="31"/>
        <v>765.1428115381849</v>
      </c>
      <c r="DD31" s="297">
        <f t="shared" si="31"/>
        <v>726.88567096127565</v>
      </c>
      <c r="DE31" s="297">
        <f t="shared" si="31"/>
        <v>690.54138741321185</v>
      </c>
      <c r="DF31" s="297">
        <f t="shared" si="31"/>
        <v>656.01431804255128</v>
      </c>
      <c r="DG31" s="297">
        <f t="shared" si="31"/>
        <v>623.21360214042375</v>
      </c>
      <c r="DH31" s="297">
        <f t="shared" si="31"/>
        <v>0</v>
      </c>
      <c r="DI31" s="297">
        <f t="shared" si="31"/>
        <v>0</v>
      </c>
      <c r="DJ31" s="297">
        <f t="shared" si="31"/>
        <v>0</v>
      </c>
      <c r="DK31" s="297">
        <f t="shared" si="31"/>
        <v>0</v>
      </c>
      <c r="DL31" s="297">
        <f t="shared" si="31"/>
        <v>0</v>
      </c>
      <c r="DM31" s="297">
        <f t="shared" si="31"/>
        <v>0</v>
      </c>
      <c r="DN31" s="297">
        <f t="shared" si="31"/>
        <v>0</v>
      </c>
      <c r="DO31" s="297">
        <f t="shared" si="31"/>
        <v>0</v>
      </c>
      <c r="DP31" s="297">
        <f t="shared" si="31"/>
        <v>0</v>
      </c>
      <c r="DQ31" s="297">
        <f t="shared" si="31"/>
        <v>0</v>
      </c>
      <c r="DR31" s="297">
        <f t="shared" si="31"/>
        <v>0</v>
      </c>
      <c r="DS31" s="297">
        <f t="shared" si="31"/>
        <v>0</v>
      </c>
      <c r="DT31" s="297">
        <f t="shared" si="31"/>
        <v>0</v>
      </c>
      <c r="DU31" s="297">
        <f t="shared" si="31"/>
        <v>0</v>
      </c>
      <c r="DV31" s="297">
        <f t="shared" si="31"/>
        <v>0</v>
      </c>
      <c r="DW31" s="297">
        <f t="shared" si="31"/>
        <v>0</v>
      </c>
      <c r="DX31" s="297">
        <f t="shared" si="31"/>
        <v>0</v>
      </c>
      <c r="DY31" s="297">
        <f t="shared" si="31"/>
        <v>0</v>
      </c>
      <c r="DZ31" s="297">
        <f t="shared" si="31"/>
        <v>0</v>
      </c>
      <c r="EA31" s="297">
        <f t="shared" si="31"/>
        <v>0</v>
      </c>
      <c r="EB31" s="297">
        <f t="shared" si="31"/>
        <v>0</v>
      </c>
      <c r="EC31" s="297">
        <f t="shared" si="31"/>
        <v>0</v>
      </c>
      <c r="ED31" s="297">
        <f t="shared" si="31"/>
        <v>0</v>
      </c>
      <c r="EE31" s="297">
        <f t="shared" si="31"/>
        <v>0</v>
      </c>
      <c r="EF31" s="297">
        <f t="shared" si="31"/>
        <v>0</v>
      </c>
      <c r="EG31" s="297">
        <f t="shared" si="31"/>
        <v>0</v>
      </c>
      <c r="EH31" s="297">
        <f t="shared" ref="EH31:GJ31" si="32" xml:space="preserve"> IF( EH26 = 1, $F25, EH28 + EH29 - EH30)</f>
        <v>0</v>
      </c>
      <c r="EI31" s="297">
        <f t="shared" si="32"/>
        <v>0</v>
      </c>
      <c r="EJ31" s="297">
        <f t="shared" si="32"/>
        <v>0</v>
      </c>
      <c r="EK31" s="297">
        <f t="shared" si="32"/>
        <v>0</v>
      </c>
      <c r="EL31" s="297">
        <f t="shared" si="32"/>
        <v>0</v>
      </c>
      <c r="EM31" s="297">
        <f t="shared" si="32"/>
        <v>0</v>
      </c>
      <c r="EN31" s="297">
        <f t="shared" si="32"/>
        <v>0</v>
      </c>
      <c r="EO31" s="297">
        <f t="shared" si="32"/>
        <v>0</v>
      </c>
      <c r="EP31" s="297">
        <f t="shared" si="32"/>
        <v>0</v>
      </c>
      <c r="EQ31" s="297">
        <f t="shared" si="32"/>
        <v>0</v>
      </c>
      <c r="ER31" s="297">
        <f t="shared" si="32"/>
        <v>0</v>
      </c>
      <c r="ES31" s="297">
        <f t="shared" si="32"/>
        <v>0</v>
      </c>
      <c r="ET31" s="297">
        <f t="shared" si="32"/>
        <v>0</v>
      </c>
      <c r="EU31" s="297">
        <f t="shared" si="32"/>
        <v>0</v>
      </c>
      <c r="EV31" s="297">
        <f t="shared" si="32"/>
        <v>0</v>
      </c>
      <c r="EW31" s="297">
        <f t="shared" si="32"/>
        <v>0</v>
      </c>
      <c r="EX31" s="297">
        <f t="shared" si="32"/>
        <v>0</v>
      </c>
      <c r="EY31" s="297">
        <f t="shared" si="32"/>
        <v>0</v>
      </c>
      <c r="EZ31" s="297">
        <f t="shared" si="32"/>
        <v>0</v>
      </c>
      <c r="FA31" s="297">
        <f t="shared" si="32"/>
        <v>0</v>
      </c>
      <c r="FB31" s="297">
        <f t="shared" si="32"/>
        <v>0</v>
      </c>
      <c r="FC31" s="297">
        <f t="shared" si="32"/>
        <v>0</v>
      </c>
      <c r="FD31" s="297">
        <f t="shared" si="32"/>
        <v>0</v>
      </c>
      <c r="FE31" s="297">
        <f t="shared" si="32"/>
        <v>0</v>
      </c>
      <c r="FF31" s="297">
        <f t="shared" si="32"/>
        <v>0</v>
      </c>
      <c r="FG31" s="297">
        <f t="shared" si="32"/>
        <v>0</v>
      </c>
      <c r="FH31" s="297">
        <f t="shared" si="32"/>
        <v>0</v>
      </c>
      <c r="FI31" s="297">
        <f t="shared" si="32"/>
        <v>0</v>
      </c>
      <c r="FJ31" s="297">
        <f t="shared" si="32"/>
        <v>0</v>
      </c>
      <c r="FK31" s="297">
        <f t="shared" si="32"/>
        <v>0</v>
      </c>
      <c r="FL31" s="297">
        <f t="shared" si="32"/>
        <v>0</v>
      </c>
      <c r="FM31" s="297">
        <f t="shared" si="32"/>
        <v>0</v>
      </c>
      <c r="FN31" s="297">
        <f t="shared" si="32"/>
        <v>0</v>
      </c>
      <c r="FO31" s="297">
        <f t="shared" si="32"/>
        <v>0</v>
      </c>
      <c r="FP31" s="297">
        <f t="shared" si="32"/>
        <v>0</v>
      </c>
      <c r="FQ31" s="297">
        <f t="shared" si="32"/>
        <v>0</v>
      </c>
      <c r="FR31" s="297">
        <f t="shared" si="32"/>
        <v>0</v>
      </c>
      <c r="FS31" s="297">
        <f t="shared" si="32"/>
        <v>0</v>
      </c>
      <c r="FT31" s="297">
        <f t="shared" si="32"/>
        <v>0</v>
      </c>
      <c r="FU31" s="297">
        <f t="shared" si="32"/>
        <v>0</v>
      </c>
      <c r="FV31" s="297">
        <f t="shared" si="32"/>
        <v>0</v>
      </c>
      <c r="FW31" s="297">
        <f t="shared" si="32"/>
        <v>0</v>
      </c>
      <c r="FX31" s="297">
        <f t="shared" si="32"/>
        <v>0</v>
      </c>
      <c r="FY31" s="297">
        <f t="shared" si="32"/>
        <v>0</v>
      </c>
      <c r="FZ31" s="297">
        <f t="shared" si="32"/>
        <v>0</v>
      </c>
      <c r="GA31" s="297">
        <f t="shared" si="32"/>
        <v>0</v>
      </c>
      <c r="GB31" s="297">
        <f t="shared" si="32"/>
        <v>0</v>
      </c>
      <c r="GC31" s="297">
        <f t="shared" si="32"/>
        <v>0</v>
      </c>
      <c r="GD31" s="297">
        <f t="shared" si="32"/>
        <v>0</v>
      </c>
      <c r="GE31" s="297">
        <f t="shared" si="32"/>
        <v>0</v>
      </c>
      <c r="GF31" s="297">
        <f t="shared" si="32"/>
        <v>0</v>
      </c>
      <c r="GG31" s="297">
        <f t="shared" si="32"/>
        <v>0</v>
      </c>
      <c r="GH31" s="297">
        <f t="shared" si="32"/>
        <v>0</v>
      </c>
      <c r="GI31" s="297">
        <f t="shared" si="32"/>
        <v>0</v>
      </c>
      <c r="GJ31" s="297">
        <f t="shared" si="32"/>
        <v>0</v>
      </c>
    </row>
    <row r="34" spans="2:192" x14ac:dyDescent="0.35">
      <c r="B34" s="15" t="s">
        <v>249</v>
      </c>
    </row>
    <row r="35" spans="2:192" x14ac:dyDescent="0.35">
      <c r="E35" s="248" t="str">
        <f xml:space="preserve"> Debt!E$133</f>
        <v>Senior debt interest POS</v>
      </c>
      <c r="F35" s="248">
        <f xml:space="preserve"> Debt!F$133</f>
        <v>0</v>
      </c>
      <c r="G35" s="248" t="str">
        <f xml:space="preserve"> Debt!G$133</f>
        <v>$ 000s</v>
      </c>
      <c r="H35" s="248">
        <f xml:space="preserve"> Debt!H$133</f>
        <v>23951.863062101282</v>
      </c>
      <c r="I35" s="248">
        <f xml:space="preserve"> Debt!I$133</f>
        <v>0</v>
      </c>
      <c r="J35" s="248">
        <f xml:space="preserve"> Debt!J$133</f>
        <v>0</v>
      </c>
      <c r="K35" s="248">
        <f xml:space="preserve"> Debt!K$133</f>
        <v>0</v>
      </c>
      <c r="L35" s="248">
        <f xml:space="preserve"> Debt!L$133</f>
        <v>0</v>
      </c>
      <c r="M35" s="248">
        <f xml:space="preserve"> Debt!M$133</f>
        <v>1055.0477649906447</v>
      </c>
      <c r="N35" s="248">
        <f xml:space="preserve"> Debt!N$133</f>
        <v>1047.4014285690321</v>
      </c>
      <c r="O35" s="248">
        <f xml:space="preserve"> Debt!O$133</f>
        <v>1028.0658807664831</v>
      </c>
      <c r="P35" s="248">
        <f xml:space="preserve"> Debt!P$133</f>
        <v>986.49308545769634</v>
      </c>
      <c r="Q35" s="248">
        <f xml:space="preserve"> Debt!Q$133</f>
        <v>977.33084812078141</v>
      </c>
      <c r="R35" s="248">
        <f xml:space="preserve"> Debt!R$133</f>
        <v>967.61364483290163</v>
      </c>
      <c r="S35" s="248">
        <f xml:space="preserve"> Debt!S$133</f>
        <v>946.9652557429207</v>
      </c>
      <c r="T35" s="248">
        <f xml:space="preserve"> Debt!T$133</f>
        <v>905.81557410360278</v>
      </c>
      <c r="U35" s="248">
        <f xml:space="preserve"> Debt!U$133</f>
        <v>894.42065188991364</v>
      </c>
      <c r="V35" s="248">
        <f xml:space="preserve"> Debt!V$133</f>
        <v>882.38654387945144</v>
      </c>
      <c r="W35" s="248">
        <f xml:space="preserve"> Debt!W$133</f>
        <v>860.28345265306018</v>
      </c>
      <c r="X35" s="248">
        <f xml:space="preserve"> Debt!X$133</f>
        <v>828.71703943637885</v>
      </c>
      <c r="Y35" s="248">
        <f xml:space="preserve"> Debt!Y$133</f>
        <v>806.04411177674115</v>
      </c>
      <c r="Z35" s="248">
        <f xml:space="preserve"> Debt!Z$133</f>
        <v>791.56792153496451</v>
      </c>
      <c r="AA35" s="248">
        <f xml:space="preserve"> Debt!AA$133</f>
        <v>768.06748379522082</v>
      </c>
      <c r="AB35" s="248">
        <f xml:space="preserve"> Debt!AB$133</f>
        <v>728.01488457509345</v>
      </c>
      <c r="AC35" s="248">
        <f xml:space="preserve"> Debt!AC$133</f>
        <v>711.84145372085459</v>
      </c>
      <c r="AD35" s="248">
        <f xml:space="preserve"> Debt!AD$133</f>
        <v>694.81333444196616</v>
      </c>
      <c r="AE35" s="248">
        <f xml:space="preserve"> Debt!AE$133</f>
        <v>669.7453186424176</v>
      </c>
      <c r="AF35" s="248">
        <f xml:space="preserve"> Debt!AF$133</f>
        <v>630.2672391605555</v>
      </c>
      <c r="AG35" s="248">
        <f xml:space="preserve"> Debt!AG$133</f>
        <v>611.36881359733593</v>
      </c>
      <c r="AH35" s="248">
        <f xml:space="preserve"> Debt!AH$133</f>
        <v>591.62074308166291</v>
      </c>
      <c r="AI35" s="248">
        <f xml:space="preserve"> Debt!AI$133</f>
        <v>564.83674347647161</v>
      </c>
      <c r="AJ35" s="248">
        <f xml:space="preserve"> Debt!AJ$133</f>
        <v>525.92125370612132</v>
      </c>
      <c r="AK35" s="248">
        <f xml:space="preserve"> Debt!AK$133</f>
        <v>504.20619479645654</v>
      </c>
      <c r="AL35" s="248">
        <f xml:space="preserve"> Debt!AL$133</f>
        <v>481.54376760983757</v>
      </c>
      <c r="AM35" s="248">
        <f xml:space="preserve"> Debt!AM$133</f>
        <v>452.99165529694415</v>
      </c>
      <c r="AN35" s="248">
        <f xml:space="preserve"> Debt!AN$133</f>
        <v>419.3649218423846</v>
      </c>
      <c r="AO35" s="248">
        <f xml:space="preserve"> Debt!AO$133</f>
        <v>390.11028514289399</v>
      </c>
      <c r="AP35" s="248">
        <f xml:space="preserve"> Debt!AP$133</f>
        <v>364.31713590232624</v>
      </c>
      <c r="AQ35" s="248">
        <f xml:space="preserve"> Debt!AQ$133</f>
        <v>333.82229585255999</v>
      </c>
      <c r="AR35" s="248">
        <f xml:space="preserve"> Debt!AR$133</f>
        <v>296.25868307078872</v>
      </c>
      <c r="AS35" s="248">
        <f xml:space="preserve"> Debt!AS$133</f>
        <v>268.31931053989609</v>
      </c>
      <c r="AT35" s="248">
        <f xml:space="preserve"> Debt!AT$133</f>
        <v>239.21930700795079</v>
      </c>
      <c r="AU35" s="248">
        <f xml:space="preserve"> Debt!AU$133</f>
        <v>206.69059826915239</v>
      </c>
      <c r="AV35" s="248">
        <f xml:space="preserve"> Debt!AV$133</f>
        <v>169.86427725315113</v>
      </c>
      <c r="AW35" s="248">
        <f xml:space="preserve"> Debt!AW$133</f>
        <v>138.46971407761995</v>
      </c>
      <c r="AX35" s="248">
        <f xml:space="preserve"> Debt!AX$133</f>
        <v>105.82723422655955</v>
      </c>
      <c r="AY35" s="248">
        <f xml:space="preserve"> Debt!AY$133</f>
        <v>71.128219466918253</v>
      </c>
      <c r="AZ35" s="248">
        <f xml:space="preserve"> Debt!AZ$133</f>
        <v>35.078989793571104</v>
      </c>
      <c r="BA35" s="248">
        <f xml:space="preserve"> Debt!BA$133</f>
        <v>-3.8788805341027913E-13</v>
      </c>
      <c r="BB35" s="248">
        <f xml:space="preserve"> Debt!BB$133</f>
        <v>-3.9220578401000246E-13</v>
      </c>
      <c r="BC35" s="248">
        <f xml:space="preserve"> Debt!BC$133</f>
        <v>-3.9226351873367101E-13</v>
      </c>
      <c r="BD35" s="248">
        <f xml:space="preserve"> Debt!BD$133</f>
        <v>-3.8808916997368214E-13</v>
      </c>
      <c r="BE35" s="248">
        <f xml:space="preserve"> Debt!BE$133</f>
        <v>-3.88138828384399E-13</v>
      </c>
      <c r="BF35" s="248">
        <f xml:space="preserve"> Debt!BF$133</f>
        <v>-3.9245052903424952E-13</v>
      </c>
      <c r="BG35" s="248">
        <f xml:space="preserve"> Debt!BG$133</f>
        <v>-3.9251328416867184E-13</v>
      </c>
      <c r="BH35" s="248">
        <f xml:space="preserve"> Debt!BH$133</f>
        <v>-3.840687895717565E-13</v>
      </c>
      <c r="BI35" s="248">
        <f xml:space="preserve"> Debt!BI$133</f>
        <v>-3.8839332773932252E-13</v>
      </c>
      <c r="BJ35" s="248">
        <f xml:space="preserve"> Debt!BJ$133</f>
        <v>-3.9272037611226558E-13</v>
      </c>
      <c r="BK35" s="248">
        <f xml:space="preserve"> Debt!BK$133</f>
        <v>-3.9278815165744162E-13</v>
      </c>
      <c r="BL35" s="248">
        <f xml:space="preserve"> Debt!BL$133</f>
        <v>-3.8434136513387781E-13</v>
      </c>
      <c r="BM35" s="248">
        <f xml:space="preserve"> Debt!BM$133</f>
        <v>-3.8869376112415922E-13</v>
      </c>
      <c r="BN35" s="248">
        <f xml:space="preserve"> Debt!BN$133</f>
        <v>-3.9303038647631185E-13</v>
      </c>
      <c r="BO35" s="248">
        <f xml:space="preserve"> Debt!BO$133</f>
        <v>-3.9311322325374935E-13</v>
      </c>
      <c r="BP35" s="248">
        <f xml:space="preserve"> Debt!BP$133</f>
        <v>-3.8461885196738878E-13</v>
      </c>
      <c r="BQ35" s="248">
        <f xml:space="preserve"> Debt!BQ$133</f>
        <v>-3.8893584587640366E-13</v>
      </c>
      <c r="BR35" s="248">
        <f xml:space="preserve"> Debt!BR$133</f>
        <v>-3.9326634578173977E-13</v>
      </c>
      <c r="BS35" s="248">
        <f xml:space="preserve"> Debt!BS$133</f>
        <v>-3.9331529478658922E-13</v>
      </c>
      <c r="BT35" s="248">
        <f xml:space="preserve"> Debt!BT$133</f>
        <v>-3.8909102840989364E-13</v>
      </c>
      <c r="BU35" s="248">
        <f xml:space="preserve"> Debt!BU$133</f>
        <v>-3.8916427456570092E-13</v>
      </c>
      <c r="BV35" s="248">
        <f xml:space="preserve"> Debt!BV$133</f>
        <v>-3.934997948817909E-13</v>
      </c>
      <c r="BW35" s="248">
        <f xml:space="preserve"> Debt!BW$133</f>
        <v>-3.935914173780475E-13</v>
      </c>
      <c r="BX35" s="248">
        <f xml:space="preserve"> Debt!BX$133</f>
        <v>-3.8511857383127792E-13</v>
      </c>
      <c r="BY35" s="248">
        <f xml:space="preserve"> Debt!BY$133</f>
        <v>-3.8948208839428843E-13</v>
      </c>
      <c r="BZ35" s="248">
        <f xml:space="preserve"> Debt!BZ$133</f>
        <v>-3.9383365219691768E-13</v>
      </c>
      <c r="CA35" s="248">
        <f xml:space="preserve"> Debt!CA$133</f>
        <v>-3.939039379474707E-13</v>
      </c>
      <c r="CB35" s="248">
        <f xml:space="preserve"> Debt!CB$133</f>
        <v>-3.8542184483958401E-13</v>
      </c>
      <c r="CC35" s="248">
        <f xml:space="preserve"> Debt!CC$133</f>
        <v>-3.8977134863671379E-13</v>
      </c>
      <c r="CD35" s="248">
        <f xml:space="preserve"> Debt!CD$133</f>
        <v>-3.9411730540450676E-13</v>
      </c>
      <c r="CE35" s="248">
        <f xml:space="preserve"> Debt!CE$133</f>
        <v>-3.9419135646312501E-13</v>
      </c>
      <c r="CF35" s="248">
        <f xml:space="preserve"> Debt!CF$133</f>
        <v>-3.8568214222323154E-13</v>
      </c>
      <c r="CG35" s="248">
        <f xml:space="preserve"> Debt!CG$133</f>
        <v>-3.9002584799163741E-13</v>
      </c>
      <c r="CH35" s="248">
        <f xml:space="preserve"> Debt!CH$133</f>
        <v>-3.943733463529498E-13</v>
      </c>
      <c r="CI35" s="248">
        <f xml:space="preserve"> Debt!CI$133</f>
        <v>-3.9443359128199519E-13</v>
      </c>
      <c r="CJ35" s="248">
        <f xml:space="preserve"> Debt!CJ$133</f>
        <v>-3.9019344512780668E-13</v>
      </c>
      <c r="CK35" s="248">
        <f xml:space="preserve"> Debt!CK$133</f>
        <v>-3.902728985849535E-13</v>
      </c>
      <c r="CL35" s="248">
        <f xml:space="preserve"> Debt!CL$133</f>
        <v>-3.9461558117181988E-13</v>
      </c>
      <c r="CM35" s="248">
        <f xml:space="preserve"> Debt!CM$133</f>
        <v>-3.9468335671699607E-13</v>
      </c>
      <c r="CN35" s="248">
        <f xml:space="preserve"> Debt!CN$133</f>
        <v>-3.8618677535851019E-13</v>
      </c>
      <c r="CO35" s="248">
        <f xml:space="preserve"> Debt!CO$133</f>
        <v>-3.9054726130416388E-13</v>
      </c>
      <c r="CP35" s="248">
        <f xml:space="preserve"> Debt!CP$133</f>
        <v>-3.948841731471475E-13</v>
      </c>
      <c r="CQ35" s="248">
        <f xml:space="preserve"> Debt!CQ$133</f>
        <v>-3.94967009924585E-13</v>
      </c>
      <c r="CR35" s="248">
        <f xml:space="preserve"> Debt!CR$133</f>
        <v>-3.8644216147076806E-13</v>
      </c>
      <c r="CS35" s="248">
        <f xml:space="preserve"> Debt!CS$133</f>
        <v>-3.9079927773855161E-13</v>
      </c>
      <c r="CT35" s="248">
        <f xml:space="preserve"> Debt!CT$133</f>
        <v>-3.9515025491709814E-13</v>
      </c>
      <c r="CU35" s="248">
        <f xml:space="preserve"> Debt!CU$133</f>
        <v>-3.951979488192592E-13</v>
      </c>
      <c r="CV35" s="248">
        <f xml:space="preserve"> Debt!CV$133</f>
        <v>-3.8667790249746751E-13</v>
      </c>
      <c r="CW35" s="248">
        <f xml:space="preserve"> Debt!CW$133</f>
        <v>-3.9104012103052815E-13</v>
      </c>
      <c r="CX35" s="248">
        <f xml:space="preserve"> Debt!CX$133</f>
        <v>-3.9541884689242586E-13</v>
      </c>
      <c r="CY35" s="248">
        <f xml:space="preserve"> Debt!CY$133</f>
        <v>-3.9549791836179793E-13</v>
      </c>
      <c r="CZ35" s="248">
        <f xml:space="preserve"> Debt!CZ$133</f>
        <v>-3.9128593016357618E-13</v>
      </c>
      <c r="DA35" s="248">
        <f xml:space="preserve"> Debt!DA$133</f>
        <v>-3.9137283238233074E-13</v>
      </c>
      <c r="DB35" s="248">
        <f xml:space="preserve"> Debt!DB$133</f>
        <v>-3.9572132664034147E-13</v>
      </c>
      <c r="DC35" s="248">
        <f xml:space="preserve"> Debt!DC$133</f>
        <v>-3.957752960559447E-13</v>
      </c>
      <c r="DD35" s="248">
        <f xml:space="preserve"> Debt!DD$133</f>
        <v>-3.872463821608108E-13</v>
      </c>
      <c r="DE35" s="248">
        <f xml:space="preserve"> Debt!DE$133</f>
        <v>-3.9160498545243169E-13</v>
      </c>
      <c r="DF35" s="248">
        <f xml:space="preserve"> Debt!DF$133</f>
        <v>-3.9597360228071914E-13</v>
      </c>
      <c r="DG35" s="248">
        <f xml:space="preserve"> Debt!DG$133</f>
        <v>-3.960627145715989E-13</v>
      </c>
      <c r="DH35" s="248">
        <f xml:space="preserve"> Debt!DH$133</f>
        <v>-3.8752878026571128E-13</v>
      </c>
      <c r="DI35" s="248">
        <f xml:space="preserve"> Debt!DI$133</f>
        <v>-3.9188679693324962E-13</v>
      </c>
      <c r="DJ35" s="248">
        <f xml:space="preserve"> Debt!DJ$133</f>
        <v>-3.96284867747454E-13</v>
      </c>
      <c r="DK35" s="248">
        <f xml:space="preserve"> Debt!DK$133</f>
        <v>-3.963601739087608E-13</v>
      </c>
      <c r="DL35" s="248">
        <f xml:space="preserve"> Debt!DL$133</f>
        <v>-3.8779030546720606E-13</v>
      </c>
      <c r="DM35" s="248">
        <f xml:space="preserve"> Debt!DM$133</f>
        <v>-3.9218598885781826E-13</v>
      </c>
      <c r="DN35" s="248">
        <f xml:space="preserve"> Debt!DN$133</f>
        <v>-3.9654592910665087E-13</v>
      </c>
      <c r="DO35" s="248">
        <f xml:space="preserve"> Debt!DO$133</f>
        <v>-3.9659487811150037E-13</v>
      </c>
      <c r="DP35" s="248">
        <f xml:space="preserve"> Debt!DP$133</f>
        <v>-3.9237469081854214E-13</v>
      </c>
      <c r="DQ35" s="248">
        <f xml:space="preserve"> Debt!DQ$133</f>
        <v>-3.9243055653059855E-13</v>
      </c>
      <c r="DR35" s="248">
        <f xml:space="preserve"> Debt!DR$133</f>
        <v>-3.9683460272499362E-13</v>
      </c>
      <c r="DS35" s="248">
        <f xml:space="preserve"> Debt!DS$133</f>
        <v>-3.9688857214059674E-13</v>
      </c>
      <c r="DT35" s="248">
        <f xml:space="preserve"> Debt!DT$133</f>
        <v>-3.8834773476992266E-13</v>
      </c>
      <c r="DU35" s="248">
        <f xml:space="preserve"> Debt!DU$133</f>
        <v>-3.9273223137570314E-13</v>
      </c>
      <c r="DV35" s="248">
        <f xml:space="preserve"> Debt!DV$133</f>
        <v>-3.9709942939225581E-13</v>
      </c>
      <c r="DW35" s="248">
        <f xml:space="preserve"> Debt!DW$133</f>
        <v>-3.9717348045087421E-13</v>
      </c>
      <c r="DX35" s="248">
        <f xml:space="preserve"> Debt!DX$133</f>
        <v>-3.8861785469634927E-13</v>
      </c>
      <c r="DY35" s="248">
        <f xml:space="preserve"> Debt!DY$133</f>
        <v>-3.9298052342928722E-13</v>
      </c>
      <c r="DZ35" s="248">
        <f xml:space="preserve"> Debt!DZ$133</f>
        <v>-3.9735170503263363E-13</v>
      </c>
      <c r="EA35" s="248">
        <f xml:space="preserve"> Debt!EA$133</f>
        <v>-3.9743454181007103E-13</v>
      </c>
      <c r="EB35" s="248">
        <f xml:space="preserve"> Debt!EB$133</f>
        <v>-3.8884131754457484E-13</v>
      </c>
      <c r="EC35" s="248">
        <f xml:space="preserve"> Debt!EC$133</f>
        <v>-3.9321764234045992E-13</v>
      </c>
      <c r="ED35" s="248">
        <f xml:space="preserve"> Debt!ED$133</f>
        <v>-3.9763033782946879E-13</v>
      </c>
      <c r="EE35" s="248">
        <f xml:space="preserve"> Debt!EE$133</f>
        <v>-3.9769685827195654E-13</v>
      </c>
      <c r="EF35" s="248">
        <f xml:space="preserve"> Debt!EF$133</f>
        <v>-3.9343986372841759E-13</v>
      </c>
      <c r="EG35" s="248">
        <f xml:space="preserve"> Debt!EG$133</f>
        <v>-3.9352428302663615E-13</v>
      </c>
      <c r="EH35" s="248">
        <f xml:space="preserve"> Debt!EH$133</f>
        <v>-3.9790269511286174E-13</v>
      </c>
      <c r="EI35" s="248">
        <f xml:space="preserve"> Debt!EI$133</f>
        <v>-3.9798051147954537E-13</v>
      </c>
      <c r="EJ35" s="248">
        <f xml:space="preserve"> Debt!EJ$133</f>
        <v>-3.893827852152754E-13</v>
      </c>
      <c r="EK35" s="248">
        <f xml:space="preserve"> Debt!EK$133</f>
        <v>-3.9379740428557849E-13</v>
      </c>
      <c r="EL35" s="248">
        <f xml:space="preserve"> Debt!EL$133</f>
        <v>-3.9820642996346579E-13</v>
      </c>
      <c r="EM35" s="248">
        <f xml:space="preserve"> Debt!EM$133</f>
        <v>-3.9825412386562686E-13</v>
      </c>
      <c r="EN35" s="248">
        <f xml:space="preserve"> Debt!EN$133</f>
        <v>-3.8964308259892277E-13</v>
      </c>
      <c r="EO35" s="248">
        <f xml:space="preserve"> Debt!EO$133</f>
        <v>-3.9402831589541165E-13</v>
      </c>
      <c r="EP35" s="248">
        <f xml:space="preserve"> Debt!EP$133</f>
        <v>-3.9841603211243642E-13</v>
      </c>
      <c r="EQ35" s="248">
        <f xml:space="preserve"> Debt!EQ$133</f>
        <v>-3.9849008317105477E-13</v>
      </c>
      <c r="ER35" s="248">
        <f xml:space="preserve"> Debt!ER$133</f>
        <v>-3.8989478525763847E-13</v>
      </c>
      <c r="ES35" s="248">
        <f xml:space="preserve"> Debt!ES$133</f>
        <v>-3.9431385175703332E-13</v>
      </c>
      <c r="ET35" s="248">
        <f xml:space="preserve"> Debt!ET$133</f>
        <v>-3.98732317989925E-13</v>
      </c>
      <c r="EU35" s="248">
        <f xml:space="preserve"> Debt!EU$133</f>
        <v>-3.9881264456198552E-13</v>
      </c>
      <c r="EV35" s="248">
        <f xml:space="preserve"> Debt!EV$133</f>
        <v>-3.9452117562177592E-13</v>
      </c>
      <c r="EW35" s="248">
        <f xml:space="preserve"> Debt!EW$133</f>
        <v>-3.9457083403249268E-13</v>
      </c>
      <c r="EX35" s="248">
        <f xml:space="preserve"> Debt!EX$133</f>
        <v>-3.9898584873299117E-13</v>
      </c>
      <c r="EY35" s="248">
        <f xml:space="preserve"> Debt!EY$133</f>
        <v>-3.9906240999698645E-13</v>
      </c>
      <c r="EZ35" s="248">
        <f xml:space="preserve"> Debt!EZ$133</f>
        <v>-3.9045098674250767E-13</v>
      </c>
      <c r="FA35" s="248">
        <f xml:space="preserve"> Debt!FA$133</f>
        <v>-3.9484767967223896E-13</v>
      </c>
      <c r="FB35" s="248">
        <f xml:space="preserve"> Debt!FB$133</f>
        <v>-3.9926950194058004E-13</v>
      </c>
      <c r="FC35" s="248">
        <f xml:space="preserve"> Debt!FC$133</f>
        <v>-3.993259815615602E-13</v>
      </c>
      <c r="FD35" s="248">
        <f xml:space="preserve"> Debt!FD$133</f>
        <v>-3.9072356230462903E-13</v>
      </c>
      <c r="FE35" s="248">
        <f xml:space="preserve"> Debt!FE$133</f>
        <v>-3.9513569845439638E-13</v>
      </c>
      <c r="FF35" s="248">
        <f xml:space="preserve"> Debt!FF$133</f>
        <v>-3.9956319596967666E-13</v>
      </c>
      <c r="FG35" s="248">
        <f xml:space="preserve"> Debt!FG$133</f>
        <v>-3.9963348172022959E-13</v>
      </c>
      <c r="FH35" s="248">
        <f xml:space="preserve"> Debt!FH$133</f>
        <v>-3.9100104913814E-13</v>
      </c>
      <c r="FI35" s="248">
        <f xml:space="preserve"> Debt!FI$133</f>
        <v>-3.9539888803119543E-13</v>
      </c>
      <c r="FJ35" s="248">
        <f xml:space="preserve"> Debt!FJ$133</f>
        <v>-3.9983806345844644E-13</v>
      </c>
      <c r="FK35" s="248">
        <f xml:space="preserve"> Debt!FK$133</f>
        <v>-3.9989203287404962E-13</v>
      </c>
      <c r="FL35" s="248">
        <f xml:space="preserve"> Debt!FL$133</f>
        <v>-3.9562607526022475E-13</v>
      </c>
      <c r="FM35" s="248">
        <f xml:space="preserve"> Debt!FM$133</f>
        <v>-3.9568566535308495E-13</v>
      </c>
      <c r="FN35" s="248">
        <f xml:space="preserve"> Debt!FN$133</f>
        <v>-4.0012297176872387E-13</v>
      </c>
      <c r="FO35" s="248">
        <f xml:space="preserve"> Debt!FO$133</f>
        <v>-4.0020329834078438E-13</v>
      </c>
      <c r="FP35" s="248">
        <f xml:space="preserve"> Debt!FP$133</f>
        <v>-3.9159408515843105E-13</v>
      </c>
      <c r="FQ35" s="248">
        <f xml:space="preserve"> Debt!FQ$133</f>
        <v>-3.9601961816515538E-13</v>
      </c>
      <c r="FR35" s="248">
        <f xml:space="preserve"> Debt!FR$133</f>
        <v>-4.0044051274890084E-13</v>
      </c>
      <c r="FS35" s="248">
        <f xml:space="preserve"> Debt!FS$133</f>
        <v>-4.0051456380751919E-13</v>
      </c>
      <c r="FT35" s="248">
        <f xml:space="preserve"> Debt!FT$133</f>
        <v>-3.9189612834888984E-13</v>
      </c>
      <c r="FU35" s="248">
        <f xml:space="preserve"> Debt!FU$133</f>
        <v>-3.9631384424865249E-13</v>
      </c>
      <c r="FV35" s="248">
        <f xml:space="preserve"> Debt!FV$133</f>
        <v>-4.0073295167530881E-13</v>
      </c>
      <c r="FW35" s="248">
        <f xml:space="preserve"> Debt!FW$133</f>
        <v>-4.0078190068015827E-13</v>
      </c>
      <c r="FX35" s="248">
        <f xml:space="preserve"> Debt!FX$133</f>
        <v>-3.9214291973621583E-13</v>
      </c>
      <c r="FY35" s="248">
        <f xml:space="preserve"> Debt!FY$133</f>
        <v>-3.9658075820625523E-13</v>
      </c>
      <c r="FZ35" s="248">
        <f xml:space="preserve"> Debt!FZ$133</f>
        <v>-4.0099024772644035E-13</v>
      </c>
      <c r="GA35" s="248">
        <f xml:space="preserve"> Debt!GA$133</f>
        <v>-4.0107684981194328E-13</v>
      </c>
      <c r="GB35" s="248">
        <f xml:space="preserve"> Debt!GB$133</f>
        <v>-3.9676449432590742E-13</v>
      </c>
      <c r="GC35" s="248">
        <f xml:space="preserve"> Debt!GC$133</f>
        <v>-3.9685760384600152E-13</v>
      </c>
      <c r="GD35" s="248">
        <f xml:space="preserve"> Debt!GD$133</f>
        <v>-4.0130276829586371E-13</v>
      </c>
      <c r="GE35" s="248">
        <f xml:space="preserve"> Debt!GE$133</f>
        <v>-4.0136677853297442E-13</v>
      </c>
      <c r="GF35" s="248">
        <f xml:space="preserve"> Debt!GF$133</f>
        <v>-3.9270648812816945E-13</v>
      </c>
      <c r="GG35" s="248">
        <f xml:space="preserve"> Debt!GG$133</f>
        <v>-3.9711955196253262E-13</v>
      </c>
      <c r="GH35" s="248">
        <f xml:space="preserve"> Debt!GH$133</f>
        <v>-4.0157638068194505E-13</v>
      </c>
      <c r="GI35" s="248">
        <f xml:space="preserve"> Debt!GI$133</f>
        <v>-4.0166925828089008E-13</v>
      </c>
      <c r="GJ35" s="248">
        <f xml:space="preserve"> Debt!GJ$133</f>
        <v>-3.9301467040786521E-13</v>
      </c>
    </row>
    <row r="36" spans="2:192" x14ac:dyDescent="0.35">
      <c r="E36" s="248" t="str">
        <f xml:space="preserve"> Debt!E$158</f>
        <v>RCF interest due POS</v>
      </c>
      <c r="F36" s="248">
        <f xml:space="preserve"> Debt!F$158</f>
        <v>0</v>
      </c>
      <c r="G36" s="248" t="str">
        <f xml:space="preserve"> Debt!G$158</f>
        <v>$ 000s</v>
      </c>
      <c r="H36" s="248">
        <f xml:space="preserve"> Debt!H$158</f>
        <v>280.77633120738801</v>
      </c>
      <c r="I36" s="248">
        <f xml:space="preserve"> Debt!I$158</f>
        <v>0</v>
      </c>
      <c r="J36" s="248">
        <f xml:space="preserve"> Debt!J$158</f>
        <v>0</v>
      </c>
      <c r="K36" s="248">
        <f xml:space="preserve"> Debt!K$158</f>
        <v>0</v>
      </c>
      <c r="L36" s="248">
        <f xml:space="preserve"> Debt!L$158</f>
        <v>0</v>
      </c>
      <c r="M36" s="248">
        <f xml:space="preserve"> Debt!M$158</f>
        <v>0</v>
      </c>
      <c r="N36" s="248">
        <f xml:space="preserve"> Debt!N$158</f>
        <v>26.933149698825858</v>
      </c>
      <c r="O36" s="248">
        <f xml:space="preserve"> Debt!O$158</f>
        <v>0</v>
      </c>
      <c r="P36" s="248">
        <f xml:space="preserve"> Debt!P$158</f>
        <v>0</v>
      </c>
      <c r="Q36" s="248">
        <f xml:space="preserve"> Debt!Q$158</f>
        <v>12.613511478711226</v>
      </c>
      <c r="R36" s="248">
        <f xml:space="preserve"> Debt!R$158</f>
        <v>0</v>
      </c>
      <c r="S36" s="248">
        <f xml:space="preserve"> Debt!S$158</f>
        <v>0</v>
      </c>
      <c r="T36" s="248">
        <f xml:space="preserve"> Debt!T$158</f>
        <v>0</v>
      </c>
      <c r="U36" s="248">
        <f xml:space="preserve"> Debt!U$158</f>
        <v>13.344728301858499</v>
      </c>
      <c r="V36" s="248">
        <f xml:space="preserve"> Debt!V$158</f>
        <v>0</v>
      </c>
      <c r="W36" s="248">
        <f xml:space="preserve"> Debt!W$158</f>
        <v>0</v>
      </c>
      <c r="X36" s="248">
        <f xml:space="preserve"> Debt!X$158</f>
        <v>0</v>
      </c>
      <c r="Y36" s="248">
        <f xml:space="preserve"> Debt!Y$158</f>
        <v>13.614927451937522</v>
      </c>
      <c r="Z36" s="248">
        <f xml:space="preserve"> Debt!Z$158</f>
        <v>5.4048662417019534E-2</v>
      </c>
      <c r="AA36" s="248">
        <f xml:space="preserve"> Debt!AA$158</f>
        <v>0</v>
      </c>
      <c r="AB36" s="248">
        <f xml:space="preserve"> Debt!AB$158</f>
        <v>0</v>
      </c>
      <c r="AC36" s="248">
        <f xml:space="preserve"> Debt!AC$158</f>
        <v>14.830224432501936</v>
      </c>
      <c r="AD36" s="248">
        <f xml:space="preserve"> Debt!AD$158</f>
        <v>1.7578713452506436</v>
      </c>
      <c r="AE36" s="248">
        <f xml:space="preserve"> Debt!AE$158</f>
        <v>0</v>
      </c>
      <c r="AF36" s="248">
        <f xml:space="preserve"> Debt!AF$158</f>
        <v>0</v>
      </c>
      <c r="AG36" s="248">
        <f xml:space="preserve"> Debt!AG$158</f>
        <v>15.584996086836233</v>
      </c>
      <c r="AH36" s="248">
        <f xml:space="preserve"> Debt!AH$158</f>
        <v>3.4634995227549012</v>
      </c>
      <c r="AI36" s="248">
        <f xml:space="preserve"> Debt!AI$158</f>
        <v>0</v>
      </c>
      <c r="AJ36" s="248">
        <f xml:space="preserve"> Debt!AJ$158</f>
        <v>0</v>
      </c>
      <c r="AK36" s="248">
        <f xml:space="preserve"> Debt!AK$158</f>
        <v>16.348121540847686</v>
      </c>
      <c r="AL36" s="248">
        <f xml:space="preserve"> Debt!AL$158</f>
        <v>5.1858383992264869</v>
      </c>
      <c r="AM36" s="248">
        <f xml:space="preserve"> Debt!AM$158</f>
        <v>0</v>
      </c>
      <c r="AN36" s="248">
        <f xml:space="preserve"> Debt!AN$158</f>
        <v>0</v>
      </c>
      <c r="AO36" s="248">
        <f xml:space="preserve"> Debt!AO$158</f>
        <v>16.667681763176216</v>
      </c>
      <c r="AP36" s="248">
        <f xml:space="preserve"> Debt!AP$158</f>
        <v>6.9115678879135221</v>
      </c>
      <c r="AQ36" s="248">
        <f xml:space="preserve"> Debt!AQ$158</f>
        <v>0</v>
      </c>
      <c r="AR36" s="248">
        <f xml:space="preserve"> Debt!AR$158</f>
        <v>0</v>
      </c>
      <c r="AS36" s="248">
        <f xml:space="preserve"> Debt!AS$158</f>
        <v>20.351948231375278</v>
      </c>
      <c r="AT36" s="248">
        <f xml:space="preserve"> Debt!AT$158</f>
        <v>29.844176084826056</v>
      </c>
      <c r="AU36" s="248">
        <f xml:space="preserve"> Debt!AU$158</f>
        <v>0</v>
      </c>
      <c r="AV36" s="248">
        <f xml:space="preserve"> Debt!AV$158</f>
        <v>0</v>
      </c>
      <c r="AW36" s="248">
        <f xml:space="preserve"> Debt!AW$158</f>
        <v>22.896212911408025</v>
      </c>
      <c r="AX36" s="248">
        <f xml:space="preserve"> Debt!AX$158</f>
        <v>35.087726054886978</v>
      </c>
      <c r="AY36" s="248">
        <f xml:space="preserve"> Debt!AY$158</f>
        <v>0</v>
      </c>
      <c r="AZ36" s="248">
        <f xml:space="preserve"> Debt!AZ$158</f>
        <v>0</v>
      </c>
      <c r="BA36" s="248">
        <f xml:space="preserve"> Debt!BA$158</f>
        <v>25.286101352633946</v>
      </c>
      <c r="BB36" s="248">
        <f xml:space="preserve"> Debt!BB$158</f>
        <v>0</v>
      </c>
      <c r="BC36" s="248">
        <f xml:space="preserve"> Debt!BC$158</f>
        <v>0</v>
      </c>
      <c r="BD36" s="248">
        <f xml:space="preserve"> Debt!BD$158</f>
        <v>0</v>
      </c>
      <c r="BE36" s="248">
        <f xml:space="preserve"> Debt!BE$158</f>
        <v>0</v>
      </c>
      <c r="BF36" s="248">
        <f xml:space="preserve"> Debt!BF$158</f>
        <v>0</v>
      </c>
      <c r="BG36" s="248">
        <f xml:space="preserve"> Debt!BG$158</f>
        <v>0</v>
      </c>
      <c r="BH36" s="248">
        <f xml:space="preserve"> Debt!BH$158</f>
        <v>0</v>
      </c>
      <c r="BI36" s="248">
        <f xml:space="preserve"> Debt!BI$158</f>
        <v>0</v>
      </c>
      <c r="BJ36" s="248">
        <f xml:space="preserve"> Debt!BJ$158</f>
        <v>0</v>
      </c>
      <c r="BK36" s="248">
        <f xml:space="preserve"> Debt!BK$158</f>
        <v>0</v>
      </c>
      <c r="BL36" s="248">
        <f xml:space="preserve"> Debt!BL$158</f>
        <v>0</v>
      </c>
      <c r="BM36" s="248">
        <f xml:space="preserve"> Debt!BM$158</f>
        <v>0</v>
      </c>
      <c r="BN36" s="248">
        <f xml:space="preserve"> Debt!BN$158</f>
        <v>0</v>
      </c>
      <c r="BO36" s="248">
        <f xml:space="preserve"> Debt!BO$158</f>
        <v>0</v>
      </c>
      <c r="BP36" s="248">
        <f xml:space="preserve"> Debt!BP$158</f>
        <v>0</v>
      </c>
      <c r="BQ36" s="248">
        <f xml:space="preserve"> Debt!BQ$158</f>
        <v>0</v>
      </c>
      <c r="BR36" s="248">
        <f xml:space="preserve"> Debt!BR$158</f>
        <v>0</v>
      </c>
      <c r="BS36" s="248">
        <f xml:space="preserve"> Debt!BS$158</f>
        <v>0</v>
      </c>
      <c r="BT36" s="248">
        <f xml:space="preserve"> Debt!BT$158</f>
        <v>0</v>
      </c>
      <c r="BU36" s="248">
        <f xml:space="preserve"> Debt!BU$158</f>
        <v>0</v>
      </c>
      <c r="BV36" s="248">
        <f xml:space="preserve"> Debt!BV$158</f>
        <v>0</v>
      </c>
      <c r="BW36" s="248">
        <f xml:space="preserve"> Debt!BW$158</f>
        <v>0</v>
      </c>
      <c r="BX36" s="248">
        <f xml:space="preserve"> Debt!BX$158</f>
        <v>0</v>
      </c>
      <c r="BY36" s="248">
        <f xml:space="preserve"> Debt!BY$158</f>
        <v>0</v>
      </c>
      <c r="BZ36" s="248">
        <f xml:space="preserve"> Debt!BZ$158</f>
        <v>0</v>
      </c>
      <c r="CA36" s="248">
        <f xml:space="preserve"> Debt!CA$158</f>
        <v>0</v>
      </c>
      <c r="CB36" s="248">
        <f xml:space="preserve"> Debt!CB$158</f>
        <v>0</v>
      </c>
      <c r="CC36" s="248">
        <f xml:space="preserve"> Debt!CC$158</f>
        <v>0</v>
      </c>
      <c r="CD36" s="248">
        <f xml:space="preserve"> Debt!CD$158</f>
        <v>0</v>
      </c>
      <c r="CE36" s="248">
        <f xml:space="preserve"> Debt!CE$158</f>
        <v>0</v>
      </c>
      <c r="CF36" s="248">
        <f xml:space="preserve"> Debt!CF$158</f>
        <v>0</v>
      </c>
      <c r="CG36" s="248">
        <f xml:space="preserve"> Debt!CG$158</f>
        <v>0</v>
      </c>
      <c r="CH36" s="248">
        <f xml:space="preserve"> Debt!CH$158</f>
        <v>0</v>
      </c>
      <c r="CI36" s="248">
        <f xml:space="preserve"> Debt!CI$158</f>
        <v>0</v>
      </c>
      <c r="CJ36" s="248">
        <f xml:space="preserve"> Debt!CJ$158</f>
        <v>0</v>
      </c>
      <c r="CK36" s="248">
        <f xml:space="preserve"> Debt!CK$158</f>
        <v>0</v>
      </c>
      <c r="CL36" s="248">
        <f xml:space="preserve"> Debt!CL$158</f>
        <v>0</v>
      </c>
      <c r="CM36" s="248">
        <f xml:space="preserve"> Debt!CM$158</f>
        <v>0</v>
      </c>
      <c r="CN36" s="248">
        <f xml:space="preserve"> Debt!CN$158</f>
        <v>0</v>
      </c>
      <c r="CO36" s="248">
        <f xml:space="preserve"> Debt!CO$158</f>
        <v>0</v>
      </c>
      <c r="CP36" s="248">
        <f xml:space="preserve"> Debt!CP$158</f>
        <v>0</v>
      </c>
      <c r="CQ36" s="248">
        <f xml:space="preserve"> Debt!CQ$158</f>
        <v>0</v>
      </c>
      <c r="CR36" s="248">
        <f xml:space="preserve"> Debt!CR$158</f>
        <v>0</v>
      </c>
      <c r="CS36" s="248">
        <f xml:space="preserve"> Debt!CS$158</f>
        <v>0</v>
      </c>
      <c r="CT36" s="248">
        <f xml:space="preserve"> Debt!CT$158</f>
        <v>0</v>
      </c>
      <c r="CU36" s="248">
        <f xml:space="preserve"> Debt!CU$158</f>
        <v>0</v>
      </c>
      <c r="CV36" s="248">
        <f xml:space="preserve"> Debt!CV$158</f>
        <v>0</v>
      </c>
      <c r="CW36" s="248">
        <f xml:space="preserve"> Debt!CW$158</f>
        <v>0</v>
      </c>
      <c r="CX36" s="248">
        <f xml:space="preserve"> Debt!CX$158</f>
        <v>0</v>
      </c>
      <c r="CY36" s="248">
        <f xml:space="preserve"> Debt!CY$158</f>
        <v>0</v>
      </c>
      <c r="CZ36" s="248">
        <f xml:space="preserve"> Debt!CZ$158</f>
        <v>0</v>
      </c>
      <c r="DA36" s="248">
        <f xml:space="preserve"> Debt!DA$158</f>
        <v>0</v>
      </c>
      <c r="DB36" s="248">
        <f xml:space="preserve"> Debt!DB$158</f>
        <v>0</v>
      </c>
      <c r="DC36" s="248">
        <f xml:space="preserve"> Debt!DC$158</f>
        <v>0</v>
      </c>
      <c r="DD36" s="248">
        <f xml:space="preserve"> Debt!DD$158</f>
        <v>0</v>
      </c>
      <c r="DE36" s="248">
        <f xml:space="preserve"> Debt!DE$158</f>
        <v>0</v>
      </c>
      <c r="DF36" s="248">
        <f xml:space="preserve"> Debt!DF$158</f>
        <v>0</v>
      </c>
      <c r="DG36" s="248">
        <f xml:space="preserve"> Debt!DG$158</f>
        <v>0</v>
      </c>
      <c r="DH36" s="248">
        <f xml:space="preserve"> Debt!DH$158</f>
        <v>0</v>
      </c>
      <c r="DI36" s="248">
        <f xml:space="preserve"> Debt!DI$158</f>
        <v>0</v>
      </c>
      <c r="DJ36" s="248">
        <f xml:space="preserve"> Debt!DJ$158</f>
        <v>0</v>
      </c>
      <c r="DK36" s="248">
        <f xml:space="preserve"> Debt!DK$158</f>
        <v>0</v>
      </c>
      <c r="DL36" s="248">
        <f xml:space="preserve"> Debt!DL$158</f>
        <v>0</v>
      </c>
      <c r="DM36" s="248">
        <f xml:space="preserve"> Debt!DM$158</f>
        <v>0</v>
      </c>
      <c r="DN36" s="248">
        <f xml:space="preserve"> Debt!DN$158</f>
        <v>0</v>
      </c>
      <c r="DO36" s="248">
        <f xml:space="preserve"> Debt!DO$158</f>
        <v>0</v>
      </c>
      <c r="DP36" s="248">
        <f xml:space="preserve"> Debt!DP$158</f>
        <v>0</v>
      </c>
      <c r="DQ36" s="248">
        <f xml:space="preserve"> Debt!DQ$158</f>
        <v>0</v>
      </c>
      <c r="DR36" s="248">
        <f xml:space="preserve"> Debt!DR$158</f>
        <v>0</v>
      </c>
      <c r="DS36" s="248">
        <f xml:space="preserve"> Debt!DS$158</f>
        <v>0</v>
      </c>
      <c r="DT36" s="248">
        <f xml:space="preserve"> Debt!DT$158</f>
        <v>0</v>
      </c>
      <c r="DU36" s="248">
        <f xml:space="preserve"> Debt!DU$158</f>
        <v>0</v>
      </c>
      <c r="DV36" s="248">
        <f xml:space="preserve"> Debt!DV$158</f>
        <v>0</v>
      </c>
      <c r="DW36" s="248">
        <f xml:space="preserve"> Debt!DW$158</f>
        <v>0</v>
      </c>
      <c r="DX36" s="248">
        <f xml:space="preserve"> Debt!DX$158</f>
        <v>0</v>
      </c>
      <c r="DY36" s="248">
        <f xml:space="preserve"> Debt!DY$158</f>
        <v>0</v>
      </c>
      <c r="DZ36" s="248">
        <f xml:space="preserve"> Debt!DZ$158</f>
        <v>0</v>
      </c>
      <c r="EA36" s="248">
        <f xml:space="preserve"> Debt!EA$158</f>
        <v>0</v>
      </c>
      <c r="EB36" s="248">
        <f xml:space="preserve"> Debt!EB$158</f>
        <v>0</v>
      </c>
      <c r="EC36" s="248">
        <f xml:space="preserve"> Debt!EC$158</f>
        <v>0</v>
      </c>
      <c r="ED36" s="248">
        <f xml:space="preserve"> Debt!ED$158</f>
        <v>0</v>
      </c>
      <c r="EE36" s="248">
        <f xml:space="preserve"> Debt!EE$158</f>
        <v>0</v>
      </c>
      <c r="EF36" s="248">
        <f xml:space="preserve"> Debt!EF$158</f>
        <v>0</v>
      </c>
      <c r="EG36" s="248">
        <f xml:space="preserve"> Debt!EG$158</f>
        <v>0</v>
      </c>
      <c r="EH36" s="248">
        <f xml:space="preserve"> Debt!EH$158</f>
        <v>0</v>
      </c>
      <c r="EI36" s="248">
        <f xml:space="preserve"> Debt!EI$158</f>
        <v>0</v>
      </c>
      <c r="EJ36" s="248">
        <f xml:space="preserve"> Debt!EJ$158</f>
        <v>0</v>
      </c>
      <c r="EK36" s="248">
        <f xml:space="preserve"> Debt!EK$158</f>
        <v>0</v>
      </c>
      <c r="EL36" s="248">
        <f xml:space="preserve"> Debt!EL$158</f>
        <v>0</v>
      </c>
      <c r="EM36" s="248">
        <f xml:space="preserve"> Debt!EM$158</f>
        <v>0</v>
      </c>
      <c r="EN36" s="248">
        <f xml:space="preserve"> Debt!EN$158</f>
        <v>0</v>
      </c>
      <c r="EO36" s="248">
        <f xml:space="preserve"> Debt!EO$158</f>
        <v>0</v>
      </c>
      <c r="EP36" s="248">
        <f xml:space="preserve"> Debt!EP$158</f>
        <v>0</v>
      </c>
      <c r="EQ36" s="248">
        <f xml:space="preserve"> Debt!EQ$158</f>
        <v>0</v>
      </c>
      <c r="ER36" s="248">
        <f xml:space="preserve"> Debt!ER$158</f>
        <v>0</v>
      </c>
      <c r="ES36" s="248">
        <f xml:space="preserve"> Debt!ES$158</f>
        <v>0</v>
      </c>
      <c r="ET36" s="248">
        <f xml:space="preserve"> Debt!ET$158</f>
        <v>0</v>
      </c>
      <c r="EU36" s="248">
        <f xml:space="preserve"> Debt!EU$158</f>
        <v>0</v>
      </c>
      <c r="EV36" s="248">
        <f xml:space="preserve"> Debt!EV$158</f>
        <v>0</v>
      </c>
      <c r="EW36" s="248">
        <f xml:space="preserve"> Debt!EW$158</f>
        <v>0</v>
      </c>
      <c r="EX36" s="248">
        <f xml:space="preserve"> Debt!EX$158</f>
        <v>0</v>
      </c>
      <c r="EY36" s="248">
        <f xml:space="preserve"> Debt!EY$158</f>
        <v>0</v>
      </c>
      <c r="EZ36" s="248">
        <f xml:space="preserve"> Debt!EZ$158</f>
        <v>0</v>
      </c>
      <c r="FA36" s="248">
        <f xml:space="preserve"> Debt!FA$158</f>
        <v>0</v>
      </c>
      <c r="FB36" s="248">
        <f xml:space="preserve"> Debt!FB$158</f>
        <v>0</v>
      </c>
      <c r="FC36" s="248">
        <f xml:space="preserve"> Debt!FC$158</f>
        <v>0</v>
      </c>
      <c r="FD36" s="248">
        <f xml:space="preserve"> Debt!FD$158</f>
        <v>0</v>
      </c>
      <c r="FE36" s="248">
        <f xml:space="preserve"> Debt!FE$158</f>
        <v>0</v>
      </c>
      <c r="FF36" s="248">
        <f xml:space="preserve"> Debt!FF$158</f>
        <v>0</v>
      </c>
      <c r="FG36" s="248">
        <f xml:space="preserve"> Debt!FG$158</f>
        <v>0</v>
      </c>
      <c r="FH36" s="248">
        <f xml:space="preserve"> Debt!FH$158</f>
        <v>0</v>
      </c>
      <c r="FI36" s="248">
        <f xml:space="preserve"> Debt!FI$158</f>
        <v>0</v>
      </c>
      <c r="FJ36" s="248">
        <f xml:space="preserve"> Debt!FJ$158</f>
        <v>0</v>
      </c>
      <c r="FK36" s="248">
        <f xml:space="preserve"> Debt!FK$158</f>
        <v>0</v>
      </c>
      <c r="FL36" s="248">
        <f xml:space="preserve"> Debt!FL$158</f>
        <v>0</v>
      </c>
      <c r="FM36" s="248">
        <f xml:space="preserve"> Debt!FM$158</f>
        <v>0</v>
      </c>
      <c r="FN36" s="248">
        <f xml:space="preserve"> Debt!FN$158</f>
        <v>0</v>
      </c>
      <c r="FO36" s="248">
        <f xml:space="preserve"> Debt!FO$158</f>
        <v>0</v>
      </c>
      <c r="FP36" s="248">
        <f xml:space="preserve"> Debt!FP$158</f>
        <v>0</v>
      </c>
      <c r="FQ36" s="248">
        <f xml:space="preserve"> Debt!FQ$158</f>
        <v>0</v>
      </c>
      <c r="FR36" s="248">
        <f xml:space="preserve"> Debt!FR$158</f>
        <v>0</v>
      </c>
      <c r="FS36" s="248">
        <f xml:space="preserve"> Debt!FS$158</f>
        <v>0</v>
      </c>
      <c r="FT36" s="248">
        <f xml:space="preserve"> Debt!FT$158</f>
        <v>0</v>
      </c>
      <c r="FU36" s="248">
        <f xml:space="preserve"> Debt!FU$158</f>
        <v>0</v>
      </c>
      <c r="FV36" s="248">
        <f xml:space="preserve"> Debt!FV$158</f>
        <v>0</v>
      </c>
      <c r="FW36" s="248">
        <f xml:space="preserve"> Debt!FW$158</f>
        <v>0</v>
      </c>
      <c r="FX36" s="248">
        <f xml:space="preserve"> Debt!FX$158</f>
        <v>0</v>
      </c>
      <c r="FY36" s="248">
        <f xml:space="preserve"> Debt!FY$158</f>
        <v>0</v>
      </c>
      <c r="FZ36" s="248">
        <f xml:space="preserve"> Debt!FZ$158</f>
        <v>0</v>
      </c>
      <c r="GA36" s="248">
        <f xml:space="preserve"> Debt!GA$158</f>
        <v>0</v>
      </c>
      <c r="GB36" s="248">
        <f xml:space="preserve"> Debt!GB$158</f>
        <v>0</v>
      </c>
      <c r="GC36" s="248">
        <f xml:space="preserve"> Debt!GC$158</f>
        <v>0</v>
      </c>
      <c r="GD36" s="248">
        <f xml:space="preserve"> Debt!GD$158</f>
        <v>0</v>
      </c>
      <c r="GE36" s="248">
        <f xml:space="preserve"> Debt!GE$158</f>
        <v>0</v>
      </c>
      <c r="GF36" s="248">
        <f xml:space="preserve"> Debt!GF$158</f>
        <v>0</v>
      </c>
      <c r="GG36" s="248">
        <f xml:space="preserve"> Debt!GG$158</f>
        <v>0</v>
      </c>
      <c r="GH36" s="248">
        <f xml:space="preserve"> Debt!GH$158</f>
        <v>0</v>
      </c>
      <c r="GI36" s="248">
        <f xml:space="preserve"> Debt!GI$158</f>
        <v>0</v>
      </c>
      <c r="GJ36" s="248">
        <f xml:space="preserve"> Debt!GJ$158</f>
        <v>0</v>
      </c>
    </row>
    <row r="37" spans="2:192" x14ac:dyDescent="0.35">
      <c r="E37" s="565" t="s">
        <v>263</v>
      </c>
      <c r="F37" s="565"/>
      <c r="G37" s="565"/>
      <c r="H37" s="565"/>
      <c r="I37" s="565"/>
      <c r="J37" s="565"/>
      <c r="K37" s="565"/>
      <c r="L37" s="565"/>
      <c r="M37" s="565"/>
      <c r="N37" s="565"/>
      <c r="O37" s="565"/>
      <c r="P37" s="565"/>
      <c r="Q37" s="565"/>
      <c r="R37" s="565"/>
      <c r="S37" s="565"/>
      <c r="T37" s="565"/>
      <c r="U37" s="565"/>
      <c r="V37" s="565"/>
      <c r="W37" s="565"/>
      <c r="X37" s="565"/>
      <c r="Y37" s="565"/>
      <c r="Z37" s="565"/>
      <c r="AA37" s="565"/>
      <c r="AB37" s="565"/>
      <c r="AC37" s="565"/>
      <c r="AD37" s="565"/>
      <c r="AE37" s="565"/>
      <c r="AF37" s="565"/>
      <c r="AG37" s="565"/>
      <c r="AH37" s="565"/>
      <c r="AI37" s="565"/>
      <c r="AJ37" s="565"/>
      <c r="AK37" s="565"/>
      <c r="AL37" s="565"/>
      <c r="AM37" s="565"/>
      <c r="AN37" s="565"/>
      <c r="AO37" s="565"/>
      <c r="AP37" s="565"/>
      <c r="AQ37" s="565"/>
      <c r="AR37" s="565"/>
      <c r="AS37" s="565"/>
      <c r="AT37" s="565"/>
      <c r="AU37" s="565"/>
      <c r="AV37" s="565"/>
      <c r="AW37" s="565"/>
      <c r="AX37" s="565"/>
      <c r="AY37" s="565"/>
      <c r="AZ37" s="565"/>
      <c r="BA37" s="565"/>
      <c r="BB37" s="565"/>
      <c r="BC37" s="565"/>
      <c r="BD37" s="565"/>
      <c r="BE37" s="565"/>
      <c r="BF37" s="565"/>
      <c r="BG37" s="565"/>
      <c r="BH37" s="565"/>
      <c r="BI37" s="565"/>
      <c r="BJ37" s="565"/>
      <c r="BK37" s="565"/>
      <c r="BL37" s="565"/>
      <c r="BM37" s="565"/>
      <c r="BN37" s="565"/>
      <c r="BO37" s="565"/>
      <c r="BP37" s="565"/>
      <c r="BQ37" s="565"/>
      <c r="BR37" s="565"/>
      <c r="BS37" s="565"/>
      <c r="BT37" s="565"/>
      <c r="BU37" s="565"/>
      <c r="BV37" s="565"/>
      <c r="BW37" s="565"/>
      <c r="BX37" s="565"/>
      <c r="BY37" s="565"/>
      <c r="BZ37" s="565"/>
      <c r="CA37" s="565"/>
      <c r="CB37" s="565"/>
      <c r="CC37" s="565"/>
      <c r="CD37" s="565"/>
      <c r="CE37" s="565"/>
      <c r="CF37" s="565"/>
      <c r="CG37" s="565"/>
      <c r="CH37" s="565"/>
      <c r="CI37" s="565"/>
      <c r="CJ37" s="565"/>
      <c r="CK37" s="565"/>
      <c r="CL37" s="565"/>
      <c r="CM37" s="565"/>
      <c r="CN37" s="565"/>
      <c r="CO37" s="565"/>
      <c r="CP37" s="565"/>
      <c r="CQ37" s="565"/>
      <c r="CR37" s="565"/>
      <c r="CS37" s="565"/>
      <c r="CT37" s="565"/>
      <c r="CU37" s="565"/>
      <c r="CV37" s="565"/>
      <c r="CW37" s="565"/>
      <c r="CX37" s="565"/>
      <c r="CY37" s="565"/>
      <c r="CZ37" s="565"/>
      <c r="DA37" s="565"/>
      <c r="DB37" s="565"/>
      <c r="DC37" s="565"/>
      <c r="DD37" s="565"/>
      <c r="DE37" s="565"/>
      <c r="DF37" s="565"/>
      <c r="DG37" s="565"/>
      <c r="DH37" s="565"/>
      <c r="DI37" s="565"/>
      <c r="DJ37" s="565"/>
      <c r="DK37" s="565"/>
      <c r="DL37" s="565"/>
      <c r="DM37" s="565"/>
      <c r="DN37" s="565"/>
      <c r="DO37" s="565"/>
      <c r="DP37" s="565"/>
      <c r="DQ37" s="565"/>
      <c r="DR37" s="565"/>
      <c r="DS37" s="565"/>
      <c r="DT37" s="565"/>
      <c r="DU37" s="565"/>
      <c r="DV37" s="565"/>
      <c r="DW37" s="565"/>
      <c r="DX37" s="565"/>
      <c r="DY37" s="565"/>
      <c r="DZ37" s="565"/>
      <c r="EA37" s="565"/>
      <c r="EB37" s="565"/>
      <c r="EC37" s="565"/>
      <c r="ED37" s="565"/>
      <c r="EE37" s="565"/>
      <c r="EF37" s="565"/>
      <c r="EG37" s="565"/>
      <c r="EH37" s="565"/>
      <c r="EI37" s="565"/>
      <c r="EJ37" s="565"/>
      <c r="EK37" s="565"/>
      <c r="EL37" s="565"/>
      <c r="EM37" s="565"/>
      <c r="EN37" s="565"/>
      <c r="EO37" s="565"/>
      <c r="EP37" s="565"/>
      <c r="EQ37" s="565"/>
      <c r="ER37" s="565"/>
      <c r="ES37" s="565"/>
      <c r="ET37" s="565"/>
      <c r="EU37" s="565"/>
      <c r="EV37" s="565"/>
      <c r="EW37" s="565"/>
      <c r="EX37" s="565"/>
      <c r="EY37" s="565"/>
      <c r="EZ37" s="565"/>
      <c r="FA37" s="565"/>
      <c r="FB37" s="565"/>
      <c r="FC37" s="565"/>
      <c r="FD37" s="565"/>
      <c r="FE37" s="565"/>
      <c r="FF37" s="565"/>
      <c r="FG37" s="565"/>
      <c r="FH37" s="565"/>
      <c r="FI37" s="565"/>
      <c r="FJ37" s="565"/>
      <c r="FK37" s="565"/>
      <c r="FL37" s="565"/>
      <c r="FM37" s="565"/>
      <c r="FN37" s="565"/>
      <c r="FO37" s="565"/>
      <c r="FP37" s="565"/>
      <c r="FQ37" s="565"/>
      <c r="FR37" s="565"/>
      <c r="FS37" s="565"/>
      <c r="FT37" s="565"/>
      <c r="FU37" s="565"/>
      <c r="FV37" s="565"/>
      <c r="FW37" s="565"/>
      <c r="FX37" s="565"/>
      <c r="FY37" s="565"/>
      <c r="FZ37" s="565"/>
      <c r="GA37" s="565"/>
      <c r="GB37" s="565"/>
      <c r="GC37" s="565"/>
      <c r="GD37" s="565"/>
      <c r="GE37" s="565"/>
      <c r="GF37" s="565"/>
      <c r="GG37" s="565"/>
      <c r="GH37" s="565"/>
      <c r="GI37" s="565"/>
      <c r="GJ37" s="565"/>
    </row>
    <row r="38" spans="2:192" x14ac:dyDescent="0.35">
      <c r="E38" s="12" t="s">
        <v>264</v>
      </c>
      <c r="G38" s="12" t="str">
        <f xml:space="preserve"> SMU</f>
        <v>$ 000s</v>
      </c>
      <c r="H38" s="12">
        <f xml:space="preserve"> SUM(J38:GJ38)</f>
        <v>24232.639393308669</v>
      </c>
      <c r="J38" s="12">
        <f t="shared" ref="J38:AO38" si="33">SUM(J35:J37)</f>
        <v>0</v>
      </c>
      <c r="K38" s="12">
        <f t="shared" si="33"/>
        <v>0</v>
      </c>
      <c r="L38" s="12">
        <f t="shared" si="33"/>
        <v>0</v>
      </c>
      <c r="M38" s="12">
        <f t="shared" si="33"/>
        <v>1055.0477649906447</v>
      </c>
      <c r="N38" s="12">
        <f t="shared" si="33"/>
        <v>1074.334578267858</v>
      </c>
      <c r="O38" s="12">
        <f t="shared" si="33"/>
        <v>1028.0658807664831</v>
      </c>
      <c r="P38" s="12">
        <f t="shared" si="33"/>
        <v>986.49308545769634</v>
      </c>
      <c r="Q38" s="12">
        <f t="shared" si="33"/>
        <v>989.9443595994926</v>
      </c>
      <c r="R38" s="12">
        <f t="shared" si="33"/>
        <v>967.61364483290163</v>
      </c>
      <c r="S38" s="12">
        <f t="shared" si="33"/>
        <v>946.9652557429207</v>
      </c>
      <c r="T38" s="12">
        <f t="shared" si="33"/>
        <v>905.81557410360278</v>
      </c>
      <c r="U38" s="12">
        <f t="shared" si="33"/>
        <v>907.76538019177212</v>
      </c>
      <c r="V38" s="12">
        <f t="shared" si="33"/>
        <v>882.38654387945144</v>
      </c>
      <c r="W38" s="12">
        <f t="shared" si="33"/>
        <v>860.28345265306018</v>
      </c>
      <c r="X38" s="12">
        <f t="shared" si="33"/>
        <v>828.71703943637885</v>
      </c>
      <c r="Y38" s="12">
        <f t="shared" si="33"/>
        <v>819.65903922867869</v>
      </c>
      <c r="Z38" s="12">
        <f t="shared" si="33"/>
        <v>791.62197019738153</v>
      </c>
      <c r="AA38" s="12">
        <f t="shared" si="33"/>
        <v>768.06748379522082</v>
      </c>
      <c r="AB38" s="12">
        <f t="shared" si="33"/>
        <v>728.01488457509345</v>
      </c>
      <c r="AC38" s="12">
        <f t="shared" si="33"/>
        <v>726.67167815335654</v>
      </c>
      <c r="AD38" s="12">
        <f t="shared" si="33"/>
        <v>696.57120578721685</v>
      </c>
      <c r="AE38" s="12">
        <f t="shared" si="33"/>
        <v>669.7453186424176</v>
      </c>
      <c r="AF38" s="12">
        <f t="shared" si="33"/>
        <v>630.2672391605555</v>
      </c>
      <c r="AG38" s="12">
        <f t="shared" si="33"/>
        <v>626.95380968417214</v>
      </c>
      <c r="AH38" s="12">
        <f t="shared" si="33"/>
        <v>595.0842426044178</v>
      </c>
      <c r="AI38" s="12">
        <f t="shared" si="33"/>
        <v>564.83674347647161</v>
      </c>
      <c r="AJ38" s="12">
        <f t="shared" si="33"/>
        <v>525.92125370612132</v>
      </c>
      <c r="AK38" s="12">
        <f t="shared" si="33"/>
        <v>520.55431633730427</v>
      </c>
      <c r="AL38" s="12">
        <f t="shared" si="33"/>
        <v>486.72960600906407</v>
      </c>
      <c r="AM38" s="12">
        <f t="shared" si="33"/>
        <v>452.99165529694415</v>
      </c>
      <c r="AN38" s="12">
        <f t="shared" si="33"/>
        <v>419.3649218423846</v>
      </c>
      <c r="AO38" s="12">
        <f t="shared" si="33"/>
        <v>406.77796690607022</v>
      </c>
      <c r="AP38" s="12">
        <f t="shared" ref="AP38:BU38" si="34">SUM(AP35:AP37)</f>
        <v>371.22870379023976</v>
      </c>
      <c r="AQ38" s="12">
        <f t="shared" si="34"/>
        <v>333.82229585255999</v>
      </c>
      <c r="AR38" s="12">
        <f t="shared" si="34"/>
        <v>296.25868307078872</v>
      </c>
      <c r="AS38" s="12">
        <f t="shared" si="34"/>
        <v>288.67125877127137</v>
      </c>
      <c r="AT38" s="12">
        <f t="shared" si="34"/>
        <v>269.06348309277683</v>
      </c>
      <c r="AU38" s="12">
        <f t="shared" si="34"/>
        <v>206.69059826915239</v>
      </c>
      <c r="AV38" s="12">
        <f t="shared" si="34"/>
        <v>169.86427725315113</v>
      </c>
      <c r="AW38" s="12">
        <f t="shared" si="34"/>
        <v>161.36592698902797</v>
      </c>
      <c r="AX38" s="12">
        <f t="shared" si="34"/>
        <v>140.91496028144653</v>
      </c>
      <c r="AY38" s="12">
        <f t="shared" si="34"/>
        <v>71.128219466918253</v>
      </c>
      <c r="AZ38" s="12">
        <f t="shared" si="34"/>
        <v>35.078989793571104</v>
      </c>
      <c r="BA38" s="12">
        <f t="shared" si="34"/>
        <v>25.286101352633558</v>
      </c>
      <c r="BB38" s="12">
        <f t="shared" si="34"/>
        <v>-3.9220578401000246E-13</v>
      </c>
      <c r="BC38" s="12">
        <f t="shared" si="34"/>
        <v>-3.9226351873367101E-13</v>
      </c>
      <c r="BD38" s="12">
        <f t="shared" si="34"/>
        <v>-3.8808916997368214E-13</v>
      </c>
      <c r="BE38" s="12">
        <f t="shared" si="34"/>
        <v>-3.88138828384399E-13</v>
      </c>
      <c r="BF38" s="12">
        <f t="shared" si="34"/>
        <v>-3.9245052903424952E-13</v>
      </c>
      <c r="BG38" s="12">
        <f t="shared" si="34"/>
        <v>-3.9251328416867184E-13</v>
      </c>
      <c r="BH38" s="12">
        <f t="shared" si="34"/>
        <v>-3.840687895717565E-13</v>
      </c>
      <c r="BI38" s="12">
        <f t="shared" si="34"/>
        <v>-3.8839332773932252E-13</v>
      </c>
      <c r="BJ38" s="12">
        <f t="shared" si="34"/>
        <v>-3.9272037611226558E-13</v>
      </c>
      <c r="BK38" s="12">
        <f t="shared" si="34"/>
        <v>-3.9278815165744162E-13</v>
      </c>
      <c r="BL38" s="12">
        <f t="shared" si="34"/>
        <v>-3.8434136513387781E-13</v>
      </c>
      <c r="BM38" s="12">
        <f t="shared" si="34"/>
        <v>-3.8869376112415922E-13</v>
      </c>
      <c r="BN38" s="12">
        <f t="shared" si="34"/>
        <v>-3.9303038647631185E-13</v>
      </c>
      <c r="BO38" s="12">
        <f t="shared" si="34"/>
        <v>-3.9311322325374935E-13</v>
      </c>
      <c r="BP38" s="12">
        <f t="shared" si="34"/>
        <v>-3.8461885196738878E-13</v>
      </c>
      <c r="BQ38" s="12">
        <f t="shared" si="34"/>
        <v>-3.8893584587640366E-13</v>
      </c>
      <c r="BR38" s="12">
        <f t="shared" si="34"/>
        <v>-3.9326634578173977E-13</v>
      </c>
      <c r="BS38" s="12">
        <f t="shared" si="34"/>
        <v>-3.9331529478658922E-13</v>
      </c>
      <c r="BT38" s="12">
        <f t="shared" si="34"/>
        <v>-3.8909102840989364E-13</v>
      </c>
      <c r="BU38" s="12">
        <f t="shared" si="34"/>
        <v>-3.8916427456570092E-13</v>
      </c>
      <c r="BV38" s="12">
        <f t="shared" ref="BV38:DA38" si="35">SUM(BV35:BV37)</f>
        <v>-3.934997948817909E-13</v>
      </c>
      <c r="BW38" s="12">
        <f t="shared" si="35"/>
        <v>-3.935914173780475E-13</v>
      </c>
      <c r="BX38" s="12">
        <f t="shared" si="35"/>
        <v>-3.8511857383127792E-13</v>
      </c>
      <c r="BY38" s="12">
        <f t="shared" si="35"/>
        <v>-3.8948208839428843E-13</v>
      </c>
      <c r="BZ38" s="12">
        <f t="shared" si="35"/>
        <v>-3.9383365219691768E-13</v>
      </c>
      <c r="CA38" s="12">
        <f t="shared" si="35"/>
        <v>-3.939039379474707E-13</v>
      </c>
      <c r="CB38" s="12">
        <f t="shared" si="35"/>
        <v>-3.8542184483958401E-13</v>
      </c>
      <c r="CC38" s="12">
        <f t="shared" si="35"/>
        <v>-3.8977134863671379E-13</v>
      </c>
      <c r="CD38" s="12">
        <f t="shared" si="35"/>
        <v>-3.9411730540450676E-13</v>
      </c>
      <c r="CE38" s="12">
        <f t="shared" si="35"/>
        <v>-3.9419135646312501E-13</v>
      </c>
      <c r="CF38" s="12">
        <f t="shared" si="35"/>
        <v>-3.8568214222323154E-13</v>
      </c>
      <c r="CG38" s="12">
        <f t="shared" si="35"/>
        <v>-3.9002584799163741E-13</v>
      </c>
      <c r="CH38" s="12">
        <f t="shared" si="35"/>
        <v>-3.943733463529498E-13</v>
      </c>
      <c r="CI38" s="12">
        <f t="shared" si="35"/>
        <v>-3.9443359128199519E-13</v>
      </c>
      <c r="CJ38" s="12">
        <f t="shared" si="35"/>
        <v>-3.9019344512780668E-13</v>
      </c>
      <c r="CK38" s="12">
        <f t="shared" si="35"/>
        <v>-3.902728985849535E-13</v>
      </c>
      <c r="CL38" s="12">
        <f t="shared" si="35"/>
        <v>-3.9461558117181988E-13</v>
      </c>
      <c r="CM38" s="12">
        <f t="shared" si="35"/>
        <v>-3.9468335671699607E-13</v>
      </c>
      <c r="CN38" s="12">
        <f t="shared" si="35"/>
        <v>-3.8618677535851019E-13</v>
      </c>
      <c r="CO38" s="12">
        <f t="shared" si="35"/>
        <v>-3.9054726130416388E-13</v>
      </c>
      <c r="CP38" s="12">
        <f t="shared" si="35"/>
        <v>-3.948841731471475E-13</v>
      </c>
      <c r="CQ38" s="12">
        <f t="shared" si="35"/>
        <v>-3.94967009924585E-13</v>
      </c>
      <c r="CR38" s="12">
        <f t="shared" si="35"/>
        <v>-3.8644216147076806E-13</v>
      </c>
      <c r="CS38" s="12">
        <f t="shared" si="35"/>
        <v>-3.9079927773855161E-13</v>
      </c>
      <c r="CT38" s="12">
        <f t="shared" si="35"/>
        <v>-3.9515025491709814E-13</v>
      </c>
      <c r="CU38" s="12">
        <f t="shared" si="35"/>
        <v>-3.951979488192592E-13</v>
      </c>
      <c r="CV38" s="12">
        <f t="shared" si="35"/>
        <v>-3.8667790249746751E-13</v>
      </c>
      <c r="CW38" s="12">
        <f t="shared" si="35"/>
        <v>-3.9104012103052815E-13</v>
      </c>
      <c r="CX38" s="12">
        <f t="shared" si="35"/>
        <v>-3.9541884689242586E-13</v>
      </c>
      <c r="CY38" s="12">
        <f t="shared" si="35"/>
        <v>-3.9549791836179793E-13</v>
      </c>
      <c r="CZ38" s="12">
        <f t="shared" si="35"/>
        <v>-3.9128593016357618E-13</v>
      </c>
      <c r="DA38" s="12">
        <f t="shared" si="35"/>
        <v>-3.9137283238233074E-13</v>
      </c>
      <c r="DB38" s="12">
        <f t="shared" ref="DB38:EG38" si="36">SUM(DB35:DB37)</f>
        <v>-3.9572132664034147E-13</v>
      </c>
      <c r="DC38" s="12">
        <f t="shared" si="36"/>
        <v>-3.957752960559447E-13</v>
      </c>
      <c r="DD38" s="12">
        <f t="shared" si="36"/>
        <v>-3.872463821608108E-13</v>
      </c>
      <c r="DE38" s="12">
        <f t="shared" si="36"/>
        <v>-3.9160498545243169E-13</v>
      </c>
      <c r="DF38" s="12">
        <f t="shared" si="36"/>
        <v>-3.9597360228071914E-13</v>
      </c>
      <c r="DG38" s="12">
        <f t="shared" si="36"/>
        <v>-3.960627145715989E-13</v>
      </c>
      <c r="DH38" s="12">
        <f t="shared" si="36"/>
        <v>-3.8752878026571128E-13</v>
      </c>
      <c r="DI38" s="12">
        <f t="shared" si="36"/>
        <v>-3.9188679693324962E-13</v>
      </c>
      <c r="DJ38" s="12">
        <f t="shared" si="36"/>
        <v>-3.96284867747454E-13</v>
      </c>
      <c r="DK38" s="12">
        <f t="shared" si="36"/>
        <v>-3.963601739087608E-13</v>
      </c>
      <c r="DL38" s="12">
        <f t="shared" si="36"/>
        <v>-3.8779030546720606E-13</v>
      </c>
      <c r="DM38" s="12">
        <f t="shared" si="36"/>
        <v>-3.9218598885781826E-13</v>
      </c>
      <c r="DN38" s="12">
        <f t="shared" si="36"/>
        <v>-3.9654592910665087E-13</v>
      </c>
      <c r="DO38" s="12">
        <f t="shared" si="36"/>
        <v>-3.9659487811150037E-13</v>
      </c>
      <c r="DP38" s="12">
        <f t="shared" si="36"/>
        <v>-3.9237469081854214E-13</v>
      </c>
      <c r="DQ38" s="12">
        <f t="shared" si="36"/>
        <v>-3.9243055653059855E-13</v>
      </c>
      <c r="DR38" s="12">
        <f t="shared" si="36"/>
        <v>-3.9683460272499362E-13</v>
      </c>
      <c r="DS38" s="12">
        <f t="shared" si="36"/>
        <v>-3.9688857214059674E-13</v>
      </c>
      <c r="DT38" s="12">
        <f t="shared" si="36"/>
        <v>-3.8834773476992266E-13</v>
      </c>
      <c r="DU38" s="12">
        <f t="shared" si="36"/>
        <v>-3.9273223137570314E-13</v>
      </c>
      <c r="DV38" s="12">
        <f t="shared" si="36"/>
        <v>-3.9709942939225581E-13</v>
      </c>
      <c r="DW38" s="12">
        <f t="shared" si="36"/>
        <v>-3.9717348045087421E-13</v>
      </c>
      <c r="DX38" s="12">
        <f t="shared" si="36"/>
        <v>-3.8861785469634927E-13</v>
      </c>
      <c r="DY38" s="12">
        <f t="shared" si="36"/>
        <v>-3.9298052342928722E-13</v>
      </c>
      <c r="DZ38" s="12">
        <f t="shared" si="36"/>
        <v>-3.9735170503263363E-13</v>
      </c>
      <c r="EA38" s="12">
        <f t="shared" si="36"/>
        <v>-3.9743454181007103E-13</v>
      </c>
      <c r="EB38" s="12">
        <f t="shared" si="36"/>
        <v>-3.8884131754457484E-13</v>
      </c>
      <c r="EC38" s="12">
        <f t="shared" si="36"/>
        <v>-3.9321764234045992E-13</v>
      </c>
      <c r="ED38" s="12">
        <f t="shared" si="36"/>
        <v>-3.9763033782946879E-13</v>
      </c>
      <c r="EE38" s="12">
        <f t="shared" si="36"/>
        <v>-3.9769685827195654E-13</v>
      </c>
      <c r="EF38" s="12">
        <f t="shared" si="36"/>
        <v>-3.9343986372841759E-13</v>
      </c>
      <c r="EG38" s="12">
        <f t="shared" si="36"/>
        <v>-3.9352428302663615E-13</v>
      </c>
      <c r="EH38" s="12">
        <f t="shared" ref="EH38:FM38" si="37">SUM(EH35:EH37)</f>
        <v>-3.9790269511286174E-13</v>
      </c>
      <c r="EI38" s="12">
        <f t="shared" si="37"/>
        <v>-3.9798051147954537E-13</v>
      </c>
      <c r="EJ38" s="12">
        <f t="shared" si="37"/>
        <v>-3.893827852152754E-13</v>
      </c>
      <c r="EK38" s="12">
        <f t="shared" si="37"/>
        <v>-3.9379740428557849E-13</v>
      </c>
      <c r="EL38" s="12">
        <f t="shared" si="37"/>
        <v>-3.9820642996346579E-13</v>
      </c>
      <c r="EM38" s="12">
        <f t="shared" si="37"/>
        <v>-3.9825412386562686E-13</v>
      </c>
      <c r="EN38" s="12">
        <f t="shared" si="37"/>
        <v>-3.8964308259892277E-13</v>
      </c>
      <c r="EO38" s="12">
        <f t="shared" si="37"/>
        <v>-3.9402831589541165E-13</v>
      </c>
      <c r="EP38" s="12">
        <f t="shared" si="37"/>
        <v>-3.9841603211243642E-13</v>
      </c>
      <c r="EQ38" s="12">
        <f t="shared" si="37"/>
        <v>-3.9849008317105477E-13</v>
      </c>
      <c r="ER38" s="12">
        <f t="shared" si="37"/>
        <v>-3.8989478525763847E-13</v>
      </c>
      <c r="ES38" s="12">
        <f t="shared" si="37"/>
        <v>-3.9431385175703332E-13</v>
      </c>
      <c r="ET38" s="12">
        <f t="shared" si="37"/>
        <v>-3.98732317989925E-13</v>
      </c>
      <c r="EU38" s="12">
        <f t="shared" si="37"/>
        <v>-3.9881264456198552E-13</v>
      </c>
      <c r="EV38" s="12">
        <f t="shared" si="37"/>
        <v>-3.9452117562177592E-13</v>
      </c>
      <c r="EW38" s="12">
        <f t="shared" si="37"/>
        <v>-3.9457083403249268E-13</v>
      </c>
      <c r="EX38" s="12">
        <f t="shared" si="37"/>
        <v>-3.9898584873299117E-13</v>
      </c>
      <c r="EY38" s="12">
        <f t="shared" si="37"/>
        <v>-3.9906240999698645E-13</v>
      </c>
      <c r="EZ38" s="12">
        <f t="shared" si="37"/>
        <v>-3.9045098674250767E-13</v>
      </c>
      <c r="FA38" s="12">
        <f t="shared" si="37"/>
        <v>-3.9484767967223896E-13</v>
      </c>
      <c r="FB38" s="12">
        <f t="shared" si="37"/>
        <v>-3.9926950194058004E-13</v>
      </c>
      <c r="FC38" s="12">
        <f t="shared" si="37"/>
        <v>-3.993259815615602E-13</v>
      </c>
      <c r="FD38" s="12">
        <f t="shared" si="37"/>
        <v>-3.9072356230462903E-13</v>
      </c>
      <c r="FE38" s="12">
        <f t="shared" si="37"/>
        <v>-3.9513569845439638E-13</v>
      </c>
      <c r="FF38" s="12">
        <f t="shared" si="37"/>
        <v>-3.9956319596967666E-13</v>
      </c>
      <c r="FG38" s="12">
        <f t="shared" si="37"/>
        <v>-3.9963348172022959E-13</v>
      </c>
      <c r="FH38" s="12">
        <f t="shared" si="37"/>
        <v>-3.9100104913814E-13</v>
      </c>
      <c r="FI38" s="12">
        <f t="shared" si="37"/>
        <v>-3.9539888803119543E-13</v>
      </c>
      <c r="FJ38" s="12">
        <f t="shared" si="37"/>
        <v>-3.9983806345844644E-13</v>
      </c>
      <c r="FK38" s="12">
        <f t="shared" si="37"/>
        <v>-3.9989203287404962E-13</v>
      </c>
      <c r="FL38" s="12">
        <f t="shared" si="37"/>
        <v>-3.9562607526022475E-13</v>
      </c>
      <c r="FM38" s="12">
        <f t="shared" si="37"/>
        <v>-3.9568566535308495E-13</v>
      </c>
      <c r="FN38" s="12">
        <f t="shared" ref="FN38:GJ38" si="38">SUM(FN35:FN37)</f>
        <v>-4.0012297176872387E-13</v>
      </c>
      <c r="FO38" s="12">
        <f t="shared" si="38"/>
        <v>-4.0020329834078438E-13</v>
      </c>
      <c r="FP38" s="12">
        <f t="shared" si="38"/>
        <v>-3.9159408515843105E-13</v>
      </c>
      <c r="FQ38" s="12">
        <f t="shared" si="38"/>
        <v>-3.9601961816515538E-13</v>
      </c>
      <c r="FR38" s="12">
        <f t="shared" si="38"/>
        <v>-4.0044051274890084E-13</v>
      </c>
      <c r="FS38" s="12">
        <f t="shared" si="38"/>
        <v>-4.0051456380751919E-13</v>
      </c>
      <c r="FT38" s="12">
        <f t="shared" si="38"/>
        <v>-3.9189612834888984E-13</v>
      </c>
      <c r="FU38" s="12">
        <f t="shared" si="38"/>
        <v>-3.9631384424865249E-13</v>
      </c>
      <c r="FV38" s="12">
        <f t="shared" si="38"/>
        <v>-4.0073295167530881E-13</v>
      </c>
      <c r="FW38" s="12">
        <f t="shared" si="38"/>
        <v>-4.0078190068015827E-13</v>
      </c>
      <c r="FX38" s="12">
        <f t="shared" si="38"/>
        <v>-3.9214291973621583E-13</v>
      </c>
      <c r="FY38" s="12">
        <f t="shared" si="38"/>
        <v>-3.9658075820625523E-13</v>
      </c>
      <c r="FZ38" s="12">
        <f t="shared" si="38"/>
        <v>-4.0099024772644035E-13</v>
      </c>
      <c r="GA38" s="12">
        <f t="shared" si="38"/>
        <v>-4.0107684981194328E-13</v>
      </c>
      <c r="GB38" s="12">
        <f t="shared" si="38"/>
        <v>-3.9676449432590742E-13</v>
      </c>
      <c r="GC38" s="12">
        <f t="shared" si="38"/>
        <v>-3.9685760384600152E-13</v>
      </c>
      <c r="GD38" s="12">
        <f t="shared" si="38"/>
        <v>-4.0130276829586371E-13</v>
      </c>
      <c r="GE38" s="12">
        <f t="shared" si="38"/>
        <v>-4.0136677853297442E-13</v>
      </c>
      <c r="GF38" s="12">
        <f t="shared" si="38"/>
        <v>-3.9270648812816945E-13</v>
      </c>
      <c r="GG38" s="12">
        <f t="shared" si="38"/>
        <v>-3.9711955196253262E-13</v>
      </c>
      <c r="GH38" s="12">
        <f t="shared" si="38"/>
        <v>-4.0157638068194505E-13</v>
      </c>
      <c r="GI38" s="12">
        <f t="shared" si="38"/>
        <v>-4.0166925828089008E-13</v>
      </c>
      <c r="GJ38" s="12">
        <f t="shared" si="38"/>
        <v>-3.9301467040786521E-13</v>
      </c>
    </row>
    <row r="41" spans="2:192" x14ac:dyDescent="0.35">
      <c r="B41" s="15" t="s">
        <v>252</v>
      </c>
      <c r="C41" s="313"/>
    </row>
    <row r="42" spans="2:192" x14ac:dyDescent="0.35">
      <c r="E42" s="248" t="str">
        <f xml:space="preserve"> 'FS Qtr'!E$11</f>
        <v>EBITDA</v>
      </c>
      <c r="F42" s="248">
        <f xml:space="preserve"> 'FS Qtr'!F$11</f>
        <v>0</v>
      </c>
      <c r="G42" s="248" t="str">
        <f xml:space="preserve"> 'FS Qtr'!G$11</f>
        <v>$ 000s</v>
      </c>
      <c r="H42" s="248">
        <f xml:space="preserve"> 'FS Qtr'!H$11</f>
        <v>295901.52816415211</v>
      </c>
      <c r="I42" s="248">
        <f xml:space="preserve"> 'FS Qtr'!I$11</f>
        <v>0</v>
      </c>
      <c r="J42" s="248">
        <f xml:space="preserve"> 'FS Qtr'!J$11</f>
        <v>0</v>
      </c>
      <c r="K42" s="248">
        <f xml:space="preserve"> 'FS Qtr'!K$11</f>
        <v>0</v>
      </c>
      <c r="L42" s="248">
        <f xml:space="preserve"> 'FS Qtr'!L$11</f>
        <v>0</v>
      </c>
      <c r="M42" s="248">
        <f xml:space="preserve"> 'FS Qtr'!M$11</f>
        <v>4599.316637931036</v>
      </c>
      <c r="N42" s="248">
        <f xml:space="preserve"> 'FS Qtr'!N$11</f>
        <v>5062.7341379310355</v>
      </c>
      <c r="O42" s="248">
        <f xml:space="preserve"> 'FS Qtr'!O$11</f>
        <v>1896.0478879310335</v>
      </c>
      <c r="P42" s="248">
        <f xml:space="preserve"> 'FS Qtr'!P$11</f>
        <v>1896.0478879310349</v>
      </c>
      <c r="Q42" s="248">
        <f xml:space="preserve"> 'FS Qtr'!Q$11</f>
        <v>4561.4985846628933</v>
      </c>
      <c r="R42" s="248">
        <f xml:space="preserve"> 'FS Qtr'!R$11</f>
        <v>5022.6105249614002</v>
      </c>
      <c r="S42" s="248">
        <f xml:space="preserve"> 'FS Qtr'!S$11</f>
        <v>1871.6789329215985</v>
      </c>
      <c r="T42" s="248">
        <f xml:space="preserve"> 'FS Qtr'!T$11</f>
        <v>1871.6789329215994</v>
      </c>
      <c r="U42" s="248">
        <f xml:space="preserve"> 'FS Qtr'!U$11</f>
        <v>4523.4952838899962</v>
      </c>
      <c r="V42" s="248">
        <f xml:space="preserve"> 'FS Qtr'!V$11</f>
        <v>4982.3131349332871</v>
      </c>
      <c r="W42" s="248">
        <f xml:space="preserve"> 'FS Qtr'!W$11</f>
        <v>1847.0578194707959</v>
      </c>
      <c r="X42" s="248">
        <f xml:space="preserve"> 'FS Qtr'!X$11</f>
        <v>1847.0578194707973</v>
      </c>
      <c r="Y42" s="248">
        <f xml:space="preserve"> 'FS Qtr'!Y$11</f>
        <v>4485.29832231613</v>
      </c>
      <c r="Z42" s="248">
        <f xml:space="preserve"> 'FS Qtr'!Z$11</f>
        <v>4941.8334974835852</v>
      </c>
      <c r="AA42" s="248">
        <f xml:space="preserve"> 'FS Qtr'!AA$11</f>
        <v>1822.1764671726482</v>
      </c>
      <c r="AB42" s="248">
        <f xml:space="preserve"> 'FS Qtr'!AB$11</f>
        <v>1822.1764671726496</v>
      </c>
      <c r="AC42" s="248">
        <f xml:space="preserve"> 'FS Qtr'!AC$11</f>
        <v>4446.8990951291453</v>
      </c>
      <c r="AD42" s="248">
        <f xml:space="preserve"> 'FS Qtr'!AD$11</f>
        <v>4901.1629510171588</v>
      </c>
      <c r="AE42" s="248">
        <f xml:space="preserve"> 'FS Qtr'!AE$11</f>
        <v>1797.0266024490616</v>
      </c>
      <c r="AF42" s="248">
        <f xml:space="preserve"> 'FS Qtr'!AF$11</f>
        <v>1797.0266024490629</v>
      </c>
      <c r="AG42" s="248">
        <f xml:space="preserve"> 'FS Qtr'!AG$11</f>
        <v>4408.2888011194245</v>
      </c>
      <c r="AH42" s="248">
        <f xml:space="preserve"> 'FS Qtr'!AH$11</f>
        <v>4860.2926378239154</v>
      </c>
      <c r="AI42" s="248">
        <f xml:space="preserve"> 'FS Qtr'!AI$11</f>
        <v>1771.5997536765535</v>
      </c>
      <c r="AJ42" s="248">
        <f xml:space="preserve"> 'FS Qtr'!AJ$11</f>
        <v>1771.5997536765553</v>
      </c>
      <c r="AK42" s="248">
        <f xml:space="preserve"> 'FS Qtr'!AK$11</f>
        <v>4369.4584376768125</v>
      </c>
      <c r="AL42" s="248">
        <f xml:space="preserve"> 'FS Qtr'!AL$11</f>
        <v>4819.2134990743161</v>
      </c>
      <c r="AM42" s="248">
        <f xml:space="preserve"> 'FS Qtr'!AM$11</f>
        <v>1745.8872461913693</v>
      </c>
      <c r="AN42" s="248">
        <f xml:space="preserve"> 'FS Qtr'!AN$11</f>
        <v>1745.8872461913707</v>
      </c>
      <c r="AO42" s="248">
        <f xml:space="preserve"> 'FS Qtr'!AO$11</f>
        <v>4330.3987956629135</v>
      </c>
      <c r="AP42" s="248">
        <f xml:space="preserve"> 'FS Qtr'!AP$11</f>
        <v>4777.9162696902804</v>
      </c>
      <c r="AQ42" s="248">
        <f xml:space="preserve"> 'FS Qtr'!AQ$11</f>
        <v>1719.8801971699352</v>
      </c>
      <c r="AR42" s="248">
        <f xml:space="preserve"> 'FS Qtr'!AR$11</f>
        <v>1719.8801971699365</v>
      </c>
      <c r="AS42" s="248">
        <f xml:space="preserve"> 'FS Qtr'!AS$11</f>
        <v>4291.1004541556613</v>
      </c>
      <c r="AT42" s="248">
        <f xml:space="preserve"> 'FS Qtr'!AT$11</f>
        <v>4736.3914730883653</v>
      </c>
      <c r="AU42" s="248">
        <f xml:space="preserve"> 'FS Qtr'!AU$11</f>
        <v>1693.5695103815542</v>
      </c>
      <c r="AV42" s="248">
        <f xml:space="preserve"> 'FS Qtr'!AV$11</f>
        <v>1693.5695103815551</v>
      </c>
      <c r="AW42" s="248">
        <f xml:space="preserve"> 'FS Qtr'!AW$11</f>
        <v>4251.5537750629619</v>
      </c>
      <c r="AX42" s="248">
        <f xml:space="preserve"> 'FS Qtr'!AX$11</f>
        <v>4694.6294157920202</v>
      </c>
      <c r="AY42" s="248">
        <f xml:space="preserve"> 'FS Qtr'!AY$11</f>
        <v>1666.9458708101179</v>
      </c>
      <c r="AZ42" s="248">
        <f xml:space="preserve"> 'FS Qtr'!AZ$11</f>
        <v>1666.9458708101197</v>
      </c>
      <c r="BA42" s="248">
        <f xml:space="preserve"> 'FS Qtr'!BA$11</f>
        <v>4211.7488976021314</v>
      </c>
      <c r="BB42" s="248">
        <f xml:space="preserve"> 'FS Qtr'!BB$11</f>
        <v>4652.6201819096523</v>
      </c>
      <c r="BC42" s="248">
        <f xml:space="preserve"> 'FS Qtr'!BC$11</f>
        <v>1639.9997391415895</v>
      </c>
      <c r="BD42" s="248">
        <f xml:space="preserve"> 'FS Qtr'!BD$11</f>
        <v>1639.9997391415909</v>
      </c>
      <c r="BE42" s="248">
        <f xml:space="preserve"> 'FS Qtr'!BE$11</f>
        <v>4171.675732641781</v>
      </c>
      <c r="BF42" s="248">
        <f xml:space="preserve"> 'FS Qtr'!BF$11</f>
        <v>4610.3536274751368</v>
      </c>
      <c r="BG42" s="248">
        <f xml:space="preserve"> 'FS Qtr'!BG$11</f>
        <v>1612.7213461138797</v>
      </c>
      <c r="BH42" s="248">
        <f xml:space="preserve"> 'FS Qtr'!BH$11</f>
        <v>1612.7213461138811</v>
      </c>
      <c r="BI42" s="248">
        <f xml:space="preserve"> 'FS Qtr'!BI$11</f>
        <v>4131.323956902701</v>
      </c>
      <c r="BJ42" s="248">
        <f xml:space="preserve"> 'FS Qtr'!BJ$11</f>
        <v>4567.8193746473326</v>
      </c>
      <c r="BK42" s="248">
        <f xml:space="preserve"> 'FS Qtr'!BK$11</f>
        <v>1585.1006867256831</v>
      </c>
      <c r="BL42" s="248">
        <f xml:space="preserve"> 'FS Qtr'!BL$11</f>
        <v>1585.1006867256845</v>
      </c>
      <c r="BM42" s="248">
        <f xml:space="preserve"> 'FS Qtr'!BM$11</f>
        <v>4090.6830070141964</v>
      </c>
      <c r="BN42" s="248">
        <f xml:space="preserve"> 'FS Qtr'!BN$11</f>
        <v>4525.0068057650724</v>
      </c>
      <c r="BO42" s="248">
        <f xml:space="preserve"> 'FS Qtr'!BO$11</f>
        <v>1557.127514300746</v>
      </c>
      <c r="BP42" s="248">
        <f xml:space="preserve"> 'FS Qtr'!BP$11</f>
        <v>1557.127514300747</v>
      </c>
      <c r="BQ42" s="248">
        <f xml:space="preserve"> 'FS Qtr'!BQ$11</f>
        <v>4049.742073422316</v>
      </c>
      <c r="BR42" s="248">
        <f xml:space="preserve"> 'FS Qtr'!BR$11</f>
        <v>4481.9050572540345</v>
      </c>
      <c r="BS42" s="248">
        <f xml:space="preserve"> 'FS Qtr'!BS$11</f>
        <v>1528.7913344039571</v>
      </c>
      <c r="BT42" s="248">
        <f xml:space="preserve"> 'FS Qtr'!BT$11</f>
        <v>1528.7913344039584</v>
      </c>
      <c r="BU42" s="248">
        <f xml:space="preserve"> 'FS Qtr'!BU$11</f>
        <v>4008.4900941461974</v>
      </c>
      <c r="BV42" s="248">
        <f xml:space="preserve"> 'FS Qtr'!BV$11</f>
        <v>4438.503013381739</v>
      </c>
      <c r="BW42" s="248">
        <f xml:space="preserve"> 'FS Qtr'!BW$11</f>
        <v>1500.0813986055414</v>
      </c>
      <c r="BX42" s="248">
        <f xml:space="preserve"> 'FS Qtr'!BX$11</f>
        <v>1500.0813986055427</v>
      </c>
      <c r="BY42" s="248">
        <f xml:space="preserve"> 'FS Qtr'!BY$11</f>
        <v>3966.9157483787808</v>
      </c>
      <c r="BZ42" s="248">
        <f xml:space="preserve"> 'FS Qtr'!BZ$11</f>
        <v>4394.7892998569305</v>
      </c>
      <c r="CA42" s="248">
        <f xml:space="preserve"> 'FS Qtr'!CA$11</f>
        <v>1470.9866980895699</v>
      </c>
      <c r="CB42" s="248">
        <f xml:space="preserve"> 'FS Qtr'!CB$11</f>
        <v>1470.9866980895713</v>
      </c>
      <c r="CC42" s="248">
        <f xml:space="preserve"> 'FS Qtr'!CC$11</f>
        <v>3925.0074499279799</v>
      </c>
      <c r="CD42" s="248">
        <f xml:space="preserve"> 'FS Qtr'!CD$11</f>
        <v>4350.7522772694238</v>
      </c>
      <c r="CE42" s="248">
        <f xml:space="preserve"> 'FS Qtr'!CE$11</f>
        <v>1441.4959571028942</v>
      </c>
      <c r="CF42" s="248">
        <f xml:space="preserve"> 'FS Qtr'!CF$11</f>
        <v>1441.4959571028951</v>
      </c>
      <c r="CG42" s="248">
        <f xml:space="preserve"> 'FS Qtr'!CG$11</f>
        <v>3882.7533404943206</v>
      </c>
      <c r="CH42" s="248">
        <f xml:space="preserve"> 'FS Qtr'!CH$11</f>
        <v>4306.3800343664025</v>
      </c>
      <c r="CI42" s="248">
        <f xml:space="preserve"> 'FS Qtr'!CI$11</f>
        <v>1411.597626240502</v>
      </c>
      <c r="CJ42" s="248">
        <f xml:space="preserve"> 'FS Qtr'!CJ$11</f>
        <v>1411.5976262405029</v>
      </c>
      <c r="CK42" s="248">
        <f xml:space="preserve"> 'FS Qtr'!CK$11</f>
        <v>3840.1412827809454</v>
      </c>
      <c r="CL42" s="248">
        <f xml:space="preserve"> 'FS Qtr'!CL$11</f>
        <v>4261.6603811611267</v>
      </c>
      <c r="CM42" s="248">
        <f xml:space="preserve"> 'FS Qtr'!CM$11</f>
        <v>1381.2798755632159</v>
      </c>
      <c r="CN42" s="248">
        <f xml:space="preserve"> 'FS Qtr'!CN$11</f>
        <v>1381.2798755632173</v>
      </c>
      <c r="CO42" s="248">
        <f xml:space="preserve"> 'FS Qtr'!CO$11</f>
        <v>3797.1588534318289</v>
      </c>
      <c r="CP42" s="248">
        <f xml:space="preserve"> 'FS Qtr'!CP$11</f>
        <v>4216.5808418698207</v>
      </c>
      <c r="CQ42" s="248">
        <f xml:space="preserve"> 'FS Qtr'!CQ$11</f>
        <v>1350.5305875435413</v>
      </c>
      <c r="CR42" s="248">
        <f xml:space="preserve"> 'FS Qtr'!CR$11</f>
        <v>1350.5305875435427</v>
      </c>
      <c r="CS42" s="248">
        <f xml:space="preserve"> 'FS Qtr'!CS$11</f>
        <v>3753.7933357938555</v>
      </c>
      <c r="CT42" s="248">
        <f xml:space="preserve"> 'FS Qtr'!CT$11</f>
        <v>4171.1286476724526</v>
      </c>
      <c r="CU42" s="248">
        <f xml:space="preserve"> 'FS Qtr'!CU$11</f>
        <v>1319.3373498353585</v>
      </c>
      <c r="CV42" s="248">
        <f xml:space="preserve"> 'FS Qtr'!CV$11</f>
        <v>1319.3373498353603</v>
      </c>
      <c r="CW42" s="248">
        <f xml:space="preserve"> 'FS Qtr'!CW$11</f>
        <v>3710.0317124983821</v>
      </c>
      <c r="CX42" s="248">
        <f xml:space="preserve"> 'FS Qtr'!CX$11</f>
        <v>4125.2907292930086</v>
      </c>
      <c r="CY42" s="248">
        <f xml:space="preserve"> 'FS Qtr'!CY$11</f>
        <v>1287.6874478630623</v>
      </c>
      <c r="CZ42" s="248">
        <f xml:space="preserve"> 'FS Qtr'!CZ$11</f>
        <v>1287.6874478630637</v>
      </c>
      <c r="DA42" s="248">
        <f xml:space="preserve"> 'FS Qtr'!DA$11</f>
        <v>3665.8606578577883</v>
      </c>
      <c r="DB42" s="248">
        <f xml:space="preserve"> 'FS Qtr'!DB$11</f>
        <v>4079.0537093947287</v>
      </c>
      <c r="DC42" s="248">
        <f xml:space="preserve"> 'FS Qtr'!DC$11</f>
        <v>1255.5678572256288</v>
      </c>
      <c r="DD42" s="248">
        <f xml:space="preserve"> 'FS Qtr'!DD$11</f>
        <v>1255.5678572256302</v>
      </c>
      <c r="DE42" s="248">
        <f xml:space="preserve"> 'FS Qtr'!DE$11</f>
        <v>3621.2665300723384</v>
      </c>
      <c r="DF42" s="248">
        <f xml:space="preserve"> 'FS Qtr'!DF$11</f>
        <v>4032.4038947857125</v>
      </c>
      <c r="DG42" s="248">
        <f xml:space="preserve"> 'FS Qtr'!DG$11</f>
        <v>1222.9652359109857</v>
      </c>
      <c r="DH42" s="248">
        <f xml:space="preserve"> 'FS Qtr'!DH$11</f>
        <v>1222.9652359109871</v>
      </c>
      <c r="DI42" s="248">
        <f xml:space="preserve"> 'FS Qtr'!DI$11</f>
        <v>0</v>
      </c>
      <c r="DJ42" s="248">
        <f xml:space="preserve"> 'FS Qtr'!DJ$11</f>
        <v>0</v>
      </c>
      <c r="DK42" s="248">
        <f xml:space="preserve"> 'FS Qtr'!DK$11</f>
        <v>0</v>
      </c>
      <c r="DL42" s="248">
        <f xml:space="preserve"> 'FS Qtr'!DL$11</f>
        <v>0</v>
      </c>
      <c r="DM42" s="248">
        <f xml:space="preserve"> 'FS Qtr'!DM$11</f>
        <v>0</v>
      </c>
      <c r="DN42" s="248">
        <f xml:space="preserve"> 'FS Qtr'!DN$11</f>
        <v>0</v>
      </c>
      <c r="DO42" s="248">
        <f xml:space="preserve"> 'FS Qtr'!DO$11</f>
        <v>0</v>
      </c>
      <c r="DP42" s="248">
        <f xml:space="preserve"> 'FS Qtr'!DP$11</f>
        <v>0</v>
      </c>
      <c r="DQ42" s="248">
        <f xml:space="preserve"> 'FS Qtr'!DQ$11</f>
        <v>0</v>
      </c>
      <c r="DR42" s="248">
        <f xml:space="preserve"> 'FS Qtr'!DR$11</f>
        <v>0</v>
      </c>
      <c r="DS42" s="248">
        <f xml:space="preserve"> 'FS Qtr'!DS$11</f>
        <v>0</v>
      </c>
      <c r="DT42" s="248">
        <f xml:space="preserve"> 'FS Qtr'!DT$11</f>
        <v>0</v>
      </c>
      <c r="DU42" s="248">
        <f xml:space="preserve"> 'FS Qtr'!DU$11</f>
        <v>0</v>
      </c>
      <c r="DV42" s="248">
        <f xml:space="preserve"> 'FS Qtr'!DV$11</f>
        <v>0</v>
      </c>
      <c r="DW42" s="248">
        <f xml:space="preserve"> 'FS Qtr'!DW$11</f>
        <v>0</v>
      </c>
      <c r="DX42" s="248">
        <f xml:space="preserve"> 'FS Qtr'!DX$11</f>
        <v>0</v>
      </c>
      <c r="DY42" s="248">
        <f xml:space="preserve"> 'FS Qtr'!DY$11</f>
        <v>0</v>
      </c>
      <c r="DZ42" s="248">
        <f xml:space="preserve"> 'FS Qtr'!DZ$11</f>
        <v>0</v>
      </c>
      <c r="EA42" s="248">
        <f xml:space="preserve"> 'FS Qtr'!EA$11</f>
        <v>0</v>
      </c>
      <c r="EB42" s="248">
        <f xml:space="preserve"> 'FS Qtr'!EB$11</f>
        <v>0</v>
      </c>
      <c r="EC42" s="248">
        <f xml:space="preserve"> 'FS Qtr'!EC$11</f>
        <v>0</v>
      </c>
      <c r="ED42" s="248">
        <f xml:space="preserve"> 'FS Qtr'!ED$11</f>
        <v>0</v>
      </c>
      <c r="EE42" s="248">
        <f xml:space="preserve"> 'FS Qtr'!EE$11</f>
        <v>0</v>
      </c>
      <c r="EF42" s="248">
        <f xml:space="preserve"> 'FS Qtr'!EF$11</f>
        <v>0</v>
      </c>
      <c r="EG42" s="248">
        <f xml:space="preserve"> 'FS Qtr'!EG$11</f>
        <v>0</v>
      </c>
      <c r="EH42" s="248">
        <f xml:space="preserve"> 'FS Qtr'!EH$11</f>
        <v>0</v>
      </c>
      <c r="EI42" s="248">
        <f xml:space="preserve"> 'FS Qtr'!EI$11</f>
        <v>0</v>
      </c>
      <c r="EJ42" s="248">
        <f xml:space="preserve"> 'FS Qtr'!EJ$11</f>
        <v>0</v>
      </c>
      <c r="EK42" s="248">
        <f xml:space="preserve"> 'FS Qtr'!EK$11</f>
        <v>0</v>
      </c>
      <c r="EL42" s="248">
        <f xml:space="preserve"> 'FS Qtr'!EL$11</f>
        <v>0</v>
      </c>
      <c r="EM42" s="248">
        <f xml:space="preserve"> 'FS Qtr'!EM$11</f>
        <v>0</v>
      </c>
      <c r="EN42" s="248">
        <f xml:space="preserve"> 'FS Qtr'!EN$11</f>
        <v>0</v>
      </c>
      <c r="EO42" s="248">
        <f xml:space="preserve"> 'FS Qtr'!EO$11</f>
        <v>0</v>
      </c>
      <c r="EP42" s="248">
        <f xml:space="preserve"> 'FS Qtr'!EP$11</f>
        <v>0</v>
      </c>
      <c r="EQ42" s="248">
        <f xml:space="preserve"> 'FS Qtr'!EQ$11</f>
        <v>0</v>
      </c>
      <c r="ER42" s="248">
        <f xml:space="preserve"> 'FS Qtr'!ER$11</f>
        <v>0</v>
      </c>
      <c r="ES42" s="248">
        <f xml:space="preserve"> 'FS Qtr'!ES$11</f>
        <v>0</v>
      </c>
      <c r="ET42" s="248">
        <f xml:space="preserve"> 'FS Qtr'!ET$11</f>
        <v>0</v>
      </c>
      <c r="EU42" s="248">
        <f xml:space="preserve"> 'FS Qtr'!EU$11</f>
        <v>0</v>
      </c>
      <c r="EV42" s="248">
        <f xml:space="preserve"> 'FS Qtr'!EV$11</f>
        <v>0</v>
      </c>
      <c r="EW42" s="248">
        <f xml:space="preserve"> 'FS Qtr'!EW$11</f>
        <v>0</v>
      </c>
      <c r="EX42" s="248">
        <f xml:space="preserve"> 'FS Qtr'!EX$11</f>
        <v>0</v>
      </c>
      <c r="EY42" s="248">
        <f xml:space="preserve"> 'FS Qtr'!EY$11</f>
        <v>0</v>
      </c>
      <c r="EZ42" s="248">
        <f xml:space="preserve"> 'FS Qtr'!EZ$11</f>
        <v>0</v>
      </c>
      <c r="FA42" s="248">
        <f xml:space="preserve"> 'FS Qtr'!FA$11</f>
        <v>0</v>
      </c>
      <c r="FB42" s="248">
        <f xml:space="preserve"> 'FS Qtr'!FB$11</f>
        <v>0</v>
      </c>
      <c r="FC42" s="248">
        <f xml:space="preserve"> 'FS Qtr'!FC$11</f>
        <v>0</v>
      </c>
      <c r="FD42" s="248">
        <f xml:space="preserve"> 'FS Qtr'!FD$11</f>
        <v>0</v>
      </c>
      <c r="FE42" s="248">
        <f xml:space="preserve"> 'FS Qtr'!FE$11</f>
        <v>0</v>
      </c>
      <c r="FF42" s="248">
        <f xml:space="preserve"> 'FS Qtr'!FF$11</f>
        <v>0</v>
      </c>
      <c r="FG42" s="248">
        <f xml:space="preserve"> 'FS Qtr'!FG$11</f>
        <v>0</v>
      </c>
      <c r="FH42" s="248">
        <f xml:space="preserve"> 'FS Qtr'!FH$11</f>
        <v>0</v>
      </c>
      <c r="FI42" s="248">
        <f xml:space="preserve"> 'FS Qtr'!FI$11</f>
        <v>0</v>
      </c>
      <c r="FJ42" s="248">
        <f xml:space="preserve"> 'FS Qtr'!FJ$11</f>
        <v>0</v>
      </c>
      <c r="FK42" s="248">
        <f xml:space="preserve"> 'FS Qtr'!FK$11</f>
        <v>0</v>
      </c>
      <c r="FL42" s="248">
        <f xml:space="preserve"> 'FS Qtr'!FL$11</f>
        <v>0</v>
      </c>
      <c r="FM42" s="248">
        <f xml:space="preserve"> 'FS Qtr'!FM$11</f>
        <v>0</v>
      </c>
      <c r="FN42" s="248">
        <f xml:space="preserve"> 'FS Qtr'!FN$11</f>
        <v>0</v>
      </c>
      <c r="FO42" s="248">
        <f xml:space="preserve"> 'FS Qtr'!FO$11</f>
        <v>0</v>
      </c>
      <c r="FP42" s="248">
        <f xml:space="preserve"> 'FS Qtr'!FP$11</f>
        <v>0</v>
      </c>
      <c r="FQ42" s="248">
        <f xml:space="preserve"> 'FS Qtr'!FQ$11</f>
        <v>0</v>
      </c>
      <c r="FR42" s="248">
        <f xml:space="preserve"> 'FS Qtr'!FR$11</f>
        <v>0</v>
      </c>
      <c r="FS42" s="248">
        <f xml:space="preserve"> 'FS Qtr'!FS$11</f>
        <v>0</v>
      </c>
      <c r="FT42" s="248">
        <f xml:space="preserve"> 'FS Qtr'!FT$11</f>
        <v>0</v>
      </c>
      <c r="FU42" s="248">
        <f xml:space="preserve"> 'FS Qtr'!FU$11</f>
        <v>0</v>
      </c>
      <c r="FV42" s="248">
        <f xml:space="preserve"> 'FS Qtr'!FV$11</f>
        <v>0</v>
      </c>
      <c r="FW42" s="248">
        <f xml:space="preserve"> 'FS Qtr'!FW$11</f>
        <v>0</v>
      </c>
      <c r="FX42" s="248">
        <f xml:space="preserve"> 'FS Qtr'!FX$11</f>
        <v>0</v>
      </c>
      <c r="FY42" s="248">
        <f xml:space="preserve"> 'FS Qtr'!FY$11</f>
        <v>0</v>
      </c>
      <c r="FZ42" s="248">
        <f xml:space="preserve"> 'FS Qtr'!FZ$11</f>
        <v>0</v>
      </c>
      <c r="GA42" s="248">
        <f xml:space="preserve"> 'FS Qtr'!GA$11</f>
        <v>0</v>
      </c>
      <c r="GB42" s="248">
        <f xml:space="preserve"> 'FS Qtr'!GB$11</f>
        <v>0</v>
      </c>
      <c r="GC42" s="248">
        <f xml:space="preserve"> 'FS Qtr'!GC$11</f>
        <v>0</v>
      </c>
      <c r="GD42" s="248">
        <f xml:space="preserve"> 'FS Qtr'!GD$11</f>
        <v>0</v>
      </c>
      <c r="GE42" s="248">
        <f xml:space="preserve"> 'FS Qtr'!GE$11</f>
        <v>0</v>
      </c>
      <c r="GF42" s="248">
        <f xml:space="preserve"> 'FS Qtr'!GF$11</f>
        <v>0</v>
      </c>
      <c r="GG42" s="248">
        <f xml:space="preserve"> 'FS Qtr'!GG$11</f>
        <v>0</v>
      </c>
      <c r="GH42" s="248">
        <f xml:space="preserve"> 'FS Qtr'!GH$11</f>
        <v>0</v>
      </c>
      <c r="GI42" s="248">
        <f xml:space="preserve"> 'FS Qtr'!GI$11</f>
        <v>0</v>
      </c>
      <c r="GJ42" s="248">
        <f xml:space="preserve"> 'FS Qtr'!GJ$11</f>
        <v>0</v>
      </c>
    </row>
    <row r="43" spans="2:192" x14ac:dyDescent="0.35">
      <c r="D43" s="60" t="s">
        <v>256</v>
      </c>
      <c r="E43" s="100" t="str">
        <f t="shared" ref="E43:AJ43" si="39" xml:space="preserve"> E$21</f>
        <v>Tax depreciation</v>
      </c>
      <c r="F43" s="100">
        <f t="shared" si="39"/>
        <v>0</v>
      </c>
      <c r="G43" s="100" t="str">
        <f t="shared" si="39"/>
        <v>$ 000s</v>
      </c>
      <c r="H43" s="100">
        <f t="shared" si="39"/>
        <v>100000.00000000004</v>
      </c>
      <c r="I43" s="100">
        <f t="shared" si="39"/>
        <v>0</v>
      </c>
      <c r="J43" s="100">
        <f t="shared" si="39"/>
        <v>0</v>
      </c>
      <c r="K43" s="100">
        <f t="shared" si="39"/>
        <v>0</v>
      </c>
      <c r="L43" s="100">
        <f t="shared" si="39"/>
        <v>0</v>
      </c>
      <c r="M43" s="100">
        <f t="shared" si="39"/>
        <v>5000</v>
      </c>
      <c r="N43" s="100">
        <f t="shared" si="39"/>
        <v>4750</v>
      </c>
      <c r="O43" s="100">
        <f t="shared" si="39"/>
        <v>4512.5</v>
      </c>
      <c r="P43" s="100">
        <f t="shared" si="39"/>
        <v>4286.875</v>
      </c>
      <c r="Q43" s="100">
        <f t="shared" si="39"/>
        <v>4072.53125</v>
      </c>
      <c r="R43" s="100">
        <f t="shared" si="39"/>
        <v>3868.9046875000004</v>
      </c>
      <c r="S43" s="100">
        <f t="shared" si="39"/>
        <v>3675.459453125</v>
      </c>
      <c r="T43" s="100">
        <f t="shared" si="39"/>
        <v>3491.6864804687498</v>
      </c>
      <c r="U43" s="100">
        <f t="shared" si="39"/>
        <v>3317.1021564453122</v>
      </c>
      <c r="V43" s="100">
        <f t="shared" si="39"/>
        <v>3151.2470486230468</v>
      </c>
      <c r="W43" s="100">
        <f t="shared" si="39"/>
        <v>2993.6846961918945</v>
      </c>
      <c r="X43" s="100">
        <f t="shared" si="39"/>
        <v>2844.0004613822998</v>
      </c>
      <c r="Y43" s="100">
        <f t="shared" si="39"/>
        <v>2701.8004383131847</v>
      </c>
      <c r="Z43" s="100">
        <f t="shared" si="39"/>
        <v>2566.7104163975255</v>
      </c>
      <c r="AA43" s="100">
        <f t="shared" si="39"/>
        <v>2438.3748955776496</v>
      </c>
      <c r="AB43" s="100">
        <f t="shared" si="39"/>
        <v>2316.4561507987669</v>
      </c>
      <c r="AC43" s="100">
        <f t="shared" si="39"/>
        <v>2200.6333432588285</v>
      </c>
      <c r="AD43" s="100">
        <f t="shared" si="39"/>
        <v>2090.6016760958873</v>
      </c>
      <c r="AE43" s="100">
        <f t="shared" si="39"/>
        <v>1986.0715922910929</v>
      </c>
      <c r="AF43" s="100">
        <f t="shared" si="39"/>
        <v>1886.7680126765383</v>
      </c>
      <c r="AG43" s="100">
        <f t="shared" si="39"/>
        <v>1792.4296120427114</v>
      </c>
      <c r="AH43" s="100">
        <f t="shared" si="39"/>
        <v>1702.8081314405758</v>
      </c>
      <c r="AI43" s="100">
        <f t="shared" si="39"/>
        <v>1617.6677248685471</v>
      </c>
      <c r="AJ43" s="100">
        <f t="shared" si="39"/>
        <v>1536.7843386251197</v>
      </c>
      <c r="AK43" s="100">
        <f t="shared" ref="AK43:BP43" si="40" xml:space="preserve"> AK$21</f>
        <v>1459.9451216938637</v>
      </c>
      <c r="AL43" s="100">
        <f t="shared" si="40"/>
        <v>1386.9478656091705</v>
      </c>
      <c r="AM43" s="100">
        <f t="shared" si="40"/>
        <v>1317.6004723287119</v>
      </c>
      <c r="AN43" s="100">
        <f t="shared" si="40"/>
        <v>1251.7204487122763</v>
      </c>
      <c r="AO43" s="100">
        <f t="shared" si="40"/>
        <v>1189.1344262766625</v>
      </c>
      <c r="AP43" s="100">
        <f t="shared" si="40"/>
        <v>1129.6777049628295</v>
      </c>
      <c r="AQ43" s="100">
        <f t="shared" si="40"/>
        <v>1073.1938197146881</v>
      </c>
      <c r="AR43" s="100">
        <f t="shared" si="40"/>
        <v>1019.5341287289535</v>
      </c>
      <c r="AS43" s="100">
        <f t="shared" si="40"/>
        <v>968.55742229250598</v>
      </c>
      <c r="AT43" s="100">
        <f t="shared" si="40"/>
        <v>920.12955117788067</v>
      </c>
      <c r="AU43" s="100">
        <f t="shared" si="40"/>
        <v>874.12307361898661</v>
      </c>
      <c r="AV43" s="100">
        <f t="shared" si="40"/>
        <v>830.41691993803727</v>
      </c>
      <c r="AW43" s="100">
        <f t="shared" si="40"/>
        <v>788.89607394113546</v>
      </c>
      <c r="AX43" s="100">
        <f t="shared" si="40"/>
        <v>749.45127024407861</v>
      </c>
      <c r="AY43" s="100">
        <f t="shared" si="40"/>
        <v>711.97870673187469</v>
      </c>
      <c r="AZ43" s="100">
        <f t="shared" si="40"/>
        <v>676.37977139528095</v>
      </c>
      <c r="BA43" s="100">
        <f t="shared" si="40"/>
        <v>642.56078282551698</v>
      </c>
      <c r="BB43" s="100">
        <f t="shared" si="40"/>
        <v>610.43274368424102</v>
      </c>
      <c r="BC43" s="100">
        <f t="shared" si="40"/>
        <v>579.91110650002895</v>
      </c>
      <c r="BD43" s="100">
        <f t="shared" si="40"/>
        <v>550.91555117502753</v>
      </c>
      <c r="BE43" s="100">
        <f t="shared" si="40"/>
        <v>523.36977361627612</v>
      </c>
      <c r="BF43" s="100">
        <f t="shared" si="40"/>
        <v>497.20128493546235</v>
      </c>
      <c r="BG43" s="100">
        <f t="shared" si="40"/>
        <v>472.3412206886893</v>
      </c>
      <c r="BH43" s="100">
        <f t="shared" si="40"/>
        <v>448.72415965425483</v>
      </c>
      <c r="BI43" s="100">
        <f t="shared" si="40"/>
        <v>426.28795167154203</v>
      </c>
      <c r="BJ43" s="100">
        <f t="shared" si="40"/>
        <v>404.97355408796494</v>
      </c>
      <c r="BK43" s="100">
        <f t="shared" si="40"/>
        <v>384.72487638356671</v>
      </c>
      <c r="BL43" s="100">
        <f t="shared" si="40"/>
        <v>365.48863256438835</v>
      </c>
      <c r="BM43" s="100">
        <f t="shared" si="40"/>
        <v>347.21420093616894</v>
      </c>
      <c r="BN43" s="100">
        <f t="shared" si="40"/>
        <v>329.8534908893605</v>
      </c>
      <c r="BO43" s="100">
        <f t="shared" si="40"/>
        <v>313.3608163448925</v>
      </c>
      <c r="BP43" s="100">
        <f t="shared" si="40"/>
        <v>297.69277552764783</v>
      </c>
      <c r="BQ43" s="100">
        <f t="shared" ref="BQ43:CV43" si="41" xml:space="preserve"> BQ$21</f>
        <v>282.80813675126547</v>
      </c>
      <c r="BR43" s="100">
        <f t="shared" si="41"/>
        <v>268.6677299137022</v>
      </c>
      <c r="BS43" s="100">
        <f t="shared" si="41"/>
        <v>255.23434341801709</v>
      </c>
      <c r="BT43" s="100">
        <f t="shared" si="41"/>
        <v>242.47262624711621</v>
      </c>
      <c r="BU43" s="100">
        <f t="shared" si="41"/>
        <v>230.34899493476041</v>
      </c>
      <c r="BV43" s="100">
        <f t="shared" si="41"/>
        <v>218.8315451880224</v>
      </c>
      <c r="BW43" s="100">
        <f t="shared" si="41"/>
        <v>207.88996792862127</v>
      </c>
      <c r="BX43" s="100">
        <f t="shared" si="41"/>
        <v>197.49546953219021</v>
      </c>
      <c r="BY43" s="100">
        <f t="shared" si="41"/>
        <v>187.62069605558068</v>
      </c>
      <c r="BZ43" s="100">
        <f t="shared" si="41"/>
        <v>178.23966125280165</v>
      </c>
      <c r="CA43" s="100">
        <f t="shared" si="41"/>
        <v>169.32767819016158</v>
      </c>
      <c r="CB43" s="100">
        <f t="shared" si="41"/>
        <v>160.86129428065348</v>
      </c>
      <c r="CC43" s="100">
        <f t="shared" si="41"/>
        <v>152.8182295666208</v>
      </c>
      <c r="CD43" s="100">
        <f t="shared" si="41"/>
        <v>145.17731808828975</v>
      </c>
      <c r="CE43" s="100">
        <f t="shared" si="41"/>
        <v>137.91845218387527</v>
      </c>
      <c r="CF43" s="100">
        <f t="shared" si="41"/>
        <v>131.02252957468153</v>
      </c>
      <c r="CG43" s="100">
        <f t="shared" si="41"/>
        <v>124.47140309594745</v>
      </c>
      <c r="CH43" s="100">
        <f t="shared" si="41"/>
        <v>118.24783294115008</v>
      </c>
      <c r="CI43" s="100">
        <f t="shared" si="41"/>
        <v>112.33544129409256</v>
      </c>
      <c r="CJ43" s="100">
        <f t="shared" si="41"/>
        <v>106.71866922938794</v>
      </c>
      <c r="CK43" s="100">
        <f t="shared" si="41"/>
        <v>101.38273576791855</v>
      </c>
      <c r="CL43" s="100">
        <f t="shared" si="41"/>
        <v>96.313598979522624</v>
      </c>
      <c r="CM43" s="100">
        <f t="shared" si="41"/>
        <v>91.497919030546484</v>
      </c>
      <c r="CN43" s="100">
        <f t="shared" si="41"/>
        <v>86.923023079019174</v>
      </c>
      <c r="CO43" s="100">
        <f t="shared" si="41"/>
        <v>82.576871925068204</v>
      </c>
      <c r="CP43" s="100">
        <f t="shared" si="41"/>
        <v>78.4480283288148</v>
      </c>
      <c r="CQ43" s="100">
        <f t="shared" si="41"/>
        <v>74.525626912374051</v>
      </c>
      <c r="CR43" s="100">
        <f t="shared" si="41"/>
        <v>70.799345566755349</v>
      </c>
      <c r="CS43" s="100">
        <f t="shared" si="41"/>
        <v>67.259378288417579</v>
      </c>
      <c r="CT43" s="100">
        <f t="shared" si="41"/>
        <v>63.896409373996704</v>
      </c>
      <c r="CU43" s="100">
        <f t="shared" si="41"/>
        <v>60.701588905296866</v>
      </c>
      <c r="CV43" s="100">
        <f t="shared" si="41"/>
        <v>57.666509460032024</v>
      </c>
      <c r="CW43" s="100">
        <f t="shared" ref="CW43:EB43" si="42" xml:space="preserve"> CW$21</f>
        <v>54.783183987030419</v>
      </c>
      <c r="CX43" s="100">
        <f t="shared" si="42"/>
        <v>52.044024787678893</v>
      </c>
      <c r="CY43" s="100">
        <f t="shared" si="42"/>
        <v>49.441823548294956</v>
      </c>
      <c r="CZ43" s="100">
        <f t="shared" si="42"/>
        <v>46.969732370880209</v>
      </c>
      <c r="DA43" s="100">
        <f t="shared" si="42"/>
        <v>44.621245752336193</v>
      </c>
      <c r="DB43" s="100">
        <f t="shared" si="42"/>
        <v>42.390183464719385</v>
      </c>
      <c r="DC43" s="100">
        <f t="shared" si="42"/>
        <v>40.270674291483417</v>
      </c>
      <c r="DD43" s="100">
        <f t="shared" si="42"/>
        <v>38.257140576909244</v>
      </c>
      <c r="DE43" s="100">
        <f t="shared" si="42"/>
        <v>36.344283548063785</v>
      </c>
      <c r="DF43" s="100">
        <f t="shared" si="42"/>
        <v>34.527069370660591</v>
      </c>
      <c r="DG43" s="100">
        <f t="shared" si="42"/>
        <v>32.800715902127564</v>
      </c>
      <c r="DH43" s="100">
        <f t="shared" si="42"/>
        <v>623.21360214042375</v>
      </c>
      <c r="DI43" s="100">
        <f t="shared" si="42"/>
        <v>0</v>
      </c>
      <c r="DJ43" s="100">
        <f t="shared" si="42"/>
        <v>0</v>
      </c>
      <c r="DK43" s="100">
        <f t="shared" si="42"/>
        <v>0</v>
      </c>
      <c r="DL43" s="100">
        <f t="shared" si="42"/>
        <v>0</v>
      </c>
      <c r="DM43" s="100">
        <f t="shared" si="42"/>
        <v>0</v>
      </c>
      <c r="DN43" s="100">
        <f t="shared" si="42"/>
        <v>0</v>
      </c>
      <c r="DO43" s="100">
        <f t="shared" si="42"/>
        <v>0</v>
      </c>
      <c r="DP43" s="100">
        <f t="shared" si="42"/>
        <v>0</v>
      </c>
      <c r="DQ43" s="100">
        <f t="shared" si="42"/>
        <v>0</v>
      </c>
      <c r="DR43" s="100">
        <f t="shared" si="42"/>
        <v>0</v>
      </c>
      <c r="DS43" s="100">
        <f t="shared" si="42"/>
        <v>0</v>
      </c>
      <c r="DT43" s="100">
        <f t="shared" si="42"/>
        <v>0</v>
      </c>
      <c r="DU43" s="100">
        <f t="shared" si="42"/>
        <v>0</v>
      </c>
      <c r="DV43" s="100">
        <f t="shared" si="42"/>
        <v>0</v>
      </c>
      <c r="DW43" s="100">
        <f t="shared" si="42"/>
        <v>0</v>
      </c>
      <c r="DX43" s="100">
        <f t="shared" si="42"/>
        <v>0</v>
      </c>
      <c r="DY43" s="100">
        <f t="shared" si="42"/>
        <v>0</v>
      </c>
      <c r="DZ43" s="100">
        <f t="shared" si="42"/>
        <v>0</v>
      </c>
      <c r="EA43" s="100">
        <f t="shared" si="42"/>
        <v>0</v>
      </c>
      <c r="EB43" s="100">
        <f t="shared" si="42"/>
        <v>0</v>
      </c>
      <c r="EC43" s="100">
        <f t="shared" ref="EC43:FH43" si="43" xml:space="preserve"> EC$21</f>
        <v>0</v>
      </c>
      <c r="ED43" s="100">
        <f t="shared" si="43"/>
        <v>0</v>
      </c>
      <c r="EE43" s="100">
        <f t="shared" si="43"/>
        <v>0</v>
      </c>
      <c r="EF43" s="100">
        <f t="shared" si="43"/>
        <v>0</v>
      </c>
      <c r="EG43" s="100">
        <f t="shared" si="43"/>
        <v>0</v>
      </c>
      <c r="EH43" s="100">
        <f t="shared" si="43"/>
        <v>0</v>
      </c>
      <c r="EI43" s="100">
        <f t="shared" si="43"/>
        <v>0</v>
      </c>
      <c r="EJ43" s="100">
        <f t="shared" si="43"/>
        <v>0</v>
      </c>
      <c r="EK43" s="100">
        <f t="shared" si="43"/>
        <v>0</v>
      </c>
      <c r="EL43" s="100">
        <f t="shared" si="43"/>
        <v>0</v>
      </c>
      <c r="EM43" s="100">
        <f t="shared" si="43"/>
        <v>0</v>
      </c>
      <c r="EN43" s="100">
        <f t="shared" si="43"/>
        <v>0</v>
      </c>
      <c r="EO43" s="100">
        <f t="shared" si="43"/>
        <v>0</v>
      </c>
      <c r="EP43" s="100">
        <f t="shared" si="43"/>
        <v>0</v>
      </c>
      <c r="EQ43" s="100">
        <f t="shared" si="43"/>
        <v>0</v>
      </c>
      <c r="ER43" s="100">
        <f t="shared" si="43"/>
        <v>0</v>
      </c>
      <c r="ES43" s="100">
        <f t="shared" si="43"/>
        <v>0</v>
      </c>
      <c r="ET43" s="100">
        <f t="shared" si="43"/>
        <v>0</v>
      </c>
      <c r="EU43" s="100">
        <f t="shared" si="43"/>
        <v>0</v>
      </c>
      <c r="EV43" s="100">
        <f t="shared" si="43"/>
        <v>0</v>
      </c>
      <c r="EW43" s="100">
        <f t="shared" si="43"/>
        <v>0</v>
      </c>
      <c r="EX43" s="100">
        <f t="shared" si="43"/>
        <v>0</v>
      </c>
      <c r="EY43" s="100">
        <f t="shared" si="43"/>
        <v>0</v>
      </c>
      <c r="EZ43" s="100">
        <f t="shared" si="43"/>
        <v>0</v>
      </c>
      <c r="FA43" s="100">
        <f t="shared" si="43"/>
        <v>0</v>
      </c>
      <c r="FB43" s="100">
        <f t="shared" si="43"/>
        <v>0</v>
      </c>
      <c r="FC43" s="100">
        <f t="shared" si="43"/>
        <v>0</v>
      </c>
      <c r="FD43" s="100">
        <f t="shared" si="43"/>
        <v>0</v>
      </c>
      <c r="FE43" s="100">
        <f t="shared" si="43"/>
        <v>0</v>
      </c>
      <c r="FF43" s="100">
        <f t="shared" si="43"/>
        <v>0</v>
      </c>
      <c r="FG43" s="100">
        <f t="shared" si="43"/>
        <v>0</v>
      </c>
      <c r="FH43" s="100">
        <f t="shared" si="43"/>
        <v>0</v>
      </c>
      <c r="FI43" s="100">
        <f t="shared" ref="FI43:GJ43" si="44" xml:space="preserve"> FI$21</f>
        <v>0</v>
      </c>
      <c r="FJ43" s="100">
        <f t="shared" si="44"/>
        <v>0</v>
      </c>
      <c r="FK43" s="100">
        <f t="shared" si="44"/>
        <v>0</v>
      </c>
      <c r="FL43" s="100">
        <f t="shared" si="44"/>
        <v>0</v>
      </c>
      <c r="FM43" s="100">
        <f t="shared" si="44"/>
        <v>0</v>
      </c>
      <c r="FN43" s="100">
        <f t="shared" si="44"/>
        <v>0</v>
      </c>
      <c r="FO43" s="100">
        <f t="shared" si="44"/>
        <v>0</v>
      </c>
      <c r="FP43" s="100">
        <f t="shared" si="44"/>
        <v>0</v>
      </c>
      <c r="FQ43" s="100">
        <f t="shared" si="44"/>
        <v>0</v>
      </c>
      <c r="FR43" s="100">
        <f t="shared" si="44"/>
        <v>0</v>
      </c>
      <c r="FS43" s="100">
        <f t="shared" si="44"/>
        <v>0</v>
      </c>
      <c r="FT43" s="100">
        <f t="shared" si="44"/>
        <v>0</v>
      </c>
      <c r="FU43" s="100">
        <f t="shared" si="44"/>
        <v>0</v>
      </c>
      <c r="FV43" s="100">
        <f t="shared" si="44"/>
        <v>0</v>
      </c>
      <c r="FW43" s="100">
        <f t="shared" si="44"/>
        <v>0</v>
      </c>
      <c r="FX43" s="100">
        <f t="shared" si="44"/>
        <v>0</v>
      </c>
      <c r="FY43" s="100">
        <f t="shared" si="44"/>
        <v>0</v>
      </c>
      <c r="FZ43" s="100">
        <f t="shared" si="44"/>
        <v>0</v>
      </c>
      <c r="GA43" s="100">
        <f t="shared" si="44"/>
        <v>0</v>
      </c>
      <c r="GB43" s="100">
        <f t="shared" si="44"/>
        <v>0</v>
      </c>
      <c r="GC43" s="100">
        <f t="shared" si="44"/>
        <v>0</v>
      </c>
      <c r="GD43" s="100">
        <f t="shared" si="44"/>
        <v>0</v>
      </c>
      <c r="GE43" s="100">
        <f t="shared" si="44"/>
        <v>0</v>
      </c>
      <c r="GF43" s="100">
        <f t="shared" si="44"/>
        <v>0</v>
      </c>
      <c r="GG43" s="100">
        <f t="shared" si="44"/>
        <v>0</v>
      </c>
      <c r="GH43" s="100">
        <f t="shared" si="44"/>
        <v>0</v>
      </c>
      <c r="GI43" s="100">
        <f t="shared" si="44"/>
        <v>0</v>
      </c>
      <c r="GJ43" s="100">
        <f t="shared" si="44"/>
        <v>0</v>
      </c>
    </row>
    <row r="44" spans="2:192" x14ac:dyDescent="0.35">
      <c r="D44" s="60" t="s">
        <v>256</v>
      </c>
      <c r="E44" s="100" t="str">
        <f t="shared" ref="E44:AJ44" si="45" xml:space="preserve"> E$38</f>
        <v>Interest deduction for tax</v>
      </c>
      <c r="F44" s="100">
        <f t="shared" si="45"/>
        <v>0</v>
      </c>
      <c r="G44" s="100" t="str">
        <f t="shared" si="45"/>
        <v>$ 000s</v>
      </c>
      <c r="H44" s="100">
        <f t="shared" si="45"/>
        <v>24232.639393308669</v>
      </c>
      <c r="I44" s="100">
        <f t="shared" si="45"/>
        <v>0</v>
      </c>
      <c r="J44" s="100">
        <f t="shared" si="45"/>
        <v>0</v>
      </c>
      <c r="K44" s="100">
        <f t="shared" si="45"/>
        <v>0</v>
      </c>
      <c r="L44" s="100">
        <f t="shared" si="45"/>
        <v>0</v>
      </c>
      <c r="M44" s="100">
        <f t="shared" si="45"/>
        <v>1055.0477649906447</v>
      </c>
      <c r="N44" s="100">
        <f t="shared" si="45"/>
        <v>1074.334578267858</v>
      </c>
      <c r="O44" s="100">
        <f t="shared" si="45"/>
        <v>1028.0658807664831</v>
      </c>
      <c r="P44" s="100">
        <f t="shared" si="45"/>
        <v>986.49308545769634</v>
      </c>
      <c r="Q44" s="100">
        <f t="shared" si="45"/>
        <v>989.9443595994926</v>
      </c>
      <c r="R44" s="100">
        <f t="shared" si="45"/>
        <v>967.61364483290163</v>
      </c>
      <c r="S44" s="100">
        <f t="shared" si="45"/>
        <v>946.9652557429207</v>
      </c>
      <c r="T44" s="100">
        <f t="shared" si="45"/>
        <v>905.81557410360278</v>
      </c>
      <c r="U44" s="100">
        <f t="shared" si="45"/>
        <v>907.76538019177212</v>
      </c>
      <c r="V44" s="100">
        <f t="shared" si="45"/>
        <v>882.38654387945144</v>
      </c>
      <c r="W44" s="100">
        <f t="shared" si="45"/>
        <v>860.28345265306018</v>
      </c>
      <c r="X44" s="100">
        <f t="shared" si="45"/>
        <v>828.71703943637885</v>
      </c>
      <c r="Y44" s="100">
        <f t="shared" si="45"/>
        <v>819.65903922867869</v>
      </c>
      <c r="Z44" s="100">
        <f t="shared" si="45"/>
        <v>791.62197019738153</v>
      </c>
      <c r="AA44" s="100">
        <f t="shared" si="45"/>
        <v>768.06748379522082</v>
      </c>
      <c r="AB44" s="100">
        <f t="shared" si="45"/>
        <v>728.01488457509345</v>
      </c>
      <c r="AC44" s="100">
        <f t="shared" si="45"/>
        <v>726.67167815335654</v>
      </c>
      <c r="AD44" s="100">
        <f t="shared" si="45"/>
        <v>696.57120578721685</v>
      </c>
      <c r="AE44" s="100">
        <f t="shared" si="45"/>
        <v>669.7453186424176</v>
      </c>
      <c r="AF44" s="100">
        <f t="shared" si="45"/>
        <v>630.2672391605555</v>
      </c>
      <c r="AG44" s="100">
        <f t="shared" si="45"/>
        <v>626.95380968417214</v>
      </c>
      <c r="AH44" s="100">
        <f t="shared" si="45"/>
        <v>595.0842426044178</v>
      </c>
      <c r="AI44" s="100">
        <f t="shared" si="45"/>
        <v>564.83674347647161</v>
      </c>
      <c r="AJ44" s="100">
        <f t="shared" si="45"/>
        <v>525.92125370612132</v>
      </c>
      <c r="AK44" s="100">
        <f t="shared" ref="AK44:BP44" si="46" xml:space="preserve"> AK$38</f>
        <v>520.55431633730427</v>
      </c>
      <c r="AL44" s="100">
        <f t="shared" si="46"/>
        <v>486.72960600906407</v>
      </c>
      <c r="AM44" s="100">
        <f t="shared" si="46"/>
        <v>452.99165529694415</v>
      </c>
      <c r="AN44" s="100">
        <f t="shared" si="46"/>
        <v>419.3649218423846</v>
      </c>
      <c r="AO44" s="100">
        <f t="shared" si="46"/>
        <v>406.77796690607022</v>
      </c>
      <c r="AP44" s="100">
        <f t="shared" si="46"/>
        <v>371.22870379023976</v>
      </c>
      <c r="AQ44" s="100">
        <f t="shared" si="46"/>
        <v>333.82229585255999</v>
      </c>
      <c r="AR44" s="100">
        <f t="shared" si="46"/>
        <v>296.25868307078872</v>
      </c>
      <c r="AS44" s="100">
        <f t="shared" si="46"/>
        <v>288.67125877127137</v>
      </c>
      <c r="AT44" s="100">
        <f t="shared" si="46"/>
        <v>269.06348309277683</v>
      </c>
      <c r="AU44" s="100">
        <f t="shared" si="46"/>
        <v>206.69059826915239</v>
      </c>
      <c r="AV44" s="100">
        <f t="shared" si="46"/>
        <v>169.86427725315113</v>
      </c>
      <c r="AW44" s="100">
        <f t="shared" si="46"/>
        <v>161.36592698902797</v>
      </c>
      <c r="AX44" s="100">
        <f t="shared" si="46"/>
        <v>140.91496028144653</v>
      </c>
      <c r="AY44" s="100">
        <f t="shared" si="46"/>
        <v>71.128219466918253</v>
      </c>
      <c r="AZ44" s="100">
        <f t="shared" si="46"/>
        <v>35.078989793571104</v>
      </c>
      <c r="BA44" s="100">
        <f t="shared" si="46"/>
        <v>25.286101352633558</v>
      </c>
      <c r="BB44" s="100">
        <f t="shared" si="46"/>
        <v>-3.9220578401000246E-13</v>
      </c>
      <c r="BC44" s="100">
        <f t="shared" si="46"/>
        <v>-3.9226351873367101E-13</v>
      </c>
      <c r="BD44" s="100">
        <f t="shared" si="46"/>
        <v>-3.8808916997368214E-13</v>
      </c>
      <c r="BE44" s="100">
        <f t="shared" si="46"/>
        <v>-3.88138828384399E-13</v>
      </c>
      <c r="BF44" s="100">
        <f t="shared" si="46"/>
        <v>-3.9245052903424952E-13</v>
      </c>
      <c r="BG44" s="100">
        <f t="shared" si="46"/>
        <v>-3.9251328416867184E-13</v>
      </c>
      <c r="BH44" s="100">
        <f t="shared" si="46"/>
        <v>-3.840687895717565E-13</v>
      </c>
      <c r="BI44" s="100">
        <f t="shared" si="46"/>
        <v>-3.8839332773932252E-13</v>
      </c>
      <c r="BJ44" s="100">
        <f t="shared" si="46"/>
        <v>-3.9272037611226558E-13</v>
      </c>
      <c r="BK44" s="100">
        <f t="shared" si="46"/>
        <v>-3.9278815165744162E-13</v>
      </c>
      <c r="BL44" s="100">
        <f t="shared" si="46"/>
        <v>-3.8434136513387781E-13</v>
      </c>
      <c r="BM44" s="100">
        <f t="shared" si="46"/>
        <v>-3.8869376112415922E-13</v>
      </c>
      <c r="BN44" s="100">
        <f t="shared" si="46"/>
        <v>-3.9303038647631185E-13</v>
      </c>
      <c r="BO44" s="100">
        <f t="shared" si="46"/>
        <v>-3.9311322325374935E-13</v>
      </c>
      <c r="BP44" s="100">
        <f t="shared" si="46"/>
        <v>-3.8461885196738878E-13</v>
      </c>
      <c r="BQ44" s="100">
        <f t="shared" ref="BQ44:CV44" si="47" xml:space="preserve"> BQ$38</f>
        <v>-3.8893584587640366E-13</v>
      </c>
      <c r="BR44" s="100">
        <f t="shared" si="47"/>
        <v>-3.9326634578173977E-13</v>
      </c>
      <c r="BS44" s="100">
        <f t="shared" si="47"/>
        <v>-3.9331529478658922E-13</v>
      </c>
      <c r="BT44" s="100">
        <f t="shared" si="47"/>
        <v>-3.8909102840989364E-13</v>
      </c>
      <c r="BU44" s="100">
        <f t="shared" si="47"/>
        <v>-3.8916427456570092E-13</v>
      </c>
      <c r="BV44" s="100">
        <f t="shared" si="47"/>
        <v>-3.934997948817909E-13</v>
      </c>
      <c r="BW44" s="100">
        <f t="shared" si="47"/>
        <v>-3.935914173780475E-13</v>
      </c>
      <c r="BX44" s="100">
        <f t="shared" si="47"/>
        <v>-3.8511857383127792E-13</v>
      </c>
      <c r="BY44" s="100">
        <f t="shared" si="47"/>
        <v>-3.8948208839428843E-13</v>
      </c>
      <c r="BZ44" s="100">
        <f t="shared" si="47"/>
        <v>-3.9383365219691768E-13</v>
      </c>
      <c r="CA44" s="100">
        <f t="shared" si="47"/>
        <v>-3.939039379474707E-13</v>
      </c>
      <c r="CB44" s="100">
        <f t="shared" si="47"/>
        <v>-3.8542184483958401E-13</v>
      </c>
      <c r="CC44" s="100">
        <f t="shared" si="47"/>
        <v>-3.8977134863671379E-13</v>
      </c>
      <c r="CD44" s="100">
        <f t="shared" si="47"/>
        <v>-3.9411730540450676E-13</v>
      </c>
      <c r="CE44" s="100">
        <f t="shared" si="47"/>
        <v>-3.9419135646312501E-13</v>
      </c>
      <c r="CF44" s="100">
        <f t="shared" si="47"/>
        <v>-3.8568214222323154E-13</v>
      </c>
      <c r="CG44" s="100">
        <f t="shared" si="47"/>
        <v>-3.9002584799163741E-13</v>
      </c>
      <c r="CH44" s="100">
        <f t="shared" si="47"/>
        <v>-3.943733463529498E-13</v>
      </c>
      <c r="CI44" s="100">
        <f t="shared" si="47"/>
        <v>-3.9443359128199519E-13</v>
      </c>
      <c r="CJ44" s="100">
        <f t="shared" si="47"/>
        <v>-3.9019344512780668E-13</v>
      </c>
      <c r="CK44" s="100">
        <f t="shared" si="47"/>
        <v>-3.902728985849535E-13</v>
      </c>
      <c r="CL44" s="100">
        <f t="shared" si="47"/>
        <v>-3.9461558117181988E-13</v>
      </c>
      <c r="CM44" s="100">
        <f t="shared" si="47"/>
        <v>-3.9468335671699607E-13</v>
      </c>
      <c r="CN44" s="100">
        <f t="shared" si="47"/>
        <v>-3.8618677535851019E-13</v>
      </c>
      <c r="CO44" s="100">
        <f t="shared" si="47"/>
        <v>-3.9054726130416388E-13</v>
      </c>
      <c r="CP44" s="100">
        <f t="shared" si="47"/>
        <v>-3.948841731471475E-13</v>
      </c>
      <c r="CQ44" s="100">
        <f t="shared" si="47"/>
        <v>-3.94967009924585E-13</v>
      </c>
      <c r="CR44" s="100">
        <f t="shared" si="47"/>
        <v>-3.8644216147076806E-13</v>
      </c>
      <c r="CS44" s="100">
        <f t="shared" si="47"/>
        <v>-3.9079927773855161E-13</v>
      </c>
      <c r="CT44" s="100">
        <f t="shared" si="47"/>
        <v>-3.9515025491709814E-13</v>
      </c>
      <c r="CU44" s="100">
        <f t="shared" si="47"/>
        <v>-3.951979488192592E-13</v>
      </c>
      <c r="CV44" s="100">
        <f t="shared" si="47"/>
        <v>-3.8667790249746751E-13</v>
      </c>
      <c r="CW44" s="100">
        <f t="shared" ref="CW44:EB44" si="48" xml:space="preserve"> CW$38</f>
        <v>-3.9104012103052815E-13</v>
      </c>
      <c r="CX44" s="100">
        <f t="shared" si="48"/>
        <v>-3.9541884689242586E-13</v>
      </c>
      <c r="CY44" s="100">
        <f t="shared" si="48"/>
        <v>-3.9549791836179793E-13</v>
      </c>
      <c r="CZ44" s="100">
        <f t="shared" si="48"/>
        <v>-3.9128593016357618E-13</v>
      </c>
      <c r="DA44" s="100">
        <f t="shared" si="48"/>
        <v>-3.9137283238233074E-13</v>
      </c>
      <c r="DB44" s="100">
        <f t="shared" si="48"/>
        <v>-3.9572132664034147E-13</v>
      </c>
      <c r="DC44" s="100">
        <f t="shared" si="48"/>
        <v>-3.957752960559447E-13</v>
      </c>
      <c r="DD44" s="100">
        <f t="shared" si="48"/>
        <v>-3.872463821608108E-13</v>
      </c>
      <c r="DE44" s="100">
        <f t="shared" si="48"/>
        <v>-3.9160498545243169E-13</v>
      </c>
      <c r="DF44" s="100">
        <f t="shared" si="48"/>
        <v>-3.9597360228071914E-13</v>
      </c>
      <c r="DG44" s="100">
        <f t="shared" si="48"/>
        <v>-3.960627145715989E-13</v>
      </c>
      <c r="DH44" s="100">
        <f t="shared" si="48"/>
        <v>-3.8752878026571128E-13</v>
      </c>
      <c r="DI44" s="100">
        <f t="shared" si="48"/>
        <v>-3.9188679693324962E-13</v>
      </c>
      <c r="DJ44" s="100">
        <f t="shared" si="48"/>
        <v>-3.96284867747454E-13</v>
      </c>
      <c r="DK44" s="100">
        <f t="shared" si="48"/>
        <v>-3.963601739087608E-13</v>
      </c>
      <c r="DL44" s="100">
        <f t="shared" si="48"/>
        <v>-3.8779030546720606E-13</v>
      </c>
      <c r="DM44" s="100">
        <f t="shared" si="48"/>
        <v>-3.9218598885781826E-13</v>
      </c>
      <c r="DN44" s="100">
        <f t="shared" si="48"/>
        <v>-3.9654592910665087E-13</v>
      </c>
      <c r="DO44" s="100">
        <f t="shared" si="48"/>
        <v>-3.9659487811150037E-13</v>
      </c>
      <c r="DP44" s="100">
        <f t="shared" si="48"/>
        <v>-3.9237469081854214E-13</v>
      </c>
      <c r="DQ44" s="100">
        <f t="shared" si="48"/>
        <v>-3.9243055653059855E-13</v>
      </c>
      <c r="DR44" s="100">
        <f t="shared" si="48"/>
        <v>-3.9683460272499362E-13</v>
      </c>
      <c r="DS44" s="100">
        <f t="shared" si="48"/>
        <v>-3.9688857214059674E-13</v>
      </c>
      <c r="DT44" s="100">
        <f t="shared" si="48"/>
        <v>-3.8834773476992266E-13</v>
      </c>
      <c r="DU44" s="100">
        <f t="shared" si="48"/>
        <v>-3.9273223137570314E-13</v>
      </c>
      <c r="DV44" s="100">
        <f t="shared" si="48"/>
        <v>-3.9709942939225581E-13</v>
      </c>
      <c r="DW44" s="100">
        <f t="shared" si="48"/>
        <v>-3.9717348045087421E-13</v>
      </c>
      <c r="DX44" s="100">
        <f t="shared" si="48"/>
        <v>-3.8861785469634927E-13</v>
      </c>
      <c r="DY44" s="100">
        <f t="shared" si="48"/>
        <v>-3.9298052342928722E-13</v>
      </c>
      <c r="DZ44" s="100">
        <f t="shared" si="48"/>
        <v>-3.9735170503263363E-13</v>
      </c>
      <c r="EA44" s="100">
        <f t="shared" si="48"/>
        <v>-3.9743454181007103E-13</v>
      </c>
      <c r="EB44" s="100">
        <f t="shared" si="48"/>
        <v>-3.8884131754457484E-13</v>
      </c>
      <c r="EC44" s="100">
        <f t="shared" ref="EC44:FH44" si="49" xml:space="preserve"> EC$38</f>
        <v>-3.9321764234045992E-13</v>
      </c>
      <c r="ED44" s="100">
        <f t="shared" si="49"/>
        <v>-3.9763033782946879E-13</v>
      </c>
      <c r="EE44" s="100">
        <f t="shared" si="49"/>
        <v>-3.9769685827195654E-13</v>
      </c>
      <c r="EF44" s="100">
        <f t="shared" si="49"/>
        <v>-3.9343986372841759E-13</v>
      </c>
      <c r="EG44" s="100">
        <f t="shared" si="49"/>
        <v>-3.9352428302663615E-13</v>
      </c>
      <c r="EH44" s="100">
        <f t="shared" si="49"/>
        <v>-3.9790269511286174E-13</v>
      </c>
      <c r="EI44" s="100">
        <f t="shared" si="49"/>
        <v>-3.9798051147954537E-13</v>
      </c>
      <c r="EJ44" s="100">
        <f t="shared" si="49"/>
        <v>-3.893827852152754E-13</v>
      </c>
      <c r="EK44" s="100">
        <f t="shared" si="49"/>
        <v>-3.9379740428557849E-13</v>
      </c>
      <c r="EL44" s="100">
        <f t="shared" si="49"/>
        <v>-3.9820642996346579E-13</v>
      </c>
      <c r="EM44" s="100">
        <f t="shared" si="49"/>
        <v>-3.9825412386562686E-13</v>
      </c>
      <c r="EN44" s="100">
        <f t="shared" si="49"/>
        <v>-3.8964308259892277E-13</v>
      </c>
      <c r="EO44" s="100">
        <f t="shared" si="49"/>
        <v>-3.9402831589541165E-13</v>
      </c>
      <c r="EP44" s="100">
        <f t="shared" si="49"/>
        <v>-3.9841603211243642E-13</v>
      </c>
      <c r="EQ44" s="100">
        <f t="shared" si="49"/>
        <v>-3.9849008317105477E-13</v>
      </c>
      <c r="ER44" s="100">
        <f t="shared" si="49"/>
        <v>-3.8989478525763847E-13</v>
      </c>
      <c r="ES44" s="100">
        <f t="shared" si="49"/>
        <v>-3.9431385175703332E-13</v>
      </c>
      <c r="ET44" s="100">
        <f t="shared" si="49"/>
        <v>-3.98732317989925E-13</v>
      </c>
      <c r="EU44" s="100">
        <f t="shared" si="49"/>
        <v>-3.9881264456198552E-13</v>
      </c>
      <c r="EV44" s="100">
        <f t="shared" si="49"/>
        <v>-3.9452117562177592E-13</v>
      </c>
      <c r="EW44" s="100">
        <f t="shared" si="49"/>
        <v>-3.9457083403249268E-13</v>
      </c>
      <c r="EX44" s="100">
        <f t="shared" si="49"/>
        <v>-3.9898584873299117E-13</v>
      </c>
      <c r="EY44" s="100">
        <f t="shared" si="49"/>
        <v>-3.9906240999698645E-13</v>
      </c>
      <c r="EZ44" s="100">
        <f t="shared" si="49"/>
        <v>-3.9045098674250767E-13</v>
      </c>
      <c r="FA44" s="100">
        <f t="shared" si="49"/>
        <v>-3.9484767967223896E-13</v>
      </c>
      <c r="FB44" s="100">
        <f t="shared" si="49"/>
        <v>-3.9926950194058004E-13</v>
      </c>
      <c r="FC44" s="100">
        <f t="shared" si="49"/>
        <v>-3.993259815615602E-13</v>
      </c>
      <c r="FD44" s="100">
        <f t="shared" si="49"/>
        <v>-3.9072356230462903E-13</v>
      </c>
      <c r="FE44" s="100">
        <f t="shared" si="49"/>
        <v>-3.9513569845439638E-13</v>
      </c>
      <c r="FF44" s="100">
        <f t="shared" si="49"/>
        <v>-3.9956319596967666E-13</v>
      </c>
      <c r="FG44" s="100">
        <f t="shared" si="49"/>
        <v>-3.9963348172022959E-13</v>
      </c>
      <c r="FH44" s="100">
        <f t="shared" si="49"/>
        <v>-3.9100104913814E-13</v>
      </c>
      <c r="FI44" s="100">
        <f t="shared" ref="FI44:GJ44" si="50" xml:space="preserve"> FI$38</f>
        <v>-3.9539888803119543E-13</v>
      </c>
      <c r="FJ44" s="100">
        <f t="shared" si="50"/>
        <v>-3.9983806345844644E-13</v>
      </c>
      <c r="FK44" s="100">
        <f t="shared" si="50"/>
        <v>-3.9989203287404962E-13</v>
      </c>
      <c r="FL44" s="100">
        <f t="shared" si="50"/>
        <v>-3.9562607526022475E-13</v>
      </c>
      <c r="FM44" s="100">
        <f t="shared" si="50"/>
        <v>-3.9568566535308495E-13</v>
      </c>
      <c r="FN44" s="100">
        <f t="shared" si="50"/>
        <v>-4.0012297176872387E-13</v>
      </c>
      <c r="FO44" s="100">
        <f t="shared" si="50"/>
        <v>-4.0020329834078438E-13</v>
      </c>
      <c r="FP44" s="100">
        <f t="shared" si="50"/>
        <v>-3.9159408515843105E-13</v>
      </c>
      <c r="FQ44" s="100">
        <f t="shared" si="50"/>
        <v>-3.9601961816515538E-13</v>
      </c>
      <c r="FR44" s="100">
        <f t="shared" si="50"/>
        <v>-4.0044051274890084E-13</v>
      </c>
      <c r="FS44" s="100">
        <f t="shared" si="50"/>
        <v>-4.0051456380751919E-13</v>
      </c>
      <c r="FT44" s="100">
        <f t="shared" si="50"/>
        <v>-3.9189612834888984E-13</v>
      </c>
      <c r="FU44" s="100">
        <f t="shared" si="50"/>
        <v>-3.9631384424865249E-13</v>
      </c>
      <c r="FV44" s="100">
        <f t="shared" si="50"/>
        <v>-4.0073295167530881E-13</v>
      </c>
      <c r="FW44" s="100">
        <f t="shared" si="50"/>
        <v>-4.0078190068015827E-13</v>
      </c>
      <c r="FX44" s="100">
        <f t="shared" si="50"/>
        <v>-3.9214291973621583E-13</v>
      </c>
      <c r="FY44" s="100">
        <f t="shared" si="50"/>
        <v>-3.9658075820625523E-13</v>
      </c>
      <c r="FZ44" s="100">
        <f t="shared" si="50"/>
        <v>-4.0099024772644035E-13</v>
      </c>
      <c r="GA44" s="100">
        <f t="shared" si="50"/>
        <v>-4.0107684981194328E-13</v>
      </c>
      <c r="GB44" s="100">
        <f t="shared" si="50"/>
        <v>-3.9676449432590742E-13</v>
      </c>
      <c r="GC44" s="100">
        <f t="shared" si="50"/>
        <v>-3.9685760384600152E-13</v>
      </c>
      <c r="GD44" s="100">
        <f t="shared" si="50"/>
        <v>-4.0130276829586371E-13</v>
      </c>
      <c r="GE44" s="100">
        <f t="shared" si="50"/>
        <v>-4.0136677853297442E-13</v>
      </c>
      <c r="GF44" s="100">
        <f t="shared" si="50"/>
        <v>-3.9270648812816945E-13</v>
      </c>
      <c r="GG44" s="100">
        <f t="shared" si="50"/>
        <v>-3.9711955196253262E-13</v>
      </c>
      <c r="GH44" s="100">
        <f t="shared" si="50"/>
        <v>-4.0157638068194505E-13</v>
      </c>
      <c r="GI44" s="100">
        <f t="shared" si="50"/>
        <v>-4.0166925828089008E-13</v>
      </c>
      <c r="GJ44" s="100">
        <f t="shared" si="50"/>
        <v>-3.9301467040786521E-13</v>
      </c>
    </row>
    <row r="45" spans="2:192" x14ac:dyDescent="0.35">
      <c r="E45" s="12" t="s">
        <v>272</v>
      </c>
      <c r="G45" s="12" t="str">
        <f xml:space="preserve"> SMU</f>
        <v>$ 000s</v>
      </c>
      <c r="H45" s="12">
        <f xml:space="preserve"> SUM(J45:GJ45)</f>
        <v>171668.88877084348</v>
      </c>
      <c r="J45" s="12">
        <f t="shared" ref="J45:AO45" si="51" xml:space="preserve"> J42 - J43 - J44</f>
        <v>0</v>
      </c>
      <c r="K45" s="12">
        <f t="shared" si="51"/>
        <v>0</v>
      </c>
      <c r="L45" s="12">
        <f t="shared" si="51"/>
        <v>0</v>
      </c>
      <c r="M45" s="12">
        <f t="shared" si="51"/>
        <v>-1455.7311270596088</v>
      </c>
      <c r="N45" s="12">
        <f t="shared" si="51"/>
        <v>-761.60044033682243</v>
      </c>
      <c r="O45" s="12">
        <f t="shared" si="51"/>
        <v>-3644.5179928354496</v>
      </c>
      <c r="P45" s="12">
        <f t="shared" si="51"/>
        <v>-3377.3201975266616</v>
      </c>
      <c r="Q45" s="12">
        <f t="shared" si="51"/>
        <v>-500.97702493659926</v>
      </c>
      <c r="R45" s="12">
        <f t="shared" si="51"/>
        <v>186.0921926284982</v>
      </c>
      <c r="S45" s="12">
        <f t="shared" si="51"/>
        <v>-2750.7457759463223</v>
      </c>
      <c r="T45" s="12">
        <f t="shared" si="51"/>
        <v>-2525.8231216507529</v>
      </c>
      <c r="U45" s="12">
        <f t="shared" si="51"/>
        <v>298.62774725291194</v>
      </c>
      <c r="V45" s="12">
        <f t="shared" si="51"/>
        <v>948.67954243078884</v>
      </c>
      <c r="W45" s="12">
        <f t="shared" si="51"/>
        <v>-2006.9103293741587</v>
      </c>
      <c r="X45" s="12">
        <f t="shared" si="51"/>
        <v>-1825.6596813478814</v>
      </c>
      <c r="Y45" s="12">
        <f t="shared" si="51"/>
        <v>963.83884477426659</v>
      </c>
      <c r="Z45" s="12">
        <f t="shared" si="51"/>
        <v>1583.5011108886783</v>
      </c>
      <c r="AA45" s="12">
        <f t="shared" si="51"/>
        <v>-1384.2659122002221</v>
      </c>
      <c r="AB45" s="12">
        <f t="shared" si="51"/>
        <v>-1222.2945682012107</v>
      </c>
      <c r="AC45" s="12">
        <f t="shared" si="51"/>
        <v>1519.5940737169603</v>
      </c>
      <c r="AD45" s="12">
        <f t="shared" si="51"/>
        <v>2113.9900691340545</v>
      </c>
      <c r="AE45" s="12">
        <f t="shared" si="51"/>
        <v>-858.79030848444893</v>
      </c>
      <c r="AF45" s="12">
        <f t="shared" si="51"/>
        <v>-720.0086493880309</v>
      </c>
      <c r="AG45" s="12">
        <f t="shared" si="51"/>
        <v>1988.9053793925409</v>
      </c>
      <c r="AH45" s="12">
        <f t="shared" si="51"/>
        <v>2562.4002637789217</v>
      </c>
      <c r="AI45" s="12">
        <f t="shared" si="51"/>
        <v>-410.9047146684652</v>
      </c>
      <c r="AJ45" s="12">
        <f t="shared" si="51"/>
        <v>-291.10583865468573</v>
      </c>
      <c r="AK45" s="12">
        <f t="shared" si="51"/>
        <v>2388.9589996456443</v>
      </c>
      <c r="AL45" s="12">
        <f t="shared" si="51"/>
        <v>2945.5360274560817</v>
      </c>
      <c r="AM45" s="12">
        <f t="shared" si="51"/>
        <v>-24.70488143428679</v>
      </c>
      <c r="AN45" s="12">
        <f t="shared" si="51"/>
        <v>74.801875636709781</v>
      </c>
      <c r="AO45" s="12">
        <f t="shared" si="51"/>
        <v>2734.4864024801809</v>
      </c>
      <c r="AP45" s="12">
        <f t="shared" ref="AP45:BU45" si="52" xml:space="preserve"> AP42 - AP43 - AP44</f>
        <v>3277.0098609372112</v>
      </c>
      <c r="AQ45" s="12">
        <f t="shared" si="52"/>
        <v>312.86408160268712</v>
      </c>
      <c r="AR45" s="12">
        <f t="shared" si="52"/>
        <v>404.08738537019428</v>
      </c>
      <c r="AS45" s="12">
        <f t="shared" si="52"/>
        <v>3033.8717730918838</v>
      </c>
      <c r="AT45" s="12">
        <f t="shared" si="52"/>
        <v>3547.1984388177075</v>
      </c>
      <c r="AU45" s="12">
        <f t="shared" si="52"/>
        <v>612.75583849341524</v>
      </c>
      <c r="AV45" s="12">
        <f t="shared" si="52"/>
        <v>693.28831319036669</v>
      </c>
      <c r="AW45" s="12">
        <f t="shared" si="52"/>
        <v>3301.2917741327983</v>
      </c>
      <c r="AX45" s="12">
        <f t="shared" si="52"/>
        <v>3804.2631852664949</v>
      </c>
      <c r="AY45" s="12">
        <f t="shared" si="52"/>
        <v>883.83894461132491</v>
      </c>
      <c r="AZ45" s="12">
        <f t="shared" si="52"/>
        <v>955.48710962126768</v>
      </c>
      <c r="BA45" s="12">
        <f t="shared" si="52"/>
        <v>3543.9020134239809</v>
      </c>
      <c r="BB45" s="12">
        <f t="shared" si="52"/>
        <v>4042.1874382254118</v>
      </c>
      <c r="BC45" s="12">
        <f t="shared" si="52"/>
        <v>1060.0886326415612</v>
      </c>
      <c r="BD45" s="12">
        <f t="shared" si="52"/>
        <v>1089.0841879665638</v>
      </c>
      <c r="BE45" s="12">
        <f t="shared" si="52"/>
        <v>3648.3059590255052</v>
      </c>
      <c r="BF45" s="12">
        <f t="shared" si="52"/>
        <v>4113.1523425396745</v>
      </c>
      <c r="BG45" s="12">
        <f t="shared" si="52"/>
        <v>1140.3801254251907</v>
      </c>
      <c r="BH45" s="12">
        <f t="shared" si="52"/>
        <v>1163.9971864596266</v>
      </c>
      <c r="BI45" s="12">
        <f t="shared" si="52"/>
        <v>3705.0360052311594</v>
      </c>
      <c r="BJ45" s="12">
        <f t="shared" si="52"/>
        <v>4162.8458205593679</v>
      </c>
      <c r="BK45" s="12">
        <f t="shared" si="52"/>
        <v>1200.3758103421169</v>
      </c>
      <c r="BL45" s="12">
        <f t="shared" si="52"/>
        <v>1219.6120541612966</v>
      </c>
      <c r="BM45" s="12">
        <f t="shared" si="52"/>
        <v>3743.4688060780277</v>
      </c>
      <c r="BN45" s="12">
        <f t="shared" si="52"/>
        <v>4195.1533148757117</v>
      </c>
      <c r="BO45" s="12">
        <f t="shared" si="52"/>
        <v>1243.7666979558539</v>
      </c>
      <c r="BP45" s="12">
        <f t="shared" si="52"/>
        <v>1259.4347387730995</v>
      </c>
      <c r="BQ45" s="12">
        <f t="shared" si="52"/>
        <v>3766.933936671051</v>
      </c>
      <c r="BR45" s="12">
        <f t="shared" si="52"/>
        <v>4213.2373273403327</v>
      </c>
      <c r="BS45" s="12">
        <f t="shared" si="52"/>
        <v>1273.5569909859405</v>
      </c>
      <c r="BT45" s="12">
        <f t="shared" si="52"/>
        <v>1286.3187081568426</v>
      </c>
      <c r="BU45" s="12">
        <f t="shared" si="52"/>
        <v>3778.1410992114374</v>
      </c>
      <c r="BV45" s="12">
        <f t="shared" ref="BV45:DA45" si="53" xml:space="preserve"> BV42 - BV43 - BV44</f>
        <v>4219.6714681937165</v>
      </c>
      <c r="BW45" s="12">
        <f t="shared" si="53"/>
        <v>1292.1914306769206</v>
      </c>
      <c r="BX45" s="12">
        <f t="shared" si="53"/>
        <v>1302.5859290733529</v>
      </c>
      <c r="BY45" s="12">
        <f t="shared" si="53"/>
        <v>3779.2950523232007</v>
      </c>
      <c r="BZ45" s="12">
        <f t="shared" si="53"/>
        <v>4216.5496386041286</v>
      </c>
      <c r="CA45" s="12">
        <f t="shared" si="53"/>
        <v>1301.6590198994088</v>
      </c>
      <c r="CB45" s="12">
        <f t="shared" si="53"/>
        <v>1310.1254038089182</v>
      </c>
      <c r="CC45" s="12">
        <f t="shared" si="53"/>
        <v>3772.1892203613597</v>
      </c>
      <c r="CD45" s="12">
        <f t="shared" si="53"/>
        <v>4205.5749591811336</v>
      </c>
      <c r="CE45" s="12">
        <f t="shared" si="53"/>
        <v>1303.5775049190192</v>
      </c>
      <c r="CF45" s="12">
        <f t="shared" si="53"/>
        <v>1310.473427528214</v>
      </c>
      <c r="CG45" s="12">
        <f t="shared" si="53"/>
        <v>3758.2819373983734</v>
      </c>
      <c r="CH45" s="12">
        <f t="shared" si="53"/>
        <v>4188.1322014252528</v>
      </c>
      <c r="CI45" s="12">
        <f t="shared" si="53"/>
        <v>1299.2621849464099</v>
      </c>
      <c r="CJ45" s="12">
        <f t="shared" si="53"/>
        <v>1304.8789570111155</v>
      </c>
      <c r="CK45" s="12">
        <f t="shared" si="53"/>
        <v>3738.7585470130275</v>
      </c>
      <c r="CL45" s="12">
        <f t="shared" si="53"/>
        <v>4165.3467821816039</v>
      </c>
      <c r="CM45" s="12">
        <f t="shared" si="53"/>
        <v>1289.7819565326699</v>
      </c>
      <c r="CN45" s="12">
        <f t="shared" si="53"/>
        <v>1294.3568524841985</v>
      </c>
      <c r="CO45" s="12">
        <f t="shared" si="53"/>
        <v>3714.5819815067612</v>
      </c>
      <c r="CP45" s="12">
        <f t="shared" si="53"/>
        <v>4138.1328135410058</v>
      </c>
      <c r="CQ45" s="12">
        <f t="shared" si="53"/>
        <v>1276.0049606311677</v>
      </c>
      <c r="CR45" s="12">
        <f t="shared" si="53"/>
        <v>1279.7312419767877</v>
      </c>
      <c r="CS45" s="12">
        <f t="shared" si="53"/>
        <v>3686.5339575054381</v>
      </c>
      <c r="CT45" s="12">
        <f t="shared" si="53"/>
        <v>4107.2322382984557</v>
      </c>
      <c r="CU45" s="12">
        <f t="shared" si="53"/>
        <v>1258.6357609300621</v>
      </c>
      <c r="CV45" s="12">
        <f t="shared" si="53"/>
        <v>1261.6708403753287</v>
      </c>
      <c r="CW45" s="12">
        <f t="shared" si="53"/>
        <v>3655.2485285113521</v>
      </c>
      <c r="CX45" s="12">
        <f t="shared" si="53"/>
        <v>4073.2467045053299</v>
      </c>
      <c r="CY45" s="12">
        <f t="shared" si="53"/>
        <v>1238.2456243147678</v>
      </c>
      <c r="CZ45" s="12">
        <f t="shared" si="53"/>
        <v>1240.717715492184</v>
      </c>
      <c r="DA45" s="12">
        <f t="shared" si="53"/>
        <v>3621.2394121054526</v>
      </c>
      <c r="DB45" s="12">
        <f t="shared" ref="DB45:EG45" si="54" xml:space="preserve"> DB42 - DB43 - DB44</f>
        <v>4036.6635259300097</v>
      </c>
      <c r="DC45" s="12">
        <f t="shared" si="54"/>
        <v>1215.2971829341459</v>
      </c>
      <c r="DD45" s="12">
        <f t="shared" si="54"/>
        <v>1217.3107166487214</v>
      </c>
      <c r="DE45" s="12">
        <f t="shared" si="54"/>
        <v>3584.9222465242751</v>
      </c>
      <c r="DF45" s="12">
        <f t="shared" si="54"/>
        <v>3997.8768254150523</v>
      </c>
      <c r="DG45" s="12">
        <f t="shared" si="54"/>
        <v>1190.1645200088585</v>
      </c>
      <c r="DH45" s="12">
        <f t="shared" si="54"/>
        <v>599.75163377056367</v>
      </c>
      <c r="DI45" s="12">
        <f t="shared" si="54"/>
        <v>3.9188679693324962E-13</v>
      </c>
      <c r="DJ45" s="12">
        <f t="shared" si="54"/>
        <v>3.96284867747454E-13</v>
      </c>
      <c r="DK45" s="12">
        <f t="shared" si="54"/>
        <v>3.963601739087608E-13</v>
      </c>
      <c r="DL45" s="12">
        <f t="shared" si="54"/>
        <v>3.8779030546720606E-13</v>
      </c>
      <c r="DM45" s="12">
        <f t="shared" si="54"/>
        <v>3.9218598885781826E-13</v>
      </c>
      <c r="DN45" s="12">
        <f t="shared" si="54"/>
        <v>3.9654592910665087E-13</v>
      </c>
      <c r="DO45" s="12">
        <f t="shared" si="54"/>
        <v>3.9659487811150037E-13</v>
      </c>
      <c r="DP45" s="12">
        <f t="shared" si="54"/>
        <v>3.9237469081854214E-13</v>
      </c>
      <c r="DQ45" s="12">
        <f t="shared" si="54"/>
        <v>3.9243055653059855E-13</v>
      </c>
      <c r="DR45" s="12">
        <f t="shared" si="54"/>
        <v>3.9683460272499362E-13</v>
      </c>
      <c r="DS45" s="12">
        <f t="shared" si="54"/>
        <v>3.9688857214059674E-13</v>
      </c>
      <c r="DT45" s="12">
        <f t="shared" si="54"/>
        <v>3.8834773476992266E-13</v>
      </c>
      <c r="DU45" s="12">
        <f t="shared" si="54"/>
        <v>3.9273223137570314E-13</v>
      </c>
      <c r="DV45" s="12">
        <f t="shared" si="54"/>
        <v>3.9709942939225581E-13</v>
      </c>
      <c r="DW45" s="12">
        <f t="shared" si="54"/>
        <v>3.9717348045087421E-13</v>
      </c>
      <c r="DX45" s="12">
        <f t="shared" si="54"/>
        <v>3.8861785469634927E-13</v>
      </c>
      <c r="DY45" s="12">
        <f t="shared" si="54"/>
        <v>3.9298052342928722E-13</v>
      </c>
      <c r="DZ45" s="12">
        <f t="shared" si="54"/>
        <v>3.9735170503263363E-13</v>
      </c>
      <c r="EA45" s="12">
        <f t="shared" si="54"/>
        <v>3.9743454181007103E-13</v>
      </c>
      <c r="EB45" s="12">
        <f t="shared" si="54"/>
        <v>3.8884131754457484E-13</v>
      </c>
      <c r="EC45" s="12">
        <f t="shared" si="54"/>
        <v>3.9321764234045992E-13</v>
      </c>
      <c r="ED45" s="12">
        <f t="shared" si="54"/>
        <v>3.9763033782946879E-13</v>
      </c>
      <c r="EE45" s="12">
        <f t="shared" si="54"/>
        <v>3.9769685827195654E-13</v>
      </c>
      <c r="EF45" s="12">
        <f t="shared" si="54"/>
        <v>3.9343986372841759E-13</v>
      </c>
      <c r="EG45" s="12">
        <f t="shared" si="54"/>
        <v>3.9352428302663615E-13</v>
      </c>
      <c r="EH45" s="12">
        <f t="shared" ref="EH45:FM45" si="55" xml:space="preserve"> EH42 - EH43 - EH44</f>
        <v>3.9790269511286174E-13</v>
      </c>
      <c r="EI45" s="12">
        <f t="shared" si="55"/>
        <v>3.9798051147954537E-13</v>
      </c>
      <c r="EJ45" s="12">
        <f t="shared" si="55"/>
        <v>3.893827852152754E-13</v>
      </c>
      <c r="EK45" s="12">
        <f t="shared" si="55"/>
        <v>3.9379740428557849E-13</v>
      </c>
      <c r="EL45" s="12">
        <f t="shared" si="55"/>
        <v>3.9820642996346579E-13</v>
      </c>
      <c r="EM45" s="12">
        <f t="shared" si="55"/>
        <v>3.9825412386562686E-13</v>
      </c>
      <c r="EN45" s="12">
        <f t="shared" si="55"/>
        <v>3.8964308259892277E-13</v>
      </c>
      <c r="EO45" s="12">
        <f t="shared" si="55"/>
        <v>3.9402831589541165E-13</v>
      </c>
      <c r="EP45" s="12">
        <f t="shared" si="55"/>
        <v>3.9841603211243642E-13</v>
      </c>
      <c r="EQ45" s="12">
        <f t="shared" si="55"/>
        <v>3.9849008317105477E-13</v>
      </c>
      <c r="ER45" s="12">
        <f t="shared" si="55"/>
        <v>3.8989478525763847E-13</v>
      </c>
      <c r="ES45" s="12">
        <f t="shared" si="55"/>
        <v>3.9431385175703332E-13</v>
      </c>
      <c r="ET45" s="12">
        <f t="shared" si="55"/>
        <v>3.98732317989925E-13</v>
      </c>
      <c r="EU45" s="12">
        <f t="shared" si="55"/>
        <v>3.9881264456198552E-13</v>
      </c>
      <c r="EV45" s="12">
        <f t="shared" si="55"/>
        <v>3.9452117562177592E-13</v>
      </c>
      <c r="EW45" s="12">
        <f t="shared" si="55"/>
        <v>3.9457083403249268E-13</v>
      </c>
      <c r="EX45" s="12">
        <f t="shared" si="55"/>
        <v>3.9898584873299117E-13</v>
      </c>
      <c r="EY45" s="12">
        <f t="shared" si="55"/>
        <v>3.9906240999698645E-13</v>
      </c>
      <c r="EZ45" s="12">
        <f t="shared" si="55"/>
        <v>3.9045098674250767E-13</v>
      </c>
      <c r="FA45" s="12">
        <f t="shared" si="55"/>
        <v>3.9484767967223896E-13</v>
      </c>
      <c r="FB45" s="12">
        <f t="shared" si="55"/>
        <v>3.9926950194058004E-13</v>
      </c>
      <c r="FC45" s="12">
        <f t="shared" si="55"/>
        <v>3.993259815615602E-13</v>
      </c>
      <c r="FD45" s="12">
        <f t="shared" si="55"/>
        <v>3.9072356230462903E-13</v>
      </c>
      <c r="FE45" s="12">
        <f t="shared" si="55"/>
        <v>3.9513569845439638E-13</v>
      </c>
      <c r="FF45" s="12">
        <f t="shared" si="55"/>
        <v>3.9956319596967666E-13</v>
      </c>
      <c r="FG45" s="12">
        <f t="shared" si="55"/>
        <v>3.9963348172022959E-13</v>
      </c>
      <c r="FH45" s="12">
        <f t="shared" si="55"/>
        <v>3.9100104913814E-13</v>
      </c>
      <c r="FI45" s="12">
        <f t="shared" si="55"/>
        <v>3.9539888803119543E-13</v>
      </c>
      <c r="FJ45" s="12">
        <f t="shared" si="55"/>
        <v>3.9983806345844644E-13</v>
      </c>
      <c r="FK45" s="12">
        <f t="shared" si="55"/>
        <v>3.9989203287404962E-13</v>
      </c>
      <c r="FL45" s="12">
        <f t="shared" si="55"/>
        <v>3.9562607526022475E-13</v>
      </c>
      <c r="FM45" s="12">
        <f t="shared" si="55"/>
        <v>3.9568566535308495E-13</v>
      </c>
      <c r="FN45" s="12">
        <f t="shared" ref="FN45:GJ45" si="56" xml:space="preserve"> FN42 - FN43 - FN44</f>
        <v>4.0012297176872387E-13</v>
      </c>
      <c r="FO45" s="12">
        <f t="shared" si="56"/>
        <v>4.0020329834078438E-13</v>
      </c>
      <c r="FP45" s="12">
        <f t="shared" si="56"/>
        <v>3.9159408515843105E-13</v>
      </c>
      <c r="FQ45" s="12">
        <f t="shared" si="56"/>
        <v>3.9601961816515538E-13</v>
      </c>
      <c r="FR45" s="12">
        <f t="shared" si="56"/>
        <v>4.0044051274890084E-13</v>
      </c>
      <c r="FS45" s="12">
        <f t="shared" si="56"/>
        <v>4.0051456380751919E-13</v>
      </c>
      <c r="FT45" s="12">
        <f t="shared" si="56"/>
        <v>3.9189612834888984E-13</v>
      </c>
      <c r="FU45" s="12">
        <f t="shared" si="56"/>
        <v>3.9631384424865249E-13</v>
      </c>
      <c r="FV45" s="12">
        <f t="shared" si="56"/>
        <v>4.0073295167530881E-13</v>
      </c>
      <c r="FW45" s="12">
        <f t="shared" si="56"/>
        <v>4.0078190068015827E-13</v>
      </c>
      <c r="FX45" s="12">
        <f t="shared" si="56"/>
        <v>3.9214291973621583E-13</v>
      </c>
      <c r="FY45" s="12">
        <f t="shared" si="56"/>
        <v>3.9658075820625523E-13</v>
      </c>
      <c r="FZ45" s="12">
        <f t="shared" si="56"/>
        <v>4.0099024772644035E-13</v>
      </c>
      <c r="GA45" s="12">
        <f t="shared" si="56"/>
        <v>4.0107684981194328E-13</v>
      </c>
      <c r="GB45" s="12">
        <f t="shared" si="56"/>
        <v>3.9676449432590742E-13</v>
      </c>
      <c r="GC45" s="12">
        <f t="shared" si="56"/>
        <v>3.9685760384600152E-13</v>
      </c>
      <c r="GD45" s="12">
        <f t="shared" si="56"/>
        <v>4.0130276829586371E-13</v>
      </c>
      <c r="GE45" s="12">
        <f t="shared" si="56"/>
        <v>4.0136677853297442E-13</v>
      </c>
      <c r="GF45" s="12">
        <f t="shared" si="56"/>
        <v>3.9270648812816945E-13</v>
      </c>
      <c r="GG45" s="12">
        <f t="shared" si="56"/>
        <v>3.9711955196253262E-13</v>
      </c>
      <c r="GH45" s="12">
        <f t="shared" si="56"/>
        <v>4.0157638068194505E-13</v>
      </c>
      <c r="GI45" s="12">
        <f t="shared" si="56"/>
        <v>4.0166925828089008E-13</v>
      </c>
      <c r="GJ45" s="12">
        <f t="shared" si="56"/>
        <v>3.9301467040786521E-13</v>
      </c>
    </row>
    <row r="47" spans="2:192" x14ac:dyDescent="0.35">
      <c r="E47" s="126" t="str">
        <f t="shared" ref="E47:AJ47" si="57" xml:space="preserve"> E$45</f>
        <v>Taxable income / (Tax losses arising)</v>
      </c>
      <c r="F47" s="126">
        <f t="shared" si="57"/>
        <v>0</v>
      </c>
      <c r="G47" s="126" t="str">
        <f t="shared" si="57"/>
        <v>$ 000s</v>
      </c>
      <c r="H47" s="126">
        <f t="shared" si="57"/>
        <v>171668.88877084348</v>
      </c>
      <c r="I47" s="126">
        <f t="shared" si="57"/>
        <v>0</v>
      </c>
      <c r="J47" s="126">
        <f t="shared" si="57"/>
        <v>0</v>
      </c>
      <c r="K47" s="126">
        <f t="shared" si="57"/>
        <v>0</v>
      </c>
      <c r="L47" s="126">
        <f t="shared" si="57"/>
        <v>0</v>
      </c>
      <c r="M47" s="126">
        <f t="shared" si="57"/>
        <v>-1455.7311270596088</v>
      </c>
      <c r="N47" s="126">
        <f t="shared" si="57"/>
        <v>-761.60044033682243</v>
      </c>
      <c r="O47" s="126">
        <f t="shared" si="57"/>
        <v>-3644.5179928354496</v>
      </c>
      <c r="P47" s="126">
        <f t="shared" si="57"/>
        <v>-3377.3201975266616</v>
      </c>
      <c r="Q47" s="126">
        <f t="shared" si="57"/>
        <v>-500.97702493659926</v>
      </c>
      <c r="R47" s="126">
        <f t="shared" si="57"/>
        <v>186.0921926284982</v>
      </c>
      <c r="S47" s="126">
        <f t="shared" si="57"/>
        <v>-2750.7457759463223</v>
      </c>
      <c r="T47" s="126">
        <f t="shared" si="57"/>
        <v>-2525.8231216507529</v>
      </c>
      <c r="U47" s="126">
        <f t="shared" si="57"/>
        <v>298.62774725291194</v>
      </c>
      <c r="V47" s="126">
        <f t="shared" si="57"/>
        <v>948.67954243078884</v>
      </c>
      <c r="W47" s="126">
        <f t="shared" si="57"/>
        <v>-2006.9103293741587</v>
      </c>
      <c r="X47" s="126">
        <f t="shared" si="57"/>
        <v>-1825.6596813478814</v>
      </c>
      <c r="Y47" s="126">
        <f t="shared" si="57"/>
        <v>963.83884477426659</v>
      </c>
      <c r="Z47" s="126">
        <f t="shared" si="57"/>
        <v>1583.5011108886783</v>
      </c>
      <c r="AA47" s="126">
        <f t="shared" si="57"/>
        <v>-1384.2659122002221</v>
      </c>
      <c r="AB47" s="126">
        <f t="shared" si="57"/>
        <v>-1222.2945682012107</v>
      </c>
      <c r="AC47" s="126">
        <f t="shared" si="57"/>
        <v>1519.5940737169603</v>
      </c>
      <c r="AD47" s="126">
        <f t="shared" si="57"/>
        <v>2113.9900691340545</v>
      </c>
      <c r="AE47" s="126">
        <f t="shared" si="57"/>
        <v>-858.79030848444893</v>
      </c>
      <c r="AF47" s="126">
        <f t="shared" si="57"/>
        <v>-720.0086493880309</v>
      </c>
      <c r="AG47" s="126">
        <f t="shared" si="57"/>
        <v>1988.9053793925409</v>
      </c>
      <c r="AH47" s="126">
        <f t="shared" si="57"/>
        <v>2562.4002637789217</v>
      </c>
      <c r="AI47" s="126">
        <f t="shared" si="57"/>
        <v>-410.9047146684652</v>
      </c>
      <c r="AJ47" s="126">
        <f t="shared" si="57"/>
        <v>-291.10583865468573</v>
      </c>
      <c r="AK47" s="126">
        <f t="shared" ref="AK47:BP47" si="58" xml:space="preserve"> AK$45</f>
        <v>2388.9589996456443</v>
      </c>
      <c r="AL47" s="126">
        <f t="shared" si="58"/>
        <v>2945.5360274560817</v>
      </c>
      <c r="AM47" s="126">
        <f t="shared" si="58"/>
        <v>-24.70488143428679</v>
      </c>
      <c r="AN47" s="126">
        <f t="shared" si="58"/>
        <v>74.801875636709781</v>
      </c>
      <c r="AO47" s="126">
        <f t="shared" si="58"/>
        <v>2734.4864024801809</v>
      </c>
      <c r="AP47" s="126">
        <f t="shared" si="58"/>
        <v>3277.0098609372112</v>
      </c>
      <c r="AQ47" s="126">
        <f t="shared" si="58"/>
        <v>312.86408160268712</v>
      </c>
      <c r="AR47" s="126">
        <f t="shared" si="58"/>
        <v>404.08738537019428</v>
      </c>
      <c r="AS47" s="126">
        <f t="shared" si="58"/>
        <v>3033.8717730918838</v>
      </c>
      <c r="AT47" s="126">
        <f t="shared" si="58"/>
        <v>3547.1984388177075</v>
      </c>
      <c r="AU47" s="126">
        <f t="shared" si="58"/>
        <v>612.75583849341524</v>
      </c>
      <c r="AV47" s="126">
        <f t="shared" si="58"/>
        <v>693.28831319036669</v>
      </c>
      <c r="AW47" s="126">
        <f t="shared" si="58"/>
        <v>3301.2917741327983</v>
      </c>
      <c r="AX47" s="126">
        <f t="shared" si="58"/>
        <v>3804.2631852664949</v>
      </c>
      <c r="AY47" s="126">
        <f t="shared" si="58"/>
        <v>883.83894461132491</v>
      </c>
      <c r="AZ47" s="126">
        <f t="shared" si="58"/>
        <v>955.48710962126768</v>
      </c>
      <c r="BA47" s="126">
        <f t="shared" si="58"/>
        <v>3543.9020134239809</v>
      </c>
      <c r="BB47" s="126">
        <f t="shared" si="58"/>
        <v>4042.1874382254118</v>
      </c>
      <c r="BC47" s="126">
        <f t="shared" si="58"/>
        <v>1060.0886326415612</v>
      </c>
      <c r="BD47" s="126">
        <f t="shared" si="58"/>
        <v>1089.0841879665638</v>
      </c>
      <c r="BE47" s="126">
        <f t="shared" si="58"/>
        <v>3648.3059590255052</v>
      </c>
      <c r="BF47" s="126">
        <f t="shared" si="58"/>
        <v>4113.1523425396745</v>
      </c>
      <c r="BG47" s="126">
        <f t="shared" si="58"/>
        <v>1140.3801254251907</v>
      </c>
      <c r="BH47" s="126">
        <f t="shared" si="58"/>
        <v>1163.9971864596266</v>
      </c>
      <c r="BI47" s="126">
        <f t="shared" si="58"/>
        <v>3705.0360052311594</v>
      </c>
      <c r="BJ47" s="126">
        <f t="shared" si="58"/>
        <v>4162.8458205593679</v>
      </c>
      <c r="BK47" s="126">
        <f t="shared" si="58"/>
        <v>1200.3758103421169</v>
      </c>
      <c r="BL47" s="126">
        <f t="shared" si="58"/>
        <v>1219.6120541612966</v>
      </c>
      <c r="BM47" s="126">
        <f t="shared" si="58"/>
        <v>3743.4688060780277</v>
      </c>
      <c r="BN47" s="126">
        <f t="shared" si="58"/>
        <v>4195.1533148757117</v>
      </c>
      <c r="BO47" s="126">
        <f t="shared" si="58"/>
        <v>1243.7666979558539</v>
      </c>
      <c r="BP47" s="126">
        <f t="shared" si="58"/>
        <v>1259.4347387730995</v>
      </c>
      <c r="BQ47" s="126">
        <f t="shared" ref="BQ47:CV47" si="59" xml:space="preserve"> BQ$45</f>
        <v>3766.933936671051</v>
      </c>
      <c r="BR47" s="126">
        <f t="shared" si="59"/>
        <v>4213.2373273403327</v>
      </c>
      <c r="BS47" s="126">
        <f t="shared" si="59"/>
        <v>1273.5569909859405</v>
      </c>
      <c r="BT47" s="126">
        <f t="shared" si="59"/>
        <v>1286.3187081568426</v>
      </c>
      <c r="BU47" s="126">
        <f t="shared" si="59"/>
        <v>3778.1410992114374</v>
      </c>
      <c r="BV47" s="126">
        <f t="shared" si="59"/>
        <v>4219.6714681937165</v>
      </c>
      <c r="BW47" s="126">
        <f t="shared" si="59"/>
        <v>1292.1914306769206</v>
      </c>
      <c r="BX47" s="126">
        <f t="shared" si="59"/>
        <v>1302.5859290733529</v>
      </c>
      <c r="BY47" s="126">
        <f t="shared" si="59"/>
        <v>3779.2950523232007</v>
      </c>
      <c r="BZ47" s="126">
        <f t="shared" si="59"/>
        <v>4216.5496386041286</v>
      </c>
      <c r="CA47" s="126">
        <f t="shared" si="59"/>
        <v>1301.6590198994088</v>
      </c>
      <c r="CB47" s="126">
        <f t="shared" si="59"/>
        <v>1310.1254038089182</v>
      </c>
      <c r="CC47" s="126">
        <f t="shared" si="59"/>
        <v>3772.1892203613597</v>
      </c>
      <c r="CD47" s="126">
        <f t="shared" si="59"/>
        <v>4205.5749591811336</v>
      </c>
      <c r="CE47" s="126">
        <f t="shared" si="59"/>
        <v>1303.5775049190192</v>
      </c>
      <c r="CF47" s="126">
        <f t="shared" si="59"/>
        <v>1310.473427528214</v>
      </c>
      <c r="CG47" s="126">
        <f t="shared" si="59"/>
        <v>3758.2819373983734</v>
      </c>
      <c r="CH47" s="126">
        <f t="shared" si="59"/>
        <v>4188.1322014252528</v>
      </c>
      <c r="CI47" s="126">
        <f t="shared" si="59"/>
        <v>1299.2621849464099</v>
      </c>
      <c r="CJ47" s="126">
        <f t="shared" si="59"/>
        <v>1304.8789570111155</v>
      </c>
      <c r="CK47" s="126">
        <f t="shared" si="59"/>
        <v>3738.7585470130275</v>
      </c>
      <c r="CL47" s="126">
        <f t="shared" si="59"/>
        <v>4165.3467821816039</v>
      </c>
      <c r="CM47" s="126">
        <f t="shared" si="59"/>
        <v>1289.7819565326699</v>
      </c>
      <c r="CN47" s="126">
        <f t="shared" si="59"/>
        <v>1294.3568524841985</v>
      </c>
      <c r="CO47" s="126">
        <f t="shared" si="59"/>
        <v>3714.5819815067612</v>
      </c>
      <c r="CP47" s="126">
        <f t="shared" si="59"/>
        <v>4138.1328135410058</v>
      </c>
      <c r="CQ47" s="126">
        <f t="shared" si="59"/>
        <v>1276.0049606311677</v>
      </c>
      <c r="CR47" s="126">
        <f t="shared" si="59"/>
        <v>1279.7312419767877</v>
      </c>
      <c r="CS47" s="126">
        <f t="shared" si="59"/>
        <v>3686.5339575054381</v>
      </c>
      <c r="CT47" s="126">
        <f t="shared" si="59"/>
        <v>4107.2322382984557</v>
      </c>
      <c r="CU47" s="126">
        <f t="shared" si="59"/>
        <v>1258.6357609300621</v>
      </c>
      <c r="CV47" s="126">
        <f t="shared" si="59"/>
        <v>1261.6708403753287</v>
      </c>
      <c r="CW47" s="126">
        <f t="shared" ref="CW47:EB47" si="60" xml:space="preserve"> CW$45</f>
        <v>3655.2485285113521</v>
      </c>
      <c r="CX47" s="126">
        <f t="shared" si="60"/>
        <v>4073.2467045053299</v>
      </c>
      <c r="CY47" s="126">
        <f t="shared" si="60"/>
        <v>1238.2456243147678</v>
      </c>
      <c r="CZ47" s="126">
        <f t="shared" si="60"/>
        <v>1240.717715492184</v>
      </c>
      <c r="DA47" s="126">
        <f t="shared" si="60"/>
        <v>3621.2394121054526</v>
      </c>
      <c r="DB47" s="126">
        <f t="shared" si="60"/>
        <v>4036.6635259300097</v>
      </c>
      <c r="DC47" s="126">
        <f t="shared" si="60"/>
        <v>1215.2971829341459</v>
      </c>
      <c r="DD47" s="126">
        <f t="shared" si="60"/>
        <v>1217.3107166487214</v>
      </c>
      <c r="DE47" s="126">
        <f t="shared" si="60"/>
        <v>3584.9222465242751</v>
      </c>
      <c r="DF47" s="126">
        <f t="shared" si="60"/>
        <v>3997.8768254150523</v>
      </c>
      <c r="DG47" s="126">
        <f t="shared" si="60"/>
        <v>1190.1645200088585</v>
      </c>
      <c r="DH47" s="126">
        <f t="shared" si="60"/>
        <v>599.75163377056367</v>
      </c>
      <c r="DI47" s="126">
        <f t="shared" si="60"/>
        <v>3.9188679693324962E-13</v>
      </c>
      <c r="DJ47" s="126">
        <f t="shared" si="60"/>
        <v>3.96284867747454E-13</v>
      </c>
      <c r="DK47" s="126">
        <f t="shared" si="60"/>
        <v>3.963601739087608E-13</v>
      </c>
      <c r="DL47" s="126">
        <f t="shared" si="60"/>
        <v>3.8779030546720606E-13</v>
      </c>
      <c r="DM47" s="126">
        <f t="shared" si="60"/>
        <v>3.9218598885781826E-13</v>
      </c>
      <c r="DN47" s="126">
        <f t="shared" si="60"/>
        <v>3.9654592910665087E-13</v>
      </c>
      <c r="DO47" s="126">
        <f t="shared" si="60"/>
        <v>3.9659487811150037E-13</v>
      </c>
      <c r="DP47" s="126">
        <f t="shared" si="60"/>
        <v>3.9237469081854214E-13</v>
      </c>
      <c r="DQ47" s="126">
        <f t="shared" si="60"/>
        <v>3.9243055653059855E-13</v>
      </c>
      <c r="DR47" s="126">
        <f t="shared" si="60"/>
        <v>3.9683460272499362E-13</v>
      </c>
      <c r="DS47" s="126">
        <f t="shared" si="60"/>
        <v>3.9688857214059674E-13</v>
      </c>
      <c r="DT47" s="126">
        <f t="shared" si="60"/>
        <v>3.8834773476992266E-13</v>
      </c>
      <c r="DU47" s="126">
        <f t="shared" si="60"/>
        <v>3.9273223137570314E-13</v>
      </c>
      <c r="DV47" s="126">
        <f t="shared" si="60"/>
        <v>3.9709942939225581E-13</v>
      </c>
      <c r="DW47" s="126">
        <f t="shared" si="60"/>
        <v>3.9717348045087421E-13</v>
      </c>
      <c r="DX47" s="126">
        <f t="shared" si="60"/>
        <v>3.8861785469634927E-13</v>
      </c>
      <c r="DY47" s="126">
        <f t="shared" si="60"/>
        <v>3.9298052342928722E-13</v>
      </c>
      <c r="DZ47" s="126">
        <f t="shared" si="60"/>
        <v>3.9735170503263363E-13</v>
      </c>
      <c r="EA47" s="126">
        <f t="shared" si="60"/>
        <v>3.9743454181007103E-13</v>
      </c>
      <c r="EB47" s="126">
        <f t="shared" si="60"/>
        <v>3.8884131754457484E-13</v>
      </c>
      <c r="EC47" s="126">
        <f t="shared" ref="EC47:FH47" si="61" xml:space="preserve"> EC$45</f>
        <v>3.9321764234045992E-13</v>
      </c>
      <c r="ED47" s="126">
        <f t="shared" si="61"/>
        <v>3.9763033782946879E-13</v>
      </c>
      <c r="EE47" s="126">
        <f t="shared" si="61"/>
        <v>3.9769685827195654E-13</v>
      </c>
      <c r="EF47" s="126">
        <f t="shared" si="61"/>
        <v>3.9343986372841759E-13</v>
      </c>
      <c r="EG47" s="126">
        <f t="shared" si="61"/>
        <v>3.9352428302663615E-13</v>
      </c>
      <c r="EH47" s="126">
        <f t="shared" si="61"/>
        <v>3.9790269511286174E-13</v>
      </c>
      <c r="EI47" s="126">
        <f t="shared" si="61"/>
        <v>3.9798051147954537E-13</v>
      </c>
      <c r="EJ47" s="126">
        <f t="shared" si="61"/>
        <v>3.893827852152754E-13</v>
      </c>
      <c r="EK47" s="126">
        <f t="shared" si="61"/>
        <v>3.9379740428557849E-13</v>
      </c>
      <c r="EL47" s="126">
        <f t="shared" si="61"/>
        <v>3.9820642996346579E-13</v>
      </c>
      <c r="EM47" s="126">
        <f t="shared" si="61"/>
        <v>3.9825412386562686E-13</v>
      </c>
      <c r="EN47" s="126">
        <f t="shared" si="61"/>
        <v>3.8964308259892277E-13</v>
      </c>
      <c r="EO47" s="126">
        <f t="shared" si="61"/>
        <v>3.9402831589541165E-13</v>
      </c>
      <c r="EP47" s="126">
        <f t="shared" si="61"/>
        <v>3.9841603211243642E-13</v>
      </c>
      <c r="EQ47" s="126">
        <f t="shared" si="61"/>
        <v>3.9849008317105477E-13</v>
      </c>
      <c r="ER47" s="126">
        <f t="shared" si="61"/>
        <v>3.8989478525763847E-13</v>
      </c>
      <c r="ES47" s="126">
        <f t="shared" si="61"/>
        <v>3.9431385175703332E-13</v>
      </c>
      <c r="ET47" s="126">
        <f t="shared" si="61"/>
        <v>3.98732317989925E-13</v>
      </c>
      <c r="EU47" s="126">
        <f t="shared" si="61"/>
        <v>3.9881264456198552E-13</v>
      </c>
      <c r="EV47" s="126">
        <f t="shared" si="61"/>
        <v>3.9452117562177592E-13</v>
      </c>
      <c r="EW47" s="126">
        <f t="shared" si="61"/>
        <v>3.9457083403249268E-13</v>
      </c>
      <c r="EX47" s="126">
        <f t="shared" si="61"/>
        <v>3.9898584873299117E-13</v>
      </c>
      <c r="EY47" s="126">
        <f t="shared" si="61"/>
        <v>3.9906240999698645E-13</v>
      </c>
      <c r="EZ47" s="126">
        <f t="shared" si="61"/>
        <v>3.9045098674250767E-13</v>
      </c>
      <c r="FA47" s="126">
        <f t="shared" si="61"/>
        <v>3.9484767967223896E-13</v>
      </c>
      <c r="FB47" s="126">
        <f t="shared" si="61"/>
        <v>3.9926950194058004E-13</v>
      </c>
      <c r="FC47" s="126">
        <f t="shared" si="61"/>
        <v>3.993259815615602E-13</v>
      </c>
      <c r="FD47" s="126">
        <f t="shared" si="61"/>
        <v>3.9072356230462903E-13</v>
      </c>
      <c r="FE47" s="126">
        <f t="shared" si="61"/>
        <v>3.9513569845439638E-13</v>
      </c>
      <c r="FF47" s="126">
        <f t="shared" si="61"/>
        <v>3.9956319596967666E-13</v>
      </c>
      <c r="FG47" s="126">
        <f t="shared" si="61"/>
        <v>3.9963348172022959E-13</v>
      </c>
      <c r="FH47" s="126">
        <f t="shared" si="61"/>
        <v>3.9100104913814E-13</v>
      </c>
      <c r="FI47" s="126">
        <f t="shared" ref="FI47:GJ47" si="62" xml:space="preserve"> FI$45</f>
        <v>3.9539888803119543E-13</v>
      </c>
      <c r="FJ47" s="126">
        <f t="shared" si="62"/>
        <v>3.9983806345844644E-13</v>
      </c>
      <c r="FK47" s="126">
        <f t="shared" si="62"/>
        <v>3.9989203287404962E-13</v>
      </c>
      <c r="FL47" s="126">
        <f t="shared" si="62"/>
        <v>3.9562607526022475E-13</v>
      </c>
      <c r="FM47" s="126">
        <f t="shared" si="62"/>
        <v>3.9568566535308495E-13</v>
      </c>
      <c r="FN47" s="126">
        <f t="shared" si="62"/>
        <v>4.0012297176872387E-13</v>
      </c>
      <c r="FO47" s="126">
        <f t="shared" si="62"/>
        <v>4.0020329834078438E-13</v>
      </c>
      <c r="FP47" s="126">
        <f t="shared" si="62"/>
        <v>3.9159408515843105E-13</v>
      </c>
      <c r="FQ47" s="126">
        <f t="shared" si="62"/>
        <v>3.9601961816515538E-13</v>
      </c>
      <c r="FR47" s="126">
        <f t="shared" si="62"/>
        <v>4.0044051274890084E-13</v>
      </c>
      <c r="FS47" s="126">
        <f t="shared" si="62"/>
        <v>4.0051456380751919E-13</v>
      </c>
      <c r="FT47" s="126">
        <f t="shared" si="62"/>
        <v>3.9189612834888984E-13</v>
      </c>
      <c r="FU47" s="126">
        <f t="shared" si="62"/>
        <v>3.9631384424865249E-13</v>
      </c>
      <c r="FV47" s="126">
        <f t="shared" si="62"/>
        <v>4.0073295167530881E-13</v>
      </c>
      <c r="FW47" s="126">
        <f t="shared" si="62"/>
        <v>4.0078190068015827E-13</v>
      </c>
      <c r="FX47" s="126">
        <f t="shared" si="62"/>
        <v>3.9214291973621583E-13</v>
      </c>
      <c r="FY47" s="126">
        <f t="shared" si="62"/>
        <v>3.9658075820625523E-13</v>
      </c>
      <c r="FZ47" s="126">
        <f t="shared" si="62"/>
        <v>4.0099024772644035E-13</v>
      </c>
      <c r="GA47" s="126">
        <f t="shared" si="62"/>
        <v>4.0107684981194328E-13</v>
      </c>
      <c r="GB47" s="126">
        <f t="shared" si="62"/>
        <v>3.9676449432590742E-13</v>
      </c>
      <c r="GC47" s="126">
        <f t="shared" si="62"/>
        <v>3.9685760384600152E-13</v>
      </c>
      <c r="GD47" s="126">
        <f t="shared" si="62"/>
        <v>4.0130276829586371E-13</v>
      </c>
      <c r="GE47" s="126">
        <f t="shared" si="62"/>
        <v>4.0136677853297442E-13</v>
      </c>
      <c r="GF47" s="126">
        <f t="shared" si="62"/>
        <v>3.9270648812816945E-13</v>
      </c>
      <c r="GG47" s="126">
        <f t="shared" si="62"/>
        <v>3.9711955196253262E-13</v>
      </c>
      <c r="GH47" s="126">
        <f t="shared" si="62"/>
        <v>4.0157638068194505E-13</v>
      </c>
      <c r="GI47" s="126">
        <f t="shared" si="62"/>
        <v>4.0166925828089008E-13</v>
      </c>
      <c r="GJ47" s="126">
        <f t="shared" si="62"/>
        <v>3.9301467040786521E-13</v>
      </c>
    </row>
    <row r="48" spans="2:192" x14ac:dyDescent="0.35">
      <c r="E48" s="12" t="s">
        <v>255</v>
      </c>
      <c r="G48" s="12" t="str">
        <f xml:space="preserve"> SMU</f>
        <v>$ 000s</v>
      </c>
      <c r="H48" s="12">
        <f xml:space="preserve"> SUM(J48:GJ48)</f>
        <v>195430.24933488911</v>
      </c>
      <c r="J48" s="12">
        <f t="shared" ref="J48:AO48" si="63" xml:space="preserve"> MAX(J47, 0)</f>
        <v>0</v>
      </c>
      <c r="K48" s="12">
        <f t="shared" si="63"/>
        <v>0</v>
      </c>
      <c r="L48" s="12">
        <f t="shared" si="63"/>
        <v>0</v>
      </c>
      <c r="M48" s="12">
        <f t="shared" si="63"/>
        <v>0</v>
      </c>
      <c r="N48" s="12">
        <f t="shared" si="63"/>
        <v>0</v>
      </c>
      <c r="O48" s="12">
        <f t="shared" si="63"/>
        <v>0</v>
      </c>
      <c r="P48" s="12">
        <f t="shared" si="63"/>
        <v>0</v>
      </c>
      <c r="Q48" s="12">
        <f t="shared" si="63"/>
        <v>0</v>
      </c>
      <c r="R48" s="12">
        <f t="shared" si="63"/>
        <v>186.0921926284982</v>
      </c>
      <c r="S48" s="12">
        <f t="shared" si="63"/>
        <v>0</v>
      </c>
      <c r="T48" s="12">
        <f t="shared" si="63"/>
        <v>0</v>
      </c>
      <c r="U48" s="12">
        <f t="shared" si="63"/>
        <v>298.62774725291194</v>
      </c>
      <c r="V48" s="12">
        <f t="shared" si="63"/>
        <v>948.67954243078884</v>
      </c>
      <c r="W48" s="12">
        <f t="shared" si="63"/>
        <v>0</v>
      </c>
      <c r="X48" s="12">
        <f t="shared" si="63"/>
        <v>0</v>
      </c>
      <c r="Y48" s="12">
        <f t="shared" si="63"/>
        <v>963.83884477426659</v>
      </c>
      <c r="Z48" s="12">
        <f t="shared" si="63"/>
        <v>1583.5011108886783</v>
      </c>
      <c r="AA48" s="12">
        <f t="shared" si="63"/>
        <v>0</v>
      </c>
      <c r="AB48" s="12">
        <f t="shared" si="63"/>
        <v>0</v>
      </c>
      <c r="AC48" s="12">
        <f t="shared" si="63"/>
        <v>1519.5940737169603</v>
      </c>
      <c r="AD48" s="12">
        <f t="shared" si="63"/>
        <v>2113.9900691340545</v>
      </c>
      <c r="AE48" s="12">
        <f t="shared" si="63"/>
        <v>0</v>
      </c>
      <c r="AF48" s="12">
        <f t="shared" si="63"/>
        <v>0</v>
      </c>
      <c r="AG48" s="12">
        <f t="shared" si="63"/>
        <v>1988.9053793925409</v>
      </c>
      <c r="AH48" s="12">
        <f t="shared" si="63"/>
        <v>2562.4002637789217</v>
      </c>
      <c r="AI48" s="12">
        <f t="shared" si="63"/>
        <v>0</v>
      </c>
      <c r="AJ48" s="12">
        <f t="shared" si="63"/>
        <v>0</v>
      </c>
      <c r="AK48" s="12">
        <f t="shared" si="63"/>
        <v>2388.9589996456443</v>
      </c>
      <c r="AL48" s="12">
        <f t="shared" si="63"/>
        <v>2945.5360274560817</v>
      </c>
      <c r="AM48" s="12">
        <f t="shared" si="63"/>
        <v>0</v>
      </c>
      <c r="AN48" s="12">
        <f t="shared" si="63"/>
        <v>74.801875636709781</v>
      </c>
      <c r="AO48" s="12">
        <f t="shared" si="63"/>
        <v>2734.4864024801809</v>
      </c>
      <c r="AP48" s="12">
        <f t="shared" ref="AP48:BU48" si="64" xml:space="preserve"> MAX(AP47, 0)</f>
        <v>3277.0098609372112</v>
      </c>
      <c r="AQ48" s="12">
        <f t="shared" si="64"/>
        <v>312.86408160268712</v>
      </c>
      <c r="AR48" s="12">
        <f t="shared" si="64"/>
        <v>404.08738537019428</v>
      </c>
      <c r="AS48" s="12">
        <f t="shared" si="64"/>
        <v>3033.8717730918838</v>
      </c>
      <c r="AT48" s="12">
        <f t="shared" si="64"/>
        <v>3547.1984388177075</v>
      </c>
      <c r="AU48" s="12">
        <f t="shared" si="64"/>
        <v>612.75583849341524</v>
      </c>
      <c r="AV48" s="12">
        <f t="shared" si="64"/>
        <v>693.28831319036669</v>
      </c>
      <c r="AW48" s="12">
        <f t="shared" si="64"/>
        <v>3301.2917741327983</v>
      </c>
      <c r="AX48" s="12">
        <f t="shared" si="64"/>
        <v>3804.2631852664949</v>
      </c>
      <c r="AY48" s="12">
        <f t="shared" si="64"/>
        <v>883.83894461132491</v>
      </c>
      <c r="AZ48" s="12">
        <f t="shared" si="64"/>
        <v>955.48710962126768</v>
      </c>
      <c r="BA48" s="12">
        <f t="shared" si="64"/>
        <v>3543.9020134239809</v>
      </c>
      <c r="BB48" s="12">
        <f t="shared" si="64"/>
        <v>4042.1874382254118</v>
      </c>
      <c r="BC48" s="12">
        <f t="shared" si="64"/>
        <v>1060.0886326415612</v>
      </c>
      <c r="BD48" s="12">
        <f t="shared" si="64"/>
        <v>1089.0841879665638</v>
      </c>
      <c r="BE48" s="12">
        <f t="shared" si="64"/>
        <v>3648.3059590255052</v>
      </c>
      <c r="BF48" s="12">
        <f t="shared" si="64"/>
        <v>4113.1523425396745</v>
      </c>
      <c r="BG48" s="12">
        <f t="shared" si="64"/>
        <v>1140.3801254251907</v>
      </c>
      <c r="BH48" s="12">
        <f t="shared" si="64"/>
        <v>1163.9971864596266</v>
      </c>
      <c r="BI48" s="12">
        <f t="shared" si="64"/>
        <v>3705.0360052311594</v>
      </c>
      <c r="BJ48" s="12">
        <f t="shared" si="64"/>
        <v>4162.8458205593679</v>
      </c>
      <c r="BK48" s="12">
        <f t="shared" si="64"/>
        <v>1200.3758103421169</v>
      </c>
      <c r="BL48" s="12">
        <f t="shared" si="64"/>
        <v>1219.6120541612966</v>
      </c>
      <c r="BM48" s="12">
        <f t="shared" si="64"/>
        <v>3743.4688060780277</v>
      </c>
      <c r="BN48" s="12">
        <f t="shared" si="64"/>
        <v>4195.1533148757117</v>
      </c>
      <c r="BO48" s="12">
        <f t="shared" si="64"/>
        <v>1243.7666979558539</v>
      </c>
      <c r="BP48" s="12">
        <f t="shared" si="64"/>
        <v>1259.4347387730995</v>
      </c>
      <c r="BQ48" s="12">
        <f t="shared" si="64"/>
        <v>3766.933936671051</v>
      </c>
      <c r="BR48" s="12">
        <f t="shared" si="64"/>
        <v>4213.2373273403327</v>
      </c>
      <c r="BS48" s="12">
        <f t="shared" si="64"/>
        <v>1273.5569909859405</v>
      </c>
      <c r="BT48" s="12">
        <f t="shared" si="64"/>
        <v>1286.3187081568426</v>
      </c>
      <c r="BU48" s="12">
        <f t="shared" si="64"/>
        <v>3778.1410992114374</v>
      </c>
      <c r="BV48" s="12">
        <f t="shared" ref="BV48:DA48" si="65" xml:space="preserve"> MAX(BV47, 0)</f>
        <v>4219.6714681937165</v>
      </c>
      <c r="BW48" s="12">
        <f t="shared" si="65"/>
        <v>1292.1914306769206</v>
      </c>
      <c r="BX48" s="12">
        <f t="shared" si="65"/>
        <v>1302.5859290733529</v>
      </c>
      <c r="BY48" s="12">
        <f t="shared" si="65"/>
        <v>3779.2950523232007</v>
      </c>
      <c r="BZ48" s="12">
        <f t="shared" si="65"/>
        <v>4216.5496386041286</v>
      </c>
      <c r="CA48" s="12">
        <f t="shared" si="65"/>
        <v>1301.6590198994088</v>
      </c>
      <c r="CB48" s="12">
        <f t="shared" si="65"/>
        <v>1310.1254038089182</v>
      </c>
      <c r="CC48" s="12">
        <f t="shared" si="65"/>
        <v>3772.1892203613597</v>
      </c>
      <c r="CD48" s="12">
        <f t="shared" si="65"/>
        <v>4205.5749591811336</v>
      </c>
      <c r="CE48" s="12">
        <f t="shared" si="65"/>
        <v>1303.5775049190192</v>
      </c>
      <c r="CF48" s="12">
        <f t="shared" si="65"/>
        <v>1310.473427528214</v>
      </c>
      <c r="CG48" s="12">
        <f t="shared" si="65"/>
        <v>3758.2819373983734</v>
      </c>
      <c r="CH48" s="12">
        <f t="shared" si="65"/>
        <v>4188.1322014252528</v>
      </c>
      <c r="CI48" s="12">
        <f t="shared" si="65"/>
        <v>1299.2621849464099</v>
      </c>
      <c r="CJ48" s="12">
        <f t="shared" si="65"/>
        <v>1304.8789570111155</v>
      </c>
      <c r="CK48" s="12">
        <f t="shared" si="65"/>
        <v>3738.7585470130275</v>
      </c>
      <c r="CL48" s="12">
        <f t="shared" si="65"/>
        <v>4165.3467821816039</v>
      </c>
      <c r="CM48" s="12">
        <f t="shared" si="65"/>
        <v>1289.7819565326699</v>
      </c>
      <c r="CN48" s="12">
        <f t="shared" si="65"/>
        <v>1294.3568524841985</v>
      </c>
      <c r="CO48" s="12">
        <f t="shared" si="65"/>
        <v>3714.5819815067612</v>
      </c>
      <c r="CP48" s="12">
        <f t="shared" si="65"/>
        <v>4138.1328135410058</v>
      </c>
      <c r="CQ48" s="12">
        <f t="shared" si="65"/>
        <v>1276.0049606311677</v>
      </c>
      <c r="CR48" s="12">
        <f t="shared" si="65"/>
        <v>1279.7312419767877</v>
      </c>
      <c r="CS48" s="12">
        <f t="shared" si="65"/>
        <v>3686.5339575054381</v>
      </c>
      <c r="CT48" s="12">
        <f t="shared" si="65"/>
        <v>4107.2322382984557</v>
      </c>
      <c r="CU48" s="12">
        <f t="shared" si="65"/>
        <v>1258.6357609300621</v>
      </c>
      <c r="CV48" s="12">
        <f t="shared" si="65"/>
        <v>1261.6708403753287</v>
      </c>
      <c r="CW48" s="12">
        <f t="shared" si="65"/>
        <v>3655.2485285113521</v>
      </c>
      <c r="CX48" s="12">
        <f t="shared" si="65"/>
        <v>4073.2467045053299</v>
      </c>
      <c r="CY48" s="12">
        <f t="shared" si="65"/>
        <v>1238.2456243147678</v>
      </c>
      <c r="CZ48" s="12">
        <f t="shared" si="65"/>
        <v>1240.717715492184</v>
      </c>
      <c r="DA48" s="12">
        <f t="shared" si="65"/>
        <v>3621.2394121054526</v>
      </c>
      <c r="DB48" s="12">
        <f t="shared" ref="DB48:EG48" si="66" xml:space="preserve"> MAX(DB47, 0)</f>
        <v>4036.6635259300097</v>
      </c>
      <c r="DC48" s="12">
        <f t="shared" si="66"/>
        <v>1215.2971829341459</v>
      </c>
      <c r="DD48" s="12">
        <f t="shared" si="66"/>
        <v>1217.3107166487214</v>
      </c>
      <c r="DE48" s="12">
        <f t="shared" si="66"/>
        <v>3584.9222465242751</v>
      </c>
      <c r="DF48" s="12">
        <f t="shared" si="66"/>
        <v>3997.8768254150523</v>
      </c>
      <c r="DG48" s="12">
        <f t="shared" si="66"/>
        <v>1190.1645200088585</v>
      </c>
      <c r="DH48" s="12">
        <f t="shared" si="66"/>
        <v>599.75163377056367</v>
      </c>
      <c r="DI48" s="12">
        <f t="shared" si="66"/>
        <v>3.9188679693324962E-13</v>
      </c>
      <c r="DJ48" s="12">
        <f t="shared" si="66"/>
        <v>3.96284867747454E-13</v>
      </c>
      <c r="DK48" s="12">
        <f t="shared" si="66"/>
        <v>3.963601739087608E-13</v>
      </c>
      <c r="DL48" s="12">
        <f t="shared" si="66"/>
        <v>3.8779030546720606E-13</v>
      </c>
      <c r="DM48" s="12">
        <f t="shared" si="66"/>
        <v>3.9218598885781826E-13</v>
      </c>
      <c r="DN48" s="12">
        <f t="shared" si="66"/>
        <v>3.9654592910665087E-13</v>
      </c>
      <c r="DO48" s="12">
        <f t="shared" si="66"/>
        <v>3.9659487811150037E-13</v>
      </c>
      <c r="DP48" s="12">
        <f t="shared" si="66"/>
        <v>3.9237469081854214E-13</v>
      </c>
      <c r="DQ48" s="12">
        <f t="shared" si="66"/>
        <v>3.9243055653059855E-13</v>
      </c>
      <c r="DR48" s="12">
        <f t="shared" si="66"/>
        <v>3.9683460272499362E-13</v>
      </c>
      <c r="DS48" s="12">
        <f t="shared" si="66"/>
        <v>3.9688857214059674E-13</v>
      </c>
      <c r="DT48" s="12">
        <f t="shared" si="66"/>
        <v>3.8834773476992266E-13</v>
      </c>
      <c r="DU48" s="12">
        <f t="shared" si="66"/>
        <v>3.9273223137570314E-13</v>
      </c>
      <c r="DV48" s="12">
        <f t="shared" si="66"/>
        <v>3.9709942939225581E-13</v>
      </c>
      <c r="DW48" s="12">
        <f t="shared" si="66"/>
        <v>3.9717348045087421E-13</v>
      </c>
      <c r="DX48" s="12">
        <f t="shared" si="66"/>
        <v>3.8861785469634927E-13</v>
      </c>
      <c r="DY48" s="12">
        <f t="shared" si="66"/>
        <v>3.9298052342928722E-13</v>
      </c>
      <c r="DZ48" s="12">
        <f t="shared" si="66"/>
        <v>3.9735170503263363E-13</v>
      </c>
      <c r="EA48" s="12">
        <f t="shared" si="66"/>
        <v>3.9743454181007103E-13</v>
      </c>
      <c r="EB48" s="12">
        <f t="shared" si="66"/>
        <v>3.8884131754457484E-13</v>
      </c>
      <c r="EC48" s="12">
        <f t="shared" si="66"/>
        <v>3.9321764234045992E-13</v>
      </c>
      <c r="ED48" s="12">
        <f t="shared" si="66"/>
        <v>3.9763033782946879E-13</v>
      </c>
      <c r="EE48" s="12">
        <f t="shared" si="66"/>
        <v>3.9769685827195654E-13</v>
      </c>
      <c r="EF48" s="12">
        <f t="shared" si="66"/>
        <v>3.9343986372841759E-13</v>
      </c>
      <c r="EG48" s="12">
        <f t="shared" si="66"/>
        <v>3.9352428302663615E-13</v>
      </c>
      <c r="EH48" s="12">
        <f t="shared" ref="EH48:FM48" si="67" xml:space="preserve"> MAX(EH47, 0)</f>
        <v>3.9790269511286174E-13</v>
      </c>
      <c r="EI48" s="12">
        <f t="shared" si="67"/>
        <v>3.9798051147954537E-13</v>
      </c>
      <c r="EJ48" s="12">
        <f t="shared" si="67"/>
        <v>3.893827852152754E-13</v>
      </c>
      <c r="EK48" s="12">
        <f t="shared" si="67"/>
        <v>3.9379740428557849E-13</v>
      </c>
      <c r="EL48" s="12">
        <f t="shared" si="67"/>
        <v>3.9820642996346579E-13</v>
      </c>
      <c r="EM48" s="12">
        <f t="shared" si="67"/>
        <v>3.9825412386562686E-13</v>
      </c>
      <c r="EN48" s="12">
        <f t="shared" si="67"/>
        <v>3.8964308259892277E-13</v>
      </c>
      <c r="EO48" s="12">
        <f t="shared" si="67"/>
        <v>3.9402831589541165E-13</v>
      </c>
      <c r="EP48" s="12">
        <f t="shared" si="67"/>
        <v>3.9841603211243642E-13</v>
      </c>
      <c r="EQ48" s="12">
        <f t="shared" si="67"/>
        <v>3.9849008317105477E-13</v>
      </c>
      <c r="ER48" s="12">
        <f t="shared" si="67"/>
        <v>3.8989478525763847E-13</v>
      </c>
      <c r="ES48" s="12">
        <f t="shared" si="67"/>
        <v>3.9431385175703332E-13</v>
      </c>
      <c r="ET48" s="12">
        <f t="shared" si="67"/>
        <v>3.98732317989925E-13</v>
      </c>
      <c r="EU48" s="12">
        <f t="shared" si="67"/>
        <v>3.9881264456198552E-13</v>
      </c>
      <c r="EV48" s="12">
        <f t="shared" si="67"/>
        <v>3.9452117562177592E-13</v>
      </c>
      <c r="EW48" s="12">
        <f t="shared" si="67"/>
        <v>3.9457083403249268E-13</v>
      </c>
      <c r="EX48" s="12">
        <f t="shared" si="67"/>
        <v>3.9898584873299117E-13</v>
      </c>
      <c r="EY48" s="12">
        <f t="shared" si="67"/>
        <v>3.9906240999698645E-13</v>
      </c>
      <c r="EZ48" s="12">
        <f t="shared" si="67"/>
        <v>3.9045098674250767E-13</v>
      </c>
      <c r="FA48" s="12">
        <f t="shared" si="67"/>
        <v>3.9484767967223896E-13</v>
      </c>
      <c r="FB48" s="12">
        <f t="shared" si="67"/>
        <v>3.9926950194058004E-13</v>
      </c>
      <c r="FC48" s="12">
        <f t="shared" si="67"/>
        <v>3.993259815615602E-13</v>
      </c>
      <c r="FD48" s="12">
        <f t="shared" si="67"/>
        <v>3.9072356230462903E-13</v>
      </c>
      <c r="FE48" s="12">
        <f t="shared" si="67"/>
        <v>3.9513569845439638E-13</v>
      </c>
      <c r="FF48" s="12">
        <f t="shared" si="67"/>
        <v>3.9956319596967666E-13</v>
      </c>
      <c r="FG48" s="12">
        <f t="shared" si="67"/>
        <v>3.9963348172022959E-13</v>
      </c>
      <c r="FH48" s="12">
        <f t="shared" si="67"/>
        <v>3.9100104913814E-13</v>
      </c>
      <c r="FI48" s="12">
        <f t="shared" si="67"/>
        <v>3.9539888803119543E-13</v>
      </c>
      <c r="FJ48" s="12">
        <f t="shared" si="67"/>
        <v>3.9983806345844644E-13</v>
      </c>
      <c r="FK48" s="12">
        <f t="shared" si="67"/>
        <v>3.9989203287404962E-13</v>
      </c>
      <c r="FL48" s="12">
        <f t="shared" si="67"/>
        <v>3.9562607526022475E-13</v>
      </c>
      <c r="FM48" s="12">
        <f t="shared" si="67"/>
        <v>3.9568566535308495E-13</v>
      </c>
      <c r="FN48" s="12">
        <f t="shared" ref="FN48:GJ48" si="68" xml:space="preserve"> MAX(FN47, 0)</f>
        <v>4.0012297176872387E-13</v>
      </c>
      <c r="FO48" s="12">
        <f t="shared" si="68"/>
        <v>4.0020329834078438E-13</v>
      </c>
      <c r="FP48" s="12">
        <f t="shared" si="68"/>
        <v>3.9159408515843105E-13</v>
      </c>
      <c r="FQ48" s="12">
        <f t="shared" si="68"/>
        <v>3.9601961816515538E-13</v>
      </c>
      <c r="FR48" s="12">
        <f t="shared" si="68"/>
        <v>4.0044051274890084E-13</v>
      </c>
      <c r="FS48" s="12">
        <f t="shared" si="68"/>
        <v>4.0051456380751919E-13</v>
      </c>
      <c r="FT48" s="12">
        <f t="shared" si="68"/>
        <v>3.9189612834888984E-13</v>
      </c>
      <c r="FU48" s="12">
        <f t="shared" si="68"/>
        <v>3.9631384424865249E-13</v>
      </c>
      <c r="FV48" s="12">
        <f t="shared" si="68"/>
        <v>4.0073295167530881E-13</v>
      </c>
      <c r="FW48" s="12">
        <f t="shared" si="68"/>
        <v>4.0078190068015827E-13</v>
      </c>
      <c r="FX48" s="12">
        <f t="shared" si="68"/>
        <v>3.9214291973621583E-13</v>
      </c>
      <c r="FY48" s="12">
        <f t="shared" si="68"/>
        <v>3.9658075820625523E-13</v>
      </c>
      <c r="FZ48" s="12">
        <f t="shared" si="68"/>
        <v>4.0099024772644035E-13</v>
      </c>
      <c r="GA48" s="12">
        <f t="shared" si="68"/>
        <v>4.0107684981194328E-13</v>
      </c>
      <c r="GB48" s="12">
        <f t="shared" si="68"/>
        <v>3.9676449432590742E-13</v>
      </c>
      <c r="GC48" s="12">
        <f t="shared" si="68"/>
        <v>3.9685760384600152E-13</v>
      </c>
      <c r="GD48" s="12">
        <f t="shared" si="68"/>
        <v>4.0130276829586371E-13</v>
      </c>
      <c r="GE48" s="12">
        <f t="shared" si="68"/>
        <v>4.0136677853297442E-13</v>
      </c>
      <c r="GF48" s="12">
        <f t="shared" si="68"/>
        <v>3.9270648812816945E-13</v>
      </c>
      <c r="GG48" s="12">
        <f t="shared" si="68"/>
        <v>3.9711955196253262E-13</v>
      </c>
      <c r="GH48" s="12">
        <f t="shared" si="68"/>
        <v>4.0157638068194505E-13</v>
      </c>
      <c r="GI48" s="12">
        <f t="shared" si="68"/>
        <v>4.0166925828089008E-13</v>
      </c>
      <c r="GJ48" s="12">
        <f t="shared" si="68"/>
        <v>3.9301467040786521E-13</v>
      </c>
    </row>
    <row r="50" spans="1:255" x14ac:dyDescent="0.35">
      <c r="E50" s="126" t="str">
        <f t="shared" ref="E50:BP50" si="69" xml:space="preserve"> E$45</f>
        <v>Taxable income / (Tax losses arising)</v>
      </c>
      <c r="F50" s="126">
        <f t="shared" si="69"/>
        <v>0</v>
      </c>
      <c r="G50" s="126" t="str">
        <f t="shared" si="69"/>
        <v>$ 000s</v>
      </c>
      <c r="H50" s="126">
        <f t="shared" si="69"/>
        <v>171668.88877084348</v>
      </c>
      <c r="I50" s="126">
        <f t="shared" si="69"/>
        <v>0</v>
      </c>
      <c r="J50" s="126">
        <f t="shared" si="69"/>
        <v>0</v>
      </c>
      <c r="K50" s="126">
        <f t="shared" si="69"/>
        <v>0</v>
      </c>
      <c r="L50" s="126">
        <f t="shared" si="69"/>
        <v>0</v>
      </c>
      <c r="M50" s="126">
        <f t="shared" si="69"/>
        <v>-1455.7311270596088</v>
      </c>
      <c r="N50" s="126">
        <f t="shared" si="69"/>
        <v>-761.60044033682243</v>
      </c>
      <c r="O50" s="126">
        <f t="shared" si="69"/>
        <v>-3644.5179928354496</v>
      </c>
      <c r="P50" s="126">
        <f t="shared" si="69"/>
        <v>-3377.3201975266616</v>
      </c>
      <c r="Q50" s="126">
        <f t="shared" si="69"/>
        <v>-500.97702493659926</v>
      </c>
      <c r="R50" s="126">
        <f t="shared" si="69"/>
        <v>186.0921926284982</v>
      </c>
      <c r="S50" s="126">
        <f t="shared" si="69"/>
        <v>-2750.7457759463223</v>
      </c>
      <c r="T50" s="126">
        <f t="shared" si="69"/>
        <v>-2525.8231216507529</v>
      </c>
      <c r="U50" s="126">
        <f t="shared" si="69"/>
        <v>298.62774725291194</v>
      </c>
      <c r="V50" s="126">
        <f t="shared" si="69"/>
        <v>948.67954243078884</v>
      </c>
      <c r="W50" s="126">
        <f t="shared" si="69"/>
        <v>-2006.9103293741587</v>
      </c>
      <c r="X50" s="126">
        <f t="shared" si="69"/>
        <v>-1825.6596813478814</v>
      </c>
      <c r="Y50" s="126">
        <f t="shared" si="69"/>
        <v>963.83884477426659</v>
      </c>
      <c r="Z50" s="126">
        <f t="shared" si="69"/>
        <v>1583.5011108886783</v>
      </c>
      <c r="AA50" s="126">
        <f t="shared" si="69"/>
        <v>-1384.2659122002221</v>
      </c>
      <c r="AB50" s="126">
        <f t="shared" si="69"/>
        <v>-1222.2945682012107</v>
      </c>
      <c r="AC50" s="126">
        <f t="shared" si="69"/>
        <v>1519.5940737169603</v>
      </c>
      <c r="AD50" s="126">
        <f t="shared" si="69"/>
        <v>2113.9900691340545</v>
      </c>
      <c r="AE50" s="126">
        <f t="shared" si="69"/>
        <v>-858.79030848444893</v>
      </c>
      <c r="AF50" s="126">
        <f t="shared" si="69"/>
        <v>-720.0086493880309</v>
      </c>
      <c r="AG50" s="126">
        <f t="shared" si="69"/>
        <v>1988.9053793925409</v>
      </c>
      <c r="AH50" s="126">
        <f t="shared" si="69"/>
        <v>2562.4002637789217</v>
      </c>
      <c r="AI50" s="126">
        <f t="shared" si="69"/>
        <v>-410.9047146684652</v>
      </c>
      <c r="AJ50" s="126">
        <f t="shared" si="69"/>
        <v>-291.10583865468573</v>
      </c>
      <c r="AK50" s="126">
        <f t="shared" si="69"/>
        <v>2388.9589996456443</v>
      </c>
      <c r="AL50" s="126">
        <f t="shared" si="69"/>
        <v>2945.5360274560817</v>
      </c>
      <c r="AM50" s="126">
        <f t="shared" si="69"/>
        <v>-24.70488143428679</v>
      </c>
      <c r="AN50" s="126">
        <f t="shared" si="69"/>
        <v>74.801875636709781</v>
      </c>
      <c r="AO50" s="126">
        <f t="shared" si="69"/>
        <v>2734.4864024801809</v>
      </c>
      <c r="AP50" s="126">
        <f t="shared" si="69"/>
        <v>3277.0098609372112</v>
      </c>
      <c r="AQ50" s="126">
        <f t="shared" si="69"/>
        <v>312.86408160268712</v>
      </c>
      <c r="AR50" s="126">
        <f t="shared" si="69"/>
        <v>404.08738537019428</v>
      </c>
      <c r="AS50" s="126">
        <f t="shared" si="69"/>
        <v>3033.8717730918838</v>
      </c>
      <c r="AT50" s="126">
        <f t="shared" si="69"/>
        <v>3547.1984388177075</v>
      </c>
      <c r="AU50" s="126">
        <f t="shared" si="69"/>
        <v>612.75583849341524</v>
      </c>
      <c r="AV50" s="126">
        <f t="shared" si="69"/>
        <v>693.28831319036669</v>
      </c>
      <c r="AW50" s="126">
        <f t="shared" si="69"/>
        <v>3301.2917741327983</v>
      </c>
      <c r="AX50" s="126">
        <f t="shared" si="69"/>
        <v>3804.2631852664949</v>
      </c>
      <c r="AY50" s="126">
        <f t="shared" si="69"/>
        <v>883.83894461132491</v>
      </c>
      <c r="AZ50" s="126">
        <f t="shared" si="69"/>
        <v>955.48710962126768</v>
      </c>
      <c r="BA50" s="126">
        <f t="shared" si="69"/>
        <v>3543.9020134239809</v>
      </c>
      <c r="BB50" s="126">
        <f t="shared" si="69"/>
        <v>4042.1874382254118</v>
      </c>
      <c r="BC50" s="126">
        <f t="shared" si="69"/>
        <v>1060.0886326415612</v>
      </c>
      <c r="BD50" s="126">
        <f t="shared" si="69"/>
        <v>1089.0841879665638</v>
      </c>
      <c r="BE50" s="126">
        <f t="shared" si="69"/>
        <v>3648.3059590255052</v>
      </c>
      <c r="BF50" s="126">
        <f t="shared" si="69"/>
        <v>4113.1523425396745</v>
      </c>
      <c r="BG50" s="126">
        <f t="shared" si="69"/>
        <v>1140.3801254251907</v>
      </c>
      <c r="BH50" s="126">
        <f t="shared" si="69"/>
        <v>1163.9971864596266</v>
      </c>
      <c r="BI50" s="126">
        <f t="shared" si="69"/>
        <v>3705.0360052311594</v>
      </c>
      <c r="BJ50" s="126">
        <f t="shared" si="69"/>
        <v>4162.8458205593679</v>
      </c>
      <c r="BK50" s="126">
        <f t="shared" si="69"/>
        <v>1200.3758103421169</v>
      </c>
      <c r="BL50" s="126">
        <f t="shared" si="69"/>
        <v>1219.6120541612966</v>
      </c>
      <c r="BM50" s="126">
        <f t="shared" si="69"/>
        <v>3743.4688060780277</v>
      </c>
      <c r="BN50" s="126">
        <f t="shared" si="69"/>
        <v>4195.1533148757117</v>
      </c>
      <c r="BO50" s="126">
        <f t="shared" si="69"/>
        <v>1243.7666979558539</v>
      </c>
      <c r="BP50" s="126">
        <f t="shared" si="69"/>
        <v>1259.4347387730995</v>
      </c>
      <c r="BQ50" s="126">
        <f t="shared" ref="BQ50:EB50" si="70" xml:space="preserve"> BQ$45</f>
        <v>3766.933936671051</v>
      </c>
      <c r="BR50" s="126">
        <f t="shared" si="70"/>
        <v>4213.2373273403327</v>
      </c>
      <c r="BS50" s="126">
        <f t="shared" si="70"/>
        <v>1273.5569909859405</v>
      </c>
      <c r="BT50" s="126">
        <f t="shared" si="70"/>
        <v>1286.3187081568426</v>
      </c>
      <c r="BU50" s="126">
        <f t="shared" si="70"/>
        <v>3778.1410992114374</v>
      </c>
      <c r="BV50" s="126">
        <f t="shared" si="70"/>
        <v>4219.6714681937165</v>
      </c>
      <c r="BW50" s="126">
        <f t="shared" si="70"/>
        <v>1292.1914306769206</v>
      </c>
      <c r="BX50" s="126">
        <f t="shared" si="70"/>
        <v>1302.5859290733529</v>
      </c>
      <c r="BY50" s="126">
        <f t="shared" si="70"/>
        <v>3779.2950523232007</v>
      </c>
      <c r="BZ50" s="126">
        <f t="shared" si="70"/>
        <v>4216.5496386041286</v>
      </c>
      <c r="CA50" s="126">
        <f t="shared" si="70"/>
        <v>1301.6590198994088</v>
      </c>
      <c r="CB50" s="126">
        <f t="shared" si="70"/>
        <v>1310.1254038089182</v>
      </c>
      <c r="CC50" s="126">
        <f t="shared" si="70"/>
        <v>3772.1892203613597</v>
      </c>
      <c r="CD50" s="126">
        <f t="shared" si="70"/>
        <v>4205.5749591811336</v>
      </c>
      <c r="CE50" s="126">
        <f t="shared" si="70"/>
        <v>1303.5775049190192</v>
      </c>
      <c r="CF50" s="126">
        <f t="shared" si="70"/>
        <v>1310.473427528214</v>
      </c>
      <c r="CG50" s="126">
        <f t="shared" si="70"/>
        <v>3758.2819373983734</v>
      </c>
      <c r="CH50" s="126">
        <f t="shared" si="70"/>
        <v>4188.1322014252528</v>
      </c>
      <c r="CI50" s="126">
        <f t="shared" si="70"/>
        <v>1299.2621849464099</v>
      </c>
      <c r="CJ50" s="126">
        <f t="shared" si="70"/>
        <v>1304.8789570111155</v>
      </c>
      <c r="CK50" s="126">
        <f t="shared" si="70"/>
        <v>3738.7585470130275</v>
      </c>
      <c r="CL50" s="126">
        <f t="shared" si="70"/>
        <v>4165.3467821816039</v>
      </c>
      <c r="CM50" s="126">
        <f t="shared" si="70"/>
        <v>1289.7819565326699</v>
      </c>
      <c r="CN50" s="126">
        <f t="shared" si="70"/>
        <v>1294.3568524841985</v>
      </c>
      <c r="CO50" s="126">
        <f t="shared" si="70"/>
        <v>3714.5819815067612</v>
      </c>
      <c r="CP50" s="126">
        <f t="shared" si="70"/>
        <v>4138.1328135410058</v>
      </c>
      <c r="CQ50" s="126">
        <f t="shared" si="70"/>
        <v>1276.0049606311677</v>
      </c>
      <c r="CR50" s="126">
        <f t="shared" si="70"/>
        <v>1279.7312419767877</v>
      </c>
      <c r="CS50" s="126">
        <f t="shared" si="70"/>
        <v>3686.5339575054381</v>
      </c>
      <c r="CT50" s="126">
        <f t="shared" si="70"/>
        <v>4107.2322382984557</v>
      </c>
      <c r="CU50" s="126">
        <f t="shared" si="70"/>
        <v>1258.6357609300621</v>
      </c>
      <c r="CV50" s="126">
        <f t="shared" si="70"/>
        <v>1261.6708403753287</v>
      </c>
      <c r="CW50" s="126">
        <f t="shared" si="70"/>
        <v>3655.2485285113521</v>
      </c>
      <c r="CX50" s="126">
        <f t="shared" si="70"/>
        <v>4073.2467045053299</v>
      </c>
      <c r="CY50" s="126">
        <f t="shared" si="70"/>
        <v>1238.2456243147678</v>
      </c>
      <c r="CZ50" s="126">
        <f t="shared" si="70"/>
        <v>1240.717715492184</v>
      </c>
      <c r="DA50" s="126">
        <f t="shared" si="70"/>
        <v>3621.2394121054526</v>
      </c>
      <c r="DB50" s="126">
        <f t="shared" si="70"/>
        <v>4036.6635259300097</v>
      </c>
      <c r="DC50" s="126">
        <f t="shared" si="70"/>
        <v>1215.2971829341459</v>
      </c>
      <c r="DD50" s="126">
        <f t="shared" si="70"/>
        <v>1217.3107166487214</v>
      </c>
      <c r="DE50" s="126">
        <f t="shared" si="70"/>
        <v>3584.9222465242751</v>
      </c>
      <c r="DF50" s="126">
        <f t="shared" si="70"/>
        <v>3997.8768254150523</v>
      </c>
      <c r="DG50" s="126">
        <f t="shared" si="70"/>
        <v>1190.1645200088585</v>
      </c>
      <c r="DH50" s="126">
        <f t="shared" si="70"/>
        <v>599.75163377056367</v>
      </c>
      <c r="DI50" s="126">
        <f t="shared" si="70"/>
        <v>3.9188679693324962E-13</v>
      </c>
      <c r="DJ50" s="126">
        <f t="shared" si="70"/>
        <v>3.96284867747454E-13</v>
      </c>
      <c r="DK50" s="126">
        <f t="shared" si="70"/>
        <v>3.963601739087608E-13</v>
      </c>
      <c r="DL50" s="126">
        <f t="shared" si="70"/>
        <v>3.8779030546720606E-13</v>
      </c>
      <c r="DM50" s="126">
        <f t="shared" si="70"/>
        <v>3.9218598885781826E-13</v>
      </c>
      <c r="DN50" s="126">
        <f t="shared" si="70"/>
        <v>3.9654592910665087E-13</v>
      </c>
      <c r="DO50" s="126">
        <f t="shared" si="70"/>
        <v>3.9659487811150037E-13</v>
      </c>
      <c r="DP50" s="126">
        <f t="shared" si="70"/>
        <v>3.9237469081854214E-13</v>
      </c>
      <c r="DQ50" s="126">
        <f t="shared" si="70"/>
        <v>3.9243055653059855E-13</v>
      </c>
      <c r="DR50" s="126">
        <f t="shared" si="70"/>
        <v>3.9683460272499362E-13</v>
      </c>
      <c r="DS50" s="126">
        <f t="shared" si="70"/>
        <v>3.9688857214059674E-13</v>
      </c>
      <c r="DT50" s="126">
        <f t="shared" si="70"/>
        <v>3.8834773476992266E-13</v>
      </c>
      <c r="DU50" s="126">
        <f t="shared" si="70"/>
        <v>3.9273223137570314E-13</v>
      </c>
      <c r="DV50" s="126">
        <f t="shared" si="70"/>
        <v>3.9709942939225581E-13</v>
      </c>
      <c r="DW50" s="126">
        <f t="shared" si="70"/>
        <v>3.9717348045087421E-13</v>
      </c>
      <c r="DX50" s="126">
        <f t="shared" si="70"/>
        <v>3.8861785469634927E-13</v>
      </c>
      <c r="DY50" s="126">
        <f t="shared" si="70"/>
        <v>3.9298052342928722E-13</v>
      </c>
      <c r="DZ50" s="126">
        <f t="shared" si="70"/>
        <v>3.9735170503263363E-13</v>
      </c>
      <c r="EA50" s="126">
        <f t="shared" si="70"/>
        <v>3.9743454181007103E-13</v>
      </c>
      <c r="EB50" s="126">
        <f t="shared" si="70"/>
        <v>3.8884131754457484E-13</v>
      </c>
      <c r="EC50" s="126">
        <f t="shared" ref="EC50:GJ50" si="71" xml:space="preserve"> EC$45</f>
        <v>3.9321764234045992E-13</v>
      </c>
      <c r="ED50" s="126">
        <f t="shared" si="71"/>
        <v>3.9763033782946879E-13</v>
      </c>
      <c r="EE50" s="126">
        <f t="shared" si="71"/>
        <v>3.9769685827195654E-13</v>
      </c>
      <c r="EF50" s="126">
        <f t="shared" si="71"/>
        <v>3.9343986372841759E-13</v>
      </c>
      <c r="EG50" s="126">
        <f t="shared" si="71"/>
        <v>3.9352428302663615E-13</v>
      </c>
      <c r="EH50" s="126">
        <f t="shared" si="71"/>
        <v>3.9790269511286174E-13</v>
      </c>
      <c r="EI50" s="126">
        <f t="shared" si="71"/>
        <v>3.9798051147954537E-13</v>
      </c>
      <c r="EJ50" s="126">
        <f t="shared" si="71"/>
        <v>3.893827852152754E-13</v>
      </c>
      <c r="EK50" s="126">
        <f t="shared" si="71"/>
        <v>3.9379740428557849E-13</v>
      </c>
      <c r="EL50" s="126">
        <f t="shared" si="71"/>
        <v>3.9820642996346579E-13</v>
      </c>
      <c r="EM50" s="126">
        <f t="shared" si="71"/>
        <v>3.9825412386562686E-13</v>
      </c>
      <c r="EN50" s="126">
        <f t="shared" si="71"/>
        <v>3.8964308259892277E-13</v>
      </c>
      <c r="EO50" s="126">
        <f t="shared" si="71"/>
        <v>3.9402831589541165E-13</v>
      </c>
      <c r="EP50" s="126">
        <f t="shared" si="71"/>
        <v>3.9841603211243642E-13</v>
      </c>
      <c r="EQ50" s="126">
        <f t="shared" si="71"/>
        <v>3.9849008317105477E-13</v>
      </c>
      <c r="ER50" s="126">
        <f t="shared" si="71"/>
        <v>3.8989478525763847E-13</v>
      </c>
      <c r="ES50" s="126">
        <f t="shared" si="71"/>
        <v>3.9431385175703332E-13</v>
      </c>
      <c r="ET50" s="126">
        <f t="shared" si="71"/>
        <v>3.98732317989925E-13</v>
      </c>
      <c r="EU50" s="126">
        <f t="shared" si="71"/>
        <v>3.9881264456198552E-13</v>
      </c>
      <c r="EV50" s="126">
        <f t="shared" si="71"/>
        <v>3.9452117562177592E-13</v>
      </c>
      <c r="EW50" s="126">
        <f t="shared" si="71"/>
        <v>3.9457083403249268E-13</v>
      </c>
      <c r="EX50" s="126">
        <f t="shared" si="71"/>
        <v>3.9898584873299117E-13</v>
      </c>
      <c r="EY50" s="126">
        <f t="shared" si="71"/>
        <v>3.9906240999698645E-13</v>
      </c>
      <c r="EZ50" s="126">
        <f t="shared" si="71"/>
        <v>3.9045098674250767E-13</v>
      </c>
      <c r="FA50" s="126">
        <f t="shared" si="71"/>
        <v>3.9484767967223896E-13</v>
      </c>
      <c r="FB50" s="126">
        <f t="shared" si="71"/>
        <v>3.9926950194058004E-13</v>
      </c>
      <c r="FC50" s="126">
        <f t="shared" si="71"/>
        <v>3.993259815615602E-13</v>
      </c>
      <c r="FD50" s="126">
        <f t="shared" si="71"/>
        <v>3.9072356230462903E-13</v>
      </c>
      <c r="FE50" s="126">
        <f t="shared" si="71"/>
        <v>3.9513569845439638E-13</v>
      </c>
      <c r="FF50" s="126">
        <f t="shared" si="71"/>
        <v>3.9956319596967666E-13</v>
      </c>
      <c r="FG50" s="126">
        <f t="shared" si="71"/>
        <v>3.9963348172022959E-13</v>
      </c>
      <c r="FH50" s="126">
        <f t="shared" si="71"/>
        <v>3.9100104913814E-13</v>
      </c>
      <c r="FI50" s="126">
        <f t="shared" si="71"/>
        <v>3.9539888803119543E-13</v>
      </c>
      <c r="FJ50" s="126">
        <f t="shared" si="71"/>
        <v>3.9983806345844644E-13</v>
      </c>
      <c r="FK50" s="126">
        <f t="shared" si="71"/>
        <v>3.9989203287404962E-13</v>
      </c>
      <c r="FL50" s="126">
        <f t="shared" si="71"/>
        <v>3.9562607526022475E-13</v>
      </c>
      <c r="FM50" s="126">
        <f t="shared" si="71"/>
        <v>3.9568566535308495E-13</v>
      </c>
      <c r="FN50" s="126">
        <f t="shared" si="71"/>
        <v>4.0012297176872387E-13</v>
      </c>
      <c r="FO50" s="126">
        <f t="shared" si="71"/>
        <v>4.0020329834078438E-13</v>
      </c>
      <c r="FP50" s="126">
        <f t="shared" si="71"/>
        <v>3.9159408515843105E-13</v>
      </c>
      <c r="FQ50" s="126">
        <f t="shared" si="71"/>
        <v>3.9601961816515538E-13</v>
      </c>
      <c r="FR50" s="126">
        <f t="shared" si="71"/>
        <v>4.0044051274890084E-13</v>
      </c>
      <c r="FS50" s="126">
        <f t="shared" si="71"/>
        <v>4.0051456380751919E-13</v>
      </c>
      <c r="FT50" s="126">
        <f t="shared" si="71"/>
        <v>3.9189612834888984E-13</v>
      </c>
      <c r="FU50" s="126">
        <f t="shared" si="71"/>
        <v>3.9631384424865249E-13</v>
      </c>
      <c r="FV50" s="126">
        <f t="shared" si="71"/>
        <v>4.0073295167530881E-13</v>
      </c>
      <c r="FW50" s="126">
        <f t="shared" si="71"/>
        <v>4.0078190068015827E-13</v>
      </c>
      <c r="FX50" s="126">
        <f t="shared" si="71"/>
        <v>3.9214291973621583E-13</v>
      </c>
      <c r="FY50" s="126">
        <f t="shared" si="71"/>
        <v>3.9658075820625523E-13</v>
      </c>
      <c r="FZ50" s="126">
        <f t="shared" si="71"/>
        <v>4.0099024772644035E-13</v>
      </c>
      <c r="GA50" s="126">
        <f t="shared" si="71"/>
        <v>4.0107684981194328E-13</v>
      </c>
      <c r="GB50" s="126">
        <f t="shared" si="71"/>
        <v>3.9676449432590742E-13</v>
      </c>
      <c r="GC50" s="126">
        <f t="shared" si="71"/>
        <v>3.9685760384600152E-13</v>
      </c>
      <c r="GD50" s="126">
        <f t="shared" si="71"/>
        <v>4.0130276829586371E-13</v>
      </c>
      <c r="GE50" s="126">
        <f t="shared" si="71"/>
        <v>4.0136677853297442E-13</v>
      </c>
      <c r="GF50" s="126">
        <f t="shared" si="71"/>
        <v>3.9270648812816945E-13</v>
      </c>
      <c r="GG50" s="126">
        <f t="shared" si="71"/>
        <v>3.9711955196253262E-13</v>
      </c>
      <c r="GH50" s="126">
        <f t="shared" si="71"/>
        <v>4.0157638068194505E-13</v>
      </c>
      <c r="GI50" s="126">
        <f t="shared" si="71"/>
        <v>4.0166925828089008E-13</v>
      </c>
      <c r="GJ50" s="126">
        <f t="shared" si="71"/>
        <v>3.9301467040786521E-13</v>
      </c>
    </row>
    <row r="51" spans="1:255" x14ac:dyDescent="0.35">
      <c r="E51" s="12" t="s">
        <v>273</v>
      </c>
      <c r="G51" s="12" t="str">
        <f xml:space="preserve"> SMU</f>
        <v>$ 000s</v>
      </c>
      <c r="H51" s="12">
        <f xml:space="preserve"> SUM(J51:GJ51)</f>
        <v>23761.360564045601</v>
      </c>
      <c r="J51" s="12">
        <f t="shared" ref="J51:AO51" si="72">- 1 * MIN(J50, 0)</f>
        <v>0</v>
      </c>
      <c r="K51" s="12">
        <f t="shared" si="72"/>
        <v>0</v>
      </c>
      <c r="L51" s="12">
        <f t="shared" si="72"/>
        <v>0</v>
      </c>
      <c r="M51" s="12">
        <f t="shared" si="72"/>
        <v>1455.7311270596088</v>
      </c>
      <c r="N51" s="12">
        <f t="shared" si="72"/>
        <v>761.60044033682243</v>
      </c>
      <c r="O51" s="12">
        <f t="shared" si="72"/>
        <v>3644.5179928354496</v>
      </c>
      <c r="P51" s="12">
        <f t="shared" si="72"/>
        <v>3377.3201975266616</v>
      </c>
      <c r="Q51" s="12">
        <f t="shared" si="72"/>
        <v>500.97702493659926</v>
      </c>
      <c r="R51" s="12">
        <f t="shared" si="72"/>
        <v>0</v>
      </c>
      <c r="S51" s="12">
        <f t="shared" si="72"/>
        <v>2750.7457759463223</v>
      </c>
      <c r="T51" s="12">
        <f t="shared" si="72"/>
        <v>2525.8231216507529</v>
      </c>
      <c r="U51" s="12">
        <f t="shared" si="72"/>
        <v>0</v>
      </c>
      <c r="V51" s="12">
        <f t="shared" si="72"/>
        <v>0</v>
      </c>
      <c r="W51" s="12">
        <f t="shared" si="72"/>
        <v>2006.9103293741587</v>
      </c>
      <c r="X51" s="12">
        <f t="shared" si="72"/>
        <v>1825.6596813478814</v>
      </c>
      <c r="Y51" s="12">
        <f t="shared" si="72"/>
        <v>0</v>
      </c>
      <c r="Z51" s="12">
        <f t="shared" si="72"/>
        <v>0</v>
      </c>
      <c r="AA51" s="12">
        <f t="shared" si="72"/>
        <v>1384.2659122002221</v>
      </c>
      <c r="AB51" s="12">
        <f t="shared" si="72"/>
        <v>1222.2945682012107</v>
      </c>
      <c r="AC51" s="12">
        <f t="shared" si="72"/>
        <v>0</v>
      </c>
      <c r="AD51" s="12">
        <f t="shared" si="72"/>
        <v>0</v>
      </c>
      <c r="AE51" s="12">
        <f t="shared" si="72"/>
        <v>858.79030848444893</v>
      </c>
      <c r="AF51" s="12">
        <f t="shared" si="72"/>
        <v>720.0086493880309</v>
      </c>
      <c r="AG51" s="12">
        <f t="shared" si="72"/>
        <v>0</v>
      </c>
      <c r="AH51" s="12">
        <f t="shared" si="72"/>
        <v>0</v>
      </c>
      <c r="AI51" s="12">
        <f t="shared" si="72"/>
        <v>410.9047146684652</v>
      </c>
      <c r="AJ51" s="12">
        <f t="shared" si="72"/>
        <v>291.10583865468573</v>
      </c>
      <c r="AK51" s="12">
        <f t="shared" si="72"/>
        <v>0</v>
      </c>
      <c r="AL51" s="12">
        <f t="shared" si="72"/>
        <v>0</v>
      </c>
      <c r="AM51" s="12">
        <f t="shared" si="72"/>
        <v>24.70488143428679</v>
      </c>
      <c r="AN51" s="12">
        <f t="shared" si="72"/>
        <v>0</v>
      </c>
      <c r="AO51" s="12">
        <f t="shared" si="72"/>
        <v>0</v>
      </c>
      <c r="AP51" s="12">
        <f t="shared" ref="AP51:BU51" si="73">- 1 * MIN(AP50, 0)</f>
        <v>0</v>
      </c>
      <c r="AQ51" s="12">
        <f t="shared" si="73"/>
        <v>0</v>
      </c>
      <c r="AR51" s="12">
        <f t="shared" si="73"/>
        <v>0</v>
      </c>
      <c r="AS51" s="12">
        <f t="shared" si="73"/>
        <v>0</v>
      </c>
      <c r="AT51" s="12">
        <f t="shared" si="73"/>
        <v>0</v>
      </c>
      <c r="AU51" s="12">
        <f t="shared" si="73"/>
        <v>0</v>
      </c>
      <c r="AV51" s="12">
        <f t="shared" si="73"/>
        <v>0</v>
      </c>
      <c r="AW51" s="12">
        <f t="shared" si="73"/>
        <v>0</v>
      </c>
      <c r="AX51" s="12">
        <f t="shared" si="73"/>
        <v>0</v>
      </c>
      <c r="AY51" s="12">
        <f t="shared" si="73"/>
        <v>0</v>
      </c>
      <c r="AZ51" s="12">
        <f t="shared" si="73"/>
        <v>0</v>
      </c>
      <c r="BA51" s="12">
        <f t="shared" si="73"/>
        <v>0</v>
      </c>
      <c r="BB51" s="12">
        <f t="shared" si="73"/>
        <v>0</v>
      </c>
      <c r="BC51" s="12">
        <f t="shared" si="73"/>
        <v>0</v>
      </c>
      <c r="BD51" s="12">
        <f t="shared" si="73"/>
        <v>0</v>
      </c>
      <c r="BE51" s="12">
        <f t="shared" si="73"/>
        <v>0</v>
      </c>
      <c r="BF51" s="12">
        <f t="shared" si="73"/>
        <v>0</v>
      </c>
      <c r="BG51" s="12">
        <f t="shared" si="73"/>
        <v>0</v>
      </c>
      <c r="BH51" s="12">
        <f t="shared" si="73"/>
        <v>0</v>
      </c>
      <c r="BI51" s="12">
        <f t="shared" si="73"/>
        <v>0</v>
      </c>
      <c r="BJ51" s="12">
        <f t="shared" si="73"/>
        <v>0</v>
      </c>
      <c r="BK51" s="12">
        <f t="shared" si="73"/>
        <v>0</v>
      </c>
      <c r="BL51" s="12">
        <f t="shared" si="73"/>
        <v>0</v>
      </c>
      <c r="BM51" s="12">
        <f t="shared" si="73"/>
        <v>0</v>
      </c>
      <c r="BN51" s="12">
        <f t="shared" si="73"/>
        <v>0</v>
      </c>
      <c r="BO51" s="12">
        <f t="shared" si="73"/>
        <v>0</v>
      </c>
      <c r="BP51" s="12">
        <f t="shared" si="73"/>
        <v>0</v>
      </c>
      <c r="BQ51" s="12">
        <f t="shared" si="73"/>
        <v>0</v>
      </c>
      <c r="BR51" s="12">
        <f t="shared" si="73"/>
        <v>0</v>
      </c>
      <c r="BS51" s="12">
        <f t="shared" si="73"/>
        <v>0</v>
      </c>
      <c r="BT51" s="12">
        <f t="shared" si="73"/>
        <v>0</v>
      </c>
      <c r="BU51" s="12">
        <f t="shared" si="73"/>
        <v>0</v>
      </c>
      <c r="BV51" s="12">
        <f t="shared" ref="BV51:DA51" si="74">- 1 * MIN(BV50, 0)</f>
        <v>0</v>
      </c>
      <c r="BW51" s="12">
        <f t="shared" si="74"/>
        <v>0</v>
      </c>
      <c r="BX51" s="12">
        <f t="shared" si="74"/>
        <v>0</v>
      </c>
      <c r="BY51" s="12">
        <f t="shared" si="74"/>
        <v>0</v>
      </c>
      <c r="BZ51" s="12">
        <f t="shared" si="74"/>
        <v>0</v>
      </c>
      <c r="CA51" s="12">
        <f t="shared" si="74"/>
        <v>0</v>
      </c>
      <c r="CB51" s="12">
        <f t="shared" si="74"/>
        <v>0</v>
      </c>
      <c r="CC51" s="12">
        <f t="shared" si="74"/>
        <v>0</v>
      </c>
      <c r="CD51" s="12">
        <f t="shared" si="74"/>
        <v>0</v>
      </c>
      <c r="CE51" s="12">
        <f t="shared" si="74"/>
        <v>0</v>
      </c>
      <c r="CF51" s="12">
        <f t="shared" si="74"/>
        <v>0</v>
      </c>
      <c r="CG51" s="12">
        <f t="shared" si="74"/>
        <v>0</v>
      </c>
      <c r="CH51" s="12">
        <f t="shared" si="74"/>
        <v>0</v>
      </c>
      <c r="CI51" s="12">
        <f t="shared" si="74"/>
        <v>0</v>
      </c>
      <c r="CJ51" s="12">
        <f t="shared" si="74"/>
        <v>0</v>
      </c>
      <c r="CK51" s="12">
        <f t="shared" si="74"/>
        <v>0</v>
      </c>
      <c r="CL51" s="12">
        <f t="shared" si="74"/>
        <v>0</v>
      </c>
      <c r="CM51" s="12">
        <f t="shared" si="74"/>
        <v>0</v>
      </c>
      <c r="CN51" s="12">
        <f t="shared" si="74"/>
        <v>0</v>
      </c>
      <c r="CO51" s="12">
        <f t="shared" si="74"/>
        <v>0</v>
      </c>
      <c r="CP51" s="12">
        <f t="shared" si="74"/>
        <v>0</v>
      </c>
      <c r="CQ51" s="12">
        <f t="shared" si="74"/>
        <v>0</v>
      </c>
      <c r="CR51" s="12">
        <f t="shared" si="74"/>
        <v>0</v>
      </c>
      <c r="CS51" s="12">
        <f t="shared" si="74"/>
        <v>0</v>
      </c>
      <c r="CT51" s="12">
        <f t="shared" si="74"/>
        <v>0</v>
      </c>
      <c r="CU51" s="12">
        <f t="shared" si="74"/>
        <v>0</v>
      </c>
      <c r="CV51" s="12">
        <f t="shared" si="74"/>
        <v>0</v>
      </c>
      <c r="CW51" s="12">
        <f t="shared" si="74"/>
        <v>0</v>
      </c>
      <c r="CX51" s="12">
        <f t="shared" si="74"/>
        <v>0</v>
      </c>
      <c r="CY51" s="12">
        <f t="shared" si="74"/>
        <v>0</v>
      </c>
      <c r="CZ51" s="12">
        <f t="shared" si="74"/>
        <v>0</v>
      </c>
      <c r="DA51" s="12">
        <f t="shared" si="74"/>
        <v>0</v>
      </c>
      <c r="DB51" s="12">
        <f t="shared" ref="DB51:EG51" si="75">- 1 * MIN(DB50, 0)</f>
        <v>0</v>
      </c>
      <c r="DC51" s="12">
        <f t="shared" si="75"/>
        <v>0</v>
      </c>
      <c r="DD51" s="12">
        <f t="shared" si="75"/>
        <v>0</v>
      </c>
      <c r="DE51" s="12">
        <f t="shared" si="75"/>
        <v>0</v>
      </c>
      <c r="DF51" s="12">
        <f t="shared" si="75"/>
        <v>0</v>
      </c>
      <c r="DG51" s="12">
        <f t="shared" si="75"/>
        <v>0</v>
      </c>
      <c r="DH51" s="12">
        <f t="shared" si="75"/>
        <v>0</v>
      </c>
      <c r="DI51" s="12">
        <f t="shared" si="75"/>
        <v>0</v>
      </c>
      <c r="DJ51" s="12">
        <f t="shared" si="75"/>
        <v>0</v>
      </c>
      <c r="DK51" s="12">
        <f t="shared" si="75"/>
        <v>0</v>
      </c>
      <c r="DL51" s="12">
        <f t="shared" si="75"/>
        <v>0</v>
      </c>
      <c r="DM51" s="12">
        <f t="shared" si="75"/>
        <v>0</v>
      </c>
      <c r="DN51" s="12">
        <f t="shared" si="75"/>
        <v>0</v>
      </c>
      <c r="DO51" s="12">
        <f t="shared" si="75"/>
        <v>0</v>
      </c>
      <c r="DP51" s="12">
        <f t="shared" si="75"/>
        <v>0</v>
      </c>
      <c r="DQ51" s="12">
        <f t="shared" si="75"/>
        <v>0</v>
      </c>
      <c r="DR51" s="12">
        <f t="shared" si="75"/>
        <v>0</v>
      </c>
      <c r="DS51" s="12">
        <f t="shared" si="75"/>
        <v>0</v>
      </c>
      <c r="DT51" s="12">
        <f t="shared" si="75"/>
        <v>0</v>
      </c>
      <c r="DU51" s="12">
        <f t="shared" si="75"/>
        <v>0</v>
      </c>
      <c r="DV51" s="12">
        <f t="shared" si="75"/>
        <v>0</v>
      </c>
      <c r="DW51" s="12">
        <f t="shared" si="75"/>
        <v>0</v>
      </c>
      <c r="DX51" s="12">
        <f t="shared" si="75"/>
        <v>0</v>
      </c>
      <c r="DY51" s="12">
        <f t="shared" si="75"/>
        <v>0</v>
      </c>
      <c r="DZ51" s="12">
        <f t="shared" si="75"/>
        <v>0</v>
      </c>
      <c r="EA51" s="12">
        <f t="shared" si="75"/>
        <v>0</v>
      </c>
      <c r="EB51" s="12">
        <f t="shared" si="75"/>
        <v>0</v>
      </c>
      <c r="EC51" s="12">
        <f t="shared" si="75"/>
        <v>0</v>
      </c>
      <c r="ED51" s="12">
        <f t="shared" si="75"/>
        <v>0</v>
      </c>
      <c r="EE51" s="12">
        <f t="shared" si="75"/>
        <v>0</v>
      </c>
      <c r="EF51" s="12">
        <f t="shared" si="75"/>
        <v>0</v>
      </c>
      <c r="EG51" s="12">
        <f t="shared" si="75"/>
        <v>0</v>
      </c>
      <c r="EH51" s="12">
        <f t="shared" ref="EH51:FM51" si="76">- 1 * MIN(EH50, 0)</f>
        <v>0</v>
      </c>
      <c r="EI51" s="12">
        <f t="shared" si="76"/>
        <v>0</v>
      </c>
      <c r="EJ51" s="12">
        <f t="shared" si="76"/>
        <v>0</v>
      </c>
      <c r="EK51" s="12">
        <f t="shared" si="76"/>
        <v>0</v>
      </c>
      <c r="EL51" s="12">
        <f t="shared" si="76"/>
        <v>0</v>
      </c>
      <c r="EM51" s="12">
        <f t="shared" si="76"/>
        <v>0</v>
      </c>
      <c r="EN51" s="12">
        <f t="shared" si="76"/>
        <v>0</v>
      </c>
      <c r="EO51" s="12">
        <f t="shared" si="76"/>
        <v>0</v>
      </c>
      <c r="EP51" s="12">
        <f t="shared" si="76"/>
        <v>0</v>
      </c>
      <c r="EQ51" s="12">
        <f t="shared" si="76"/>
        <v>0</v>
      </c>
      <c r="ER51" s="12">
        <f t="shared" si="76"/>
        <v>0</v>
      </c>
      <c r="ES51" s="12">
        <f t="shared" si="76"/>
        <v>0</v>
      </c>
      <c r="ET51" s="12">
        <f t="shared" si="76"/>
        <v>0</v>
      </c>
      <c r="EU51" s="12">
        <f t="shared" si="76"/>
        <v>0</v>
      </c>
      <c r="EV51" s="12">
        <f t="shared" si="76"/>
        <v>0</v>
      </c>
      <c r="EW51" s="12">
        <f t="shared" si="76"/>
        <v>0</v>
      </c>
      <c r="EX51" s="12">
        <f t="shared" si="76"/>
        <v>0</v>
      </c>
      <c r="EY51" s="12">
        <f t="shared" si="76"/>
        <v>0</v>
      </c>
      <c r="EZ51" s="12">
        <f t="shared" si="76"/>
        <v>0</v>
      </c>
      <c r="FA51" s="12">
        <f t="shared" si="76"/>
        <v>0</v>
      </c>
      <c r="FB51" s="12">
        <f t="shared" si="76"/>
        <v>0</v>
      </c>
      <c r="FC51" s="12">
        <f t="shared" si="76"/>
        <v>0</v>
      </c>
      <c r="FD51" s="12">
        <f t="shared" si="76"/>
        <v>0</v>
      </c>
      <c r="FE51" s="12">
        <f t="shared" si="76"/>
        <v>0</v>
      </c>
      <c r="FF51" s="12">
        <f t="shared" si="76"/>
        <v>0</v>
      </c>
      <c r="FG51" s="12">
        <f t="shared" si="76"/>
        <v>0</v>
      </c>
      <c r="FH51" s="12">
        <f t="shared" si="76"/>
        <v>0</v>
      </c>
      <c r="FI51" s="12">
        <f t="shared" si="76"/>
        <v>0</v>
      </c>
      <c r="FJ51" s="12">
        <f t="shared" si="76"/>
        <v>0</v>
      </c>
      <c r="FK51" s="12">
        <f t="shared" si="76"/>
        <v>0</v>
      </c>
      <c r="FL51" s="12">
        <f t="shared" si="76"/>
        <v>0</v>
      </c>
      <c r="FM51" s="12">
        <f t="shared" si="76"/>
        <v>0</v>
      </c>
      <c r="FN51" s="12">
        <f t="shared" ref="FN51:GJ51" si="77">- 1 * MIN(FN50, 0)</f>
        <v>0</v>
      </c>
      <c r="FO51" s="12">
        <f t="shared" si="77"/>
        <v>0</v>
      </c>
      <c r="FP51" s="12">
        <f t="shared" si="77"/>
        <v>0</v>
      </c>
      <c r="FQ51" s="12">
        <f t="shared" si="77"/>
        <v>0</v>
      </c>
      <c r="FR51" s="12">
        <f t="shared" si="77"/>
        <v>0</v>
      </c>
      <c r="FS51" s="12">
        <f t="shared" si="77"/>
        <v>0</v>
      </c>
      <c r="FT51" s="12">
        <f t="shared" si="77"/>
        <v>0</v>
      </c>
      <c r="FU51" s="12">
        <f t="shared" si="77"/>
        <v>0</v>
      </c>
      <c r="FV51" s="12">
        <f t="shared" si="77"/>
        <v>0</v>
      </c>
      <c r="FW51" s="12">
        <f t="shared" si="77"/>
        <v>0</v>
      </c>
      <c r="FX51" s="12">
        <f t="shared" si="77"/>
        <v>0</v>
      </c>
      <c r="FY51" s="12">
        <f t="shared" si="77"/>
        <v>0</v>
      </c>
      <c r="FZ51" s="12">
        <f t="shared" si="77"/>
        <v>0</v>
      </c>
      <c r="GA51" s="12">
        <f t="shared" si="77"/>
        <v>0</v>
      </c>
      <c r="GB51" s="12">
        <f t="shared" si="77"/>
        <v>0</v>
      </c>
      <c r="GC51" s="12">
        <f t="shared" si="77"/>
        <v>0</v>
      </c>
      <c r="GD51" s="12">
        <f t="shared" si="77"/>
        <v>0</v>
      </c>
      <c r="GE51" s="12">
        <f t="shared" si="77"/>
        <v>0</v>
      </c>
      <c r="GF51" s="12">
        <f t="shared" si="77"/>
        <v>0</v>
      </c>
      <c r="GG51" s="12">
        <f t="shared" si="77"/>
        <v>0</v>
      </c>
      <c r="GH51" s="12">
        <f t="shared" si="77"/>
        <v>0</v>
      </c>
      <c r="GI51" s="12">
        <f t="shared" si="77"/>
        <v>0</v>
      </c>
      <c r="GJ51" s="12">
        <f t="shared" si="77"/>
        <v>0</v>
      </c>
    </row>
    <row r="53" spans="1:255" x14ac:dyDescent="0.35">
      <c r="E53" s="126" t="str">
        <f t="shared" ref="E53:AJ53" si="78" xml:space="preserve"> E$48</f>
        <v>Taxable income</v>
      </c>
      <c r="F53" s="126">
        <f t="shared" si="78"/>
        <v>0</v>
      </c>
      <c r="G53" s="126" t="str">
        <f t="shared" si="78"/>
        <v>$ 000s</v>
      </c>
      <c r="H53" s="126">
        <f t="shared" si="78"/>
        <v>195430.24933488911</v>
      </c>
      <c r="I53" s="126">
        <f t="shared" si="78"/>
        <v>0</v>
      </c>
      <c r="J53" s="126">
        <f t="shared" si="78"/>
        <v>0</v>
      </c>
      <c r="K53" s="126">
        <f t="shared" si="78"/>
        <v>0</v>
      </c>
      <c r="L53" s="126">
        <f t="shared" si="78"/>
        <v>0</v>
      </c>
      <c r="M53" s="126">
        <f t="shared" si="78"/>
        <v>0</v>
      </c>
      <c r="N53" s="126">
        <f t="shared" si="78"/>
        <v>0</v>
      </c>
      <c r="O53" s="126">
        <f t="shared" si="78"/>
        <v>0</v>
      </c>
      <c r="P53" s="126">
        <f t="shared" si="78"/>
        <v>0</v>
      </c>
      <c r="Q53" s="126">
        <f t="shared" si="78"/>
        <v>0</v>
      </c>
      <c r="R53" s="126">
        <f t="shared" si="78"/>
        <v>186.0921926284982</v>
      </c>
      <c r="S53" s="126">
        <f t="shared" si="78"/>
        <v>0</v>
      </c>
      <c r="T53" s="126">
        <f t="shared" si="78"/>
        <v>0</v>
      </c>
      <c r="U53" s="126">
        <f t="shared" si="78"/>
        <v>298.62774725291194</v>
      </c>
      <c r="V53" s="126">
        <f t="shared" si="78"/>
        <v>948.67954243078884</v>
      </c>
      <c r="W53" s="126">
        <f t="shared" si="78"/>
        <v>0</v>
      </c>
      <c r="X53" s="126">
        <f t="shared" si="78"/>
        <v>0</v>
      </c>
      <c r="Y53" s="126">
        <f t="shared" si="78"/>
        <v>963.83884477426659</v>
      </c>
      <c r="Z53" s="126">
        <f t="shared" si="78"/>
        <v>1583.5011108886783</v>
      </c>
      <c r="AA53" s="126">
        <f t="shared" si="78"/>
        <v>0</v>
      </c>
      <c r="AB53" s="126">
        <f t="shared" si="78"/>
        <v>0</v>
      </c>
      <c r="AC53" s="126">
        <f t="shared" si="78"/>
        <v>1519.5940737169603</v>
      </c>
      <c r="AD53" s="126">
        <f t="shared" si="78"/>
        <v>2113.9900691340545</v>
      </c>
      <c r="AE53" s="126">
        <f t="shared" si="78"/>
        <v>0</v>
      </c>
      <c r="AF53" s="126">
        <f t="shared" si="78"/>
        <v>0</v>
      </c>
      <c r="AG53" s="126">
        <f t="shared" si="78"/>
        <v>1988.9053793925409</v>
      </c>
      <c r="AH53" s="126">
        <f t="shared" si="78"/>
        <v>2562.4002637789217</v>
      </c>
      <c r="AI53" s="126">
        <f t="shared" si="78"/>
        <v>0</v>
      </c>
      <c r="AJ53" s="126">
        <f t="shared" si="78"/>
        <v>0</v>
      </c>
      <c r="AK53" s="126">
        <f t="shared" ref="AK53:BP53" si="79" xml:space="preserve"> AK$48</f>
        <v>2388.9589996456443</v>
      </c>
      <c r="AL53" s="126">
        <f t="shared" si="79"/>
        <v>2945.5360274560817</v>
      </c>
      <c r="AM53" s="126">
        <f t="shared" si="79"/>
        <v>0</v>
      </c>
      <c r="AN53" s="126">
        <f t="shared" si="79"/>
        <v>74.801875636709781</v>
      </c>
      <c r="AO53" s="126">
        <f t="shared" si="79"/>
        <v>2734.4864024801809</v>
      </c>
      <c r="AP53" s="126">
        <f t="shared" si="79"/>
        <v>3277.0098609372112</v>
      </c>
      <c r="AQ53" s="126">
        <f t="shared" si="79"/>
        <v>312.86408160268712</v>
      </c>
      <c r="AR53" s="126">
        <f t="shared" si="79"/>
        <v>404.08738537019428</v>
      </c>
      <c r="AS53" s="126">
        <f t="shared" si="79"/>
        <v>3033.8717730918838</v>
      </c>
      <c r="AT53" s="126">
        <f t="shared" si="79"/>
        <v>3547.1984388177075</v>
      </c>
      <c r="AU53" s="126">
        <f t="shared" si="79"/>
        <v>612.75583849341524</v>
      </c>
      <c r="AV53" s="126">
        <f t="shared" si="79"/>
        <v>693.28831319036669</v>
      </c>
      <c r="AW53" s="126">
        <f t="shared" si="79"/>
        <v>3301.2917741327983</v>
      </c>
      <c r="AX53" s="126">
        <f t="shared" si="79"/>
        <v>3804.2631852664949</v>
      </c>
      <c r="AY53" s="126">
        <f t="shared" si="79"/>
        <v>883.83894461132491</v>
      </c>
      <c r="AZ53" s="126">
        <f t="shared" si="79"/>
        <v>955.48710962126768</v>
      </c>
      <c r="BA53" s="126">
        <f t="shared" si="79"/>
        <v>3543.9020134239809</v>
      </c>
      <c r="BB53" s="126">
        <f t="shared" si="79"/>
        <v>4042.1874382254118</v>
      </c>
      <c r="BC53" s="126">
        <f t="shared" si="79"/>
        <v>1060.0886326415612</v>
      </c>
      <c r="BD53" s="126">
        <f t="shared" si="79"/>
        <v>1089.0841879665638</v>
      </c>
      <c r="BE53" s="126">
        <f t="shared" si="79"/>
        <v>3648.3059590255052</v>
      </c>
      <c r="BF53" s="126">
        <f t="shared" si="79"/>
        <v>4113.1523425396745</v>
      </c>
      <c r="BG53" s="126">
        <f t="shared" si="79"/>
        <v>1140.3801254251907</v>
      </c>
      <c r="BH53" s="126">
        <f t="shared" si="79"/>
        <v>1163.9971864596266</v>
      </c>
      <c r="BI53" s="126">
        <f t="shared" si="79"/>
        <v>3705.0360052311594</v>
      </c>
      <c r="BJ53" s="126">
        <f t="shared" si="79"/>
        <v>4162.8458205593679</v>
      </c>
      <c r="BK53" s="126">
        <f t="shared" si="79"/>
        <v>1200.3758103421169</v>
      </c>
      <c r="BL53" s="126">
        <f t="shared" si="79"/>
        <v>1219.6120541612966</v>
      </c>
      <c r="BM53" s="126">
        <f t="shared" si="79"/>
        <v>3743.4688060780277</v>
      </c>
      <c r="BN53" s="126">
        <f t="shared" si="79"/>
        <v>4195.1533148757117</v>
      </c>
      <c r="BO53" s="126">
        <f t="shared" si="79"/>
        <v>1243.7666979558539</v>
      </c>
      <c r="BP53" s="126">
        <f t="shared" si="79"/>
        <v>1259.4347387730995</v>
      </c>
      <c r="BQ53" s="126">
        <f t="shared" ref="BQ53:CV53" si="80" xml:space="preserve"> BQ$48</f>
        <v>3766.933936671051</v>
      </c>
      <c r="BR53" s="126">
        <f t="shared" si="80"/>
        <v>4213.2373273403327</v>
      </c>
      <c r="BS53" s="126">
        <f t="shared" si="80"/>
        <v>1273.5569909859405</v>
      </c>
      <c r="BT53" s="126">
        <f t="shared" si="80"/>
        <v>1286.3187081568426</v>
      </c>
      <c r="BU53" s="126">
        <f t="shared" si="80"/>
        <v>3778.1410992114374</v>
      </c>
      <c r="BV53" s="126">
        <f t="shared" si="80"/>
        <v>4219.6714681937165</v>
      </c>
      <c r="BW53" s="126">
        <f t="shared" si="80"/>
        <v>1292.1914306769206</v>
      </c>
      <c r="BX53" s="126">
        <f t="shared" si="80"/>
        <v>1302.5859290733529</v>
      </c>
      <c r="BY53" s="126">
        <f t="shared" si="80"/>
        <v>3779.2950523232007</v>
      </c>
      <c r="BZ53" s="126">
        <f t="shared" si="80"/>
        <v>4216.5496386041286</v>
      </c>
      <c r="CA53" s="126">
        <f t="shared" si="80"/>
        <v>1301.6590198994088</v>
      </c>
      <c r="CB53" s="126">
        <f t="shared" si="80"/>
        <v>1310.1254038089182</v>
      </c>
      <c r="CC53" s="126">
        <f t="shared" si="80"/>
        <v>3772.1892203613597</v>
      </c>
      <c r="CD53" s="126">
        <f t="shared" si="80"/>
        <v>4205.5749591811336</v>
      </c>
      <c r="CE53" s="126">
        <f t="shared" si="80"/>
        <v>1303.5775049190192</v>
      </c>
      <c r="CF53" s="126">
        <f t="shared" si="80"/>
        <v>1310.473427528214</v>
      </c>
      <c r="CG53" s="126">
        <f t="shared" si="80"/>
        <v>3758.2819373983734</v>
      </c>
      <c r="CH53" s="126">
        <f t="shared" si="80"/>
        <v>4188.1322014252528</v>
      </c>
      <c r="CI53" s="126">
        <f t="shared" si="80"/>
        <v>1299.2621849464099</v>
      </c>
      <c r="CJ53" s="126">
        <f t="shared" si="80"/>
        <v>1304.8789570111155</v>
      </c>
      <c r="CK53" s="126">
        <f t="shared" si="80"/>
        <v>3738.7585470130275</v>
      </c>
      <c r="CL53" s="126">
        <f t="shared" si="80"/>
        <v>4165.3467821816039</v>
      </c>
      <c r="CM53" s="126">
        <f t="shared" si="80"/>
        <v>1289.7819565326699</v>
      </c>
      <c r="CN53" s="126">
        <f t="shared" si="80"/>
        <v>1294.3568524841985</v>
      </c>
      <c r="CO53" s="126">
        <f t="shared" si="80"/>
        <v>3714.5819815067612</v>
      </c>
      <c r="CP53" s="126">
        <f t="shared" si="80"/>
        <v>4138.1328135410058</v>
      </c>
      <c r="CQ53" s="126">
        <f t="shared" si="80"/>
        <v>1276.0049606311677</v>
      </c>
      <c r="CR53" s="126">
        <f t="shared" si="80"/>
        <v>1279.7312419767877</v>
      </c>
      <c r="CS53" s="126">
        <f t="shared" si="80"/>
        <v>3686.5339575054381</v>
      </c>
      <c r="CT53" s="126">
        <f t="shared" si="80"/>
        <v>4107.2322382984557</v>
      </c>
      <c r="CU53" s="126">
        <f t="shared" si="80"/>
        <v>1258.6357609300621</v>
      </c>
      <c r="CV53" s="126">
        <f t="shared" si="80"/>
        <v>1261.6708403753287</v>
      </c>
      <c r="CW53" s="126">
        <f t="shared" ref="CW53:EB53" si="81" xml:space="preserve"> CW$48</f>
        <v>3655.2485285113521</v>
      </c>
      <c r="CX53" s="126">
        <f t="shared" si="81"/>
        <v>4073.2467045053299</v>
      </c>
      <c r="CY53" s="126">
        <f t="shared" si="81"/>
        <v>1238.2456243147678</v>
      </c>
      <c r="CZ53" s="126">
        <f t="shared" si="81"/>
        <v>1240.717715492184</v>
      </c>
      <c r="DA53" s="126">
        <f t="shared" si="81"/>
        <v>3621.2394121054526</v>
      </c>
      <c r="DB53" s="126">
        <f t="shared" si="81"/>
        <v>4036.6635259300097</v>
      </c>
      <c r="DC53" s="126">
        <f t="shared" si="81"/>
        <v>1215.2971829341459</v>
      </c>
      <c r="DD53" s="126">
        <f t="shared" si="81"/>
        <v>1217.3107166487214</v>
      </c>
      <c r="DE53" s="126">
        <f t="shared" si="81"/>
        <v>3584.9222465242751</v>
      </c>
      <c r="DF53" s="126">
        <f t="shared" si="81"/>
        <v>3997.8768254150523</v>
      </c>
      <c r="DG53" s="126">
        <f t="shared" si="81"/>
        <v>1190.1645200088585</v>
      </c>
      <c r="DH53" s="126">
        <f t="shared" si="81"/>
        <v>599.75163377056367</v>
      </c>
      <c r="DI53" s="126">
        <f t="shared" si="81"/>
        <v>3.9188679693324962E-13</v>
      </c>
      <c r="DJ53" s="126">
        <f t="shared" si="81"/>
        <v>3.96284867747454E-13</v>
      </c>
      <c r="DK53" s="126">
        <f t="shared" si="81"/>
        <v>3.963601739087608E-13</v>
      </c>
      <c r="DL53" s="126">
        <f t="shared" si="81"/>
        <v>3.8779030546720606E-13</v>
      </c>
      <c r="DM53" s="126">
        <f t="shared" si="81"/>
        <v>3.9218598885781826E-13</v>
      </c>
      <c r="DN53" s="126">
        <f t="shared" si="81"/>
        <v>3.9654592910665087E-13</v>
      </c>
      <c r="DO53" s="126">
        <f t="shared" si="81"/>
        <v>3.9659487811150037E-13</v>
      </c>
      <c r="DP53" s="126">
        <f t="shared" si="81"/>
        <v>3.9237469081854214E-13</v>
      </c>
      <c r="DQ53" s="126">
        <f t="shared" si="81"/>
        <v>3.9243055653059855E-13</v>
      </c>
      <c r="DR53" s="126">
        <f t="shared" si="81"/>
        <v>3.9683460272499362E-13</v>
      </c>
      <c r="DS53" s="126">
        <f t="shared" si="81"/>
        <v>3.9688857214059674E-13</v>
      </c>
      <c r="DT53" s="126">
        <f t="shared" si="81"/>
        <v>3.8834773476992266E-13</v>
      </c>
      <c r="DU53" s="126">
        <f t="shared" si="81"/>
        <v>3.9273223137570314E-13</v>
      </c>
      <c r="DV53" s="126">
        <f t="shared" si="81"/>
        <v>3.9709942939225581E-13</v>
      </c>
      <c r="DW53" s="126">
        <f t="shared" si="81"/>
        <v>3.9717348045087421E-13</v>
      </c>
      <c r="DX53" s="126">
        <f t="shared" si="81"/>
        <v>3.8861785469634927E-13</v>
      </c>
      <c r="DY53" s="126">
        <f t="shared" si="81"/>
        <v>3.9298052342928722E-13</v>
      </c>
      <c r="DZ53" s="126">
        <f t="shared" si="81"/>
        <v>3.9735170503263363E-13</v>
      </c>
      <c r="EA53" s="126">
        <f t="shared" si="81"/>
        <v>3.9743454181007103E-13</v>
      </c>
      <c r="EB53" s="126">
        <f t="shared" si="81"/>
        <v>3.8884131754457484E-13</v>
      </c>
      <c r="EC53" s="126">
        <f t="shared" ref="EC53:FH53" si="82" xml:space="preserve"> EC$48</f>
        <v>3.9321764234045992E-13</v>
      </c>
      <c r="ED53" s="126">
        <f t="shared" si="82"/>
        <v>3.9763033782946879E-13</v>
      </c>
      <c r="EE53" s="126">
        <f t="shared" si="82"/>
        <v>3.9769685827195654E-13</v>
      </c>
      <c r="EF53" s="126">
        <f t="shared" si="82"/>
        <v>3.9343986372841759E-13</v>
      </c>
      <c r="EG53" s="126">
        <f t="shared" si="82"/>
        <v>3.9352428302663615E-13</v>
      </c>
      <c r="EH53" s="126">
        <f t="shared" si="82"/>
        <v>3.9790269511286174E-13</v>
      </c>
      <c r="EI53" s="126">
        <f t="shared" si="82"/>
        <v>3.9798051147954537E-13</v>
      </c>
      <c r="EJ53" s="126">
        <f t="shared" si="82"/>
        <v>3.893827852152754E-13</v>
      </c>
      <c r="EK53" s="126">
        <f t="shared" si="82"/>
        <v>3.9379740428557849E-13</v>
      </c>
      <c r="EL53" s="126">
        <f t="shared" si="82"/>
        <v>3.9820642996346579E-13</v>
      </c>
      <c r="EM53" s="126">
        <f t="shared" si="82"/>
        <v>3.9825412386562686E-13</v>
      </c>
      <c r="EN53" s="126">
        <f t="shared" si="82"/>
        <v>3.8964308259892277E-13</v>
      </c>
      <c r="EO53" s="126">
        <f t="shared" si="82"/>
        <v>3.9402831589541165E-13</v>
      </c>
      <c r="EP53" s="126">
        <f t="shared" si="82"/>
        <v>3.9841603211243642E-13</v>
      </c>
      <c r="EQ53" s="126">
        <f t="shared" si="82"/>
        <v>3.9849008317105477E-13</v>
      </c>
      <c r="ER53" s="126">
        <f t="shared" si="82"/>
        <v>3.8989478525763847E-13</v>
      </c>
      <c r="ES53" s="126">
        <f t="shared" si="82"/>
        <v>3.9431385175703332E-13</v>
      </c>
      <c r="ET53" s="126">
        <f t="shared" si="82"/>
        <v>3.98732317989925E-13</v>
      </c>
      <c r="EU53" s="126">
        <f t="shared" si="82"/>
        <v>3.9881264456198552E-13</v>
      </c>
      <c r="EV53" s="126">
        <f t="shared" si="82"/>
        <v>3.9452117562177592E-13</v>
      </c>
      <c r="EW53" s="126">
        <f t="shared" si="82"/>
        <v>3.9457083403249268E-13</v>
      </c>
      <c r="EX53" s="126">
        <f t="shared" si="82"/>
        <v>3.9898584873299117E-13</v>
      </c>
      <c r="EY53" s="126">
        <f t="shared" si="82"/>
        <v>3.9906240999698645E-13</v>
      </c>
      <c r="EZ53" s="126">
        <f t="shared" si="82"/>
        <v>3.9045098674250767E-13</v>
      </c>
      <c r="FA53" s="126">
        <f t="shared" si="82"/>
        <v>3.9484767967223896E-13</v>
      </c>
      <c r="FB53" s="126">
        <f t="shared" si="82"/>
        <v>3.9926950194058004E-13</v>
      </c>
      <c r="FC53" s="126">
        <f t="shared" si="82"/>
        <v>3.993259815615602E-13</v>
      </c>
      <c r="FD53" s="126">
        <f t="shared" si="82"/>
        <v>3.9072356230462903E-13</v>
      </c>
      <c r="FE53" s="126">
        <f t="shared" si="82"/>
        <v>3.9513569845439638E-13</v>
      </c>
      <c r="FF53" s="126">
        <f t="shared" si="82"/>
        <v>3.9956319596967666E-13</v>
      </c>
      <c r="FG53" s="126">
        <f t="shared" si="82"/>
        <v>3.9963348172022959E-13</v>
      </c>
      <c r="FH53" s="126">
        <f t="shared" si="82"/>
        <v>3.9100104913814E-13</v>
      </c>
      <c r="FI53" s="126">
        <f t="shared" ref="FI53:GJ53" si="83" xml:space="preserve"> FI$48</f>
        <v>3.9539888803119543E-13</v>
      </c>
      <c r="FJ53" s="126">
        <f t="shared" si="83"/>
        <v>3.9983806345844644E-13</v>
      </c>
      <c r="FK53" s="126">
        <f t="shared" si="83"/>
        <v>3.9989203287404962E-13</v>
      </c>
      <c r="FL53" s="126">
        <f t="shared" si="83"/>
        <v>3.9562607526022475E-13</v>
      </c>
      <c r="FM53" s="126">
        <f t="shared" si="83"/>
        <v>3.9568566535308495E-13</v>
      </c>
      <c r="FN53" s="126">
        <f t="shared" si="83"/>
        <v>4.0012297176872387E-13</v>
      </c>
      <c r="FO53" s="126">
        <f t="shared" si="83"/>
        <v>4.0020329834078438E-13</v>
      </c>
      <c r="FP53" s="126">
        <f t="shared" si="83"/>
        <v>3.9159408515843105E-13</v>
      </c>
      <c r="FQ53" s="126">
        <f t="shared" si="83"/>
        <v>3.9601961816515538E-13</v>
      </c>
      <c r="FR53" s="126">
        <f t="shared" si="83"/>
        <v>4.0044051274890084E-13</v>
      </c>
      <c r="FS53" s="126">
        <f t="shared" si="83"/>
        <v>4.0051456380751919E-13</v>
      </c>
      <c r="FT53" s="126">
        <f t="shared" si="83"/>
        <v>3.9189612834888984E-13</v>
      </c>
      <c r="FU53" s="126">
        <f t="shared" si="83"/>
        <v>3.9631384424865249E-13</v>
      </c>
      <c r="FV53" s="126">
        <f t="shared" si="83"/>
        <v>4.0073295167530881E-13</v>
      </c>
      <c r="FW53" s="126">
        <f t="shared" si="83"/>
        <v>4.0078190068015827E-13</v>
      </c>
      <c r="FX53" s="126">
        <f t="shared" si="83"/>
        <v>3.9214291973621583E-13</v>
      </c>
      <c r="FY53" s="126">
        <f t="shared" si="83"/>
        <v>3.9658075820625523E-13</v>
      </c>
      <c r="FZ53" s="126">
        <f t="shared" si="83"/>
        <v>4.0099024772644035E-13</v>
      </c>
      <c r="GA53" s="126">
        <f t="shared" si="83"/>
        <v>4.0107684981194328E-13</v>
      </c>
      <c r="GB53" s="126">
        <f t="shared" si="83"/>
        <v>3.9676449432590742E-13</v>
      </c>
      <c r="GC53" s="126">
        <f t="shared" si="83"/>
        <v>3.9685760384600152E-13</v>
      </c>
      <c r="GD53" s="126">
        <f t="shared" si="83"/>
        <v>4.0130276829586371E-13</v>
      </c>
      <c r="GE53" s="126">
        <f t="shared" si="83"/>
        <v>4.0136677853297442E-13</v>
      </c>
      <c r="GF53" s="126">
        <f t="shared" si="83"/>
        <v>3.9270648812816945E-13</v>
      </c>
      <c r="GG53" s="126">
        <f t="shared" si="83"/>
        <v>3.9711955196253262E-13</v>
      </c>
      <c r="GH53" s="126">
        <f t="shared" si="83"/>
        <v>4.0157638068194505E-13</v>
      </c>
      <c r="GI53" s="126">
        <f t="shared" si="83"/>
        <v>4.0166925828089008E-13</v>
      </c>
      <c r="GJ53" s="126">
        <f t="shared" si="83"/>
        <v>3.9301467040786521E-13</v>
      </c>
    </row>
    <row r="54" spans="1:255" x14ac:dyDescent="0.35">
      <c r="E54" s="126" t="str">
        <f t="shared" ref="E54:AJ54" si="84" xml:space="preserve"> E$75</f>
        <v>Tax losses carried forward balance BEG</v>
      </c>
      <c r="F54" s="126">
        <f t="shared" si="84"/>
        <v>0</v>
      </c>
      <c r="G54" s="126" t="str">
        <f t="shared" si="84"/>
        <v>$ 000s</v>
      </c>
      <c r="H54" s="126">
        <f t="shared" si="84"/>
        <v>0</v>
      </c>
      <c r="I54" s="126">
        <f t="shared" si="84"/>
        <v>0</v>
      </c>
      <c r="J54" s="126">
        <f t="shared" si="84"/>
        <v>0</v>
      </c>
      <c r="K54" s="126">
        <f t="shared" si="84"/>
        <v>0</v>
      </c>
      <c r="L54" s="126">
        <f t="shared" si="84"/>
        <v>0</v>
      </c>
      <c r="M54" s="126">
        <f t="shared" si="84"/>
        <v>0</v>
      </c>
      <c r="N54" s="126">
        <f t="shared" si="84"/>
        <v>1455.7311270596088</v>
      </c>
      <c r="O54" s="126">
        <f t="shared" si="84"/>
        <v>2217.3315673964312</v>
      </c>
      <c r="P54" s="126">
        <f t="shared" si="84"/>
        <v>5861.8495602318808</v>
      </c>
      <c r="Q54" s="126">
        <f t="shared" si="84"/>
        <v>9239.1697577585419</v>
      </c>
      <c r="R54" s="126">
        <f t="shared" si="84"/>
        <v>9740.1467826951412</v>
      </c>
      <c r="S54" s="126">
        <f t="shared" si="84"/>
        <v>9554.0545900666439</v>
      </c>
      <c r="T54" s="126">
        <f t="shared" si="84"/>
        <v>12304.800366012965</v>
      </c>
      <c r="U54" s="126">
        <f t="shared" si="84"/>
        <v>14830.623487663717</v>
      </c>
      <c r="V54" s="126">
        <f t="shared" si="84"/>
        <v>14531.995740410805</v>
      </c>
      <c r="W54" s="126">
        <f t="shared" si="84"/>
        <v>13583.316197980015</v>
      </c>
      <c r="X54" s="126">
        <f t="shared" si="84"/>
        <v>15590.226527354174</v>
      </c>
      <c r="Y54" s="126">
        <f t="shared" si="84"/>
        <v>17415.886208702057</v>
      </c>
      <c r="Z54" s="126">
        <f t="shared" si="84"/>
        <v>16452.047363927792</v>
      </c>
      <c r="AA54" s="126">
        <f t="shared" si="84"/>
        <v>14868.546253039112</v>
      </c>
      <c r="AB54" s="126">
        <f t="shared" si="84"/>
        <v>16252.812165239335</v>
      </c>
      <c r="AC54" s="126">
        <f t="shared" si="84"/>
        <v>17475.106733440545</v>
      </c>
      <c r="AD54" s="126">
        <f t="shared" si="84"/>
        <v>15955.512659723585</v>
      </c>
      <c r="AE54" s="126">
        <f t="shared" si="84"/>
        <v>13841.522590589531</v>
      </c>
      <c r="AF54" s="126">
        <f t="shared" si="84"/>
        <v>14700.312899073981</v>
      </c>
      <c r="AG54" s="126">
        <f t="shared" si="84"/>
        <v>15420.321548462012</v>
      </c>
      <c r="AH54" s="126">
        <f t="shared" si="84"/>
        <v>13431.416169069471</v>
      </c>
      <c r="AI54" s="126">
        <f t="shared" si="84"/>
        <v>10869.015905290549</v>
      </c>
      <c r="AJ54" s="126">
        <f t="shared" si="84"/>
        <v>11279.920619959015</v>
      </c>
      <c r="AK54" s="126">
        <f t="shared" ref="AK54:BP54" si="85" xml:space="preserve"> AK$75</f>
        <v>11571.026458613702</v>
      </c>
      <c r="AL54" s="126">
        <f t="shared" si="85"/>
        <v>9182.0674589680566</v>
      </c>
      <c r="AM54" s="126">
        <f t="shared" si="85"/>
        <v>6236.5314315119749</v>
      </c>
      <c r="AN54" s="126">
        <f t="shared" si="85"/>
        <v>6261.2363129462619</v>
      </c>
      <c r="AO54" s="126">
        <f t="shared" si="85"/>
        <v>6186.4344373095519</v>
      </c>
      <c r="AP54" s="126">
        <f t="shared" si="85"/>
        <v>3451.948034829371</v>
      </c>
      <c r="AQ54" s="126">
        <f t="shared" si="85"/>
        <v>174.93817389215974</v>
      </c>
      <c r="AR54" s="126">
        <f t="shared" si="85"/>
        <v>0</v>
      </c>
      <c r="AS54" s="126">
        <f t="shared" si="85"/>
        <v>0</v>
      </c>
      <c r="AT54" s="126">
        <f t="shared" si="85"/>
        <v>0</v>
      </c>
      <c r="AU54" s="126">
        <f t="shared" si="85"/>
        <v>0</v>
      </c>
      <c r="AV54" s="126">
        <f t="shared" si="85"/>
        <v>0</v>
      </c>
      <c r="AW54" s="126">
        <f t="shared" si="85"/>
        <v>0</v>
      </c>
      <c r="AX54" s="126">
        <f t="shared" si="85"/>
        <v>0</v>
      </c>
      <c r="AY54" s="126">
        <f t="shared" si="85"/>
        <v>0</v>
      </c>
      <c r="AZ54" s="126">
        <f t="shared" si="85"/>
        <v>0</v>
      </c>
      <c r="BA54" s="126">
        <f t="shared" si="85"/>
        <v>0</v>
      </c>
      <c r="BB54" s="126">
        <f t="shared" si="85"/>
        <v>0</v>
      </c>
      <c r="BC54" s="126">
        <f t="shared" si="85"/>
        <v>0</v>
      </c>
      <c r="BD54" s="126">
        <f t="shared" si="85"/>
        <v>0</v>
      </c>
      <c r="BE54" s="126">
        <f t="shared" si="85"/>
        <v>0</v>
      </c>
      <c r="BF54" s="126">
        <f t="shared" si="85"/>
        <v>0</v>
      </c>
      <c r="BG54" s="126">
        <f t="shared" si="85"/>
        <v>0</v>
      </c>
      <c r="BH54" s="126">
        <f t="shared" si="85"/>
        <v>0</v>
      </c>
      <c r="BI54" s="126">
        <f t="shared" si="85"/>
        <v>0</v>
      </c>
      <c r="BJ54" s="126">
        <f t="shared" si="85"/>
        <v>0</v>
      </c>
      <c r="BK54" s="126">
        <f t="shared" si="85"/>
        <v>0</v>
      </c>
      <c r="BL54" s="126">
        <f t="shared" si="85"/>
        <v>0</v>
      </c>
      <c r="BM54" s="126">
        <f t="shared" si="85"/>
        <v>0</v>
      </c>
      <c r="BN54" s="126">
        <f t="shared" si="85"/>
        <v>0</v>
      </c>
      <c r="BO54" s="126">
        <f t="shared" si="85"/>
        <v>0</v>
      </c>
      <c r="BP54" s="126">
        <f t="shared" si="85"/>
        <v>0</v>
      </c>
      <c r="BQ54" s="126">
        <f t="shared" ref="BQ54:CV54" si="86" xml:space="preserve"> BQ$75</f>
        <v>0</v>
      </c>
      <c r="BR54" s="126">
        <f t="shared" si="86"/>
        <v>0</v>
      </c>
      <c r="BS54" s="126">
        <f t="shared" si="86"/>
        <v>0</v>
      </c>
      <c r="BT54" s="126">
        <f t="shared" si="86"/>
        <v>0</v>
      </c>
      <c r="BU54" s="126">
        <f t="shared" si="86"/>
        <v>0</v>
      </c>
      <c r="BV54" s="126">
        <f t="shared" si="86"/>
        <v>0</v>
      </c>
      <c r="BW54" s="126">
        <f t="shared" si="86"/>
        <v>0</v>
      </c>
      <c r="BX54" s="126">
        <f t="shared" si="86"/>
        <v>0</v>
      </c>
      <c r="BY54" s="126">
        <f t="shared" si="86"/>
        <v>0</v>
      </c>
      <c r="BZ54" s="126">
        <f t="shared" si="86"/>
        <v>0</v>
      </c>
      <c r="CA54" s="126">
        <f t="shared" si="86"/>
        <v>0</v>
      </c>
      <c r="CB54" s="126">
        <f t="shared" si="86"/>
        <v>0</v>
      </c>
      <c r="CC54" s="126">
        <f t="shared" si="86"/>
        <v>0</v>
      </c>
      <c r="CD54" s="126">
        <f t="shared" si="86"/>
        <v>0</v>
      </c>
      <c r="CE54" s="126">
        <f t="shared" si="86"/>
        <v>0</v>
      </c>
      <c r="CF54" s="126">
        <f t="shared" si="86"/>
        <v>0</v>
      </c>
      <c r="CG54" s="126">
        <f t="shared" si="86"/>
        <v>0</v>
      </c>
      <c r="CH54" s="126">
        <f t="shared" si="86"/>
        <v>0</v>
      </c>
      <c r="CI54" s="126">
        <f t="shared" si="86"/>
        <v>0</v>
      </c>
      <c r="CJ54" s="126">
        <f t="shared" si="86"/>
        <v>0</v>
      </c>
      <c r="CK54" s="126">
        <f t="shared" si="86"/>
        <v>0</v>
      </c>
      <c r="CL54" s="126">
        <f t="shared" si="86"/>
        <v>0</v>
      </c>
      <c r="CM54" s="126">
        <f t="shared" si="86"/>
        <v>0</v>
      </c>
      <c r="CN54" s="126">
        <f t="shared" si="86"/>
        <v>0</v>
      </c>
      <c r="CO54" s="126">
        <f t="shared" si="86"/>
        <v>0</v>
      </c>
      <c r="CP54" s="126">
        <f t="shared" si="86"/>
        <v>0</v>
      </c>
      <c r="CQ54" s="126">
        <f t="shared" si="86"/>
        <v>0</v>
      </c>
      <c r="CR54" s="126">
        <f t="shared" si="86"/>
        <v>0</v>
      </c>
      <c r="CS54" s="126">
        <f t="shared" si="86"/>
        <v>0</v>
      </c>
      <c r="CT54" s="126">
        <f t="shared" si="86"/>
        <v>0</v>
      </c>
      <c r="CU54" s="126">
        <f t="shared" si="86"/>
        <v>0</v>
      </c>
      <c r="CV54" s="126">
        <f t="shared" si="86"/>
        <v>0</v>
      </c>
      <c r="CW54" s="126">
        <f t="shared" ref="CW54:EB54" si="87" xml:space="preserve"> CW$75</f>
        <v>0</v>
      </c>
      <c r="CX54" s="126">
        <f t="shared" si="87"/>
        <v>0</v>
      </c>
      <c r="CY54" s="126">
        <f t="shared" si="87"/>
        <v>0</v>
      </c>
      <c r="CZ54" s="126">
        <f t="shared" si="87"/>
        <v>0</v>
      </c>
      <c r="DA54" s="126">
        <f t="shared" si="87"/>
        <v>0</v>
      </c>
      <c r="DB54" s="126">
        <f t="shared" si="87"/>
        <v>0</v>
      </c>
      <c r="DC54" s="126">
        <f t="shared" si="87"/>
        <v>0</v>
      </c>
      <c r="DD54" s="126">
        <f t="shared" si="87"/>
        <v>0</v>
      </c>
      <c r="DE54" s="126">
        <f t="shared" si="87"/>
        <v>0</v>
      </c>
      <c r="DF54" s="126">
        <f t="shared" si="87"/>
        <v>0</v>
      </c>
      <c r="DG54" s="126">
        <f t="shared" si="87"/>
        <v>0</v>
      </c>
      <c r="DH54" s="126">
        <f t="shared" si="87"/>
        <v>0</v>
      </c>
      <c r="DI54" s="126">
        <f t="shared" si="87"/>
        <v>0</v>
      </c>
      <c r="DJ54" s="126">
        <f t="shared" si="87"/>
        <v>0</v>
      </c>
      <c r="DK54" s="126">
        <f t="shared" si="87"/>
        <v>0</v>
      </c>
      <c r="DL54" s="126">
        <f t="shared" si="87"/>
        <v>0</v>
      </c>
      <c r="DM54" s="126">
        <f t="shared" si="87"/>
        <v>0</v>
      </c>
      <c r="DN54" s="126">
        <f t="shared" si="87"/>
        <v>0</v>
      </c>
      <c r="DO54" s="126">
        <f t="shared" si="87"/>
        <v>0</v>
      </c>
      <c r="DP54" s="126">
        <f t="shared" si="87"/>
        <v>0</v>
      </c>
      <c r="DQ54" s="126">
        <f t="shared" si="87"/>
        <v>0</v>
      </c>
      <c r="DR54" s="126">
        <f t="shared" si="87"/>
        <v>0</v>
      </c>
      <c r="DS54" s="126">
        <f t="shared" si="87"/>
        <v>0</v>
      </c>
      <c r="DT54" s="126">
        <f t="shared" si="87"/>
        <v>0</v>
      </c>
      <c r="DU54" s="126">
        <f t="shared" si="87"/>
        <v>0</v>
      </c>
      <c r="DV54" s="126">
        <f t="shared" si="87"/>
        <v>0</v>
      </c>
      <c r="DW54" s="126">
        <f t="shared" si="87"/>
        <v>0</v>
      </c>
      <c r="DX54" s="126">
        <f t="shared" si="87"/>
        <v>0</v>
      </c>
      <c r="DY54" s="126">
        <f t="shared" si="87"/>
        <v>0</v>
      </c>
      <c r="DZ54" s="126">
        <f t="shared" si="87"/>
        <v>0</v>
      </c>
      <c r="EA54" s="126">
        <f t="shared" si="87"/>
        <v>0</v>
      </c>
      <c r="EB54" s="126">
        <f t="shared" si="87"/>
        <v>0</v>
      </c>
      <c r="EC54" s="126">
        <f t="shared" ref="EC54:FH54" si="88" xml:space="preserve"> EC$75</f>
        <v>0</v>
      </c>
      <c r="ED54" s="126">
        <f t="shared" si="88"/>
        <v>0</v>
      </c>
      <c r="EE54" s="126">
        <f t="shared" si="88"/>
        <v>0</v>
      </c>
      <c r="EF54" s="126">
        <f t="shared" si="88"/>
        <v>0</v>
      </c>
      <c r="EG54" s="126">
        <f t="shared" si="88"/>
        <v>0</v>
      </c>
      <c r="EH54" s="126">
        <f t="shared" si="88"/>
        <v>0</v>
      </c>
      <c r="EI54" s="126">
        <f t="shared" si="88"/>
        <v>0</v>
      </c>
      <c r="EJ54" s="126">
        <f t="shared" si="88"/>
        <v>0</v>
      </c>
      <c r="EK54" s="126">
        <f t="shared" si="88"/>
        <v>0</v>
      </c>
      <c r="EL54" s="126">
        <f t="shared" si="88"/>
        <v>0</v>
      </c>
      <c r="EM54" s="126">
        <f t="shared" si="88"/>
        <v>0</v>
      </c>
      <c r="EN54" s="126">
        <f t="shared" si="88"/>
        <v>0</v>
      </c>
      <c r="EO54" s="126">
        <f t="shared" si="88"/>
        <v>0</v>
      </c>
      <c r="EP54" s="126">
        <f t="shared" si="88"/>
        <v>0</v>
      </c>
      <c r="EQ54" s="126">
        <f t="shared" si="88"/>
        <v>0</v>
      </c>
      <c r="ER54" s="126">
        <f t="shared" si="88"/>
        <v>0</v>
      </c>
      <c r="ES54" s="126">
        <f t="shared" si="88"/>
        <v>0</v>
      </c>
      <c r="ET54" s="126">
        <f t="shared" si="88"/>
        <v>0</v>
      </c>
      <c r="EU54" s="126">
        <f t="shared" si="88"/>
        <v>0</v>
      </c>
      <c r="EV54" s="126">
        <f t="shared" si="88"/>
        <v>0</v>
      </c>
      <c r="EW54" s="126">
        <f t="shared" si="88"/>
        <v>0</v>
      </c>
      <c r="EX54" s="126">
        <f t="shared" si="88"/>
        <v>0</v>
      </c>
      <c r="EY54" s="126">
        <f t="shared" si="88"/>
        <v>0</v>
      </c>
      <c r="EZ54" s="126">
        <f t="shared" si="88"/>
        <v>0</v>
      </c>
      <c r="FA54" s="126">
        <f t="shared" si="88"/>
        <v>0</v>
      </c>
      <c r="FB54" s="126">
        <f t="shared" si="88"/>
        <v>0</v>
      </c>
      <c r="FC54" s="126">
        <f t="shared" si="88"/>
        <v>0</v>
      </c>
      <c r="FD54" s="126">
        <f t="shared" si="88"/>
        <v>0</v>
      </c>
      <c r="FE54" s="126">
        <f t="shared" si="88"/>
        <v>0</v>
      </c>
      <c r="FF54" s="126">
        <f t="shared" si="88"/>
        <v>0</v>
      </c>
      <c r="FG54" s="126">
        <f t="shared" si="88"/>
        <v>0</v>
      </c>
      <c r="FH54" s="126">
        <f t="shared" si="88"/>
        <v>0</v>
      </c>
      <c r="FI54" s="126">
        <f t="shared" ref="FI54:GJ54" si="89" xml:space="preserve"> FI$75</f>
        <v>0</v>
      </c>
      <c r="FJ54" s="126">
        <f t="shared" si="89"/>
        <v>0</v>
      </c>
      <c r="FK54" s="126">
        <f t="shared" si="89"/>
        <v>0</v>
      </c>
      <c r="FL54" s="126">
        <f t="shared" si="89"/>
        <v>0</v>
      </c>
      <c r="FM54" s="126">
        <f t="shared" si="89"/>
        <v>0</v>
      </c>
      <c r="FN54" s="126">
        <f t="shared" si="89"/>
        <v>0</v>
      </c>
      <c r="FO54" s="126">
        <f t="shared" si="89"/>
        <v>0</v>
      </c>
      <c r="FP54" s="126">
        <f t="shared" si="89"/>
        <v>0</v>
      </c>
      <c r="FQ54" s="126">
        <f t="shared" si="89"/>
        <v>0</v>
      </c>
      <c r="FR54" s="126">
        <f t="shared" si="89"/>
        <v>0</v>
      </c>
      <c r="FS54" s="126">
        <f t="shared" si="89"/>
        <v>0</v>
      </c>
      <c r="FT54" s="126">
        <f t="shared" si="89"/>
        <v>0</v>
      </c>
      <c r="FU54" s="126">
        <f t="shared" si="89"/>
        <v>0</v>
      </c>
      <c r="FV54" s="126">
        <f t="shared" si="89"/>
        <v>0</v>
      </c>
      <c r="FW54" s="126">
        <f t="shared" si="89"/>
        <v>0</v>
      </c>
      <c r="FX54" s="126">
        <f t="shared" si="89"/>
        <v>0</v>
      </c>
      <c r="FY54" s="126">
        <f t="shared" si="89"/>
        <v>0</v>
      </c>
      <c r="FZ54" s="126">
        <f t="shared" si="89"/>
        <v>0</v>
      </c>
      <c r="GA54" s="126">
        <f t="shared" si="89"/>
        <v>0</v>
      </c>
      <c r="GB54" s="126">
        <f t="shared" si="89"/>
        <v>0</v>
      </c>
      <c r="GC54" s="126">
        <f t="shared" si="89"/>
        <v>0</v>
      </c>
      <c r="GD54" s="126">
        <f t="shared" si="89"/>
        <v>0</v>
      </c>
      <c r="GE54" s="126">
        <f t="shared" si="89"/>
        <v>0</v>
      </c>
      <c r="GF54" s="126">
        <f t="shared" si="89"/>
        <v>0</v>
      </c>
      <c r="GG54" s="126">
        <f t="shared" si="89"/>
        <v>0</v>
      </c>
      <c r="GH54" s="126">
        <f t="shared" si="89"/>
        <v>0</v>
      </c>
      <c r="GI54" s="126">
        <f t="shared" si="89"/>
        <v>0</v>
      </c>
      <c r="GJ54" s="126">
        <f t="shared" si="89"/>
        <v>0</v>
      </c>
    </row>
    <row r="55" spans="1:255" x14ac:dyDescent="0.35">
      <c r="E55" s="12" t="s">
        <v>274</v>
      </c>
      <c r="G55" s="12" t="str">
        <f xml:space="preserve"> SMU</f>
        <v>$ 000s</v>
      </c>
      <c r="H55" s="12">
        <f xml:space="preserve"> SUM(J55:GJ55)</f>
        <v>23761.360564045604</v>
      </c>
      <c r="J55" s="12">
        <f t="shared" ref="J55:AO55" si="90" xml:space="preserve"> MIN(J53:J54)</f>
        <v>0</v>
      </c>
      <c r="K55" s="12">
        <f t="shared" si="90"/>
        <v>0</v>
      </c>
      <c r="L55" s="12">
        <f t="shared" si="90"/>
        <v>0</v>
      </c>
      <c r="M55" s="12">
        <f t="shared" si="90"/>
        <v>0</v>
      </c>
      <c r="N55" s="12">
        <f t="shared" si="90"/>
        <v>0</v>
      </c>
      <c r="O55" s="12">
        <f t="shared" si="90"/>
        <v>0</v>
      </c>
      <c r="P55" s="12">
        <f t="shared" si="90"/>
        <v>0</v>
      </c>
      <c r="Q55" s="12">
        <f t="shared" si="90"/>
        <v>0</v>
      </c>
      <c r="R55" s="12">
        <f t="shared" si="90"/>
        <v>186.0921926284982</v>
      </c>
      <c r="S55" s="12">
        <f t="shared" si="90"/>
        <v>0</v>
      </c>
      <c r="T55" s="12">
        <f t="shared" si="90"/>
        <v>0</v>
      </c>
      <c r="U55" s="12">
        <f t="shared" si="90"/>
        <v>298.62774725291194</v>
      </c>
      <c r="V55" s="12">
        <f t="shared" si="90"/>
        <v>948.67954243078884</v>
      </c>
      <c r="W55" s="12">
        <f t="shared" si="90"/>
        <v>0</v>
      </c>
      <c r="X55" s="12">
        <f t="shared" si="90"/>
        <v>0</v>
      </c>
      <c r="Y55" s="12">
        <f t="shared" si="90"/>
        <v>963.83884477426659</v>
      </c>
      <c r="Z55" s="12">
        <f t="shared" si="90"/>
        <v>1583.5011108886783</v>
      </c>
      <c r="AA55" s="12">
        <f t="shared" si="90"/>
        <v>0</v>
      </c>
      <c r="AB55" s="12">
        <f t="shared" si="90"/>
        <v>0</v>
      </c>
      <c r="AC55" s="12">
        <f t="shared" si="90"/>
        <v>1519.5940737169603</v>
      </c>
      <c r="AD55" s="12">
        <f t="shared" si="90"/>
        <v>2113.9900691340545</v>
      </c>
      <c r="AE55" s="12">
        <f t="shared" si="90"/>
        <v>0</v>
      </c>
      <c r="AF55" s="12">
        <f t="shared" si="90"/>
        <v>0</v>
      </c>
      <c r="AG55" s="12">
        <f t="shared" si="90"/>
        <v>1988.9053793925409</v>
      </c>
      <c r="AH55" s="12">
        <f t="shared" si="90"/>
        <v>2562.4002637789217</v>
      </c>
      <c r="AI55" s="12">
        <f t="shared" si="90"/>
        <v>0</v>
      </c>
      <c r="AJ55" s="12">
        <f t="shared" si="90"/>
        <v>0</v>
      </c>
      <c r="AK55" s="12">
        <f t="shared" si="90"/>
        <v>2388.9589996456443</v>
      </c>
      <c r="AL55" s="12">
        <f t="shared" si="90"/>
        <v>2945.5360274560817</v>
      </c>
      <c r="AM55" s="12">
        <f t="shared" si="90"/>
        <v>0</v>
      </c>
      <c r="AN55" s="12">
        <f t="shared" si="90"/>
        <v>74.801875636709781</v>
      </c>
      <c r="AO55" s="12">
        <f t="shared" si="90"/>
        <v>2734.4864024801809</v>
      </c>
      <c r="AP55" s="12">
        <f t="shared" ref="AP55:BU55" si="91" xml:space="preserve"> MIN(AP53:AP54)</f>
        <v>3277.0098609372112</v>
      </c>
      <c r="AQ55" s="12">
        <f t="shared" si="91"/>
        <v>174.93817389215974</v>
      </c>
      <c r="AR55" s="12">
        <f t="shared" si="91"/>
        <v>0</v>
      </c>
      <c r="AS55" s="12">
        <f t="shared" si="91"/>
        <v>0</v>
      </c>
      <c r="AT55" s="12">
        <f t="shared" si="91"/>
        <v>0</v>
      </c>
      <c r="AU55" s="12">
        <f t="shared" si="91"/>
        <v>0</v>
      </c>
      <c r="AV55" s="12">
        <f t="shared" si="91"/>
        <v>0</v>
      </c>
      <c r="AW55" s="12">
        <f t="shared" si="91"/>
        <v>0</v>
      </c>
      <c r="AX55" s="12">
        <f t="shared" si="91"/>
        <v>0</v>
      </c>
      <c r="AY55" s="12">
        <f t="shared" si="91"/>
        <v>0</v>
      </c>
      <c r="AZ55" s="12">
        <f t="shared" si="91"/>
        <v>0</v>
      </c>
      <c r="BA55" s="12">
        <f t="shared" si="91"/>
        <v>0</v>
      </c>
      <c r="BB55" s="12">
        <f t="shared" si="91"/>
        <v>0</v>
      </c>
      <c r="BC55" s="12">
        <f t="shared" si="91"/>
        <v>0</v>
      </c>
      <c r="BD55" s="12">
        <f t="shared" si="91"/>
        <v>0</v>
      </c>
      <c r="BE55" s="12">
        <f t="shared" si="91"/>
        <v>0</v>
      </c>
      <c r="BF55" s="12">
        <f t="shared" si="91"/>
        <v>0</v>
      </c>
      <c r="BG55" s="12">
        <f t="shared" si="91"/>
        <v>0</v>
      </c>
      <c r="BH55" s="12">
        <f t="shared" si="91"/>
        <v>0</v>
      </c>
      <c r="BI55" s="12">
        <f t="shared" si="91"/>
        <v>0</v>
      </c>
      <c r="BJ55" s="12">
        <f t="shared" si="91"/>
        <v>0</v>
      </c>
      <c r="BK55" s="12">
        <f t="shared" si="91"/>
        <v>0</v>
      </c>
      <c r="BL55" s="12">
        <f t="shared" si="91"/>
        <v>0</v>
      </c>
      <c r="BM55" s="12">
        <f t="shared" si="91"/>
        <v>0</v>
      </c>
      <c r="BN55" s="12">
        <f t="shared" si="91"/>
        <v>0</v>
      </c>
      <c r="BO55" s="12">
        <f t="shared" si="91"/>
        <v>0</v>
      </c>
      <c r="BP55" s="12">
        <f t="shared" si="91"/>
        <v>0</v>
      </c>
      <c r="BQ55" s="12">
        <f t="shared" si="91"/>
        <v>0</v>
      </c>
      <c r="BR55" s="12">
        <f t="shared" si="91"/>
        <v>0</v>
      </c>
      <c r="BS55" s="12">
        <f t="shared" si="91"/>
        <v>0</v>
      </c>
      <c r="BT55" s="12">
        <f t="shared" si="91"/>
        <v>0</v>
      </c>
      <c r="BU55" s="12">
        <f t="shared" si="91"/>
        <v>0</v>
      </c>
      <c r="BV55" s="12">
        <f t="shared" ref="BV55:DA55" si="92" xml:space="preserve"> MIN(BV53:BV54)</f>
        <v>0</v>
      </c>
      <c r="BW55" s="12">
        <f t="shared" si="92"/>
        <v>0</v>
      </c>
      <c r="BX55" s="12">
        <f t="shared" si="92"/>
        <v>0</v>
      </c>
      <c r="BY55" s="12">
        <f t="shared" si="92"/>
        <v>0</v>
      </c>
      <c r="BZ55" s="12">
        <f t="shared" si="92"/>
        <v>0</v>
      </c>
      <c r="CA55" s="12">
        <f t="shared" si="92"/>
        <v>0</v>
      </c>
      <c r="CB55" s="12">
        <f t="shared" si="92"/>
        <v>0</v>
      </c>
      <c r="CC55" s="12">
        <f t="shared" si="92"/>
        <v>0</v>
      </c>
      <c r="CD55" s="12">
        <f t="shared" si="92"/>
        <v>0</v>
      </c>
      <c r="CE55" s="12">
        <f t="shared" si="92"/>
        <v>0</v>
      </c>
      <c r="CF55" s="12">
        <f t="shared" si="92"/>
        <v>0</v>
      </c>
      <c r="CG55" s="12">
        <f t="shared" si="92"/>
        <v>0</v>
      </c>
      <c r="CH55" s="12">
        <f t="shared" si="92"/>
        <v>0</v>
      </c>
      <c r="CI55" s="12">
        <f t="shared" si="92"/>
        <v>0</v>
      </c>
      <c r="CJ55" s="12">
        <f t="shared" si="92"/>
        <v>0</v>
      </c>
      <c r="CK55" s="12">
        <f t="shared" si="92"/>
        <v>0</v>
      </c>
      <c r="CL55" s="12">
        <f t="shared" si="92"/>
        <v>0</v>
      </c>
      <c r="CM55" s="12">
        <f t="shared" si="92"/>
        <v>0</v>
      </c>
      <c r="CN55" s="12">
        <f t="shared" si="92"/>
        <v>0</v>
      </c>
      <c r="CO55" s="12">
        <f t="shared" si="92"/>
        <v>0</v>
      </c>
      <c r="CP55" s="12">
        <f t="shared" si="92"/>
        <v>0</v>
      </c>
      <c r="CQ55" s="12">
        <f t="shared" si="92"/>
        <v>0</v>
      </c>
      <c r="CR55" s="12">
        <f t="shared" si="92"/>
        <v>0</v>
      </c>
      <c r="CS55" s="12">
        <f t="shared" si="92"/>
        <v>0</v>
      </c>
      <c r="CT55" s="12">
        <f t="shared" si="92"/>
        <v>0</v>
      </c>
      <c r="CU55" s="12">
        <f t="shared" si="92"/>
        <v>0</v>
      </c>
      <c r="CV55" s="12">
        <f t="shared" si="92"/>
        <v>0</v>
      </c>
      <c r="CW55" s="12">
        <f t="shared" si="92"/>
        <v>0</v>
      </c>
      <c r="CX55" s="12">
        <f t="shared" si="92"/>
        <v>0</v>
      </c>
      <c r="CY55" s="12">
        <f t="shared" si="92"/>
        <v>0</v>
      </c>
      <c r="CZ55" s="12">
        <f t="shared" si="92"/>
        <v>0</v>
      </c>
      <c r="DA55" s="12">
        <f t="shared" si="92"/>
        <v>0</v>
      </c>
      <c r="DB55" s="12">
        <f t="shared" ref="DB55:EG55" si="93" xml:space="preserve"> MIN(DB53:DB54)</f>
        <v>0</v>
      </c>
      <c r="DC55" s="12">
        <f t="shared" si="93"/>
        <v>0</v>
      </c>
      <c r="DD55" s="12">
        <f t="shared" si="93"/>
        <v>0</v>
      </c>
      <c r="DE55" s="12">
        <f t="shared" si="93"/>
        <v>0</v>
      </c>
      <c r="DF55" s="12">
        <f t="shared" si="93"/>
        <v>0</v>
      </c>
      <c r="DG55" s="12">
        <f t="shared" si="93"/>
        <v>0</v>
      </c>
      <c r="DH55" s="12">
        <f t="shared" si="93"/>
        <v>0</v>
      </c>
      <c r="DI55" s="12">
        <f t="shared" si="93"/>
        <v>0</v>
      </c>
      <c r="DJ55" s="12">
        <f t="shared" si="93"/>
        <v>0</v>
      </c>
      <c r="DK55" s="12">
        <f t="shared" si="93"/>
        <v>0</v>
      </c>
      <c r="DL55" s="12">
        <f t="shared" si="93"/>
        <v>0</v>
      </c>
      <c r="DM55" s="12">
        <f t="shared" si="93"/>
        <v>0</v>
      </c>
      <c r="DN55" s="12">
        <f t="shared" si="93"/>
        <v>0</v>
      </c>
      <c r="DO55" s="12">
        <f t="shared" si="93"/>
        <v>0</v>
      </c>
      <c r="DP55" s="12">
        <f t="shared" si="93"/>
        <v>0</v>
      </c>
      <c r="DQ55" s="12">
        <f t="shared" si="93"/>
        <v>0</v>
      </c>
      <c r="DR55" s="12">
        <f t="shared" si="93"/>
        <v>0</v>
      </c>
      <c r="DS55" s="12">
        <f t="shared" si="93"/>
        <v>0</v>
      </c>
      <c r="DT55" s="12">
        <f t="shared" si="93"/>
        <v>0</v>
      </c>
      <c r="DU55" s="12">
        <f t="shared" si="93"/>
        <v>0</v>
      </c>
      <c r="DV55" s="12">
        <f t="shared" si="93"/>
        <v>0</v>
      </c>
      <c r="DW55" s="12">
        <f t="shared" si="93"/>
        <v>0</v>
      </c>
      <c r="DX55" s="12">
        <f t="shared" si="93"/>
        <v>0</v>
      </c>
      <c r="DY55" s="12">
        <f t="shared" si="93"/>
        <v>0</v>
      </c>
      <c r="DZ55" s="12">
        <f t="shared" si="93"/>
        <v>0</v>
      </c>
      <c r="EA55" s="12">
        <f t="shared" si="93"/>
        <v>0</v>
      </c>
      <c r="EB55" s="12">
        <f t="shared" si="93"/>
        <v>0</v>
      </c>
      <c r="EC55" s="12">
        <f t="shared" si="93"/>
        <v>0</v>
      </c>
      <c r="ED55" s="12">
        <f t="shared" si="93"/>
        <v>0</v>
      </c>
      <c r="EE55" s="12">
        <f t="shared" si="93"/>
        <v>0</v>
      </c>
      <c r="EF55" s="12">
        <f t="shared" si="93"/>
        <v>0</v>
      </c>
      <c r="EG55" s="12">
        <f t="shared" si="93"/>
        <v>0</v>
      </c>
      <c r="EH55" s="12">
        <f t="shared" ref="EH55:FM55" si="94" xml:space="preserve"> MIN(EH53:EH54)</f>
        <v>0</v>
      </c>
      <c r="EI55" s="12">
        <f t="shared" si="94"/>
        <v>0</v>
      </c>
      <c r="EJ55" s="12">
        <f t="shared" si="94"/>
        <v>0</v>
      </c>
      <c r="EK55" s="12">
        <f t="shared" si="94"/>
        <v>0</v>
      </c>
      <c r="EL55" s="12">
        <f t="shared" si="94"/>
        <v>0</v>
      </c>
      <c r="EM55" s="12">
        <f t="shared" si="94"/>
        <v>0</v>
      </c>
      <c r="EN55" s="12">
        <f t="shared" si="94"/>
        <v>0</v>
      </c>
      <c r="EO55" s="12">
        <f t="shared" si="94"/>
        <v>0</v>
      </c>
      <c r="EP55" s="12">
        <f t="shared" si="94"/>
        <v>0</v>
      </c>
      <c r="EQ55" s="12">
        <f t="shared" si="94"/>
        <v>0</v>
      </c>
      <c r="ER55" s="12">
        <f t="shared" si="94"/>
        <v>0</v>
      </c>
      <c r="ES55" s="12">
        <f t="shared" si="94"/>
        <v>0</v>
      </c>
      <c r="ET55" s="12">
        <f t="shared" si="94"/>
        <v>0</v>
      </c>
      <c r="EU55" s="12">
        <f t="shared" si="94"/>
        <v>0</v>
      </c>
      <c r="EV55" s="12">
        <f t="shared" si="94"/>
        <v>0</v>
      </c>
      <c r="EW55" s="12">
        <f t="shared" si="94"/>
        <v>0</v>
      </c>
      <c r="EX55" s="12">
        <f t="shared" si="94"/>
        <v>0</v>
      </c>
      <c r="EY55" s="12">
        <f t="shared" si="94"/>
        <v>0</v>
      </c>
      <c r="EZ55" s="12">
        <f t="shared" si="94"/>
        <v>0</v>
      </c>
      <c r="FA55" s="12">
        <f t="shared" si="94"/>
        <v>0</v>
      </c>
      <c r="FB55" s="12">
        <f t="shared" si="94"/>
        <v>0</v>
      </c>
      <c r="FC55" s="12">
        <f t="shared" si="94"/>
        <v>0</v>
      </c>
      <c r="FD55" s="12">
        <f t="shared" si="94"/>
        <v>0</v>
      </c>
      <c r="FE55" s="12">
        <f t="shared" si="94"/>
        <v>0</v>
      </c>
      <c r="FF55" s="12">
        <f t="shared" si="94"/>
        <v>0</v>
      </c>
      <c r="FG55" s="12">
        <f t="shared" si="94"/>
        <v>0</v>
      </c>
      <c r="FH55" s="12">
        <f t="shared" si="94"/>
        <v>0</v>
      </c>
      <c r="FI55" s="12">
        <f t="shared" si="94"/>
        <v>0</v>
      </c>
      <c r="FJ55" s="12">
        <f t="shared" si="94"/>
        <v>0</v>
      </c>
      <c r="FK55" s="12">
        <f t="shared" si="94"/>
        <v>0</v>
      </c>
      <c r="FL55" s="12">
        <f t="shared" si="94"/>
        <v>0</v>
      </c>
      <c r="FM55" s="12">
        <f t="shared" si="94"/>
        <v>0</v>
      </c>
      <c r="FN55" s="12">
        <f t="shared" ref="FN55:GJ55" si="95" xml:space="preserve"> MIN(FN53:FN54)</f>
        <v>0</v>
      </c>
      <c r="FO55" s="12">
        <f t="shared" si="95"/>
        <v>0</v>
      </c>
      <c r="FP55" s="12">
        <f t="shared" si="95"/>
        <v>0</v>
      </c>
      <c r="FQ55" s="12">
        <f t="shared" si="95"/>
        <v>0</v>
      </c>
      <c r="FR55" s="12">
        <f t="shared" si="95"/>
        <v>0</v>
      </c>
      <c r="FS55" s="12">
        <f t="shared" si="95"/>
        <v>0</v>
      </c>
      <c r="FT55" s="12">
        <f t="shared" si="95"/>
        <v>0</v>
      </c>
      <c r="FU55" s="12">
        <f t="shared" si="95"/>
        <v>0</v>
      </c>
      <c r="FV55" s="12">
        <f t="shared" si="95"/>
        <v>0</v>
      </c>
      <c r="FW55" s="12">
        <f t="shared" si="95"/>
        <v>0</v>
      </c>
      <c r="FX55" s="12">
        <f t="shared" si="95"/>
        <v>0</v>
      </c>
      <c r="FY55" s="12">
        <f t="shared" si="95"/>
        <v>0</v>
      </c>
      <c r="FZ55" s="12">
        <f t="shared" si="95"/>
        <v>0</v>
      </c>
      <c r="GA55" s="12">
        <f t="shared" si="95"/>
        <v>0</v>
      </c>
      <c r="GB55" s="12">
        <f t="shared" si="95"/>
        <v>0</v>
      </c>
      <c r="GC55" s="12">
        <f t="shared" si="95"/>
        <v>0</v>
      </c>
      <c r="GD55" s="12">
        <f t="shared" si="95"/>
        <v>0</v>
      </c>
      <c r="GE55" s="12">
        <f t="shared" si="95"/>
        <v>0</v>
      </c>
      <c r="GF55" s="12">
        <f t="shared" si="95"/>
        <v>0</v>
      </c>
      <c r="GG55" s="12">
        <f t="shared" si="95"/>
        <v>0</v>
      </c>
      <c r="GH55" s="12">
        <f t="shared" si="95"/>
        <v>0</v>
      </c>
      <c r="GI55" s="12">
        <f t="shared" si="95"/>
        <v>0</v>
      </c>
      <c r="GJ55" s="12">
        <f t="shared" si="95"/>
        <v>0</v>
      </c>
    </row>
    <row r="57" spans="1:255" x14ac:dyDescent="0.35">
      <c r="E57" s="126" t="str">
        <f t="shared" ref="E57:BP57" si="96" xml:space="preserve"> E$48</f>
        <v>Taxable income</v>
      </c>
      <c r="F57" s="126">
        <f t="shared" si="96"/>
        <v>0</v>
      </c>
      <c r="G57" s="126" t="str">
        <f t="shared" si="96"/>
        <v>$ 000s</v>
      </c>
      <c r="H57" s="126">
        <f t="shared" si="96"/>
        <v>195430.24933488911</v>
      </c>
      <c r="I57" s="126">
        <f t="shared" si="96"/>
        <v>0</v>
      </c>
      <c r="J57" s="126">
        <f t="shared" si="96"/>
        <v>0</v>
      </c>
      <c r="K57" s="126">
        <f t="shared" si="96"/>
        <v>0</v>
      </c>
      <c r="L57" s="126">
        <f t="shared" si="96"/>
        <v>0</v>
      </c>
      <c r="M57" s="126">
        <f t="shared" si="96"/>
        <v>0</v>
      </c>
      <c r="N57" s="126">
        <f t="shared" si="96"/>
        <v>0</v>
      </c>
      <c r="O57" s="126">
        <f t="shared" si="96"/>
        <v>0</v>
      </c>
      <c r="P57" s="126">
        <f t="shared" si="96"/>
        <v>0</v>
      </c>
      <c r="Q57" s="126">
        <f t="shared" si="96"/>
        <v>0</v>
      </c>
      <c r="R57" s="126">
        <f t="shared" si="96"/>
        <v>186.0921926284982</v>
      </c>
      <c r="S57" s="126">
        <f t="shared" si="96"/>
        <v>0</v>
      </c>
      <c r="T57" s="126">
        <f t="shared" si="96"/>
        <v>0</v>
      </c>
      <c r="U57" s="126">
        <f t="shared" si="96"/>
        <v>298.62774725291194</v>
      </c>
      <c r="V57" s="126">
        <f t="shared" si="96"/>
        <v>948.67954243078884</v>
      </c>
      <c r="W57" s="126">
        <f t="shared" si="96"/>
        <v>0</v>
      </c>
      <c r="X57" s="126">
        <f t="shared" si="96"/>
        <v>0</v>
      </c>
      <c r="Y57" s="126">
        <f t="shared" si="96"/>
        <v>963.83884477426659</v>
      </c>
      <c r="Z57" s="126">
        <f t="shared" si="96"/>
        <v>1583.5011108886783</v>
      </c>
      <c r="AA57" s="126">
        <f t="shared" si="96"/>
        <v>0</v>
      </c>
      <c r="AB57" s="126">
        <f t="shared" si="96"/>
        <v>0</v>
      </c>
      <c r="AC57" s="126">
        <f t="shared" si="96"/>
        <v>1519.5940737169603</v>
      </c>
      <c r="AD57" s="126">
        <f t="shared" si="96"/>
        <v>2113.9900691340545</v>
      </c>
      <c r="AE57" s="126">
        <f t="shared" si="96"/>
        <v>0</v>
      </c>
      <c r="AF57" s="126">
        <f t="shared" si="96"/>
        <v>0</v>
      </c>
      <c r="AG57" s="126">
        <f t="shared" si="96"/>
        <v>1988.9053793925409</v>
      </c>
      <c r="AH57" s="126">
        <f t="shared" si="96"/>
        <v>2562.4002637789217</v>
      </c>
      <c r="AI57" s="126">
        <f t="shared" si="96"/>
        <v>0</v>
      </c>
      <c r="AJ57" s="126">
        <f t="shared" si="96"/>
        <v>0</v>
      </c>
      <c r="AK57" s="126">
        <f t="shared" si="96"/>
        <v>2388.9589996456443</v>
      </c>
      <c r="AL57" s="126">
        <f t="shared" si="96"/>
        <v>2945.5360274560817</v>
      </c>
      <c r="AM57" s="126">
        <f t="shared" si="96"/>
        <v>0</v>
      </c>
      <c r="AN57" s="126">
        <f t="shared" si="96"/>
        <v>74.801875636709781</v>
      </c>
      <c r="AO57" s="126">
        <f t="shared" si="96"/>
        <v>2734.4864024801809</v>
      </c>
      <c r="AP57" s="126">
        <f t="shared" si="96"/>
        <v>3277.0098609372112</v>
      </c>
      <c r="AQ57" s="126">
        <f t="shared" si="96"/>
        <v>312.86408160268712</v>
      </c>
      <c r="AR57" s="126">
        <f t="shared" si="96"/>
        <v>404.08738537019428</v>
      </c>
      <c r="AS57" s="126">
        <f t="shared" si="96"/>
        <v>3033.8717730918838</v>
      </c>
      <c r="AT57" s="126">
        <f t="shared" si="96"/>
        <v>3547.1984388177075</v>
      </c>
      <c r="AU57" s="126">
        <f t="shared" si="96"/>
        <v>612.75583849341524</v>
      </c>
      <c r="AV57" s="126">
        <f t="shared" si="96"/>
        <v>693.28831319036669</v>
      </c>
      <c r="AW57" s="126">
        <f t="shared" si="96"/>
        <v>3301.2917741327983</v>
      </c>
      <c r="AX57" s="126">
        <f t="shared" si="96"/>
        <v>3804.2631852664949</v>
      </c>
      <c r="AY57" s="126">
        <f t="shared" si="96"/>
        <v>883.83894461132491</v>
      </c>
      <c r="AZ57" s="126">
        <f t="shared" si="96"/>
        <v>955.48710962126768</v>
      </c>
      <c r="BA57" s="126">
        <f t="shared" si="96"/>
        <v>3543.9020134239809</v>
      </c>
      <c r="BB57" s="126">
        <f t="shared" si="96"/>
        <v>4042.1874382254118</v>
      </c>
      <c r="BC57" s="126">
        <f t="shared" si="96"/>
        <v>1060.0886326415612</v>
      </c>
      <c r="BD57" s="126">
        <f t="shared" si="96"/>
        <v>1089.0841879665638</v>
      </c>
      <c r="BE57" s="126">
        <f t="shared" si="96"/>
        <v>3648.3059590255052</v>
      </c>
      <c r="BF57" s="126">
        <f t="shared" si="96"/>
        <v>4113.1523425396745</v>
      </c>
      <c r="BG57" s="126">
        <f t="shared" si="96"/>
        <v>1140.3801254251907</v>
      </c>
      <c r="BH57" s="126">
        <f t="shared" si="96"/>
        <v>1163.9971864596266</v>
      </c>
      <c r="BI57" s="126">
        <f t="shared" si="96"/>
        <v>3705.0360052311594</v>
      </c>
      <c r="BJ57" s="126">
        <f t="shared" si="96"/>
        <v>4162.8458205593679</v>
      </c>
      <c r="BK57" s="126">
        <f t="shared" si="96"/>
        <v>1200.3758103421169</v>
      </c>
      <c r="BL57" s="126">
        <f t="shared" si="96"/>
        <v>1219.6120541612966</v>
      </c>
      <c r="BM57" s="126">
        <f t="shared" si="96"/>
        <v>3743.4688060780277</v>
      </c>
      <c r="BN57" s="126">
        <f t="shared" si="96"/>
        <v>4195.1533148757117</v>
      </c>
      <c r="BO57" s="126">
        <f t="shared" si="96"/>
        <v>1243.7666979558539</v>
      </c>
      <c r="BP57" s="126">
        <f t="shared" si="96"/>
        <v>1259.4347387730995</v>
      </c>
      <c r="BQ57" s="126">
        <f t="shared" ref="BQ57:EB57" si="97" xml:space="preserve"> BQ$48</f>
        <v>3766.933936671051</v>
      </c>
      <c r="BR57" s="126">
        <f t="shared" si="97"/>
        <v>4213.2373273403327</v>
      </c>
      <c r="BS57" s="126">
        <f t="shared" si="97"/>
        <v>1273.5569909859405</v>
      </c>
      <c r="BT57" s="126">
        <f t="shared" si="97"/>
        <v>1286.3187081568426</v>
      </c>
      <c r="BU57" s="126">
        <f t="shared" si="97"/>
        <v>3778.1410992114374</v>
      </c>
      <c r="BV57" s="126">
        <f t="shared" si="97"/>
        <v>4219.6714681937165</v>
      </c>
      <c r="BW57" s="126">
        <f t="shared" si="97"/>
        <v>1292.1914306769206</v>
      </c>
      <c r="BX57" s="126">
        <f t="shared" si="97"/>
        <v>1302.5859290733529</v>
      </c>
      <c r="BY57" s="126">
        <f t="shared" si="97"/>
        <v>3779.2950523232007</v>
      </c>
      <c r="BZ57" s="126">
        <f t="shared" si="97"/>
        <v>4216.5496386041286</v>
      </c>
      <c r="CA57" s="126">
        <f t="shared" si="97"/>
        <v>1301.6590198994088</v>
      </c>
      <c r="CB57" s="126">
        <f t="shared" si="97"/>
        <v>1310.1254038089182</v>
      </c>
      <c r="CC57" s="126">
        <f t="shared" si="97"/>
        <v>3772.1892203613597</v>
      </c>
      <c r="CD57" s="126">
        <f t="shared" si="97"/>
        <v>4205.5749591811336</v>
      </c>
      <c r="CE57" s="126">
        <f t="shared" si="97"/>
        <v>1303.5775049190192</v>
      </c>
      <c r="CF57" s="126">
        <f t="shared" si="97"/>
        <v>1310.473427528214</v>
      </c>
      <c r="CG57" s="126">
        <f t="shared" si="97"/>
        <v>3758.2819373983734</v>
      </c>
      <c r="CH57" s="126">
        <f t="shared" si="97"/>
        <v>4188.1322014252528</v>
      </c>
      <c r="CI57" s="126">
        <f t="shared" si="97"/>
        <v>1299.2621849464099</v>
      </c>
      <c r="CJ57" s="126">
        <f t="shared" si="97"/>
        <v>1304.8789570111155</v>
      </c>
      <c r="CK57" s="126">
        <f t="shared" si="97"/>
        <v>3738.7585470130275</v>
      </c>
      <c r="CL57" s="126">
        <f t="shared" si="97"/>
        <v>4165.3467821816039</v>
      </c>
      <c r="CM57" s="126">
        <f t="shared" si="97"/>
        <v>1289.7819565326699</v>
      </c>
      <c r="CN57" s="126">
        <f t="shared" si="97"/>
        <v>1294.3568524841985</v>
      </c>
      <c r="CO57" s="126">
        <f t="shared" si="97"/>
        <v>3714.5819815067612</v>
      </c>
      <c r="CP57" s="126">
        <f t="shared" si="97"/>
        <v>4138.1328135410058</v>
      </c>
      <c r="CQ57" s="126">
        <f t="shared" si="97"/>
        <v>1276.0049606311677</v>
      </c>
      <c r="CR57" s="126">
        <f t="shared" si="97"/>
        <v>1279.7312419767877</v>
      </c>
      <c r="CS57" s="126">
        <f t="shared" si="97"/>
        <v>3686.5339575054381</v>
      </c>
      <c r="CT57" s="126">
        <f t="shared" si="97"/>
        <v>4107.2322382984557</v>
      </c>
      <c r="CU57" s="126">
        <f t="shared" si="97"/>
        <v>1258.6357609300621</v>
      </c>
      <c r="CV57" s="126">
        <f t="shared" si="97"/>
        <v>1261.6708403753287</v>
      </c>
      <c r="CW57" s="126">
        <f t="shared" si="97"/>
        <v>3655.2485285113521</v>
      </c>
      <c r="CX57" s="126">
        <f t="shared" si="97"/>
        <v>4073.2467045053299</v>
      </c>
      <c r="CY57" s="126">
        <f t="shared" si="97"/>
        <v>1238.2456243147678</v>
      </c>
      <c r="CZ57" s="126">
        <f t="shared" si="97"/>
        <v>1240.717715492184</v>
      </c>
      <c r="DA57" s="126">
        <f t="shared" si="97"/>
        <v>3621.2394121054526</v>
      </c>
      <c r="DB57" s="126">
        <f t="shared" si="97"/>
        <v>4036.6635259300097</v>
      </c>
      <c r="DC57" s="126">
        <f t="shared" si="97"/>
        <v>1215.2971829341459</v>
      </c>
      <c r="DD57" s="126">
        <f t="shared" si="97"/>
        <v>1217.3107166487214</v>
      </c>
      <c r="DE57" s="126">
        <f t="shared" si="97"/>
        <v>3584.9222465242751</v>
      </c>
      <c r="DF57" s="126">
        <f t="shared" si="97"/>
        <v>3997.8768254150523</v>
      </c>
      <c r="DG57" s="126">
        <f t="shared" si="97"/>
        <v>1190.1645200088585</v>
      </c>
      <c r="DH57" s="126">
        <f t="shared" si="97"/>
        <v>599.75163377056367</v>
      </c>
      <c r="DI57" s="126">
        <f t="shared" si="97"/>
        <v>3.9188679693324962E-13</v>
      </c>
      <c r="DJ57" s="126">
        <f t="shared" si="97"/>
        <v>3.96284867747454E-13</v>
      </c>
      <c r="DK57" s="126">
        <f t="shared" si="97"/>
        <v>3.963601739087608E-13</v>
      </c>
      <c r="DL57" s="126">
        <f t="shared" si="97"/>
        <v>3.8779030546720606E-13</v>
      </c>
      <c r="DM57" s="126">
        <f t="shared" si="97"/>
        <v>3.9218598885781826E-13</v>
      </c>
      <c r="DN57" s="126">
        <f t="shared" si="97"/>
        <v>3.9654592910665087E-13</v>
      </c>
      <c r="DO57" s="126">
        <f t="shared" si="97"/>
        <v>3.9659487811150037E-13</v>
      </c>
      <c r="DP57" s="126">
        <f t="shared" si="97"/>
        <v>3.9237469081854214E-13</v>
      </c>
      <c r="DQ57" s="126">
        <f t="shared" si="97"/>
        <v>3.9243055653059855E-13</v>
      </c>
      <c r="DR57" s="126">
        <f t="shared" si="97"/>
        <v>3.9683460272499362E-13</v>
      </c>
      <c r="DS57" s="126">
        <f t="shared" si="97"/>
        <v>3.9688857214059674E-13</v>
      </c>
      <c r="DT57" s="126">
        <f t="shared" si="97"/>
        <v>3.8834773476992266E-13</v>
      </c>
      <c r="DU57" s="126">
        <f t="shared" si="97"/>
        <v>3.9273223137570314E-13</v>
      </c>
      <c r="DV57" s="126">
        <f t="shared" si="97"/>
        <v>3.9709942939225581E-13</v>
      </c>
      <c r="DW57" s="126">
        <f t="shared" si="97"/>
        <v>3.9717348045087421E-13</v>
      </c>
      <c r="DX57" s="126">
        <f t="shared" si="97"/>
        <v>3.8861785469634927E-13</v>
      </c>
      <c r="DY57" s="126">
        <f t="shared" si="97"/>
        <v>3.9298052342928722E-13</v>
      </c>
      <c r="DZ57" s="126">
        <f t="shared" si="97"/>
        <v>3.9735170503263363E-13</v>
      </c>
      <c r="EA57" s="126">
        <f t="shared" si="97"/>
        <v>3.9743454181007103E-13</v>
      </c>
      <c r="EB57" s="126">
        <f t="shared" si="97"/>
        <v>3.8884131754457484E-13</v>
      </c>
      <c r="EC57" s="126">
        <f t="shared" ref="EC57:GJ57" si="98" xml:space="preserve"> EC$48</f>
        <v>3.9321764234045992E-13</v>
      </c>
      <c r="ED57" s="126">
        <f t="shared" si="98"/>
        <v>3.9763033782946879E-13</v>
      </c>
      <c r="EE57" s="126">
        <f t="shared" si="98"/>
        <v>3.9769685827195654E-13</v>
      </c>
      <c r="EF57" s="126">
        <f t="shared" si="98"/>
        <v>3.9343986372841759E-13</v>
      </c>
      <c r="EG57" s="126">
        <f t="shared" si="98"/>
        <v>3.9352428302663615E-13</v>
      </c>
      <c r="EH57" s="126">
        <f t="shared" si="98"/>
        <v>3.9790269511286174E-13</v>
      </c>
      <c r="EI57" s="126">
        <f t="shared" si="98"/>
        <v>3.9798051147954537E-13</v>
      </c>
      <c r="EJ57" s="126">
        <f t="shared" si="98"/>
        <v>3.893827852152754E-13</v>
      </c>
      <c r="EK57" s="126">
        <f t="shared" si="98"/>
        <v>3.9379740428557849E-13</v>
      </c>
      <c r="EL57" s="126">
        <f t="shared" si="98"/>
        <v>3.9820642996346579E-13</v>
      </c>
      <c r="EM57" s="126">
        <f t="shared" si="98"/>
        <v>3.9825412386562686E-13</v>
      </c>
      <c r="EN57" s="126">
        <f t="shared" si="98"/>
        <v>3.8964308259892277E-13</v>
      </c>
      <c r="EO57" s="126">
        <f t="shared" si="98"/>
        <v>3.9402831589541165E-13</v>
      </c>
      <c r="EP57" s="126">
        <f t="shared" si="98"/>
        <v>3.9841603211243642E-13</v>
      </c>
      <c r="EQ57" s="126">
        <f t="shared" si="98"/>
        <v>3.9849008317105477E-13</v>
      </c>
      <c r="ER57" s="126">
        <f t="shared" si="98"/>
        <v>3.8989478525763847E-13</v>
      </c>
      <c r="ES57" s="126">
        <f t="shared" si="98"/>
        <v>3.9431385175703332E-13</v>
      </c>
      <c r="ET57" s="126">
        <f t="shared" si="98"/>
        <v>3.98732317989925E-13</v>
      </c>
      <c r="EU57" s="126">
        <f t="shared" si="98"/>
        <v>3.9881264456198552E-13</v>
      </c>
      <c r="EV57" s="126">
        <f t="shared" si="98"/>
        <v>3.9452117562177592E-13</v>
      </c>
      <c r="EW57" s="126">
        <f t="shared" si="98"/>
        <v>3.9457083403249268E-13</v>
      </c>
      <c r="EX57" s="126">
        <f t="shared" si="98"/>
        <v>3.9898584873299117E-13</v>
      </c>
      <c r="EY57" s="126">
        <f t="shared" si="98"/>
        <v>3.9906240999698645E-13</v>
      </c>
      <c r="EZ57" s="126">
        <f t="shared" si="98"/>
        <v>3.9045098674250767E-13</v>
      </c>
      <c r="FA57" s="126">
        <f t="shared" si="98"/>
        <v>3.9484767967223896E-13</v>
      </c>
      <c r="FB57" s="126">
        <f t="shared" si="98"/>
        <v>3.9926950194058004E-13</v>
      </c>
      <c r="FC57" s="126">
        <f t="shared" si="98"/>
        <v>3.993259815615602E-13</v>
      </c>
      <c r="FD57" s="126">
        <f t="shared" si="98"/>
        <v>3.9072356230462903E-13</v>
      </c>
      <c r="FE57" s="126">
        <f t="shared" si="98"/>
        <v>3.9513569845439638E-13</v>
      </c>
      <c r="FF57" s="126">
        <f t="shared" si="98"/>
        <v>3.9956319596967666E-13</v>
      </c>
      <c r="FG57" s="126">
        <f t="shared" si="98"/>
        <v>3.9963348172022959E-13</v>
      </c>
      <c r="FH57" s="126">
        <f t="shared" si="98"/>
        <v>3.9100104913814E-13</v>
      </c>
      <c r="FI57" s="126">
        <f t="shared" si="98"/>
        <v>3.9539888803119543E-13</v>
      </c>
      <c r="FJ57" s="126">
        <f t="shared" si="98"/>
        <v>3.9983806345844644E-13</v>
      </c>
      <c r="FK57" s="126">
        <f t="shared" si="98"/>
        <v>3.9989203287404962E-13</v>
      </c>
      <c r="FL57" s="126">
        <f t="shared" si="98"/>
        <v>3.9562607526022475E-13</v>
      </c>
      <c r="FM57" s="126">
        <f t="shared" si="98"/>
        <v>3.9568566535308495E-13</v>
      </c>
      <c r="FN57" s="126">
        <f t="shared" si="98"/>
        <v>4.0012297176872387E-13</v>
      </c>
      <c r="FO57" s="126">
        <f t="shared" si="98"/>
        <v>4.0020329834078438E-13</v>
      </c>
      <c r="FP57" s="126">
        <f t="shared" si="98"/>
        <v>3.9159408515843105E-13</v>
      </c>
      <c r="FQ57" s="126">
        <f t="shared" si="98"/>
        <v>3.9601961816515538E-13</v>
      </c>
      <c r="FR57" s="126">
        <f t="shared" si="98"/>
        <v>4.0044051274890084E-13</v>
      </c>
      <c r="FS57" s="126">
        <f t="shared" si="98"/>
        <v>4.0051456380751919E-13</v>
      </c>
      <c r="FT57" s="126">
        <f t="shared" si="98"/>
        <v>3.9189612834888984E-13</v>
      </c>
      <c r="FU57" s="126">
        <f t="shared" si="98"/>
        <v>3.9631384424865249E-13</v>
      </c>
      <c r="FV57" s="126">
        <f t="shared" si="98"/>
        <v>4.0073295167530881E-13</v>
      </c>
      <c r="FW57" s="126">
        <f t="shared" si="98"/>
        <v>4.0078190068015827E-13</v>
      </c>
      <c r="FX57" s="126">
        <f t="shared" si="98"/>
        <v>3.9214291973621583E-13</v>
      </c>
      <c r="FY57" s="126">
        <f t="shared" si="98"/>
        <v>3.9658075820625523E-13</v>
      </c>
      <c r="FZ57" s="126">
        <f t="shared" si="98"/>
        <v>4.0099024772644035E-13</v>
      </c>
      <c r="GA57" s="126">
        <f t="shared" si="98"/>
        <v>4.0107684981194328E-13</v>
      </c>
      <c r="GB57" s="126">
        <f t="shared" si="98"/>
        <v>3.9676449432590742E-13</v>
      </c>
      <c r="GC57" s="126">
        <f t="shared" si="98"/>
        <v>3.9685760384600152E-13</v>
      </c>
      <c r="GD57" s="126">
        <f t="shared" si="98"/>
        <v>4.0130276829586371E-13</v>
      </c>
      <c r="GE57" s="126">
        <f t="shared" si="98"/>
        <v>4.0136677853297442E-13</v>
      </c>
      <c r="GF57" s="126">
        <f t="shared" si="98"/>
        <v>3.9270648812816945E-13</v>
      </c>
      <c r="GG57" s="126">
        <f t="shared" si="98"/>
        <v>3.9711955196253262E-13</v>
      </c>
      <c r="GH57" s="126">
        <f t="shared" si="98"/>
        <v>4.0157638068194505E-13</v>
      </c>
      <c r="GI57" s="126">
        <f t="shared" si="98"/>
        <v>4.0166925828089008E-13</v>
      </c>
      <c r="GJ57" s="126">
        <f t="shared" si="98"/>
        <v>3.9301467040786521E-13</v>
      </c>
    </row>
    <row r="58" spans="1:255" x14ac:dyDescent="0.35">
      <c r="E58" s="126" t="str">
        <f t="shared" ref="E58:AJ58" si="99" xml:space="preserve"> E$55</f>
        <v>Tax losses utilised</v>
      </c>
      <c r="F58" s="126">
        <f t="shared" si="99"/>
        <v>0</v>
      </c>
      <c r="G58" s="126" t="str">
        <f t="shared" si="99"/>
        <v>$ 000s</v>
      </c>
      <c r="H58" s="126">
        <f t="shared" si="99"/>
        <v>23761.360564045604</v>
      </c>
      <c r="I58" s="126">
        <f t="shared" si="99"/>
        <v>0</v>
      </c>
      <c r="J58" s="126">
        <f t="shared" si="99"/>
        <v>0</v>
      </c>
      <c r="K58" s="126">
        <f t="shared" si="99"/>
        <v>0</v>
      </c>
      <c r="L58" s="126">
        <f t="shared" si="99"/>
        <v>0</v>
      </c>
      <c r="M58" s="126">
        <f t="shared" si="99"/>
        <v>0</v>
      </c>
      <c r="N58" s="126">
        <f t="shared" si="99"/>
        <v>0</v>
      </c>
      <c r="O58" s="126">
        <f t="shared" si="99"/>
        <v>0</v>
      </c>
      <c r="P58" s="126">
        <f t="shared" si="99"/>
        <v>0</v>
      </c>
      <c r="Q58" s="126">
        <f t="shared" si="99"/>
        <v>0</v>
      </c>
      <c r="R58" s="126">
        <f t="shared" si="99"/>
        <v>186.0921926284982</v>
      </c>
      <c r="S58" s="126">
        <f t="shared" si="99"/>
        <v>0</v>
      </c>
      <c r="T58" s="126">
        <f t="shared" si="99"/>
        <v>0</v>
      </c>
      <c r="U58" s="126">
        <f t="shared" si="99"/>
        <v>298.62774725291194</v>
      </c>
      <c r="V58" s="126">
        <f t="shared" si="99"/>
        <v>948.67954243078884</v>
      </c>
      <c r="W58" s="126">
        <f t="shared" si="99"/>
        <v>0</v>
      </c>
      <c r="X58" s="126">
        <f t="shared" si="99"/>
        <v>0</v>
      </c>
      <c r="Y58" s="126">
        <f t="shared" si="99"/>
        <v>963.83884477426659</v>
      </c>
      <c r="Z58" s="126">
        <f t="shared" si="99"/>
        <v>1583.5011108886783</v>
      </c>
      <c r="AA58" s="126">
        <f t="shared" si="99"/>
        <v>0</v>
      </c>
      <c r="AB58" s="126">
        <f t="shared" si="99"/>
        <v>0</v>
      </c>
      <c r="AC58" s="126">
        <f t="shared" si="99"/>
        <v>1519.5940737169603</v>
      </c>
      <c r="AD58" s="126">
        <f t="shared" si="99"/>
        <v>2113.9900691340545</v>
      </c>
      <c r="AE58" s="126">
        <f t="shared" si="99"/>
        <v>0</v>
      </c>
      <c r="AF58" s="126">
        <f t="shared" si="99"/>
        <v>0</v>
      </c>
      <c r="AG58" s="126">
        <f t="shared" si="99"/>
        <v>1988.9053793925409</v>
      </c>
      <c r="AH58" s="126">
        <f t="shared" si="99"/>
        <v>2562.4002637789217</v>
      </c>
      <c r="AI58" s="126">
        <f t="shared" si="99"/>
        <v>0</v>
      </c>
      <c r="AJ58" s="126">
        <f t="shared" si="99"/>
        <v>0</v>
      </c>
      <c r="AK58" s="126">
        <f t="shared" ref="AK58:BP58" si="100" xml:space="preserve"> AK$55</f>
        <v>2388.9589996456443</v>
      </c>
      <c r="AL58" s="126">
        <f t="shared" si="100"/>
        <v>2945.5360274560817</v>
      </c>
      <c r="AM58" s="126">
        <f t="shared" si="100"/>
        <v>0</v>
      </c>
      <c r="AN58" s="126">
        <f t="shared" si="100"/>
        <v>74.801875636709781</v>
      </c>
      <c r="AO58" s="126">
        <f t="shared" si="100"/>
        <v>2734.4864024801809</v>
      </c>
      <c r="AP58" s="126">
        <f t="shared" si="100"/>
        <v>3277.0098609372112</v>
      </c>
      <c r="AQ58" s="126">
        <f t="shared" si="100"/>
        <v>174.93817389215974</v>
      </c>
      <c r="AR58" s="126">
        <f t="shared" si="100"/>
        <v>0</v>
      </c>
      <c r="AS58" s="126">
        <f t="shared" si="100"/>
        <v>0</v>
      </c>
      <c r="AT58" s="126">
        <f t="shared" si="100"/>
        <v>0</v>
      </c>
      <c r="AU58" s="126">
        <f t="shared" si="100"/>
        <v>0</v>
      </c>
      <c r="AV58" s="126">
        <f t="shared" si="100"/>
        <v>0</v>
      </c>
      <c r="AW58" s="126">
        <f t="shared" si="100"/>
        <v>0</v>
      </c>
      <c r="AX58" s="126">
        <f t="shared" si="100"/>
        <v>0</v>
      </c>
      <c r="AY58" s="126">
        <f t="shared" si="100"/>
        <v>0</v>
      </c>
      <c r="AZ58" s="126">
        <f t="shared" si="100"/>
        <v>0</v>
      </c>
      <c r="BA58" s="126">
        <f t="shared" si="100"/>
        <v>0</v>
      </c>
      <c r="BB58" s="126">
        <f t="shared" si="100"/>
        <v>0</v>
      </c>
      <c r="BC58" s="126">
        <f t="shared" si="100"/>
        <v>0</v>
      </c>
      <c r="BD58" s="126">
        <f t="shared" si="100"/>
        <v>0</v>
      </c>
      <c r="BE58" s="126">
        <f t="shared" si="100"/>
        <v>0</v>
      </c>
      <c r="BF58" s="126">
        <f t="shared" si="100"/>
        <v>0</v>
      </c>
      <c r="BG58" s="126">
        <f t="shared" si="100"/>
        <v>0</v>
      </c>
      <c r="BH58" s="126">
        <f t="shared" si="100"/>
        <v>0</v>
      </c>
      <c r="BI58" s="126">
        <f t="shared" si="100"/>
        <v>0</v>
      </c>
      <c r="BJ58" s="126">
        <f t="shared" si="100"/>
        <v>0</v>
      </c>
      <c r="BK58" s="126">
        <f t="shared" si="100"/>
        <v>0</v>
      </c>
      <c r="BL58" s="126">
        <f t="shared" si="100"/>
        <v>0</v>
      </c>
      <c r="BM58" s="126">
        <f t="shared" si="100"/>
        <v>0</v>
      </c>
      <c r="BN58" s="126">
        <f t="shared" si="100"/>
        <v>0</v>
      </c>
      <c r="BO58" s="126">
        <f t="shared" si="100"/>
        <v>0</v>
      </c>
      <c r="BP58" s="126">
        <f t="shared" si="100"/>
        <v>0</v>
      </c>
      <c r="BQ58" s="126">
        <f t="shared" ref="BQ58:CV58" si="101" xml:space="preserve"> BQ$55</f>
        <v>0</v>
      </c>
      <c r="BR58" s="126">
        <f t="shared" si="101"/>
        <v>0</v>
      </c>
      <c r="BS58" s="126">
        <f t="shared" si="101"/>
        <v>0</v>
      </c>
      <c r="BT58" s="126">
        <f t="shared" si="101"/>
        <v>0</v>
      </c>
      <c r="BU58" s="126">
        <f t="shared" si="101"/>
        <v>0</v>
      </c>
      <c r="BV58" s="126">
        <f t="shared" si="101"/>
        <v>0</v>
      </c>
      <c r="BW58" s="126">
        <f t="shared" si="101"/>
        <v>0</v>
      </c>
      <c r="BX58" s="126">
        <f t="shared" si="101"/>
        <v>0</v>
      </c>
      <c r="BY58" s="126">
        <f t="shared" si="101"/>
        <v>0</v>
      </c>
      <c r="BZ58" s="126">
        <f t="shared" si="101"/>
        <v>0</v>
      </c>
      <c r="CA58" s="126">
        <f t="shared" si="101"/>
        <v>0</v>
      </c>
      <c r="CB58" s="126">
        <f t="shared" si="101"/>
        <v>0</v>
      </c>
      <c r="CC58" s="126">
        <f t="shared" si="101"/>
        <v>0</v>
      </c>
      <c r="CD58" s="126">
        <f t="shared" si="101"/>
        <v>0</v>
      </c>
      <c r="CE58" s="126">
        <f t="shared" si="101"/>
        <v>0</v>
      </c>
      <c r="CF58" s="126">
        <f t="shared" si="101"/>
        <v>0</v>
      </c>
      <c r="CG58" s="126">
        <f t="shared" si="101"/>
        <v>0</v>
      </c>
      <c r="CH58" s="126">
        <f t="shared" si="101"/>
        <v>0</v>
      </c>
      <c r="CI58" s="126">
        <f t="shared" si="101"/>
        <v>0</v>
      </c>
      <c r="CJ58" s="126">
        <f t="shared" si="101"/>
        <v>0</v>
      </c>
      <c r="CK58" s="126">
        <f t="shared" si="101"/>
        <v>0</v>
      </c>
      <c r="CL58" s="126">
        <f t="shared" si="101"/>
        <v>0</v>
      </c>
      <c r="CM58" s="126">
        <f t="shared" si="101"/>
        <v>0</v>
      </c>
      <c r="CN58" s="126">
        <f t="shared" si="101"/>
        <v>0</v>
      </c>
      <c r="CO58" s="126">
        <f t="shared" si="101"/>
        <v>0</v>
      </c>
      <c r="CP58" s="126">
        <f t="shared" si="101"/>
        <v>0</v>
      </c>
      <c r="CQ58" s="126">
        <f t="shared" si="101"/>
        <v>0</v>
      </c>
      <c r="CR58" s="126">
        <f t="shared" si="101"/>
        <v>0</v>
      </c>
      <c r="CS58" s="126">
        <f t="shared" si="101"/>
        <v>0</v>
      </c>
      <c r="CT58" s="126">
        <f t="shared" si="101"/>
        <v>0</v>
      </c>
      <c r="CU58" s="126">
        <f t="shared" si="101"/>
        <v>0</v>
      </c>
      <c r="CV58" s="126">
        <f t="shared" si="101"/>
        <v>0</v>
      </c>
      <c r="CW58" s="126">
        <f t="shared" ref="CW58:EB58" si="102" xml:space="preserve"> CW$55</f>
        <v>0</v>
      </c>
      <c r="CX58" s="126">
        <f t="shared" si="102"/>
        <v>0</v>
      </c>
      <c r="CY58" s="126">
        <f t="shared" si="102"/>
        <v>0</v>
      </c>
      <c r="CZ58" s="126">
        <f t="shared" si="102"/>
        <v>0</v>
      </c>
      <c r="DA58" s="126">
        <f t="shared" si="102"/>
        <v>0</v>
      </c>
      <c r="DB58" s="126">
        <f t="shared" si="102"/>
        <v>0</v>
      </c>
      <c r="DC58" s="126">
        <f t="shared" si="102"/>
        <v>0</v>
      </c>
      <c r="DD58" s="126">
        <f t="shared" si="102"/>
        <v>0</v>
      </c>
      <c r="DE58" s="126">
        <f t="shared" si="102"/>
        <v>0</v>
      </c>
      <c r="DF58" s="126">
        <f t="shared" si="102"/>
        <v>0</v>
      </c>
      <c r="DG58" s="126">
        <f t="shared" si="102"/>
        <v>0</v>
      </c>
      <c r="DH58" s="126">
        <f t="shared" si="102"/>
        <v>0</v>
      </c>
      <c r="DI58" s="126">
        <f t="shared" si="102"/>
        <v>0</v>
      </c>
      <c r="DJ58" s="126">
        <f t="shared" si="102"/>
        <v>0</v>
      </c>
      <c r="DK58" s="126">
        <f t="shared" si="102"/>
        <v>0</v>
      </c>
      <c r="DL58" s="126">
        <f t="shared" si="102"/>
        <v>0</v>
      </c>
      <c r="DM58" s="126">
        <f t="shared" si="102"/>
        <v>0</v>
      </c>
      <c r="DN58" s="126">
        <f t="shared" si="102"/>
        <v>0</v>
      </c>
      <c r="DO58" s="126">
        <f t="shared" si="102"/>
        <v>0</v>
      </c>
      <c r="DP58" s="126">
        <f t="shared" si="102"/>
        <v>0</v>
      </c>
      <c r="DQ58" s="126">
        <f t="shared" si="102"/>
        <v>0</v>
      </c>
      <c r="DR58" s="126">
        <f t="shared" si="102"/>
        <v>0</v>
      </c>
      <c r="DS58" s="126">
        <f t="shared" si="102"/>
        <v>0</v>
      </c>
      <c r="DT58" s="126">
        <f t="shared" si="102"/>
        <v>0</v>
      </c>
      <c r="DU58" s="126">
        <f t="shared" si="102"/>
        <v>0</v>
      </c>
      <c r="DV58" s="126">
        <f t="shared" si="102"/>
        <v>0</v>
      </c>
      <c r="DW58" s="126">
        <f t="shared" si="102"/>
        <v>0</v>
      </c>
      <c r="DX58" s="126">
        <f t="shared" si="102"/>
        <v>0</v>
      </c>
      <c r="DY58" s="126">
        <f t="shared" si="102"/>
        <v>0</v>
      </c>
      <c r="DZ58" s="126">
        <f t="shared" si="102"/>
        <v>0</v>
      </c>
      <c r="EA58" s="126">
        <f t="shared" si="102"/>
        <v>0</v>
      </c>
      <c r="EB58" s="126">
        <f t="shared" si="102"/>
        <v>0</v>
      </c>
      <c r="EC58" s="126">
        <f t="shared" ref="EC58:FH58" si="103" xml:space="preserve"> EC$55</f>
        <v>0</v>
      </c>
      <c r="ED58" s="126">
        <f t="shared" si="103"/>
        <v>0</v>
      </c>
      <c r="EE58" s="126">
        <f t="shared" si="103"/>
        <v>0</v>
      </c>
      <c r="EF58" s="126">
        <f t="shared" si="103"/>
        <v>0</v>
      </c>
      <c r="EG58" s="126">
        <f t="shared" si="103"/>
        <v>0</v>
      </c>
      <c r="EH58" s="126">
        <f t="shared" si="103"/>
        <v>0</v>
      </c>
      <c r="EI58" s="126">
        <f t="shared" si="103"/>
        <v>0</v>
      </c>
      <c r="EJ58" s="126">
        <f t="shared" si="103"/>
        <v>0</v>
      </c>
      <c r="EK58" s="126">
        <f t="shared" si="103"/>
        <v>0</v>
      </c>
      <c r="EL58" s="126">
        <f t="shared" si="103"/>
        <v>0</v>
      </c>
      <c r="EM58" s="126">
        <f t="shared" si="103"/>
        <v>0</v>
      </c>
      <c r="EN58" s="126">
        <f t="shared" si="103"/>
        <v>0</v>
      </c>
      <c r="EO58" s="126">
        <f t="shared" si="103"/>
        <v>0</v>
      </c>
      <c r="EP58" s="126">
        <f t="shared" si="103"/>
        <v>0</v>
      </c>
      <c r="EQ58" s="126">
        <f t="shared" si="103"/>
        <v>0</v>
      </c>
      <c r="ER58" s="126">
        <f t="shared" si="103"/>
        <v>0</v>
      </c>
      <c r="ES58" s="126">
        <f t="shared" si="103"/>
        <v>0</v>
      </c>
      <c r="ET58" s="126">
        <f t="shared" si="103"/>
        <v>0</v>
      </c>
      <c r="EU58" s="126">
        <f t="shared" si="103"/>
        <v>0</v>
      </c>
      <c r="EV58" s="126">
        <f t="shared" si="103"/>
        <v>0</v>
      </c>
      <c r="EW58" s="126">
        <f t="shared" si="103"/>
        <v>0</v>
      </c>
      <c r="EX58" s="126">
        <f t="shared" si="103"/>
        <v>0</v>
      </c>
      <c r="EY58" s="126">
        <f t="shared" si="103"/>
        <v>0</v>
      </c>
      <c r="EZ58" s="126">
        <f t="shared" si="103"/>
        <v>0</v>
      </c>
      <c r="FA58" s="126">
        <f t="shared" si="103"/>
        <v>0</v>
      </c>
      <c r="FB58" s="126">
        <f t="shared" si="103"/>
        <v>0</v>
      </c>
      <c r="FC58" s="126">
        <f t="shared" si="103"/>
        <v>0</v>
      </c>
      <c r="FD58" s="126">
        <f t="shared" si="103"/>
        <v>0</v>
      </c>
      <c r="FE58" s="126">
        <f t="shared" si="103"/>
        <v>0</v>
      </c>
      <c r="FF58" s="126">
        <f t="shared" si="103"/>
        <v>0</v>
      </c>
      <c r="FG58" s="126">
        <f t="shared" si="103"/>
        <v>0</v>
      </c>
      <c r="FH58" s="126">
        <f t="shared" si="103"/>
        <v>0</v>
      </c>
      <c r="FI58" s="126">
        <f t="shared" ref="FI58:GJ58" si="104" xml:space="preserve"> FI$55</f>
        <v>0</v>
      </c>
      <c r="FJ58" s="126">
        <f t="shared" si="104"/>
        <v>0</v>
      </c>
      <c r="FK58" s="126">
        <f t="shared" si="104"/>
        <v>0</v>
      </c>
      <c r="FL58" s="126">
        <f t="shared" si="104"/>
        <v>0</v>
      </c>
      <c r="FM58" s="126">
        <f t="shared" si="104"/>
        <v>0</v>
      </c>
      <c r="FN58" s="126">
        <f t="shared" si="104"/>
        <v>0</v>
      </c>
      <c r="FO58" s="126">
        <f t="shared" si="104"/>
        <v>0</v>
      </c>
      <c r="FP58" s="126">
        <f t="shared" si="104"/>
        <v>0</v>
      </c>
      <c r="FQ58" s="126">
        <f t="shared" si="104"/>
        <v>0</v>
      </c>
      <c r="FR58" s="126">
        <f t="shared" si="104"/>
        <v>0</v>
      </c>
      <c r="FS58" s="126">
        <f t="shared" si="104"/>
        <v>0</v>
      </c>
      <c r="FT58" s="126">
        <f t="shared" si="104"/>
        <v>0</v>
      </c>
      <c r="FU58" s="126">
        <f t="shared" si="104"/>
        <v>0</v>
      </c>
      <c r="FV58" s="126">
        <f t="shared" si="104"/>
        <v>0</v>
      </c>
      <c r="FW58" s="126">
        <f t="shared" si="104"/>
        <v>0</v>
      </c>
      <c r="FX58" s="126">
        <f t="shared" si="104"/>
        <v>0</v>
      </c>
      <c r="FY58" s="126">
        <f t="shared" si="104"/>
        <v>0</v>
      </c>
      <c r="FZ58" s="126">
        <f t="shared" si="104"/>
        <v>0</v>
      </c>
      <c r="GA58" s="126">
        <f t="shared" si="104"/>
        <v>0</v>
      </c>
      <c r="GB58" s="126">
        <f t="shared" si="104"/>
        <v>0</v>
      </c>
      <c r="GC58" s="126">
        <f t="shared" si="104"/>
        <v>0</v>
      </c>
      <c r="GD58" s="126">
        <f t="shared" si="104"/>
        <v>0</v>
      </c>
      <c r="GE58" s="126">
        <f t="shared" si="104"/>
        <v>0</v>
      </c>
      <c r="GF58" s="126">
        <f t="shared" si="104"/>
        <v>0</v>
      </c>
      <c r="GG58" s="126">
        <f t="shared" si="104"/>
        <v>0</v>
      </c>
      <c r="GH58" s="126">
        <f t="shared" si="104"/>
        <v>0</v>
      </c>
      <c r="GI58" s="126">
        <f t="shared" si="104"/>
        <v>0</v>
      </c>
      <c r="GJ58" s="126">
        <f t="shared" si="104"/>
        <v>0</v>
      </c>
    </row>
    <row r="59" spans="1:255" x14ac:dyDescent="0.35">
      <c r="E59" s="12" t="s">
        <v>275</v>
      </c>
      <c r="G59" s="12" t="str">
        <f xml:space="preserve"> SMU</f>
        <v>$ 000s</v>
      </c>
      <c r="H59" s="12">
        <f xml:space="preserve"> SUM(J59:GJ59)</f>
        <v>171668.88877084348</v>
      </c>
      <c r="J59" s="12">
        <f t="shared" ref="J59:AO59" si="105" xml:space="preserve"> J57 - J58</f>
        <v>0</v>
      </c>
      <c r="K59" s="12">
        <f t="shared" si="105"/>
        <v>0</v>
      </c>
      <c r="L59" s="12">
        <f t="shared" si="105"/>
        <v>0</v>
      </c>
      <c r="M59" s="12">
        <f t="shared" si="105"/>
        <v>0</v>
      </c>
      <c r="N59" s="12">
        <f t="shared" si="105"/>
        <v>0</v>
      </c>
      <c r="O59" s="12">
        <f t="shared" si="105"/>
        <v>0</v>
      </c>
      <c r="P59" s="12">
        <f t="shared" si="105"/>
        <v>0</v>
      </c>
      <c r="Q59" s="12">
        <f t="shared" si="105"/>
        <v>0</v>
      </c>
      <c r="R59" s="12">
        <f t="shared" si="105"/>
        <v>0</v>
      </c>
      <c r="S59" s="12">
        <f t="shared" si="105"/>
        <v>0</v>
      </c>
      <c r="T59" s="12">
        <f t="shared" si="105"/>
        <v>0</v>
      </c>
      <c r="U59" s="12">
        <f t="shared" si="105"/>
        <v>0</v>
      </c>
      <c r="V59" s="12">
        <f t="shared" si="105"/>
        <v>0</v>
      </c>
      <c r="W59" s="12">
        <f t="shared" si="105"/>
        <v>0</v>
      </c>
      <c r="X59" s="12">
        <f t="shared" si="105"/>
        <v>0</v>
      </c>
      <c r="Y59" s="12">
        <f t="shared" si="105"/>
        <v>0</v>
      </c>
      <c r="Z59" s="12">
        <f t="shared" si="105"/>
        <v>0</v>
      </c>
      <c r="AA59" s="12">
        <f t="shared" si="105"/>
        <v>0</v>
      </c>
      <c r="AB59" s="12">
        <f t="shared" si="105"/>
        <v>0</v>
      </c>
      <c r="AC59" s="12">
        <f t="shared" si="105"/>
        <v>0</v>
      </c>
      <c r="AD59" s="12">
        <f t="shared" si="105"/>
        <v>0</v>
      </c>
      <c r="AE59" s="12">
        <f t="shared" si="105"/>
        <v>0</v>
      </c>
      <c r="AF59" s="12">
        <f t="shared" si="105"/>
        <v>0</v>
      </c>
      <c r="AG59" s="12">
        <f t="shared" si="105"/>
        <v>0</v>
      </c>
      <c r="AH59" s="12">
        <f t="shared" si="105"/>
        <v>0</v>
      </c>
      <c r="AI59" s="12">
        <f t="shared" si="105"/>
        <v>0</v>
      </c>
      <c r="AJ59" s="12">
        <f t="shared" si="105"/>
        <v>0</v>
      </c>
      <c r="AK59" s="12">
        <f t="shared" si="105"/>
        <v>0</v>
      </c>
      <c r="AL59" s="12">
        <f t="shared" si="105"/>
        <v>0</v>
      </c>
      <c r="AM59" s="12">
        <f t="shared" si="105"/>
        <v>0</v>
      </c>
      <c r="AN59" s="12">
        <f t="shared" si="105"/>
        <v>0</v>
      </c>
      <c r="AO59" s="12">
        <f t="shared" si="105"/>
        <v>0</v>
      </c>
      <c r="AP59" s="12">
        <f t="shared" ref="AP59:BU59" si="106" xml:space="preserve"> AP57 - AP58</f>
        <v>0</v>
      </c>
      <c r="AQ59" s="12">
        <f t="shared" si="106"/>
        <v>137.92590771052738</v>
      </c>
      <c r="AR59" s="12">
        <f t="shared" si="106"/>
        <v>404.08738537019428</v>
      </c>
      <c r="AS59" s="12">
        <f t="shared" si="106"/>
        <v>3033.8717730918838</v>
      </c>
      <c r="AT59" s="12">
        <f t="shared" si="106"/>
        <v>3547.1984388177075</v>
      </c>
      <c r="AU59" s="12">
        <f t="shared" si="106"/>
        <v>612.75583849341524</v>
      </c>
      <c r="AV59" s="12">
        <f t="shared" si="106"/>
        <v>693.28831319036669</v>
      </c>
      <c r="AW59" s="12">
        <f t="shared" si="106"/>
        <v>3301.2917741327983</v>
      </c>
      <c r="AX59" s="12">
        <f t="shared" si="106"/>
        <v>3804.2631852664949</v>
      </c>
      <c r="AY59" s="12">
        <f t="shared" si="106"/>
        <v>883.83894461132491</v>
      </c>
      <c r="AZ59" s="12">
        <f t="shared" si="106"/>
        <v>955.48710962126768</v>
      </c>
      <c r="BA59" s="12">
        <f t="shared" si="106"/>
        <v>3543.9020134239809</v>
      </c>
      <c r="BB59" s="12">
        <f t="shared" si="106"/>
        <v>4042.1874382254118</v>
      </c>
      <c r="BC59" s="12">
        <f t="shared" si="106"/>
        <v>1060.0886326415612</v>
      </c>
      <c r="BD59" s="12">
        <f t="shared" si="106"/>
        <v>1089.0841879665638</v>
      </c>
      <c r="BE59" s="12">
        <f t="shared" si="106"/>
        <v>3648.3059590255052</v>
      </c>
      <c r="BF59" s="12">
        <f t="shared" si="106"/>
        <v>4113.1523425396745</v>
      </c>
      <c r="BG59" s="12">
        <f t="shared" si="106"/>
        <v>1140.3801254251907</v>
      </c>
      <c r="BH59" s="12">
        <f t="shared" si="106"/>
        <v>1163.9971864596266</v>
      </c>
      <c r="BI59" s="12">
        <f t="shared" si="106"/>
        <v>3705.0360052311594</v>
      </c>
      <c r="BJ59" s="12">
        <f t="shared" si="106"/>
        <v>4162.8458205593679</v>
      </c>
      <c r="BK59" s="12">
        <f t="shared" si="106"/>
        <v>1200.3758103421169</v>
      </c>
      <c r="BL59" s="12">
        <f t="shared" si="106"/>
        <v>1219.6120541612966</v>
      </c>
      <c r="BM59" s="12">
        <f t="shared" si="106"/>
        <v>3743.4688060780277</v>
      </c>
      <c r="BN59" s="12">
        <f t="shared" si="106"/>
        <v>4195.1533148757117</v>
      </c>
      <c r="BO59" s="12">
        <f t="shared" si="106"/>
        <v>1243.7666979558539</v>
      </c>
      <c r="BP59" s="12">
        <f t="shared" si="106"/>
        <v>1259.4347387730995</v>
      </c>
      <c r="BQ59" s="12">
        <f t="shared" si="106"/>
        <v>3766.933936671051</v>
      </c>
      <c r="BR59" s="12">
        <f t="shared" si="106"/>
        <v>4213.2373273403327</v>
      </c>
      <c r="BS59" s="12">
        <f t="shared" si="106"/>
        <v>1273.5569909859405</v>
      </c>
      <c r="BT59" s="12">
        <f t="shared" si="106"/>
        <v>1286.3187081568426</v>
      </c>
      <c r="BU59" s="12">
        <f t="shared" si="106"/>
        <v>3778.1410992114374</v>
      </c>
      <c r="BV59" s="12">
        <f t="shared" ref="BV59:DA59" si="107" xml:space="preserve"> BV57 - BV58</f>
        <v>4219.6714681937165</v>
      </c>
      <c r="BW59" s="12">
        <f t="shared" si="107"/>
        <v>1292.1914306769206</v>
      </c>
      <c r="BX59" s="12">
        <f t="shared" si="107"/>
        <v>1302.5859290733529</v>
      </c>
      <c r="BY59" s="12">
        <f t="shared" si="107"/>
        <v>3779.2950523232007</v>
      </c>
      <c r="BZ59" s="12">
        <f t="shared" si="107"/>
        <v>4216.5496386041286</v>
      </c>
      <c r="CA59" s="12">
        <f t="shared" si="107"/>
        <v>1301.6590198994088</v>
      </c>
      <c r="CB59" s="12">
        <f t="shared" si="107"/>
        <v>1310.1254038089182</v>
      </c>
      <c r="CC59" s="12">
        <f t="shared" si="107"/>
        <v>3772.1892203613597</v>
      </c>
      <c r="CD59" s="12">
        <f t="shared" si="107"/>
        <v>4205.5749591811336</v>
      </c>
      <c r="CE59" s="12">
        <f t="shared" si="107"/>
        <v>1303.5775049190192</v>
      </c>
      <c r="CF59" s="12">
        <f t="shared" si="107"/>
        <v>1310.473427528214</v>
      </c>
      <c r="CG59" s="12">
        <f t="shared" si="107"/>
        <v>3758.2819373983734</v>
      </c>
      <c r="CH59" s="12">
        <f t="shared" si="107"/>
        <v>4188.1322014252528</v>
      </c>
      <c r="CI59" s="12">
        <f t="shared" si="107"/>
        <v>1299.2621849464099</v>
      </c>
      <c r="CJ59" s="12">
        <f t="shared" si="107"/>
        <v>1304.8789570111155</v>
      </c>
      <c r="CK59" s="12">
        <f t="shared" si="107"/>
        <v>3738.7585470130275</v>
      </c>
      <c r="CL59" s="12">
        <f t="shared" si="107"/>
        <v>4165.3467821816039</v>
      </c>
      <c r="CM59" s="12">
        <f t="shared" si="107"/>
        <v>1289.7819565326699</v>
      </c>
      <c r="CN59" s="12">
        <f t="shared" si="107"/>
        <v>1294.3568524841985</v>
      </c>
      <c r="CO59" s="12">
        <f t="shared" si="107"/>
        <v>3714.5819815067612</v>
      </c>
      <c r="CP59" s="12">
        <f t="shared" si="107"/>
        <v>4138.1328135410058</v>
      </c>
      <c r="CQ59" s="12">
        <f t="shared" si="107"/>
        <v>1276.0049606311677</v>
      </c>
      <c r="CR59" s="12">
        <f t="shared" si="107"/>
        <v>1279.7312419767877</v>
      </c>
      <c r="CS59" s="12">
        <f t="shared" si="107"/>
        <v>3686.5339575054381</v>
      </c>
      <c r="CT59" s="12">
        <f t="shared" si="107"/>
        <v>4107.2322382984557</v>
      </c>
      <c r="CU59" s="12">
        <f t="shared" si="107"/>
        <v>1258.6357609300621</v>
      </c>
      <c r="CV59" s="12">
        <f t="shared" si="107"/>
        <v>1261.6708403753287</v>
      </c>
      <c r="CW59" s="12">
        <f t="shared" si="107"/>
        <v>3655.2485285113521</v>
      </c>
      <c r="CX59" s="12">
        <f t="shared" si="107"/>
        <v>4073.2467045053299</v>
      </c>
      <c r="CY59" s="12">
        <f t="shared" si="107"/>
        <v>1238.2456243147678</v>
      </c>
      <c r="CZ59" s="12">
        <f t="shared" si="107"/>
        <v>1240.717715492184</v>
      </c>
      <c r="DA59" s="12">
        <f t="shared" si="107"/>
        <v>3621.2394121054526</v>
      </c>
      <c r="DB59" s="12">
        <f t="shared" ref="DB59:EG59" si="108" xml:space="preserve"> DB57 - DB58</f>
        <v>4036.6635259300097</v>
      </c>
      <c r="DC59" s="12">
        <f t="shared" si="108"/>
        <v>1215.2971829341459</v>
      </c>
      <c r="DD59" s="12">
        <f t="shared" si="108"/>
        <v>1217.3107166487214</v>
      </c>
      <c r="DE59" s="12">
        <f t="shared" si="108"/>
        <v>3584.9222465242751</v>
      </c>
      <c r="DF59" s="12">
        <f t="shared" si="108"/>
        <v>3997.8768254150523</v>
      </c>
      <c r="DG59" s="12">
        <f t="shared" si="108"/>
        <v>1190.1645200088585</v>
      </c>
      <c r="DH59" s="12">
        <f t="shared" si="108"/>
        <v>599.75163377056367</v>
      </c>
      <c r="DI59" s="12">
        <f t="shared" si="108"/>
        <v>3.9188679693324962E-13</v>
      </c>
      <c r="DJ59" s="12">
        <f t="shared" si="108"/>
        <v>3.96284867747454E-13</v>
      </c>
      <c r="DK59" s="12">
        <f t="shared" si="108"/>
        <v>3.963601739087608E-13</v>
      </c>
      <c r="DL59" s="12">
        <f t="shared" si="108"/>
        <v>3.8779030546720606E-13</v>
      </c>
      <c r="DM59" s="12">
        <f t="shared" si="108"/>
        <v>3.9218598885781826E-13</v>
      </c>
      <c r="DN59" s="12">
        <f t="shared" si="108"/>
        <v>3.9654592910665087E-13</v>
      </c>
      <c r="DO59" s="12">
        <f t="shared" si="108"/>
        <v>3.9659487811150037E-13</v>
      </c>
      <c r="DP59" s="12">
        <f t="shared" si="108"/>
        <v>3.9237469081854214E-13</v>
      </c>
      <c r="DQ59" s="12">
        <f t="shared" si="108"/>
        <v>3.9243055653059855E-13</v>
      </c>
      <c r="DR59" s="12">
        <f t="shared" si="108"/>
        <v>3.9683460272499362E-13</v>
      </c>
      <c r="DS59" s="12">
        <f t="shared" si="108"/>
        <v>3.9688857214059674E-13</v>
      </c>
      <c r="DT59" s="12">
        <f t="shared" si="108"/>
        <v>3.8834773476992266E-13</v>
      </c>
      <c r="DU59" s="12">
        <f t="shared" si="108"/>
        <v>3.9273223137570314E-13</v>
      </c>
      <c r="DV59" s="12">
        <f t="shared" si="108"/>
        <v>3.9709942939225581E-13</v>
      </c>
      <c r="DW59" s="12">
        <f t="shared" si="108"/>
        <v>3.9717348045087421E-13</v>
      </c>
      <c r="DX59" s="12">
        <f t="shared" si="108"/>
        <v>3.8861785469634927E-13</v>
      </c>
      <c r="DY59" s="12">
        <f t="shared" si="108"/>
        <v>3.9298052342928722E-13</v>
      </c>
      <c r="DZ59" s="12">
        <f t="shared" si="108"/>
        <v>3.9735170503263363E-13</v>
      </c>
      <c r="EA59" s="12">
        <f t="shared" si="108"/>
        <v>3.9743454181007103E-13</v>
      </c>
      <c r="EB59" s="12">
        <f t="shared" si="108"/>
        <v>3.8884131754457484E-13</v>
      </c>
      <c r="EC59" s="12">
        <f t="shared" si="108"/>
        <v>3.9321764234045992E-13</v>
      </c>
      <c r="ED59" s="12">
        <f t="shared" si="108"/>
        <v>3.9763033782946879E-13</v>
      </c>
      <c r="EE59" s="12">
        <f t="shared" si="108"/>
        <v>3.9769685827195654E-13</v>
      </c>
      <c r="EF59" s="12">
        <f t="shared" si="108"/>
        <v>3.9343986372841759E-13</v>
      </c>
      <c r="EG59" s="12">
        <f t="shared" si="108"/>
        <v>3.9352428302663615E-13</v>
      </c>
      <c r="EH59" s="12">
        <f t="shared" ref="EH59:FM59" si="109" xml:space="preserve"> EH57 - EH58</f>
        <v>3.9790269511286174E-13</v>
      </c>
      <c r="EI59" s="12">
        <f t="shared" si="109"/>
        <v>3.9798051147954537E-13</v>
      </c>
      <c r="EJ59" s="12">
        <f t="shared" si="109"/>
        <v>3.893827852152754E-13</v>
      </c>
      <c r="EK59" s="12">
        <f t="shared" si="109"/>
        <v>3.9379740428557849E-13</v>
      </c>
      <c r="EL59" s="12">
        <f t="shared" si="109"/>
        <v>3.9820642996346579E-13</v>
      </c>
      <c r="EM59" s="12">
        <f t="shared" si="109"/>
        <v>3.9825412386562686E-13</v>
      </c>
      <c r="EN59" s="12">
        <f t="shared" si="109"/>
        <v>3.8964308259892277E-13</v>
      </c>
      <c r="EO59" s="12">
        <f t="shared" si="109"/>
        <v>3.9402831589541165E-13</v>
      </c>
      <c r="EP59" s="12">
        <f t="shared" si="109"/>
        <v>3.9841603211243642E-13</v>
      </c>
      <c r="EQ59" s="12">
        <f t="shared" si="109"/>
        <v>3.9849008317105477E-13</v>
      </c>
      <c r="ER59" s="12">
        <f t="shared" si="109"/>
        <v>3.8989478525763847E-13</v>
      </c>
      <c r="ES59" s="12">
        <f t="shared" si="109"/>
        <v>3.9431385175703332E-13</v>
      </c>
      <c r="ET59" s="12">
        <f t="shared" si="109"/>
        <v>3.98732317989925E-13</v>
      </c>
      <c r="EU59" s="12">
        <f t="shared" si="109"/>
        <v>3.9881264456198552E-13</v>
      </c>
      <c r="EV59" s="12">
        <f t="shared" si="109"/>
        <v>3.9452117562177592E-13</v>
      </c>
      <c r="EW59" s="12">
        <f t="shared" si="109"/>
        <v>3.9457083403249268E-13</v>
      </c>
      <c r="EX59" s="12">
        <f t="shared" si="109"/>
        <v>3.9898584873299117E-13</v>
      </c>
      <c r="EY59" s="12">
        <f t="shared" si="109"/>
        <v>3.9906240999698645E-13</v>
      </c>
      <c r="EZ59" s="12">
        <f t="shared" si="109"/>
        <v>3.9045098674250767E-13</v>
      </c>
      <c r="FA59" s="12">
        <f t="shared" si="109"/>
        <v>3.9484767967223896E-13</v>
      </c>
      <c r="FB59" s="12">
        <f t="shared" si="109"/>
        <v>3.9926950194058004E-13</v>
      </c>
      <c r="FC59" s="12">
        <f t="shared" si="109"/>
        <v>3.993259815615602E-13</v>
      </c>
      <c r="FD59" s="12">
        <f t="shared" si="109"/>
        <v>3.9072356230462903E-13</v>
      </c>
      <c r="FE59" s="12">
        <f t="shared" si="109"/>
        <v>3.9513569845439638E-13</v>
      </c>
      <c r="FF59" s="12">
        <f t="shared" si="109"/>
        <v>3.9956319596967666E-13</v>
      </c>
      <c r="FG59" s="12">
        <f t="shared" si="109"/>
        <v>3.9963348172022959E-13</v>
      </c>
      <c r="FH59" s="12">
        <f t="shared" si="109"/>
        <v>3.9100104913814E-13</v>
      </c>
      <c r="FI59" s="12">
        <f t="shared" si="109"/>
        <v>3.9539888803119543E-13</v>
      </c>
      <c r="FJ59" s="12">
        <f t="shared" si="109"/>
        <v>3.9983806345844644E-13</v>
      </c>
      <c r="FK59" s="12">
        <f t="shared" si="109"/>
        <v>3.9989203287404962E-13</v>
      </c>
      <c r="FL59" s="12">
        <f t="shared" si="109"/>
        <v>3.9562607526022475E-13</v>
      </c>
      <c r="FM59" s="12">
        <f t="shared" si="109"/>
        <v>3.9568566535308495E-13</v>
      </c>
      <c r="FN59" s="12">
        <f t="shared" ref="FN59:GJ59" si="110" xml:space="preserve"> FN57 - FN58</f>
        <v>4.0012297176872387E-13</v>
      </c>
      <c r="FO59" s="12">
        <f t="shared" si="110"/>
        <v>4.0020329834078438E-13</v>
      </c>
      <c r="FP59" s="12">
        <f t="shared" si="110"/>
        <v>3.9159408515843105E-13</v>
      </c>
      <c r="FQ59" s="12">
        <f t="shared" si="110"/>
        <v>3.9601961816515538E-13</v>
      </c>
      <c r="FR59" s="12">
        <f t="shared" si="110"/>
        <v>4.0044051274890084E-13</v>
      </c>
      <c r="FS59" s="12">
        <f t="shared" si="110"/>
        <v>4.0051456380751919E-13</v>
      </c>
      <c r="FT59" s="12">
        <f t="shared" si="110"/>
        <v>3.9189612834888984E-13</v>
      </c>
      <c r="FU59" s="12">
        <f t="shared" si="110"/>
        <v>3.9631384424865249E-13</v>
      </c>
      <c r="FV59" s="12">
        <f t="shared" si="110"/>
        <v>4.0073295167530881E-13</v>
      </c>
      <c r="FW59" s="12">
        <f t="shared" si="110"/>
        <v>4.0078190068015827E-13</v>
      </c>
      <c r="FX59" s="12">
        <f t="shared" si="110"/>
        <v>3.9214291973621583E-13</v>
      </c>
      <c r="FY59" s="12">
        <f t="shared" si="110"/>
        <v>3.9658075820625523E-13</v>
      </c>
      <c r="FZ59" s="12">
        <f t="shared" si="110"/>
        <v>4.0099024772644035E-13</v>
      </c>
      <c r="GA59" s="12">
        <f t="shared" si="110"/>
        <v>4.0107684981194328E-13</v>
      </c>
      <c r="GB59" s="12">
        <f t="shared" si="110"/>
        <v>3.9676449432590742E-13</v>
      </c>
      <c r="GC59" s="12">
        <f t="shared" si="110"/>
        <v>3.9685760384600152E-13</v>
      </c>
      <c r="GD59" s="12">
        <f t="shared" si="110"/>
        <v>4.0130276829586371E-13</v>
      </c>
      <c r="GE59" s="12">
        <f t="shared" si="110"/>
        <v>4.0136677853297442E-13</v>
      </c>
      <c r="GF59" s="12">
        <f t="shared" si="110"/>
        <v>3.9270648812816945E-13</v>
      </c>
      <c r="GG59" s="12">
        <f t="shared" si="110"/>
        <v>3.9711955196253262E-13</v>
      </c>
      <c r="GH59" s="12">
        <f t="shared" si="110"/>
        <v>4.0157638068194505E-13</v>
      </c>
      <c r="GI59" s="12">
        <f t="shared" si="110"/>
        <v>4.0166925828089008E-13</v>
      </c>
      <c r="GJ59" s="12">
        <f t="shared" si="110"/>
        <v>3.9301467040786521E-13</v>
      </c>
    </row>
    <row r="61" spans="1:255" s="204" customFormat="1" x14ac:dyDescent="0.35">
      <c r="A61" s="15"/>
      <c r="B61" s="15"/>
      <c r="C61" s="21"/>
      <c r="D61" s="60"/>
      <c r="E61" s="198" t="str">
        <f xml:space="preserve"> InpC!E$124</f>
        <v>Corporate income tax rate</v>
      </c>
      <c r="F61" s="412">
        <f xml:space="preserve"> InpC!F$124</f>
        <v>0.2</v>
      </c>
      <c r="G61" s="198" t="str">
        <f xml:space="preserve"> InpC!G$124</f>
        <v>%</v>
      </c>
      <c r="H61" s="43"/>
      <c r="I61" s="9"/>
      <c r="J61" s="9"/>
      <c r="K61" s="9"/>
      <c r="L61" s="9"/>
      <c r="M61" s="9"/>
      <c r="N61" s="9"/>
      <c r="O61" s="9"/>
      <c r="P61" s="9"/>
      <c r="Q61" s="9"/>
      <c r="R61" s="9"/>
      <c r="S61" s="9"/>
      <c r="T61" s="9"/>
      <c r="U61" s="9"/>
      <c r="V61" s="9"/>
      <c r="W61" s="9"/>
      <c r="X61" s="9"/>
      <c r="Y61" s="9"/>
      <c r="Z61" s="9"/>
      <c r="AA61" s="9"/>
      <c r="AB61" s="9"/>
      <c r="AC61" s="9"/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</row>
    <row r="62" spans="1:255" x14ac:dyDescent="0.35">
      <c r="E62" s="126" t="str">
        <f t="shared" ref="E62:AJ62" si="111" xml:space="preserve"> E$59</f>
        <v>Taxable income net of tax losses utilised</v>
      </c>
      <c r="F62" s="126">
        <f t="shared" si="111"/>
        <v>0</v>
      </c>
      <c r="G62" s="126" t="str">
        <f t="shared" si="111"/>
        <v>$ 000s</v>
      </c>
      <c r="H62" s="126">
        <f t="shared" si="111"/>
        <v>171668.88877084348</v>
      </c>
      <c r="I62" s="126">
        <f t="shared" si="111"/>
        <v>0</v>
      </c>
      <c r="J62" s="126">
        <f t="shared" si="111"/>
        <v>0</v>
      </c>
      <c r="K62" s="126">
        <f t="shared" si="111"/>
        <v>0</v>
      </c>
      <c r="L62" s="126">
        <f t="shared" si="111"/>
        <v>0</v>
      </c>
      <c r="M62" s="126">
        <f t="shared" si="111"/>
        <v>0</v>
      </c>
      <c r="N62" s="126">
        <f t="shared" si="111"/>
        <v>0</v>
      </c>
      <c r="O62" s="126">
        <f t="shared" si="111"/>
        <v>0</v>
      </c>
      <c r="P62" s="126">
        <f t="shared" si="111"/>
        <v>0</v>
      </c>
      <c r="Q62" s="126">
        <f t="shared" si="111"/>
        <v>0</v>
      </c>
      <c r="R62" s="126">
        <f t="shared" si="111"/>
        <v>0</v>
      </c>
      <c r="S62" s="126">
        <f t="shared" si="111"/>
        <v>0</v>
      </c>
      <c r="T62" s="126">
        <f t="shared" si="111"/>
        <v>0</v>
      </c>
      <c r="U62" s="126">
        <f t="shared" si="111"/>
        <v>0</v>
      </c>
      <c r="V62" s="126">
        <f t="shared" si="111"/>
        <v>0</v>
      </c>
      <c r="W62" s="126">
        <f t="shared" si="111"/>
        <v>0</v>
      </c>
      <c r="X62" s="126">
        <f t="shared" si="111"/>
        <v>0</v>
      </c>
      <c r="Y62" s="126">
        <f t="shared" si="111"/>
        <v>0</v>
      </c>
      <c r="Z62" s="126">
        <f t="shared" si="111"/>
        <v>0</v>
      </c>
      <c r="AA62" s="126">
        <f t="shared" si="111"/>
        <v>0</v>
      </c>
      <c r="AB62" s="126">
        <f t="shared" si="111"/>
        <v>0</v>
      </c>
      <c r="AC62" s="126">
        <f t="shared" si="111"/>
        <v>0</v>
      </c>
      <c r="AD62" s="126">
        <f t="shared" si="111"/>
        <v>0</v>
      </c>
      <c r="AE62" s="126">
        <f t="shared" si="111"/>
        <v>0</v>
      </c>
      <c r="AF62" s="126">
        <f t="shared" si="111"/>
        <v>0</v>
      </c>
      <c r="AG62" s="126">
        <f t="shared" si="111"/>
        <v>0</v>
      </c>
      <c r="AH62" s="126">
        <f t="shared" si="111"/>
        <v>0</v>
      </c>
      <c r="AI62" s="126">
        <f t="shared" si="111"/>
        <v>0</v>
      </c>
      <c r="AJ62" s="126">
        <f t="shared" si="111"/>
        <v>0</v>
      </c>
      <c r="AK62" s="126">
        <f t="shared" ref="AK62:BP62" si="112" xml:space="preserve"> AK$59</f>
        <v>0</v>
      </c>
      <c r="AL62" s="126">
        <f t="shared" si="112"/>
        <v>0</v>
      </c>
      <c r="AM62" s="126">
        <f t="shared" si="112"/>
        <v>0</v>
      </c>
      <c r="AN62" s="126">
        <f t="shared" si="112"/>
        <v>0</v>
      </c>
      <c r="AO62" s="126">
        <f t="shared" si="112"/>
        <v>0</v>
      </c>
      <c r="AP62" s="126">
        <f t="shared" si="112"/>
        <v>0</v>
      </c>
      <c r="AQ62" s="126">
        <f t="shared" si="112"/>
        <v>137.92590771052738</v>
      </c>
      <c r="AR62" s="126">
        <f t="shared" si="112"/>
        <v>404.08738537019428</v>
      </c>
      <c r="AS62" s="126">
        <f t="shared" si="112"/>
        <v>3033.8717730918838</v>
      </c>
      <c r="AT62" s="126">
        <f t="shared" si="112"/>
        <v>3547.1984388177075</v>
      </c>
      <c r="AU62" s="126">
        <f t="shared" si="112"/>
        <v>612.75583849341524</v>
      </c>
      <c r="AV62" s="126">
        <f t="shared" si="112"/>
        <v>693.28831319036669</v>
      </c>
      <c r="AW62" s="126">
        <f t="shared" si="112"/>
        <v>3301.2917741327983</v>
      </c>
      <c r="AX62" s="126">
        <f t="shared" si="112"/>
        <v>3804.2631852664949</v>
      </c>
      <c r="AY62" s="126">
        <f t="shared" si="112"/>
        <v>883.83894461132491</v>
      </c>
      <c r="AZ62" s="126">
        <f t="shared" si="112"/>
        <v>955.48710962126768</v>
      </c>
      <c r="BA62" s="126">
        <f t="shared" si="112"/>
        <v>3543.9020134239809</v>
      </c>
      <c r="BB62" s="126">
        <f t="shared" si="112"/>
        <v>4042.1874382254118</v>
      </c>
      <c r="BC62" s="126">
        <f t="shared" si="112"/>
        <v>1060.0886326415612</v>
      </c>
      <c r="BD62" s="126">
        <f t="shared" si="112"/>
        <v>1089.0841879665638</v>
      </c>
      <c r="BE62" s="126">
        <f t="shared" si="112"/>
        <v>3648.3059590255052</v>
      </c>
      <c r="BF62" s="126">
        <f t="shared" si="112"/>
        <v>4113.1523425396745</v>
      </c>
      <c r="BG62" s="126">
        <f t="shared" si="112"/>
        <v>1140.3801254251907</v>
      </c>
      <c r="BH62" s="126">
        <f t="shared" si="112"/>
        <v>1163.9971864596266</v>
      </c>
      <c r="BI62" s="126">
        <f t="shared" si="112"/>
        <v>3705.0360052311594</v>
      </c>
      <c r="BJ62" s="126">
        <f t="shared" si="112"/>
        <v>4162.8458205593679</v>
      </c>
      <c r="BK62" s="126">
        <f t="shared" si="112"/>
        <v>1200.3758103421169</v>
      </c>
      <c r="BL62" s="126">
        <f t="shared" si="112"/>
        <v>1219.6120541612966</v>
      </c>
      <c r="BM62" s="126">
        <f t="shared" si="112"/>
        <v>3743.4688060780277</v>
      </c>
      <c r="BN62" s="126">
        <f t="shared" si="112"/>
        <v>4195.1533148757117</v>
      </c>
      <c r="BO62" s="126">
        <f t="shared" si="112"/>
        <v>1243.7666979558539</v>
      </c>
      <c r="BP62" s="126">
        <f t="shared" si="112"/>
        <v>1259.4347387730995</v>
      </c>
      <c r="BQ62" s="126">
        <f t="shared" ref="BQ62:CV62" si="113" xml:space="preserve"> BQ$59</f>
        <v>3766.933936671051</v>
      </c>
      <c r="BR62" s="126">
        <f t="shared" si="113"/>
        <v>4213.2373273403327</v>
      </c>
      <c r="BS62" s="126">
        <f t="shared" si="113"/>
        <v>1273.5569909859405</v>
      </c>
      <c r="BT62" s="126">
        <f t="shared" si="113"/>
        <v>1286.3187081568426</v>
      </c>
      <c r="BU62" s="126">
        <f t="shared" si="113"/>
        <v>3778.1410992114374</v>
      </c>
      <c r="BV62" s="126">
        <f t="shared" si="113"/>
        <v>4219.6714681937165</v>
      </c>
      <c r="BW62" s="126">
        <f t="shared" si="113"/>
        <v>1292.1914306769206</v>
      </c>
      <c r="BX62" s="126">
        <f t="shared" si="113"/>
        <v>1302.5859290733529</v>
      </c>
      <c r="BY62" s="126">
        <f t="shared" si="113"/>
        <v>3779.2950523232007</v>
      </c>
      <c r="BZ62" s="126">
        <f t="shared" si="113"/>
        <v>4216.5496386041286</v>
      </c>
      <c r="CA62" s="126">
        <f t="shared" si="113"/>
        <v>1301.6590198994088</v>
      </c>
      <c r="CB62" s="126">
        <f t="shared" si="113"/>
        <v>1310.1254038089182</v>
      </c>
      <c r="CC62" s="126">
        <f t="shared" si="113"/>
        <v>3772.1892203613597</v>
      </c>
      <c r="CD62" s="126">
        <f t="shared" si="113"/>
        <v>4205.5749591811336</v>
      </c>
      <c r="CE62" s="126">
        <f t="shared" si="113"/>
        <v>1303.5775049190192</v>
      </c>
      <c r="CF62" s="126">
        <f t="shared" si="113"/>
        <v>1310.473427528214</v>
      </c>
      <c r="CG62" s="126">
        <f t="shared" si="113"/>
        <v>3758.2819373983734</v>
      </c>
      <c r="CH62" s="126">
        <f t="shared" si="113"/>
        <v>4188.1322014252528</v>
      </c>
      <c r="CI62" s="126">
        <f t="shared" si="113"/>
        <v>1299.2621849464099</v>
      </c>
      <c r="CJ62" s="126">
        <f t="shared" si="113"/>
        <v>1304.8789570111155</v>
      </c>
      <c r="CK62" s="126">
        <f t="shared" si="113"/>
        <v>3738.7585470130275</v>
      </c>
      <c r="CL62" s="126">
        <f t="shared" si="113"/>
        <v>4165.3467821816039</v>
      </c>
      <c r="CM62" s="126">
        <f t="shared" si="113"/>
        <v>1289.7819565326699</v>
      </c>
      <c r="CN62" s="126">
        <f t="shared" si="113"/>
        <v>1294.3568524841985</v>
      </c>
      <c r="CO62" s="126">
        <f t="shared" si="113"/>
        <v>3714.5819815067612</v>
      </c>
      <c r="CP62" s="126">
        <f t="shared" si="113"/>
        <v>4138.1328135410058</v>
      </c>
      <c r="CQ62" s="126">
        <f t="shared" si="113"/>
        <v>1276.0049606311677</v>
      </c>
      <c r="CR62" s="126">
        <f t="shared" si="113"/>
        <v>1279.7312419767877</v>
      </c>
      <c r="CS62" s="126">
        <f t="shared" si="113"/>
        <v>3686.5339575054381</v>
      </c>
      <c r="CT62" s="126">
        <f t="shared" si="113"/>
        <v>4107.2322382984557</v>
      </c>
      <c r="CU62" s="126">
        <f t="shared" si="113"/>
        <v>1258.6357609300621</v>
      </c>
      <c r="CV62" s="126">
        <f t="shared" si="113"/>
        <v>1261.6708403753287</v>
      </c>
      <c r="CW62" s="126">
        <f t="shared" ref="CW62:EB62" si="114" xml:space="preserve"> CW$59</f>
        <v>3655.2485285113521</v>
      </c>
      <c r="CX62" s="126">
        <f t="shared" si="114"/>
        <v>4073.2467045053299</v>
      </c>
      <c r="CY62" s="126">
        <f t="shared" si="114"/>
        <v>1238.2456243147678</v>
      </c>
      <c r="CZ62" s="126">
        <f t="shared" si="114"/>
        <v>1240.717715492184</v>
      </c>
      <c r="DA62" s="126">
        <f t="shared" si="114"/>
        <v>3621.2394121054526</v>
      </c>
      <c r="DB62" s="126">
        <f t="shared" si="114"/>
        <v>4036.6635259300097</v>
      </c>
      <c r="DC62" s="126">
        <f t="shared" si="114"/>
        <v>1215.2971829341459</v>
      </c>
      <c r="DD62" s="126">
        <f t="shared" si="114"/>
        <v>1217.3107166487214</v>
      </c>
      <c r="DE62" s="126">
        <f t="shared" si="114"/>
        <v>3584.9222465242751</v>
      </c>
      <c r="DF62" s="126">
        <f t="shared" si="114"/>
        <v>3997.8768254150523</v>
      </c>
      <c r="DG62" s="126">
        <f t="shared" si="114"/>
        <v>1190.1645200088585</v>
      </c>
      <c r="DH62" s="126">
        <f t="shared" si="114"/>
        <v>599.75163377056367</v>
      </c>
      <c r="DI62" s="126">
        <f t="shared" si="114"/>
        <v>3.9188679693324962E-13</v>
      </c>
      <c r="DJ62" s="126">
        <f t="shared" si="114"/>
        <v>3.96284867747454E-13</v>
      </c>
      <c r="DK62" s="126">
        <f t="shared" si="114"/>
        <v>3.963601739087608E-13</v>
      </c>
      <c r="DL62" s="126">
        <f t="shared" si="114"/>
        <v>3.8779030546720606E-13</v>
      </c>
      <c r="DM62" s="126">
        <f t="shared" si="114"/>
        <v>3.9218598885781826E-13</v>
      </c>
      <c r="DN62" s="126">
        <f t="shared" si="114"/>
        <v>3.9654592910665087E-13</v>
      </c>
      <c r="DO62" s="126">
        <f t="shared" si="114"/>
        <v>3.9659487811150037E-13</v>
      </c>
      <c r="DP62" s="126">
        <f t="shared" si="114"/>
        <v>3.9237469081854214E-13</v>
      </c>
      <c r="DQ62" s="126">
        <f t="shared" si="114"/>
        <v>3.9243055653059855E-13</v>
      </c>
      <c r="DR62" s="126">
        <f t="shared" si="114"/>
        <v>3.9683460272499362E-13</v>
      </c>
      <c r="DS62" s="126">
        <f t="shared" si="114"/>
        <v>3.9688857214059674E-13</v>
      </c>
      <c r="DT62" s="126">
        <f t="shared" si="114"/>
        <v>3.8834773476992266E-13</v>
      </c>
      <c r="DU62" s="126">
        <f t="shared" si="114"/>
        <v>3.9273223137570314E-13</v>
      </c>
      <c r="DV62" s="126">
        <f t="shared" si="114"/>
        <v>3.9709942939225581E-13</v>
      </c>
      <c r="DW62" s="126">
        <f t="shared" si="114"/>
        <v>3.9717348045087421E-13</v>
      </c>
      <c r="DX62" s="126">
        <f t="shared" si="114"/>
        <v>3.8861785469634927E-13</v>
      </c>
      <c r="DY62" s="126">
        <f t="shared" si="114"/>
        <v>3.9298052342928722E-13</v>
      </c>
      <c r="DZ62" s="126">
        <f t="shared" si="114"/>
        <v>3.9735170503263363E-13</v>
      </c>
      <c r="EA62" s="126">
        <f t="shared" si="114"/>
        <v>3.9743454181007103E-13</v>
      </c>
      <c r="EB62" s="126">
        <f t="shared" si="114"/>
        <v>3.8884131754457484E-13</v>
      </c>
      <c r="EC62" s="126">
        <f t="shared" ref="EC62:FH62" si="115" xml:space="preserve"> EC$59</f>
        <v>3.9321764234045992E-13</v>
      </c>
      <c r="ED62" s="126">
        <f t="shared" si="115"/>
        <v>3.9763033782946879E-13</v>
      </c>
      <c r="EE62" s="126">
        <f t="shared" si="115"/>
        <v>3.9769685827195654E-13</v>
      </c>
      <c r="EF62" s="126">
        <f t="shared" si="115"/>
        <v>3.9343986372841759E-13</v>
      </c>
      <c r="EG62" s="126">
        <f t="shared" si="115"/>
        <v>3.9352428302663615E-13</v>
      </c>
      <c r="EH62" s="126">
        <f t="shared" si="115"/>
        <v>3.9790269511286174E-13</v>
      </c>
      <c r="EI62" s="126">
        <f t="shared" si="115"/>
        <v>3.9798051147954537E-13</v>
      </c>
      <c r="EJ62" s="126">
        <f t="shared" si="115"/>
        <v>3.893827852152754E-13</v>
      </c>
      <c r="EK62" s="126">
        <f t="shared" si="115"/>
        <v>3.9379740428557849E-13</v>
      </c>
      <c r="EL62" s="126">
        <f t="shared" si="115"/>
        <v>3.9820642996346579E-13</v>
      </c>
      <c r="EM62" s="126">
        <f t="shared" si="115"/>
        <v>3.9825412386562686E-13</v>
      </c>
      <c r="EN62" s="126">
        <f t="shared" si="115"/>
        <v>3.8964308259892277E-13</v>
      </c>
      <c r="EO62" s="126">
        <f t="shared" si="115"/>
        <v>3.9402831589541165E-13</v>
      </c>
      <c r="EP62" s="126">
        <f t="shared" si="115"/>
        <v>3.9841603211243642E-13</v>
      </c>
      <c r="EQ62" s="126">
        <f t="shared" si="115"/>
        <v>3.9849008317105477E-13</v>
      </c>
      <c r="ER62" s="126">
        <f t="shared" si="115"/>
        <v>3.8989478525763847E-13</v>
      </c>
      <c r="ES62" s="126">
        <f t="shared" si="115"/>
        <v>3.9431385175703332E-13</v>
      </c>
      <c r="ET62" s="126">
        <f t="shared" si="115"/>
        <v>3.98732317989925E-13</v>
      </c>
      <c r="EU62" s="126">
        <f t="shared" si="115"/>
        <v>3.9881264456198552E-13</v>
      </c>
      <c r="EV62" s="126">
        <f t="shared" si="115"/>
        <v>3.9452117562177592E-13</v>
      </c>
      <c r="EW62" s="126">
        <f t="shared" si="115"/>
        <v>3.9457083403249268E-13</v>
      </c>
      <c r="EX62" s="126">
        <f t="shared" si="115"/>
        <v>3.9898584873299117E-13</v>
      </c>
      <c r="EY62" s="126">
        <f t="shared" si="115"/>
        <v>3.9906240999698645E-13</v>
      </c>
      <c r="EZ62" s="126">
        <f t="shared" si="115"/>
        <v>3.9045098674250767E-13</v>
      </c>
      <c r="FA62" s="126">
        <f t="shared" si="115"/>
        <v>3.9484767967223896E-13</v>
      </c>
      <c r="FB62" s="126">
        <f t="shared" si="115"/>
        <v>3.9926950194058004E-13</v>
      </c>
      <c r="FC62" s="126">
        <f t="shared" si="115"/>
        <v>3.993259815615602E-13</v>
      </c>
      <c r="FD62" s="126">
        <f t="shared" si="115"/>
        <v>3.9072356230462903E-13</v>
      </c>
      <c r="FE62" s="126">
        <f t="shared" si="115"/>
        <v>3.9513569845439638E-13</v>
      </c>
      <c r="FF62" s="126">
        <f t="shared" si="115"/>
        <v>3.9956319596967666E-13</v>
      </c>
      <c r="FG62" s="126">
        <f t="shared" si="115"/>
        <v>3.9963348172022959E-13</v>
      </c>
      <c r="FH62" s="126">
        <f t="shared" si="115"/>
        <v>3.9100104913814E-13</v>
      </c>
      <c r="FI62" s="126">
        <f t="shared" ref="FI62:GJ62" si="116" xml:space="preserve"> FI$59</f>
        <v>3.9539888803119543E-13</v>
      </c>
      <c r="FJ62" s="126">
        <f t="shared" si="116"/>
        <v>3.9983806345844644E-13</v>
      </c>
      <c r="FK62" s="126">
        <f t="shared" si="116"/>
        <v>3.9989203287404962E-13</v>
      </c>
      <c r="FL62" s="126">
        <f t="shared" si="116"/>
        <v>3.9562607526022475E-13</v>
      </c>
      <c r="FM62" s="126">
        <f t="shared" si="116"/>
        <v>3.9568566535308495E-13</v>
      </c>
      <c r="FN62" s="126">
        <f t="shared" si="116"/>
        <v>4.0012297176872387E-13</v>
      </c>
      <c r="FO62" s="126">
        <f t="shared" si="116"/>
        <v>4.0020329834078438E-13</v>
      </c>
      <c r="FP62" s="126">
        <f t="shared" si="116"/>
        <v>3.9159408515843105E-13</v>
      </c>
      <c r="FQ62" s="126">
        <f t="shared" si="116"/>
        <v>3.9601961816515538E-13</v>
      </c>
      <c r="FR62" s="126">
        <f t="shared" si="116"/>
        <v>4.0044051274890084E-13</v>
      </c>
      <c r="FS62" s="126">
        <f t="shared" si="116"/>
        <v>4.0051456380751919E-13</v>
      </c>
      <c r="FT62" s="126">
        <f t="shared" si="116"/>
        <v>3.9189612834888984E-13</v>
      </c>
      <c r="FU62" s="126">
        <f t="shared" si="116"/>
        <v>3.9631384424865249E-13</v>
      </c>
      <c r="FV62" s="126">
        <f t="shared" si="116"/>
        <v>4.0073295167530881E-13</v>
      </c>
      <c r="FW62" s="126">
        <f t="shared" si="116"/>
        <v>4.0078190068015827E-13</v>
      </c>
      <c r="FX62" s="126">
        <f t="shared" si="116"/>
        <v>3.9214291973621583E-13</v>
      </c>
      <c r="FY62" s="126">
        <f t="shared" si="116"/>
        <v>3.9658075820625523E-13</v>
      </c>
      <c r="FZ62" s="126">
        <f t="shared" si="116"/>
        <v>4.0099024772644035E-13</v>
      </c>
      <c r="GA62" s="126">
        <f t="shared" si="116"/>
        <v>4.0107684981194328E-13</v>
      </c>
      <c r="GB62" s="126">
        <f t="shared" si="116"/>
        <v>3.9676449432590742E-13</v>
      </c>
      <c r="GC62" s="126">
        <f t="shared" si="116"/>
        <v>3.9685760384600152E-13</v>
      </c>
      <c r="GD62" s="126">
        <f t="shared" si="116"/>
        <v>4.0130276829586371E-13</v>
      </c>
      <c r="GE62" s="126">
        <f t="shared" si="116"/>
        <v>4.0136677853297442E-13</v>
      </c>
      <c r="GF62" s="126">
        <f t="shared" si="116"/>
        <v>3.9270648812816945E-13</v>
      </c>
      <c r="GG62" s="126">
        <f t="shared" si="116"/>
        <v>3.9711955196253262E-13</v>
      </c>
      <c r="GH62" s="126">
        <f t="shared" si="116"/>
        <v>4.0157638068194505E-13</v>
      </c>
      <c r="GI62" s="126">
        <f t="shared" si="116"/>
        <v>4.0166925828089008E-13</v>
      </c>
      <c r="GJ62" s="126">
        <f t="shared" si="116"/>
        <v>3.9301467040786521E-13</v>
      </c>
    </row>
    <row r="63" spans="1:255" x14ac:dyDescent="0.35">
      <c r="E63" s="12" t="s">
        <v>265</v>
      </c>
      <c r="G63" s="12" t="str">
        <f xml:space="preserve"> SMU</f>
        <v>$ 000s</v>
      </c>
      <c r="H63" s="12">
        <f xml:space="preserve"> SUM(J63:GJ63)</f>
        <v>34333.777754168703</v>
      </c>
      <c r="J63" s="12">
        <f t="shared" ref="J63:AO63" si="117" xml:space="preserve"> $F61 * J62</f>
        <v>0</v>
      </c>
      <c r="K63" s="12">
        <f t="shared" si="117"/>
        <v>0</v>
      </c>
      <c r="L63" s="12">
        <f t="shared" si="117"/>
        <v>0</v>
      </c>
      <c r="M63" s="12">
        <f t="shared" si="117"/>
        <v>0</v>
      </c>
      <c r="N63" s="12">
        <f t="shared" si="117"/>
        <v>0</v>
      </c>
      <c r="O63" s="12">
        <f t="shared" si="117"/>
        <v>0</v>
      </c>
      <c r="P63" s="12">
        <f t="shared" si="117"/>
        <v>0</v>
      </c>
      <c r="Q63" s="12">
        <f t="shared" si="117"/>
        <v>0</v>
      </c>
      <c r="R63" s="12">
        <f t="shared" si="117"/>
        <v>0</v>
      </c>
      <c r="S63" s="12">
        <f t="shared" si="117"/>
        <v>0</v>
      </c>
      <c r="T63" s="12">
        <f t="shared" si="117"/>
        <v>0</v>
      </c>
      <c r="U63" s="12">
        <f t="shared" si="117"/>
        <v>0</v>
      </c>
      <c r="V63" s="12">
        <f t="shared" si="117"/>
        <v>0</v>
      </c>
      <c r="W63" s="12">
        <f t="shared" si="117"/>
        <v>0</v>
      </c>
      <c r="X63" s="12">
        <f t="shared" si="117"/>
        <v>0</v>
      </c>
      <c r="Y63" s="12">
        <f t="shared" si="117"/>
        <v>0</v>
      </c>
      <c r="Z63" s="12">
        <f t="shared" si="117"/>
        <v>0</v>
      </c>
      <c r="AA63" s="12">
        <f t="shared" si="117"/>
        <v>0</v>
      </c>
      <c r="AB63" s="12">
        <f t="shared" si="117"/>
        <v>0</v>
      </c>
      <c r="AC63" s="12">
        <f t="shared" si="117"/>
        <v>0</v>
      </c>
      <c r="AD63" s="12">
        <f t="shared" si="117"/>
        <v>0</v>
      </c>
      <c r="AE63" s="12">
        <f t="shared" si="117"/>
        <v>0</v>
      </c>
      <c r="AF63" s="12">
        <f t="shared" si="117"/>
        <v>0</v>
      </c>
      <c r="AG63" s="12">
        <f t="shared" si="117"/>
        <v>0</v>
      </c>
      <c r="AH63" s="12">
        <f t="shared" si="117"/>
        <v>0</v>
      </c>
      <c r="AI63" s="12">
        <f t="shared" si="117"/>
        <v>0</v>
      </c>
      <c r="AJ63" s="12">
        <f t="shared" si="117"/>
        <v>0</v>
      </c>
      <c r="AK63" s="12">
        <f t="shared" si="117"/>
        <v>0</v>
      </c>
      <c r="AL63" s="12">
        <f t="shared" si="117"/>
        <v>0</v>
      </c>
      <c r="AM63" s="12">
        <f t="shared" si="117"/>
        <v>0</v>
      </c>
      <c r="AN63" s="12">
        <f t="shared" si="117"/>
        <v>0</v>
      </c>
      <c r="AO63" s="12">
        <f t="shared" si="117"/>
        <v>0</v>
      </c>
      <c r="AP63" s="12">
        <f t="shared" ref="AP63:BU63" si="118" xml:space="preserve"> $F61 * AP62</f>
        <v>0</v>
      </c>
      <c r="AQ63" s="12">
        <f t="shared" si="118"/>
        <v>27.585181542105477</v>
      </c>
      <c r="AR63" s="12">
        <f t="shared" si="118"/>
        <v>80.817477074038862</v>
      </c>
      <c r="AS63" s="12">
        <f t="shared" si="118"/>
        <v>606.77435461837683</v>
      </c>
      <c r="AT63" s="12">
        <f t="shared" si="118"/>
        <v>709.43968776354154</v>
      </c>
      <c r="AU63" s="12">
        <f t="shared" si="118"/>
        <v>122.55116769868306</v>
      </c>
      <c r="AV63" s="12">
        <f t="shared" si="118"/>
        <v>138.65766263807333</v>
      </c>
      <c r="AW63" s="12">
        <f t="shared" si="118"/>
        <v>660.25835482655975</v>
      </c>
      <c r="AX63" s="12">
        <f t="shared" si="118"/>
        <v>760.85263705329908</v>
      </c>
      <c r="AY63" s="12">
        <f t="shared" si="118"/>
        <v>176.767788922265</v>
      </c>
      <c r="AZ63" s="12">
        <f t="shared" si="118"/>
        <v>191.09742192425355</v>
      </c>
      <c r="BA63" s="12">
        <f t="shared" si="118"/>
        <v>708.78040268479617</v>
      </c>
      <c r="BB63" s="12">
        <f t="shared" si="118"/>
        <v>808.43748764508246</v>
      </c>
      <c r="BC63" s="12">
        <f t="shared" si="118"/>
        <v>212.01772652831224</v>
      </c>
      <c r="BD63" s="12">
        <f t="shared" si="118"/>
        <v>217.81683759331278</v>
      </c>
      <c r="BE63" s="12">
        <f t="shared" si="118"/>
        <v>729.66119180510111</v>
      </c>
      <c r="BF63" s="12">
        <f t="shared" si="118"/>
        <v>822.63046850793489</v>
      </c>
      <c r="BG63" s="12">
        <f t="shared" si="118"/>
        <v>228.07602508503817</v>
      </c>
      <c r="BH63" s="12">
        <f t="shared" si="118"/>
        <v>232.79943729192533</v>
      </c>
      <c r="BI63" s="12">
        <f t="shared" si="118"/>
        <v>741.0072010462319</v>
      </c>
      <c r="BJ63" s="12">
        <f t="shared" si="118"/>
        <v>832.56916411187365</v>
      </c>
      <c r="BK63" s="12">
        <f t="shared" si="118"/>
        <v>240.0751620684234</v>
      </c>
      <c r="BL63" s="12">
        <f t="shared" si="118"/>
        <v>243.92241083225932</v>
      </c>
      <c r="BM63" s="12">
        <f t="shared" si="118"/>
        <v>748.6937612156056</v>
      </c>
      <c r="BN63" s="12">
        <f t="shared" si="118"/>
        <v>839.03066297514238</v>
      </c>
      <c r="BO63" s="12">
        <f t="shared" si="118"/>
        <v>248.7533395911708</v>
      </c>
      <c r="BP63" s="12">
        <f t="shared" si="118"/>
        <v>251.88694775461991</v>
      </c>
      <c r="BQ63" s="12">
        <f t="shared" si="118"/>
        <v>753.38678733421023</v>
      </c>
      <c r="BR63" s="12">
        <f t="shared" si="118"/>
        <v>842.64746546806657</v>
      </c>
      <c r="BS63" s="12">
        <f t="shared" si="118"/>
        <v>254.71139819718812</v>
      </c>
      <c r="BT63" s="12">
        <f t="shared" si="118"/>
        <v>257.26374163136853</v>
      </c>
      <c r="BU63" s="12">
        <f t="shared" si="118"/>
        <v>755.62821984228754</v>
      </c>
      <c r="BV63" s="12">
        <f t="shared" ref="BV63:DA63" si="119" xml:space="preserve"> $F61 * BV62</f>
        <v>843.93429363874338</v>
      </c>
      <c r="BW63" s="12">
        <f t="shared" si="119"/>
        <v>258.43828613538415</v>
      </c>
      <c r="BX63" s="12">
        <f t="shared" si="119"/>
        <v>260.5171858146706</v>
      </c>
      <c r="BY63" s="12">
        <f t="shared" si="119"/>
        <v>755.85901046464016</v>
      </c>
      <c r="BZ63" s="12">
        <f t="shared" si="119"/>
        <v>843.30992772082573</v>
      </c>
      <c r="CA63" s="12">
        <f t="shared" si="119"/>
        <v>260.33180397988178</v>
      </c>
      <c r="CB63" s="12">
        <f t="shared" si="119"/>
        <v>262.02508076178367</v>
      </c>
      <c r="CC63" s="12">
        <f t="shared" si="119"/>
        <v>754.43784407227201</v>
      </c>
      <c r="CD63" s="12">
        <f t="shared" si="119"/>
        <v>841.11499183622675</v>
      </c>
      <c r="CE63" s="12">
        <f t="shared" si="119"/>
        <v>260.71550098380385</v>
      </c>
      <c r="CF63" s="12">
        <f t="shared" si="119"/>
        <v>262.09468550564281</v>
      </c>
      <c r="CG63" s="12">
        <f t="shared" si="119"/>
        <v>751.65638747967478</v>
      </c>
      <c r="CH63" s="12">
        <f t="shared" si="119"/>
        <v>837.62644028505065</v>
      </c>
      <c r="CI63" s="12">
        <f t="shared" si="119"/>
        <v>259.85243698928201</v>
      </c>
      <c r="CJ63" s="12">
        <f t="shared" si="119"/>
        <v>260.97579140222314</v>
      </c>
      <c r="CK63" s="12">
        <f t="shared" si="119"/>
        <v>747.75170940260557</v>
      </c>
      <c r="CL63" s="12">
        <f t="shared" si="119"/>
        <v>833.06935643632085</v>
      </c>
      <c r="CM63" s="12">
        <f t="shared" si="119"/>
        <v>257.95639130653399</v>
      </c>
      <c r="CN63" s="12">
        <f t="shared" si="119"/>
        <v>258.87137049683969</v>
      </c>
      <c r="CO63" s="12">
        <f t="shared" si="119"/>
        <v>742.91639630135228</v>
      </c>
      <c r="CP63" s="12">
        <f t="shared" si="119"/>
        <v>827.62656270820116</v>
      </c>
      <c r="CQ63" s="12">
        <f t="shared" si="119"/>
        <v>255.20099212623356</v>
      </c>
      <c r="CR63" s="12">
        <f t="shared" si="119"/>
        <v>255.94624839535754</v>
      </c>
      <c r="CS63" s="12">
        <f t="shared" si="119"/>
        <v>737.30679150108767</v>
      </c>
      <c r="CT63" s="12">
        <f t="shared" si="119"/>
        <v>821.44644765969122</v>
      </c>
      <c r="CU63" s="12">
        <f t="shared" si="119"/>
        <v>251.72715218601243</v>
      </c>
      <c r="CV63" s="12">
        <f t="shared" si="119"/>
        <v>252.33416807506575</v>
      </c>
      <c r="CW63" s="12">
        <f t="shared" si="119"/>
        <v>731.04970570227044</v>
      </c>
      <c r="CX63" s="12">
        <f t="shared" si="119"/>
        <v>814.64934090106601</v>
      </c>
      <c r="CY63" s="12">
        <f t="shared" si="119"/>
        <v>247.64912486295358</v>
      </c>
      <c r="CZ63" s="12">
        <f t="shared" si="119"/>
        <v>248.14354309843679</v>
      </c>
      <c r="DA63" s="12">
        <f t="shared" si="119"/>
        <v>724.24788242109059</v>
      </c>
      <c r="DB63" s="12">
        <f t="shared" ref="DB63:EG63" si="120" xml:space="preserve"> $F61 * DB62</f>
        <v>807.33270518600193</v>
      </c>
      <c r="DC63" s="12">
        <f t="shared" si="120"/>
        <v>243.05943658682918</v>
      </c>
      <c r="DD63" s="12">
        <f t="shared" si="120"/>
        <v>243.46214332974429</v>
      </c>
      <c r="DE63" s="12">
        <f t="shared" si="120"/>
        <v>716.98444930485505</v>
      </c>
      <c r="DF63" s="12">
        <f t="shared" si="120"/>
        <v>799.57536508301052</v>
      </c>
      <c r="DG63" s="12">
        <f t="shared" si="120"/>
        <v>238.03290400177173</v>
      </c>
      <c r="DH63" s="12">
        <f t="shared" si="120"/>
        <v>119.95032675411274</v>
      </c>
      <c r="DI63" s="12">
        <f t="shared" si="120"/>
        <v>7.8377359386649929E-14</v>
      </c>
      <c r="DJ63" s="12">
        <f t="shared" si="120"/>
        <v>7.9256973549490811E-14</v>
      </c>
      <c r="DK63" s="12">
        <f t="shared" si="120"/>
        <v>7.927203478175217E-14</v>
      </c>
      <c r="DL63" s="12">
        <f t="shared" si="120"/>
        <v>7.755806109344122E-14</v>
      </c>
      <c r="DM63" s="12">
        <f t="shared" si="120"/>
        <v>7.8437197771563657E-14</v>
      </c>
      <c r="DN63" s="12">
        <f t="shared" si="120"/>
        <v>7.9309185821330174E-14</v>
      </c>
      <c r="DO63" s="12">
        <f t="shared" si="120"/>
        <v>7.931897562230008E-14</v>
      </c>
      <c r="DP63" s="12">
        <f t="shared" si="120"/>
        <v>7.8474938163708429E-14</v>
      </c>
      <c r="DQ63" s="12">
        <f t="shared" si="120"/>
        <v>7.848611130611971E-14</v>
      </c>
      <c r="DR63" s="12">
        <f t="shared" si="120"/>
        <v>7.9366920544998724E-14</v>
      </c>
      <c r="DS63" s="12">
        <f t="shared" si="120"/>
        <v>7.9377714428119351E-14</v>
      </c>
      <c r="DT63" s="12">
        <f t="shared" si="120"/>
        <v>7.7669546953984543E-14</v>
      </c>
      <c r="DU63" s="12">
        <f t="shared" si="120"/>
        <v>7.8546446275140635E-14</v>
      </c>
      <c r="DV63" s="12">
        <f t="shared" si="120"/>
        <v>7.9419885878451162E-14</v>
      </c>
      <c r="DW63" s="12">
        <f t="shared" si="120"/>
        <v>7.943469609017485E-14</v>
      </c>
      <c r="DX63" s="12">
        <f t="shared" si="120"/>
        <v>7.7723570939269856E-14</v>
      </c>
      <c r="DY63" s="12">
        <f t="shared" si="120"/>
        <v>7.8596104685857452E-14</v>
      </c>
      <c r="DZ63" s="12">
        <f t="shared" si="120"/>
        <v>7.9470341006526729E-14</v>
      </c>
      <c r="EA63" s="12">
        <f t="shared" si="120"/>
        <v>7.9486908362014213E-14</v>
      </c>
      <c r="EB63" s="12">
        <f t="shared" si="120"/>
        <v>7.7768263508914967E-14</v>
      </c>
      <c r="EC63" s="12">
        <f t="shared" si="120"/>
        <v>7.8643528468091989E-14</v>
      </c>
      <c r="ED63" s="12">
        <f t="shared" si="120"/>
        <v>7.9526067565893761E-14</v>
      </c>
      <c r="EE63" s="12">
        <f t="shared" si="120"/>
        <v>7.953937165439131E-14</v>
      </c>
      <c r="EF63" s="12">
        <f t="shared" si="120"/>
        <v>7.8687972745683521E-14</v>
      </c>
      <c r="EG63" s="12">
        <f t="shared" si="120"/>
        <v>7.8704856605327233E-14</v>
      </c>
      <c r="EH63" s="12">
        <f t="shared" ref="EH63:FM63" si="121" xml:space="preserve"> $F61 * EH62</f>
        <v>7.958053902257235E-14</v>
      </c>
      <c r="EI63" s="12">
        <f t="shared" si="121"/>
        <v>7.9596102295909076E-14</v>
      </c>
      <c r="EJ63" s="12">
        <f t="shared" si="121"/>
        <v>7.7876557043055082E-14</v>
      </c>
      <c r="EK63" s="12">
        <f t="shared" si="121"/>
        <v>7.8759480857115703E-14</v>
      </c>
      <c r="EL63" s="12">
        <f t="shared" si="121"/>
        <v>7.9641285992693164E-14</v>
      </c>
      <c r="EM63" s="12">
        <f t="shared" si="121"/>
        <v>7.9650824773125374E-14</v>
      </c>
      <c r="EN63" s="12">
        <f t="shared" si="121"/>
        <v>7.7928616519784564E-14</v>
      </c>
      <c r="EO63" s="12">
        <f t="shared" si="121"/>
        <v>7.880566317908233E-14</v>
      </c>
      <c r="EP63" s="12">
        <f t="shared" si="121"/>
        <v>7.9683206422487292E-14</v>
      </c>
      <c r="EQ63" s="12">
        <f t="shared" si="121"/>
        <v>7.9698016634210955E-14</v>
      </c>
      <c r="ER63" s="12">
        <f t="shared" si="121"/>
        <v>7.7978957051527704E-14</v>
      </c>
      <c r="ES63" s="12">
        <f t="shared" si="121"/>
        <v>7.8862770351406671E-14</v>
      </c>
      <c r="ET63" s="12">
        <f t="shared" si="121"/>
        <v>7.9746463597985003E-14</v>
      </c>
      <c r="EU63" s="12">
        <f t="shared" si="121"/>
        <v>7.9762528912397108E-14</v>
      </c>
      <c r="EV63" s="12">
        <f t="shared" si="121"/>
        <v>7.8904235124355186E-14</v>
      </c>
      <c r="EW63" s="12">
        <f t="shared" si="121"/>
        <v>7.8914166806498544E-14</v>
      </c>
      <c r="EX63" s="12">
        <f t="shared" si="121"/>
        <v>7.9797169746598241E-14</v>
      </c>
      <c r="EY63" s="12">
        <f t="shared" si="121"/>
        <v>7.9812481999397295E-14</v>
      </c>
      <c r="EZ63" s="12">
        <f t="shared" si="121"/>
        <v>7.8090197348501539E-14</v>
      </c>
      <c r="FA63" s="12">
        <f t="shared" si="121"/>
        <v>7.8969535934447803E-14</v>
      </c>
      <c r="FB63" s="12">
        <f t="shared" si="121"/>
        <v>7.9853900388116019E-14</v>
      </c>
      <c r="FC63" s="12">
        <f t="shared" si="121"/>
        <v>7.986519631231205E-14</v>
      </c>
      <c r="FD63" s="12">
        <f t="shared" si="121"/>
        <v>7.8144712460925816E-14</v>
      </c>
      <c r="FE63" s="12">
        <f t="shared" si="121"/>
        <v>7.9027139690879278E-14</v>
      </c>
      <c r="FF63" s="12">
        <f t="shared" si="121"/>
        <v>7.991263919393534E-14</v>
      </c>
      <c r="FG63" s="12">
        <f t="shared" si="121"/>
        <v>7.9926696344045927E-14</v>
      </c>
      <c r="FH63" s="12">
        <f t="shared" si="121"/>
        <v>7.8200209827628008E-14</v>
      </c>
      <c r="FI63" s="12">
        <f t="shared" si="121"/>
        <v>7.9079777606239086E-14</v>
      </c>
      <c r="FJ63" s="12">
        <f t="shared" si="121"/>
        <v>7.9967612691689296E-14</v>
      </c>
      <c r="FK63" s="12">
        <f t="shared" si="121"/>
        <v>7.9978406574809923E-14</v>
      </c>
      <c r="FL63" s="12">
        <f t="shared" si="121"/>
        <v>7.912521505204495E-14</v>
      </c>
      <c r="FM63" s="12">
        <f t="shared" si="121"/>
        <v>7.9137133070616995E-14</v>
      </c>
      <c r="FN63" s="12">
        <f t="shared" ref="FN63:GJ63" si="122" xml:space="preserve"> $F61 * FN62</f>
        <v>8.0024594353744783E-14</v>
      </c>
      <c r="FO63" s="12">
        <f t="shared" si="122"/>
        <v>8.0040659668156876E-14</v>
      </c>
      <c r="FP63" s="12">
        <f t="shared" si="122"/>
        <v>7.8318817031686213E-14</v>
      </c>
      <c r="FQ63" s="12">
        <f t="shared" si="122"/>
        <v>7.9203923633031076E-14</v>
      </c>
      <c r="FR63" s="12">
        <f t="shared" si="122"/>
        <v>8.0088102549780178E-14</v>
      </c>
      <c r="FS63" s="12">
        <f t="shared" si="122"/>
        <v>8.010291276150384E-14</v>
      </c>
      <c r="FT63" s="12">
        <f t="shared" si="122"/>
        <v>7.8379225669777969E-14</v>
      </c>
      <c r="FU63" s="12">
        <f t="shared" si="122"/>
        <v>7.92627688497305E-14</v>
      </c>
      <c r="FV63" s="12">
        <f t="shared" si="122"/>
        <v>8.0146590335061765E-14</v>
      </c>
      <c r="FW63" s="12">
        <f t="shared" si="122"/>
        <v>8.0156380136031658E-14</v>
      </c>
      <c r="FX63" s="12">
        <f t="shared" si="122"/>
        <v>7.8428583947243169E-14</v>
      </c>
      <c r="FY63" s="12">
        <f t="shared" si="122"/>
        <v>7.9316151641251047E-14</v>
      </c>
      <c r="FZ63" s="12">
        <f t="shared" si="122"/>
        <v>8.0198049545288078E-14</v>
      </c>
      <c r="GA63" s="12">
        <f t="shared" si="122"/>
        <v>8.0215369962388663E-14</v>
      </c>
      <c r="GB63" s="12">
        <f t="shared" si="122"/>
        <v>7.9352898865181487E-14</v>
      </c>
      <c r="GC63" s="12">
        <f t="shared" si="122"/>
        <v>7.9371520769200306E-14</v>
      </c>
      <c r="GD63" s="12">
        <f t="shared" si="122"/>
        <v>8.0260553659172751E-14</v>
      </c>
      <c r="GE63" s="12">
        <f t="shared" si="122"/>
        <v>8.0273355706594884E-14</v>
      </c>
      <c r="GF63" s="12">
        <f t="shared" si="122"/>
        <v>7.8541297625633895E-14</v>
      </c>
      <c r="GG63" s="12">
        <f t="shared" si="122"/>
        <v>7.9423910392506535E-14</v>
      </c>
      <c r="GH63" s="12">
        <f t="shared" si="122"/>
        <v>8.0315276136389012E-14</v>
      </c>
      <c r="GI63" s="12">
        <f t="shared" si="122"/>
        <v>8.0333851656178027E-14</v>
      </c>
      <c r="GJ63" s="12">
        <f t="shared" si="122"/>
        <v>7.8602934081573042E-14</v>
      </c>
    </row>
    <row r="64" spans="1:255" s="250" customFormat="1" x14ac:dyDescent="0.35">
      <c r="A64" s="189"/>
      <c r="B64" s="189"/>
      <c r="C64" s="190"/>
      <c r="D64" s="191"/>
      <c r="E64" s="249" t="str">
        <f xml:space="preserve"> LEFT(E63, LEN(E63) - 4)</f>
        <v>Corporate income tax paid</v>
      </c>
      <c r="F64" s="249"/>
      <c r="G64" s="249" t="str">
        <f xml:space="preserve"> SMU</f>
        <v>$ 000s</v>
      </c>
      <c r="H64" s="249">
        <f xml:space="preserve"> SUM(J64:GJ64)</f>
        <v>-34333.777754168703</v>
      </c>
      <c r="I64" s="192"/>
      <c r="J64" s="249">
        <f t="shared" ref="J64:BU64" si="123" xml:space="preserve"> -1 * J63</f>
        <v>0</v>
      </c>
      <c r="K64" s="249">
        <f t="shared" si="123"/>
        <v>0</v>
      </c>
      <c r="L64" s="249">
        <f t="shared" si="123"/>
        <v>0</v>
      </c>
      <c r="M64" s="249">
        <f t="shared" si="123"/>
        <v>0</v>
      </c>
      <c r="N64" s="249">
        <f t="shared" si="123"/>
        <v>0</v>
      </c>
      <c r="O64" s="249">
        <f t="shared" si="123"/>
        <v>0</v>
      </c>
      <c r="P64" s="249">
        <f t="shared" si="123"/>
        <v>0</v>
      </c>
      <c r="Q64" s="249">
        <f t="shared" si="123"/>
        <v>0</v>
      </c>
      <c r="R64" s="249">
        <f t="shared" si="123"/>
        <v>0</v>
      </c>
      <c r="S64" s="249">
        <f t="shared" si="123"/>
        <v>0</v>
      </c>
      <c r="T64" s="249">
        <f t="shared" si="123"/>
        <v>0</v>
      </c>
      <c r="U64" s="249">
        <f t="shared" si="123"/>
        <v>0</v>
      </c>
      <c r="V64" s="249">
        <f t="shared" si="123"/>
        <v>0</v>
      </c>
      <c r="W64" s="249">
        <f t="shared" si="123"/>
        <v>0</v>
      </c>
      <c r="X64" s="249">
        <f t="shared" si="123"/>
        <v>0</v>
      </c>
      <c r="Y64" s="249">
        <f t="shared" si="123"/>
        <v>0</v>
      </c>
      <c r="Z64" s="249">
        <f t="shared" si="123"/>
        <v>0</v>
      </c>
      <c r="AA64" s="249">
        <f t="shared" si="123"/>
        <v>0</v>
      </c>
      <c r="AB64" s="249">
        <f t="shared" si="123"/>
        <v>0</v>
      </c>
      <c r="AC64" s="249">
        <f t="shared" si="123"/>
        <v>0</v>
      </c>
      <c r="AD64" s="249">
        <f t="shared" si="123"/>
        <v>0</v>
      </c>
      <c r="AE64" s="249">
        <f t="shared" si="123"/>
        <v>0</v>
      </c>
      <c r="AF64" s="249">
        <f t="shared" si="123"/>
        <v>0</v>
      </c>
      <c r="AG64" s="249">
        <f t="shared" si="123"/>
        <v>0</v>
      </c>
      <c r="AH64" s="249">
        <f t="shared" si="123"/>
        <v>0</v>
      </c>
      <c r="AI64" s="249">
        <f t="shared" si="123"/>
        <v>0</v>
      </c>
      <c r="AJ64" s="249">
        <f t="shared" si="123"/>
        <v>0</v>
      </c>
      <c r="AK64" s="249">
        <f t="shared" si="123"/>
        <v>0</v>
      </c>
      <c r="AL64" s="249">
        <f t="shared" si="123"/>
        <v>0</v>
      </c>
      <c r="AM64" s="249">
        <f t="shared" si="123"/>
        <v>0</v>
      </c>
      <c r="AN64" s="249">
        <f t="shared" si="123"/>
        <v>0</v>
      </c>
      <c r="AO64" s="249">
        <f t="shared" si="123"/>
        <v>0</v>
      </c>
      <c r="AP64" s="249">
        <f t="shared" si="123"/>
        <v>0</v>
      </c>
      <c r="AQ64" s="249">
        <f t="shared" si="123"/>
        <v>-27.585181542105477</v>
      </c>
      <c r="AR64" s="249">
        <f t="shared" si="123"/>
        <v>-80.817477074038862</v>
      </c>
      <c r="AS64" s="249">
        <f t="shared" si="123"/>
        <v>-606.77435461837683</v>
      </c>
      <c r="AT64" s="249">
        <f t="shared" si="123"/>
        <v>-709.43968776354154</v>
      </c>
      <c r="AU64" s="249">
        <f t="shared" si="123"/>
        <v>-122.55116769868306</v>
      </c>
      <c r="AV64" s="249">
        <f t="shared" si="123"/>
        <v>-138.65766263807333</v>
      </c>
      <c r="AW64" s="249">
        <f t="shared" si="123"/>
        <v>-660.25835482655975</v>
      </c>
      <c r="AX64" s="249">
        <f t="shared" si="123"/>
        <v>-760.85263705329908</v>
      </c>
      <c r="AY64" s="249">
        <f t="shared" si="123"/>
        <v>-176.767788922265</v>
      </c>
      <c r="AZ64" s="249">
        <f t="shared" si="123"/>
        <v>-191.09742192425355</v>
      </c>
      <c r="BA64" s="249">
        <f t="shared" si="123"/>
        <v>-708.78040268479617</v>
      </c>
      <c r="BB64" s="249">
        <f t="shared" si="123"/>
        <v>-808.43748764508246</v>
      </c>
      <c r="BC64" s="249">
        <f t="shared" si="123"/>
        <v>-212.01772652831224</v>
      </c>
      <c r="BD64" s="249">
        <f t="shared" si="123"/>
        <v>-217.81683759331278</v>
      </c>
      <c r="BE64" s="249">
        <f t="shared" si="123"/>
        <v>-729.66119180510111</v>
      </c>
      <c r="BF64" s="249">
        <f t="shared" si="123"/>
        <v>-822.63046850793489</v>
      </c>
      <c r="BG64" s="249">
        <f t="shared" si="123"/>
        <v>-228.07602508503817</v>
      </c>
      <c r="BH64" s="249">
        <f t="shared" si="123"/>
        <v>-232.79943729192533</v>
      </c>
      <c r="BI64" s="249">
        <f t="shared" si="123"/>
        <v>-741.0072010462319</v>
      </c>
      <c r="BJ64" s="249">
        <f t="shared" si="123"/>
        <v>-832.56916411187365</v>
      </c>
      <c r="BK64" s="249">
        <f t="shared" si="123"/>
        <v>-240.0751620684234</v>
      </c>
      <c r="BL64" s="249">
        <f t="shared" si="123"/>
        <v>-243.92241083225932</v>
      </c>
      <c r="BM64" s="249">
        <f t="shared" si="123"/>
        <v>-748.6937612156056</v>
      </c>
      <c r="BN64" s="249">
        <f t="shared" si="123"/>
        <v>-839.03066297514238</v>
      </c>
      <c r="BO64" s="249">
        <f t="shared" si="123"/>
        <v>-248.7533395911708</v>
      </c>
      <c r="BP64" s="249">
        <f t="shared" si="123"/>
        <v>-251.88694775461991</v>
      </c>
      <c r="BQ64" s="249">
        <f t="shared" si="123"/>
        <v>-753.38678733421023</v>
      </c>
      <c r="BR64" s="249">
        <f t="shared" si="123"/>
        <v>-842.64746546806657</v>
      </c>
      <c r="BS64" s="249">
        <f t="shared" si="123"/>
        <v>-254.71139819718812</v>
      </c>
      <c r="BT64" s="249">
        <f t="shared" si="123"/>
        <v>-257.26374163136853</v>
      </c>
      <c r="BU64" s="249">
        <f t="shared" si="123"/>
        <v>-755.62821984228754</v>
      </c>
      <c r="BV64" s="249">
        <f t="shared" ref="BV64:EG64" si="124" xml:space="preserve"> -1 * BV63</f>
        <v>-843.93429363874338</v>
      </c>
      <c r="BW64" s="249">
        <f t="shared" si="124"/>
        <v>-258.43828613538415</v>
      </c>
      <c r="BX64" s="249">
        <f t="shared" si="124"/>
        <v>-260.5171858146706</v>
      </c>
      <c r="BY64" s="249">
        <f t="shared" si="124"/>
        <v>-755.85901046464016</v>
      </c>
      <c r="BZ64" s="249">
        <f t="shared" si="124"/>
        <v>-843.30992772082573</v>
      </c>
      <c r="CA64" s="249">
        <f t="shared" si="124"/>
        <v>-260.33180397988178</v>
      </c>
      <c r="CB64" s="249">
        <f t="shared" si="124"/>
        <v>-262.02508076178367</v>
      </c>
      <c r="CC64" s="249">
        <f t="shared" si="124"/>
        <v>-754.43784407227201</v>
      </c>
      <c r="CD64" s="249">
        <f t="shared" si="124"/>
        <v>-841.11499183622675</v>
      </c>
      <c r="CE64" s="249">
        <f t="shared" si="124"/>
        <v>-260.71550098380385</v>
      </c>
      <c r="CF64" s="249">
        <f t="shared" si="124"/>
        <v>-262.09468550564281</v>
      </c>
      <c r="CG64" s="249">
        <f t="shared" si="124"/>
        <v>-751.65638747967478</v>
      </c>
      <c r="CH64" s="249">
        <f t="shared" si="124"/>
        <v>-837.62644028505065</v>
      </c>
      <c r="CI64" s="249">
        <f t="shared" si="124"/>
        <v>-259.85243698928201</v>
      </c>
      <c r="CJ64" s="249">
        <f t="shared" si="124"/>
        <v>-260.97579140222314</v>
      </c>
      <c r="CK64" s="249">
        <f t="shared" si="124"/>
        <v>-747.75170940260557</v>
      </c>
      <c r="CL64" s="249">
        <f t="shared" si="124"/>
        <v>-833.06935643632085</v>
      </c>
      <c r="CM64" s="249">
        <f t="shared" si="124"/>
        <v>-257.95639130653399</v>
      </c>
      <c r="CN64" s="249">
        <f t="shared" si="124"/>
        <v>-258.87137049683969</v>
      </c>
      <c r="CO64" s="249">
        <f t="shared" si="124"/>
        <v>-742.91639630135228</v>
      </c>
      <c r="CP64" s="249">
        <f t="shared" si="124"/>
        <v>-827.62656270820116</v>
      </c>
      <c r="CQ64" s="249">
        <f t="shared" si="124"/>
        <v>-255.20099212623356</v>
      </c>
      <c r="CR64" s="249">
        <f t="shared" si="124"/>
        <v>-255.94624839535754</v>
      </c>
      <c r="CS64" s="249">
        <f t="shared" si="124"/>
        <v>-737.30679150108767</v>
      </c>
      <c r="CT64" s="249">
        <f t="shared" si="124"/>
        <v>-821.44644765969122</v>
      </c>
      <c r="CU64" s="249">
        <f t="shared" si="124"/>
        <v>-251.72715218601243</v>
      </c>
      <c r="CV64" s="249">
        <f t="shared" si="124"/>
        <v>-252.33416807506575</v>
      </c>
      <c r="CW64" s="249">
        <f t="shared" si="124"/>
        <v>-731.04970570227044</v>
      </c>
      <c r="CX64" s="249">
        <f t="shared" si="124"/>
        <v>-814.64934090106601</v>
      </c>
      <c r="CY64" s="249">
        <f t="shared" si="124"/>
        <v>-247.64912486295358</v>
      </c>
      <c r="CZ64" s="249">
        <f t="shared" si="124"/>
        <v>-248.14354309843679</v>
      </c>
      <c r="DA64" s="249">
        <f t="shared" si="124"/>
        <v>-724.24788242109059</v>
      </c>
      <c r="DB64" s="249">
        <f t="shared" si="124"/>
        <v>-807.33270518600193</v>
      </c>
      <c r="DC64" s="249">
        <f t="shared" si="124"/>
        <v>-243.05943658682918</v>
      </c>
      <c r="DD64" s="249">
        <f t="shared" si="124"/>
        <v>-243.46214332974429</v>
      </c>
      <c r="DE64" s="249">
        <f t="shared" si="124"/>
        <v>-716.98444930485505</v>
      </c>
      <c r="DF64" s="249">
        <f t="shared" si="124"/>
        <v>-799.57536508301052</v>
      </c>
      <c r="DG64" s="249">
        <f t="shared" si="124"/>
        <v>-238.03290400177173</v>
      </c>
      <c r="DH64" s="249">
        <f t="shared" si="124"/>
        <v>-119.95032675411274</v>
      </c>
      <c r="DI64" s="249">
        <f t="shared" si="124"/>
        <v>-7.8377359386649929E-14</v>
      </c>
      <c r="DJ64" s="249">
        <f t="shared" si="124"/>
        <v>-7.9256973549490811E-14</v>
      </c>
      <c r="DK64" s="249">
        <f t="shared" si="124"/>
        <v>-7.927203478175217E-14</v>
      </c>
      <c r="DL64" s="249">
        <f t="shared" si="124"/>
        <v>-7.755806109344122E-14</v>
      </c>
      <c r="DM64" s="249">
        <f t="shared" si="124"/>
        <v>-7.8437197771563657E-14</v>
      </c>
      <c r="DN64" s="249">
        <f t="shared" si="124"/>
        <v>-7.9309185821330174E-14</v>
      </c>
      <c r="DO64" s="249">
        <f t="shared" si="124"/>
        <v>-7.931897562230008E-14</v>
      </c>
      <c r="DP64" s="249">
        <f t="shared" si="124"/>
        <v>-7.8474938163708429E-14</v>
      </c>
      <c r="DQ64" s="249">
        <f t="shared" si="124"/>
        <v>-7.848611130611971E-14</v>
      </c>
      <c r="DR64" s="249">
        <f t="shared" si="124"/>
        <v>-7.9366920544998724E-14</v>
      </c>
      <c r="DS64" s="249">
        <f t="shared" si="124"/>
        <v>-7.9377714428119351E-14</v>
      </c>
      <c r="DT64" s="249">
        <f t="shared" si="124"/>
        <v>-7.7669546953984543E-14</v>
      </c>
      <c r="DU64" s="249">
        <f t="shared" si="124"/>
        <v>-7.8546446275140635E-14</v>
      </c>
      <c r="DV64" s="249">
        <f t="shared" si="124"/>
        <v>-7.9419885878451162E-14</v>
      </c>
      <c r="DW64" s="249">
        <f t="shared" si="124"/>
        <v>-7.943469609017485E-14</v>
      </c>
      <c r="DX64" s="249">
        <f t="shared" si="124"/>
        <v>-7.7723570939269856E-14</v>
      </c>
      <c r="DY64" s="249">
        <f t="shared" si="124"/>
        <v>-7.8596104685857452E-14</v>
      </c>
      <c r="DZ64" s="249">
        <f t="shared" si="124"/>
        <v>-7.9470341006526729E-14</v>
      </c>
      <c r="EA64" s="249">
        <f t="shared" si="124"/>
        <v>-7.9486908362014213E-14</v>
      </c>
      <c r="EB64" s="249">
        <f t="shared" si="124"/>
        <v>-7.7768263508914967E-14</v>
      </c>
      <c r="EC64" s="249">
        <f t="shared" si="124"/>
        <v>-7.8643528468091989E-14</v>
      </c>
      <c r="ED64" s="249">
        <f t="shared" si="124"/>
        <v>-7.9526067565893761E-14</v>
      </c>
      <c r="EE64" s="249">
        <f t="shared" si="124"/>
        <v>-7.953937165439131E-14</v>
      </c>
      <c r="EF64" s="249">
        <f t="shared" si="124"/>
        <v>-7.8687972745683521E-14</v>
      </c>
      <c r="EG64" s="249">
        <f t="shared" si="124"/>
        <v>-7.8704856605327233E-14</v>
      </c>
      <c r="EH64" s="249">
        <f t="shared" ref="EH64:GJ64" si="125" xml:space="preserve"> -1 * EH63</f>
        <v>-7.958053902257235E-14</v>
      </c>
      <c r="EI64" s="249">
        <f t="shared" si="125"/>
        <v>-7.9596102295909076E-14</v>
      </c>
      <c r="EJ64" s="249">
        <f t="shared" si="125"/>
        <v>-7.7876557043055082E-14</v>
      </c>
      <c r="EK64" s="249">
        <f t="shared" si="125"/>
        <v>-7.8759480857115703E-14</v>
      </c>
      <c r="EL64" s="249">
        <f t="shared" si="125"/>
        <v>-7.9641285992693164E-14</v>
      </c>
      <c r="EM64" s="249">
        <f t="shared" si="125"/>
        <v>-7.9650824773125374E-14</v>
      </c>
      <c r="EN64" s="249">
        <f t="shared" si="125"/>
        <v>-7.7928616519784564E-14</v>
      </c>
      <c r="EO64" s="249">
        <f t="shared" si="125"/>
        <v>-7.880566317908233E-14</v>
      </c>
      <c r="EP64" s="249">
        <f t="shared" si="125"/>
        <v>-7.9683206422487292E-14</v>
      </c>
      <c r="EQ64" s="249">
        <f t="shared" si="125"/>
        <v>-7.9698016634210955E-14</v>
      </c>
      <c r="ER64" s="249">
        <f t="shared" si="125"/>
        <v>-7.7978957051527704E-14</v>
      </c>
      <c r="ES64" s="249">
        <f t="shared" si="125"/>
        <v>-7.8862770351406671E-14</v>
      </c>
      <c r="ET64" s="249">
        <f t="shared" si="125"/>
        <v>-7.9746463597985003E-14</v>
      </c>
      <c r="EU64" s="249">
        <f t="shared" si="125"/>
        <v>-7.9762528912397108E-14</v>
      </c>
      <c r="EV64" s="249">
        <f t="shared" si="125"/>
        <v>-7.8904235124355186E-14</v>
      </c>
      <c r="EW64" s="249">
        <f t="shared" si="125"/>
        <v>-7.8914166806498544E-14</v>
      </c>
      <c r="EX64" s="249">
        <f t="shared" si="125"/>
        <v>-7.9797169746598241E-14</v>
      </c>
      <c r="EY64" s="249">
        <f t="shared" si="125"/>
        <v>-7.9812481999397295E-14</v>
      </c>
      <c r="EZ64" s="249">
        <f t="shared" si="125"/>
        <v>-7.8090197348501539E-14</v>
      </c>
      <c r="FA64" s="249">
        <f t="shared" si="125"/>
        <v>-7.8969535934447803E-14</v>
      </c>
      <c r="FB64" s="249">
        <f t="shared" si="125"/>
        <v>-7.9853900388116019E-14</v>
      </c>
      <c r="FC64" s="249">
        <f t="shared" si="125"/>
        <v>-7.986519631231205E-14</v>
      </c>
      <c r="FD64" s="249">
        <f t="shared" si="125"/>
        <v>-7.8144712460925816E-14</v>
      </c>
      <c r="FE64" s="249">
        <f t="shared" si="125"/>
        <v>-7.9027139690879278E-14</v>
      </c>
      <c r="FF64" s="249">
        <f t="shared" si="125"/>
        <v>-7.991263919393534E-14</v>
      </c>
      <c r="FG64" s="249">
        <f t="shared" si="125"/>
        <v>-7.9926696344045927E-14</v>
      </c>
      <c r="FH64" s="249">
        <f t="shared" si="125"/>
        <v>-7.8200209827628008E-14</v>
      </c>
      <c r="FI64" s="249">
        <f t="shared" si="125"/>
        <v>-7.9079777606239086E-14</v>
      </c>
      <c r="FJ64" s="249">
        <f t="shared" si="125"/>
        <v>-7.9967612691689296E-14</v>
      </c>
      <c r="FK64" s="249">
        <f t="shared" si="125"/>
        <v>-7.9978406574809923E-14</v>
      </c>
      <c r="FL64" s="249">
        <f t="shared" si="125"/>
        <v>-7.912521505204495E-14</v>
      </c>
      <c r="FM64" s="249">
        <f t="shared" si="125"/>
        <v>-7.9137133070616995E-14</v>
      </c>
      <c r="FN64" s="249">
        <f t="shared" si="125"/>
        <v>-8.0024594353744783E-14</v>
      </c>
      <c r="FO64" s="249">
        <f t="shared" si="125"/>
        <v>-8.0040659668156876E-14</v>
      </c>
      <c r="FP64" s="249">
        <f t="shared" si="125"/>
        <v>-7.8318817031686213E-14</v>
      </c>
      <c r="FQ64" s="249">
        <f t="shared" si="125"/>
        <v>-7.9203923633031076E-14</v>
      </c>
      <c r="FR64" s="249">
        <f t="shared" si="125"/>
        <v>-8.0088102549780178E-14</v>
      </c>
      <c r="FS64" s="249">
        <f t="shared" si="125"/>
        <v>-8.010291276150384E-14</v>
      </c>
      <c r="FT64" s="249">
        <f t="shared" si="125"/>
        <v>-7.8379225669777969E-14</v>
      </c>
      <c r="FU64" s="249">
        <f t="shared" si="125"/>
        <v>-7.92627688497305E-14</v>
      </c>
      <c r="FV64" s="249">
        <f t="shared" si="125"/>
        <v>-8.0146590335061765E-14</v>
      </c>
      <c r="FW64" s="249">
        <f t="shared" si="125"/>
        <v>-8.0156380136031658E-14</v>
      </c>
      <c r="FX64" s="249">
        <f t="shared" si="125"/>
        <v>-7.8428583947243169E-14</v>
      </c>
      <c r="FY64" s="249">
        <f t="shared" si="125"/>
        <v>-7.9316151641251047E-14</v>
      </c>
      <c r="FZ64" s="249">
        <f t="shared" si="125"/>
        <v>-8.0198049545288078E-14</v>
      </c>
      <c r="GA64" s="249">
        <f t="shared" si="125"/>
        <v>-8.0215369962388663E-14</v>
      </c>
      <c r="GB64" s="249">
        <f t="shared" si="125"/>
        <v>-7.9352898865181487E-14</v>
      </c>
      <c r="GC64" s="249">
        <f t="shared" si="125"/>
        <v>-7.9371520769200306E-14</v>
      </c>
      <c r="GD64" s="249">
        <f t="shared" si="125"/>
        <v>-8.0260553659172751E-14</v>
      </c>
      <c r="GE64" s="249">
        <f t="shared" si="125"/>
        <v>-8.0273355706594884E-14</v>
      </c>
      <c r="GF64" s="249">
        <f t="shared" si="125"/>
        <v>-7.8541297625633895E-14</v>
      </c>
      <c r="GG64" s="249">
        <f t="shared" si="125"/>
        <v>-7.9423910392506535E-14</v>
      </c>
      <c r="GH64" s="249">
        <f t="shared" si="125"/>
        <v>-8.0315276136389012E-14</v>
      </c>
      <c r="GI64" s="249">
        <f t="shared" si="125"/>
        <v>-8.0333851656178027E-14</v>
      </c>
      <c r="GJ64" s="249">
        <f t="shared" si="125"/>
        <v>-7.8602934081573042E-14</v>
      </c>
      <c r="GK64" s="522"/>
      <c r="GL64" s="522"/>
      <c r="GM64" s="522"/>
      <c r="GN64" s="522"/>
      <c r="GO64" s="522"/>
      <c r="GP64" s="522"/>
      <c r="GQ64" s="522"/>
      <c r="GR64" s="522"/>
      <c r="GS64" s="522"/>
      <c r="GT64" s="522"/>
      <c r="GU64" s="522"/>
      <c r="GV64" s="522"/>
      <c r="GW64" s="522"/>
      <c r="GX64" s="522"/>
      <c r="GY64" s="522"/>
      <c r="GZ64" s="522"/>
      <c r="HA64" s="522"/>
      <c r="HB64" s="522"/>
      <c r="HC64" s="522"/>
      <c r="HD64" s="522"/>
      <c r="HE64" s="522"/>
      <c r="HF64" s="522"/>
      <c r="HG64" s="522"/>
      <c r="HH64" s="522"/>
      <c r="HI64" s="522"/>
      <c r="HJ64" s="522"/>
      <c r="HK64" s="522"/>
      <c r="HL64" s="522"/>
      <c r="HM64" s="522"/>
      <c r="HN64" s="522"/>
      <c r="HO64" s="522"/>
      <c r="HP64" s="522"/>
      <c r="HQ64" s="522"/>
      <c r="HR64" s="522"/>
      <c r="HS64" s="522"/>
      <c r="HT64" s="522"/>
      <c r="HU64" s="522"/>
      <c r="HV64" s="522"/>
      <c r="HW64" s="522"/>
      <c r="HX64" s="522"/>
      <c r="HY64" s="522"/>
      <c r="HZ64" s="522"/>
      <c r="IA64" s="522"/>
      <c r="IB64" s="522"/>
      <c r="IC64" s="522"/>
      <c r="ID64" s="522"/>
      <c r="IE64" s="522"/>
      <c r="IF64" s="522"/>
      <c r="IG64" s="522"/>
      <c r="IH64" s="522"/>
      <c r="II64" s="522"/>
      <c r="IJ64" s="522"/>
      <c r="IK64" s="522"/>
      <c r="IL64" s="522"/>
      <c r="IM64" s="522"/>
      <c r="IN64" s="522"/>
      <c r="IO64" s="522"/>
      <c r="IP64" s="522"/>
      <c r="IQ64" s="522"/>
      <c r="IR64" s="522"/>
      <c r="IS64" s="522"/>
      <c r="IT64" s="522"/>
      <c r="IU64" s="522"/>
    </row>
    <row r="66" spans="1:192" x14ac:dyDescent="0.35">
      <c r="E66" s="126" t="str">
        <f t="shared" ref="E66:AJ66" si="126" xml:space="preserve"> E$63</f>
        <v>Corporate income tax paid POS</v>
      </c>
      <c r="F66" s="126">
        <f t="shared" si="126"/>
        <v>0</v>
      </c>
      <c r="G66" s="126" t="str">
        <f t="shared" si="126"/>
        <v>$ 000s</v>
      </c>
      <c r="H66" s="126">
        <f t="shared" si="126"/>
        <v>34333.777754168703</v>
      </c>
      <c r="I66" s="126">
        <f t="shared" si="126"/>
        <v>0</v>
      </c>
      <c r="J66" s="126">
        <f t="shared" si="126"/>
        <v>0</v>
      </c>
      <c r="K66" s="126">
        <f t="shared" si="126"/>
        <v>0</v>
      </c>
      <c r="L66" s="126">
        <f t="shared" si="126"/>
        <v>0</v>
      </c>
      <c r="M66" s="126">
        <f t="shared" si="126"/>
        <v>0</v>
      </c>
      <c r="N66" s="126">
        <f t="shared" si="126"/>
        <v>0</v>
      </c>
      <c r="O66" s="126">
        <f t="shared" si="126"/>
        <v>0</v>
      </c>
      <c r="P66" s="126">
        <f t="shared" si="126"/>
        <v>0</v>
      </c>
      <c r="Q66" s="126">
        <f t="shared" si="126"/>
        <v>0</v>
      </c>
      <c r="R66" s="126">
        <f t="shared" si="126"/>
        <v>0</v>
      </c>
      <c r="S66" s="126">
        <f t="shared" si="126"/>
        <v>0</v>
      </c>
      <c r="T66" s="126">
        <f t="shared" si="126"/>
        <v>0</v>
      </c>
      <c r="U66" s="126">
        <f t="shared" si="126"/>
        <v>0</v>
      </c>
      <c r="V66" s="126">
        <f t="shared" si="126"/>
        <v>0</v>
      </c>
      <c r="W66" s="126">
        <f t="shared" si="126"/>
        <v>0</v>
      </c>
      <c r="X66" s="126">
        <f t="shared" si="126"/>
        <v>0</v>
      </c>
      <c r="Y66" s="126">
        <f t="shared" si="126"/>
        <v>0</v>
      </c>
      <c r="Z66" s="126">
        <f t="shared" si="126"/>
        <v>0</v>
      </c>
      <c r="AA66" s="126">
        <f t="shared" si="126"/>
        <v>0</v>
      </c>
      <c r="AB66" s="126">
        <f t="shared" si="126"/>
        <v>0</v>
      </c>
      <c r="AC66" s="126">
        <f t="shared" si="126"/>
        <v>0</v>
      </c>
      <c r="AD66" s="126">
        <f t="shared" si="126"/>
        <v>0</v>
      </c>
      <c r="AE66" s="126">
        <f t="shared" si="126"/>
        <v>0</v>
      </c>
      <c r="AF66" s="126">
        <f t="shared" si="126"/>
        <v>0</v>
      </c>
      <c r="AG66" s="126">
        <f t="shared" si="126"/>
        <v>0</v>
      </c>
      <c r="AH66" s="126">
        <f t="shared" si="126"/>
        <v>0</v>
      </c>
      <c r="AI66" s="126">
        <f t="shared" si="126"/>
        <v>0</v>
      </c>
      <c r="AJ66" s="126">
        <f t="shared" si="126"/>
        <v>0</v>
      </c>
      <c r="AK66" s="126">
        <f t="shared" ref="AK66:BP66" si="127" xml:space="preserve"> AK$63</f>
        <v>0</v>
      </c>
      <c r="AL66" s="126">
        <f t="shared" si="127"/>
        <v>0</v>
      </c>
      <c r="AM66" s="126">
        <f t="shared" si="127"/>
        <v>0</v>
      </c>
      <c r="AN66" s="126">
        <f t="shared" si="127"/>
        <v>0</v>
      </c>
      <c r="AO66" s="126">
        <f t="shared" si="127"/>
        <v>0</v>
      </c>
      <c r="AP66" s="126">
        <f t="shared" si="127"/>
        <v>0</v>
      </c>
      <c r="AQ66" s="126">
        <f t="shared" si="127"/>
        <v>27.585181542105477</v>
      </c>
      <c r="AR66" s="126">
        <f t="shared" si="127"/>
        <v>80.817477074038862</v>
      </c>
      <c r="AS66" s="126">
        <f t="shared" si="127"/>
        <v>606.77435461837683</v>
      </c>
      <c r="AT66" s="126">
        <f t="shared" si="127"/>
        <v>709.43968776354154</v>
      </c>
      <c r="AU66" s="126">
        <f t="shared" si="127"/>
        <v>122.55116769868306</v>
      </c>
      <c r="AV66" s="126">
        <f t="shared" si="127"/>
        <v>138.65766263807333</v>
      </c>
      <c r="AW66" s="126">
        <f t="shared" si="127"/>
        <v>660.25835482655975</v>
      </c>
      <c r="AX66" s="126">
        <f t="shared" si="127"/>
        <v>760.85263705329908</v>
      </c>
      <c r="AY66" s="126">
        <f t="shared" si="127"/>
        <v>176.767788922265</v>
      </c>
      <c r="AZ66" s="126">
        <f t="shared" si="127"/>
        <v>191.09742192425355</v>
      </c>
      <c r="BA66" s="126">
        <f t="shared" si="127"/>
        <v>708.78040268479617</v>
      </c>
      <c r="BB66" s="126">
        <f t="shared" si="127"/>
        <v>808.43748764508246</v>
      </c>
      <c r="BC66" s="126">
        <f t="shared" si="127"/>
        <v>212.01772652831224</v>
      </c>
      <c r="BD66" s="126">
        <f t="shared" si="127"/>
        <v>217.81683759331278</v>
      </c>
      <c r="BE66" s="126">
        <f t="shared" si="127"/>
        <v>729.66119180510111</v>
      </c>
      <c r="BF66" s="126">
        <f t="shared" si="127"/>
        <v>822.63046850793489</v>
      </c>
      <c r="BG66" s="126">
        <f t="shared" si="127"/>
        <v>228.07602508503817</v>
      </c>
      <c r="BH66" s="126">
        <f t="shared" si="127"/>
        <v>232.79943729192533</v>
      </c>
      <c r="BI66" s="126">
        <f t="shared" si="127"/>
        <v>741.0072010462319</v>
      </c>
      <c r="BJ66" s="126">
        <f t="shared" si="127"/>
        <v>832.56916411187365</v>
      </c>
      <c r="BK66" s="126">
        <f t="shared" si="127"/>
        <v>240.0751620684234</v>
      </c>
      <c r="BL66" s="126">
        <f t="shared" si="127"/>
        <v>243.92241083225932</v>
      </c>
      <c r="BM66" s="126">
        <f t="shared" si="127"/>
        <v>748.6937612156056</v>
      </c>
      <c r="BN66" s="126">
        <f t="shared" si="127"/>
        <v>839.03066297514238</v>
      </c>
      <c r="BO66" s="126">
        <f t="shared" si="127"/>
        <v>248.7533395911708</v>
      </c>
      <c r="BP66" s="126">
        <f t="shared" si="127"/>
        <v>251.88694775461991</v>
      </c>
      <c r="BQ66" s="126">
        <f t="shared" ref="BQ66:CV66" si="128" xml:space="preserve"> BQ$63</f>
        <v>753.38678733421023</v>
      </c>
      <c r="BR66" s="126">
        <f t="shared" si="128"/>
        <v>842.64746546806657</v>
      </c>
      <c r="BS66" s="126">
        <f t="shared" si="128"/>
        <v>254.71139819718812</v>
      </c>
      <c r="BT66" s="126">
        <f t="shared" si="128"/>
        <v>257.26374163136853</v>
      </c>
      <c r="BU66" s="126">
        <f t="shared" si="128"/>
        <v>755.62821984228754</v>
      </c>
      <c r="BV66" s="126">
        <f t="shared" si="128"/>
        <v>843.93429363874338</v>
      </c>
      <c r="BW66" s="126">
        <f t="shared" si="128"/>
        <v>258.43828613538415</v>
      </c>
      <c r="BX66" s="126">
        <f t="shared" si="128"/>
        <v>260.5171858146706</v>
      </c>
      <c r="BY66" s="126">
        <f t="shared" si="128"/>
        <v>755.85901046464016</v>
      </c>
      <c r="BZ66" s="126">
        <f t="shared" si="128"/>
        <v>843.30992772082573</v>
      </c>
      <c r="CA66" s="126">
        <f t="shared" si="128"/>
        <v>260.33180397988178</v>
      </c>
      <c r="CB66" s="126">
        <f t="shared" si="128"/>
        <v>262.02508076178367</v>
      </c>
      <c r="CC66" s="126">
        <f t="shared" si="128"/>
        <v>754.43784407227201</v>
      </c>
      <c r="CD66" s="126">
        <f t="shared" si="128"/>
        <v>841.11499183622675</v>
      </c>
      <c r="CE66" s="126">
        <f t="shared" si="128"/>
        <v>260.71550098380385</v>
      </c>
      <c r="CF66" s="126">
        <f t="shared" si="128"/>
        <v>262.09468550564281</v>
      </c>
      <c r="CG66" s="126">
        <f t="shared" si="128"/>
        <v>751.65638747967478</v>
      </c>
      <c r="CH66" s="126">
        <f t="shared" si="128"/>
        <v>837.62644028505065</v>
      </c>
      <c r="CI66" s="126">
        <f t="shared" si="128"/>
        <v>259.85243698928201</v>
      </c>
      <c r="CJ66" s="126">
        <f t="shared" si="128"/>
        <v>260.97579140222314</v>
      </c>
      <c r="CK66" s="126">
        <f t="shared" si="128"/>
        <v>747.75170940260557</v>
      </c>
      <c r="CL66" s="126">
        <f t="shared" si="128"/>
        <v>833.06935643632085</v>
      </c>
      <c r="CM66" s="126">
        <f t="shared" si="128"/>
        <v>257.95639130653399</v>
      </c>
      <c r="CN66" s="126">
        <f t="shared" si="128"/>
        <v>258.87137049683969</v>
      </c>
      <c r="CO66" s="126">
        <f t="shared" si="128"/>
        <v>742.91639630135228</v>
      </c>
      <c r="CP66" s="126">
        <f t="shared" si="128"/>
        <v>827.62656270820116</v>
      </c>
      <c r="CQ66" s="126">
        <f t="shared" si="128"/>
        <v>255.20099212623356</v>
      </c>
      <c r="CR66" s="126">
        <f t="shared" si="128"/>
        <v>255.94624839535754</v>
      </c>
      <c r="CS66" s="126">
        <f t="shared" si="128"/>
        <v>737.30679150108767</v>
      </c>
      <c r="CT66" s="126">
        <f t="shared" si="128"/>
        <v>821.44644765969122</v>
      </c>
      <c r="CU66" s="126">
        <f t="shared" si="128"/>
        <v>251.72715218601243</v>
      </c>
      <c r="CV66" s="126">
        <f t="shared" si="128"/>
        <v>252.33416807506575</v>
      </c>
      <c r="CW66" s="126">
        <f t="shared" ref="CW66:EB66" si="129" xml:space="preserve"> CW$63</f>
        <v>731.04970570227044</v>
      </c>
      <c r="CX66" s="126">
        <f t="shared" si="129"/>
        <v>814.64934090106601</v>
      </c>
      <c r="CY66" s="126">
        <f t="shared" si="129"/>
        <v>247.64912486295358</v>
      </c>
      <c r="CZ66" s="126">
        <f t="shared" si="129"/>
        <v>248.14354309843679</v>
      </c>
      <c r="DA66" s="126">
        <f t="shared" si="129"/>
        <v>724.24788242109059</v>
      </c>
      <c r="DB66" s="126">
        <f t="shared" si="129"/>
        <v>807.33270518600193</v>
      </c>
      <c r="DC66" s="126">
        <f t="shared" si="129"/>
        <v>243.05943658682918</v>
      </c>
      <c r="DD66" s="126">
        <f t="shared" si="129"/>
        <v>243.46214332974429</v>
      </c>
      <c r="DE66" s="126">
        <f t="shared" si="129"/>
        <v>716.98444930485505</v>
      </c>
      <c r="DF66" s="126">
        <f t="shared" si="129"/>
        <v>799.57536508301052</v>
      </c>
      <c r="DG66" s="126">
        <f t="shared" si="129"/>
        <v>238.03290400177173</v>
      </c>
      <c r="DH66" s="126">
        <f t="shared" si="129"/>
        <v>119.95032675411274</v>
      </c>
      <c r="DI66" s="126">
        <f t="shared" si="129"/>
        <v>7.8377359386649929E-14</v>
      </c>
      <c r="DJ66" s="126">
        <f t="shared" si="129"/>
        <v>7.9256973549490811E-14</v>
      </c>
      <c r="DK66" s="126">
        <f t="shared" si="129"/>
        <v>7.927203478175217E-14</v>
      </c>
      <c r="DL66" s="126">
        <f t="shared" si="129"/>
        <v>7.755806109344122E-14</v>
      </c>
      <c r="DM66" s="126">
        <f t="shared" si="129"/>
        <v>7.8437197771563657E-14</v>
      </c>
      <c r="DN66" s="126">
        <f t="shared" si="129"/>
        <v>7.9309185821330174E-14</v>
      </c>
      <c r="DO66" s="126">
        <f t="shared" si="129"/>
        <v>7.931897562230008E-14</v>
      </c>
      <c r="DP66" s="126">
        <f t="shared" si="129"/>
        <v>7.8474938163708429E-14</v>
      </c>
      <c r="DQ66" s="126">
        <f t="shared" si="129"/>
        <v>7.848611130611971E-14</v>
      </c>
      <c r="DR66" s="126">
        <f t="shared" si="129"/>
        <v>7.9366920544998724E-14</v>
      </c>
      <c r="DS66" s="126">
        <f t="shared" si="129"/>
        <v>7.9377714428119351E-14</v>
      </c>
      <c r="DT66" s="126">
        <f t="shared" si="129"/>
        <v>7.7669546953984543E-14</v>
      </c>
      <c r="DU66" s="126">
        <f t="shared" si="129"/>
        <v>7.8546446275140635E-14</v>
      </c>
      <c r="DV66" s="126">
        <f t="shared" si="129"/>
        <v>7.9419885878451162E-14</v>
      </c>
      <c r="DW66" s="126">
        <f t="shared" si="129"/>
        <v>7.943469609017485E-14</v>
      </c>
      <c r="DX66" s="126">
        <f t="shared" si="129"/>
        <v>7.7723570939269856E-14</v>
      </c>
      <c r="DY66" s="126">
        <f t="shared" si="129"/>
        <v>7.8596104685857452E-14</v>
      </c>
      <c r="DZ66" s="126">
        <f t="shared" si="129"/>
        <v>7.9470341006526729E-14</v>
      </c>
      <c r="EA66" s="126">
        <f t="shared" si="129"/>
        <v>7.9486908362014213E-14</v>
      </c>
      <c r="EB66" s="126">
        <f t="shared" si="129"/>
        <v>7.7768263508914967E-14</v>
      </c>
      <c r="EC66" s="126">
        <f t="shared" ref="EC66:FH66" si="130" xml:space="preserve"> EC$63</f>
        <v>7.8643528468091989E-14</v>
      </c>
      <c r="ED66" s="126">
        <f t="shared" si="130"/>
        <v>7.9526067565893761E-14</v>
      </c>
      <c r="EE66" s="126">
        <f t="shared" si="130"/>
        <v>7.953937165439131E-14</v>
      </c>
      <c r="EF66" s="126">
        <f t="shared" si="130"/>
        <v>7.8687972745683521E-14</v>
      </c>
      <c r="EG66" s="126">
        <f t="shared" si="130"/>
        <v>7.8704856605327233E-14</v>
      </c>
      <c r="EH66" s="126">
        <f t="shared" si="130"/>
        <v>7.958053902257235E-14</v>
      </c>
      <c r="EI66" s="126">
        <f t="shared" si="130"/>
        <v>7.9596102295909076E-14</v>
      </c>
      <c r="EJ66" s="126">
        <f t="shared" si="130"/>
        <v>7.7876557043055082E-14</v>
      </c>
      <c r="EK66" s="126">
        <f t="shared" si="130"/>
        <v>7.8759480857115703E-14</v>
      </c>
      <c r="EL66" s="126">
        <f t="shared" si="130"/>
        <v>7.9641285992693164E-14</v>
      </c>
      <c r="EM66" s="126">
        <f t="shared" si="130"/>
        <v>7.9650824773125374E-14</v>
      </c>
      <c r="EN66" s="126">
        <f t="shared" si="130"/>
        <v>7.7928616519784564E-14</v>
      </c>
      <c r="EO66" s="126">
        <f t="shared" si="130"/>
        <v>7.880566317908233E-14</v>
      </c>
      <c r="EP66" s="126">
        <f t="shared" si="130"/>
        <v>7.9683206422487292E-14</v>
      </c>
      <c r="EQ66" s="126">
        <f t="shared" si="130"/>
        <v>7.9698016634210955E-14</v>
      </c>
      <c r="ER66" s="126">
        <f t="shared" si="130"/>
        <v>7.7978957051527704E-14</v>
      </c>
      <c r="ES66" s="126">
        <f t="shared" si="130"/>
        <v>7.8862770351406671E-14</v>
      </c>
      <c r="ET66" s="126">
        <f t="shared" si="130"/>
        <v>7.9746463597985003E-14</v>
      </c>
      <c r="EU66" s="126">
        <f t="shared" si="130"/>
        <v>7.9762528912397108E-14</v>
      </c>
      <c r="EV66" s="126">
        <f t="shared" si="130"/>
        <v>7.8904235124355186E-14</v>
      </c>
      <c r="EW66" s="126">
        <f t="shared" si="130"/>
        <v>7.8914166806498544E-14</v>
      </c>
      <c r="EX66" s="126">
        <f t="shared" si="130"/>
        <v>7.9797169746598241E-14</v>
      </c>
      <c r="EY66" s="126">
        <f t="shared" si="130"/>
        <v>7.9812481999397295E-14</v>
      </c>
      <c r="EZ66" s="126">
        <f t="shared" si="130"/>
        <v>7.8090197348501539E-14</v>
      </c>
      <c r="FA66" s="126">
        <f t="shared" si="130"/>
        <v>7.8969535934447803E-14</v>
      </c>
      <c r="FB66" s="126">
        <f t="shared" si="130"/>
        <v>7.9853900388116019E-14</v>
      </c>
      <c r="FC66" s="126">
        <f t="shared" si="130"/>
        <v>7.986519631231205E-14</v>
      </c>
      <c r="FD66" s="126">
        <f t="shared" si="130"/>
        <v>7.8144712460925816E-14</v>
      </c>
      <c r="FE66" s="126">
        <f t="shared" si="130"/>
        <v>7.9027139690879278E-14</v>
      </c>
      <c r="FF66" s="126">
        <f t="shared" si="130"/>
        <v>7.991263919393534E-14</v>
      </c>
      <c r="FG66" s="126">
        <f t="shared" si="130"/>
        <v>7.9926696344045927E-14</v>
      </c>
      <c r="FH66" s="126">
        <f t="shared" si="130"/>
        <v>7.8200209827628008E-14</v>
      </c>
      <c r="FI66" s="126">
        <f t="shared" ref="FI66:GJ66" si="131" xml:space="preserve"> FI$63</f>
        <v>7.9079777606239086E-14</v>
      </c>
      <c r="FJ66" s="126">
        <f t="shared" si="131"/>
        <v>7.9967612691689296E-14</v>
      </c>
      <c r="FK66" s="126">
        <f t="shared" si="131"/>
        <v>7.9978406574809923E-14</v>
      </c>
      <c r="FL66" s="126">
        <f t="shared" si="131"/>
        <v>7.912521505204495E-14</v>
      </c>
      <c r="FM66" s="126">
        <f t="shared" si="131"/>
        <v>7.9137133070616995E-14</v>
      </c>
      <c r="FN66" s="126">
        <f t="shared" si="131"/>
        <v>8.0024594353744783E-14</v>
      </c>
      <c r="FO66" s="126">
        <f t="shared" si="131"/>
        <v>8.0040659668156876E-14</v>
      </c>
      <c r="FP66" s="126">
        <f t="shared" si="131"/>
        <v>7.8318817031686213E-14</v>
      </c>
      <c r="FQ66" s="126">
        <f t="shared" si="131"/>
        <v>7.9203923633031076E-14</v>
      </c>
      <c r="FR66" s="126">
        <f t="shared" si="131"/>
        <v>8.0088102549780178E-14</v>
      </c>
      <c r="FS66" s="126">
        <f t="shared" si="131"/>
        <v>8.010291276150384E-14</v>
      </c>
      <c r="FT66" s="126">
        <f t="shared" si="131"/>
        <v>7.8379225669777969E-14</v>
      </c>
      <c r="FU66" s="126">
        <f t="shared" si="131"/>
        <v>7.92627688497305E-14</v>
      </c>
      <c r="FV66" s="126">
        <f t="shared" si="131"/>
        <v>8.0146590335061765E-14</v>
      </c>
      <c r="FW66" s="126">
        <f t="shared" si="131"/>
        <v>8.0156380136031658E-14</v>
      </c>
      <c r="FX66" s="126">
        <f t="shared" si="131"/>
        <v>7.8428583947243169E-14</v>
      </c>
      <c r="FY66" s="126">
        <f t="shared" si="131"/>
        <v>7.9316151641251047E-14</v>
      </c>
      <c r="FZ66" s="126">
        <f t="shared" si="131"/>
        <v>8.0198049545288078E-14</v>
      </c>
      <c r="GA66" s="126">
        <f t="shared" si="131"/>
        <v>8.0215369962388663E-14</v>
      </c>
      <c r="GB66" s="126">
        <f t="shared" si="131"/>
        <v>7.9352898865181487E-14</v>
      </c>
      <c r="GC66" s="126">
        <f t="shared" si="131"/>
        <v>7.9371520769200306E-14</v>
      </c>
      <c r="GD66" s="126">
        <f t="shared" si="131"/>
        <v>8.0260553659172751E-14</v>
      </c>
      <c r="GE66" s="126">
        <f t="shared" si="131"/>
        <v>8.0273355706594884E-14</v>
      </c>
      <c r="GF66" s="126">
        <f t="shared" si="131"/>
        <v>7.8541297625633895E-14</v>
      </c>
      <c r="GG66" s="126">
        <f t="shared" si="131"/>
        <v>7.9423910392506535E-14</v>
      </c>
      <c r="GH66" s="126">
        <f t="shared" si="131"/>
        <v>8.0315276136389012E-14</v>
      </c>
      <c r="GI66" s="126">
        <f t="shared" si="131"/>
        <v>8.0333851656178027E-14</v>
      </c>
      <c r="GJ66" s="126">
        <f t="shared" si="131"/>
        <v>7.8602934081573042E-14</v>
      </c>
    </row>
    <row r="67" spans="1:192" x14ac:dyDescent="0.35">
      <c r="E67" s="248" t="str">
        <f xml:space="preserve"> 'FS Qtr'!E$19</f>
        <v>Profit before tax</v>
      </c>
      <c r="F67" s="248">
        <f xml:space="preserve"> 'FS Qtr'!F$19</f>
        <v>0</v>
      </c>
      <c r="G67" s="248" t="str">
        <f xml:space="preserve"> 'FS Qtr'!G$19</f>
        <v>$ 000s</v>
      </c>
      <c r="H67" s="248">
        <f xml:space="preserve"> 'FS Qtr'!H$19</f>
        <v>171668.88877084348</v>
      </c>
      <c r="I67" s="248">
        <f xml:space="preserve"> 'FS Qtr'!I$19</f>
        <v>0</v>
      </c>
      <c r="J67" s="248">
        <f xml:space="preserve"> 'FS Qtr'!J$19</f>
        <v>0</v>
      </c>
      <c r="K67" s="248">
        <f xml:space="preserve"> 'FS Qtr'!K$19</f>
        <v>0</v>
      </c>
      <c r="L67" s="248">
        <f xml:space="preserve"> 'FS Qtr'!L$19</f>
        <v>0</v>
      </c>
      <c r="M67" s="248">
        <f xml:space="preserve"> 'FS Qtr'!M$19</f>
        <v>2544.2688729403912</v>
      </c>
      <c r="N67" s="248">
        <f xml:space="preserve"> 'FS Qtr'!N$19</f>
        <v>2988.3995596631776</v>
      </c>
      <c r="O67" s="248">
        <f xml:space="preserve"> 'FS Qtr'!O$19</f>
        <v>-132.0179928354496</v>
      </c>
      <c r="P67" s="248">
        <f xml:space="preserve"> 'FS Qtr'!P$19</f>
        <v>-90.445197526661445</v>
      </c>
      <c r="Q67" s="248">
        <f xml:space="preserve"> 'FS Qtr'!Q$19</f>
        <v>2571.5542250634007</v>
      </c>
      <c r="R67" s="248">
        <f xml:space="preserve"> 'FS Qtr'!R$19</f>
        <v>3054.9968801284986</v>
      </c>
      <c r="S67" s="248">
        <f xml:space="preserve"> 'FS Qtr'!S$19</f>
        <v>-75.286322821322187</v>
      </c>
      <c r="T67" s="248">
        <f xml:space="preserve"> 'FS Qtr'!T$19</f>
        <v>-34.136641182003359</v>
      </c>
      <c r="U67" s="248">
        <f xml:space="preserve"> 'FS Qtr'!U$19</f>
        <v>2615.729903698224</v>
      </c>
      <c r="V67" s="248">
        <f xml:space="preserve"> 'FS Qtr'!V$19</f>
        <v>3099.9265910538356</v>
      </c>
      <c r="W67" s="248">
        <f xml:space="preserve"> 'FS Qtr'!W$19</f>
        <v>-13.225633182264232</v>
      </c>
      <c r="X67" s="248">
        <f xml:space="preserve"> 'FS Qtr'!X$19</f>
        <v>18.340780034418458</v>
      </c>
      <c r="Y67" s="248">
        <f xml:space="preserve"> 'FS Qtr'!Y$19</f>
        <v>2665.6392830874511</v>
      </c>
      <c r="Z67" s="248">
        <f xml:space="preserve"> 'FS Qtr'!Z$19</f>
        <v>3150.2115272862038</v>
      </c>
      <c r="AA67" s="248">
        <f xml:space="preserve"> 'FS Qtr'!AA$19</f>
        <v>54.108983377427421</v>
      </c>
      <c r="AB67" s="248">
        <f xml:space="preserve"> 'FS Qtr'!AB$19</f>
        <v>94.161582597556162</v>
      </c>
      <c r="AC67" s="248">
        <f xml:space="preserve"> 'FS Qtr'!AC$19</f>
        <v>2720.2274169757889</v>
      </c>
      <c r="AD67" s="248">
        <f xml:space="preserve"> 'FS Qtr'!AD$19</f>
        <v>3204.5917452299418</v>
      </c>
      <c r="AE67" s="248">
        <f xml:space="preserve"> 'FS Qtr'!AE$19</f>
        <v>127.28128380664396</v>
      </c>
      <c r="AF67" s="248">
        <f xml:space="preserve"> 'FS Qtr'!AF$19</f>
        <v>166.75936328850742</v>
      </c>
      <c r="AG67" s="248">
        <f xml:space="preserve"> 'FS Qtr'!AG$19</f>
        <v>2781.3349914352525</v>
      </c>
      <c r="AH67" s="248">
        <f xml:space="preserve"> 'FS Qtr'!AH$19</f>
        <v>3265.2083952194976</v>
      </c>
      <c r="AI67" s="248">
        <f xml:space="preserve"> 'FS Qtr'!AI$19</f>
        <v>206.76301020008191</v>
      </c>
      <c r="AJ67" s="248">
        <f xml:space="preserve"> 'FS Qtr'!AJ$19</f>
        <v>245.67849997043402</v>
      </c>
      <c r="AK67" s="248">
        <f xml:space="preserve"> 'FS Qtr'!AK$19</f>
        <v>2848.9041213395085</v>
      </c>
      <c r="AL67" s="248">
        <f xml:space="preserve"> 'FS Qtr'!AL$19</f>
        <v>3332.4838930652522</v>
      </c>
      <c r="AM67" s="248">
        <f xml:space="preserve"> 'FS Qtr'!AM$19</f>
        <v>292.89559089442514</v>
      </c>
      <c r="AN67" s="248">
        <f xml:space="preserve"> 'FS Qtr'!AN$19</f>
        <v>326.52232434898605</v>
      </c>
      <c r="AO67" s="248">
        <f xml:space="preserve"> 'FS Qtr'!AO$19</f>
        <v>2923.6208287568434</v>
      </c>
      <c r="AP67" s="248">
        <f xml:space="preserve"> 'FS Qtr'!AP$19</f>
        <v>3406.6875659000407</v>
      </c>
      <c r="AQ67" s="248">
        <f xml:space="preserve"> 'FS Qtr'!AQ$19</f>
        <v>386.05790131737518</v>
      </c>
      <c r="AR67" s="248">
        <f xml:space="preserve"> 'FS Qtr'!AR$19</f>
        <v>423.62151409914782</v>
      </c>
      <c r="AS67" s="248">
        <f xml:space="preserve"> 'FS Qtr'!AS$19</f>
        <v>3002.4291953843899</v>
      </c>
      <c r="AT67" s="248">
        <f xml:space="preserve"> 'FS Qtr'!AT$19</f>
        <v>3467.3279899955883</v>
      </c>
      <c r="AU67" s="248">
        <f xml:space="preserve"> 'FS Qtr'!AU$19</f>
        <v>486.87891211240185</v>
      </c>
      <c r="AV67" s="248">
        <f xml:space="preserve"> 'FS Qtr'!AV$19</f>
        <v>523.70523312840396</v>
      </c>
      <c r="AW67" s="248">
        <f xml:space="preserve"> 'FS Qtr'!AW$19</f>
        <v>3090.1878480739338</v>
      </c>
      <c r="AX67" s="248">
        <f xml:space="preserve"> 'FS Qtr'!AX$19</f>
        <v>3553.7144555105738</v>
      </c>
      <c r="AY67" s="248">
        <f xml:space="preserve"> 'FS Qtr'!AY$19</f>
        <v>595.8176513431996</v>
      </c>
      <c r="AZ67" s="248">
        <f xml:space="preserve"> 'FS Qtr'!AZ$19</f>
        <v>631.86688101654863</v>
      </c>
      <c r="BA67" s="248">
        <f xml:space="preserve"> 'FS Qtr'!BA$19</f>
        <v>3186.4627962494978</v>
      </c>
      <c r="BB67" s="248">
        <f xml:space="preserve"> 'FS Qtr'!BB$19</f>
        <v>3652.6201819096527</v>
      </c>
      <c r="BC67" s="248">
        <f xml:space="preserve"> 'FS Qtr'!BC$19</f>
        <v>639.99973914158988</v>
      </c>
      <c r="BD67" s="248">
        <f xml:space="preserve"> 'FS Qtr'!BD$19</f>
        <v>639.99973914159125</v>
      </c>
      <c r="BE67" s="248">
        <f xml:space="preserve"> 'FS Qtr'!BE$19</f>
        <v>3171.6757326417815</v>
      </c>
      <c r="BF67" s="248">
        <f xml:space="preserve"> 'FS Qtr'!BF$19</f>
        <v>3610.3536274751373</v>
      </c>
      <c r="BG67" s="248">
        <f xml:space="preserve"> 'FS Qtr'!BG$19</f>
        <v>612.72134611388003</v>
      </c>
      <c r="BH67" s="248">
        <f xml:space="preserve"> 'FS Qtr'!BH$19</f>
        <v>612.7213461138814</v>
      </c>
      <c r="BI67" s="248">
        <f xml:space="preserve"> 'FS Qtr'!BI$19</f>
        <v>3131.3239569027014</v>
      </c>
      <c r="BJ67" s="248">
        <f xml:space="preserve"> 'FS Qtr'!BJ$19</f>
        <v>3567.819374647333</v>
      </c>
      <c r="BK67" s="248">
        <f xml:space="preserve"> 'FS Qtr'!BK$19</f>
        <v>585.10068672568343</v>
      </c>
      <c r="BL67" s="248">
        <f xml:space="preserve"> 'FS Qtr'!BL$19</f>
        <v>585.1006867256848</v>
      </c>
      <c r="BM67" s="248">
        <f xml:space="preserve"> 'FS Qtr'!BM$19</f>
        <v>3090.6830070141968</v>
      </c>
      <c r="BN67" s="248">
        <f xml:space="preserve"> 'FS Qtr'!BN$19</f>
        <v>3525.0068057650728</v>
      </c>
      <c r="BO67" s="248">
        <f xml:space="preserve"> 'FS Qtr'!BO$19</f>
        <v>557.12751430074638</v>
      </c>
      <c r="BP67" s="248">
        <f xml:space="preserve"> 'FS Qtr'!BP$19</f>
        <v>557.12751430074729</v>
      </c>
      <c r="BQ67" s="248">
        <f xml:space="preserve"> 'FS Qtr'!BQ$19</f>
        <v>3049.7420734223165</v>
      </c>
      <c r="BR67" s="248">
        <f xml:space="preserve"> 'FS Qtr'!BR$19</f>
        <v>3481.905057254035</v>
      </c>
      <c r="BS67" s="248">
        <f xml:space="preserve"> 'FS Qtr'!BS$19</f>
        <v>528.79133440395742</v>
      </c>
      <c r="BT67" s="248">
        <f xml:space="preserve"> 'FS Qtr'!BT$19</f>
        <v>528.79133440395879</v>
      </c>
      <c r="BU67" s="248">
        <f xml:space="preserve"> 'FS Qtr'!BU$19</f>
        <v>3008.4900941461979</v>
      </c>
      <c r="BV67" s="248">
        <f xml:space="preserve"> 'FS Qtr'!BV$19</f>
        <v>3438.5030133817395</v>
      </c>
      <c r="BW67" s="248">
        <f xml:space="preserve"> 'FS Qtr'!BW$19</f>
        <v>500.08139860554178</v>
      </c>
      <c r="BX67" s="248">
        <f xml:space="preserve"> 'FS Qtr'!BX$19</f>
        <v>500.08139860554314</v>
      </c>
      <c r="BY67" s="248">
        <f xml:space="preserve"> 'FS Qtr'!BY$19</f>
        <v>2966.9157483787812</v>
      </c>
      <c r="BZ67" s="248">
        <f xml:space="preserve"> 'FS Qtr'!BZ$19</f>
        <v>3394.7892998569309</v>
      </c>
      <c r="CA67" s="248">
        <f xml:space="preserve"> 'FS Qtr'!CA$19</f>
        <v>470.98669808957033</v>
      </c>
      <c r="CB67" s="248">
        <f xml:space="preserve"> 'FS Qtr'!CB$19</f>
        <v>470.98669808957169</v>
      </c>
      <c r="CC67" s="248">
        <f xml:space="preserve"> 'FS Qtr'!CC$19</f>
        <v>2925.0074499279804</v>
      </c>
      <c r="CD67" s="248">
        <f xml:space="preserve"> 'FS Qtr'!CD$19</f>
        <v>3350.7522772694242</v>
      </c>
      <c r="CE67" s="248">
        <f xml:space="preserve"> 'FS Qtr'!CE$19</f>
        <v>441.49595710289458</v>
      </c>
      <c r="CF67" s="248">
        <f xml:space="preserve"> 'FS Qtr'!CF$19</f>
        <v>441.49595710289549</v>
      </c>
      <c r="CG67" s="248">
        <f xml:space="preserve"> 'FS Qtr'!CG$19</f>
        <v>2882.753340494321</v>
      </c>
      <c r="CH67" s="248">
        <f xml:space="preserve"> 'FS Qtr'!CH$19</f>
        <v>3306.3800343664029</v>
      </c>
      <c r="CI67" s="248">
        <f xml:space="preserve"> 'FS Qtr'!CI$19</f>
        <v>411.59762624050239</v>
      </c>
      <c r="CJ67" s="248">
        <f xml:space="preserve"> 'FS Qtr'!CJ$19</f>
        <v>411.5976262405033</v>
      </c>
      <c r="CK67" s="248">
        <f xml:space="preserve"> 'FS Qtr'!CK$19</f>
        <v>2840.1412827809459</v>
      </c>
      <c r="CL67" s="248">
        <f xml:space="preserve"> 'FS Qtr'!CL$19</f>
        <v>3261.6603811611271</v>
      </c>
      <c r="CM67" s="248">
        <f xml:space="preserve"> 'FS Qtr'!CM$19</f>
        <v>381.27987556321631</v>
      </c>
      <c r="CN67" s="248">
        <f xml:space="preserve"> 'FS Qtr'!CN$19</f>
        <v>381.27987556321767</v>
      </c>
      <c r="CO67" s="248">
        <f xml:space="preserve"> 'FS Qtr'!CO$19</f>
        <v>2797.1588534318294</v>
      </c>
      <c r="CP67" s="248">
        <f xml:space="preserve"> 'FS Qtr'!CP$19</f>
        <v>3216.5808418698211</v>
      </c>
      <c r="CQ67" s="248">
        <f xml:space="preserve"> 'FS Qtr'!CQ$19</f>
        <v>350.53058754354169</v>
      </c>
      <c r="CR67" s="248">
        <f xml:space="preserve"> 'FS Qtr'!CR$19</f>
        <v>350.53058754354305</v>
      </c>
      <c r="CS67" s="248">
        <f xml:space="preserve"> 'FS Qtr'!CS$19</f>
        <v>2753.7933357938559</v>
      </c>
      <c r="CT67" s="248">
        <f xml:space="preserve"> 'FS Qtr'!CT$19</f>
        <v>3171.1286476724531</v>
      </c>
      <c r="CU67" s="248">
        <f xml:space="preserve"> 'FS Qtr'!CU$19</f>
        <v>319.33734983535891</v>
      </c>
      <c r="CV67" s="248">
        <f xml:space="preserve"> 'FS Qtr'!CV$19</f>
        <v>319.33734983536073</v>
      </c>
      <c r="CW67" s="248">
        <f xml:space="preserve"> 'FS Qtr'!CW$19</f>
        <v>2710.0317124983826</v>
      </c>
      <c r="CX67" s="248">
        <f xml:space="preserve"> 'FS Qtr'!CX$19</f>
        <v>3125.290729293009</v>
      </c>
      <c r="CY67" s="248">
        <f xml:space="preserve"> 'FS Qtr'!CY$19</f>
        <v>287.68744786306269</v>
      </c>
      <c r="CZ67" s="248">
        <f xml:space="preserve"> 'FS Qtr'!CZ$19</f>
        <v>287.68744786306405</v>
      </c>
      <c r="DA67" s="248">
        <f xml:space="preserve"> 'FS Qtr'!DA$19</f>
        <v>2665.8606578577887</v>
      </c>
      <c r="DB67" s="248">
        <f xml:space="preserve"> 'FS Qtr'!DB$19</f>
        <v>3079.0537093947291</v>
      </c>
      <c r="DC67" s="248">
        <f xml:space="preserve"> 'FS Qtr'!DC$19</f>
        <v>255.56785722562921</v>
      </c>
      <c r="DD67" s="248">
        <f xml:space="preserve"> 'FS Qtr'!DD$19</f>
        <v>255.56785722563058</v>
      </c>
      <c r="DE67" s="248">
        <f xml:space="preserve"> 'FS Qtr'!DE$19</f>
        <v>2621.2665300723388</v>
      </c>
      <c r="DF67" s="248">
        <f xml:space="preserve"> 'FS Qtr'!DF$19</f>
        <v>3032.403894785713</v>
      </c>
      <c r="DG67" s="248">
        <f xml:space="preserve"> 'FS Qtr'!DG$19</f>
        <v>222.96523591098611</v>
      </c>
      <c r="DH67" s="248">
        <f xml:space="preserve"> 'FS Qtr'!DH$19</f>
        <v>222.96523591098747</v>
      </c>
      <c r="DI67" s="248">
        <f xml:space="preserve"> 'FS Qtr'!DI$19</f>
        <v>3.9188679693324962E-13</v>
      </c>
      <c r="DJ67" s="248">
        <f xml:space="preserve"> 'FS Qtr'!DJ$19</f>
        <v>3.96284867747454E-13</v>
      </c>
      <c r="DK67" s="248">
        <f xml:space="preserve"> 'FS Qtr'!DK$19</f>
        <v>3.963601739087608E-13</v>
      </c>
      <c r="DL67" s="248">
        <f xml:space="preserve"> 'FS Qtr'!DL$19</f>
        <v>3.8779030546720606E-13</v>
      </c>
      <c r="DM67" s="248">
        <f xml:space="preserve"> 'FS Qtr'!DM$19</f>
        <v>3.9218598885781826E-13</v>
      </c>
      <c r="DN67" s="248">
        <f xml:space="preserve"> 'FS Qtr'!DN$19</f>
        <v>3.9654592910665087E-13</v>
      </c>
      <c r="DO67" s="248">
        <f xml:space="preserve"> 'FS Qtr'!DO$19</f>
        <v>3.9659487811150037E-13</v>
      </c>
      <c r="DP67" s="248">
        <f xml:space="preserve"> 'FS Qtr'!DP$19</f>
        <v>3.9237469081854214E-13</v>
      </c>
      <c r="DQ67" s="248">
        <f xml:space="preserve"> 'FS Qtr'!DQ$19</f>
        <v>3.9243055653059855E-13</v>
      </c>
      <c r="DR67" s="248">
        <f xml:space="preserve"> 'FS Qtr'!DR$19</f>
        <v>3.9683460272499362E-13</v>
      </c>
      <c r="DS67" s="248">
        <f xml:space="preserve"> 'FS Qtr'!DS$19</f>
        <v>3.9688857214059674E-13</v>
      </c>
      <c r="DT67" s="248">
        <f xml:space="preserve"> 'FS Qtr'!DT$19</f>
        <v>3.8834773476992266E-13</v>
      </c>
      <c r="DU67" s="248">
        <f xml:space="preserve"> 'FS Qtr'!DU$19</f>
        <v>3.9273223137570314E-13</v>
      </c>
      <c r="DV67" s="248">
        <f xml:space="preserve"> 'FS Qtr'!DV$19</f>
        <v>3.9709942939225581E-13</v>
      </c>
      <c r="DW67" s="248">
        <f xml:space="preserve"> 'FS Qtr'!DW$19</f>
        <v>3.9717348045087421E-13</v>
      </c>
      <c r="DX67" s="248">
        <f xml:space="preserve"> 'FS Qtr'!DX$19</f>
        <v>3.8861785469634927E-13</v>
      </c>
      <c r="DY67" s="248">
        <f xml:space="preserve"> 'FS Qtr'!DY$19</f>
        <v>3.9298052342928722E-13</v>
      </c>
      <c r="DZ67" s="248">
        <f xml:space="preserve"> 'FS Qtr'!DZ$19</f>
        <v>3.9735170503263363E-13</v>
      </c>
      <c r="EA67" s="248">
        <f xml:space="preserve"> 'FS Qtr'!EA$19</f>
        <v>3.9743454181007103E-13</v>
      </c>
      <c r="EB67" s="248">
        <f xml:space="preserve"> 'FS Qtr'!EB$19</f>
        <v>3.8884131754457484E-13</v>
      </c>
      <c r="EC67" s="248">
        <f xml:space="preserve"> 'FS Qtr'!EC$19</f>
        <v>3.9321764234045992E-13</v>
      </c>
      <c r="ED67" s="248">
        <f xml:space="preserve"> 'FS Qtr'!ED$19</f>
        <v>3.9763033782946879E-13</v>
      </c>
      <c r="EE67" s="248">
        <f xml:space="preserve"> 'FS Qtr'!EE$19</f>
        <v>3.9769685827195654E-13</v>
      </c>
      <c r="EF67" s="248">
        <f xml:space="preserve"> 'FS Qtr'!EF$19</f>
        <v>3.9343986372841759E-13</v>
      </c>
      <c r="EG67" s="248">
        <f xml:space="preserve"> 'FS Qtr'!EG$19</f>
        <v>3.9352428302663615E-13</v>
      </c>
      <c r="EH67" s="248">
        <f xml:space="preserve"> 'FS Qtr'!EH$19</f>
        <v>3.9790269511286174E-13</v>
      </c>
      <c r="EI67" s="248">
        <f xml:space="preserve"> 'FS Qtr'!EI$19</f>
        <v>3.9798051147954537E-13</v>
      </c>
      <c r="EJ67" s="248">
        <f xml:space="preserve"> 'FS Qtr'!EJ$19</f>
        <v>3.893827852152754E-13</v>
      </c>
      <c r="EK67" s="248">
        <f xml:space="preserve"> 'FS Qtr'!EK$19</f>
        <v>3.9379740428557849E-13</v>
      </c>
      <c r="EL67" s="248">
        <f xml:space="preserve"> 'FS Qtr'!EL$19</f>
        <v>3.9820642996346579E-13</v>
      </c>
      <c r="EM67" s="248">
        <f xml:space="preserve"> 'FS Qtr'!EM$19</f>
        <v>3.9825412386562686E-13</v>
      </c>
      <c r="EN67" s="248">
        <f xml:space="preserve"> 'FS Qtr'!EN$19</f>
        <v>3.8964308259892277E-13</v>
      </c>
      <c r="EO67" s="248">
        <f xml:space="preserve"> 'FS Qtr'!EO$19</f>
        <v>3.9402831589541165E-13</v>
      </c>
      <c r="EP67" s="248">
        <f xml:space="preserve"> 'FS Qtr'!EP$19</f>
        <v>3.9841603211243642E-13</v>
      </c>
      <c r="EQ67" s="248">
        <f xml:space="preserve"> 'FS Qtr'!EQ$19</f>
        <v>3.9849008317105477E-13</v>
      </c>
      <c r="ER67" s="248">
        <f xml:space="preserve"> 'FS Qtr'!ER$19</f>
        <v>3.8989478525763847E-13</v>
      </c>
      <c r="ES67" s="248">
        <f xml:space="preserve"> 'FS Qtr'!ES$19</f>
        <v>3.9431385175703332E-13</v>
      </c>
      <c r="ET67" s="248">
        <f xml:space="preserve"> 'FS Qtr'!ET$19</f>
        <v>3.98732317989925E-13</v>
      </c>
      <c r="EU67" s="248">
        <f xml:space="preserve"> 'FS Qtr'!EU$19</f>
        <v>3.9881264456198552E-13</v>
      </c>
      <c r="EV67" s="248">
        <f xml:space="preserve"> 'FS Qtr'!EV$19</f>
        <v>3.9452117562177592E-13</v>
      </c>
      <c r="EW67" s="248">
        <f xml:space="preserve"> 'FS Qtr'!EW$19</f>
        <v>3.9457083403249268E-13</v>
      </c>
      <c r="EX67" s="248">
        <f xml:space="preserve"> 'FS Qtr'!EX$19</f>
        <v>3.9898584873299117E-13</v>
      </c>
      <c r="EY67" s="248">
        <f xml:space="preserve"> 'FS Qtr'!EY$19</f>
        <v>3.9906240999698645E-13</v>
      </c>
      <c r="EZ67" s="248">
        <f xml:space="preserve"> 'FS Qtr'!EZ$19</f>
        <v>3.9045098674250767E-13</v>
      </c>
      <c r="FA67" s="248">
        <f xml:space="preserve"> 'FS Qtr'!FA$19</f>
        <v>3.9484767967223896E-13</v>
      </c>
      <c r="FB67" s="248">
        <f xml:space="preserve"> 'FS Qtr'!FB$19</f>
        <v>3.9926950194058004E-13</v>
      </c>
      <c r="FC67" s="248">
        <f xml:space="preserve"> 'FS Qtr'!FC$19</f>
        <v>3.993259815615602E-13</v>
      </c>
      <c r="FD67" s="248">
        <f xml:space="preserve"> 'FS Qtr'!FD$19</f>
        <v>3.9072356230462903E-13</v>
      </c>
      <c r="FE67" s="248">
        <f xml:space="preserve"> 'FS Qtr'!FE$19</f>
        <v>3.9513569845439638E-13</v>
      </c>
      <c r="FF67" s="248">
        <f xml:space="preserve"> 'FS Qtr'!FF$19</f>
        <v>3.9956319596967666E-13</v>
      </c>
      <c r="FG67" s="248">
        <f xml:space="preserve"> 'FS Qtr'!FG$19</f>
        <v>3.9963348172022959E-13</v>
      </c>
      <c r="FH67" s="248">
        <f xml:space="preserve"> 'FS Qtr'!FH$19</f>
        <v>3.9100104913814E-13</v>
      </c>
      <c r="FI67" s="248">
        <f xml:space="preserve"> 'FS Qtr'!FI$19</f>
        <v>3.9539888803119543E-13</v>
      </c>
      <c r="FJ67" s="248">
        <f xml:space="preserve"> 'FS Qtr'!FJ$19</f>
        <v>3.9983806345844644E-13</v>
      </c>
      <c r="FK67" s="248">
        <f xml:space="preserve"> 'FS Qtr'!FK$19</f>
        <v>3.9989203287404962E-13</v>
      </c>
      <c r="FL67" s="248">
        <f xml:space="preserve"> 'FS Qtr'!FL$19</f>
        <v>3.9562607526022475E-13</v>
      </c>
      <c r="FM67" s="248">
        <f xml:space="preserve"> 'FS Qtr'!FM$19</f>
        <v>3.9568566535308495E-13</v>
      </c>
      <c r="FN67" s="248">
        <f xml:space="preserve"> 'FS Qtr'!FN$19</f>
        <v>4.0012297176872387E-13</v>
      </c>
      <c r="FO67" s="248">
        <f xml:space="preserve"> 'FS Qtr'!FO$19</f>
        <v>4.0020329834078438E-13</v>
      </c>
      <c r="FP67" s="248">
        <f xml:space="preserve"> 'FS Qtr'!FP$19</f>
        <v>3.9159408515843105E-13</v>
      </c>
      <c r="FQ67" s="248">
        <f xml:space="preserve"> 'FS Qtr'!FQ$19</f>
        <v>3.9601961816515538E-13</v>
      </c>
      <c r="FR67" s="248">
        <f xml:space="preserve"> 'FS Qtr'!FR$19</f>
        <v>4.0044051274890084E-13</v>
      </c>
      <c r="FS67" s="248">
        <f xml:space="preserve"> 'FS Qtr'!FS$19</f>
        <v>4.0051456380751919E-13</v>
      </c>
      <c r="FT67" s="248">
        <f xml:space="preserve"> 'FS Qtr'!FT$19</f>
        <v>3.9189612834888984E-13</v>
      </c>
      <c r="FU67" s="248">
        <f xml:space="preserve"> 'FS Qtr'!FU$19</f>
        <v>3.9631384424865249E-13</v>
      </c>
      <c r="FV67" s="248">
        <f xml:space="preserve"> 'FS Qtr'!FV$19</f>
        <v>4.0073295167530881E-13</v>
      </c>
      <c r="FW67" s="248">
        <f xml:space="preserve"> 'FS Qtr'!FW$19</f>
        <v>4.0078190068015827E-13</v>
      </c>
      <c r="FX67" s="248">
        <f xml:space="preserve"> 'FS Qtr'!FX$19</f>
        <v>3.9214291973621583E-13</v>
      </c>
      <c r="FY67" s="248">
        <f xml:space="preserve"> 'FS Qtr'!FY$19</f>
        <v>3.9658075820625523E-13</v>
      </c>
      <c r="FZ67" s="248">
        <f xml:space="preserve"> 'FS Qtr'!FZ$19</f>
        <v>4.0099024772644035E-13</v>
      </c>
      <c r="GA67" s="248">
        <f xml:space="preserve"> 'FS Qtr'!GA$19</f>
        <v>4.0107684981194328E-13</v>
      </c>
      <c r="GB67" s="248">
        <f xml:space="preserve"> 'FS Qtr'!GB$19</f>
        <v>3.9676449432590742E-13</v>
      </c>
      <c r="GC67" s="248">
        <f xml:space="preserve"> 'FS Qtr'!GC$19</f>
        <v>3.9685760384600152E-13</v>
      </c>
      <c r="GD67" s="248">
        <f xml:space="preserve"> 'FS Qtr'!GD$19</f>
        <v>4.0130276829586371E-13</v>
      </c>
      <c r="GE67" s="248">
        <f xml:space="preserve"> 'FS Qtr'!GE$19</f>
        <v>4.0136677853297442E-13</v>
      </c>
      <c r="GF67" s="248">
        <f xml:space="preserve"> 'FS Qtr'!GF$19</f>
        <v>3.9270648812816945E-13</v>
      </c>
      <c r="GG67" s="248">
        <f xml:space="preserve"> 'FS Qtr'!GG$19</f>
        <v>3.9711955196253262E-13</v>
      </c>
      <c r="GH67" s="248">
        <f xml:space="preserve"> 'FS Qtr'!GH$19</f>
        <v>4.0157638068194505E-13</v>
      </c>
      <c r="GI67" s="248">
        <f xml:space="preserve"> 'FS Qtr'!GI$19</f>
        <v>4.0166925828089008E-13</v>
      </c>
      <c r="GJ67" s="248">
        <f xml:space="preserve"> 'FS Qtr'!GJ$19</f>
        <v>3.9301467040786521E-13</v>
      </c>
    </row>
    <row r="68" spans="1:192" x14ac:dyDescent="0.35">
      <c r="E68" s="12" t="s">
        <v>257</v>
      </c>
      <c r="F68" s="361">
        <f xml:space="preserve"> SUM(J66:GJ66) / SUM(J67:GJ67)</f>
        <v>0.20000000000000004</v>
      </c>
      <c r="G68" s="12" t="s">
        <v>108</v>
      </c>
    </row>
    <row r="70" spans="1:192" x14ac:dyDescent="0.35">
      <c r="B70" s="15" t="s">
        <v>250</v>
      </c>
    </row>
    <row r="72" spans="1:192" s="293" customFormat="1" x14ac:dyDescent="0.35">
      <c r="A72" s="288"/>
      <c r="B72" s="288"/>
      <c r="C72" s="289"/>
      <c r="D72" s="290"/>
      <c r="E72" s="523" t="str">
        <f xml:space="preserve"> InpC!E$126</f>
        <v xml:space="preserve">Tax losses carried forward - initial balance </v>
      </c>
      <c r="F72" s="523">
        <f xml:space="preserve"> InpC!F$126</f>
        <v>0</v>
      </c>
      <c r="G72" s="523" t="str">
        <f xml:space="preserve"> InpC!G$126</f>
        <v>$ 000s</v>
      </c>
      <c r="H72" s="292"/>
      <c r="I72" s="292"/>
      <c r="J72" s="291"/>
      <c r="K72" s="291"/>
      <c r="L72" s="291"/>
      <c r="M72" s="291"/>
      <c r="N72" s="291"/>
      <c r="O72" s="291"/>
      <c r="P72" s="291"/>
      <c r="Q72" s="291"/>
      <c r="R72" s="291"/>
      <c r="S72" s="291"/>
      <c r="T72" s="291"/>
      <c r="U72" s="291"/>
      <c r="V72" s="291"/>
      <c r="W72" s="291"/>
      <c r="X72" s="291"/>
      <c r="Y72" s="291"/>
      <c r="Z72" s="291"/>
      <c r="AA72" s="291"/>
      <c r="AB72" s="291"/>
      <c r="AC72" s="291"/>
      <c r="AD72" s="291"/>
      <c r="AE72" s="291"/>
      <c r="AF72" s="291"/>
      <c r="AG72" s="291"/>
      <c r="AH72" s="291"/>
      <c r="AI72" s="291"/>
      <c r="AJ72" s="291"/>
      <c r="AK72" s="291"/>
      <c r="AL72" s="291"/>
      <c r="AM72" s="291"/>
      <c r="AN72" s="291"/>
      <c r="AO72" s="291"/>
      <c r="AP72" s="291"/>
      <c r="AQ72" s="291"/>
      <c r="AR72" s="291"/>
      <c r="AS72" s="291"/>
      <c r="AT72" s="291"/>
      <c r="AU72" s="291"/>
      <c r="AV72" s="291"/>
      <c r="AW72" s="291"/>
      <c r="AX72" s="291"/>
      <c r="AY72" s="291"/>
      <c r="AZ72" s="291"/>
      <c r="BA72" s="291"/>
      <c r="BB72" s="291"/>
      <c r="BC72" s="291"/>
      <c r="BD72" s="291"/>
      <c r="BE72" s="291"/>
      <c r="BF72" s="291"/>
      <c r="BG72" s="291"/>
      <c r="BH72" s="291"/>
      <c r="BI72" s="291"/>
      <c r="BJ72" s="291"/>
      <c r="BK72" s="291"/>
      <c r="BL72" s="291"/>
      <c r="BM72" s="291"/>
      <c r="BN72" s="291"/>
      <c r="BO72" s="291"/>
      <c r="BP72" s="291"/>
      <c r="BQ72" s="291"/>
      <c r="BR72" s="291"/>
      <c r="BS72" s="291"/>
      <c r="BT72" s="291"/>
      <c r="BU72" s="291"/>
      <c r="BV72" s="291"/>
      <c r="BW72" s="291"/>
      <c r="BX72" s="291"/>
      <c r="BY72" s="291"/>
      <c r="BZ72" s="291"/>
      <c r="CA72" s="291"/>
      <c r="CB72" s="291"/>
      <c r="CC72" s="291"/>
      <c r="CD72" s="291"/>
      <c r="CE72" s="291"/>
      <c r="CF72" s="291"/>
      <c r="CG72" s="291"/>
      <c r="CH72" s="291"/>
      <c r="CI72" s="291"/>
      <c r="CJ72" s="291"/>
      <c r="CK72" s="291"/>
      <c r="CL72" s="291"/>
      <c r="CM72" s="291"/>
      <c r="CN72" s="291"/>
      <c r="CO72" s="291"/>
      <c r="CP72" s="291"/>
      <c r="CQ72" s="291"/>
      <c r="CR72" s="291"/>
      <c r="CS72" s="291"/>
      <c r="CT72" s="291"/>
      <c r="CU72" s="291"/>
      <c r="CV72" s="291"/>
      <c r="CW72" s="291"/>
      <c r="CX72" s="291"/>
      <c r="CY72" s="291"/>
      <c r="CZ72" s="291"/>
      <c r="DA72" s="291"/>
      <c r="DB72" s="291"/>
      <c r="DC72" s="291"/>
      <c r="DD72" s="291"/>
      <c r="DE72" s="291"/>
      <c r="DF72" s="291"/>
      <c r="DG72" s="291"/>
      <c r="DH72" s="291"/>
      <c r="DI72" s="291"/>
      <c r="DJ72" s="291"/>
      <c r="DK72" s="291"/>
      <c r="DL72" s="291"/>
      <c r="DM72" s="291"/>
      <c r="DN72" s="291"/>
      <c r="DO72" s="291"/>
      <c r="DP72" s="291"/>
      <c r="DQ72" s="291"/>
      <c r="DR72" s="291"/>
      <c r="DS72" s="291"/>
      <c r="DT72" s="291"/>
      <c r="DU72" s="291"/>
      <c r="DV72" s="291"/>
      <c r="DW72" s="291"/>
      <c r="DX72" s="291"/>
      <c r="DY72" s="291"/>
      <c r="DZ72" s="291"/>
      <c r="EA72" s="291"/>
      <c r="EB72" s="291"/>
      <c r="EC72" s="291"/>
      <c r="ED72" s="291"/>
      <c r="EE72" s="291"/>
      <c r="EF72" s="291"/>
      <c r="EG72" s="291"/>
      <c r="EH72" s="291"/>
      <c r="EI72" s="291"/>
      <c r="EJ72" s="291"/>
      <c r="EK72" s="291"/>
      <c r="EL72" s="291"/>
      <c r="EM72" s="291"/>
      <c r="EN72" s="291"/>
      <c r="EO72" s="291"/>
      <c r="EP72" s="291"/>
      <c r="EQ72" s="291"/>
      <c r="ER72" s="291"/>
      <c r="ES72" s="291"/>
      <c r="ET72" s="291"/>
      <c r="EU72" s="291"/>
      <c r="EV72" s="291"/>
      <c r="EW72" s="291"/>
      <c r="EX72" s="291"/>
      <c r="EY72" s="291"/>
      <c r="EZ72" s="291"/>
      <c r="FA72" s="291"/>
      <c r="FB72" s="291"/>
      <c r="FC72" s="291"/>
      <c r="FD72" s="291"/>
      <c r="FE72" s="291"/>
      <c r="FF72" s="291"/>
      <c r="FG72" s="291"/>
      <c r="FH72" s="291"/>
      <c r="FI72" s="291"/>
      <c r="FJ72" s="291"/>
      <c r="FK72" s="291"/>
      <c r="FL72" s="291"/>
      <c r="FM72" s="291"/>
      <c r="FN72" s="291"/>
      <c r="FO72" s="291"/>
      <c r="FP72" s="291"/>
      <c r="FQ72" s="291"/>
      <c r="FR72" s="291"/>
      <c r="FS72" s="291"/>
      <c r="FT72" s="291"/>
      <c r="FU72" s="291"/>
      <c r="FV72" s="291"/>
      <c r="FW72" s="291"/>
      <c r="FX72" s="291"/>
      <c r="FY72" s="291"/>
      <c r="FZ72" s="291"/>
      <c r="GA72" s="291"/>
      <c r="GB72" s="291"/>
      <c r="GC72" s="291"/>
      <c r="GD72" s="291"/>
      <c r="GE72" s="291"/>
      <c r="GF72" s="291"/>
      <c r="GG72" s="291"/>
      <c r="GH72" s="291"/>
      <c r="GI72" s="291"/>
      <c r="GJ72" s="291"/>
    </row>
    <row r="73" spans="1:192" s="275" customFormat="1" x14ac:dyDescent="0.35">
      <c r="A73" s="15"/>
      <c r="B73" s="15"/>
      <c r="C73" s="21"/>
      <c r="D73" s="60"/>
      <c r="E73" s="301" t="str">
        <f xml:space="preserve"> Time!E$76</f>
        <v>Financial close date flag</v>
      </c>
      <c r="F73" s="301">
        <f xml:space="preserve"> Time!F$76</f>
        <v>0</v>
      </c>
      <c r="G73" s="301" t="str">
        <f xml:space="preserve"> Time!G$76</f>
        <v>flag</v>
      </c>
      <c r="H73" s="301">
        <f xml:space="preserve"> Time!H$76</f>
        <v>1</v>
      </c>
      <c r="I73" s="301">
        <f xml:space="preserve"> Time!I$76</f>
        <v>0</v>
      </c>
      <c r="J73" s="301">
        <f xml:space="preserve"> Time!J$76</f>
        <v>0</v>
      </c>
      <c r="K73" s="301">
        <f xml:space="preserve"> Time!K$76</f>
        <v>0</v>
      </c>
      <c r="L73" s="301">
        <f xml:space="preserve"> Time!L$76</f>
        <v>1</v>
      </c>
      <c r="M73" s="301">
        <f xml:space="preserve"> Time!M$76</f>
        <v>0</v>
      </c>
      <c r="N73" s="301">
        <f xml:space="preserve"> Time!N$76</f>
        <v>0</v>
      </c>
      <c r="O73" s="301">
        <f xml:space="preserve"> Time!O$76</f>
        <v>0</v>
      </c>
      <c r="P73" s="301">
        <f xml:space="preserve"> Time!P$76</f>
        <v>0</v>
      </c>
      <c r="Q73" s="301">
        <f xml:space="preserve"> Time!Q$76</f>
        <v>0</v>
      </c>
      <c r="R73" s="301">
        <f xml:space="preserve"> Time!R$76</f>
        <v>0</v>
      </c>
      <c r="S73" s="301">
        <f xml:space="preserve"> Time!S$76</f>
        <v>0</v>
      </c>
      <c r="T73" s="301">
        <f xml:space="preserve"> Time!T$76</f>
        <v>0</v>
      </c>
      <c r="U73" s="301">
        <f xml:space="preserve"> Time!U$76</f>
        <v>0</v>
      </c>
      <c r="V73" s="301">
        <f xml:space="preserve"> Time!V$76</f>
        <v>0</v>
      </c>
      <c r="W73" s="301">
        <f xml:space="preserve"> Time!W$76</f>
        <v>0</v>
      </c>
      <c r="X73" s="301">
        <f xml:space="preserve"> Time!X$76</f>
        <v>0</v>
      </c>
      <c r="Y73" s="301">
        <f xml:space="preserve"> Time!Y$76</f>
        <v>0</v>
      </c>
      <c r="Z73" s="301">
        <f xml:space="preserve"> Time!Z$76</f>
        <v>0</v>
      </c>
      <c r="AA73" s="301">
        <f xml:space="preserve"> Time!AA$76</f>
        <v>0</v>
      </c>
      <c r="AB73" s="301">
        <f xml:space="preserve"> Time!AB$76</f>
        <v>0</v>
      </c>
      <c r="AC73" s="301">
        <f xml:space="preserve"> Time!AC$76</f>
        <v>0</v>
      </c>
      <c r="AD73" s="301">
        <f xml:space="preserve"> Time!AD$76</f>
        <v>0</v>
      </c>
      <c r="AE73" s="301">
        <f xml:space="preserve"> Time!AE$76</f>
        <v>0</v>
      </c>
      <c r="AF73" s="301">
        <f xml:space="preserve"> Time!AF$76</f>
        <v>0</v>
      </c>
      <c r="AG73" s="301">
        <f xml:space="preserve"> Time!AG$76</f>
        <v>0</v>
      </c>
      <c r="AH73" s="301">
        <f xml:space="preserve"> Time!AH$76</f>
        <v>0</v>
      </c>
      <c r="AI73" s="301">
        <f xml:space="preserve"> Time!AI$76</f>
        <v>0</v>
      </c>
      <c r="AJ73" s="301">
        <f xml:space="preserve"> Time!AJ$76</f>
        <v>0</v>
      </c>
      <c r="AK73" s="301">
        <f xml:space="preserve"> Time!AK$76</f>
        <v>0</v>
      </c>
      <c r="AL73" s="301">
        <f xml:space="preserve"> Time!AL$76</f>
        <v>0</v>
      </c>
      <c r="AM73" s="301">
        <f xml:space="preserve"> Time!AM$76</f>
        <v>0</v>
      </c>
      <c r="AN73" s="301">
        <f xml:space="preserve"> Time!AN$76</f>
        <v>0</v>
      </c>
      <c r="AO73" s="301">
        <f xml:space="preserve"> Time!AO$76</f>
        <v>0</v>
      </c>
      <c r="AP73" s="301">
        <f xml:space="preserve"> Time!AP$76</f>
        <v>0</v>
      </c>
      <c r="AQ73" s="301">
        <f xml:space="preserve"> Time!AQ$76</f>
        <v>0</v>
      </c>
      <c r="AR73" s="301">
        <f xml:space="preserve"> Time!AR$76</f>
        <v>0</v>
      </c>
      <c r="AS73" s="301">
        <f xml:space="preserve"> Time!AS$76</f>
        <v>0</v>
      </c>
      <c r="AT73" s="301">
        <f xml:space="preserve"> Time!AT$76</f>
        <v>0</v>
      </c>
      <c r="AU73" s="301">
        <f xml:space="preserve"> Time!AU$76</f>
        <v>0</v>
      </c>
      <c r="AV73" s="301">
        <f xml:space="preserve"> Time!AV$76</f>
        <v>0</v>
      </c>
      <c r="AW73" s="301">
        <f xml:space="preserve"> Time!AW$76</f>
        <v>0</v>
      </c>
      <c r="AX73" s="301">
        <f xml:space="preserve"> Time!AX$76</f>
        <v>0</v>
      </c>
      <c r="AY73" s="301">
        <f xml:space="preserve"> Time!AY$76</f>
        <v>0</v>
      </c>
      <c r="AZ73" s="301">
        <f xml:space="preserve"> Time!AZ$76</f>
        <v>0</v>
      </c>
      <c r="BA73" s="301">
        <f xml:space="preserve"> Time!BA$76</f>
        <v>0</v>
      </c>
      <c r="BB73" s="301">
        <f xml:space="preserve"> Time!BB$76</f>
        <v>0</v>
      </c>
      <c r="BC73" s="301">
        <f xml:space="preserve"> Time!BC$76</f>
        <v>0</v>
      </c>
      <c r="BD73" s="301">
        <f xml:space="preserve"> Time!BD$76</f>
        <v>0</v>
      </c>
      <c r="BE73" s="301">
        <f xml:space="preserve"> Time!BE$76</f>
        <v>0</v>
      </c>
      <c r="BF73" s="301">
        <f xml:space="preserve"> Time!BF$76</f>
        <v>0</v>
      </c>
      <c r="BG73" s="301">
        <f xml:space="preserve"> Time!BG$76</f>
        <v>0</v>
      </c>
      <c r="BH73" s="301">
        <f xml:space="preserve"> Time!BH$76</f>
        <v>0</v>
      </c>
      <c r="BI73" s="301">
        <f xml:space="preserve"> Time!BI$76</f>
        <v>0</v>
      </c>
      <c r="BJ73" s="301">
        <f xml:space="preserve"> Time!BJ$76</f>
        <v>0</v>
      </c>
      <c r="BK73" s="301">
        <f xml:space="preserve"> Time!BK$76</f>
        <v>0</v>
      </c>
      <c r="BL73" s="301">
        <f xml:space="preserve"> Time!BL$76</f>
        <v>0</v>
      </c>
      <c r="BM73" s="301">
        <f xml:space="preserve"> Time!BM$76</f>
        <v>0</v>
      </c>
      <c r="BN73" s="301">
        <f xml:space="preserve"> Time!BN$76</f>
        <v>0</v>
      </c>
      <c r="BO73" s="301">
        <f xml:space="preserve"> Time!BO$76</f>
        <v>0</v>
      </c>
      <c r="BP73" s="301">
        <f xml:space="preserve"> Time!BP$76</f>
        <v>0</v>
      </c>
      <c r="BQ73" s="301">
        <f xml:space="preserve"> Time!BQ$76</f>
        <v>0</v>
      </c>
      <c r="BR73" s="301">
        <f xml:space="preserve"> Time!BR$76</f>
        <v>0</v>
      </c>
      <c r="BS73" s="301">
        <f xml:space="preserve"> Time!BS$76</f>
        <v>0</v>
      </c>
      <c r="BT73" s="301">
        <f xml:space="preserve"> Time!BT$76</f>
        <v>0</v>
      </c>
      <c r="BU73" s="301">
        <f xml:space="preserve"> Time!BU$76</f>
        <v>0</v>
      </c>
      <c r="BV73" s="301">
        <f xml:space="preserve"> Time!BV$76</f>
        <v>0</v>
      </c>
      <c r="BW73" s="301">
        <f xml:space="preserve"> Time!BW$76</f>
        <v>0</v>
      </c>
      <c r="BX73" s="301">
        <f xml:space="preserve"> Time!BX$76</f>
        <v>0</v>
      </c>
      <c r="BY73" s="301">
        <f xml:space="preserve"> Time!BY$76</f>
        <v>0</v>
      </c>
      <c r="BZ73" s="301">
        <f xml:space="preserve"> Time!BZ$76</f>
        <v>0</v>
      </c>
      <c r="CA73" s="301">
        <f xml:space="preserve"> Time!CA$76</f>
        <v>0</v>
      </c>
      <c r="CB73" s="301">
        <f xml:space="preserve"> Time!CB$76</f>
        <v>0</v>
      </c>
      <c r="CC73" s="301">
        <f xml:space="preserve"> Time!CC$76</f>
        <v>0</v>
      </c>
      <c r="CD73" s="301">
        <f xml:space="preserve"> Time!CD$76</f>
        <v>0</v>
      </c>
      <c r="CE73" s="301">
        <f xml:space="preserve"> Time!CE$76</f>
        <v>0</v>
      </c>
      <c r="CF73" s="301">
        <f xml:space="preserve"> Time!CF$76</f>
        <v>0</v>
      </c>
      <c r="CG73" s="301">
        <f xml:space="preserve"> Time!CG$76</f>
        <v>0</v>
      </c>
      <c r="CH73" s="301">
        <f xml:space="preserve"> Time!CH$76</f>
        <v>0</v>
      </c>
      <c r="CI73" s="301">
        <f xml:space="preserve"> Time!CI$76</f>
        <v>0</v>
      </c>
      <c r="CJ73" s="301">
        <f xml:space="preserve"> Time!CJ$76</f>
        <v>0</v>
      </c>
      <c r="CK73" s="301">
        <f xml:space="preserve"> Time!CK$76</f>
        <v>0</v>
      </c>
      <c r="CL73" s="301">
        <f xml:space="preserve"> Time!CL$76</f>
        <v>0</v>
      </c>
      <c r="CM73" s="301">
        <f xml:space="preserve"> Time!CM$76</f>
        <v>0</v>
      </c>
      <c r="CN73" s="301">
        <f xml:space="preserve"> Time!CN$76</f>
        <v>0</v>
      </c>
      <c r="CO73" s="301">
        <f xml:space="preserve"> Time!CO$76</f>
        <v>0</v>
      </c>
      <c r="CP73" s="301">
        <f xml:space="preserve"> Time!CP$76</f>
        <v>0</v>
      </c>
      <c r="CQ73" s="301">
        <f xml:space="preserve"> Time!CQ$76</f>
        <v>0</v>
      </c>
      <c r="CR73" s="301">
        <f xml:space="preserve"> Time!CR$76</f>
        <v>0</v>
      </c>
      <c r="CS73" s="301">
        <f xml:space="preserve"> Time!CS$76</f>
        <v>0</v>
      </c>
      <c r="CT73" s="301">
        <f xml:space="preserve"> Time!CT$76</f>
        <v>0</v>
      </c>
      <c r="CU73" s="301">
        <f xml:space="preserve"> Time!CU$76</f>
        <v>0</v>
      </c>
      <c r="CV73" s="301">
        <f xml:space="preserve"> Time!CV$76</f>
        <v>0</v>
      </c>
      <c r="CW73" s="301">
        <f xml:space="preserve"> Time!CW$76</f>
        <v>0</v>
      </c>
      <c r="CX73" s="301">
        <f xml:space="preserve"> Time!CX$76</f>
        <v>0</v>
      </c>
      <c r="CY73" s="301">
        <f xml:space="preserve"> Time!CY$76</f>
        <v>0</v>
      </c>
      <c r="CZ73" s="301">
        <f xml:space="preserve"> Time!CZ$76</f>
        <v>0</v>
      </c>
      <c r="DA73" s="301">
        <f xml:space="preserve"> Time!DA$76</f>
        <v>0</v>
      </c>
      <c r="DB73" s="301">
        <f xml:space="preserve"> Time!DB$76</f>
        <v>0</v>
      </c>
      <c r="DC73" s="301">
        <f xml:space="preserve"> Time!DC$76</f>
        <v>0</v>
      </c>
      <c r="DD73" s="301">
        <f xml:space="preserve"> Time!DD$76</f>
        <v>0</v>
      </c>
      <c r="DE73" s="301">
        <f xml:space="preserve"> Time!DE$76</f>
        <v>0</v>
      </c>
      <c r="DF73" s="301">
        <f xml:space="preserve"> Time!DF$76</f>
        <v>0</v>
      </c>
      <c r="DG73" s="301">
        <f xml:space="preserve"> Time!DG$76</f>
        <v>0</v>
      </c>
      <c r="DH73" s="301">
        <f xml:space="preserve"> Time!DH$76</f>
        <v>0</v>
      </c>
      <c r="DI73" s="301">
        <f xml:space="preserve"> Time!DI$76</f>
        <v>0</v>
      </c>
      <c r="DJ73" s="301">
        <f xml:space="preserve"> Time!DJ$76</f>
        <v>0</v>
      </c>
      <c r="DK73" s="301">
        <f xml:space="preserve"> Time!DK$76</f>
        <v>0</v>
      </c>
      <c r="DL73" s="301">
        <f xml:space="preserve"> Time!DL$76</f>
        <v>0</v>
      </c>
      <c r="DM73" s="301">
        <f xml:space="preserve"> Time!DM$76</f>
        <v>0</v>
      </c>
      <c r="DN73" s="301">
        <f xml:space="preserve"> Time!DN$76</f>
        <v>0</v>
      </c>
      <c r="DO73" s="301">
        <f xml:space="preserve"> Time!DO$76</f>
        <v>0</v>
      </c>
      <c r="DP73" s="301">
        <f xml:space="preserve"> Time!DP$76</f>
        <v>0</v>
      </c>
      <c r="DQ73" s="301">
        <f xml:space="preserve"> Time!DQ$76</f>
        <v>0</v>
      </c>
      <c r="DR73" s="301">
        <f xml:space="preserve"> Time!DR$76</f>
        <v>0</v>
      </c>
      <c r="DS73" s="301">
        <f xml:space="preserve"> Time!DS$76</f>
        <v>0</v>
      </c>
      <c r="DT73" s="301">
        <f xml:space="preserve"> Time!DT$76</f>
        <v>0</v>
      </c>
      <c r="DU73" s="301">
        <f xml:space="preserve"> Time!DU$76</f>
        <v>0</v>
      </c>
      <c r="DV73" s="301">
        <f xml:space="preserve"> Time!DV$76</f>
        <v>0</v>
      </c>
      <c r="DW73" s="301">
        <f xml:space="preserve"> Time!DW$76</f>
        <v>0</v>
      </c>
      <c r="DX73" s="301">
        <f xml:space="preserve"> Time!DX$76</f>
        <v>0</v>
      </c>
      <c r="DY73" s="301">
        <f xml:space="preserve"> Time!DY$76</f>
        <v>0</v>
      </c>
      <c r="DZ73" s="301">
        <f xml:space="preserve"> Time!DZ$76</f>
        <v>0</v>
      </c>
      <c r="EA73" s="301">
        <f xml:space="preserve"> Time!EA$76</f>
        <v>0</v>
      </c>
      <c r="EB73" s="301">
        <f xml:space="preserve"> Time!EB$76</f>
        <v>0</v>
      </c>
      <c r="EC73" s="301">
        <f xml:space="preserve"> Time!EC$76</f>
        <v>0</v>
      </c>
      <c r="ED73" s="301">
        <f xml:space="preserve"> Time!ED$76</f>
        <v>0</v>
      </c>
      <c r="EE73" s="301">
        <f xml:space="preserve"> Time!EE$76</f>
        <v>0</v>
      </c>
      <c r="EF73" s="301">
        <f xml:space="preserve"> Time!EF$76</f>
        <v>0</v>
      </c>
      <c r="EG73" s="301">
        <f xml:space="preserve"> Time!EG$76</f>
        <v>0</v>
      </c>
      <c r="EH73" s="301">
        <f xml:space="preserve"> Time!EH$76</f>
        <v>0</v>
      </c>
      <c r="EI73" s="301">
        <f xml:space="preserve"> Time!EI$76</f>
        <v>0</v>
      </c>
      <c r="EJ73" s="301">
        <f xml:space="preserve"> Time!EJ$76</f>
        <v>0</v>
      </c>
      <c r="EK73" s="301">
        <f xml:space="preserve"> Time!EK$76</f>
        <v>0</v>
      </c>
      <c r="EL73" s="301">
        <f xml:space="preserve"> Time!EL$76</f>
        <v>0</v>
      </c>
      <c r="EM73" s="301">
        <f xml:space="preserve"> Time!EM$76</f>
        <v>0</v>
      </c>
      <c r="EN73" s="301">
        <f xml:space="preserve"> Time!EN$76</f>
        <v>0</v>
      </c>
      <c r="EO73" s="301">
        <f xml:space="preserve"> Time!EO$76</f>
        <v>0</v>
      </c>
      <c r="EP73" s="301">
        <f xml:space="preserve"> Time!EP$76</f>
        <v>0</v>
      </c>
      <c r="EQ73" s="301">
        <f xml:space="preserve"> Time!EQ$76</f>
        <v>0</v>
      </c>
      <c r="ER73" s="301">
        <f xml:space="preserve"> Time!ER$76</f>
        <v>0</v>
      </c>
      <c r="ES73" s="301">
        <f xml:space="preserve"> Time!ES$76</f>
        <v>0</v>
      </c>
      <c r="ET73" s="301">
        <f xml:space="preserve"> Time!ET$76</f>
        <v>0</v>
      </c>
      <c r="EU73" s="301">
        <f xml:space="preserve"> Time!EU$76</f>
        <v>0</v>
      </c>
      <c r="EV73" s="301">
        <f xml:space="preserve"> Time!EV$76</f>
        <v>0</v>
      </c>
      <c r="EW73" s="301">
        <f xml:space="preserve"> Time!EW$76</f>
        <v>0</v>
      </c>
      <c r="EX73" s="301">
        <f xml:space="preserve"> Time!EX$76</f>
        <v>0</v>
      </c>
      <c r="EY73" s="301">
        <f xml:space="preserve"> Time!EY$76</f>
        <v>0</v>
      </c>
      <c r="EZ73" s="301">
        <f xml:space="preserve"> Time!EZ$76</f>
        <v>0</v>
      </c>
      <c r="FA73" s="301">
        <f xml:space="preserve"> Time!FA$76</f>
        <v>0</v>
      </c>
      <c r="FB73" s="301">
        <f xml:space="preserve"> Time!FB$76</f>
        <v>0</v>
      </c>
      <c r="FC73" s="301">
        <f xml:space="preserve"> Time!FC$76</f>
        <v>0</v>
      </c>
      <c r="FD73" s="301">
        <f xml:space="preserve"> Time!FD$76</f>
        <v>0</v>
      </c>
      <c r="FE73" s="301">
        <f xml:space="preserve"> Time!FE$76</f>
        <v>0</v>
      </c>
      <c r="FF73" s="301">
        <f xml:space="preserve"> Time!FF$76</f>
        <v>0</v>
      </c>
      <c r="FG73" s="301">
        <f xml:space="preserve"> Time!FG$76</f>
        <v>0</v>
      </c>
      <c r="FH73" s="301">
        <f xml:space="preserve"> Time!FH$76</f>
        <v>0</v>
      </c>
      <c r="FI73" s="301">
        <f xml:space="preserve"> Time!FI$76</f>
        <v>0</v>
      </c>
      <c r="FJ73" s="301">
        <f xml:space="preserve"> Time!FJ$76</f>
        <v>0</v>
      </c>
      <c r="FK73" s="301">
        <f xml:space="preserve"> Time!FK$76</f>
        <v>0</v>
      </c>
      <c r="FL73" s="301">
        <f xml:space="preserve"> Time!FL$76</f>
        <v>0</v>
      </c>
      <c r="FM73" s="301">
        <f xml:space="preserve"> Time!FM$76</f>
        <v>0</v>
      </c>
      <c r="FN73" s="301">
        <f xml:space="preserve"> Time!FN$76</f>
        <v>0</v>
      </c>
      <c r="FO73" s="301">
        <f xml:space="preserve"> Time!FO$76</f>
        <v>0</v>
      </c>
      <c r="FP73" s="301">
        <f xml:space="preserve"> Time!FP$76</f>
        <v>0</v>
      </c>
      <c r="FQ73" s="301">
        <f xml:space="preserve"> Time!FQ$76</f>
        <v>0</v>
      </c>
      <c r="FR73" s="301">
        <f xml:space="preserve"> Time!FR$76</f>
        <v>0</v>
      </c>
      <c r="FS73" s="301">
        <f xml:space="preserve"> Time!FS$76</f>
        <v>0</v>
      </c>
      <c r="FT73" s="301">
        <f xml:space="preserve"> Time!FT$76</f>
        <v>0</v>
      </c>
      <c r="FU73" s="301">
        <f xml:space="preserve"> Time!FU$76</f>
        <v>0</v>
      </c>
      <c r="FV73" s="301">
        <f xml:space="preserve"> Time!FV$76</f>
        <v>0</v>
      </c>
      <c r="FW73" s="301">
        <f xml:space="preserve"> Time!FW$76</f>
        <v>0</v>
      </c>
      <c r="FX73" s="301">
        <f xml:space="preserve"> Time!FX$76</f>
        <v>0</v>
      </c>
      <c r="FY73" s="301">
        <f xml:space="preserve"> Time!FY$76</f>
        <v>0</v>
      </c>
      <c r="FZ73" s="301">
        <f xml:space="preserve"> Time!FZ$76</f>
        <v>0</v>
      </c>
      <c r="GA73" s="301">
        <f xml:space="preserve"> Time!GA$76</f>
        <v>0</v>
      </c>
      <c r="GB73" s="301">
        <f xml:space="preserve"> Time!GB$76</f>
        <v>0</v>
      </c>
      <c r="GC73" s="301">
        <f xml:space="preserve"> Time!GC$76</f>
        <v>0</v>
      </c>
      <c r="GD73" s="301">
        <f xml:space="preserve"> Time!GD$76</f>
        <v>0</v>
      </c>
      <c r="GE73" s="301">
        <f xml:space="preserve"> Time!GE$76</f>
        <v>0</v>
      </c>
      <c r="GF73" s="301">
        <f xml:space="preserve"> Time!GF$76</f>
        <v>0</v>
      </c>
      <c r="GG73" s="301">
        <f xml:space="preserve"> Time!GG$76</f>
        <v>0</v>
      </c>
      <c r="GH73" s="301">
        <f xml:space="preserve"> Time!GH$76</f>
        <v>0</v>
      </c>
      <c r="GI73" s="301">
        <f xml:space="preserve"> Time!GI$76</f>
        <v>0</v>
      </c>
      <c r="GJ73" s="301">
        <f xml:space="preserve"> Time!GJ$76</f>
        <v>0</v>
      </c>
    </row>
    <row r="74" spans="1:192" s="275" customFormat="1" x14ac:dyDescent="0.35">
      <c r="A74" s="15"/>
      <c r="B74" s="15"/>
      <c r="C74" s="21"/>
      <c r="D74" s="60"/>
      <c r="E74" s="286"/>
      <c r="F74" s="286"/>
      <c r="G74" s="286"/>
      <c r="H74" s="286"/>
      <c r="I74" s="43"/>
      <c r="J74" s="286"/>
      <c r="K74" s="286"/>
      <c r="L74" s="286"/>
      <c r="M74" s="286"/>
      <c r="N74" s="286"/>
      <c r="O74" s="286"/>
      <c r="P74" s="286"/>
      <c r="Q74" s="286"/>
      <c r="R74" s="286"/>
      <c r="S74" s="286"/>
      <c r="T74" s="286"/>
      <c r="U74" s="286"/>
      <c r="V74" s="286"/>
      <c r="W74" s="286"/>
      <c r="X74" s="286"/>
      <c r="Y74" s="286"/>
      <c r="Z74" s="286"/>
      <c r="AA74" s="286"/>
      <c r="AB74" s="286"/>
      <c r="AC74" s="286"/>
      <c r="AD74" s="286"/>
      <c r="AE74" s="286"/>
      <c r="AF74" s="286"/>
      <c r="AG74" s="286"/>
      <c r="AH74" s="286"/>
      <c r="AI74" s="286"/>
      <c r="AJ74" s="286"/>
      <c r="AK74" s="286"/>
      <c r="AL74" s="286"/>
      <c r="AM74" s="286"/>
      <c r="AN74" s="286"/>
      <c r="AO74" s="286"/>
      <c r="AP74" s="286"/>
      <c r="AQ74" s="286"/>
      <c r="AR74" s="286"/>
      <c r="AS74" s="286"/>
      <c r="AT74" s="286"/>
      <c r="AU74" s="286"/>
      <c r="AV74" s="286"/>
      <c r="AW74" s="286"/>
      <c r="AX74" s="286"/>
      <c r="AY74" s="286"/>
      <c r="AZ74" s="286"/>
      <c r="BA74" s="286"/>
      <c r="BB74" s="286"/>
      <c r="BC74" s="286"/>
      <c r="BD74" s="286"/>
      <c r="BE74" s="286"/>
      <c r="BF74" s="286"/>
      <c r="BG74" s="286"/>
      <c r="BH74" s="286"/>
      <c r="BI74" s="286"/>
      <c r="BJ74" s="286"/>
      <c r="BK74" s="286"/>
      <c r="BL74" s="286"/>
      <c r="BM74" s="286"/>
      <c r="BN74" s="286"/>
      <c r="BO74" s="286"/>
      <c r="BP74" s="286"/>
      <c r="BQ74" s="286"/>
      <c r="BR74" s="286"/>
      <c r="BS74" s="286"/>
      <c r="BT74" s="286"/>
      <c r="BU74" s="286"/>
      <c r="BV74" s="286"/>
      <c r="BW74" s="286"/>
      <c r="BX74" s="286"/>
      <c r="BY74" s="286"/>
      <c r="BZ74" s="286"/>
      <c r="CA74" s="286"/>
      <c r="CB74" s="286"/>
      <c r="CC74" s="286"/>
      <c r="CD74" s="286"/>
      <c r="CE74" s="286"/>
      <c r="CF74" s="286"/>
      <c r="CG74" s="286"/>
      <c r="CH74" s="286"/>
      <c r="CI74" s="286"/>
      <c r="CJ74" s="286"/>
      <c r="CK74" s="286"/>
      <c r="CL74" s="286"/>
      <c r="CM74" s="286"/>
      <c r="CN74" s="286"/>
      <c r="CO74" s="286"/>
      <c r="CP74" s="286"/>
      <c r="CQ74" s="286"/>
      <c r="CR74" s="286"/>
      <c r="CS74" s="286"/>
      <c r="CT74" s="286"/>
      <c r="CU74" s="286"/>
      <c r="CV74" s="286"/>
      <c r="CW74" s="286"/>
      <c r="CX74" s="286"/>
      <c r="CY74" s="286"/>
      <c r="CZ74" s="286"/>
      <c r="DA74" s="286"/>
      <c r="DB74" s="286"/>
      <c r="DC74" s="286"/>
      <c r="DD74" s="286"/>
      <c r="DE74" s="286"/>
      <c r="DF74" s="286"/>
      <c r="DG74" s="286"/>
      <c r="DH74" s="286"/>
      <c r="DI74" s="286"/>
      <c r="DJ74" s="286"/>
      <c r="DK74" s="286"/>
      <c r="DL74" s="286"/>
      <c r="DM74" s="286"/>
      <c r="DN74" s="286"/>
      <c r="DO74" s="286"/>
      <c r="DP74" s="286"/>
      <c r="DQ74" s="286"/>
      <c r="DR74" s="286"/>
      <c r="DS74" s="286"/>
      <c r="DT74" s="286"/>
      <c r="DU74" s="286"/>
      <c r="DV74" s="286"/>
      <c r="DW74" s="286"/>
      <c r="DX74" s="286"/>
      <c r="DY74" s="286"/>
      <c r="DZ74" s="286"/>
      <c r="EA74" s="286"/>
      <c r="EB74" s="286"/>
      <c r="EC74" s="286"/>
      <c r="ED74" s="286"/>
      <c r="EE74" s="286"/>
      <c r="EF74" s="286"/>
      <c r="EG74" s="286"/>
      <c r="EH74" s="286"/>
      <c r="EI74" s="286"/>
      <c r="EJ74" s="286"/>
      <c r="EK74" s="286"/>
      <c r="EL74" s="286"/>
      <c r="EM74" s="286"/>
      <c r="EN74" s="286"/>
      <c r="EO74" s="286"/>
      <c r="EP74" s="286"/>
      <c r="EQ74" s="286"/>
      <c r="ER74" s="286"/>
      <c r="ES74" s="286"/>
      <c r="ET74" s="286"/>
      <c r="EU74" s="286"/>
      <c r="EV74" s="286"/>
      <c r="EW74" s="286"/>
      <c r="EX74" s="286"/>
      <c r="EY74" s="286"/>
      <c r="EZ74" s="286"/>
      <c r="FA74" s="286"/>
      <c r="FB74" s="286"/>
      <c r="FC74" s="286"/>
      <c r="FD74" s="286"/>
      <c r="FE74" s="286"/>
      <c r="FF74" s="286"/>
      <c r="FG74" s="286"/>
      <c r="FH74" s="286"/>
      <c r="FI74" s="286"/>
      <c r="FJ74" s="286"/>
      <c r="FK74" s="286"/>
      <c r="FL74" s="286"/>
      <c r="FM74" s="286"/>
      <c r="FN74" s="286"/>
      <c r="FO74" s="286"/>
      <c r="FP74" s="286"/>
      <c r="FQ74" s="286"/>
      <c r="FR74" s="286"/>
      <c r="FS74" s="286"/>
      <c r="FT74" s="286"/>
      <c r="FU74" s="286"/>
      <c r="FV74" s="286"/>
      <c r="FW74" s="286"/>
      <c r="FX74" s="286"/>
      <c r="FY74" s="286"/>
      <c r="FZ74" s="286"/>
      <c r="GA74" s="286"/>
      <c r="GB74" s="286"/>
      <c r="GC74" s="286"/>
      <c r="GD74" s="286"/>
      <c r="GE74" s="286"/>
      <c r="GF74" s="286"/>
      <c r="GG74" s="286"/>
      <c r="GH74" s="286"/>
      <c r="GI74" s="286"/>
      <c r="GJ74" s="286"/>
    </row>
    <row r="75" spans="1:192" s="275" customFormat="1" x14ac:dyDescent="0.35">
      <c r="A75" s="15"/>
      <c r="B75" s="15"/>
      <c r="C75" s="21"/>
      <c r="D75" s="60"/>
      <c r="E75" s="286" t="s">
        <v>270</v>
      </c>
      <c r="F75" s="286"/>
      <c r="G75" s="286" t="str">
        <f xml:space="preserve"> SMU</f>
        <v>$ 000s</v>
      </c>
      <c r="H75" s="286"/>
      <c r="I75" s="43"/>
      <c r="J75" s="286">
        <f t="shared" ref="J75:BU75" si="132">I78</f>
        <v>0</v>
      </c>
      <c r="K75" s="286">
        <f t="shared" si="132"/>
        <v>0</v>
      </c>
      <c r="L75" s="286">
        <f t="shared" si="132"/>
        <v>0</v>
      </c>
      <c r="M75" s="286">
        <f t="shared" si="132"/>
        <v>0</v>
      </c>
      <c r="N75" s="286">
        <f t="shared" si="132"/>
        <v>1455.7311270596088</v>
      </c>
      <c r="O75" s="286">
        <f t="shared" si="132"/>
        <v>2217.3315673964312</v>
      </c>
      <c r="P75" s="286">
        <f t="shared" si="132"/>
        <v>5861.8495602318808</v>
      </c>
      <c r="Q75" s="286">
        <f t="shared" si="132"/>
        <v>9239.1697577585419</v>
      </c>
      <c r="R75" s="286">
        <f t="shared" si="132"/>
        <v>9740.1467826951412</v>
      </c>
      <c r="S75" s="286">
        <f t="shared" si="132"/>
        <v>9554.0545900666439</v>
      </c>
      <c r="T75" s="286">
        <f t="shared" si="132"/>
        <v>12304.800366012965</v>
      </c>
      <c r="U75" s="286">
        <f t="shared" si="132"/>
        <v>14830.623487663717</v>
      </c>
      <c r="V75" s="286">
        <f t="shared" si="132"/>
        <v>14531.995740410805</v>
      </c>
      <c r="W75" s="286">
        <f t="shared" si="132"/>
        <v>13583.316197980015</v>
      </c>
      <c r="X75" s="286">
        <f t="shared" si="132"/>
        <v>15590.226527354174</v>
      </c>
      <c r="Y75" s="286">
        <f t="shared" si="132"/>
        <v>17415.886208702057</v>
      </c>
      <c r="Z75" s="286">
        <f t="shared" si="132"/>
        <v>16452.047363927792</v>
      </c>
      <c r="AA75" s="286">
        <f t="shared" si="132"/>
        <v>14868.546253039112</v>
      </c>
      <c r="AB75" s="286">
        <f t="shared" si="132"/>
        <v>16252.812165239335</v>
      </c>
      <c r="AC75" s="286">
        <f t="shared" si="132"/>
        <v>17475.106733440545</v>
      </c>
      <c r="AD75" s="286">
        <f t="shared" si="132"/>
        <v>15955.512659723585</v>
      </c>
      <c r="AE75" s="286">
        <f t="shared" si="132"/>
        <v>13841.522590589531</v>
      </c>
      <c r="AF75" s="286">
        <f t="shared" si="132"/>
        <v>14700.312899073981</v>
      </c>
      <c r="AG75" s="286">
        <f t="shared" si="132"/>
        <v>15420.321548462012</v>
      </c>
      <c r="AH75" s="286">
        <f t="shared" si="132"/>
        <v>13431.416169069471</v>
      </c>
      <c r="AI75" s="286">
        <f t="shared" si="132"/>
        <v>10869.015905290549</v>
      </c>
      <c r="AJ75" s="286">
        <f t="shared" si="132"/>
        <v>11279.920619959015</v>
      </c>
      <c r="AK75" s="286">
        <f t="shared" si="132"/>
        <v>11571.026458613702</v>
      </c>
      <c r="AL75" s="286">
        <f t="shared" si="132"/>
        <v>9182.0674589680566</v>
      </c>
      <c r="AM75" s="286">
        <f t="shared" si="132"/>
        <v>6236.5314315119749</v>
      </c>
      <c r="AN75" s="286">
        <f t="shared" si="132"/>
        <v>6261.2363129462619</v>
      </c>
      <c r="AO75" s="286">
        <f t="shared" si="132"/>
        <v>6186.4344373095519</v>
      </c>
      <c r="AP75" s="286">
        <f t="shared" si="132"/>
        <v>3451.948034829371</v>
      </c>
      <c r="AQ75" s="286">
        <f t="shared" si="132"/>
        <v>174.93817389215974</v>
      </c>
      <c r="AR75" s="286">
        <f t="shared" si="132"/>
        <v>0</v>
      </c>
      <c r="AS75" s="286">
        <f t="shared" si="132"/>
        <v>0</v>
      </c>
      <c r="AT75" s="286">
        <f t="shared" si="132"/>
        <v>0</v>
      </c>
      <c r="AU75" s="286">
        <f t="shared" si="132"/>
        <v>0</v>
      </c>
      <c r="AV75" s="286">
        <f t="shared" si="132"/>
        <v>0</v>
      </c>
      <c r="AW75" s="286">
        <f t="shared" si="132"/>
        <v>0</v>
      </c>
      <c r="AX75" s="286">
        <f t="shared" si="132"/>
        <v>0</v>
      </c>
      <c r="AY75" s="286">
        <f t="shared" si="132"/>
        <v>0</v>
      </c>
      <c r="AZ75" s="286">
        <f t="shared" si="132"/>
        <v>0</v>
      </c>
      <c r="BA75" s="286">
        <f t="shared" si="132"/>
        <v>0</v>
      </c>
      <c r="BB75" s="286">
        <f t="shared" si="132"/>
        <v>0</v>
      </c>
      <c r="BC75" s="286">
        <f t="shared" si="132"/>
        <v>0</v>
      </c>
      <c r="BD75" s="286">
        <f t="shared" si="132"/>
        <v>0</v>
      </c>
      <c r="BE75" s="286">
        <f t="shared" si="132"/>
        <v>0</v>
      </c>
      <c r="BF75" s="286">
        <f t="shared" si="132"/>
        <v>0</v>
      </c>
      <c r="BG75" s="286">
        <f t="shared" si="132"/>
        <v>0</v>
      </c>
      <c r="BH75" s="286">
        <f t="shared" si="132"/>
        <v>0</v>
      </c>
      <c r="BI75" s="286">
        <f t="shared" si="132"/>
        <v>0</v>
      </c>
      <c r="BJ75" s="286">
        <f t="shared" si="132"/>
        <v>0</v>
      </c>
      <c r="BK75" s="286">
        <f t="shared" si="132"/>
        <v>0</v>
      </c>
      <c r="BL75" s="286">
        <f t="shared" si="132"/>
        <v>0</v>
      </c>
      <c r="BM75" s="286">
        <f t="shared" si="132"/>
        <v>0</v>
      </c>
      <c r="BN75" s="286">
        <f t="shared" si="132"/>
        <v>0</v>
      </c>
      <c r="BO75" s="286">
        <f t="shared" si="132"/>
        <v>0</v>
      </c>
      <c r="BP75" s="286">
        <f t="shared" si="132"/>
        <v>0</v>
      </c>
      <c r="BQ75" s="286">
        <f t="shared" si="132"/>
        <v>0</v>
      </c>
      <c r="BR75" s="286">
        <f t="shared" si="132"/>
        <v>0</v>
      </c>
      <c r="BS75" s="286">
        <f t="shared" si="132"/>
        <v>0</v>
      </c>
      <c r="BT75" s="286">
        <f t="shared" si="132"/>
        <v>0</v>
      </c>
      <c r="BU75" s="286">
        <f t="shared" si="132"/>
        <v>0</v>
      </c>
      <c r="BV75" s="286">
        <f t="shared" ref="BV75:EG75" si="133">BU78</f>
        <v>0</v>
      </c>
      <c r="BW75" s="286">
        <f t="shared" si="133"/>
        <v>0</v>
      </c>
      <c r="BX75" s="286">
        <f t="shared" si="133"/>
        <v>0</v>
      </c>
      <c r="BY75" s="286">
        <f t="shared" si="133"/>
        <v>0</v>
      </c>
      <c r="BZ75" s="286">
        <f t="shared" si="133"/>
        <v>0</v>
      </c>
      <c r="CA75" s="286">
        <f t="shared" si="133"/>
        <v>0</v>
      </c>
      <c r="CB75" s="286">
        <f t="shared" si="133"/>
        <v>0</v>
      </c>
      <c r="CC75" s="286">
        <f t="shared" si="133"/>
        <v>0</v>
      </c>
      <c r="CD75" s="286">
        <f t="shared" si="133"/>
        <v>0</v>
      </c>
      <c r="CE75" s="286">
        <f t="shared" si="133"/>
        <v>0</v>
      </c>
      <c r="CF75" s="286">
        <f t="shared" si="133"/>
        <v>0</v>
      </c>
      <c r="CG75" s="286">
        <f t="shared" si="133"/>
        <v>0</v>
      </c>
      <c r="CH75" s="286">
        <f t="shared" si="133"/>
        <v>0</v>
      </c>
      <c r="CI75" s="286">
        <f t="shared" si="133"/>
        <v>0</v>
      </c>
      <c r="CJ75" s="286">
        <f t="shared" si="133"/>
        <v>0</v>
      </c>
      <c r="CK75" s="286">
        <f t="shared" si="133"/>
        <v>0</v>
      </c>
      <c r="CL75" s="286">
        <f t="shared" si="133"/>
        <v>0</v>
      </c>
      <c r="CM75" s="286">
        <f t="shared" si="133"/>
        <v>0</v>
      </c>
      <c r="CN75" s="286">
        <f t="shared" si="133"/>
        <v>0</v>
      </c>
      <c r="CO75" s="286">
        <f t="shared" si="133"/>
        <v>0</v>
      </c>
      <c r="CP75" s="286">
        <f t="shared" si="133"/>
        <v>0</v>
      </c>
      <c r="CQ75" s="286">
        <f t="shared" si="133"/>
        <v>0</v>
      </c>
      <c r="CR75" s="286">
        <f t="shared" si="133"/>
        <v>0</v>
      </c>
      <c r="CS75" s="286">
        <f t="shared" si="133"/>
        <v>0</v>
      </c>
      <c r="CT75" s="286">
        <f t="shared" si="133"/>
        <v>0</v>
      </c>
      <c r="CU75" s="286">
        <f t="shared" si="133"/>
        <v>0</v>
      </c>
      <c r="CV75" s="286">
        <f t="shared" si="133"/>
        <v>0</v>
      </c>
      <c r="CW75" s="286">
        <f t="shared" si="133"/>
        <v>0</v>
      </c>
      <c r="CX75" s="286">
        <f t="shared" si="133"/>
        <v>0</v>
      </c>
      <c r="CY75" s="286">
        <f t="shared" si="133"/>
        <v>0</v>
      </c>
      <c r="CZ75" s="286">
        <f t="shared" si="133"/>
        <v>0</v>
      </c>
      <c r="DA75" s="286">
        <f t="shared" si="133"/>
        <v>0</v>
      </c>
      <c r="DB75" s="286">
        <f t="shared" si="133"/>
        <v>0</v>
      </c>
      <c r="DC75" s="286">
        <f t="shared" si="133"/>
        <v>0</v>
      </c>
      <c r="DD75" s="286">
        <f t="shared" si="133"/>
        <v>0</v>
      </c>
      <c r="DE75" s="286">
        <f t="shared" si="133"/>
        <v>0</v>
      </c>
      <c r="DF75" s="286">
        <f t="shared" si="133"/>
        <v>0</v>
      </c>
      <c r="DG75" s="286">
        <f t="shared" si="133"/>
        <v>0</v>
      </c>
      <c r="DH75" s="286">
        <f t="shared" si="133"/>
        <v>0</v>
      </c>
      <c r="DI75" s="286">
        <f t="shared" si="133"/>
        <v>0</v>
      </c>
      <c r="DJ75" s="286">
        <f t="shared" si="133"/>
        <v>0</v>
      </c>
      <c r="DK75" s="286">
        <f t="shared" si="133"/>
        <v>0</v>
      </c>
      <c r="DL75" s="286">
        <f t="shared" si="133"/>
        <v>0</v>
      </c>
      <c r="DM75" s="286">
        <f t="shared" si="133"/>
        <v>0</v>
      </c>
      <c r="DN75" s="286">
        <f t="shared" si="133"/>
        <v>0</v>
      </c>
      <c r="DO75" s="286">
        <f t="shared" si="133"/>
        <v>0</v>
      </c>
      <c r="DP75" s="286">
        <f t="shared" si="133"/>
        <v>0</v>
      </c>
      <c r="DQ75" s="286">
        <f t="shared" si="133"/>
        <v>0</v>
      </c>
      <c r="DR75" s="286">
        <f t="shared" si="133"/>
        <v>0</v>
      </c>
      <c r="DS75" s="286">
        <f t="shared" si="133"/>
        <v>0</v>
      </c>
      <c r="DT75" s="286">
        <f t="shared" si="133"/>
        <v>0</v>
      </c>
      <c r="DU75" s="286">
        <f t="shared" si="133"/>
        <v>0</v>
      </c>
      <c r="DV75" s="286">
        <f t="shared" si="133"/>
        <v>0</v>
      </c>
      <c r="DW75" s="286">
        <f t="shared" si="133"/>
        <v>0</v>
      </c>
      <c r="DX75" s="286">
        <f t="shared" si="133"/>
        <v>0</v>
      </c>
      <c r="DY75" s="286">
        <f t="shared" si="133"/>
        <v>0</v>
      </c>
      <c r="DZ75" s="286">
        <f t="shared" si="133"/>
        <v>0</v>
      </c>
      <c r="EA75" s="286">
        <f t="shared" si="133"/>
        <v>0</v>
      </c>
      <c r="EB75" s="286">
        <f t="shared" si="133"/>
        <v>0</v>
      </c>
      <c r="EC75" s="286">
        <f t="shared" si="133"/>
        <v>0</v>
      </c>
      <c r="ED75" s="286">
        <f t="shared" si="133"/>
        <v>0</v>
      </c>
      <c r="EE75" s="286">
        <f t="shared" si="133"/>
        <v>0</v>
      </c>
      <c r="EF75" s="286">
        <f t="shared" si="133"/>
        <v>0</v>
      </c>
      <c r="EG75" s="286">
        <f t="shared" si="133"/>
        <v>0</v>
      </c>
      <c r="EH75" s="286">
        <f t="shared" ref="EH75:GJ75" si="134">EG78</f>
        <v>0</v>
      </c>
      <c r="EI75" s="286">
        <f t="shared" si="134"/>
        <v>0</v>
      </c>
      <c r="EJ75" s="286">
        <f t="shared" si="134"/>
        <v>0</v>
      </c>
      <c r="EK75" s="286">
        <f t="shared" si="134"/>
        <v>0</v>
      </c>
      <c r="EL75" s="286">
        <f t="shared" si="134"/>
        <v>0</v>
      </c>
      <c r="EM75" s="286">
        <f t="shared" si="134"/>
        <v>0</v>
      </c>
      <c r="EN75" s="286">
        <f t="shared" si="134"/>
        <v>0</v>
      </c>
      <c r="EO75" s="286">
        <f t="shared" si="134"/>
        <v>0</v>
      </c>
      <c r="EP75" s="286">
        <f t="shared" si="134"/>
        <v>0</v>
      </c>
      <c r="EQ75" s="286">
        <f t="shared" si="134"/>
        <v>0</v>
      </c>
      <c r="ER75" s="286">
        <f t="shared" si="134"/>
        <v>0</v>
      </c>
      <c r="ES75" s="286">
        <f t="shared" si="134"/>
        <v>0</v>
      </c>
      <c r="ET75" s="286">
        <f t="shared" si="134"/>
        <v>0</v>
      </c>
      <c r="EU75" s="286">
        <f t="shared" si="134"/>
        <v>0</v>
      </c>
      <c r="EV75" s="286">
        <f t="shared" si="134"/>
        <v>0</v>
      </c>
      <c r="EW75" s="286">
        <f t="shared" si="134"/>
        <v>0</v>
      </c>
      <c r="EX75" s="286">
        <f t="shared" si="134"/>
        <v>0</v>
      </c>
      <c r="EY75" s="286">
        <f t="shared" si="134"/>
        <v>0</v>
      </c>
      <c r="EZ75" s="286">
        <f t="shared" si="134"/>
        <v>0</v>
      </c>
      <c r="FA75" s="286">
        <f t="shared" si="134"/>
        <v>0</v>
      </c>
      <c r="FB75" s="286">
        <f t="shared" si="134"/>
        <v>0</v>
      </c>
      <c r="FC75" s="286">
        <f t="shared" si="134"/>
        <v>0</v>
      </c>
      <c r="FD75" s="286">
        <f t="shared" si="134"/>
        <v>0</v>
      </c>
      <c r="FE75" s="286">
        <f t="shared" si="134"/>
        <v>0</v>
      </c>
      <c r="FF75" s="286">
        <f t="shared" si="134"/>
        <v>0</v>
      </c>
      <c r="FG75" s="286">
        <f t="shared" si="134"/>
        <v>0</v>
      </c>
      <c r="FH75" s="286">
        <f t="shared" si="134"/>
        <v>0</v>
      </c>
      <c r="FI75" s="286">
        <f t="shared" si="134"/>
        <v>0</v>
      </c>
      <c r="FJ75" s="286">
        <f t="shared" si="134"/>
        <v>0</v>
      </c>
      <c r="FK75" s="286">
        <f t="shared" si="134"/>
        <v>0</v>
      </c>
      <c r="FL75" s="286">
        <f t="shared" si="134"/>
        <v>0</v>
      </c>
      <c r="FM75" s="286">
        <f t="shared" si="134"/>
        <v>0</v>
      </c>
      <c r="FN75" s="286">
        <f t="shared" si="134"/>
        <v>0</v>
      </c>
      <c r="FO75" s="286">
        <f t="shared" si="134"/>
        <v>0</v>
      </c>
      <c r="FP75" s="286">
        <f t="shared" si="134"/>
        <v>0</v>
      </c>
      <c r="FQ75" s="286">
        <f t="shared" si="134"/>
        <v>0</v>
      </c>
      <c r="FR75" s="286">
        <f t="shared" si="134"/>
        <v>0</v>
      </c>
      <c r="FS75" s="286">
        <f t="shared" si="134"/>
        <v>0</v>
      </c>
      <c r="FT75" s="286">
        <f t="shared" si="134"/>
        <v>0</v>
      </c>
      <c r="FU75" s="286">
        <f t="shared" si="134"/>
        <v>0</v>
      </c>
      <c r="FV75" s="286">
        <f t="shared" si="134"/>
        <v>0</v>
      </c>
      <c r="FW75" s="286">
        <f t="shared" si="134"/>
        <v>0</v>
      </c>
      <c r="FX75" s="286">
        <f t="shared" si="134"/>
        <v>0</v>
      </c>
      <c r="FY75" s="286">
        <f t="shared" si="134"/>
        <v>0</v>
      </c>
      <c r="FZ75" s="286">
        <f t="shared" si="134"/>
        <v>0</v>
      </c>
      <c r="GA75" s="286">
        <f t="shared" si="134"/>
        <v>0</v>
      </c>
      <c r="GB75" s="286">
        <f t="shared" si="134"/>
        <v>0</v>
      </c>
      <c r="GC75" s="286">
        <f t="shared" si="134"/>
        <v>0</v>
      </c>
      <c r="GD75" s="286">
        <f t="shared" si="134"/>
        <v>0</v>
      </c>
      <c r="GE75" s="286">
        <f t="shared" si="134"/>
        <v>0</v>
      </c>
      <c r="GF75" s="286">
        <f t="shared" si="134"/>
        <v>0</v>
      </c>
      <c r="GG75" s="286">
        <f t="shared" si="134"/>
        <v>0</v>
      </c>
      <c r="GH75" s="286">
        <f t="shared" si="134"/>
        <v>0</v>
      </c>
      <c r="GI75" s="286">
        <f t="shared" si="134"/>
        <v>0</v>
      </c>
      <c r="GJ75" s="286">
        <f t="shared" si="134"/>
        <v>0</v>
      </c>
    </row>
    <row r="76" spans="1:192" s="275" customFormat="1" x14ac:dyDescent="0.35">
      <c r="A76" s="15"/>
      <c r="B76" s="15"/>
      <c r="C76" s="21"/>
      <c r="D76" s="60"/>
      <c r="E76" s="536" t="str">
        <f t="shared" ref="E76:AJ76" si="135" xml:space="preserve"> E$51</f>
        <v>Tax losses arising</v>
      </c>
      <c r="F76" s="536">
        <f t="shared" si="135"/>
        <v>0</v>
      </c>
      <c r="G76" s="536" t="str">
        <f t="shared" si="135"/>
        <v>$ 000s</v>
      </c>
      <c r="H76" s="536">
        <f t="shared" si="135"/>
        <v>23761.360564045601</v>
      </c>
      <c r="I76" s="536">
        <f t="shared" si="135"/>
        <v>0</v>
      </c>
      <c r="J76" s="536">
        <f t="shared" si="135"/>
        <v>0</v>
      </c>
      <c r="K76" s="536">
        <f t="shared" si="135"/>
        <v>0</v>
      </c>
      <c r="L76" s="536">
        <f t="shared" si="135"/>
        <v>0</v>
      </c>
      <c r="M76" s="536">
        <f t="shared" si="135"/>
        <v>1455.7311270596088</v>
      </c>
      <c r="N76" s="536">
        <f t="shared" si="135"/>
        <v>761.60044033682243</v>
      </c>
      <c r="O76" s="536">
        <f t="shared" si="135"/>
        <v>3644.5179928354496</v>
      </c>
      <c r="P76" s="536">
        <f t="shared" si="135"/>
        <v>3377.3201975266616</v>
      </c>
      <c r="Q76" s="536">
        <f t="shared" si="135"/>
        <v>500.97702493659926</v>
      </c>
      <c r="R76" s="536">
        <f t="shared" si="135"/>
        <v>0</v>
      </c>
      <c r="S76" s="536">
        <f t="shared" si="135"/>
        <v>2750.7457759463223</v>
      </c>
      <c r="T76" s="536">
        <f t="shared" si="135"/>
        <v>2525.8231216507529</v>
      </c>
      <c r="U76" s="536">
        <f t="shared" si="135"/>
        <v>0</v>
      </c>
      <c r="V76" s="536">
        <f t="shared" si="135"/>
        <v>0</v>
      </c>
      <c r="W76" s="536">
        <f t="shared" si="135"/>
        <v>2006.9103293741587</v>
      </c>
      <c r="X76" s="536">
        <f t="shared" si="135"/>
        <v>1825.6596813478814</v>
      </c>
      <c r="Y76" s="536">
        <f t="shared" si="135"/>
        <v>0</v>
      </c>
      <c r="Z76" s="536">
        <f t="shared" si="135"/>
        <v>0</v>
      </c>
      <c r="AA76" s="536">
        <f t="shared" si="135"/>
        <v>1384.2659122002221</v>
      </c>
      <c r="AB76" s="536">
        <f t="shared" si="135"/>
        <v>1222.2945682012107</v>
      </c>
      <c r="AC76" s="536">
        <f t="shared" si="135"/>
        <v>0</v>
      </c>
      <c r="AD76" s="536">
        <f t="shared" si="135"/>
        <v>0</v>
      </c>
      <c r="AE76" s="536">
        <f t="shared" si="135"/>
        <v>858.79030848444893</v>
      </c>
      <c r="AF76" s="536">
        <f t="shared" si="135"/>
        <v>720.0086493880309</v>
      </c>
      <c r="AG76" s="536">
        <f t="shared" si="135"/>
        <v>0</v>
      </c>
      <c r="AH76" s="536">
        <f t="shared" si="135"/>
        <v>0</v>
      </c>
      <c r="AI76" s="536">
        <f t="shared" si="135"/>
        <v>410.9047146684652</v>
      </c>
      <c r="AJ76" s="536">
        <f t="shared" si="135"/>
        <v>291.10583865468573</v>
      </c>
      <c r="AK76" s="536">
        <f t="shared" ref="AK76:BP76" si="136" xml:space="preserve"> AK$51</f>
        <v>0</v>
      </c>
      <c r="AL76" s="536">
        <f t="shared" si="136"/>
        <v>0</v>
      </c>
      <c r="AM76" s="536">
        <f t="shared" si="136"/>
        <v>24.70488143428679</v>
      </c>
      <c r="AN76" s="536">
        <f t="shared" si="136"/>
        <v>0</v>
      </c>
      <c r="AO76" s="536">
        <f t="shared" si="136"/>
        <v>0</v>
      </c>
      <c r="AP76" s="536">
        <f t="shared" si="136"/>
        <v>0</v>
      </c>
      <c r="AQ76" s="536">
        <f t="shared" si="136"/>
        <v>0</v>
      </c>
      <c r="AR76" s="536">
        <f t="shared" si="136"/>
        <v>0</v>
      </c>
      <c r="AS76" s="536">
        <f t="shared" si="136"/>
        <v>0</v>
      </c>
      <c r="AT76" s="536">
        <f t="shared" si="136"/>
        <v>0</v>
      </c>
      <c r="AU76" s="536">
        <f t="shared" si="136"/>
        <v>0</v>
      </c>
      <c r="AV76" s="536">
        <f t="shared" si="136"/>
        <v>0</v>
      </c>
      <c r="AW76" s="536">
        <f t="shared" si="136"/>
        <v>0</v>
      </c>
      <c r="AX76" s="536">
        <f t="shared" si="136"/>
        <v>0</v>
      </c>
      <c r="AY76" s="536">
        <f t="shared" si="136"/>
        <v>0</v>
      </c>
      <c r="AZ76" s="536">
        <f t="shared" si="136"/>
        <v>0</v>
      </c>
      <c r="BA76" s="536">
        <f t="shared" si="136"/>
        <v>0</v>
      </c>
      <c r="BB76" s="536">
        <f t="shared" si="136"/>
        <v>0</v>
      </c>
      <c r="BC76" s="536">
        <f t="shared" si="136"/>
        <v>0</v>
      </c>
      <c r="BD76" s="536">
        <f t="shared" si="136"/>
        <v>0</v>
      </c>
      <c r="BE76" s="536">
        <f t="shared" si="136"/>
        <v>0</v>
      </c>
      <c r="BF76" s="536">
        <f t="shared" si="136"/>
        <v>0</v>
      </c>
      <c r="BG76" s="536">
        <f t="shared" si="136"/>
        <v>0</v>
      </c>
      <c r="BH76" s="536">
        <f t="shared" si="136"/>
        <v>0</v>
      </c>
      <c r="BI76" s="536">
        <f t="shared" si="136"/>
        <v>0</v>
      </c>
      <c r="BJ76" s="536">
        <f t="shared" si="136"/>
        <v>0</v>
      </c>
      <c r="BK76" s="536">
        <f t="shared" si="136"/>
        <v>0</v>
      </c>
      <c r="BL76" s="536">
        <f t="shared" si="136"/>
        <v>0</v>
      </c>
      <c r="BM76" s="536">
        <f t="shared" si="136"/>
        <v>0</v>
      </c>
      <c r="BN76" s="536">
        <f t="shared" si="136"/>
        <v>0</v>
      </c>
      <c r="BO76" s="536">
        <f t="shared" si="136"/>
        <v>0</v>
      </c>
      <c r="BP76" s="536">
        <f t="shared" si="136"/>
        <v>0</v>
      </c>
      <c r="BQ76" s="536">
        <f t="shared" ref="BQ76:CV76" si="137" xml:space="preserve"> BQ$51</f>
        <v>0</v>
      </c>
      <c r="BR76" s="536">
        <f t="shared" si="137"/>
        <v>0</v>
      </c>
      <c r="BS76" s="536">
        <f t="shared" si="137"/>
        <v>0</v>
      </c>
      <c r="BT76" s="536">
        <f t="shared" si="137"/>
        <v>0</v>
      </c>
      <c r="BU76" s="536">
        <f t="shared" si="137"/>
        <v>0</v>
      </c>
      <c r="BV76" s="536">
        <f t="shared" si="137"/>
        <v>0</v>
      </c>
      <c r="BW76" s="536">
        <f t="shared" si="137"/>
        <v>0</v>
      </c>
      <c r="BX76" s="536">
        <f t="shared" si="137"/>
        <v>0</v>
      </c>
      <c r="BY76" s="536">
        <f t="shared" si="137"/>
        <v>0</v>
      </c>
      <c r="BZ76" s="536">
        <f t="shared" si="137"/>
        <v>0</v>
      </c>
      <c r="CA76" s="536">
        <f t="shared" si="137"/>
        <v>0</v>
      </c>
      <c r="CB76" s="536">
        <f t="shared" si="137"/>
        <v>0</v>
      </c>
      <c r="CC76" s="536">
        <f t="shared" si="137"/>
        <v>0</v>
      </c>
      <c r="CD76" s="536">
        <f t="shared" si="137"/>
        <v>0</v>
      </c>
      <c r="CE76" s="536">
        <f t="shared" si="137"/>
        <v>0</v>
      </c>
      <c r="CF76" s="536">
        <f t="shared" si="137"/>
        <v>0</v>
      </c>
      <c r="CG76" s="536">
        <f t="shared" si="137"/>
        <v>0</v>
      </c>
      <c r="CH76" s="536">
        <f t="shared" si="137"/>
        <v>0</v>
      </c>
      <c r="CI76" s="536">
        <f t="shared" si="137"/>
        <v>0</v>
      </c>
      <c r="CJ76" s="536">
        <f t="shared" si="137"/>
        <v>0</v>
      </c>
      <c r="CK76" s="536">
        <f t="shared" si="137"/>
        <v>0</v>
      </c>
      <c r="CL76" s="536">
        <f t="shared" si="137"/>
        <v>0</v>
      </c>
      <c r="CM76" s="536">
        <f t="shared" si="137"/>
        <v>0</v>
      </c>
      <c r="CN76" s="536">
        <f t="shared" si="137"/>
        <v>0</v>
      </c>
      <c r="CO76" s="536">
        <f t="shared" si="137"/>
        <v>0</v>
      </c>
      <c r="CP76" s="536">
        <f t="shared" si="137"/>
        <v>0</v>
      </c>
      <c r="CQ76" s="536">
        <f t="shared" si="137"/>
        <v>0</v>
      </c>
      <c r="CR76" s="536">
        <f t="shared" si="137"/>
        <v>0</v>
      </c>
      <c r="CS76" s="536">
        <f t="shared" si="137"/>
        <v>0</v>
      </c>
      <c r="CT76" s="536">
        <f t="shared" si="137"/>
        <v>0</v>
      </c>
      <c r="CU76" s="536">
        <f t="shared" si="137"/>
        <v>0</v>
      </c>
      <c r="CV76" s="536">
        <f t="shared" si="137"/>
        <v>0</v>
      </c>
      <c r="CW76" s="536">
        <f t="shared" ref="CW76:EB76" si="138" xml:space="preserve"> CW$51</f>
        <v>0</v>
      </c>
      <c r="CX76" s="536">
        <f t="shared" si="138"/>
        <v>0</v>
      </c>
      <c r="CY76" s="536">
        <f t="shared" si="138"/>
        <v>0</v>
      </c>
      <c r="CZ76" s="536">
        <f t="shared" si="138"/>
        <v>0</v>
      </c>
      <c r="DA76" s="536">
        <f t="shared" si="138"/>
        <v>0</v>
      </c>
      <c r="DB76" s="536">
        <f t="shared" si="138"/>
        <v>0</v>
      </c>
      <c r="DC76" s="536">
        <f t="shared" si="138"/>
        <v>0</v>
      </c>
      <c r="DD76" s="536">
        <f t="shared" si="138"/>
        <v>0</v>
      </c>
      <c r="DE76" s="536">
        <f t="shared" si="138"/>
        <v>0</v>
      </c>
      <c r="DF76" s="536">
        <f t="shared" si="138"/>
        <v>0</v>
      </c>
      <c r="DG76" s="536">
        <f t="shared" si="138"/>
        <v>0</v>
      </c>
      <c r="DH76" s="536">
        <f t="shared" si="138"/>
        <v>0</v>
      </c>
      <c r="DI76" s="536">
        <f t="shared" si="138"/>
        <v>0</v>
      </c>
      <c r="DJ76" s="536">
        <f t="shared" si="138"/>
        <v>0</v>
      </c>
      <c r="DK76" s="536">
        <f t="shared" si="138"/>
        <v>0</v>
      </c>
      <c r="DL76" s="536">
        <f t="shared" si="138"/>
        <v>0</v>
      </c>
      <c r="DM76" s="536">
        <f t="shared" si="138"/>
        <v>0</v>
      </c>
      <c r="DN76" s="536">
        <f t="shared" si="138"/>
        <v>0</v>
      </c>
      <c r="DO76" s="536">
        <f t="shared" si="138"/>
        <v>0</v>
      </c>
      <c r="DP76" s="536">
        <f t="shared" si="138"/>
        <v>0</v>
      </c>
      <c r="DQ76" s="536">
        <f t="shared" si="138"/>
        <v>0</v>
      </c>
      <c r="DR76" s="536">
        <f t="shared" si="138"/>
        <v>0</v>
      </c>
      <c r="DS76" s="536">
        <f t="shared" si="138"/>
        <v>0</v>
      </c>
      <c r="DT76" s="536">
        <f t="shared" si="138"/>
        <v>0</v>
      </c>
      <c r="DU76" s="536">
        <f t="shared" si="138"/>
        <v>0</v>
      </c>
      <c r="DV76" s="536">
        <f t="shared" si="138"/>
        <v>0</v>
      </c>
      <c r="DW76" s="536">
        <f t="shared" si="138"/>
        <v>0</v>
      </c>
      <c r="DX76" s="536">
        <f t="shared" si="138"/>
        <v>0</v>
      </c>
      <c r="DY76" s="536">
        <f t="shared" si="138"/>
        <v>0</v>
      </c>
      <c r="DZ76" s="536">
        <f t="shared" si="138"/>
        <v>0</v>
      </c>
      <c r="EA76" s="536">
        <f t="shared" si="138"/>
        <v>0</v>
      </c>
      <c r="EB76" s="536">
        <f t="shared" si="138"/>
        <v>0</v>
      </c>
      <c r="EC76" s="536">
        <f t="shared" ref="EC76:FH76" si="139" xml:space="preserve"> EC$51</f>
        <v>0</v>
      </c>
      <c r="ED76" s="536">
        <f t="shared" si="139"/>
        <v>0</v>
      </c>
      <c r="EE76" s="536">
        <f t="shared" si="139"/>
        <v>0</v>
      </c>
      <c r="EF76" s="536">
        <f t="shared" si="139"/>
        <v>0</v>
      </c>
      <c r="EG76" s="536">
        <f t="shared" si="139"/>
        <v>0</v>
      </c>
      <c r="EH76" s="536">
        <f t="shared" si="139"/>
        <v>0</v>
      </c>
      <c r="EI76" s="536">
        <f t="shared" si="139"/>
        <v>0</v>
      </c>
      <c r="EJ76" s="536">
        <f t="shared" si="139"/>
        <v>0</v>
      </c>
      <c r="EK76" s="536">
        <f t="shared" si="139"/>
        <v>0</v>
      </c>
      <c r="EL76" s="536">
        <f t="shared" si="139"/>
        <v>0</v>
      </c>
      <c r="EM76" s="536">
        <f t="shared" si="139"/>
        <v>0</v>
      </c>
      <c r="EN76" s="536">
        <f t="shared" si="139"/>
        <v>0</v>
      </c>
      <c r="EO76" s="536">
        <f t="shared" si="139"/>
        <v>0</v>
      </c>
      <c r="EP76" s="536">
        <f t="shared" si="139"/>
        <v>0</v>
      </c>
      <c r="EQ76" s="536">
        <f t="shared" si="139"/>
        <v>0</v>
      </c>
      <c r="ER76" s="536">
        <f t="shared" si="139"/>
        <v>0</v>
      </c>
      <c r="ES76" s="536">
        <f t="shared" si="139"/>
        <v>0</v>
      </c>
      <c r="ET76" s="536">
        <f t="shared" si="139"/>
        <v>0</v>
      </c>
      <c r="EU76" s="536">
        <f t="shared" si="139"/>
        <v>0</v>
      </c>
      <c r="EV76" s="536">
        <f t="shared" si="139"/>
        <v>0</v>
      </c>
      <c r="EW76" s="536">
        <f t="shared" si="139"/>
        <v>0</v>
      </c>
      <c r="EX76" s="536">
        <f t="shared" si="139"/>
        <v>0</v>
      </c>
      <c r="EY76" s="536">
        <f t="shared" si="139"/>
        <v>0</v>
      </c>
      <c r="EZ76" s="536">
        <f t="shared" si="139"/>
        <v>0</v>
      </c>
      <c r="FA76" s="536">
        <f t="shared" si="139"/>
        <v>0</v>
      </c>
      <c r="FB76" s="536">
        <f t="shared" si="139"/>
        <v>0</v>
      </c>
      <c r="FC76" s="536">
        <f t="shared" si="139"/>
        <v>0</v>
      </c>
      <c r="FD76" s="536">
        <f t="shared" si="139"/>
        <v>0</v>
      </c>
      <c r="FE76" s="536">
        <f t="shared" si="139"/>
        <v>0</v>
      </c>
      <c r="FF76" s="536">
        <f t="shared" si="139"/>
        <v>0</v>
      </c>
      <c r="FG76" s="536">
        <f t="shared" si="139"/>
        <v>0</v>
      </c>
      <c r="FH76" s="536">
        <f t="shared" si="139"/>
        <v>0</v>
      </c>
      <c r="FI76" s="536">
        <f t="shared" ref="FI76:GJ76" si="140" xml:space="preserve"> FI$51</f>
        <v>0</v>
      </c>
      <c r="FJ76" s="536">
        <f t="shared" si="140"/>
        <v>0</v>
      </c>
      <c r="FK76" s="536">
        <f t="shared" si="140"/>
        <v>0</v>
      </c>
      <c r="FL76" s="536">
        <f t="shared" si="140"/>
        <v>0</v>
      </c>
      <c r="FM76" s="536">
        <f t="shared" si="140"/>
        <v>0</v>
      </c>
      <c r="FN76" s="536">
        <f t="shared" si="140"/>
        <v>0</v>
      </c>
      <c r="FO76" s="536">
        <f t="shared" si="140"/>
        <v>0</v>
      </c>
      <c r="FP76" s="536">
        <f t="shared" si="140"/>
        <v>0</v>
      </c>
      <c r="FQ76" s="536">
        <f t="shared" si="140"/>
        <v>0</v>
      </c>
      <c r="FR76" s="536">
        <f t="shared" si="140"/>
        <v>0</v>
      </c>
      <c r="FS76" s="536">
        <f t="shared" si="140"/>
        <v>0</v>
      </c>
      <c r="FT76" s="536">
        <f t="shared" si="140"/>
        <v>0</v>
      </c>
      <c r="FU76" s="536">
        <f t="shared" si="140"/>
        <v>0</v>
      </c>
      <c r="FV76" s="536">
        <f t="shared" si="140"/>
        <v>0</v>
      </c>
      <c r="FW76" s="536">
        <f t="shared" si="140"/>
        <v>0</v>
      </c>
      <c r="FX76" s="536">
        <f t="shared" si="140"/>
        <v>0</v>
      </c>
      <c r="FY76" s="536">
        <f t="shared" si="140"/>
        <v>0</v>
      </c>
      <c r="FZ76" s="536">
        <f t="shared" si="140"/>
        <v>0</v>
      </c>
      <c r="GA76" s="536">
        <f t="shared" si="140"/>
        <v>0</v>
      </c>
      <c r="GB76" s="536">
        <f t="shared" si="140"/>
        <v>0</v>
      </c>
      <c r="GC76" s="536">
        <f t="shared" si="140"/>
        <v>0</v>
      </c>
      <c r="GD76" s="536">
        <f t="shared" si="140"/>
        <v>0</v>
      </c>
      <c r="GE76" s="536">
        <f t="shared" si="140"/>
        <v>0</v>
      </c>
      <c r="GF76" s="536">
        <f t="shared" si="140"/>
        <v>0</v>
      </c>
      <c r="GG76" s="536">
        <f t="shared" si="140"/>
        <v>0</v>
      </c>
      <c r="GH76" s="536">
        <f t="shared" si="140"/>
        <v>0</v>
      </c>
      <c r="GI76" s="536">
        <f t="shared" si="140"/>
        <v>0</v>
      </c>
      <c r="GJ76" s="536">
        <f t="shared" si="140"/>
        <v>0</v>
      </c>
    </row>
    <row r="77" spans="1:192" s="275" customFormat="1" x14ac:dyDescent="0.35">
      <c r="A77" s="15"/>
      <c r="B77" s="15"/>
      <c r="C77" s="21"/>
      <c r="D77" s="60"/>
      <c r="E77" s="536" t="str">
        <f t="shared" ref="E77:AJ77" si="141" xml:space="preserve"> E$55</f>
        <v>Tax losses utilised</v>
      </c>
      <c r="F77" s="536">
        <f t="shared" si="141"/>
        <v>0</v>
      </c>
      <c r="G77" s="536" t="str">
        <f t="shared" si="141"/>
        <v>$ 000s</v>
      </c>
      <c r="H77" s="536">
        <f t="shared" si="141"/>
        <v>23761.360564045604</v>
      </c>
      <c r="I77" s="536">
        <f t="shared" si="141"/>
        <v>0</v>
      </c>
      <c r="J77" s="536">
        <f t="shared" si="141"/>
        <v>0</v>
      </c>
      <c r="K77" s="536">
        <f t="shared" si="141"/>
        <v>0</v>
      </c>
      <c r="L77" s="536">
        <f t="shared" si="141"/>
        <v>0</v>
      </c>
      <c r="M77" s="536">
        <f t="shared" si="141"/>
        <v>0</v>
      </c>
      <c r="N77" s="536">
        <f t="shared" si="141"/>
        <v>0</v>
      </c>
      <c r="O77" s="536">
        <f t="shared" si="141"/>
        <v>0</v>
      </c>
      <c r="P77" s="536">
        <f t="shared" si="141"/>
        <v>0</v>
      </c>
      <c r="Q77" s="536">
        <f t="shared" si="141"/>
        <v>0</v>
      </c>
      <c r="R77" s="536">
        <f t="shared" si="141"/>
        <v>186.0921926284982</v>
      </c>
      <c r="S77" s="536">
        <f t="shared" si="141"/>
        <v>0</v>
      </c>
      <c r="T77" s="536">
        <f t="shared" si="141"/>
        <v>0</v>
      </c>
      <c r="U77" s="536">
        <f t="shared" si="141"/>
        <v>298.62774725291194</v>
      </c>
      <c r="V77" s="536">
        <f t="shared" si="141"/>
        <v>948.67954243078884</v>
      </c>
      <c r="W77" s="536">
        <f t="shared" si="141"/>
        <v>0</v>
      </c>
      <c r="X77" s="536">
        <f t="shared" si="141"/>
        <v>0</v>
      </c>
      <c r="Y77" s="536">
        <f t="shared" si="141"/>
        <v>963.83884477426659</v>
      </c>
      <c r="Z77" s="536">
        <f t="shared" si="141"/>
        <v>1583.5011108886783</v>
      </c>
      <c r="AA77" s="536">
        <f t="shared" si="141"/>
        <v>0</v>
      </c>
      <c r="AB77" s="536">
        <f t="shared" si="141"/>
        <v>0</v>
      </c>
      <c r="AC77" s="536">
        <f t="shared" si="141"/>
        <v>1519.5940737169603</v>
      </c>
      <c r="AD77" s="536">
        <f t="shared" si="141"/>
        <v>2113.9900691340545</v>
      </c>
      <c r="AE77" s="536">
        <f t="shared" si="141"/>
        <v>0</v>
      </c>
      <c r="AF77" s="536">
        <f t="shared" si="141"/>
        <v>0</v>
      </c>
      <c r="AG77" s="536">
        <f t="shared" si="141"/>
        <v>1988.9053793925409</v>
      </c>
      <c r="AH77" s="536">
        <f t="shared" si="141"/>
        <v>2562.4002637789217</v>
      </c>
      <c r="AI77" s="536">
        <f t="shared" si="141"/>
        <v>0</v>
      </c>
      <c r="AJ77" s="536">
        <f t="shared" si="141"/>
        <v>0</v>
      </c>
      <c r="AK77" s="536">
        <f t="shared" ref="AK77:BP77" si="142" xml:space="preserve"> AK$55</f>
        <v>2388.9589996456443</v>
      </c>
      <c r="AL77" s="536">
        <f t="shared" si="142"/>
        <v>2945.5360274560817</v>
      </c>
      <c r="AM77" s="536">
        <f t="shared" si="142"/>
        <v>0</v>
      </c>
      <c r="AN77" s="536">
        <f t="shared" si="142"/>
        <v>74.801875636709781</v>
      </c>
      <c r="AO77" s="536">
        <f t="shared" si="142"/>
        <v>2734.4864024801809</v>
      </c>
      <c r="AP77" s="536">
        <f t="shared" si="142"/>
        <v>3277.0098609372112</v>
      </c>
      <c r="AQ77" s="536">
        <f t="shared" si="142"/>
        <v>174.93817389215974</v>
      </c>
      <c r="AR77" s="536">
        <f t="shared" si="142"/>
        <v>0</v>
      </c>
      <c r="AS77" s="536">
        <f t="shared" si="142"/>
        <v>0</v>
      </c>
      <c r="AT77" s="536">
        <f t="shared" si="142"/>
        <v>0</v>
      </c>
      <c r="AU77" s="536">
        <f t="shared" si="142"/>
        <v>0</v>
      </c>
      <c r="AV77" s="536">
        <f t="shared" si="142"/>
        <v>0</v>
      </c>
      <c r="AW77" s="536">
        <f t="shared" si="142"/>
        <v>0</v>
      </c>
      <c r="AX77" s="536">
        <f t="shared" si="142"/>
        <v>0</v>
      </c>
      <c r="AY77" s="536">
        <f t="shared" si="142"/>
        <v>0</v>
      </c>
      <c r="AZ77" s="536">
        <f t="shared" si="142"/>
        <v>0</v>
      </c>
      <c r="BA77" s="536">
        <f t="shared" si="142"/>
        <v>0</v>
      </c>
      <c r="BB77" s="536">
        <f t="shared" si="142"/>
        <v>0</v>
      </c>
      <c r="BC77" s="536">
        <f t="shared" si="142"/>
        <v>0</v>
      </c>
      <c r="BD77" s="536">
        <f t="shared" si="142"/>
        <v>0</v>
      </c>
      <c r="BE77" s="536">
        <f t="shared" si="142"/>
        <v>0</v>
      </c>
      <c r="BF77" s="536">
        <f t="shared" si="142"/>
        <v>0</v>
      </c>
      <c r="BG77" s="536">
        <f t="shared" si="142"/>
        <v>0</v>
      </c>
      <c r="BH77" s="536">
        <f t="shared" si="142"/>
        <v>0</v>
      </c>
      <c r="BI77" s="536">
        <f t="shared" si="142"/>
        <v>0</v>
      </c>
      <c r="BJ77" s="536">
        <f t="shared" si="142"/>
        <v>0</v>
      </c>
      <c r="BK77" s="536">
        <f t="shared" si="142"/>
        <v>0</v>
      </c>
      <c r="BL77" s="536">
        <f t="shared" si="142"/>
        <v>0</v>
      </c>
      <c r="BM77" s="536">
        <f t="shared" si="142"/>
        <v>0</v>
      </c>
      <c r="BN77" s="536">
        <f t="shared" si="142"/>
        <v>0</v>
      </c>
      <c r="BO77" s="536">
        <f t="shared" si="142"/>
        <v>0</v>
      </c>
      <c r="BP77" s="536">
        <f t="shared" si="142"/>
        <v>0</v>
      </c>
      <c r="BQ77" s="536">
        <f t="shared" ref="BQ77:CV77" si="143" xml:space="preserve"> BQ$55</f>
        <v>0</v>
      </c>
      <c r="BR77" s="536">
        <f t="shared" si="143"/>
        <v>0</v>
      </c>
      <c r="BS77" s="536">
        <f t="shared" si="143"/>
        <v>0</v>
      </c>
      <c r="BT77" s="536">
        <f t="shared" si="143"/>
        <v>0</v>
      </c>
      <c r="BU77" s="536">
        <f t="shared" si="143"/>
        <v>0</v>
      </c>
      <c r="BV77" s="536">
        <f t="shared" si="143"/>
        <v>0</v>
      </c>
      <c r="BW77" s="536">
        <f t="shared" si="143"/>
        <v>0</v>
      </c>
      <c r="BX77" s="536">
        <f t="shared" si="143"/>
        <v>0</v>
      </c>
      <c r="BY77" s="536">
        <f t="shared" si="143"/>
        <v>0</v>
      </c>
      <c r="BZ77" s="536">
        <f t="shared" si="143"/>
        <v>0</v>
      </c>
      <c r="CA77" s="536">
        <f t="shared" si="143"/>
        <v>0</v>
      </c>
      <c r="CB77" s="536">
        <f t="shared" si="143"/>
        <v>0</v>
      </c>
      <c r="CC77" s="536">
        <f t="shared" si="143"/>
        <v>0</v>
      </c>
      <c r="CD77" s="536">
        <f t="shared" si="143"/>
        <v>0</v>
      </c>
      <c r="CE77" s="536">
        <f t="shared" si="143"/>
        <v>0</v>
      </c>
      <c r="CF77" s="536">
        <f t="shared" si="143"/>
        <v>0</v>
      </c>
      <c r="CG77" s="536">
        <f t="shared" si="143"/>
        <v>0</v>
      </c>
      <c r="CH77" s="536">
        <f t="shared" si="143"/>
        <v>0</v>
      </c>
      <c r="CI77" s="536">
        <f t="shared" si="143"/>
        <v>0</v>
      </c>
      <c r="CJ77" s="536">
        <f t="shared" si="143"/>
        <v>0</v>
      </c>
      <c r="CK77" s="536">
        <f t="shared" si="143"/>
        <v>0</v>
      </c>
      <c r="CL77" s="536">
        <f t="shared" si="143"/>
        <v>0</v>
      </c>
      <c r="CM77" s="536">
        <f t="shared" si="143"/>
        <v>0</v>
      </c>
      <c r="CN77" s="536">
        <f t="shared" si="143"/>
        <v>0</v>
      </c>
      <c r="CO77" s="536">
        <f t="shared" si="143"/>
        <v>0</v>
      </c>
      <c r="CP77" s="536">
        <f t="shared" si="143"/>
        <v>0</v>
      </c>
      <c r="CQ77" s="536">
        <f t="shared" si="143"/>
        <v>0</v>
      </c>
      <c r="CR77" s="536">
        <f t="shared" si="143"/>
        <v>0</v>
      </c>
      <c r="CS77" s="536">
        <f t="shared" si="143"/>
        <v>0</v>
      </c>
      <c r="CT77" s="536">
        <f t="shared" si="143"/>
        <v>0</v>
      </c>
      <c r="CU77" s="536">
        <f t="shared" si="143"/>
        <v>0</v>
      </c>
      <c r="CV77" s="536">
        <f t="shared" si="143"/>
        <v>0</v>
      </c>
      <c r="CW77" s="536">
        <f t="shared" ref="CW77:EB77" si="144" xml:space="preserve"> CW$55</f>
        <v>0</v>
      </c>
      <c r="CX77" s="536">
        <f t="shared" si="144"/>
        <v>0</v>
      </c>
      <c r="CY77" s="536">
        <f t="shared" si="144"/>
        <v>0</v>
      </c>
      <c r="CZ77" s="536">
        <f t="shared" si="144"/>
        <v>0</v>
      </c>
      <c r="DA77" s="536">
        <f t="shared" si="144"/>
        <v>0</v>
      </c>
      <c r="DB77" s="536">
        <f t="shared" si="144"/>
        <v>0</v>
      </c>
      <c r="DC77" s="536">
        <f t="shared" si="144"/>
        <v>0</v>
      </c>
      <c r="DD77" s="536">
        <f t="shared" si="144"/>
        <v>0</v>
      </c>
      <c r="DE77" s="536">
        <f t="shared" si="144"/>
        <v>0</v>
      </c>
      <c r="DF77" s="536">
        <f t="shared" si="144"/>
        <v>0</v>
      </c>
      <c r="DG77" s="536">
        <f t="shared" si="144"/>
        <v>0</v>
      </c>
      <c r="DH77" s="536">
        <f t="shared" si="144"/>
        <v>0</v>
      </c>
      <c r="DI77" s="536">
        <f t="shared" si="144"/>
        <v>0</v>
      </c>
      <c r="DJ77" s="536">
        <f t="shared" si="144"/>
        <v>0</v>
      </c>
      <c r="DK77" s="536">
        <f t="shared" si="144"/>
        <v>0</v>
      </c>
      <c r="DL77" s="536">
        <f t="shared" si="144"/>
        <v>0</v>
      </c>
      <c r="DM77" s="536">
        <f t="shared" si="144"/>
        <v>0</v>
      </c>
      <c r="DN77" s="536">
        <f t="shared" si="144"/>
        <v>0</v>
      </c>
      <c r="DO77" s="536">
        <f t="shared" si="144"/>
        <v>0</v>
      </c>
      <c r="DP77" s="536">
        <f t="shared" si="144"/>
        <v>0</v>
      </c>
      <c r="DQ77" s="536">
        <f t="shared" si="144"/>
        <v>0</v>
      </c>
      <c r="DR77" s="536">
        <f t="shared" si="144"/>
        <v>0</v>
      </c>
      <c r="DS77" s="536">
        <f t="shared" si="144"/>
        <v>0</v>
      </c>
      <c r="DT77" s="536">
        <f t="shared" si="144"/>
        <v>0</v>
      </c>
      <c r="DU77" s="536">
        <f t="shared" si="144"/>
        <v>0</v>
      </c>
      <c r="DV77" s="536">
        <f t="shared" si="144"/>
        <v>0</v>
      </c>
      <c r="DW77" s="536">
        <f t="shared" si="144"/>
        <v>0</v>
      </c>
      <c r="DX77" s="536">
        <f t="shared" si="144"/>
        <v>0</v>
      </c>
      <c r="DY77" s="536">
        <f t="shared" si="144"/>
        <v>0</v>
      </c>
      <c r="DZ77" s="536">
        <f t="shared" si="144"/>
        <v>0</v>
      </c>
      <c r="EA77" s="536">
        <f t="shared" si="144"/>
        <v>0</v>
      </c>
      <c r="EB77" s="536">
        <f t="shared" si="144"/>
        <v>0</v>
      </c>
      <c r="EC77" s="536">
        <f t="shared" ref="EC77:FH77" si="145" xml:space="preserve"> EC$55</f>
        <v>0</v>
      </c>
      <c r="ED77" s="536">
        <f t="shared" si="145"/>
        <v>0</v>
      </c>
      <c r="EE77" s="536">
        <f t="shared" si="145"/>
        <v>0</v>
      </c>
      <c r="EF77" s="536">
        <f t="shared" si="145"/>
        <v>0</v>
      </c>
      <c r="EG77" s="536">
        <f t="shared" si="145"/>
        <v>0</v>
      </c>
      <c r="EH77" s="536">
        <f t="shared" si="145"/>
        <v>0</v>
      </c>
      <c r="EI77" s="536">
        <f t="shared" si="145"/>
        <v>0</v>
      </c>
      <c r="EJ77" s="536">
        <f t="shared" si="145"/>
        <v>0</v>
      </c>
      <c r="EK77" s="536">
        <f t="shared" si="145"/>
        <v>0</v>
      </c>
      <c r="EL77" s="536">
        <f t="shared" si="145"/>
        <v>0</v>
      </c>
      <c r="EM77" s="536">
        <f t="shared" si="145"/>
        <v>0</v>
      </c>
      <c r="EN77" s="536">
        <f t="shared" si="145"/>
        <v>0</v>
      </c>
      <c r="EO77" s="536">
        <f t="shared" si="145"/>
        <v>0</v>
      </c>
      <c r="EP77" s="536">
        <f t="shared" si="145"/>
        <v>0</v>
      </c>
      <c r="EQ77" s="536">
        <f t="shared" si="145"/>
        <v>0</v>
      </c>
      <c r="ER77" s="536">
        <f t="shared" si="145"/>
        <v>0</v>
      </c>
      <c r="ES77" s="536">
        <f t="shared" si="145"/>
        <v>0</v>
      </c>
      <c r="ET77" s="536">
        <f t="shared" si="145"/>
        <v>0</v>
      </c>
      <c r="EU77" s="536">
        <f t="shared" si="145"/>
        <v>0</v>
      </c>
      <c r="EV77" s="536">
        <f t="shared" si="145"/>
        <v>0</v>
      </c>
      <c r="EW77" s="536">
        <f t="shared" si="145"/>
        <v>0</v>
      </c>
      <c r="EX77" s="536">
        <f t="shared" si="145"/>
        <v>0</v>
      </c>
      <c r="EY77" s="536">
        <f t="shared" si="145"/>
        <v>0</v>
      </c>
      <c r="EZ77" s="536">
        <f t="shared" si="145"/>
        <v>0</v>
      </c>
      <c r="FA77" s="536">
        <f t="shared" si="145"/>
        <v>0</v>
      </c>
      <c r="FB77" s="536">
        <f t="shared" si="145"/>
        <v>0</v>
      </c>
      <c r="FC77" s="536">
        <f t="shared" si="145"/>
        <v>0</v>
      </c>
      <c r="FD77" s="536">
        <f t="shared" si="145"/>
        <v>0</v>
      </c>
      <c r="FE77" s="536">
        <f t="shared" si="145"/>
        <v>0</v>
      </c>
      <c r="FF77" s="536">
        <f t="shared" si="145"/>
        <v>0</v>
      </c>
      <c r="FG77" s="536">
        <f t="shared" si="145"/>
        <v>0</v>
      </c>
      <c r="FH77" s="536">
        <f t="shared" si="145"/>
        <v>0</v>
      </c>
      <c r="FI77" s="536">
        <f t="shared" ref="FI77:GJ77" si="146" xml:space="preserve"> FI$55</f>
        <v>0</v>
      </c>
      <c r="FJ77" s="536">
        <f t="shared" si="146"/>
        <v>0</v>
      </c>
      <c r="FK77" s="536">
        <f t="shared" si="146"/>
        <v>0</v>
      </c>
      <c r="FL77" s="536">
        <f t="shared" si="146"/>
        <v>0</v>
      </c>
      <c r="FM77" s="536">
        <f t="shared" si="146"/>
        <v>0</v>
      </c>
      <c r="FN77" s="536">
        <f t="shared" si="146"/>
        <v>0</v>
      </c>
      <c r="FO77" s="536">
        <f t="shared" si="146"/>
        <v>0</v>
      </c>
      <c r="FP77" s="536">
        <f t="shared" si="146"/>
        <v>0</v>
      </c>
      <c r="FQ77" s="536">
        <f t="shared" si="146"/>
        <v>0</v>
      </c>
      <c r="FR77" s="536">
        <f t="shared" si="146"/>
        <v>0</v>
      </c>
      <c r="FS77" s="536">
        <f t="shared" si="146"/>
        <v>0</v>
      </c>
      <c r="FT77" s="536">
        <f t="shared" si="146"/>
        <v>0</v>
      </c>
      <c r="FU77" s="536">
        <f t="shared" si="146"/>
        <v>0</v>
      </c>
      <c r="FV77" s="536">
        <f t="shared" si="146"/>
        <v>0</v>
      </c>
      <c r="FW77" s="536">
        <f t="shared" si="146"/>
        <v>0</v>
      </c>
      <c r="FX77" s="536">
        <f t="shared" si="146"/>
        <v>0</v>
      </c>
      <c r="FY77" s="536">
        <f t="shared" si="146"/>
        <v>0</v>
      </c>
      <c r="FZ77" s="536">
        <f t="shared" si="146"/>
        <v>0</v>
      </c>
      <c r="GA77" s="536">
        <f t="shared" si="146"/>
        <v>0</v>
      </c>
      <c r="GB77" s="536">
        <f t="shared" si="146"/>
        <v>0</v>
      </c>
      <c r="GC77" s="536">
        <f t="shared" si="146"/>
        <v>0</v>
      </c>
      <c r="GD77" s="536">
        <f t="shared" si="146"/>
        <v>0</v>
      </c>
      <c r="GE77" s="536">
        <f t="shared" si="146"/>
        <v>0</v>
      </c>
      <c r="GF77" s="536">
        <f t="shared" si="146"/>
        <v>0</v>
      </c>
      <c r="GG77" s="536">
        <f t="shared" si="146"/>
        <v>0</v>
      </c>
      <c r="GH77" s="536">
        <f t="shared" si="146"/>
        <v>0</v>
      </c>
      <c r="GI77" s="536">
        <f t="shared" si="146"/>
        <v>0</v>
      </c>
      <c r="GJ77" s="536">
        <f t="shared" si="146"/>
        <v>0</v>
      </c>
    </row>
    <row r="78" spans="1:192" s="299" customFormat="1" x14ac:dyDescent="0.35">
      <c r="A78" s="294"/>
      <c r="B78" s="294"/>
      <c r="C78" s="295"/>
      <c r="D78" s="296"/>
      <c r="E78" s="297" t="s">
        <v>271</v>
      </c>
      <c r="F78" s="297"/>
      <c r="G78" s="297" t="str">
        <f xml:space="preserve"> SMU</f>
        <v>$ 000s</v>
      </c>
      <c r="H78" s="297"/>
      <c r="I78" s="298"/>
      <c r="J78" s="297">
        <f t="shared" ref="J78:BU78" si="147" xml:space="preserve"> IF( J73 = 1, $F72, J75 + J76 - J77)</f>
        <v>0</v>
      </c>
      <c r="K78" s="297">
        <f t="shared" si="147"/>
        <v>0</v>
      </c>
      <c r="L78" s="297">
        <f t="shared" si="147"/>
        <v>0</v>
      </c>
      <c r="M78" s="297">
        <f t="shared" si="147"/>
        <v>1455.7311270596088</v>
      </c>
      <c r="N78" s="297">
        <f t="shared" si="147"/>
        <v>2217.3315673964312</v>
      </c>
      <c r="O78" s="297">
        <f t="shared" si="147"/>
        <v>5861.8495602318808</v>
      </c>
      <c r="P78" s="297">
        <f t="shared" si="147"/>
        <v>9239.1697577585419</v>
      </c>
      <c r="Q78" s="297">
        <f t="shared" si="147"/>
        <v>9740.1467826951412</v>
      </c>
      <c r="R78" s="297">
        <f t="shared" si="147"/>
        <v>9554.0545900666439</v>
      </c>
      <c r="S78" s="297">
        <f t="shared" si="147"/>
        <v>12304.800366012965</v>
      </c>
      <c r="T78" s="297">
        <f t="shared" si="147"/>
        <v>14830.623487663717</v>
      </c>
      <c r="U78" s="297">
        <f t="shared" si="147"/>
        <v>14531.995740410805</v>
      </c>
      <c r="V78" s="297">
        <f t="shared" si="147"/>
        <v>13583.316197980015</v>
      </c>
      <c r="W78" s="297">
        <f t="shared" si="147"/>
        <v>15590.226527354174</v>
      </c>
      <c r="X78" s="297">
        <f t="shared" si="147"/>
        <v>17415.886208702057</v>
      </c>
      <c r="Y78" s="297">
        <f t="shared" si="147"/>
        <v>16452.047363927792</v>
      </c>
      <c r="Z78" s="297">
        <f t="shared" si="147"/>
        <v>14868.546253039112</v>
      </c>
      <c r="AA78" s="297">
        <f t="shared" si="147"/>
        <v>16252.812165239335</v>
      </c>
      <c r="AB78" s="297">
        <f t="shared" si="147"/>
        <v>17475.106733440545</v>
      </c>
      <c r="AC78" s="297">
        <f t="shared" si="147"/>
        <v>15955.512659723585</v>
      </c>
      <c r="AD78" s="297">
        <f t="shared" si="147"/>
        <v>13841.522590589531</v>
      </c>
      <c r="AE78" s="297">
        <f t="shared" si="147"/>
        <v>14700.312899073981</v>
      </c>
      <c r="AF78" s="297">
        <f t="shared" si="147"/>
        <v>15420.321548462012</v>
      </c>
      <c r="AG78" s="297">
        <f t="shared" si="147"/>
        <v>13431.416169069471</v>
      </c>
      <c r="AH78" s="297">
        <f t="shared" si="147"/>
        <v>10869.015905290549</v>
      </c>
      <c r="AI78" s="297">
        <f t="shared" si="147"/>
        <v>11279.920619959015</v>
      </c>
      <c r="AJ78" s="297">
        <f t="shared" si="147"/>
        <v>11571.026458613702</v>
      </c>
      <c r="AK78" s="297">
        <f t="shared" si="147"/>
        <v>9182.0674589680566</v>
      </c>
      <c r="AL78" s="297">
        <f t="shared" si="147"/>
        <v>6236.5314315119749</v>
      </c>
      <c r="AM78" s="297">
        <f t="shared" si="147"/>
        <v>6261.2363129462619</v>
      </c>
      <c r="AN78" s="297">
        <f t="shared" si="147"/>
        <v>6186.4344373095519</v>
      </c>
      <c r="AO78" s="297">
        <f t="shared" si="147"/>
        <v>3451.948034829371</v>
      </c>
      <c r="AP78" s="297">
        <f t="shared" si="147"/>
        <v>174.93817389215974</v>
      </c>
      <c r="AQ78" s="297">
        <f t="shared" si="147"/>
        <v>0</v>
      </c>
      <c r="AR78" s="297">
        <f t="shared" si="147"/>
        <v>0</v>
      </c>
      <c r="AS78" s="297">
        <f t="shared" si="147"/>
        <v>0</v>
      </c>
      <c r="AT78" s="297">
        <f t="shared" si="147"/>
        <v>0</v>
      </c>
      <c r="AU78" s="297">
        <f t="shared" si="147"/>
        <v>0</v>
      </c>
      <c r="AV78" s="297">
        <f t="shared" si="147"/>
        <v>0</v>
      </c>
      <c r="AW78" s="297">
        <f t="shared" si="147"/>
        <v>0</v>
      </c>
      <c r="AX78" s="297">
        <f t="shared" si="147"/>
        <v>0</v>
      </c>
      <c r="AY78" s="297">
        <f t="shared" si="147"/>
        <v>0</v>
      </c>
      <c r="AZ78" s="297">
        <f t="shared" si="147"/>
        <v>0</v>
      </c>
      <c r="BA78" s="297">
        <f t="shared" si="147"/>
        <v>0</v>
      </c>
      <c r="BB78" s="297">
        <f t="shared" si="147"/>
        <v>0</v>
      </c>
      <c r="BC78" s="297">
        <f t="shared" si="147"/>
        <v>0</v>
      </c>
      <c r="BD78" s="297">
        <f t="shared" si="147"/>
        <v>0</v>
      </c>
      <c r="BE78" s="297">
        <f t="shared" si="147"/>
        <v>0</v>
      </c>
      <c r="BF78" s="297">
        <f t="shared" si="147"/>
        <v>0</v>
      </c>
      <c r="BG78" s="297">
        <f t="shared" si="147"/>
        <v>0</v>
      </c>
      <c r="BH78" s="297">
        <f t="shared" si="147"/>
        <v>0</v>
      </c>
      <c r="BI78" s="297">
        <f t="shared" si="147"/>
        <v>0</v>
      </c>
      <c r="BJ78" s="297">
        <f t="shared" si="147"/>
        <v>0</v>
      </c>
      <c r="BK78" s="297">
        <f t="shared" si="147"/>
        <v>0</v>
      </c>
      <c r="BL78" s="297">
        <f t="shared" si="147"/>
        <v>0</v>
      </c>
      <c r="BM78" s="297">
        <f t="shared" si="147"/>
        <v>0</v>
      </c>
      <c r="BN78" s="297">
        <f t="shared" si="147"/>
        <v>0</v>
      </c>
      <c r="BO78" s="297">
        <f t="shared" si="147"/>
        <v>0</v>
      </c>
      <c r="BP78" s="297">
        <f t="shared" si="147"/>
        <v>0</v>
      </c>
      <c r="BQ78" s="297">
        <f t="shared" si="147"/>
        <v>0</v>
      </c>
      <c r="BR78" s="297">
        <f t="shared" si="147"/>
        <v>0</v>
      </c>
      <c r="BS78" s="297">
        <f t="shared" si="147"/>
        <v>0</v>
      </c>
      <c r="BT78" s="297">
        <f t="shared" si="147"/>
        <v>0</v>
      </c>
      <c r="BU78" s="297">
        <f t="shared" si="147"/>
        <v>0</v>
      </c>
      <c r="BV78" s="297">
        <f t="shared" ref="BV78:EG78" si="148" xml:space="preserve"> IF( BV73 = 1, $F72, BV75 + BV76 - BV77)</f>
        <v>0</v>
      </c>
      <c r="BW78" s="297">
        <f t="shared" si="148"/>
        <v>0</v>
      </c>
      <c r="BX78" s="297">
        <f t="shared" si="148"/>
        <v>0</v>
      </c>
      <c r="BY78" s="297">
        <f t="shared" si="148"/>
        <v>0</v>
      </c>
      <c r="BZ78" s="297">
        <f t="shared" si="148"/>
        <v>0</v>
      </c>
      <c r="CA78" s="297">
        <f t="shared" si="148"/>
        <v>0</v>
      </c>
      <c r="CB78" s="297">
        <f t="shared" si="148"/>
        <v>0</v>
      </c>
      <c r="CC78" s="297">
        <f t="shared" si="148"/>
        <v>0</v>
      </c>
      <c r="CD78" s="297">
        <f t="shared" si="148"/>
        <v>0</v>
      </c>
      <c r="CE78" s="297">
        <f t="shared" si="148"/>
        <v>0</v>
      </c>
      <c r="CF78" s="297">
        <f t="shared" si="148"/>
        <v>0</v>
      </c>
      <c r="CG78" s="297">
        <f t="shared" si="148"/>
        <v>0</v>
      </c>
      <c r="CH78" s="297">
        <f t="shared" si="148"/>
        <v>0</v>
      </c>
      <c r="CI78" s="297">
        <f t="shared" si="148"/>
        <v>0</v>
      </c>
      <c r="CJ78" s="297">
        <f t="shared" si="148"/>
        <v>0</v>
      </c>
      <c r="CK78" s="297">
        <f t="shared" si="148"/>
        <v>0</v>
      </c>
      <c r="CL78" s="297">
        <f t="shared" si="148"/>
        <v>0</v>
      </c>
      <c r="CM78" s="297">
        <f t="shared" si="148"/>
        <v>0</v>
      </c>
      <c r="CN78" s="297">
        <f t="shared" si="148"/>
        <v>0</v>
      </c>
      <c r="CO78" s="297">
        <f t="shared" si="148"/>
        <v>0</v>
      </c>
      <c r="CP78" s="297">
        <f t="shared" si="148"/>
        <v>0</v>
      </c>
      <c r="CQ78" s="297">
        <f t="shared" si="148"/>
        <v>0</v>
      </c>
      <c r="CR78" s="297">
        <f t="shared" si="148"/>
        <v>0</v>
      </c>
      <c r="CS78" s="297">
        <f t="shared" si="148"/>
        <v>0</v>
      </c>
      <c r="CT78" s="297">
        <f t="shared" si="148"/>
        <v>0</v>
      </c>
      <c r="CU78" s="297">
        <f t="shared" si="148"/>
        <v>0</v>
      </c>
      <c r="CV78" s="297">
        <f t="shared" si="148"/>
        <v>0</v>
      </c>
      <c r="CW78" s="297">
        <f t="shared" si="148"/>
        <v>0</v>
      </c>
      <c r="CX78" s="297">
        <f t="shared" si="148"/>
        <v>0</v>
      </c>
      <c r="CY78" s="297">
        <f t="shared" si="148"/>
        <v>0</v>
      </c>
      <c r="CZ78" s="297">
        <f t="shared" si="148"/>
        <v>0</v>
      </c>
      <c r="DA78" s="297">
        <f t="shared" si="148"/>
        <v>0</v>
      </c>
      <c r="DB78" s="297">
        <f t="shared" si="148"/>
        <v>0</v>
      </c>
      <c r="DC78" s="297">
        <f t="shared" si="148"/>
        <v>0</v>
      </c>
      <c r="DD78" s="297">
        <f t="shared" si="148"/>
        <v>0</v>
      </c>
      <c r="DE78" s="297">
        <f t="shared" si="148"/>
        <v>0</v>
      </c>
      <c r="DF78" s="297">
        <f t="shared" si="148"/>
        <v>0</v>
      </c>
      <c r="DG78" s="297">
        <f t="shared" si="148"/>
        <v>0</v>
      </c>
      <c r="DH78" s="297">
        <f t="shared" si="148"/>
        <v>0</v>
      </c>
      <c r="DI78" s="297">
        <f t="shared" si="148"/>
        <v>0</v>
      </c>
      <c r="DJ78" s="297">
        <f t="shared" si="148"/>
        <v>0</v>
      </c>
      <c r="DK78" s="297">
        <f t="shared" si="148"/>
        <v>0</v>
      </c>
      <c r="DL78" s="297">
        <f t="shared" si="148"/>
        <v>0</v>
      </c>
      <c r="DM78" s="297">
        <f t="shared" si="148"/>
        <v>0</v>
      </c>
      <c r="DN78" s="297">
        <f t="shared" si="148"/>
        <v>0</v>
      </c>
      <c r="DO78" s="297">
        <f t="shared" si="148"/>
        <v>0</v>
      </c>
      <c r="DP78" s="297">
        <f t="shared" si="148"/>
        <v>0</v>
      </c>
      <c r="DQ78" s="297">
        <f t="shared" si="148"/>
        <v>0</v>
      </c>
      <c r="DR78" s="297">
        <f t="shared" si="148"/>
        <v>0</v>
      </c>
      <c r="DS78" s="297">
        <f t="shared" si="148"/>
        <v>0</v>
      </c>
      <c r="DT78" s="297">
        <f t="shared" si="148"/>
        <v>0</v>
      </c>
      <c r="DU78" s="297">
        <f t="shared" si="148"/>
        <v>0</v>
      </c>
      <c r="DV78" s="297">
        <f t="shared" si="148"/>
        <v>0</v>
      </c>
      <c r="DW78" s="297">
        <f t="shared" si="148"/>
        <v>0</v>
      </c>
      <c r="DX78" s="297">
        <f t="shared" si="148"/>
        <v>0</v>
      </c>
      <c r="DY78" s="297">
        <f t="shared" si="148"/>
        <v>0</v>
      </c>
      <c r="DZ78" s="297">
        <f t="shared" si="148"/>
        <v>0</v>
      </c>
      <c r="EA78" s="297">
        <f t="shared" si="148"/>
        <v>0</v>
      </c>
      <c r="EB78" s="297">
        <f t="shared" si="148"/>
        <v>0</v>
      </c>
      <c r="EC78" s="297">
        <f t="shared" si="148"/>
        <v>0</v>
      </c>
      <c r="ED78" s="297">
        <f t="shared" si="148"/>
        <v>0</v>
      </c>
      <c r="EE78" s="297">
        <f t="shared" si="148"/>
        <v>0</v>
      </c>
      <c r="EF78" s="297">
        <f t="shared" si="148"/>
        <v>0</v>
      </c>
      <c r="EG78" s="297">
        <f t="shared" si="148"/>
        <v>0</v>
      </c>
      <c r="EH78" s="297">
        <f t="shared" ref="EH78:GJ78" si="149" xml:space="preserve"> IF( EH73 = 1, $F72, EH75 + EH76 - EH77)</f>
        <v>0</v>
      </c>
      <c r="EI78" s="297">
        <f t="shared" si="149"/>
        <v>0</v>
      </c>
      <c r="EJ78" s="297">
        <f t="shared" si="149"/>
        <v>0</v>
      </c>
      <c r="EK78" s="297">
        <f t="shared" si="149"/>
        <v>0</v>
      </c>
      <c r="EL78" s="297">
        <f t="shared" si="149"/>
        <v>0</v>
      </c>
      <c r="EM78" s="297">
        <f t="shared" si="149"/>
        <v>0</v>
      </c>
      <c r="EN78" s="297">
        <f t="shared" si="149"/>
        <v>0</v>
      </c>
      <c r="EO78" s="297">
        <f t="shared" si="149"/>
        <v>0</v>
      </c>
      <c r="EP78" s="297">
        <f t="shared" si="149"/>
        <v>0</v>
      </c>
      <c r="EQ78" s="297">
        <f t="shared" si="149"/>
        <v>0</v>
      </c>
      <c r="ER78" s="297">
        <f t="shared" si="149"/>
        <v>0</v>
      </c>
      <c r="ES78" s="297">
        <f t="shared" si="149"/>
        <v>0</v>
      </c>
      <c r="ET78" s="297">
        <f t="shared" si="149"/>
        <v>0</v>
      </c>
      <c r="EU78" s="297">
        <f t="shared" si="149"/>
        <v>0</v>
      </c>
      <c r="EV78" s="297">
        <f t="shared" si="149"/>
        <v>0</v>
      </c>
      <c r="EW78" s="297">
        <f t="shared" si="149"/>
        <v>0</v>
      </c>
      <c r="EX78" s="297">
        <f t="shared" si="149"/>
        <v>0</v>
      </c>
      <c r="EY78" s="297">
        <f t="shared" si="149"/>
        <v>0</v>
      </c>
      <c r="EZ78" s="297">
        <f t="shared" si="149"/>
        <v>0</v>
      </c>
      <c r="FA78" s="297">
        <f t="shared" si="149"/>
        <v>0</v>
      </c>
      <c r="FB78" s="297">
        <f t="shared" si="149"/>
        <v>0</v>
      </c>
      <c r="FC78" s="297">
        <f t="shared" si="149"/>
        <v>0</v>
      </c>
      <c r="FD78" s="297">
        <f t="shared" si="149"/>
        <v>0</v>
      </c>
      <c r="FE78" s="297">
        <f t="shared" si="149"/>
        <v>0</v>
      </c>
      <c r="FF78" s="297">
        <f t="shared" si="149"/>
        <v>0</v>
      </c>
      <c r="FG78" s="297">
        <f t="shared" si="149"/>
        <v>0</v>
      </c>
      <c r="FH78" s="297">
        <f t="shared" si="149"/>
        <v>0</v>
      </c>
      <c r="FI78" s="297">
        <f t="shared" si="149"/>
        <v>0</v>
      </c>
      <c r="FJ78" s="297">
        <f t="shared" si="149"/>
        <v>0</v>
      </c>
      <c r="FK78" s="297">
        <f t="shared" si="149"/>
        <v>0</v>
      </c>
      <c r="FL78" s="297">
        <f t="shared" si="149"/>
        <v>0</v>
      </c>
      <c r="FM78" s="297">
        <f t="shared" si="149"/>
        <v>0</v>
      </c>
      <c r="FN78" s="297">
        <f t="shared" si="149"/>
        <v>0</v>
      </c>
      <c r="FO78" s="297">
        <f t="shared" si="149"/>
        <v>0</v>
      </c>
      <c r="FP78" s="297">
        <f t="shared" si="149"/>
        <v>0</v>
      </c>
      <c r="FQ78" s="297">
        <f t="shared" si="149"/>
        <v>0</v>
      </c>
      <c r="FR78" s="297">
        <f t="shared" si="149"/>
        <v>0</v>
      </c>
      <c r="FS78" s="297">
        <f t="shared" si="149"/>
        <v>0</v>
      </c>
      <c r="FT78" s="297">
        <f t="shared" si="149"/>
        <v>0</v>
      </c>
      <c r="FU78" s="297">
        <f t="shared" si="149"/>
        <v>0</v>
      </c>
      <c r="FV78" s="297">
        <f t="shared" si="149"/>
        <v>0</v>
      </c>
      <c r="FW78" s="297">
        <f t="shared" si="149"/>
        <v>0</v>
      </c>
      <c r="FX78" s="297">
        <f t="shared" si="149"/>
        <v>0</v>
      </c>
      <c r="FY78" s="297">
        <f t="shared" si="149"/>
        <v>0</v>
      </c>
      <c r="FZ78" s="297">
        <f t="shared" si="149"/>
        <v>0</v>
      </c>
      <c r="GA78" s="297">
        <f t="shared" si="149"/>
        <v>0</v>
      </c>
      <c r="GB78" s="297">
        <f t="shared" si="149"/>
        <v>0</v>
      </c>
      <c r="GC78" s="297">
        <f t="shared" si="149"/>
        <v>0</v>
      </c>
      <c r="GD78" s="297">
        <f t="shared" si="149"/>
        <v>0</v>
      </c>
      <c r="GE78" s="297">
        <f t="shared" si="149"/>
        <v>0</v>
      </c>
      <c r="GF78" s="297">
        <f t="shared" si="149"/>
        <v>0</v>
      </c>
      <c r="GG78" s="297">
        <f t="shared" si="149"/>
        <v>0</v>
      </c>
      <c r="GH78" s="297">
        <f t="shared" si="149"/>
        <v>0</v>
      </c>
      <c r="GI78" s="297">
        <f t="shared" si="149"/>
        <v>0</v>
      </c>
      <c r="GJ78" s="297">
        <f t="shared" si="149"/>
        <v>0</v>
      </c>
    </row>
    <row r="81" spans="1:192" x14ac:dyDescent="0.35">
      <c r="A81" s="15" t="s">
        <v>251</v>
      </c>
    </row>
    <row r="83" spans="1:192" s="293" customFormat="1" x14ac:dyDescent="0.35">
      <c r="A83" s="288"/>
      <c r="B83" s="288"/>
      <c r="C83" s="289"/>
      <c r="D83" s="290"/>
      <c r="E83" s="523" t="str">
        <f xml:space="preserve"> InpC!E$120</f>
        <v xml:space="preserve">Deferred tax - initial balance </v>
      </c>
      <c r="F83" s="523">
        <f xml:space="preserve"> InpC!F$120</f>
        <v>0</v>
      </c>
      <c r="G83" s="523" t="str">
        <f xml:space="preserve"> InpC!G$120</f>
        <v>$ 000s</v>
      </c>
      <c r="H83" s="292"/>
      <c r="I83" s="292"/>
      <c r="J83" s="291"/>
      <c r="K83" s="291"/>
      <c r="L83" s="291"/>
      <c r="M83" s="291"/>
      <c r="N83" s="291"/>
      <c r="O83" s="291"/>
      <c r="P83" s="291"/>
      <c r="Q83" s="291"/>
      <c r="R83" s="291"/>
      <c r="S83" s="291"/>
      <c r="T83" s="291"/>
      <c r="U83" s="291"/>
      <c r="V83" s="291"/>
      <c r="W83" s="291"/>
      <c r="X83" s="291"/>
      <c r="Y83" s="291"/>
      <c r="Z83" s="291"/>
      <c r="AA83" s="291"/>
      <c r="AB83" s="291"/>
      <c r="AC83" s="291"/>
      <c r="AD83" s="291"/>
      <c r="AE83" s="291"/>
      <c r="AF83" s="291"/>
      <c r="AG83" s="291"/>
      <c r="AH83" s="291"/>
      <c r="AI83" s="291"/>
      <c r="AJ83" s="291"/>
      <c r="AK83" s="291"/>
      <c r="AL83" s="291"/>
      <c r="AM83" s="291"/>
      <c r="AN83" s="291"/>
      <c r="AO83" s="291"/>
      <c r="AP83" s="291"/>
      <c r="AQ83" s="291"/>
      <c r="AR83" s="291"/>
      <c r="AS83" s="291"/>
      <c r="AT83" s="291"/>
      <c r="AU83" s="291"/>
      <c r="AV83" s="291"/>
      <c r="AW83" s="291"/>
      <c r="AX83" s="291"/>
      <c r="AY83" s="291"/>
      <c r="AZ83" s="291"/>
      <c r="BA83" s="291"/>
      <c r="BB83" s="291"/>
      <c r="BC83" s="291"/>
      <c r="BD83" s="291"/>
      <c r="BE83" s="291"/>
      <c r="BF83" s="291"/>
      <c r="BG83" s="291"/>
      <c r="BH83" s="291"/>
      <c r="BI83" s="291"/>
      <c r="BJ83" s="291"/>
      <c r="BK83" s="291"/>
      <c r="BL83" s="291"/>
      <c r="BM83" s="291"/>
      <c r="BN83" s="291"/>
      <c r="BO83" s="291"/>
      <c r="BP83" s="291"/>
      <c r="BQ83" s="291"/>
      <c r="BR83" s="291"/>
      <c r="BS83" s="291"/>
      <c r="BT83" s="291"/>
      <c r="BU83" s="291"/>
      <c r="BV83" s="291"/>
      <c r="BW83" s="291"/>
      <c r="BX83" s="291"/>
      <c r="BY83" s="291"/>
      <c r="BZ83" s="291"/>
      <c r="CA83" s="291"/>
      <c r="CB83" s="291"/>
      <c r="CC83" s="291"/>
      <c r="CD83" s="291"/>
      <c r="CE83" s="291"/>
      <c r="CF83" s="291"/>
      <c r="CG83" s="291"/>
      <c r="CH83" s="291"/>
      <c r="CI83" s="291"/>
      <c r="CJ83" s="291"/>
      <c r="CK83" s="291"/>
      <c r="CL83" s="291"/>
      <c r="CM83" s="291"/>
      <c r="CN83" s="291"/>
      <c r="CO83" s="291"/>
      <c r="CP83" s="291"/>
      <c r="CQ83" s="291"/>
      <c r="CR83" s="291"/>
      <c r="CS83" s="291"/>
      <c r="CT83" s="291"/>
      <c r="CU83" s="291"/>
      <c r="CV83" s="291"/>
      <c r="CW83" s="291"/>
      <c r="CX83" s="291"/>
      <c r="CY83" s="291"/>
      <c r="CZ83" s="291"/>
      <c r="DA83" s="291"/>
      <c r="DB83" s="291"/>
      <c r="DC83" s="291"/>
      <c r="DD83" s="291"/>
      <c r="DE83" s="291"/>
      <c r="DF83" s="291"/>
      <c r="DG83" s="291"/>
      <c r="DH83" s="291"/>
      <c r="DI83" s="291"/>
      <c r="DJ83" s="291"/>
      <c r="DK83" s="291"/>
      <c r="DL83" s="291"/>
      <c r="DM83" s="291"/>
      <c r="DN83" s="291"/>
      <c r="DO83" s="291"/>
      <c r="DP83" s="291"/>
      <c r="DQ83" s="291"/>
      <c r="DR83" s="291"/>
      <c r="DS83" s="291"/>
      <c r="DT83" s="291"/>
      <c r="DU83" s="291"/>
      <c r="DV83" s="291"/>
      <c r="DW83" s="291"/>
      <c r="DX83" s="291"/>
      <c r="DY83" s="291"/>
      <c r="DZ83" s="291"/>
      <c r="EA83" s="291"/>
      <c r="EB83" s="291"/>
      <c r="EC83" s="291"/>
      <c r="ED83" s="291"/>
      <c r="EE83" s="291"/>
      <c r="EF83" s="291"/>
      <c r="EG83" s="291"/>
      <c r="EH83" s="291"/>
      <c r="EI83" s="291"/>
      <c r="EJ83" s="291"/>
      <c r="EK83" s="291"/>
      <c r="EL83" s="291"/>
      <c r="EM83" s="291"/>
      <c r="EN83" s="291"/>
      <c r="EO83" s="291"/>
      <c r="EP83" s="291"/>
      <c r="EQ83" s="291"/>
      <c r="ER83" s="291"/>
      <c r="ES83" s="291"/>
      <c r="ET83" s="291"/>
      <c r="EU83" s="291"/>
      <c r="EV83" s="291"/>
      <c r="EW83" s="291"/>
      <c r="EX83" s="291"/>
      <c r="EY83" s="291"/>
      <c r="EZ83" s="291"/>
      <c r="FA83" s="291"/>
      <c r="FB83" s="291"/>
      <c r="FC83" s="291"/>
      <c r="FD83" s="291"/>
      <c r="FE83" s="291"/>
      <c r="FF83" s="291"/>
      <c r="FG83" s="291"/>
      <c r="FH83" s="291"/>
      <c r="FI83" s="291"/>
      <c r="FJ83" s="291"/>
      <c r="FK83" s="291"/>
      <c r="FL83" s="291"/>
      <c r="FM83" s="291"/>
      <c r="FN83" s="291"/>
      <c r="FO83" s="291"/>
      <c r="FP83" s="291"/>
      <c r="FQ83" s="291"/>
      <c r="FR83" s="291"/>
      <c r="FS83" s="291"/>
      <c r="FT83" s="291"/>
      <c r="FU83" s="291"/>
      <c r="FV83" s="291"/>
      <c r="FW83" s="291"/>
      <c r="FX83" s="291"/>
      <c r="FY83" s="291"/>
      <c r="FZ83" s="291"/>
      <c r="GA83" s="291"/>
      <c r="GB83" s="291"/>
      <c r="GC83" s="291"/>
      <c r="GD83" s="291"/>
      <c r="GE83" s="291"/>
      <c r="GF83" s="291"/>
      <c r="GG83" s="291"/>
      <c r="GH83" s="291"/>
      <c r="GI83" s="291"/>
      <c r="GJ83" s="291"/>
    </row>
    <row r="84" spans="1:192" s="275" customFormat="1" x14ac:dyDescent="0.35">
      <c r="A84" s="15"/>
      <c r="B84" s="15"/>
      <c r="C84" s="21"/>
      <c r="D84" s="60"/>
      <c r="E84" s="301" t="str">
        <f xml:space="preserve"> Time!E$76</f>
        <v>Financial close date flag</v>
      </c>
      <c r="F84" s="301">
        <f xml:space="preserve"> Time!F$76</f>
        <v>0</v>
      </c>
      <c r="G84" s="301" t="str">
        <f xml:space="preserve"> Time!G$76</f>
        <v>flag</v>
      </c>
      <c r="H84" s="301">
        <f xml:space="preserve"> Time!H$76</f>
        <v>1</v>
      </c>
      <c r="I84" s="301">
        <f xml:space="preserve"> Time!I$76</f>
        <v>0</v>
      </c>
      <c r="J84" s="301">
        <f xml:space="preserve"> Time!J$76</f>
        <v>0</v>
      </c>
      <c r="K84" s="301">
        <f xml:space="preserve"> Time!K$76</f>
        <v>0</v>
      </c>
      <c r="L84" s="301">
        <f xml:space="preserve"> Time!L$76</f>
        <v>1</v>
      </c>
      <c r="M84" s="301">
        <f xml:space="preserve"> Time!M$76</f>
        <v>0</v>
      </c>
      <c r="N84" s="301">
        <f xml:space="preserve"> Time!N$76</f>
        <v>0</v>
      </c>
      <c r="O84" s="301">
        <f xml:space="preserve"> Time!O$76</f>
        <v>0</v>
      </c>
      <c r="P84" s="301">
        <f xml:space="preserve"> Time!P$76</f>
        <v>0</v>
      </c>
      <c r="Q84" s="301">
        <f xml:space="preserve"> Time!Q$76</f>
        <v>0</v>
      </c>
      <c r="R84" s="301">
        <f xml:space="preserve"> Time!R$76</f>
        <v>0</v>
      </c>
      <c r="S84" s="301">
        <f xml:space="preserve"> Time!S$76</f>
        <v>0</v>
      </c>
      <c r="T84" s="301">
        <f xml:space="preserve"> Time!T$76</f>
        <v>0</v>
      </c>
      <c r="U84" s="301">
        <f xml:space="preserve"> Time!U$76</f>
        <v>0</v>
      </c>
      <c r="V84" s="301">
        <f xml:space="preserve"> Time!V$76</f>
        <v>0</v>
      </c>
      <c r="W84" s="301">
        <f xml:space="preserve"> Time!W$76</f>
        <v>0</v>
      </c>
      <c r="X84" s="301">
        <f xml:space="preserve"> Time!X$76</f>
        <v>0</v>
      </c>
      <c r="Y84" s="301">
        <f xml:space="preserve"> Time!Y$76</f>
        <v>0</v>
      </c>
      <c r="Z84" s="301">
        <f xml:space="preserve"> Time!Z$76</f>
        <v>0</v>
      </c>
      <c r="AA84" s="301">
        <f xml:space="preserve"> Time!AA$76</f>
        <v>0</v>
      </c>
      <c r="AB84" s="301">
        <f xml:space="preserve"> Time!AB$76</f>
        <v>0</v>
      </c>
      <c r="AC84" s="301">
        <f xml:space="preserve"> Time!AC$76</f>
        <v>0</v>
      </c>
      <c r="AD84" s="301">
        <f xml:space="preserve"> Time!AD$76</f>
        <v>0</v>
      </c>
      <c r="AE84" s="301">
        <f xml:space="preserve"> Time!AE$76</f>
        <v>0</v>
      </c>
      <c r="AF84" s="301">
        <f xml:space="preserve"> Time!AF$76</f>
        <v>0</v>
      </c>
      <c r="AG84" s="301">
        <f xml:space="preserve"> Time!AG$76</f>
        <v>0</v>
      </c>
      <c r="AH84" s="301">
        <f xml:space="preserve"> Time!AH$76</f>
        <v>0</v>
      </c>
      <c r="AI84" s="301">
        <f xml:space="preserve"> Time!AI$76</f>
        <v>0</v>
      </c>
      <c r="AJ84" s="301">
        <f xml:space="preserve"> Time!AJ$76</f>
        <v>0</v>
      </c>
      <c r="AK84" s="301">
        <f xml:space="preserve"> Time!AK$76</f>
        <v>0</v>
      </c>
      <c r="AL84" s="301">
        <f xml:space="preserve"> Time!AL$76</f>
        <v>0</v>
      </c>
      <c r="AM84" s="301">
        <f xml:space="preserve"> Time!AM$76</f>
        <v>0</v>
      </c>
      <c r="AN84" s="301">
        <f xml:space="preserve"> Time!AN$76</f>
        <v>0</v>
      </c>
      <c r="AO84" s="301">
        <f xml:space="preserve"> Time!AO$76</f>
        <v>0</v>
      </c>
      <c r="AP84" s="301">
        <f xml:space="preserve"> Time!AP$76</f>
        <v>0</v>
      </c>
      <c r="AQ84" s="301">
        <f xml:space="preserve"> Time!AQ$76</f>
        <v>0</v>
      </c>
      <c r="AR84" s="301">
        <f xml:space="preserve"> Time!AR$76</f>
        <v>0</v>
      </c>
      <c r="AS84" s="301">
        <f xml:space="preserve"> Time!AS$76</f>
        <v>0</v>
      </c>
      <c r="AT84" s="301">
        <f xml:space="preserve"> Time!AT$76</f>
        <v>0</v>
      </c>
      <c r="AU84" s="301">
        <f xml:space="preserve"> Time!AU$76</f>
        <v>0</v>
      </c>
      <c r="AV84" s="301">
        <f xml:space="preserve"> Time!AV$76</f>
        <v>0</v>
      </c>
      <c r="AW84" s="301">
        <f xml:space="preserve"> Time!AW$76</f>
        <v>0</v>
      </c>
      <c r="AX84" s="301">
        <f xml:space="preserve"> Time!AX$76</f>
        <v>0</v>
      </c>
      <c r="AY84" s="301">
        <f xml:space="preserve"> Time!AY$76</f>
        <v>0</v>
      </c>
      <c r="AZ84" s="301">
        <f xml:space="preserve"> Time!AZ$76</f>
        <v>0</v>
      </c>
      <c r="BA84" s="301">
        <f xml:space="preserve"> Time!BA$76</f>
        <v>0</v>
      </c>
      <c r="BB84" s="301">
        <f xml:space="preserve"> Time!BB$76</f>
        <v>0</v>
      </c>
      <c r="BC84" s="301">
        <f xml:space="preserve"> Time!BC$76</f>
        <v>0</v>
      </c>
      <c r="BD84" s="301">
        <f xml:space="preserve"> Time!BD$76</f>
        <v>0</v>
      </c>
      <c r="BE84" s="301">
        <f xml:space="preserve"> Time!BE$76</f>
        <v>0</v>
      </c>
      <c r="BF84" s="301">
        <f xml:space="preserve"> Time!BF$76</f>
        <v>0</v>
      </c>
      <c r="BG84" s="301">
        <f xml:space="preserve"> Time!BG$76</f>
        <v>0</v>
      </c>
      <c r="BH84" s="301">
        <f xml:space="preserve"> Time!BH$76</f>
        <v>0</v>
      </c>
      <c r="BI84" s="301">
        <f xml:space="preserve"> Time!BI$76</f>
        <v>0</v>
      </c>
      <c r="BJ84" s="301">
        <f xml:space="preserve"> Time!BJ$76</f>
        <v>0</v>
      </c>
      <c r="BK84" s="301">
        <f xml:space="preserve"> Time!BK$76</f>
        <v>0</v>
      </c>
      <c r="BL84" s="301">
        <f xml:space="preserve"> Time!BL$76</f>
        <v>0</v>
      </c>
      <c r="BM84" s="301">
        <f xml:space="preserve"> Time!BM$76</f>
        <v>0</v>
      </c>
      <c r="BN84" s="301">
        <f xml:space="preserve"> Time!BN$76</f>
        <v>0</v>
      </c>
      <c r="BO84" s="301">
        <f xml:space="preserve"> Time!BO$76</f>
        <v>0</v>
      </c>
      <c r="BP84" s="301">
        <f xml:space="preserve"> Time!BP$76</f>
        <v>0</v>
      </c>
      <c r="BQ84" s="301">
        <f xml:space="preserve"> Time!BQ$76</f>
        <v>0</v>
      </c>
      <c r="BR84" s="301">
        <f xml:space="preserve"> Time!BR$76</f>
        <v>0</v>
      </c>
      <c r="BS84" s="301">
        <f xml:space="preserve"> Time!BS$76</f>
        <v>0</v>
      </c>
      <c r="BT84" s="301">
        <f xml:space="preserve"> Time!BT$76</f>
        <v>0</v>
      </c>
      <c r="BU84" s="301">
        <f xml:space="preserve"> Time!BU$76</f>
        <v>0</v>
      </c>
      <c r="BV84" s="301">
        <f xml:space="preserve"> Time!BV$76</f>
        <v>0</v>
      </c>
      <c r="BW84" s="301">
        <f xml:space="preserve"> Time!BW$76</f>
        <v>0</v>
      </c>
      <c r="BX84" s="301">
        <f xml:space="preserve"> Time!BX$76</f>
        <v>0</v>
      </c>
      <c r="BY84" s="301">
        <f xml:space="preserve"> Time!BY$76</f>
        <v>0</v>
      </c>
      <c r="BZ84" s="301">
        <f xml:space="preserve"> Time!BZ$76</f>
        <v>0</v>
      </c>
      <c r="CA84" s="301">
        <f xml:space="preserve"> Time!CA$76</f>
        <v>0</v>
      </c>
      <c r="CB84" s="301">
        <f xml:space="preserve"> Time!CB$76</f>
        <v>0</v>
      </c>
      <c r="CC84" s="301">
        <f xml:space="preserve"> Time!CC$76</f>
        <v>0</v>
      </c>
      <c r="CD84" s="301">
        <f xml:space="preserve"> Time!CD$76</f>
        <v>0</v>
      </c>
      <c r="CE84" s="301">
        <f xml:space="preserve"> Time!CE$76</f>
        <v>0</v>
      </c>
      <c r="CF84" s="301">
        <f xml:space="preserve"> Time!CF$76</f>
        <v>0</v>
      </c>
      <c r="CG84" s="301">
        <f xml:space="preserve"> Time!CG$76</f>
        <v>0</v>
      </c>
      <c r="CH84" s="301">
        <f xml:space="preserve"> Time!CH$76</f>
        <v>0</v>
      </c>
      <c r="CI84" s="301">
        <f xml:space="preserve"> Time!CI$76</f>
        <v>0</v>
      </c>
      <c r="CJ84" s="301">
        <f xml:space="preserve"> Time!CJ$76</f>
        <v>0</v>
      </c>
      <c r="CK84" s="301">
        <f xml:space="preserve"> Time!CK$76</f>
        <v>0</v>
      </c>
      <c r="CL84" s="301">
        <f xml:space="preserve"> Time!CL$76</f>
        <v>0</v>
      </c>
      <c r="CM84" s="301">
        <f xml:space="preserve"> Time!CM$76</f>
        <v>0</v>
      </c>
      <c r="CN84" s="301">
        <f xml:space="preserve"> Time!CN$76</f>
        <v>0</v>
      </c>
      <c r="CO84" s="301">
        <f xml:space="preserve"> Time!CO$76</f>
        <v>0</v>
      </c>
      <c r="CP84" s="301">
        <f xml:space="preserve"> Time!CP$76</f>
        <v>0</v>
      </c>
      <c r="CQ84" s="301">
        <f xml:space="preserve"> Time!CQ$76</f>
        <v>0</v>
      </c>
      <c r="CR84" s="301">
        <f xml:space="preserve"> Time!CR$76</f>
        <v>0</v>
      </c>
      <c r="CS84" s="301">
        <f xml:space="preserve"> Time!CS$76</f>
        <v>0</v>
      </c>
      <c r="CT84" s="301">
        <f xml:space="preserve"> Time!CT$76</f>
        <v>0</v>
      </c>
      <c r="CU84" s="301">
        <f xml:space="preserve"> Time!CU$76</f>
        <v>0</v>
      </c>
      <c r="CV84" s="301">
        <f xml:space="preserve"> Time!CV$76</f>
        <v>0</v>
      </c>
      <c r="CW84" s="301">
        <f xml:space="preserve"> Time!CW$76</f>
        <v>0</v>
      </c>
      <c r="CX84" s="301">
        <f xml:space="preserve"> Time!CX$76</f>
        <v>0</v>
      </c>
      <c r="CY84" s="301">
        <f xml:space="preserve"> Time!CY$76</f>
        <v>0</v>
      </c>
      <c r="CZ84" s="301">
        <f xml:space="preserve"> Time!CZ$76</f>
        <v>0</v>
      </c>
      <c r="DA84" s="301">
        <f xml:space="preserve"> Time!DA$76</f>
        <v>0</v>
      </c>
      <c r="DB84" s="301">
        <f xml:space="preserve"> Time!DB$76</f>
        <v>0</v>
      </c>
      <c r="DC84" s="301">
        <f xml:space="preserve"> Time!DC$76</f>
        <v>0</v>
      </c>
      <c r="DD84" s="301">
        <f xml:space="preserve"> Time!DD$76</f>
        <v>0</v>
      </c>
      <c r="DE84" s="301">
        <f xml:space="preserve"> Time!DE$76</f>
        <v>0</v>
      </c>
      <c r="DF84" s="301">
        <f xml:space="preserve"> Time!DF$76</f>
        <v>0</v>
      </c>
      <c r="DG84" s="301">
        <f xml:space="preserve"> Time!DG$76</f>
        <v>0</v>
      </c>
      <c r="DH84" s="301">
        <f xml:space="preserve"> Time!DH$76</f>
        <v>0</v>
      </c>
      <c r="DI84" s="301">
        <f xml:space="preserve"> Time!DI$76</f>
        <v>0</v>
      </c>
      <c r="DJ84" s="301">
        <f xml:space="preserve"> Time!DJ$76</f>
        <v>0</v>
      </c>
      <c r="DK84" s="301">
        <f xml:space="preserve"> Time!DK$76</f>
        <v>0</v>
      </c>
      <c r="DL84" s="301">
        <f xml:space="preserve"> Time!DL$76</f>
        <v>0</v>
      </c>
      <c r="DM84" s="301">
        <f xml:space="preserve"> Time!DM$76</f>
        <v>0</v>
      </c>
      <c r="DN84" s="301">
        <f xml:space="preserve"> Time!DN$76</f>
        <v>0</v>
      </c>
      <c r="DO84" s="301">
        <f xml:space="preserve"> Time!DO$76</f>
        <v>0</v>
      </c>
      <c r="DP84" s="301">
        <f xml:space="preserve"> Time!DP$76</f>
        <v>0</v>
      </c>
      <c r="DQ84" s="301">
        <f xml:space="preserve"> Time!DQ$76</f>
        <v>0</v>
      </c>
      <c r="DR84" s="301">
        <f xml:space="preserve"> Time!DR$76</f>
        <v>0</v>
      </c>
      <c r="DS84" s="301">
        <f xml:space="preserve"> Time!DS$76</f>
        <v>0</v>
      </c>
      <c r="DT84" s="301">
        <f xml:space="preserve"> Time!DT$76</f>
        <v>0</v>
      </c>
      <c r="DU84" s="301">
        <f xml:space="preserve"> Time!DU$76</f>
        <v>0</v>
      </c>
      <c r="DV84" s="301">
        <f xml:space="preserve"> Time!DV$76</f>
        <v>0</v>
      </c>
      <c r="DW84" s="301">
        <f xml:space="preserve"> Time!DW$76</f>
        <v>0</v>
      </c>
      <c r="DX84" s="301">
        <f xml:space="preserve"> Time!DX$76</f>
        <v>0</v>
      </c>
      <c r="DY84" s="301">
        <f xml:space="preserve"> Time!DY$76</f>
        <v>0</v>
      </c>
      <c r="DZ84" s="301">
        <f xml:space="preserve"> Time!DZ$76</f>
        <v>0</v>
      </c>
      <c r="EA84" s="301">
        <f xml:space="preserve"> Time!EA$76</f>
        <v>0</v>
      </c>
      <c r="EB84" s="301">
        <f xml:space="preserve"> Time!EB$76</f>
        <v>0</v>
      </c>
      <c r="EC84" s="301">
        <f xml:space="preserve"> Time!EC$76</f>
        <v>0</v>
      </c>
      <c r="ED84" s="301">
        <f xml:space="preserve"> Time!ED$76</f>
        <v>0</v>
      </c>
      <c r="EE84" s="301">
        <f xml:space="preserve"> Time!EE$76</f>
        <v>0</v>
      </c>
      <c r="EF84" s="301">
        <f xml:space="preserve"> Time!EF$76</f>
        <v>0</v>
      </c>
      <c r="EG84" s="301">
        <f xml:space="preserve"> Time!EG$76</f>
        <v>0</v>
      </c>
      <c r="EH84" s="301">
        <f xml:space="preserve"> Time!EH$76</f>
        <v>0</v>
      </c>
      <c r="EI84" s="301">
        <f xml:space="preserve"> Time!EI$76</f>
        <v>0</v>
      </c>
      <c r="EJ84" s="301">
        <f xml:space="preserve"> Time!EJ$76</f>
        <v>0</v>
      </c>
      <c r="EK84" s="301">
        <f xml:space="preserve"> Time!EK$76</f>
        <v>0</v>
      </c>
      <c r="EL84" s="301">
        <f xml:space="preserve"> Time!EL$76</f>
        <v>0</v>
      </c>
      <c r="EM84" s="301">
        <f xml:space="preserve"> Time!EM$76</f>
        <v>0</v>
      </c>
      <c r="EN84" s="301">
        <f xml:space="preserve"> Time!EN$76</f>
        <v>0</v>
      </c>
      <c r="EO84" s="301">
        <f xml:space="preserve"> Time!EO$76</f>
        <v>0</v>
      </c>
      <c r="EP84" s="301">
        <f xml:space="preserve"> Time!EP$76</f>
        <v>0</v>
      </c>
      <c r="EQ84" s="301">
        <f xml:space="preserve"> Time!EQ$76</f>
        <v>0</v>
      </c>
      <c r="ER84" s="301">
        <f xml:space="preserve"> Time!ER$76</f>
        <v>0</v>
      </c>
      <c r="ES84" s="301">
        <f xml:space="preserve"> Time!ES$76</f>
        <v>0</v>
      </c>
      <c r="ET84" s="301">
        <f xml:space="preserve"> Time!ET$76</f>
        <v>0</v>
      </c>
      <c r="EU84" s="301">
        <f xml:space="preserve"> Time!EU$76</f>
        <v>0</v>
      </c>
      <c r="EV84" s="301">
        <f xml:space="preserve"> Time!EV$76</f>
        <v>0</v>
      </c>
      <c r="EW84" s="301">
        <f xml:space="preserve"> Time!EW$76</f>
        <v>0</v>
      </c>
      <c r="EX84" s="301">
        <f xml:space="preserve"> Time!EX$76</f>
        <v>0</v>
      </c>
      <c r="EY84" s="301">
        <f xml:space="preserve"> Time!EY$76</f>
        <v>0</v>
      </c>
      <c r="EZ84" s="301">
        <f xml:space="preserve"> Time!EZ$76</f>
        <v>0</v>
      </c>
      <c r="FA84" s="301">
        <f xml:space="preserve"> Time!FA$76</f>
        <v>0</v>
      </c>
      <c r="FB84" s="301">
        <f xml:space="preserve"> Time!FB$76</f>
        <v>0</v>
      </c>
      <c r="FC84" s="301">
        <f xml:space="preserve"> Time!FC$76</f>
        <v>0</v>
      </c>
      <c r="FD84" s="301">
        <f xml:space="preserve"> Time!FD$76</f>
        <v>0</v>
      </c>
      <c r="FE84" s="301">
        <f xml:space="preserve"> Time!FE$76</f>
        <v>0</v>
      </c>
      <c r="FF84" s="301">
        <f xml:space="preserve"> Time!FF$76</f>
        <v>0</v>
      </c>
      <c r="FG84" s="301">
        <f xml:space="preserve"> Time!FG$76</f>
        <v>0</v>
      </c>
      <c r="FH84" s="301">
        <f xml:space="preserve"> Time!FH$76</f>
        <v>0</v>
      </c>
      <c r="FI84" s="301">
        <f xml:space="preserve"> Time!FI$76</f>
        <v>0</v>
      </c>
      <c r="FJ84" s="301">
        <f xml:space="preserve"> Time!FJ$76</f>
        <v>0</v>
      </c>
      <c r="FK84" s="301">
        <f xml:space="preserve"> Time!FK$76</f>
        <v>0</v>
      </c>
      <c r="FL84" s="301">
        <f xml:space="preserve"> Time!FL$76</f>
        <v>0</v>
      </c>
      <c r="FM84" s="301">
        <f xml:space="preserve"> Time!FM$76</f>
        <v>0</v>
      </c>
      <c r="FN84" s="301">
        <f xml:space="preserve"> Time!FN$76</f>
        <v>0</v>
      </c>
      <c r="FO84" s="301">
        <f xml:space="preserve"> Time!FO$76</f>
        <v>0</v>
      </c>
      <c r="FP84" s="301">
        <f xml:space="preserve"> Time!FP$76</f>
        <v>0</v>
      </c>
      <c r="FQ84" s="301">
        <f xml:space="preserve"> Time!FQ$76</f>
        <v>0</v>
      </c>
      <c r="FR84" s="301">
        <f xml:space="preserve"> Time!FR$76</f>
        <v>0</v>
      </c>
      <c r="FS84" s="301">
        <f xml:space="preserve"> Time!FS$76</f>
        <v>0</v>
      </c>
      <c r="FT84" s="301">
        <f xml:space="preserve"> Time!FT$76</f>
        <v>0</v>
      </c>
      <c r="FU84" s="301">
        <f xml:space="preserve"> Time!FU$76</f>
        <v>0</v>
      </c>
      <c r="FV84" s="301">
        <f xml:space="preserve"> Time!FV$76</f>
        <v>0</v>
      </c>
      <c r="FW84" s="301">
        <f xml:space="preserve"> Time!FW$76</f>
        <v>0</v>
      </c>
      <c r="FX84" s="301">
        <f xml:space="preserve"> Time!FX$76</f>
        <v>0</v>
      </c>
      <c r="FY84" s="301">
        <f xml:space="preserve"> Time!FY$76</f>
        <v>0</v>
      </c>
      <c r="FZ84" s="301">
        <f xml:space="preserve"> Time!FZ$76</f>
        <v>0</v>
      </c>
      <c r="GA84" s="301">
        <f xml:space="preserve"> Time!GA$76</f>
        <v>0</v>
      </c>
      <c r="GB84" s="301">
        <f xml:space="preserve"> Time!GB$76</f>
        <v>0</v>
      </c>
      <c r="GC84" s="301">
        <f xml:space="preserve"> Time!GC$76</f>
        <v>0</v>
      </c>
      <c r="GD84" s="301">
        <f xml:space="preserve"> Time!GD$76</f>
        <v>0</v>
      </c>
      <c r="GE84" s="301">
        <f xml:space="preserve"> Time!GE$76</f>
        <v>0</v>
      </c>
      <c r="GF84" s="301">
        <f xml:space="preserve"> Time!GF$76</f>
        <v>0</v>
      </c>
      <c r="GG84" s="301">
        <f xml:space="preserve"> Time!GG$76</f>
        <v>0</v>
      </c>
      <c r="GH84" s="301">
        <f xml:space="preserve"> Time!GH$76</f>
        <v>0</v>
      </c>
      <c r="GI84" s="301">
        <f xml:space="preserve"> Time!GI$76</f>
        <v>0</v>
      </c>
      <c r="GJ84" s="301">
        <f xml:space="preserve"> Time!GJ$76</f>
        <v>0</v>
      </c>
    </row>
    <row r="85" spans="1:192" s="275" customFormat="1" x14ac:dyDescent="0.35">
      <c r="A85" s="15"/>
      <c r="B85" s="15"/>
      <c r="C85" s="21"/>
      <c r="D85" s="60"/>
      <c r="E85" s="286"/>
      <c r="F85" s="286"/>
      <c r="G85" s="286"/>
      <c r="H85" s="286"/>
      <c r="I85" s="43"/>
      <c r="J85" s="286"/>
      <c r="K85" s="286"/>
      <c r="L85" s="286"/>
      <c r="M85" s="286"/>
      <c r="N85" s="286"/>
      <c r="O85" s="286"/>
      <c r="P85" s="286"/>
      <c r="Q85" s="286"/>
      <c r="R85" s="286"/>
      <c r="S85" s="286"/>
      <c r="T85" s="286"/>
      <c r="U85" s="286"/>
      <c r="V85" s="286"/>
      <c r="W85" s="286"/>
      <c r="X85" s="286"/>
      <c r="Y85" s="286"/>
      <c r="Z85" s="286"/>
      <c r="AA85" s="286"/>
      <c r="AB85" s="286"/>
      <c r="AC85" s="286"/>
      <c r="AD85" s="286"/>
      <c r="AE85" s="286"/>
      <c r="AF85" s="286"/>
      <c r="AG85" s="286"/>
      <c r="AH85" s="286"/>
      <c r="AI85" s="286"/>
      <c r="AJ85" s="286"/>
      <c r="AK85" s="286"/>
      <c r="AL85" s="286"/>
      <c r="AM85" s="286"/>
      <c r="AN85" s="286"/>
      <c r="AO85" s="286"/>
      <c r="AP85" s="286"/>
      <c r="AQ85" s="286"/>
      <c r="AR85" s="286"/>
      <c r="AS85" s="286"/>
      <c r="AT85" s="286"/>
      <c r="AU85" s="286"/>
      <c r="AV85" s="286"/>
      <c r="AW85" s="286"/>
      <c r="AX85" s="286"/>
      <c r="AY85" s="286"/>
      <c r="AZ85" s="286"/>
      <c r="BA85" s="286"/>
      <c r="BB85" s="286"/>
      <c r="BC85" s="286"/>
      <c r="BD85" s="286"/>
      <c r="BE85" s="286"/>
      <c r="BF85" s="286"/>
      <c r="BG85" s="286"/>
      <c r="BH85" s="286"/>
      <c r="BI85" s="286"/>
      <c r="BJ85" s="286"/>
      <c r="BK85" s="286"/>
      <c r="BL85" s="286"/>
      <c r="BM85" s="286"/>
      <c r="BN85" s="286"/>
      <c r="BO85" s="286"/>
      <c r="BP85" s="286"/>
      <c r="BQ85" s="286"/>
      <c r="BR85" s="286"/>
      <c r="BS85" s="286"/>
      <c r="BT85" s="286"/>
      <c r="BU85" s="286"/>
      <c r="BV85" s="286"/>
      <c r="BW85" s="286"/>
      <c r="BX85" s="286"/>
      <c r="BY85" s="286"/>
      <c r="BZ85" s="286"/>
      <c r="CA85" s="286"/>
      <c r="CB85" s="286"/>
      <c r="CC85" s="286"/>
      <c r="CD85" s="286"/>
      <c r="CE85" s="286"/>
      <c r="CF85" s="286"/>
      <c r="CG85" s="286"/>
      <c r="CH85" s="286"/>
      <c r="CI85" s="286"/>
      <c r="CJ85" s="286"/>
      <c r="CK85" s="286"/>
      <c r="CL85" s="286"/>
      <c r="CM85" s="286"/>
      <c r="CN85" s="286"/>
      <c r="CO85" s="286"/>
      <c r="CP85" s="286"/>
      <c r="CQ85" s="286"/>
      <c r="CR85" s="286"/>
      <c r="CS85" s="286"/>
      <c r="CT85" s="286"/>
      <c r="CU85" s="286"/>
      <c r="CV85" s="286"/>
      <c r="CW85" s="286"/>
      <c r="CX85" s="286"/>
      <c r="CY85" s="286"/>
      <c r="CZ85" s="286"/>
      <c r="DA85" s="286"/>
      <c r="DB85" s="286"/>
      <c r="DC85" s="286"/>
      <c r="DD85" s="286"/>
      <c r="DE85" s="286"/>
      <c r="DF85" s="286"/>
      <c r="DG85" s="286"/>
      <c r="DH85" s="286"/>
      <c r="DI85" s="286"/>
      <c r="DJ85" s="286"/>
      <c r="DK85" s="286"/>
      <c r="DL85" s="286"/>
      <c r="DM85" s="286"/>
      <c r="DN85" s="286"/>
      <c r="DO85" s="286"/>
      <c r="DP85" s="286"/>
      <c r="DQ85" s="286"/>
      <c r="DR85" s="286"/>
      <c r="DS85" s="286"/>
      <c r="DT85" s="286"/>
      <c r="DU85" s="286"/>
      <c r="DV85" s="286"/>
      <c r="DW85" s="286"/>
      <c r="DX85" s="286"/>
      <c r="DY85" s="286"/>
      <c r="DZ85" s="286"/>
      <c r="EA85" s="286"/>
      <c r="EB85" s="286"/>
      <c r="EC85" s="286"/>
      <c r="ED85" s="286"/>
      <c r="EE85" s="286"/>
      <c r="EF85" s="286"/>
      <c r="EG85" s="286"/>
      <c r="EH85" s="286"/>
      <c r="EI85" s="286"/>
      <c r="EJ85" s="286"/>
      <c r="EK85" s="286"/>
      <c r="EL85" s="286"/>
      <c r="EM85" s="286"/>
      <c r="EN85" s="286"/>
      <c r="EO85" s="286"/>
      <c r="EP85" s="286"/>
      <c r="EQ85" s="286"/>
      <c r="ER85" s="286"/>
      <c r="ES85" s="286"/>
      <c r="ET85" s="286"/>
      <c r="EU85" s="286"/>
      <c r="EV85" s="286"/>
      <c r="EW85" s="286"/>
      <c r="EX85" s="286"/>
      <c r="EY85" s="286"/>
      <c r="EZ85" s="286"/>
      <c r="FA85" s="286"/>
      <c r="FB85" s="286"/>
      <c r="FC85" s="286"/>
      <c r="FD85" s="286"/>
      <c r="FE85" s="286"/>
      <c r="FF85" s="286"/>
      <c r="FG85" s="286"/>
      <c r="FH85" s="286"/>
      <c r="FI85" s="286"/>
      <c r="FJ85" s="286"/>
      <c r="FK85" s="286"/>
      <c r="FL85" s="286"/>
      <c r="FM85" s="286"/>
      <c r="FN85" s="286"/>
      <c r="FO85" s="286"/>
      <c r="FP85" s="286"/>
      <c r="FQ85" s="286"/>
      <c r="FR85" s="286"/>
      <c r="FS85" s="286"/>
      <c r="FT85" s="286"/>
      <c r="FU85" s="286"/>
      <c r="FV85" s="286"/>
      <c r="FW85" s="286"/>
      <c r="FX85" s="286"/>
      <c r="FY85" s="286"/>
      <c r="FZ85" s="286"/>
      <c r="GA85" s="286"/>
      <c r="GB85" s="286"/>
      <c r="GC85" s="286"/>
      <c r="GD85" s="286"/>
      <c r="GE85" s="286"/>
      <c r="GF85" s="286"/>
      <c r="GG85" s="286"/>
      <c r="GH85" s="286"/>
      <c r="GI85" s="286"/>
      <c r="GJ85" s="286"/>
    </row>
    <row r="86" spans="1:192" s="275" customFormat="1" x14ac:dyDescent="0.35">
      <c r="A86" s="15"/>
      <c r="B86" s="15"/>
      <c r="C86" s="21"/>
      <c r="D86" s="60"/>
      <c r="E86" s="286" t="s">
        <v>268</v>
      </c>
      <c r="F86" s="286"/>
      <c r="G86" s="286" t="str">
        <f xml:space="preserve"> SMU</f>
        <v>$ 000s</v>
      </c>
      <c r="H86" s="286"/>
      <c r="I86" s="43"/>
      <c r="J86" s="286">
        <f t="shared" ref="J86:BU86" si="150">I89</f>
        <v>0</v>
      </c>
      <c r="K86" s="286">
        <f t="shared" si="150"/>
        <v>0</v>
      </c>
      <c r="L86" s="286">
        <f t="shared" si="150"/>
        <v>0</v>
      </c>
      <c r="M86" s="286">
        <f t="shared" si="150"/>
        <v>0</v>
      </c>
      <c r="N86" s="286">
        <f t="shared" si="150"/>
        <v>508.85377458807829</v>
      </c>
      <c r="O86" s="286">
        <f t="shared" si="150"/>
        <v>1106.5336865207137</v>
      </c>
      <c r="P86" s="286">
        <f t="shared" si="150"/>
        <v>1080.1300879536238</v>
      </c>
      <c r="Q86" s="286">
        <f t="shared" si="150"/>
        <v>1062.0410484482916</v>
      </c>
      <c r="R86" s="286">
        <f t="shared" si="150"/>
        <v>1576.3518934609717</v>
      </c>
      <c r="S86" s="286">
        <f t="shared" si="150"/>
        <v>2187.3512694866713</v>
      </c>
      <c r="T86" s="286">
        <f t="shared" si="150"/>
        <v>2172.2940049224067</v>
      </c>
      <c r="U86" s="286">
        <f t="shared" si="150"/>
        <v>2165.4666766860059</v>
      </c>
      <c r="V86" s="286">
        <f t="shared" si="150"/>
        <v>2688.6126574256509</v>
      </c>
      <c r="W86" s="286">
        <f t="shared" si="150"/>
        <v>3308.5979756364181</v>
      </c>
      <c r="X86" s="286">
        <f t="shared" si="150"/>
        <v>3305.9528489999652</v>
      </c>
      <c r="Y86" s="286">
        <f t="shared" si="150"/>
        <v>3309.6210050068489</v>
      </c>
      <c r="Z86" s="286">
        <f t="shared" si="150"/>
        <v>3842.748861624339</v>
      </c>
      <c r="AA86" s="286">
        <f t="shared" si="150"/>
        <v>4472.7911670815802</v>
      </c>
      <c r="AB86" s="286">
        <f t="shared" si="150"/>
        <v>4483.6129637570657</v>
      </c>
      <c r="AC86" s="286">
        <f t="shared" si="150"/>
        <v>4502.4452802765773</v>
      </c>
      <c r="AD86" s="286">
        <f t="shared" si="150"/>
        <v>5046.4907636717353</v>
      </c>
      <c r="AE86" s="286">
        <f t="shared" si="150"/>
        <v>5687.4091127177235</v>
      </c>
      <c r="AF86" s="286">
        <f t="shared" si="150"/>
        <v>5712.8653694790519</v>
      </c>
      <c r="AG86" s="286">
        <f t="shared" si="150"/>
        <v>5746.2172421367532</v>
      </c>
      <c r="AH86" s="286">
        <f t="shared" si="150"/>
        <v>6302.4842404238034</v>
      </c>
      <c r="AI86" s="286">
        <f t="shared" si="150"/>
        <v>6955.5259194677028</v>
      </c>
      <c r="AJ86" s="286">
        <f t="shared" si="150"/>
        <v>6996.8785215077196</v>
      </c>
      <c r="AK86" s="286">
        <f t="shared" si="150"/>
        <v>7046.0142215018068</v>
      </c>
      <c r="AL86" s="286">
        <f t="shared" si="150"/>
        <v>7615.7950457697088</v>
      </c>
      <c r="AM86" s="286">
        <f t="shared" si="150"/>
        <v>8282.2918243827589</v>
      </c>
      <c r="AN86" s="286">
        <f t="shared" si="150"/>
        <v>8340.8709425616435</v>
      </c>
      <c r="AO86" s="286">
        <f t="shared" si="150"/>
        <v>8406.1754074314413</v>
      </c>
      <c r="AP86" s="286">
        <f t="shared" si="150"/>
        <v>8990.8995731828109</v>
      </c>
      <c r="AQ86" s="286">
        <f t="shared" si="150"/>
        <v>9672.2370863628184</v>
      </c>
      <c r="AR86" s="286">
        <f t="shared" si="150"/>
        <v>9721.8634850841881</v>
      </c>
      <c r="AS86" s="286">
        <f t="shared" si="150"/>
        <v>9725.7703108299793</v>
      </c>
      <c r="AT86" s="286">
        <f t="shared" si="150"/>
        <v>9719.4817952884805</v>
      </c>
      <c r="AU86" s="286">
        <f t="shared" si="150"/>
        <v>9703.5077055240581</v>
      </c>
      <c r="AV86" s="286">
        <f t="shared" si="150"/>
        <v>9678.3323202478568</v>
      </c>
      <c r="AW86" s="286">
        <f t="shared" si="150"/>
        <v>9644.4157042354636</v>
      </c>
      <c r="AX86" s="286">
        <f t="shared" si="150"/>
        <v>9602.1949190236919</v>
      </c>
      <c r="AY86" s="286">
        <f t="shared" si="150"/>
        <v>9552.085173072508</v>
      </c>
      <c r="AZ86" s="286">
        <f t="shared" si="150"/>
        <v>9494.4809144188821</v>
      </c>
      <c r="BA86" s="286">
        <f t="shared" si="150"/>
        <v>9429.7568686979375</v>
      </c>
      <c r="BB86" s="286">
        <f t="shared" si="150"/>
        <v>9358.2690252630418</v>
      </c>
      <c r="BC86" s="286">
        <f t="shared" si="150"/>
        <v>9280.3555739998901</v>
      </c>
      <c r="BD86" s="286">
        <f t="shared" si="150"/>
        <v>9196.3377952998944</v>
      </c>
      <c r="BE86" s="286">
        <f t="shared" si="150"/>
        <v>9106.5209055349005</v>
      </c>
      <c r="BF86" s="286">
        <f t="shared" si="150"/>
        <v>9011.194860258156</v>
      </c>
      <c r="BG86" s="286">
        <f t="shared" si="150"/>
        <v>8910.6351172452487</v>
      </c>
      <c r="BH86" s="286">
        <f t="shared" si="150"/>
        <v>8805.1033613829859</v>
      </c>
      <c r="BI86" s="286">
        <f t="shared" si="150"/>
        <v>8694.8481933138373</v>
      </c>
      <c r="BJ86" s="286">
        <f t="shared" si="150"/>
        <v>8580.105783648145</v>
      </c>
      <c r="BK86" s="286">
        <f t="shared" si="150"/>
        <v>8461.1004944657379</v>
      </c>
      <c r="BL86" s="286">
        <f t="shared" si="150"/>
        <v>8338.0454697424502</v>
      </c>
      <c r="BM86" s="286">
        <f t="shared" si="150"/>
        <v>8211.143196255327</v>
      </c>
      <c r="BN86" s="286">
        <f t="shared" si="150"/>
        <v>8080.5860364425607</v>
      </c>
      <c r="BO86" s="286">
        <f t="shared" si="150"/>
        <v>7946.5567346204325</v>
      </c>
      <c r="BP86" s="286">
        <f t="shared" si="150"/>
        <v>7809.2288978894112</v>
      </c>
      <c r="BQ86" s="286">
        <f t="shared" si="150"/>
        <v>7668.7674529949409</v>
      </c>
      <c r="BR86" s="286">
        <f t="shared" si="150"/>
        <v>7525.3290803451937</v>
      </c>
      <c r="BS86" s="286">
        <f t="shared" si="150"/>
        <v>7379.0626263279346</v>
      </c>
      <c r="BT86" s="286">
        <f t="shared" si="150"/>
        <v>7230.1094950115385</v>
      </c>
      <c r="BU86" s="286">
        <f t="shared" si="150"/>
        <v>7078.604020260962</v>
      </c>
      <c r="BV86" s="286">
        <f t="shared" ref="BV86:EG86" si="151">BU89</f>
        <v>6924.6738192479143</v>
      </c>
      <c r="BW86" s="286">
        <f t="shared" si="151"/>
        <v>6768.4401282855179</v>
      </c>
      <c r="BX86" s="286">
        <f t="shared" si="151"/>
        <v>6610.0181218712423</v>
      </c>
      <c r="BY86" s="286">
        <f t="shared" si="151"/>
        <v>6449.5172157776806</v>
      </c>
      <c r="BZ86" s="286">
        <f t="shared" si="151"/>
        <v>6287.0413549887971</v>
      </c>
      <c r="CA86" s="286">
        <f t="shared" si="151"/>
        <v>6122.6892872393573</v>
      </c>
      <c r="CB86" s="286">
        <f t="shared" si="151"/>
        <v>5956.5548228773896</v>
      </c>
      <c r="CC86" s="286">
        <f t="shared" si="151"/>
        <v>5788.7270817335202</v>
      </c>
      <c r="CD86" s="286">
        <f t="shared" si="151"/>
        <v>5619.2907276468441</v>
      </c>
      <c r="CE86" s="286">
        <f t="shared" si="151"/>
        <v>5448.3261912645021</v>
      </c>
      <c r="CF86" s="286">
        <f t="shared" si="151"/>
        <v>5275.9098817012764</v>
      </c>
      <c r="CG86" s="286">
        <f t="shared" si="151"/>
        <v>5102.1143876162132</v>
      </c>
      <c r="CH86" s="286">
        <f t="shared" si="151"/>
        <v>4927.0086682354022</v>
      </c>
      <c r="CI86" s="286">
        <f t="shared" si="151"/>
        <v>4750.6582348236316</v>
      </c>
      <c r="CJ86" s="286">
        <f t="shared" si="151"/>
        <v>4573.1253230824495</v>
      </c>
      <c r="CK86" s="286">
        <f t="shared" si="151"/>
        <v>4394.4690569283275</v>
      </c>
      <c r="CL86" s="286">
        <f t="shared" si="151"/>
        <v>4214.7456040819116</v>
      </c>
      <c r="CM86" s="286">
        <f t="shared" si="151"/>
        <v>4034.0083238778161</v>
      </c>
      <c r="CN86" s="286">
        <f t="shared" si="151"/>
        <v>3852.3079076839258</v>
      </c>
      <c r="CO86" s="286">
        <f t="shared" si="151"/>
        <v>3669.69251229973</v>
      </c>
      <c r="CP86" s="286">
        <f t="shared" si="151"/>
        <v>3486.2078866847432</v>
      </c>
      <c r="CQ86" s="286">
        <f t="shared" si="151"/>
        <v>3301.8974923505066</v>
      </c>
      <c r="CR86" s="286">
        <f t="shared" si="151"/>
        <v>3116.8026177329816</v>
      </c>
      <c r="CS86" s="286">
        <f t="shared" si="151"/>
        <v>2930.9624868463325</v>
      </c>
      <c r="CT86" s="286">
        <f t="shared" si="151"/>
        <v>2744.414362504016</v>
      </c>
      <c r="CU86" s="286">
        <f t="shared" si="151"/>
        <v>2557.1936443788154</v>
      </c>
      <c r="CV86" s="286">
        <f t="shared" si="151"/>
        <v>2369.3339621598748</v>
      </c>
      <c r="CW86" s="286">
        <f t="shared" si="151"/>
        <v>2180.8672640518812</v>
      </c>
      <c r="CX86" s="286">
        <f t="shared" si="151"/>
        <v>1991.8239008492874</v>
      </c>
      <c r="CY86" s="286">
        <f t="shared" si="151"/>
        <v>1802.2327058068236</v>
      </c>
      <c r="CZ86" s="286">
        <f t="shared" si="151"/>
        <v>1612.1210705164824</v>
      </c>
      <c r="DA86" s="286">
        <f t="shared" si="151"/>
        <v>1421.5150169906585</v>
      </c>
      <c r="DB86" s="286">
        <f t="shared" si="151"/>
        <v>1230.4392661411257</v>
      </c>
      <c r="DC86" s="286">
        <f t="shared" si="151"/>
        <v>1038.9173028340697</v>
      </c>
      <c r="DD86" s="286">
        <f t="shared" si="151"/>
        <v>846.97143769236641</v>
      </c>
      <c r="DE86" s="286">
        <f t="shared" si="151"/>
        <v>654.62286580774821</v>
      </c>
      <c r="DF86" s="286">
        <f t="shared" si="151"/>
        <v>461.89172251736079</v>
      </c>
      <c r="DG86" s="286">
        <f t="shared" si="151"/>
        <v>268.79713639149293</v>
      </c>
      <c r="DH86" s="286">
        <f t="shared" si="151"/>
        <v>75.357279571918411</v>
      </c>
      <c r="DI86" s="286">
        <f t="shared" si="151"/>
        <v>3.1690206014900468E-12</v>
      </c>
      <c r="DJ86" s="286">
        <f t="shared" si="151"/>
        <v>3.1690206014900468E-12</v>
      </c>
      <c r="DK86" s="286">
        <f t="shared" si="151"/>
        <v>3.1690206014900468E-12</v>
      </c>
      <c r="DL86" s="286">
        <f t="shared" si="151"/>
        <v>3.1690206014900468E-12</v>
      </c>
      <c r="DM86" s="286">
        <f t="shared" si="151"/>
        <v>3.1690206014900468E-12</v>
      </c>
      <c r="DN86" s="286">
        <f t="shared" si="151"/>
        <v>3.1690206014900468E-12</v>
      </c>
      <c r="DO86" s="286">
        <f t="shared" si="151"/>
        <v>3.1690206014900468E-12</v>
      </c>
      <c r="DP86" s="286">
        <f t="shared" si="151"/>
        <v>3.1690206014900468E-12</v>
      </c>
      <c r="DQ86" s="286">
        <f t="shared" si="151"/>
        <v>3.1690206014900468E-12</v>
      </c>
      <c r="DR86" s="286">
        <f t="shared" si="151"/>
        <v>3.1690206014900468E-12</v>
      </c>
      <c r="DS86" s="286">
        <f t="shared" si="151"/>
        <v>3.1690206014900468E-12</v>
      </c>
      <c r="DT86" s="286">
        <f t="shared" si="151"/>
        <v>3.1690206014900468E-12</v>
      </c>
      <c r="DU86" s="286">
        <f t="shared" si="151"/>
        <v>3.1690206014900468E-12</v>
      </c>
      <c r="DV86" s="286">
        <f t="shared" si="151"/>
        <v>3.1690206014900468E-12</v>
      </c>
      <c r="DW86" s="286">
        <f t="shared" si="151"/>
        <v>3.1690206014900468E-12</v>
      </c>
      <c r="DX86" s="286">
        <f t="shared" si="151"/>
        <v>3.1690206014900468E-12</v>
      </c>
      <c r="DY86" s="286">
        <f t="shared" si="151"/>
        <v>3.1690206014900468E-12</v>
      </c>
      <c r="DZ86" s="286">
        <f t="shared" si="151"/>
        <v>3.1690206014900468E-12</v>
      </c>
      <c r="EA86" s="286">
        <f t="shared" si="151"/>
        <v>3.1690206014900468E-12</v>
      </c>
      <c r="EB86" s="286">
        <f t="shared" si="151"/>
        <v>3.1690206014900468E-12</v>
      </c>
      <c r="EC86" s="286">
        <f t="shared" si="151"/>
        <v>3.1690206014900468E-12</v>
      </c>
      <c r="ED86" s="286">
        <f t="shared" si="151"/>
        <v>3.1690206014900468E-12</v>
      </c>
      <c r="EE86" s="286">
        <f t="shared" si="151"/>
        <v>3.1690206014900468E-12</v>
      </c>
      <c r="EF86" s="286">
        <f t="shared" si="151"/>
        <v>3.1690206014900468E-12</v>
      </c>
      <c r="EG86" s="286">
        <f t="shared" si="151"/>
        <v>3.1690206014900468E-12</v>
      </c>
      <c r="EH86" s="286">
        <f t="shared" ref="EH86:GJ86" si="152">EG89</f>
        <v>3.1690206014900468E-12</v>
      </c>
      <c r="EI86" s="286">
        <f t="shared" si="152"/>
        <v>3.1690206014900468E-12</v>
      </c>
      <c r="EJ86" s="286">
        <f t="shared" si="152"/>
        <v>3.1690206014900468E-12</v>
      </c>
      <c r="EK86" s="286">
        <f t="shared" si="152"/>
        <v>3.1690206014900468E-12</v>
      </c>
      <c r="EL86" s="286">
        <f t="shared" si="152"/>
        <v>3.1690206014900468E-12</v>
      </c>
      <c r="EM86" s="286">
        <f t="shared" si="152"/>
        <v>3.1690206014900468E-12</v>
      </c>
      <c r="EN86" s="286">
        <f t="shared" si="152"/>
        <v>3.1690206014900468E-12</v>
      </c>
      <c r="EO86" s="286">
        <f t="shared" si="152"/>
        <v>3.1690206014900468E-12</v>
      </c>
      <c r="EP86" s="286">
        <f t="shared" si="152"/>
        <v>3.1690206014900468E-12</v>
      </c>
      <c r="EQ86" s="286">
        <f t="shared" si="152"/>
        <v>3.1690206014900468E-12</v>
      </c>
      <c r="ER86" s="286">
        <f t="shared" si="152"/>
        <v>3.1690206014900468E-12</v>
      </c>
      <c r="ES86" s="286">
        <f t="shared" si="152"/>
        <v>3.1690206014900468E-12</v>
      </c>
      <c r="ET86" s="286">
        <f t="shared" si="152"/>
        <v>3.1690206014900468E-12</v>
      </c>
      <c r="EU86" s="286">
        <f t="shared" si="152"/>
        <v>3.1690206014900468E-12</v>
      </c>
      <c r="EV86" s="286">
        <f t="shared" si="152"/>
        <v>3.1690206014900468E-12</v>
      </c>
      <c r="EW86" s="286">
        <f t="shared" si="152"/>
        <v>3.1690206014900468E-12</v>
      </c>
      <c r="EX86" s="286">
        <f t="shared" si="152"/>
        <v>3.1690206014900468E-12</v>
      </c>
      <c r="EY86" s="286">
        <f t="shared" si="152"/>
        <v>3.1690206014900468E-12</v>
      </c>
      <c r="EZ86" s="286">
        <f t="shared" si="152"/>
        <v>3.1690206014900468E-12</v>
      </c>
      <c r="FA86" s="286">
        <f t="shared" si="152"/>
        <v>3.1690206014900468E-12</v>
      </c>
      <c r="FB86" s="286">
        <f t="shared" si="152"/>
        <v>3.1690206014900468E-12</v>
      </c>
      <c r="FC86" s="286">
        <f t="shared" si="152"/>
        <v>3.1690206014900468E-12</v>
      </c>
      <c r="FD86" s="286">
        <f t="shared" si="152"/>
        <v>3.1690206014900468E-12</v>
      </c>
      <c r="FE86" s="286">
        <f t="shared" si="152"/>
        <v>3.1690206014900468E-12</v>
      </c>
      <c r="FF86" s="286">
        <f t="shared" si="152"/>
        <v>3.1690206014900468E-12</v>
      </c>
      <c r="FG86" s="286">
        <f t="shared" si="152"/>
        <v>3.1690206014900468E-12</v>
      </c>
      <c r="FH86" s="286">
        <f t="shared" si="152"/>
        <v>3.1690206014900468E-12</v>
      </c>
      <c r="FI86" s="286">
        <f t="shared" si="152"/>
        <v>3.1690206014900468E-12</v>
      </c>
      <c r="FJ86" s="286">
        <f t="shared" si="152"/>
        <v>3.1690206014900468E-12</v>
      </c>
      <c r="FK86" s="286">
        <f t="shared" si="152"/>
        <v>3.1690206014900468E-12</v>
      </c>
      <c r="FL86" s="286">
        <f t="shared" si="152"/>
        <v>3.1690206014900468E-12</v>
      </c>
      <c r="FM86" s="286">
        <f t="shared" si="152"/>
        <v>3.1690206014900468E-12</v>
      </c>
      <c r="FN86" s="286">
        <f t="shared" si="152"/>
        <v>3.1690206014900468E-12</v>
      </c>
      <c r="FO86" s="286">
        <f t="shared" si="152"/>
        <v>3.1690206014900468E-12</v>
      </c>
      <c r="FP86" s="286">
        <f t="shared" si="152"/>
        <v>3.1690206014900468E-12</v>
      </c>
      <c r="FQ86" s="286">
        <f t="shared" si="152"/>
        <v>3.1690206014900468E-12</v>
      </c>
      <c r="FR86" s="286">
        <f t="shared" si="152"/>
        <v>3.1690206014900468E-12</v>
      </c>
      <c r="FS86" s="286">
        <f t="shared" si="152"/>
        <v>3.1690206014900468E-12</v>
      </c>
      <c r="FT86" s="286">
        <f t="shared" si="152"/>
        <v>3.1690206014900468E-12</v>
      </c>
      <c r="FU86" s="286">
        <f t="shared" si="152"/>
        <v>3.1690206014900468E-12</v>
      </c>
      <c r="FV86" s="286">
        <f t="shared" si="152"/>
        <v>3.1690206014900468E-12</v>
      </c>
      <c r="FW86" s="286">
        <f t="shared" si="152"/>
        <v>3.1690206014900468E-12</v>
      </c>
      <c r="FX86" s="286">
        <f t="shared" si="152"/>
        <v>3.1690206014900468E-12</v>
      </c>
      <c r="FY86" s="286">
        <f t="shared" si="152"/>
        <v>3.1690206014900468E-12</v>
      </c>
      <c r="FZ86" s="286">
        <f t="shared" si="152"/>
        <v>3.1690206014900468E-12</v>
      </c>
      <c r="GA86" s="286">
        <f t="shared" si="152"/>
        <v>3.1690206014900468E-12</v>
      </c>
      <c r="GB86" s="286">
        <f t="shared" si="152"/>
        <v>3.1690206014900468E-12</v>
      </c>
      <c r="GC86" s="286">
        <f t="shared" si="152"/>
        <v>3.1690206014900468E-12</v>
      </c>
      <c r="GD86" s="286">
        <f t="shared" si="152"/>
        <v>3.1690206014900468E-12</v>
      </c>
      <c r="GE86" s="286">
        <f t="shared" si="152"/>
        <v>3.1690206014900468E-12</v>
      </c>
      <c r="GF86" s="286">
        <f t="shared" si="152"/>
        <v>3.1690206014900468E-12</v>
      </c>
      <c r="GG86" s="286">
        <f t="shared" si="152"/>
        <v>3.1690206014900468E-12</v>
      </c>
      <c r="GH86" s="286">
        <f t="shared" si="152"/>
        <v>3.1690206014900468E-12</v>
      </c>
      <c r="GI86" s="286">
        <f t="shared" si="152"/>
        <v>3.1690206014900468E-12</v>
      </c>
      <c r="GJ86" s="286">
        <f t="shared" si="152"/>
        <v>3.1690206014900468E-12</v>
      </c>
    </row>
    <row r="87" spans="1:192" s="275" customFormat="1" x14ac:dyDescent="0.35">
      <c r="A87" s="15"/>
      <c r="B87" s="15"/>
      <c r="C87" s="21"/>
      <c r="D87" s="60"/>
      <c r="E87" s="536" t="str">
        <f t="shared" ref="E87:AJ87" si="153" xml:space="preserve"> E$12</f>
        <v>Corporate income tax expense POS</v>
      </c>
      <c r="F87" s="536">
        <f t="shared" si="153"/>
        <v>0</v>
      </c>
      <c r="G87" s="536" t="str">
        <f t="shared" si="153"/>
        <v>$ 000s</v>
      </c>
      <c r="H87" s="536">
        <f t="shared" si="153"/>
        <v>34333.777754168703</v>
      </c>
      <c r="I87" s="536">
        <f t="shared" si="153"/>
        <v>0</v>
      </c>
      <c r="J87" s="536">
        <f t="shared" si="153"/>
        <v>0</v>
      </c>
      <c r="K87" s="536">
        <f t="shared" si="153"/>
        <v>0</v>
      </c>
      <c r="L87" s="536">
        <f t="shared" si="153"/>
        <v>0</v>
      </c>
      <c r="M87" s="536">
        <f t="shared" si="153"/>
        <v>508.85377458807829</v>
      </c>
      <c r="N87" s="536">
        <f t="shared" si="153"/>
        <v>597.67991193263549</v>
      </c>
      <c r="O87" s="536">
        <f t="shared" si="153"/>
        <v>-26.403598567089922</v>
      </c>
      <c r="P87" s="536">
        <f t="shared" si="153"/>
        <v>-18.089039505332291</v>
      </c>
      <c r="Q87" s="536">
        <f t="shared" si="153"/>
        <v>514.31084501268015</v>
      </c>
      <c r="R87" s="536">
        <f t="shared" si="153"/>
        <v>610.99937602569969</v>
      </c>
      <c r="S87" s="536">
        <f t="shared" si="153"/>
        <v>-15.057264564264438</v>
      </c>
      <c r="T87" s="536">
        <f t="shared" si="153"/>
        <v>-6.827328236400672</v>
      </c>
      <c r="U87" s="536">
        <f t="shared" si="153"/>
        <v>523.14598073964487</v>
      </c>
      <c r="V87" s="536">
        <f t="shared" si="153"/>
        <v>619.98531821076722</v>
      </c>
      <c r="W87" s="536">
        <f t="shared" si="153"/>
        <v>-2.6451266364528467</v>
      </c>
      <c r="X87" s="536">
        <f t="shared" si="153"/>
        <v>3.6681560068836916</v>
      </c>
      <c r="Y87" s="536">
        <f t="shared" si="153"/>
        <v>533.12785661749024</v>
      </c>
      <c r="Z87" s="536">
        <f t="shared" si="153"/>
        <v>630.04230545724079</v>
      </c>
      <c r="AA87" s="536">
        <f t="shared" si="153"/>
        <v>10.821796675485485</v>
      </c>
      <c r="AB87" s="536">
        <f t="shared" si="153"/>
        <v>18.832316519511235</v>
      </c>
      <c r="AC87" s="536">
        <f t="shared" si="153"/>
        <v>544.04548339515782</v>
      </c>
      <c r="AD87" s="536">
        <f t="shared" si="153"/>
        <v>640.91834904598841</v>
      </c>
      <c r="AE87" s="536">
        <f t="shared" si="153"/>
        <v>25.456256761328792</v>
      </c>
      <c r="AF87" s="536">
        <f t="shared" si="153"/>
        <v>33.351872657701485</v>
      </c>
      <c r="AG87" s="536">
        <f t="shared" si="153"/>
        <v>556.26699828705057</v>
      </c>
      <c r="AH87" s="536">
        <f t="shared" si="153"/>
        <v>653.04167904389953</v>
      </c>
      <c r="AI87" s="536">
        <f t="shared" si="153"/>
        <v>41.352602040016386</v>
      </c>
      <c r="AJ87" s="536">
        <f t="shared" si="153"/>
        <v>49.135699994086806</v>
      </c>
      <c r="AK87" s="536">
        <f t="shared" ref="AK87:BP87" si="154" xml:space="preserve"> AK$12</f>
        <v>569.78082426790172</v>
      </c>
      <c r="AL87" s="536">
        <f t="shared" si="154"/>
        <v>666.49677861305054</v>
      </c>
      <c r="AM87" s="536">
        <f t="shared" si="154"/>
        <v>58.579118178885032</v>
      </c>
      <c r="AN87" s="536">
        <f t="shared" si="154"/>
        <v>65.304464869797215</v>
      </c>
      <c r="AO87" s="536">
        <f t="shared" si="154"/>
        <v>584.72416575136867</v>
      </c>
      <c r="AP87" s="536">
        <f t="shared" si="154"/>
        <v>681.33751318000816</v>
      </c>
      <c r="AQ87" s="536">
        <f t="shared" si="154"/>
        <v>77.211580263475042</v>
      </c>
      <c r="AR87" s="536">
        <f t="shared" si="154"/>
        <v>84.724302819829575</v>
      </c>
      <c r="AS87" s="536">
        <f t="shared" si="154"/>
        <v>600.48583907687805</v>
      </c>
      <c r="AT87" s="536">
        <f t="shared" si="154"/>
        <v>693.46559799911768</v>
      </c>
      <c r="AU87" s="536">
        <f t="shared" si="154"/>
        <v>97.37578242248037</v>
      </c>
      <c r="AV87" s="536">
        <f t="shared" si="154"/>
        <v>104.7410466256808</v>
      </c>
      <c r="AW87" s="536">
        <f t="shared" si="154"/>
        <v>618.03756961478678</v>
      </c>
      <c r="AX87" s="536">
        <f t="shared" si="154"/>
        <v>710.74289110211475</v>
      </c>
      <c r="AY87" s="536">
        <f t="shared" si="154"/>
        <v>119.16353026863993</v>
      </c>
      <c r="AZ87" s="536">
        <f t="shared" si="154"/>
        <v>126.37337620330973</v>
      </c>
      <c r="BA87" s="536">
        <f t="shared" si="154"/>
        <v>637.29255924989957</v>
      </c>
      <c r="BB87" s="536">
        <f t="shared" si="154"/>
        <v>730.52403638193061</v>
      </c>
      <c r="BC87" s="536">
        <f t="shared" si="154"/>
        <v>127.99994782831799</v>
      </c>
      <c r="BD87" s="536">
        <f t="shared" si="154"/>
        <v>127.99994782831826</v>
      </c>
      <c r="BE87" s="536">
        <f t="shared" si="154"/>
        <v>634.33514652835629</v>
      </c>
      <c r="BF87" s="536">
        <f t="shared" si="154"/>
        <v>722.07072549502755</v>
      </c>
      <c r="BG87" s="536">
        <f t="shared" si="154"/>
        <v>122.54426922277601</v>
      </c>
      <c r="BH87" s="536">
        <f t="shared" si="154"/>
        <v>122.54426922277628</v>
      </c>
      <c r="BI87" s="536">
        <f t="shared" si="154"/>
        <v>626.26479138054037</v>
      </c>
      <c r="BJ87" s="536">
        <f t="shared" si="154"/>
        <v>713.56387492946669</v>
      </c>
      <c r="BK87" s="536">
        <f t="shared" si="154"/>
        <v>117.02013734513669</v>
      </c>
      <c r="BL87" s="536">
        <f t="shared" si="154"/>
        <v>117.02013734513696</v>
      </c>
      <c r="BM87" s="536">
        <f t="shared" si="154"/>
        <v>618.13660140283946</v>
      </c>
      <c r="BN87" s="536">
        <f t="shared" si="154"/>
        <v>705.00136115301461</v>
      </c>
      <c r="BO87" s="536">
        <f t="shared" si="154"/>
        <v>111.42550286014928</v>
      </c>
      <c r="BP87" s="536">
        <f t="shared" si="154"/>
        <v>111.42550286014946</v>
      </c>
      <c r="BQ87" s="536">
        <f t="shared" ref="BQ87:CV87" si="155" xml:space="preserve"> BQ$12</f>
        <v>609.94841468446327</v>
      </c>
      <c r="BR87" s="536">
        <f t="shared" si="155"/>
        <v>696.38101145080702</v>
      </c>
      <c r="BS87" s="536">
        <f t="shared" si="155"/>
        <v>105.7582668807915</v>
      </c>
      <c r="BT87" s="536">
        <f t="shared" si="155"/>
        <v>105.75826688079177</v>
      </c>
      <c r="BU87" s="536">
        <f t="shared" si="155"/>
        <v>601.69801882923957</v>
      </c>
      <c r="BV87" s="536">
        <f t="shared" si="155"/>
        <v>687.7006026763479</v>
      </c>
      <c r="BW87" s="536">
        <f t="shared" si="155"/>
        <v>100.01627972110836</v>
      </c>
      <c r="BX87" s="536">
        <f t="shared" si="155"/>
        <v>100.01627972110863</v>
      </c>
      <c r="BY87" s="536">
        <f t="shared" si="155"/>
        <v>593.38314967575627</v>
      </c>
      <c r="BZ87" s="536">
        <f t="shared" si="155"/>
        <v>678.95785997138626</v>
      </c>
      <c r="CA87" s="536">
        <f t="shared" si="155"/>
        <v>94.197339617914068</v>
      </c>
      <c r="CB87" s="536">
        <f t="shared" si="155"/>
        <v>94.197339617914338</v>
      </c>
      <c r="CC87" s="536">
        <f t="shared" si="155"/>
        <v>585.00148998559609</v>
      </c>
      <c r="CD87" s="536">
        <f t="shared" si="155"/>
        <v>670.15045545388489</v>
      </c>
      <c r="CE87" s="536">
        <f t="shared" si="155"/>
        <v>88.299191420578921</v>
      </c>
      <c r="CF87" s="536">
        <f t="shared" si="155"/>
        <v>88.299191420579106</v>
      </c>
      <c r="CG87" s="536">
        <f t="shared" si="155"/>
        <v>576.55066809886421</v>
      </c>
      <c r="CH87" s="536">
        <f t="shared" si="155"/>
        <v>661.27600687328061</v>
      </c>
      <c r="CI87" s="536">
        <f t="shared" si="155"/>
        <v>82.31952524810049</v>
      </c>
      <c r="CJ87" s="536">
        <f t="shared" si="155"/>
        <v>82.319525248100661</v>
      </c>
      <c r="CK87" s="536">
        <f t="shared" si="155"/>
        <v>568.02825655618915</v>
      </c>
      <c r="CL87" s="536">
        <f t="shared" si="155"/>
        <v>652.33207623222552</v>
      </c>
      <c r="CM87" s="536">
        <f t="shared" si="155"/>
        <v>76.25597511264327</v>
      </c>
      <c r="CN87" s="536">
        <f t="shared" si="155"/>
        <v>76.25597511264354</v>
      </c>
      <c r="CO87" s="536">
        <f t="shared" si="155"/>
        <v>559.43177068636589</v>
      </c>
      <c r="CP87" s="536">
        <f t="shared" si="155"/>
        <v>643.31616837396427</v>
      </c>
      <c r="CQ87" s="536">
        <f t="shared" si="155"/>
        <v>70.106117508708337</v>
      </c>
      <c r="CR87" s="536">
        <f t="shared" si="155"/>
        <v>70.106117508708607</v>
      </c>
      <c r="CS87" s="536">
        <f t="shared" si="155"/>
        <v>550.75866715877123</v>
      </c>
      <c r="CT87" s="536">
        <f t="shared" si="155"/>
        <v>634.22572953449071</v>
      </c>
      <c r="CU87" s="536">
        <f t="shared" si="155"/>
        <v>63.867469967071784</v>
      </c>
      <c r="CV87" s="536">
        <f t="shared" si="155"/>
        <v>63.867469967072147</v>
      </c>
      <c r="CW87" s="536">
        <f t="shared" ref="CW87:EB87" si="156" xml:space="preserve"> CW$12</f>
        <v>542.00634249967652</v>
      </c>
      <c r="CX87" s="536">
        <f t="shared" si="156"/>
        <v>625.05814585860185</v>
      </c>
      <c r="CY87" s="536">
        <f t="shared" si="156"/>
        <v>57.537489572612543</v>
      </c>
      <c r="CZ87" s="536">
        <f t="shared" si="156"/>
        <v>57.537489572612813</v>
      </c>
      <c r="DA87" s="536">
        <f t="shared" si="156"/>
        <v>533.17213157155777</v>
      </c>
      <c r="DB87" s="536">
        <f t="shared" si="156"/>
        <v>615.81074187894592</v>
      </c>
      <c r="DC87" s="536">
        <f t="shared" si="156"/>
        <v>51.113571445125842</v>
      </c>
      <c r="DD87" s="536">
        <f t="shared" si="156"/>
        <v>51.113571445126119</v>
      </c>
      <c r="DE87" s="536">
        <f t="shared" si="156"/>
        <v>524.25330601446774</v>
      </c>
      <c r="DF87" s="536">
        <f t="shared" si="156"/>
        <v>606.48077895714266</v>
      </c>
      <c r="DG87" s="536">
        <f t="shared" si="156"/>
        <v>44.593047182197225</v>
      </c>
      <c r="DH87" s="536">
        <f t="shared" si="156"/>
        <v>44.593047182197495</v>
      </c>
      <c r="DI87" s="536">
        <f t="shared" si="156"/>
        <v>7.8377359386649929E-14</v>
      </c>
      <c r="DJ87" s="536">
        <f t="shared" si="156"/>
        <v>7.9256973549490811E-14</v>
      </c>
      <c r="DK87" s="536">
        <f t="shared" si="156"/>
        <v>7.927203478175217E-14</v>
      </c>
      <c r="DL87" s="536">
        <f t="shared" si="156"/>
        <v>7.755806109344122E-14</v>
      </c>
      <c r="DM87" s="536">
        <f t="shared" si="156"/>
        <v>7.8437197771563657E-14</v>
      </c>
      <c r="DN87" s="536">
        <f t="shared" si="156"/>
        <v>7.9309185821330174E-14</v>
      </c>
      <c r="DO87" s="536">
        <f t="shared" si="156"/>
        <v>7.931897562230008E-14</v>
      </c>
      <c r="DP87" s="536">
        <f t="shared" si="156"/>
        <v>7.8474938163708429E-14</v>
      </c>
      <c r="DQ87" s="536">
        <f t="shared" si="156"/>
        <v>7.848611130611971E-14</v>
      </c>
      <c r="DR87" s="536">
        <f t="shared" si="156"/>
        <v>7.9366920544998724E-14</v>
      </c>
      <c r="DS87" s="536">
        <f t="shared" si="156"/>
        <v>7.9377714428119351E-14</v>
      </c>
      <c r="DT87" s="536">
        <f t="shared" si="156"/>
        <v>7.7669546953984543E-14</v>
      </c>
      <c r="DU87" s="536">
        <f t="shared" si="156"/>
        <v>7.8546446275140635E-14</v>
      </c>
      <c r="DV87" s="536">
        <f t="shared" si="156"/>
        <v>7.9419885878451162E-14</v>
      </c>
      <c r="DW87" s="536">
        <f t="shared" si="156"/>
        <v>7.943469609017485E-14</v>
      </c>
      <c r="DX87" s="536">
        <f t="shared" si="156"/>
        <v>7.7723570939269856E-14</v>
      </c>
      <c r="DY87" s="536">
        <f t="shared" si="156"/>
        <v>7.8596104685857452E-14</v>
      </c>
      <c r="DZ87" s="536">
        <f t="shared" si="156"/>
        <v>7.9470341006526729E-14</v>
      </c>
      <c r="EA87" s="536">
        <f t="shared" si="156"/>
        <v>7.9486908362014213E-14</v>
      </c>
      <c r="EB87" s="536">
        <f t="shared" si="156"/>
        <v>7.7768263508914967E-14</v>
      </c>
      <c r="EC87" s="536">
        <f t="shared" ref="EC87:FH87" si="157" xml:space="preserve"> EC$12</f>
        <v>7.8643528468091989E-14</v>
      </c>
      <c r="ED87" s="536">
        <f t="shared" si="157"/>
        <v>7.9526067565893761E-14</v>
      </c>
      <c r="EE87" s="536">
        <f t="shared" si="157"/>
        <v>7.953937165439131E-14</v>
      </c>
      <c r="EF87" s="536">
        <f t="shared" si="157"/>
        <v>7.8687972745683521E-14</v>
      </c>
      <c r="EG87" s="536">
        <f t="shared" si="157"/>
        <v>7.8704856605327233E-14</v>
      </c>
      <c r="EH87" s="536">
        <f t="shared" si="157"/>
        <v>7.958053902257235E-14</v>
      </c>
      <c r="EI87" s="536">
        <f t="shared" si="157"/>
        <v>7.9596102295909076E-14</v>
      </c>
      <c r="EJ87" s="536">
        <f t="shared" si="157"/>
        <v>7.7876557043055082E-14</v>
      </c>
      <c r="EK87" s="536">
        <f t="shared" si="157"/>
        <v>7.8759480857115703E-14</v>
      </c>
      <c r="EL87" s="536">
        <f t="shared" si="157"/>
        <v>7.9641285992693164E-14</v>
      </c>
      <c r="EM87" s="536">
        <f t="shared" si="157"/>
        <v>7.9650824773125374E-14</v>
      </c>
      <c r="EN87" s="536">
        <f t="shared" si="157"/>
        <v>7.7928616519784564E-14</v>
      </c>
      <c r="EO87" s="536">
        <f t="shared" si="157"/>
        <v>7.880566317908233E-14</v>
      </c>
      <c r="EP87" s="536">
        <f t="shared" si="157"/>
        <v>7.9683206422487292E-14</v>
      </c>
      <c r="EQ87" s="536">
        <f t="shared" si="157"/>
        <v>7.9698016634210955E-14</v>
      </c>
      <c r="ER87" s="536">
        <f t="shared" si="157"/>
        <v>7.7978957051527704E-14</v>
      </c>
      <c r="ES87" s="536">
        <f t="shared" si="157"/>
        <v>7.8862770351406671E-14</v>
      </c>
      <c r="ET87" s="536">
        <f t="shared" si="157"/>
        <v>7.9746463597985003E-14</v>
      </c>
      <c r="EU87" s="536">
        <f t="shared" si="157"/>
        <v>7.9762528912397108E-14</v>
      </c>
      <c r="EV87" s="536">
        <f t="shared" si="157"/>
        <v>7.8904235124355186E-14</v>
      </c>
      <c r="EW87" s="536">
        <f t="shared" si="157"/>
        <v>7.8914166806498544E-14</v>
      </c>
      <c r="EX87" s="536">
        <f t="shared" si="157"/>
        <v>7.9797169746598241E-14</v>
      </c>
      <c r="EY87" s="536">
        <f t="shared" si="157"/>
        <v>7.9812481999397295E-14</v>
      </c>
      <c r="EZ87" s="536">
        <f t="shared" si="157"/>
        <v>7.8090197348501539E-14</v>
      </c>
      <c r="FA87" s="536">
        <f t="shared" si="157"/>
        <v>7.8969535934447803E-14</v>
      </c>
      <c r="FB87" s="536">
        <f t="shared" si="157"/>
        <v>7.9853900388116019E-14</v>
      </c>
      <c r="FC87" s="536">
        <f t="shared" si="157"/>
        <v>7.986519631231205E-14</v>
      </c>
      <c r="FD87" s="536">
        <f t="shared" si="157"/>
        <v>7.8144712460925816E-14</v>
      </c>
      <c r="FE87" s="536">
        <f t="shared" si="157"/>
        <v>7.9027139690879278E-14</v>
      </c>
      <c r="FF87" s="536">
        <f t="shared" si="157"/>
        <v>7.991263919393534E-14</v>
      </c>
      <c r="FG87" s="536">
        <f t="shared" si="157"/>
        <v>7.9926696344045927E-14</v>
      </c>
      <c r="FH87" s="536">
        <f t="shared" si="157"/>
        <v>7.8200209827628008E-14</v>
      </c>
      <c r="FI87" s="536">
        <f t="shared" ref="FI87:GJ87" si="158" xml:space="preserve"> FI$12</f>
        <v>7.9079777606239086E-14</v>
      </c>
      <c r="FJ87" s="536">
        <f t="shared" si="158"/>
        <v>7.9967612691689296E-14</v>
      </c>
      <c r="FK87" s="536">
        <f t="shared" si="158"/>
        <v>7.9978406574809923E-14</v>
      </c>
      <c r="FL87" s="536">
        <f t="shared" si="158"/>
        <v>7.912521505204495E-14</v>
      </c>
      <c r="FM87" s="536">
        <f t="shared" si="158"/>
        <v>7.9137133070616995E-14</v>
      </c>
      <c r="FN87" s="536">
        <f t="shared" si="158"/>
        <v>8.0024594353744783E-14</v>
      </c>
      <c r="FO87" s="536">
        <f t="shared" si="158"/>
        <v>8.0040659668156876E-14</v>
      </c>
      <c r="FP87" s="536">
        <f t="shared" si="158"/>
        <v>7.8318817031686213E-14</v>
      </c>
      <c r="FQ87" s="536">
        <f t="shared" si="158"/>
        <v>7.9203923633031076E-14</v>
      </c>
      <c r="FR87" s="536">
        <f t="shared" si="158"/>
        <v>8.0088102549780178E-14</v>
      </c>
      <c r="FS87" s="536">
        <f t="shared" si="158"/>
        <v>8.010291276150384E-14</v>
      </c>
      <c r="FT87" s="536">
        <f t="shared" si="158"/>
        <v>7.8379225669777969E-14</v>
      </c>
      <c r="FU87" s="536">
        <f t="shared" si="158"/>
        <v>7.92627688497305E-14</v>
      </c>
      <c r="FV87" s="536">
        <f t="shared" si="158"/>
        <v>8.0146590335061765E-14</v>
      </c>
      <c r="FW87" s="536">
        <f t="shared" si="158"/>
        <v>8.0156380136031658E-14</v>
      </c>
      <c r="FX87" s="536">
        <f t="shared" si="158"/>
        <v>7.8428583947243169E-14</v>
      </c>
      <c r="FY87" s="536">
        <f t="shared" si="158"/>
        <v>7.9316151641251047E-14</v>
      </c>
      <c r="FZ87" s="536">
        <f t="shared" si="158"/>
        <v>8.0198049545288078E-14</v>
      </c>
      <c r="GA87" s="536">
        <f t="shared" si="158"/>
        <v>8.0215369962388663E-14</v>
      </c>
      <c r="GB87" s="536">
        <f t="shared" si="158"/>
        <v>7.9352898865181487E-14</v>
      </c>
      <c r="GC87" s="536">
        <f t="shared" si="158"/>
        <v>7.9371520769200306E-14</v>
      </c>
      <c r="GD87" s="536">
        <f t="shared" si="158"/>
        <v>8.0260553659172751E-14</v>
      </c>
      <c r="GE87" s="536">
        <f t="shared" si="158"/>
        <v>8.0273355706594884E-14</v>
      </c>
      <c r="GF87" s="536">
        <f t="shared" si="158"/>
        <v>7.8541297625633895E-14</v>
      </c>
      <c r="GG87" s="536">
        <f t="shared" si="158"/>
        <v>7.9423910392506535E-14</v>
      </c>
      <c r="GH87" s="536">
        <f t="shared" si="158"/>
        <v>8.0315276136389012E-14</v>
      </c>
      <c r="GI87" s="536">
        <f t="shared" si="158"/>
        <v>8.0333851656178027E-14</v>
      </c>
      <c r="GJ87" s="536">
        <f t="shared" si="158"/>
        <v>7.8602934081573042E-14</v>
      </c>
    </row>
    <row r="88" spans="1:192" s="509" customFormat="1" x14ac:dyDescent="0.35">
      <c r="A88" s="15"/>
      <c r="B88" s="15"/>
      <c r="C88" s="21"/>
      <c r="D88" s="60"/>
      <c r="E88" s="536" t="str">
        <f t="shared" ref="E88:AJ88" si="159" xml:space="preserve"> E$63</f>
        <v>Corporate income tax paid POS</v>
      </c>
      <c r="F88" s="536">
        <f t="shared" si="159"/>
        <v>0</v>
      </c>
      <c r="G88" s="536" t="str">
        <f t="shared" si="159"/>
        <v>$ 000s</v>
      </c>
      <c r="H88" s="536">
        <f t="shared" si="159"/>
        <v>34333.777754168703</v>
      </c>
      <c r="I88" s="536">
        <f t="shared" si="159"/>
        <v>0</v>
      </c>
      <c r="J88" s="536">
        <f t="shared" si="159"/>
        <v>0</v>
      </c>
      <c r="K88" s="536">
        <f t="shared" si="159"/>
        <v>0</v>
      </c>
      <c r="L88" s="536">
        <f t="shared" si="159"/>
        <v>0</v>
      </c>
      <c r="M88" s="536">
        <f t="shared" si="159"/>
        <v>0</v>
      </c>
      <c r="N88" s="536">
        <f t="shared" si="159"/>
        <v>0</v>
      </c>
      <c r="O88" s="536">
        <f t="shared" si="159"/>
        <v>0</v>
      </c>
      <c r="P88" s="536">
        <f t="shared" si="159"/>
        <v>0</v>
      </c>
      <c r="Q88" s="536">
        <f t="shared" si="159"/>
        <v>0</v>
      </c>
      <c r="R88" s="536">
        <f t="shared" si="159"/>
        <v>0</v>
      </c>
      <c r="S88" s="536">
        <f t="shared" si="159"/>
        <v>0</v>
      </c>
      <c r="T88" s="536">
        <f t="shared" si="159"/>
        <v>0</v>
      </c>
      <c r="U88" s="536">
        <f t="shared" si="159"/>
        <v>0</v>
      </c>
      <c r="V88" s="536">
        <f t="shared" si="159"/>
        <v>0</v>
      </c>
      <c r="W88" s="536">
        <f t="shared" si="159"/>
        <v>0</v>
      </c>
      <c r="X88" s="536">
        <f t="shared" si="159"/>
        <v>0</v>
      </c>
      <c r="Y88" s="536">
        <f t="shared" si="159"/>
        <v>0</v>
      </c>
      <c r="Z88" s="536">
        <f t="shared" si="159"/>
        <v>0</v>
      </c>
      <c r="AA88" s="536">
        <f t="shared" si="159"/>
        <v>0</v>
      </c>
      <c r="AB88" s="536">
        <f t="shared" si="159"/>
        <v>0</v>
      </c>
      <c r="AC88" s="536">
        <f t="shared" si="159"/>
        <v>0</v>
      </c>
      <c r="AD88" s="536">
        <f t="shared" si="159"/>
        <v>0</v>
      </c>
      <c r="AE88" s="536">
        <f t="shared" si="159"/>
        <v>0</v>
      </c>
      <c r="AF88" s="536">
        <f t="shared" si="159"/>
        <v>0</v>
      </c>
      <c r="AG88" s="536">
        <f t="shared" si="159"/>
        <v>0</v>
      </c>
      <c r="AH88" s="536">
        <f t="shared" si="159"/>
        <v>0</v>
      </c>
      <c r="AI88" s="536">
        <f t="shared" si="159"/>
        <v>0</v>
      </c>
      <c r="AJ88" s="536">
        <f t="shared" si="159"/>
        <v>0</v>
      </c>
      <c r="AK88" s="536">
        <f t="shared" ref="AK88:BP88" si="160" xml:space="preserve"> AK$63</f>
        <v>0</v>
      </c>
      <c r="AL88" s="536">
        <f t="shared" si="160"/>
        <v>0</v>
      </c>
      <c r="AM88" s="536">
        <f t="shared" si="160"/>
        <v>0</v>
      </c>
      <c r="AN88" s="536">
        <f t="shared" si="160"/>
        <v>0</v>
      </c>
      <c r="AO88" s="536">
        <f t="shared" si="160"/>
        <v>0</v>
      </c>
      <c r="AP88" s="536">
        <f t="shared" si="160"/>
        <v>0</v>
      </c>
      <c r="AQ88" s="536">
        <f t="shared" si="160"/>
        <v>27.585181542105477</v>
      </c>
      <c r="AR88" s="536">
        <f t="shared" si="160"/>
        <v>80.817477074038862</v>
      </c>
      <c r="AS88" s="536">
        <f t="shared" si="160"/>
        <v>606.77435461837683</v>
      </c>
      <c r="AT88" s="536">
        <f t="shared" si="160"/>
        <v>709.43968776354154</v>
      </c>
      <c r="AU88" s="536">
        <f t="shared" si="160"/>
        <v>122.55116769868306</v>
      </c>
      <c r="AV88" s="536">
        <f t="shared" si="160"/>
        <v>138.65766263807333</v>
      </c>
      <c r="AW88" s="536">
        <f t="shared" si="160"/>
        <v>660.25835482655975</v>
      </c>
      <c r="AX88" s="536">
        <f t="shared" si="160"/>
        <v>760.85263705329908</v>
      </c>
      <c r="AY88" s="536">
        <f t="shared" si="160"/>
        <v>176.767788922265</v>
      </c>
      <c r="AZ88" s="536">
        <f t="shared" si="160"/>
        <v>191.09742192425355</v>
      </c>
      <c r="BA88" s="536">
        <f t="shared" si="160"/>
        <v>708.78040268479617</v>
      </c>
      <c r="BB88" s="536">
        <f t="shared" si="160"/>
        <v>808.43748764508246</v>
      </c>
      <c r="BC88" s="536">
        <f t="shared" si="160"/>
        <v>212.01772652831224</v>
      </c>
      <c r="BD88" s="536">
        <f t="shared" si="160"/>
        <v>217.81683759331278</v>
      </c>
      <c r="BE88" s="536">
        <f t="shared" si="160"/>
        <v>729.66119180510111</v>
      </c>
      <c r="BF88" s="536">
        <f t="shared" si="160"/>
        <v>822.63046850793489</v>
      </c>
      <c r="BG88" s="536">
        <f t="shared" si="160"/>
        <v>228.07602508503817</v>
      </c>
      <c r="BH88" s="536">
        <f t="shared" si="160"/>
        <v>232.79943729192533</v>
      </c>
      <c r="BI88" s="536">
        <f t="shared" si="160"/>
        <v>741.0072010462319</v>
      </c>
      <c r="BJ88" s="536">
        <f t="shared" si="160"/>
        <v>832.56916411187365</v>
      </c>
      <c r="BK88" s="536">
        <f t="shared" si="160"/>
        <v>240.0751620684234</v>
      </c>
      <c r="BL88" s="536">
        <f t="shared" si="160"/>
        <v>243.92241083225932</v>
      </c>
      <c r="BM88" s="536">
        <f t="shared" si="160"/>
        <v>748.6937612156056</v>
      </c>
      <c r="BN88" s="536">
        <f t="shared" si="160"/>
        <v>839.03066297514238</v>
      </c>
      <c r="BO88" s="536">
        <f t="shared" si="160"/>
        <v>248.7533395911708</v>
      </c>
      <c r="BP88" s="536">
        <f t="shared" si="160"/>
        <v>251.88694775461991</v>
      </c>
      <c r="BQ88" s="536">
        <f t="shared" ref="BQ88:CV88" si="161" xml:space="preserve"> BQ$63</f>
        <v>753.38678733421023</v>
      </c>
      <c r="BR88" s="536">
        <f t="shared" si="161"/>
        <v>842.64746546806657</v>
      </c>
      <c r="BS88" s="536">
        <f t="shared" si="161"/>
        <v>254.71139819718812</v>
      </c>
      <c r="BT88" s="536">
        <f t="shared" si="161"/>
        <v>257.26374163136853</v>
      </c>
      <c r="BU88" s="536">
        <f t="shared" si="161"/>
        <v>755.62821984228754</v>
      </c>
      <c r="BV88" s="536">
        <f t="shared" si="161"/>
        <v>843.93429363874338</v>
      </c>
      <c r="BW88" s="536">
        <f t="shared" si="161"/>
        <v>258.43828613538415</v>
      </c>
      <c r="BX88" s="536">
        <f t="shared" si="161"/>
        <v>260.5171858146706</v>
      </c>
      <c r="BY88" s="536">
        <f t="shared" si="161"/>
        <v>755.85901046464016</v>
      </c>
      <c r="BZ88" s="536">
        <f t="shared" si="161"/>
        <v>843.30992772082573</v>
      </c>
      <c r="CA88" s="536">
        <f t="shared" si="161"/>
        <v>260.33180397988178</v>
      </c>
      <c r="CB88" s="536">
        <f t="shared" si="161"/>
        <v>262.02508076178367</v>
      </c>
      <c r="CC88" s="536">
        <f t="shared" si="161"/>
        <v>754.43784407227201</v>
      </c>
      <c r="CD88" s="536">
        <f t="shared" si="161"/>
        <v>841.11499183622675</v>
      </c>
      <c r="CE88" s="536">
        <f t="shared" si="161"/>
        <v>260.71550098380385</v>
      </c>
      <c r="CF88" s="536">
        <f t="shared" si="161"/>
        <v>262.09468550564281</v>
      </c>
      <c r="CG88" s="536">
        <f t="shared" si="161"/>
        <v>751.65638747967478</v>
      </c>
      <c r="CH88" s="536">
        <f t="shared" si="161"/>
        <v>837.62644028505065</v>
      </c>
      <c r="CI88" s="536">
        <f t="shared" si="161"/>
        <v>259.85243698928201</v>
      </c>
      <c r="CJ88" s="536">
        <f t="shared" si="161"/>
        <v>260.97579140222314</v>
      </c>
      <c r="CK88" s="536">
        <f t="shared" si="161"/>
        <v>747.75170940260557</v>
      </c>
      <c r="CL88" s="536">
        <f t="shared" si="161"/>
        <v>833.06935643632085</v>
      </c>
      <c r="CM88" s="536">
        <f t="shared" si="161"/>
        <v>257.95639130653399</v>
      </c>
      <c r="CN88" s="536">
        <f t="shared" si="161"/>
        <v>258.87137049683969</v>
      </c>
      <c r="CO88" s="536">
        <f t="shared" si="161"/>
        <v>742.91639630135228</v>
      </c>
      <c r="CP88" s="536">
        <f t="shared" si="161"/>
        <v>827.62656270820116</v>
      </c>
      <c r="CQ88" s="536">
        <f t="shared" si="161"/>
        <v>255.20099212623356</v>
      </c>
      <c r="CR88" s="536">
        <f t="shared" si="161"/>
        <v>255.94624839535754</v>
      </c>
      <c r="CS88" s="536">
        <f t="shared" si="161"/>
        <v>737.30679150108767</v>
      </c>
      <c r="CT88" s="536">
        <f t="shared" si="161"/>
        <v>821.44644765969122</v>
      </c>
      <c r="CU88" s="536">
        <f t="shared" si="161"/>
        <v>251.72715218601243</v>
      </c>
      <c r="CV88" s="536">
        <f t="shared" si="161"/>
        <v>252.33416807506575</v>
      </c>
      <c r="CW88" s="536">
        <f t="shared" ref="CW88:EB88" si="162" xml:space="preserve"> CW$63</f>
        <v>731.04970570227044</v>
      </c>
      <c r="CX88" s="536">
        <f t="shared" si="162"/>
        <v>814.64934090106601</v>
      </c>
      <c r="CY88" s="536">
        <f t="shared" si="162"/>
        <v>247.64912486295358</v>
      </c>
      <c r="CZ88" s="536">
        <f t="shared" si="162"/>
        <v>248.14354309843679</v>
      </c>
      <c r="DA88" s="536">
        <f t="shared" si="162"/>
        <v>724.24788242109059</v>
      </c>
      <c r="DB88" s="536">
        <f t="shared" si="162"/>
        <v>807.33270518600193</v>
      </c>
      <c r="DC88" s="536">
        <f t="shared" si="162"/>
        <v>243.05943658682918</v>
      </c>
      <c r="DD88" s="536">
        <f t="shared" si="162"/>
        <v>243.46214332974429</v>
      </c>
      <c r="DE88" s="536">
        <f t="shared" si="162"/>
        <v>716.98444930485505</v>
      </c>
      <c r="DF88" s="536">
        <f t="shared" si="162"/>
        <v>799.57536508301052</v>
      </c>
      <c r="DG88" s="536">
        <f t="shared" si="162"/>
        <v>238.03290400177173</v>
      </c>
      <c r="DH88" s="536">
        <f t="shared" si="162"/>
        <v>119.95032675411274</v>
      </c>
      <c r="DI88" s="536">
        <f t="shared" si="162"/>
        <v>7.8377359386649929E-14</v>
      </c>
      <c r="DJ88" s="536">
        <f t="shared" si="162"/>
        <v>7.9256973549490811E-14</v>
      </c>
      <c r="DK88" s="536">
        <f t="shared" si="162"/>
        <v>7.927203478175217E-14</v>
      </c>
      <c r="DL88" s="536">
        <f t="shared" si="162"/>
        <v>7.755806109344122E-14</v>
      </c>
      <c r="DM88" s="536">
        <f t="shared" si="162"/>
        <v>7.8437197771563657E-14</v>
      </c>
      <c r="DN88" s="536">
        <f t="shared" si="162"/>
        <v>7.9309185821330174E-14</v>
      </c>
      <c r="DO88" s="536">
        <f t="shared" si="162"/>
        <v>7.931897562230008E-14</v>
      </c>
      <c r="DP88" s="536">
        <f t="shared" si="162"/>
        <v>7.8474938163708429E-14</v>
      </c>
      <c r="DQ88" s="536">
        <f t="shared" si="162"/>
        <v>7.848611130611971E-14</v>
      </c>
      <c r="DR88" s="536">
        <f t="shared" si="162"/>
        <v>7.9366920544998724E-14</v>
      </c>
      <c r="DS88" s="536">
        <f t="shared" si="162"/>
        <v>7.9377714428119351E-14</v>
      </c>
      <c r="DT88" s="536">
        <f t="shared" si="162"/>
        <v>7.7669546953984543E-14</v>
      </c>
      <c r="DU88" s="536">
        <f t="shared" si="162"/>
        <v>7.8546446275140635E-14</v>
      </c>
      <c r="DV88" s="536">
        <f t="shared" si="162"/>
        <v>7.9419885878451162E-14</v>
      </c>
      <c r="DW88" s="536">
        <f t="shared" si="162"/>
        <v>7.943469609017485E-14</v>
      </c>
      <c r="DX88" s="536">
        <f t="shared" si="162"/>
        <v>7.7723570939269856E-14</v>
      </c>
      <c r="DY88" s="536">
        <f t="shared" si="162"/>
        <v>7.8596104685857452E-14</v>
      </c>
      <c r="DZ88" s="536">
        <f t="shared" si="162"/>
        <v>7.9470341006526729E-14</v>
      </c>
      <c r="EA88" s="536">
        <f t="shared" si="162"/>
        <v>7.9486908362014213E-14</v>
      </c>
      <c r="EB88" s="536">
        <f t="shared" si="162"/>
        <v>7.7768263508914967E-14</v>
      </c>
      <c r="EC88" s="536">
        <f t="shared" ref="EC88:FH88" si="163" xml:space="preserve"> EC$63</f>
        <v>7.8643528468091989E-14</v>
      </c>
      <c r="ED88" s="536">
        <f t="shared" si="163"/>
        <v>7.9526067565893761E-14</v>
      </c>
      <c r="EE88" s="536">
        <f t="shared" si="163"/>
        <v>7.953937165439131E-14</v>
      </c>
      <c r="EF88" s="536">
        <f t="shared" si="163"/>
        <v>7.8687972745683521E-14</v>
      </c>
      <c r="EG88" s="536">
        <f t="shared" si="163"/>
        <v>7.8704856605327233E-14</v>
      </c>
      <c r="EH88" s="536">
        <f t="shared" si="163"/>
        <v>7.958053902257235E-14</v>
      </c>
      <c r="EI88" s="536">
        <f t="shared" si="163"/>
        <v>7.9596102295909076E-14</v>
      </c>
      <c r="EJ88" s="536">
        <f t="shared" si="163"/>
        <v>7.7876557043055082E-14</v>
      </c>
      <c r="EK88" s="536">
        <f t="shared" si="163"/>
        <v>7.8759480857115703E-14</v>
      </c>
      <c r="EL88" s="536">
        <f t="shared" si="163"/>
        <v>7.9641285992693164E-14</v>
      </c>
      <c r="EM88" s="536">
        <f t="shared" si="163"/>
        <v>7.9650824773125374E-14</v>
      </c>
      <c r="EN88" s="536">
        <f t="shared" si="163"/>
        <v>7.7928616519784564E-14</v>
      </c>
      <c r="EO88" s="536">
        <f t="shared" si="163"/>
        <v>7.880566317908233E-14</v>
      </c>
      <c r="EP88" s="536">
        <f t="shared" si="163"/>
        <v>7.9683206422487292E-14</v>
      </c>
      <c r="EQ88" s="536">
        <f t="shared" si="163"/>
        <v>7.9698016634210955E-14</v>
      </c>
      <c r="ER88" s="536">
        <f t="shared" si="163"/>
        <v>7.7978957051527704E-14</v>
      </c>
      <c r="ES88" s="536">
        <f t="shared" si="163"/>
        <v>7.8862770351406671E-14</v>
      </c>
      <c r="ET88" s="536">
        <f t="shared" si="163"/>
        <v>7.9746463597985003E-14</v>
      </c>
      <c r="EU88" s="536">
        <f t="shared" si="163"/>
        <v>7.9762528912397108E-14</v>
      </c>
      <c r="EV88" s="536">
        <f t="shared" si="163"/>
        <v>7.8904235124355186E-14</v>
      </c>
      <c r="EW88" s="536">
        <f t="shared" si="163"/>
        <v>7.8914166806498544E-14</v>
      </c>
      <c r="EX88" s="536">
        <f t="shared" si="163"/>
        <v>7.9797169746598241E-14</v>
      </c>
      <c r="EY88" s="536">
        <f t="shared" si="163"/>
        <v>7.9812481999397295E-14</v>
      </c>
      <c r="EZ88" s="536">
        <f t="shared" si="163"/>
        <v>7.8090197348501539E-14</v>
      </c>
      <c r="FA88" s="536">
        <f t="shared" si="163"/>
        <v>7.8969535934447803E-14</v>
      </c>
      <c r="FB88" s="536">
        <f t="shared" si="163"/>
        <v>7.9853900388116019E-14</v>
      </c>
      <c r="FC88" s="536">
        <f t="shared" si="163"/>
        <v>7.986519631231205E-14</v>
      </c>
      <c r="FD88" s="536">
        <f t="shared" si="163"/>
        <v>7.8144712460925816E-14</v>
      </c>
      <c r="FE88" s="536">
        <f t="shared" si="163"/>
        <v>7.9027139690879278E-14</v>
      </c>
      <c r="FF88" s="536">
        <f t="shared" si="163"/>
        <v>7.991263919393534E-14</v>
      </c>
      <c r="FG88" s="536">
        <f t="shared" si="163"/>
        <v>7.9926696344045927E-14</v>
      </c>
      <c r="FH88" s="536">
        <f t="shared" si="163"/>
        <v>7.8200209827628008E-14</v>
      </c>
      <c r="FI88" s="536">
        <f t="shared" ref="FI88:GJ88" si="164" xml:space="preserve"> FI$63</f>
        <v>7.9079777606239086E-14</v>
      </c>
      <c r="FJ88" s="536">
        <f t="shared" si="164"/>
        <v>7.9967612691689296E-14</v>
      </c>
      <c r="FK88" s="536">
        <f t="shared" si="164"/>
        <v>7.9978406574809923E-14</v>
      </c>
      <c r="FL88" s="536">
        <f t="shared" si="164"/>
        <v>7.912521505204495E-14</v>
      </c>
      <c r="FM88" s="536">
        <f t="shared" si="164"/>
        <v>7.9137133070616995E-14</v>
      </c>
      <c r="FN88" s="536">
        <f t="shared" si="164"/>
        <v>8.0024594353744783E-14</v>
      </c>
      <c r="FO88" s="536">
        <f t="shared" si="164"/>
        <v>8.0040659668156876E-14</v>
      </c>
      <c r="FP88" s="536">
        <f t="shared" si="164"/>
        <v>7.8318817031686213E-14</v>
      </c>
      <c r="FQ88" s="536">
        <f t="shared" si="164"/>
        <v>7.9203923633031076E-14</v>
      </c>
      <c r="FR88" s="536">
        <f t="shared" si="164"/>
        <v>8.0088102549780178E-14</v>
      </c>
      <c r="FS88" s="536">
        <f t="shared" si="164"/>
        <v>8.010291276150384E-14</v>
      </c>
      <c r="FT88" s="536">
        <f t="shared" si="164"/>
        <v>7.8379225669777969E-14</v>
      </c>
      <c r="FU88" s="536">
        <f t="shared" si="164"/>
        <v>7.92627688497305E-14</v>
      </c>
      <c r="FV88" s="536">
        <f t="shared" si="164"/>
        <v>8.0146590335061765E-14</v>
      </c>
      <c r="FW88" s="536">
        <f t="shared" si="164"/>
        <v>8.0156380136031658E-14</v>
      </c>
      <c r="FX88" s="536">
        <f t="shared" si="164"/>
        <v>7.8428583947243169E-14</v>
      </c>
      <c r="FY88" s="536">
        <f t="shared" si="164"/>
        <v>7.9316151641251047E-14</v>
      </c>
      <c r="FZ88" s="536">
        <f t="shared" si="164"/>
        <v>8.0198049545288078E-14</v>
      </c>
      <c r="GA88" s="536">
        <f t="shared" si="164"/>
        <v>8.0215369962388663E-14</v>
      </c>
      <c r="GB88" s="536">
        <f t="shared" si="164"/>
        <v>7.9352898865181487E-14</v>
      </c>
      <c r="GC88" s="536">
        <f t="shared" si="164"/>
        <v>7.9371520769200306E-14</v>
      </c>
      <c r="GD88" s="536">
        <f t="shared" si="164"/>
        <v>8.0260553659172751E-14</v>
      </c>
      <c r="GE88" s="536">
        <f t="shared" si="164"/>
        <v>8.0273355706594884E-14</v>
      </c>
      <c r="GF88" s="536">
        <f t="shared" si="164"/>
        <v>7.8541297625633895E-14</v>
      </c>
      <c r="GG88" s="536">
        <f t="shared" si="164"/>
        <v>7.9423910392506535E-14</v>
      </c>
      <c r="GH88" s="536">
        <f t="shared" si="164"/>
        <v>8.0315276136389012E-14</v>
      </c>
      <c r="GI88" s="536">
        <f t="shared" si="164"/>
        <v>8.0333851656178027E-14</v>
      </c>
      <c r="GJ88" s="536">
        <f t="shared" si="164"/>
        <v>7.8602934081573042E-14</v>
      </c>
    </row>
    <row r="89" spans="1:192" s="515" customFormat="1" x14ac:dyDescent="0.35">
      <c r="A89" s="510"/>
      <c r="B89" s="510"/>
      <c r="C89" s="511"/>
      <c r="D89" s="512"/>
      <c r="E89" s="513" t="s">
        <v>266</v>
      </c>
      <c r="F89" s="513"/>
      <c r="G89" s="513" t="str">
        <f xml:space="preserve"> SMU</f>
        <v>$ 000s</v>
      </c>
      <c r="H89" s="513"/>
      <c r="I89" s="514"/>
      <c r="J89" s="513">
        <f t="shared" ref="J89:BU89" si="165" xml:space="preserve"> IF( J84 = 1, $F83, J86 + J87 - J88)</f>
        <v>0</v>
      </c>
      <c r="K89" s="513">
        <f t="shared" si="165"/>
        <v>0</v>
      </c>
      <c r="L89" s="513">
        <f t="shared" si="165"/>
        <v>0</v>
      </c>
      <c r="M89" s="513">
        <f t="shared" si="165"/>
        <v>508.85377458807829</v>
      </c>
      <c r="N89" s="513">
        <f t="shared" si="165"/>
        <v>1106.5336865207137</v>
      </c>
      <c r="O89" s="513">
        <f t="shared" si="165"/>
        <v>1080.1300879536238</v>
      </c>
      <c r="P89" s="513">
        <f t="shared" si="165"/>
        <v>1062.0410484482916</v>
      </c>
      <c r="Q89" s="513">
        <f t="shared" si="165"/>
        <v>1576.3518934609717</v>
      </c>
      <c r="R89" s="513">
        <f t="shared" si="165"/>
        <v>2187.3512694866713</v>
      </c>
      <c r="S89" s="513">
        <f t="shared" si="165"/>
        <v>2172.2940049224067</v>
      </c>
      <c r="T89" s="513">
        <f t="shared" si="165"/>
        <v>2165.4666766860059</v>
      </c>
      <c r="U89" s="513">
        <f t="shared" si="165"/>
        <v>2688.6126574256509</v>
      </c>
      <c r="V89" s="513">
        <f t="shared" si="165"/>
        <v>3308.5979756364181</v>
      </c>
      <c r="W89" s="513">
        <f t="shared" si="165"/>
        <v>3305.9528489999652</v>
      </c>
      <c r="X89" s="513">
        <f t="shared" si="165"/>
        <v>3309.6210050068489</v>
      </c>
      <c r="Y89" s="513">
        <f t="shared" si="165"/>
        <v>3842.748861624339</v>
      </c>
      <c r="Z89" s="513">
        <f t="shared" si="165"/>
        <v>4472.7911670815802</v>
      </c>
      <c r="AA89" s="513">
        <f t="shared" si="165"/>
        <v>4483.6129637570657</v>
      </c>
      <c r="AB89" s="513">
        <f t="shared" si="165"/>
        <v>4502.4452802765773</v>
      </c>
      <c r="AC89" s="513">
        <f t="shared" si="165"/>
        <v>5046.4907636717353</v>
      </c>
      <c r="AD89" s="513">
        <f t="shared" si="165"/>
        <v>5687.4091127177235</v>
      </c>
      <c r="AE89" s="513">
        <f t="shared" si="165"/>
        <v>5712.8653694790519</v>
      </c>
      <c r="AF89" s="513">
        <f t="shared" si="165"/>
        <v>5746.2172421367532</v>
      </c>
      <c r="AG89" s="513">
        <f t="shared" si="165"/>
        <v>6302.4842404238034</v>
      </c>
      <c r="AH89" s="513">
        <f t="shared" si="165"/>
        <v>6955.5259194677028</v>
      </c>
      <c r="AI89" s="513">
        <f t="shared" si="165"/>
        <v>6996.8785215077196</v>
      </c>
      <c r="AJ89" s="513">
        <f t="shared" si="165"/>
        <v>7046.0142215018068</v>
      </c>
      <c r="AK89" s="513">
        <f t="shared" si="165"/>
        <v>7615.7950457697088</v>
      </c>
      <c r="AL89" s="513">
        <f t="shared" si="165"/>
        <v>8282.2918243827589</v>
      </c>
      <c r="AM89" s="513">
        <f t="shared" si="165"/>
        <v>8340.8709425616435</v>
      </c>
      <c r="AN89" s="513">
        <f t="shared" si="165"/>
        <v>8406.1754074314413</v>
      </c>
      <c r="AO89" s="513">
        <f t="shared" si="165"/>
        <v>8990.8995731828109</v>
      </c>
      <c r="AP89" s="513">
        <f t="shared" si="165"/>
        <v>9672.2370863628184</v>
      </c>
      <c r="AQ89" s="513">
        <f t="shared" si="165"/>
        <v>9721.8634850841881</v>
      </c>
      <c r="AR89" s="513">
        <f t="shared" si="165"/>
        <v>9725.7703108299793</v>
      </c>
      <c r="AS89" s="513">
        <f t="shared" si="165"/>
        <v>9719.4817952884805</v>
      </c>
      <c r="AT89" s="513">
        <f t="shared" si="165"/>
        <v>9703.5077055240581</v>
      </c>
      <c r="AU89" s="513">
        <f t="shared" si="165"/>
        <v>9678.3323202478568</v>
      </c>
      <c r="AV89" s="513">
        <f t="shared" si="165"/>
        <v>9644.4157042354636</v>
      </c>
      <c r="AW89" s="513">
        <f t="shared" si="165"/>
        <v>9602.1949190236919</v>
      </c>
      <c r="AX89" s="513">
        <f t="shared" si="165"/>
        <v>9552.085173072508</v>
      </c>
      <c r="AY89" s="513">
        <f t="shared" si="165"/>
        <v>9494.4809144188821</v>
      </c>
      <c r="AZ89" s="513">
        <f t="shared" si="165"/>
        <v>9429.7568686979375</v>
      </c>
      <c r="BA89" s="513">
        <f t="shared" si="165"/>
        <v>9358.2690252630418</v>
      </c>
      <c r="BB89" s="513">
        <f t="shared" si="165"/>
        <v>9280.3555739998901</v>
      </c>
      <c r="BC89" s="513">
        <f t="shared" si="165"/>
        <v>9196.3377952998944</v>
      </c>
      <c r="BD89" s="513">
        <f t="shared" si="165"/>
        <v>9106.5209055349005</v>
      </c>
      <c r="BE89" s="513">
        <f t="shared" si="165"/>
        <v>9011.194860258156</v>
      </c>
      <c r="BF89" s="513">
        <f t="shared" si="165"/>
        <v>8910.6351172452487</v>
      </c>
      <c r="BG89" s="513">
        <f t="shared" si="165"/>
        <v>8805.1033613829859</v>
      </c>
      <c r="BH89" s="513">
        <f t="shared" si="165"/>
        <v>8694.8481933138373</v>
      </c>
      <c r="BI89" s="513">
        <f t="shared" si="165"/>
        <v>8580.105783648145</v>
      </c>
      <c r="BJ89" s="513">
        <f t="shared" si="165"/>
        <v>8461.1004944657379</v>
      </c>
      <c r="BK89" s="513">
        <f t="shared" si="165"/>
        <v>8338.0454697424502</v>
      </c>
      <c r="BL89" s="513">
        <f t="shared" si="165"/>
        <v>8211.143196255327</v>
      </c>
      <c r="BM89" s="513">
        <f t="shared" si="165"/>
        <v>8080.5860364425607</v>
      </c>
      <c r="BN89" s="513">
        <f t="shared" si="165"/>
        <v>7946.5567346204325</v>
      </c>
      <c r="BO89" s="513">
        <f t="shared" si="165"/>
        <v>7809.2288978894112</v>
      </c>
      <c r="BP89" s="513">
        <f t="shared" si="165"/>
        <v>7668.7674529949409</v>
      </c>
      <c r="BQ89" s="513">
        <f t="shared" si="165"/>
        <v>7525.3290803451937</v>
      </c>
      <c r="BR89" s="513">
        <f t="shared" si="165"/>
        <v>7379.0626263279346</v>
      </c>
      <c r="BS89" s="513">
        <f t="shared" si="165"/>
        <v>7230.1094950115385</v>
      </c>
      <c r="BT89" s="513">
        <f t="shared" si="165"/>
        <v>7078.604020260962</v>
      </c>
      <c r="BU89" s="513">
        <f t="shared" si="165"/>
        <v>6924.6738192479143</v>
      </c>
      <c r="BV89" s="513">
        <f t="shared" ref="BV89:EG89" si="166" xml:space="preserve"> IF( BV84 = 1, $F83, BV86 + BV87 - BV88)</f>
        <v>6768.4401282855179</v>
      </c>
      <c r="BW89" s="513">
        <f t="shared" si="166"/>
        <v>6610.0181218712423</v>
      </c>
      <c r="BX89" s="513">
        <f t="shared" si="166"/>
        <v>6449.5172157776806</v>
      </c>
      <c r="BY89" s="513">
        <f t="shared" si="166"/>
        <v>6287.0413549887971</v>
      </c>
      <c r="BZ89" s="513">
        <f t="shared" si="166"/>
        <v>6122.6892872393573</v>
      </c>
      <c r="CA89" s="513">
        <f t="shared" si="166"/>
        <v>5956.5548228773896</v>
      </c>
      <c r="CB89" s="513">
        <f t="shared" si="166"/>
        <v>5788.7270817335202</v>
      </c>
      <c r="CC89" s="513">
        <f t="shared" si="166"/>
        <v>5619.2907276468441</v>
      </c>
      <c r="CD89" s="513">
        <f t="shared" si="166"/>
        <v>5448.3261912645021</v>
      </c>
      <c r="CE89" s="513">
        <f t="shared" si="166"/>
        <v>5275.9098817012764</v>
      </c>
      <c r="CF89" s="513">
        <f t="shared" si="166"/>
        <v>5102.1143876162132</v>
      </c>
      <c r="CG89" s="513">
        <f t="shared" si="166"/>
        <v>4927.0086682354022</v>
      </c>
      <c r="CH89" s="513">
        <f t="shared" si="166"/>
        <v>4750.6582348236316</v>
      </c>
      <c r="CI89" s="513">
        <f t="shared" si="166"/>
        <v>4573.1253230824495</v>
      </c>
      <c r="CJ89" s="513">
        <f t="shared" si="166"/>
        <v>4394.4690569283275</v>
      </c>
      <c r="CK89" s="513">
        <f t="shared" si="166"/>
        <v>4214.7456040819116</v>
      </c>
      <c r="CL89" s="513">
        <f t="shared" si="166"/>
        <v>4034.0083238778161</v>
      </c>
      <c r="CM89" s="513">
        <f t="shared" si="166"/>
        <v>3852.3079076839258</v>
      </c>
      <c r="CN89" s="513">
        <f t="shared" si="166"/>
        <v>3669.69251229973</v>
      </c>
      <c r="CO89" s="513">
        <f t="shared" si="166"/>
        <v>3486.2078866847432</v>
      </c>
      <c r="CP89" s="513">
        <f t="shared" si="166"/>
        <v>3301.8974923505066</v>
      </c>
      <c r="CQ89" s="513">
        <f t="shared" si="166"/>
        <v>3116.8026177329816</v>
      </c>
      <c r="CR89" s="513">
        <f t="shared" si="166"/>
        <v>2930.9624868463325</v>
      </c>
      <c r="CS89" s="513">
        <f t="shared" si="166"/>
        <v>2744.414362504016</v>
      </c>
      <c r="CT89" s="513">
        <f t="shared" si="166"/>
        <v>2557.1936443788154</v>
      </c>
      <c r="CU89" s="513">
        <f t="shared" si="166"/>
        <v>2369.3339621598748</v>
      </c>
      <c r="CV89" s="513">
        <f t="shared" si="166"/>
        <v>2180.8672640518812</v>
      </c>
      <c r="CW89" s="513">
        <f t="shared" si="166"/>
        <v>1991.8239008492874</v>
      </c>
      <c r="CX89" s="513">
        <f t="shared" si="166"/>
        <v>1802.2327058068236</v>
      </c>
      <c r="CY89" s="513">
        <f t="shared" si="166"/>
        <v>1612.1210705164824</v>
      </c>
      <c r="CZ89" s="513">
        <f t="shared" si="166"/>
        <v>1421.5150169906585</v>
      </c>
      <c r="DA89" s="513">
        <f t="shared" si="166"/>
        <v>1230.4392661411257</v>
      </c>
      <c r="DB89" s="513">
        <f t="shared" si="166"/>
        <v>1038.9173028340697</v>
      </c>
      <c r="DC89" s="513">
        <f t="shared" si="166"/>
        <v>846.97143769236641</v>
      </c>
      <c r="DD89" s="513">
        <f t="shared" si="166"/>
        <v>654.62286580774821</v>
      </c>
      <c r="DE89" s="513">
        <f t="shared" si="166"/>
        <v>461.89172251736079</v>
      </c>
      <c r="DF89" s="513">
        <f t="shared" si="166"/>
        <v>268.79713639149293</v>
      </c>
      <c r="DG89" s="513">
        <f t="shared" si="166"/>
        <v>75.357279571918411</v>
      </c>
      <c r="DH89" s="513">
        <f t="shared" si="166"/>
        <v>3.1690206014900468E-12</v>
      </c>
      <c r="DI89" s="513">
        <f t="shared" si="166"/>
        <v>3.1690206014900468E-12</v>
      </c>
      <c r="DJ89" s="513">
        <f t="shared" si="166"/>
        <v>3.1690206014900468E-12</v>
      </c>
      <c r="DK89" s="513">
        <f t="shared" si="166"/>
        <v>3.1690206014900468E-12</v>
      </c>
      <c r="DL89" s="513">
        <f t="shared" si="166"/>
        <v>3.1690206014900468E-12</v>
      </c>
      <c r="DM89" s="513">
        <f t="shared" si="166"/>
        <v>3.1690206014900468E-12</v>
      </c>
      <c r="DN89" s="513">
        <f t="shared" si="166"/>
        <v>3.1690206014900468E-12</v>
      </c>
      <c r="DO89" s="513">
        <f t="shared" si="166"/>
        <v>3.1690206014900468E-12</v>
      </c>
      <c r="DP89" s="513">
        <f t="shared" si="166"/>
        <v>3.1690206014900468E-12</v>
      </c>
      <c r="DQ89" s="513">
        <f t="shared" si="166"/>
        <v>3.1690206014900468E-12</v>
      </c>
      <c r="DR89" s="513">
        <f t="shared" si="166"/>
        <v>3.1690206014900468E-12</v>
      </c>
      <c r="DS89" s="513">
        <f t="shared" si="166"/>
        <v>3.1690206014900468E-12</v>
      </c>
      <c r="DT89" s="513">
        <f t="shared" si="166"/>
        <v>3.1690206014900468E-12</v>
      </c>
      <c r="DU89" s="513">
        <f t="shared" si="166"/>
        <v>3.1690206014900468E-12</v>
      </c>
      <c r="DV89" s="513">
        <f t="shared" si="166"/>
        <v>3.1690206014900468E-12</v>
      </c>
      <c r="DW89" s="513">
        <f t="shared" si="166"/>
        <v>3.1690206014900468E-12</v>
      </c>
      <c r="DX89" s="513">
        <f t="shared" si="166"/>
        <v>3.1690206014900468E-12</v>
      </c>
      <c r="DY89" s="513">
        <f t="shared" si="166"/>
        <v>3.1690206014900468E-12</v>
      </c>
      <c r="DZ89" s="513">
        <f t="shared" si="166"/>
        <v>3.1690206014900468E-12</v>
      </c>
      <c r="EA89" s="513">
        <f t="shared" si="166"/>
        <v>3.1690206014900468E-12</v>
      </c>
      <c r="EB89" s="513">
        <f t="shared" si="166"/>
        <v>3.1690206014900468E-12</v>
      </c>
      <c r="EC89" s="513">
        <f t="shared" si="166"/>
        <v>3.1690206014900468E-12</v>
      </c>
      <c r="ED89" s="513">
        <f t="shared" si="166"/>
        <v>3.1690206014900468E-12</v>
      </c>
      <c r="EE89" s="513">
        <f t="shared" si="166"/>
        <v>3.1690206014900468E-12</v>
      </c>
      <c r="EF89" s="513">
        <f t="shared" si="166"/>
        <v>3.1690206014900468E-12</v>
      </c>
      <c r="EG89" s="513">
        <f t="shared" si="166"/>
        <v>3.1690206014900468E-12</v>
      </c>
      <c r="EH89" s="513">
        <f t="shared" ref="EH89:GJ89" si="167" xml:space="preserve"> IF( EH84 = 1, $F83, EH86 + EH87 - EH88)</f>
        <v>3.1690206014900468E-12</v>
      </c>
      <c r="EI89" s="513">
        <f t="shared" si="167"/>
        <v>3.1690206014900468E-12</v>
      </c>
      <c r="EJ89" s="513">
        <f t="shared" si="167"/>
        <v>3.1690206014900468E-12</v>
      </c>
      <c r="EK89" s="513">
        <f t="shared" si="167"/>
        <v>3.1690206014900468E-12</v>
      </c>
      <c r="EL89" s="513">
        <f t="shared" si="167"/>
        <v>3.1690206014900468E-12</v>
      </c>
      <c r="EM89" s="513">
        <f t="shared" si="167"/>
        <v>3.1690206014900468E-12</v>
      </c>
      <c r="EN89" s="513">
        <f t="shared" si="167"/>
        <v>3.1690206014900468E-12</v>
      </c>
      <c r="EO89" s="513">
        <f t="shared" si="167"/>
        <v>3.1690206014900468E-12</v>
      </c>
      <c r="EP89" s="513">
        <f t="shared" si="167"/>
        <v>3.1690206014900468E-12</v>
      </c>
      <c r="EQ89" s="513">
        <f t="shared" si="167"/>
        <v>3.1690206014900468E-12</v>
      </c>
      <c r="ER89" s="513">
        <f t="shared" si="167"/>
        <v>3.1690206014900468E-12</v>
      </c>
      <c r="ES89" s="513">
        <f t="shared" si="167"/>
        <v>3.1690206014900468E-12</v>
      </c>
      <c r="ET89" s="513">
        <f t="shared" si="167"/>
        <v>3.1690206014900468E-12</v>
      </c>
      <c r="EU89" s="513">
        <f t="shared" si="167"/>
        <v>3.1690206014900468E-12</v>
      </c>
      <c r="EV89" s="513">
        <f t="shared" si="167"/>
        <v>3.1690206014900468E-12</v>
      </c>
      <c r="EW89" s="513">
        <f t="shared" si="167"/>
        <v>3.1690206014900468E-12</v>
      </c>
      <c r="EX89" s="513">
        <f t="shared" si="167"/>
        <v>3.1690206014900468E-12</v>
      </c>
      <c r="EY89" s="513">
        <f t="shared" si="167"/>
        <v>3.1690206014900468E-12</v>
      </c>
      <c r="EZ89" s="513">
        <f t="shared" si="167"/>
        <v>3.1690206014900468E-12</v>
      </c>
      <c r="FA89" s="513">
        <f t="shared" si="167"/>
        <v>3.1690206014900468E-12</v>
      </c>
      <c r="FB89" s="513">
        <f t="shared" si="167"/>
        <v>3.1690206014900468E-12</v>
      </c>
      <c r="FC89" s="513">
        <f t="shared" si="167"/>
        <v>3.1690206014900468E-12</v>
      </c>
      <c r="FD89" s="513">
        <f t="shared" si="167"/>
        <v>3.1690206014900468E-12</v>
      </c>
      <c r="FE89" s="513">
        <f t="shared" si="167"/>
        <v>3.1690206014900468E-12</v>
      </c>
      <c r="FF89" s="513">
        <f t="shared" si="167"/>
        <v>3.1690206014900468E-12</v>
      </c>
      <c r="FG89" s="513">
        <f t="shared" si="167"/>
        <v>3.1690206014900468E-12</v>
      </c>
      <c r="FH89" s="513">
        <f t="shared" si="167"/>
        <v>3.1690206014900468E-12</v>
      </c>
      <c r="FI89" s="513">
        <f t="shared" si="167"/>
        <v>3.1690206014900468E-12</v>
      </c>
      <c r="FJ89" s="513">
        <f t="shared" si="167"/>
        <v>3.1690206014900468E-12</v>
      </c>
      <c r="FK89" s="513">
        <f t="shared" si="167"/>
        <v>3.1690206014900468E-12</v>
      </c>
      <c r="FL89" s="513">
        <f t="shared" si="167"/>
        <v>3.1690206014900468E-12</v>
      </c>
      <c r="FM89" s="513">
        <f t="shared" si="167"/>
        <v>3.1690206014900468E-12</v>
      </c>
      <c r="FN89" s="513">
        <f t="shared" si="167"/>
        <v>3.1690206014900468E-12</v>
      </c>
      <c r="FO89" s="513">
        <f t="shared" si="167"/>
        <v>3.1690206014900468E-12</v>
      </c>
      <c r="FP89" s="513">
        <f t="shared" si="167"/>
        <v>3.1690206014900468E-12</v>
      </c>
      <c r="FQ89" s="513">
        <f t="shared" si="167"/>
        <v>3.1690206014900468E-12</v>
      </c>
      <c r="FR89" s="513">
        <f t="shared" si="167"/>
        <v>3.1690206014900468E-12</v>
      </c>
      <c r="FS89" s="513">
        <f t="shared" si="167"/>
        <v>3.1690206014900468E-12</v>
      </c>
      <c r="FT89" s="513">
        <f t="shared" si="167"/>
        <v>3.1690206014900468E-12</v>
      </c>
      <c r="FU89" s="513">
        <f t="shared" si="167"/>
        <v>3.1690206014900468E-12</v>
      </c>
      <c r="FV89" s="513">
        <f t="shared" si="167"/>
        <v>3.1690206014900468E-12</v>
      </c>
      <c r="FW89" s="513">
        <f t="shared" si="167"/>
        <v>3.1690206014900468E-12</v>
      </c>
      <c r="FX89" s="513">
        <f t="shared" si="167"/>
        <v>3.1690206014900468E-12</v>
      </c>
      <c r="FY89" s="513">
        <f t="shared" si="167"/>
        <v>3.1690206014900468E-12</v>
      </c>
      <c r="FZ89" s="513">
        <f t="shared" si="167"/>
        <v>3.1690206014900468E-12</v>
      </c>
      <c r="GA89" s="513">
        <f t="shared" si="167"/>
        <v>3.1690206014900468E-12</v>
      </c>
      <c r="GB89" s="513">
        <f t="shared" si="167"/>
        <v>3.1690206014900468E-12</v>
      </c>
      <c r="GC89" s="513">
        <f t="shared" si="167"/>
        <v>3.1690206014900468E-12</v>
      </c>
      <c r="GD89" s="513">
        <f t="shared" si="167"/>
        <v>3.1690206014900468E-12</v>
      </c>
      <c r="GE89" s="513">
        <f t="shared" si="167"/>
        <v>3.1690206014900468E-12</v>
      </c>
      <c r="GF89" s="513">
        <f t="shared" si="167"/>
        <v>3.1690206014900468E-12</v>
      </c>
      <c r="GG89" s="513">
        <f t="shared" si="167"/>
        <v>3.1690206014900468E-12</v>
      </c>
      <c r="GH89" s="513">
        <f t="shared" si="167"/>
        <v>3.1690206014900468E-12</v>
      </c>
      <c r="GI89" s="513">
        <f t="shared" si="167"/>
        <v>3.1690206014900468E-12</v>
      </c>
      <c r="GJ89" s="513">
        <f t="shared" si="167"/>
        <v>3.1690206014900468E-12</v>
      </c>
    </row>
    <row r="93" spans="1:192" x14ac:dyDescent="0.35">
      <c r="A93" s="15" t="s">
        <v>63</v>
      </c>
    </row>
  </sheetData>
  <conditionalFormatting sqref="J3:GJ3">
    <cfRule type="cellIs" dxfId="100" priority="8" stopIfTrue="1" operator="equal">
      <formula>"Construction"</formula>
    </cfRule>
    <cfRule type="cellIs" dxfId="99" priority="9" stopIfTrue="1" operator="equal">
      <formula>"Operations"</formula>
    </cfRule>
  </conditionalFormatting>
  <conditionalFormatting sqref="J3:GJ3">
    <cfRule type="cellIs" dxfId="98" priority="7" operator="equal">
      <formula>"Fin Close"</formula>
    </cfRule>
  </conditionalFormatting>
  <conditionalFormatting sqref="J3:GJ3">
    <cfRule type="cellIs" dxfId="97" priority="5" operator="equal">
      <formula>"PPA ext."</formula>
    </cfRule>
    <cfRule type="cellIs" dxfId="96" priority="6" operator="equal">
      <formula>"Delay"</formula>
    </cfRule>
  </conditionalFormatting>
  <conditionalFormatting sqref="F2:F4">
    <cfRule type="cellIs" dxfId="95" priority="1" stopIfTrue="1" operator="notEqual">
      <formula>0</formula>
    </cfRule>
    <cfRule type="cellIs" dxfId="94" priority="2" stopIfTrue="1" operator="equal">
      <formula>""</formula>
    </cfRule>
  </conditionalFormatting>
  <conditionalFormatting sqref="F2:F4">
    <cfRule type="cellIs" dxfId="93" priority="3" stopIfTrue="1" operator="notEqual">
      <formula>0</formula>
    </cfRule>
    <cfRule type="cellIs" dxfId="92" priority="4" stopIfTrue="1" operator="equal">
      <formula>""</formula>
    </cfRule>
  </conditionalFormatting>
  <dataValidations count="1">
    <dataValidation allowBlank="1" showInputMessage="1" showErrorMessage="1" sqref="E25:H25 E10:H10 E18:H18 E61:H61 E72:H72 E83:H83" xr:uid="{00000000-0002-0000-0600-000000000000}"/>
  </dataValidations>
  <printOptions verticalCentered="1" gridLines="1"/>
  <pageMargins left="0.74803149606299213" right="0.74803149606299213" top="0.98425196850393704" bottom="0.98425196850393704" header="0.51181102362204722" footer="0.51181102362204722"/>
  <pageSetup paperSize="9" scale="55" orientation="landscape" blackAndWhite="1" horizontalDpi="300" verticalDpi="300" r:id="rId1"/>
  <headerFooter alignWithMargins="0">
    <oddHeader>&amp;L&amp;"Arial,Bold"&amp;14PROJECT AIRCO&amp;C&amp;"Arial,Bold"&amp;14Sheet: &amp;A&amp;R&amp;"Arial,Bold"&amp;14STRICTLY CONFIDENTIAL</oddHeader>
    <oddFooter>&amp;L&amp;12&amp;F (Printed on &amp;D at &amp;T) &amp;R&amp;12Page &amp;P of &amp;N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4">
    <outlinePr summaryBelow="0" summaryRight="0"/>
  </sheetPr>
  <dimension ref="A1:QD84"/>
  <sheetViews>
    <sheetView defaultGridColor="0" colorId="8" workbookViewId="0">
      <pane xSplit="9" ySplit="5" topLeftCell="K6" activePane="bottomRight" state="frozen"/>
      <selection activeCell="F117" sqref="F117"/>
      <selection pane="topRight" activeCell="F117" sqref="F117"/>
      <selection pane="bottomLeft" activeCell="F117" sqref="F117"/>
      <selection pane="bottomRight" activeCell="F10" sqref="F10:F20"/>
    </sheetView>
  </sheetViews>
  <sheetFormatPr defaultColWidth="0" defaultRowHeight="13.15" x14ac:dyDescent="0.35"/>
  <cols>
    <col min="1" max="2" width="1.33203125" style="15" customWidth="1"/>
    <col min="3" max="3" width="1.33203125" style="21" customWidth="1"/>
    <col min="4" max="4" width="1.33203125" style="60" customWidth="1"/>
    <col min="5" max="5" width="40.53125" style="12" customWidth="1"/>
    <col min="6" max="6" width="12.53125" style="12" customWidth="1"/>
    <col min="7" max="8" width="11.53125" style="12" customWidth="1"/>
    <col min="9" max="9" width="2.53125" style="9" customWidth="1"/>
    <col min="10" max="192" width="11.53125" style="12" customWidth="1"/>
    <col min="193" max="255" width="11.53125" hidden="1" customWidth="1"/>
    <col min="256" max="16384" width="11.53125" hidden="1"/>
  </cols>
  <sheetData>
    <row r="1" spans="1:446" s="43" customFormat="1" ht="25.15" x14ac:dyDescent="0.35">
      <c r="A1" s="24" t="str">
        <f ca="1" xml:space="preserve"> RIGHT(CELL("filename", A1), LEN(CELL("filename", A1)) - SEARCH("]", CELL("filename", A1))) &amp; " - " &amp; InpC!F3</f>
        <v>Metrics - Base case 1</v>
      </c>
      <c r="B1" s="15"/>
      <c r="C1" s="21"/>
      <c r="D1" s="60"/>
      <c r="E1" s="12"/>
      <c r="F1" s="12"/>
      <c r="G1" s="12"/>
      <c r="H1" s="12"/>
      <c r="I1" s="9"/>
      <c r="J1" s="12"/>
      <c r="K1" s="12"/>
      <c r="L1" s="12"/>
      <c r="M1" s="12"/>
      <c r="N1" s="12"/>
      <c r="O1" s="12"/>
      <c r="P1" s="12"/>
      <c r="Q1" s="12"/>
      <c r="R1" s="12"/>
      <c r="S1" s="12"/>
      <c r="T1" s="12"/>
      <c r="U1" s="12"/>
      <c r="V1" s="12"/>
      <c r="W1" s="12"/>
      <c r="X1" s="12"/>
      <c r="Y1" s="12"/>
      <c r="Z1" s="12"/>
      <c r="AA1" s="12"/>
      <c r="AB1" s="12"/>
      <c r="AC1" s="12"/>
      <c r="AD1" s="12"/>
      <c r="AE1" s="12"/>
      <c r="AF1" s="12"/>
      <c r="AG1" s="12"/>
      <c r="AH1" s="12"/>
      <c r="AI1" s="12"/>
      <c r="AJ1" s="12"/>
      <c r="AK1" s="12"/>
      <c r="AL1" s="12"/>
      <c r="AM1" s="12"/>
      <c r="AN1" s="12"/>
      <c r="AO1" s="12"/>
      <c r="AP1" s="12"/>
      <c r="AQ1" s="12"/>
      <c r="AR1" s="12"/>
      <c r="AS1" s="12"/>
      <c r="AT1" s="12"/>
      <c r="AU1" s="12"/>
      <c r="AV1" s="12"/>
      <c r="AW1" s="12"/>
      <c r="AX1" s="12"/>
      <c r="AY1" s="12"/>
      <c r="AZ1" s="12"/>
      <c r="BA1" s="12"/>
      <c r="BB1" s="12"/>
      <c r="BC1" s="12"/>
      <c r="BD1" s="12"/>
      <c r="BE1" s="12"/>
      <c r="BF1" s="12"/>
      <c r="BG1" s="12"/>
      <c r="BH1" s="12"/>
      <c r="BI1" s="12"/>
      <c r="BJ1" s="12"/>
      <c r="BK1" s="12"/>
      <c r="BL1" s="12"/>
      <c r="BM1" s="12"/>
      <c r="BN1" s="12"/>
      <c r="BO1" s="12"/>
      <c r="BP1" s="12"/>
      <c r="BQ1" s="12"/>
      <c r="BR1" s="12"/>
      <c r="BS1" s="12"/>
      <c r="BT1" s="12"/>
      <c r="BU1" s="12"/>
      <c r="BV1" s="12"/>
      <c r="BW1" s="12"/>
      <c r="BX1" s="12"/>
      <c r="BY1" s="12"/>
      <c r="BZ1" s="12"/>
      <c r="CA1" s="12"/>
      <c r="CB1" s="12"/>
      <c r="CC1" s="12"/>
      <c r="CD1" s="12"/>
      <c r="CE1" s="12"/>
      <c r="CF1" s="12"/>
      <c r="CG1" s="12"/>
      <c r="CH1" s="12"/>
      <c r="CI1" s="12"/>
      <c r="CJ1" s="12"/>
      <c r="CK1" s="12"/>
      <c r="CL1" s="12"/>
      <c r="CM1" s="12"/>
      <c r="CN1" s="12"/>
      <c r="CO1" s="12"/>
      <c r="CP1" s="12"/>
      <c r="CQ1" s="12"/>
      <c r="CR1" s="12"/>
      <c r="CS1" s="12"/>
      <c r="CT1" s="12"/>
      <c r="CU1" s="12"/>
      <c r="CV1" s="12"/>
      <c r="CW1" s="12"/>
      <c r="CX1" s="12"/>
      <c r="CY1" s="12"/>
      <c r="CZ1" s="12"/>
      <c r="DA1" s="12"/>
      <c r="DB1" s="12"/>
      <c r="DC1" s="12"/>
      <c r="DD1" s="12"/>
      <c r="DE1" s="12"/>
      <c r="DF1" s="12"/>
      <c r="DG1" s="12"/>
      <c r="DH1" s="12"/>
      <c r="DI1" s="12"/>
      <c r="DJ1" s="12"/>
      <c r="DK1" s="12"/>
      <c r="DL1" s="12"/>
      <c r="DM1" s="12"/>
      <c r="DN1" s="12"/>
      <c r="DO1" s="12"/>
      <c r="DP1" s="12"/>
      <c r="DQ1" s="12"/>
      <c r="DR1" s="12"/>
      <c r="DS1" s="12"/>
      <c r="DT1" s="12"/>
      <c r="DU1" s="12"/>
      <c r="DV1" s="12"/>
      <c r="DW1" s="12"/>
      <c r="DX1" s="12"/>
      <c r="DY1" s="12"/>
      <c r="DZ1" s="12"/>
      <c r="EA1" s="12"/>
      <c r="EB1" s="12"/>
      <c r="EC1" s="12"/>
      <c r="ED1" s="12"/>
      <c r="EE1" s="12"/>
      <c r="EF1" s="12"/>
      <c r="EG1" s="12"/>
      <c r="EH1" s="12"/>
      <c r="EI1" s="12"/>
      <c r="EJ1" s="12"/>
      <c r="EK1" s="12"/>
      <c r="EL1" s="12"/>
      <c r="EM1" s="12"/>
      <c r="EN1" s="12"/>
      <c r="EO1" s="12"/>
      <c r="EP1" s="12"/>
      <c r="EQ1" s="12"/>
      <c r="ER1" s="12"/>
      <c r="ES1" s="12"/>
      <c r="ET1" s="12"/>
      <c r="EU1" s="12"/>
      <c r="EV1" s="12"/>
      <c r="EW1" s="12"/>
      <c r="EX1" s="12"/>
      <c r="EY1" s="12"/>
      <c r="EZ1" s="12"/>
      <c r="FA1" s="12"/>
      <c r="FB1" s="12"/>
      <c r="FC1" s="12"/>
      <c r="FD1" s="12"/>
      <c r="FE1" s="12"/>
      <c r="FF1" s="12"/>
      <c r="FG1" s="12"/>
      <c r="FH1" s="12"/>
      <c r="FI1" s="12"/>
      <c r="FJ1" s="12"/>
      <c r="FK1" s="12"/>
      <c r="FL1" s="12"/>
      <c r="FM1" s="12"/>
      <c r="FN1" s="12"/>
      <c r="FO1" s="12"/>
      <c r="FP1" s="12"/>
      <c r="FQ1" s="12"/>
      <c r="FR1" s="12"/>
      <c r="FS1" s="12"/>
      <c r="FT1" s="12"/>
      <c r="FU1" s="12"/>
      <c r="FV1" s="12"/>
      <c r="FW1" s="12"/>
      <c r="FX1" s="12"/>
      <c r="FY1" s="12"/>
      <c r="FZ1" s="12"/>
      <c r="GA1" s="12"/>
      <c r="GB1" s="12"/>
      <c r="GC1" s="12"/>
      <c r="GD1" s="12"/>
      <c r="GE1" s="12"/>
      <c r="GF1" s="12"/>
      <c r="GG1" s="12"/>
      <c r="GH1" s="12"/>
      <c r="GI1" s="12"/>
      <c r="GJ1" s="12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  <c r="HB1"/>
      <c r="HC1"/>
      <c r="HD1"/>
      <c r="HE1"/>
      <c r="HF1"/>
      <c r="HG1"/>
      <c r="HH1"/>
      <c r="HI1"/>
      <c r="HJ1"/>
      <c r="HK1"/>
      <c r="HL1"/>
      <c r="HM1"/>
      <c r="HN1"/>
      <c r="HO1"/>
      <c r="HP1"/>
      <c r="HQ1"/>
      <c r="HR1"/>
      <c r="HS1"/>
      <c r="HT1"/>
      <c r="HU1"/>
      <c r="HV1"/>
      <c r="HW1"/>
      <c r="HX1"/>
      <c r="HY1"/>
      <c r="HZ1"/>
      <c r="IA1"/>
      <c r="IB1"/>
      <c r="IC1"/>
      <c r="ID1"/>
      <c r="IE1"/>
      <c r="IF1"/>
      <c r="IG1"/>
      <c r="IH1"/>
      <c r="II1"/>
      <c r="IJ1"/>
      <c r="IK1"/>
      <c r="IL1"/>
      <c r="IM1"/>
      <c r="IN1"/>
      <c r="IO1"/>
      <c r="IP1"/>
      <c r="IQ1"/>
      <c r="IR1"/>
      <c r="IS1"/>
      <c r="IT1"/>
      <c r="IU1"/>
      <c r="IV1"/>
      <c r="IW1"/>
      <c r="IX1"/>
      <c r="IY1"/>
      <c r="IZ1"/>
      <c r="JA1"/>
      <c r="JB1"/>
      <c r="JC1"/>
      <c r="JD1"/>
      <c r="JE1"/>
      <c r="JF1"/>
      <c r="JG1"/>
      <c r="JH1"/>
      <c r="JI1"/>
      <c r="JJ1"/>
      <c r="JK1"/>
      <c r="JL1"/>
      <c r="JM1"/>
      <c r="JN1"/>
      <c r="JO1"/>
      <c r="JP1"/>
      <c r="JQ1"/>
      <c r="JR1"/>
      <c r="JS1"/>
      <c r="JT1"/>
      <c r="JU1"/>
      <c r="JV1"/>
      <c r="JW1"/>
      <c r="JX1"/>
      <c r="JY1"/>
      <c r="JZ1"/>
      <c r="KA1"/>
      <c r="KB1"/>
      <c r="KC1"/>
      <c r="KD1"/>
      <c r="KE1"/>
      <c r="KF1"/>
      <c r="KG1"/>
      <c r="KH1"/>
      <c r="KI1"/>
      <c r="KJ1"/>
      <c r="KK1"/>
      <c r="KL1"/>
      <c r="KM1"/>
      <c r="KN1"/>
      <c r="KO1"/>
      <c r="KP1"/>
      <c r="KQ1"/>
      <c r="KR1"/>
      <c r="KS1"/>
      <c r="KT1"/>
      <c r="KU1"/>
      <c r="KV1"/>
      <c r="KW1"/>
      <c r="KX1"/>
      <c r="KY1"/>
      <c r="KZ1"/>
      <c r="LA1"/>
      <c r="LB1"/>
      <c r="LC1"/>
      <c r="LD1"/>
      <c r="LE1"/>
      <c r="LF1"/>
      <c r="LG1"/>
      <c r="LH1"/>
      <c r="LI1"/>
      <c r="LJ1"/>
      <c r="LK1"/>
      <c r="LL1"/>
      <c r="LM1"/>
      <c r="LN1"/>
      <c r="LO1"/>
      <c r="LP1"/>
      <c r="LQ1"/>
      <c r="LR1"/>
      <c r="LS1"/>
      <c r="LT1"/>
      <c r="LU1"/>
      <c r="LV1"/>
      <c r="LW1"/>
      <c r="LX1"/>
      <c r="LY1"/>
      <c r="LZ1"/>
      <c r="MA1"/>
      <c r="MB1"/>
      <c r="MC1"/>
      <c r="MD1"/>
      <c r="ME1"/>
      <c r="MF1"/>
      <c r="MG1"/>
      <c r="MH1"/>
      <c r="MI1"/>
      <c r="MJ1"/>
      <c r="MK1"/>
      <c r="ML1"/>
      <c r="MM1"/>
      <c r="MN1"/>
      <c r="MO1"/>
      <c r="MP1"/>
      <c r="MQ1"/>
      <c r="MR1"/>
      <c r="MS1"/>
      <c r="MT1"/>
      <c r="MU1"/>
      <c r="MV1"/>
      <c r="MW1"/>
      <c r="MX1"/>
      <c r="MY1"/>
      <c r="MZ1"/>
      <c r="NA1"/>
      <c r="NB1"/>
      <c r="NC1"/>
      <c r="ND1"/>
      <c r="NE1"/>
      <c r="NF1"/>
      <c r="NG1"/>
      <c r="NH1"/>
      <c r="NI1"/>
      <c r="NJ1"/>
      <c r="NK1"/>
      <c r="NL1"/>
      <c r="NM1"/>
      <c r="NN1"/>
      <c r="NO1"/>
      <c r="NP1"/>
      <c r="NQ1"/>
      <c r="NR1"/>
      <c r="NS1"/>
      <c r="NT1"/>
      <c r="NU1"/>
      <c r="NV1"/>
      <c r="NW1"/>
      <c r="NX1"/>
      <c r="NY1"/>
      <c r="NZ1"/>
      <c r="OA1"/>
      <c r="OB1"/>
      <c r="OC1"/>
      <c r="OD1"/>
      <c r="OE1"/>
      <c r="OF1"/>
      <c r="OG1"/>
      <c r="OH1"/>
      <c r="OI1"/>
      <c r="OJ1"/>
      <c r="OK1"/>
      <c r="OL1"/>
      <c r="OM1"/>
      <c r="ON1"/>
      <c r="OO1"/>
      <c r="OP1"/>
      <c r="OQ1"/>
      <c r="OR1"/>
      <c r="OS1"/>
      <c r="OT1"/>
      <c r="OU1"/>
      <c r="OV1"/>
      <c r="OW1"/>
      <c r="OX1"/>
      <c r="OY1"/>
      <c r="OZ1"/>
      <c r="PA1"/>
      <c r="PB1"/>
      <c r="PC1"/>
      <c r="PD1"/>
      <c r="PE1"/>
      <c r="PF1"/>
      <c r="PG1"/>
      <c r="PH1"/>
      <c r="PI1"/>
      <c r="PJ1"/>
      <c r="PK1"/>
      <c r="PL1"/>
      <c r="PM1"/>
      <c r="PN1"/>
      <c r="PO1"/>
      <c r="PP1"/>
      <c r="PQ1"/>
      <c r="PR1"/>
      <c r="PS1"/>
      <c r="PT1"/>
      <c r="PU1"/>
      <c r="PV1"/>
      <c r="PW1"/>
      <c r="PX1"/>
      <c r="PY1"/>
    </row>
    <row r="2" spans="1:446" s="53" customFormat="1" x14ac:dyDescent="0.35">
      <c r="A2" s="63"/>
      <c r="B2" s="63"/>
      <c r="C2" s="64"/>
      <c r="D2" s="65"/>
      <c r="E2" s="41" t="str">
        <f xml:space="preserve"> Time!E$25</f>
        <v>Model period ending</v>
      </c>
      <c r="F2" s="350">
        <f xml:space="preserve"> Check!$F$9</f>
        <v>0</v>
      </c>
      <c r="G2" s="42" t="s">
        <v>23</v>
      </c>
      <c r="H2" s="25"/>
      <c r="I2" s="179"/>
      <c r="J2" s="25">
        <f xml:space="preserve"> Time!J$25</f>
        <v>44104</v>
      </c>
      <c r="K2" s="25">
        <f xml:space="preserve"> Time!K$25</f>
        <v>44196</v>
      </c>
      <c r="L2" s="25">
        <f xml:space="preserve"> Time!L$25</f>
        <v>44286</v>
      </c>
      <c r="M2" s="25">
        <f xml:space="preserve"> Time!M$25</f>
        <v>44377</v>
      </c>
      <c r="N2" s="25">
        <f xml:space="preserve"> Time!N$25</f>
        <v>44469</v>
      </c>
      <c r="O2" s="25">
        <f xml:space="preserve"> Time!O$25</f>
        <v>44561</v>
      </c>
      <c r="P2" s="25">
        <f xml:space="preserve"> Time!P$25</f>
        <v>44651</v>
      </c>
      <c r="Q2" s="25">
        <f xml:space="preserve"> Time!Q$25</f>
        <v>44742</v>
      </c>
      <c r="R2" s="25">
        <f xml:space="preserve"> Time!R$25</f>
        <v>44834</v>
      </c>
      <c r="S2" s="25">
        <f xml:space="preserve"> Time!S$25</f>
        <v>44926</v>
      </c>
      <c r="T2" s="25">
        <f xml:space="preserve"> Time!T$25</f>
        <v>45016</v>
      </c>
      <c r="U2" s="25">
        <f xml:space="preserve"> Time!U$25</f>
        <v>45107</v>
      </c>
      <c r="V2" s="25">
        <f xml:space="preserve"> Time!V$25</f>
        <v>45199</v>
      </c>
      <c r="W2" s="25">
        <f xml:space="preserve"> Time!W$25</f>
        <v>45291</v>
      </c>
      <c r="X2" s="25">
        <f xml:space="preserve"> Time!X$25</f>
        <v>45382</v>
      </c>
      <c r="Y2" s="25">
        <f xml:space="preserve"> Time!Y$25</f>
        <v>45473</v>
      </c>
      <c r="Z2" s="25">
        <f xml:space="preserve"> Time!Z$25</f>
        <v>45565</v>
      </c>
      <c r="AA2" s="25">
        <f xml:space="preserve"> Time!AA$25</f>
        <v>45657</v>
      </c>
      <c r="AB2" s="25">
        <f xml:space="preserve"> Time!AB$25</f>
        <v>45747</v>
      </c>
      <c r="AC2" s="25">
        <f xml:space="preserve"> Time!AC$25</f>
        <v>45838</v>
      </c>
      <c r="AD2" s="25">
        <f xml:space="preserve"> Time!AD$25</f>
        <v>45930</v>
      </c>
      <c r="AE2" s="25">
        <f xml:space="preserve"> Time!AE$25</f>
        <v>46022</v>
      </c>
      <c r="AF2" s="25">
        <f xml:space="preserve"> Time!AF$25</f>
        <v>46112</v>
      </c>
      <c r="AG2" s="25">
        <f xml:space="preserve"> Time!AG$25</f>
        <v>46203</v>
      </c>
      <c r="AH2" s="25">
        <f xml:space="preserve"> Time!AH$25</f>
        <v>46295</v>
      </c>
      <c r="AI2" s="25">
        <f xml:space="preserve"> Time!AI$25</f>
        <v>46387</v>
      </c>
      <c r="AJ2" s="25">
        <f xml:space="preserve"> Time!AJ$25</f>
        <v>46477</v>
      </c>
      <c r="AK2" s="25">
        <f xml:space="preserve"> Time!AK$25</f>
        <v>46568</v>
      </c>
      <c r="AL2" s="25">
        <f xml:space="preserve"> Time!AL$25</f>
        <v>46660</v>
      </c>
      <c r="AM2" s="25">
        <f xml:space="preserve"> Time!AM$25</f>
        <v>46752</v>
      </c>
      <c r="AN2" s="25">
        <f xml:space="preserve"> Time!AN$25</f>
        <v>46843</v>
      </c>
      <c r="AO2" s="25">
        <f xml:space="preserve"> Time!AO$25</f>
        <v>46934</v>
      </c>
      <c r="AP2" s="25">
        <f xml:space="preserve"> Time!AP$25</f>
        <v>47026</v>
      </c>
      <c r="AQ2" s="25">
        <f xml:space="preserve"> Time!AQ$25</f>
        <v>47118</v>
      </c>
      <c r="AR2" s="25">
        <f xml:space="preserve"> Time!AR$25</f>
        <v>47208</v>
      </c>
      <c r="AS2" s="25">
        <f xml:space="preserve"> Time!AS$25</f>
        <v>47299</v>
      </c>
      <c r="AT2" s="25">
        <f xml:space="preserve"> Time!AT$25</f>
        <v>47391</v>
      </c>
      <c r="AU2" s="25">
        <f xml:space="preserve"> Time!AU$25</f>
        <v>47483</v>
      </c>
      <c r="AV2" s="25">
        <f xml:space="preserve"> Time!AV$25</f>
        <v>47573</v>
      </c>
      <c r="AW2" s="25">
        <f xml:space="preserve"> Time!AW$25</f>
        <v>47664</v>
      </c>
      <c r="AX2" s="25">
        <f xml:space="preserve"> Time!AX$25</f>
        <v>47756</v>
      </c>
      <c r="AY2" s="25">
        <f xml:space="preserve"> Time!AY$25</f>
        <v>47848</v>
      </c>
      <c r="AZ2" s="25">
        <f xml:space="preserve"> Time!AZ$25</f>
        <v>47938</v>
      </c>
      <c r="BA2" s="25">
        <f xml:space="preserve"> Time!BA$25</f>
        <v>48029</v>
      </c>
      <c r="BB2" s="25">
        <f xml:space="preserve"> Time!BB$25</f>
        <v>48121</v>
      </c>
      <c r="BC2" s="25">
        <f xml:space="preserve"> Time!BC$25</f>
        <v>48213</v>
      </c>
      <c r="BD2" s="25">
        <f xml:space="preserve"> Time!BD$25</f>
        <v>48304</v>
      </c>
      <c r="BE2" s="25">
        <f xml:space="preserve"> Time!BE$25</f>
        <v>48395</v>
      </c>
      <c r="BF2" s="25">
        <f xml:space="preserve"> Time!BF$25</f>
        <v>48487</v>
      </c>
      <c r="BG2" s="25">
        <f xml:space="preserve"> Time!BG$25</f>
        <v>48579</v>
      </c>
      <c r="BH2" s="25">
        <f xml:space="preserve"> Time!BH$25</f>
        <v>48669</v>
      </c>
      <c r="BI2" s="25">
        <f xml:space="preserve"> Time!BI$25</f>
        <v>48760</v>
      </c>
      <c r="BJ2" s="25">
        <f xml:space="preserve"> Time!BJ$25</f>
        <v>48852</v>
      </c>
      <c r="BK2" s="25">
        <f xml:space="preserve"> Time!BK$25</f>
        <v>48944</v>
      </c>
      <c r="BL2" s="25">
        <f xml:space="preserve"> Time!BL$25</f>
        <v>49034</v>
      </c>
      <c r="BM2" s="25">
        <f xml:space="preserve"> Time!BM$25</f>
        <v>49125</v>
      </c>
      <c r="BN2" s="25">
        <f xml:space="preserve"> Time!BN$25</f>
        <v>49217</v>
      </c>
      <c r="BO2" s="25">
        <f xml:space="preserve"> Time!BO$25</f>
        <v>49309</v>
      </c>
      <c r="BP2" s="25">
        <f xml:space="preserve"> Time!BP$25</f>
        <v>49399</v>
      </c>
      <c r="BQ2" s="25">
        <f xml:space="preserve"> Time!BQ$25</f>
        <v>49490</v>
      </c>
      <c r="BR2" s="25">
        <f xml:space="preserve"> Time!BR$25</f>
        <v>49582</v>
      </c>
      <c r="BS2" s="25">
        <f xml:space="preserve"> Time!BS$25</f>
        <v>49674</v>
      </c>
      <c r="BT2" s="25">
        <f xml:space="preserve"> Time!BT$25</f>
        <v>49765</v>
      </c>
      <c r="BU2" s="25">
        <f xml:space="preserve"> Time!BU$25</f>
        <v>49856</v>
      </c>
      <c r="BV2" s="25">
        <f xml:space="preserve"> Time!BV$25</f>
        <v>49948</v>
      </c>
      <c r="BW2" s="25">
        <f xml:space="preserve"> Time!BW$25</f>
        <v>50040</v>
      </c>
      <c r="BX2" s="25">
        <f xml:space="preserve"> Time!BX$25</f>
        <v>50130</v>
      </c>
      <c r="BY2" s="25">
        <f xml:space="preserve"> Time!BY$25</f>
        <v>50221</v>
      </c>
      <c r="BZ2" s="25">
        <f xml:space="preserve"> Time!BZ$25</f>
        <v>50313</v>
      </c>
      <c r="CA2" s="25">
        <f xml:space="preserve"> Time!CA$25</f>
        <v>50405</v>
      </c>
      <c r="CB2" s="25">
        <f xml:space="preserve"> Time!CB$25</f>
        <v>50495</v>
      </c>
      <c r="CC2" s="25">
        <f xml:space="preserve"> Time!CC$25</f>
        <v>50586</v>
      </c>
      <c r="CD2" s="25">
        <f xml:space="preserve"> Time!CD$25</f>
        <v>50678</v>
      </c>
      <c r="CE2" s="25">
        <f xml:space="preserve"> Time!CE$25</f>
        <v>50770</v>
      </c>
      <c r="CF2" s="25">
        <f xml:space="preserve"> Time!CF$25</f>
        <v>50860</v>
      </c>
      <c r="CG2" s="25">
        <f xml:space="preserve"> Time!CG$25</f>
        <v>50951</v>
      </c>
      <c r="CH2" s="25">
        <f xml:space="preserve"> Time!CH$25</f>
        <v>51043</v>
      </c>
      <c r="CI2" s="25">
        <f xml:space="preserve"> Time!CI$25</f>
        <v>51135</v>
      </c>
      <c r="CJ2" s="25">
        <f xml:space="preserve"> Time!CJ$25</f>
        <v>51226</v>
      </c>
      <c r="CK2" s="25">
        <f xml:space="preserve"> Time!CK$25</f>
        <v>51317</v>
      </c>
      <c r="CL2" s="25">
        <f xml:space="preserve"> Time!CL$25</f>
        <v>51409</v>
      </c>
      <c r="CM2" s="25">
        <f xml:space="preserve"> Time!CM$25</f>
        <v>51501</v>
      </c>
      <c r="CN2" s="25">
        <f xml:space="preserve"> Time!CN$25</f>
        <v>51591</v>
      </c>
      <c r="CO2" s="25">
        <f xml:space="preserve"> Time!CO$25</f>
        <v>51682</v>
      </c>
      <c r="CP2" s="25">
        <f xml:space="preserve"> Time!CP$25</f>
        <v>51774</v>
      </c>
      <c r="CQ2" s="25">
        <f xml:space="preserve"> Time!CQ$25</f>
        <v>51866</v>
      </c>
      <c r="CR2" s="25">
        <f xml:space="preserve"> Time!CR$25</f>
        <v>51956</v>
      </c>
      <c r="CS2" s="25">
        <f xml:space="preserve"> Time!CS$25</f>
        <v>52047</v>
      </c>
      <c r="CT2" s="25">
        <f xml:space="preserve"> Time!CT$25</f>
        <v>52139</v>
      </c>
      <c r="CU2" s="25">
        <f xml:space="preserve"> Time!CU$25</f>
        <v>52231</v>
      </c>
      <c r="CV2" s="25">
        <f xml:space="preserve"> Time!CV$25</f>
        <v>52321</v>
      </c>
      <c r="CW2" s="25">
        <f xml:space="preserve"> Time!CW$25</f>
        <v>52412</v>
      </c>
      <c r="CX2" s="25">
        <f xml:space="preserve"> Time!CX$25</f>
        <v>52504</v>
      </c>
      <c r="CY2" s="25">
        <f xml:space="preserve"> Time!CY$25</f>
        <v>52596</v>
      </c>
      <c r="CZ2" s="25">
        <f xml:space="preserve"> Time!CZ$25</f>
        <v>52687</v>
      </c>
      <c r="DA2" s="25">
        <f xml:space="preserve"> Time!DA$25</f>
        <v>52778</v>
      </c>
      <c r="DB2" s="25">
        <f xml:space="preserve"> Time!DB$25</f>
        <v>52870</v>
      </c>
      <c r="DC2" s="25">
        <f xml:space="preserve"> Time!DC$25</f>
        <v>52962</v>
      </c>
      <c r="DD2" s="25">
        <f xml:space="preserve"> Time!DD$25</f>
        <v>53052</v>
      </c>
      <c r="DE2" s="25">
        <f xml:space="preserve"> Time!DE$25</f>
        <v>53143</v>
      </c>
      <c r="DF2" s="25">
        <f xml:space="preserve"> Time!DF$25</f>
        <v>53235</v>
      </c>
      <c r="DG2" s="25">
        <f xml:space="preserve"> Time!DG$25</f>
        <v>53327</v>
      </c>
      <c r="DH2" s="25">
        <f xml:space="preserve"> Time!DH$25</f>
        <v>53417</v>
      </c>
      <c r="DI2" s="25">
        <f xml:space="preserve"> Time!DI$25</f>
        <v>53508</v>
      </c>
      <c r="DJ2" s="25">
        <f xml:space="preserve"> Time!DJ$25</f>
        <v>53600</v>
      </c>
      <c r="DK2" s="25">
        <f xml:space="preserve"> Time!DK$25</f>
        <v>53692</v>
      </c>
      <c r="DL2" s="25">
        <f xml:space="preserve"> Time!DL$25</f>
        <v>53782</v>
      </c>
      <c r="DM2" s="25">
        <f xml:space="preserve"> Time!DM$25</f>
        <v>53873</v>
      </c>
      <c r="DN2" s="25">
        <f xml:space="preserve"> Time!DN$25</f>
        <v>53965</v>
      </c>
      <c r="DO2" s="25">
        <f xml:space="preserve"> Time!DO$25</f>
        <v>54057</v>
      </c>
      <c r="DP2" s="25">
        <f xml:space="preserve"> Time!DP$25</f>
        <v>54148</v>
      </c>
      <c r="DQ2" s="25">
        <f xml:space="preserve"> Time!DQ$25</f>
        <v>54239</v>
      </c>
      <c r="DR2" s="25">
        <f xml:space="preserve"> Time!DR$25</f>
        <v>54331</v>
      </c>
      <c r="DS2" s="25">
        <f xml:space="preserve"> Time!DS$25</f>
        <v>54423</v>
      </c>
      <c r="DT2" s="25">
        <f xml:space="preserve"> Time!DT$25</f>
        <v>54513</v>
      </c>
      <c r="DU2" s="25">
        <f xml:space="preserve"> Time!DU$25</f>
        <v>54604</v>
      </c>
      <c r="DV2" s="25">
        <f xml:space="preserve"> Time!DV$25</f>
        <v>54696</v>
      </c>
      <c r="DW2" s="25">
        <f xml:space="preserve"> Time!DW$25</f>
        <v>54788</v>
      </c>
      <c r="DX2" s="25">
        <f xml:space="preserve"> Time!DX$25</f>
        <v>54878</v>
      </c>
      <c r="DY2" s="25">
        <f xml:space="preserve"> Time!DY$25</f>
        <v>54969</v>
      </c>
      <c r="DZ2" s="25">
        <f xml:space="preserve"> Time!DZ$25</f>
        <v>55061</v>
      </c>
      <c r="EA2" s="25">
        <f xml:space="preserve"> Time!EA$25</f>
        <v>55153</v>
      </c>
      <c r="EB2" s="25">
        <f xml:space="preserve"> Time!EB$25</f>
        <v>55243</v>
      </c>
      <c r="EC2" s="25">
        <f xml:space="preserve"> Time!EC$25</f>
        <v>55334</v>
      </c>
      <c r="ED2" s="25">
        <f xml:space="preserve"> Time!ED$25</f>
        <v>55426</v>
      </c>
      <c r="EE2" s="25">
        <f xml:space="preserve"> Time!EE$25</f>
        <v>55518</v>
      </c>
      <c r="EF2" s="25">
        <f xml:space="preserve"> Time!EF$25</f>
        <v>55609</v>
      </c>
      <c r="EG2" s="25">
        <f xml:space="preserve"> Time!EG$25</f>
        <v>55700</v>
      </c>
      <c r="EH2" s="25">
        <f xml:space="preserve"> Time!EH$25</f>
        <v>55792</v>
      </c>
      <c r="EI2" s="25">
        <f xml:space="preserve"> Time!EI$25</f>
        <v>55884</v>
      </c>
      <c r="EJ2" s="25">
        <f xml:space="preserve"> Time!EJ$25</f>
        <v>55974</v>
      </c>
      <c r="EK2" s="25">
        <f xml:space="preserve"> Time!EK$25</f>
        <v>56065</v>
      </c>
      <c r="EL2" s="25">
        <f xml:space="preserve"> Time!EL$25</f>
        <v>56157</v>
      </c>
      <c r="EM2" s="25">
        <f xml:space="preserve"> Time!EM$25</f>
        <v>56249</v>
      </c>
      <c r="EN2" s="25">
        <f xml:space="preserve"> Time!EN$25</f>
        <v>56339</v>
      </c>
      <c r="EO2" s="25">
        <f xml:space="preserve"> Time!EO$25</f>
        <v>56430</v>
      </c>
      <c r="EP2" s="25">
        <f xml:space="preserve"> Time!EP$25</f>
        <v>56522</v>
      </c>
      <c r="EQ2" s="25">
        <f xml:space="preserve"> Time!EQ$25</f>
        <v>56614</v>
      </c>
      <c r="ER2" s="25">
        <f xml:space="preserve"> Time!ER$25</f>
        <v>56704</v>
      </c>
      <c r="ES2" s="25">
        <f xml:space="preserve"> Time!ES$25</f>
        <v>56795</v>
      </c>
      <c r="ET2" s="25">
        <f xml:space="preserve"> Time!ET$25</f>
        <v>56887</v>
      </c>
      <c r="EU2" s="25">
        <f xml:space="preserve"> Time!EU$25</f>
        <v>56979</v>
      </c>
      <c r="EV2" s="25">
        <f xml:space="preserve"> Time!EV$25</f>
        <v>57070</v>
      </c>
      <c r="EW2" s="25">
        <f xml:space="preserve"> Time!EW$25</f>
        <v>57161</v>
      </c>
      <c r="EX2" s="25">
        <f xml:space="preserve"> Time!EX$25</f>
        <v>57253</v>
      </c>
      <c r="EY2" s="25">
        <f xml:space="preserve"> Time!EY$25</f>
        <v>57345</v>
      </c>
      <c r="EZ2" s="25">
        <f xml:space="preserve"> Time!EZ$25</f>
        <v>57435</v>
      </c>
      <c r="FA2" s="25">
        <f xml:space="preserve"> Time!FA$25</f>
        <v>57526</v>
      </c>
      <c r="FB2" s="25">
        <f xml:space="preserve"> Time!FB$25</f>
        <v>57618</v>
      </c>
      <c r="FC2" s="25">
        <f xml:space="preserve"> Time!FC$25</f>
        <v>57710</v>
      </c>
      <c r="FD2" s="25">
        <f xml:space="preserve"> Time!FD$25</f>
        <v>57800</v>
      </c>
      <c r="FE2" s="25">
        <f xml:space="preserve"> Time!FE$25</f>
        <v>57891</v>
      </c>
      <c r="FF2" s="25">
        <f xml:space="preserve"> Time!FF$25</f>
        <v>57983</v>
      </c>
      <c r="FG2" s="25">
        <f xml:space="preserve"> Time!FG$25</f>
        <v>58075</v>
      </c>
      <c r="FH2" s="25">
        <f xml:space="preserve"> Time!FH$25</f>
        <v>58165</v>
      </c>
      <c r="FI2" s="25">
        <f xml:space="preserve"> Time!FI$25</f>
        <v>58256</v>
      </c>
      <c r="FJ2" s="25">
        <f xml:space="preserve"> Time!FJ$25</f>
        <v>58348</v>
      </c>
      <c r="FK2" s="25">
        <f xml:space="preserve"> Time!FK$25</f>
        <v>58440</v>
      </c>
      <c r="FL2" s="25">
        <f xml:space="preserve"> Time!FL$25</f>
        <v>58531</v>
      </c>
      <c r="FM2" s="25">
        <f xml:space="preserve"> Time!FM$25</f>
        <v>58622</v>
      </c>
      <c r="FN2" s="25">
        <f xml:space="preserve"> Time!FN$25</f>
        <v>58714</v>
      </c>
      <c r="FO2" s="25">
        <f xml:space="preserve"> Time!FO$25</f>
        <v>58806</v>
      </c>
      <c r="FP2" s="25">
        <f xml:space="preserve"> Time!FP$25</f>
        <v>58896</v>
      </c>
      <c r="FQ2" s="25">
        <f xml:space="preserve"> Time!FQ$25</f>
        <v>58987</v>
      </c>
      <c r="FR2" s="25">
        <f xml:space="preserve"> Time!FR$25</f>
        <v>59079</v>
      </c>
      <c r="FS2" s="25">
        <f xml:space="preserve"> Time!FS$25</f>
        <v>59171</v>
      </c>
      <c r="FT2" s="25">
        <f xml:space="preserve"> Time!FT$25</f>
        <v>59261</v>
      </c>
      <c r="FU2" s="25">
        <f xml:space="preserve"> Time!FU$25</f>
        <v>59352</v>
      </c>
      <c r="FV2" s="25">
        <f xml:space="preserve"> Time!FV$25</f>
        <v>59444</v>
      </c>
      <c r="FW2" s="25">
        <f xml:space="preserve"> Time!FW$25</f>
        <v>59536</v>
      </c>
      <c r="FX2" s="25">
        <f xml:space="preserve"> Time!FX$25</f>
        <v>59626</v>
      </c>
      <c r="FY2" s="25">
        <f xml:space="preserve"> Time!FY$25</f>
        <v>59717</v>
      </c>
      <c r="FZ2" s="25">
        <f xml:space="preserve"> Time!FZ$25</f>
        <v>59809</v>
      </c>
      <c r="GA2" s="25">
        <f xml:space="preserve"> Time!GA$25</f>
        <v>59901</v>
      </c>
      <c r="GB2" s="25">
        <f xml:space="preserve"> Time!GB$25</f>
        <v>59992</v>
      </c>
      <c r="GC2" s="25">
        <f xml:space="preserve"> Time!GC$25</f>
        <v>60083</v>
      </c>
      <c r="GD2" s="25">
        <f xml:space="preserve"> Time!GD$25</f>
        <v>60175</v>
      </c>
      <c r="GE2" s="25">
        <f xml:space="preserve"> Time!GE$25</f>
        <v>60267</v>
      </c>
      <c r="GF2" s="25">
        <f xml:space="preserve"> Time!GF$25</f>
        <v>60357</v>
      </c>
      <c r="GG2" s="25">
        <f xml:space="preserve"> Time!GG$25</f>
        <v>60448</v>
      </c>
      <c r="GH2" s="25">
        <f xml:space="preserve"> Time!GH$25</f>
        <v>60540</v>
      </c>
      <c r="GI2" s="25">
        <f xml:space="preserve"> Time!GI$25</f>
        <v>60632</v>
      </c>
      <c r="GJ2" s="25">
        <f xml:space="preserve"> Time!GJ$25</f>
        <v>60722</v>
      </c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  <c r="HB2"/>
      <c r="HC2"/>
      <c r="HD2"/>
      <c r="HE2"/>
      <c r="HF2"/>
      <c r="HG2"/>
      <c r="HH2"/>
      <c r="HI2"/>
      <c r="HJ2"/>
      <c r="HK2"/>
      <c r="HL2"/>
      <c r="HM2"/>
      <c r="HN2"/>
      <c r="HO2"/>
      <c r="HP2"/>
      <c r="HQ2"/>
      <c r="HR2"/>
      <c r="HS2"/>
      <c r="HT2"/>
      <c r="HU2"/>
      <c r="HV2"/>
      <c r="HW2"/>
      <c r="HX2"/>
      <c r="HY2"/>
      <c r="HZ2"/>
      <c r="IA2"/>
      <c r="IB2"/>
      <c r="IC2"/>
      <c r="ID2"/>
      <c r="IE2"/>
      <c r="IF2"/>
      <c r="IG2"/>
      <c r="IH2"/>
      <c r="II2"/>
      <c r="IJ2"/>
      <c r="IK2"/>
      <c r="IL2"/>
      <c r="IM2"/>
      <c r="IN2"/>
      <c r="IO2"/>
      <c r="IP2"/>
      <c r="IQ2"/>
      <c r="IR2"/>
      <c r="IS2"/>
      <c r="IT2"/>
      <c r="IU2"/>
      <c r="IV2"/>
      <c r="IW2"/>
      <c r="IX2"/>
      <c r="IY2"/>
      <c r="IZ2"/>
      <c r="JA2"/>
      <c r="JB2"/>
      <c r="JC2"/>
      <c r="JD2"/>
      <c r="JE2"/>
      <c r="JF2"/>
      <c r="JG2"/>
      <c r="JH2"/>
      <c r="JI2"/>
      <c r="JJ2"/>
      <c r="JK2"/>
      <c r="JL2"/>
      <c r="JM2"/>
      <c r="JN2"/>
      <c r="JO2"/>
      <c r="JP2"/>
      <c r="JQ2"/>
      <c r="JR2"/>
      <c r="JS2"/>
      <c r="JT2"/>
      <c r="JU2"/>
      <c r="JV2"/>
      <c r="JW2"/>
      <c r="JX2"/>
      <c r="JY2"/>
      <c r="JZ2"/>
      <c r="KA2"/>
      <c r="KB2"/>
      <c r="KC2"/>
      <c r="KD2"/>
      <c r="KE2"/>
      <c r="KF2"/>
      <c r="KG2"/>
      <c r="KH2"/>
      <c r="KI2"/>
      <c r="KJ2"/>
      <c r="KK2"/>
      <c r="KL2"/>
      <c r="KM2"/>
      <c r="KN2"/>
      <c r="KO2"/>
      <c r="KP2"/>
      <c r="KQ2"/>
      <c r="KR2"/>
      <c r="KS2"/>
      <c r="KT2"/>
      <c r="KU2"/>
      <c r="KV2"/>
      <c r="KW2"/>
      <c r="KX2"/>
      <c r="KY2"/>
      <c r="KZ2"/>
      <c r="LA2"/>
      <c r="LB2"/>
      <c r="LC2"/>
      <c r="LD2"/>
      <c r="LE2"/>
      <c r="LF2"/>
      <c r="LG2"/>
      <c r="LH2"/>
      <c r="LI2"/>
      <c r="LJ2"/>
      <c r="LK2"/>
      <c r="LL2"/>
      <c r="LM2"/>
      <c r="LN2"/>
      <c r="LO2"/>
      <c r="LP2"/>
      <c r="LQ2"/>
      <c r="LR2"/>
      <c r="LS2"/>
      <c r="LT2"/>
      <c r="LU2"/>
      <c r="LV2"/>
      <c r="LW2"/>
      <c r="LX2"/>
      <c r="LY2"/>
      <c r="LZ2"/>
      <c r="MA2"/>
      <c r="MB2"/>
      <c r="MC2"/>
      <c r="MD2"/>
      <c r="ME2"/>
      <c r="MF2"/>
      <c r="MG2"/>
      <c r="MH2"/>
      <c r="MI2"/>
      <c r="MJ2"/>
      <c r="MK2"/>
      <c r="ML2"/>
      <c r="MM2"/>
      <c r="MN2"/>
      <c r="MO2"/>
      <c r="MP2"/>
      <c r="MQ2"/>
      <c r="MR2"/>
      <c r="MS2"/>
      <c r="MT2"/>
      <c r="MU2"/>
      <c r="MV2"/>
      <c r="MW2"/>
      <c r="MX2"/>
      <c r="MY2"/>
      <c r="MZ2"/>
      <c r="NA2"/>
      <c r="NB2"/>
      <c r="NC2"/>
      <c r="ND2"/>
      <c r="NE2"/>
      <c r="NF2"/>
      <c r="NG2"/>
      <c r="NH2"/>
      <c r="NI2"/>
      <c r="NJ2"/>
      <c r="NK2"/>
      <c r="NL2"/>
      <c r="NM2"/>
      <c r="NN2"/>
      <c r="NO2"/>
      <c r="NP2"/>
      <c r="NQ2"/>
      <c r="NR2"/>
      <c r="NS2"/>
      <c r="NT2"/>
      <c r="NU2"/>
      <c r="NV2"/>
      <c r="NW2"/>
      <c r="NX2"/>
      <c r="NY2"/>
      <c r="NZ2"/>
      <c r="OA2"/>
      <c r="OB2"/>
      <c r="OC2"/>
      <c r="OD2"/>
      <c r="OE2"/>
      <c r="OF2"/>
      <c r="OG2"/>
      <c r="OH2"/>
      <c r="OI2"/>
      <c r="OJ2"/>
      <c r="OK2"/>
      <c r="OL2"/>
      <c r="OM2"/>
      <c r="ON2"/>
      <c r="OO2"/>
      <c r="OP2"/>
      <c r="OQ2"/>
      <c r="OR2"/>
      <c r="OS2"/>
      <c r="OT2"/>
      <c r="OU2"/>
      <c r="OV2"/>
      <c r="OW2"/>
      <c r="OX2"/>
      <c r="OY2"/>
      <c r="OZ2"/>
      <c r="PA2"/>
      <c r="PB2"/>
      <c r="PC2"/>
      <c r="PD2"/>
      <c r="PE2"/>
      <c r="PF2"/>
      <c r="PG2"/>
      <c r="PH2"/>
      <c r="PI2"/>
      <c r="PJ2"/>
      <c r="PK2"/>
      <c r="PL2"/>
      <c r="PM2"/>
      <c r="PN2"/>
      <c r="PO2"/>
      <c r="PP2"/>
      <c r="PQ2"/>
      <c r="PR2"/>
      <c r="PS2"/>
      <c r="PT2"/>
      <c r="PU2"/>
      <c r="PV2"/>
      <c r="PW2"/>
      <c r="PX2"/>
      <c r="PY2"/>
    </row>
    <row r="3" spans="1:446" s="18" customFormat="1" x14ac:dyDescent="0.35">
      <c r="A3" s="15"/>
      <c r="B3" s="15"/>
      <c r="C3" s="21"/>
      <c r="D3" s="60"/>
      <c r="E3" s="17" t="str">
        <f xml:space="preserve"> Time!E$67</f>
        <v>Timeline label</v>
      </c>
      <c r="F3" s="350">
        <f xml:space="preserve"> Output!J2</f>
        <v>0</v>
      </c>
      <c r="G3" s="121" t="s">
        <v>25</v>
      </c>
      <c r="H3" s="17"/>
      <c r="I3" s="180"/>
      <c r="J3" s="48" t="str">
        <f xml:space="preserve"> Time!J$67</f>
        <v>Pre-fcst</v>
      </c>
      <c r="K3" s="48" t="str">
        <f xml:space="preserve"> Time!K$67</f>
        <v>Pre-fcst</v>
      </c>
      <c r="L3" s="48" t="str">
        <f xml:space="preserve"> Time!L$67</f>
        <v>Fin Close</v>
      </c>
      <c r="M3" s="48" t="str">
        <f xml:space="preserve"> Time!M$67</f>
        <v>Operations</v>
      </c>
      <c r="N3" s="48" t="str">
        <f xml:space="preserve"> Time!N$67</f>
        <v>Operations</v>
      </c>
      <c r="O3" s="48" t="str">
        <f xml:space="preserve"> Time!O$67</f>
        <v>Operations</v>
      </c>
      <c r="P3" s="48" t="str">
        <f xml:space="preserve"> Time!P$67</f>
        <v>Operations</v>
      </c>
      <c r="Q3" s="48" t="str">
        <f xml:space="preserve"> Time!Q$67</f>
        <v>Operations</v>
      </c>
      <c r="R3" s="48" t="str">
        <f xml:space="preserve"> Time!R$67</f>
        <v>Operations</v>
      </c>
      <c r="S3" s="48" t="str">
        <f xml:space="preserve"> Time!S$67</f>
        <v>Operations</v>
      </c>
      <c r="T3" s="48" t="str">
        <f xml:space="preserve"> Time!T$67</f>
        <v>Operations</v>
      </c>
      <c r="U3" s="48" t="str">
        <f xml:space="preserve"> Time!U$67</f>
        <v>Operations</v>
      </c>
      <c r="V3" s="48" t="str">
        <f xml:space="preserve"> Time!V$67</f>
        <v>Operations</v>
      </c>
      <c r="W3" s="48" t="str">
        <f xml:space="preserve"> Time!W$67</f>
        <v>Operations</v>
      </c>
      <c r="X3" s="48" t="str">
        <f xml:space="preserve"> Time!X$67</f>
        <v>Operations</v>
      </c>
      <c r="Y3" s="48" t="str">
        <f xml:space="preserve"> Time!Y$67</f>
        <v>Operations</v>
      </c>
      <c r="Z3" s="48" t="str">
        <f xml:space="preserve"> Time!Z$67</f>
        <v>Operations</v>
      </c>
      <c r="AA3" s="48" t="str">
        <f xml:space="preserve"> Time!AA$67</f>
        <v>Operations</v>
      </c>
      <c r="AB3" s="48" t="str">
        <f xml:space="preserve"> Time!AB$67</f>
        <v>Operations</v>
      </c>
      <c r="AC3" s="48" t="str">
        <f xml:space="preserve"> Time!AC$67</f>
        <v>Operations</v>
      </c>
      <c r="AD3" s="48" t="str">
        <f xml:space="preserve"> Time!AD$67</f>
        <v>Operations</v>
      </c>
      <c r="AE3" s="48" t="str">
        <f xml:space="preserve"> Time!AE$67</f>
        <v>Operations</v>
      </c>
      <c r="AF3" s="48" t="str">
        <f xml:space="preserve"> Time!AF$67</f>
        <v>Operations</v>
      </c>
      <c r="AG3" s="48" t="str">
        <f xml:space="preserve"> Time!AG$67</f>
        <v>Operations</v>
      </c>
      <c r="AH3" s="48" t="str">
        <f xml:space="preserve"> Time!AH$67</f>
        <v>Operations</v>
      </c>
      <c r="AI3" s="48" t="str">
        <f xml:space="preserve"> Time!AI$67</f>
        <v>Operations</v>
      </c>
      <c r="AJ3" s="48" t="str">
        <f xml:space="preserve"> Time!AJ$67</f>
        <v>Operations</v>
      </c>
      <c r="AK3" s="48" t="str">
        <f xml:space="preserve"> Time!AK$67</f>
        <v>Operations</v>
      </c>
      <c r="AL3" s="48" t="str">
        <f xml:space="preserve"> Time!AL$67</f>
        <v>Operations</v>
      </c>
      <c r="AM3" s="48" t="str">
        <f xml:space="preserve"> Time!AM$67</f>
        <v>Operations</v>
      </c>
      <c r="AN3" s="48" t="str">
        <f xml:space="preserve"> Time!AN$67</f>
        <v>Operations</v>
      </c>
      <c r="AO3" s="48" t="str">
        <f xml:space="preserve"> Time!AO$67</f>
        <v>Operations</v>
      </c>
      <c r="AP3" s="48" t="str">
        <f xml:space="preserve"> Time!AP$67</f>
        <v>Operations</v>
      </c>
      <c r="AQ3" s="48" t="str">
        <f xml:space="preserve"> Time!AQ$67</f>
        <v>Operations</v>
      </c>
      <c r="AR3" s="48" t="str">
        <f xml:space="preserve"> Time!AR$67</f>
        <v>Operations</v>
      </c>
      <c r="AS3" s="48" t="str">
        <f xml:space="preserve"> Time!AS$67</f>
        <v>Operations</v>
      </c>
      <c r="AT3" s="48" t="str">
        <f xml:space="preserve"> Time!AT$67</f>
        <v>Operations</v>
      </c>
      <c r="AU3" s="48" t="str">
        <f xml:space="preserve"> Time!AU$67</f>
        <v>Operations</v>
      </c>
      <c r="AV3" s="48" t="str">
        <f xml:space="preserve"> Time!AV$67</f>
        <v>Operations</v>
      </c>
      <c r="AW3" s="48" t="str">
        <f xml:space="preserve"> Time!AW$67</f>
        <v>Operations</v>
      </c>
      <c r="AX3" s="48" t="str">
        <f xml:space="preserve"> Time!AX$67</f>
        <v>Operations</v>
      </c>
      <c r="AY3" s="48" t="str">
        <f xml:space="preserve"> Time!AY$67</f>
        <v>Operations</v>
      </c>
      <c r="AZ3" s="48" t="str">
        <f xml:space="preserve"> Time!AZ$67</f>
        <v>Operations</v>
      </c>
      <c r="BA3" s="48" t="str">
        <f xml:space="preserve"> Time!BA$67</f>
        <v>Operations</v>
      </c>
      <c r="BB3" s="48" t="str">
        <f xml:space="preserve"> Time!BB$67</f>
        <v>Operations</v>
      </c>
      <c r="BC3" s="48" t="str">
        <f xml:space="preserve"> Time!BC$67</f>
        <v>Operations</v>
      </c>
      <c r="BD3" s="48" t="str">
        <f xml:space="preserve"> Time!BD$67</f>
        <v>Operations</v>
      </c>
      <c r="BE3" s="48" t="str">
        <f xml:space="preserve"> Time!BE$67</f>
        <v>Operations</v>
      </c>
      <c r="BF3" s="48" t="str">
        <f xml:space="preserve"> Time!BF$67</f>
        <v>Operations</v>
      </c>
      <c r="BG3" s="48" t="str">
        <f xml:space="preserve"> Time!BG$67</f>
        <v>Operations</v>
      </c>
      <c r="BH3" s="48" t="str">
        <f xml:space="preserve"> Time!BH$67</f>
        <v>Operations</v>
      </c>
      <c r="BI3" s="48" t="str">
        <f xml:space="preserve"> Time!BI$67</f>
        <v>Operations</v>
      </c>
      <c r="BJ3" s="48" t="str">
        <f xml:space="preserve"> Time!BJ$67</f>
        <v>Operations</v>
      </c>
      <c r="BK3" s="48" t="str">
        <f xml:space="preserve"> Time!BK$67</f>
        <v>Operations</v>
      </c>
      <c r="BL3" s="48" t="str">
        <f xml:space="preserve"> Time!BL$67</f>
        <v>Operations</v>
      </c>
      <c r="BM3" s="48" t="str">
        <f xml:space="preserve"> Time!BM$67</f>
        <v>Operations</v>
      </c>
      <c r="BN3" s="48" t="str">
        <f xml:space="preserve"> Time!BN$67</f>
        <v>Operations</v>
      </c>
      <c r="BO3" s="48" t="str">
        <f xml:space="preserve"> Time!BO$67</f>
        <v>Operations</v>
      </c>
      <c r="BP3" s="48" t="str">
        <f xml:space="preserve"> Time!BP$67</f>
        <v>Operations</v>
      </c>
      <c r="BQ3" s="48" t="str">
        <f xml:space="preserve"> Time!BQ$67</f>
        <v>Operations</v>
      </c>
      <c r="BR3" s="48" t="str">
        <f xml:space="preserve"> Time!BR$67</f>
        <v>Operations</v>
      </c>
      <c r="BS3" s="48" t="str">
        <f xml:space="preserve"> Time!BS$67</f>
        <v>Operations</v>
      </c>
      <c r="BT3" s="48" t="str">
        <f xml:space="preserve"> Time!BT$67</f>
        <v>Operations</v>
      </c>
      <c r="BU3" s="48" t="str">
        <f xml:space="preserve"> Time!BU$67</f>
        <v>Operations</v>
      </c>
      <c r="BV3" s="48" t="str">
        <f xml:space="preserve"> Time!BV$67</f>
        <v>Operations</v>
      </c>
      <c r="BW3" s="48" t="str">
        <f xml:space="preserve"> Time!BW$67</f>
        <v>Operations</v>
      </c>
      <c r="BX3" s="48" t="str">
        <f xml:space="preserve"> Time!BX$67</f>
        <v>Operations</v>
      </c>
      <c r="BY3" s="48" t="str">
        <f xml:space="preserve"> Time!BY$67</f>
        <v>Operations</v>
      </c>
      <c r="BZ3" s="48" t="str">
        <f xml:space="preserve"> Time!BZ$67</f>
        <v>Operations</v>
      </c>
      <c r="CA3" s="48" t="str">
        <f xml:space="preserve"> Time!CA$67</f>
        <v>Operations</v>
      </c>
      <c r="CB3" s="48" t="str">
        <f xml:space="preserve"> Time!CB$67</f>
        <v>Operations</v>
      </c>
      <c r="CC3" s="48" t="str">
        <f xml:space="preserve"> Time!CC$67</f>
        <v>Operations</v>
      </c>
      <c r="CD3" s="48" t="str">
        <f xml:space="preserve"> Time!CD$67</f>
        <v>Operations</v>
      </c>
      <c r="CE3" s="48" t="str">
        <f xml:space="preserve"> Time!CE$67</f>
        <v>Operations</v>
      </c>
      <c r="CF3" s="48" t="str">
        <f xml:space="preserve"> Time!CF$67</f>
        <v>Operations</v>
      </c>
      <c r="CG3" s="48" t="str">
        <f xml:space="preserve"> Time!CG$67</f>
        <v>Operations</v>
      </c>
      <c r="CH3" s="48" t="str">
        <f xml:space="preserve"> Time!CH$67</f>
        <v>Operations</v>
      </c>
      <c r="CI3" s="48" t="str">
        <f xml:space="preserve"> Time!CI$67</f>
        <v>Operations</v>
      </c>
      <c r="CJ3" s="48" t="str">
        <f xml:space="preserve"> Time!CJ$67</f>
        <v>Operations</v>
      </c>
      <c r="CK3" s="48" t="str">
        <f xml:space="preserve"> Time!CK$67</f>
        <v>Operations</v>
      </c>
      <c r="CL3" s="48" t="str">
        <f xml:space="preserve"> Time!CL$67</f>
        <v>Operations</v>
      </c>
      <c r="CM3" s="48" t="str">
        <f xml:space="preserve"> Time!CM$67</f>
        <v>Operations</v>
      </c>
      <c r="CN3" s="48" t="str">
        <f xml:space="preserve"> Time!CN$67</f>
        <v>Operations</v>
      </c>
      <c r="CO3" s="48" t="str">
        <f xml:space="preserve"> Time!CO$67</f>
        <v>Operations</v>
      </c>
      <c r="CP3" s="48" t="str">
        <f xml:space="preserve"> Time!CP$67</f>
        <v>Operations</v>
      </c>
      <c r="CQ3" s="48" t="str">
        <f xml:space="preserve"> Time!CQ$67</f>
        <v>Operations</v>
      </c>
      <c r="CR3" s="48" t="str">
        <f xml:space="preserve"> Time!CR$67</f>
        <v>Operations</v>
      </c>
      <c r="CS3" s="48" t="str">
        <f xml:space="preserve"> Time!CS$67</f>
        <v>Operations</v>
      </c>
      <c r="CT3" s="48" t="str">
        <f xml:space="preserve"> Time!CT$67</f>
        <v>Operations</v>
      </c>
      <c r="CU3" s="48" t="str">
        <f xml:space="preserve"> Time!CU$67</f>
        <v>Operations</v>
      </c>
      <c r="CV3" s="48" t="str">
        <f xml:space="preserve"> Time!CV$67</f>
        <v>Operations</v>
      </c>
      <c r="CW3" s="48" t="str">
        <f xml:space="preserve"> Time!CW$67</f>
        <v>Operations</v>
      </c>
      <c r="CX3" s="48" t="str">
        <f xml:space="preserve"> Time!CX$67</f>
        <v>Operations</v>
      </c>
      <c r="CY3" s="48" t="str">
        <f xml:space="preserve"> Time!CY$67</f>
        <v>Operations</v>
      </c>
      <c r="CZ3" s="48" t="str">
        <f xml:space="preserve"> Time!CZ$67</f>
        <v>Operations</v>
      </c>
      <c r="DA3" s="48" t="str">
        <f xml:space="preserve"> Time!DA$67</f>
        <v>Operations</v>
      </c>
      <c r="DB3" s="48" t="str">
        <f xml:space="preserve"> Time!DB$67</f>
        <v>Operations</v>
      </c>
      <c r="DC3" s="48" t="str">
        <f xml:space="preserve"> Time!DC$67</f>
        <v>Operations</v>
      </c>
      <c r="DD3" s="48" t="str">
        <f xml:space="preserve"> Time!DD$67</f>
        <v>Operations</v>
      </c>
      <c r="DE3" s="48" t="str">
        <f xml:space="preserve"> Time!DE$67</f>
        <v>Operations</v>
      </c>
      <c r="DF3" s="48" t="str">
        <f xml:space="preserve"> Time!DF$67</f>
        <v>Operations</v>
      </c>
      <c r="DG3" s="48" t="str">
        <f xml:space="preserve"> Time!DG$67</f>
        <v>Operations</v>
      </c>
      <c r="DH3" s="48" t="str">
        <f xml:space="preserve"> Time!DH$67</f>
        <v>Operations</v>
      </c>
      <c r="DI3" s="48" t="str">
        <f xml:space="preserve"> Time!DI$67</f>
        <v>Post ops</v>
      </c>
      <c r="DJ3" s="48" t="str">
        <f xml:space="preserve"> Time!DJ$67</f>
        <v>Post ops</v>
      </c>
      <c r="DK3" s="48" t="str">
        <f xml:space="preserve"> Time!DK$67</f>
        <v>Post ops</v>
      </c>
      <c r="DL3" s="48" t="str">
        <f xml:space="preserve"> Time!DL$67</f>
        <v>Post ops</v>
      </c>
      <c r="DM3" s="48" t="str">
        <f xml:space="preserve"> Time!DM$67</f>
        <v>Post ops</v>
      </c>
      <c r="DN3" s="48" t="str">
        <f xml:space="preserve"> Time!DN$67</f>
        <v>Post ops</v>
      </c>
      <c r="DO3" s="48" t="str">
        <f xml:space="preserve"> Time!DO$67</f>
        <v>Post ops</v>
      </c>
      <c r="DP3" s="48" t="str">
        <f xml:space="preserve"> Time!DP$67</f>
        <v>Post ops</v>
      </c>
      <c r="DQ3" s="48" t="str">
        <f xml:space="preserve"> Time!DQ$67</f>
        <v>Post ops</v>
      </c>
      <c r="DR3" s="48" t="str">
        <f xml:space="preserve"> Time!DR$67</f>
        <v>Post ops</v>
      </c>
      <c r="DS3" s="48" t="str">
        <f xml:space="preserve"> Time!DS$67</f>
        <v>Post ops</v>
      </c>
      <c r="DT3" s="48" t="str">
        <f xml:space="preserve"> Time!DT$67</f>
        <v>Post ops</v>
      </c>
      <c r="DU3" s="48" t="str">
        <f xml:space="preserve"> Time!DU$67</f>
        <v>Post ops</v>
      </c>
      <c r="DV3" s="48" t="str">
        <f xml:space="preserve"> Time!DV$67</f>
        <v>Post ops</v>
      </c>
      <c r="DW3" s="48" t="str">
        <f xml:space="preserve"> Time!DW$67</f>
        <v>Post ops</v>
      </c>
      <c r="DX3" s="48" t="str">
        <f xml:space="preserve"> Time!DX$67</f>
        <v>Post ops</v>
      </c>
      <c r="DY3" s="48" t="str">
        <f xml:space="preserve"> Time!DY$67</f>
        <v>Post ops</v>
      </c>
      <c r="DZ3" s="48" t="str">
        <f xml:space="preserve"> Time!DZ$67</f>
        <v>Post ops</v>
      </c>
      <c r="EA3" s="48" t="str">
        <f xml:space="preserve"> Time!EA$67</f>
        <v>Post ops</v>
      </c>
      <c r="EB3" s="48" t="str">
        <f xml:space="preserve"> Time!EB$67</f>
        <v>Post ops</v>
      </c>
      <c r="EC3" s="48" t="str">
        <f xml:space="preserve"> Time!EC$67</f>
        <v>Post ops</v>
      </c>
      <c r="ED3" s="48" t="str">
        <f xml:space="preserve"> Time!ED$67</f>
        <v>Post ops</v>
      </c>
      <c r="EE3" s="48" t="str">
        <f xml:space="preserve"> Time!EE$67</f>
        <v>Post ops</v>
      </c>
      <c r="EF3" s="48" t="str">
        <f xml:space="preserve"> Time!EF$67</f>
        <v>Post ops</v>
      </c>
      <c r="EG3" s="48" t="str">
        <f xml:space="preserve"> Time!EG$67</f>
        <v>Post ops</v>
      </c>
      <c r="EH3" s="48" t="str">
        <f xml:space="preserve"> Time!EH$67</f>
        <v>Post ops</v>
      </c>
      <c r="EI3" s="48" t="str">
        <f xml:space="preserve"> Time!EI$67</f>
        <v>Post ops</v>
      </c>
      <c r="EJ3" s="48" t="str">
        <f xml:space="preserve"> Time!EJ$67</f>
        <v>Post ops</v>
      </c>
      <c r="EK3" s="48" t="str">
        <f xml:space="preserve"> Time!EK$67</f>
        <v>Post ops</v>
      </c>
      <c r="EL3" s="48" t="str">
        <f xml:space="preserve"> Time!EL$67</f>
        <v>Post ops</v>
      </c>
      <c r="EM3" s="48" t="str">
        <f xml:space="preserve"> Time!EM$67</f>
        <v>Post ops</v>
      </c>
      <c r="EN3" s="48" t="str">
        <f xml:space="preserve"> Time!EN$67</f>
        <v>Post ops</v>
      </c>
      <c r="EO3" s="48" t="str">
        <f xml:space="preserve"> Time!EO$67</f>
        <v>Post ops</v>
      </c>
      <c r="EP3" s="48" t="str">
        <f xml:space="preserve"> Time!EP$67</f>
        <v>Post ops</v>
      </c>
      <c r="EQ3" s="48" t="str">
        <f xml:space="preserve"> Time!EQ$67</f>
        <v>Post ops</v>
      </c>
      <c r="ER3" s="48" t="str">
        <f xml:space="preserve"> Time!ER$67</f>
        <v>Post ops</v>
      </c>
      <c r="ES3" s="48" t="str">
        <f xml:space="preserve"> Time!ES$67</f>
        <v>Post ops</v>
      </c>
      <c r="ET3" s="48" t="str">
        <f xml:space="preserve"> Time!ET$67</f>
        <v>Post ops</v>
      </c>
      <c r="EU3" s="48" t="str">
        <f xml:space="preserve"> Time!EU$67</f>
        <v>Post ops</v>
      </c>
      <c r="EV3" s="48" t="str">
        <f xml:space="preserve"> Time!EV$67</f>
        <v>Post ops</v>
      </c>
      <c r="EW3" s="48" t="str">
        <f xml:space="preserve"> Time!EW$67</f>
        <v>Post ops</v>
      </c>
      <c r="EX3" s="48" t="str">
        <f xml:space="preserve"> Time!EX$67</f>
        <v>Post ops</v>
      </c>
      <c r="EY3" s="48" t="str">
        <f xml:space="preserve"> Time!EY$67</f>
        <v>Post ops</v>
      </c>
      <c r="EZ3" s="48" t="str">
        <f xml:space="preserve"> Time!EZ$67</f>
        <v>Post ops</v>
      </c>
      <c r="FA3" s="48" t="str">
        <f xml:space="preserve"> Time!FA$67</f>
        <v>Post ops</v>
      </c>
      <c r="FB3" s="48" t="str">
        <f xml:space="preserve"> Time!FB$67</f>
        <v>Post ops</v>
      </c>
      <c r="FC3" s="48" t="str">
        <f xml:space="preserve"> Time!FC$67</f>
        <v>Post ops</v>
      </c>
      <c r="FD3" s="48" t="str">
        <f xml:space="preserve"> Time!FD$67</f>
        <v>Post ops</v>
      </c>
      <c r="FE3" s="48" t="str">
        <f xml:space="preserve"> Time!FE$67</f>
        <v>Post ops</v>
      </c>
      <c r="FF3" s="48" t="str">
        <f xml:space="preserve"> Time!FF$67</f>
        <v>Post ops</v>
      </c>
      <c r="FG3" s="48" t="str">
        <f xml:space="preserve"> Time!FG$67</f>
        <v>Post ops</v>
      </c>
      <c r="FH3" s="48" t="str">
        <f xml:space="preserve"> Time!FH$67</f>
        <v>Post ops</v>
      </c>
      <c r="FI3" s="48" t="str">
        <f xml:space="preserve"> Time!FI$67</f>
        <v>Post ops</v>
      </c>
      <c r="FJ3" s="48" t="str">
        <f xml:space="preserve"> Time!FJ$67</f>
        <v>Post ops</v>
      </c>
      <c r="FK3" s="48" t="str">
        <f xml:space="preserve"> Time!FK$67</f>
        <v>Post ops</v>
      </c>
      <c r="FL3" s="48" t="str">
        <f xml:space="preserve"> Time!FL$67</f>
        <v>Post ops</v>
      </c>
      <c r="FM3" s="48" t="str">
        <f xml:space="preserve"> Time!FM$67</f>
        <v>Post ops</v>
      </c>
      <c r="FN3" s="48" t="str">
        <f xml:space="preserve"> Time!FN$67</f>
        <v>Post ops</v>
      </c>
      <c r="FO3" s="48" t="str">
        <f xml:space="preserve"> Time!FO$67</f>
        <v>Post ops</v>
      </c>
      <c r="FP3" s="48" t="str">
        <f xml:space="preserve"> Time!FP$67</f>
        <v>Post ops</v>
      </c>
      <c r="FQ3" s="48" t="str">
        <f xml:space="preserve"> Time!FQ$67</f>
        <v>Post ops</v>
      </c>
      <c r="FR3" s="48" t="str">
        <f xml:space="preserve"> Time!FR$67</f>
        <v>Post ops</v>
      </c>
      <c r="FS3" s="48" t="str">
        <f xml:space="preserve"> Time!FS$67</f>
        <v>Post ops</v>
      </c>
      <c r="FT3" s="48" t="str">
        <f xml:space="preserve"> Time!FT$67</f>
        <v>Post ops</v>
      </c>
      <c r="FU3" s="48" t="str">
        <f xml:space="preserve"> Time!FU$67</f>
        <v>Post ops</v>
      </c>
      <c r="FV3" s="48" t="str">
        <f xml:space="preserve"> Time!FV$67</f>
        <v>Post ops</v>
      </c>
      <c r="FW3" s="48" t="str">
        <f xml:space="preserve"> Time!FW$67</f>
        <v>Post ops</v>
      </c>
      <c r="FX3" s="48" t="str">
        <f xml:space="preserve"> Time!FX$67</f>
        <v>Post ops</v>
      </c>
      <c r="FY3" s="48" t="str">
        <f xml:space="preserve"> Time!FY$67</f>
        <v>Post ops</v>
      </c>
      <c r="FZ3" s="48" t="str">
        <f xml:space="preserve"> Time!FZ$67</f>
        <v>Post ops</v>
      </c>
      <c r="GA3" s="48" t="str">
        <f xml:space="preserve"> Time!GA$67</f>
        <v>Post ops</v>
      </c>
      <c r="GB3" s="48" t="str">
        <f xml:space="preserve"> Time!GB$67</f>
        <v>Post ops</v>
      </c>
      <c r="GC3" s="48" t="str">
        <f xml:space="preserve"> Time!GC$67</f>
        <v>Post ops</v>
      </c>
      <c r="GD3" s="48" t="str">
        <f xml:space="preserve"> Time!GD$67</f>
        <v>Post ops</v>
      </c>
      <c r="GE3" s="48" t="str">
        <f xml:space="preserve"> Time!GE$67</f>
        <v>Post ops</v>
      </c>
      <c r="GF3" s="48" t="str">
        <f xml:space="preserve"> Time!GF$67</f>
        <v>Post ops</v>
      </c>
      <c r="GG3" s="48" t="str">
        <f xml:space="preserve"> Time!GG$67</f>
        <v>Post ops</v>
      </c>
      <c r="GH3" s="48" t="str">
        <f xml:space="preserve"> Time!GH$67</f>
        <v>Post ops</v>
      </c>
      <c r="GI3" s="48" t="str">
        <f xml:space="preserve"> Time!GI$67</f>
        <v>Post ops</v>
      </c>
      <c r="GJ3" s="48" t="str">
        <f xml:space="preserve"> Time!GJ$67</f>
        <v>Post ops</v>
      </c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  <c r="IW3"/>
      <c r="IX3"/>
      <c r="IY3"/>
      <c r="IZ3"/>
      <c r="JA3"/>
      <c r="JB3"/>
      <c r="JC3"/>
      <c r="JD3"/>
      <c r="JE3"/>
      <c r="JF3"/>
      <c r="JG3"/>
      <c r="JH3"/>
      <c r="JI3"/>
      <c r="JJ3"/>
      <c r="JK3"/>
      <c r="JL3"/>
      <c r="JM3"/>
      <c r="JN3"/>
      <c r="JO3"/>
      <c r="JP3"/>
      <c r="JQ3"/>
      <c r="JR3"/>
      <c r="JS3"/>
      <c r="JT3"/>
      <c r="JU3"/>
      <c r="JV3"/>
      <c r="JW3"/>
      <c r="JX3"/>
      <c r="JY3"/>
      <c r="JZ3"/>
      <c r="KA3"/>
      <c r="KB3"/>
      <c r="KC3"/>
      <c r="KD3"/>
      <c r="KE3"/>
      <c r="KF3"/>
      <c r="KG3"/>
      <c r="KH3"/>
      <c r="KI3"/>
      <c r="KJ3"/>
      <c r="KK3"/>
      <c r="KL3"/>
      <c r="KM3"/>
      <c r="KN3"/>
      <c r="KO3"/>
      <c r="KP3"/>
      <c r="KQ3"/>
      <c r="KR3"/>
      <c r="KS3"/>
      <c r="KT3"/>
      <c r="KU3"/>
      <c r="KV3"/>
      <c r="KW3"/>
      <c r="KX3"/>
      <c r="KY3"/>
      <c r="KZ3"/>
      <c r="LA3"/>
      <c r="LB3"/>
      <c r="LC3"/>
      <c r="LD3"/>
      <c r="LE3"/>
      <c r="LF3"/>
      <c r="LG3"/>
      <c r="LH3"/>
      <c r="LI3"/>
      <c r="LJ3"/>
      <c r="LK3"/>
      <c r="LL3"/>
      <c r="LM3"/>
      <c r="LN3"/>
      <c r="LO3"/>
      <c r="LP3"/>
      <c r="LQ3"/>
      <c r="LR3"/>
      <c r="LS3"/>
      <c r="LT3"/>
      <c r="LU3"/>
      <c r="LV3"/>
      <c r="LW3"/>
      <c r="LX3"/>
      <c r="LY3"/>
      <c r="LZ3"/>
      <c r="MA3"/>
      <c r="MB3"/>
      <c r="MC3"/>
      <c r="MD3"/>
      <c r="ME3"/>
      <c r="MF3"/>
      <c r="MG3"/>
      <c r="MH3"/>
      <c r="MI3"/>
      <c r="MJ3"/>
      <c r="MK3"/>
      <c r="ML3"/>
      <c r="MM3"/>
      <c r="MN3"/>
      <c r="MO3"/>
      <c r="MP3"/>
      <c r="MQ3"/>
      <c r="MR3"/>
      <c r="MS3"/>
      <c r="MT3"/>
      <c r="MU3"/>
      <c r="MV3"/>
      <c r="MW3"/>
      <c r="MX3"/>
      <c r="MY3"/>
      <c r="MZ3"/>
      <c r="NA3"/>
      <c r="NB3"/>
      <c r="NC3"/>
      <c r="ND3"/>
      <c r="NE3"/>
      <c r="NF3"/>
      <c r="NG3"/>
      <c r="NH3"/>
      <c r="NI3"/>
      <c r="NJ3"/>
      <c r="NK3"/>
      <c r="NL3"/>
      <c r="NM3"/>
      <c r="NN3"/>
      <c r="NO3"/>
      <c r="NP3"/>
      <c r="NQ3"/>
      <c r="NR3"/>
      <c r="NS3"/>
      <c r="NT3"/>
      <c r="NU3"/>
      <c r="NV3"/>
      <c r="NW3"/>
      <c r="NX3"/>
      <c r="NY3"/>
      <c r="NZ3"/>
      <c r="OA3"/>
      <c r="OB3"/>
      <c r="OC3"/>
      <c r="OD3"/>
      <c r="OE3"/>
      <c r="OF3"/>
      <c r="OG3"/>
      <c r="OH3"/>
      <c r="OI3"/>
      <c r="OJ3"/>
      <c r="OK3"/>
      <c r="OL3"/>
      <c r="OM3"/>
      <c r="ON3"/>
      <c r="OO3"/>
      <c r="OP3"/>
      <c r="OQ3"/>
      <c r="OR3"/>
      <c r="OS3"/>
      <c r="OT3"/>
      <c r="OU3"/>
      <c r="OV3"/>
      <c r="OW3"/>
      <c r="OX3"/>
      <c r="OY3"/>
      <c r="OZ3"/>
      <c r="PA3"/>
      <c r="PB3"/>
      <c r="PC3"/>
      <c r="PD3"/>
      <c r="PE3"/>
      <c r="PF3"/>
      <c r="PG3"/>
      <c r="PH3"/>
      <c r="PI3"/>
      <c r="PJ3"/>
      <c r="PK3"/>
      <c r="PL3"/>
      <c r="PM3"/>
      <c r="PN3"/>
      <c r="PO3"/>
      <c r="PP3"/>
      <c r="PQ3"/>
      <c r="PR3"/>
      <c r="PS3"/>
      <c r="PT3"/>
      <c r="PU3"/>
      <c r="PV3"/>
      <c r="PW3"/>
      <c r="PX3"/>
      <c r="PY3"/>
    </row>
    <row r="4" spans="1:446" s="10" customFormat="1" x14ac:dyDescent="0.35">
      <c r="A4" s="15"/>
      <c r="B4" s="15"/>
      <c r="C4" s="21"/>
      <c r="D4" s="60"/>
      <c r="E4" s="266" t="str">
        <f xml:space="preserve"> Time!E$42</f>
        <v>Contract year</v>
      </c>
      <c r="F4" s="350">
        <f xml:space="preserve"> Check!$F$21</f>
        <v>0</v>
      </c>
      <c r="G4" s="121" t="s">
        <v>24</v>
      </c>
      <c r="H4" s="2"/>
      <c r="I4" s="16"/>
      <c r="J4" s="266">
        <f xml:space="preserve"> Time!J$42</f>
        <v>2020</v>
      </c>
      <c r="K4" s="266">
        <f xml:space="preserve"> Time!K$42</f>
        <v>2020</v>
      </c>
      <c r="L4" s="266">
        <f xml:space="preserve"> Time!L$42</f>
        <v>2020</v>
      </c>
      <c r="M4" s="266">
        <f xml:space="preserve"> Time!M$42</f>
        <v>2021</v>
      </c>
      <c r="N4" s="266">
        <f xml:space="preserve"> Time!N$42</f>
        <v>2021</v>
      </c>
      <c r="O4" s="266">
        <f xml:space="preserve"> Time!O$42</f>
        <v>2021</v>
      </c>
      <c r="P4" s="266">
        <f xml:space="preserve"> Time!P$42</f>
        <v>2021</v>
      </c>
      <c r="Q4" s="266">
        <f xml:space="preserve"> Time!Q$42</f>
        <v>2022</v>
      </c>
      <c r="R4" s="266">
        <f xml:space="preserve"> Time!R$42</f>
        <v>2022</v>
      </c>
      <c r="S4" s="266">
        <f xml:space="preserve"> Time!S$42</f>
        <v>2022</v>
      </c>
      <c r="T4" s="266">
        <f xml:space="preserve"> Time!T$42</f>
        <v>2022</v>
      </c>
      <c r="U4" s="266">
        <f xml:space="preserve"> Time!U$42</f>
        <v>2023</v>
      </c>
      <c r="V4" s="266">
        <f xml:space="preserve"> Time!V$42</f>
        <v>2023</v>
      </c>
      <c r="W4" s="266">
        <f xml:space="preserve"> Time!W$42</f>
        <v>2023</v>
      </c>
      <c r="X4" s="266">
        <f xml:space="preserve"> Time!X$42</f>
        <v>2023</v>
      </c>
      <c r="Y4" s="266">
        <f xml:space="preserve"> Time!Y$42</f>
        <v>2024</v>
      </c>
      <c r="Z4" s="266">
        <f xml:space="preserve"> Time!Z$42</f>
        <v>2024</v>
      </c>
      <c r="AA4" s="266">
        <f xml:space="preserve"> Time!AA$42</f>
        <v>2024</v>
      </c>
      <c r="AB4" s="266">
        <f xml:space="preserve"> Time!AB$42</f>
        <v>2024</v>
      </c>
      <c r="AC4" s="266">
        <f xml:space="preserve"> Time!AC$42</f>
        <v>2025</v>
      </c>
      <c r="AD4" s="266">
        <f xml:space="preserve"> Time!AD$42</f>
        <v>2025</v>
      </c>
      <c r="AE4" s="266">
        <f xml:space="preserve"> Time!AE$42</f>
        <v>2025</v>
      </c>
      <c r="AF4" s="266">
        <f xml:space="preserve"> Time!AF$42</f>
        <v>2025</v>
      </c>
      <c r="AG4" s="266">
        <f xml:space="preserve"> Time!AG$42</f>
        <v>2026</v>
      </c>
      <c r="AH4" s="266">
        <f xml:space="preserve"> Time!AH$42</f>
        <v>2026</v>
      </c>
      <c r="AI4" s="266">
        <f xml:space="preserve"> Time!AI$42</f>
        <v>2026</v>
      </c>
      <c r="AJ4" s="266">
        <f xml:space="preserve"> Time!AJ$42</f>
        <v>2026</v>
      </c>
      <c r="AK4" s="266">
        <f xml:space="preserve"> Time!AK$42</f>
        <v>2027</v>
      </c>
      <c r="AL4" s="266">
        <f xml:space="preserve"> Time!AL$42</f>
        <v>2027</v>
      </c>
      <c r="AM4" s="266">
        <f xml:space="preserve"> Time!AM$42</f>
        <v>2027</v>
      </c>
      <c r="AN4" s="266">
        <f xml:space="preserve"> Time!AN$42</f>
        <v>2027</v>
      </c>
      <c r="AO4" s="266">
        <f xml:space="preserve"> Time!AO$42</f>
        <v>2028</v>
      </c>
      <c r="AP4" s="266">
        <f xml:space="preserve"> Time!AP$42</f>
        <v>2028</v>
      </c>
      <c r="AQ4" s="266">
        <f xml:space="preserve"> Time!AQ$42</f>
        <v>2028</v>
      </c>
      <c r="AR4" s="266">
        <f xml:space="preserve"> Time!AR$42</f>
        <v>2028</v>
      </c>
      <c r="AS4" s="266">
        <f xml:space="preserve"> Time!AS$42</f>
        <v>2029</v>
      </c>
      <c r="AT4" s="266">
        <f xml:space="preserve"> Time!AT$42</f>
        <v>2029</v>
      </c>
      <c r="AU4" s="266">
        <f xml:space="preserve"> Time!AU$42</f>
        <v>2029</v>
      </c>
      <c r="AV4" s="266">
        <f xml:space="preserve"> Time!AV$42</f>
        <v>2029</v>
      </c>
      <c r="AW4" s="266">
        <f xml:space="preserve"> Time!AW$42</f>
        <v>2030</v>
      </c>
      <c r="AX4" s="266">
        <f xml:space="preserve"> Time!AX$42</f>
        <v>2030</v>
      </c>
      <c r="AY4" s="266">
        <f xml:space="preserve"> Time!AY$42</f>
        <v>2030</v>
      </c>
      <c r="AZ4" s="266">
        <f xml:space="preserve"> Time!AZ$42</f>
        <v>2030</v>
      </c>
      <c r="BA4" s="266">
        <f xml:space="preserve"> Time!BA$42</f>
        <v>2031</v>
      </c>
      <c r="BB4" s="266">
        <f xml:space="preserve"> Time!BB$42</f>
        <v>2031</v>
      </c>
      <c r="BC4" s="266">
        <f xml:space="preserve"> Time!BC$42</f>
        <v>2031</v>
      </c>
      <c r="BD4" s="266">
        <f xml:space="preserve"> Time!BD$42</f>
        <v>2031</v>
      </c>
      <c r="BE4" s="266">
        <f xml:space="preserve"> Time!BE$42</f>
        <v>2032</v>
      </c>
      <c r="BF4" s="266">
        <f xml:space="preserve"> Time!BF$42</f>
        <v>2032</v>
      </c>
      <c r="BG4" s="266">
        <f xml:space="preserve"> Time!BG$42</f>
        <v>2032</v>
      </c>
      <c r="BH4" s="266">
        <f xml:space="preserve"> Time!BH$42</f>
        <v>2032</v>
      </c>
      <c r="BI4" s="266">
        <f xml:space="preserve"> Time!BI$42</f>
        <v>2033</v>
      </c>
      <c r="BJ4" s="266">
        <f xml:space="preserve"> Time!BJ$42</f>
        <v>2033</v>
      </c>
      <c r="BK4" s="266">
        <f xml:space="preserve"> Time!BK$42</f>
        <v>2033</v>
      </c>
      <c r="BL4" s="266">
        <f xml:space="preserve"> Time!BL$42</f>
        <v>2033</v>
      </c>
      <c r="BM4" s="266">
        <f xml:space="preserve"> Time!BM$42</f>
        <v>2034</v>
      </c>
      <c r="BN4" s="266">
        <f xml:space="preserve"> Time!BN$42</f>
        <v>2034</v>
      </c>
      <c r="BO4" s="266">
        <f xml:space="preserve"> Time!BO$42</f>
        <v>2034</v>
      </c>
      <c r="BP4" s="266">
        <f xml:space="preserve"> Time!BP$42</f>
        <v>2034</v>
      </c>
      <c r="BQ4" s="266">
        <f xml:space="preserve"> Time!BQ$42</f>
        <v>2035</v>
      </c>
      <c r="BR4" s="266">
        <f xml:space="preserve"> Time!BR$42</f>
        <v>2035</v>
      </c>
      <c r="BS4" s="266">
        <f xml:space="preserve"> Time!BS$42</f>
        <v>2035</v>
      </c>
      <c r="BT4" s="266">
        <f xml:space="preserve"> Time!BT$42</f>
        <v>2035</v>
      </c>
      <c r="BU4" s="266">
        <f xml:space="preserve"> Time!BU$42</f>
        <v>2036</v>
      </c>
      <c r="BV4" s="266">
        <f xml:space="preserve"> Time!BV$42</f>
        <v>2036</v>
      </c>
      <c r="BW4" s="266">
        <f xml:space="preserve"> Time!BW$42</f>
        <v>2036</v>
      </c>
      <c r="BX4" s="266">
        <f xml:space="preserve"> Time!BX$42</f>
        <v>2036</v>
      </c>
      <c r="BY4" s="266">
        <f xml:space="preserve"> Time!BY$42</f>
        <v>2037</v>
      </c>
      <c r="BZ4" s="266">
        <f xml:space="preserve"> Time!BZ$42</f>
        <v>2037</v>
      </c>
      <c r="CA4" s="266">
        <f xml:space="preserve"> Time!CA$42</f>
        <v>2037</v>
      </c>
      <c r="CB4" s="266">
        <f xml:space="preserve"> Time!CB$42</f>
        <v>2037</v>
      </c>
      <c r="CC4" s="266">
        <f xml:space="preserve"> Time!CC$42</f>
        <v>2038</v>
      </c>
      <c r="CD4" s="266">
        <f xml:space="preserve"> Time!CD$42</f>
        <v>2038</v>
      </c>
      <c r="CE4" s="266">
        <f xml:space="preserve"> Time!CE$42</f>
        <v>2038</v>
      </c>
      <c r="CF4" s="266">
        <f xml:space="preserve"> Time!CF$42</f>
        <v>2038</v>
      </c>
      <c r="CG4" s="266">
        <f xml:space="preserve"> Time!CG$42</f>
        <v>2039</v>
      </c>
      <c r="CH4" s="266">
        <f xml:space="preserve"> Time!CH$42</f>
        <v>2039</v>
      </c>
      <c r="CI4" s="266">
        <f xml:space="preserve"> Time!CI$42</f>
        <v>2039</v>
      </c>
      <c r="CJ4" s="266">
        <f xml:space="preserve"> Time!CJ$42</f>
        <v>2039</v>
      </c>
      <c r="CK4" s="266">
        <f xml:space="preserve"> Time!CK$42</f>
        <v>2040</v>
      </c>
      <c r="CL4" s="266">
        <f xml:space="preserve"> Time!CL$42</f>
        <v>2040</v>
      </c>
      <c r="CM4" s="266">
        <f xml:space="preserve"> Time!CM$42</f>
        <v>2040</v>
      </c>
      <c r="CN4" s="266">
        <f xml:space="preserve"> Time!CN$42</f>
        <v>2040</v>
      </c>
      <c r="CO4" s="266">
        <f xml:space="preserve"> Time!CO$42</f>
        <v>2041</v>
      </c>
      <c r="CP4" s="266">
        <f xml:space="preserve"> Time!CP$42</f>
        <v>2041</v>
      </c>
      <c r="CQ4" s="266">
        <f xml:space="preserve"> Time!CQ$42</f>
        <v>2041</v>
      </c>
      <c r="CR4" s="266">
        <f xml:space="preserve"> Time!CR$42</f>
        <v>2041</v>
      </c>
      <c r="CS4" s="266">
        <f xml:space="preserve"> Time!CS$42</f>
        <v>2042</v>
      </c>
      <c r="CT4" s="266">
        <f xml:space="preserve"> Time!CT$42</f>
        <v>2042</v>
      </c>
      <c r="CU4" s="266">
        <f xml:space="preserve"> Time!CU$42</f>
        <v>2042</v>
      </c>
      <c r="CV4" s="266">
        <f xml:space="preserve"> Time!CV$42</f>
        <v>2042</v>
      </c>
      <c r="CW4" s="266">
        <f xml:space="preserve"> Time!CW$42</f>
        <v>2043</v>
      </c>
      <c r="CX4" s="266">
        <f xml:space="preserve"> Time!CX$42</f>
        <v>2043</v>
      </c>
      <c r="CY4" s="266">
        <f xml:space="preserve"> Time!CY$42</f>
        <v>2043</v>
      </c>
      <c r="CZ4" s="266">
        <f xml:space="preserve"> Time!CZ$42</f>
        <v>2043</v>
      </c>
      <c r="DA4" s="266">
        <f xml:space="preserve"> Time!DA$42</f>
        <v>2044</v>
      </c>
      <c r="DB4" s="266">
        <f xml:space="preserve"> Time!DB$42</f>
        <v>2044</v>
      </c>
      <c r="DC4" s="266">
        <f xml:space="preserve"> Time!DC$42</f>
        <v>2044</v>
      </c>
      <c r="DD4" s="266">
        <f xml:space="preserve"> Time!DD$42</f>
        <v>2044</v>
      </c>
      <c r="DE4" s="266">
        <f xml:space="preserve"> Time!DE$42</f>
        <v>2045</v>
      </c>
      <c r="DF4" s="266">
        <f xml:space="preserve"> Time!DF$42</f>
        <v>2045</v>
      </c>
      <c r="DG4" s="266">
        <f xml:space="preserve"> Time!DG$42</f>
        <v>2045</v>
      </c>
      <c r="DH4" s="266">
        <f xml:space="preserve"> Time!DH$42</f>
        <v>2045</v>
      </c>
      <c r="DI4" s="266">
        <f xml:space="preserve"> Time!DI$42</f>
        <v>2046</v>
      </c>
      <c r="DJ4" s="266">
        <f xml:space="preserve"> Time!DJ$42</f>
        <v>2046</v>
      </c>
      <c r="DK4" s="266">
        <f xml:space="preserve"> Time!DK$42</f>
        <v>2046</v>
      </c>
      <c r="DL4" s="266">
        <f xml:space="preserve"> Time!DL$42</f>
        <v>2046</v>
      </c>
      <c r="DM4" s="266">
        <f xml:space="preserve"> Time!DM$42</f>
        <v>2047</v>
      </c>
      <c r="DN4" s="266">
        <f xml:space="preserve"> Time!DN$42</f>
        <v>2047</v>
      </c>
      <c r="DO4" s="266">
        <f xml:space="preserve"> Time!DO$42</f>
        <v>2047</v>
      </c>
      <c r="DP4" s="266">
        <f xml:space="preserve"> Time!DP$42</f>
        <v>2047</v>
      </c>
      <c r="DQ4" s="266">
        <f xml:space="preserve"> Time!DQ$42</f>
        <v>2048</v>
      </c>
      <c r="DR4" s="266">
        <f xml:space="preserve"> Time!DR$42</f>
        <v>2048</v>
      </c>
      <c r="DS4" s="266">
        <f xml:space="preserve"> Time!DS$42</f>
        <v>2048</v>
      </c>
      <c r="DT4" s="266">
        <f xml:space="preserve"> Time!DT$42</f>
        <v>2048</v>
      </c>
      <c r="DU4" s="266">
        <f xml:space="preserve"> Time!DU$42</f>
        <v>2049</v>
      </c>
      <c r="DV4" s="266">
        <f xml:space="preserve"> Time!DV$42</f>
        <v>2049</v>
      </c>
      <c r="DW4" s="266">
        <f xml:space="preserve"> Time!DW$42</f>
        <v>2049</v>
      </c>
      <c r="DX4" s="266">
        <f xml:space="preserve"> Time!DX$42</f>
        <v>2049</v>
      </c>
      <c r="DY4" s="266">
        <f xml:space="preserve"> Time!DY$42</f>
        <v>2050</v>
      </c>
      <c r="DZ4" s="266">
        <f xml:space="preserve"> Time!DZ$42</f>
        <v>2050</v>
      </c>
      <c r="EA4" s="266">
        <f xml:space="preserve"> Time!EA$42</f>
        <v>2050</v>
      </c>
      <c r="EB4" s="266">
        <f xml:space="preserve"> Time!EB$42</f>
        <v>2050</v>
      </c>
      <c r="EC4" s="266">
        <f xml:space="preserve"> Time!EC$42</f>
        <v>2051</v>
      </c>
      <c r="ED4" s="266">
        <f xml:space="preserve"> Time!ED$42</f>
        <v>2051</v>
      </c>
      <c r="EE4" s="266">
        <f xml:space="preserve"> Time!EE$42</f>
        <v>2051</v>
      </c>
      <c r="EF4" s="266">
        <f xml:space="preserve"> Time!EF$42</f>
        <v>2051</v>
      </c>
      <c r="EG4" s="266">
        <f xml:space="preserve"> Time!EG$42</f>
        <v>2052</v>
      </c>
      <c r="EH4" s="266">
        <f xml:space="preserve"> Time!EH$42</f>
        <v>2052</v>
      </c>
      <c r="EI4" s="266">
        <f xml:space="preserve"> Time!EI$42</f>
        <v>2052</v>
      </c>
      <c r="EJ4" s="266">
        <f xml:space="preserve"> Time!EJ$42</f>
        <v>2052</v>
      </c>
      <c r="EK4" s="266">
        <f xml:space="preserve"> Time!EK$42</f>
        <v>2053</v>
      </c>
      <c r="EL4" s="266">
        <f xml:space="preserve"> Time!EL$42</f>
        <v>2053</v>
      </c>
      <c r="EM4" s="266">
        <f xml:space="preserve"> Time!EM$42</f>
        <v>2053</v>
      </c>
      <c r="EN4" s="266">
        <f xml:space="preserve"> Time!EN$42</f>
        <v>2053</v>
      </c>
      <c r="EO4" s="266">
        <f xml:space="preserve"> Time!EO$42</f>
        <v>2054</v>
      </c>
      <c r="EP4" s="266">
        <f xml:space="preserve"> Time!EP$42</f>
        <v>2054</v>
      </c>
      <c r="EQ4" s="266">
        <f xml:space="preserve"> Time!EQ$42</f>
        <v>2054</v>
      </c>
      <c r="ER4" s="266">
        <f xml:space="preserve"> Time!ER$42</f>
        <v>2054</v>
      </c>
      <c r="ES4" s="266">
        <f xml:space="preserve"> Time!ES$42</f>
        <v>2055</v>
      </c>
      <c r="ET4" s="266">
        <f xml:space="preserve"> Time!ET$42</f>
        <v>2055</v>
      </c>
      <c r="EU4" s="266">
        <f xml:space="preserve"> Time!EU$42</f>
        <v>2055</v>
      </c>
      <c r="EV4" s="266">
        <f xml:space="preserve"> Time!EV$42</f>
        <v>2055</v>
      </c>
      <c r="EW4" s="266">
        <f xml:space="preserve"> Time!EW$42</f>
        <v>2056</v>
      </c>
      <c r="EX4" s="266">
        <f xml:space="preserve"> Time!EX$42</f>
        <v>2056</v>
      </c>
      <c r="EY4" s="266">
        <f xml:space="preserve"> Time!EY$42</f>
        <v>2056</v>
      </c>
      <c r="EZ4" s="266">
        <f xml:space="preserve"> Time!EZ$42</f>
        <v>2056</v>
      </c>
      <c r="FA4" s="266">
        <f xml:space="preserve"> Time!FA$42</f>
        <v>2057</v>
      </c>
      <c r="FB4" s="266">
        <f xml:space="preserve"> Time!FB$42</f>
        <v>2057</v>
      </c>
      <c r="FC4" s="266">
        <f xml:space="preserve"> Time!FC$42</f>
        <v>2057</v>
      </c>
      <c r="FD4" s="266">
        <f xml:space="preserve"> Time!FD$42</f>
        <v>2057</v>
      </c>
      <c r="FE4" s="266">
        <f xml:space="preserve"> Time!FE$42</f>
        <v>2058</v>
      </c>
      <c r="FF4" s="266">
        <f xml:space="preserve"> Time!FF$42</f>
        <v>2058</v>
      </c>
      <c r="FG4" s="266">
        <f xml:space="preserve"> Time!FG$42</f>
        <v>2058</v>
      </c>
      <c r="FH4" s="266">
        <f xml:space="preserve"> Time!FH$42</f>
        <v>2058</v>
      </c>
      <c r="FI4" s="266">
        <f xml:space="preserve"> Time!FI$42</f>
        <v>2059</v>
      </c>
      <c r="FJ4" s="266">
        <f xml:space="preserve"> Time!FJ$42</f>
        <v>2059</v>
      </c>
      <c r="FK4" s="266">
        <f xml:space="preserve"> Time!FK$42</f>
        <v>2059</v>
      </c>
      <c r="FL4" s="266">
        <f xml:space="preserve"> Time!FL$42</f>
        <v>2059</v>
      </c>
      <c r="FM4" s="266">
        <f xml:space="preserve"> Time!FM$42</f>
        <v>2060</v>
      </c>
      <c r="FN4" s="266">
        <f xml:space="preserve"> Time!FN$42</f>
        <v>2060</v>
      </c>
      <c r="FO4" s="266">
        <f xml:space="preserve"> Time!FO$42</f>
        <v>2060</v>
      </c>
      <c r="FP4" s="266">
        <f xml:space="preserve"> Time!FP$42</f>
        <v>2060</v>
      </c>
      <c r="FQ4" s="266">
        <f xml:space="preserve"> Time!FQ$42</f>
        <v>2061</v>
      </c>
      <c r="FR4" s="266">
        <f xml:space="preserve"> Time!FR$42</f>
        <v>2061</v>
      </c>
      <c r="FS4" s="266">
        <f xml:space="preserve"> Time!FS$42</f>
        <v>2061</v>
      </c>
      <c r="FT4" s="266">
        <f xml:space="preserve"> Time!FT$42</f>
        <v>2061</v>
      </c>
      <c r="FU4" s="266">
        <f xml:space="preserve"> Time!FU$42</f>
        <v>2062</v>
      </c>
      <c r="FV4" s="266">
        <f xml:space="preserve"> Time!FV$42</f>
        <v>2062</v>
      </c>
      <c r="FW4" s="266">
        <f xml:space="preserve"> Time!FW$42</f>
        <v>2062</v>
      </c>
      <c r="FX4" s="266">
        <f xml:space="preserve"> Time!FX$42</f>
        <v>2062</v>
      </c>
      <c r="FY4" s="266">
        <f xml:space="preserve"> Time!FY$42</f>
        <v>2063</v>
      </c>
      <c r="FZ4" s="266">
        <f xml:space="preserve"> Time!FZ$42</f>
        <v>2063</v>
      </c>
      <c r="GA4" s="266">
        <f xml:space="preserve"> Time!GA$42</f>
        <v>2063</v>
      </c>
      <c r="GB4" s="266">
        <f xml:space="preserve"> Time!GB$42</f>
        <v>2063</v>
      </c>
      <c r="GC4" s="266">
        <f xml:space="preserve"> Time!GC$42</f>
        <v>2064</v>
      </c>
      <c r="GD4" s="266">
        <f xml:space="preserve"> Time!GD$42</f>
        <v>2064</v>
      </c>
      <c r="GE4" s="266">
        <f xml:space="preserve"> Time!GE$42</f>
        <v>2064</v>
      </c>
      <c r="GF4" s="266">
        <f xml:space="preserve"> Time!GF$42</f>
        <v>2064</v>
      </c>
      <c r="GG4" s="266">
        <f xml:space="preserve"> Time!GG$42</f>
        <v>2065</v>
      </c>
      <c r="GH4" s="266">
        <f xml:space="preserve"> Time!GH$42</f>
        <v>2065</v>
      </c>
      <c r="GI4" s="266">
        <f xml:space="preserve"> Time!GI$42</f>
        <v>2065</v>
      </c>
      <c r="GJ4" s="266">
        <f xml:space="preserve"> Time!GJ$42</f>
        <v>2065</v>
      </c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  <c r="HE4"/>
      <c r="HF4"/>
      <c r="HG4"/>
      <c r="HH4"/>
      <c r="HI4"/>
      <c r="HJ4"/>
      <c r="HK4"/>
      <c r="HL4"/>
      <c r="HM4"/>
      <c r="HN4"/>
      <c r="HO4"/>
      <c r="HP4"/>
      <c r="HQ4"/>
      <c r="HR4"/>
      <c r="HS4"/>
      <c r="HT4"/>
      <c r="HU4"/>
      <c r="HV4"/>
      <c r="HW4"/>
      <c r="HX4"/>
      <c r="HY4"/>
      <c r="HZ4"/>
      <c r="IA4"/>
      <c r="IB4"/>
      <c r="IC4"/>
      <c r="ID4"/>
      <c r="IE4"/>
      <c r="IF4"/>
      <c r="IG4"/>
      <c r="IH4"/>
      <c r="II4"/>
      <c r="IJ4"/>
      <c r="IK4"/>
      <c r="IL4"/>
      <c r="IM4"/>
      <c r="IN4"/>
      <c r="IO4"/>
      <c r="IP4"/>
      <c r="IQ4"/>
      <c r="IR4"/>
      <c r="IS4"/>
      <c r="IT4"/>
      <c r="IU4"/>
      <c r="IV4"/>
      <c r="IW4"/>
      <c r="IX4"/>
      <c r="IY4"/>
      <c r="IZ4"/>
      <c r="JA4"/>
      <c r="JB4"/>
      <c r="JC4"/>
      <c r="JD4"/>
      <c r="JE4"/>
      <c r="JF4"/>
      <c r="JG4"/>
      <c r="JH4"/>
      <c r="JI4"/>
      <c r="JJ4"/>
      <c r="JK4"/>
      <c r="JL4"/>
      <c r="JM4"/>
      <c r="JN4"/>
      <c r="JO4"/>
      <c r="JP4"/>
      <c r="JQ4"/>
      <c r="JR4"/>
      <c r="JS4"/>
      <c r="JT4"/>
      <c r="JU4"/>
      <c r="JV4"/>
      <c r="JW4"/>
      <c r="JX4"/>
      <c r="JY4"/>
      <c r="JZ4"/>
      <c r="KA4"/>
      <c r="KB4"/>
      <c r="KC4"/>
      <c r="KD4"/>
      <c r="KE4"/>
      <c r="KF4"/>
      <c r="KG4"/>
      <c r="KH4"/>
      <c r="KI4"/>
      <c r="KJ4"/>
      <c r="KK4"/>
      <c r="KL4"/>
      <c r="KM4"/>
      <c r="KN4"/>
      <c r="KO4"/>
      <c r="KP4"/>
      <c r="KQ4"/>
      <c r="KR4"/>
      <c r="KS4"/>
      <c r="KT4"/>
      <c r="KU4"/>
      <c r="KV4"/>
      <c r="KW4"/>
      <c r="KX4"/>
      <c r="KY4"/>
      <c r="KZ4"/>
      <c r="LA4"/>
      <c r="LB4"/>
      <c r="LC4"/>
      <c r="LD4"/>
      <c r="LE4"/>
      <c r="LF4"/>
      <c r="LG4"/>
      <c r="LH4"/>
      <c r="LI4"/>
      <c r="LJ4"/>
      <c r="LK4"/>
      <c r="LL4"/>
      <c r="LM4"/>
      <c r="LN4"/>
      <c r="LO4"/>
      <c r="LP4"/>
      <c r="LQ4"/>
      <c r="LR4"/>
      <c r="LS4"/>
      <c r="LT4"/>
      <c r="LU4"/>
      <c r="LV4"/>
      <c r="LW4"/>
      <c r="LX4"/>
      <c r="LY4"/>
      <c r="LZ4"/>
      <c r="MA4"/>
      <c r="MB4"/>
      <c r="MC4"/>
      <c r="MD4"/>
      <c r="ME4"/>
      <c r="MF4"/>
      <c r="MG4"/>
      <c r="MH4"/>
      <c r="MI4"/>
      <c r="MJ4"/>
      <c r="MK4"/>
      <c r="ML4"/>
      <c r="MM4"/>
      <c r="MN4"/>
      <c r="MO4"/>
      <c r="MP4"/>
      <c r="MQ4"/>
      <c r="MR4"/>
      <c r="MS4"/>
      <c r="MT4"/>
      <c r="MU4"/>
      <c r="MV4"/>
      <c r="MW4"/>
      <c r="MX4"/>
      <c r="MY4"/>
      <c r="MZ4"/>
      <c r="NA4"/>
      <c r="NB4"/>
      <c r="NC4"/>
      <c r="ND4"/>
      <c r="NE4"/>
      <c r="NF4"/>
      <c r="NG4"/>
      <c r="NH4"/>
      <c r="NI4"/>
      <c r="NJ4"/>
      <c r="NK4"/>
      <c r="NL4"/>
      <c r="NM4"/>
      <c r="NN4"/>
      <c r="NO4"/>
      <c r="NP4"/>
      <c r="NQ4"/>
      <c r="NR4"/>
      <c r="NS4"/>
      <c r="NT4"/>
      <c r="NU4"/>
      <c r="NV4"/>
      <c r="NW4"/>
      <c r="NX4"/>
      <c r="NY4"/>
      <c r="NZ4"/>
      <c r="OA4"/>
      <c r="OB4"/>
      <c r="OC4"/>
      <c r="OD4"/>
      <c r="OE4"/>
      <c r="OF4"/>
      <c r="OG4"/>
      <c r="OH4"/>
      <c r="OI4"/>
      <c r="OJ4"/>
      <c r="OK4"/>
      <c r="OL4"/>
      <c r="OM4"/>
      <c r="ON4"/>
      <c r="OO4"/>
      <c r="OP4"/>
      <c r="OQ4"/>
      <c r="OR4"/>
      <c r="OS4"/>
      <c r="OT4"/>
      <c r="OU4"/>
      <c r="OV4"/>
      <c r="OW4"/>
      <c r="OX4"/>
      <c r="OY4"/>
      <c r="OZ4"/>
      <c r="PA4"/>
      <c r="PB4"/>
      <c r="PC4"/>
      <c r="PD4"/>
      <c r="PE4"/>
      <c r="PF4"/>
      <c r="PG4"/>
      <c r="PH4"/>
      <c r="PI4"/>
      <c r="PJ4"/>
      <c r="PK4"/>
      <c r="PL4"/>
      <c r="PM4"/>
      <c r="PN4"/>
      <c r="PO4"/>
      <c r="PP4"/>
      <c r="PQ4"/>
      <c r="PR4"/>
      <c r="PS4"/>
      <c r="PT4"/>
      <c r="PU4"/>
      <c r="PV4"/>
      <c r="PW4"/>
      <c r="PX4"/>
      <c r="PY4"/>
    </row>
    <row r="5" spans="1:446" s="10" customFormat="1" x14ac:dyDescent="0.35">
      <c r="A5" s="15"/>
      <c r="B5" s="15"/>
      <c r="C5" s="21"/>
      <c r="D5" s="60"/>
      <c r="E5" s="2" t="str">
        <f xml:space="preserve"> Time!E$10</f>
        <v>Model column counter</v>
      </c>
      <c r="F5" s="44" t="s">
        <v>19</v>
      </c>
      <c r="G5" s="45" t="s">
        <v>17</v>
      </c>
      <c r="H5" s="44" t="s">
        <v>18</v>
      </c>
      <c r="I5" s="16"/>
      <c r="J5" s="2">
        <f xml:space="preserve"> Time!J$10</f>
        <v>1</v>
      </c>
      <c r="K5" s="2">
        <f xml:space="preserve"> Time!K$10</f>
        <v>2</v>
      </c>
      <c r="L5" s="2">
        <f xml:space="preserve"> Time!L$10</f>
        <v>3</v>
      </c>
      <c r="M5" s="2">
        <f xml:space="preserve"> Time!M$10</f>
        <v>4</v>
      </c>
      <c r="N5" s="2">
        <f xml:space="preserve"> Time!N$10</f>
        <v>5</v>
      </c>
      <c r="O5" s="2">
        <f xml:space="preserve"> Time!O$10</f>
        <v>6</v>
      </c>
      <c r="P5" s="2">
        <f xml:space="preserve"> Time!P$10</f>
        <v>7</v>
      </c>
      <c r="Q5" s="2">
        <f xml:space="preserve"> Time!Q$10</f>
        <v>8</v>
      </c>
      <c r="R5" s="2">
        <f xml:space="preserve"> Time!R$10</f>
        <v>9</v>
      </c>
      <c r="S5" s="2">
        <f xml:space="preserve"> Time!S$10</f>
        <v>10</v>
      </c>
      <c r="T5" s="2">
        <f xml:space="preserve"> Time!T$10</f>
        <v>11</v>
      </c>
      <c r="U5" s="2">
        <f xml:space="preserve"> Time!U$10</f>
        <v>12</v>
      </c>
      <c r="V5" s="2">
        <f xml:space="preserve"> Time!V$10</f>
        <v>13</v>
      </c>
      <c r="W5" s="2">
        <f xml:space="preserve"> Time!W$10</f>
        <v>14</v>
      </c>
      <c r="X5" s="2">
        <f xml:space="preserve"> Time!X$10</f>
        <v>15</v>
      </c>
      <c r="Y5" s="2">
        <f xml:space="preserve"> Time!Y$10</f>
        <v>16</v>
      </c>
      <c r="Z5" s="2">
        <f xml:space="preserve"> Time!Z$10</f>
        <v>17</v>
      </c>
      <c r="AA5" s="2">
        <f xml:space="preserve"> Time!AA$10</f>
        <v>18</v>
      </c>
      <c r="AB5" s="2">
        <f xml:space="preserve"> Time!AB$10</f>
        <v>19</v>
      </c>
      <c r="AC5" s="2">
        <f xml:space="preserve"> Time!AC$10</f>
        <v>20</v>
      </c>
      <c r="AD5" s="2">
        <f xml:space="preserve"> Time!AD$10</f>
        <v>21</v>
      </c>
      <c r="AE5" s="2">
        <f xml:space="preserve"> Time!AE$10</f>
        <v>22</v>
      </c>
      <c r="AF5" s="2">
        <f xml:space="preserve"> Time!AF$10</f>
        <v>23</v>
      </c>
      <c r="AG5" s="2">
        <f xml:space="preserve"> Time!AG$10</f>
        <v>24</v>
      </c>
      <c r="AH5" s="2">
        <f xml:space="preserve"> Time!AH$10</f>
        <v>25</v>
      </c>
      <c r="AI5" s="2">
        <f xml:space="preserve"> Time!AI$10</f>
        <v>26</v>
      </c>
      <c r="AJ5" s="2">
        <f xml:space="preserve"> Time!AJ$10</f>
        <v>27</v>
      </c>
      <c r="AK5" s="2">
        <f xml:space="preserve"> Time!AK$10</f>
        <v>28</v>
      </c>
      <c r="AL5" s="2">
        <f xml:space="preserve"> Time!AL$10</f>
        <v>29</v>
      </c>
      <c r="AM5" s="2">
        <f xml:space="preserve"> Time!AM$10</f>
        <v>30</v>
      </c>
      <c r="AN5" s="2">
        <f xml:space="preserve"> Time!AN$10</f>
        <v>31</v>
      </c>
      <c r="AO5" s="2">
        <f xml:space="preserve"> Time!AO$10</f>
        <v>32</v>
      </c>
      <c r="AP5" s="2">
        <f xml:space="preserve"> Time!AP$10</f>
        <v>33</v>
      </c>
      <c r="AQ5" s="2">
        <f xml:space="preserve"> Time!AQ$10</f>
        <v>34</v>
      </c>
      <c r="AR5" s="2">
        <f xml:space="preserve"> Time!AR$10</f>
        <v>35</v>
      </c>
      <c r="AS5" s="2">
        <f xml:space="preserve"> Time!AS$10</f>
        <v>36</v>
      </c>
      <c r="AT5" s="2">
        <f xml:space="preserve"> Time!AT$10</f>
        <v>37</v>
      </c>
      <c r="AU5" s="2">
        <f xml:space="preserve"> Time!AU$10</f>
        <v>38</v>
      </c>
      <c r="AV5" s="2">
        <f xml:space="preserve"> Time!AV$10</f>
        <v>39</v>
      </c>
      <c r="AW5" s="2">
        <f xml:space="preserve"> Time!AW$10</f>
        <v>40</v>
      </c>
      <c r="AX5" s="2">
        <f xml:space="preserve"> Time!AX$10</f>
        <v>41</v>
      </c>
      <c r="AY5" s="2">
        <f xml:space="preserve"> Time!AY$10</f>
        <v>42</v>
      </c>
      <c r="AZ5" s="2">
        <f xml:space="preserve"> Time!AZ$10</f>
        <v>43</v>
      </c>
      <c r="BA5" s="2">
        <f xml:space="preserve"> Time!BA$10</f>
        <v>44</v>
      </c>
      <c r="BB5" s="2">
        <f xml:space="preserve"> Time!BB$10</f>
        <v>45</v>
      </c>
      <c r="BC5" s="2">
        <f xml:space="preserve"> Time!BC$10</f>
        <v>46</v>
      </c>
      <c r="BD5" s="2">
        <f xml:space="preserve"> Time!BD$10</f>
        <v>47</v>
      </c>
      <c r="BE5" s="2">
        <f xml:space="preserve"> Time!BE$10</f>
        <v>48</v>
      </c>
      <c r="BF5" s="2">
        <f xml:space="preserve"> Time!BF$10</f>
        <v>49</v>
      </c>
      <c r="BG5" s="2">
        <f xml:space="preserve"> Time!BG$10</f>
        <v>50</v>
      </c>
      <c r="BH5" s="2">
        <f xml:space="preserve"> Time!BH$10</f>
        <v>51</v>
      </c>
      <c r="BI5" s="2">
        <f xml:space="preserve"> Time!BI$10</f>
        <v>52</v>
      </c>
      <c r="BJ5" s="2">
        <f xml:space="preserve"> Time!BJ$10</f>
        <v>53</v>
      </c>
      <c r="BK5" s="2">
        <f xml:space="preserve"> Time!BK$10</f>
        <v>54</v>
      </c>
      <c r="BL5" s="2">
        <f xml:space="preserve"> Time!BL$10</f>
        <v>55</v>
      </c>
      <c r="BM5" s="2">
        <f xml:space="preserve"> Time!BM$10</f>
        <v>56</v>
      </c>
      <c r="BN5" s="2">
        <f xml:space="preserve"> Time!BN$10</f>
        <v>57</v>
      </c>
      <c r="BO5" s="2">
        <f xml:space="preserve"> Time!BO$10</f>
        <v>58</v>
      </c>
      <c r="BP5" s="2">
        <f xml:space="preserve"> Time!BP$10</f>
        <v>59</v>
      </c>
      <c r="BQ5" s="2">
        <f xml:space="preserve"> Time!BQ$10</f>
        <v>60</v>
      </c>
      <c r="BR5" s="2">
        <f xml:space="preserve"> Time!BR$10</f>
        <v>61</v>
      </c>
      <c r="BS5" s="2">
        <f xml:space="preserve"> Time!BS$10</f>
        <v>62</v>
      </c>
      <c r="BT5" s="2">
        <f xml:space="preserve"> Time!BT$10</f>
        <v>63</v>
      </c>
      <c r="BU5" s="2">
        <f xml:space="preserve"> Time!BU$10</f>
        <v>64</v>
      </c>
      <c r="BV5" s="2">
        <f xml:space="preserve"> Time!BV$10</f>
        <v>65</v>
      </c>
      <c r="BW5" s="2">
        <f xml:space="preserve"> Time!BW$10</f>
        <v>66</v>
      </c>
      <c r="BX5" s="2">
        <f xml:space="preserve"> Time!BX$10</f>
        <v>67</v>
      </c>
      <c r="BY5" s="2">
        <f xml:space="preserve"> Time!BY$10</f>
        <v>68</v>
      </c>
      <c r="BZ5" s="2">
        <f xml:space="preserve"> Time!BZ$10</f>
        <v>69</v>
      </c>
      <c r="CA5" s="2">
        <f xml:space="preserve"> Time!CA$10</f>
        <v>70</v>
      </c>
      <c r="CB5" s="2">
        <f xml:space="preserve"> Time!CB$10</f>
        <v>71</v>
      </c>
      <c r="CC5" s="2">
        <f xml:space="preserve"> Time!CC$10</f>
        <v>72</v>
      </c>
      <c r="CD5" s="2">
        <f xml:space="preserve"> Time!CD$10</f>
        <v>73</v>
      </c>
      <c r="CE5" s="2">
        <f xml:space="preserve"> Time!CE$10</f>
        <v>74</v>
      </c>
      <c r="CF5" s="2">
        <f xml:space="preserve"> Time!CF$10</f>
        <v>75</v>
      </c>
      <c r="CG5" s="2">
        <f xml:space="preserve"> Time!CG$10</f>
        <v>76</v>
      </c>
      <c r="CH5" s="2">
        <f xml:space="preserve"> Time!CH$10</f>
        <v>77</v>
      </c>
      <c r="CI5" s="2">
        <f xml:space="preserve"> Time!CI$10</f>
        <v>78</v>
      </c>
      <c r="CJ5" s="2">
        <f xml:space="preserve"> Time!CJ$10</f>
        <v>79</v>
      </c>
      <c r="CK5" s="2">
        <f xml:space="preserve"> Time!CK$10</f>
        <v>80</v>
      </c>
      <c r="CL5" s="2">
        <f xml:space="preserve"> Time!CL$10</f>
        <v>81</v>
      </c>
      <c r="CM5" s="2">
        <f xml:space="preserve"> Time!CM$10</f>
        <v>82</v>
      </c>
      <c r="CN5" s="2">
        <f xml:space="preserve"> Time!CN$10</f>
        <v>83</v>
      </c>
      <c r="CO5" s="2">
        <f xml:space="preserve"> Time!CO$10</f>
        <v>84</v>
      </c>
      <c r="CP5" s="2">
        <f xml:space="preserve"> Time!CP$10</f>
        <v>85</v>
      </c>
      <c r="CQ5" s="2">
        <f xml:space="preserve"> Time!CQ$10</f>
        <v>86</v>
      </c>
      <c r="CR5" s="2">
        <f xml:space="preserve"> Time!CR$10</f>
        <v>87</v>
      </c>
      <c r="CS5" s="2">
        <f xml:space="preserve"> Time!CS$10</f>
        <v>88</v>
      </c>
      <c r="CT5" s="2">
        <f xml:space="preserve"> Time!CT$10</f>
        <v>89</v>
      </c>
      <c r="CU5" s="2">
        <f xml:space="preserve"> Time!CU$10</f>
        <v>90</v>
      </c>
      <c r="CV5" s="2">
        <f xml:space="preserve"> Time!CV$10</f>
        <v>91</v>
      </c>
      <c r="CW5" s="2">
        <f xml:space="preserve"> Time!CW$10</f>
        <v>92</v>
      </c>
      <c r="CX5" s="2">
        <f xml:space="preserve"> Time!CX$10</f>
        <v>93</v>
      </c>
      <c r="CY5" s="2">
        <f xml:space="preserve"> Time!CY$10</f>
        <v>94</v>
      </c>
      <c r="CZ5" s="2">
        <f xml:space="preserve"> Time!CZ$10</f>
        <v>95</v>
      </c>
      <c r="DA5" s="2">
        <f xml:space="preserve"> Time!DA$10</f>
        <v>96</v>
      </c>
      <c r="DB5" s="2">
        <f xml:space="preserve"> Time!DB$10</f>
        <v>97</v>
      </c>
      <c r="DC5" s="2">
        <f xml:space="preserve"> Time!DC$10</f>
        <v>98</v>
      </c>
      <c r="DD5" s="2">
        <f xml:space="preserve"> Time!DD$10</f>
        <v>99</v>
      </c>
      <c r="DE5" s="2">
        <f xml:space="preserve"> Time!DE$10</f>
        <v>100</v>
      </c>
      <c r="DF5" s="2">
        <f xml:space="preserve"> Time!DF$10</f>
        <v>101</v>
      </c>
      <c r="DG5" s="2">
        <f xml:space="preserve"> Time!DG$10</f>
        <v>102</v>
      </c>
      <c r="DH5" s="2">
        <f xml:space="preserve"> Time!DH$10</f>
        <v>103</v>
      </c>
      <c r="DI5" s="2">
        <f xml:space="preserve"> Time!DI$10</f>
        <v>104</v>
      </c>
      <c r="DJ5" s="2">
        <f xml:space="preserve"> Time!DJ$10</f>
        <v>105</v>
      </c>
      <c r="DK5" s="2">
        <f xml:space="preserve"> Time!DK$10</f>
        <v>106</v>
      </c>
      <c r="DL5" s="2">
        <f xml:space="preserve"> Time!DL$10</f>
        <v>107</v>
      </c>
      <c r="DM5" s="2">
        <f xml:space="preserve"> Time!DM$10</f>
        <v>108</v>
      </c>
      <c r="DN5" s="2">
        <f xml:space="preserve"> Time!DN$10</f>
        <v>109</v>
      </c>
      <c r="DO5" s="2">
        <f xml:space="preserve"> Time!DO$10</f>
        <v>110</v>
      </c>
      <c r="DP5" s="2">
        <f xml:space="preserve"> Time!DP$10</f>
        <v>111</v>
      </c>
      <c r="DQ5" s="2">
        <f xml:space="preserve"> Time!DQ$10</f>
        <v>112</v>
      </c>
      <c r="DR5" s="2">
        <f xml:space="preserve"> Time!DR$10</f>
        <v>113</v>
      </c>
      <c r="DS5" s="2">
        <f xml:space="preserve"> Time!DS$10</f>
        <v>114</v>
      </c>
      <c r="DT5" s="2">
        <f xml:space="preserve"> Time!DT$10</f>
        <v>115</v>
      </c>
      <c r="DU5" s="2">
        <f xml:space="preserve"> Time!DU$10</f>
        <v>116</v>
      </c>
      <c r="DV5" s="2">
        <f xml:space="preserve"> Time!DV$10</f>
        <v>117</v>
      </c>
      <c r="DW5" s="2">
        <f xml:space="preserve"> Time!DW$10</f>
        <v>118</v>
      </c>
      <c r="DX5" s="2">
        <f xml:space="preserve"> Time!DX$10</f>
        <v>119</v>
      </c>
      <c r="DY5" s="2">
        <f xml:space="preserve"> Time!DY$10</f>
        <v>120</v>
      </c>
      <c r="DZ5" s="2">
        <f xml:space="preserve"> Time!DZ$10</f>
        <v>121</v>
      </c>
      <c r="EA5" s="2">
        <f xml:space="preserve"> Time!EA$10</f>
        <v>122</v>
      </c>
      <c r="EB5" s="2">
        <f xml:space="preserve"> Time!EB$10</f>
        <v>123</v>
      </c>
      <c r="EC5" s="2">
        <f xml:space="preserve"> Time!EC$10</f>
        <v>124</v>
      </c>
      <c r="ED5" s="2">
        <f xml:space="preserve"> Time!ED$10</f>
        <v>125</v>
      </c>
      <c r="EE5" s="2">
        <f xml:space="preserve"> Time!EE$10</f>
        <v>126</v>
      </c>
      <c r="EF5" s="2">
        <f xml:space="preserve"> Time!EF$10</f>
        <v>127</v>
      </c>
      <c r="EG5" s="2">
        <f xml:space="preserve"> Time!EG$10</f>
        <v>128</v>
      </c>
      <c r="EH5" s="2">
        <f xml:space="preserve"> Time!EH$10</f>
        <v>129</v>
      </c>
      <c r="EI5" s="2">
        <f xml:space="preserve"> Time!EI$10</f>
        <v>130</v>
      </c>
      <c r="EJ5" s="2">
        <f xml:space="preserve"> Time!EJ$10</f>
        <v>131</v>
      </c>
      <c r="EK5" s="2">
        <f xml:space="preserve"> Time!EK$10</f>
        <v>132</v>
      </c>
      <c r="EL5" s="2">
        <f xml:space="preserve"> Time!EL$10</f>
        <v>133</v>
      </c>
      <c r="EM5" s="2">
        <f xml:space="preserve"> Time!EM$10</f>
        <v>134</v>
      </c>
      <c r="EN5" s="2">
        <f xml:space="preserve"> Time!EN$10</f>
        <v>135</v>
      </c>
      <c r="EO5" s="2">
        <f xml:space="preserve"> Time!EO$10</f>
        <v>136</v>
      </c>
      <c r="EP5" s="2">
        <f xml:space="preserve"> Time!EP$10</f>
        <v>137</v>
      </c>
      <c r="EQ5" s="2">
        <f xml:space="preserve"> Time!EQ$10</f>
        <v>138</v>
      </c>
      <c r="ER5" s="2">
        <f xml:space="preserve"> Time!ER$10</f>
        <v>139</v>
      </c>
      <c r="ES5" s="2">
        <f xml:space="preserve"> Time!ES$10</f>
        <v>140</v>
      </c>
      <c r="ET5" s="2">
        <f xml:space="preserve"> Time!ET$10</f>
        <v>141</v>
      </c>
      <c r="EU5" s="2">
        <f xml:space="preserve"> Time!EU$10</f>
        <v>142</v>
      </c>
      <c r="EV5" s="2">
        <f xml:space="preserve"> Time!EV$10</f>
        <v>143</v>
      </c>
      <c r="EW5" s="2">
        <f xml:space="preserve"> Time!EW$10</f>
        <v>144</v>
      </c>
      <c r="EX5" s="2">
        <f xml:space="preserve"> Time!EX$10</f>
        <v>145</v>
      </c>
      <c r="EY5" s="2">
        <f xml:space="preserve"> Time!EY$10</f>
        <v>146</v>
      </c>
      <c r="EZ5" s="2">
        <f xml:space="preserve"> Time!EZ$10</f>
        <v>147</v>
      </c>
      <c r="FA5" s="2">
        <f xml:space="preserve"> Time!FA$10</f>
        <v>148</v>
      </c>
      <c r="FB5" s="2">
        <f xml:space="preserve"> Time!FB$10</f>
        <v>149</v>
      </c>
      <c r="FC5" s="2">
        <f xml:space="preserve"> Time!FC$10</f>
        <v>150</v>
      </c>
      <c r="FD5" s="2">
        <f xml:space="preserve"> Time!FD$10</f>
        <v>151</v>
      </c>
      <c r="FE5" s="2">
        <f xml:space="preserve"> Time!FE$10</f>
        <v>152</v>
      </c>
      <c r="FF5" s="2">
        <f xml:space="preserve"> Time!FF$10</f>
        <v>153</v>
      </c>
      <c r="FG5" s="2">
        <f xml:space="preserve"> Time!FG$10</f>
        <v>154</v>
      </c>
      <c r="FH5" s="2">
        <f xml:space="preserve"> Time!FH$10</f>
        <v>155</v>
      </c>
      <c r="FI5" s="2">
        <f xml:space="preserve"> Time!FI$10</f>
        <v>156</v>
      </c>
      <c r="FJ5" s="2">
        <f xml:space="preserve"> Time!FJ$10</f>
        <v>157</v>
      </c>
      <c r="FK5" s="2">
        <f xml:space="preserve"> Time!FK$10</f>
        <v>158</v>
      </c>
      <c r="FL5" s="2">
        <f xml:space="preserve"> Time!FL$10</f>
        <v>159</v>
      </c>
      <c r="FM5" s="2">
        <f xml:space="preserve"> Time!FM$10</f>
        <v>160</v>
      </c>
      <c r="FN5" s="2">
        <f xml:space="preserve"> Time!FN$10</f>
        <v>161</v>
      </c>
      <c r="FO5" s="2">
        <f xml:space="preserve"> Time!FO$10</f>
        <v>162</v>
      </c>
      <c r="FP5" s="2">
        <f xml:space="preserve"> Time!FP$10</f>
        <v>163</v>
      </c>
      <c r="FQ5" s="2">
        <f xml:space="preserve"> Time!FQ$10</f>
        <v>164</v>
      </c>
      <c r="FR5" s="2">
        <f xml:space="preserve"> Time!FR$10</f>
        <v>165</v>
      </c>
      <c r="FS5" s="2">
        <f xml:space="preserve"> Time!FS$10</f>
        <v>166</v>
      </c>
      <c r="FT5" s="2">
        <f xml:space="preserve"> Time!FT$10</f>
        <v>167</v>
      </c>
      <c r="FU5" s="2">
        <f xml:space="preserve"> Time!FU$10</f>
        <v>168</v>
      </c>
      <c r="FV5" s="2">
        <f xml:space="preserve"> Time!FV$10</f>
        <v>169</v>
      </c>
      <c r="FW5" s="2">
        <f xml:space="preserve"> Time!FW$10</f>
        <v>170</v>
      </c>
      <c r="FX5" s="2">
        <f xml:space="preserve"> Time!FX$10</f>
        <v>171</v>
      </c>
      <c r="FY5" s="2">
        <f xml:space="preserve"> Time!FY$10</f>
        <v>172</v>
      </c>
      <c r="FZ5" s="2">
        <f xml:space="preserve"> Time!FZ$10</f>
        <v>173</v>
      </c>
      <c r="GA5" s="2">
        <f xml:space="preserve"> Time!GA$10</f>
        <v>174</v>
      </c>
      <c r="GB5" s="2">
        <f xml:space="preserve"> Time!GB$10</f>
        <v>175</v>
      </c>
      <c r="GC5" s="2">
        <f xml:space="preserve"> Time!GC$10</f>
        <v>176</v>
      </c>
      <c r="GD5" s="2">
        <f xml:space="preserve"> Time!GD$10</f>
        <v>177</v>
      </c>
      <c r="GE5" s="2">
        <f xml:space="preserve"> Time!GE$10</f>
        <v>178</v>
      </c>
      <c r="GF5" s="2">
        <f xml:space="preserve"> Time!GF$10</f>
        <v>179</v>
      </c>
      <c r="GG5" s="2">
        <f xml:space="preserve"> Time!GG$10</f>
        <v>180</v>
      </c>
      <c r="GH5" s="2">
        <f xml:space="preserve"> Time!GH$10</f>
        <v>181</v>
      </c>
      <c r="GI5" s="2">
        <f xml:space="preserve"> Time!GI$10</f>
        <v>182</v>
      </c>
      <c r="GJ5" s="2">
        <f xml:space="preserve"> Time!GJ$10</f>
        <v>183</v>
      </c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  <c r="HB5"/>
      <c r="HC5"/>
      <c r="HD5"/>
      <c r="HE5"/>
      <c r="HF5"/>
      <c r="HG5"/>
      <c r="HH5"/>
      <c r="HI5"/>
      <c r="HJ5"/>
      <c r="HK5"/>
      <c r="HL5"/>
      <c r="HM5"/>
      <c r="HN5"/>
      <c r="HO5"/>
      <c r="HP5"/>
      <c r="HQ5"/>
      <c r="HR5"/>
      <c r="HS5"/>
      <c r="HT5"/>
      <c r="HU5"/>
      <c r="HV5"/>
      <c r="HW5"/>
      <c r="HX5"/>
      <c r="HY5"/>
      <c r="HZ5"/>
      <c r="IA5"/>
      <c r="IB5"/>
      <c r="IC5"/>
      <c r="ID5"/>
      <c r="IE5"/>
      <c r="IF5"/>
      <c r="IG5"/>
      <c r="IH5"/>
      <c r="II5"/>
      <c r="IJ5"/>
      <c r="IK5"/>
      <c r="IL5"/>
      <c r="IM5"/>
      <c r="IN5"/>
      <c r="IO5"/>
      <c r="IP5"/>
      <c r="IQ5"/>
      <c r="IR5"/>
      <c r="IS5"/>
      <c r="IT5"/>
      <c r="IU5"/>
      <c r="IV5"/>
      <c r="IW5"/>
      <c r="IX5"/>
      <c r="IY5"/>
      <c r="IZ5"/>
      <c r="JA5"/>
      <c r="JB5"/>
      <c r="JC5"/>
      <c r="JD5"/>
      <c r="JE5"/>
      <c r="JF5"/>
      <c r="JG5"/>
      <c r="JH5"/>
      <c r="JI5"/>
      <c r="JJ5"/>
      <c r="JK5"/>
      <c r="JL5"/>
      <c r="JM5"/>
      <c r="JN5"/>
      <c r="JO5"/>
      <c r="JP5"/>
      <c r="JQ5"/>
      <c r="JR5"/>
      <c r="JS5"/>
      <c r="JT5"/>
      <c r="JU5"/>
      <c r="JV5"/>
      <c r="JW5"/>
      <c r="JX5"/>
      <c r="JY5"/>
      <c r="JZ5"/>
      <c r="KA5"/>
      <c r="KB5"/>
      <c r="KC5"/>
      <c r="KD5"/>
      <c r="KE5"/>
      <c r="KF5"/>
      <c r="KG5"/>
      <c r="KH5"/>
      <c r="KI5"/>
      <c r="KJ5"/>
      <c r="KK5"/>
      <c r="KL5"/>
      <c r="KM5"/>
      <c r="KN5"/>
      <c r="KO5"/>
      <c r="KP5"/>
      <c r="KQ5"/>
      <c r="KR5"/>
      <c r="KS5"/>
      <c r="KT5"/>
      <c r="KU5"/>
      <c r="KV5"/>
      <c r="KW5"/>
      <c r="KX5"/>
      <c r="KY5"/>
      <c r="KZ5"/>
      <c r="LA5"/>
      <c r="LB5"/>
      <c r="LC5"/>
      <c r="LD5"/>
      <c r="LE5"/>
      <c r="LF5"/>
      <c r="LG5"/>
      <c r="LH5"/>
      <c r="LI5"/>
      <c r="LJ5"/>
      <c r="LK5"/>
      <c r="LL5"/>
      <c r="LM5"/>
      <c r="LN5"/>
      <c r="LO5"/>
      <c r="LP5"/>
      <c r="LQ5"/>
      <c r="LR5"/>
      <c r="LS5"/>
      <c r="LT5"/>
      <c r="LU5"/>
      <c r="LV5"/>
      <c r="LW5"/>
      <c r="LX5"/>
      <c r="LY5"/>
      <c r="LZ5"/>
      <c r="MA5"/>
      <c r="MB5"/>
      <c r="MC5"/>
      <c r="MD5"/>
      <c r="ME5"/>
      <c r="MF5"/>
      <c r="MG5"/>
      <c r="MH5"/>
      <c r="MI5"/>
      <c r="MJ5"/>
      <c r="MK5"/>
      <c r="ML5"/>
      <c r="MM5"/>
      <c r="MN5"/>
      <c r="MO5"/>
      <c r="MP5"/>
      <c r="MQ5"/>
      <c r="MR5"/>
      <c r="MS5"/>
      <c r="MT5"/>
      <c r="MU5"/>
      <c r="MV5"/>
      <c r="MW5"/>
      <c r="MX5"/>
      <c r="MY5"/>
      <c r="MZ5"/>
      <c r="NA5"/>
      <c r="NB5"/>
      <c r="NC5"/>
      <c r="ND5"/>
      <c r="NE5"/>
      <c r="NF5"/>
      <c r="NG5"/>
      <c r="NH5"/>
      <c r="NI5"/>
      <c r="NJ5"/>
      <c r="NK5"/>
      <c r="NL5"/>
      <c r="NM5"/>
      <c r="NN5"/>
      <c r="NO5"/>
      <c r="NP5"/>
      <c r="NQ5"/>
      <c r="NR5"/>
      <c r="NS5"/>
      <c r="NT5"/>
      <c r="NU5"/>
      <c r="NV5"/>
      <c r="NW5"/>
      <c r="NX5"/>
      <c r="NY5"/>
      <c r="NZ5"/>
      <c r="OA5"/>
      <c r="OB5"/>
      <c r="OC5"/>
      <c r="OD5"/>
      <c r="OE5"/>
      <c r="OF5"/>
      <c r="OG5"/>
      <c r="OH5"/>
      <c r="OI5"/>
      <c r="OJ5"/>
      <c r="OK5"/>
      <c r="OL5"/>
      <c r="OM5"/>
      <c r="ON5"/>
      <c r="OO5"/>
      <c r="OP5"/>
      <c r="OQ5"/>
      <c r="OR5"/>
      <c r="OS5"/>
      <c r="OT5"/>
      <c r="OU5"/>
      <c r="OV5"/>
      <c r="OW5"/>
      <c r="OX5"/>
      <c r="OY5"/>
      <c r="OZ5"/>
      <c r="PA5"/>
      <c r="PB5"/>
      <c r="PC5"/>
      <c r="PD5"/>
      <c r="PE5"/>
      <c r="PF5"/>
      <c r="PG5"/>
      <c r="PH5"/>
      <c r="PI5"/>
      <c r="PJ5"/>
      <c r="PK5"/>
      <c r="PL5"/>
      <c r="PM5"/>
      <c r="PN5"/>
      <c r="PO5"/>
      <c r="PP5"/>
      <c r="PQ5"/>
      <c r="PR5"/>
      <c r="PS5"/>
      <c r="PT5"/>
      <c r="PU5"/>
      <c r="PV5"/>
      <c r="PW5"/>
      <c r="PX5"/>
      <c r="PY5"/>
    </row>
    <row r="6" spans="1:446" s="43" customFormat="1" x14ac:dyDescent="0.35">
      <c r="A6" s="15"/>
      <c r="B6" s="15"/>
      <c r="C6" s="21"/>
      <c r="D6" s="60"/>
      <c r="E6" s="12"/>
      <c r="F6" s="12"/>
      <c r="G6" s="12"/>
      <c r="H6" s="12"/>
      <c r="I6" s="9"/>
      <c r="J6" s="12"/>
      <c r="K6" s="12"/>
      <c r="L6" s="12"/>
      <c r="M6" s="12"/>
      <c r="N6" s="12"/>
      <c r="O6" s="12"/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  <c r="AP6" s="12"/>
      <c r="AQ6" s="12"/>
      <c r="AR6" s="12"/>
      <c r="AS6" s="12"/>
      <c r="AT6" s="12"/>
      <c r="AU6" s="12"/>
      <c r="AV6" s="12"/>
      <c r="AW6" s="12"/>
      <c r="AX6" s="12"/>
      <c r="AY6" s="12"/>
      <c r="AZ6" s="12"/>
      <c r="BA6" s="12"/>
      <c r="BB6" s="12"/>
      <c r="BC6" s="12"/>
      <c r="BD6" s="12"/>
      <c r="BE6" s="12"/>
      <c r="BF6" s="12"/>
      <c r="BG6" s="12"/>
      <c r="BH6" s="12"/>
      <c r="BI6" s="12"/>
      <c r="BJ6" s="12"/>
      <c r="BK6" s="12"/>
      <c r="BL6" s="12"/>
      <c r="BM6" s="12"/>
      <c r="BN6" s="12"/>
      <c r="BO6" s="12"/>
      <c r="BP6" s="12"/>
      <c r="BQ6" s="12"/>
      <c r="BR6" s="12"/>
      <c r="BS6" s="12"/>
      <c r="BT6" s="12"/>
      <c r="BU6" s="12"/>
      <c r="BV6" s="12"/>
      <c r="BW6" s="12"/>
      <c r="BX6" s="12"/>
      <c r="BY6" s="12"/>
      <c r="BZ6" s="12"/>
      <c r="CA6" s="12"/>
      <c r="CB6" s="12"/>
      <c r="CC6" s="12"/>
      <c r="CD6" s="12"/>
      <c r="CE6" s="12"/>
      <c r="CF6" s="12"/>
      <c r="CG6" s="12"/>
      <c r="CH6" s="12"/>
      <c r="CI6" s="12"/>
      <c r="CJ6" s="12"/>
      <c r="CK6" s="12"/>
      <c r="CL6" s="12"/>
      <c r="CM6" s="12"/>
      <c r="CN6" s="12"/>
      <c r="CO6" s="12"/>
      <c r="CP6" s="12"/>
      <c r="CQ6" s="12"/>
      <c r="CR6" s="12"/>
      <c r="CS6" s="12"/>
      <c r="CT6" s="12"/>
      <c r="CU6" s="12"/>
      <c r="CV6" s="12"/>
      <c r="CW6" s="12"/>
      <c r="CX6" s="12"/>
      <c r="CY6" s="12"/>
      <c r="CZ6" s="12"/>
      <c r="DA6" s="12"/>
      <c r="DB6" s="12"/>
      <c r="DC6" s="12"/>
      <c r="DD6" s="12"/>
      <c r="DE6" s="12"/>
      <c r="DF6" s="12"/>
      <c r="DG6" s="12"/>
      <c r="DH6" s="12"/>
      <c r="DI6" s="12"/>
      <c r="DJ6" s="12"/>
      <c r="DK6" s="12"/>
      <c r="DL6" s="12"/>
      <c r="DM6" s="12"/>
      <c r="DN6" s="12"/>
      <c r="DO6" s="12"/>
      <c r="DP6" s="12"/>
      <c r="DQ6" s="12"/>
      <c r="DR6" s="12"/>
      <c r="DS6" s="12"/>
      <c r="DT6" s="12"/>
      <c r="DU6" s="12"/>
      <c r="DV6" s="12"/>
      <c r="DW6" s="12"/>
      <c r="DX6" s="12"/>
      <c r="DY6" s="12"/>
      <c r="DZ6" s="12"/>
      <c r="EA6" s="12"/>
      <c r="EB6" s="12"/>
      <c r="EC6" s="12"/>
      <c r="ED6" s="12"/>
      <c r="EE6" s="12"/>
      <c r="EF6" s="12"/>
      <c r="EG6" s="12"/>
      <c r="EH6" s="12"/>
      <c r="EI6" s="12"/>
      <c r="EJ6" s="12"/>
      <c r="EK6" s="12"/>
      <c r="EL6" s="12"/>
      <c r="EM6" s="12"/>
      <c r="EN6" s="12"/>
      <c r="EO6" s="12"/>
      <c r="EP6" s="12"/>
      <c r="EQ6" s="12"/>
      <c r="ER6" s="12"/>
      <c r="ES6" s="12"/>
      <c r="ET6" s="12"/>
      <c r="EU6" s="12"/>
      <c r="EV6" s="12"/>
      <c r="EW6" s="12"/>
      <c r="EX6" s="12"/>
      <c r="EY6" s="12"/>
      <c r="EZ6" s="12"/>
      <c r="FA6" s="12"/>
      <c r="FB6" s="12"/>
      <c r="FC6" s="12"/>
      <c r="FD6" s="12"/>
      <c r="FE6" s="12"/>
      <c r="FF6" s="12"/>
      <c r="FG6" s="12"/>
      <c r="FH6" s="12"/>
      <c r="FI6" s="12"/>
      <c r="FJ6" s="12"/>
      <c r="FK6" s="12"/>
      <c r="FL6" s="12"/>
      <c r="FM6" s="12"/>
      <c r="FN6" s="12"/>
      <c r="FO6" s="12"/>
      <c r="FP6" s="12"/>
      <c r="FQ6" s="12"/>
      <c r="FR6" s="12"/>
      <c r="FS6" s="12"/>
      <c r="FT6" s="12"/>
      <c r="FU6" s="12"/>
      <c r="FV6" s="12"/>
      <c r="FW6" s="12"/>
      <c r="FX6" s="12"/>
      <c r="FY6" s="12"/>
      <c r="FZ6" s="12"/>
      <c r="GA6" s="12"/>
      <c r="GB6" s="12"/>
      <c r="GC6" s="12"/>
      <c r="GD6" s="12"/>
      <c r="GE6" s="12"/>
      <c r="GF6" s="12"/>
      <c r="GG6" s="12"/>
      <c r="GH6" s="12"/>
      <c r="GI6" s="12"/>
      <c r="GJ6" s="12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  <c r="HB6"/>
      <c r="HC6"/>
      <c r="HD6"/>
      <c r="HE6"/>
      <c r="HF6"/>
      <c r="HG6"/>
      <c r="HH6"/>
      <c r="HI6"/>
      <c r="HJ6"/>
      <c r="HK6"/>
      <c r="HL6"/>
      <c r="HM6"/>
      <c r="HN6"/>
      <c r="HO6"/>
      <c r="HP6"/>
      <c r="HQ6"/>
      <c r="HR6"/>
      <c r="HS6"/>
      <c r="HT6"/>
      <c r="HU6"/>
      <c r="HV6"/>
      <c r="HW6"/>
      <c r="HX6"/>
      <c r="HY6"/>
      <c r="HZ6"/>
      <c r="IA6"/>
      <c r="IB6"/>
      <c r="IC6"/>
      <c r="ID6"/>
      <c r="IE6"/>
      <c r="IF6"/>
      <c r="IG6"/>
      <c r="IH6"/>
      <c r="II6"/>
      <c r="IJ6"/>
      <c r="IK6"/>
      <c r="IL6"/>
      <c r="IM6"/>
      <c r="IN6"/>
      <c r="IO6"/>
      <c r="IP6"/>
      <c r="IQ6"/>
      <c r="IR6"/>
      <c r="IS6"/>
      <c r="IT6"/>
      <c r="IU6"/>
      <c r="IV6"/>
      <c r="IW6"/>
      <c r="IX6"/>
      <c r="IY6"/>
      <c r="IZ6"/>
      <c r="JA6"/>
      <c r="JB6"/>
      <c r="JC6"/>
      <c r="JD6"/>
      <c r="JE6"/>
      <c r="JF6"/>
      <c r="JG6"/>
      <c r="JH6"/>
      <c r="JI6"/>
      <c r="JJ6"/>
      <c r="JK6"/>
      <c r="JL6"/>
      <c r="JM6"/>
      <c r="JN6"/>
      <c r="JO6"/>
      <c r="JP6"/>
      <c r="JQ6"/>
      <c r="JR6"/>
      <c r="JS6"/>
      <c r="JT6"/>
      <c r="JU6"/>
      <c r="JV6"/>
      <c r="JW6"/>
      <c r="JX6"/>
      <c r="JY6"/>
      <c r="JZ6"/>
      <c r="KA6"/>
      <c r="KB6"/>
      <c r="KC6"/>
      <c r="KD6"/>
      <c r="KE6"/>
      <c r="KF6"/>
      <c r="KG6"/>
      <c r="KH6"/>
      <c r="KI6"/>
      <c r="KJ6"/>
      <c r="KK6"/>
      <c r="KL6"/>
      <c r="KM6"/>
      <c r="KN6"/>
      <c r="KO6"/>
      <c r="KP6"/>
      <c r="KQ6"/>
      <c r="KR6"/>
      <c r="KS6"/>
      <c r="KT6"/>
      <c r="KU6"/>
      <c r="KV6"/>
      <c r="KW6"/>
      <c r="KX6"/>
      <c r="KY6"/>
      <c r="KZ6"/>
      <c r="LA6"/>
      <c r="LB6"/>
      <c r="LC6"/>
      <c r="LD6"/>
      <c r="LE6"/>
      <c r="LF6"/>
      <c r="LG6"/>
      <c r="LH6"/>
      <c r="LI6"/>
      <c r="LJ6"/>
      <c r="LK6"/>
      <c r="LL6"/>
      <c r="LM6"/>
      <c r="LN6"/>
      <c r="LO6"/>
      <c r="LP6"/>
      <c r="LQ6"/>
      <c r="LR6"/>
      <c r="LS6"/>
      <c r="LT6"/>
      <c r="LU6"/>
      <c r="LV6"/>
      <c r="LW6"/>
      <c r="LX6"/>
      <c r="LY6"/>
      <c r="LZ6"/>
      <c r="MA6"/>
      <c r="MB6"/>
      <c r="MC6"/>
      <c r="MD6"/>
      <c r="ME6"/>
      <c r="MF6"/>
      <c r="MG6"/>
      <c r="MH6"/>
      <c r="MI6"/>
      <c r="MJ6"/>
      <c r="MK6"/>
      <c r="ML6"/>
      <c r="MM6"/>
      <c r="MN6"/>
      <c r="MO6"/>
      <c r="MP6"/>
      <c r="MQ6"/>
      <c r="MR6"/>
      <c r="MS6"/>
      <c r="MT6"/>
      <c r="MU6"/>
      <c r="MV6"/>
      <c r="MW6"/>
      <c r="MX6"/>
      <c r="MY6"/>
      <c r="MZ6"/>
      <c r="NA6"/>
      <c r="NB6"/>
      <c r="NC6"/>
      <c r="ND6"/>
      <c r="NE6"/>
      <c r="NF6"/>
      <c r="NG6"/>
      <c r="NH6"/>
      <c r="NI6"/>
      <c r="NJ6"/>
      <c r="NK6"/>
      <c r="NL6"/>
      <c r="NM6"/>
      <c r="NN6"/>
      <c r="NO6"/>
      <c r="NP6"/>
      <c r="NQ6"/>
      <c r="NR6"/>
      <c r="NS6"/>
      <c r="NT6"/>
      <c r="NU6"/>
      <c r="NV6"/>
      <c r="NW6"/>
      <c r="NX6"/>
      <c r="NY6"/>
      <c r="NZ6"/>
      <c r="OA6"/>
      <c r="OB6"/>
      <c r="OC6"/>
      <c r="OD6"/>
      <c r="OE6"/>
      <c r="OF6"/>
      <c r="OG6"/>
      <c r="OH6"/>
      <c r="OI6"/>
      <c r="OJ6"/>
      <c r="OK6"/>
      <c r="OL6"/>
      <c r="OM6"/>
      <c r="ON6"/>
      <c r="OO6"/>
      <c r="OP6"/>
      <c r="OQ6"/>
      <c r="OR6"/>
      <c r="OS6"/>
      <c r="OT6"/>
      <c r="OU6"/>
      <c r="OV6"/>
      <c r="OW6"/>
      <c r="OX6"/>
      <c r="OY6"/>
      <c r="OZ6"/>
      <c r="PA6"/>
      <c r="PB6"/>
      <c r="PC6"/>
      <c r="PD6"/>
      <c r="PE6"/>
      <c r="PF6"/>
      <c r="PG6"/>
      <c r="PH6"/>
      <c r="PI6"/>
      <c r="PJ6"/>
      <c r="PK6"/>
      <c r="PL6"/>
      <c r="PM6"/>
      <c r="PN6"/>
      <c r="PO6"/>
      <c r="PP6"/>
      <c r="PQ6"/>
      <c r="PR6"/>
      <c r="PS6"/>
      <c r="PT6"/>
      <c r="PU6"/>
      <c r="PV6"/>
      <c r="PW6"/>
      <c r="PX6"/>
      <c r="PY6"/>
    </row>
    <row r="8" spans="1:446" x14ac:dyDescent="0.35">
      <c r="A8" s="15" t="s">
        <v>191</v>
      </c>
    </row>
    <row r="10" spans="1:446" x14ac:dyDescent="0.35">
      <c r="A10" s="313"/>
      <c r="B10" s="313"/>
      <c r="C10" s="314"/>
      <c r="D10" s="315"/>
      <c r="E10" s="368" t="str">
        <f xml:space="preserve"> InpC!E$143</f>
        <v>Small negative value for IRR</v>
      </c>
      <c r="F10" s="368">
        <f xml:space="preserve"> InpC!F$143</f>
        <v>-1.0000000000000001E-9</v>
      </c>
      <c r="G10" s="368" t="str">
        <f xml:space="preserve"> InpC!G$143</f>
        <v>$ 000s</v>
      </c>
      <c r="H10" s="312"/>
      <c r="I10" s="312"/>
      <c r="J10" s="312"/>
      <c r="K10" s="312"/>
      <c r="L10" s="312"/>
      <c r="M10" s="312"/>
      <c r="N10" s="312"/>
      <c r="O10" s="312"/>
      <c r="P10" s="312"/>
      <c r="Q10" s="312"/>
      <c r="R10" s="312"/>
      <c r="S10" s="312"/>
      <c r="T10" s="312"/>
      <c r="U10" s="312"/>
      <c r="V10" s="312"/>
      <c r="W10" s="312"/>
      <c r="X10" s="312"/>
      <c r="Y10" s="312"/>
      <c r="Z10" s="312"/>
      <c r="AA10" s="312"/>
      <c r="AB10" s="312"/>
      <c r="AC10" s="312"/>
      <c r="AD10" s="312"/>
      <c r="AE10" s="312"/>
      <c r="AF10" s="312"/>
      <c r="AG10" s="312"/>
      <c r="AH10" s="312"/>
      <c r="AI10" s="312"/>
      <c r="AJ10" s="312"/>
      <c r="AK10" s="312"/>
      <c r="AL10" s="312"/>
      <c r="AM10" s="312"/>
      <c r="AN10" s="312"/>
      <c r="AO10" s="312"/>
      <c r="AP10" s="312"/>
      <c r="AQ10" s="312"/>
      <c r="AR10" s="312"/>
      <c r="AS10" s="312"/>
      <c r="AT10" s="312"/>
      <c r="AU10" s="312"/>
      <c r="AV10" s="312"/>
      <c r="AW10" s="312"/>
      <c r="AX10" s="312"/>
      <c r="AY10" s="312"/>
      <c r="AZ10" s="312"/>
      <c r="BA10" s="312"/>
      <c r="BB10" s="312"/>
      <c r="BC10" s="312"/>
      <c r="BD10" s="312"/>
      <c r="BE10" s="312"/>
      <c r="BF10" s="312"/>
      <c r="BG10" s="312"/>
      <c r="BH10" s="312"/>
      <c r="BI10" s="312"/>
      <c r="BJ10" s="312"/>
      <c r="BK10" s="312"/>
      <c r="BL10" s="312"/>
      <c r="BM10" s="312"/>
      <c r="BN10" s="312"/>
      <c r="BO10" s="312"/>
      <c r="BP10" s="312"/>
      <c r="BQ10" s="312"/>
      <c r="BR10" s="312"/>
      <c r="BS10" s="312"/>
      <c r="BT10" s="312"/>
      <c r="BU10" s="312"/>
      <c r="BV10" s="312"/>
      <c r="BW10" s="312"/>
      <c r="BX10" s="312"/>
      <c r="BY10" s="312"/>
      <c r="BZ10" s="312"/>
      <c r="CA10" s="312"/>
      <c r="CB10" s="312"/>
      <c r="CC10" s="312"/>
      <c r="CD10" s="312"/>
      <c r="CE10" s="312"/>
      <c r="CF10" s="312"/>
      <c r="CG10" s="312"/>
      <c r="CH10" s="312"/>
      <c r="CI10" s="312"/>
      <c r="CJ10" s="312"/>
      <c r="CK10" s="312"/>
      <c r="CL10" s="312"/>
      <c r="CM10" s="312"/>
      <c r="CN10" s="312"/>
      <c r="CO10" s="312"/>
      <c r="CP10" s="312"/>
      <c r="CQ10" s="312"/>
      <c r="CR10" s="312"/>
      <c r="CS10" s="312"/>
      <c r="CT10" s="312"/>
      <c r="CU10" s="312"/>
      <c r="CV10" s="312"/>
      <c r="CW10" s="312"/>
      <c r="CX10" s="312"/>
      <c r="CY10" s="312"/>
      <c r="CZ10" s="312"/>
      <c r="DA10" s="312"/>
      <c r="DB10" s="312"/>
      <c r="DC10" s="312"/>
      <c r="DD10" s="312"/>
      <c r="DE10" s="312"/>
      <c r="DF10" s="312"/>
      <c r="DG10" s="312"/>
      <c r="DH10" s="312"/>
      <c r="DI10" s="312"/>
      <c r="DJ10" s="312"/>
      <c r="DK10" s="312"/>
      <c r="DL10" s="312"/>
      <c r="DM10" s="312"/>
      <c r="DN10" s="312"/>
      <c r="DO10" s="312"/>
      <c r="DP10" s="312"/>
      <c r="DQ10" s="312"/>
      <c r="DR10" s="312"/>
      <c r="DS10" s="312"/>
      <c r="DT10" s="312"/>
      <c r="DU10" s="312"/>
      <c r="DV10" s="312"/>
      <c r="DW10" s="312"/>
      <c r="DX10" s="312"/>
      <c r="DY10" s="312"/>
      <c r="DZ10" s="312"/>
      <c r="EA10" s="312"/>
      <c r="EB10" s="312"/>
      <c r="EC10" s="312"/>
      <c r="ED10" s="312"/>
      <c r="EE10" s="312"/>
      <c r="EF10" s="312"/>
      <c r="EG10" s="312"/>
      <c r="EH10" s="312"/>
      <c r="EI10" s="312"/>
      <c r="EJ10" s="312"/>
      <c r="EK10" s="312"/>
      <c r="EL10" s="312"/>
      <c r="EM10" s="312"/>
      <c r="EN10" s="312"/>
      <c r="EO10" s="312"/>
      <c r="EP10" s="312"/>
      <c r="EQ10" s="312"/>
      <c r="ER10" s="312"/>
      <c r="ES10" s="312"/>
      <c r="ET10" s="312"/>
      <c r="EU10" s="312"/>
      <c r="EV10" s="312"/>
      <c r="EW10" s="312"/>
      <c r="EX10" s="312"/>
      <c r="EY10" s="312"/>
      <c r="EZ10" s="312"/>
      <c r="FA10" s="312"/>
      <c r="FB10" s="312"/>
      <c r="FC10" s="312"/>
      <c r="FD10" s="312"/>
      <c r="FE10" s="312"/>
      <c r="FF10" s="312"/>
      <c r="FG10" s="312"/>
      <c r="FH10" s="312"/>
      <c r="FI10" s="312"/>
      <c r="FJ10" s="312"/>
      <c r="FK10" s="312"/>
      <c r="FL10" s="312"/>
      <c r="FM10" s="312"/>
      <c r="FN10" s="312"/>
      <c r="FO10" s="312"/>
      <c r="FP10" s="312"/>
      <c r="FQ10" s="312"/>
      <c r="FR10" s="312"/>
      <c r="FS10" s="312"/>
      <c r="FT10" s="312"/>
      <c r="FU10" s="312"/>
      <c r="FV10" s="312"/>
      <c r="FW10" s="312"/>
      <c r="FX10" s="312"/>
      <c r="FY10" s="312"/>
      <c r="FZ10" s="312"/>
      <c r="GA10" s="312"/>
      <c r="GB10" s="312"/>
      <c r="GC10" s="312"/>
      <c r="GD10" s="312"/>
      <c r="GE10" s="312"/>
      <c r="GF10" s="312"/>
      <c r="GG10" s="312"/>
      <c r="GH10" s="312"/>
      <c r="GI10" s="312"/>
      <c r="GJ10" s="312"/>
      <c r="GK10" s="316"/>
      <c r="GL10" s="316"/>
      <c r="GM10" s="316"/>
      <c r="GN10" s="316"/>
      <c r="GO10" s="316"/>
      <c r="GP10" s="316"/>
      <c r="GQ10" s="316"/>
      <c r="GR10" s="316"/>
      <c r="GS10" s="316"/>
      <c r="GT10" s="316"/>
      <c r="GU10" s="316"/>
      <c r="GV10" s="316"/>
      <c r="GW10" s="316"/>
      <c r="GX10" s="316"/>
      <c r="GY10" s="316"/>
      <c r="GZ10" s="316"/>
      <c r="HA10" s="316"/>
      <c r="HB10" s="316"/>
      <c r="HC10" s="316"/>
      <c r="HD10" s="316"/>
      <c r="HE10" s="316"/>
      <c r="HF10" s="316"/>
      <c r="HG10" s="316"/>
      <c r="HH10" s="316"/>
      <c r="HI10" s="316"/>
      <c r="HJ10" s="316"/>
      <c r="HK10" s="316"/>
      <c r="HL10" s="316"/>
      <c r="HM10" s="316"/>
      <c r="HN10" s="316"/>
      <c r="HO10" s="316"/>
      <c r="HP10" s="316"/>
      <c r="HQ10" s="316"/>
      <c r="HR10" s="316"/>
      <c r="HS10" s="316"/>
      <c r="HT10" s="316"/>
      <c r="HU10" s="316"/>
      <c r="HV10" s="316"/>
      <c r="HW10" s="316"/>
      <c r="HX10" s="316"/>
      <c r="HY10" s="316"/>
      <c r="HZ10" s="316"/>
      <c r="IA10" s="316"/>
      <c r="IB10" s="316"/>
      <c r="IC10" s="316"/>
      <c r="ID10" s="316"/>
      <c r="IE10" s="316"/>
      <c r="IF10" s="316"/>
      <c r="IG10" s="316"/>
      <c r="IH10" s="316"/>
      <c r="II10" s="316"/>
      <c r="IJ10" s="316"/>
      <c r="IK10" s="316"/>
      <c r="IL10" s="316"/>
      <c r="IM10" s="316"/>
      <c r="IN10" s="316"/>
      <c r="IO10" s="316"/>
      <c r="IP10" s="316"/>
      <c r="IQ10" s="316"/>
      <c r="IR10" s="316"/>
      <c r="IS10" s="316"/>
      <c r="IT10" s="316"/>
      <c r="IU10" s="316"/>
      <c r="IV10" s="316"/>
      <c r="IW10" s="316"/>
      <c r="IX10" s="316"/>
      <c r="IY10" s="316"/>
      <c r="IZ10" s="316"/>
      <c r="JA10" s="316"/>
      <c r="JB10" s="316"/>
      <c r="JC10" s="316"/>
      <c r="JD10" s="316"/>
      <c r="JE10" s="316"/>
      <c r="JF10" s="316"/>
      <c r="JG10" s="316"/>
      <c r="JH10" s="316"/>
      <c r="JI10" s="316"/>
      <c r="JJ10" s="316"/>
      <c r="JK10" s="316"/>
      <c r="JL10" s="316"/>
      <c r="JM10" s="316"/>
      <c r="JN10" s="316"/>
      <c r="JO10" s="316"/>
      <c r="JP10" s="316"/>
      <c r="JQ10" s="316"/>
      <c r="JR10" s="316"/>
      <c r="JS10" s="316"/>
      <c r="JT10" s="316"/>
      <c r="JU10" s="316"/>
      <c r="JV10" s="316"/>
      <c r="JW10" s="316"/>
      <c r="JX10" s="316"/>
      <c r="JY10" s="316"/>
      <c r="JZ10" s="316"/>
      <c r="KA10" s="316"/>
      <c r="KB10" s="316"/>
      <c r="KC10" s="316"/>
      <c r="KD10" s="316"/>
      <c r="KE10" s="316"/>
      <c r="KF10" s="316"/>
      <c r="KG10" s="316"/>
      <c r="KH10" s="316"/>
      <c r="KI10" s="316"/>
      <c r="KJ10" s="316"/>
      <c r="KK10" s="316"/>
      <c r="KL10" s="316"/>
      <c r="KM10" s="316"/>
      <c r="KN10" s="316"/>
      <c r="KO10" s="316"/>
      <c r="KP10" s="316"/>
      <c r="KQ10" s="316"/>
      <c r="KR10" s="316"/>
      <c r="KS10" s="316"/>
      <c r="KT10" s="316"/>
      <c r="KU10" s="316"/>
      <c r="KV10" s="316"/>
      <c r="KW10" s="316"/>
      <c r="KX10" s="316"/>
      <c r="KY10" s="316"/>
      <c r="KZ10" s="316"/>
      <c r="LA10" s="316"/>
      <c r="LB10" s="316"/>
      <c r="LC10" s="316"/>
      <c r="LD10" s="316"/>
      <c r="LE10" s="316"/>
      <c r="LF10" s="316"/>
      <c r="LG10" s="316"/>
      <c r="LH10" s="316"/>
      <c r="LI10" s="316"/>
      <c r="LJ10" s="316"/>
      <c r="LK10" s="316"/>
      <c r="LL10" s="316"/>
      <c r="LM10" s="316"/>
      <c r="LN10" s="316"/>
      <c r="LO10" s="316"/>
      <c r="LP10" s="316"/>
      <c r="LQ10" s="316"/>
      <c r="LR10" s="316"/>
      <c r="LS10" s="316"/>
      <c r="LT10" s="316"/>
      <c r="LU10" s="316"/>
      <c r="LV10" s="316"/>
      <c r="LW10" s="316"/>
      <c r="LX10" s="316"/>
      <c r="LY10" s="316"/>
      <c r="LZ10" s="316"/>
      <c r="MA10" s="316"/>
      <c r="MB10" s="316"/>
      <c r="MC10" s="316"/>
      <c r="MD10" s="316"/>
      <c r="ME10" s="316"/>
      <c r="MF10" s="316"/>
      <c r="MG10" s="316"/>
      <c r="MH10" s="316"/>
      <c r="MI10" s="316"/>
      <c r="MJ10" s="316"/>
      <c r="MK10" s="316"/>
      <c r="ML10" s="316"/>
      <c r="MM10" s="316"/>
      <c r="MN10" s="316"/>
      <c r="MO10" s="316"/>
      <c r="MP10" s="316"/>
      <c r="MQ10" s="316"/>
      <c r="MR10" s="316"/>
      <c r="MS10" s="316"/>
      <c r="MT10" s="316"/>
      <c r="MU10" s="316"/>
      <c r="MV10" s="316"/>
      <c r="MW10" s="316"/>
      <c r="MX10" s="316"/>
      <c r="MY10" s="316"/>
      <c r="MZ10" s="316"/>
      <c r="NA10" s="316"/>
      <c r="NB10" s="316"/>
      <c r="NC10" s="316"/>
      <c r="ND10" s="316"/>
      <c r="NE10" s="316"/>
      <c r="NF10" s="316"/>
      <c r="NG10" s="316"/>
      <c r="NH10" s="316"/>
      <c r="NI10" s="316"/>
      <c r="NJ10" s="316"/>
      <c r="NK10" s="316"/>
      <c r="NL10" s="316"/>
      <c r="NM10" s="316"/>
      <c r="NN10" s="316"/>
      <c r="NO10" s="316"/>
      <c r="NP10" s="316"/>
      <c r="NQ10" s="316"/>
      <c r="NR10" s="316"/>
      <c r="NS10" s="316"/>
      <c r="NT10" s="316"/>
      <c r="NU10" s="316"/>
      <c r="NV10" s="316"/>
      <c r="NW10" s="316"/>
      <c r="NX10" s="316"/>
      <c r="NY10" s="316"/>
      <c r="NZ10" s="316"/>
      <c r="OA10" s="316"/>
      <c r="OB10" s="316"/>
      <c r="OC10" s="316"/>
      <c r="OD10" s="316"/>
      <c r="OE10" s="316"/>
      <c r="OF10" s="316"/>
      <c r="OG10" s="316"/>
      <c r="OH10" s="316"/>
      <c r="OI10" s="316"/>
      <c r="OJ10" s="316"/>
      <c r="OK10" s="316"/>
      <c r="OL10" s="316"/>
      <c r="OM10" s="316"/>
      <c r="ON10" s="316"/>
      <c r="OO10" s="316"/>
      <c r="OP10" s="316"/>
      <c r="OQ10" s="316"/>
      <c r="OR10" s="316"/>
      <c r="OS10" s="316"/>
      <c r="OT10" s="316"/>
      <c r="OU10" s="316"/>
      <c r="OV10" s="316"/>
      <c r="OW10" s="316"/>
      <c r="OX10" s="316"/>
      <c r="OY10" s="316"/>
      <c r="OZ10" s="316"/>
      <c r="PA10" s="316"/>
      <c r="PB10" s="316"/>
      <c r="PC10" s="316"/>
      <c r="PD10" s="316"/>
      <c r="PE10" s="316"/>
      <c r="PF10" s="316"/>
      <c r="PG10" s="316"/>
      <c r="PH10" s="316"/>
      <c r="PI10" s="316"/>
      <c r="PJ10" s="316"/>
      <c r="PK10" s="316"/>
      <c r="PL10" s="316"/>
      <c r="PM10" s="316"/>
      <c r="PN10" s="316"/>
      <c r="PO10" s="316"/>
      <c r="PP10" s="316"/>
      <c r="PQ10" s="316"/>
      <c r="PR10" s="316"/>
      <c r="PS10" s="316"/>
      <c r="PT10" s="316"/>
      <c r="PU10" s="316"/>
      <c r="PV10" s="316"/>
      <c r="PW10" s="316"/>
      <c r="PX10" s="316"/>
      <c r="PY10" s="316"/>
      <c r="PZ10" s="316"/>
      <c r="QA10" s="316"/>
      <c r="QB10" s="316"/>
      <c r="QC10" s="316"/>
      <c r="QD10" s="316"/>
    </row>
    <row r="11" spans="1:446" s="527" customFormat="1" x14ac:dyDescent="0.35">
      <c r="A11" s="313"/>
      <c r="B11" s="313"/>
      <c r="C11" s="314"/>
      <c r="D11" s="315"/>
      <c r="E11" s="403" t="str">
        <f xml:space="preserve"> Equity!E$12</f>
        <v>Share capital drawdown</v>
      </c>
      <c r="F11" s="403">
        <f xml:space="preserve"> Equity!F$12</f>
        <v>32720.331576920085</v>
      </c>
      <c r="G11" s="368" t="str">
        <f xml:space="preserve"> Equity!G$12</f>
        <v>$ 000s</v>
      </c>
      <c r="H11" s="312"/>
      <c r="I11" s="312"/>
      <c r="J11" s="312"/>
      <c r="K11" s="312"/>
      <c r="L11" s="312"/>
      <c r="M11" s="312"/>
      <c r="N11" s="312"/>
      <c r="O11" s="312"/>
      <c r="P11" s="312"/>
      <c r="Q11" s="312"/>
      <c r="R11" s="312"/>
      <c r="S11" s="312"/>
      <c r="T11" s="312"/>
      <c r="U11" s="312"/>
      <c r="V11" s="312"/>
      <c r="W11" s="312"/>
      <c r="X11" s="312"/>
      <c r="Y11" s="312"/>
      <c r="Z11" s="312"/>
      <c r="AA11" s="312"/>
      <c r="AB11" s="312"/>
      <c r="AC11" s="312"/>
      <c r="AD11" s="312"/>
      <c r="AE11" s="312"/>
      <c r="AF11" s="312"/>
      <c r="AG11" s="312"/>
      <c r="AH11" s="312"/>
      <c r="AI11" s="312"/>
      <c r="AJ11" s="312"/>
      <c r="AK11" s="312"/>
      <c r="AL11" s="312"/>
      <c r="AM11" s="312"/>
      <c r="AN11" s="312"/>
      <c r="AO11" s="312"/>
      <c r="AP11" s="312"/>
      <c r="AQ11" s="312"/>
      <c r="AR11" s="312"/>
      <c r="AS11" s="312"/>
      <c r="AT11" s="312"/>
      <c r="AU11" s="312"/>
      <c r="AV11" s="312"/>
      <c r="AW11" s="312"/>
      <c r="AX11" s="312"/>
      <c r="AY11" s="312"/>
      <c r="AZ11" s="312"/>
      <c r="BA11" s="312"/>
      <c r="BB11" s="312"/>
      <c r="BC11" s="312"/>
      <c r="BD11" s="312"/>
      <c r="BE11" s="312"/>
      <c r="BF11" s="312"/>
      <c r="BG11" s="312"/>
      <c r="BH11" s="312"/>
      <c r="BI11" s="312"/>
      <c r="BJ11" s="312"/>
      <c r="BK11" s="312"/>
      <c r="BL11" s="312"/>
      <c r="BM11" s="312"/>
      <c r="BN11" s="312"/>
      <c r="BO11" s="312"/>
      <c r="BP11" s="312"/>
      <c r="BQ11" s="312"/>
      <c r="BR11" s="312"/>
      <c r="BS11" s="312"/>
      <c r="BT11" s="312"/>
      <c r="BU11" s="312"/>
      <c r="BV11" s="312"/>
      <c r="BW11" s="312"/>
      <c r="BX11" s="312"/>
      <c r="BY11" s="312"/>
      <c r="BZ11" s="312"/>
      <c r="CA11" s="312"/>
      <c r="CB11" s="312"/>
      <c r="CC11" s="312"/>
      <c r="CD11" s="312"/>
      <c r="CE11" s="312"/>
      <c r="CF11" s="312"/>
      <c r="CG11" s="312"/>
      <c r="CH11" s="312"/>
      <c r="CI11" s="312"/>
      <c r="CJ11" s="312"/>
      <c r="CK11" s="312"/>
      <c r="CL11" s="312"/>
      <c r="CM11" s="312"/>
      <c r="CN11" s="312"/>
      <c r="CO11" s="312"/>
      <c r="CP11" s="312"/>
      <c r="CQ11" s="312"/>
      <c r="CR11" s="312"/>
      <c r="CS11" s="312"/>
      <c r="CT11" s="312"/>
      <c r="CU11" s="312"/>
      <c r="CV11" s="312"/>
      <c r="CW11" s="312"/>
      <c r="CX11" s="312"/>
      <c r="CY11" s="312"/>
      <c r="CZ11" s="312"/>
      <c r="DA11" s="312"/>
      <c r="DB11" s="312"/>
      <c r="DC11" s="312"/>
      <c r="DD11" s="312"/>
      <c r="DE11" s="312"/>
      <c r="DF11" s="312"/>
      <c r="DG11" s="312"/>
      <c r="DH11" s="312"/>
      <c r="DI11" s="312"/>
      <c r="DJ11" s="312"/>
      <c r="DK11" s="312"/>
      <c r="DL11" s="312"/>
      <c r="DM11" s="312"/>
      <c r="DN11" s="312"/>
      <c r="DO11" s="312"/>
      <c r="DP11" s="312"/>
      <c r="DQ11" s="312"/>
      <c r="DR11" s="312"/>
      <c r="DS11" s="312"/>
      <c r="DT11" s="312"/>
      <c r="DU11" s="312"/>
      <c r="DV11" s="312"/>
      <c r="DW11" s="312"/>
      <c r="DX11" s="312"/>
      <c r="DY11" s="312"/>
      <c r="DZ11" s="312"/>
      <c r="EA11" s="312"/>
      <c r="EB11" s="312"/>
      <c r="EC11" s="312"/>
      <c r="ED11" s="312"/>
      <c r="EE11" s="312"/>
      <c r="EF11" s="312"/>
      <c r="EG11" s="312"/>
      <c r="EH11" s="312"/>
      <c r="EI11" s="312"/>
      <c r="EJ11" s="312"/>
      <c r="EK11" s="312"/>
      <c r="EL11" s="312"/>
      <c r="EM11" s="312"/>
      <c r="EN11" s="312"/>
      <c r="EO11" s="312"/>
      <c r="EP11" s="312"/>
      <c r="EQ11" s="312"/>
      <c r="ER11" s="312"/>
      <c r="ES11" s="312"/>
      <c r="ET11" s="312"/>
      <c r="EU11" s="312"/>
      <c r="EV11" s="312"/>
      <c r="EW11" s="312"/>
      <c r="EX11" s="312"/>
      <c r="EY11" s="312"/>
      <c r="EZ11" s="312"/>
      <c r="FA11" s="312"/>
      <c r="FB11" s="312"/>
      <c r="FC11" s="312"/>
      <c r="FD11" s="312"/>
      <c r="FE11" s="312"/>
      <c r="FF11" s="312"/>
      <c r="FG11" s="312"/>
      <c r="FH11" s="312"/>
      <c r="FI11" s="312"/>
      <c r="FJ11" s="312"/>
      <c r="FK11" s="312"/>
      <c r="FL11" s="312"/>
      <c r="FM11" s="312"/>
      <c r="FN11" s="312"/>
      <c r="FO11" s="312"/>
      <c r="FP11" s="312"/>
      <c r="FQ11" s="312"/>
      <c r="FR11" s="312"/>
      <c r="FS11" s="312"/>
      <c r="FT11" s="312"/>
      <c r="FU11" s="312"/>
      <c r="FV11" s="312"/>
      <c r="FW11" s="312"/>
      <c r="FX11" s="312"/>
      <c r="FY11" s="312"/>
      <c r="FZ11" s="312"/>
      <c r="GA11" s="312"/>
      <c r="GB11" s="312"/>
      <c r="GC11" s="312"/>
      <c r="GD11" s="312"/>
      <c r="GE11" s="312"/>
      <c r="GF11" s="312"/>
      <c r="GG11" s="312"/>
      <c r="GH11" s="312"/>
      <c r="GI11" s="312"/>
      <c r="GJ11" s="312"/>
      <c r="GK11" s="316"/>
      <c r="GL11" s="316"/>
      <c r="GM11" s="316"/>
      <c r="GN11" s="316"/>
      <c r="GO11" s="316"/>
      <c r="GP11" s="316"/>
      <c r="GQ11" s="316"/>
      <c r="GR11" s="316"/>
      <c r="GS11" s="316"/>
      <c r="GT11" s="316"/>
      <c r="GU11" s="316"/>
      <c r="GV11" s="316"/>
      <c r="GW11" s="316"/>
      <c r="GX11" s="316"/>
      <c r="GY11" s="316"/>
      <c r="GZ11" s="316"/>
      <c r="HA11" s="316"/>
      <c r="HB11" s="316"/>
      <c r="HC11" s="316"/>
      <c r="HD11" s="316"/>
      <c r="HE11" s="316"/>
      <c r="HF11" s="316"/>
      <c r="HG11" s="316"/>
      <c r="HH11" s="316"/>
      <c r="HI11" s="316"/>
      <c r="HJ11" s="316"/>
      <c r="HK11" s="316"/>
      <c r="HL11" s="316"/>
      <c r="HM11" s="316"/>
      <c r="HN11" s="316"/>
      <c r="HO11" s="316"/>
      <c r="HP11" s="316"/>
      <c r="HQ11" s="316"/>
      <c r="HR11" s="316"/>
      <c r="HS11" s="316"/>
      <c r="HT11" s="316"/>
      <c r="HU11" s="316"/>
      <c r="HV11" s="316"/>
      <c r="HW11" s="316"/>
      <c r="HX11" s="316"/>
      <c r="HY11" s="316"/>
      <c r="HZ11" s="316"/>
      <c r="IA11" s="316"/>
      <c r="IB11" s="316"/>
      <c r="IC11" s="316"/>
      <c r="ID11" s="316"/>
      <c r="IE11" s="316"/>
      <c r="IF11" s="316"/>
      <c r="IG11" s="316"/>
      <c r="IH11" s="316"/>
      <c r="II11" s="316"/>
      <c r="IJ11" s="316"/>
      <c r="IK11" s="316"/>
      <c r="IL11" s="316"/>
      <c r="IM11" s="316"/>
      <c r="IN11" s="316"/>
      <c r="IO11" s="316"/>
      <c r="IP11" s="316"/>
      <c r="IQ11" s="316"/>
      <c r="IR11" s="316"/>
      <c r="IS11" s="316"/>
      <c r="IT11" s="316"/>
      <c r="IU11" s="316"/>
      <c r="IV11" s="316"/>
      <c r="IW11" s="316"/>
      <c r="IX11" s="316"/>
      <c r="IY11" s="316"/>
      <c r="IZ11" s="316"/>
      <c r="JA11" s="316"/>
      <c r="JB11" s="316"/>
      <c r="JC11" s="316"/>
      <c r="JD11" s="316"/>
      <c r="JE11" s="316"/>
      <c r="JF11" s="316"/>
      <c r="JG11" s="316"/>
      <c r="JH11" s="316"/>
      <c r="JI11" s="316"/>
      <c r="JJ11" s="316"/>
      <c r="JK11" s="316"/>
      <c r="JL11" s="316"/>
      <c r="JM11" s="316"/>
      <c r="JN11" s="316"/>
      <c r="JO11" s="316"/>
      <c r="JP11" s="316"/>
      <c r="JQ11" s="316"/>
      <c r="JR11" s="316"/>
      <c r="JS11" s="316"/>
      <c r="JT11" s="316"/>
      <c r="JU11" s="316"/>
      <c r="JV11" s="316"/>
      <c r="JW11" s="316"/>
      <c r="JX11" s="316"/>
      <c r="JY11" s="316"/>
      <c r="JZ11" s="316"/>
      <c r="KA11" s="316"/>
      <c r="KB11" s="316"/>
      <c r="KC11" s="316"/>
      <c r="KD11" s="316"/>
      <c r="KE11" s="316"/>
      <c r="KF11" s="316"/>
      <c r="KG11" s="316"/>
      <c r="KH11" s="316"/>
      <c r="KI11" s="316"/>
      <c r="KJ11" s="316"/>
      <c r="KK11" s="316"/>
      <c r="KL11" s="316"/>
      <c r="KM11" s="316"/>
      <c r="KN11" s="316"/>
      <c r="KO11" s="316"/>
      <c r="KP11" s="316"/>
      <c r="KQ11" s="316"/>
      <c r="KR11" s="316"/>
      <c r="KS11" s="316"/>
      <c r="KT11" s="316"/>
      <c r="KU11" s="316"/>
      <c r="KV11" s="316"/>
      <c r="KW11" s="316"/>
      <c r="KX11" s="316"/>
      <c r="KY11" s="316"/>
      <c r="KZ11" s="316"/>
      <c r="LA11" s="316"/>
      <c r="LB11" s="316"/>
      <c r="LC11" s="316"/>
      <c r="LD11" s="316"/>
      <c r="LE11" s="316"/>
      <c r="LF11" s="316"/>
      <c r="LG11" s="316"/>
      <c r="LH11" s="316"/>
      <c r="LI11" s="316"/>
      <c r="LJ11" s="316"/>
      <c r="LK11" s="316"/>
      <c r="LL11" s="316"/>
      <c r="LM11" s="316"/>
      <c r="LN11" s="316"/>
      <c r="LO11" s="316"/>
      <c r="LP11" s="316"/>
      <c r="LQ11" s="316"/>
      <c r="LR11" s="316"/>
      <c r="LS11" s="316"/>
      <c r="LT11" s="316"/>
      <c r="LU11" s="316"/>
      <c r="LV11" s="316"/>
      <c r="LW11" s="316"/>
      <c r="LX11" s="316"/>
      <c r="LY11" s="316"/>
      <c r="LZ11" s="316"/>
      <c r="MA11" s="316"/>
      <c r="MB11" s="316"/>
      <c r="MC11" s="316"/>
      <c r="MD11" s="316"/>
      <c r="ME11" s="316"/>
      <c r="MF11" s="316"/>
      <c r="MG11" s="316"/>
      <c r="MH11" s="316"/>
      <c r="MI11" s="316"/>
      <c r="MJ11" s="316"/>
      <c r="MK11" s="316"/>
      <c r="ML11" s="316"/>
      <c r="MM11" s="316"/>
      <c r="MN11" s="316"/>
      <c r="MO11" s="316"/>
      <c r="MP11" s="316"/>
      <c r="MQ11" s="316"/>
      <c r="MR11" s="316"/>
      <c r="MS11" s="316"/>
      <c r="MT11" s="316"/>
      <c r="MU11" s="316"/>
      <c r="MV11" s="316"/>
      <c r="MW11" s="316"/>
      <c r="MX11" s="316"/>
      <c r="MY11" s="316"/>
      <c r="MZ11" s="316"/>
      <c r="NA11" s="316"/>
      <c r="NB11" s="316"/>
      <c r="NC11" s="316"/>
      <c r="ND11" s="316"/>
      <c r="NE11" s="316"/>
      <c r="NF11" s="316"/>
      <c r="NG11" s="316"/>
      <c r="NH11" s="316"/>
      <c r="NI11" s="316"/>
      <c r="NJ11" s="316"/>
      <c r="NK11" s="316"/>
      <c r="NL11" s="316"/>
      <c r="NM11" s="316"/>
      <c r="NN11" s="316"/>
      <c r="NO11" s="316"/>
      <c r="NP11" s="316"/>
      <c r="NQ11" s="316"/>
      <c r="NR11" s="316"/>
      <c r="NS11" s="316"/>
      <c r="NT11" s="316"/>
      <c r="NU11" s="316"/>
      <c r="NV11" s="316"/>
      <c r="NW11" s="316"/>
      <c r="NX11" s="316"/>
      <c r="NY11" s="316"/>
      <c r="NZ11" s="316"/>
      <c r="OA11" s="316"/>
      <c r="OB11" s="316"/>
      <c r="OC11" s="316"/>
      <c r="OD11" s="316"/>
      <c r="OE11" s="316"/>
      <c r="OF11" s="316"/>
      <c r="OG11" s="316"/>
      <c r="OH11" s="316"/>
      <c r="OI11" s="316"/>
      <c r="OJ11" s="316"/>
      <c r="OK11" s="316"/>
      <c r="OL11" s="316"/>
      <c r="OM11" s="316"/>
      <c r="ON11" s="316"/>
      <c r="OO11" s="316"/>
      <c r="OP11" s="316"/>
      <c r="OQ11" s="316"/>
      <c r="OR11" s="316"/>
      <c r="OS11" s="316"/>
      <c r="OT11" s="316"/>
      <c r="OU11" s="316"/>
      <c r="OV11" s="316"/>
      <c r="OW11" s="316"/>
      <c r="OX11" s="316"/>
      <c r="OY11" s="316"/>
      <c r="OZ11" s="316"/>
      <c r="PA11" s="316"/>
      <c r="PB11" s="316"/>
      <c r="PC11" s="316"/>
      <c r="PD11" s="316"/>
      <c r="PE11" s="316"/>
      <c r="PF11" s="316"/>
      <c r="PG11" s="316"/>
      <c r="PH11" s="316"/>
      <c r="PI11" s="316"/>
      <c r="PJ11" s="316"/>
      <c r="PK11" s="316"/>
      <c r="PL11" s="316"/>
      <c r="PM11" s="316"/>
      <c r="PN11" s="316"/>
      <c r="PO11" s="316"/>
      <c r="PP11" s="316"/>
      <c r="PQ11" s="316"/>
      <c r="PR11" s="316"/>
      <c r="PS11" s="316"/>
      <c r="PT11" s="316"/>
      <c r="PU11" s="316"/>
      <c r="PV11" s="316"/>
      <c r="PW11" s="316"/>
      <c r="PX11" s="316"/>
      <c r="PY11" s="316"/>
      <c r="PZ11" s="316"/>
      <c r="QA11" s="316"/>
      <c r="QB11" s="316"/>
      <c r="QC11" s="316"/>
      <c r="QD11" s="316"/>
    </row>
    <row r="12" spans="1:446" x14ac:dyDescent="0.35">
      <c r="A12" s="313"/>
      <c r="B12" s="313"/>
      <c r="C12" s="314"/>
      <c r="D12" s="315"/>
      <c r="E12" s="368" t="str">
        <f xml:space="preserve"> Time!E$14</f>
        <v>First model column flag</v>
      </c>
      <c r="F12" s="368">
        <f xml:space="preserve"> Time!F$14</f>
        <v>0</v>
      </c>
      <c r="G12" s="368" t="str">
        <f xml:space="preserve"> Time!G$14</f>
        <v>flag</v>
      </c>
      <c r="H12" s="368">
        <f xml:space="preserve"> Time!H$14</f>
        <v>1</v>
      </c>
      <c r="I12" s="368">
        <f xml:space="preserve"> Time!I$14</f>
        <v>0</v>
      </c>
      <c r="J12" s="368">
        <f xml:space="preserve"> Time!J$14</f>
        <v>1</v>
      </c>
      <c r="K12" s="368">
        <f xml:space="preserve"> Time!K$14</f>
        <v>0</v>
      </c>
      <c r="L12" s="368">
        <f xml:space="preserve"> Time!L$14</f>
        <v>0</v>
      </c>
      <c r="M12" s="368">
        <f xml:space="preserve"> Time!M$14</f>
        <v>0</v>
      </c>
      <c r="N12" s="368">
        <f xml:space="preserve"> Time!N$14</f>
        <v>0</v>
      </c>
      <c r="O12" s="368">
        <f xml:space="preserve"> Time!O$14</f>
        <v>0</v>
      </c>
      <c r="P12" s="368">
        <f xml:space="preserve"> Time!P$14</f>
        <v>0</v>
      </c>
      <c r="Q12" s="368">
        <f xml:space="preserve"> Time!Q$14</f>
        <v>0</v>
      </c>
      <c r="R12" s="368">
        <f xml:space="preserve"> Time!R$14</f>
        <v>0</v>
      </c>
      <c r="S12" s="368">
        <f xml:space="preserve"> Time!S$14</f>
        <v>0</v>
      </c>
      <c r="T12" s="368">
        <f xml:space="preserve"> Time!T$14</f>
        <v>0</v>
      </c>
      <c r="U12" s="368">
        <f xml:space="preserve"> Time!U$14</f>
        <v>0</v>
      </c>
      <c r="V12" s="368">
        <f xml:space="preserve"> Time!V$14</f>
        <v>0</v>
      </c>
      <c r="W12" s="368">
        <f xml:space="preserve"> Time!W$14</f>
        <v>0</v>
      </c>
      <c r="X12" s="368">
        <f xml:space="preserve"> Time!X$14</f>
        <v>0</v>
      </c>
      <c r="Y12" s="368">
        <f xml:space="preserve"> Time!Y$14</f>
        <v>0</v>
      </c>
      <c r="Z12" s="368">
        <f xml:space="preserve"> Time!Z$14</f>
        <v>0</v>
      </c>
      <c r="AA12" s="368">
        <f xml:space="preserve"> Time!AA$14</f>
        <v>0</v>
      </c>
      <c r="AB12" s="368">
        <f xml:space="preserve"> Time!AB$14</f>
        <v>0</v>
      </c>
      <c r="AC12" s="368">
        <f xml:space="preserve"> Time!AC$14</f>
        <v>0</v>
      </c>
      <c r="AD12" s="368">
        <f xml:space="preserve"> Time!AD$14</f>
        <v>0</v>
      </c>
      <c r="AE12" s="368">
        <f xml:space="preserve"> Time!AE$14</f>
        <v>0</v>
      </c>
      <c r="AF12" s="368">
        <f xml:space="preserve"> Time!AF$14</f>
        <v>0</v>
      </c>
      <c r="AG12" s="368">
        <f xml:space="preserve"> Time!AG$14</f>
        <v>0</v>
      </c>
      <c r="AH12" s="368">
        <f xml:space="preserve"> Time!AH$14</f>
        <v>0</v>
      </c>
      <c r="AI12" s="368">
        <f xml:space="preserve"> Time!AI$14</f>
        <v>0</v>
      </c>
      <c r="AJ12" s="368">
        <f xml:space="preserve"> Time!AJ$14</f>
        <v>0</v>
      </c>
      <c r="AK12" s="368">
        <f xml:space="preserve"> Time!AK$14</f>
        <v>0</v>
      </c>
      <c r="AL12" s="368">
        <f xml:space="preserve"> Time!AL$14</f>
        <v>0</v>
      </c>
      <c r="AM12" s="368">
        <f xml:space="preserve"> Time!AM$14</f>
        <v>0</v>
      </c>
      <c r="AN12" s="368">
        <f xml:space="preserve"> Time!AN$14</f>
        <v>0</v>
      </c>
      <c r="AO12" s="368">
        <f xml:space="preserve"> Time!AO$14</f>
        <v>0</v>
      </c>
      <c r="AP12" s="368">
        <f xml:space="preserve"> Time!AP$14</f>
        <v>0</v>
      </c>
      <c r="AQ12" s="368">
        <f xml:space="preserve"> Time!AQ$14</f>
        <v>0</v>
      </c>
      <c r="AR12" s="368">
        <f xml:space="preserve"> Time!AR$14</f>
        <v>0</v>
      </c>
      <c r="AS12" s="368">
        <f xml:space="preserve"> Time!AS$14</f>
        <v>0</v>
      </c>
      <c r="AT12" s="368">
        <f xml:space="preserve"> Time!AT$14</f>
        <v>0</v>
      </c>
      <c r="AU12" s="368">
        <f xml:space="preserve"> Time!AU$14</f>
        <v>0</v>
      </c>
      <c r="AV12" s="368">
        <f xml:space="preserve"> Time!AV$14</f>
        <v>0</v>
      </c>
      <c r="AW12" s="368">
        <f xml:space="preserve"> Time!AW$14</f>
        <v>0</v>
      </c>
      <c r="AX12" s="368">
        <f xml:space="preserve"> Time!AX$14</f>
        <v>0</v>
      </c>
      <c r="AY12" s="368">
        <f xml:space="preserve"> Time!AY$14</f>
        <v>0</v>
      </c>
      <c r="AZ12" s="368">
        <f xml:space="preserve"> Time!AZ$14</f>
        <v>0</v>
      </c>
      <c r="BA12" s="368">
        <f xml:space="preserve"> Time!BA$14</f>
        <v>0</v>
      </c>
      <c r="BB12" s="368">
        <f xml:space="preserve"> Time!BB$14</f>
        <v>0</v>
      </c>
      <c r="BC12" s="368">
        <f xml:space="preserve"> Time!BC$14</f>
        <v>0</v>
      </c>
      <c r="BD12" s="368">
        <f xml:space="preserve"> Time!BD$14</f>
        <v>0</v>
      </c>
      <c r="BE12" s="368">
        <f xml:space="preserve"> Time!BE$14</f>
        <v>0</v>
      </c>
      <c r="BF12" s="368">
        <f xml:space="preserve"> Time!BF$14</f>
        <v>0</v>
      </c>
      <c r="BG12" s="368">
        <f xml:space="preserve"> Time!BG$14</f>
        <v>0</v>
      </c>
      <c r="BH12" s="368">
        <f xml:space="preserve"> Time!BH$14</f>
        <v>0</v>
      </c>
      <c r="BI12" s="368">
        <f xml:space="preserve"> Time!BI$14</f>
        <v>0</v>
      </c>
      <c r="BJ12" s="368">
        <f xml:space="preserve"> Time!BJ$14</f>
        <v>0</v>
      </c>
      <c r="BK12" s="368">
        <f xml:space="preserve"> Time!BK$14</f>
        <v>0</v>
      </c>
      <c r="BL12" s="368">
        <f xml:space="preserve"> Time!BL$14</f>
        <v>0</v>
      </c>
      <c r="BM12" s="368">
        <f xml:space="preserve"> Time!BM$14</f>
        <v>0</v>
      </c>
      <c r="BN12" s="368">
        <f xml:space="preserve"> Time!BN$14</f>
        <v>0</v>
      </c>
      <c r="BO12" s="368">
        <f xml:space="preserve"> Time!BO$14</f>
        <v>0</v>
      </c>
      <c r="BP12" s="368">
        <f xml:space="preserve"> Time!BP$14</f>
        <v>0</v>
      </c>
      <c r="BQ12" s="368">
        <f xml:space="preserve"> Time!BQ$14</f>
        <v>0</v>
      </c>
      <c r="BR12" s="368">
        <f xml:space="preserve"> Time!BR$14</f>
        <v>0</v>
      </c>
      <c r="BS12" s="368">
        <f xml:space="preserve"> Time!BS$14</f>
        <v>0</v>
      </c>
      <c r="BT12" s="368">
        <f xml:space="preserve"> Time!BT$14</f>
        <v>0</v>
      </c>
      <c r="BU12" s="368">
        <f xml:space="preserve"> Time!BU$14</f>
        <v>0</v>
      </c>
      <c r="BV12" s="368">
        <f xml:space="preserve"> Time!BV$14</f>
        <v>0</v>
      </c>
      <c r="BW12" s="368">
        <f xml:space="preserve"> Time!BW$14</f>
        <v>0</v>
      </c>
      <c r="BX12" s="368">
        <f xml:space="preserve"> Time!BX$14</f>
        <v>0</v>
      </c>
      <c r="BY12" s="368">
        <f xml:space="preserve"> Time!BY$14</f>
        <v>0</v>
      </c>
      <c r="BZ12" s="368">
        <f xml:space="preserve"> Time!BZ$14</f>
        <v>0</v>
      </c>
      <c r="CA12" s="368">
        <f xml:space="preserve"> Time!CA$14</f>
        <v>0</v>
      </c>
      <c r="CB12" s="368">
        <f xml:space="preserve"> Time!CB$14</f>
        <v>0</v>
      </c>
      <c r="CC12" s="368">
        <f xml:space="preserve"> Time!CC$14</f>
        <v>0</v>
      </c>
      <c r="CD12" s="368">
        <f xml:space="preserve"> Time!CD$14</f>
        <v>0</v>
      </c>
      <c r="CE12" s="368">
        <f xml:space="preserve"> Time!CE$14</f>
        <v>0</v>
      </c>
      <c r="CF12" s="368">
        <f xml:space="preserve"> Time!CF$14</f>
        <v>0</v>
      </c>
      <c r="CG12" s="368">
        <f xml:space="preserve"> Time!CG$14</f>
        <v>0</v>
      </c>
      <c r="CH12" s="368">
        <f xml:space="preserve"> Time!CH$14</f>
        <v>0</v>
      </c>
      <c r="CI12" s="368">
        <f xml:space="preserve"> Time!CI$14</f>
        <v>0</v>
      </c>
      <c r="CJ12" s="368">
        <f xml:space="preserve"> Time!CJ$14</f>
        <v>0</v>
      </c>
      <c r="CK12" s="368">
        <f xml:space="preserve"> Time!CK$14</f>
        <v>0</v>
      </c>
      <c r="CL12" s="368">
        <f xml:space="preserve"> Time!CL$14</f>
        <v>0</v>
      </c>
      <c r="CM12" s="368">
        <f xml:space="preserve"> Time!CM$14</f>
        <v>0</v>
      </c>
      <c r="CN12" s="368">
        <f xml:space="preserve"> Time!CN$14</f>
        <v>0</v>
      </c>
      <c r="CO12" s="368">
        <f xml:space="preserve"> Time!CO$14</f>
        <v>0</v>
      </c>
      <c r="CP12" s="368">
        <f xml:space="preserve"> Time!CP$14</f>
        <v>0</v>
      </c>
      <c r="CQ12" s="368">
        <f xml:space="preserve"> Time!CQ$14</f>
        <v>0</v>
      </c>
      <c r="CR12" s="368">
        <f xml:space="preserve"> Time!CR$14</f>
        <v>0</v>
      </c>
      <c r="CS12" s="368">
        <f xml:space="preserve"> Time!CS$14</f>
        <v>0</v>
      </c>
      <c r="CT12" s="368">
        <f xml:space="preserve"> Time!CT$14</f>
        <v>0</v>
      </c>
      <c r="CU12" s="368">
        <f xml:space="preserve"> Time!CU$14</f>
        <v>0</v>
      </c>
      <c r="CV12" s="368">
        <f xml:space="preserve"> Time!CV$14</f>
        <v>0</v>
      </c>
      <c r="CW12" s="368">
        <f xml:space="preserve"> Time!CW$14</f>
        <v>0</v>
      </c>
      <c r="CX12" s="368">
        <f xml:space="preserve"> Time!CX$14</f>
        <v>0</v>
      </c>
      <c r="CY12" s="368">
        <f xml:space="preserve"> Time!CY$14</f>
        <v>0</v>
      </c>
      <c r="CZ12" s="368">
        <f xml:space="preserve"> Time!CZ$14</f>
        <v>0</v>
      </c>
      <c r="DA12" s="368">
        <f xml:space="preserve"> Time!DA$14</f>
        <v>0</v>
      </c>
      <c r="DB12" s="368">
        <f xml:space="preserve"> Time!DB$14</f>
        <v>0</v>
      </c>
      <c r="DC12" s="368">
        <f xml:space="preserve"> Time!DC$14</f>
        <v>0</v>
      </c>
      <c r="DD12" s="368">
        <f xml:space="preserve"> Time!DD$14</f>
        <v>0</v>
      </c>
      <c r="DE12" s="368">
        <f xml:space="preserve"> Time!DE$14</f>
        <v>0</v>
      </c>
      <c r="DF12" s="368">
        <f xml:space="preserve"> Time!DF$14</f>
        <v>0</v>
      </c>
      <c r="DG12" s="368">
        <f xml:space="preserve"> Time!DG$14</f>
        <v>0</v>
      </c>
      <c r="DH12" s="368">
        <f xml:space="preserve"> Time!DH$14</f>
        <v>0</v>
      </c>
      <c r="DI12" s="368">
        <f xml:space="preserve"> Time!DI$14</f>
        <v>0</v>
      </c>
      <c r="DJ12" s="368">
        <f xml:space="preserve"> Time!DJ$14</f>
        <v>0</v>
      </c>
      <c r="DK12" s="368">
        <f xml:space="preserve"> Time!DK$14</f>
        <v>0</v>
      </c>
      <c r="DL12" s="368">
        <f xml:space="preserve"> Time!DL$14</f>
        <v>0</v>
      </c>
      <c r="DM12" s="368">
        <f xml:space="preserve"> Time!DM$14</f>
        <v>0</v>
      </c>
      <c r="DN12" s="368">
        <f xml:space="preserve"> Time!DN$14</f>
        <v>0</v>
      </c>
      <c r="DO12" s="368">
        <f xml:space="preserve"> Time!DO$14</f>
        <v>0</v>
      </c>
      <c r="DP12" s="368">
        <f xml:space="preserve"> Time!DP$14</f>
        <v>0</v>
      </c>
      <c r="DQ12" s="368">
        <f xml:space="preserve"> Time!DQ$14</f>
        <v>0</v>
      </c>
      <c r="DR12" s="368">
        <f xml:space="preserve"> Time!DR$14</f>
        <v>0</v>
      </c>
      <c r="DS12" s="368">
        <f xml:space="preserve"> Time!DS$14</f>
        <v>0</v>
      </c>
      <c r="DT12" s="368">
        <f xml:space="preserve"> Time!DT$14</f>
        <v>0</v>
      </c>
      <c r="DU12" s="368">
        <f xml:space="preserve"> Time!DU$14</f>
        <v>0</v>
      </c>
      <c r="DV12" s="368">
        <f xml:space="preserve"> Time!DV$14</f>
        <v>0</v>
      </c>
      <c r="DW12" s="368">
        <f xml:space="preserve"> Time!DW$14</f>
        <v>0</v>
      </c>
      <c r="DX12" s="368">
        <f xml:space="preserve"> Time!DX$14</f>
        <v>0</v>
      </c>
      <c r="DY12" s="368">
        <f xml:space="preserve"> Time!DY$14</f>
        <v>0</v>
      </c>
      <c r="DZ12" s="368">
        <f xml:space="preserve"> Time!DZ$14</f>
        <v>0</v>
      </c>
      <c r="EA12" s="368">
        <f xml:space="preserve"> Time!EA$14</f>
        <v>0</v>
      </c>
      <c r="EB12" s="368">
        <f xml:space="preserve"> Time!EB$14</f>
        <v>0</v>
      </c>
      <c r="EC12" s="368">
        <f xml:space="preserve"> Time!EC$14</f>
        <v>0</v>
      </c>
      <c r="ED12" s="368">
        <f xml:space="preserve"> Time!ED$14</f>
        <v>0</v>
      </c>
      <c r="EE12" s="368">
        <f xml:space="preserve"> Time!EE$14</f>
        <v>0</v>
      </c>
      <c r="EF12" s="368">
        <f xml:space="preserve"> Time!EF$14</f>
        <v>0</v>
      </c>
      <c r="EG12" s="368">
        <f xml:space="preserve"> Time!EG$14</f>
        <v>0</v>
      </c>
      <c r="EH12" s="368">
        <f xml:space="preserve"> Time!EH$14</f>
        <v>0</v>
      </c>
      <c r="EI12" s="368">
        <f xml:space="preserve"> Time!EI$14</f>
        <v>0</v>
      </c>
      <c r="EJ12" s="368">
        <f xml:space="preserve"> Time!EJ$14</f>
        <v>0</v>
      </c>
      <c r="EK12" s="368">
        <f xml:space="preserve"> Time!EK$14</f>
        <v>0</v>
      </c>
      <c r="EL12" s="368">
        <f xml:space="preserve"> Time!EL$14</f>
        <v>0</v>
      </c>
      <c r="EM12" s="368">
        <f xml:space="preserve"> Time!EM$14</f>
        <v>0</v>
      </c>
      <c r="EN12" s="368">
        <f xml:space="preserve"> Time!EN$14</f>
        <v>0</v>
      </c>
      <c r="EO12" s="368">
        <f xml:space="preserve"> Time!EO$14</f>
        <v>0</v>
      </c>
      <c r="EP12" s="368">
        <f xml:space="preserve"> Time!EP$14</f>
        <v>0</v>
      </c>
      <c r="EQ12" s="368">
        <f xml:space="preserve"> Time!EQ$14</f>
        <v>0</v>
      </c>
      <c r="ER12" s="368">
        <f xml:space="preserve"> Time!ER$14</f>
        <v>0</v>
      </c>
      <c r="ES12" s="368">
        <f xml:space="preserve"> Time!ES$14</f>
        <v>0</v>
      </c>
      <c r="ET12" s="368">
        <f xml:space="preserve"> Time!ET$14</f>
        <v>0</v>
      </c>
      <c r="EU12" s="368">
        <f xml:space="preserve"> Time!EU$14</f>
        <v>0</v>
      </c>
      <c r="EV12" s="368">
        <f xml:space="preserve"> Time!EV$14</f>
        <v>0</v>
      </c>
      <c r="EW12" s="368">
        <f xml:space="preserve"> Time!EW$14</f>
        <v>0</v>
      </c>
      <c r="EX12" s="368">
        <f xml:space="preserve"> Time!EX$14</f>
        <v>0</v>
      </c>
      <c r="EY12" s="368">
        <f xml:space="preserve"> Time!EY$14</f>
        <v>0</v>
      </c>
      <c r="EZ12" s="368">
        <f xml:space="preserve"> Time!EZ$14</f>
        <v>0</v>
      </c>
      <c r="FA12" s="368">
        <f xml:space="preserve"> Time!FA$14</f>
        <v>0</v>
      </c>
      <c r="FB12" s="368">
        <f xml:space="preserve"> Time!FB$14</f>
        <v>0</v>
      </c>
      <c r="FC12" s="368">
        <f xml:space="preserve"> Time!FC$14</f>
        <v>0</v>
      </c>
      <c r="FD12" s="368">
        <f xml:space="preserve"> Time!FD$14</f>
        <v>0</v>
      </c>
      <c r="FE12" s="368">
        <f xml:space="preserve"> Time!FE$14</f>
        <v>0</v>
      </c>
      <c r="FF12" s="368">
        <f xml:space="preserve"> Time!FF$14</f>
        <v>0</v>
      </c>
      <c r="FG12" s="368">
        <f xml:space="preserve"> Time!FG$14</f>
        <v>0</v>
      </c>
      <c r="FH12" s="368">
        <f xml:space="preserve"> Time!FH$14</f>
        <v>0</v>
      </c>
      <c r="FI12" s="368">
        <f xml:space="preserve"> Time!FI$14</f>
        <v>0</v>
      </c>
      <c r="FJ12" s="368">
        <f xml:space="preserve"> Time!FJ$14</f>
        <v>0</v>
      </c>
      <c r="FK12" s="368">
        <f xml:space="preserve"> Time!FK$14</f>
        <v>0</v>
      </c>
      <c r="FL12" s="368">
        <f xml:space="preserve"> Time!FL$14</f>
        <v>0</v>
      </c>
      <c r="FM12" s="368">
        <f xml:space="preserve"> Time!FM$14</f>
        <v>0</v>
      </c>
      <c r="FN12" s="368">
        <f xml:space="preserve"> Time!FN$14</f>
        <v>0</v>
      </c>
      <c r="FO12" s="368">
        <f xml:space="preserve"> Time!FO$14</f>
        <v>0</v>
      </c>
      <c r="FP12" s="368">
        <f xml:space="preserve"> Time!FP$14</f>
        <v>0</v>
      </c>
      <c r="FQ12" s="368">
        <f xml:space="preserve"> Time!FQ$14</f>
        <v>0</v>
      </c>
      <c r="FR12" s="368">
        <f xml:space="preserve"> Time!FR$14</f>
        <v>0</v>
      </c>
      <c r="FS12" s="368">
        <f xml:space="preserve"> Time!FS$14</f>
        <v>0</v>
      </c>
      <c r="FT12" s="368">
        <f xml:space="preserve"> Time!FT$14</f>
        <v>0</v>
      </c>
      <c r="FU12" s="368">
        <f xml:space="preserve"> Time!FU$14</f>
        <v>0</v>
      </c>
      <c r="FV12" s="368">
        <f xml:space="preserve"> Time!FV$14</f>
        <v>0</v>
      </c>
      <c r="FW12" s="368">
        <f xml:space="preserve"> Time!FW$14</f>
        <v>0</v>
      </c>
      <c r="FX12" s="368">
        <f xml:space="preserve"> Time!FX$14</f>
        <v>0</v>
      </c>
      <c r="FY12" s="368">
        <f xml:space="preserve"> Time!FY$14</f>
        <v>0</v>
      </c>
      <c r="FZ12" s="368">
        <f xml:space="preserve"> Time!FZ$14</f>
        <v>0</v>
      </c>
      <c r="GA12" s="368">
        <f xml:space="preserve"> Time!GA$14</f>
        <v>0</v>
      </c>
      <c r="GB12" s="368">
        <f xml:space="preserve"> Time!GB$14</f>
        <v>0</v>
      </c>
      <c r="GC12" s="368">
        <f xml:space="preserve"> Time!GC$14</f>
        <v>0</v>
      </c>
      <c r="GD12" s="368">
        <f xml:space="preserve"> Time!GD$14</f>
        <v>0</v>
      </c>
      <c r="GE12" s="368">
        <f xml:space="preserve"> Time!GE$14</f>
        <v>0</v>
      </c>
      <c r="GF12" s="368">
        <f xml:space="preserve"> Time!GF$14</f>
        <v>0</v>
      </c>
      <c r="GG12" s="368">
        <f xml:space="preserve"> Time!GG$14</f>
        <v>0</v>
      </c>
      <c r="GH12" s="368">
        <f xml:space="preserve"> Time!GH$14</f>
        <v>0</v>
      </c>
      <c r="GI12" s="368">
        <f xml:space="preserve"> Time!GI$14</f>
        <v>0</v>
      </c>
      <c r="GJ12" s="368">
        <f xml:space="preserve"> Time!GJ$14</f>
        <v>0</v>
      </c>
      <c r="GK12" s="316"/>
      <c r="GL12" s="316"/>
      <c r="GM12" s="316"/>
      <c r="GN12" s="316"/>
      <c r="GO12" s="316"/>
      <c r="GP12" s="316"/>
      <c r="GQ12" s="316"/>
      <c r="GR12" s="316"/>
      <c r="GS12" s="316"/>
      <c r="GT12" s="316"/>
      <c r="GU12" s="316"/>
      <c r="GV12" s="316"/>
      <c r="GW12" s="316"/>
      <c r="GX12" s="316"/>
      <c r="GY12" s="316"/>
      <c r="GZ12" s="316"/>
      <c r="HA12" s="316"/>
      <c r="HB12" s="316"/>
      <c r="HC12" s="316"/>
      <c r="HD12" s="316"/>
      <c r="HE12" s="316"/>
      <c r="HF12" s="316"/>
      <c r="HG12" s="316"/>
      <c r="HH12" s="316"/>
      <c r="HI12" s="316"/>
      <c r="HJ12" s="316"/>
      <c r="HK12" s="316"/>
      <c r="HL12" s="316"/>
      <c r="HM12" s="316"/>
      <c r="HN12" s="316"/>
      <c r="HO12" s="316"/>
      <c r="HP12" s="316"/>
      <c r="HQ12" s="316"/>
      <c r="HR12" s="316"/>
      <c r="HS12" s="316"/>
      <c r="HT12" s="316"/>
      <c r="HU12" s="316"/>
      <c r="HV12" s="316"/>
      <c r="HW12" s="316"/>
      <c r="HX12" s="316"/>
      <c r="HY12" s="316"/>
      <c r="HZ12" s="316"/>
      <c r="IA12" s="316"/>
      <c r="IB12" s="316"/>
      <c r="IC12" s="316"/>
      <c r="ID12" s="316"/>
      <c r="IE12" s="316"/>
      <c r="IF12" s="316"/>
      <c r="IG12" s="316"/>
      <c r="IH12" s="316"/>
      <c r="II12" s="316"/>
      <c r="IJ12" s="316"/>
      <c r="IK12" s="316"/>
      <c r="IL12" s="316"/>
      <c r="IM12" s="316"/>
      <c r="IN12" s="316"/>
      <c r="IO12" s="316"/>
      <c r="IP12" s="316"/>
      <c r="IQ12" s="316"/>
      <c r="IR12" s="316"/>
      <c r="IS12" s="316"/>
      <c r="IT12" s="316"/>
      <c r="IU12" s="316"/>
      <c r="IV12" s="316"/>
      <c r="IW12" s="316"/>
      <c r="IX12" s="316"/>
      <c r="IY12" s="316"/>
      <c r="IZ12" s="316"/>
      <c r="JA12" s="316"/>
      <c r="JB12" s="316"/>
      <c r="JC12" s="316"/>
      <c r="JD12" s="316"/>
      <c r="JE12" s="316"/>
      <c r="JF12" s="316"/>
      <c r="JG12" s="316"/>
      <c r="JH12" s="316"/>
      <c r="JI12" s="316"/>
      <c r="JJ12" s="316"/>
      <c r="JK12" s="316"/>
      <c r="JL12" s="316"/>
      <c r="JM12" s="316"/>
      <c r="JN12" s="316"/>
      <c r="JO12" s="316"/>
      <c r="JP12" s="316"/>
      <c r="JQ12" s="316"/>
      <c r="JR12" s="316"/>
      <c r="JS12" s="316"/>
      <c r="JT12" s="316"/>
      <c r="JU12" s="316"/>
      <c r="JV12" s="316"/>
      <c r="JW12" s="316"/>
      <c r="JX12" s="316"/>
      <c r="JY12" s="316"/>
      <c r="JZ12" s="316"/>
      <c r="KA12" s="316"/>
      <c r="KB12" s="316"/>
      <c r="KC12" s="316"/>
      <c r="KD12" s="316"/>
      <c r="KE12" s="316"/>
      <c r="KF12" s="316"/>
      <c r="KG12" s="316"/>
      <c r="KH12" s="316"/>
      <c r="KI12" s="316"/>
      <c r="KJ12" s="316"/>
      <c r="KK12" s="316"/>
      <c r="KL12" s="316"/>
      <c r="KM12" s="316"/>
      <c r="KN12" s="316"/>
      <c r="KO12" s="316"/>
      <c r="KP12" s="316"/>
      <c r="KQ12" s="316"/>
      <c r="KR12" s="316"/>
      <c r="KS12" s="316"/>
      <c r="KT12" s="316"/>
      <c r="KU12" s="316"/>
      <c r="KV12" s="316"/>
      <c r="KW12" s="316"/>
      <c r="KX12" s="316"/>
      <c r="KY12" s="316"/>
      <c r="KZ12" s="316"/>
      <c r="LA12" s="316"/>
      <c r="LB12" s="316"/>
      <c r="LC12" s="316"/>
      <c r="LD12" s="316"/>
      <c r="LE12" s="316"/>
      <c r="LF12" s="316"/>
      <c r="LG12" s="316"/>
      <c r="LH12" s="316"/>
      <c r="LI12" s="316"/>
      <c r="LJ12" s="316"/>
      <c r="LK12" s="316"/>
      <c r="LL12" s="316"/>
      <c r="LM12" s="316"/>
      <c r="LN12" s="316"/>
      <c r="LO12" s="316"/>
      <c r="LP12" s="316"/>
      <c r="LQ12" s="316"/>
      <c r="LR12" s="316"/>
      <c r="LS12" s="316"/>
      <c r="LT12" s="316"/>
      <c r="LU12" s="316"/>
      <c r="LV12" s="316"/>
      <c r="LW12" s="316"/>
      <c r="LX12" s="316"/>
      <c r="LY12" s="316"/>
      <c r="LZ12" s="316"/>
      <c r="MA12" s="316"/>
      <c r="MB12" s="316"/>
      <c r="MC12" s="316"/>
      <c r="MD12" s="316"/>
      <c r="ME12" s="316"/>
      <c r="MF12" s="316"/>
      <c r="MG12" s="316"/>
      <c r="MH12" s="316"/>
      <c r="MI12" s="316"/>
      <c r="MJ12" s="316"/>
      <c r="MK12" s="316"/>
      <c r="ML12" s="316"/>
      <c r="MM12" s="316"/>
      <c r="MN12" s="316"/>
      <c r="MO12" s="316"/>
      <c r="MP12" s="316"/>
      <c r="MQ12" s="316"/>
      <c r="MR12" s="316"/>
      <c r="MS12" s="316"/>
      <c r="MT12" s="316"/>
      <c r="MU12" s="316"/>
      <c r="MV12" s="316"/>
      <c r="MW12" s="316"/>
      <c r="MX12" s="316"/>
      <c r="MY12" s="316"/>
      <c r="MZ12" s="316"/>
      <c r="NA12" s="316"/>
      <c r="NB12" s="316"/>
      <c r="NC12" s="316"/>
      <c r="ND12" s="316"/>
      <c r="NE12" s="316"/>
      <c r="NF12" s="316"/>
      <c r="NG12" s="316"/>
      <c r="NH12" s="316"/>
      <c r="NI12" s="316"/>
      <c r="NJ12" s="316"/>
      <c r="NK12" s="316"/>
      <c r="NL12" s="316"/>
      <c r="NM12" s="316"/>
      <c r="NN12" s="316"/>
      <c r="NO12" s="316"/>
      <c r="NP12" s="316"/>
      <c r="NQ12" s="316"/>
      <c r="NR12" s="316"/>
      <c r="NS12" s="316"/>
      <c r="NT12" s="316"/>
      <c r="NU12" s="316"/>
      <c r="NV12" s="316"/>
      <c r="NW12" s="316"/>
      <c r="NX12" s="316"/>
      <c r="NY12" s="316"/>
      <c r="NZ12" s="316"/>
      <c r="OA12" s="316"/>
      <c r="OB12" s="316"/>
      <c r="OC12" s="316"/>
      <c r="OD12" s="316"/>
      <c r="OE12" s="316"/>
      <c r="OF12" s="316"/>
      <c r="OG12" s="316"/>
      <c r="OH12" s="316"/>
      <c r="OI12" s="316"/>
      <c r="OJ12" s="316"/>
      <c r="OK12" s="316"/>
      <c r="OL12" s="316"/>
      <c r="OM12" s="316"/>
      <c r="ON12" s="316"/>
      <c r="OO12" s="316"/>
      <c r="OP12" s="316"/>
      <c r="OQ12" s="316"/>
      <c r="OR12" s="316"/>
      <c r="OS12" s="316"/>
      <c r="OT12" s="316"/>
      <c r="OU12" s="316"/>
      <c r="OV12" s="316"/>
      <c r="OW12" s="316"/>
      <c r="OX12" s="316"/>
      <c r="OY12" s="316"/>
      <c r="OZ12" s="316"/>
      <c r="PA12" s="316"/>
      <c r="PB12" s="316"/>
      <c r="PC12" s="316"/>
      <c r="PD12" s="316"/>
      <c r="PE12" s="316"/>
      <c r="PF12" s="316"/>
      <c r="PG12" s="316"/>
      <c r="PH12" s="316"/>
      <c r="PI12" s="316"/>
      <c r="PJ12" s="316"/>
      <c r="PK12" s="316"/>
      <c r="PL12" s="316"/>
      <c r="PM12" s="316"/>
      <c r="PN12" s="316"/>
      <c r="PO12" s="316"/>
      <c r="PP12" s="316"/>
      <c r="PQ12" s="316"/>
      <c r="PR12" s="316"/>
      <c r="PS12" s="316"/>
      <c r="PT12" s="316"/>
      <c r="PU12" s="316"/>
      <c r="PV12" s="316"/>
      <c r="PW12" s="316"/>
      <c r="PX12" s="316"/>
      <c r="PY12" s="316"/>
      <c r="PZ12" s="316"/>
      <c r="QA12" s="316"/>
      <c r="QB12" s="316"/>
      <c r="QC12" s="316"/>
      <c r="QD12" s="316"/>
    </row>
    <row r="13" spans="1:446" x14ac:dyDescent="0.35">
      <c r="A13" s="313"/>
      <c r="B13" s="313"/>
      <c r="C13" s="314"/>
      <c r="D13" s="315"/>
      <c r="E13" s="368" t="str">
        <f xml:space="preserve"> Time!E$76</f>
        <v>Financial close date flag</v>
      </c>
      <c r="F13" s="368">
        <f xml:space="preserve"> Time!F$76</f>
        <v>0</v>
      </c>
      <c r="G13" s="368" t="str">
        <f xml:space="preserve"> Time!G$76</f>
        <v>flag</v>
      </c>
      <c r="H13" s="368">
        <f xml:space="preserve"> Time!H$76</f>
        <v>1</v>
      </c>
      <c r="I13" s="368">
        <f xml:space="preserve"> Time!I$76</f>
        <v>0</v>
      </c>
      <c r="J13" s="368">
        <f xml:space="preserve"> Time!J$76</f>
        <v>0</v>
      </c>
      <c r="K13" s="368">
        <f xml:space="preserve"> Time!K$76</f>
        <v>0</v>
      </c>
      <c r="L13" s="368">
        <f xml:space="preserve"> Time!L$76</f>
        <v>1</v>
      </c>
      <c r="M13" s="368">
        <f xml:space="preserve"> Time!M$76</f>
        <v>0</v>
      </c>
      <c r="N13" s="368">
        <f xml:space="preserve"> Time!N$76</f>
        <v>0</v>
      </c>
      <c r="O13" s="368">
        <f xml:space="preserve"> Time!O$76</f>
        <v>0</v>
      </c>
      <c r="P13" s="368">
        <f xml:space="preserve"> Time!P$76</f>
        <v>0</v>
      </c>
      <c r="Q13" s="368">
        <f xml:space="preserve"> Time!Q$76</f>
        <v>0</v>
      </c>
      <c r="R13" s="368">
        <f xml:space="preserve"> Time!R$76</f>
        <v>0</v>
      </c>
      <c r="S13" s="368">
        <f xml:space="preserve"> Time!S$76</f>
        <v>0</v>
      </c>
      <c r="T13" s="368">
        <f xml:space="preserve"> Time!T$76</f>
        <v>0</v>
      </c>
      <c r="U13" s="368">
        <f xml:space="preserve"> Time!U$76</f>
        <v>0</v>
      </c>
      <c r="V13" s="368">
        <f xml:space="preserve"> Time!V$76</f>
        <v>0</v>
      </c>
      <c r="W13" s="368">
        <f xml:space="preserve"> Time!W$76</f>
        <v>0</v>
      </c>
      <c r="X13" s="368">
        <f xml:space="preserve"> Time!X$76</f>
        <v>0</v>
      </c>
      <c r="Y13" s="368">
        <f xml:space="preserve"> Time!Y$76</f>
        <v>0</v>
      </c>
      <c r="Z13" s="368">
        <f xml:space="preserve"> Time!Z$76</f>
        <v>0</v>
      </c>
      <c r="AA13" s="368">
        <f xml:space="preserve"> Time!AA$76</f>
        <v>0</v>
      </c>
      <c r="AB13" s="368">
        <f xml:space="preserve"> Time!AB$76</f>
        <v>0</v>
      </c>
      <c r="AC13" s="368">
        <f xml:space="preserve"> Time!AC$76</f>
        <v>0</v>
      </c>
      <c r="AD13" s="368">
        <f xml:space="preserve"> Time!AD$76</f>
        <v>0</v>
      </c>
      <c r="AE13" s="368">
        <f xml:space="preserve"> Time!AE$76</f>
        <v>0</v>
      </c>
      <c r="AF13" s="368">
        <f xml:space="preserve"> Time!AF$76</f>
        <v>0</v>
      </c>
      <c r="AG13" s="368">
        <f xml:space="preserve"> Time!AG$76</f>
        <v>0</v>
      </c>
      <c r="AH13" s="368">
        <f xml:space="preserve"> Time!AH$76</f>
        <v>0</v>
      </c>
      <c r="AI13" s="368">
        <f xml:space="preserve"> Time!AI$76</f>
        <v>0</v>
      </c>
      <c r="AJ13" s="368">
        <f xml:space="preserve"> Time!AJ$76</f>
        <v>0</v>
      </c>
      <c r="AK13" s="368">
        <f xml:space="preserve"> Time!AK$76</f>
        <v>0</v>
      </c>
      <c r="AL13" s="368">
        <f xml:space="preserve"> Time!AL$76</f>
        <v>0</v>
      </c>
      <c r="AM13" s="368">
        <f xml:space="preserve"> Time!AM$76</f>
        <v>0</v>
      </c>
      <c r="AN13" s="368">
        <f xml:space="preserve"> Time!AN$76</f>
        <v>0</v>
      </c>
      <c r="AO13" s="368">
        <f xml:space="preserve"> Time!AO$76</f>
        <v>0</v>
      </c>
      <c r="AP13" s="368">
        <f xml:space="preserve"> Time!AP$76</f>
        <v>0</v>
      </c>
      <c r="AQ13" s="368">
        <f xml:space="preserve"> Time!AQ$76</f>
        <v>0</v>
      </c>
      <c r="AR13" s="368">
        <f xml:space="preserve"> Time!AR$76</f>
        <v>0</v>
      </c>
      <c r="AS13" s="368">
        <f xml:space="preserve"> Time!AS$76</f>
        <v>0</v>
      </c>
      <c r="AT13" s="368">
        <f xml:space="preserve"> Time!AT$76</f>
        <v>0</v>
      </c>
      <c r="AU13" s="368">
        <f xml:space="preserve"> Time!AU$76</f>
        <v>0</v>
      </c>
      <c r="AV13" s="368">
        <f xml:space="preserve"> Time!AV$76</f>
        <v>0</v>
      </c>
      <c r="AW13" s="368">
        <f xml:space="preserve"> Time!AW$76</f>
        <v>0</v>
      </c>
      <c r="AX13" s="368">
        <f xml:space="preserve"> Time!AX$76</f>
        <v>0</v>
      </c>
      <c r="AY13" s="368">
        <f xml:space="preserve"> Time!AY$76</f>
        <v>0</v>
      </c>
      <c r="AZ13" s="368">
        <f xml:space="preserve"> Time!AZ$76</f>
        <v>0</v>
      </c>
      <c r="BA13" s="368">
        <f xml:space="preserve"> Time!BA$76</f>
        <v>0</v>
      </c>
      <c r="BB13" s="368">
        <f xml:space="preserve"> Time!BB$76</f>
        <v>0</v>
      </c>
      <c r="BC13" s="368">
        <f xml:space="preserve"> Time!BC$76</f>
        <v>0</v>
      </c>
      <c r="BD13" s="368">
        <f xml:space="preserve"> Time!BD$76</f>
        <v>0</v>
      </c>
      <c r="BE13" s="368">
        <f xml:space="preserve"> Time!BE$76</f>
        <v>0</v>
      </c>
      <c r="BF13" s="368">
        <f xml:space="preserve"> Time!BF$76</f>
        <v>0</v>
      </c>
      <c r="BG13" s="368">
        <f xml:space="preserve"> Time!BG$76</f>
        <v>0</v>
      </c>
      <c r="BH13" s="368">
        <f xml:space="preserve"> Time!BH$76</f>
        <v>0</v>
      </c>
      <c r="BI13" s="368">
        <f xml:space="preserve"> Time!BI$76</f>
        <v>0</v>
      </c>
      <c r="BJ13" s="368">
        <f xml:space="preserve"> Time!BJ$76</f>
        <v>0</v>
      </c>
      <c r="BK13" s="368">
        <f xml:space="preserve"> Time!BK$76</f>
        <v>0</v>
      </c>
      <c r="BL13" s="368">
        <f xml:space="preserve"> Time!BL$76</f>
        <v>0</v>
      </c>
      <c r="BM13" s="368">
        <f xml:space="preserve"> Time!BM$76</f>
        <v>0</v>
      </c>
      <c r="BN13" s="368">
        <f xml:space="preserve"> Time!BN$76</f>
        <v>0</v>
      </c>
      <c r="BO13" s="368">
        <f xml:space="preserve"> Time!BO$76</f>
        <v>0</v>
      </c>
      <c r="BP13" s="368">
        <f xml:space="preserve"> Time!BP$76</f>
        <v>0</v>
      </c>
      <c r="BQ13" s="368">
        <f xml:space="preserve"> Time!BQ$76</f>
        <v>0</v>
      </c>
      <c r="BR13" s="368">
        <f xml:space="preserve"> Time!BR$76</f>
        <v>0</v>
      </c>
      <c r="BS13" s="368">
        <f xml:space="preserve"> Time!BS$76</f>
        <v>0</v>
      </c>
      <c r="BT13" s="368">
        <f xml:space="preserve"> Time!BT$76</f>
        <v>0</v>
      </c>
      <c r="BU13" s="368">
        <f xml:space="preserve"> Time!BU$76</f>
        <v>0</v>
      </c>
      <c r="BV13" s="368">
        <f xml:space="preserve"> Time!BV$76</f>
        <v>0</v>
      </c>
      <c r="BW13" s="368">
        <f xml:space="preserve"> Time!BW$76</f>
        <v>0</v>
      </c>
      <c r="BX13" s="368">
        <f xml:space="preserve"> Time!BX$76</f>
        <v>0</v>
      </c>
      <c r="BY13" s="368">
        <f xml:space="preserve"> Time!BY$76</f>
        <v>0</v>
      </c>
      <c r="BZ13" s="368">
        <f xml:space="preserve"> Time!BZ$76</f>
        <v>0</v>
      </c>
      <c r="CA13" s="368">
        <f xml:space="preserve"> Time!CA$76</f>
        <v>0</v>
      </c>
      <c r="CB13" s="368">
        <f xml:space="preserve"> Time!CB$76</f>
        <v>0</v>
      </c>
      <c r="CC13" s="368">
        <f xml:space="preserve"> Time!CC$76</f>
        <v>0</v>
      </c>
      <c r="CD13" s="368">
        <f xml:space="preserve"> Time!CD$76</f>
        <v>0</v>
      </c>
      <c r="CE13" s="368">
        <f xml:space="preserve"> Time!CE$76</f>
        <v>0</v>
      </c>
      <c r="CF13" s="368">
        <f xml:space="preserve"> Time!CF$76</f>
        <v>0</v>
      </c>
      <c r="CG13" s="368">
        <f xml:space="preserve"> Time!CG$76</f>
        <v>0</v>
      </c>
      <c r="CH13" s="368">
        <f xml:space="preserve"> Time!CH$76</f>
        <v>0</v>
      </c>
      <c r="CI13" s="368">
        <f xml:space="preserve"> Time!CI$76</f>
        <v>0</v>
      </c>
      <c r="CJ13" s="368">
        <f xml:space="preserve"> Time!CJ$76</f>
        <v>0</v>
      </c>
      <c r="CK13" s="368">
        <f xml:space="preserve"> Time!CK$76</f>
        <v>0</v>
      </c>
      <c r="CL13" s="368">
        <f xml:space="preserve"> Time!CL$76</f>
        <v>0</v>
      </c>
      <c r="CM13" s="368">
        <f xml:space="preserve"> Time!CM$76</f>
        <v>0</v>
      </c>
      <c r="CN13" s="368">
        <f xml:space="preserve"> Time!CN$76</f>
        <v>0</v>
      </c>
      <c r="CO13" s="368">
        <f xml:space="preserve"> Time!CO$76</f>
        <v>0</v>
      </c>
      <c r="CP13" s="368">
        <f xml:space="preserve"> Time!CP$76</f>
        <v>0</v>
      </c>
      <c r="CQ13" s="368">
        <f xml:space="preserve"> Time!CQ$76</f>
        <v>0</v>
      </c>
      <c r="CR13" s="368">
        <f xml:space="preserve"> Time!CR$76</f>
        <v>0</v>
      </c>
      <c r="CS13" s="368">
        <f xml:space="preserve"> Time!CS$76</f>
        <v>0</v>
      </c>
      <c r="CT13" s="368">
        <f xml:space="preserve"> Time!CT$76</f>
        <v>0</v>
      </c>
      <c r="CU13" s="368">
        <f xml:space="preserve"> Time!CU$76</f>
        <v>0</v>
      </c>
      <c r="CV13" s="368">
        <f xml:space="preserve"> Time!CV$76</f>
        <v>0</v>
      </c>
      <c r="CW13" s="368">
        <f xml:space="preserve"> Time!CW$76</f>
        <v>0</v>
      </c>
      <c r="CX13" s="368">
        <f xml:space="preserve"> Time!CX$76</f>
        <v>0</v>
      </c>
      <c r="CY13" s="368">
        <f xml:space="preserve"> Time!CY$76</f>
        <v>0</v>
      </c>
      <c r="CZ13" s="368">
        <f xml:space="preserve"> Time!CZ$76</f>
        <v>0</v>
      </c>
      <c r="DA13" s="368">
        <f xml:space="preserve"> Time!DA$76</f>
        <v>0</v>
      </c>
      <c r="DB13" s="368">
        <f xml:space="preserve"> Time!DB$76</f>
        <v>0</v>
      </c>
      <c r="DC13" s="368">
        <f xml:space="preserve"> Time!DC$76</f>
        <v>0</v>
      </c>
      <c r="DD13" s="368">
        <f xml:space="preserve"> Time!DD$76</f>
        <v>0</v>
      </c>
      <c r="DE13" s="368">
        <f xml:space="preserve"> Time!DE$76</f>
        <v>0</v>
      </c>
      <c r="DF13" s="368">
        <f xml:space="preserve"> Time!DF$76</f>
        <v>0</v>
      </c>
      <c r="DG13" s="368">
        <f xml:space="preserve"> Time!DG$76</f>
        <v>0</v>
      </c>
      <c r="DH13" s="368">
        <f xml:space="preserve"> Time!DH$76</f>
        <v>0</v>
      </c>
      <c r="DI13" s="368">
        <f xml:space="preserve"> Time!DI$76</f>
        <v>0</v>
      </c>
      <c r="DJ13" s="368">
        <f xml:space="preserve"> Time!DJ$76</f>
        <v>0</v>
      </c>
      <c r="DK13" s="368">
        <f xml:space="preserve"> Time!DK$76</f>
        <v>0</v>
      </c>
      <c r="DL13" s="368">
        <f xml:space="preserve"> Time!DL$76</f>
        <v>0</v>
      </c>
      <c r="DM13" s="368">
        <f xml:space="preserve"> Time!DM$76</f>
        <v>0</v>
      </c>
      <c r="DN13" s="368">
        <f xml:space="preserve"> Time!DN$76</f>
        <v>0</v>
      </c>
      <c r="DO13" s="368">
        <f xml:space="preserve"> Time!DO$76</f>
        <v>0</v>
      </c>
      <c r="DP13" s="368">
        <f xml:space="preserve"> Time!DP$76</f>
        <v>0</v>
      </c>
      <c r="DQ13" s="368">
        <f xml:space="preserve"> Time!DQ$76</f>
        <v>0</v>
      </c>
      <c r="DR13" s="368">
        <f xml:space="preserve"> Time!DR$76</f>
        <v>0</v>
      </c>
      <c r="DS13" s="368">
        <f xml:space="preserve"> Time!DS$76</f>
        <v>0</v>
      </c>
      <c r="DT13" s="368">
        <f xml:space="preserve"> Time!DT$76</f>
        <v>0</v>
      </c>
      <c r="DU13" s="368">
        <f xml:space="preserve"> Time!DU$76</f>
        <v>0</v>
      </c>
      <c r="DV13" s="368">
        <f xml:space="preserve"> Time!DV$76</f>
        <v>0</v>
      </c>
      <c r="DW13" s="368">
        <f xml:space="preserve"> Time!DW$76</f>
        <v>0</v>
      </c>
      <c r="DX13" s="368">
        <f xml:space="preserve"> Time!DX$76</f>
        <v>0</v>
      </c>
      <c r="DY13" s="368">
        <f xml:space="preserve"> Time!DY$76</f>
        <v>0</v>
      </c>
      <c r="DZ13" s="368">
        <f xml:space="preserve"> Time!DZ$76</f>
        <v>0</v>
      </c>
      <c r="EA13" s="368">
        <f xml:space="preserve"> Time!EA$76</f>
        <v>0</v>
      </c>
      <c r="EB13" s="368">
        <f xml:space="preserve"> Time!EB$76</f>
        <v>0</v>
      </c>
      <c r="EC13" s="368">
        <f xml:space="preserve"> Time!EC$76</f>
        <v>0</v>
      </c>
      <c r="ED13" s="368">
        <f xml:space="preserve"> Time!ED$76</f>
        <v>0</v>
      </c>
      <c r="EE13" s="368">
        <f xml:space="preserve"> Time!EE$76</f>
        <v>0</v>
      </c>
      <c r="EF13" s="368">
        <f xml:space="preserve"> Time!EF$76</f>
        <v>0</v>
      </c>
      <c r="EG13" s="368">
        <f xml:space="preserve"> Time!EG$76</f>
        <v>0</v>
      </c>
      <c r="EH13" s="368">
        <f xml:space="preserve"> Time!EH$76</f>
        <v>0</v>
      </c>
      <c r="EI13" s="368">
        <f xml:space="preserve"> Time!EI$76</f>
        <v>0</v>
      </c>
      <c r="EJ13" s="368">
        <f xml:space="preserve"> Time!EJ$76</f>
        <v>0</v>
      </c>
      <c r="EK13" s="368">
        <f xml:space="preserve"> Time!EK$76</f>
        <v>0</v>
      </c>
      <c r="EL13" s="368">
        <f xml:space="preserve"> Time!EL$76</f>
        <v>0</v>
      </c>
      <c r="EM13" s="368">
        <f xml:space="preserve"> Time!EM$76</f>
        <v>0</v>
      </c>
      <c r="EN13" s="368">
        <f xml:space="preserve"> Time!EN$76</f>
        <v>0</v>
      </c>
      <c r="EO13" s="368">
        <f xml:space="preserve"> Time!EO$76</f>
        <v>0</v>
      </c>
      <c r="EP13" s="368">
        <f xml:space="preserve"> Time!EP$76</f>
        <v>0</v>
      </c>
      <c r="EQ13" s="368">
        <f xml:space="preserve"> Time!EQ$76</f>
        <v>0</v>
      </c>
      <c r="ER13" s="368">
        <f xml:space="preserve"> Time!ER$76</f>
        <v>0</v>
      </c>
      <c r="ES13" s="368">
        <f xml:space="preserve"> Time!ES$76</f>
        <v>0</v>
      </c>
      <c r="ET13" s="368">
        <f xml:space="preserve"> Time!ET$76</f>
        <v>0</v>
      </c>
      <c r="EU13" s="368">
        <f xml:space="preserve"> Time!EU$76</f>
        <v>0</v>
      </c>
      <c r="EV13" s="368">
        <f xml:space="preserve"> Time!EV$76</f>
        <v>0</v>
      </c>
      <c r="EW13" s="368">
        <f xml:space="preserve"> Time!EW$76</f>
        <v>0</v>
      </c>
      <c r="EX13" s="368">
        <f xml:space="preserve"> Time!EX$76</f>
        <v>0</v>
      </c>
      <c r="EY13" s="368">
        <f xml:space="preserve"> Time!EY$76</f>
        <v>0</v>
      </c>
      <c r="EZ13" s="368">
        <f xml:space="preserve"> Time!EZ$76</f>
        <v>0</v>
      </c>
      <c r="FA13" s="368">
        <f xml:space="preserve"> Time!FA$76</f>
        <v>0</v>
      </c>
      <c r="FB13" s="368">
        <f xml:space="preserve"> Time!FB$76</f>
        <v>0</v>
      </c>
      <c r="FC13" s="368">
        <f xml:space="preserve"> Time!FC$76</f>
        <v>0</v>
      </c>
      <c r="FD13" s="368">
        <f xml:space="preserve"> Time!FD$76</f>
        <v>0</v>
      </c>
      <c r="FE13" s="368">
        <f xml:space="preserve"> Time!FE$76</f>
        <v>0</v>
      </c>
      <c r="FF13" s="368">
        <f xml:space="preserve"> Time!FF$76</f>
        <v>0</v>
      </c>
      <c r="FG13" s="368">
        <f xml:space="preserve"> Time!FG$76</f>
        <v>0</v>
      </c>
      <c r="FH13" s="368">
        <f xml:space="preserve"> Time!FH$76</f>
        <v>0</v>
      </c>
      <c r="FI13" s="368">
        <f xml:space="preserve"> Time!FI$76</f>
        <v>0</v>
      </c>
      <c r="FJ13" s="368">
        <f xml:space="preserve"> Time!FJ$76</f>
        <v>0</v>
      </c>
      <c r="FK13" s="368">
        <f xml:space="preserve"> Time!FK$76</f>
        <v>0</v>
      </c>
      <c r="FL13" s="368">
        <f xml:space="preserve"> Time!FL$76</f>
        <v>0</v>
      </c>
      <c r="FM13" s="368">
        <f xml:space="preserve"> Time!FM$76</f>
        <v>0</v>
      </c>
      <c r="FN13" s="368">
        <f xml:space="preserve"> Time!FN$76</f>
        <v>0</v>
      </c>
      <c r="FO13" s="368">
        <f xml:space="preserve"> Time!FO$76</f>
        <v>0</v>
      </c>
      <c r="FP13" s="368">
        <f xml:space="preserve"> Time!FP$76</f>
        <v>0</v>
      </c>
      <c r="FQ13" s="368">
        <f xml:space="preserve"> Time!FQ$76</f>
        <v>0</v>
      </c>
      <c r="FR13" s="368">
        <f xml:space="preserve"> Time!FR$76</f>
        <v>0</v>
      </c>
      <c r="FS13" s="368">
        <f xml:space="preserve"> Time!FS$76</f>
        <v>0</v>
      </c>
      <c r="FT13" s="368">
        <f xml:space="preserve"> Time!FT$76</f>
        <v>0</v>
      </c>
      <c r="FU13" s="368">
        <f xml:space="preserve"> Time!FU$76</f>
        <v>0</v>
      </c>
      <c r="FV13" s="368">
        <f xml:space="preserve"> Time!FV$76</f>
        <v>0</v>
      </c>
      <c r="FW13" s="368">
        <f xml:space="preserve"> Time!FW$76</f>
        <v>0</v>
      </c>
      <c r="FX13" s="368">
        <f xml:space="preserve"> Time!FX$76</f>
        <v>0</v>
      </c>
      <c r="FY13" s="368">
        <f xml:space="preserve"> Time!FY$76</f>
        <v>0</v>
      </c>
      <c r="FZ13" s="368">
        <f xml:space="preserve"> Time!FZ$76</f>
        <v>0</v>
      </c>
      <c r="GA13" s="368">
        <f xml:space="preserve"> Time!GA$76</f>
        <v>0</v>
      </c>
      <c r="GB13" s="368">
        <f xml:space="preserve"> Time!GB$76</f>
        <v>0</v>
      </c>
      <c r="GC13" s="368">
        <f xml:space="preserve"> Time!GC$76</f>
        <v>0</v>
      </c>
      <c r="GD13" s="368">
        <f xml:space="preserve"> Time!GD$76</f>
        <v>0</v>
      </c>
      <c r="GE13" s="368">
        <f xml:space="preserve"> Time!GE$76</f>
        <v>0</v>
      </c>
      <c r="GF13" s="368">
        <f xml:space="preserve"> Time!GF$76</f>
        <v>0</v>
      </c>
      <c r="GG13" s="368">
        <f xml:space="preserve"> Time!GG$76</f>
        <v>0</v>
      </c>
      <c r="GH13" s="368">
        <f xml:space="preserve"> Time!GH$76</f>
        <v>0</v>
      </c>
      <c r="GI13" s="368">
        <f xml:space="preserve"> Time!GI$76</f>
        <v>0</v>
      </c>
      <c r="GJ13" s="368">
        <f xml:space="preserve"> Time!GJ$76</f>
        <v>0</v>
      </c>
      <c r="GK13" s="316"/>
      <c r="GL13" s="316"/>
      <c r="GM13" s="316"/>
      <c r="GN13" s="316"/>
      <c r="GO13" s="316"/>
      <c r="GP13" s="316"/>
      <c r="GQ13" s="316"/>
      <c r="GR13" s="316"/>
      <c r="GS13" s="316"/>
      <c r="GT13" s="316"/>
      <c r="GU13" s="316"/>
      <c r="GV13" s="316"/>
      <c r="GW13" s="316"/>
      <c r="GX13" s="316"/>
      <c r="GY13" s="316"/>
      <c r="GZ13" s="316"/>
      <c r="HA13" s="316"/>
      <c r="HB13" s="316"/>
      <c r="HC13" s="316"/>
      <c r="HD13" s="316"/>
      <c r="HE13" s="316"/>
      <c r="HF13" s="316"/>
      <c r="HG13" s="316"/>
      <c r="HH13" s="316"/>
      <c r="HI13" s="316"/>
      <c r="HJ13" s="316"/>
      <c r="HK13" s="316"/>
      <c r="HL13" s="316"/>
      <c r="HM13" s="316"/>
      <c r="HN13" s="316"/>
      <c r="HO13" s="316"/>
      <c r="HP13" s="316"/>
      <c r="HQ13" s="316"/>
      <c r="HR13" s="316"/>
      <c r="HS13" s="316"/>
      <c r="HT13" s="316"/>
      <c r="HU13" s="316"/>
      <c r="HV13" s="316"/>
      <c r="HW13" s="316"/>
      <c r="HX13" s="316"/>
      <c r="HY13" s="316"/>
      <c r="HZ13" s="316"/>
      <c r="IA13" s="316"/>
      <c r="IB13" s="316"/>
      <c r="IC13" s="316"/>
      <c r="ID13" s="316"/>
      <c r="IE13" s="316"/>
      <c r="IF13" s="316"/>
      <c r="IG13" s="316"/>
      <c r="IH13" s="316"/>
      <c r="II13" s="316"/>
      <c r="IJ13" s="316"/>
      <c r="IK13" s="316"/>
      <c r="IL13" s="316"/>
      <c r="IM13" s="316"/>
      <c r="IN13" s="316"/>
      <c r="IO13" s="316"/>
      <c r="IP13" s="316"/>
      <c r="IQ13" s="316"/>
      <c r="IR13" s="316"/>
      <c r="IS13" s="316"/>
      <c r="IT13" s="316"/>
      <c r="IU13" s="316"/>
      <c r="IV13" s="316"/>
      <c r="IW13" s="316"/>
      <c r="IX13" s="316"/>
      <c r="IY13" s="316"/>
      <c r="IZ13" s="316"/>
      <c r="JA13" s="316"/>
      <c r="JB13" s="316"/>
      <c r="JC13" s="316"/>
      <c r="JD13" s="316"/>
      <c r="JE13" s="316"/>
      <c r="JF13" s="316"/>
      <c r="JG13" s="316"/>
      <c r="JH13" s="316"/>
      <c r="JI13" s="316"/>
      <c r="JJ13" s="316"/>
      <c r="JK13" s="316"/>
      <c r="JL13" s="316"/>
      <c r="JM13" s="316"/>
      <c r="JN13" s="316"/>
      <c r="JO13" s="316"/>
      <c r="JP13" s="316"/>
      <c r="JQ13" s="316"/>
      <c r="JR13" s="316"/>
      <c r="JS13" s="316"/>
      <c r="JT13" s="316"/>
      <c r="JU13" s="316"/>
      <c r="JV13" s="316"/>
      <c r="JW13" s="316"/>
      <c r="JX13" s="316"/>
      <c r="JY13" s="316"/>
      <c r="JZ13" s="316"/>
      <c r="KA13" s="316"/>
      <c r="KB13" s="316"/>
      <c r="KC13" s="316"/>
      <c r="KD13" s="316"/>
      <c r="KE13" s="316"/>
      <c r="KF13" s="316"/>
      <c r="KG13" s="316"/>
      <c r="KH13" s="316"/>
      <c r="KI13" s="316"/>
      <c r="KJ13" s="316"/>
      <c r="KK13" s="316"/>
      <c r="KL13" s="316"/>
      <c r="KM13" s="316"/>
      <c r="KN13" s="316"/>
      <c r="KO13" s="316"/>
      <c r="KP13" s="316"/>
      <c r="KQ13" s="316"/>
      <c r="KR13" s="316"/>
      <c r="KS13" s="316"/>
      <c r="KT13" s="316"/>
      <c r="KU13" s="316"/>
      <c r="KV13" s="316"/>
      <c r="KW13" s="316"/>
      <c r="KX13" s="316"/>
      <c r="KY13" s="316"/>
      <c r="KZ13" s="316"/>
      <c r="LA13" s="316"/>
      <c r="LB13" s="316"/>
      <c r="LC13" s="316"/>
      <c r="LD13" s="316"/>
      <c r="LE13" s="316"/>
      <c r="LF13" s="316"/>
      <c r="LG13" s="316"/>
      <c r="LH13" s="316"/>
      <c r="LI13" s="316"/>
      <c r="LJ13" s="316"/>
      <c r="LK13" s="316"/>
      <c r="LL13" s="316"/>
      <c r="LM13" s="316"/>
      <c r="LN13" s="316"/>
      <c r="LO13" s="316"/>
      <c r="LP13" s="316"/>
      <c r="LQ13" s="316"/>
      <c r="LR13" s="316"/>
      <c r="LS13" s="316"/>
      <c r="LT13" s="316"/>
      <c r="LU13" s="316"/>
      <c r="LV13" s="316"/>
      <c r="LW13" s="316"/>
      <c r="LX13" s="316"/>
      <c r="LY13" s="316"/>
      <c r="LZ13" s="316"/>
      <c r="MA13" s="316"/>
      <c r="MB13" s="316"/>
      <c r="MC13" s="316"/>
      <c r="MD13" s="316"/>
      <c r="ME13" s="316"/>
      <c r="MF13" s="316"/>
      <c r="MG13" s="316"/>
      <c r="MH13" s="316"/>
      <c r="MI13" s="316"/>
      <c r="MJ13" s="316"/>
      <c r="MK13" s="316"/>
      <c r="ML13" s="316"/>
      <c r="MM13" s="316"/>
      <c r="MN13" s="316"/>
      <c r="MO13" s="316"/>
      <c r="MP13" s="316"/>
      <c r="MQ13" s="316"/>
      <c r="MR13" s="316"/>
      <c r="MS13" s="316"/>
      <c r="MT13" s="316"/>
      <c r="MU13" s="316"/>
      <c r="MV13" s="316"/>
      <c r="MW13" s="316"/>
      <c r="MX13" s="316"/>
      <c r="MY13" s="316"/>
      <c r="MZ13" s="316"/>
      <c r="NA13" s="316"/>
      <c r="NB13" s="316"/>
      <c r="NC13" s="316"/>
      <c r="ND13" s="316"/>
      <c r="NE13" s="316"/>
      <c r="NF13" s="316"/>
      <c r="NG13" s="316"/>
      <c r="NH13" s="316"/>
      <c r="NI13" s="316"/>
      <c r="NJ13" s="316"/>
      <c r="NK13" s="316"/>
      <c r="NL13" s="316"/>
      <c r="NM13" s="316"/>
      <c r="NN13" s="316"/>
      <c r="NO13" s="316"/>
      <c r="NP13" s="316"/>
      <c r="NQ13" s="316"/>
      <c r="NR13" s="316"/>
      <c r="NS13" s="316"/>
      <c r="NT13" s="316"/>
      <c r="NU13" s="316"/>
      <c r="NV13" s="316"/>
      <c r="NW13" s="316"/>
      <c r="NX13" s="316"/>
      <c r="NY13" s="316"/>
      <c r="NZ13" s="316"/>
      <c r="OA13" s="316"/>
      <c r="OB13" s="316"/>
      <c r="OC13" s="316"/>
      <c r="OD13" s="316"/>
      <c r="OE13" s="316"/>
      <c r="OF13" s="316"/>
      <c r="OG13" s="316"/>
      <c r="OH13" s="316"/>
      <c r="OI13" s="316"/>
      <c r="OJ13" s="316"/>
      <c r="OK13" s="316"/>
      <c r="OL13" s="316"/>
      <c r="OM13" s="316"/>
      <c r="ON13" s="316"/>
      <c r="OO13" s="316"/>
      <c r="OP13" s="316"/>
      <c r="OQ13" s="316"/>
      <c r="OR13" s="316"/>
      <c r="OS13" s="316"/>
      <c r="OT13" s="316"/>
      <c r="OU13" s="316"/>
      <c r="OV13" s="316"/>
      <c r="OW13" s="316"/>
      <c r="OX13" s="316"/>
      <c r="OY13" s="316"/>
      <c r="OZ13" s="316"/>
      <c r="PA13" s="316"/>
      <c r="PB13" s="316"/>
      <c r="PC13" s="316"/>
      <c r="PD13" s="316"/>
      <c r="PE13" s="316"/>
      <c r="PF13" s="316"/>
      <c r="PG13" s="316"/>
      <c r="PH13" s="316"/>
      <c r="PI13" s="316"/>
      <c r="PJ13" s="316"/>
      <c r="PK13" s="316"/>
      <c r="PL13" s="316"/>
      <c r="PM13" s="316"/>
      <c r="PN13" s="316"/>
      <c r="PO13" s="316"/>
      <c r="PP13" s="316"/>
      <c r="PQ13" s="316"/>
      <c r="PR13" s="316"/>
      <c r="PS13" s="316"/>
      <c r="PT13" s="316"/>
      <c r="PU13" s="316"/>
      <c r="PV13" s="316"/>
      <c r="PW13" s="316"/>
      <c r="PX13" s="316"/>
      <c r="PY13" s="316"/>
      <c r="PZ13" s="316"/>
      <c r="QA13" s="316"/>
      <c r="QB13" s="316"/>
      <c r="QC13" s="316"/>
      <c r="QD13" s="316"/>
    </row>
    <row r="14" spans="1:446" x14ac:dyDescent="0.35">
      <c r="A14" s="313"/>
      <c r="B14" s="313"/>
      <c r="C14" s="314"/>
      <c r="D14" s="315"/>
      <c r="E14" s="368" t="str">
        <f xml:space="preserve"> Equity!E$62</f>
        <v>Dividends paid POS</v>
      </c>
      <c r="F14" s="368">
        <f xml:space="preserve"> Equity!F$62</f>
        <v>0</v>
      </c>
      <c r="G14" s="368" t="str">
        <f xml:space="preserve"> Equity!G$62</f>
        <v>$ 000s</v>
      </c>
      <c r="H14" s="368">
        <f xml:space="preserve"> Equity!H$62</f>
        <v>137335.11101667475</v>
      </c>
      <c r="I14" s="368">
        <f xml:space="preserve"> Equity!I$62</f>
        <v>0</v>
      </c>
      <c r="J14" s="368">
        <f xml:space="preserve"> Equity!J$62</f>
        <v>0</v>
      </c>
      <c r="K14" s="368">
        <f xml:space="preserve"> Equity!K$62</f>
        <v>0</v>
      </c>
      <c r="L14" s="368">
        <f xml:space="preserve"> Equity!L$62</f>
        <v>0</v>
      </c>
      <c r="M14" s="368">
        <f xml:space="preserve"> Equity!M$62</f>
        <v>0</v>
      </c>
      <c r="N14" s="368">
        <f xml:space="preserve"> Equity!N$62</f>
        <v>1609.2766591005857</v>
      </c>
      <c r="O14" s="368">
        <f xml:space="preserve"> Equity!O$62</f>
        <v>1680.4897638449829</v>
      </c>
      <c r="P14" s="368">
        <f xml:space="preserve"> Equity!P$62</f>
        <v>0</v>
      </c>
      <c r="Q14" s="368">
        <f xml:space="preserve"> Equity!Q$62</f>
        <v>106.43569531523866</v>
      </c>
      <c r="R14" s="368">
        <f xml:space="preserve"> Equity!R$62</f>
        <v>2475.6183085208986</v>
      </c>
      <c r="S14" s="368">
        <f xml:space="preserve"> Equity!S$62</f>
        <v>1645.8460319049823</v>
      </c>
      <c r="T14" s="368">
        <f xml:space="preserve"> Equity!T$62</f>
        <v>0</v>
      </c>
      <c r="U14" s="368">
        <f xml:space="preserve"> Equity!U$62</f>
        <v>52.349242914758975</v>
      </c>
      <c r="V14" s="368">
        <f xml:space="preserve"> Equity!V$62</f>
        <v>2436.5904572954696</v>
      </c>
      <c r="W14" s="368">
        <f xml:space="preserve"> Equity!W$62</f>
        <v>1611.0012598168032</v>
      </c>
      <c r="X14" s="368">
        <f xml:space="preserve"> Equity!X$62</f>
        <v>0</v>
      </c>
      <c r="Y14" s="368">
        <f xml:space="preserve"> Equity!Y$62</f>
        <v>0</v>
      </c>
      <c r="Z14" s="368">
        <f xml:space="preserve"> Equity!Z$62</f>
        <v>2395.5561660180329</v>
      </c>
      <c r="AA14" s="368">
        <f xml:space="preserve"> Equity!AA$62</f>
        <v>1575.9471128545988</v>
      </c>
      <c r="AB14" s="368">
        <f xml:space="preserve"> Equity!AB$62</f>
        <v>0</v>
      </c>
      <c r="AC14" s="368">
        <f xml:space="preserve"> Equity!AC$62</f>
        <v>0</v>
      </c>
      <c r="AD14" s="368">
        <f xml:space="preserve"> Equity!AD$62</f>
        <v>2298.8765291519026</v>
      </c>
      <c r="AE14" s="368">
        <f xml:space="preserve"> Equity!AE$62</f>
        <v>1540.6750643856813</v>
      </c>
      <c r="AF14" s="368">
        <f xml:space="preserve"> Equity!AF$62</f>
        <v>0</v>
      </c>
      <c r="AG14" s="368">
        <f xml:space="preserve"> Equity!AG$62</f>
        <v>0</v>
      </c>
      <c r="AH14" s="368">
        <f xml:space="preserve"> Equity!AH$62</f>
        <v>2201.928764696172</v>
      </c>
      <c r="AI14" s="368">
        <f xml:space="preserve"> Equity!AI$62</f>
        <v>1505.1763909909546</v>
      </c>
      <c r="AJ14" s="368">
        <f xml:space="preserve"> Equity!AJ$62</f>
        <v>0</v>
      </c>
      <c r="AK14" s="368">
        <f xml:space="preserve"> Equity!AK$62</f>
        <v>0</v>
      </c>
      <c r="AL14" s="368">
        <f xml:space="preserve"> Equity!AL$62</f>
        <v>2104.2028715355577</v>
      </c>
      <c r="AM14" s="368">
        <f xml:space="preserve"> Equity!AM$62</f>
        <v>1469.4421674637601</v>
      </c>
      <c r="AN14" s="368">
        <f xml:space="preserve"> Equity!AN$62</f>
        <v>0</v>
      </c>
      <c r="AO14" s="368">
        <f xml:space="preserve"> Equity!AO$62</f>
        <v>0</v>
      </c>
      <c r="AP14" s="368">
        <f xml:space="preserve"> Equity!AP$62</f>
        <v>2006.1372566113337</v>
      </c>
      <c r="AQ14" s="368">
        <f xml:space="preserve"> Equity!AQ$62</f>
        <v>1405.8780801420016</v>
      </c>
      <c r="AR14" s="368">
        <f xml:space="preserve"> Equity!AR$62</f>
        <v>0</v>
      </c>
      <c r="AS14" s="368">
        <f xml:space="preserve"> Equity!AS$62</f>
        <v>0</v>
      </c>
      <c r="AT14" s="368">
        <f xml:space="preserve"> Equity!AT$62</f>
        <v>485.66117774142617</v>
      </c>
      <c r="AU14" s="368">
        <f xml:space="preserve"> Equity!AU$62</f>
        <v>1274.6791616664782</v>
      </c>
      <c r="AV14" s="368">
        <f xml:space="preserve"> Equity!AV$62</f>
        <v>0</v>
      </c>
      <c r="AW14" s="368">
        <f xml:space="preserve"> Equity!AW$62</f>
        <v>0</v>
      </c>
      <c r="AX14" s="368">
        <f xml:space="preserve"> Equity!AX$62</f>
        <v>217.47307364408721</v>
      </c>
      <c r="AY14" s="368">
        <f xml:space="preserve"> Equity!AY$62</f>
        <v>1183.9660197465196</v>
      </c>
      <c r="AZ14" s="368">
        <f xml:space="preserve"> Equity!AZ$62</f>
        <v>0</v>
      </c>
      <c r="BA14" s="368">
        <f xml:space="preserve"> Equity!BA$62</f>
        <v>975.54534925758367</v>
      </c>
      <c r="BB14" s="368">
        <f xml:space="preserve"> Equity!BB$62</f>
        <v>3589.1280810813978</v>
      </c>
      <c r="BC14" s="368">
        <f xml:space="preserve"> Equity!BC$62</f>
        <v>3392.7344752881008</v>
      </c>
      <c r="BD14" s="368">
        <f xml:space="preserve"> Equity!BD$62</f>
        <v>1408.1438378547855</v>
      </c>
      <c r="BE14" s="368">
        <f xml:space="preserve"> Equity!BE$62</f>
        <v>1767.5207382834178</v>
      </c>
      <c r="BF14" s="368">
        <f xml:space="preserve"> Equity!BF$62</f>
        <v>3533.8689630145177</v>
      </c>
      <c r="BG14" s="368">
        <f xml:space="preserve"> Equity!BG$62</f>
        <v>3339.6228958296629</v>
      </c>
      <c r="BH14" s="368">
        <f xml:space="preserve"> Equity!BH$62</f>
        <v>1351.8115914107027</v>
      </c>
      <c r="BI14" s="368">
        <f xml:space="preserve"> Equity!BI$62</f>
        <v>1738.5209549849819</v>
      </c>
      <c r="BJ14" s="368">
        <f xml:space="preserve"> Equity!BJ$62</f>
        <v>3482.5887468084061</v>
      </c>
      <c r="BK14" s="368">
        <f xml:space="preserve"> Equity!BK$62</f>
        <v>3290.276842867032</v>
      </c>
      <c r="BL14" s="368">
        <f xml:space="preserve"> Equity!BL$62</f>
        <v>1313.3498192866155</v>
      </c>
      <c r="BM14" s="368">
        <f xml:space="preserve"> Equity!BM$62</f>
        <v>1698.5010651160228</v>
      </c>
      <c r="BN14" s="368">
        <f xml:space="preserve"> Equity!BN$62</f>
        <v>3434.4997216980087</v>
      </c>
      <c r="BO14" s="368">
        <f xml:space="preserve"> Equity!BO$62</f>
        <v>3243.9476256645717</v>
      </c>
      <c r="BP14" s="368">
        <f xml:space="preserve"> Equity!BP$62</f>
        <v>1277.6961186631779</v>
      </c>
      <c r="BQ14" s="368">
        <f xml:space="preserve"> Equity!BQ$62</f>
        <v>1661.1356374165398</v>
      </c>
      <c r="BR14" s="368">
        <f xml:space="preserve"> Equity!BR$62</f>
        <v>3388.9585181053608</v>
      </c>
      <c r="BS14" s="368">
        <f xml:space="preserve"> Equity!BS$62</f>
        <v>3200.0236685002988</v>
      </c>
      <c r="BT14" s="368">
        <f xml:space="preserve"> Equity!BT$62</f>
        <v>1258.0482565893556</v>
      </c>
      <c r="BU14" s="368">
        <f xml:space="preserve"> Equity!BU$62</f>
        <v>1612.0930430283136</v>
      </c>
      <c r="BV14" s="368">
        <f xml:space="preserve"> Equity!BV$62</f>
        <v>3345.4392915473518</v>
      </c>
      <c r="BW14" s="368">
        <f xml:space="preserve"> Equity!BW$62</f>
        <v>2041.2906020076248</v>
      </c>
      <c r="BX14" s="368">
        <f xml:space="preserve"> Equity!BX$62</f>
        <v>400.06511888443453</v>
      </c>
      <c r="BY14" s="368">
        <f xml:space="preserve"> Equity!BY$62</f>
        <v>2373.5325987030251</v>
      </c>
      <c r="BZ14" s="368">
        <f xml:space="preserve"> Equity!BZ$62</f>
        <v>2715.8314398855446</v>
      </c>
      <c r="CA14" s="368">
        <f xml:space="preserve"> Equity!CA$62</f>
        <v>376.78935847165627</v>
      </c>
      <c r="CB14" s="368">
        <f xml:space="preserve"> Equity!CB$62</f>
        <v>376.78935847165735</v>
      </c>
      <c r="CC14" s="368">
        <f xml:space="preserve"> Equity!CC$62</f>
        <v>2340.0059599423844</v>
      </c>
      <c r="CD14" s="368">
        <f xml:space="preserve"> Equity!CD$62</f>
        <v>2680.6018218155396</v>
      </c>
      <c r="CE14" s="368">
        <f xml:space="preserve"> Equity!CE$62</f>
        <v>353.19676568231569</v>
      </c>
      <c r="CF14" s="368">
        <f xml:space="preserve"> Equity!CF$62</f>
        <v>353.19676568231637</v>
      </c>
      <c r="CG14" s="368">
        <f xml:space="preserve"> Equity!CG$62</f>
        <v>2306.2026723954568</v>
      </c>
      <c r="CH14" s="368">
        <f xml:space="preserve"> Equity!CH$62</f>
        <v>2645.1040274931224</v>
      </c>
      <c r="CI14" s="368">
        <f xml:space="preserve"> Equity!CI$62</f>
        <v>329.2781009924019</v>
      </c>
      <c r="CJ14" s="368">
        <f xml:space="preserve"> Equity!CJ$62</f>
        <v>329.27810099240264</v>
      </c>
      <c r="CK14" s="368">
        <f xml:space="preserve"> Equity!CK$62</f>
        <v>2272.1130262247566</v>
      </c>
      <c r="CL14" s="368">
        <f xml:space="preserve"> Equity!CL$62</f>
        <v>2609.3283049289016</v>
      </c>
      <c r="CM14" s="368">
        <f xml:space="preserve"> Equity!CM$62</f>
        <v>305.02390045057302</v>
      </c>
      <c r="CN14" s="368">
        <f xml:space="preserve"> Equity!CN$62</f>
        <v>305.02390045057416</v>
      </c>
      <c r="CO14" s="368">
        <f xml:space="preserve"> Equity!CO$62</f>
        <v>2237.7270827454636</v>
      </c>
      <c r="CP14" s="368">
        <f xml:space="preserve"> Equity!CP$62</f>
        <v>2573.2646734958571</v>
      </c>
      <c r="CQ14" s="368">
        <f xml:space="preserve"> Equity!CQ$62</f>
        <v>280.42447003483335</v>
      </c>
      <c r="CR14" s="368">
        <f xml:space="preserve"> Equity!CR$62</f>
        <v>280.42447003483443</v>
      </c>
      <c r="CS14" s="368">
        <f xml:space="preserve"> Equity!CS$62</f>
        <v>2203.0346686350849</v>
      </c>
      <c r="CT14" s="368">
        <f xml:space="preserve"> Equity!CT$62</f>
        <v>2536.9029181379624</v>
      </c>
      <c r="CU14" s="368">
        <f xml:space="preserve"> Equity!CU$62</f>
        <v>255.46987986828714</v>
      </c>
      <c r="CV14" s="368">
        <f xml:space="preserve"> Equity!CV$62</f>
        <v>255.46987986828859</v>
      </c>
      <c r="CW14" s="368">
        <f xml:space="preserve"> Equity!CW$62</f>
        <v>2168.0253699987061</v>
      </c>
      <c r="CX14" s="368">
        <f xml:space="preserve"> Equity!CX$62</f>
        <v>2500.2325834344074</v>
      </c>
      <c r="CY14" s="368">
        <f xml:space="preserve"> Equity!CY$62</f>
        <v>230.14995829045014</v>
      </c>
      <c r="CZ14" s="368">
        <f xml:space="preserve"> Equity!CZ$62</f>
        <v>230.14995829045125</v>
      </c>
      <c r="DA14" s="368">
        <f xml:space="preserve"> Equity!DA$62</f>
        <v>2132.6885262862311</v>
      </c>
      <c r="DB14" s="368">
        <f xml:space="preserve"> Equity!DB$62</f>
        <v>2463.2429675157832</v>
      </c>
      <c r="DC14" s="368">
        <f xml:space="preserve"> Equity!DC$62</f>
        <v>204.45428578050337</v>
      </c>
      <c r="DD14" s="368">
        <f xml:space="preserve"> Equity!DD$62</f>
        <v>204.45428578050445</v>
      </c>
      <c r="DE14" s="368">
        <f xml:space="preserve"> Equity!DE$62</f>
        <v>2097.013224057871</v>
      </c>
      <c r="DF14" s="368">
        <f xml:space="preserve"> Equity!DF$62</f>
        <v>2425.9231158285702</v>
      </c>
      <c r="DG14" s="368">
        <f xml:space="preserve"> Equity!DG$62</f>
        <v>178.3721887287889</v>
      </c>
      <c r="DH14" s="368">
        <f xml:space="preserve"> Equity!DH$62</f>
        <v>0</v>
      </c>
      <c r="DI14" s="368">
        <f xml:space="preserve"> Equity!DI$62</f>
        <v>178.37218872876588</v>
      </c>
      <c r="DJ14" s="368">
        <f xml:space="preserve"> Equity!DJ$62</f>
        <v>3.1702789419796319E-13</v>
      </c>
      <c r="DK14" s="368">
        <f xml:space="preserve"> Equity!DK$62</f>
        <v>3.1708813912700863E-13</v>
      </c>
      <c r="DL14" s="368">
        <f xml:space="preserve"> Equity!DL$62</f>
        <v>3.1023224437376483E-13</v>
      </c>
      <c r="DM14" s="368">
        <f xml:space="preserve"> Equity!DM$62</f>
        <v>3.1374879108625463E-13</v>
      </c>
      <c r="DN14" s="368">
        <f xml:space="preserve"> Equity!DN$62</f>
        <v>3.172367432853207E-13</v>
      </c>
      <c r="DO14" s="368">
        <f xml:space="preserve"> Equity!DO$62</f>
        <v>3.1727590248920032E-13</v>
      </c>
      <c r="DP14" s="368">
        <f xml:space="preserve"> Equity!DP$62</f>
        <v>3.1389975265483371E-13</v>
      </c>
      <c r="DQ14" s="368">
        <f xml:space="preserve"> Equity!DQ$62</f>
        <v>3.1394444522447884E-13</v>
      </c>
      <c r="DR14" s="368">
        <f xml:space="preserve"> Equity!DR$62</f>
        <v>3.174676821799949E-13</v>
      </c>
      <c r="DS14" s="368">
        <f xml:space="preserve"> Equity!DS$62</f>
        <v>3.175108577124774E-13</v>
      </c>
      <c r="DT14" s="368">
        <f xml:space="preserve"> Equity!DT$62</f>
        <v>3.1067818781593812E-13</v>
      </c>
      <c r="DU14" s="368">
        <f xml:space="preserve"> Equity!DU$62</f>
        <v>3.1418578510056249E-13</v>
      </c>
      <c r="DV14" s="368">
        <f xml:space="preserve"> Equity!DV$62</f>
        <v>3.1767954351380465E-13</v>
      </c>
      <c r="DW14" s="368">
        <f xml:space="preserve"> Equity!DW$62</f>
        <v>3.1773878436069935E-13</v>
      </c>
      <c r="DX14" s="368">
        <f xml:space="preserve"> Equity!DX$62</f>
        <v>3.1089428375707942E-13</v>
      </c>
      <c r="DY14" s="368">
        <f xml:space="preserve"> Equity!DY$62</f>
        <v>3.1438441874342976E-13</v>
      </c>
      <c r="DZ14" s="368">
        <f xml:space="preserve"> Equity!DZ$62</f>
        <v>3.1788136402610692E-13</v>
      </c>
      <c r="EA14" s="368">
        <f xml:space="preserve"> Equity!EA$62</f>
        <v>3.179476334480568E-13</v>
      </c>
      <c r="EB14" s="368">
        <f xml:space="preserve"> Equity!EB$62</f>
        <v>3.1107305403565987E-13</v>
      </c>
      <c r="EC14" s="368">
        <f xml:space="preserve"> Equity!EC$62</f>
        <v>3.1457411387236796E-13</v>
      </c>
      <c r="ED14" s="368">
        <f xml:space="preserve"> Equity!ED$62</f>
        <v>3.1810427026357504E-13</v>
      </c>
      <c r="EE14" s="368">
        <f xml:space="preserve"> Equity!EE$62</f>
        <v>3.1815748661756524E-13</v>
      </c>
      <c r="EF14" s="368">
        <f xml:space="preserve"> Equity!EF$62</f>
        <v>3.1475189098273408E-13</v>
      </c>
      <c r="EG14" s="368">
        <f xml:space="preserve"> Equity!EG$62</f>
        <v>3.1481942642130893E-13</v>
      </c>
      <c r="EH14" s="368">
        <f xml:space="preserve"> Equity!EH$62</f>
        <v>3.183221560902894E-13</v>
      </c>
      <c r="EI14" s="368">
        <f xml:space="preserve"> Equity!EI$62</f>
        <v>3.183844091836363E-13</v>
      </c>
      <c r="EJ14" s="368">
        <f xml:space="preserve"> Equity!EJ$62</f>
        <v>3.1150622817222033E-13</v>
      </c>
      <c r="EK14" s="368">
        <f xml:space="preserve"> Equity!EK$62</f>
        <v>3.1503792342846281E-13</v>
      </c>
      <c r="EL14" s="368">
        <f xml:space="preserve"> Equity!EL$62</f>
        <v>3.1856514397077266E-13</v>
      </c>
      <c r="EM14" s="368">
        <f xml:space="preserve"> Equity!EM$62</f>
        <v>3.186032990925015E-13</v>
      </c>
      <c r="EN14" s="368">
        <f xml:space="preserve"> Equity!EN$62</f>
        <v>3.1171446607913821E-13</v>
      </c>
      <c r="EO14" s="368">
        <f xml:space="preserve"> Equity!EO$62</f>
        <v>3.1522265271632932E-13</v>
      </c>
      <c r="EP14" s="368">
        <f xml:space="preserve"> Equity!EP$62</f>
        <v>3.1873282568994912E-13</v>
      </c>
      <c r="EQ14" s="368">
        <f xml:space="preserve"> Equity!EQ$62</f>
        <v>3.1879206653684382E-13</v>
      </c>
      <c r="ER14" s="368">
        <f xml:space="preserve"> Equity!ER$62</f>
        <v>3.1191582820611077E-13</v>
      </c>
      <c r="ES14" s="368">
        <f xml:space="preserve"> Equity!ES$62</f>
        <v>3.1545108140562663E-13</v>
      </c>
      <c r="ET14" s="368">
        <f xml:space="preserve"> Equity!ET$62</f>
        <v>3.1898585439194001E-13</v>
      </c>
      <c r="EU14" s="368">
        <f xml:space="preserve"> Equity!EU$62</f>
        <v>3.1905011564958843E-13</v>
      </c>
      <c r="EV14" s="368">
        <f xml:space="preserve"> Equity!EV$62</f>
        <v>3.1561694049742074E-13</v>
      </c>
      <c r="EW14" s="368">
        <f xml:space="preserve"> Equity!EW$62</f>
        <v>3.1565666722599412E-13</v>
      </c>
      <c r="EX14" s="368">
        <f xml:space="preserve"> Equity!EX$62</f>
        <v>3.1918867898639291E-13</v>
      </c>
      <c r="EY14" s="368">
        <f xml:space="preserve"> Equity!EY$62</f>
        <v>3.1924992799758918E-13</v>
      </c>
      <c r="EZ14" s="368">
        <f xml:space="preserve"> Equity!EZ$62</f>
        <v>3.1236078939400616E-13</v>
      </c>
      <c r="FA14" s="368">
        <f xml:space="preserve"> Equity!FA$62</f>
        <v>3.1587814373779116E-13</v>
      </c>
      <c r="FB14" s="368">
        <f xml:space="preserve"> Equity!FB$62</f>
        <v>3.1941560155246402E-13</v>
      </c>
      <c r="FC14" s="368">
        <f xml:space="preserve"> Equity!FC$62</f>
        <v>3.1946078524924815E-13</v>
      </c>
      <c r="FD14" s="368">
        <f xml:space="preserve"> Equity!FD$62</f>
        <v>3.1257884984370321E-13</v>
      </c>
      <c r="FE14" s="368">
        <f xml:space="preserve"> Equity!FE$62</f>
        <v>3.1610855876351711E-13</v>
      </c>
      <c r="FF14" s="368">
        <f xml:space="preserve"> Equity!FF$62</f>
        <v>3.1965055677574131E-13</v>
      </c>
      <c r="FG14" s="368">
        <f xml:space="preserve"> Equity!FG$62</f>
        <v>3.1970678537618366E-13</v>
      </c>
      <c r="FH14" s="368">
        <f xml:space="preserve"> Equity!FH$62</f>
        <v>3.1280083931051198E-13</v>
      </c>
      <c r="FI14" s="368">
        <f xml:space="preserve"> Equity!FI$62</f>
        <v>3.1631911042495635E-13</v>
      </c>
      <c r="FJ14" s="368">
        <f xml:space="preserve"> Equity!FJ$62</f>
        <v>3.1987045076675714E-13</v>
      </c>
      <c r="FK14" s="368">
        <f xml:space="preserve"> Equity!FK$62</f>
        <v>3.1991362629923969E-13</v>
      </c>
      <c r="FL14" s="368">
        <f xml:space="preserve"> Equity!FL$62</f>
        <v>3.165008602081798E-13</v>
      </c>
      <c r="FM14" s="368">
        <f xml:space="preserve"> Equity!FM$62</f>
        <v>3.1654853228246798E-13</v>
      </c>
      <c r="FN14" s="368">
        <f xml:space="preserve"> Equity!FN$62</f>
        <v>3.2009837741497908E-13</v>
      </c>
      <c r="FO14" s="368">
        <f xml:space="preserve"> Equity!FO$62</f>
        <v>3.201626386726275E-13</v>
      </c>
      <c r="FP14" s="368">
        <f xml:space="preserve"> Equity!FP$62</f>
        <v>3.1327526812674485E-13</v>
      </c>
      <c r="FQ14" s="368">
        <f xml:space="preserve"> Equity!FQ$62</f>
        <v>3.1681569453212431E-13</v>
      </c>
      <c r="FR14" s="368">
        <f xml:space="preserve"> Equity!FR$62</f>
        <v>3.2035241019912066E-13</v>
      </c>
      <c r="FS14" s="368">
        <f xml:space="preserve"> Equity!FS$62</f>
        <v>3.2041165104601536E-13</v>
      </c>
      <c r="FT14" s="368">
        <f xml:space="preserve"> Equity!FT$62</f>
        <v>3.1351690267911188E-13</v>
      </c>
      <c r="FU14" s="368">
        <f xml:space="preserve"> Equity!FU$62</f>
        <v>3.17051075398922E-13</v>
      </c>
      <c r="FV14" s="368">
        <f xml:space="preserve"> Equity!FV$62</f>
        <v>3.2058636134024706E-13</v>
      </c>
      <c r="FW14" s="368">
        <f xml:space="preserve"> Equity!FW$62</f>
        <v>3.2062552054412663E-13</v>
      </c>
      <c r="FX14" s="368">
        <f xml:space="preserve"> Equity!FX$62</f>
        <v>3.1371433578897268E-13</v>
      </c>
      <c r="FY14" s="368">
        <f xml:space="preserve"> Equity!FY$62</f>
        <v>3.1726460656500419E-13</v>
      </c>
      <c r="FZ14" s="368">
        <f xml:space="preserve"> Equity!FZ$62</f>
        <v>3.2079219818115226E-13</v>
      </c>
      <c r="GA14" s="368">
        <f xml:space="preserve"> Equity!GA$62</f>
        <v>3.208614798495546E-13</v>
      </c>
      <c r="GB14" s="368">
        <f xml:space="preserve"> Equity!GB$62</f>
        <v>3.1741159546072595E-13</v>
      </c>
      <c r="GC14" s="368">
        <f xml:space="preserve"> Equity!GC$62</f>
        <v>3.1748608307680122E-13</v>
      </c>
      <c r="GD14" s="368">
        <f xml:space="preserve"> Equity!GD$62</f>
        <v>3.2104221463669096E-13</v>
      </c>
      <c r="GE14" s="368">
        <f xml:space="preserve"> Equity!GE$62</f>
        <v>3.2109342282637953E-13</v>
      </c>
      <c r="GF14" s="368">
        <f xml:space="preserve"> Equity!GF$62</f>
        <v>3.1416519050253558E-13</v>
      </c>
      <c r="GG14" s="368">
        <f xml:space="preserve"> Equity!GG$62</f>
        <v>3.1769564157002609E-13</v>
      </c>
      <c r="GH14" s="368">
        <f xml:space="preserve"> Equity!GH$62</f>
        <v>3.2126110454555605E-13</v>
      </c>
      <c r="GI14" s="368">
        <f xml:space="preserve"> Equity!GI$62</f>
        <v>3.2133540662471206E-13</v>
      </c>
      <c r="GJ14" s="368">
        <f xml:space="preserve"> Equity!GJ$62</f>
        <v>3.1441173632629217E-13</v>
      </c>
      <c r="GK14" s="316"/>
      <c r="GL14" s="316"/>
      <c r="GM14" s="316"/>
      <c r="GN14" s="316"/>
      <c r="GO14" s="316"/>
      <c r="GP14" s="316"/>
      <c r="GQ14" s="316"/>
      <c r="GR14" s="316"/>
      <c r="GS14" s="316"/>
      <c r="GT14" s="316"/>
      <c r="GU14" s="316"/>
      <c r="GV14" s="316"/>
      <c r="GW14" s="316"/>
      <c r="GX14" s="316"/>
      <c r="GY14" s="316"/>
      <c r="GZ14" s="316"/>
      <c r="HA14" s="316"/>
      <c r="HB14" s="316"/>
      <c r="HC14" s="316"/>
      <c r="HD14" s="316"/>
      <c r="HE14" s="316"/>
      <c r="HF14" s="316"/>
      <c r="HG14" s="316"/>
      <c r="HH14" s="316"/>
      <c r="HI14" s="316"/>
      <c r="HJ14" s="316"/>
      <c r="HK14" s="316"/>
      <c r="HL14" s="316"/>
      <c r="HM14" s="316"/>
      <c r="HN14" s="316"/>
      <c r="HO14" s="316"/>
      <c r="HP14" s="316"/>
      <c r="HQ14" s="316"/>
      <c r="HR14" s="316"/>
      <c r="HS14" s="316"/>
      <c r="HT14" s="316"/>
      <c r="HU14" s="316"/>
      <c r="HV14" s="316"/>
      <c r="HW14" s="316"/>
      <c r="HX14" s="316"/>
      <c r="HY14" s="316"/>
      <c r="HZ14" s="316"/>
      <c r="IA14" s="316"/>
      <c r="IB14" s="316"/>
      <c r="IC14" s="316"/>
      <c r="ID14" s="316"/>
      <c r="IE14" s="316"/>
      <c r="IF14" s="316"/>
      <c r="IG14" s="316"/>
      <c r="IH14" s="316"/>
      <c r="II14" s="316"/>
      <c r="IJ14" s="316"/>
      <c r="IK14" s="316"/>
      <c r="IL14" s="316"/>
      <c r="IM14" s="316"/>
      <c r="IN14" s="316"/>
      <c r="IO14" s="316"/>
      <c r="IP14" s="316"/>
      <c r="IQ14" s="316"/>
      <c r="IR14" s="316"/>
      <c r="IS14" s="316"/>
      <c r="IT14" s="316"/>
      <c r="IU14" s="316"/>
      <c r="IV14" s="316"/>
      <c r="IW14" s="316"/>
      <c r="IX14" s="316"/>
      <c r="IY14" s="316"/>
      <c r="IZ14" s="316"/>
      <c r="JA14" s="316"/>
      <c r="JB14" s="316"/>
      <c r="JC14" s="316"/>
      <c r="JD14" s="316"/>
      <c r="JE14" s="316"/>
      <c r="JF14" s="316"/>
      <c r="JG14" s="316"/>
      <c r="JH14" s="316"/>
      <c r="JI14" s="316"/>
      <c r="JJ14" s="316"/>
      <c r="JK14" s="316"/>
      <c r="JL14" s="316"/>
      <c r="JM14" s="316"/>
      <c r="JN14" s="316"/>
      <c r="JO14" s="316"/>
      <c r="JP14" s="316"/>
      <c r="JQ14" s="316"/>
      <c r="JR14" s="316"/>
      <c r="JS14" s="316"/>
      <c r="JT14" s="316"/>
      <c r="JU14" s="316"/>
      <c r="JV14" s="316"/>
      <c r="JW14" s="316"/>
      <c r="JX14" s="316"/>
      <c r="JY14" s="316"/>
      <c r="JZ14" s="316"/>
      <c r="KA14" s="316"/>
      <c r="KB14" s="316"/>
      <c r="KC14" s="316"/>
      <c r="KD14" s="316"/>
      <c r="KE14" s="316"/>
      <c r="KF14" s="316"/>
      <c r="KG14" s="316"/>
      <c r="KH14" s="316"/>
      <c r="KI14" s="316"/>
      <c r="KJ14" s="316"/>
      <c r="KK14" s="316"/>
      <c r="KL14" s="316"/>
      <c r="KM14" s="316"/>
      <c r="KN14" s="316"/>
      <c r="KO14" s="316"/>
      <c r="KP14" s="316"/>
      <c r="KQ14" s="316"/>
      <c r="KR14" s="316"/>
      <c r="KS14" s="316"/>
      <c r="KT14" s="316"/>
      <c r="KU14" s="316"/>
      <c r="KV14" s="316"/>
      <c r="KW14" s="316"/>
      <c r="KX14" s="316"/>
      <c r="KY14" s="316"/>
      <c r="KZ14" s="316"/>
      <c r="LA14" s="316"/>
      <c r="LB14" s="316"/>
      <c r="LC14" s="316"/>
      <c r="LD14" s="316"/>
      <c r="LE14" s="316"/>
      <c r="LF14" s="316"/>
      <c r="LG14" s="316"/>
      <c r="LH14" s="316"/>
      <c r="LI14" s="316"/>
      <c r="LJ14" s="316"/>
      <c r="LK14" s="316"/>
      <c r="LL14" s="316"/>
      <c r="LM14" s="316"/>
      <c r="LN14" s="316"/>
      <c r="LO14" s="316"/>
      <c r="LP14" s="316"/>
      <c r="LQ14" s="316"/>
      <c r="LR14" s="316"/>
      <c r="LS14" s="316"/>
      <c r="LT14" s="316"/>
      <c r="LU14" s="316"/>
      <c r="LV14" s="316"/>
      <c r="LW14" s="316"/>
      <c r="LX14" s="316"/>
      <c r="LY14" s="316"/>
      <c r="LZ14" s="316"/>
      <c r="MA14" s="316"/>
      <c r="MB14" s="316"/>
      <c r="MC14" s="316"/>
      <c r="MD14" s="316"/>
      <c r="ME14" s="316"/>
      <c r="MF14" s="316"/>
      <c r="MG14" s="316"/>
      <c r="MH14" s="316"/>
      <c r="MI14" s="316"/>
      <c r="MJ14" s="316"/>
      <c r="MK14" s="316"/>
      <c r="ML14" s="316"/>
      <c r="MM14" s="316"/>
      <c r="MN14" s="316"/>
      <c r="MO14" s="316"/>
      <c r="MP14" s="316"/>
      <c r="MQ14" s="316"/>
      <c r="MR14" s="316"/>
      <c r="MS14" s="316"/>
      <c r="MT14" s="316"/>
      <c r="MU14" s="316"/>
      <c r="MV14" s="316"/>
      <c r="MW14" s="316"/>
      <c r="MX14" s="316"/>
      <c r="MY14" s="316"/>
      <c r="MZ14" s="316"/>
      <c r="NA14" s="316"/>
      <c r="NB14" s="316"/>
      <c r="NC14" s="316"/>
      <c r="ND14" s="316"/>
      <c r="NE14" s="316"/>
      <c r="NF14" s="316"/>
      <c r="NG14" s="316"/>
      <c r="NH14" s="316"/>
      <c r="NI14" s="316"/>
      <c r="NJ14" s="316"/>
      <c r="NK14" s="316"/>
      <c r="NL14" s="316"/>
      <c r="NM14" s="316"/>
      <c r="NN14" s="316"/>
      <c r="NO14" s="316"/>
      <c r="NP14" s="316"/>
      <c r="NQ14" s="316"/>
      <c r="NR14" s="316"/>
      <c r="NS14" s="316"/>
      <c r="NT14" s="316"/>
      <c r="NU14" s="316"/>
      <c r="NV14" s="316"/>
      <c r="NW14" s="316"/>
      <c r="NX14" s="316"/>
      <c r="NY14" s="316"/>
      <c r="NZ14" s="316"/>
      <c r="OA14" s="316"/>
      <c r="OB14" s="316"/>
      <c r="OC14" s="316"/>
      <c r="OD14" s="316"/>
      <c r="OE14" s="316"/>
      <c r="OF14" s="316"/>
      <c r="OG14" s="316"/>
      <c r="OH14" s="316"/>
      <c r="OI14" s="316"/>
      <c r="OJ14" s="316"/>
      <c r="OK14" s="316"/>
      <c r="OL14" s="316"/>
      <c r="OM14" s="316"/>
      <c r="ON14" s="316"/>
      <c r="OO14" s="316"/>
      <c r="OP14" s="316"/>
      <c r="OQ14" s="316"/>
      <c r="OR14" s="316"/>
      <c r="OS14" s="316"/>
      <c r="OT14" s="316"/>
      <c r="OU14" s="316"/>
      <c r="OV14" s="316"/>
      <c r="OW14" s="316"/>
      <c r="OX14" s="316"/>
      <c r="OY14" s="316"/>
      <c r="OZ14" s="316"/>
      <c r="PA14" s="316"/>
      <c r="PB14" s="316"/>
      <c r="PC14" s="316"/>
      <c r="PD14" s="316"/>
      <c r="PE14" s="316"/>
      <c r="PF14" s="316"/>
      <c r="PG14" s="316"/>
      <c r="PH14" s="316"/>
      <c r="PI14" s="316"/>
      <c r="PJ14" s="316"/>
      <c r="PK14" s="316"/>
      <c r="PL14" s="316"/>
      <c r="PM14" s="316"/>
      <c r="PN14" s="316"/>
      <c r="PO14" s="316"/>
      <c r="PP14" s="316"/>
      <c r="PQ14" s="316"/>
      <c r="PR14" s="316"/>
      <c r="PS14" s="316"/>
      <c r="PT14" s="316"/>
      <c r="PU14" s="316"/>
      <c r="PV14" s="316"/>
      <c r="PW14" s="316"/>
      <c r="PX14" s="316"/>
      <c r="PY14" s="316"/>
      <c r="PZ14" s="316"/>
      <c r="QA14" s="316"/>
      <c r="QB14" s="316"/>
      <c r="QC14" s="316"/>
      <c r="QD14" s="316"/>
    </row>
    <row r="15" spans="1:446" x14ac:dyDescent="0.35">
      <c r="A15" s="313"/>
      <c r="B15" s="313"/>
      <c r="C15" s="314"/>
      <c r="D15" s="315"/>
      <c r="E15" s="368" t="str">
        <f xml:space="preserve"> Equity!E$16</f>
        <v>Share capital redemption POS</v>
      </c>
      <c r="F15" s="368">
        <f xml:space="preserve"> Equity!F$16</f>
        <v>0</v>
      </c>
      <c r="G15" s="368" t="str">
        <f xml:space="preserve"> Equity!G$16</f>
        <v>$ 000s</v>
      </c>
      <c r="H15" s="368">
        <f xml:space="preserve"> Equity!H$16</f>
        <v>32720.331576920085</v>
      </c>
      <c r="I15" s="368">
        <f xml:space="preserve"> Equity!I$16</f>
        <v>0</v>
      </c>
      <c r="J15" s="368">
        <f xml:space="preserve"> Equity!J$16</f>
        <v>0</v>
      </c>
      <c r="K15" s="368">
        <f xml:space="preserve"> Equity!K$16</f>
        <v>0</v>
      </c>
      <c r="L15" s="368">
        <f xml:space="preserve"> Equity!L$16</f>
        <v>0</v>
      </c>
      <c r="M15" s="368">
        <f xml:space="preserve"> Equity!M$16</f>
        <v>0</v>
      </c>
      <c r="N15" s="368">
        <f xml:space="preserve"> Equity!N$16</f>
        <v>0</v>
      </c>
      <c r="O15" s="368">
        <f xml:space="preserve"> Equity!O$16</f>
        <v>0</v>
      </c>
      <c r="P15" s="368">
        <f xml:space="preserve"> Equity!P$16</f>
        <v>0</v>
      </c>
      <c r="Q15" s="368">
        <f xml:space="preserve"> Equity!Q$16</f>
        <v>0</v>
      </c>
      <c r="R15" s="368">
        <f xml:space="preserve"> Equity!R$16</f>
        <v>0</v>
      </c>
      <c r="S15" s="368">
        <f xml:space="preserve"> Equity!S$16</f>
        <v>0</v>
      </c>
      <c r="T15" s="368">
        <f xml:space="preserve"> Equity!T$16</f>
        <v>0</v>
      </c>
      <c r="U15" s="368">
        <f xml:space="preserve"> Equity!U$16</f>
        <v>0</v>
      </c>
      <c r="V15" s="368">
        <f xml:space="preserve"> Equity!V$16</f>
        <v>0</v>
      </c>
      <c r="W15" s="368">
        <f xml:space="preserve"> Equity!W$16</f>
        <v>0</v>
      </c>
      <c r="X15" s="368">
        <f xml:space="preserve"> Equity!X$16</f>
        <v>0</v>
      </c>
      <c r="Y15" s="368">
        <f xml:space="preserve"> Equity!Y$16</f>
        <v>0</v>
      </c>
      <c r="Z15" s="368">
        <f xml:space="preserve"> Equity!Z$16</f>
        <v>0</v>
      </c>
      <c r="AA15" s="368">
        <f xml:space="preserve"> Equity!AA$16</f>
        <v>0</v>
      </c>
      <c r="AB15" s="368">
        <f xml:space="preserve"> Equity!AB$16</f>
        <v>0</v>
      </c>
      <c r="AC15" s="368">
        <f xml:space="preserve"> Equity!AC$16</f>
        <v>0</v>
      </c>
      <c r="AD15" s="368">
        <f xml:space="preserve"> Equity!AD$16</f>
        <v>0</v>
      </c>
      <c r="AE15" s="368">
        <f xml:space="preserve"> Equity!AE$16</f>
        <v>0</v>
      </c>
      <c r="AF15" s="368">
        <f xml:space="preserve"> Equity!AF$16</f>
        <v>0</v>
      </c>
      <c r="AG15" s="368">
        <f xml:space="preserve"> Equity!AG$16</f>
        <v>0</v>
      </c>
      <c r="AH15" s="368">
        <f xml:space="preserve"> Equity!AH$16</f>
        <v>0</v>
      </c>
      <c r="AI15" s="368">
        <f xml:space="preserve"> Equity!AI$16</f>
        <v>0</v>
      </c>
      <c r="AJ15" s="368">
        <f xml:space="preserve"> Equity!AJ$16</f>
        <v>0</v>
      </c>
      <c r="AK15" s="368">
        <f xml:space="preserve"> Equity!AK$16</f>
        <v>0</v>
      </c>
      <c r="AL15" s="368">
        <f xml:space="preserve"> Equity!AL$16</f>
        <v>0</v>
      </c>
      <c r="AM15" s="368">
        <f xml:space="preserve"> Equity!AM$16</f>
        <v>0</v>
      </c>
      <c r="AN15" s="368">
        <f xml:space="preserve"> Equity!AN$16</f>
        <v>0</v>
      </c>
      <c r="AO15" s="368">
        <f xml:space="preserve"> Equity!AO$16</f>
        <v>0</v>
      </c>
      <c r="AP15" s="368">
        <f xml:space="preserve"> Equity!AP$16</f>
        <v>0</v>
      </c>
      <c r="AQ15" s="368">
        <f xml:space="preserve"> Equity!AQ$16</f>
        <v>0</v>
      </c>
      <c r="AR15" s="368">
        <f xml:space="preserve"> Equity!AR$16</f>
        <v>0</v>
      </c>
      <c r="AS15" s="368">
        <f xml:space="preserve"> Equity!AS$16</f>
        <v>0</v>
      </c>
      <c r="AT15" s="368">
        <f xml:space="preserve"> Equity!AT$16</f>
        <v>0</v>
      </c>
      <c r="AU15" s="368">
        <f xml:space="preserve"> Equity!AU$16</f>
        <v>0</v>
      </c>
      <c r="AV15" s="368">
        <f xml:space="preserve"> Equity!AV$16</f>
        <v>0</v>
      </c>
      <c r="AW15" s="368">
        <f xml:space="preserve"> Equity!AW$16</f>
        <v>0</v>
      </c>
      <c r="AX15" s="368">
        <f xml:space="preserve"> Equity!AX$16</f>
        <v>0</v>
      </c>
      <c r="AY15" s="368">
        <f xml:space="preserve"> Equity!AY$16</f>
        <v>0</v>
      </c>
      <c r="AZ15" s="368">
        <f xml:space="preserve"> Equity!AZ$16</f>
        <v>0</v>
      </c>
      <c r="BA15" s="368">
        <f xml:space="preserve"> Equity!BA$16</f>
        <v>0</v>
      </c>
      <c r="BB15" s="368">
        <f xml:space="preserve"> Equity!BB$16</f>
        <v>0</v>
      </c>
      <c r="BC15" s="368">
        <f xml:space="preserve"> Equity!BC$16</f>
        <v>0</v>
      </c>
      <c r="BD15" s="368">
        <f xml:space="preserve"> Equity!BD$16</f>
        <v>0</v>
      </c>
      <c r="BE15" s="368">
        <f xml:space="preserve"> Equity!BE$16</f>
        <v>0</v>
      </c>
      <c r="BF15" s="368">
        <f xml:space="preserve"> Equity!BF$16</f>
        <v>0</v>
      </c>
      <c r="BG15" s="368">
        <f xml:space="preserve"> Equity!BG$16</f>
        <v>0</v>
      </c>
      <c r="BH15" s="368">
        <f xml:space="preserve"> Equity!BH$16</f>
        <v>0</v>
      </c>
      <c r="BI15" s="368">
        <f xml:space="preserve"> Equity!BI$16</f>
        <v>0</v>
      </c>
      <c r="BJ15" s="368">
        <f xml:space="preserve"> Equity!BJ$16</f>
        <v>0</v>
      </c>
      <c r="BK15" s="368">
        <f xml:space="preserve"> Equity!BK$16</f>
        <v>0</v>
      </c>
      <c r="BL15" s="368">
        <f xml:space="preserve"> Equity!BL$16</f>
        <v>0</v>
      </c>
      <c r="BM15" s="368">
        <f xml:space="preserve"> Equity!BM$16</f>
        <v>0</v>
      </c>
      <c r="BN15" s="368">
        <f xml:space="preserve"> Equity!BN$16</f>
        <v>0</v>
      </c>
      <c r="BO15" s="368">
        <f xml:space="preserve"> Equity!BO$16</f>
        <v>0</v>
      </c>
      <c r="BP15" s="368">
        <f xml:space="preserve"> Equity!BP$16</f>
        <v>0</v>
      </c>
      <c r="BQ15" s="368">
        <f xml:space="preserve"> Equity!BQ$16</f>
        <v>0</v>
      </c>
      <c r="BR15" s="368">
        <f xml:space="preserve"> Equity!BR$16</f>
        <v>0</v>
      </c>
      <c r="BS15" s="368">
        <f xml:space="preserve"> Equity!BS$16</f>
        <v>0</v>
      </c>
      <c r="BT15" s="368">
        <f xml:space="preserve"> Equity!BT$16</f>
        <v>0</v>
      </c>
      <c r="BU15" s="368">
        <f xml:space="preserve"> Equity!BU$16</f>
        <v>0</v>
      </c>
      <c r="BV15" s="368">
        <f xml:space="preserve"> Equity!BV$16</f>
        <v>0</v>
      </c>
      <c r="BW15" s="368">
        <f xml:space="preserve"> Equity!BW$16</f>
        <v>0</v>
      </c>
      <c r="BX15" s="368">
        <f xml:space="preserve"> Equity!BX$16</f>
        <v>0</v>
      </c>
      <c r="BY15" s="368">
        <f xml:space="preserve"> Equity!BY$16</f>
        <v>0</v>
      </c>
      <c r="BZ15" s="368">
        <f xml:space="preserve"> Equity!BZ$16</f>
        <v>0</v>
      </c>
      <c r="CA15" s="368">
        <f xml:space="preserve"> Equity!CA$16</f>
        <v>0</v>
      </c>
      <c r="CB15" s="368">
        <f xml:space="preserve"> Equity!CB$16</f>
        <v>0</v>
      </c>
      <c r="CC15" s="368">
        <f xml:space="preserve"> Equity!CC$16</f>
        <v>0</v>
      </c>
      <c r="CD15" s="368">
        <f xml:space="preserve"> Equity!CD$16</f>
        <v>0</v>
      </c>
      <c r="CE15" s="368">
        <f xml:space="preserve"> Equity!CE$16</f>
        <v>0</v>
      </c>
      <c r="CF15" s="368">
        <f xml:space="preserve"> Equity!CF$16</f>
        <v>0</v>
      </c>
      <c r="CG15" s="368">
        <f xml:space="preserve"> Equity!CG$16</f>
        <v>0</v>
      </c>
      <c r="CH15" s="368">
        <f xml:space="preserve"> Equity!CH$16</f>
        <v>0</v>
      </c>
      <c r="CI15" s="368">
        <f xml:space="preserve"> Equity!CI$16</f>
        <v>0</v>
      </c>
      <c r="CJ15" s="368">
        <f xml:space="preserve"> Equity!CJ$16</f>
        <v>0</v>
      </c>
      <c r="CK15" s="368">
        <f xml:space="preserve"> Equity!CK$16</f>
        <v>0</v>
      </c>
      <c r="CL15" s="368">
        <f xml:space="preserve"> Equity!CL$16</f>
        <v>0</v>
      </c>
      <c r="CM15" s="368">
        <f xml:space="preserve"> Equity!CM$16</f>
        <v>0</v>
      </c>
      <c r="CN15" s="368">
        <f xml:space="preserve"> Equity!CN$16</f>
        <v>0</v>
      </c>
      <c r="CO15" s="368">
        <f xml:space="preserve"> Equity!CO$16</f>
        <v>0</v>
      </c>
      <c r="CP15" s="368">
        <f xml:space="preserve"> Equity!CP$16</f>
        <v>0</v>
      </c>
      <c r="CQ15" s="368">
        <f xml:space="preserve"> Equity!CQ$16</f>
        <v>0</v>
      </c>
      <c r="CR15" s="368">
        <f xml:space="preserve"> Equity!CR$16</f>
        <v>0</v>
      </c>
      <c r="CS15" s="368">
        <f xml:space="preserve"> Equity!CS$16</f>
        <v>0</v>
      </c>
      <c r="CT15" s="368">
        <f xml:space="preserve"> Equity!CT$16</f>
        <v>0</v>
      </c>
      <c r="CU15" s="368">
        <f xml:space="preserve"> Equity!CU$16</f>
        <v>0</v>
      </c>
      <c r="CV15" s="368">
        <f xml:space="preserve"> Equity!CV$16</f>
        <v>0</v>
      </c>
      <c r="CW15" s="368">
        <f xml:space="preserve"> Equity!CW$16</f>
        <v>0</v>
      </c>
      <c r="CX15" s="368">
        <f xml:space="preserve"> Equity!CX$16</f>
        <v>0</v>
      </c>
      <c r="CY15" s="368">
        <f xml:space="preserve"> Equity!CY$16</f>
        <v>0</v>
      </c>
      <c r="CZ15" s="368">
        <f xml:space="preserve"> Equity!CZ$16</f>
        <v>0</v>
      </c>
      <c r="DA15" s="368">
        <f xml:space="preserve"> Equity!DA$16</f>
        <v>0</v>
      </c>
      <c r="DB15" s="368">
        <f xml:space="preserve"> Equity!DB$16</f>
        <v>0</v>
      </c>
      <c r="DC15" s="368">
        <f xml:space="preserve"> Equity!DC$16</f>
        <v>0</v>
      </c>
      <c r="DD15" s="368">
        <f xml:space="preserve"> Equity!DD$16</f>
        <v>0</v>
      </c>
      <c r="DE15" s="368">
        <f xml:space="preserve"> Equity!DE$16</f>
        <v>0</v>
      </c>
      <c r="DF15" s="368">
        <f xml:space="preserve"> Equity!DF$16</f>
        <v>0</v>
      </c>
      <c r="DG15" s="368">
        <f xml:space="preserve"> Equity!DG$16</f>
        <v>0</v>
      </c>
      <c r="DH15" s="368">
        <f xml:space="preserve"> Equity!DH$16</f>
        <v>32720.331576920085</v>
      </c>
      <c r="DI15" s="368">
        <f xml:space="preserve"> Equity!DI$16</f>
        <v>0</v>
      </c>
      <c r="DJ15" s="368">
        <f xml:space="preserve"> Equity!DJ$16</f>
        <v>0</v>
      </c>
      <c r="DK15" s="368">
        <f xml:space="preserve"> Equity!DK$16</f>
        <v>0</v>
      </c>
      <c r="DL15" s="368">
        <f xml:space="preserve"> Equity!DL$16</f>
        <v>0</v>
      </c>
      <c r="DM15" s="368">
        <f xml:space="preserve"> Equity!DM$16</f>
        <v>0</v>
      </c>
      <c r="DN15" s="368">
        <f xml:space="preserve"> Equity!DN$16</f>
        <v>0</v>
      </c>
      <c r="DO15" s="368">
        <f xml:space="preserve"> Equity!DO$16</f>
        <v>0</v>
      </c>
      <c r="DP15" s="368">
        <f xml:space="preserve"> Equity!DP$16</f>
        <v>0</v>
      </c>
      <c r="DQ15" s="368">
        <f xml:space="preserve"> Equity!DQ$16</f>
        <v>0</v>
      </c>
      <c r="DR15" s="368">
        <f xml:space="preserve"> Equity!DR$16</f>
        <v>0</v>
      </c>
      <c r="DS15" s="368">
        <f xml:space="preserve"> Equity!DS$16</f>
        <v>0</v>
      </c>
      <c r="DT15" s="368">
        <f xml:space="preserve"> Equity!DT$16</f>
        <v>0</v>
      </c>
      <c r="DU15" s="368">
        <f xml:space="preserve"> Equity!DU$16</f>
        <v>0</v>
      </c>
      <c r="DV15" s="368">
        <f xml:space="preserve"> Equity!DV$16</f>
        <v>0</v>
      </c>
      <c r="DW15" s="368">
        <f xml:space="preserve"> Equity!DW$16</f>
        <v>0</v>
      </c>
      <c r="DX15" s="368">
        <f xml:space="preserve"> Equity!DX$16</f>
        <v>0</v>
      </c>
      <c r="DY15" s="368">
        <f xml:space="preserve"> Equity!DY$16</f>
        <v>0</v>
      </c>
      <c r="DZ15" s="368">
        <f xml:space="preserve"> Equity!DZ$16</f>
        <v>0</v>
      </c>
      <c r="EA15" s="368">
        <f xml:space="preserve"> Equity!EA$16</f>
        <v>0</v>
      </c>
      <c r="EB15" s="368">
        <f xml:space="preserve"> Equity!EB$16</f>
        <v>0</v>
      </c>
      <c r="EC15" s="368">
        <f xml:space="preserve"> Equity!EC$16</f>
        <v>0</v>
      </c>
      <c r="ED15" s="368">
        <f xml:space="preserve"> Equity!ED$16</f>
        <v>0</v>
      </c>
      <c r="EE15" s="368">
        <f xml:space="preserve"> Equity!EE$16</f>
        <v>0</v>
      </c>
      <c r="EF15" s="368">
        <f xml:space="preserve"> Equity!EF$16</f>
        <v>0</v>
      </c>
      <c r="EG15" s="368">
        <f xml:space="preserve"> Equity!EG$16</f>
        <v>0</v>
      </c>
      <c r="EH15" s="368">
        <f xml:space="preserve"> Equity!EH$16</f>
        <v>0</v>
      </c>
      <c r="EI15" s="368">
        <f xml:space="preserve"> Equity!EI$16</f>
        <v>0</v>
      </c>
      <c r="EJ15" s="368">
        <f xml:space="preserve"> Equity!EJ$16</f>
        <v>0</v>
      </c>
      <c r="EK15" s="368">
        <f xml:space="preserve"> Equity!EK$16</f>
        <v>0</v>
      </c>
      <c r="EL15" s="368">
        <f xml:space="preserve"> Equity!EL$16</f>
        <v>0</v>
      </c>
      <c r="EM15" s="368">
        <f xml:space="preserve"> Equity!EM$16</f>
        <v>0</v>
      </c>
      <c r="EN15" s="368">
        <f xml:space="preserve"> Equity!EN$16</f>
        <v>0</v>
      </c>
      <c r="EO15" s="368">
        <f xml:space="preserve"> Equity!EO$16</f>
        <v>0</v>
      </c>
      <c r="EP15" s="368">
        <f xml:space="preserve"> Equity!EP$16</f>
        <v>0</v>
      </c>
      <c r="EQ15" s="368">
        <f xml:space="preserve"> Equity!EQ$16</f>
        <v>0</v>
      </c>
      <c r="ER15" s="368">
        <f xml:space="preserve"> Equity!ER$16</f>
        <v>0</v>
      </c>
      <c r="ES15" s="368">
        <f xml:space="preserve"> Equity!ES$16</f>
        <v>0</v>
      </c>
      <c r="ET15" s="368">
        <f xml:space="preserve"> Equity!ET$16</f>
        <v>0</v>
      </c>
      <c r="EU15" s="368">
        <f xml:space="preserve"> Equity!EU$16</f>
        <v>0</v>
      </c>
      <c r="EV15" s="368">
        <f xml:space="preserve"> Equity!EV$16</f>
        <v>0</v>
      </c>
      <c r="EW15" s="368">
        <f xml:space="preserve"> Equity!EW$16</f>
        <v>0</v>
      </c>
      <c r="EX15" s="368">
        <f xml:space="preserve"> Equity!EX$16</f>
        <v>0</v>
      </c>
      <c r="EY15" s="368">
        <f xml:space="preserve"> Equity!EY$16</f>
        <v>0</v>
      </c>
      <c r="EZ15" s="368">
        <f xml:space="preserve"> Equity!EZ$16</f>
        <v>0</v>
      </c>
      <c r="FA15" s="368">
        <f xml:space="preserve"> Equity!FA$16</f>
        <v>0</v>
      </c>
      <c r="FB15" s="368">
        <f xml:space="preserve"> Equity!FB$16</f>
        <v>0</v>
      </c>
      <c r="FC15" s="368">
        <f xml:space="preserve"> Equity!FC$16</f>
        <v>0</v>
      </c>
      <c r="FD15" s="368">
        <f xml:space="preserve"> Equity!FD$16</f>
        <v>0</v>
      </c>
      <c r="FE15" s="368">
        <f xml:space="preserve"> Equity!FE$16</f>
        <v>0</v>
      </c>
      <c r="FF15" s="368">
        <f xml:space="preserve"> Equity!FF$16</f>
        <v>0</v>
      </c>
      <c r="FG15" s="368">
        <f xml:space="preserve"> Equity!FG$16</f>
        <v>0</v>
      </c>
      <c r="FH15" s="368">
        <f xml:space="preserve"> Equity!FH$16</f>
        <v>0</v>
      </c>
      <c r="FI15" s="368">
        <f xml:space="preserve"> Equity!FI$16</f>
        <v>0</v>
      </c>
      <c r="FJ15" s="368">
        <f xml:space="preserve"> Equity!FJ$16</f>
        <v>0</v>
      </c>
      <c r="FK15" s="368">
        <f xml:space="preserve"> Equity!FK$16</f>
        <v>0</v>
      </c>
      <c r="FL15" s="368">
        <f xml:space="preserve"> Equity!FL$16</f>
        <v>0</v>
      </c>
      <c r="FM15" s="368">
        <f xml:space="preserve"> Equity!FM$16</f>
        <v>0</v>
      </c>
      <c r="FN15" s="368">
        <f xml:space="preserve"> Equity!FN$16</f>
        <v>0</v>
      </c>
      <c r="FO15" s="368">
        <f xml:space="preserve"> Equity!FO$16</f>
        <v>0</v>
      </c>
      <c r="FP15" s="368">
        <f xml:space="preserve"> Equity!FP$16</f>
        <v>0</v>
      </c>
      <c r="FQ15" s="368">
        <f xml:space="preserve"> Equity!FQ$16</f>
        <v>0</v>
      </c>
      <c r="FR15" s="368">
        <f xml:space="preserve"> Equity!FR$16</f>
        <v>0</v>
      </c>
      <c r="FS15" s="368">
        <f xml:space="preserve"> Equity!FS$16</f>
        <v>0</v>
      </c>
      <c r="FT15" s="368">
        <f xml:space="preserve"> Equity!FT$16</f>
        <v>0</v>
      </c>
      <c r="FU15" s="368">
        <f xml:space="preserve"> Equity!FU$16</f>
        <v>0</v>
      </c>
      <c r="FV15" s="368">
        <f xml:space="preserve"> Equity!FV$16</f>
        <v>0</v>
      </c>
      <c r="FW15" s="368">
        <f xml:space="preserve"> Equity!FW$16</f>
        <v>0</v>
      </c>
      <c r="FX15" s="368">
        <f xml:space="preserve"> Equity!FX$16</f>
        <v>0</v>
      </c>
      <c r="FY15" s="368">
        <f xml:space="preserve"> Equity!FY$16</f>
        <v>0</v>
      </c>
      <c r="FZ15" s="368">
        <f xml:space="preserve"> Equity!FZ$16</f>
        <v>0</v>
      </c>
      <c r="GA15" s="368">
        <f xml:space="preserve"> Equity!GA$16</f>
        <v>0</v>
      </c>
      <c r="GB15" s="368">
        <f xml:space="preserve"> Equity!GB$16</f>
        <v>0</v>
      </c>
      <c r="GC15" s="368">
        <f xml:space="preserve"> Equity!GC$16</f>
        <v>0</v>
      </c>
      <c r="GD15" s="368">
        <f xml:space="preserve"> Equity!GD$16</f>
        <v>0</v>
      </c>
      <c r="GE15" s="368">
        <f xml:space="preserve"> Equity!GE$16</f>
        <v>0</v>
      </c>
      <c r="GF15" s="368">
        <f xml:space="preserve"> Equity!GF$16</f>
        <v>0</v>
      </c>
      <c r="GG15" s="368">
        <f xml:space="preserve"> Equity!GG$16</f>
        <v>0</v>
      </c>
      <c r="GH15" s="368">
        <f xml:space="preserve"> Equity!GH$16</f>
        <v>0</v>
      </c>
      <c r="GI15" s="368">
        <f xml:space="preserve"> Equity!GI$16</f>
        <v>0</v>
      </c>
      <c r="GJ15" s="368">
        <f xml:space="preserve"> Equity!GJ$16</f>
        <v>0</v>
      </c>
      <c r="GK15" s="316"/>
      <c r="GL15" s="316"/>
      <c r="GM15" s="316"/>
      <c r="GN15" s="316"/>
      <c r="GO15" s="316"/>
      <c r="GP15" s="316"/>
      <c r="GQ15" s="316"/>
      <c r="GR15" s="316"/>
      <c r="GS15" s="316"/>
      <c r="GT15" s="316"/>
      <c r="GU15" s="316"/>
      <c r="GV15" s="316"/>
      <c r="GW15" s="316"/>
      <c r="GX15" s="316"/>
      <c r="GY15" s="316"/>
      <c r="GZ15" s="316"/>
      <c r="HA15" s="316"/>
      <c r="HB15" s="316"/>
      <c r="HC15" s="316"/>
      <c r="HD15" s="316"/>
      <c r="HE15" s="316"/>
      <c r="HF15" s="316"/>
      <c r="HG15" s="316"/>
      <c r="HH15" s="316"/>
      <c r="HI15" s="316"/>
      <c r="HJ15" s="316"/>
      <c r="HK15" s="316"/>
      <c r="HL15" s="316"/>
      <c r="HM15" s="316"/>
      <c r="HN15" s="316"/>
      <c r="HO15" s="316"/>
      <c r="HP15" s="316"/>
      <c r="HQ15" s="316"/>
      <c r="HR15" s="316"/>
      <c r="HS15" s="316"/>
      <c r="HT15" s="316"/>
      <c r="HU15" s="316"/>
      <c r="HV15" s="316"/>
      <c r="HW15" s="316"/>
      <c r="HX15" s="316"/>
      <c r="HY15" s="316"/>
      <c r="HZ15" s="316"/>
      <c r="IA15" s="316"/>
      <c r="IB15" s="316"/>
      <c r="IC15" s="316"/>
      <c r="ID15" s="316"/>
      <c r="IE15" s="316"/>
      <c r="IF15" s="316"/>
      <c r="IG15" s="316"/>
      <c r="IH15" s="316"/>
      <c r="II15" s="316"/>
      <c r="IJ15" s="316"/>
      <c r="IK15" s="316"/>
      <c r="IL15" s="316"/>
      <c r="IM15" s="316"/>
      <c r="IN15" s="316"/>
      <c r="IO15" s="316"/>
      <c r="IP15" s="316"/>
      <c r="IQ15" s="316"/>
      <c r="IR15" s="316"/>
      <c r="IS15" s="316"/>
      <c r="IT15" s="316"/>
      <c r="IU15" s="316"/>
      <c r="IV15" s="316"/>
      <c r="IW15" s="316"/>
      <c r="IX15" s="316"/>
      <c r="IY15" s="316"/>
      <c r="IZ15" s="316"/>
      <c r="JA15" s="316"/>
      <c r="JB15" s="316"/>
      <c r="JC15" s="316"/>
      <c r="JD15" s="316"/>
      <c r="JE15" s="316"/>
      <c r="JF15" s="316"/>
      <c r="JG15" s="316"/>
      <c r="JH15" s="316"/>
      <c r="JI15" s="316"/>
      <c r="JJ15" s="316"/>
      <c r="JK15" s="316"/>
      <c r="JL15" s="316"/>
      <c r="JM15" s="316"/>
      <c r="JN15" s="316"/>
      <c r="JO15" s="316"/>
      <c r="JP15" s="316"/>
      <c r="JQ15" s="316"/>
      <c r="JR15" s="316"/>
      <c r="JS15" s="316"/>
      <c r="JT15" s="316"/>
      <c r="JU15" s="316"/>
      <c r="JV15" s="316"/>
      <c r="JW15" s="316"/>
      <c r="JX15" s="316"/>
      <c r="JY15" s="316"/>
      <c r="JZ15" s="316"/>
      <c r="KA15" s="316"/>
      <c r="KB15" s="316"/>
      <c r="KC15" s="316"/>
      <c r="KD15" s="316"/>
      <c r="KE15" s="316"/>
      <c r="KF15" s="316"/>
      <c r="KG15" s="316"/>
      <c r="KH15" s="316"/>
      <c r="KI15" s="316"/>
      <c r="KJ15" s="316"/>
      <c r="KK15" s="316"/>
      <c r="KL15" s="316"/>
      <c r="KM15" s="316"/>
      <c r="KN15" s="316"/>
      <c r="KO15" s="316"/>
      <c r="KP15" s="316"/>
      <c r="KQ15" s="316"/>
      <c r="KR15" s="316"/>
      <c r="KS15" s="316"/>
      <c r="KT15" s="316"/>
      <c r="KU15" s="316"/>
      <c r="KV15" s="316"/>
      <c r="KW15" s="316"/>
      <c r="KX15" s="316"/>
      <c r="KY15" s="316"/>
      <c r="KZ15" s="316"/>
      <c r="LA15" s="316"/>
      <c r="LB15" s="316"/>
      <c r="LC15" s="316"/>
      <c r="LD15" s="316"/>
      <c r="LE15" s="316"/>
      <c r="LF15" s="316"/>
      <c r="LG15" s="316"/>
      <c r="LH15" s="316"/>
      <c r="LI15" s="316"/>
      <c r="LJ15" s="316"/>
      <c r="LK15" s="316"/>
      <c r="LL15" s="316"/>
      <c r="LM15" s="316"/>
      <c r="LN15" s="316"/>
      <c r="LO15" s="316"/>
      <c r="LP15" s="316"/>
      <c r="LQ15" s="316"/>
      <c r="LR15" s="316"/>
      <c r="LS15" s="316"/>
      <c r="LT15" s="316"/>
      <c r="LU15" s="316"/>
      <c r="LV15" s="316"/>
      <c r="LW15" s="316"/>
      <c r="LX15" s="316"/>
      <c r="LY15" s="316"/>
      <c r="LZ15" s="316"/>
      <c r="MA15" s="316"/>
      <c r="MB15" s="316"/>
      <c r="MC15" s="316"/>
      <c r="MD15" s="316"/>
      <c r="ME15" s="316"/>
      <c r="MF15" s="316"/>
      <c r="MG15" s="316"/>
      <c r="MH15" s="316"/>
      <c r="MI15" s="316"/>
      <c r="MJ15" s="316"/>
      <c r="MK15" s="316"/>
      <c r="ML15" s="316"/>
      <c r="MM15" s="316"/>
      <c r="MN15" s="316"/>
      <c r="MO15" s="316"/>
      <c r="MP15" s="316"/>
      <c r="MQ15" s="316"/>
      <c r="MR15" s="316"/>
      <c r="MS15" s="316"/>
      <c r="MT15" s="316"/>
      <c r="MU15" s="316"/>
      <c r="MV15" s="316"/>
      <c r="MW15" s="316"/>
      <c r="MX15" s="316"/>
      <c r="MY15" s="316"/>
      <c r="MZ15" s="316"/>
      <c r="NA15" s="316"/>
      <c r="NB15" s="316"/>
      <c r="NC15" s="316"/>
      <c r="ND15" s="316"/>
      <c r="NE15" s="316"/>
      <c r="NF15" s="316"/>
      <c r="NG15" s="316"/>
      <c r="NH15" s="316"/>
      <c r="NI15" s="316"/>
      <c r="NJ15" s="316"/>
      <c r="NK15" s="316"/>
      <c r="NL15" s="316"/>
      <c r="NM15" s="316"/>
      <c r="NN15" s="316"/>
      <c r="NO15" s="316"/>
      <c r="NP15" s="316"/>
      <c r="NQ15" s="316"/>
      <c r="NR15" s="316"/>
      <c r="NS15" s="316"/>
      <c r="NT15" s="316"/>
      <c r="NU15" s="316"/>
      <c r="NV15" s="316"/>
      <c r="NW15" s="316"/>
      <c r="NX15" s="316"/>
      <c r="NY15" s="316"/>
      <c r="NZ15" s="316"/>
      <c r="OA15" s="316"/>
      <c r="OB15" s="316"/>
      <c r="OC15" s="316"/>
      <c r="OD15" s="316"/>
      <c r="OE15" s="316"/>
      <c r="OF15" s="316"/>
      <c r="OG15" s="316"/>
      <c r="OH15" s="316"/>
      <c r="OI15" s="316"/>
      <c r="OJ15" s="316"/>
      <c r="OK15" s="316"/>
      <c r="OL15" s="316"/>
      <c r="OM15" s="316"/>
      <c r="ON15" s="316"/>
      <c r="OO15" s="316"/>
      <c r="OP15" s="316"/>
      <c r="OQ15" s="316"/>
      <c r="OR15" s="316"/>
      <c r="OS15" s="316"/>
      <c r="OT15" s="316"/>
      <c r="OU15" s="316"/>
      <c r="OV15" s="316"/>
      <c r="OW15" s="316"/>
      <c r="OX15" s="316"/>
      <c r="OY15" s="316"/>
      <c r="OZ15" s="316"/>
      <c r="PA15" s="316"/>
      <c r="PB15" s="316"/>
      <c r="PC15" s="316"/>
      <c r="PD15" s="316"/>
      <c r="PE15" s="316"/>
      <c r="PF15" s="316"/>
      <c r="PG15" s="316"/>
      <c r="PH15" s="316"/>
      <c r="PI15" s="316"/>
      <c r="PJ15" s="316"/>
      <c r="PK15" s="316"/>
      <c r="PL15" s="316"/>
      <c r="PM15" s="316"/>
      <c r="PN15" s="316"/>
      <c r="PO15" s="316"/>
      <c r="PP15" s="316"/>
      <c r="PQ15" s="316"/>
      <c r="PR15" s="316"/>
      <c r="PS15" s="316"/>
      <c r="PT15" s="316"/>
      <c r="PU15" s="316"/>
      <c r="PV15" s="316"/>
      <c r="PW15" s="316"/>
      <c r="PX15" s="316"/>
      <c r="PY15" s="316"/>
      <c r="PZ15" s="316"/>
      <c r="QA15" s="316"/>
      <c r="QB15" s="316"/>
      <c r="QC15" s="316"/>
      <c r="QD15" s="316"/>
    </row>
    <row r="16" spans="1:446" x14ac:dyDescent="0.35">
      <c r="A16" s="313"/>
      <c r="B16" s="313"/>
      <c r="C16" s="314"/>
      <c r="D16" s="315"/>
      <c r="E16" s="312" t="s">
        <v>235</v>
      </c>
      <c r="F16" s="312"/>
      <c r="G16" s="312" t="str">
        <f xml:space="preserve"> SMU</f>
        <v>$ 000s</v>
      </c>
      <c r="H16" s="312">
        <f xml:space="preserve"> SUM(J16:GJ16)</f>
        <v>137335.11101667376</v>
      </c>
      <c r="I16" s="312"/>
      <c r="J16" s="312">
        <f t="shared" ref="J16:AO16" si="0" xml:space="preserve"> $F10 * J12 - $F11 * J13 + J14 + J15</f>
        <v>-1.0000000000000001E-9</v>
      </c>
      <c r="K16" s="312">
        <f t="shared" si="0"/>
        <v>0</v>
      </c>
      <c r="L16" s="312">
        <f t="shared" si="0"/>
        <v>-32720.331576920085</v>
      </c>
      <c r="M16" s="312">
        <f t="shared" si="0"/>
        <v>0</v>
      </c>
      <c r="N16" s="312">
        <f t="shared" si="0"/>
        <v>1609.2766591005857</v>
      </c>
      <c r="O16" s="312">
        <f t="shared" si="0"/>
        <v>1680.4897638449829</v>
      </c>
      <c r="P16" s="312">
        <f t="shared" si="0"/>
        <v>0</v>
      </c>
      <c r="Q16" s="312">
        <f t="shared" si="0"/>
        <v>106.43569531523866</v>
      </c>
      <c r="R16" s="312">
        <f t="shared" si="0"/>
        <v>2475.6183085208986</v>
      </c>
      <c r="S16" s="312">
        <f t="shared" si="0"/>
        <v>1645.8460319049823</v>
      </c>
      <c r="T16" s="312">
        <f t="shared" si="0"/>
        <v>0</v>
      </c>
      <c r="U16" s="312">
        <f t="shared" si="0"/>
        <v>52.349242914758975</v>
      </c>
      <c r="V16" s="312">
        <f t="shared" si="0"/>
        <v>2436.5904572954696</v>
      </c>
      <c r="W16" s="312">
        <f t="shared" si="0"/>
        <v>1611.0012598168032</v>
      </c>
      <c r="X16" s="312">
        <f t="shared" si="0"/>
        <v>0</v>
      </c>
      <c r="Y16" s="312">
        <f t="shared" si="0"/>
        <v>0</v>
      </c>
      <c r="Z16" s="312">
        <f t="shared" si="0"/>
        <v>2395.5561660180329</v>
      </c>
      <c r="AA16" s="312">
        <f t="shared" si="0"/>
        <v>1575.9471128545988</v>
      </c>
      <c r="AB16" s="312">
        <f t="shared" si="0"/>
        <v>0</v>
      </c>
      <c r="AC16" s="312">
        <f t="shared" si="0"/>
        <v>0</v>
      </c>
      <c r="AD16" s="312">
        <f t="shared" si="0"/>
        <v>2298.8765291519026</v>
      </c>
      <c r="AE16" s="312">
        <f t="shared" si="0"/>
        <v>1540.6750643856813</v>
      </c>
      <c r="AF16" s="312">
        <f t="shared" si="0"/>
        <v>0</v>
      </c>
      <c r="AG16" s="312">
        <f t="shared" si="0"/>
        <v>0</v>
      </c>
      <c r="AH16" s="312">
        <f t="shared" si="0"/>
        <v>2201.928764696172</v>
      </c>
      <c r="AI16" s="312">
        <f t="shared" si="0"/>
        <v>1505.1763909909546</v>
      </c>
      <c r="AJ16" s="312">
        <f t="shared" si="0"/>
        <v>0</v>
      </c>
      <c r="AK16" s="312">
        <f t="shared" si="0"/>
        <v>0</v>
      </c>
      <c r="AL16" s="312">
        <f t="shared" si="0"/>
        <v>2104.2028715355577</v>
      </c>
      <c r="AM16" s="312">
        <f t="shared" si="0"/>
        <v>1469.4421674637601</v>
      </c>
      <c r="AN16" s="312">
        <f t="shared" si="0"/>
        <v>0</v>
      </c>
      <c r="AO16" s="312">
        <f t="shared" si="0"/>
        <v>0</v>
      </c>
      <c r="AP16" s="312">
        <f t="shared" ref="AP16:BU16" si="1" xml:space="preserve"> $F10 * AP12 - $F11 * AP13 + AP14 + AP15</f>
        <v>2006.1372566113337</v>
      </c>
      <c r="AQ16" s="312">
        <f t="shared" si="1"/>
        <v>1405.8780801420016</v>
      </c>
      <c r="AR16" s="312">
        <f t="shared" si="1"/>
        <v>0</v>
      </c>
      <c r="AS16" s="312">
        <f t="shared" si="1"/>
        <v>0</v>
      </c>
      <c r="AT16" s="312">
        <f t="shared" si="1"/>
        <v>485.66117774142617</v>
      </c>
      <c r="AU16" s="312">
        <f t="shared" si="1"/>
        <v>1274.6791616664782</v>
      </c>
      <c r="AV16" s="312">
        <f t="shared" si="1"/>
        <v>0</v>
      </c>
      <c r="AW16" s="312">
        <f t="shared" si="1"/>
        <v>0</v>
      </c>
      <c r="AX16" s="312">
        <f t="shared" si="1"/>
        <v>217.47307364408721</v>
      </c>
      <c r="AY16" s="312">
        <f t="shared" si="1"/>
        <v>1183.9660197465196</v>
      </c>
      <c r="AZ16" s="312">
        <f t="shared" si="1"/>
        <v>0</v>
      </c>
      <c r="BA16" s="312">
        <f t="shared" si="1"/>
        <v>975.54534925758367</v>
      </c>
      <c r="BB16" s="312">
        <f t="shared" si="1"/>
        <v>3589.1280810813978</v>
      </c>
      <c r="BC16" s="312">
        <f t="shared" si="1"/>
        <v>3392.7344752881008</v>
      </c>
      <c r="BD16" s="312">
        <f t="shared" si="1"/>
        <v>1408.1438378547855</v>
      </c>
      <c r="BE16" s="312">
        <f t="shared" si="1"/>
        <v>1767.5207382834178</v>
      </c>
      <c r="BF16" s="312">
        <f t="shared" si="1"/>
        <v>3533.8689630145177</v>
      </c>
      <c r="BG16" s="312">
        <f t="shared" si="1"/>
        <v>3339.6228958296629</v>
      </c>
      <c r="BH16" s="312">
        <f t="shared" si="1"/>
        <v>1351.8115914107027</v>
      </c>
      <c r="BI16" s="312">
        <f t="shared" si="1"/>
        <v>1738.5209549849819</v>
      </c>
      <c r="BJ16" s="312">
        <f t="shared" si="1"/>
        <v>3482.5887468084061</v>
      </c>
      <c r="BK16" s="312">
        <f t="shared" si="1"/>
        <v>3290.276842867032</v>
      </c>
      <c r="BL16" s="312">
        <f t="shared" si="1"/>
        <v>1313.3498192866155</v>
      </c>
      <c r="BM16" s="312">
        <f t="shared" si="1"/>
        <v>1698.5010651160228</v>
      </c>
      <c r="BN16" s="312">
        <f t="shared" si="1"/>
        <v>3434.4997216980087</v>
      </c>
      <c r="BO16" s="312">
        <f t="shared" si="1"/>
        <v>3243.9476256645717</v>
      </c>
      <c r="BP16" s="312">
        <f t="shared" si="1"/>
        <v>1277.6961186631779</v>
      </c>
      <c r="BQ16" s="312">
        <f t="shared" si="1"/>
        <v>1661.1356374165398</v>
      </c>
      <c r="BR16" s="312">
        <f t="shared" si="1"/>
        <v>3388.9585181053608</v>
      </c>
      <c r="BS16" s="312">
        <f t="shared" si="1"/>
        <v>3200.0236685002988</v>
      </c>
      <c r="BT16" s="312">
        <f t="shared" si="1"/>
        <v>1258.0482565893556</v>
      </c>
      <c r="BU16" s="312">
        <f t="shared" si="1"/>
        <v>1612.0930430283136</v>
      </c>
      <c r="BV16" s="312">
        <f t="shared" ref="BV16:DA16" si="2" xml:space="preserve"> $F10 * BV12 - $F11 * BV13 + BV14 + BV15</f>
        <v>3345.4392915473518</v>
      </c>
      <c r="BW16" s="312">
        <f t="shared" si="2"/>
        <v>2041.2906020076248</v>
      </c>
      <c r="BX16" s="312">
        <f t="shared" si="2"/>
        <v>400.06511888443453</v>
      </c>
      <c r="BY16" s="312">
        <f t="shared" si="2"/>
        <v>2373.5325987030251</v>
      </c>
      <c r="BZ16" s="312">
        <f t="shared" si="2"/>
        <v>2715.8314398855446</v>
      </c>
      <c r="CA16" s="312">
        <f t="shared" si="2"/>
        <v>376.78935847165627</v>
      </c>
      <c r="CB16" s="312">
        <f t="shared" si="2"/>
        <v>376.78935847165735</v>
      </c>
      <c r="CC16" s="312">
        <f t="shared" si="2"/>
        <v>2340.0059599423844</v>
      </c>
      <c r="CD16" s="312">
        <f t="shared" si="2"/>
        <v>2680.6018218155396</v>
      </c>
      <c r="CE16" s="312">
        <f t="shared" si="2"/>
        <v>353.19676568231569</v>
      </c>
      <c r="CF16" s="312">
        <f t="shared" si="2"/>
        <v>353.19676568231637</v>
      </c>
      <c r="CG16" s="312">
        <f t="shared" si="2"/>
        <v>2306.2026723954568</v>
      </c>
      <c r="CH16" s="312">
        <f t="shared" si="2"/>
        <v>2645.1040274931224</v>
      </c>
      <c r="CI16" s="312">
        <f t="shared" si="2"/>
        <v>329.2781009924019</v>
      </c>
      <c r="CJ16" s="312">
        <f t="shared" si="2"/>
        <v>329.27810099240264</v>
      </c>
      <c r="CK16" s="312">
        <f t="shared" si="2"/>
        <v>2272.1130262247566</v>
      </c>
      <c r="CL16" s="312">
        <f t="shared" si="2"/>
        <v>2609.3283049289016</v>
      </c>
      <c r="CM16" s="312">
        <f t="shared" si="2"/>
        <v>305.02390045057302</v>
      </c>
      <c r="CN16" s="312">
        <f t="shared" si="2"/>
        <v>305.02390045057416</v>
      </c>
      <c r="CO16" s="312">
        <f t="shared" si="2"/>
        <v>2237.7270827454636</v>
      </c>
      <c r="CP16" s="312">
        <f t="shared" si="2"/>
        <v>2573.2646734958571</v>
      </c>
      <c r="CQ16" s="312">
        <f t="shared" si="2"/>
        <v>280.42447003483335</v>
      </c>
      <c r="CR16" s="312">
        <f t="shared" si="2"/>
        <v>280.42447003483443</v>
      </c>
      <c r="CS16" s="312">
        <f t="shared" si="2"/>
        <v>2203.0346686350849</v>
      </c>
      <c r="CT16" s="312">
        <f t="shared" si="2"/>
        <v>2536.9029181379624</v>
      </c>
      <c r="CU16" s="312">
        <f t="shared" si="2"/>
        <v>255.46987986828714</v>
      </c>
      <c r="CV16" s="312">
        <f t="shared" si="2"/>
        <v>255.46987986828859</v>
      </c>
      <c r="CW16" s="312">
        <f t="shared" si="2"/>
        <v>2168.0253699987061</v>
      </c>
      <c r="CX16" s="312">
        <f t="shared" si="2"/>
        <v>2500.2325834344074</v>
      </c>
      <c r="CY16" s="312">
        <f t="shared" si="2"/>
        <v>230.14995829045014</v>
      </c>
      <c r="CZ16" s="312">
        <f t="shared" si="2"/>
        <v>230.14995829045125</v>
      </c>
      <c r="DA16" s="312">
        <f t="shared" si="2"/>
        <v>2132.6885262862311</v>
      </c>
      <c r="DB16" s="312">
        <f t="shared" ref="DB16:EG16" si="3" xml:space="preserve"> $F10 * DB12 - $F11 * DB13 + DB14 + DB15</f>
        <v>2463.2429675157832</v>
      </c>
      <c r="DC16" s="312">
        <f t="shared" si="3"/>
        <v>204.45428578050337</v>
      </c>
      <c r="DD16" s="312">
        <f t="shared" si="3"/>
        <v>204.45428578050445</v>
      </c>
      <c r="DE16" s="312">
        <f t="shared" si="3"/>
        <v>2097.013224057871</v>
      </c>
      <c r="DF16" s="312">
        <f t="shared" si="3"/>
        <v>2425.9231158285702</v>
      </c>
      <c r="DG16" s="312">
        <f t="shared" si="3"/>
        <v>178.3721887287889</v>
      </c>
      <c r="DH16" s="312">
        <f t="shared" si="3"/>
        <v>32720.331576920085</v>
      </c>
      <c r="DI16" s="312">
        <f t="shared" si="3"/>
        <v>178.37218872876588</v>
      </c>
      <c r="DJ16" s="312">
        <f t="shared" si="3"/>
        <v>3.1702789419796319E-13</v>
      </c>
      <c r="DK16" s="312">
        <f t="shared" si="3"/>
        <v>3.1708813912700863E-13</v>
      </c>
      <c r="DL16" s="312">
        <f t="shared" si="3"/>
        <v>3.1023224437376483E-13</v>
      </c>
      <c r="DM16" s="312">
        <f t="shared" si="3"/>
        <v>3.1374879108625463E-13</v>
      </c>
      <c r="DN16" s="312">
        <f t="shared" si="3"/>
        <v>3.172367432853207E-13</v>
      </c>
      <c r="DO16" s="312">
        <f t="shared" si="3"/>
        <v>3.1727590248920032E-13</v>
      </c>
      <c r="DP16" s="312">
        <f t="shared" si="3"/>
        <v>3.1389975265483371E-13</v>
      </c>
      <c r="DQ16" s="312">
        <f t="shared" si="3"/>
        <v>3.1394444522447884E-13</v>
      </c>
      <c r="DR16" s="312">
        <f t="shared" si="3"/>
        <v>3.174676821799949E-13</v>
      </c>
      <c r="DS16" s="312">
        <f t="shared" si="3"/>
        <v>3.175108577124774E-13</v>
      </c>
      <c r="DT16" s="312">
        <f t="shared" si="3"/>
        <v>3.1067818781593812E-13</v>
      </c>
      <c r="DU16" s="312">
        <f t="shared" si="3"/>
        <v>3.1418578510056249E-13</v>
      </c>
      <c r="DV16" s="312">
        <f t="shared" si="3"/>
        <v>3.1767954351380465E-13</v>
      </c>
      <c r="DW16" s="312">
        <f t="shared" si="3"/>
        <v>3.1773878436069935E-13</v>
      </c>
      <c r="DX16" s="312">
        <f t="shared" si="3"/>
        <v>3.1089428375707942E-13</v>
      </c>
      <c r="DY16" s="312">
        <f t="shared" si="3"/>
        <v>3.1438441874342976E-13</v>
      </c>
      <c r="DZ16" s="312">
        <f t="shared" si="3"/>
        <v>3.1788136402610692E-13</v>
      </c>
      <c r="EA16" s="312">
        <f t="shared" si="3"/>
        <v>3.179476334480568E-13</v>
      </c>
      <c r="EB16" s="312">
        <f t="shared" si="3"/>
        <v>3.1107305403565987E-13</v>
      </c>
      <c r="EC16" s="312">
        <f t="shared" si="3"/>
        <v>3.1457411387236796E-13</v>
      </c>
      <c r="ED16" s="312">
        <f t="shared" si="3"/>
        <v>3.1810427026357504E-13</v>
      </c>
      <c r="EE16" s="312">
        <f t="shared" si="3"/>
        <v>3.1815748661756524E-13</v>
      </c>
      <c r="EF16" s="312">
        <f t="shared" si="3"/>
        <v>3.1475189098273408E-13</v>
      </c>
      <c r="EG16" s="312">
        <f t="shared" si="3"/>
        <v>3.1481942642130893E-13</v>
      </c>
      <c r="EH16" s="312">
        <f t="shared" ref="EH16:FM16" si="4" xml:space="preserve"> $F10 * EH12 - $F11 * EH13 + EH14 + EH15</f>
        <v>3.183221560902894E-13</v>
      </c>
      <c r="EI16" s="312">
        <f t="shared" si="4"/>
        <v>3.183844091836363E-13</v>
      </c>
      <c r="EJ16" s="312">
        <f t="shared" si="4"/>
        <v>3.1150622817222033E-13</v>
      </c>
      <c r="EK16" s="312">
        <f t="shared" si="4"/>
        <v>3.1503792342846281E-13</v>
      </c>
      <c r="EL16" s="312">
        <f t="shared" si="4"/>
        <v>3.1856514397077266E-13</v>
      </c>
      <c r="EM16" s="312">
        <f t="shared" si="4"/>
        <v>3.186032990925015E-13</v>
      </c>
      <c r="EN16" s="312">
        <f t="shared" si="4"/>
        <v>3.1171446607913821E-13</v>
      </c>
      <c r="EO16" s="312">
        <f t="shared" si="4"/>
        <v>3.1522265271632932E-13</v>
      </c>
      <c r="EP16" s="312">
        <f t="shared" si="4"/>
        <v>3.1873282568994912E-13</v>
      </c>
      <c r="EQ16" s="312">
        <f t="shared" si="4"/>
        <v>3.1879206653684382E-13</v>
      </c>
      <c r="ER16" s="312">
        <f t="shared" si="4"/>
        <v>3.1191582820611077E-13</v>
      </c>
      <c r="ES16" s="312">
        <f t="shared" si="4"/>
        <v>3.1545108140562663E-13</v>
      </c>
      <c r="ET16" s="312">
        <f t="shared" si="4"/>
        <v>3.1898585439194001E-13</v>
      </c>
      <c r="EU16" s="312">
        <f t="shared" si="4"/>
        <v>3.1905011564958843E-13</v>
      </c>
      <c r="EV16" s="312">
        <f t="shared" si="4"/>
        <v>3.1561694049742074E-13</v>
      </c>
      <c r="EW16" s="312">
        <f t="shared" si="4"/>
        <v>3.1565666722599412E-13</v>
      </c>
      <c r="EX16" s="312">
        <f t="shared" si="4"/>
        <v>3.1918867898639291E-13</v>
      </c>
      <c r="EY16" s="312">
        <f t="shared" si="4"/>
        <v>3.1924992799758918E-13</v>
      </c>
      <c r="EZ16" s="312">
        <f t="shared" si="4"/>
        <v>3.1236078939400616E-13</v>
      </c>
      <c r="FA16" s="312">
        <f t="shared" si="4"/>
        <v>3.1587814373779116E-13</v>
      </c>
      <c r="FB16" s="312">
        <f t="shared" si="4"/>
        <v>3.1941560155246402E-13</v>
      </c>
      <c r="FC16" s="312">
        <f t="shared" si="4"/>
        <v>3.1946078524924815E-13</v>
      </c>
      <c r="FD16" s="312">
        <f t="shared" si="4"/>
        <v>3.1257884984370321E-13</v>
      </c>
      <c r="FE16" s="312">
        <f t="shared" si="4"/>
        <v>3.1610855876351711E-13</v>
      </c>
      <c r="FF16" s="312">
        <f t="shared" si="4"/>
        <v>3.1965055677574131E-13</v>
      </c>
      <c r="FG16" s="312">
        <f t="shared" si="4"/>
        <v>3.1970678537618366E-13</v>
      </c>
      <c r="FH16" s="312">
        <f t="shared" si="4"/>
        <v>3.1280083931051198E-13</v>
      </c>
      <c r="FI16" s="312">
        <f t="shared" si="4"/>
        <v>3.1631911042495635E-13</v>
      </c>
      <c r="FJ16" s="312">
        <f t="shared" si="4"/>
        <v>3.1987045076675714E-13</v>
      </c>
      <c r="FK16" s="312">
        <f t="shared" si="4"/>
        <v>3.1991362629923969E-13</v>
      </c>
      <c r="FL16" s="312">
        <f t="shared" si="4"/>
        <v>3.165008602081798E-13</v>
      </c>
      <c r="FM16" s="312">
        <f t="shared" si="4"/>
        <v>3.1654853228246798E-13</v>
      </c>
      <c r="FN16" s="312">
        <f t="shared" ref="FN16:GJ16" si="5" xml:space="preserve"> $F10 * FN12 - $F11 * FN13 + FN14 + FN15</f>
        <v>3.2009837741497908E-13</v>
      </c>
      <c r="FO16" s="312">
        <f t="shared" si="5"/>
        <v>3.201626386726275E-13</v>
      </c>
      <c r="FP16" s="312">
        <f t="shared" si="5"/>
        <v>3.1327526812674485E-13</v>
      </c>
      <c r="FQ16" s="312">
        <f t="shared" si="5"/>
        <v>3.1681569453212431E-13</v>
      </c>
      <c r="FR16" s="312">
        <f t="shared" si="5"/>
        <v>3.2035241019912066E-13</v>
      </c>
      <c r="FS16" s="312">
        <f t="shared" si="5"/>
        <v>3.2041165104601536E-13</v>
      </c>
      <c r="FT16" s="312">
        <f t="shared" si="5"/>
        <v>3.1351690267911188E-13</v>
      </c>
      <c r="FU16" s="312">
        <f t="shared" si="5"/>
        <v>3.17051075398922E-13</v>
      </c>
      <c r="FV16" s="312">
        <f t="shared" si="5"/>
        <v>3.2058636134024706E-13</v>
      </c>
      <c r="FW16" s="312">
        <f t="shared" si="5"/>
        <v>3.2062552054412663E-13</v>
      </c>
      <c r="FX16" s="312">
        <f t="shared" si="5"/>
        <v>3.1371433578897268E-13</v>
      </c>
      <c r="FY16" s="312">
        <f t="shared" si="5"/>
        <v>3.1726460656500419E-13</v>
      </c>
      <c r="FZ16" s="312">
        <f t="shared" si="5"/>
        <v>3.2079219818115226E-13</v>
      </c>
      <c r="GA16" s="312">
        <f t="shared" si="5"/>
        <v>3.208614798495546E-13</v>
      </c>
      <c r="GB16" s="312">
        <f t="shared" si="5"/>
        <v>3.1741159546072595E-13</v>
      </c>
      <c r="GC16" s="312">
        <f t="shared" si="5"/>
        <v>3.1748608307680122E-13</v>
      </c>
      <c r="GD16" s="312">
        <f t="shared" si="5"/>
        <v>3.2104221463669096E-13</v>
      </c>
      <c r="GE16" s="312">
        <f t="shared" si="5"/>
        <v>3.2109342282637953E-13</v>
      </c>
      <c r="GF16" s="312">
        <f t="shared" si="5"/>
        <v>3.1416519050253558E-13</v>
      </c>
      <c r="GG16" s="312">
        <f t="shared" si="5"/>
        <v>3.1769564157002609E-13</v>
      </c>
      <c r="GH16" s="312">
        <f t="shared" si="5"/>
        <v>3.2126110454555605E-13</v>
      </c>
      <c r="GI16" s="312">
        <f t="shared" si="5"/>
        <v>3.2133540662471206E-13</v>
      </c>
      <c r="GJ16" s="312">
        <f t="shared" si="5"/>
        <v>3.1441173632629217E-13</v>
      </c>
      <c r="GK16" s="316"/>
      <c r="GL16" s="316"/>
      <c r="GM16" s="316"/>
      <c r="GN16" s="316"/>
      <c r="GO16" s="316"/>
      <c r="GP16" s="316"/>
      <c r="GQ16" s="316"/>
      <c r="GR16" s="316"/>
      <c r="GS16" s="316"/>
      <c r="GT16" s="316"/>
      <c r="GU16" s="316"/>
      <c r="GV16" s="316"/>
      <c r="GW16" s="316"/>
      <c r="GX16" s="316"/>
      <c r="GY16" s="316"/>
      <c r="GZ16" s="316"/>
      <c r="HA16" s="316"/>
      <c r="HB16" s="316"/>
      <c r="HC16" s="316"/>
      <c r="HD16" s="316"/>
      <c r="HE16" s="316"/>
      <c r="HF16" s="316"/>
      <c r="HG16" s="316"/>
      <c r="HH16" s="316"/>
      <c r="HI16" s="316"/>
      <c r="HJ16" s="316"/>
      <c r="HK16" s="316"/>
      <c r="HL16" s="316"/>
      <c r="HM16" s="316"/>
      <c r="HN16" s="316"/>
      <c r="HO16" s="316"/>
      <c r="HP16" s="316"/>
      <c r="HQ16" s="316"/>
      <c r="HR16" s="316"/>
      <c r="HS16" s="316"/>
      <c r="HT16" s="316"/>
      <c r="HU16" s="316"/>
      <c r="HV16" s="316"/>
      <c r="HW16" s="316"/>
      <c r="HX16" s="316"/>
      <c r="HY16" s="316"/>
      <c r="HZ16" s="316"/>
      <c r="IA16" s="316"/>
      <c r="IB16" s="316"/>
      <c r="IC16" s="316"/>
      <c r="ID16" s="316"/>
      <c r="IE16" s="316"/>
      <c r="IF16" s="316"/>
      <c r="IG16" s="316"/>
      <c r="IH16" s="316"/>
      <c r="II16" s="316"/>
      <c r="IJ16" s="316"/>
      <c r="IK16" s="316"/>
      <c r="IL16" s="316"/>
      <c r="IM16" s="316"/>
      <c r="IN16" s="316"/>
      <c r="IO16" s="316"/>
      <c r="IP16" s="316"/>
      <c r="IQ16" s="316"/>
      <c r="IR16" s="316"/>
      <c r="IS16" s="316"/>
      <c r="IT16" s="316"/>
      <c r="IU16" s="316"/>
      <c r="IV16" s="316"/>
      <c r="IW16" s="316"/>
      <c r="IX16" s="316"/>
      <c r="IY16" s="316"/>
      <c r="IZ16" s="316"/>
      <c r="JA16" s="316"/>
      <c r="JB16" s="316"/>
      <c r="JC16" s="316"/>
      <c r="JD16" s="316"/>
      <c r="JE16" s="316"/>
      <c r="JF16" s="316"/>
      <c r="JG16" s="316"/>
      <c r="JH16" s="316"/>
      <c r="JI16" s="316"/>
      <c r="JJ16" s="316"/>
      <c r="JK16" s="316"/>
      <c r="JL16" s="316"/>
      <c r="JM16" s="316"/>
      <c r="JN16" s="316"/>
      <c r="JO16" s="316"/>
      <c r="JP16" s="316"/>
      <c r="JQ16" s="316"/>
      <c r="JR16" s="316"/>
      <c r="JS16" s="316"/>
      <c r="JT16" s="316"/>
      <c r="JU16" s="316"/>
      <c r="JV16" s="316"/>
      <c r="JW16" s="316"/>
      <c r="JX16" s="316"/>
      <c r="JY16" s="316"/>
      <c r="JZ16" s="316"/>
      <c r="KA16" s="316"/>
      <c r="KB16" s="316"/>
      <c r="KC16" s="316"/>
      <c r="KD16" s="316"/>
      <c r="KE16" s="316"/>
      <c r="KF16" s="316"/>
      <c r="KG16" s="316"/>
      <c r="KH16" s="316"/>
      <c r="KI16" s="316"/>
      <c r="KJ16" s="316"/>
      <c r="KK16" s="316"/>
      <c r="KL16" s="316"/>
      <c r="KM16" s="316"/>
      <c r="KN16" s="316"/>
      <c r="KO16" s="316"/>
      <c r="KP16" s="316"/>
      <c r="KQ16" s="316"/>
      <c r="KR16" s="316"/>
      <c r="KS16" s="316"/>
      <c r="KT16" s="316"/>
      <c r="KU16" s="316"/>
      <c r="KV16" s="316"/>
      <c r="KW16" s="316"/>
      <c r="KX16" s="316"/>
      <c r="KY16" s="316"/>
      <c r="KZ16" s="316"/>
      <c r="LA16" s="316"/>
      <c r="LB16" s="316"/>
      <c r="LC16" s="316"/>
      <c r="LD16" s="316"/>
      <c r="LE16" s="316"/>
      <c r="LF16" s="316"/>
      <c r="LG16" s="316"/>
      <c r="LH16" s="316"/>
      <c r="LI16" s="316"/>
      <c r="LJ16" s="316"/>
      <c r="LK16" s="316"/>
      <c r="LL16" s="316"/>
      <c r="LM16" s="316"/>
      <c r="LN16" s="316"/>
      <c r="LO16" s="316"/>
      <c r="LP16" s="316"/>
      <c r="LQ16" s="316"/>
      <c r="LR16" s="316"/>
      <c r="LS16" s="316"/>
      <c r="LT16" s="316"/>
      <c r="LU16" s="316"/>
      <c r="LV16" s="316"/>
      <c r="LW16" s="316"/>
      <c r="LX16" s="316"/>
      <c r="LY16" s="316"/>
      <c r="LZ16" s="316"/>
      <c r="MA16" s="316"/>
      <c r="MB16" s="316"/>
      <c r="MC16" s="316"/>
      <c r="MD16" s="316"/>
      <c r="ME16" s="316"/>
      <c r="MF16" s="316"/>
      <c r="MG16" s="316"/>
      <c r="MH16" s="316"/>
      <c r="MI16" s="316"/>
      <c r="MJ16" s="316"/>
      <c r="MK16" s="316"/>
      <c r="ML16" s="316"/>
      <c r="MM16" s="316"/>
      <c r="MN16" s="316"/>
      <c r="MO16" s="316"/>
      <c r="MP16" s="316"/>
      <c r="MQ16" s="316"/>
      <c r="MR16" s="316"/>
      <c r="MS16" s="316"/>
      <c r="MT16" s="316"/>
      <c r="MU16" s="316"/>
      <c r="MV16" s="316"/>
      <c r="MW16" s="316"/>
      <c r="MX16" s="316"/>
      <c r="MY16" s="316"/>
      <c r="MZ16" s="316"/>
      <c r="NA16" s="316"/>
      <c r="NB16" s="316"/>
      <c r="NC16" s="316"/>
      <c r="ND16" s="316"/>
      <c r="NE16" s="316"/>
      <c r="NF16" s="316"/>
      <c r="NG16" s="316"/>
      <c r="NH16" s="316"/>
      <c r="NI16" s="316"/>
      <c r="NJ16" s="316"/>
      <c r="NK16" s="316"/>
      <c r="NL16" s="316"/>
      <c r="NM16" s="316"/>
      <c r="NN16" s="316"/>
      <c r="NO16" s="316"/>
      <c r="NP16" s="316"/>
      <c r="NQ16" s="316"/>
      <c r="NR16" s="316"/>
      <c r="NS16" s="316"/>
      <c r="NT16" s="316"/>
      <c r="NU16" s="316"/>
      <c r="NV16" s="316"/>
      <c r="NW16" s="316"/>
      <c r="NX16" s="316"/>
      <c r="NY16" s="316"/>
      <c r="NZ16" s="316"/>
      <c r="OA16" s="316"/>
      <c r="OB16" s="316"/>
      <c r="OC16" s="316"/>
      <c r="OD16" s="316"/>
      <c r="OE16" s="316"/>
      <c r="OF16" s="316"/>
      <c r="OG16" s="316"/>
      <c r="OH16" s="316"/>
      <c r="OI16" s="316"/>
      <c r="OJ16" s="316"/>
      <c r="OK16" s="316"/>
      <c r="OL16" s="316"/>
      <c r="OM16" s="316"/>
      <c r="ON16" s="316"/>
      <c r="OO16" s="316"/>
      <c r="OP16" s="316"/>
      <c r="OQ16" s="316"/>
      <c r="OR16" s="316"/>
      <c r="OS16" s="316"/>
      <c r="OT16" s="316"/>
      <c r="OU16" s="316"/>
      <c r="OV16" s="316"/>
      <c r="OW16" s="316"/>
      <c r="OX16" s="316"/>
      <c r="OY16" s="316"/>
      <c r="OZ16" s="316"/>
      <c r="PA16" s="316"/>
      <c r="PB16" s="316"/>
      <c r="PC16" s="316"/>
      <c r="PD16" s="316"/>
      <c r="PE16" s="316"/>
      <c r="PF16" s="316"/>
      <c r="PG16" s="316"/>
      <c r="PH16" s="316"/>
      <c r="PI16" s="316"/>
      <c r="PJ16" s="316"/>
      <c r="PK16" s="316"/>
      <c r="PL16" s="316"/>
      <c r="PM16" s="316"/>
      <c r="PN16" s="316"/>
      <c r="PO16" s="316"/>
      <c r="PP16" s="316"/>
      <c r="PQ16" s="316"/>
      <c r="PR16" s="316"/>
      <c r="PS16" s="316"/>
      <c r="PT16" s="316"/>
      <c r="PU16" s="316"/>
      <c r="PV16" s="316"/>
      <c r="PW16" s="316"/>
      <c r="PX16" s="316"/>
      <c r="PY16" s="316"/>
      <c r="PZ16" s="316"/>
      <c r="QA16" s="316"/>
      <c r="QB16" s="316"/>
      <c r="QC16" s="316"/>
      <c r="QD16" s="316"/>
    </row>
    <row r="17" spans="1:446" x14ac:dyDescent="0.35">
      <c r="A17" s="313"/>
      <c r="B17" s="313"/>
      <c r="C17" s="314"/>
      <c r="D17" s="315"/>
      <c r="E17" s="312"/>
      <c r="F17" s="312"/>
      <c r="G17" s="312"/>
      <c r="H17" s="312"/>
      <c r="I17" s="312"/>
      <c r="J17" s="312"/>
      <c r="K17" s="312"/>
      <c r="L17" s="312"/>
      <c r="M17" s="312"/>
      <c r="N17" s="312"/>
      <c r="O17" s="312"/>
      <c r="P17" s="312"/>
      <c r="Q17" s="312"/>
      <c r="R17" s="312"/>
      <c r="S17" s="312"/>
      <c r="T17" s="312"/>
      <c r="U17" s="312"/>
      <c r="V17" s="312"/>
      <c r="W17" s="312"/>
      <c r="X17" s="312"/>
      <c r="Y17" s="312"/>
      <c r="Z17" s="312"/>
      <c r="AA17" s="312"/>
      <c r="AB17" s="312"/>
      <c r="AC17" s="312"/>
      <c r="AD17" s="312"/>
      <c r="AE17" s="312"/>
      <c r="AF17" s="312"/>
      <c r="AG17" s="312"/>
      <c r="AH17" s="312"/>
      <c r="AI17" s="312"/>
      <c r="AJ17" s="312"/>
      <c r="AK17" s="312"/>
      <c r="AL17" s="312"/>
      <c r="AM17" s="312"/>
      <c r="AN17" s="312"/>
      <c r="AO17" s="312"/>
      <c r="AP17" s="312"/>
      <c r="AQ17" s="312"/>
      <c r="AR17" s="312"/>
      <c r="AS17" s="312"/>
      <c r="AT17" s="312"/>
      <c r="AU17" s="312"/>
      <c r="AV17" s="312"/>
      <c r="AW17" s="312"/>
      <c r="AX17" s="312"/>
      <c r="AY17" s="312"/>
      <c r="AZ17" s="312"/>
      <c r="BA17" s="312"/>
      <c r="BB17" s="312"/>
      <c r="BC17" s="312"/>
      <c r="BD17" s="312"/>
      <c r="BE17" s="312"/>
      <c r="BF17" s="312"/>
      <c r="BG17" s="312"/>
      <c r="BH17" s="312"/>
      <c r="BI17" s="312"/>
      <c r="BJ17" s="312"/>
      <c r="BK17" s="312"/>
      <c r="BL17" s="312"/>
      <c r="BM17" s="312"/>
      <c r="BN17" s="312"/>
      <c r="BO17" s="312"/>
      <c r="BP17" s="312"/>
      <c r="BQ17" s="312"/>
      <c r="BR17" s="312"/>
      <c r="BS17" s="312"/>
      <c r="BT17" s="312"/>
      <c r="BU17" s="312"/>
      <c r="BV17" s="312"/>
      <c r="BW17" s="312"/>
      <c r="BX17" s="312"/>
      <c r="BY17" s="312"/>
      <c r="BZ17" s="312"/>
      <c r="CA17" s="312"/>
      <c r="CB17" s="312"/>
      <c r="CC17" s="312"/>
      <c r="CD17" s="312"/>
      <c r="CE17" s="312"/>
      <c r="CF17" s="312"/>
      <c r="CG17" s="312"/>
      <c r="CH17" s="312"/>
      <c r="CI17" s="312"/>
      <c r="CJ17" s="312"/>
      <c r="CK17" s="312"/>
      <c r="CL17" s="312"/>
      <c r="CM17" s="312"/>
      <c r="CN17" s="312"/>
      <c r="CO17" s="312"/>
      <c r="CP17" s="312"/>
      <c r="CQ17" s="312"/>
      <c r="CR17" s="312"/>
      <c r="CS17" s="312"/>
      <c r="CT17" s="312"/>
      <c r="CU17" s="312"/>
      <c r="CV17" s="312"/>
      <c r="CW17" s="312"/>
      <c r="CX17" s="312"/>
      <c r="CY17" s="312"/>
      <c r="CZ17" s="312"/>
      <c r="DA17" s="312"/>
      <c r="DB17" s="312"/>
      <c r="DC17" s="312"/>
      <c r="DD17" s="312"/>
      <c r="DE17" s="312"/>
      <c r="DF17" s="312"/>
      <c r="DG17" s="312"/>
      <c r="DH17" s="312"/>
      <c r="DI17" s="312"/>
      <c r="DJ17" s="312"/>
      <c r="DK17" s="312"/>
      <c r="DL17" s="312"/>
      <c r="DM17" s="312"/>
      <c r="DN17" s="312"/>
      <c r="DO17" s="312"/>
      <c r="DP17" s="312"/>
      <c r="DQ17" s="312"/>
      <c r="DR17" s="312"/>
      <c r="DS17" s="312"/>
      <c r="DT17" s="312"/>
      <c r="DU17" s="312"/>
      <c r="DV17" s="312"/>
      <c r="DW17" s="312"/>
      <c r="DX17" s="312"/>
      <c r="DY17" s="312"/>
      <c r="DZ17" s="312"/>
      <c r="EA17" s="312"/>
      <c r="EB17" s="312"/>
      <c r="EC17" s="312"/>
      <c r="ED17" s="312"/>
      <c r="EE17" s="312"/>
      <c r="EF17" s="312"/>
      <c r="EG17" s="312"/>
      <c r="EH17" s="312"/>
      <c r="EI17" s="312"/>
      <c r="EJ17" s="312"/>
      <c r="EK17" s="312"/>
      <c r="EL17" s="312"/>
      <c r="EM17" s="312"/>
      <c r="EN17" s="312"/>
      <c r="EO17" s="312"/>
      <c r="EP17" s="312"/>
      <c r="EQ17" s="312"/>
      <c r="ER17" s="312"/>
      <c r="ES17" s="312"/>
      <c r="ET17" s="312"/>
      <c r="EU17" s="312"/>
      <c r="EV17" s="312"/>
      <c r="EW17" s="312"/>
      <c r="EX17" s="312"/>
      <c r="EY17" s="312"/>
      <c r="EZ17" s="312"/>
      <c r="FA17" s="312"/>
      <c r="FB17" s="312"/>
      <c r="FC17" s="312"/>
      <c r="FD17" s="312"/>
      <c r="FE17" s="312"/>
      <c r="FF17" s="312"/>
      <c r="FG17" s="312"/>
      <c r="FH17" s="312"/>
      <c r="FI17" s="312"/>
      <c r="FJ17" s="312"/>
      <c r="FK17" s="312"/>
      <c r="FL17" s="312"/>
      <c r="FM17" s="312"/>
      <c r="FN17" s="312"/>
      <c r="FO17" s="312"/>
      <c r="FP17" s="312"/>
      <c r="FQ17" s="312"/>
      <c r="FR17" s="312"/>
      <c r="FS17" s="312"/>
      <c r="FT17" s="312"/>
      <c r="FU17" s="312"/>
      <c r="FV17" s="312"/>
      <c r="FW17" s="312"/>
      <c r="FX17" s="312"/>
      <c r="FY17" s="312"/>
      <c r="FZ17" s="312"/>
      <c r="GA17" s="312"/>
      <c r="GB17" s="312"/>
      <c r="GC17" s="312"/>
      <c r="GD17" s="312"/>
      <c r="GE17" s="312"/>
      <c r="GF17" s="312"/>
      <c r="GG17" s="312"/>
      <c r="GH17" s="312"/>
      <c r="GI17" s="312"/>
      <c r="GJ17" s="312"/>
      <c r="GK17" s="316"/>
      <c r="GL17" s="316"/>
      <c r="GM17" s="316"/>
      <c r="GN17" s="316"/>
      <c r="GO17" s="316"/>
      <c r="GP17" s="316"/>
      <c r="GQ17" s="316"/>
      <c r="GR17" s="316"/>
      <c r="GS17" s="316"/>
      <c r="GT17" s="316"/>
      <c r="GU17" s="316"/>
      <c r="GV17" s="316"/>
      <c r="GW17" s="316"/>
      <c r="GX17" s="316"/>
      <c r="GY17" s="316"/>
      <c r="GZ17" s="316"/>
      <c r="HA17" s="316"/>
      <c r="HB17" s="316"/>
      <c r="HC17" s="316"/>
      <c r="HD17" s="316"/>
      <c r="HE17" s="316"/>
      <c r="HF17" s="316"/>
      <c r="HG17" s="316"/>
      <c r="HH17" s="316"/>
      <c r="HI17" s="316"/>
      <c r="HJ17" s="316"/>
      <c r="HK17" s="316"/>
      <c r="HL17" s="316"/>
      <c r="HM17" s="316"/>
      <c r="HN17" s="316"/>
      <c r="HO17" s="316"/>
      <c r="HP17" s="316"/>
      <c r="HQ17" s="316"/>
      <c r="HR17" s="316"/>
      <c r="HS17" s="316"/>
      <c r="HT17" s="316"/>
      <c r="HU17" s="316"/>
      <c r="HV17" s="316"/>
      <c r="HW17" s="316"/>
      <c r="HX17" s="316"/>
      <c r="HY17" s="316"/>
      <c r="HZ17" s="316"/>
      <c r="IA17" s="316"/>
      <c r="IB17" s="316"/>
      <c r="IC17" s="316"/>
      <c r="ID17" s="316"/>
      <c r="IE17" s="316"/>
      <c r="IF17" s="316"/>
      <c r="IG17" s="316"/>
      <c r="IH17" s="316"/>
      <c r="II17" s="316"/>
      <c r="IJ17" s="316"/>
      <c r="IK17" s="316"/>
      <c r="IL17" s="316"/>
      <c r="IM17" s="316"/>
      <c r="IN17" s="316"/>
      <c r="IO17" s="316"/>
      <c r="IP17" s="316"/>
      <c r="IQ17" s="316"/>
      <c r="IR17" s="316"/>
      <c r="IS17" s="316"/>
      <c r="IT17" s="316"/>
      <c r="IU17" s="316"/>
      <c r="IV17" s="316"/>
      <c r="IW17" s="316"/>
      <c r="IX17" s="316"/>
      <c r="IY17" s="316"/>
      <c r="IZ17" s="316"/>
      <c r="JA17" s="316"/>
      <c r="JB17" s="316"/>
      <c r="JC17" s="316"/>
      <c r="JD17" s="316"/>
      <c r="JE17" s="316"/>
      <c r="JF17" s="316"/>
      <c r="JG17" s="316"/>
      <c r="JH17" s="316"/>
      <c r="JI17" s="316"/>
      <c r="JJ17" s="316"/>
      <c r="JK17" s="316"/>
      <c r="JL17" s="316"/>
      <c r="JM17" s="316"/>
      <c r="JN17" s="316"/>
      <c r="JO17" s="316"/>
      <c r="JP17" s="316"/>
      <c r="JQ17" s="316"/>
      <c r="JR17" s="316"/>
      <c r="JS17" s="316"/>
      <c r="JT17" s="316"/>
      <c r="JU17" s="316"/>
      <c r="JV17" s="316"/>
      <c r="JW17" s="316"/>
      <c r="JX17" s="316"/>
      <c r="JY17" s="316"/>
      <c r="JZ17" s="316"/>
      <c r="KA17" s="316"/>
      <c r="KB17" s="316"/>
      <c r="KC17" s="316"/>
      <c r="KD17" s="316"/>
      <c r="KE17" s="316"/>
      <c r="KF17" s="316"/>
      <c r="KG17" s="316"/>
      <c r="KH17" s="316"/>
      <c r="KI17" s="316"/>
      <c r="KJ17" s="316"/>
      <c r="KK17" s="316"/>
      <c r="KL17" s="316"/>
      <c r="KM17" s="316"/>
      <c r="KN17" s="316"/>
      <c r="KO17" s="316"/>
      <c r="KP17" s="316"/>
      <c r="KQ17" s="316"/>
      <c r="KR17" s="316"/>
      <c r="KS17" s="316"/>
      <c r="KT17" s="316"/>
      <c r="KU17" s="316"/>
      <c r="KV17" s="316"/>
      <c r="KW17" s="316"/>
      <c r="KX17" s="316"/>
      <c r="KY17" s="316"/>
      <c r="KZ17" s="316"/>
      <c r="LA17" s="316"/>
      <c r="LB17" s="316"/>
      <c r="LC17" s="316"/>
      <c r="LD17" s="316"/>
      <c r="LE17" s="316"/>
      <c r="LF17" s="316"/>
      <c r="LG17" s="316"/>
      <c r="LH17" s="316"/>
      <c r="LI17" s="316"/>
      <c r="LJ17" s="316"/>
      <c r="LK17" s="316"/>
      <c r="LL17" s="316"/>
      <c r="LM17" s="316"/>
      <c r="LN17" s="316"/>
      <c r="LO17" s="316"/>
      <c r="LP17" s="316"/>
      <c r="LQ17" s="316"/>
      <c r="LR17" s="316"/>
      <c r="LS17" s="316"/>
      <c r="LT17" s="316"/>
      <c r="LU17" s="316"/>
      <c r="LV17" s="316"/>
      <c r="LW17" s="316"/>
      <c r="LX17" s="316"/>
      <c r="LY17" s="316"/>
      <c r="LZ17" s="316"/>
      <c r="MA17" s="316"/>
      <c r="MB17" s="316"/>
      <c r="MC17" s="316"/>
      <c r="MD17" s="316"/>
      <c r="ME17" s="316"/>
      <c r="MF17" s="316"/>
      <c r="MG17" s="316"/>
      <c r="MH17" s="316"/>
      <c r="MI17" s="316"/>
      <c r="MJ17" s="316"/>
      <c r="MK17" s="316"/>
      <c r="ML17" s="316"/>
      <c r="MM17" s="316"/>
      <c r="MN17" s="316"/>
      <c r="MO17" s="316"/>
      <c r="MP17" s="316"/>
      <c r="MQ17" s="316"/>
      <c r="MR17" s="316"/>
      <c r="MS17" s="316"/>
      <c r="MT17" s="316"/>
      <c r="MU17" s="316"/>
      <c r="MV17" s="316"/>
      <c r="MW17" s="316"/>
      <c r="MX17" s="316"/>
      <c r="MY17" s="316"/>
      <c r="MZ17" s="316"/>
      <c r="NA17" s="316"/>
      <c r="NB17" s="316"/>
      <c r="NC17" s="316"/>
      <c r="ND17" s="316"/>
      <c r="NE17" s="316"/>
      <c r="NF17" s="316"/>
      <c r="NG17" s="316"/>
      <c r="NH17" s="316"/>
      <c r="NI17" s="316"/>
      <c r="NJ17" s="316"/>
      <c r="NK17" s="316"/>
      <c r="NL17" s="316"/>
      <c r="NM17" s="316"/>
      <c r="NN17" s="316"/>
      <c r="NO17" s="316"/>
      <c r="NP17" s="316"/>
      <c r="NQ17" s="316"/>
      <c r="NR17" s="316"/>
      <c r="NS17" s="316"/>
      <c r="NT17" s="316"/>
      <c r="NU17" s="316"/>
      <c r="NV17" s="316"/>
      <c r="NW17" s="316"/>
      <c r="NX17" s="316"/>
      <c r="NY17" s="316"/>
      <c r="NZ17" s="316"/>
      <c r="OA17" s="316"/>
      <c r="OB17" s="316"/>
      <c r="OC17" s="316"/>
      <c r="OD17" s="316"/>
      <c r="OE17" s="316"/>
      <c r="OF17" s="316"/>
      <c r="OG17" s="316"/>
      <c r="OH17" s="316"/>
      <c r="OI17" s="316"/>
      <c r="OJ17" s="316"/>
      <c r="OK17" s="316"/>
      <c r="OL17" s="316"/>
      <c r="OM17" s="316"/>
      <c r="ON17" s="316"/>
      <c r="OO17" s="316"/>
      <c r="OP17" s="316"/>
      <c r="OQ17" s="316"/>
      <c r="OR17" s="316"/>
      <c r="OS17" s="316"/>
      <c r="OT17" s="316"/>
      <c r="OU17" s="316"/>
      <c r="OV17" s="316"/>
      <c r="OW17" s="316"/>
      <c r="OX17" s="316"/>
      <c r="OY17" s="316"/>
      <c r="OZ17" s="316"/>
      <c r="PA17" s="316"/>
      <c r="PB17" s="316"/>
      <c r="PC17" s="316"/>
      <c r="PD17" s="316"/>
      <c r="PE17" s="316"/>
      <c r="PF17" s="316"/>
      <c r="PG17" s="316"/>
      <c r="PH17" s="316"/>
      <c r="PI17" s="316"/>
      <c r="PJ17" s="316"/>
      <c r="PK17" s="316"/>
      <c r="PL17" s="316"/>
      <c r="PM17" s="316"/>
      <c r="PN17" s="316"/>
      <c r="PO17" s="316"/>
      <c r="PP17" s="316"/>
      <c r="PQ17" s="316"/>
      <c r="PR17" s="316"/>
      <c r="PS17" s="316"/>
      <c r="PT17" s="316"/>
      <c r="PU17" s="316"/>
      <c r="PV17" s="316"/>
      <c r="PW17" s="316"/>
      <c r="PX17" s="316"/>
      <c r="PY17" s="316"/>
      <c r="PZ17" s="316"/>
      <c r="QA17" s="316"/>
      <c r="QB17" s="316"/>
      <c r="QC17" s="316"/>
      <c r="QD17" s="316"/>
    </row>
    <row r="18" spans="1:446" x14ac:dyDescent="0.35">
      <c r="A18" s="313"/>
      <c r="B18" s="313"/>
      <c r="C18" s="314"/>
      <c r="D18" s="315"/>
      <c r="E18" s="691" t="str">
        <f xml:space="preserve"> Time!E$25</f>
        <v>Model period ending</v>
      </c>
      <c r="F18" s="691">
        <f xml:space="preserve"> Time!F$25</f>
        <v>0</v>
      </c>
      <c r="G18" s="691" t="str">
        <f xml:space="preserve"> Time!G$25</f>
        <v>date</v>
      </c>
      <c r="H18" s="691">
        <f xml:space="preserve"> Time!H$25</f>
        <v>0</v>
      </c>
      <c r="I18" s="691">
        <f xml:space="preserve"> Time!I$25</f>
        <v>0</v>
      </c>
      <c r="J18" s="691">
        <f xml:space="preserve"> Time!J$25</f>
        <v>44104</v>
      </c>
      <c r="K18" s="691">
        <f xml:space="preserve"> Time!K$25</f>
        <v>44196</v>
      </c>
      <c r="L18" s="691">
        <f xml:space="preserve"> Time!L$25</f>
        <v>44286</v>
      </c>
      <c r="M18" s="691">
        <f xml:space="preserve"> Time!M$25</f>
        <v>44377</v>
      </c>
      <c r="N18" s="691">
        <f xml:space="preserve"> Time!N$25</f>
        <v>44469</v>
      </c>
      <c r="O18" s="691">
        <f xml:space="preserve"> Time!O$25</f>
        <v>44561</v>
      </c>
      <c r="P18" s="691">
        <f xml:space="preserve"> Time!P$25</f>
        <v>44651</v>
      </c>
      <c r="Q18" s="691">
        <f xml:space="preserve"> Time!Q$25</f>
        <v>44742</v>
      </c>
      <c r="R18" s="691">
        <f xml:space="preserve"> Time!R$25</f>
        <v>44834</v>
      </c>
      <c r="S18" s="691">
        <f xml:space="preserve"> Time!S$25</f>
        <v>44926</v>
      </c>
      <c r="T18" s="691">
        <f xml:space="preserve"> Time!T$25</f>
        <v>45016</v>
      </c>
      <c r="U18" s="691">
        <f xml:space="preserve"> Time!U$25</f>
        <v>45107</v>
      </c>
      <c r="V18" s="691">
        <f xml:space="preserve"> Time!V$25</f>
        <v>45199</v>
      </c>
      <c r="W18" s="691">
        <f xml:space="preserve"> Time!W$25</f>
        <v>45291</v>
      </c>
      <c r="X18" s="691">
        <f xml:space="preserve"> Time!X$25</f>
        <v>45382</v>
      </c>
      <c r="Y18" s="691">
        <f xml:space="preserve"> Time!Y$25</f>
        <v>45473</v>
      </c>
      <c r="Z18" s="691">
        <f xml:space="preserve"> Time!Z$25</f>
        <v>45565</v>
      </c>
      <c r="AA18" s="691">
        <f xml:space="preserve"> Time!AA$25</f>
        <v>45657</v>
      </c>
      <c r="AB18" s="691">
        <f xml:space="preserve"> Time!AB$25</f>
        <v>45747</v>
      </c>
      <c r="AC18" s="691">
        <f xml:space="preserve"> Time!AC$25</f>
        <v>45838</v>
      </c>
      <c r="AD18" s="691">
        <f xml:space="preserve"> Time!AD$25</f>
        <v>45930</v>
      </c>
      <c r="AE18" s="691">
        <f xml:space="preserve"> Time!AE$25</f>
        <v>46022</v>
      </c>
      <c r="AF18" s="691">
        <f xml:space="preserve"> Time!AF$25</f>
        <v>46112</v>
      </c>
      <c r="AG18" s="691">
        <f xml:space="preserve"> Time!AG$25</f>
        <v>46203</v>
      </c>
      <c r="AH18" s="691">
        <f xml:space="preserve"> Time!AH$25</f>
        <v>46295</v>
      </c>
      <c r="AI18" s="691">
        <f xml:space="preserve"> Time!AI$25</f>
        <v>46387</v>
      </c>
      <c r="AJ18" s="691">
        <f xml:space="preserve"> Time!AJ$25</f>
        <v>46477</v>
      </c>
      <c r="AK18" s="691">
        <f xml:space="preserve"> Time!AK$25</f>
        <v>46568</v>
      </c>
      <c r="AL18" s="691">
        <f xml:space="preserve"> Time!AL$25</f>
        <v>46660</v>
      </c>
      <c r="AM18" s="691">
        <f xml:space="preserve"> Time!AM$25</f>
        <v>46752</v>
      </c>
      <c r="AN18" s="691">
        <f xml:space="preserve"> Time!AN$25</f>
        <v>46843</v>
      </c>
      <c r="AO18" s="691">
        <f xml:space="preserve"> Time!AO$25</f>
        <v>46934</v>
      </c>
      <c r="AP18" s="691">
        <f xml:space="preserve"> Time!AP$25</f>
        <v>47026</v>
      </c>
      <c r="AQ18" s="691">
        <f xml:space="preserve"> Time!AQ$25</f>
        <v>47118</v>
      </c>
      <c r="AR18" s="691">
        <f xml:space="preserve"> Time!AR$25</f>
        <v>47208</v>
      </c>
      <c r="AS18" s="691">
        <f xml:space="preserve"> Time!AS$25</f>
        <v>47299</v>
      </c>
      <c r="AT18" s="691">
        <f xml:space="preserve"> Time!AT$25</f>
        <v>47391</v>
      </c>
      <c r="AU18" s="691">
        <f xml:space="preserve"> Time!AU$25</f>
        <v>47483</v>
      </c>
      <c r="AV18" s="691">
        <f xml:space="preserve"> Time!AV$25</f>
        <v>47573</v>
      </c>
      <c r="AW18" s="691">
        <f xml:space="preserve"> Time!AW$25</f>
        <v>47664</v>
      </c>
      <c r="AX18" s="691">
        <f xml:space="preserve"> Time!AX$25</f>
        <v>47756</v>
      </c>
      <c r="AY18" s="691">
        <f xml:space="preserve"> Time!AY$25</f>
        <v>47848</v>
      </c>
      <c r="AZ18" s="691">
        <f xml:space="preserve"> Time!AZ$25</f>
        <v>47938</v>
      </c>
      <c r="BA18" s="691">
        <f xml:space="preserve"> Time!BA$25</f>
        <v>48029</v>
      </c>
      <c r="BB18" s="691">
        <f xml:space="preserve"> Time!BB$25</f>
        <v>48121</v>
      </c>
      <c r="BC18" s="691">
        <f xml:space="preserve"> Time!BC$25</f>
        <v>48213</v>
      </c>
      <c r="BD18" s="691">
        <f xml:space="preserve"> Time!BD$25</f>
        <v>48304</v>
      </c>
      <c r="BE18" s="691">
        <f xml:space="preserve"> Time!BE$25</f>
        <v>48395</v>
      </c>
      <c r="BF18" s="691">
        <f xml:space="preserve"> Time!BF$25</f>
        <v>48487</v>
      </c>
      <c r="BG18" s="691">
        <f xml:space="preserve"> Time!BG$25</f>
        <v>48579</v>
      </c>
      <c r="BH18" s="691">
        <f xml:space="preserve"> Time!BH$25</f>
        <v>48669</v>
      </c>
      <c r="BI18" s="691">
        <f xml:space="preserve"> Time!BI$25</f>
        <v>48760</v>
      </c>
      <c r="BJ18" s="691">
        <f xml:space="preserve"> Time!BJ$25</f>
        <v>48852</v>
      </c>
      <c r="BK18" s="691">
        <f xml:space="preserve"> Time!BK$25</f>
        <v>48944</v>
      </c>
      <c r="BL18" s="691">
        <f xml:space="preserve"> Time!BL$25</f>
        <v>49034</v>
      </c>
      <c r="BM18" s="691">
        <f xml:space="preserve"> Time!BM$25</f>
        <v>49125</v>
      </c>
      <c r="BN18" s="691">
        <f xml:space="preserve"> Time!BN$25</f>
        <v>49217</v>
      </c>
      <c r="BO18" s="691">
        <f xml:space="preserve"> Time!BO$25</f>
        <v>49309</v>
      </c>
      <c r="BP18" s="691">
        <f xml:space="preserve"> Time!BP$25</f>
        <v>49399</v>
      </c>
      <c r="BQ18" s="691">
        <f xml:space="preserve"> Time!BQ$25</f>
        <v>49490</v>
      </c>
      <c r="BR18" s="691">
        <f xml:space="preserve"> Time!BR$25</f>
        <v>49582</v>
      </c>
      <c r="BS18" s="691">
        <f xml:space="preserve"> Time!BS$25</f>
        <v>49674</v>
      </c>
      <c r="BT18" s="691">
        <f xml:space="preserve"> Time!BT$25</f>
        <v>49765</v>
      </c>
      <c r="BU18" s="691">
        <f xml:space="preserve"> Time!BU$25</f>
        <v>49856</v>
      </c>
      <c r="BV18" s="691">
        <f xml:space="preserve"> Time!BV$25</f>
        <v>49948</v>
      </c>
      <c r="BW18" s="691">
        <f xml:space="preserve"> Time!BW$25</f>
        <v>50040</v>
      </c>
      <c r="BX18" s="691">
        <f xml:space="preserve"> Time!BX$25</f>
        <v>50130</v>
      </c>
      <c r="BY18" s="691">
        <f xml:space="preserve"> Time!BY$25</f>
        <v>50221</v>
      </c>
      <c r="BZ18" s="691">
        <f xml:space="preserve"> Time!BZ$25</f>
        <v>50313</v>
      </c>
      <c r="CA18" s="691">
        <f xml:space="preserve"> Time!CA$25</f>
        <v>50405</v>
      </c>
      <c r="CB18" s="691">
        <f xml:space="preserve"> Time!CB$25</f>
        <v>50495</v>
      </c>
      <c r="CC18" s="691">
        <f xml:space="preserve"> Time!CC$25</f>
        <v>50586</v>
      </c>
      <c r="CD18" s="691">
        <f xml:space="preserve"> Time!CD$25</f>
        <v>50678</v>
      </c>
      <c r="CE18" s="691">
        <f xml:space="preserve"> Time!CE$25</f>
        <v>50770</v>
      </c>
      <c r="CF18" s="691">
        <f xml:space="preserve"> Time!CF$25</f>
        <v>50860</v>
      </c>
      <c r="CG18" s="691">
        <f xml:space="preserve"> Time!CG$25</f>
        <v>50951</v>
      </c>
      <c r="CH18" s="691">
        <f xml:space="preserve"> Time!CH$25</f>
        <v>51043</v>
      </c>
      <c r="CI18" s="691">
        <f xml:space="preserve"> Time!CI$25</f>
        <v>51135</v>
      </c>
      <c r="CJ18" s="691">
        <f xml:space="preserve"> Time!CJ$25</f>
        <v>51226</v>
      </c>
      <c r="CK18" s="691">
        <f xml:space="preserve"> Time!CK$25</f>
        <v>51317</v>
      </c>
      <c r="CL18" s="691">
        <f xml:space="preserve"> Time!CL$25</f>
        <v>51409</v>
      </c>
      <c r="CM18" s="691">
        <f xml:space="preserve"> Time!CM$25</f>
        <v>51501</v>
      </c>
      <c r="CN18" s="691">
        <f xml:space="preserve"> Time!CN$25</f>
        <v>51591</v>
      </c>
      <c r="CO18" s="691">
        <f xml:space="preserve"> Time!CO$25</f>
        <v>51682</v>
      </c>
      <c r="CP18" s="691">
        <f xml:space="preserve"> Time!CP$25</f>
        <v>51774</v>
      </c>
      <c r="CQ18" s="691">
        <f xml:space="preserve"> Time!CQ$25</f>
        <v>51866</v>
      </c>
      <c r="CR18" s="691">
        <f xml:space="preserve"> Time!CR$25</f>
        <v>51956</v>
      </c>
      <c r="CS18" s="691">
        <f xml:space="preserve"> Time!CS$25</f>
        <v>52047</v>
      </c>
      <c r="CT18" s="691">
        <f xml:space="preserve"> Time!CT$25</f>
        <v>52139</v>
      </c>
      <c r="CU18" s="691">
        <f xml:space="preserve"> Time!CU$25</f>
        <v>52231</v>
      </c>
      <c r="CV18" s="691">
        <f xml:space="preserve"> Time!CV$25</f>
        <v>52321</v>
      </c>
      <c r="CW18" s="691">
        <f xml:space="preserve"> Time!CW$25</f>
        <v>52412</v>
      </c>
      <c r="CX18" s="691">
        <f xml:space="preserve"> Time!CX$25</f>
        <v>52504</v>
      </c>
      <c r="CY18" s="691">
        <f xml:space="preserve"> Time!CY$25</f>
        <v>52596</v>
      </c>
      <c r="CZ18" s="691">
        <f xml:space="preserve"> Time!CZ$25</f>
        <v>52687</v>
      </c>
      <c r="DA18" s="691">
        <f xml:space="preserve"> Time!DA$25</f>
        <v>52778</v>
      </c>
      <c r="DB18" s="691">
        <f xml:space="preserve"> Time!DB$25</f>
        <v>52870</v>
      </c>
      <c r="DC18" s="691">
        <f xml:space="preserve"> Time!DC$25</f>
        <v>52962</v>
      </c>
      <c r="DD18" s="691">
        <f xml:space="preserve"> Time!DD$25</f>
        <v>53052</v>
      </c>
      <c r="DE18" s="691">
        <f xml:space="preserve"> Time!DE$25</f>
        <v>53143</v>
      </c>
      <c r="DF18" s="691">
        <f xml:space="preserve"> Time!DF$25</f>
        <v>53235</v>
      </c>
      <c r="DG18" s="691">
        <f xml:space="preserve"> Time!DG$25</f>
        <v>53327</v>
      </c>
      <c r="DH18" s="691">
        <f xml:space="preserve"> Time!DH$25</f>
        <v>53417</v>
      </c>
      <c r="DI18" s="691">
        <f xml:space="preserve"> Time!DI$25</f>
        <v>53508</v>
      </c>
      <c r="DJ18" s="691">
        <f xml:space="preserve"> Time!DJ$25</f>
        <v>53600</v>
      </c>
      <c r="DK18" s="691">
        <f xml:space="preserve"> Time!DK$25</f>
        <v>53692</v>
      </c>
      <c r="DL18" s="691">
        <f xml:space="preserve"> Time!DL$25</f>
        <v>53782</v>
      </c>
      <c r="DM18" s="691">
        <f xml:space="preserve"> Time!DM$25</f>
        <v>53873</v>
      </c>
      <c r="DN18" s="691">
        <f xml:space="preserve"> Time!DN$25</f>
        <v>53965</v>
      </c>
      <c r="DO18" s="691">
        <f xml:space="preserve"> Time!DO$25</f>
        <v>54057</v>
      </c>
      <c r="DP18" s="691">
        <f xml:space="preserve"> Time!DP$25</f>
        <v>54148</v>
      </c>
      <c r="DQ18" s="691">
        <f xml:space="preserve"> Time!DQ$25</f>
        <v>54239</v>
      </c>
      <c r="DR18" s="691">
        <f xml:space="preserve"> Time!DR$25</f>
        <v>54331</v>
      </c>
      <c r="DS18" s="691">
        <f xml:space="preserve"> Time!DS$25</f>
        <v>54423</v>
      </c>
      <c r="DT18" s="691">
        <f xml:space="preserve"> Time!DT$25</f>
        <v>54513</v>
      </c>
      <c r="DU18" s="691">
        <f xml:space="preserve"> Time!DU$25</f>
        <v>54604</v>
      </c>
      <c r="DV18" s="691">
        <f xml:space="preserve"> Time!DV$25</f>
        <v>54696</v>
      </c>
      <c r="DW18" s="691">
        <f xml:space="preserve"> Time!DW$25</f>
        <v>54788</v>
      </c>
      <c r="DX18" s="691">
        <f xml:space="preserve"> Time!DX$25</f>
        <v>54878</v>
      </c>
      <c r="DY18" s="691">
        <f xml:space="preserve"> Time!DY$25</f>
        <v>54969</v>
      </c>
      <c r="DZ18" s="691">
        <f xml:space="preserve"> Time!DZ$25</f>
        <v>55061</v>
      </c>
      <c r="EA18" s="691">
        <f xml:space="preserve"> Time!EA$25</f>
        <v>55153</v>
      </c>
      <c r="EB18" s="691">
        <f xml:space="preserve"> Time!EB$25</f>
        <v>55243</v>
      </c>
      <c r="EC18" s="691">
        <f xml:space="preserve"> Time!EC$25</f>
        <v>55334</v>
      </c>
      <c r="ED18" s="691">
        <f xml:space="preserve"> Time!ED$25</f>
        <v>55426</v>
      </c>
      <c r="EE18" s="691">
        <f xml:space="preserve"> Time!EE$25</f>
        <v>55518</v>
      </c>
      <c r="EF18" s="691">
        <f xml:space="preserve"> Time!EF$25</f>
        <v>55609</v>
      </c>
      <c r="EG18" s="691">
        <f xml:space="preserve"> Time!EG$25</f>
        <v>55700</v>
      </c>
      <c r="EH18" s="691">
        <f xml:space="preserve"> Time!EH$25</f>
        <v>55792</v>
      </c>
      <c r="EI18" s="691">
        <f xml:space="preserve"> Time!EI$25</f>
        <v>55884</v>
      </c>
      <c r="EJ18" s="691">
        <f xml:space="preserve"> Time!EJ$25</f>
        <v>55974</v>
      </c>
      <c r="EK18" s="691">
        <f xml:space="preserve"> Time!EK$25</f>
        <v>56065</v>
      </c>
      <c r="EL18" s="691">
        <f xml:space="preserve"> Time!EL$25</f>
        <v>56157</v>
      </c>
      <c r="EM18" s="691">
        <f xml:space="preserve"> Time!EM$25</f>
        <v>56249</v>
      </c>
      <c r="EN18" s="691">
        <f xml:space="preserve"> Time!EN$25</f>
        <v>56339</v>
      </c>
      <c r="EO18" s="691">
        <f xml:space="preserve"> Time!EO$25</f>
        <v>56430</v>
      </c>
      <c r="EP18" s="691">
        <f xml:space="preserve"> Time!EP$25</f>
        <v>56522</v>
      </c>
      <c r="EQ18" s="691">
        <f xml:space="preserve"> Time!EQ$25</f>
        <v>56614</v>
      </c>
      <c r="ER18" s="691">
        <f xml:space="preserve"> Time!ER$25</f>
        <v>56704</v>
      </c>
      <c r="ES18" s="691">
        <f xml:space="preserve"> Time!ES$25</f>
        <v>56795</v>
      </c>
      <c r="ET18" s="691">
        <f xml:space="preserve"> Time!ET$25</f>
        <v>56887</v>
      </c>
      <c r="EU18" s="691">
        <f xml:space="preserve"> Time!EU$25</f>
        <v>56979</v>
      </c>
      <c r="EV18" s="691">
        <f xml:space="preserve"> Time!EV$25</f>
        <v>57070</v>
      </c>
      <c r="EW18" s="691">
        <f xml:space="preserve"> Time!EW$25</f>
        <v>57161</v>
      </c>
      <c r="EX18" s="691">
        <f xml:space="preserve"> Time!EX$25</f>
        <v>57253</v>
      </c>
      <c r="EY18" s="691">
        <f xml:space="preserve"> Time!EY$25</f>
        <v>57345</v>
      </c>
      <c r="EZ18" s="691">
        <f xml:space="preserve"> Time!EZ$25</f>
        <v>57435</v>
      </c>
      <c r="FA18" s="691">
        <f xml:space="preserve"> Time!FA$25</f>
        <v>57526</v>
      </c>
      <c r="FB18" s="691">
        <f xml:space="preserve"> Time!FB$25</f>
        <v>57618</v>
      </c>
      <c r="FC18" s="691">
        <f xml:space="preserve"> Time!FC$25</f>
        <v>57710</v>
      </c>
      <c r="FD18" s="691">
        <f xml:space="preserve"> Time!FD$25</f>
        <v>57800</v>
      </c>
      <c r="FE18" s="691">
        <f xml:space="preserve"> Time!FE$25</f>
        <v>57891</v>
      </c>
      <c r="FF18" s="691">
        <f xml:space="preserve"> Time!FF$25</f>
        <v>57983</v>
      </c>
      <c r="FG18" s="691">
        <f xml:space="preserve"> Time!FG$25</f>
        <v>58075</v>
      </c>
      <c r="FH18" s="691">
        <f xml:space="preserve"> Time!FH$25</f>
        <v>58165</v>
      </c>
      <c r="FI18" s="691">
        <f xml:space="preserve"> Time!FI$25</f>
        <v>58256</v>
      </c>
      <c r="FJ18" s="691">
        <f xml:space="preserve"> Time!FJ$25</f>
        <v>58348</v>
      </c>
      <c r="FK18" s="691">
        <f xml:space="preserve"> Time!FK$25</f>
        <v>58440</v>
      </c>
      <c r="FL18" s="691">
        <f xml:space="preserve"> Time!FL$25</f>
        <v>58531</v>
      </c>
      <c r="FM18" s="691">
        <f xml:space="preserve"> Time!FM$25</f>
        <v>58622</v>
      </c>
      <c r="FN18" s="691">
        <f xml:space="preserve"> Time!FN$25</f>
        <v>58714</v>
      </c>
      <c r="FO18" s="691">
        <f xml:space="preserve"> Time!FO$25</f>
        <v>58806</v>
      </c>
      <c r="FP18" s="691">
        <f xml:space="preserve"> Time!FP$25</f>
        <v>58896</v>
      </c>
      <c r="FQ18" s="691">
        <f xml:space="preserve"> Time!FQ$25</f>
        <v>58987</v>
      </c>
      <c r="FR18" s="691">
        <f xml:space="preserve"> Time!FR$25</f>
        <v>59079</v>
      </c>
      <c r="FS18" s="691">
        <f xml:space="preserve"> Time!FS$25</f>
        <v>59171</v>
      </c>
      <c r="FT18" s="691">
        <f xml:space="preserve"> Time!FT$25</f>
        <v>59261</v>
      </c>
      <c r="FU18" s="691">
        <f xml:space="preserve"> Time!FU$25</f>
        <v>59352</v>
      </c>
      <c r="FV18" s="691">
        <f xml:space="preserve"> Time!FV$25</f>
        <v>59444</v>
      </c>
      <c r="FW18" s="691">
        <f xml:space="preserve"> Time!FW$25</f>
        <v>59536</v>
      </c>
      <c r="FX18" s="691">
        <f xml:space="preserve"> Time!FX$25</f>
        <v>59626</v>
      </c>
      <c r="FY18" s="691">
        <f xml:space="preserve"> Time!FY$25</f>
        <v>59717</v>
      </c>
      <c r="FZ18" s="691">
        <f xml:space="preserve"> Time!FZ$25</f>
        <v>59809</v>
      </c>
      <c r="GA18" s="691">
        <f xml:space="preserve"> Time!GA$25</f>
        <v>59901</v>
      </c>
      <c r="GB18" s="691">
        <f xml:space="preserve"> Time!GB$25</f>
        <v>59992</v>
      </c>
      <c r="GC18" s="691">
        <f xml:space="preserve"> Time!GC$25</f>
        <v>60083</v>
      </c>
      <c r="GD18" s="691">
        <f xml:space="preserve"> Time!GD$25</f>
        <v>60175</v>
      </c>
      <c r="GE18" s="691">
        <f xml:space="preserve"> Time!GE$25</f>
        <v>60267</v>
      </c>
      <c r="GF18" s="691">
        <f xml:space="preserve"> Time!GF$25</f>
        <v>60357</v>
      </c>
      <c r="GG18" s="691">
        <f xml:space="preserve"> Time!GG$25</f>
        <v>60448</v>
      </c>
      <c r="GH18" s="691">
        <f xml:space="preserve"> Time!GH$25</f>
        <v>60540</v>
      </c>
      <c r="GI18" s="691">
        <f xml:space="preserve"> Time!GI$25</f>
        <v>60632</v>
      </c>
      <c r="GJ18" s="691">
        <f xml:space="preserve"> Time!GJ$25</f>
        <v>60722</v>
      </c>
      <c r="GK18" s="316"/>
      <c r="GL18" s="316"/>
      <c r="GM18" s="316"/>
      <c r="GN18" s="316"/>
      <c r="GO18" s="316"/>
      <c r="GP18" s="316"/>
      <c r="GQ18" s="316"/>
      <c r="GR18" s="316"/>
      <c r="GS18" s="316"/>
      <c r="GT18" s="316"/>
      <c r="GU18" s="316"/>
      <c r="GV18" s="316"/>
      <c r="GW18" s="316"/>
      <c r="GX18" s="316"/>
      <c r="GY18" s="316"/>
      <c r="GZ18" s="316"/>
      <c r="HA18" s="316"/>
      <c r="HB18" s="316"/>
      <c r="HC18" s="316"/>
      <c r="HD18" s="316"/>
      <c r="HE18" s="316"/>
      <c r="HF18" s="316"/>
      <c r="HG18" s="316"/>
      <c r="HH18" s="316"/>
      <c r="HI18" s="316"/>
      <c r="HJ18" s="316"/>
      <c r="HK18" s="316"/>
      <c r="HL18" s="316"/>
      <c r="HM18" s="316"/>
      <c r="HN18" s="316"/>
      <c r="HO18" s="316"/>
      <c r="HP18" s="316"/>
      <c r="HQ18" s="316"/>
      <c r="HR18" s="316"/>
      <c r="HS18" s="316"/>
      <c r="HT18" s="316"/>
      <c r="HU18" s="316"/>
      <c r="HV18" s="316"/>
      <c r="HW18" s="316"/>
      <c r="HX18" s="316"/>
      <c r="HY18" s="316"/>
      <c r="HZ18" s="316"/>
      <c r="IA18" s="316"/>
      <c r="IB18" s="316"/>
      <c r="IC18" s="316"/>
      <c r="ID18" s="316"/>
      <c r="IE18" s="316"/>
      <c r="IF18" s="316"/>
      <c r="IG18" s="316"/>
      <c r="IH18" s="316"/>
      <c r="II18" s="316"/>
      <c r="IJ18" s="316"/>
      <c r="IK18" s="316"/>
      <c r="IL18" s="316"/>
      <c r="IM18" s="316"/>
      <c r="IN18" s="316"/>
      <c r="IO18" s="316"/>
      <c r="IP18" s="316"/>
      <c r="IQ18" s="316"/>
      <c r="IR18" s="316"/>
      <c r="IS18" s="316"/>
      <c r="IT18" s="316"/>
      <c r="IU18" s="316"/>
      <c r="IV18" s="316"/>
      <c r="IW18" s="316"/>
      <c r="IX18" s="316"/>
      <c r="IY18" s="316"/>
      <c r="IZ18" s="316"/>
      <c r="JA18" s="316"/>
      <c r="JB18" s="316"/>
      <c r="JC18" s="316"/>
      <c r="JD18" s="316"/>
      <c r="JE18" s="316"/>
      <c r="JF18" s="316"/>
      <c r="JG18" s="316"/>
      <c r="JH18" s="316"/>
      <c r="JI18" s="316"/>
      <c r="JJ18" s="316"/>
      <c r="JK18" s="316"/>
      <c r="JL18" s="316"/>
      <c r="JM18" s="316"/>
      <c r="JN18" s="316"/>
      <c r="JO18" s="316"/>
      <c r="JP18" s="316"/>
      <c r="JQ18" s="316"/>
      <c r="JR18" s="316"/>
      <c r="JS18" s="316"/>
      <c r="JT18" s="316"/>
      <c r="JU18" s="316"/>
      <c r="JV18" s="316"/>
      <c r="JW18" s="316"/>
      <c r="JX18" s="316"/>
      <c r="JY18" s="316"/>
      <c r="JZ18" s="316"/>
      <c r="KA18" s="316"/>
      <c r="KB18" s="316"/>
      <c r="KC18" s="316"/>
      <c r="KD18" s="316"/>
      <c r="KE18" s="316"/>
      <c r="KF18" s="316"/>
      <c r="KG18" s="316"/>
      <c r="KH18" s="316"/>
      <c r="KI18" s="316"/>
      <c r="KJ18" s="316"/>
      <c r="KK18" s="316"/>
      <c r="KL18" s="316"/>
      <c r="KM18" s="316"/>
      <c r="KN18" s="316"/>
      <c r="KO18" s="316"/>
      <c r="KP18" s="316"/>
      <c r="KQ18" s="316"/>
      <c r="KR18" s="316"/>
      <c r="KS18" s="316"/>
      <c r="KT18" s="316"/>
      <c r="KU18" s="316"/>
      <c r="KV18" s="316"/>
      <c r="KW18" s="316"/>
      <c r="KX18" s="316"/>
      <c r="KY18" s="316"/>
      <c r="KZ18" s="316"/>
      <c r="LA18" s="316"/>
      <c r="LB18" s="316"/>
      <c r="LC18" s="316"/>
      <c r="LD18" s="316"/>
      <c r="LE18" s="316"/>
      <c r="LF18" s="316"/>
      <c r="LG18" s="316"/>
      <c r="LH18" s="316"/>
      <c r="LI18" s="316"/>
      <c r="LJ18" s="316"/>
      <c r="LK18" s="316"/>
      <c r="LL18" s="316"/>
      <c r="LM18" s="316"/>
      <c r="LN18" s="316"/>
      <c r="LO18" s="316"/>
      <c r="LP18" s="316"/>
      <c r="LQ18" s="316"/>
      <c r="LR18" s="316"/>
      <c r="LS18" s="316"/>
      <c r="LT18" s="316"/>
      <c r="LU18" s="316"/>
      <c r="LV18" s="316"/>
      <c r="LW18" s="316"/>
      <c r="LX18" s="316"/>
      <c r="LY18" s="316"/>
      <c r="LZ18" s="316"/>
      <c r="MA18" s="316"/>
      <c r="MB18" s="316"/>
      <c r="MC18" s="316"/>
      <c r="MD18" s="316"/>
      <c r="ME18" s="316"/>
      <c r="MF18" s="316"/>
      <c r="MG18" s="316"/>
      <c r="MH18" s="316"/>
      <c r="MI18" s="316"/>
      <c r="MJ18" s="316"/>
      <c r="MK18" s="316"/>
      <c r="ML18" s="316"/>
      <c r="MM18" s="316"/>
      <c r="MN18" s="316"/>
      <c r="MO18" s="316"/>
      <c r="MP18" s="316"/>
      <c r="MQ18" s="316"/>
      <c r="MR18" s="316"/>
      <c r="MS18" s="316"/>
      <c r="MT18" s="316"/>
      <c r="MU18" s="316"/>
      <c r="MV18" s="316"/>
      <c r="MW18" s="316"/>
      <c r="MX18" s="316"/>
      <c r="MY18" s="316"/>
      <c r="MZ18" s="316"/>
      <c r="NA18" s="316"/>
      <c r="NB18" s="316"/>
      <c r="NC18" s="316"/>
      <c r="ND18" s="316"/>
      <c r="NE18" s="316"/>
      <c r="NF18" s="316"/>
      <c r="NG18" s="316"/>
      <c r="NH18" s="316"/>
      <c r="NI18" s="316"/>
      <c r="NJ18" s="316"/>
      <c r="NK18" s="316"/>
      <c r="NL18" s="316"/>
      <c r="NM18" s="316"/>
      <c r="NN18" s="316"/>
      <c r="NO18" s="316"/>
      <c r="NP18" s="316"/>
      <c r="NQ18" s="316"/>
      <c r="NR18" s="316"/>
      <c r="NS18" s="316"/>
      <c r="NT18" s="316"/>
      <c r="NU18" s="316"/>
      <c r="NV18" s="316"/>
      <c r="NW18" s="316"/>
      <c r="NX18" s="316"/>
      <c r="NY18" s="316"/>
      <c r="NZ18" s="316"/>
      <c r="OA18" s="316"/>
      <c r="OB18" s="316"/>
      <c r="OC18" s="316"/>
      <c r="OD18" s="316"/>
      <c r="OE18" s="316"/>
      <c r="OF18" s="316"/>
      <c r="OG18" s="316"/>
      <c r="OH18" s="316"/>
      <c r="OI18" s="316"/>
      <c r="OJ18" s="316"/>
      <c r="OK18" s="316"/>
      <c r="OL18" s="316"/>
      <c r="OM18" s="316"/>
      <c r="ON18" s="316"/>
      <c r="OO18" s="316"/>
      <c r="OP18" s="316"/>
      <c r="OQ18" s="316"/>
      <c r="OR18" s="316"/>
      <c r="OS18" s="316"/>
      <c r="OT18" s="316"/>
      <c r="OU18" s="316"/>
      <c r="OV18" s="316"/>
      <c r="OW18" s="316"/>
      <c r="OX18" s="316"/>
      <c r="OY18" s="316"/>
      <c r="OZ18" s="316"/>
      <c r="PA18" s="316"/>
      <c r="PB18" s="316"/>
      <c r="PC18" s="316"/>
      <c r="PD18" s="316"/>
      <c r="PE18" s="316"/>
      <c r="PF18" s="316"/>
      <c r="PG18" s="316"/>
      <c r="PH18" s="316"/>
      <c r="PI18" s="316"/>
      <c r="PJ18" s="316"/>
      <c r="PK18" s="316"/>
      <c r="PL18" s="316"/>
      <c r="PM18" s="316"/>
      <c r="PN18" s="316"/>
      <c r="PO18" s="316"/>
      <c r="PP18" s="316"/>
      <c r="PQ18" s="316"/>
      <c r="PR18" s="316"/>
      <c r="PS18" s="316"/>
      <c r="PT18" s="316"/>
      <c r="PU18" s="316"/>
      <c r="PV18" s="316"/>
      <c r="PW18" s="316"/>
      <c r="PX18" s="316"/>
      <c r="PY18" s="316"/>
      <c r="PZ18" s="316"/>
      <c r="QA18" s="316"/>
      <c r="QB18" s="316"/>
      <c r="QC18" s="316"/>
      <c r="QD18" s="316"/>
    </row>
    <row r="19" spans="1:446" x14ac:dyDescent="0.35">
      <c r="A19" s="313"/>
      <c r="B19" s="313"/>
      <c r="C19" s="314"/>
      <c r="D19" s="315"/>
      <c r="E19" s="368" t="str">
        <f t="shared" ref="E19:AJ19" si="6" xml:space="preserve"> E$16</f>
        <v>Cashflow for blended equity IRR</v>
      </c>
      <c r="F19" s="368">
        <f t="shared" si="6"/>
        <v>0</v>
      </c>
      <c r="G19" s="368" t="str">
        <f t="shared" si="6"/>
        <v>$ 000s</v>
      </c>
      <c r="H19" s="368">
        <f t="shared" si="6"/>
        <v>137335.11101667376</v>
      </c>
      <c r="I19" s="368">
        <f t="shared" si="6"/>
        <v>0</v>
      </c>
      <c r="J19" s="368">
        <f t="shared" si="6"/>
        <v>-1.0000000000000001E-9</v>
      </c>
      <c r="K19" s="368">
        <f t="shared" si="6"/>
        <v>0</v>
      </c>
      <c r="L19" s="368">
        <f t="shared" si="6"/>
        <v>-32720.331576920085</v>
      </c>
      <c r="M19" s="368">
        <f t="shared" si="6"/>
        <v>0</v>
      </c>
      <c r="N19" s="368">
        <f t="shared" si="6"/>
        <v>1609.2766591005857</v>
      </c>
      <c r="O19" s="368">
        <f t="shared" si="6"/>
        <v>1680.4897638449829</v>
      </c>
      <c r="P19" s="368">
        <f t="shared" si="6"/>
        <v>0</v>
      </c>
      <c r="Q19" s="368">
        <f t="shared" si="6"/>
        <v>106.43569531523866</v>
      </c>
      <c r="R19" s="368">
        <f t="shared" si="6"/>
        <v>2475.6183085208986</v>
      </c>
      <c r="S19" s="368">
        <f t="shared" si="6"/>
        <v>1645.8460319049823</v>
      </c>
      <c r="T19" s="368">
        <f t="shared" si="6"/>
        <v>0</v>
      </c>
      <c r="U19" s="368">
        <f t="shared" si="6"/>
        <v>52.349242914758975</v>
      </c>
      <c r="V19" s="368">
        <f t="shared" si="6"/>
        <v>2436.5904572954696</v>
      </c>
      <c r="W19" s="368">
        <f t="shared" si="6"/>
        <v>1611.0012598168032</v>
      </c>
      <c r="X19" s="368">
        <f t="shared" si="6"/>
        <v>0</v>
      </c>
      <c r="Y19" s="368">
        <f t="shared" si="6"/>
        <v>0</v>
      </c>
      <c r="Z19" s="368">
        <f t="shared" si="6"/>
        <v>2395.5561660180329</v>
      </c>
      <c r="AA19" s="368">
        <f t="shared" si="6"/>
        <v>1575.9471128545988</v>
      </c>
      <c r="AB19" s="368">
        <f t="shared" si="6"/>
        <v>0</v>
      </c>
      <c r="AC19" s="368">
        <f t="shared" si="6"/>
        <v>0</v>
      </c>
      <c r="AD19" s="368">
        <f t="shared" si="6"/>
        <v>2298.8765291519026</v>
      </c>
      <c r="AE19" s="368">
        <f t="shared" si="6"/>
        <v>1540.6750643856813</v>
      </c>
      <c r="AF19" s="368">
        <f t="shared" si="6"/>
        <v>0</v>
      </c>
      <c r="AG19" s="368">
        <f t="shared" si="6"/>
        <v>0</v>
      </c>
      <c r="AH19" s="368">
        <f t="shared" si="6"/>
        <v>2201.928764696172</v>
      </c>
      <c r="AI19" s="368">
        <f t="shared" si="6"/>
        <v>1505.1763909909546</v>
      </c>
      <c r="AJ19" s="368">
        <f t="shared" si="6"/>
        <v>0</v>
      </c>
      <c r="AK19" s="368">
        <f t="shared" ref="AK19:BP19" si="7" xml:space="preserve"> AK$16</f>
        <v>0</v>
      </c>
      <c r="AL19" s="368">
        <f t="shared" si="7"/>
        <v>2104.2028715355577</v>
      </c>
      <c r="AM19" s="368">
        <f t="shared" si="7"/>
        <v>1469.4421674637601</v>
      </c>
      <c r="AN19" s="368">
        <f t="shared" si="7"/>
        <v>0</v>
      </c>
      <c r="AO19" s="368">
        <f t="shared" si="7"/>
        <v>0</v>
      </c>
      <c r="AP19" s="368">
        <f t="shared" si="7"/>
        <v>2006.1372566113337</v>
      </c>
      <c r="AQ19" s="368">
        <f t="shared" si="7"/>
        <v>1405.8780801420016</v>
      </c>
      <c r="AR19" s="368">
        <f t="shared" si="7"/>
        <v>0</v>
      </c>
      <c r="AS19" s="368">
        <f t="shared" si="7"/>
        <v>0</v>
      </c>
      <c r="AT19" s="368">
        <f t="shared" si="7"/>
        <v>485.66117774142617</v>
      </c>
      <c r="AU19" s="368">
        <f t="shared" si="7"/>
        <v>1274.6791616664782</v>
      </c>
      <c r="AV19" s="368">
        <f t="shared" si="7"/>
        <v>0</v>
      </c>
      <c r="AW19" s="368">
        <f t="shared" si="7"/>
        <v>0</v>
      </c>
      <c r="AX19" s="368">
        <f t="shared" si="7"/>
        <v>217.47307364408721</v>
      </c>
      <c r="AY19" s="368">
        <f t="shared" si="7"/>
        <v>1183.9660197465196</v>
      </c>
      <c r="AZ19" s="368">
        <f t="shared" si="7"/>
        <v>0</v>
      </c>
      <c r="BA19" s="368">
        <f t="shared" si="7"/>
        <v>975.54534925758367</v>
      </c>
      <c r="BB19" s="368">
        <f t="shared" si="7"/>
        <v>3589.1280810813978</v>
      </c>
      <c r="BC19" s="368">
        <f t="shared" si="7"/>
        <v>3392.7344752881008</v>
      </c>
      <c r="BD19" s="368">
        <f t="shared" si="7"/>
        <v>1408.1438378547855</v>
      </c>
      <c r="BE19" s="368">
        <f t="shared" si="7"/>
        <v>1767.5207382834178</v>
      </c>
      <c r="BF19" s="368">
        <f t="shared" si="7"/>
        <v>3533.8689630145177</v>
      </c>
      <c r="BG19" s="368">
        <f t="shared" si="7"/>
        <v>3339.6228958296629</v>
      </c>
      <c r="BH19" s="368">
        <f t="shared" si="7"/>
        <v>1351.8115914107027</v>
      </c>
      <c r="BI19" s="368">
        <f t="shared" si="7"/>
        <v>1738.5209549849819</v>
      </c>
      <c r="BJ19" s="368">
        <f t="shared" si="7"/>
        <v>3482.5887468084061</v>
      </c>
      <c r="BK19" s="368">
        <f t="shared" si="7"/>
        <v>3290.276842867032</v>
      </c>
      <c r="BL19" s="368">
        <f t="shared" si="7"/>
        <v>1313.3498192866155</v>
      </c>
      <c r="BM19" s="368">
        <f t="shared" si="7"/>
        <v>1698.5010651160228</v>
      </c>
      <c r="BN19" s="368">
        <f t="shared" si="7"/>
        <v>3434.4997216980087</v>
      </c>
      <c r="BO19" s="368">
        <f t="shared" si="7"/>
        <v>3243.9476256645717</v>
      </c>
      <c r="BP19" s="368">
        <f t="shared" si="7"/>
        <v>1277.6961186631779</v>
      </c>
      <c r="BQ19" s="368">
        <f t="shared" ref="BQ19:CV19" si="8" xml:space="preserve"> BQ$16</f>
        <v>1661.1356374165398</v>
      </c>
      <c r="BR19" s="368">
        <f t="shared" si="8"/>
        <v>3388.9585181053608</v>
      </c>
      <c r="BS19" s="368">
        <f t="shared" si="8"/>
        <v>3200.0236685002988</v>
      </c>
      <c r="BT19" s="368">
        <f t="shared" si="8"/>
        <v>1258.0482565893556</v>
      </c>
      <c r="BU19" s="368">
        <f t="shared" si="8"/>
        <v>1612.0930430283136</v>
      </c>
      <c r="BV19" s="368">
        <f t="shared" si="8"/>
        <v>3345.4392915473518</v>
      </c>
      <c r="BW19" s="368">
        <f t="shared" si="8"/>
        <v>2041.2906020076248</v>
      </c>
      <c r="BX19" s="368">
        <f t="shared" si="8"/>
        <v>400.06511888443453</v>
      </c>
      <c r="BY19" s="368">
        <f t="shared" si="8"/>
        <v>2373.5325987030251</v>
      </c>
      <c r="BZ19" s="368">
        <f t="shared" si="8"/>
        <v>2715.8314398855446</v>
      </c>
      <c r="CA19" s="368">
        <f t="shared" si="8"/>
        <v>376.78935847165627</v>
      </c>
      <c r="CB19" s="368">
        <f t="shared" si="8"/>
        <v>376.78935847165735</v>
      </c>
      <c r="CC19" s="368">
        <f t="shared" si="8"/>
        <v>2340.0059599423844</v>
      </c>
      <c r="CD19" s="368">
        <f t="shared" si="8"/>
        <v>2680.6018218155396</v>
      </c>
      <c r="CE19" s="368">
        <f t="shared" si="8"/>
        <v>353.19676568231569</v>
      </c>
      <c r="CF19" s="368">
        <f t="shared" si="8"/>
        <v>353.19676568231637</v>
      </c>
      <c r="CG19" s="368">
        <f t="shared" si="8"/>
        <v>2306.2026723954568</v>
      </c>
      <c r="CH19" s="368">
        <f t="shared" si="8"/>
        <v>2645.1040274931224</v>
      </c>
      <c r="CI19" s="368">
        <f t="shared" si="8"/>
        <v>329.2781009924019</v>
      </c>
      <c r="CJ19" s="368">
        <f t="shared" si="8"/>
        <v>329.27810099240264</v>
      </c>
      <c r="CK19" s="368">
        <f t="shared" si="8"/>
        <v>2272.1130262247566</v>
      </c>
      <c r="CL19" s="368">
        <f t="shared" si="8"/>
        <v>2609.3283049289016</v>
      </c>
      <c r="CM19" s="368">
        <f t="shared" si="8"/>
        <v>305.02390045057302</v>
      </c>
      <c r="CN19" s="368">
        <f t="shared" si="8"/>
        <v>305.02390045057416</v>
      </c>
      <c r="CO19" s="368">
        <f t="shared" si="8"/>
        <v>2237.7270827454636</v>
      </c>
      <c r="CP19" s="368">
        <f t="shared" si="8"/>
        <v>2573.2646734958571</v>
      </c>
      <c r="CQ19" s="368">
        <f t="shared" si="8"/>
        <v>280.42447003483335</v>
      </c>
      <c r="CR19" s="368">
        <f t="shared" si="8"/>
        <v>280.42447003483443</v>
      </c>
      <c r="CS19" s="368">
        <f t="shared" si="8"/>
        <v>2203.0346686350849</v>
      </c>
      <c r="CT19" s="368">
        <f t="shared" si="8"/>
        <v>2536.9029181379624</v>
      </c>
      <c r="CU19" s="368">
        <f t="shared" si="8"/>
        <v>255.46987986828714</v>
      </c>
      <c r="CV19" s="368">
        <f t="shared" si="8"/>
        <v>255.46987986828859</v>
      </c>
      <c r="CW19" s="368">
        <f t="shared" ref="CW19:EB19" si="9" xml:space="preserve"> CW$16</f>
        <v>2168.0253699987061</v>
      </c>
      <c r="CX19" s="368">
        <f t="shared" si="9"/>
        <v>2500.2325834344074</v>
      </c>
      <c r="CY19" s="368">
        <f t="shared" si="9"/>
        <v>230.14995829045014</v>
      </c>
      <c r="CZ19" s="368">
        <f t="shared" si="9"/>
        <v>230.14995829045125</v>
      </c>
      <c r="DA19" s="368">
        <f t="shared" si="9"/>
        <v>2132.6885262862311</v>
      </c>
      <c r="DB19" s="368">
        <f t="shared" si="9"/>
        <v>2463.2429675157832</v>
      </c>
      <c r="DC19" s="368">
        <f t="shared" si="9"/>
        <v>204.45428578050337</v>
      </c>
      <c r="DD19" s="368">
        <f t="shared" si="9"/>
        <v>204.45428578050445</v>
      </c>
      <c r="DE19" s="368">
        <f t="shared" si="9"/>
        <v>2097.013224057871</v>
      </c>
      <c r="DF19" s="368">
        <f t="shared" si="9"/>
        <v>2425.9231158285702</v>
      </c>
      <c r="DG19" s="368">
        <f t="shared" si="9"/>
        <v>178.3721887287889</v>
      </c>
      <c r="DH19" s="368">
        <f t="shared" si="9"/>
        <v>32720.331576920085</v>
      </c>
      <c r="DI19" s="368">
        <f t="shared" si="9"/>
        <v>178.37218872876588</v>
      </c>
      <c r="DJ19" s="368">
        <f t="shared" si="9"/>
        <v>3.1702789419796319E-13</v>
      </c>
      <c r="DK19" s="368">
        <f t="shared" si="9"/>
        <v>3.1708813912700863E-13</v>
      </c>
      <c r="DL19" s="368">
        <f t="shared" si="9"/>
        <v>3.1023224437376483E-13</v>
      </c>
      <c r="DM19" s="368">
        <f t="shared" si="9"/>
        <v>3.1374879108625463E-13</v>
      </c>
      <c r="DN19" s="368">
        <f t="shared" si="9"/>
        <v>3.172367432853207E-13</v>
      </c>
      <c r="DO19" s="368">
        <f t="shared" si="9"/>
        <v>3.1727590248920032E-13</v>
      </c>
      <c r="DP19" s="368">
        <f t="shared" si="9"/>
        <v>3.1389975265483371E-13</v>
      </c>
      <c r="DQ19" s="368">
        <f t="shared" si="9"/>
        <v>3.1394444522447884E-13</v>
      </c>
      <c r="DR19" s="368">
        <f t="shared" si="9"/>
        <v>3.174676821799949E-13</v>
      </c>
      <c r="DS19" s="368">
        <f t="shared" si="9"/>
        <v>3.175108577124774E-13</v>
      </c>
      <c r="DT19" s="368">
        <f t="shared" si="9"/>
        <v>3.1067818781593812E-13</v>
      </c>
      <c r="DU19" s="368">
        <f t="shared" si="9"/>
        <v>3.1418578510056249E-13</v>
      </c>
      <c r="DV19" s="368">
        <f t="shared" si="9"/>
        <v>3.1767954351380465E-13</v>
      </c>
      <c r="DW19" s="368">
        <f t="shared" si="9"/>
        <v>3.1773878436069935E-13</v>
      </c>
      <c r="DX19" s="368">
        <f t="shared" si="9"/>
        <v>3.1089428375707942E-13</v>
      </c>
      <c r="DY19" s="368">
        <f t="shared" si="9"/>
        <v>3.1438441874342976E-13</v>
      </c>
      <c r="DZ19" s="368">
        <f t="shared" si="9"/>
        <v>3.1788136402610692E-13</v>
      </c>
      <c r="EA19" s="368">
        <f t="shared" si="9"/>
        <v>3.179476334480568E-13</v>
      </c>
      <c r="EB19" s="368">
        <f t="shared" si="9"/>
        <v>3.1107305403565987E-13</v>
      </c>
      <c r="EC19" s="368">
        <f t="shared" ref="EC19:FH19" si="10" xml:space="preserve"> EC$16</f>
        <v>3.1457411387236796E-13</v>
      </c>
      <c r="ED19" s="368">
        <f t="shared" si="10"/>
        <v>3.1810427026357504E-13</v>
      </c>
      <c r="EE19" s="368">
        <f t="shared" si="10"/>
        <v>3.1815748661756524E-13</v>
      </c>
      <c r="EF19" s="368">
        <f t="shared" si="10"/>
        <v>3.1475189098273408E-13</v>
      </c>
      <c r="EG19" s="368">
        <f t="shared" si="10"/>
        <v>3.1481942642130893E-13</v>
      </c>
      <c r="EH19" s="368">
        <f t="shared" si="10"/>
        <v>3.183221560902894E-13</v>
      </c>
      <c r="EI19" s="368">
        <f t="shared" si="10"/>
        <v>3.183844091836363E-13</v>
      </c>
      <c r="EJ19" s="368">
        <f t="shared" si="10"/>
        <v>3.1150622817222033E-13</v>
      </c>
      <c r="EK19" s="368">
        <f t="shared" si="10"/>
        <v>3.1503792342846281E-13</v>
      </c>
      <c r="EL19" s="368">
        <f t="shared" si="10"/>
        <v>3.1856514397077266E-13</v>
      </c>
      <c r="EM19" s="368">
        <f t="shared" si="10"/>
        <v>3.186032990925015E-13</v>
      </c>
      <c r="EN19" s="368">
        <f t="shared" si="10"/>
        <v>3.1171446607913821E-13</v>
      </c>
      <c r="EO19" s="368">
        <f t="shared" si="10"/>
        <v>3.1522265271632932E-13</v>
      </c>
      <c r="EP19" s="368">
        <f t="shared" si="10"/>
        <v>3.1873282568994912E-13</v>
      </c>
      <c r="EQ19" s="368">
        <f t="shared" si="10"/>
        <v>3.1879206653684382E-13</v>
      </c>
      <c r="ER19" s="368">
        <f t="shared" si="10"/>
        <v>3.1191582820611077E-13</v>
      </c>
      <c r="ES19" s="368">
        <f t="shared" si="10"/>
        <v>3.1545108140562663E-13</v>
      </c>
      <c r="ET19" s="368">
        <f t="shared" si="10"/>
        <v>3.1898585439194001E-13</v>
      </c>
      <c r="EU19" s="368">
        <f t="shared" si="10"/>
        <v>3.1905011564958843E-13</v>
      </c>
      <c r="EV19" s="368">
        <f t="shared" si="10"/>
        <v>3.1561694049742074E-13</v>
      </c>
      <c r="EW19" s="368">
        <f t="shared" si="10"/>
        <v>3.1565666722599412E-13</v>
      </c>
      <c r="EX19" s="368">
        <f t="shared" si="10"/>
        <v>3.1918867898639291E-13</v>
      </c>
      <c r="EY19" s="368">
        <f t="shared" si="10"/>
        <v>3.1924992799758918E-13</v>
      </c>
      <c r="EZ19" s="368">
        <f t="shared" si="10"/>
        <v>3.1236078939400616E-13</v>
      </c>
      <c r="FA19" s="368">
        <f t="shared" si="10"/>
        <v>3.1587814373779116E-13</v>
      </c>
      <c r="FB19" s="368">
        <f t="shared" si="10"/>
        <v>3.1941560155246402E-13</v>
      </c>
      <c r="FC19" s="368">
        <f t="shared" si="10"/>
        <v>3.1946078524924815E-13</v>
      </c>
      <c r="FD19" s="368">
        <f t="shared" si="10"/>
        <v>3.1257884984370321E-13</v>
      </c>
      <c r="FE19" s="368">
        <f t="shared" si="10"/>
        <v>3.1610855876351711E-13</v>
      </c>
      <c r="FF19" s="368">
        <f t="shared" si="10"/>
        <v>3.1965055677574131E-13</v>
      </c>
      <c r="FG19" s="368">
        <f t="shared" si="10"/>
        <v>3.1970678537618366E-13</v>
      </c>
      <c r="FH19" s="368">
        <f t="shared" si="10"/>
        <v>3.1280083931051198E-13</v>
      </c>
      <c r="FI19" s="368">
        <f t="shared" ref="FI19:GJ19" si="11" xml:space="preserve"> FI$16</f>
        <v>3.1631911042495635E-13</v>
      </c>
      <c r="FJ19" s="368">
        <f t="shared" si="11"/>
        <v>3.1987045076675714E-13</v>
      </c>
      <c r="FK19" s="368">
        <f t="shared" si="11"/>
        <v>3.1991362629923969E-13</v>
      </c>
      <c r="FL19" s="368">
        <f t="shared" si="11"/>
        <v>3.165008602081798E-13</v>
      </c>
      <c r="FM19" s="368">
        <f t="shared" si="11"/>
        <v>3.1654853228246798E-13</v>
      </c>
      <c r="FN19" s="368">
        <f t="shared" si="11"/>
        <v>3.2009837741497908E-13</v>
      </c>
      <c r="FO19" s="368">
        <f t="shared" si="11"/>
        <v>3.201626386726275E-13</v>
      </c>
      <c r="FP19" s="368">
        <f t="shared" si="11"/>
        <v>3.1327526812674485E-13</v>
      </c>
      <c r="FQ19" s="368">
        <f t="shared" si="11"/>
        <v>3.1681569453212431E-13</v>
      </c>
      <c r="FR19" s="368">
        <f t="shared" si="11"/>
        <v>3.2035241019912066E-13</v>
      </c>
      <c r="FS19" s="368">
        <f t="shared" si="11"/>
        <v>3.2041165104601536E-13</v>
      </c>
      <c r="FT19" s="368">
        <f t="shared" si="11"/>
        <v>3.1351690267911188E-13</v>
      </c>
      <c r="FU19" s="368">
        <f t="shared" si="11"/>
        <v>3.17051075398922E-13</v>
      </c>
      <c r="FV19" s="368">
        <f t="shared" si="11"/>
        <v>3.2058636134024706E-13</v>
      </c>
      <c r="FW19" s="368">
        <f t="shared" si="11"/>
        <v>3.2062552054412663E-13</v>
      </c>
      <c r="FX19" s="368">
        <f t="shared" si="11"/>
        <v>3.1371433578897268E-13</v>
      </c>
      <c r="FY19" s="368">
        <f t="shared" si="11"/>
        <v>3.1726460656500419E-13</v>
      </c>
      <c r="FZ19" s="368">
        <f t="shared" si="11"/>
        <v>3.2079219818115226E-13</v>
      </c>
      <c r="GA19" s="368">
        <f t="shared" si="11"/>
        <v>3.208614798495546E-13</v>
      </c>
      <c r="GB19" s="368">
        <f t="shared" si="11"/>
        <v>3.1741159546072595E-13</v>
      </c>
      <c r="GC19" s="368">
        <f t="shared" si="11"/>
        <v>3.1748608307680122E-13</v>
      </c>
      <c r="GD19" s="368">
        <f t="shared" si="11"/>
        <v>3.2104221463669096E-13</v>
      </c>
      <c r="GE19" s="368">
        <f t="shared" si="11"/>
        <v>3.2109342282637953E-13</v>
      </c>
      <c r="GF19" s="368">
        <f t="shared" si="11"/>
        <v>3.1416519050253558E-13</v>
      </c>
      <c r="GG19" s="368">
        <f t="shared" si="11"/>
        <v>3.1769564157002609E-13</v>
      </c>
      <c r="GH19" s="368">
        <f t="shared" si="11"/>
        <v>3.2126110454555605E-13</v>
      </c>
      <c r="GI19" s="368">
        <f t="shared" si="11"/>
        <v>3.2133540662471206E-13</v>
      </c>
      <c r="GJ19" s="368">
        <f t="shared" si="11"/>
        <v>3.1441173632629217E-13</v>
      </c>
      <c r="GK19" s="316"/>
      <c r="GL19" s="316"/>
      <c r="GM19" s="316"/>
      <c r="GN19" s="316"/>
      <c r="GO19" s="316"/>
      <c r="GP19" s="316"/>
      <c r="GQ19" s="316"/>
      <c r="GR19" s="316"/>
      <c r="GS19" s="316"/>
      <c r="GT19" s="316"/>
      <c r="GU19" s="316"/>
      <c r="GV19" s="316"/>
      <c r="GW19" s="316"/>
      <c r="GX19" s="316"/>
      <c r="GY19" s="316"/>
      <c r="GZ19" s="316"/>
      <c r="HA19" s="316"/>
      <c r="HB19" s="316"/>
      <c r="HC19" s="316"/>
      <c r="HD19" s="316"/>
      <c r="HE19" s="316"/>
      <c r="HF19" s="316"/>
      <c r="HG19" s="316"/>
      <c r="HH19" s="316"/>
      <c r="HI19" s="316"/>
      <c r="HJ19" s="316"/>
      <c r="HK19" s="316"/>
      <c r="HL19" s="316"/>
      <c r="HM19" s="316"/>
      <c r="HN19" s="316"/>
      <c r="HO19" s="316"/>
      <c r="HP19" s="316"/>
      <c r="HQ19" s="316"/>
      <c r="HR19" s="316"/>
      <c r="HS19" s="316"/>
      <c r="HT19" s="316"/>
      <c r="HU19" s="316"/>
      <c r="HV19" s="316"/>
      <c r="HW19" s="316"/>
      <c r="HX19" s="316"/>
      <c r="HY19" s="316"/>
      <c r="HZ19" s="316"/>
      <c r="IA19" s="316"/>
      <c r="IB19" s="316"/>
      <c r="IC19" s="316"/>
      <c r="ID19" s="316"/>
      <c r="IE19" s="316"/>
      <c r="IF19" s="316"/>
      <c r="IG19" s="316"/>
      <c r="IH19" s="316"/>
      <c r="II19" s="316"/>
      <c r="IJ19" s="316"/>
      <c r="IK19" s="316"/>
      <c r="IL19" s="316"/>
      <c r="IM19" s="316"/>
      <c r="IN19" s="316"/>
      <c r="IO19" s="316"/>
      <c r="IP19" s="316"/>
      <c r="IQ19" s="316"/>
      <c r="IR19" s="316"/>
      <c r="IS19" s="316"/>
      <c r="IT19" s="316"/>
      <c r="IU19" s="316"/>
      <c r="IV19" s="316"/>
      <c r="IW19" s="316"/>
      <c r="IX19" s="316"/>
      <c r="IY19" s="316"/>
      <c r="IZ19" s="316"/>
      <c r="JA19" s="316"/>
      <c r="JB19" s="316"/>
      <c r="JC19" s="316"/>
      <c r="JD19" s="316"/>
      <c r="JE19" s="316"/>
      <c r="JF19" s="316"/>
      <c r="JG19" s="316"/>
      <c r="JH19" s="316"/>
      <c r="JI19" s="316"/>
      <c r="JJ19" s="316"/>
      <c r="JK19" s="316"/>
      <c r="JL19" s="316"/>
      <c r="JM19" s="316"/>
      <c r="JN19" s="316"/>
      <c r="JO19" s="316"/>
      <c r="JP19" s="316"/>
      <c r="JQ19" s="316"/>
      <c r="JR19" s="316"/>
      <c r="JS19" s="316"/>
      <c r="JT19" s="316"/>
      <c r="JU19" s="316"/>
      <c r="JV19" s="316"/>
      <c r="JW19" s="316"/>
      <c r="JX19" s="316"/>
      <c r="JY19" s="316"/>
      <c r="JZ19" s="316"/>
      <c r="KA19" s="316"/>
      <c r="KB19" s="316"/>
      <c r="KC19" s="316"/>
      <c r="KD19" s="316"/>
      <c r="KE19" s="316"/>
      <c r="KF19" s="316"/>
      <c r="KG19" s="316"/>
      <c r="KH19" s="316"/>
      <c r="KI19" s="316"/>
      <c r="KJ19" s="316"/>
      <c r="KK19" s="316"/>
      <c r="KL19" s="316"/>
      <c r="KM19" s="316"/>
      <c r="KN19" s="316"/>
      <c r="KO19" s="316"/>
      <c r="KP19" s="316"/>
      <c r="KQ19" s="316"/>
      <c r="KR19" s="316"/>
      <c r="KS19" s="316"/>
      <c r="KT19" s="316"/>
      <c r="KU19" s="316"/>
      <c r="KV19" s="316"/>
      <c r="KW19" s="316"/>
      <c r="KX19" s="316"/>
      <c r="KY19" s="316"/>
      <c r="KZ19" s="316"/>
      <c r="LA19" s="316"/>
      <c r="LB19" s="316"/>
      <c r="LC19" s="316"/>
      <c r="LD19" s="316"/>
      <c r="LE19" s="316"/>
      <c r="LF19" s="316"/>
      <c r="LG19" s="316"/>
      <c r="LH19" s="316"/>
      <c r="LI19" s="316"/>
      <c r="LJ19" s="316"/>
      <c r="LK19" s="316"/>
      <c r="LL19" s="316"/>
      <c r="LM19" s="316"/>
      <c r="LN19" s="316"/>
      <c r="LO19" s="316"/>
      <c r="LP19" s="316"/>
      <c r="LQ19" s="316"/>
      <c r="LR19" s="316"/>
      <c r="LS19" s="316"/>
      <c r="LT19" s="316"/>
      <c r="LU19" s="316"/>
      <c r="LV19" s="316"/>
      <c r="LW19" s="316"/>
      <c r="LX19" s="316"/>
      <c r="LY19" s="316"/>
      <c r="LZ19" s="316"/>
      <c r="MA19" s="316"/>
      <c r="MB19" s="316"/>
      <c r="MC19" s="316"/>
      <c r="MD19" s="316"/>
      <c r="ME19" s="316"/>
      <c r="MF19" s="316"/>
      <c r="MG19" s="316"/>
      <c r="MH19" s="316"/>
      <c r="MI19" s="316"/>
      <c r="MJ19" s="316"/>
      <c r="MK19" s="316"/>
      <c r="ML19" s="316"/>
      <c r="MM19" s="316"/>
      <c r="MN19" s="316"/>
      <c r="MO19" s="316"/>
      <c r="MP19" s="316"/>
      <c r="MQ19" s="316"/>
      <c r="MR19" s="316"/>
      <c r="MS19" s="316"/>
      <c r="MT19" s="316"/>
      <c r="MU19" s="316"/>
      <c r="MV19" s="316"/>
      <c r="MW19" s="316"/>
      <c r="MX19" s="316"/>
      <c r="MY19" s="316"/>
      <c r="MZ19" s="316"/>
      <c r="NA19" s="316"/>
      <c r="NB19" s="316"/>
      <c r="NC19" s="316"/>
      <c r="ND19" s="316"/>
      <c r="NE19" s="316"/>
      <c r="NF19" s="316"/>
      <c r="NG19" s="316"/>
      <c r="NH19" s="316"/>
      <c r="NI19" s="316"/>
      <c r="NJ19" s="316"/>
      <c r="NK19" s="316"/>
      <c r="NL19" s="316"/>
      <c r="NM19" s="316"/>
      <c r="NN19" s="316"/>
      <c r="NO19" s="316"/>
      <c r="NP19" s="316"/>
      <c r="NQ19" s="316"/>
      <c r="NR19" s="316"/>
      <c r="NS19" s="316"/>
      <c r="NT19" s="316"/>
      <c r="NU19" s="316"/>
      <c r="NV19" s="316"/>
      <c r="NW19" s="316"/>
      <c r="NX19" s="316"/>
      <c r="NY19" s="316"/>
      <c r="NZ19" s="316"/>
      <c r="OA19" s="316"/>
      <c r="OB19" s="316"/>
      <c r="OC19" s="316"/>
      <c r="OD19" s="316"/>
      <c r="OE19" s="316"/>
      <c r="OF19" s="316"/>
      <c r="OG19" s="316"/>
      <c r="OH19" s="316"/>
      <c r="OI19" s="316"/>
      <c r="OJ19" s="316"/>
      <c r="OK19" s="316"/>
      <c r="OL19" s="316"/>
      <c r="OM19" s="316"/>
      <c r="ON19" s="316"/>
      <c r="OO19" s="316"/>
      <c r="OP19" s="316"/>
      <c r="OQ19" s="316"/>
      <c r="OR19" s="316"/>
      <c r="OS19" s="316"/>
      <c r="OT19" s="316"/>
      <c r="OU19" s="316"/>
      <c r="OV19" s="316"/>
      <c r="OW19" s="316"/>
      <c r="OX19" s="316"/>
      <c r="OY19" s="316"/>
      <c r="OZ19" s="316"/>
      <c r="PA19" s="316"/>
      <c r="PB19" s="316"/>
      <c r="PC19" s="316"/>
      <c r="PD19" s="316"/>
      <c r="PE19" s="316"/>
      <c r="PF19" s="316"/>
      <c r="PG19" s="316"/>
      <c r="PH19" s="316"/>
      <c r="PI19" s="316"/>
      <c r="PJ19" s="316"/>
      <c r="PK19" s="316"/>
      <c r="PL19" s="316"/>
      <c r="PM19" s="316"/>
      <c r="PN19" s="316"/>
      <c r="PO19" s="316"/>
      <c r="PP19" s="316"/>
      <c r="PQ19" s="316"/>
      <c r="PR19" s="316"/>
      <c r="PS19" s="316"/>
      <c r="PT19" s="316"/>
      <c r="PU19" s="316"/>
      <c r="PV19" s="316"/>
      <c r="PW19" s="316"/>
      <c r="PX19" s="316"/>
      <c r="PY19" s="316"/>
      <c r="PZ19" s="316"/>
      <c r="QA19" s="316"/>
      <c r="QB19" s="316"/>
      <c r="QC19" s="316"/>
      <c r="QD19" s="316"/>
    </row>
    <row r="20" spans="1:446" s="522" customFormat="1" x14ac:dyDescent="0.35">
      <c r="A20" s="313"/>
      <c r="B20" s="313"/>
      <c r="C20" s="314"/>
      <c r="D20" s="315"/>
      <c r="E20" s="312" t="s">
        <v>193</v>
      </c>
      <c r="F20" s="409">
        <f xml:space="preserve"> XIRR(J19:GJ19, J18:GJ18)</f>
        <v>0.14755142331123358</v>
      </c>
      <c r="G20" s="312" t="s">
        <v>108</v>
      </c>
      <c r="H20" s="312"/>
      <c r="I20" s="312"/>
      <c r="J20" s="312"/>
      <c r="K20" s="312"/>
      <c r="L20" s="312"/>
      <c r="M20" s="312"/>
      <c r="N20" s="312"/>
      <c r="O20" s="312"/>
      <c r="P20" s="312"/>
      <c r="Q20" s="312"/>
      <c r="R20" s="312"/>
      <c r="S20" s="312"/>
      <c r="T20" s="312"/>
      <c r="U20" s="312"/>
      <c r="V20" s="312"/>
      <c r="W20" s="312"/>
      <c r="X20" s="312"/>
      <c r="Y20" s="312"/>
      <c r="Z20" s="312"/>
      <c r="AA20" s="312"/>
      <c r="AB20" s="312"/>
      <c r="AC20" s="312"/>
      <c r="AD20" s="312"/>
      <c r="AE20" s="312"/>
      <c r="AF20" s="312"/>
      <c r="AG20" s="312"/>
      <c r="AH20" s="312"/>
      <c r="AI20" s="312"/>
      <c r="AJ20" s="312"/>
      <c r="AK20" s="312"/>
      <c r="AL20" s="312"/>
      <c r="AM20" s="312"/>
      <c r="AN20" s="312"/>
      <c r="AO20" s="312"/>
      <c r="AP20" s="312"/>
      <c r="AQ20" s="312"/>
      <c r="AR20" s="312"/>
      <c r="AS20" s="312"/>
      <c r="AT20" s="312"/>
      <c r="AU20" s="312"/>
      <c r="AV20" s="312"/>
      <c r="AW20" s="312"/>
      <c r="AX20" s="312"/>
      <c r="AY20" s="312"/>
      <c r="AZ20" s="312"/>
      <c r="BA20" s="312"/>
      <c r="BB20" s="312"/>
      <c r="BC20" s="312"/>
      <c r="BD20" s="312"/>
      <c r="BE20" s="312"/>
      <c r="BF20" s="312"/>
      <c r="BG20" s="312"/>
      <c r="BH20" s="312"/>
      <c r="BI20" s="312"/>
      <c r="BJ20" s="312"/>
      <c r="BK20" s="312"/>
      <c r="BL20" s="312"/>
      <c r="BM20" s="312"/>
      <c r="BN20" s="312"/>
      <c r="BO20" s="312"/>
      <c r="BP20" s="312"/>
      <c r="BQ20" s="312"/>
      <c r="BR20" s="312"/>
      <c r="BS20" s="312"/>
      <c r="BT20" s="312"/>
      <c r="BU20" s="312"/>
      <c r="BV20" s="312"/>
      <c r="BW20" s="312"/>
      <c r="BX20" s="312"/>
      <c r="BY20" s="312"/>
      <c r="BZ20" s="312"/>
      <c r="CA20" s="312"/>
      <c r="CB20" s="312"/>
      <c r="CC20" s="312"/>
      <c r="CD20" s="312"/>
      <c r="CE20" s="312"/>
      <c r="CF20" s="312"/>
      <c r="CG20" s="312"/>
      <c r="CH20" s="312"/>
      <c r="CI20" s="312"/>
      <c r="CJ20" s="312"/>
      <c r="CK20" s="312"/>
      <c r="CL20" s="312"/>
      <c r="CM20" s="312"/>
      <c r="CN20" s="312"/>
      <c r="CO20" s="312"/>
      <c r="CP20" s="312"/>
      <c r="CQ20" s="312"/>
      <c r="CR20" s="312"/>
      <c r="CS20" s="312"/>
      <c r="CT20" s="312"/>
      <c r="CU20" s="312"/>
      <c r="CV20" s="312"/>
      <c r="CW20" s="312"/>
      <c r="CX20" s="312"/>
      <c r="CY20" s="312"/>
      <c r="CZ20" s="312"/>
      <c r="DA20" s="312"/>
      <c r="DB20" s="312"/>
      <c r="DC20" s="312"/>
      <c r="DD20" s="312"/>
      <c r="DE20" s="312"/>
      <c r="DF20" s="312"/>
      <c r="DG20" s="312"/>
      <c r="DH20" s="312"/>
      <c r="DI20" s="312"/>
      <c r="DJ20" s="312"/>
      <c r="DK20" s="312"/>
      <c r="DL20" s="312"/>
      <c r="DM20" s="312"/>
      <c r="DN20" s="312"/>
      <c r="DO20" s="312"/>
      <c r="DP20" s="312"/>
      <c r="DQ20" s="312"/>
      <c r="DR20" s="312"/>
      <c r="DS20" s="312"/>
      <c r="DT20" s="312"/>
      <c r="DU20" s="312"/>
      <c r="DV20" s="312"/>
      <c r="DW20" s="312"/>
      <c r="DX20" s="312"/>
      <c r="DY20" s="312"/>
      <c r="DZ20" s="312"/>
      <c r="EA20" s="312"/>
      <c r="EB20" s="312"/>
      <c r="EC20" s="312"/>
      <c r="ED20" s="312"/>
      <c r="EE20" s="312"/>
      <c r="EF20" s="312"/>
      <c r="EG20" s="312"/>
      <c r="EH20" s="312"/>
      <c r="EI20" s="312"/>
      <c r="EJ20" s="312"/>
      <c r="EK20" s="312"/>
      <c r="EL20" s="312"/>
      <c r="EM20" s="312"/>
      <c r="EN20" s="312"/>
      <c r="EO20" s="312"/>
      <c r="EP20" s="312"/>
      <c r="EQ20" s="312"/>
      <c r="ER20" s="312"/>
      <c r="ES20" s="312"/>
      <c r="ET20" s="312"/>
      <c r="EU20" s="312"/>
      <c r="EV20" s="312"/>
      <c r="EW20" s="312"/>
      <c r="EX20" s="312"/>
      <c r="EY20" s="312"/>
      <c r="EZ20" s="312"/>
      <c r="FA20" s="312"/>
      <c r="FB20" s="312"/>
      <c r="FC20" s="312"/>
      <c r="FD20" s="312"/>
      <c r="FE20" s="312"/>
      <c r="FF20" s="312"/>
      <c r="FG20" s="312"/>
      <c r="FH20" s="312"/>
      <c r="FI20" s="312"/>
      <c r="FJ20" s="312"/>
      <c r="FK20" s="312"/>
      <c r="FL20" s="312"/>
      <c r="FM20" s="312"/>
      <c r="FN20" s="312"/>
      <c r="FO20" s="312"/>
      <c r="FP20" s="312"/>
      <c r="FQ20" s="312"/>
      <c r="FR20" s="312"/>
      <c r="FS20" s="312"/>
      <c r="FT20" s="312"/>
      <c r="FU20" s="312"/>
      <c r="FV20" s="312"/>
      <c r="FW20" s="312"/>
      <c r="FX20" s="312"/>
      <c r="FY20" s="312"/>
      <c r="FZ20" s="312"/>
      <c r="GA20" s="312"/>
      <c r="GB20" s="312"/>
      <c r="GC20" s="312"/>
      <c r="GD20" s="312"/>
      <c r="GE20" s="312"/>
      <c r="GF20" s="312"/>
      <c r="GG20" s="312"/>
      <c r="GH20" s="312"/>
      <c r="GI20" s="312"/>
      <c r="GJ20" s="312"/>
      <c r="GK20" s="316"/>
      <c r="GL20" s="316"/>
      <c r="GM20" s="316"/>
      <c r="GN20" s="316"/>
      <c r="GO20" s="316"/>
      <c r="GP20" s="316"/>
      <c r="GQ20" s="316"/>
      <c r="GR20" s="316"/>
      <c r="GS20" s="316"/>
      <c r="GT20" s="316"/>
      <c r="GU20" s="316"/>
      <c r="GV20" s="316"/>
      <c r="GW20" s="316"/>
      <c r="GX20" s="316"/>
      <c r="GY20" s="316"/>
      <c r="GZ20" s="316"/>
      <c r="HA20" s="316"/>
      <c r="HB20" s="316"/>
      <c r="HC20" s="316"/>
      <c r="HD20" s="316"/>
      <c r="HE20" s="316"/>
      <c r="HF20" s="316"/>
      <c r="HG20" s="316"/>
      <c r="HH20" s="316"/>
      <c r="HI20" s="316"/>
      <c r="HJ20" s="316"/>
      <c r="HK20" s="316"/>
      <c r="HL20" s="316"/>
      <c r="HM20" s="316"/>
      <c r="HN20" s="316"/>
      <c r="HO20" s="316"/>
      <c r="HP20" s="316"/>
      <c r="HQ20" s="316"/>
      <c r="HR20" s="316"/>
      <c r="HS20" s="316"/>
      <c r="HT20" s="316"/>
      <c r="HU20" s="316"/>
      <c r="HV20" s="316"/>
      <c r="HW20" s="316"/>
      <c r="HX20" s="316"/>
      <c r="HY20" s="316"/>
      <c r="HZ20" s="316"/>
      <c r="IA20" s="316"/>
      <c r="IB20" s="316"/>
      <c r="IC20" s="316"/>
      <c r="ID20" s="316"/>
      <c r="IE20" s="316"/>
      <c r="IF20" s="316"/>
      <c r="IG20" s="316"/>
      <c r="IH20" s="316"/>
      <c r="II20" s="316"/>
      <c r="IJ20" s="316"/>
      <c r="IK20" s="316"/>
      <c r="IL20" s="316"/>
      <c r="IM20" s="316"/>
      <c r="IN20" s="316"/>
      <c r="IO20" s="316"/>
      <c r="IP20" s="316"/>
      <c r="IQ20" s="316"/>
      <c r="IR20" s="316"/>
      <c r="IS20" s="316"/>
      <c r="IT20" s="316"/>
      <c r="IU20" s="316"/>
      <c r="IV20" s="316"/>
      <c r="IW20" s="316"/>
      <c r="IX20" s="316"/>
      <c r="IY20" s="316"/>
      <c r="IZ20" s="316"/>
      <c r="JA20" s="316"/>
      <c r="JB20" s="316"/>
      <c r="JC20" s="316"/>
      <c r="JD20" s="316"/>
      <c r="JE20" s="316"/>
      <c r="JF20" s="316"/>
      <c r="JG20" s="316"/>
      <c r="JH20" s="316"/>
      <c r="JI20" s="316"/>
      <c r="JJ20" s="316"/>
      <c r="JK20" s="316"/>
      <c r="JL20" s="316"/>
      <c r="JM20" s="316"/>
      <c r="JN20" s="316"/>
      <c r="JO20" s="316"/>
      <c r="JP20" s="316"/>
      <c r="JQ20" s="316"/>
      <c r="JR20" s="316"/>
      <c r="JS20" s="316"/>
      <c r="JT20" s="316"/>
      <c r="JU20" s="316"/>
      <c r="JV20" s="316"/>
      <c r="JW20" s="316"/>
      <c r="JX20" s="316"/>
      <c r="JY20" s="316"/>
      <c r="JZ20" s="316"/>
      <c r="KA20" s="316"/>
      <c r="KB20" s="316"/>
      <c r="KC20" s="316"/>
      <c r="KD20" s="316"/>
      <c r="KE20" s="316"/>
      <c r="KF20" s="316"/>
      <c r="KG20" s="316"/>
      <c r="KH20" s="316"/>
      <c r="KI20" s="316"/>
      <c r="KJ20" s="316"/>
      <c r="KK20" s="316"/>
      <c r="KL20" s="316"/>
      <c r="KM20" s="316"/>
      <c r="KN20" s="316"/>
      <c r="KO20" s="316"/>
      <c r="KP20" s="316"/>
      <c r="KQ20" s="316"/>
      <c r="KR20" s="316"/>
      <c r="KS20" s="316"/>
      <c r="KT20" s="316"/>
      <c r="KU20" s="316"/>
      <c r="KV20" s="316"/>
      <c r="KW20" s="316"/>
      <c r="KX20" s="316"/>
      <c r="KY20" s="316"/>
      <c r="KZ20" s="316"/>
      <c r="LA20" s="316"/>
      <c r="LB20" s="316"/>
      <c r="LC20" s="316"/>
      <c r="LD20" s="316"/>
      <c r="LE20" s="316"/>
      <c r="LF20" s="316"/>
      <c r="LG20" s="316"/>
      <c r="LH20" s="316"/>
      <c r="LI20" s="316"/>
      <c r="LJ20" s="316"/>
      <c r="LK20" s="316"/>
      <c r="LL20" s="316"/>
      <c r="LM20" s="316"/>
      <c r="LN20" s="316"/>
      <c r="LO20" s="316"/>
      <c r="LP20" s="316"/>
      <c r="LQ20" s="316"/>
      <c r="LR20" s="316"/>
      <c r="LS20" s="316"/>
      <c r="LT20" s="316"/>
      <c r="LU20" s="316"/>
      <c r="LV20" s="316"/>
      <c r="LW20" s="316"/>
      <c r="LX20" s="316"/>
      <c r="LY20" s="316"/>
      <c r="LZ20" s="316"/>
      <c r="MA20" s="316"/>
      <c r="MB20" s="316"/>
      <c r="MC20" s="316"/>
      <c r="MD20" s="316"/>
      <c r="ME20" s="316"/>
      <c r="MF20" s="316"/>
      <c r="MG20" s="316"/>
      <c r="MH20" s="316"/>
      <c r="MI20" s="316"/>
      <c r="MJ20" s="316"/>
      <c r="MK20" s="316"/>
      <c r="ML20" s="316"/>
      <c r="MM20" s="316"/>
      <c r="MN20" s="316"/>
      <c r="MO20" s="316"/>
      <c r="MP20" s="316"/>
      <c r="MQ20" s="316"/>
      <c r="MR20" s="316"/>
      <c r="MS20" s="316"/>
      <c r="MT20" s="316"/>
      <c r="MU20" s="316"/>
      <c r="MV20" s="316"/>
      <c r="MW20" s="316"/>
      <c r="MX20" s="316"/>
      <c r="MY20" s="316"/>
      <c r="MZ20" s="316"/>
      <c r="NA20" s="316"/>
      <c r="NB20" s="316"/>
      <c r="NC20" s="316"/>
      <c r="ND20" s="316"/>
      <c r="NE20" s="316"/>
      <c r="NF20" s="316"/>
      <c r="NG20" s="316"/>
      <c r="NH20" s="316"/>
      <c r="NI20" s="316"/>
      <c r="NJ20" s="316"/>
      <c r="NK20" s="316"/>
      <c r="NL20" s="316"/>
      <c r="NM20" s="316"/>
      <c r="NN20" s="316"/>
      <c r="NO20" s="316"/>
      <c r="NP20" s="316"/>
      <c r="NQ20" s="316"/>
      <c r="NR20" s="316"/>
      <c r="NS20" s="316"/>
      <c r="NT20" s="316"/>
      <c r="NU20" s="316"/>
      <c r="NV20" s="316"/>
      <c r="NW20" s="316"/>
      <c r="NX20" s="316"/>
      <c r="NY20" s="316"/>
      <c r="NZ20" s="316"/>
      <c r="OA20" s="316"/>
      <c r="OB20" s="316"/>
      <c r="OC20" s="316"/>
      <c r="OD20" s="316"/>
      <c r="OE20" s="316"/>
      <c r="OF20" s="316"/>
      <c r="OG20" s="316"/>
      <c r="OH20" s="316"/>
      <c r="OI20" s="316"/>
      <c r="OJ20" s="316"/>
      <c r="OK20" s="316"/>
      <c r="OL20" s="316"/>
      <c r="OM20" s="316"/>
      <c r="ON20" s="316"/>
      <c r="OO20" s="316"/>
      <c r="OP20" s="316"/>
      <c r="OQ20" s="316"/>
      <c r="OR20" s="316"/>
      <c r="OS20" s="316"/>
      <c r="OT20" s="316"/>
      <c r="OU20" s="316"/>
      <c r="OV20" s="316"/>
      <c r="OW20" s="316"/>
      <c r="OX20" s="316"/>
      <c r="OY20" s="316"/>
      <c r="OZ20" s="316"/>
      <c r="PA20" s="316"/>
      <c r="PB20" s="316"/>
      <c r="PC20" s="316"/>
      <c r="PD20" s="316"/>
      <c r="PE20" s="316"/>
      <c r="PF20" s="316"/>
      <c r="PG20" s="316"/>
      <c r="PH20" s="316"/>
      <c r="PI20" s="316"/>
      <c r="PJ20" s="316"/>
      <c r="PK20" s="316"/>
      <c r="PL20" s="316"/>
      <c r="PM20" s="316"/>
      <c r="PN20" s="316"/>
      <c r="PO20" s="316"/>
      <c r="PP20" s="316"/>
      <c r="PQ20" s="316"/>
      <c r="PR20" s="316"/>
      <c r="PS20" s="316"/>
      <c r="PT20" s="316"/>
      <c r="PU20" s="316"/>
      <c r="PV20" s="316"/>
      <c r="PW20" s="316"/>
      <c r="PX20" s="316"/>
      <c r="PY20" s="316"/>
      <c r="PZ20" s="316"/>
      <c r="QA20" s="316"/>
      <c r="QB20" s="316"/>
      <c r="QC20" s="316"/>
      <c r="QD20" s="316"/>
    </row>
    <row r="23" spans="1:446" x14ac:dyDescent="0.35">
      <c r="A23" s="15" t="s">
        <v>228</v>
      </c>
    </row>
    <row r="24" spans="1:446" x14ac:dyDescent="0.35">
      <c r="B24" s="15" t="s">
        <v>243</v>
      </c>
    </row>
    <row r="25" spans="1:446" s="527" customFormat="1" x14ac:dyDescent="0.35">
      <c r="A25" s="129"/>
      <c r="B25" s="129"/>
      <c r="C25" s="130"/>
      <c r="D25" s="131"/>
      <c r="E25" s="248" t="str">
        <f xml:space="preserve"> Equity!E$12</f>
        <v>Share capital drawdown</v>
      </c>
      <c r="F25" s="248">
        <f xml:space="preserve"> Equity!F$12</f>
        <v>32720.331576920085</v>
      </c>
      <c r="G25" s="252" t="str">
        <f xml:space="preserve"> Equity!G$12</f>
        <v>$ 000s</v>
      </c>
      <c r="H25" s="526"/>
      <c r="I25" s="197"/>
      <c r="J25" s="526"/>
      <c r="K25" s="526"/>
      <c r="L25" s="526"/>
      <c r="M25" s="526"/>
      <c r="N25" s="526"/>
      <c r="O25" s="526"/>
      <c r="P25" s="526"/>
      <c r="Q25" s="526"/>
      <c r="R25" s="526"/>
      <c r="S25" s="526"/>
      <c r="T25" s="526"/>
      <c r="U25" s="526"/>
      <c r="V25" s="526"/>
      <c r="W25" s="526"/>
      <c r="X25" s="526"/>
      <c r="Y25" s="526"/>
      <c r="Z25" s="526"/>
      <c r="AA25" s="526"/>
      <c r="AB25" s="526"/>
      <c r="AC25" s="526"/>
      <c r="AD25" s="526"/>
      <c r="AE25" s="526"/>
      <c r="AF25" s="526"/>
      <c r="AG25" s="526"/>
      <c r="AH25" s="526"/>
      <c r="AI25" s="526"/>
      <c r="AJ25" s="526"/>
      <c r="AK25" s="526"/>
      <c r="AL25" s="526"/>
      <c r="AM25" s="526"/>
      <c r="AN25" s="526"/>
      <c r="AO25" s="526"/>
      <c r="AP25" s="526"/>
      <c r="AQ25" s="526"/>
      <c r="AR25" s="526"/>
      <c r="AS25" s="526"/>
      <c r="AT25" s="526"/>
      <c r="AU25" s="526"/>
      <c r="AV25" s="526"/>
      <c r="AW25" s="526"/>
      <c r="AX25" s="526"/>
      <c r="AY25" s="526"/>
      <c r="AZ25" s="526"/>
      <c r="BA25" s="526"/>
      <c r="BB25" s="526"/>
      <c r="BC25" s="526"/>
      <c r="BD25" s="526"/>
      <c r="BE25" s="526"/>
      <c r="BF25" s="526"/>
      <c r="BG25" s="526"/>
      <c r="BH25" s="526"/>
      <c r="BI25" s="526"/>
      <c r="BJ25" s="526"/>
      <c r="BK25" s="526"/>
      <c r="BL25" s="526"/>
      <c r="BM25" s="526"/>
      <c r="BN25" s="526"/>
      <c r="BO25" s="526"/>
      <c r="BP25" s="526"/>
      <c r="BQ25" s="526"/>
      <c r="BR25" s="526"/>
      <c r="BS25" s="526"/>
      <c r="BT25" s="526"/>
      <c r="BU25" s="526"/>
      <c r="BV25" s="526"/>
      <c r="BW25" s="526"/>
      <c r="BX25" s="526"/>
      <c r="BY25" s="526"/>
      <c r="BZ25" s="526"/>
      <c r="CA25" s="526"/>
      <c r="CB25" s="526"/>
      <c r="CC25" s="526"/>
      <c r="CD25" s="526"/>
      <c r="CE25" s="526"/>
      <c r="CF25" s="526"/>
      <c r="CG25" s="526"/>
      <c r="CH25" s="526"/>
      <c r="CI25" s="526"/>
      <c r="CJ25" s="526"/>
      <c r="CK25" s="526"/>
      <c r="CL25" s="526"/>
      <c r="CM25" s="526"/>
      <c r="CN25" s="526"/>
      <c r="CO25" s="526"/>
      <c r="CP25" s="526"/>
      <c r="CQ25" s="526"/>
      <c r="CR25" s="526"/>
      <c r="CS25" s="526"/>
      <c r="CT25" s="526"/>
      <c r="CU25" s="526"/>
      <c r="CV25" s="526"/>
      <c r="CW25" s="526"/>
      <c r="CX25" s="526"/>
      <c r="CY25" s="526"/>
      <c r="CZ25" s="526"/>
      <c r="DA25" s="526"/>
      <c r="DB25" s="526"/>
      <c r="DC25" s="526"/>
      <c r="DD25" s="526"/>
      <c r="DE25" s="526"/>
      <c r="DF25" s="526"/>
      <c r="DG25" s="526"/>
      <c r="DH25" s="526"/>
      <c r="DI25" s="526"/>
      <c r="DJ25" s="526"/>
      <c r="DK25" s="526"/>
      <c r="DL25" s="526"/>
      <c r="DM25" s="526"/>
      <c r="DN25" s="526"/>
      <c r="DO25" s="526"/>
      <c r="DP25" s="526"/>
      <c r="DQ25" s="526"/>
      <c r="DR25" s="526"/>
      <c r="DS25" s="526"/>
      <c r="DT25" s="526"/>
      <c r="DU25" s="526"/>
      <c r="DV25" s="526"/>
      <c r="DW25" s="526"/>
      <c r="DX25" s="526"/>
      <c r="DY25" s="526"/>
      <c r="DZ25" s="526"/>
      <c r="EA25" s="526"/>
      <c r="EB25" s="526"/>
      <c r="EC25" s="526"/>
      <c r="ED25" s="526"/>
      <c r="EE25" s="526"/>
      <c r="EF25" s="526"/>
      <c r="EG25" s="526"/>
      <c r="EH25" s="526"/>
      <c r="EI25" s="526"/>
      <c r="EJ25" s="526"/>
      <c r="EK25" s="526"/>
      <c r="EL25" s="526"/>
      <c r="EM25" s="526"/>
      <c r="EN25" s="526"/>
      <c r="EO25" s="526"/>
      <c r="EP25" s="526"/>
      <c r="EQ25" s="526"/>
      <c r="ER25" s="526"/>
      <c r="ES25" s="526"/>
      <c r="ET25" s="526"/>
      <c r="EU25" s="526"/>
      <c r="EV25" s="526"/>
      <c r="EW25" s="526"/>
      <c r="EX25" s="526"/>
      <c r="EY25" s="526"/>
      <c r="EZ25" s="526"/>
      <c r="FA25" s="526"/>
      <c r="FB25" s="526"/>
      <c r="FC25" s="526"/>
      <c r="FD25" s="526"/>
      <c r="FE25" s="526"/>
      <c r="FF25" s="526"/>
      <c r="FG25" s="526"/>
      <c r="FH25" s="526"/>
      <c r="FI25" s="526"/>
      <c r="FJ25" s="526"/>
      <c r="FK25" s="526"/>
      <c r="FL25" s="526"/>
      <c r="FM25" s="526"/>
      <c r="FN25" s="526"/>
      <c r="FO25" s="526"/>
      <c r="FP25" s="526"/>
      <c r="FQ25" s="526"/>
      <c r="FR25" s="526"/>
      <c r="FS25" s="526"/>
      <c r="FT25" s="526"/>
      <c r="FU25" s="526"/>
      <c r="FV25" s="526"/>
      <c r="FW25" s="526"/>
      <c r="FX25" s="526"/>
      <c r="FY25" s="526"/>
      <c r="FZ25" s="526"/>
      <c r="GA25" s="526"/>
      <c r="GB25" s="526"/>
      <c r="GC25" s="526"/>
      <c r="GD25" s="526"/>
      <c r="GE25" s="526"/>
      <c r="GF25" s="526"/>
      <c r="GG25" s="526"/>
      <c r="GH25" s="526"/>
      <c r="GI25" s="526"/>
      <c r="GJ25" s="526"/>
    </row>
    <row r="26" spans="1:446" x14ac:dyDescent="0.35">
      <c r="E26" s="198" t="str">
        <f xml:space="preserve"> InpC!E$97</f>
        <v>Aurelius share of ProjectCo</v>
      </c>
      <c r="F26" s="412">
        <f xml:space="preserve"> InpC!F$97</f>
        <v>0.4</v>
      </c>
      <c r="G26" s="198" t="str">
        <f xml:space="preserve"> InpC!G$97</f>
        <v>%</v>
      </c>
      <c r="H26" s="43"/>
    </row>
    <row r="27" spans="1:446" x14ac:dyDescent="0.35">
      <c r="E27" s="12" t="s">
        <v>230</v>
      </c>
      <c r="F27" s="12">
        <f xml:space="preserve"> F25 * F26</f>
        <v>13088.132630768036</v>
      </c>
      <c r="G27" s="12" t="str">
        <f xml:space="preserve"> SMU</f>
        <v>$ 000s</v>
      </c>
    </row>
    <row r="29" spans="1:446" x14ac:dyDescent="0.35">
      <c r="E29" s="198" t="str">
        <f xml:space="preserve"> InpC!E$97</f>
        <v>Aurelius share of ProjectCo</v>
      </c>
      <c r="F29" s="412">
        <f xml:space="preserve"> InpC!F$97</f>
        <v>0.4</v>
      </c>
      <c r="G29" s="198" t="str">
        <f xml:space="preserve"> InpC!G$97</f>
        <v>%</v>
      </c>
      <c r="H29" s="43"/>
    </row>
    <row r="30" spans="1:446" x14ac:dyDescent="0.35">
      <c r="E30" s="252" t="str">
        <f xml:space="preserve"> Equity!E$62</f>
        <v>Dividends paid POS</v>
      </c>
      <c r="F30" s="252">
        <f xml:space="preserve"> Equity!F$62</f>
        <v>0</v>
      </c>
      <c r="G30" s="252" t="str">
        <f xml:space="preserve"> Equity!G$62</f>
        <v>$ 000s</v>
      </c>
      <c r="H30" s="252">
        <f xml:space="preserve"> Equity!H$62</f>
        <v>137335.11101667475</v>
      </c>
      <c r="I30" s="252">
        <f xml:space="preserve"> Equity!I$62</f>
        <v>0</v>
      </c>
      <c r="J30" s="252">
        <f xml:space="preserve"> Equity!J$62</f>
        <v>0</v>
      </c>
      <c r="K30" s="252">
        <f xml:space="preserve"> Equity!K$62</f>
        <v>0</v>
      </c>
      <c r="L30" s="252">
        <f xml:space="preserve"> Equity!L$62</f>
        <v>0</v>
      </c>
      <c r="M30" s="252">
        <f xml:space="preserve"> Equity!M$62</f>
        <v>0</v>
      </c>
      <c r="N30" s="252">
        <f xml:space="preserve"> Equity!N$62</f>
        <v>1609.2766591005857</v>
      </c>
      <c r="O30" s="252">
        <f xml:space="preserve"> Equity!O$62</f>
        <v>1680.4897638449829</v>
      </c>
      <c r="P30" s="252">
        <f xml:space="preserve"> Equity!P$62</f>
        <v>0</v>
      </c>
      <c r="Q30" s="252">
        <f xml:space="preserve"> Equity!Q$62</f>
        <v>106.43569531523866</v>
      </c>
      <c r="R30" s="252">
        <f xml:space="preserve"> Equity!R$62</f>
        <v>2475.6183085208986</v>
      </c>
      <c r="S30" s="252">
        <f xml:space="preserve"> Equity!S$62</f>
        <v>1645.8460319049823</v>
      </c>
      <c r="T30" s="252">
        <f xml:space="preserve"> Equity!T$62</f>
        <v>0</v>
      </c>
      <c r="U30" s="252">
        <f xml:space="preserve"> Equity!U$62</f>
        <v>52.349242914758975</v>
      </c>
      <c r="V30" s="252">
        <f xml:space="preserve"> Equity!V$62</f>
        <v>2436.5904572954696</v>
      </c>
      <c r="W30" s="252">
        <f xml:space="preserve"> Equity!W$62</f>
        <v>1611.0012598168032</v>
      </c>
      <c r="X30" s="252">
        <f xml:space="preserve"> Equity!X$62</f>
        <v>0</v>
      </c>
      <c r="Y30" s="252">
        <f xml:space="preserve"> Equity!Y$62</f>
        <v>0</v>
      </c>
      <c r="Z30" s="252">
        <f xml:space="preserve"> Equity!Z$62</f>
        <v>2395.5561660180329</v>
      </c>
      <c r="AA30" s="252">
        <f xml:space="preserve"> Equity!AA$62</f>
        <v>1575.9471128545988</v>
      </c>
      <c r="AB30" s="252">
        <f xml:space="preserve"> Equity!AB$62</f>
        <v>0</v>
      </c>
      <c r="AC30" s="252">
        <f xml:space="preserve"> Equity!AC$62</f>
        <v>0</v>
      </c>
      <c r="AD30" s="252">
        <f xml:space="preserve"> Equity!AD$62</f>
        <v>2298.8765291519026</v>
      </c>
      <c r="AE30" s="252">
        <f xml:space="preserve"> Equity!AE$62</f>
        <v>1540.6750643856813</v>
      </c>
      <c r="AF30" s="252">
        <f xml:space="preserve"> Equity!AF$62</f>
        <v>0</v>
      </c>
      <c r="AG30" s="252">
        <f xml:space="preserve"> Equity!AG$62</f>
        <v>0</v>
      </c>
      <c r="AH30" s="252">
        <f xml:space="preserve"> Equity!AH$62</f>
        <v>2201.928764696172</v>
      </c>
      <c r="AI30" s="252">
        <f xml:space="preserve"> Equity!AI$62</f>
        <v>1505.1763909909546</v>
      </c>
      <c r="AJ30" s="252">
        <f xml:space="preserve"> Equity!AJ$62</f>
        <v>0</v>
      </c>
      <c r="AK30" s="252">
        <f xml:space="preserve"> Equity!AK$62</f>
        <v>0</v>
      </c>
      <c r="AL30" s="252">
        <f xml:space="preserve"> Equity!AL$62</f>
        <v>2104.2028715355577</v>
      </c>
      <c r="AM30" s="252">
        <f xml:space="preserve"> Equity!AM$62</f>
        <v>1469.4421674637601</v>
      </c>
      <c r="AN30" s="252">
        <f xml:space="preserve"> Equity!AN$62</f>
        <v>0</v>
      </c>
      <c r="AO30" s="252">
        <f xml:space="preserve"> Equity!AO$62</f>
        <v>0</v>
      </c>
      <c r="AP30" s="252">
        <f xml:space="preserve"> Equity!AP$62</f>
        <v>2006.1372566113337</v>
      </c>
      <c r="AQ30" s="252">
        <f xml:space="preserve"> Equity!AQ$62</f>
        <v>1405.8780801420016</v>
      </c>
      <c r="AR30" s="252">
        <f xml:space="preserve"> Equity!AR$62</f>
        <v>0</v>
      </c>
      <c r="AS30" s="252">
        <f xml:space="preserve"> Equity!AS$62</f>
        <v>0</v>
      </c>
      <c r="AT30" s="252">
        <f xml:space="preserve"> Equity!AT$62</f>
        <v>485.66117774142617</v>
      </c>
      <c r="AU30" s="252">
        <f xml:space="preserve"> Equity!AU$62</f>
        <v>1274.6791616664782</v>
      </c>
      <c r="AV30" s="252">
        <f xml:space="preserve"> Equity!AV$62</f>
        <v>0</v>
      </c>
      <c r="AW30" s="252">
        <f xml:space="preserve"> Equity!AW$62</f>
        <v>0</v>
      </c>
      <c r="AX30" s="252">
        <f xml:space="preserve"> Equity!AX$62</f>
        <v>217.47307364408721</v>
      </c>
      <c r="AY30" s="252">
        <f xml:space="preserve"> Equity!AY$62</f>
        <v>1183.9660197465196</v>
      </c>
      <c r="AZ30" s="252">
        <f xml:space="preserve"> Equity!AZ$62</f>
        <v>0</v>
      </c>
      <c r="BA30" s="252">
        <f xml:space="preserve"> Equity!BA$62</f>
        <v>975.54534925758367</v>
      </c>
      <c r="BB30" s="252">
        <f xml:space="preserve"> Equity!BB$62</f>
        <v>3589.1280810813978</v>
      </c>
      <c r="BC30" s="252">
        <f xml:space="preserve"> Equity!BC$62</f>
        <v>3392.7344752881008</v>
      </c>
      <c r="BD30" s="252">
        <f xml:space="preserve"> Equity!BD$62</f>
        <v>1408.1438378547855</v>
      </c>
      <c r="BE30" s="252">
        <f xml:space="preserve"> Equity!BE$62</f>
        <v>1767.5207382834178</v>
      </c>
      <c r="BF30" s="252">
        <f xml:space="preserve"> Equity!BF$62</f>
        <v>3533.8689630145177</v>
      </c>
      <c r="BG30" s="252">
        <f xml:space="preserve"> Equity!BG$62</f>
        <v>3339.6228958296629</v>
      </c>
      <c r="BH30" s="252">
        <f xml:space="preserve"> Equity!BH$62</f>
        <v>1351.8115914107027</v>
      </c>
      <c r="BI30" s="252">
        <f xml:space="preserve"> Equity!BI$62</f>
        <v>1738.5209549849819</v>
      </c>
      <c r="BJ30" s="252">
        <f xml:space="preserve"> Equity!BJ$62</f>
        <v>3482.5887468084061</v>
      </c>
      <c r="BK30" s="252">
        <f xml:space="preserve"> Equity!BK$62</f>
        <v>3290.276842867032</v>
      </c>
      <c r="BL30" s="252">
        <f xml:space="preserve"> Equity!BL$62</f>
        <v>1313.3498192866155</v>
      </c>
      <c r="BM30" s="252">
        <f xml:space="preserve"> Equity!BM$62</f>
        <v>1698.5010651160228</v>
      </c>
      <c r="BN30" s="252">
        <f xml:space="preserve"> Equity!BN$62</f>
        <v>3434.4997216980087</v>
      </c>
      <c r="BO30" s="252">
        <f xml:space="preserve"> Equity!BO$62</f>
        <v>3243.9476256645717</v>
      </c>
      <c r="BP30" s="252">
        <f xml:space="preserve"> Equity!BP$62</f>
        <v>1277.6961186631779</v>
      </c>
      <c r="BQ30" s="252">
        <f xml:space="preserve"> Equity!BQ$62</f>
        <v>1661.1356374165398</v>
      </c>
      <c r="BR30" s="252">
        <f xml:space="preserve"> Equity!BR$62</f>
        <v>3388.9585181053608</v>
      </c>
      <c r="BS30" s="252">
        <f xml:space="preserve"> Equity!BS$62</f>
        <v>3200.0236685002988</v>
      </c>
      <c r="BT30" s="252">
        <f xml:space="preserve"> Equity!BT$62</f>
        <v>1258.0482565893556</v>
      </c>
      <c r="BU30" s="252">
        <f xml:space="preserve"> Equity!BU$62</f>
        <v>1612.0930430283136</v>
      </c>
      <c r="BV30" s="252">
        <f xml:space="preserve"> Equity!BV$62</f>
        <v>3345.4392915473518</v>
      </c>
      <c r="BW30" s="252">
        <f xml:space="preserve"> Equity!BW$62</f>
        <v>2041.2906020076248</v>
      </c>
      <c r="BX30" s="252">
        <f xml:space="preserve"> Equity!BX$62</f>
        <v>400.06511888443453</v>
      </c>
      <c r="BY30" s="252">
        <f xml:space="preserve"> Equity!BY$62</f>
        <v>2373.5325987030251</v>
      </c>
      <c r="BZ30" s="252">
        <f xml:space="preserve"> Equity!BZ$62</f>
        <v>2715.8314398855446</v>
      </c>
      <c r="CA30" s="252">
        <f xml:space="preserve"> Equity!CA$62</f>
        <v>376.78935847165627</v>
      </c>
      <c r="CB30" s="252">
        <f xml:space="preserve"> Equity!CB$62</f>
        <v>376.78935847165735</v>
      </c>
      <c r="CC30" s="252">
        <f xml:space="preserve"> Equity!CC$62</f>
        <v>2340.0059599423844</v>
      </c>
      <c r="CD30" s="252">
        <f xml:space="preserve"> Equity!CD$62</f>
        <v>2680.6018218155396</v>
      </c>
      <c r="CE30" s="252">
        <f xml:space="preserve"> Equity!CE$62</f>
        <v>353.19676568231569</v>
      </c>
      <c r="CF30" s="252">
        <f xml:space="preserve"> Equity!CF$62</f>
        <v>353.19676568231637</v>
      </c>
      <c r="CG30" s="252">
        <f xml:space="preserve"> Equity!CG$62</f>
        <v>2306.2026723954568</v>
      </c>
      <c r="CH30" s="252">
        <f xml:space="preserve"> Equity!CH$62</f>
        <v>2645.1040274931224</v>
      </c>
      <c r="CI30" s="252">
        <f xml:space="preserve"> Equity!CI$62</f>
        <v>329.2781009924019</v>
      </c>
      <c r="CJ30" s="252">
        <f xml:space="preserve"> Equity!CJ$62</f>
        <v>329.27810099240264</v>
      </c>
      <c r="CK30" s="252">
        <f xml:space="preserve"> Equity!CK$62</f>
        <v>2272.1130262247566</v>
      </c>
      <c r="CL30" s="252">
        <f xml:space="preserve"> Equity!CL$62</f>
        <v>2609.3283049289016</v>
      </c>
      <c r="CM30" s="252">
        <f xml:space="preserve"> Equity!CM$62</f>
        <v>305.02390045057302</v>
      </c>
      <c r="CN30" s="252">
        <f xml:space="preserve"> Equity!CN$62</f>
        <v>305.02390045057416</v>
      </c>
      <c r="CO30" s="252">
        <f xml:space="preserve"> Equity!CO$62</f>
        <v>2237.7270827454636</v>
      </c>
      <c r="CP30" s="252">
        <f xml:space="preserve"> Equity!CP$62</f>
        <v>2573.2646734958571</v>
      </c>
      <c r="CQ30" s="252">
        <f xml:space="preserve"> Equity!CQ$62</f>
        <v>280.42447003483335</v>
      </c>
      <c r="CR30" s="252">
        <f xml:space="preserve"> Equity!CR$62</f>
        <v>280.42447003483443</v>
      </c>
      <c r="CS30" s="252">
        <f xml:space="preserve"> Equity!CS$62</f>
        <v>2203.0346686350849</v>
      </c>
      <c r="CT30" s="252">
        <f xml:space="preserve"> Equity!CT$62</f>
        <v>2536.9029181379624</v>
      </c>
      <c r="CU30" s="252">
        <f xml:space="preserve"> Equity!CU$62</f>
        <v>255.46987986828714</v>
      </c>
      <c r="CV30" s="252">
        <f xml:space="preserve"> Equity!CV$62</f>
        <v>255.46987986828859</v>
      </c>
      <c r="CW30" s="252">
        <f xml:space="preserve"> Equity!CW$62</f>
        <v>2168.0253699987061</v>
      </c>
      <c r="CX30" s="252">
        <f xml:space="preserve"> Equity!CX$62</f>
        <v>2500.2325834344074</v>
      </c>
      <c r="CY30" s="252">
        <f xml:space="preserve"> Equity!CY$62</f>
        <v>230.14995829045014</v>
      </c>
      <c r="CZ30" s="252">
        <f xml:space="preserve"> Equity!CZ$62</f>
        <v>230.14995829045125</v>
      </c>
      <c r="DA30" s="252">
        <f xml:space="preserve"> Equity!DA$62</f>
        <v>2132.6885262862311</v>
      </c>
      <c r="DB30" s="252">
        <f xml:space="preserve"> Equity!DB$62</f>
        <v>2463.2429675157832</v>
      </c>
      <c r="DC30" s="252">
        <f xml:space="preserve"> Equity!DC$62</f>
        <v>204.45428578050337</v>
      </c>
      <c r="DD30" s="252">
        <f xml:space="preserve"> Equity!DD$62</f>
        <v>204.45428578050445</v>
      </c>
      <c r="DE30" s="252">
        <f xml:space="preserve"> Equity!DE$62</f>
        <v>2097.013224057871</v>
      </c>
      <c r="DF30" s="252">
        <f xml:space="preserve"> Equity!DF$62</f>
        <v>2425.9231158285702</v>
      </c>
      <c r="DG30" s="252">
        <f xml:space="preserve"> Equity!DG$62</f>
        <v>178.3721887287889</v>
      </c>
      <c r="DH30" s="252">
        <f xml:space="preserve"> Equity!DH$62</f>
        <v>0</v>
      </c>
      <c r="DI30" s="252">
        <f xml:space="preserve"> Equity!DI$62</f>
        <v>178.37218872876588</v>
      </c>
      <c r="DJ30" s="252">
        <f xml:space="preserve"> Equity!DJ$62</f>
        <v>3.1702789419796319E-13</v>
      </c>
      <c r="DK30" s="252">
        <f xml:space="preserve"> Equity!DK$62</f>
        <v>3.1708813912700863E-13</v>
      </c>
      <c r="DL30" s="252">
        <f xml:space="preserve"> Equity!DL$62</f>
        <v>3.1023224437376483E-13</v>
      </c>
      <c r="DM30" s="252">
        <f xml:space="preserve"> Equity!DM$62</f>
        <v>3.1374879108625463E-13</v>
      </c>
      <c r="DN30" s="252">
        <f xml:space="preserve"> Equity!DN$62</f>
        <v>3.172367432853207E-13</v>
      </c>
      <c r="DO30" s="252">
        <f xml:space="preserve"> Equity!DO$62</f>
        <v>3.1727590248920032E-13</v>
      </c>
      <c r="DP30" s="252">
        <f xml:space="preserve"> Equity!DP$62</f>
        <v>3.1389975265483371E-13</v>
      </c>
      <c r="DQ30" s="252">
        <f xml:space="preserve"> Equity!DQ$62</f>
        <v>3.1394444522447884E-13</v>
      </c>
      <c r="DR30" s="252">
        <f xml:space="preserve"> Equity!DR$62</f>
        <v>3.174676821799949E-13</v>
      </c>
      <c r="DS30" s="252">
        <f xml:space="preserve"> Equity!DS$62</f>
        <v>3.175108577124774E-13</v>
      </c>
      <c r="DT30" s="252">
        <f xml:space="preserve"> Equity!DT$62</f>
        <v>3.1067818781593812E-13</v>
      </c>
      <c r="DU30" s="252">
        <f xml:space="preserve"> Equity!DU$62</f>
        <v>3.1418578510056249E-13</v>
      </c>
      <c r="DV30" s="252">
        <f xml:space="preserve"> Equity!DV$62</f>
        <v>3.1767954351380465E-13</v>
      </c>
      <c r="DW30" s="252">
        <f xml:space="preserve"> Equity!DW$62</f>
        <v>3.1773878436069935E-13</v>
      </c>
      <c r="DX30" s="252">
        <f xml:space="preserve"> Equity!DX$62</f>
        <v>3.1089428375707942E-13</v>
      </c>
      <c r="DY30" s="252">
        <f xml:space="preserve"> Equity!DY$62</f>
        <v>3.1438441874342976E-13</v>
      </c>
      <c r="DZ30" s="252">
        <f xml:space="preserve"> Equity!DZ$62</f>
        <v>3.1788136402610692E-13</v>
      </c>
      <c r="EA30" s="252">
        <f xml:space="preserve"> Equity!EA$62</f>
        <v>3.179476334480568E-13</v>
      </c>
      <c r="EB30" s="252">
        <f xml:space="preserve"> Equity!EB$62</f>
        <v>3.1107305403565987E-13</v>
      </c>
      <c r="EC30" s="252">
        <f xml:space="preserve"> Equity!EC$62</f>
        <v>3.1457411387236796E-13</v>
      </c>
      <c r="ED30" s="252">
        <f xml:space="preserve"> Equity!ED$62</f>
        <v>3.1810427026357504E-13</v>
      </c>
      <c r="EE30" s="252">
        <f xml:space="preserve"> Equity!EE$62</f>
        <v>3.1815748661756524E-13</v>
      </c>
      <c r="EF30" s="252">
        <f xml:space="preserve"> Equity!EF$62</f>
        <v>3.1475189098273408E-13</v>
      </c>
      <c r="EG30" s="252">
        <f xml:space="preserve"> Equity!EG$62</f>
        <v>3.1481942642130893E-13</v>
      </c>
      <c r="EH30" s="252">
        <f xml:space="preserve"> Equity!EH$62</f>
        <v>3.183221560902894E-13</v>
      </c>
      <c r="EI30" s="252">
        <f xml:space="preserve"> Equity!EI$62</f>
        <v>3.183844091836363E-13</v>
      </c>
      <c r="EJ30" s="252">
        <f xml:space="preserve"> Equity!EJ$62</f>
        <v>3.1150622817222033E-13</v>
      </c>
      <c r="EK30" s="252">
        <f xml:space="preserve"> Equity!EK$62</f>
        <v>3.1503792342846281E-13</v>
      </c>
      <c r="EL30" s="252">
        <f xml:space="preserve"> Equity!EL$62</f>
        <v>3.1856514397077266E-13</v>
      </c>
      <c r="EM30" s="252">
        <f xml:space="preserve"> Equity!EM$62</f>
        <v>3.186032990925015E-13</v>
      </c>
      <c r="EN30" s="252">
        <f xml:space="preserve"> Equity!EN$62</f>
        <v>3.1171446607913821E-13</v>
      </c>
      <c r="EO30" s="252">
        <f xml:space="preserve"> Equity!EO$62</f>
        <v>3.1522265271632932E-13</v>
      </c>
      <c r="EP30" s="252">
        <f xml:space="preserve"> Equity!EP$62</f>
        <v>3.1873282568994912E-13</v>
      </c>
      <c r="EQ30" s="252">
        <f xml:space="preserve"> Equity!EQ$62</f>
        <v>3.1879206653684382E-13</v>
      </c>
      <c r="ER30" s="252">
        <f xml:space="preserve"> Equity!ER$62</f>
        <v>3.1191582820611077E-13</v>
      </c>
      <c r="ES30" s="252">
        <f xml:space="preserve"> Equity!ES$62</f>
        <v>3.1545108140562663E-13</v>
      </c>
      <c r="ET30" s="252">
        <f xml:space="preserve"> Equity!ET$62</f>
        <v>3.1898585439194001E-13</v>
      </c>
      <c r="EU30" s="252">
        <f xml:space="preserve"> Equity!EU$62</f>
        <v>3.1905011564958843E-13</v>
      </c>
      <c r="EV30" s="252">
        <f xml:space="preserve"> Equity!EV$62</f>
        <v>3.1561694049742074E-13</v>
      </c>
      <c r="EW30" s="252">
        <f xml:space="preserve"> Equity!EW$62</f>
        <v>3.1565666722599412E-13</v>
      </c>
      <c r="EX30" s="252">
        <f xml:space="preserve"> Equity!EX$62</f>
        <v>3.1918867898639291E-13</v>
      </c>
      <c r="EY30" s="252">
        <f xml:space="preserve"> Equity!EY$62</f>
        <v>3.1924992799758918E-13</v>
      </c>
      <c r="EZ30" s="252">
        <f xml:space="preserve"> Equity!EZ$62</f>
        <v>3.1236078939400616E-13</v>
      </c>
      <c r="FA30" s="252">
        <f xml:space="preserve"> Equity!FA$62</f>
        <v>3.1587814373779116E-13</v>
      </c>
      <c r="FB30" s="252">
        <f xml:space="preserve"> Equity!FB$62</f>
        <v>3.1941560155246402E-13</v>
      </c>
      <c r="FC30" s="252">
        <f xml:space="preserve"> Equity!FC$62</f>
        <v>3.1946078524924815E-13</v>
      </c>
      <c r="FD30" s="252">
        <f xml:space="preserve"> Equity!FD$62</f>
        <v>3.1257884984370321E-13</v>
      </c>
      <c r="FE30" s="252">
        <f xml:space="preserve"> Equity!FE$62</f>
        <v>3.1610855876351711E-13</v>
      </c>
      <c r="FF30" s="252">
        <f xml:space="preserve"> Equity!FF$62</f>
        <v>3.1965055677574131E-13</v>
      </c>
      <c r="FG30" s="252">
        <f xml:space="preserve"> Equity!FG$62</f>
        <v>3.1970678537618366E-13</v>
      </c>
      <c r="FH30" s="252">
        <f xml:space="preserve"> Equity!FH$62</f>
        <v>3.1280083931051198E-13</v>
      </c>
      <c r="FI30" s="252">
        <f xml:space="preserve"> Equity!FI$62</f>
        <v>3.1631911042495635E-13</v>
      </c>
      <c r="FJ30" s="252">
        <f xml:space="preserve"> Equity!FJ$62</f>
        <v>3.1987045076675714E-13</v>
      </c>
      <c r="FK30" s="252">
        <f xml:space="preserve"> Equity!FK$62</f>
        <v>3.1991362629923969E-13</v>
      </c>
      <c r="FL30" s="252">
        <f xml:space="preserve"> Equity!FL$62</f>
        <v>3.165008602081798E-13</v>
      </c>
      <c r="FM30" s="252">
        <f xml:space="preserve"> Equity!FM$62</f>
        <v>3.1654853228246798E-13</v>
      </c>
      <c r="FN30" s="252">
        <f xml:space="preserve"> Equity!FN$62</f>
        <v>3.2009837741497908E-13</v>
      </c>
      <c r="FO30" s="252">
        <f xml:space="preserve"> Equity!FO$62</f>
        <v>3.201626386726275E-13</v>
      </c>
      <c r="FP30" s="252">
        <f xml:space="preserve"> Equity!FP$62</f>
        <v>3.1327526812674485E-13</v>
      </c>
      <c r="FQ30" s="252">
        <f xml:space="preserve"> Equity!FQ$62</f>
        <v>3.1681569453212431E-13</v>
      </c>
      <c r="FR30" s="252">
        <f xml:space="preserve"> Equity!FR$62</f>
        <v>3.2035241019912066E-13</v>
      </c>
      <c r="FS30" s="252">
        <f xml:space="preserve"> Equity!FS$62</f>
        <v>3.2041165104601536E-13</v>
      </c>
      <c r="FT30" s="252">
        <f xml:space="preserve"> Equity!FT$62</f>
        <v>3.1351690267911188E-13</v>
      </c>
      <c r="FU30" s="252">
        <f xml:space="preserve"> Equity!FU$62</f>
        <v>3.17051075398922E-13</v>
      </c>
      <c r="FV30" s="252">
        <f xml:space="preserve"> Equity!FV$62</f>
        <v>3.2058636134024706E-13</v>
      </c>
      <c r="FW30" s="252">
        <f xml:space="preserve"> Equity!FW$62</f>
        <v>3.2062552054412663E-13</v>
      </c>
      <c r="FX30" s="252">
        <f xml:space="preserve"> Equity!FX$62</f>
        <v>3.1371433578897268E-13</v>
      </c>
      <c r="FY30" s="252">
        <f xml:space="preserve"> Equity!FY$62</f>
        <v>3.1726460656500419E-13</v>
      </c>
      <c r="FZ30" s="252">
        <f xml:space="preserve"> Equity!FZ$62</f>
        <v>3.2079219818115226E-13</v>
      </c>
      <c r="GA30" s="252">
        <f xml:space="preserve"> Equity!GA$62</f>
        <v>3.208614798495546E-13</v>
      </c>
      <c r="GB30" s="252">
        <f xml:space="preserve"> Equity!GB$62</f>
        <v>3.1741159546072595E-13</v>
      </c>
      <c r="GC30" s="252">
        <f xml:space="preserve"> Equity!GC$62</f>
        <v>3.1748608307680122E-13</v>
      </c>
      <c r="GD30" s="252">
        <f xml:space="preserve"> Equity!GD$62</f>
        <v>3.2104221463669096E-13</v>
      </c>
      <c r="GE30" s="252">
        <f xml:space="preserve"> Equity!GE$62</f>
        <v>3.2109342282637953E-13</v>
      </c>
      <c r="GF30" s="252">
        <f xml:space="preserve"> Equity!GF$62</f>
        <v>3.1416519050253558E-13</v>
      </c>
      <c r="GG30" s="252">
        <f xml:space="preserve"> Equity!GG$62</f>
        <v>3.1769564157002609E-13</v>
      </c>
      <c r="GH30" s="252">
        <f xml:space="preserve"> Equity!GH$62</f>
        <v>3.2126110454555605E-13</v>
      </c>
      <c r="GI30" s="252">
        <f xml:space="preserve"> Equity!GI$62</f>
        <v>3.2133540662471206E-13</v>
      </c>
      <c r="GJ30" s="252">
        <f xml:space="preserve"> Equity!GJ$62</f>
        <v>3.1441173632629217E-13</v>
      </c>
    </row>
    <row r="31" spans="1:446" x14ac:dyDescent="0.35">
      <c r="E31" s="252" t="str">
        <f xml:space="preserve"> Equity!E$16</f>
        <v>Share capital redemption POS</v>
      </c>
      <c r="F31" s="252">
        <f xml:space="preserve"> Equity!F$16</f>
        <v>0</v>
      </c>
      <c r="G31" s="252" t="str">
        <f xml:space="preserve"> Equity!G$16</f>
        <v>$ 000s</v>
      </c>
      <c r="H31" s="252">
        <f xml:space="preserve"> Equity!H$16</f>
        <v>32720.331576920085</v>
      </c>
      <c r="I31" s="252">
        <f xml:space="preserve"> Equity!I$16</f>
        <v>0</v>
      </c>
      <c r="J31" s="252">
        <f xml:space="preserve"> Equity!J$16</f>
        <v>0</v>
      </c>
      <c r="K31" s="252">
        <f xml:space="preserve"> Equity!K$16</f>
        <v>0</v>
      </c>
      <c r="L31" s="252">
        <f xml:space="preserve"> Equity!L$16</f>
        <v>0</v>
      </c>
      <c r="M31" s="252">
        <f xml:space="preserve"> Equity!M$16</f>
        <v>0</v>
      </c>
      <c r="N31" s="252">
        <f xml:space="preserve"> Equity!N$16</f>
        <v>0</v>
      </c>
      <c r="O31" s="252">
        <f xml:space="preserve"> Equity!O$16</f>
        <v>0</v>
      </c>
      <c r="P31" s="252">
        <f xml:space="preserve"> Equity!P$16</f>
        <v>0</v>
      </c>
      <c r="Q31" s="252">
        <f xml:space="preserve"> Equity!Q$16</f>
        <v>0</v>
      </c>
      <c r="R31" s="252">
        <f xml:space="preserve"> Equity!R$16</f>
        <v>0</v>
      </c>
      <c r="S31" s="252">
        <f xml:space="preserve"> Equity!S$16</f>
        <v>0</v>
      </c>
      <c r="T31" s="252">
        <f xml:space="preserve"> Equity!T$16</f>
        <v>0</v>
      </c>
      <c r="U31" s="252">
        <f xml:space="preserve"> Equity!U$16</f>
        <v>0</v>
      </c>
      <c r="V31" s="252">
        <f xml:space="preserve"> Equity!V$16</f>
        <v>0</v>
      </c>
      <c r="W31" s="252">
        <f xml:space="preserve"> Equity!W$16</f>
        <v>0</v>
      </c>
      <c r="X31" s="252">
        <f xml:space="preserve"> Equity!X$16</f>
        <v>0</v>
      </c>
      <c r="Y31" s="252">
        <f xml:space="preserve"> Equity!Y$16</f>
        <v>0</v>
      </c>
      <c r="Z31" s="252">
        <f xml:space="preserve"> Equity!Z$16</f>
        <v>0</v>
      </c>
      <c r="AA31" s="252">
        <f xml:space="preserve"> Equity!AA$16</f>
        <v>0</v>
      </c>
      <c r="AB31" s="252">
        <f xml:space="preserve"> Equity!AB$16</f>
        <v>0</v>
      </c>
      <c r="AC31" s="252">
        <f xml:space="preserve"> Equity!AC$16</f>
        <v>0</v>
      </c>
      <c r="AD31" s="252">
        <f xml:space="preserve"> Equity!AD$16</f>
        <v>0</v>
      </c>
      <c r="AE31" s="252">
        <f xml:space="preserve"> Equity!AE$16</f>
        <v>0</v>
      </c>
      <c r="AF31" s="252">
        <f xml:space="preserve"> Equity!AF$16</f>
        <v>0</v>
      </c>
      <c r="AG31" s="252">
        <f xml:space="preserve"> Equity!AG$16</f>
        <v>0</v>
      </c>
      <c r="AH31" s="252">
        <f xml:space="preserve"> Equity!AH$16</f>
        <v>0</v>
      </c>
      <c r="AI31" s="252">
        <f xml:space="preserve"> Equity!AI$16</f>
        <v>0</v>
      </c>
      <c r="AJ31" s="252">
        <f xml:space="preserve"> Equity!AJ$16</f>
        <v>0</v>
      </c>
      <c r="AK31" s="252">
        <f xml:space="preserve"> Equity!AK$16</f>
        <v>0</v>
      </c>
      <c r="AL31" s="252">
        <f xml:space="preserve"> Equity!AL$16</f>
        <v>0</v>
      </c>
      <c r="AM31" s="252">
        <f xml:space="preserve"> Equity!AM$16</f>
        <v>0</v>
      </c>
      <c r="AN31" s="252">
        <f xml:space="preserve"> Equity!AN$16</f>
        <v>0</v>
      </c>
      <c r="AO31" s="252">
        <f xml:space="preserve"> Equity!AO$16</f>
        <v>0</v>
      </c>
      <c r="AP31" s="252">
        <f xml:space="preserve"> Equity!AP$16</f>
        <v>0</v>
      </c>
      <c r="AQ31" s="252">
        <f xml:space="preserve"> Equity!AQ$16</f>
        <v>0</v>
      </c>
      <c r="AR31" s="252">
        <f xml:space="preserve"> Equity!AR$16</f>
        <v>0</v>
      </c>
      <c r="AS31" s="252">
        <f xml:space="preserve"> Equity!AS$16</f>
        <v>0</v>
      </c>
      <c r="AT31" s="252">
        <f xml:space="preserve"> Equity!AT$16</f>
        <v>0</v>
      </c>
      <c r="AU31" s="252">
        <f xml:space="preserve"> Equity!AU$16</f>
        <v>0</v>
      </c>
      <c r="AV31" s="252">
        <f xml:space="preserve"> Equity!AV$16</f>
        <v>0</v>
      </c>
      <c r="AW31" s="252">
        <f xml:space="preserve"> Equity!AW$16</f>
        <v>0</v>
      </c>
      <c r="AX31" s="252">
        <f xml:space="preserve"> Equity!AX$16</f>
        <v>0</v>
      </c>
      <c r="AY31" s="252">
        <f xml:space="preserve"> Equity!AY$16</f>
        <v>0</v>
      </c>
      <c r="AZ31" s="252">
        <f xml:space="preserve"> Equity!AZ$16</f>
        <v>0</v>
      </c>
      <c r="BA31" s="252">
        <f xml:space="preserve"> Equity!BA$16</f>
        <v>0</v>
      </c>
      <c r="BB31" s="252">
        <f xml:space="preserve"> Equity!BB$16</f>
        <v>0</v>
      </c>
      <c r="BC31" s="252">
        <f xml:space="preserve"> Equity!BC$16</f>
        <v>0</v>
      </c>
      <c r="BD31" s="252">
        <f xml:space="preserve"> Equity!BD$16</f>
        <v>0</v>
      </c>
      <c r="BE31" s="252">
        <f xml:space="preserve"> Equity!BE$16</f>
        <v>0</v>
      </c>
      <c r="BF31" s="252">
        <f xml:space="preserve"> Equity!BF$16</f>
        <v>0</v>
      </c>
      <c r="BG31" s="252">
        <f xml:space="preserve"> Equity!BG$16</f>
        <v>0</v>
      </c>
      <c r="BH31" s="252">
        <f xml:space="preserve"> Equity!BH$16</f>
        <v>0</v>
      </c>
      <c r="BI31" s="252">
        <f xml:space="preserve"> Equity!BI$16</f>
        <v>0</v>
      </c>
      <c r="BJ31" s="252">
        <f xml:space="preserve"> Equity!BJ$16</f>
        <v>0</v>
      </c>
      <c r="BK31" s="252">
        <f xml:space="preserve"> Equity!BK$16</f>
        <v>0</v>
      </c>
      <c r="BL31" s="252">
        <f xml:space="preserve"> Equity!BL$16</f>
        <v>0</v>
      </c>
      <c r="BM31" s="252">
        <f xml:space="preserve"> Equity!BM$16</f>
        <v>0</v>
      </c>
      <c r="BN31" s="252">
        <f xml:space="preserve"> Equity!BN$16</f>
        <v>0</v>
      </c>
      <c r="BO31" s="252">
        <f xml:space="preserve"> Equity!BO$16</f>
        <v>0</v>
      </c>
      <c r="BP31" s="252">
        <f xml:space="preserve"> Equity!BP$16</f>
        <v>0</v>
      </c>
      <c r="BQ31" s="252">
        <f xml:space="preserve"> Equity!BQ$16</f>
        <v>0</v>
      </c>
      <c r="BR31" s="252">
        <f xml:space="preserve"> Equity!BR$16</f>
        <v>0</v>
      </c>
      <c r="BS31" s="252">
        <f xml:space="preserve"> Equity!BS$16</f>
        <v>0</v>
      </c>
      <c r="BT31" s="252">
        <f xml:space="preserve"> Equity!BT$16</f>
        <v>0</v>
      </c>
      <c r="BU31" s="252">
        <f xml:space="preserve"> Equity!BU$16</f>
        <v>0</v>
      </c>
      <c r="BV31" s="252">
        <f xml:space="preserve"> Equity!BV$16</f>
        <v>0</v>
      </c>
      <c r="BW31" s="252">
        <f xml:space="preserve"> Equity!BW$16</f>
        <v>0</v>
      </c>
      <c r="BX31" s="252">
        <f xml:space="preserve"> Equity!BX$16</f>
        <v>0</v>
      </c>
      <c r="BY31" s="252">
        <f xml:space="preserve"> Equity!BY$16</f>
        <v>0</v>
      </c>
      <c r="BZ31" s="252">
        <f xml:space="preserve"> Equity!BZ$16</f>
        <v>0</v>
      </c>
      <c r="CA31" s="252">
        <f xml:space="preserve"> Equity!CA$16</f>
        <v>0</v>
      </c>
      <c r="CB31" s="252">
        <f xml:space="preserve"> Equity!CB$16</f>
        <v>0</v>
      </c>
      <c r="CC31" s="252">
        <f xml:space="preserve"> Equity!CC$16</f>
        <v>0</v>
      </c>
      <c r="CD31" s="252">
        <f xml:space="preserve"> Equity!CD$16</f>
        <v>0</v>
      </c>
      <c r="CE31" s="252">
        <f xml:space="preserve"> Equity!CE$16</f>
        <v>0</v>
      </c>
      <c r="CF31" s="252">
        <f xml:space="preserve"> Equity!CF$16</f>
        <v>0</v>
      </c>
      <c r="CG31" s="252">
        <f xml:space="preserve"> Equity!CG$16</f>
        <v>0</v>
      </c>
      <c r="CH31" s="252">
        <f xml:space="preserve"> Equity!CH$16</f>
        <v>0</v>
      </c>
      <c r="CI31" s="252">
        <f xml:space="preserve"> Equity!CI$16</f>
        <v>0</v>
      </c>
      <c r="CJ31" s="252">
        <f xml:space="preserve"> Equity!CJ$16</f>
        <v>0</v>
      </c>
      <c r="CK31" s="252">
        <f xml:space="preserve"> Equity!CK$16</f>
        <v>0</v>
      </c>
      <c r="CL31" s="252">
        <f xml:space="preserve"> Equity!CL$16</f>
        <v>0</v>
      </c>
      <c r="CM31" s="252">
        <f xml:space="preserve"> Equity!CM$16</f>
        <v>0</v>
      </c>
      <c r="CN31" s="252">
        <f xml:space="preserve"> Equity!CN$16</f>
        <v>0</v>
      </c>
      <c r="CO31" s="252">
        <f xml:space="preserve"> Equity!CO$16</f>
        <v>0</v>
      </c>
      <c r="CP31" s="252">
        <f xml:space="preserve"> Equity!CP$16</f>
        <v>0</v>
      </c>
      <c r="CQ31" s="252">
        <f xml:space="preserve"> Equity!CQ$16</f>
        <v>0</v>
      </c>
      <c r="CR31" s="252">
        <f xml:space="preserve"> Equity!CR$16</f>
        <v>0</v>
      </c>
      <c r="CS31" s="252">
        <f xml:space="preserve"> Equity!CS$16</f>
        <v>0</v>
      </c>
      <c r="CT31" s="252">
        <f xml:space="preserve"> Equity!CT$16</f>
        <v>0</v>
      </c>
      <c r="CU31" s="252">
        <f xml:space="preserve"> Equity!CU$16</f>
        <v>0</v>
      </c>
      <c r="CV31" s="252">
        <f xml:space="preserve"> Equity!CV$16</f>
        <v>0</v>
      </c>
      <c r="CW31" s="252">
        <f xml:space="preserve"> Equity!CW$16</f>
        <v>0</v>
      </c>
      <c r="CX31" s="252">
        <f xml:space="preserve"> Equity!CX$16</f>
        <v>0</v>
      </c>
      <c r="CY31" s="252">
        <f xml:space="preserve"> Equity!CY$16</f>
        <v>0</v>
      </c>
      <c r="CZ31" s="252">
        <f xml:space="preserve"> Equity!CZ$16</f>
        <v>0</v>
      </c>
      <c r="DA31" s="252">
        <f xml:space="preserve"> Equity!DA$16</f>
        <v>0</v>
      </c>
      <c r="DB31" s="252">
        <f xml:space="preserve"> Equity!DB$16</f>
        <v>0</v>
      </c>
      <c r="DC31" s="252">
        <f xml:space="preserve"> Equity!DC$16</f>
        <v>0</v>
      </c>
      <c r="DD31" s="252">
        <f xml:space="preserve"> Equity!DD$16</f>
        <v>0</v>
      </c>
      <c r="DE31" s="252">
        <f xml:space="preserve"> Equity!DE$16</f>
        <v>0</v>
      </c>
      <c r="DF31" s="252">
        <f xml:space="preserve"> Equity!DF$16</f>
        <v>0</v>
      </c>
      <c r="DG31" s="252">
        <f xml:space="preserve"> Equity!DG$16</f>
        <v>0</v>
      </c>
      <c r="DH31" s="252">
        <f xml:space="preserve"> Equity!DH$16</f>
        <v>32720.331576920085</v>
      </c>
      <c r="DI31" s="252">
        <f xml:space="preserve"> Equity!DI$16</f>
        <v>0</v>
      </c>
      <c r="DJ31" s="252">
        <f xml:space="preserve"> Equity!DJ$16</f>
        <v>0</v>
      </c>
      <c r="DK31" s="252">
        <f xml:space="preserve"> Equity!DK$16</f>
        <v>0</v>
      </c>
      <c r="DL31" s="252">
        <f xml:space="preserve"> Equity!DL$16</f>
        <v>0</v>
      </c>
      <c r="DM31" s="252">
        <f xml:space="preserve"> Equity!DM$16</f>
        <v>0</v>
      </c>
      <c r="DN31" s="252">
        <f xml:space="preserve"> Equity!DN$16</f>
        <v>0</v>
      </c>
      <c r="DO31" s="252">
        <f xml:space="preserve"> Equity!DO$16</f>
        <v>0</v>
      </c>
      <c r="DP31" s="252">
        <f xml:space="preserve"> Equity!DP$16</f>
        <v>0</v>
      </c>
      <c r="DQ31" s="252">
        <f xml:space="preserve"> Equity!DQ$16</f>
        <v>0</v>
      </c>
      <c r="DR31" s="252">
        <f xml:space="preserve"> Equity!DR$16</f>
        <v>0</v>
      </c>
      <c r="DS31" s="252">
        <f xml:space="preserve"> Equity!DS$16</f>
        <v>0</v>
      </c>
      <c r="DT31" s="252">
        <f xml:space="preserve"> Equity!DT$16</f>
        <v>0</v>
      </c>
      <c r="DU31" s="252">
        <f xml:space="preserve"> Equity!DU$16</f>
        <v>0</v>
      </c>
      <c r="DV31" s="252">
        <f xml:space="preserve"> Equity!DV$16</f>
        <v>0</v>
      </c>
      <c r="DW31" s="252">
        <f xml:space="preserve"> Equity!DW$16</f>
        <v>0</v>
      </c>
      <c r="DX31" s="252">
        <f xml:space="preserve"> Equity!DX$16</f>
        <v>0</v>
      </c>
      <c r="DY31" s="252">
        <f xml:space="preserve"> Equity!DY$16</f>
        <v>0</v>
      </c>
      <c r="DZ31" s="252">
        <f xml:space="preserve"> Equity!DZ$16</f>
        <v>0</v>
      </c>
      <c r="EA31" s="252">
        <f xml:space="preserve"> Equity!EA$16</f>
        <v>0</v>
      </c>
      <c r="EB31" s="252">
        <f xml:space="preserve"> Equity!EB$16</f>
        <v>0</v>
      </c>
      <c r="EC31" s="252">
        <f xml:space="preserve"> Equity!EC$16</f>
        <v>0</v>
      </c>
      <c r="ED31" s="252">
        <f xml:space="preserve"> Equity!ED$16</f>
        <v>0</v>
      </c>
      <c r="EE31" s="252">
        <f xml:space="preserve"> Equity!EE$16</f>
        <v>0</v>
      </c>
      <c r="EF31" s="252">
        <f xml:space="preserve"> Equity!EF$16</f>
        <v>0</v>
      </c>
      <c r="EG31" s="252">
        <f xml:space="preserve"> Equity!EG$16</f>
        <v>0</v>
      </c>
      <c r="EH31" s="252">
        <f xml:space="preserve"> Equity!EH$16</f>
        <v>0</v>
      </c>
      <c r="EI31" s="252">
        <f xml:space="preserve"> Equity!EI$16</f>
        <v>0</v>
      </c>
      <c r="EJ31" s="252">
        <f xml:space="preserve"> Equity!EJ$16</f>
        <v>0</v>
      </c>
      <c r="EK31" s="252">
        <f xml:space="preserve"> Equity!EK$16</f>
        <v>0</v>
      </c>
      <c r="EL31" s="252">
        <f xml:space="preserve"> Equity!EL$16</f>
        <v>0</v>
      </c>
      <c r="EM31" s="252">
        <f xml:space="preserve"> Equity!EM$16</f>
        <v>0</v>
      </c>
      <c r="EN31" s="252">
        <f xml:space="preserve"> Equity!EN$16</f>
        <v>0</v>
      </c>
      <c r="EO31" s="252">
        <f xml:space="preserve"> Equity!EO$16</f>
        <v>0</v>
      </c>
      <c r="EP31" s="252">
        <f xml:space="preserve"> Equity!EP$16</f>
        <v>0</v>
      </c>
      <c r="EQ31" s="252">
        <f xml:space="preserve"> Equity!EQ$16</f>
        <v>0</v>
      </c>
      <c r="ER31" s="252">
        <f xml:space="preserve"> Equity!ER$16</f>
        <v>0</v>
      </c>
      <c r="ES31" s="252">
        <f xml:space="preserve"> Equity!ES$16</f>
        <v>0</v>
      </c>
      <c r="ET31" s="252">
        <f xml:space="preserve"> Equity!ET$16</f>
        <v>0</v>
      </c>
      <c r="EU31" s="252">
        <f xml:space="preserve"> Equity!EU$16</f>
        <v>0</v>
      </c>
      <c r="EV31" s="252">
        <f xml:space="preserve"> Equity!EV$16</f>
        <v>0</v>
      </c>
      <c r="EW31" s="252">
        <f xml:space="preserve"> Equity!EW$16</f>
        <v>0</v>
      </c>
      <c r="EX31" s="252">
        <f xml:space="preserve"> Equity!EX$16</f>
        <v>0</v>
      </c>
      <c r="EY31" s="252">
        <f xml:space="preserve"> Equity!EY$16</f>
        <v>0</v>
      </c>
      <c r="EZ31" s="252">
        <f xml:space="preserve"> Equity!EZ$16</f>
        <v>0</v>
      </c>
      <c r="FA31" s="252">
        <f xml:space="preserve"> Equity!FA$16</f>
        <v>0</v>
      </c>
      <c r="FB31" s="252">
        <f xml:space="preserve"> Equity!FB$16</f>
        <v>0</v>
      </c>
      <c r="FC31" s="252">
        <f xml:space="preserve"> Equity!FC$16</f>
        <v>0</v>
      </c>
      <c r="FD31" s="252">
        <f xml:space="preserve"> Equity!FD$16</f>
        <v>0</v>
      </c>
      <c r="FE31" s="252">
        <f xml:space="preserve"> Equity!FE$16</f>
        <v>0</v>
      </c>
      <c r="FF31" s="252">
        <f xml:space="preserve"> Equity!FF$16</f>
        <v>0</v>
      </c>
      <c r="FG31" s="252">
        <f xml:space="preserve"> Equity!FG$16</f>
        <v>0</v>
      </c>
      <c r="FH31" s="252">
        <f xml:space="preserve"> Equity!FH$16</f>
        <v>0</v>
      </c>
      <c r="FI31" s="252">
        <f xml:space="preserve"> Equity!FI$16</f>
        <v>0</v>
      </c>
      <c r="FJ31" s="252">
        <f xml:space="preserve"> Equity!FJ$16</f>
        <v>0</v>
      </c>
      <c r="FK31" s="252">
        <f xml:space="preserve"> Equity!FK$16</f>
        <v>0</v>
      </c>
      <c r="FL31" s="252">
        <f xml:space="preserve"> Equity!FL$16</f>
        <v>0</v>
      </c>
      <c r="FM31" s="252">
        <f xml:space="preserve"> Equity!FM$16</f>
        <v>0</v>
      </c>
      <c r="FN31" s="252">
        <f xml:space="preserve"> Equity!FN$16</f>
        <v>0</v>
      </c>
      <c r="FO31" s="252">
        <f xml:space="preserve"> Equity!FO$16</f>
        <v>0</v>
      </c>
      <c r="FP31" s="252">
        <f xml:space="preserve"> Equity!FP$16</f>
        <v>0</v>
      </c>
      <c r="FQ31" s="252">
        <f xml:space="preserve"> Equity!FQ$16</f>
        <v>0</v>
      </c>
      <c r="FR31" s="252">
        <f xml:space="preserve"> Equity!FR$16</f>
        <v>0</v>
      </c>
      <c r="FS31" s="252">
        <f xml:space="preserve"> Equity!FS$16</f>
        <v>0</v>
      </c>
      <c r="FT31" s="252">
        <f xml:space="preserve"> Equity!FT$16</f>
        <v>0</v>
      </c>
      <c r="FU31" s="252">
        <f xml:space="preserve"> Equity!FU$16</f>
        <v>0</v>
      </c>
      <c r="FV31" s="252">
        <f xml:space="preserve"> Equity!FV$16</f>
        <v>0</v>
      </c>
      <c r="FW31" s="252">
        <f xml:space="preserve"> Equity!FW$16</f>
        <v>0</v>
      </c>
      <c r="FX31" s="252">
        <f xml:space="preserve"> Equity!FX$16</f>
        <v>0</v>
      </c>
      <c r="FY31" s="252">
        <f xml:space="preserve"> Equity!FY$16</f>
        <v>0</v>
      </c>
      <c r="FZ31" s="252">
        <f xml:space="preserve"> Equity!FZ$16</f>
        <v>0</v>
      </c>
      <c r="GA31" s="252">
        <f xml:space="preserve"> Equity!GA$16</f>
        <v>0</v>
      </c>
      <c r="GB31" s="252">
        <f xml:space="preserve"> Equity!GB$16</f>
        <v>0</v>
      </c>
      <c r="GC31" s="252">
        <f xml:space="preserve"> Equity!GC$16</f>
        <v>0</v>
      </c>
      <c r="GD31" s="252">
        <f xml:space="preserve"> Equity!GD$16</f>
        <v>0</v>
      </c>
      <c r="GE31" s="252">
        <f xml:space="preserve"> Equity!GE$16</f>
        <v>0</v>
      </c>
      <c r="GF31" s="252">
        <f xml:space="preserve"> Equity!GF$16</f>
        <v>0</v>
      </c>
      <c r="GG31" s="252">
        <f xml:space="preserve"> Equity!GG$16</f>
        <v>0</v>
      </c>
      <c r="GH31" s="252">
        <f xml:space="preserve"> Equity!GH$16</f>
        <v>0</v>
      </c>
      <c r="GI31" s="252">
        <f xml:space="preserve"> Equity!GI$16</f>
        <v>0</v>
      </c>
      <c r="GJ31" s="252">
        <f xml:space="preserve"> Equity!GJ$16</f>
        <v>0</v>
      </c>
    </row>
    <row r="32" spans="1:446" x14ac:dyDescent="0.35">
      <c r="E32" s="12" t="s">
        <v>231</v>
      </c>
      <c r="G32" s="12" t="str">
        <f xml:space="preserve"> SMU</f>
        <v>$ 000s</v>
      </c>
      <c r="H32" s="12">
        <f xml:space="preserve"> SUM(J32:GJ32)</f>
        <v>68022.177037437941</v>
      </c>
      <c r="J32" s="12">
        <f t="shared" ref="J32:AO32" si="12" xml:space="preserve"> SUM(J30:J31) * $F29</f>
        <v>0</v>
      </c>
      <c r="K32" s="12">
        <f t="shared" si="12"/>
        <v>0</v>
      </c>
      <c r="L32" s="12">
        <f t="shared" si="12"/>
        <v>0</v>
      </c>
      <c r="M32" s="12">
        <f t="shared" si="12"/>
        <v>0</v>
      </c>
      <c r="N32" s="12">
        <f t="shared" si="12"/>
        <v>643.71066364023432</v>
      </c>
      <c r="O32" s="12">
        <f t="shared" si="12"/>
        <v>672.19590553799321</v>
      </c>
      <c r="P32" s="12">
        <f t="shared" si="12"/>
        <v>0</v>
      </c>
      <c r="Q32" s="12">
        <f t="shared" si="12"/>
        <v>42.574278126095464</v>
      </c>
      <c r="R32" s="12">
        <f t="shared" si="12"/>
        <v>990.24732340835953</v>
      </c>
      <c r="S32" s="12">
        <f t="shared" si="12"/>
        <v>658.33841276199291</v>
      </c>
      <c r="T32" s="12">
        <f t="shared" si="12"/>
        <v>0</v>
      </c>
      <c r="U32" s="12">
        <f t="shared" si="12"/>
        <v>20.939697165903592</v>
      </c>
      <c r="V32" s="12">
        <f t="shared" si="12"/>
        <v>974.63618291818784</v>
      </c>
      <c r="W32" s="12">
        <f t="shared" si="12"/>
        <v>644.40050392672129</v>
      </c>
      <c r="X32" s="12">
        <f t="shared" si="12"/>
        <v>0</v>
      </c>
      <c r="Y32" s="12">
        <f t="shared" si="12"/>
        <v>0</v>
      </c>
      <c r="Z32" s="12">
        <f t="shared" si="12"/>
        <v>958.22246640721323</v>
      </c>
      <c r="AA32" s="12">
        <f t="shared" si="12"/>
        <v>630.37884514183952</v>
      </c>
      <c r="AB32" s="12">
        <f t="shared" si="12"/>
        <v>0</v>
      </c>
      <c r="AC32" s="12">
        <f t="shared" si="12"/>
        <v>0</v>
      </c>
      <c r="AD32" s="12">
        <f t="shared" si="12"/>
        <v>919.55061166076109</v>
      </c>
      <c r="AE32" s="12">
        <f t="shared" si="12"/>
        <v>616.27002575427252</v>
      </c>
      <c r="AF32" s="12">
        <f t="shared" si="12"/>
        <v>0</v>
      </c>
      <c r="AG32" s="12">
        <f t="shared" si="12"/>
        <v>0</v>
      </c>
      <c r="AH32" s="12">
        <f t="shared" si="12"/>
        <v>880.77150587846882</v>
      </c>
      <c r="AI32" s="12">
        <f t="shared" si="12"/>
        <v>602.0705563963819</v>
      </c>
      <c r="AJ32" s="12">
        <f t="shared" si="12"/>
        <v>0</v>
      </c>
      <c r="AK32" s="12">
        <f t="shared" si="12"/>
        <v>0</v>
      </c>
      <c r="AL32" s="12">
        <f t="shared" si="12"/>
        <v>841.68114861422316</v>
      </c>
      <c r="AM32" s="12">
        <f t="shared" si="12"/>
        <v>587.77686698550406</v>
      </c>
      <c r="AN32" s="12">
        <f t="shared" si="12"/>
        <v>0</v>
      </c>
      <c r="AO32" s="12">
        <f t="shared" si="12"/>
        <v>0</v>
      </c>
      <c r="AP32" s="12">
        <f t="shared" ref="AP32:BU32" si="13" xml:space="preserve"> SUM(AP30:AP31) * $F29</f>
        <v>802.45490264453349</v>
      </c>
      <c r="AQ32" s="12">
        <f t="shared" si="13"/>
        <v>562.35123205680065</v>
      </c>
      <c r="AR32" s="12">
        <f t="shared" si="13"/>
        <v>0</v>
      </c>
      <c r="AS32" s="12">
        <f t="shared" si="13"/>
        <v>0</v>
      </c>
      <c r="AT32" s="12">
        <f t="shared" si="13"/>
        <v>194.26447109657047</v>
      </c>
      <c r="AU32" s="12">
        <f t="shared" si="13"/>
        <v>509.8716646665913</v>
      </c>
      <c r="AV32" s="12">
        <f t="shared" si="13"/>
        <v>0</v>
      </c>
      <c r="AW32" s="12">
        <f t="shared" si="13"/>
        <v>0</v>
      </c>
      <c r="AX32" s="12">
        <f t="shared" si="13"/>
        <v>86.989229457634892</v>
      </c>
      <c r="AY32" s="12">
        <f t="shared" si="13"/>
        <v>473.58640789860783</v>
      </c>
      <c r="AZ32" s="12">
        <f t="shared" si="13"/>
        <v>0</v>
      </c>
      <c r="BA32" s="12">
        <f t="shared" si="13"/>
        <v>390.2181397030335</v>
      </c>
      <c r="BB32" s="12">
        <f t="shared" si="13"/>
        <v>1435.6512324325593</v>
      </c>
      <c r="BC32" s="12">
        <f t="shared" si="13"/>
        <v>1357.0937901152404</v>
      </c>
      <c r="BD32" s="12">
        <f t="shared" si="13"/>
        <v>563.25753514191422</v>
      </c>
      <c r="BE32" s="12">
        <f t="shared" si="13"/>
        <v>707.00829531336717</v>
      </c>
      <c r="BF32" s="12">
        <f t="shared" si="13"/>
        <v>1413.5475852058071</v>
      </c>
      <c r="BG32" s="12">
        <f t="shared" si="13"/>
        <v>1335.8491583318653</v>
      </c>
      <c r="BH32" s="12">
        <f t="shared" si="13"/>
        <v>540.72463656428113</v>
      </c>
      <c r="BI32" s="12">
        <f t="shared" si="13"/>
        <v>695.40838199399286</v>
      </c>
      <c r="BJ32" s="12">
        <f t="shared" si="13"/>
        <v>1393.0354987233625</v>
      </c>
      <c r="BK32" s="12">
        <f t="shared" si="13"/>
        <v>1316.1107371468129</v>
      </c>
      <c r="BL32" s="12">
        <f t="shared" si="13"/>
        <v>525.33992771464625</v>
      </c>
      <c r="BM32" s="12">
        <f t="shared" si="13"/>
        <v>679.40042604640917</v>
      </c>
      <c r="BN32" s="12">
        <f t="shared" si="13"/>
        <v>1373.7998886792036</v>
      </c>
      <c r="BO32" s="12">
        <f t="shared" si="13"/>
        <v>1297.5790502658288</v>
      </c>
      <c r="BP32" s="12">
        <f t="shared" si="13"/>
        <v>511.07844746527121</v>
      </c>
      <c r="BQ32" s="12">
        <f t="shared" si="13"/>
        <v>664.45425496661596</v>
      </c>
      <c r="BR32" s="12">
        <f t="shared" si="13"/>
        <v>1355.5834072421444</v>
      </c>
      <c r="BS32" s="12">
        <f t="shared" si="13"/>
        <v>1280.0094674001195</v>
      </c>
      <c r="BT32" s="12">
        <f t="shared" si="13"/>
        <v>503.21930263574222</v>
      </c>
      <c r="BU32" s="12">
        <f t="shared" si="13"/>
        <v>644.83721721132542</v>
      </c>
      <c r="BV32" s="12">
        <f t="shared" ref="BV32:DA32" si="14" xml:space="preserve"> SUM(BV30:BV31) * $F29</f>
        <v>1338.1757166189409</v>
      </c>
      <c r="BW32" s="12">
        <f t="shared" si="14"/>
        <v>816.51624080304998</v>
      </c>
      <c r="BX32" s="12">
        <f t="shared" si="14"/>
        <v>160.02604755377382</v>
      </c>
      <c r="BY32" s="12">
        <f t="shared" si="14"/>
        <v>949.41303948121003</v>
      </c>
      <c r="BZ32" s="12">
        <f t="shared" si="14"/>
        <v>1086.3325759542179</v>
      </c>
      <c r="CA32" s="12">
        <f t="shared" si="14"/>
        <v>150.7157433886625</v>
      </c>
      <c r="CB32" s="12">
        <f t="shared" si="14"/>
        <v>150.71574338866296</v>
      </c>
      <c r="CC32" s="12">
        <f t="shared" si="14"/>
        <v>936.00238397695375</v>
      </c>
      <c r="CD32" s="12">
        <f t="shared" si="14"/>
        <v>1072.2407287262158</v>
      </c>
      <c r="CE32" s="12">
        <f t="shared" si="14"/>
        <v>141.27870627292629</v>
      </c>
      <c r="CF32" s="12">
        <f t="shared" si="14"/>
        <v>141.27870627292654</v>
      </c>
      <c r="CG32" s="12">
        <f t="shared" si="14"/>
        <v>922.48106895818273</v>
      </c>
      <c r="CH32" s="12">
        <f t="shared" si="14"/>
        <v>1058.0416109972491</v>
      </c>
      <c r="CI32" s="12">
        <f t="shared" si="14"/>
        <v>131.71124039696076</v>
      </c>
      <c r="CJ32" s="12">
        <f t="shared" si="14"/>
        <v>131.71124039696107</v>
      </c>
      <c r="CK32" s="12">
        <f t="shared" si="14"/>
        <v>908.84521048990268</v>
      </c>
      <c r="CL32" s="12">
        <f t="shared" si="14"/>
        <v>1043.7313219715606</v>
      </c>
      <c r="CM32" s="12">
        <f t="shared" si="14"/>
        <v>122.00956018022922</v>
      </c>
      <c r="CN32" s="12">
        <f t="shared" si="14"/>
        <v>122.00956018022967</v>
      </c>
      <c r="CO32" s="12">
        <f t="shared" si="14"/>
        <v>895.0908330981855</v>
      </c>
      <c r="CP32" s="12">
        <f t="shared" si="14"/>
        <v>1029.3058693983428</v>
      </c>
      <c r="CQ32" s="12">
        <f t="shared" si="14"/>
        <v>112.16978801393334</v>
      </c>
      <c r="CR32" s="12">
        <f t="shared" si="14"/>
        <v>112.16978801393378</v>
      </c>
      <c r="CS32" s="12">
        <f t="shared" si="14"/>
        <v>881.21386745403402</v>
      </c>
      <c r="CT32" s="12">
        <f t="shared" si="14"/>
        <v>1014.761167255185</v>
      </c>
      <c r="CU32" s="12">
        <f t="shared" si="14"/>
        <v>102.18795194731486</v>
      </c>
      <c r="CV32" s="12">
        <f t="shared" si="14"/>
        <v>102.18795194731544</v>
      </c>
      <c r="CW32" s="12">
        <f t="shared" si="14"/>
        <v>867.2101479994825</v>
      </c>
      <c r="CX32" s="12">
        <f t="shared" si="14"/>
        <v>1000.093033373763</v>
      </c>
      <c r="CY32" s="12">
        <f t="shared" si="14"/>
        <v>92.059983316180066</v>
      </c>
      <c r="CZ32" s="12">
        <f t="shared" si="14"/>
        <v>92.059983316180507</v>
      </c>
      <c r="DA32" s="12">
        <f t="shared" si="14"/>
        <v>853.07541051449243</v>
      </c>
      <c r="DB32" s="12">
        <f t="shared" ref="DB32:EG32" si="15" xml:space="preserve"> SUM(DB30:DB31) * $F29</f>
        <v>985.29718700631338</v>
      </c>
      <c r="DC32" s="12">
        <f t="shared" si="15"/>
        <v>81.781714312201359</v>
      </c>
      <c r="DD32" s="12">
        <f t="shared" si="15"/>
        <v>81.781714312201785</v>
      </c>
      <c r="DE32" s="12">
        <f t="shared" si="15"/>
        <v>838.80528962314838</v>
      </c>
      <c r="DF32" s="12">
        <f t="shared" si="15"/>
        <v>970.36924633142814</v>
      </c>
      <c r="DG32" s="12">
        <f t="shared" si="15"/>
        <v>71.348875491515557</v>
      </c>
      <c r="DH32" s="12">
        <f t="shared" si="15"/>
        <v>13088.132630768036</v>
      </c>
      <c r="DI32" s="12">
        <f t="shared" si="15"/>
        <v>71.348875491506348</v>
      </c>
      <c r="DJ32" s="12">
        <f t="shared" si="15"/>
        <v>1.2681115767918529E-13</v>
      </c>
      <c r="DK32" s="12">
        <f t="shared" si="15"/>
        <v>1.2683525565080345E-13</v>
      </c>
      <c r="DL32" s="12">
        <f t="shared" si="15"/>
        <v>1.2409289774950594E-13</v>
      </c>
      <c r="DM32" s="12">
        <f t="shared" si="15"/>
        <v>1.2549951643450187E-13</v>
      </c>
      <c r="DN32" s="12">
        <f t="shared" si="15"/>
        <v>1.2689469731412828E-13</v>
      </c>
      <c r="DO32" s="12">
        <f t="shared" si="15"/>
        <v>1.2691036099568014E-13</v>
      </c>
      <c r="DP32" s="12">
        <f t="shared" si="15"/>
        <v>1.2555990106193349E-13</v>
      </c>
      <c r="DQ32" s="12">
        <f t="shared" si="15"/>
        <v>1.2557777808979155E-13</v>
      </c>
      <c r="DR32" s="12">
        <f t="shared" si="15"/>
        <v>1.2698707287199795E-13</v>
      </c>
      <c r="DS32" s="12">
        <f t="shared" si="15"/>
        <v>1.2700434308499096E-13</v>
      </c>
      <c r="DT32" s="12">
        <f t="shared" si="15"/>
        <v>1.2427127512637525E-13</v>
      </c>
      <c r="DU32" s="12">
        <f t="shared" si="15"/>
        <v>1.2567431404022499E-13</v>
      </c>
      <c r="DV32" s="12">
        <f t="shared" si="15"/>
        <v>1.2707181740552186E-13</v>
      </c>
      <c r="DW32" s="12">
        <f t="shared" si="15"/>
        <v>1.2709551374427974E-13</v>
      </c>
      <c r="DX32" s="12">
        <f t="shared" si="15"/>
        <v>1.2435771350283177E-13</v>
      </c>
      <c r="DY32" s="12">
        <f t="shared" si="15"/>
        <v>1.2575376749737191E-13</v>
      </c>
      <c r="DZ32" s="12">
        <f t="shared" si="15"/>
        <v>1.2715254561044277E-13</v>
      </c>
      <c r="EA32" s="12">
        <f t="shared" si="15"/>
        <v>1.2717905337922274E-13</v>
      </c>
      <c r="EB32" s="12">
        <f t="shared" si="15"/>
        <v>1.2442922161426396E-13</v>
      </c>
      <c r="EC32" s="12">
        <f t="shared" si="15"/>
        <v>1.2582964554894719E-13</v>
      </c>
      <c r="ED32" s="12">
        <f t="shared" si="15"/>
        <v>1.2724170810543003E-13</v>
      </c>
      <c r="EE32" s="12">
        <f t="shared" si="15"/>
        <v>1.272629946470261E-13</v>
      </c>
      <c r="EF32" s="12">
        <f t="shared" si="15"/>
        <v>1.2590075639309364E-13</v>
      </c>
      <c r="EG32" s="12">
        <f t="shared" si="15"/>
        <v>1.2592777056852358E-13</v>
      </c>
      <c r="EH32" s="12">
        <f t="shared" ref="EH32:FM32" si="16" xml:space="preserve"> SUM(EH30:EH31) * $F29</f>
        <v>1.2732886243611577E-13</v>
      </c>
      <c r="EI32" s="12">
        <f t="shared" si="16"/>
        <v>1.2735376367345454E-13</v>
      </c>
      <c r="EJ32" s="12">
        <f t="shared" si="16"/>
        <v>1.2460249126888813E-13</v>
      </c>
      <c r="EK32" s="12">
        <f t="shared" si="16"/>
        <v>1.2601516937138512E-13</v>
      </c>
      <c r="EL32" s="12">
        <f t="shared" si="16"/>
        <v>1.2742605758830908E-13</v>
      </c>
      <c r="EM32" s="12">
        <f t="shared" si="16"/>
        <v>1.2744131963700059E-13</v>
      </c>
      <c r="EN32" s="12">
        <f t="shared" si="16"/>
        <v>1.2468578643165528E-13</v>
      </c>
      <c r="EO32" s="12">
        <f t="shared" si="16"/>
        <v>1.2608906108653174E-13</v>
      </c>
      <c r="EP32" s="12">
        <f t="shared" si="16"/>
        <v>1.2749313027597964E-13</v>
      </c>
      <c r="EQ32" s="12">
        <f t="shared" si="16"/>
        <v>1.2751682661473754E-13</v>
      </c>
      <c r="ER32" s="12">
        <f t="shared" si="16"/>
        <v>1.2476633128244431E-13</v>
      </c>
      <c r="ES32" s="12">
        <f t="shared" si="16"/>
        <v>1.2618043256225065E-13</v>
      </c>
      <c r="ET32" s="12">
        <f t="shared" si="16"/>
        <v>1.2759434175677601E-13</v>
      </c>
      <c r="EU32" s="12">
        <f t="shared" si="16"/>
        <v>1.2762004625983538E-13</v>
      </c>
      <c r="EV32" s="12">
        <f t="shared" si="16"/>
        <v>1.2624677619896831E-13</v>
      </c>
      <c r="EW32" s="12">
        <f t="shared" si="16"/>
        <v>1.2626266689039765E-13</v>
      </c>
      <c r="EX32" s="12">
        <f t="shared" si="16"/>
        <v>1.2767547159455717E-13</v>
      </c>
      <c r="EY32" s="12">
        <f t="shared" si="16"/>
        <v>1.2769997119903568E-13</v>
      </c>
      <c r="EZ32" s="12">
        <f t="shared" si="16"/>
        <v>1.2494431575760246E-13</v>
      </c>
      <c r="FA32" s="12">
        <f t="shared" si="16"/>
        <v>1.2635125749511647E-13</v>
      </c>
      <c r="FB32" s="12">
        <f t="shared" si="16"/>
        <v>1.2776624062098561E-13</v>
      </c>
      <c r="FC32" s="12">
        <f t="shared" si="16"/>
        <v>1.2778431409969928E-13</v>
      </c>
      <c r="FD32" s="12">
        <f t="shared" si="16"/>
        <v>1.250315399374813E-13</v>
      </c>
      <c r="FE32" s="12">
        <f t="shared" si="16"/>
        <v>1.2644342350540686E-13</v>
      </c>
      <c r="FF32" s="12">
        <f t="shared" si="16"/>
        <v>1.2786022271029654E-13</v>
      </c>
      <c r="FG32" s="12">
        <f t="shared" si="16"/>
        <v>1.2788271415047347E-13</v>
      </c>
      <c r="FH32" s="12">
        <f t="shared" si="16"/>
        <v>1.251203357242048E-13</v>
      </c>
      <c r="FI32" s="12">
        <f t="shared" si="16"/>
        <v>1.2652764416998255E-13</v>
      </c>
      <c r="FJ32" s="12">
        <f t="shared" si="16"/>
        <v>1.2794818030670286E-13</v>
      </c>
      <c r="FK32" s="12">
        <f t="shared" si="16"/>
        <v>1.2796545051969589E-13</v>
      </c>
      <c r="FL32" s="12">
        <f t="shared" si="16"/>
        <v>1.2660034408327193E-13</v>
      </c>
      <c r="FM32" s="12">
        <f t="shared" si="16"/>
        <v>1.266194129129872E-13</v>
      </c>
      <c r="FN32" s="12">
        <f t="shared" ref="FN32:GJ32" si="17" xml:space="preserve"> SUM(FN30:FN31) * $F29</f>
        <v>1.2803935096599164E-13</v>
      </c>
      <c r="FO32" s="12">
        <f t="shared" si="17"/>
        <v>1.2806505546905101E-13</v>
      </c>
      <c r="FP32" s="12">
        <f t="shared" si="17"/>
        <v>1.2531010725069794E-13</v>
      </c>
      <c r="FQ32" s="12">
        <f t="shared" si="17"/>
        <v>1.2672627781284974E-13</v>
      </c>
      <c r="FR32" s="12">
        <f t="shared" si="17"/>
        <v>1.2814096407964827E-13</v>
      </c>
      <c r="FS32" s="12">
        <f t="shared" si="17"/>
        <v>1.2816466041840614E-13</v>
      </c>
      <c r="FT32" s="12">
        <f t="shared" si="17"/>
        <v>1.2540676107164477E-13</v>
      </c>
      <c r="FU32" s="12">
        <f t="shared" si="17"/>
        <v>1.2682043015956881E-13</v>
      </c>
      <c r="FV32" s="12">
        <f t="shared" si="17"/>
        <v>1.2823454453609883E-13</v>
      </c>
      <c r="FW32" s="12">
        <f t="shared" si="17"/>
        <v>1.2825020821765066E-13</v>
      </c>
      <c r="FX32" s="12">
        <f t="shared" si="17"/>
        <v>1.2548573431558907E-13</v>
      </c>
      <c r="FY32" s="12">
        <f t="shared" si="17"/>
        <v>1.2690584262600168E-13</v>
      </c>
      <c r="FZ32" s="12">
        <f t="shared" si="17"/>
        <v>1.2831687927246091E-13</v>
      </c>
      <c r="GA32" s="12">
        <f t="shared" si="17"/>
        <v>1.2834459193982185E-13</v>
      </c>
      <c r="GB32" s="12">
        <f t="shared" si="17"/>
        <v>1.2696463818429038E-13</v>
      </c>
      <c r="GC32" s="12">
        <f t="shared" si="17"/>
        <v>1.2699443323072048E-13</v>
      </c>
      <c r="GD32" s="12">
        <f t="shared" si="17"/>
        <v>1.2841688585467639E-13</v>
      </c>
      <c r="GE32" s="12">
        <f t="shared" si="17"/>
        <v>1.2843736913055183E-13</v>
      </c>
      <c r="GF32" s="12">
        <f t="shared" si="17"/>
        <v>1.2566607620101424E-13</v>
      </c>
      <c r="GG32" s="12">
        <f t="shared" si="17"/>
        <v>1.2707825662801044E-13</v>
      </c>
      <c r="GH32" s="12">
        <f t="shared" si="17"/>
        <v>1.2850444181822242E-13</v>
      </c>
      <c r="GI32" s="12">
        <f t="shared" si="17"/>
        <v>1.2853416264988482E-13</v>
      </c>
      <c r="GJ32" s="12">
        <f t="shared" si="17"/>
        <v>1.2576469453051687E-13</v>
      </c>
    </row>
    <row r="34" spans="1:192" x14ac:dyDescent="0.35">
      <c r="E34" s="252" t="str">
        <f xml:space="preserve"> InpC!E$143</f>
        <v>Small negative value for IRR</v>
      </c>
      <c r="F34" s="252">
        <f xml:space="preserve"> InpC!F$143</f>
        <v>-1.0000000000000001E-9</v>
      </c>
      <c r="G34" s="252" t="str">
        <f xml:space="preserve"> InpC!G$143</f>
        <v>$ 000s</v>
      </c>
    </row>
    <row r="35" spans="1:192" s="548" customFormat="1" x14ac:dyDescent="0.35">
      <c r="A35" s="313"/>
      <c r="B35" s="313"/>
      <c r="C35" s="314"/>
      <c r="D35" s="315"/>
      <c r="E35" s="404" t="s">
        <v>233</v>
      </c>
      <c r="F35" s="566">
        <v>10298.576221025642</v>
      </c>
      <c r="G35" s="404" t="str">
        <f xml:space="preserve"> SMU</f>
        <v>$ 000s</v>
      </c>
      <c r="H35" s="310"/>
      <c r="I35" s="312"/>
      <c r="J35" s="310"/>
      <c r="K35" s="310"/>
      <c r="L35" s="310"/>
      <c r="M35" s="310"/>
      <c r="N35" s="310"/>
      <c r="O35" s="310"/>
      <c r="P35" s="310"/>
      <c r="Q35" s="310"/>
      <c r="R35" s="310"/>
      <c r="S35" s="310"/>
      <c r="T35" s="310"/>
      <c r="U35" s="310"/>
      <c r="V35" s="310"/>
      <c r="W35" s="310"/>
      <c r="X35" s="310"/>
      <c r="Y35" s="310"/>
      <c r="Z35" s="310"/>
      <c r="AA35" s="310"/>
      <c r="AB35" s="310"/>
      <c r="AC35" s="310"/>
      <c r="AD35" s="310"/>
      <c r="AE35" s="310"/>
      <c r="AF35" s="310"/>
      <c r="AG35" s="310"/>
      <c r="AH35" s="310"/>
      <c r="AI35" s="310"/>
      <c r="AJ35" s="310"/>
      <c r="AK35" s="310"/>
      <c r="AL35" s="310"/>
      <c r="AM35" s="310"/>
      <c r="AN35" s="310"/>
      <c r="AO35" s="310"/>
      <c r="AP35" s="310"/>
      <c r="AQ35" s="310"/>
      <c r="AR35" s="310"/>
      <c r="AS35" s="310"/>
      <c r="AT35" s="310"/>
      <c r="AU35" s="310"/>
      <c r="AV35" s="310"/>
      <c r="AW35" s="310"/>
      <c r="AX35" s="310"/>
      <c r="AY35" s="310"/>
      <c r="AZ35" s="310"/>
      <c r="BA35" s="310"/>
      <c r="BB35" s="310"/>
      <c r="BC35" s="310"/>
      <c r="BD35" s="310"/>
      <c r="BE35" s="310"/>
      <c r="BF35" s="310"/>
      <c r="BG35" s="310"/>
      <c r="BH35" s="310"/>
      <c r="BI35" s="310"/>
      <c r="BJ35" s="310"/>
      <c r="BK35" s="310"/>
      <c r="BL35" s="310"/>
      <c r="BM35" s="310"/>
      <c r="BN35" s="310"/>
      <c r="BO35" s="310"/>
      <c r="BP35" s="310"/>
      <c r="BQ35" s="310"/>
      <c r="BR35" s="310"/>
      <c r="BS35" s="310"/>
      <c r="BT35" s="310"/>
      <c r="BU35" s="310"/>
      <c r="BV35" s="310"/>
      <c r="BW35" s="310"/>
      <c r="BX35" s="310"/>
      <c r="BY35" s="310"/>
      <c r="BZ35" s="310"/>
      <c r="CA35" s="310"/>
      <c r="CB35" s="310"/>
      <c r="CC35" s="310"/>
      <c r="CD35" s="310"/>
      <c r="CE35" s="310"/>
      <c r="CF35" s="310"/>
      <c r="CG35" s="310"/>
      <c r="CH35" s="310"/>
      <c r="CI35" s="310"/>
      <c r="CJ35" s="310"/>
      <c r="CK35" s="310"/>
      <c r="CL35" s="310"/>
      <c r="CM35" s="310"/>
      <c r="CN35" s="310"/>
      <c r="CO35" s="310"/>
      <c r="CP35" s="310"/>
      <c r="CQ35" s="310"/>
      <c r="CR35" s="310"/>
      <c r="CS35" s="310"/>
      <c r="CT35" s="310"/>
      <c r="CU35" s="310"/>
      <c r="CV35" s="310"/>
      <c r="CW35" s="310"/>
      <c r="CX35" s="310"/>
      <c r="CY35" s="310"/>
      <c r="CZ35" s="310"/>
      <c r="DA35" s="310"/>
      <c r="DB35" s="310"/>
      <c r="DC35" s="310"/>
      <c r="DD35" s="310"/>
      <c r="DE35" s="310"/>
      <c r="DF35" s="310"/>
      <c r="DG35" s="310"/>
      <c r="DH35" s="310"/>
      <c r="DI35" s="310"/>
      <c r="DJ35" s="310"/>
      <c r="DK35" s="310"/>
      <c r="DL35" s="310"/>
      <c r="DM35" s="310"/>
      <c r="DN35" s="310"/>
      <c r="DO35" s="310"/>
      <c r="DP35" s="310"/>
      <c r="DQ35" s="310"/>
      <c r="DR35" s="310"/>
      <c r="DS35" s="310"/>
      <c r="DT35" s="310"/>
      <c r="DU35" s="310"/>
      <c r="DV35" s="310"/>
      <c r="DW35" s="310"/>
      <c r="DX35" s="310"/>
      <c r="DY35" s="310"/>
      <c r="DZ35" s="310"/>
      <c r="EA35" s="310"/>
      <c r="EB35" s="310"/>
      <c r="EC35" s="310"/>
      <c r="ED35" s="310"/>
      <c r="EE35" s="310"/>
      <c r="EF35" s="310"/>
      <c r="EG35" s="310"/>
      <c r="EH35" s="310"/>
      <c r="EI35" s="310"/>
      <c r="EJ35" s="310"/>
      <c r="EK35" s="310"/>
      <c r="EL35" s="310"/>
      <c r="EM35" s="310"/>
      <c r="EN35" s="310"/>
      <c r="EO35" s="310"/>
      <c r="EP35" s="310"/>
      <c r="EQ35" s="310"/>
      <c r="ER35" s="310"/>
      <c r="ES35" s="310"/>
      <c r="ET35" s="310"/>
      <c r="EU35" s="310"/>
      <c r="EV35" s="310"/>
      <c r="EW35" s="310"/>
      <c r="EX35" s="310"/>
      <c r="EY35" s="310"/>
      <c r="EZ35" s="310"/>
      <c r="FA35" s="310"/>
      <c r="FB35" s="310"/>
      <c r="FC35" s="310"/>
      <c r="FD35" s="310"/>
      <c r="FE35" s="310"/>
      <c r="FF35" s="310"/>
      <c r="FG35" s="310"/>
      <c r="FH35" s="310"/>
      <c r="FI35" s="310"/>
      <c r="FJ35" s="310"/>
      <c r="FK35" s="310"/>
      <c r="FL35" s="310"/>
      <c r="FM35" s="310"/>
      <c r="FN35" s="310"/>
      <c r="FO35" s="310"/>
      <c r="FP35" s="310"/>
      <c r="FQ35" s="310"/>
      <c r="FR35" s="310"/>
      <c r="FS35" s="310"/>
      <c r="FT35" s="310"/>
      <c r="FU35" s="310"/>
      <c r="FV35" s="310"/>
      <c r="FW35" s="310"/>
      <c r="FX35" s="310"/>
      <c r="FY35" s="310"/>
      <c r="FZ35" s="310"/>
      <c r="GA35" s="310"/>
      <c r="GB35" s="310"/>
      <c r="GC35" s="310"/>
      <c r="GD35" s="310"/>
      <c r="GE35" s="310"/>
      <c r="GF35" s="310"/>
      <c r="GG35" s="310"/>
      <c r="GH35" s="310"/>
      <c r="GI35" s="310"/>
      <c r="GJ35" s="310"/>
    </row>
    <row r="36" spans="1:192" s="527" customFormat="1" x14ac:dyDescent="0.35">
      <c r="A36" s="129"/>
      <c r="B36" s="129"/>
      <c r="C36" s="130"/>
      <c r="D36" s="131"/>
      <c r="E36" s="126" t="str">
        <f xml:space="preserve"> E$27</f>
        <v>Aurelius investment capital</v>
      </c>
      <c r="F36" s="126">
        <f xml:space="preserve"> F$27</f>
        <v>13088.132630768036</v>
      </c>
      <c r="G36" s="126" t="str">
        <f xml:space="preserve"> G$27</f>
        <v>$ 000s</v>
      </c>
      <c r="H36" s="526"/>
      <c r="I36" s="197"/>
      <c r="J36" s="526"/>
      <c r="K36" s="526"/>
      <c r="L36" s="526"/>
      <c r="M36" s="526"/>
      <c r="N36" s="526"/>
      <c r="O36" s="526"/>
      <c r="P36" s="526"/>
      <c r="Q36" s="526"/>
      <c r="R36" s="526"/>
      <c r="S36" s="526"/>
      <c r="T36" s="526"/>
      <c r="U36" s="526"/>
      <c r="V36" s="526"/>
      <c r="W36" s="526"/>
      <c r="X36" s="526"/>
      <c r="Y36" s="526"/>
      <c r="Z36" s="526"/>
      <c r="AA36" s="526"/>
      <c r="AB36" s="526"/>
      <c r="AC36" s="526"/>
      <c r="AD36" s="526"/>
      <c r="AE36" s="526"/>
      <c r="AF36" s="526"/>
      <c r="AG36" s="526"/>
      <c r="AH36" s="526"/>
      <c r="AI36" s="526"/>
      <c r="AJ36" s="526"/>
      <c r="AK36" s="526"/>
      <c r="AL36" s="526"/>
      <c r="AM36" s="526"/>
      <c r="AN36" s="526"/>
      <c r="AO36" s="526"/>
      <c r="AP36" s="526"/>
      <c r="AQ36" s="526"/>
      <c r="AR36" s="526"/>
      <c r="AS36" s="526"/>
      <c r="AT36" s="526"/>
      <c r="AU36" s="526"/>
      <c r="AV36" s="526"/>
      <c r="AW36" s="526"/>
      <c r="AX36" s="526"/>
      <c r="AY36" s="526"/>
      <c r="AZ36" s="526"/>
      <c r="BA36" s="526"/>
      <c r="BB36" s="526"/>
      <c r="BC36" s="526"/>
      <c r="BD36" s="526"/>
      <c r="BE36" s="526"/>
      <c r="BF36" s="526"/>
      <c r="BG36" s="526"/>
      <c r="BH36" s="526"/>
      <c r="BI36" s="526"/>
      <c r="BJ36" s="526"/>
      <c r="BK36" s="526"/>
      <c r="BL36" s="526"/>
      <c r="BM36" s="526"/>
      <c r="BN36" s="526"/>
      <c r="BO36" s="526"/>
      <c r="BP36" s="526"/>
      <c r="BQ36" s="526"/>
      <c r="BR36" s="526"/>
      <c r="BS36" s="526"/>
      <c r="BT36" s="526"/>
      <c r="BU36" s="526"/>
      <c r="BV36" s="526"/>
      <c r="BW36" s="526"/>
      <c r="BX36" s="526"/>
      <c r="BY36" s="526"/>
      <c r="BZ36" s="526"/>
      <c r="CA36" s="526"/>
      <c r="CB36" s="526"/>
      <c r="CC36" s="526"/>
      <c r="CD36" s="526"/>
      <c r="CE36" s="526"/>
      <c r="CF36" s="526"/>
      <c r="CG36" s="526"/>
      <c r="CH36" s="526"/>
      <c r="CI36" s="526"/>
      <c r="CJ36" s="526"/>
      <c r="CK36" s="526"/>
      <c r="CL36" s="526"/>
      <c r="CM36" s="526"/>
      <c r="CN36" s="526"/>
      <c r="CO36" s="526"/>
      <c r="CP36" s="526"/>
      <c r="CQ36" s="526"/>
      <c r="CR36" s="526"/>
      <c r="CS36" s="526"/>
      <c r="CT36" s="526"/>
      <c r="CU36" s="526"/>
      <c r="CV36" s="526"/>
      <c r="CW36" s="526"/>
      <c r="CX36" s="526"/>
      <c r="CY36" s="526"/>
      <c r="CZ36" s="526"/>
      <c r="DA36" s="526"/>
      <c r="DB36" s="526"/>
      <c r="DC36" s="526"/>
      <c r="DD36" s="526"/>
      <c r="DE36" s="526"/>
      <c r="DF36" s="526"/>
      <c r="DG36" s="526"/>
      <c r="DH36" s="526"/>
      <c r="DI36" s="526"/>
      <c r="DJ36" s="526"/>
      <c r="DK36" s="526"/>
      <c r="DL36" s="526"/>
      <c r="DM36" s="526"/>
      <c r="DN36" s="526"/>
      <c r="DO36" s="526"/>
      <c r="DP36" s="526"/>
      <c r="DQ36" s="526"/>
      <c r="DR36" s="526"/>
      <c r="DS36" s="526"/>
      <c r="DT36" s="526"/>
      <c r="DU36" s="526"/>
      <c r="DV36" s="526"/>
      <c r="DW36" s="526"/>
      <c r="DX36" s="526"/>
      <c r="DY36" s="526"/>
      <c r="DZ36" s="526"/>
      <c r="EA36" s="526"/>
      <c r="EB36" s="526"/>
      <c r="EC36" s="526"/>
      <c r="ED36" s="526"/>
      <c r="EE36" s="526"/>
      <c r="EF36" s="526"/>
      <c r="EG36" s="526"/>
      <c r="EH36" s="526"/>
      <c r="EI36" s="526"/>
      <c r="EJ36" s="526"/>
      <c r="EK36" s="526"/>
      <c r="EL36" s="526"/>
      <c r="EM36" s="526"/>
      <c r="EN36" s="526"/>
      <c r="EO36" s="526"/>
      <c r="EP36" s="526"/>
      <c r="EQ36" s="526"/>
      <c r="ER36" s="526"/>
      <c r="ES36" s="526"/>
      <c r="ET36" s="526"/>
      <c r="EU36" s="526"/>
      <c r="EV36" s="526"/>
      <c r="EW36" s="526"/>
      <c r="EX36" s="526"/>
      <c r="EY36" s="526"/>
      <c r="EZ36" s="526"/>
      <c r="FA36" s="526"/>
      <c r="FB36" s="526"/>
      <c r="FC36" s="526"/>
      <c r="FD36" s="526"/>
      <c r="FE36" s="526"/>
      <c r="FF36" s="526"/>
      <c r="FG36" s="526"/>
      <c r="FH36" s="526"/>
      <c r="FI36" s="526"/>
      <c r="FJ36" s="526"/>
      <c r="FK36" s="526"/>
      <c r="FL36" s="526"/>
      <c r="FM36" s="526"/>
      <c r="FN36" s="526"/>
      <c r="FO36" s="526"/>
      <c r="FP36" s="526"/>
      <c r="FQ36" s="526"/>
      <c r="FR36" s="526"/>
      <c r="FS36" s="526"/>
      <c r="FT36" s="526"/>
      <c r="FU36" s="526"/>
      <c r="FV36" s="526"/>
      <c r="FW36" s="526"/>
      <c r="FX36" s="526"/>
      <c r="FY36" s="526"/>
      <c r="FZ36" s="526"/>
      <c r="GA36" s="526"/>
      <c r="GB36" s="526"/>
      <c r="GC36" s="526"/>
      <c r="GD36" s="526"/>
      <c r="GE36" s="526"/>
      <c r="GF36" s="526"/>
      <c r="GG36" s="526"/>
      <c r="GH36" s="526"/>
      <c r="GI36" s="526"/>
      <c r="GJ36" s="526"/>
    </row>
    <row r="37" spans="1:192" x14ac:dyDescent="0.35">
      <c r="E37" s="252" t="str">
        <f xml:space="preserve"> Time!E$14</f>
        <v>First model column flag</v>
      </c>
      <c r="F37" s="252">
        <f xml:space="preserve"> Time!F$14</f>
        <v>0</v>
      </c>
      <c r="G37" s="252" t="str">
        <f xml:space="preserve"> Time!G$14</f>
        <v>flag</v>
      </c>
      <c r="H37" s="252">
        <f xml:space="preserve"> Time!H$14</f>
        <v>1</v>
      </c>
      <c r="I37" s="252">
        <f xml:space="preserve"> Time!I$14</f>
        <v>0</v>
      </c>
      <c r="J37" s="252">
        <f xml:space="preserve"> Time!J$14</f>
        <v>1</v>
      </c>
      <c r="K37" s="252">
        <f xml:space="preserve"> Time!K$14</f>
        <v>0</v>
      </c>
      <c r="L37" s="252">
        <f xml:space="preserve"> Time!L$14</f>
        <v>0</v>
      </c>
      <c r="M37" s="252">
        <f xml:space="preserve"> Time!M$14</f>
        <v>0</v>
      </c>
      <c r="N37" s="252">
        <f xml:space="preserve"> Time!N$14</f>
        <v>0</v>
      </c>
      <c r="O37" s="252">
        <f xml:space="preserve"> Time!O$14</f>
        <v>0</v>
      </c>
      <c r="P37" s="252">
        <f xml:space="preserve"> Time!P$14</f>
        <v>0</v>
      </c>
      <c r="Q37" s="252">
        <f xml:space="preserve"> Time!Q$14</f>
        <v>0</v>
      </c>
      <c r="R37" s="252">
        <f xml:space="preserve"> Time!R$14</f>
        <v>0</v>
      </c>
      <c r="S37" s="252">
        <f xml:space="preserve"> Time!S$14</f>
        <v>0</v>
      </c>
      <c r="T37" s="252">
        <f xml:space="preserve"> Time!T$14</f>
        <v>0</v>
      </c>
      <c r="U37" s="252">
        <f xml:space="preserve"> Time!U$14</f>
        <v>0</v>
      </c>
      <c r="V37" s="252">
        <f xml:space="preserve"> Time!V$14</f>
        <v>0</v>
      </c>
      <c r="W37" s="252">
        <f xml:space="preserve"> Time!W$14</f>
        <v>0</v>
      </c>
      <c r="X37" s="252">
        <f xml:space="preserve"> Time!X$14</f>
        <v>0</v>
      </c>
      <c r="Y37" s="252">
        <f xml:space="preserve"> Time!Y$14</f>
        <v>0</v>
      </c>
      <c r="Z37" s="252">
        <f xml:space="preserve"> Time!Z$14</f>
        <v>0</v>
      </c>
      <c r="AA37" s="252">
        <f xml:space="preserve"> Time!AA$14</f>
        <v>0</v>
      </c>
      <c r="AB37" s="252">
        <f xml:space="preserve"> Time!AB$14</f>
        <v>0</v>
      </c>
      <c r="AC37" s="252">
        <f xml:space="preserve"> Time!AC$14</f>
        <v>0</v>
      </c>
      <c r="AD37" s="252">
        <f xml:space="preserve"> Time!AD$14</f>
        <v>0</v>
      </c>
      <c r="AE37" s="252">
        <f xml:space="preserve"> Time!AE$14</f>
        <v>0</v>
      </c>
      <c r="AF37" s="252">
        <f xml:space="preserve"> Time!AF$14</f>
        <v>0</v>
      </c>
      <c r="AG37" s="252">
        <f xml:space="preserve"> Time!AG$14</f>
        <v>0</v>
      </c>
      <c r="AH37" s="252">
        <f xml:space="preserve"> Time!AH$14</f>
        <v>0</v>
      </c>
      <c r="AI37" s="252">
        <f xml:space="preserve"> Time!AI$14</f>
        <v>0</v>
      </c>
      <c r="AJ37" s="252">
        <f xml:space="preserve"> Time!AJ$14</f>
        <v>0</v>
      </c>
      <c r="AK37" s="252">
        <f xml:space="preserve"> Time!AK$14</f>
        <v>0</v>
      </c>
      <c r="AL37" s="252">
        <f xml:space="preserve"> Time!AL$14</f>
        <v>0</v>
      </c>
      <c r="AM37" s="252">
        <f xml:space="preserve"> Time!AM$14</f>
        <v>0</v>
      </c>
      <c r="AN37" s="252">
        <f xml:space="preserve"> Time!AN$14</f>
        <v>0</v>
      </c>
      <c r="AO37" s="252">
        <f xml:space="preserve"> Time!AO$14</f>
        <v>0</v>
      </c>
      <c r="AP37" s="252">
        <f xml:space="preserve"> Time!AP$14</f>
        <v>0</v>
      </c>
      <c r="AQ37" s="252">
        <f xml:space="preserve"> Time!AQ$14</f>
        <v>0</v>
      </c>
      <c r="AR37" s="252">
        <f xml:space="preserve"> Time!AR$14</f>
        <v>0</v>
      </c>
      <c r="AS37" s="252">
        <f xml:space="preserve"> Time!AS$14</f>
        <v>0</v>
      </c>
      <c r="AT37" s="252">
        <f xml:space="preserve"> Time!AT$14</f>
        <v>0</v>
      </c>
      <c r="AU37" s="252">
        <f xml:space="preserve"> Time!AU$14</f>
        <v>0</v>
      </c>
      <c r="AV37" s="252">
        <f xml:space="preserve"> Time!AV$14</f>
        <v>0</v>
      </c>
      <c r="AW37" s="252">
        <f xml:space="preserve"> Time!AW$14</f>
        <v>0</v>
      </c>
      <c r="AX37" s="252">
        <f xml:space="preserve"> Time!AX$14</f>
        <v>0</v>
      </c>
      <c r="AY37" s="252">
        <f xml:space="preserve"> Time!AY$14</f>
        <v>0</v>
      </c>
      <c r="AZ37" s="252">
        <f xml:space="preserve"> Time!AZ$14</f>
        <v>0</v>
      </c>
      <c r="BA37" s="252">
        <f xml:space="preserve"> Time!BA$14</f>
        <v>0</v>
      </c>
      <c r="BB37" s="252">
        <f xml:space="preserve"> Time!BB$14</f>
        <v>0</v>
      </c>
      <c r="BC37" s="252">
        <f xml:space="preserve"> Time!BC$14</f>
        <v>0</v>
      </c>
      <c r="BD37" s="252">
        <f xml:space="preserve"> Time!BD$14</f>
        <v>0</v>
      </c>
      <c r="BE37" s="252">
        <f xml:space="preserve"> Time!BE$14</f>
        <v>0</v>
      </c>
      <c r="BF37" s="252">
        <f xml:space="preserve"> Time!BF$14</f>
        <v>0</v>
      </c>
      <c r="BG37" s="252">
        <f xml:space="preserve"> Time!BG$14</f>
        <v>0</v>
      </c>
      <c r="BH37" s="252">
        <f xml:space="preserve"> Time!BH$14</f>
        <v>0</v>
      </c>
      <c r="BI37" s="252">
        <f xml:space="preserve"> Time!BI$14</f>
        <v>0</v>
      </c>
      <c r="BJ37" s="252">
        <f xml:space="preserve"> Time!BJ$14</f>
        <v>0</v>
      </c>
      <c r="BK37" s="252">
        <f xml:space="preserve"> Time!BK$14</f>
        <v>0</v>
      </c>
      <c r="BL37" s="252">
        <f xml:space="preserve"> Time!BL$14</f>
        <v>0</v>
      </c>
      <c r="BM37" s="252">
        <f xml:space="preserve"> Time!BM$14</f>
        <v>0</v>
      </c>
      <c r="BN37" s="252">
        <f xml:space="preserve"> Time!BN$14</f>
        <v>0</v>
      </c>
      <c r="BO37" s="252">
        <f xml:space="preserve"> Time!BO$14</f>
        <v>0</v>
      </c>
      <c r="BP37" s="252">
        <f xml:space="preserve"> Time!BP$14</f>
        <v>0</v>
      </c>
      <c r="BQ37" s="252">
        <f xml:space="preserve"> Time!BQ$14</f>
        <v>0</v>
      </c>
      <c r="BR37" s="252">
        <f xml:space="preserve"> Time!BR$14</f>
        <v>0</v>
      </c>
      <c r="BS37" s="252">
        <f xml:space="preserve"> Time!BS$14</f>
        <v>0</v>
      </c>
      <c r="BT37" s="252">
        <f xml:space="preserve"> Time!BT$14</f>
        <v>0</v>
      </c>
      <c r="BU37" s="252">
        <f xml:space="preserve"> Time!BU$14</f>
        <v>0</v>
      </c>
      <c r="BV37" s="252">
        <f xml:space="preserve"> Time!BV$14</f>
        <v>0</v>
      </c>
      <c r="BW37" s="252">
        <f xml:space="preserve"> Time!BW$14</f>
        <v>0</v>
      </c>
      <c r="BX37" s="252">
        <f xml:space="preserve"> Time!BX$14</f>
        <v>0</v>
      </c>
      <c r="BY37" s="252">
        <f xml:space="preserve"> Time!BY$14</f>
        <v>0</v>
      </c>
      <c r="BZ37" s="252">
        <f xml:space="preserve"> Time!BZ$14</f>
        <v>0</v>
      </c>
      <c r="CA37" s="252">
        <f xml:space="preserve"> Time!CA$14</f>
        <v>0</v>
      </c>
      <c r="CB37" s="252">
        <f xml:space="preserve"> Time!CB$14</f>
        <v>0</v>
      </c>
      <c r="CC37" s="252">
        <f xml:space="preserve"> Time!CC$14</f>
        <v>0</v>
      </c>
      <c r="CD37" s="252">
        <f xml:space="preserve"> Time!CD$14</f>
        <v>0</v>
      </c>
      <c r="CE37" s="252">
        <f xml:space="preserve"> Time!CE$14</f>
        <v>0</v>
      </c>
      <c r="CF37" s="252">
        <f xml:space="preserve"> Time!CF$14</f>
        <v>0</v>
      </c>
      <c r="CG37" s="252">
        <f xml:space="preserve"> Time!CG$14</f>
        <v>0</v>
      </c>
      <c r="CH37" s="252">
        <f xml:space="preserve"> Time!CH$14</f>
        <v>0</v>
      </c>
      <c r="CI37" s="252">
        <f xml:space="preserve"> Time!CI$14</f>
        <v>0</v>
      </c>
      <c r="CJ37" s="252">
        <f xml:space="preserve"> Time!CJ$14</f>
        <v>0</v>
      </c>
      <c r="CK37" s="252">
        <f xml:space="preserve"> Time!CK$14</f>
        <v>0</v>
      </c>
      <c r="CL37" s="252">
        <f xml:space="preserve"> Time!CL$14</f>
        <v>0</v>
      </c>
      <c r="CM37" s="252">
        <f xml:space="preserve"> Time!CM$14</f>
        <v>0</v>
      </c>
      <c r="CN37" s="252">
        <f xml:space="preserve"> Time!CN$14</f>
        <v>0</v>
      </c>
      <c r="CO37" s="252">
        <f xml:space="preserve"> Time!CO$14</f>
        <v>0</v>
      </c>
      <c r="CP37" s="252">
        <f xml:space="preserve"> Time!CP$14</f>
        <v>0</v>
      </c>
      <c r="CQ37" s="252">
        <f xml:space="preserve"> Time!CQ$14</f>
        <v>0</v>
      </c>
      <c r="CR37" s="252">
        <f xml:space="preserve"> Time!CR$14</f>
        <v>0</v>
      </c>
      <c r="CS37" s="252">
        <f xml:space="preserve"> Time!CS$14</f>
        <v>0</v>
      </c>
      <c r="CT37" s="252">
        <f xml:space="preserve"> Time!CT$14</f>
        <v>0</v>
      </c>
      <c r="CU37" s="252">
        <f xml:space="preserve"> Time!CU$14</f>
        <v>0</v>
      </c>
      <c r="CV37" s="252">
        <f xml:space="preserve"> Time!CV$14</f>
        <v>0</v>
      </c>
      <c r="CW37" s="252">
        <f xml:space="preserve"> Time!CW$14</f>
        <v>0</v>
      </c>
      <c r="CX37" s="252">
        <f xml:space="preserve"> Time!CX$14</f>
        <v>0</v>
      </c>
      <c r="CY37" s="252">
        <f xml:space="preserve"> Time!CY$14</f>
        <v>0</v>
      </c>
      <c r="CZ37" s="252">
        <f xml:space="preserve"> Time!CZ$14</f>
        <v>0</v>
      </c>
      <c r="DA37" s="252">
        <f xml:space="preserve"> Time!DA$14</f>
        <v>0</v>
      </c>
      <c r="DB37" s="252">
        <f xml:space="preserve"> Time!DB$14</f>
        <v>0</v>
      </c>
      <c r="DC37" s="252">
        <f xml:space="preserve"> Time!DC$14</f>
        <v>0</v>
      </c>
      <c r="DD37" s="252">
        <f xml:space="preserve"> Time!DD$14</f>
        <v>0</v>
      </c>
      <c r="DE37" s="252">
        <f xml:space="preserve"> Time!DE$14</f>
        <v>0</v>
      </c>
      <c r="DF37" s="252">
        <f xml:space="preserve"> Time!DF$14</f>
        <v>0</v>
      </c>
      <c r="DG37" s="252">
        <f xml:space="preserve"> Time!DG$14</f>
        <v>0</v>
      </c>
      <c r="DH37" s="252">
        <f xml:space="preserve"> Time!DH$14</f>
        <v>0</v>
      </c>
      <c r="DI37" s="252">
        <f xml:space="preserve"> Time!DI$14</f>
        <v>0</v>
      </c>
      <c r="DJ37" s="252">
        <f xml:space="preserve"> Time!DJ$14</f>
        <v>0</v>
      </c>
      <c r="DK37" s="252">
        <f xml:space="preserve"> Time!DK$14</f>
        <v>0</v>
      </c>
      <c r="DL37" s="252">
        <f xml:space="preserve"> Time!DL$14</f>
        <v>0</v>
      </c>
      <c r="DM37" s="252">
        <f xml:space="preserve"> Time!DM$14</f>
        <v>0</v>
      </c>
      <c r="DN37" s="252">
        <f xml:space="preserve"> Time!DN$14</f>
        <v>0</v>
      </c>
      <c r="DO37" s="252">
        <f xml:space="preserve"> Time!DO$14</f>
        <v>0</v>
      </c>
      <c r="DP37" s="252">
        <f xml:space="preserve"> Time!DP$14</f>
        <v>0</v>
      </c>
      <c r="DQ37" s="252">
        <f xml:space="preserve"> Time!DQ$14</f>
        <v>0</v>
      </c>
      <c r="DR37" s="252">
        <f xml:space="preserve"> Time!DR$14</f>
        <v>0</v>
      </c>
      <c r="DS37" s="252">
        <f xml:space="preserve"> Time!DS$14</f>
        <v>0</v>
      </c>
      <c r="DT37" s="252">
        <f xml:space="preserve"> Time!DT$14</f>
        <v>0</v>
      </c>
      <c r="DU37" s="252">
        <f xml:space="preserve"> Time!DU$14</f>
        <v>0</v>
      </c>
      <c r="DV37" s="252">
        <f xml:space="preserve"> Time!DV$14</f>
        <v>0</v>
      </c>
      <c r="DW37" s="252">
        <f xml:space="preserve"> Time!DW$14</f>
        <v>0</v>
      </c>
      <c r="DX37" s="252">
        <f xml:space="preserve"> Time!DX$14</f>
        <v>0</v>
      </c>
      <c r="DY37" s="252">
        <f xml:space="preserve"> Time!DY$14</f>
        <v>0</v>
      </c>
      <c r="DZ37" s="252">
        <f xml:space="preserve"> Time!DZ$14</f>
        <v>0</v>
      </c>
      <c r="EA37" s="252">
        <f xml:space="preserve"> Time!EA$14</f>
        <v>0</v>
      </c>
      <c r="EB37" s="252">
        <f xml:space="preserve"> Time!EB$14</f>
        <v>0</v>
      </c>
      <c r="EC37" s="252">
        <f xml:space="preserve"> Time!EC$14</f>
        <v>0</v>
      </c>
      <c r="ED37" s="252">
        <f xml:space="preserve"> Time!ED$14</f>
        <v>0</v>
      </c>
      <c r="EE37" s="252">
        <f xml:space="preserve"> Time!EE$14</f>
        <v>0</v>
      </c>
      <c r="EF37" s="252">
        <f xml:space="preserve"> Time!EF$14</f>
        <v>0</v>
      </c>
      <c r="EG37" s="252">
        <f xml:space="preserve"> Time!EG$14</f>
        <v>0</v>
      </c>
      <c r="EH37" s="252">
        <f xml:space="preserve"> Time!EH$14</f>
        <v>0</v>
      </c>
      <c r="EI37" s="252">
        <f xml:space="preserve"> Time!EI$14</f>
        <v>0</v>
      </c>
      <c r="EJ37" s="252">
        <f xml:space="preserve"> Time!EJ$14</f>
        <v>0</v>
      </c>
      <c r="EK37" s="252">
        <f xml:space="preserve"> Time!EK$14</f>
        <v>0</v>
      </c>
      <c r="EL37" s="252">
        <f xml:space="preserve"> Time!EL$14</f>
        <v>0</v>
      </c>
      <c r="EM37" s="252">
        <f xml:space="preserve"> Time!EM$14</f>
        <v>0</v>
      </c>
      <c r="EN37" s="252">
        <f xml:space="preserve"> Time!EN$14</f>
        <v>0</v>
      </c>
      <c r="EO37" s="252">
        <f xml:space="preserve"> Time!EO$14</f>
        <v>0</v>
      </c>
      <c r="EP37" s="252">
        <f xml:space="preserve"> Time!EP$14</f>
        <v>0</v>
      </c>
      <c r="EQ37" s="252">
        <f xml:space="preserve"> Time!EQ$14</f>
        <v>0</v>
      </c>
      <c r="ER37" s="252">
        <f xml:space="preserve"> Time!ER$14</f>
        <v>0</v>
      </c>
      <c r="ES37" s="252">
        <f xml:space="preserve"> Time!ES$14</f>
        <v>0</v>
      </c>
      <c r="ET37" s="252">
        <f xml:space="preserve"> Time!ET$14</f>
        <v>0</v>
      </c>
      <c r="EU37" s="252">
        <f xml:space="preserve"> Time!EU$14</f>
        <v>0</v>
      </c>
      <c r="EV37" s="252">
        <f xml:space="preserve"> Time!EV$14</f>
        <v>0</v>
      </c>
      <c r="EW37" s="252">
        <f xml:space="preserve"> Time!EW$14</f>
        <v>0</v>
      </c>
      <c r="EX37" s="252">
        <f xml:space="preserve"> Time!EX$14</f>
        <v>0</v>
      </c>
      <c r="EY37" s="252">
        <f xml:space="preserve"> Time!EY$14</f>
        <v>0</v>
      </c>
      <c r="EZ37" s="252">
        <f xml:space="preserve"> Time!EZ$14</f>
        <v>0</v>
      </c>
      <c r="FA37" s="252">
        <f xml:space="preserve"> Time!FA$14</f>
        <v>0</v>
      </c>
      <c r="FB37" s="252">
        <f xml:space="preserve"> Time!FB$14</f>
        <v>0</v>
      </c>
      <c r="FC37" s="252">
        <f xml:space="preserve"> Time!FC$14</f>
        <v>0</v>
      </c>
      <c r="FD37" s="252">
        <f xml:space="preserve"> Time!FD$14</f>
        <v>0</v>
      </c>
      <c r="FE37" s="252">
        <f xml:space="preserve"> Time!FE$14</f>
        <v>0</v>
      </c>
      <c r="FF37" s="252">
        <f xml:space="preserve"> Time!FF$14</f>
        <v>0</v>
      </c>
      <c r="FG37" s="252">
        <f xml:space="preserve"> Time!FG$14</f>
        <v>0</v>
      </c>
      <c r="FH37" s="252">
        <f xml:space="preserve"> Time!FH$14</f>
        <v>0</v>
      </c>
      <c r="FI37" s="252">
        <f xml:space="preserve"> Time!FI$14</f>
        <v>0</v>
      </c>
      <c r="FJ37" s="252">
        <f xml:space="preserve"> Time!FJ$14</f>
        <v>0</v>
      </c>
      <c r="FK37" s="252">
        <f xml:space="preserve"> Time!FK$14</f>
        <v>0</v>
      </c>
      <c r="FL37" s="252">
        <f xml:space="preserve"> Time!FL$14</f>
        <v>0</v>
      </c>
      <c r="FM37" s="252">
        <f xml:space="preserve"> Time!FM$14</f>
        <v>0</v>
      </c>
      <c r="FN37" s="252">
        <f xml:space="preserve"> Time!FN$14</f>
        <v>0</v>
      </c>
      <c r="FO37" s="252">
        <f xml:space="preserve"> Time!FO$14</f>
        <v>0</v>
      </c>
      <c r="FP37" s="252">
        <f xml:space="preserve"> Time!FP$14</f>
        <v>0</v>
      </c>
      <c r="FQ37" s="252">
        <f xml:space="preserve"> Time!FQ$14</f>
        <v>0</v>
      </c>
      <c r="FR37" s="252">
        <f xml:space="preserve"> Time!FR$14</f>
        <v>0</v>
      </c>
      <c r="FS37" s="252">
        <f xml:space="preserve"> Time!FS$14</f>
        <v>0</v>
      </c>
      <c r="FT37" s="252">
        <f xml:space="preserve"> Time!FT$14</f>
        <v>0</v>
      </c>
      <c r="FU37" s="252">
        <f xml:space="preserve"> Time!FU$14</f>
        <v>0</v>
      </c>
      <c r="FV37" s="252">
        <f xml:space="preserve"> Time!FV$14</f>
        <v>0</v>
      </c>
      <c r="FW37" s="252">
        <f xml:space="preserve"> Time!FW$14</f>
        <v>0</v>
      </c>
      <c r="FX37" s="252">
        <f xml:space="preserve"> Time!FX$14</f>
        <v>0</v>
      </c>
      <c r="FY37" s="252">
        <f xml:space="preserve"> Time!FY$14</f>
        <v>0</v>
      </c>
      <c r="FZ37" s="252">
        <f xml:space="preserve"> Time!FZ$14</f>
        <v>0</v>
      </c>
      <c r="GA37" s="252">
        <f xml:space="preserve"> Time!GA$14</f>
        <v>0</v>
      </c>
      <c r="GB37" s="252">
        <f xml:space="preserve"> Time!GB$14</f>
        <v>0</v>
      </c>
      <c r="GC37" s="252">
        <f xml:space="preserve"> Time!GC$14</f>
        <v>0</v>
      </c>
      <c r="GD37" s="252">
        <f xml:space="preserve"> Time!GD$14</f>
        <v>0</v>
      </c>
      <c r="GE37" s="252">
        <f xml:space="preserve"> Time!GE$14</f>
        <v>0</v>
      </c>
      <c r="GF37" s="252">
        <f xml:space="preserve"> Time!GF$14</f>
        <v>0</v>
      </c>
      <c r="GG37" s="252">
        <f xml:space="preserve"> Time!GG$14</f>
        <v>0</v>
      </c>
      <c r="GH37" s="252">
        <f xml:space="preserve"> Time!GH$14</f>
        <v>0</v>
      </c>
      <c r="GI37" s="252">
        <f xml:space="preserve"> Time!GI$14</f>
        <v>0</v>
      </c>
      <c r="GJ37" s="252">
        <f xml:space="preserve"> Time!GJ$14</f>
        <v>0</v>
      </c>
    </row>
    <row r="38" spans="1:192" x14ac:dyDescent="0.35">
      <c r="E38" s="252" t="str">
        <f xml:space="preserve"> Time!E$76</f>
        <v>Financial close date flag</v>
      </c>
      <c r="F38" s="252">
        <f xml:space="preserve"> Time!F$76</f>
        <v>0</v>
      </c>
      <c r="G38" s="252" t="str">
        <f xml:space="preserve"> Time!G$76</f>
        <v>flag</v>
      </c>
      <c r="H38" s="252">
        <f xml:space="preserve"> Time!H$76</f>
        <v>1</v>
      </c>
      <c r="I38" s="252">
        <f xml:space="preserve"> Time!I$76</f>
        <v>0</v>
      </c>
      <c r="J38" s="252">
        <f xml:space="preserve"> Time!J$76</f>
        <v>0</v>
      </c>
      <c r="K38" s="252">
        <f xml:space="preserve"> Time!K$76</f>
        <v>0</v>
      </c>
      <c r="L38" s="252">
        <f xml:space="preserve"> Time!L$76</f>
        <v>1</v>
      </c>
      <c r="M38" s="252">
        <f xml:space="preserve"> Time!M$76</f>
        <v>0</v>
      </c>
      <c r="N38" s="252">
        <f xml:space="preserve"> Time!N$76</f>
        <v>0</v>
      </c>
      <c r="O38" s="252">
        <f xml:space="preserve"> Time!O$76</f>
        <v>0</v>
      </c>
      <c r="P38" s="252">
        <f xml:space="preserve"> Time!P$76</f>
        <v>0</v>
      </c>
      <c r="Q38" s="252">
        <f xml:space="preserve"> Time!Q$76</f>
        <v>0</v>
      </c>
      <c r="R38" s="252">
        <f xml:space="preserve"> Time!R$76</f>
        <v>0</v>
      </c>
      <c r="S38" s="252">
        <f xml:space="preserve"> Time!S$76</f>
        <v>0</v>
      </c>
      <c r="T38" s="252">
        <f xml:space="preserve"> Time!T$76</f>
        <v>0</v>
      </c>
      <c r="U38" s="252">
        <f xml:space="preserve"> Time!U$76</f>
        <v>0</v>
      </c>
      <c r="V38" s="252">
        <f xml:space="preserve"> Time!V$76</f>
        <v>0</v>
      </c>
      <c r="W38" s="252">
        <f xml:space="preserve"> Time!W$76</f>
        <v>0</v>
      </c>
      <c r="X38" s="252">
        <f xml:space="preserve"> Time!X$76</f>
        <v>0</v>
      </c>
      <c r="Y38" s="252">
        <f xml:space="preserve"> Time!Y$76</f>
        <v>0</v>
      </c>
      <c r="Z38" s="252">
        <f xml:space="preserve"> Time!Z$76</f>
        <v>0</v>
      </c>
      <c r="AA38" s="252">
        <f xml:space="preserve"> Time!AA$76</f>
        <v>0</v>
      </c>
      <c r="AB38" s="252">
        <f xml:space="preserve"> Time!AB$76</f>
        <v>0</v>
      </c>
      <c r="AC38" s="252">
        <f xml:space="preserve"> Time!AC$76</f>
        <v>0</v>
      </c>
      <c r="AD38" s="252">
        <f xml:space="preserve"> Time!AD$76</f>
        <v>0</v>
      </c>
      <c r="AE38" s="252">
        <f xml:space="preserve"> Time!AE$76</f>
        <v>0</v>
      </c>
      <c r="AF38" s="252">
        <f xml:space="preserve"> Time!AF$76</f>
        <v>0</v>
      </c>
      <c r="AG38" s="252">
        <f xml:space="preserve"> Time!AG$76</f>
        <v>0</v>
      </c>
      <c r="AH38" s="252">
        <f xml:space="preserve"> Time!AH$76</f>
        <v>0</v>
      </c>
      <c r="AI38" s="252">
        <f xml:space="preserve"> Time!AI$76</f>
        <v>0</v>
      </c>
      <c r="AJ38" s="252">
        <f xml:space="preserve"> Time!AJ$76</f>
        <v>0</v>
      </c>
      <c r="AK38" s="252">
        <f xml:space="preserve"> Time!AK$76</f>
        <v>0</v>
      </c>
      <c r="AL38" s="252">
        <f xml:space="preserve"> Time!AL$76</f>
        <v>0</v>
      </c>
      <c r="AM38" s="252">
        <f xml:space="preserve"> Time!AM$76</f>
        <v>0</v>
      </c>
      <c r="AN38" s="252">
        <f xml:space="preserve"> Time!AN$76</f>
        <v>0</v>
      </c>
      <c r="AO38" s="252">
        <f xml:space="preserve"> Time!AO$76</f>
        <v>0</v>
      </c>
      <c r="AP38" s="252">
        <f xml:space="preserve"> Time!AP$76</f>
        <v>0</v>
      </c>
      <c r="AQ38" s="252">
        <f xml:space="preserve"> Time!AQ$76</f>
        <v>0</v>
      </c>
      <c r="AR38" s="252">
        <f xml:space="preserve"> Time!AR$76</f>
        <v>0</v>
      </c>
      <c r="AS38" s="252">
        <f xml:space="preserve"> Time!AS$76</f>
        <v>0</v>
      </c>
      <c r="AT38" s="252">
        <f xml:space="preserve"> Time!AT$76</f>
        <v>0</v>
      </c>
      <c r="AU38" s="252">
        <f xml:space="preserve"> Time!AU$76</f>
        <v>0</v>
      </c>
      <c r="AV38" s="252">
        <f xml:space="preserve"> Time!AV$76</f>
        <v>0</v>
      </c>
      <c r="AW38" s="252">
        <f xml:space="preserve"> Time!AW$76</f>
        <v>0</v>
      </c>
      <c r="AX38" s="252">
        <f xml:space="preserve"> Time!AX$76</f>
        <v>0</v>
      </c>
      <c r="AY38" s="252">
        <f xml:space="preserve"> Time!AY$76</f>
        <v>0</v>
      </c>
      <c r="AZ38" s="252">
        <f xml:space="preserve"> Time!AZ$76</f>
        <v>0</v>
      </c>
      <c r="BA38" s="252">
        <f xml:space="preserve"> Time!BA$76</f>
        <v>0</v>
      </c>
      <c r="BB38" s="252">
        <f xml:space="preserve"> Time!BB$76</f>
        <v>0</v>
      </c>
      <c r="BC38" s="252">
        <f xml:space="preserve"> Time!BC$76</f>
        <v>0</v>
      </c>
      <c r="BD38" s="252">
        <f xml:space="preserve"> Time!BD$76</f>
        <v>0</v>
      </c>
      <c r="BE38" s="252">
        <f xml:space="preserve"> Time!BE$76</f>
        <v>0</v>
      </c>
      <c r="BF38" s="252">
        <f xml:space="preserve"> Time!BF$76</f>
        <v>0</v>
      </c>
      <c r="BG38" s="252">
        <f xml:space="preserve"> Time!BG$76</f>
        <v>0</v>
      </c>
      <c r="BH38" s="252">
        <f xml:space="preserve"> Time!BH$76</f>
        <v>0</v>
      </c>
      <c r="BI38" s="252">
        <f xml:space="preserve"> Time!BI$76</f>
        <v>0</v>
      </c>
      <c r="BJ38" s="252">
        <f xml:space="preserve"> Time!BJ$76</f>
        <v>0</v>
      </c>
      <c r="BK38" s="252">
        <f xml:space="preserve"> Time!BK$76</f>
        <v>0</v>
      </c>
      <c r="BL38" s="252">
        <f xml:space="preserve"> Time!BL$76</f>
        <v>0</v>
      </c>
      <c r="BM38" s="252">
        <f xml:space="preserve"> Time!BM$76</f>
        <v>0</v>
      </c>
      <c r="BN38" s="252">
        <f xml:space="preserve"> Time!BN$76</f>
        <v>0</v>
      </c>
      <c r="BO38" s="252">
        <f xml:space="preserve"> Time!BO$76</f>
        <v>0</v>
      </c>
      <c r="BP38" s="252">
        <f xml:space="preserve"> Time!BP$76</f>
        <v>0</v>
      </c>
      <c r="BQ38" s="252">
        <f xml:space="preserve"> Time!BQ$76</f>
        <v>0</v>
      </c>
      <c r="BR38" s="252">
        <f xml:space="preserve"> Time!BR$76</f>
        <v>0</v>
      </c>
      <c r="BS38" s="252">
        <f xml:space="preserve"> Time!BS$76</f>
        <v>0</v>
      </c>
      <c r="BT38" s="252">
        <f xml:space="preserve"> Time!BT$76</f>
        <v>0</v>
      </c>
      <c r="BU38" s="252">
        <f xml:space="preserve"> Time!BU$76</f>
        <v>0</v>
      </c>
      <c r="BV38" s="252">
        <f xml:space="preserve"> Time!BV$76</f>
        <v>0</v>
      </c>
      <c r="BW38" s="252">
        <f xml:space="preserve"> Time!BW$76</f>
        <v>0</v>
      </c>
      <c r="BX38" s="252">
        <f xml:space="preserve"> Time!BX$76</f>
        <v>0</v>
      </c>
      <c r="BY38" s="252">
        <f xml:space="preserve"> Time!BY$76</f>
        <v>0</v>
      </c>
      <c r="BZ38" s="252">
        <f xml:space="preserve"> Time!BZ$76</f>
        <v>0</v>
      </c>
      <c r="CA38" s="252">
        <f xml:space="preserve"> Time!CA$76</f>
        <v>0</v>
      </c>
      <c r="CB38" s="252">
        <f xml:space="preserve"> Time!CB$76</f>
        <v>0</v>
      </c>
      <c r="CC38" s="252">
        <f xml:space="preserve"> Time!CC$76</f>
        <v>0</v>
      </c>
      <c r="CD38" s="252">
        <f xml:space="preserve"> Time!CD$76</f>
        <v>0</v>
      </c>
      <c r="CE38" s="252">
        <f xml:space="preserve"> Time!CE$76</f>
        <v>0</v>
      </c>
      <c r="CF38" s="252">
        <f xml:space="preserve"> Time!CF$76</f>
        <v>0</v>
      </c>
      <c r="CG38" s="252">
        <f xml:space="preserve"> Time!CG$76</f>
        <v>0</v>
      </c>
      <c r="CH38" s="252">
        <f xml:space="preserve"> Time!CH$76</f>
        <v>0</v>
      </c>
      <c r="CI38" s="252">
        <f xml:space="preserve"> Time!CI$76</f>
        <v>0</v>
      </c>
      <c r="CJ38" s="252">
        <f xml:space="preserve"> Time!CJ$76</f>
        <v>0</v>
      </c>
      <c r="CK38" s="252">
        <f xml:space="preserve"> Time!CK$76</f>
        <v>0</v>
      </c>
      <c r="CL38" s="252">
        <f xml:space="preserve"> Time!CL$76</f>
        <v>0</v>
      </c>
      <c r="CM38" s="252">
        <f xml:space="preserve"> Time!CM$76</f>
        <v>0</v>
      </c>
      <c r="CN38" s="252">
        <f xml:space="preserve"> Time!CN$76</f>
        <v>0</v>
      </c>
      <c r="CO38" s="252">
        <f xml:space="preserve"> Time!CO$76</f>
        <v>0</v>
      </c>
      <c r="CP38" s="252">
        <f xml:space="preserve"> Time!CP$76</f>
        <v>0</v>
      </c>
      <c r="CQ38" s="252">
        <f xml:space="preserve"> Time!CQ$76</f>
        <v>0</v>
      </c>
      <c r="CR38" s="252">
        <f xml:space="preserve"> Time!CR$76</f>
        <v>0</v>
      </c>
      <c r="CS38" s="252">
        <f xml:space="preserve"> Time!CS$76</f>
        <v>0</v>
      </c>
      <c r="CT38" s="252">
        <f xml:space="preserve"> Time!CT$76</f>
        <v>0</v>
      </c>
      <c r="CU38" s="252">
        <f xml:space="preserve"> Time!CU$76</f>
        <v>0</v>
      </c>
      <c r="CV38" s="252">
        <f xml:space="preserve"> Time!CV$76</f>
        <v>0</v>
      </c>
      <c r="CW38" s="252">
        <f xml:space="preserve"> Time!CW$76</f>
        <v>0</v>
      </c>
      <c r="CX38" s="252">
        <f xml:space="preserve"> Time!CX$76</f>
        <v>0</v>
      </c>
      <c r="CY38" s="252">
        <f xml:space="preserve"> Time!CY$76</f>
        <v>0</v>
      </c>
      <c r="CZ38" s="252">
        <f xml:space="preserve"> Time!CZ$76</f>
        <v>0</v>
      </c>
      <c r="DA38" s="252">
        <f xml:space="preserve"> Time!DA$76</f>
        <v>0</v>
      </c>
      <c r="DB38" s="252">
        <f xml:space="preserve"> Time!DB$76</f>
        <v>0</v>
      </c>
      <c r="DC38" s="252">
        <f xml:space="preserve"> Time!DC$76</f>
        <v>0</v>
      </c>
      <c r="DD38" s="252">
        <f xml:space="preserve"> Time!DD$76</f>
        <v>0</v>
      </c>
      <c r="DE38" s="252">
        <f xml:space="preserve"> Time!DE$76</f>
        <v>0</v>
      </c>
      <c r="DF38" s="252">
        <f xml:space="preserve"> Time!DF$76</f>
        <v>0</v>
      </c>
      <c r="DG38" s="252">
        <f xml:space="preserve"> Time!DG$76</f>
        <v>0</v>
      </c>
      <c r="DH38" s="252">
        <f xml:space="preserve"> Time!DH$76</f>
        <v>0</v>
      </c>
      <c r="DI38" s="252">
        <f xml:space="preserve"> Time!DI$76</f>
        <v>0</v>
      </c>
      <c r="DJ38" s="252">
        <f xml:space="preserve"> Time!DJ$76</f>
        <v>0</v>
      </c>
      <c r="DK38" s="252">
        <f xml:space="preserve"> Time!DK$76</f>
        <v>0</v>
      </c>
      <c r="DL38" s="252">
        <f xml:space="preserve"> Time!DL$76</f>
        <v>0</v>
      </c>
      <c r="DM38" s="252">
        <f xml:space="preserve"> Time!DM$76</f>
        <v>0</v>
      </c>
      <c r="DN38" s="252">
        <f xml:space="preserve"> Time!DN$76</f>
        <v>0</v>
      </c>
      <c r="DO38" s="252">
        <f xml:space="preserve"> Time!DO$76</f>
        <v>0</v>
      </c>
      <c r="DP38" s="252">
        <f xml:space="preserve"> Time!DP$76</f>
        <v>0</v>
      </c>
      <c r="DQ38" s="252">
        <f xml:space="preserve"> Time!DQ$76</f>
        <v>0</v>
      </c>
      <c r="DR38" s="252">
        <f xml:space="preserve"> Time!DR$76</f>
        <v>0</v>
      </c>
      <c r="DS38" s="252">
        <f xml:space="preserve"> Time!DS$76</f>
        <v>0</v>
      </c>
      <c r="DT38" s="252">
        <f xml:space="preserve"> Time!DT$76</f>
        <v>0</v>
      </c>
      <c r="DU38" s="252">
        <f xml:space="preserve"> Time!DU$76</f>
        <v>0</v>
      </c>
      <c r="DV38" s="252">
        <f xml:space="preserve"> Time!DV$76</f>
        <v>0</v>
      </c>
      <c r="DW38" s="252">
        <f xml:space="preserve"> Time!DW$76</f>
        <v>0</v>
      </c>
      <c r="DX38" s="252">
        <f xml:space="preserve"> Time!DX$76</f>
        <v>0</v>
      </c>
      <c r="DY38" s="252">
        <f xml:space="preserve"> Time!DY$76</f>
        <v>0</v>
      </c>
      <c r="DZ38" s="252">
        <f xml:space="preserve"> Time!DZ$76</f>
        <v>0</v>
      </c>
      <c r="EA38" s="252">
        <f xml:space="preserve"> Time!EA$76</f>
        <v>0</v>
      </c>
      <c r="EB38" s="252">
        <f xml:space="preserve"> Time!EB$76</f>
        <v>0</v>
      </c>
      <c r="EC38" s="252">
        <f xml:space="preserve"> Time!EC$76</f>
        <v>0</v>
      </c>
      <c r="ED38" s="252">
        <f xml:space="preserve"> Time!ED$76</f>
        <v>0</v>
      </c>
      <c r="EE38" s="252">
        <f xml:space="preserve"> Time!EE$76</f>
        <v>0</v>
      </c>
      <c r="EF38" s="252">
        <f xml:space="preserve"> Time!EF$76</f>
        <v>0</v>
      </c>
      <c r="EG38" s="252">
        <f xml:space="preserve"> Time!EG$76</f>
        <v>0</v>
      </c>
      <c r="EH38" s="252">
        <f xml:space="preserve"> Time!EH$76</f>
        <v>0</v>
      </c>
      <c r="EI38" s="252">
        <f xml:space="preserve"> Time!EI$76</f>
        <v>0</v>
      </c>
      <c r="EJ38" s="252">
        <f xml:space="preserve"> Time!EJ$76</f>
        <v>0</v>
      </c>
      <c r="EK38" s="252">
        <f xml:space="preserve"> Time!EK$76</f>
        <v>0</v>
      </c>
      <c r="EL38" s="252">
        <f xml:space="preserve"> Time!EL$76</f>
        <v>0</v>
      </c>
      <c r="EM38" s="252">
        <f xml:space="preserve"> Time!EM$76</f>
        <v>0</v>
      </c>
      <c r="EN38" s="252">
        <f xml:space="preserve"> Time!EN$76</f>
        <v>0</v>
      </c>
      <c r="EO38" s="252">
        <f xml:space="preserve"> Time!EO$76</f>
        <v>0</v>
      </c>
      <c r="EP38" s="252">
        <f xml:space="preserve"> Time!EP$76</f>
        <v>0</v>
      </c>
      <c r="EQ38" s="252">
        <f xml:space="preserve"> Time!EQ$76</f>
        <v>0</v>
      </c>
      <c r="ER38" s="252">
        <f xml:space="preserve"> Time!ER$76</f>
        <v>0</v>
      </c>
      <c r="ES38" s="252">
        <f xml:space="preserve"> Time!ES$76</f>
        <v>0</v>
      </c>
      <c r="ET38" s="252">
        <f xml:space="preserve"> Time!ET$76</f>
        <v>0</v>
      </c>
      <c r="EU38" s="252">
        <f xml:space="preserve"> Time!EU$76</f>
        <v>0</v>
      </c>
      <c r="EV38" s="252">
        <f xml:space="preserve"> Time!EV$76</f>
        <v>0</v>
      </c>
      <c r="EW38" s="252">
        <f xml:space="preserve"> Time!EW$76</f>
        <v>0</v>
      </c>
      <c r="EX38" s="252">
        <f xml:space="preserve"> Time!EX$76</f>
        <v>0</v>
      </c>
      <c r="EY38" s="252">
        <f xml:space="preserve"> Time!EY$76</f>
        <v>0</v>
      </c>
      <c r="EZ38" s="252">
        <f xml:space="preserve"> Time!EZ$76</f>
        <v>0</v>
      </c>
      <c r="FA38" s="252">
        <f xml:space="preserve"> Time!FA$76</f>
        <v>0</v>
      </c>
      <c r="FB38" s="252">
        <f xml:space="preserve"> Time!FB$76</f>
        <v>0</v>
      </c>
      <c r="FC38" s="252">
        <f xml:space="preserve"> Time!FC$76</f>
        <v>0</v>
      </c>
      <c r="FD38" s="252">
        <f xml:space="preserve"> Time!FD$76</f>
        <v>0</v>
      </c>
      <c r="FE38" s="252">
        <f xml:space="preserve"> Time!FE$76</f>
        <v>0</v>
      </c>
      <c r="FF38" s="252">
        <f xml:space="preserve"> Time!FF$76</f>
        <v>0</v>
      </c>
      <c r="FG38" s="252">
        <f xml:space="preserve"> Time!FG$76</f>
        <v>0</v>
      </c>
      <c r="FH38" s="252">
        <f xml:space="preserve"> Time!FH$76</f>
        <v>0</v>
      </c>
      <c r="FI38" s="252">
        <f xml:space="preserve"> Time!FI$76</f>
        <v>0</v>
      </c>
      <c r="FJ38" s="252">
        <f xml:space="preserve"> Time!FJ$76</f>
        <v>0</v>
      </c>
      <c r="FK38" s="252">
        <f xml:space="preserve"> Time!FK$76</f>
        <v>0</v>
      </c>
      <c r="FL38" s="252">
        <f xml:space="preserve"> Time!FL$76</f>
        <v>0</v>
      </c>
      <c r="FM38" s="252">
        <f xml:space="preserve"> Time!FM$76</f>
        <v>0</v>
      </c>
      <c r="FN38" s="252">
        <f xml:space="preserve"> Time!FN$76</f>
        <v>0</v>
      </c>
      <c r="FO38" s="252">
        <f xml:space="preserve"> Time!FO$76</f>
        <v>0</v>
      </c>
      <c r="FP38" s="252">
        <f xml:space="preserve"> Time!FP$76</f>
        <v>0</v>
      </c>
      <c r="FQ38" s="252">
        <f xml:space="preserve"> Time!FQ$76</f>
        <v>0</v>
      </c>
      <c r="FR38" s="252">
        <f xml:space="preserve"> Time!FR$76</f>
        <v>0</v>
      </c>
      <c r="FS38" s="252">
        <f xml:space="preserve"> Time!FS$76</f>
        <v>0</v>
      </c>
      <c r="FT38" s="252">
        <f xml:space="preserve"> Time!FT$76</f>
        <v>0</v>
      </c>
      <c r="FU38" s="252">
        <f xml:space="preserve"> Time!FU$76</f>
        <v>0</v>
      </c>
      <c r="FV38" s="252">
        <f xml:space="preserve"> Time!FV$76</f>
        <v>0</v>
      </c>
      <c r="FW38" s="252">
        <f xml:space="preserve"> Time!FW$76</f>
        <v>0</v>
      </c>
      <c r="FX38" s="252">
        <f xml:space="preserve"> Time!FX$76</f>
        <v>0</v>
      </c>
      <c r="FY38" s="252">
        <f xml:space="preserve"> Time!FY$76</f>
        <v>0</v>
      </c>
      <c r="FZ38" s="252">
        <f xml:space="preserve"> Time!FZ$76</f>
        <v>0</v>
      </c>
      <c r="GA38" s="252">
        <f xml:space="preserve"> Time!GA$76</f>
        <v>0</v>
      </c>
      <c r="GB38" s="252">
        <f xml:space="preserve"> Time!GB$76</f>
        <v>0</v>
      </c>
      <c r="GC38" s="252">
        <f xml:space="preserve"> Time!GC$76</f>
        <v>0</v>
      </c>
      <c r="GD38" s="252">
        <f xml:space="preserve"> Time!GD$76</f>
        <v>0</v>
      </c>
      <c r="GE38" s="252">
        <f xml:space="preserve"> Time!GE$76</f>
        <v>0</v>
      </c>
      <c r="GF38" s="252">
        <f xml:space="preserve"> Time!GF$76</f>
        <v>0</v>
      </c>
      <c r="GG38" s="252">
        <f xml:space="preserve"> Time!GG$76</f>
        <v>0</v>
      </c>
      <c r="GH38" s="252">
        <f xml:space="preserve"> Time!GH$76</f>
        <v>0</v>
      </c>
      <c r="GI38" s="252">
        <f xml:space="preserve"> Time!GI$76</f>
        <v>0</v>
      </c>
      <c r="GJ38" s="252">
        <f xml:space="preserve"> Time!GJ$76</f>
        <v>0</v>
      </c>
    </row>
    <row r="39" spans="1:192" x14ac:dyDescent="0.35">
      <c r="E39" s="126" t="str">
        <f t="shared" ref="E39:AJ39" si="18" xml:space="preserve"> E$32</f>
        <v>Aurelius share of Projectco distributions</v>
      </c>
      <c r="F39" s="126">
        <f t="shared" si="18"/>
        <v>0</v>
      </c>
      <c r="G39" s="126" t="str">
        <f t="shared" si="18"/>
        <v>$ 000s</v>
      </c>
      <c r="H39" s="126">
        <f t="shared" si="18"/>
        <v>68022.177037437941</v>
      </c>
      <c r="I39" s="126">
        <f t="shared" si="18"/>
        <v>0</v>
      </c>
      <c r="J39" s="126">
        <f t="shared" si="18"/>
        <v>0</v>
      </c>
      <c r="K39" s="126">
        <f t="shared" si="18"/>
        <v>0</v>
      </c>
      <c r="L39" s="126">
        <f t="shared" si="18"/>
        <v>0</v>
      </c>
      <c r="M39" s="126">
        <f t="shared" si="18"/>
        <v>0</v>
      </c>
      <c r="N39" s="126">
        <f t="shared" si="18"/>
        <v>643.71066364023432</v>
      </c>
      <c r="O39" s="126">
        <f t="shared" si="18"/>
        <v>672.19590553799321</v>
      </c>
      <c r="P39" s="126">
        <f t="shared" si="18"/>
        <v>0</v>
      </c>
      <c r="Q39" s="126">
        <f t="shared" si="18"/>
        <v>42.574278126095464</v>
      </c>
      <c r="R39" s="126">
        <f t="shared" si="18"/>
        <v>990.24732340835953</v>
      </c>
      <c r="S39" s="126">
        <f t="shared" si="18"/>
        <v>658.33841276199291</v>
      </c>
      <c r="T39" s="126">
        <f t="shared" si="18"/>
        <v>0</v>
      </c>
      <c r="U39" s="126">
        <f t="shared" si="18"/>
        <v>20.939697165903592</v>
      </c>
      <c r="V39" s="126">
        <f t="shared" si="18"/>
        <v>974.63618291818784</v>
      </c>
      <c r="W39" s="126">
        <f t="shared" si="18"/>
        <v>644.40050392672129</v>
      </c>
      <c r="X39" s="126">
        <f t="shared" si="18"/>
        <v>0</v>
      </c>
      <c r="Y39" s="126">
        <f t="shared" si="18"/>
        <v>0</v>
      </c>
      <c r="Z39" s="126">
        <f t="shared" si="18"/>
        <v>958.22246640721323</v>
      </c>
      <c r="AA39" s="126">
        <f t="shared" si="18"/>
        <v>630.37884514183952</v>
      </c>
      <c r="AB39" s="126">
        <f t="shared" si="18"/>
        <v>0</v>
      </c>
      <c r="AC39" s="126">
        <f t="shared" si="18"/>
        <v>0</v>
      </c>
      <c r="AD39" s="126">
        <f t="shared" si="18"/>
        <v>919.55061166076109</v>
      </c>
      <c r="AE39" s="126">
        <f t="shared" si="18"/>
        <v>616.27002575427252</v>
      </c>
      <c r="AF39" s="126">
        <f t="shared" si="18"/>
        <v>0</v>
      </c>
      <c r="AG39" s="126">
        <f t="shared" si="18"/>
        <v>0</v>
      </c>
      <c r="AH39" s="126">
        <f t="shared" si="18"/>
        <v>880.77150587846882</v>
      </c>
      <c r="AI39" s="126">
        <f t="shared" si="18"/>
        <v>602.0705563963819</v>
      </c>
      <c r="AJ39" s="126">
        <f t="shared" si="18"/>
        <v>0</v>
      </c>
      <c r="AK39" s="126">
        <f t="shared" ref="AK39:BP39" si="19" xml:space="preserve"> AK$32</f>
        <v>0</v>
      </c>
      <c r="AL39" s="126">
        <f t="shared" si="19"/>
        <v>841.68114861422316</v>
      </c>
      <c r="AM39" s="126">
        <f t="shared" si="19"/>
        <v>587.77686698550406</v>
      </c>
      <c r="AN39" s="126">
        <f t="shared" si="19"/>
        <v>0</v>
      </c>
      <c r="AO39" s="126">
        <f t="shared" si="19"/>
        <v>0</v>
      </c>
      <c r="AP39" s="126">
        <f t="shared" si="19"/>
        <v>802.45490264453349</v>
      </c>
      <c r="AQ39" s="126">
        <f t="shared" si="19"/>
        <v>562.35123205680065</v>
      </c>
      <c r="AR39" s="126">
        <f t="shared" si="19"/>
        <v>0</v>
      </c>
      <c r="AS39" s="126">
        <f t="shared" si="19"/>
        <v>0</v>
      </c>
      <c r="AT39" s="126">
        <f t="shared" si="19"/>
        <v>194.26447109657047</v>
      </c>
      <c r="AU39" s="126">
        <f t="shared" si="19"/>
        <v>509.8716646665913</v>
      </c>
      <c r="AV39" s="126">
        <f t="shared" si="19"/>
        <v>0</v>
      </c>
      <c r="AW39" s="126">
        <f t="shared" si="19"/>
        <v>0</v>
      </c>
      <c r="AX39" s="126">
        <f t="shared" si="19"/>
        <v>86.989229457634892</v>
      </c>
      <c r="AY39" s="126">
        <f t="shared" si="19"/>
        <v>473.58640789860783</v>
      </c>
      <c r="AZ39" s="126">
        <f t="shared" si="19"/>
        <v>0</v>
      </c>
      <c r="BA39" s="126">
        <f t="shared" si="19"/>
        <v>390.2181397030335</v>
      </c>
      <c r="BB39" s="126">
        <f t="shared" si="19"/>
        <v>1435.6512324325593</v>
      </c>
      <c r="BC39" s="126">
        <f t="shared" si="19"/>
        <v>1357.0937901152404</v>
      </c>
      <c r="BD39" s="126">
        <f t="shared" si="19"/>
        <v>563.25753514191422</v>
      </c>
      <c r="BE39" s="126">
        <f t="shared" si="19"/>
        <v>707.00829531336717</v>
      </c>
      <c r="BF39" s="126">
        <f t="shared" si="19"/>
        <v>1413.5475852058071</v>
      </c>
      <c r="BG39" s="126">
        <f t="shared" si="19"/>
        <v>1335.8491583318653</v>
      </c>
      <c r="BH39" s="126">
        <f t="shared" si="19"/>
        <v>540.72463656428113</v>
      </c>
      <c r="BI39" s="126">
        <f t="shared" si="19"/>
        <v>695.40838199399286</v>
      </c>
      <c r="BJ39" s="126">
        <f t="shared" si="19"/>
        <v>1393.0354987233625</v>
      </c>
      <c r="BK39" s="126">
        <f t="shared" si="19"/>
        <v>1316.1107371468129</v>
      </c>
      <c r="BL39" s="126">
        <f t="shared" si="19"/>
        <v>525.33992771464625</v>
      </c>
      <c r="BM39" s="126">
        <f t="shared" si="19"/>
        <v>679.40042604640917</v>
      </c>
      <c r="BN39" s="126">
        <f t="shared" si="19"/>
        <v>1373.7998886792036</v>
      </c>
      <c r="BO39" s="126">
        <f t="shared" si="19"/>
        <v>1297.5790502658288</v>
      </c>
      <c r="BP39" s="126">
        <f t="shared" si="19"/>
        <v>511.07844746527121</v>
      </c>
      <c r="BQ39" s="126">
        <f t="shared" ref="BQ39:CV39" si="20" xml:space="preserve"> BQ$32</f>
        <v>664.45425496661596</v>
      </c>
      <c r="BR39" s="126">
        <f t="shared" si="20"/>
        <v>1355.5834072421444</v>
      </c>
      <c r="BS39" s="126">
        <f t="shared" si="20"/>
        <v>1280.0094674001195</v>
      </c>
      <c r="BT39" s="126">
        <f t="shared" si="20"/>
        <v>503.21930263574222</v>
      </c>
      <c r="BU39" s="126">
        <f t="shared" si="20"/>
        <v>644.83721721132542</v>
      </c>
      <c r="BV39" s="126">
        <f t="shared" si="20"/>
        <v>1338.1757166189409</v>
      </c>
      <c r="BW39" s="126">
        <f t="shared" si="20"/>
        <v>816.51624080304998</v>
      </c>
      <c r="BX39" s="126">
        <f t="shared" si="20"/>
        <v>160.02604755377382</v>
      </c>
      <c r="BY39" s="126">
        <f t="shared" si="20"/>
        <v>949.41303948121003</v>
      </c>
      <c r="BZ39" s="126">
        <f t="shared" si="20"/>
        <v>1086.3325759542179</v>
      </c>
      <c r="CA39" s="126">
        <f t="shared" si="20"/>
        <v>150.7157433886625</v>
      </c>
      <c r="CB39" s="126">
        <f t="shared" si="20"/>
        <v>150.71574338866296</v>
      </c>
      <c r="CC39" s="126">
        <f t="shared" si="20"/>
        <v>936.00238397695375</v>
      </c>
      <c r="CD39" s="126">
        <f t="shared" si="20"/>
        <v>1072.2407287262158</v>
      </c>
      <c r="CE39" s="126">
        <f t="shared" si="20"/>
        <v>141.27870627292629</v>
      </c>
      <c r="CF39" s="126">
        <f t="shared" si="20"/>
        <v>141.27870627292654</v>
      </c>
      <c r="CG39" s="126">
        <f t="shared" si="20"/>
        <v>922.48106895818273</v>
      </c>
      <c r="CH39" s="126">
        <f t="shared" si="20"/>
        <v>1058.0416109972491</v>
      </c>
      <c r="CI39" s="126">
        <f t="shared" si="20"/>
        <v>131.71124039696076</v>
      </c>
      <c r="CJ39" s="126">
        <f t="shared" si="20"/>
        <v>131.71124039696107</v>
      </c>
      <c r="CK39" s="126">
        <f t="shared" si="20"/>
        <v>908.84521048990268</v>
      </c>
      <c r="CL39" s="126">
        <f t="shared" si="20"/>
        <v>1043.7313219715606</v>
      </c>
      <c r="CM39" s="126">
        <f t="shared" si="20"/>
        <v>122.00956018022922</v>
      </c>
      <c r="CN39" s="126">
        <f t="shared" si="20"/>
        <v>122.00956018022967</v>
      </c>
      <c r="CO39" s="126">
        <f t="shared" si="20"/>
        <v>895.0908330981855</v>
      </c>
      <c r="CP39" s="126">
        <f t="shared" si="20"/>
        <v>1029.3058693983428</v>
      </c>
      <c r="CQ39" s="126">
        <f t="shared" si="20"/>
        <v>112.16978801393334</v>
      </c>
      <c r="CR39" s="126">
        <f t="shared" si="20"/>
        <v>112.16978801393378</v>
      </c>
      <c r="CS39" s="126">
        <f t="shared" si="20"/>
        <v>881.21386745403402</v>
      </c>
      <c r="CT39" s="126">
        <f t="shared" si="20"/>
        <v>1014.761167255185</v>
      </c>
      <c r="CU39" s="126">
        <f t="shared" si="20"/>
        <v>102.18795194731486</v>
      </c>
      <c r="CV39" s="126">
        <f t="shared" si="20"/>
        <v>102.18795194731544</v>
      </c>
      <c r="CW39" s="126">
        <f t="shared" ref="CW39:EB39" si="21" xml:space="preserve"> CW$32</f>
        <v>867.2101479994825</v>
      </c>
      <c r="CX39" s="126">
        <f t="shared" si="21"/>
        <v>1000.093033373763</v>
      </c>
      <c r="CY39" s="126">
        <f t="shared" si="21"/>
        <v>92.059983316180066</v>
      </c>
      <c r="CZ39" s="126">
        <f t="shared" si="21"/>
        <v>92.059983316180507</v>
      </c>
      <c r="DA39" s="126">
        <f t="shared" si="21"/>
        <v>853.07541051449243</v>
      </c>
      <c r="DB39" s="126">
        <f t="shared" si="21"/>
        <v>985.29718700631338</v>
      </c>
      <c r="DC39" s="126">
        <f t="shared" si="21"/>
        <v>81.781714312201359</v>
      </c>
      <c r="DD39" s="126">
        <f t="shared" si="21"/>
        <v>81.781714312201785</v>
      </c>
      <c r="DE39" s="126">
        <f t="shared" si="21"/>
        <v>838.80528962314838</v>
      </c>
      <c r="DF39" s="126">
        <f t="shared" si="21"/>
        <v>970.36924633142814</v>
      </c>
      <c r="DG39" s="126">
        <f t="shared" si="21"/>
        <v>71.348875491515557</v>
      </c>
      <c r="DH39" s="126">
        <f t="shared" si="21"/>
        <v>13088.132630768036</v>
      </c>
      <c r="DI39" s="126">
        <f t="shared" si="21"/>
        <v>71.348875491506348</v>
      </c>
      <c r="DJ39" s="126">
        <f t="shared" si="21"/>
        <v>1.2681115767918529E-13</v>
      </c>
      <c r="DK39" s="126">
        <f t="shared" si="21"/>
        <v>1.2683525565080345E-13</v>
      </c>
      <c r="DL39" s="126">
        <f t="shared" si="21"/>
        <v>1.2409289774950594E-13</v>
      </c>
      <c r="DM39" s="126">
        <f t="shared" si="21"/>
        <v>1.2549951643450187E-13</v>
      </c>
      <c r="DN39" s="126">
        <f t="shared" si="21"/>
        <v>1.2689469731412828E-13</v>
      </c>
      <c r="DO39" s="126">
        <f t="shared" si="21"/>
        <v>1.2691036099568014E-13</v>
      </c>
      <c r="DP39" s="126">
        <f t="shared" si="21"/>
        <v>1.2555990106193349E-13</v>
      </c>
      <c r="DQ39" s="126">
        <f t="shared" si="21"/>
        <v>1.2557777808979155E-13</v>
      </c>
      <c r="DR39" s="126">
        <f t="shared" si="21"/>
        <v>1.2698707287199795E-13</v>
      </c>
      <c r="DS39" s="126">
        <f t="shared" si="21"/>
        <v>1.2700434308499096E-13</v>
      </c>
      <c r="DT39" s="126">
        <f t="shared" si="21"/>
        <v>1.2427127512637525E-13</v>
      </c>
      <c r="DU39" s="126">
        <f t="shared" si="21"/>
        <v>1.2567431404022499E-13</v>
      </c>
      <c r="DV39" s="126">
        <f t="shared" si="21"/>
        <v>1.2707181740552186E-13</v>
      </c>
      <c r="DW39" s="126">
        <f t="shared" si="21"/>
        <v>1.2709551374427974E-13</v>
      </c>
      <c r="DX39" s="126">
        <f t="shared" si="21"/>
        <v>1.2435771350283177E-13</v>
      </c>
      <c r="DY39" s="126">
        <f t="shared" si="21"/>
        <v>1.2575376749737191E-13</v>
      </c>
      <c r="DZ39" s="126">
        <f t="shared" si="21"/>
        <v>1.2715254561044277E-13</v>
      </c>
      <c r="EA39" s="126">
        <f t="shared" si="21"/>
        <v>1.2717905337922274E-13</v>
      </c>
      <c r="EB39" s="126">
        <f t="shared" si="21"/>
        <v>1.2442922161426396E-13</v>
      </c>
      <c r="EC39" s="126">
        <f t="shared" ref="EC39:FH39" si="22" xml:space="preserve"> EC$32</f>
        <v>1.2582964554894719E-13</v>
      </c>
      <c r="ED39" s="126">
        <f t="shared" si="22"/>
        <v>1.2724170810543003E-13</v>
      </c>
      <c r="EE39" s="126">
        <f t="shared" si="22"/>
        <v>1.272629946470261E-13</v>
      </c>
      <c r="EF39" s="126">
        <f t="shared" si="22"/>
        <v>1.2590075639309364E-13</v>
      </c>
      <c r="EG39" s="126">
        <f t="shared" si="22"/>
        <v>1.2592777056852358E-13</v>
      </c>
      <c r="EH39" s="126">
        <f t="shared" si="22"/>
        <v>1.2732886243611577E-13</v>
      </c>
      <c r="EI39" s="126">
        <f t="shared" si="22"/>
        <v>1.2735376367345454E-13</v>
      </c>
      <c r="EJ39" s="126">
        <f t="shared" si="22"/>
        <v>1.2460249126888813E-13</v>
      </c>
      <c r="EK39" s="126">
        <f t="shared" si="22"/>
        <v>1.2601516937138512E-13</v>
      </c>
      <c r="EL39" s="126">
        <f t="shared" si="22"/>
        <v>1.2742605758830908E-13</v>
      </c>
      <c r="EM39" s="126">
        <f t="shared" si="22"/>
        <v>1.2744131963700059E-13</v>
      </c>
      <c r="EN39" s="126">
        <f t="shared" si="22"/>
        <v>1.2468578643165528E-13</v>
      </c>
      <c r="EO39" s="126">
        <f t="shared" si="22"/>
        <v>1.2608906108653174E-13</v>
      </c>
      <c r="EP39" s="126">
        <f t="shared" si="22"/>
        <v>1.2749313027597964E-13</v>
      </c>
      <c r="EQ39" s="126">
        <f t="shared" si="22"/>
        <v>1.2751682661473754E-13</v>
      </c>
      <c r="ER39" s="126">
        <f t="shared" si="22"/>
        <v>1.2476633128244431E-13</v>
      </c>
      <c r="ES39" s="126">
        <f t="shared" si="22"/>
        <v>1.2618043256225065E-13</v>
      </c>
      <c r="ET39" s="126">
        <f t="shared" si="22"/>
        <v>1.2759434175677601E-13</v>
      </c>
      <c r="EU39" s="126">
        <f t="shared" si="22"/>
        <v>1.2762004625983538E-13</v>
      </c>
      <c r="EV39" s="126">
        <f t="shared" si="22"/>
        <v>1.2624677619896831E-13</v>
      </c>
      <c r="EW39" s="126">
        <f t="shared" si="22"/>
        <v>1.2626266689039765E-13</v>
      </c>
      <c r="EX39" s="126">
        <f t="shared" si="22"/>
        <v>1.2767547159455717E-13</v>
      </c>
      <c r="EY39" s="126">
        <f t="shared" si="22"/>
        <v>1.2769997119903568E-13</v>
      </c>
      <c r="EZ39" s="126">
        <f t="shared" si="22"/>
        <v>1.2494431575760246E-13</v>
      </c>
      <c r="FA39" s="126">
        <f t="shared" si="22"/>
        <v>1.2635125749511647E-13</v>
      </c>
      <c r="FB39" s="126">
        <f t="shared" si="22"/>
        <v>1.2776624062098561E-13</v>
      </c>
      <c r="FC39" s="126">
        <f t="shared" si="22"/>
        <v>1.2778431409969928E-13</v>
      </c>
      <c r="FD39" s="126">
        <f t="shared" si="22"/>
        <v>1.250315399374813E-13</v>
      </c>
      <c r="FE39" s="126">
        <f t="shared" si="22"/>
        <v>1.2644342350540686E-13</v>
      </c>
      <c r="FF39" s="126">
        <f t="shared" si="22"/>
        <v>1.2786022271029654E-13</v>
      </c>
      <c r="FG39" s="126">
        <f t="shared" si="22"/>
        <v>1.2788271415047347E-13</v>
      </c>
      <c r="FH39" s="126">
        <f t="shared" si="22"/>
        <v>1.251203357242048E-13</v>
      </c>
      <c r="FI39" s="126">
        <f t="shared" ref="FI39:GJ39" si="23" xml:space="preserve"> FI$32</f>
        <v>1.2652764416998255E-13</v>
      </c>
      <c r="FJ39" s="126">
        <f t="shared" si="23"/>
        <v>1.2794818030670286E-13</v>
      </c>
      <c r="FK39" s="126">
        <f t="shared" si="23"/>
        <v>1.2796545051969589E-13</v>
      </c>
      <c r="FL39" s="126">
        <f t="shared" si="23"/>
        <v>1.2660034408327193E-13</v>
      </c>
      <c r="FM39" s="126">
        <f t="shared" si="23"/>
        <v>1.266194129129872E-13</v>
      </c>
      <c r="FN39" s="126">
        <f t="shared" si="23"/>
        <v>1.2803935096599164E-13</v>
      </c>
      <c r="FO39" s="126">
        <f t="shared" si="23"/>
        <v>1.2806505546905101E-13</v>
      </c>
      <c r="FP39" s="126">
        <f t="shared" si="23"/>
        <v>1.2531010725069794E-13</v>
      </c>
      <c r="FQ39" s="126">
        <f t="shared" si="23"/>
        <v>1.2672627781284974E-13</v>
      </c>
      <c r="FR39" s="126">
        <f t="shared" si="23"/>
        <v>1.2814096407964827E-13</v>
      </c>
      <c r="FS39" s="126">
        <f t="shared" si="23"/>
        <v>1.2816466041840614E-13</v>
      </c>
      <c r="FT39" s="126">
        <f t="shared" si="23"/>
        <v>1.2540676107164477E-13</v>
      </c>
      <c r="FU39" s="126">
        <f t="shared" si="23"/>
        <v>1.2682043015956881E-13</v>
      </c>
      <c r="FV39" s="126">
        <f t="shared" si="23"/>
        <v>1.2823454453609883E-13</v>
      </c>
      <c r="FW39" s="126">
        <f t="shared" si="23"/>
        <v>1.2825020821765066E-13</v>
      </c>
      <c r="FX39" s="126">
        <f t="shared" si="23"/>
        <v>1.2548573431558907E-13</v>
      </c>
      <c r="FY39" s="126">
        <f t="shared" si="23"/>
        <v>1.2690584262600168E-13</v>
      </c>
      <c r="FZ39" s="126">
        <f t="shared" si="23"/>
        <v>1.2831687927246091E-13</v>
      </c>
      <c r="GA39" s="126">
        <f t="shared" si="23"/>
        <v>1.2834459193982185E-13</v>
      </c>
      <c r="GB39" s="126">
        <f t="shared" si="23"/>
        <v>1.2696463818429038E-13</v>
      </c>
      <c r="GC39" s="126">
        <f t="shared" si="23"/>
        <v>1.2699443323072048E-13</v>
      </c>
      <c r="GD39" s="126">
        <f t="shared" si="23"/>
        <v>1.2841688585467639E-13</v>
      </c>
      <c r="GE39" s="126">
        <f t="shared" si="23"/>
        <v>1.2843736913055183E-13</v>
      </c>
      <c r="GF39" s="126">
        <f t="shared" si="23"/>
        <v>1.2566607620101424E-13</v>
      </c>
      <c r="GG39" s="126">
        <f t="shared" si="23"/>
        <v>1.2707825662801044E-13</v>
      </c>
      <c r="GH39" s="126">
        <f t="shared" si="23"/>
        <v>1.2850444181822242E-13</v>
      </c>
      <c r="GI39" s="126">
        <f t="shared" si="23"/>
        <v>1.2853416264988482E-13</v>
      </c>
      <c r="GJ39" s="126">
        <f t="shared" si="23"/>
        <v>1.2576469453051687E-13</v>
      </c>
    </row>
    <row r="40" spans="1:192" x14ac:dyDescent="0.35">
      <c r="E40" s="12" t="s">
        <v>232</v>
      </c>
      <c r="G40" s="12" t="str">
        <f xml:space="preserve"> SMU</f>
        <v>$ 000s</v>
      </c>
      <c r="H40" s="12">
        <f xml:space="preserve"> SUM(J40:GJ40)</f>
        <v>44635.468185643265</v>
      </c>
      <c r="J40" s="12">
        <f t="shared" ref="J40:AO40" si="24" xml:space="preserve"> IF( J37 = 1, $F34, -1 * J38 * (SUM($F35:$F36)) + J39)</f>
        <v>-1.0000000000000001E-9</v>
      </c>
      <c r="K40" s="12">
        <f t="shared" si="24"/>
        <v>0</v>
      </c>
      <c r="L40" s="12">
        <f t="shared" si="24"/>
        <v>-23386.708851793679</v>
      </c>
      <c r="M40" s="12">
        <f t="shared" si="24"/>
        <v>0</v>
      </c>
      <c r="N40" s="12">
        <f t="shared" si="24"/>
        <v>643.71066364023432</v>
      </c>
      <c r="O40" s="12">
        <f t="shared" si="24"/>
        <v>672.19590553799321</v>
      </c>
      <c r="P40" s="12">
        <f t="shared" si="24"/>
        <v>0</v>
      </c>
      <c r="Q40" s="12">
        <f t="shared" si="24"/>
        <v>42.574278126095464</v>
      </c>
      <c r="R40" s="12">
        <f t="shared" si="24"/>
        <v>990.24732340835953</v>
      </c>
      <c r="S40" s="12">
        <f t="shared" si="24"/>
        <v>658.33841276199291</v>
      </c>
      <c r="T40" s="12">
        <f t="shared" si="24"/>
        <v>0</v>
      </c>
      <c r="U40" s="12">
        <f t="shared" si="24"/>
        <v>20.939697165903592</v>
      </c>
      <c r="V40" s="12">
        <f t="shared" si="24"/>
        <v>974.63618291818784</v>
      </c>
      <c r="W40" s="12">
        <f t="shared" si="24"/>
        <v>644.40050392672129</v>
      </c>
      <c r="X40" s="12">
        <f t="shared" si="24"/>
        <v>0</v>
      </c>
      <c r="Y40" s="12">
        <f t="shared" si="24"/>
        <v>0</v>
      </c>
      <c r="Z40" s="12">
        <f t="shared" si="24"/>
        <v>958.22246640721323</v>
      </c>
      <c r="AA40" s="12">
        <f t="shared" si="24"/>
        <v>630.37884514183952</v>
      </c>
      <c r="AB40" s="12">
        <f t="shared" si="24"/>
        <v>0</v>
      </c>
      <c r="AC40" s="12">
        <f t="shared" si="24"/>
        <v>0</v>
      </c>
      <c r="AD40" s="12">
        <f t="shared" si="24"/>
        <v>919.55061166076109</v>
      </c>
      <c r="AE40" s="12">
        <f t="shared" si="24"/>
        <v>616.27002575427252</v>
      </c>
      <c r="AF40" s="12">
        <f t="shared" si="24"/>
        <v>0</v>
      </c>
      <c r="AG40" s="12">
        <f t="shared" si="24"/>
        <v>0</v>
      </c>
      <c r="AH40" s="12">
        <f t="shared" si="24"/>
        <v>880.77150587846882</v>
      </c>
      <c r="AI40" s="12">
        <f t="shared" si="24"/>
        <v>602.0705563963819</v>
      </c>
      <c r="AJ40" s="12">
        <f t="shared" si="24"/>
        <v>0</v>
      </c>
      <c r="AK40" s="12">
        <f t="shared" si="24"/>
        <v>0</v>
      </c>
      <c r="AL40" s="12">
        <f t="shared" si="24"/>
        <v>841.68114861422316</v>
      </c>
      <c r="AM40" s="12">
        <f t="shared" si="24"/>
        <v>587.77686698550406</v>
      </c>
      <c r="AN40" s="12">
        <f t="shared" si="24"/>
        <v>0</v>
      </c>
      <c r="AO40" s="12">
        <f t="shared" si="24"/>
        <v>0</v>
      </c>
      <c r="AP40" s="12">
        <f t="shared" ref="AP40:BU40" si="25" xml:space="preserve"> IF( AP37 = 1, $F34, -1 * AP38 * (SUM($F35:$F36)) + AP39)</f>
        <v>802.45490264453349</v>
      </c>
      <c r="AQ40" s="12">
        <f t="shared" si="25"/>
        <v>562.35123205680065</v>
      </c>
      <c r="AR40" s="12">
        <f t="shared" si="25"/>
        <v>0</v>
      </c>
      <c r="AS40" s="12">
        <f t="shared" si="25"/>
        <v>0</v>
      </c>
      <c r="AT40" s="12">
        <f t="shared" si="25"/>
        <v>194.26447109657047</v>
      </c>
      <c r="AU40" s="12">
        <f t="shared" si="25"/>
        <v>509.8716646665913</v>
      </c>
      <c r="AV40" s="12">
        <f t="shared" si="25"/>
        <v>0</v>
      </c>
      <c r="AW40" s="12">
        <f t="shared" si="25"/>
        <v>0</v>
      </c>
      <c r="AX40" s="12">
        <f t="shared" si="25"/>
        <v>86.989229457634892</v>
      </c>
      <c r="AY40" s="12">
        <f t="shared" si="25"/>
        <v>473.58640789860783</v>
      </c>
      <c r="AZ40" s="12">
        <f t="shared" si="25"/>
        <v>0</v>
      </c>
      <c r="BA40" s="12">
        <f t="shared" si="25"/>
        <v>390.2181397030335</v>
      </c>
      <c r="BB40" s="12">
        <f t="shared" si="25"/>
        <v>1435.6512324325593</v>
      </c>
      <c r="BC40" s="12">
        <f t="shared" si="25"/>
        <v>1357.0937901152404</v>
      </c>
      <c r="BD40" s="12">
        <f t="shared" si="25"/>
        <v>563.25753514191422</v>
      </c>
      <c r="BE40" s="12">
        <f t="shared" si="25"/>
        <v>707.00829531336717</v>
      </c>
      <c r="BF40" s="12">
        <f t="shared" si="25"/>
        <v>1413.5475852058071</v>
      </c>
      <c r="BG40" s="12">
        <f t="shared" si="25"/>
        <v>1335.8491583318653</v>
      </c>
      <c r="BH40" s="12">
        <f t="shared" si="25"/>
        <v>540.72463656428113</v>
      </c>
      <c r="BI40" s="12">
        <f t="shared" si="25"/>
        <v>695.40838199399286</v>
      </c>
      <c r="BJ40" s="12">
        <f t="shared" si="25"/>
        <v>1393.0354987233625</v>
      </c>
      <c r="BK40" s="12">
        <f t="shared" si="25"/>
        <v>1316.1107371468129</v>
      </c>
      <c r="BL40" s="12">
        <f t="shared" si="25"/>
        <v>525.33992771464625</v>
      </c>
      <c r="BM40" s="12">
        <f t="shared" si="25"/>
        <v>679.40042604640917</v>
      </c>
      <c r="BN40" s="12">
        <f t="shared" si="25"/>
        <v>1373.7998886792036</v>
      </c>
      <c r="BO40" s="12">
        <f t="shared" si="25"/>
        <v>1297.5790502658288</v>
      </c>
      <c r="BP40" s="12">
        <f t="shared" si="25"/>
        <v>511.07844746527121</v>
      </c>
      <c r="BQ40" s="12">
        <f t="shared" si="25"/>
        <v>664.45425496661596</v>
      </c>
      <c r="BR40" s="12">
        <f t="shared" si="25"/>
        <v>1355.5834072421444</v>
      </c>
      <c r="BS40" s="12">
        <f t="shared" si="25"/>
        <v>1280.0094674001195</v>
      </c>
      <c r="BT40" s="12">
        <f t="shared" si="25"/>
        <v>503.21930263574222</v>
      </c>
      <c r="BU40" s="12">
        <f t="shared" si="25"/>
        <v>644.83721721132542</v>
      </c>
      <c r="BV40" s="12">
        <f t="shared" ref="BV40:DA40" si="26" xml:space="preserve"> IF( BV37 = 1, $F34, -1 * BV38 * (SUM($F35:$F36)) + BV39)</f>
        <v>1338.1757166189409</v>
      </c>
      <c r="BW40" s="12">
        <f t="shared" si="26"/>
        <v>816.51624080304998</v>
      </c>
      <c r="BX40" s="12">
        <f t="shared" si="26"/>
        <v>160.02604755377382</v>
      </c>
      <c r="BY40" s="12">
        <f t="shared" si="26"/>
        <v>949.41303948121003</v>
      </c>
      <c r="BZ40" s="12">
        <f t="shared" si="26"/>
        <v>1086.3325759542179</v>
      </c>
      <c r="CA40" s="12">
        <f t="shared" si="26"/>
        <v>150.7157433886625</v>
      </c>
      <c r="CB40" s="12">
        <f t="shared" si="26"/>
        <v>150.71574338866296</v>
      </c>
      <c r="CC40" s="12">
        <f t="shared" si="26"/>
        <v>936.00238397695375</v>
      </c>
      <c r="CD40" s="12">
        <f t="shared" si="26"/>
        <v>1072.2407287262158</v>
      </c>
      <c r="CE40" s="12">
        <f t="shared" si="26"/>
        <v>141.27870627292629</v>
      </c>
      <c r="CF40" s="12">
        <f t="shared" si="26"/>
        <v>141.27870627292654</v>
      </c>
      <c r="CG40" s="12">
        <f t="shared" si="26"/>
        <v>922.48106895818273</v>
      </c>
      <c r="CH40" s="12">
        <f t="shared" si="26"/>
        <v>1058.0416109972491</v>
      </c>
      <c r="CI40" s="12">
        <f t="shared" si="26"/>
        <v>131.71124039696076</v>
      </c>
      <c r="CJ40" s="12">
        <f t="shared" si="26"/>
        <v>131.71124039696107</v>
      </c>
      <c r="CK40" s="12">
        <f t="shared" si="26"/>
        <v>908.84521048990268</v>
      </c>
      <c r="CL40" s="12">
        <f t="shared" si="26"/>
        <v>1043.7313219715606</v>
      </c>
      <c r="CM40" s="12">
        <f t="shared" si="26"/>
        <v>122.00956018022922</v>
      </c>
      <c r="CN40" s="12">
        <f t="shared" si="26"/>
        <v>122.00956018022967</v>
      </c>
      <c r="CO40" s="12">
        <f t="shared" si="26"/>
        <v>895.0908330981855</v>
      </c>
      <c r="CP40" s="12">
        <f t="shared" si="26"/>
        <v>1029.3058693983428</v>
      </c>
      <c r="CQ40" s="12">
        <f t="shared" si="26"/>
        <v>112.16978801393334</v>
      </c>
      <c r="CR40" s="12">
        <f t="shared" si="26"/>
        <v>112.16978801393378</v>
      </c>
      <c r="CS40" s="12">
        <f t="shared" si="26"/>
        <v>881.21386745403402</v>
      </c>
      <c r="CT40" s="12">
        <f t="shared" si="26"/>
        <v>1014.761167255185</v>
      </c>
      <c r="CU40" s="12">
        <f t="shared" si="26"/>
        <v>102.18795194731486</v>
      </c>
      <c r="CV40" s="12">
        <f t="shared" si="26"/>
        <v>102.18795194731544</v>
      </c>
      <c r="CW40" s="12">
        <f t="shared" si="26"/>
        <v>867.2101479994825</v>
      </c>
      <c r="CX40" s="12">
        <f t="shared" si="26"/>
        <v>1000.093033373763</v>
      </c>
      <c r="CY40" s="12">
        <f t="shared" si="26"/>
        <v>92.059983316180066</v>
      </c>
      <c r="CZ40" s="12">
        <f t="shared" si="26"/>
        <v>92.059983316180507</v>
      </c>
      <c r="DA40" s="12">
        <f t="shared" si="26"/>
        <v>853.07541051449243</v>
      </c>
      <c r="DB40" s="12">
        <f t="shared" ref="DB40:EG40" si="27" xml:space="preserve"> IF( DB37 = 1, $F34, -1 * DB38 * (SUM($F35:$F36)) + DB39)</f>
        <v>985.29718700631338</v>
      </c>
      <c r="DC40" s="12">
        <f t="shared" si="27"/>
        <v>81.781714312201359</v>
      </c>
      <c r="DD40" s="12">
        <f t="shared" si="27"/>
        <v>81.781714312201785</v>
      </c>
      <c r="DE40" s="12">
        <f t="shared" si="27"/>
        <v>838.80528962314838</v>
      </c>
      <c r="DF40" s="12">
        <f t="shared" si="27"/>
        <v>970.36924633142814</v>
      </c>
      <c r="DG40" s="12">
        <f t="shared" si="27"/>
        <v>71.348875491515557</v>
      </c>
      <c r="DH40" s="12">
        <f t="shared" si="27"/>
        <v>13088.132630768036</v>
      </c>
      <c r="DI40" s="12">
        <f t="shared" si="27"/>
        <v>71.348875491506348</v>
      </c>
      <c r="DJ40" s="12">
        <f t="shared" si="27"/>
        <v>1.2681115767918529E-13</v>
      </c>
      <c r="DK40" s="12">
        <f t="shared" si="27"/>
        <v>1.2683525565080345E-13</v>
      </c>
      <c r="DL40" s="12">
        <f t="shared" si="27"/>
        <v>1.2409289774950594E-13</v>
      </c>
      <c r="DM40" s="12">
        <f t="shared" si="27"/>
        <v>1.2549951643450187E-13</v>
      </c>
      <c r="DN40" s="12">
        <f t="shared" si="27"/>
        <v>1.2689469731412828E-13</v>
      </c>
      <c r="DO40" s="12">
        <f t="shared" si="27"/>
        <v>1.2691036099568014E-13</v>
      </c>
      <c r="DP40" s="12">
        <f t="shared" si="27"/>
        <v>1.2555990106193349E-13</v>
      </c>
      <c r="DQ40" s="12">
        <f t="shared" si="27"/>
        <v>1.2557777808979155E-13</v>
      </c>
      <c r="DR40" s="12">
        <f t="shared" si="27"/>
        <v>1.2698707287199795E-13</v>
      </c>
      <c r="DS40" s="12">
        <f t="shared" si="27"/>
        <v>1.2700434308499096E-13</v>
      </c>
      <c r="DT40" s="12">
        <f t="shared" si="27"/>
        <v>1.2427127512637525E-13</v>
      </c>
      <c r="DU40" s="12">
        <f t="shared" si="27"/>
        <v>1.2567431404022499E-13</v>
      </c>
      <c r="DV40" s="12">
        <f t="shared" si="27"/>
        <v>1.2707181740552186E-13</v>
      </c>
      <c r="DW40" s="12">
        <f t="shared" si="27"/>
        <v>1.2709551374427974E-13</v>
      </c>
      <c r="DX40" s="12">
        <f t="shared" si="27"/>
        <v>1.2435771350283177E-13</v>
      </c>
      <c r="DY40" s="12">
        <f t="shared" si="27"/>
        <v>1.2575376749737191E-13</v>
      </c>
      <c r="DZ40" s="12">
        <f t="shared" si="27"/>
        <v>1.2715254561044277E-13</v>
      </c>
      <c r="EA40" s="12">
        <f t="shared" si="27"/>
        <v>1.2717905337922274E-13</v>
      </c>
      <c r="EB40" s="12">
        <f t="shared" si="27"/>
        <v>1.2442922161426396E-13</v>
      </c>
      <c r="EC40" s="12">
        <f t="shared" si="27"/>
        <v>1.2582964554894719E-13</v>
      </c>
      <c r="ED40" s="12">
        <f t="shared" si="27"/>
        <v>1.2724170810543003E-13</v>
      </c>
      <c r="EE40" s="12">
        <f t="shared" si="27"/>
        <v>1.272629946470261E-13</v>
      </c>
      <c r="EF40" s="12">
        <f t="shared" si="27"/>
        <v>1.2590075639309364E-13</v>
      </c>
      <c r="EG40" s="12">
        <f t="shared" si="27"/>
        <v>1.2592777056852358E-13</v>
      </c>
      <c r="EH40" s="12">
        <f t="shared" ref="EH40:FM40" si="28" xml:space="preserve"> IF( EH37 = 1, $F34, -1 * EH38 * (SUM($F35:$F36)) + EH39)</f>
        <v>1.2732886243611577E-13</v>
      </c>
      <c r="EI40" s="12">
        <f t="shared" si="28"/>
        <v>1.2735376367345454E-13</v>
      </c>
      <c r="EJ40" s="12">
        <f t="shared" si="28"/>
        <v>1.2460249126888813E-13</v>
      </c>
      <c r="EK40" s="12">
        <f t="shared" si="28"/>
        <v>1.2601516937138512E-13</v>
      </c>
      <c r="EL40" s="12">
        <f t="shared" si="28"/>
        <v>1.2742605758830908E-13</v>
      </c>
      <c r="EM40" s="12">
        <f t="shared" si="28"/>
        <v>1.2744131963700059E-13</v>
      </c>
      <c r="EN40" s="12">
        <f t="shared" si="28"/>
        <v>1.2468578643165528E-13</v>
      </c>
      <c r="EO40" s="12">
        <f t="shared" si="28"/>
        <v>1.2608906108653174E-13</v>
      </c>
      <c r="EP40" s="12">
        <f t="shared" si="28"/>
        <v>1.2749313027597964E-13</v>
      </c>
      <c r="EQ40" s="12">
        <f t="shared" si="28"/>
        <v>1.2751682661473754E-13</v>
      </c>
      <c r="ER40" s="12">
        <f t="shared" si="28"/>
        <v>1.2476633128244431E-13</v>
      </c>
      <c r="ES40" s="12">
        <f t="shared" si="28"/>
        <v>1.2618043256225065E-13</v>
      </c>
      <c r="ET40" s="12">
        <f t="shared" si="28"/>
        <v>1.2759434175677601E-13</v>
      </c>
      <c r="EU40" s="12">
        <f t="shared" si="28"/>
        <v>1.2762004625983538E-13</v>
      </c>
      <c r="EV40" s="12">
        <f t="shared" si="28"/>
        <v>1.2624677619896831E-13</v>
      </c>
      <c r="EW40" s="12">
        <f t="shared" si="28"/>
        <v>1.2626266689039765E-13</v>
      </c>
      <c r="EX40" s="12">
        <f t="shared" si="28"/>
        <v>1.2767547159455717E-13</v>
      </c>
      <c r="EY40" s="12">
        <f t="shared" si="28"/>
        <v>1.2769997119903568E-13</v>
      </c>
      <c r="EZ40" s="12">
        <f t="shared" si="28"/>
        <v>1.2494431575760246E-13</v>
      </c>
      <c r="FA40" s="12">
        <f t="shared" si="28"/>
        <v>1.2635125749511647E-13</v>
      </c>
      <c r="FB40" s="12">
        <f t="shared" si="28"/>
        <v>1.2776624062098561E-13</v>
      </c>
      <c r="FC40" s="12">
        <f t="shared" si="28"/>
        <v>1.2778431409969928E-13</v>
      </c>
      <c r="FD40" s="12">
        <f t="shared" si="28"/>
        <v>1.250315399374813E-13</v>
      </c>
      <c r="FE40" s="12">
        <f t="shared" si="28"/>
        <v>1.2644342350540686E-13</v>
      </c>
      <c r="FF40" s="12">
        <f t="shared" si="28"/>
        <v>1.2786022271029654E-13</v>
      </c>
      <c r="FG40" s="12">
        <f t="shared" si="28"/>
        <v>1.2788271415047347E-13</v>
      </c>
      <c r="FH40" s="12">
        <f t="shared" si="28"/>
        <v>1.251203357242048E-13</v>
      </c>
      <c r="FI40" s="12">
        <f t="shared" si="28"/>
        <v>1.2652764416998255E-13</v>
      </c>
      <c r="FJ40" s="12">
        <f t="shared" si="28"/>
        <v>1.2794818030670286E-13</v>
      </c>
      <c r="FK40" s="12">
        <f t="shared" si="28"/>
        <v>1.2796545051969589E-13</v>
      </c>
      <c r="FL40" s="12">
        <f t="shared" si="28"/>
        <v>1.2660034408327193E-13</v>
      </c>
      <c r="FM40" s="12">
        <f t="shared" si="28"/>
        <v>1.266194129129872E-13</v>
      </c>
      <c r="FN40" s="12">
        <f t="shared" ref="FN40:GJ40" si="29" xml:space="preserve"> IF( FN37 = 1, $F34, -1 * FN38 * (SUM($F35:$F36)) + FN39)</f>
        <v>1.2803935096599164E-13</v>
      </c>
      <c r="FO40" s="12">
        <f t="shared" si="29"/>
        <v>1.2806505546905101E-13</v>
      </c>
      <c r="FP40" s="12">
        <f t="shared" si="29"/>
        <v>1.2531010725069794E-13</v>
      </c>
      <c r="FQ40" s="12">
        <f t="shared" si="29"/>
        <v>1.2672627781284974E-13</v>
      </c>
      <c r="FR40" s="12">
        <f t="shared" si="29"/>
        <v>1.2814096407964827E-13</v>
      </c>
      <c r="FS40" s="12">
        <f t="shared" si="29"/>
        <v>1.2816466041840614E-13</v>
      </c>
      <c r="FT40" s="12">
        <f t="shared" si="29"/>
        <v>1.2540676107164477E-13</v>
      </c>
      <c r="FU40" s="12">
        <f t="shared" si="29"/>
        <v>1.2682043015956881E-13</v>
      </c>
      <c r="FV40" s="12">
        <f t="shared" si="29"/>
        <v>1.2823454453609883E-13</v>
      </c>
      <c r="FW40" s="12">
        <f t="shared" si="29"/>
        <v>1.2825020821765066E-13</v>
      </c>
      <c r="FX40" s="12">
        <f t="shared" si="29"/>
        <v>1.2548573431558907E-13</v>
      </c>
      <c r="FY40" s="12">
        <f t="shared" si="29"/>
        <v>1.2690584262600168E-13</v>
      </c>
      <c r="FZ40" s="12">
        <f t="shared" si="29"/>
        <v>1.2831687927246091E-13</v>
      </c>
      <c r="GA40" s="12">
        <f t="shared" si="29"/>
        <v>1.2834459193982185E-13</v>
      </c>
      <c r="GB40" s="12">
        <f t="shared" si="29"/>
        <v>1.2696463818429038E-13</v>
      </c>
      <c r="GC40" s="12">
        <f t="shared" si="29"/>
        <v>1.2699443323072048E-13</v>
      </c>
      <c r="GD40" s="12">
        <f t="shared" si="29"/>
        <v>1.2841688585467639E-13</v>
      </c>
      <c r="GE40" s="12">
        <f t="shared" si="29"/>
        <v>1.2843736913055183E-13</v>
      </c>
      <c r="GF40" s="12">
        <f t="shared" si="29"/>
        <v>1.2566607620101424E-13</v>
      </c>
      <c r="GG40" s="12">
        <f t="shared" si="29"/>
        <v>1.2707825662801044E-13</v>
      </c>
      <c r="GH40" s="12">
        <f t="shared" si="29"/>
        <v>1.2850444181822242E-13</v>
      </c>
      <c r="GI40" s="12">
        <f t="shared" si="29"/>
        <v>1.2853416264988482E-13</v>
      </c>
      <c r="GJ40" s="12">
        <f t="shared" si="29"/>
        <v>1.2576469453051687E-13</v>
      </c>
    </row>
    <row r="42" spans="1:192" x14ac:dyDescent="0.35">
      <c r="E42" s="531" t="str">
        <f xml:space="preserve"> Time!E$25</f>
        <v>Model period ending</v>
      </c>
      <c r="F42" s="531">
        <f xml:space="preserve"> Time!F$25</f>
        <v>0</v>
      </c>
      <c r="G42" s="531" t="str">
        <f xml:space="preserve"> Time!G$25</f>
        <v>date</v>
      </c>
      <c r="H42" s="531">
        <f xml:space="preserve"> Time!H$25</f>
        <v>0</v>
      </c>
      <c r="I42" s="531">
        <f xml:space="preserve"> Time!I$25</f>
        <v>0</v>
      </c>
      <c r="J42" s="531">
        <f xml:space="preserve"> Time!J$25</f>
        <v>44104</v>
      </c>
      <c r="K42" s="531">
        <f xml:space="preserve"> Time!K$25</f>
        <v>44196</v>
      </c>
      <c r="L42" s="531">
        <f xml:space="preserve"> Time!L$25</f>
        <v>44286</v>
      </c>
      <c r="M42" s="531">
        <f xml:space="preserve"> Time!M$25</f>
        <v>44377</v>
      </c>
      <c r="N42" s="531">
        <f xml:space="preserve"> Time!N$25</f>
        <v>44469</v>
      </c>
      <c r="O42" s="531">
        <f xml:space="preserve"> Time!O$25</f>
        <v>44561</v>
      </c>
      <c r="P42" s="531">
        <f xml:space="preserve"> Time!P$25</f>
        <v>44651</v>
      </c>
      <c r="Q42" s="531">
        <f xml:space="preserve"> Time!Q$25</f>
        <v>44742</v>
      </c>
      <c r="R42" s="531">
        <f xml:space="preserve"> Time!R$25</f>
        <v>44834</v>
      </c>
      <c r="S42" s="531">
        <f xml:space="preserve"> Time!S$25</f>
        <v>44926</v>
      </c>
      <c r="T42" s="531">
        <f xml:space="preserve"> Time!T$25</f>
        <v>45016</v>
      </c>
      <c r="U42" s="531">
        <f xml:space="preserve"> Time!U$25</f>
        <v>45107</v>
      </c>
      <c r="V42" s="531">
        <f xml:space="preserve"> Time!V$25</f>
        <v>45199</v>
      </c>
      <c r="W42" s="531">
        <f xml:space="preserve"> Time!W$25</f>
        <v>45291</v>
      </c>
      <c r="X42" s="531">
        <f xml:space="preserve"> Time!X$25</f>
        <v>45382</v>
      </c>
      <c r="Y42" s="531">
        <f xml:space="preserve"> Time!Y$25</f>
        <v>45473</v>
      </c>
      <c r="Z42" s="531">
        <f xml:space="preserve"> Time!Z$25</f>
        <v>45565</v>
      </c>
      <c r="AA42" s="531">
        <f xml:space="preserve"> Time!AA$25</f>
        <v>45657</v>
      </c>
      <c r="AB42" s="531">
        <f xml:space="preserve"> Time!AB$25</f>
        <v>45747</v>
      </c>
      <c r="AC42" s="531">
        <f xml:space="preserve"> Time!AC$25</f>
        <v>45838</v>
      </c>
      <c r="AD42" s="531">
        <f xml:space="preserve"> Time!AD$25</f>
        <v>45930</v>
      </c>
      <c r="AE42" s="531">
        <f xml:space="preserve"> Time!AE$25</f>
        <v>46022</v>
      </c>
      <c r="AF42" s="531">
        <f xml:space="preserve"> Time!AF$25</f>
        <v>46112</v>
      </c>
      <c r="AG42" s="531">
        <f xml:space="preserve"> Time!AG$25</f>
        <v>46203</v>
      </c>
      <c r="AH42" s="531">
        <f xml:space="preserve"> Time!AH$25</f>
        <v>46295</v>
      </c>
      <c r="AI42" s="531">
        <f xml:space="preserve"> Time!AI$25</f>
        <v>46387</v>
      </c>
      <c r="AJ42" s="531">
        <f xml:space="preserve"> Time!AJ$25</f>
        <v>46477</v>
      </c>
      <c r="AK42" s="531">
        <f xml:space="preserve"> Time!AK$25</f>
        <v>46568</v>
      </c>
      <c r="AL42" s="531">
        <f xml:space="preserve"> Time!AL$25</f>
        <v>46660</v>
      </c>
      <c r="AM42" s="531">
        <f xml:space="preserve"> Time!AM$25</f>
        <v>46752</v>
      </c>
      <c r="AN42" s="531">
        <f xml:space="preserve"> Time!AN$25</f>
        <v>46843</v>
      </c>
      <c r="AO42" s="531">
        <f xml:space="preserve"> Time!AO$25</f>
        <v>46934</v>
      </c>
      <c r="AP42" s="531">
        <f xml:space="preserve"> Time!AP$25</f>
        <v>47026</v>
      </c>
      <c r="AQ42" s="531">
        <f xml:space="preserve"> Time!AQ$25</f>
        <v>47118</v>
      </c>
      <c r="AR42" s="531">
        <f xml:space="preserve"> Time!AR$25</f>
        <v>47208</v>
      </c>
      <c r="AS42" s="531">
        <f xml:space="preserve"> Time!AS$25</f>
        <v>47299</v>
      </c>
      <c r="AT42" s="531">
        <f xml:space="preserve"> Time!AT$25</f>
        <v>47391</v>
      </c>
      <c r="AU42" s="531">
        <f xml:space="preserve"> Time!AU$25</f>
        <v>47483</v>
      </c>
      <c r="AV42" s="531">
        <f xml:space="preserve"> Time!AV$25</f>
        <v>47573</v>
      </c>
      <c r="AW42" s="531">
        <f xml:space="preserve"> Time!AW$25</f>
        <v>47664</v>
      </c>
      <c r="AX42" s="531">
        <f xml:space="preserve"> Time!AX$25</f>
        <v>47756</v>
      </c>
      <c r="AY42" s="531">
        <f xml:space="preserve"> Time!AY$25</f>
        <v>47848</v>
      </c>
      <c r="AZ42" s="531">
        <f xml:space="preserve"> Time!AZ$25</f>
        <v>47938</v>
      </c>
      <c r="BA42" s="531">
        <f xml:space="preserve"> Time!BA$25</f>
        <v>48029</v>
      </c>
      <c r="BB42" s="531">
        <f xml:space="preserve"> Time!BB$25</f>
        <v>48121</v>
      </c>
      <c r="BC42" s="531">
        <f xml:space="preserve"> Time!BC$25</f>
        <v>48213</v>
      </c>
      <c r="BD42" s="531">
        <f xml:space="preserve"> Time!BD$25</f>
        <v>48304</v>
      </c>
      <c r="BE42" s="531">
        <f xml:space="preserve"> Time!BE$25</f>
        <v>48395</v>
      </c>
      <c r="BF42" s="531">
        <f xml:space="preserve"> Time!BF$25</f>
        <v>48487</v>
      </c>
      <c r="BG42" s="531">
        <f xml:space="preserve"> Time!BG$25</f>
        <v>48579</v>
      </c>
      <c r="BH42" s="531">
        <f xml:space="preserve"> Time!BH$25</f>
        <v>48669</v>
      </c>
      <c r="BI42" s="531">
        <f xml:space="preserve"> Time!BI$25</f>
        <v>48760</v>
      </c>
      <c r="BJ42" s="531">
        <f xml:space="preserve"> Time!BJ$25</f>
        <v>48852</v>
      </c>
      <c r="BK42" s="531">
        <f xml:space="preserve"> Time!BK$25</f>
        <v>48944</v>
      </c>
      <c r="BL42" s="531">
        <f xml:space="preserve"> Time!BL$25</f>
        <v>49034</v>
      </c>
      <c r="BM42" s="531">
        <f xml:space="preserve"> Time!BM$25</f>
        <v>49125</v>
      </c>
      <c r="BN42" s="531">
        <f xml:space="preserve"> Time!BN$25</f>
        <v>49217</v>
      </c>
      <c r="BO42" s="531">
        <f xml:space="preserve"> Time!BO$25</f>
        <v>49309</v>
      </c>
      <c r="BP42" s="531">
        <f xml:space="preserve"> Time!BP$25</f>
        <v>49399</v>
      </c>
      <c r="BQ42" s="531">
        <f xml:space="preserve"> Time!BQ$25</f>
        <v>49490</v>
      </c>
      <c r="BR42" s="531">
        <f xml:space="preserve"> Time!BR$25</f>
        <v>49582</v>
      </c>
      <c r="BS42" s="531">
        <f xml:space="preserve"> Time!BS$25</f>
        <v>49674</v>
      </c>
      <c r="BT42" s="531">
        <f xml:space="preserve"> Time!BT$25</f>
        <v>49765</v>
      </c>
      <c r="BU42" s="531">
        <f xml:space="preserve"> Time!BU$25</f>
        <v>49856</v>
      </c>
      <c r="BV42" s="531">
        <f xml:space="preserve"> Time!BV$25</f>
        <v>49948</v>
      </c>
      <c r="BW42" s="531">
        <f xml:space="preserve"> Time!BW$25</f>
        <v>50040</v>
      </c>
      <c r="BX42" s="531">
        <f xml:space="preserve"> Time!BX$25</f>
        <v>50130</v>
      </c>
      <c r="BY42" s="531">
        <f xml:space="preserve"> Time!BY$25</f>
        <v>50221</v>
      </c>
      <c r="BZ42" s="531">
        <f xml:space="preserve"> Time!BZ$25</f>
        <v>50313</v>
      </c>
      <c r="CA42" s="531">
        <f xml:space="preserve"> Time!CA$25</f>
        <v>50405</v>
      </c>
      <c r="CB42" s="531">
        <f xml:space="preserve"> Time!CB$25</f>
        <v>50495</v>
      </c>
      <c r="CC42" s="531">
        <f xml:space="preserve"> Time!CC$25</f>
        <v>50586</v>
      </c>
      <c r="CD42" s="531">
        <f xml:space="preserve"> Time!CD$25</f>
        <v>50678</v>
      </c>
      <c r="CE42" s="531">
        <f xml:space="preserve"> Time!CE$25</f>
        <v>50770</v>
      </c>
      <c r="CF42" s="531">
        <f xml:space="preserve"> Time!CF$25</f>
        <v>50860</v>
      </c>
      <c r="CG42" s="531">
        <f xml:space="preserve"> Time!CG$25</f>
        <v>50951</v>
      </c>
      <c r="CH42" s="531">
        <f xml:space="preserve"> Time!CH$25</f>
        <v>51043</v>
      </c>
      <c r="CI42" s="531">
        <f xml:space="preserve"> Time!CI$25</f>
        <v>51135</v>
      </c>
      <c r="CJ42" s="531">
        <f xml:space="preserve"> Time!CJ$25</f>
        <v>51226</v>
      </c>
      <c r="CK42" s="531">
        <f xml:space="preserve"> Time!CK$25</f>
        <v>51317</v>
      </c>
      <c r="CL42" s="531">
        <f xml:space="preserve"> Time!CL$25</f>
        <v>51409</v>
      </c>
      <c r="CM42" s="531">
        <f xml:space="preserve"> Time!CM$25</f>
        <v>51501</v>
      </c>
      <c r="CN42" s="531">
        <f xml:space="preserve"> Time!CN$25</f>
        <v>51591</v>
      </c>
      <c r="CO42" s="531">
        <f xml:space="preserve"> Time!CO$25</f>
        <v>51682</v>
      </c>
      <c r="CP42" s="531">
        <f xml:space="preserve"> Time!CP$25</f>
        <v>51774</v>
      </c>
      <c r="CQ42" s="531">
        <f xml:space="preserve"> Time!CQ$25</f>
        <v>51866</v>
      </c>
      <c r="CR42" s="531">
        <f xml:space="preserve"> Time!CR$25</f>
        <v>51956</v>
      </c>
      <c r="CS42" s="531">
        <f xml:space="preserve"> Time!CS$25</f>
        <v>52047</v>
      </c>
      <c r="CT42" s="531">
        <f xml:space="preserve"> Time!CT$25</f>
        <v>52139</v>
      </c>
      <c r="CU42" s="531">
        <f xml:space="preserve"> Time!CU$25</f>
        <v>52231</v>
      </c>
      <c r="CV42" s="531">
        <f xml:space="preserve"> Time!CV$25</f>
        <v>52321</v>
      </c>
      <c r="CW42" s="531">
        <f xml:space="preserve"> Time!CW$25</f>
        <v>52412</v>
      </c>
      <c r="CX42" s="531">
        <f xml:space="preserve"> Time!CX$25</f>
        <v>52504</v>
      </c>
      <c r="CY42" s="531">
        <f xml:space="preserve"> Time!CY$25</f>
        <v>52596</v>
      </c>
      <c r="CZ42" s="531">
        <f xml:space="preserve"> Time!CZ$25</f>
        <v>52687</v>
      </c>
      <c r="DA42" s="531">
        <f xml:space="preserve"> Time!DA$25</f>
        <v>52778</v>
      </c>
      <c r="DB42" s="531">
        <f xml:space="preserve"> Time!DB$25</f>
        <v>52870</v>
      </c>
      <c r="DC42" s="531">
        <f xml:space="preserve"> Time!DC$25</f>
        <v>52962</v>
      </c>
      <c r="DD42" s="531">
        <f xml:space="preserve"> Time!DD$25</f>
        <v>53052</v>
      </c>
      <c r="DE42" s="531">
        <f xml:space="preserve"> Time!DE$25</f>
        <v>53143</v>
      </c>
      <c r="DF42" s="531">
        <f xml:space="preserve"> Time!DF$25</f>
        <v>53235</v>
      </c>
      <c r="DG42" s="531">
        <f xml:space="preserve"> Time!DG$25</f>
        <v>53327</v>
      </c>
      <c r="DH42" s="531">
        <f xml:space="preserve"> Time!DH$25</f>
        <v>53417</v>
      </c>
      <c r="DI42" s="531">
        <f xml:space="preserve"> Time!DI$25</f>
        <v>53508</v>
      </c>
      <c r="DJ42" s="531">
        <f xml:space="preserve"> Time!DJ$25</f>
        <v>53600</v>
      </c>
      <c r="DK42" s="531">
        <f xml:space="preserve"> Time!DK$25</f>
        <v>53692</v>
      </c>
      <c r="DL42" s="531">
        <f xml:space="preserve"> Time!DL$25</f>
        <v>53782</v>
      </c>
      <c r="DM42" s="531">
        <f xml:space="preserve"> Time!DM$25</f>
        <v>53873</v>
      </c>
      <c r="DN42" s="531">
        <f xml:space="preserve"> Time!DN$25</f>
        <v>53965</v>
      </c>
      <c r="DO42" s="531">
        <f xml:space="preserve"> Time!DO$25</f>
        <v>54057</v>
      </c>
      <c r="DP42" s="531">
        <f xml:space="preserve"> Time!DP$25</f>
        <v>54148</v>
      </c>
      <c r="DQ42" s="531">
        <f xml:space="preserve"> Time!DQ$25</f>
        <v>54239</v>
      </c>
      <c r="DR42" s="531">
        <f xml:space="preserve"> Time!DR$25</f>
        <v>54331</v>
      </c>
      <c r="DS42" s="531">
        <f xml:space="preserve"> Time!DS$25</f>
        <v>54423</v>
      </c>
      <c r="DT42" s="531">
        <f xml:space="preserve"> Time!DT$25</f>
        <v>54513</v>
      </c>
      <c r="DU42" s="531">
        <f xml:space="preserve"> Time!DU$25</f>
        <v>54604</v>
      </c>
      <c r="DV42" s="531">
        <f xml:space="preserve"> Time!DV$25</f>
        <v>54696</v>
      </c>
      <c r="DW42" s="531">
        <f xml:space="preserve"> Time!DW$25</f>
        <v>54788</v>
      </c>
      <c r="DX42" s="531">
        <f xml:space="preserve"> Time!DX$25</f>
        <v>54878</v>
      </c>
      <c r="DY42" s="531">
        <f xml:space="preserve"> Time!DY$25</f>
        <v>54969</v>
      </c>
      <c r="DZ42" s="531">
        <f xml:space="preserve"> Time!DZ$25</f>
        <v>55061</v>
      </c>
      <c r="EA42" s="531">
        <f xml:space="preserve"> Time!EA$25</f>
        <v>55153</v>
      </c>
      <c r="EB42" s="531">
        <f xml:space="preserve"> Time!EB$25</f>
        <v>55243</v>
      </c>
      <c r="EC42" s="531">
        <f xml:space="preserve"> Time!EC$25</f>
        <v>55334</v>
      </c>
      <c r="ED42" s="531">
        <f xml:space="preserve"> Time!ED$25</f>
        <v>55426</v>
      </c>
      <c r="EE42" s="531">
        <f xml:space="preserve"> Time!EE$25</f>
        <v>55518</v>
      </c>
      <c r="EF42" s="531">
        <f xml:space="preserve"> Time!EF$25</f>
        <v>55609</v>
      </c>
      <c r="EG42" s="531">
        <f xml:space="preserve"> Time!EG$25</f>
        <v>55700</v>
      </c>
      <c r="EH42" s="531">
        <f xml:space="preserve"> Time!EH$25</f>
        <v>55792</v>
      </c>
      <c r="EI42" s="531">
        <f xml:space="preserve"> Time!EI$25</f>
        <v>55884</v>
      </c>
      <c r="EJ42" s="531">
        <f xml:space="preserve"> Time!EJ$25</f>
        <v>55974</v>
      </c>
      <c r="EK42" s="531">
        <f xml:space="preserve"> Time!EK$25</f>
        <v>56065</v>
      </c>
      <c r="EL42" s="531">
        <f xml:space="preserve"> Time!EL$25</f>
        <v>56157</v>
      </c>
      <c r="EM42" s="531">
        <f xml:space="preserve"> Time!EM$25</f>
        <v>56249</v>
      </c>
      <c r="EN42" s="531">
        <f xml:space="preserve"> Time!EN$25</f>
        <v>56339</v>
      </c>
      <c r="EO42" s="531">
        <f xml:space="preserve"> Time!EO$25</f>
        <v>56430</v>
      </c>
      <c r="EP42" s="531">
        <f xml:space="preserve"> Time!EP$25</f>
        <v>56522</v>
      </c>
      <c r="EQ42" s="531">
        <f xml:space="preserve"> Time!EQ$25</f>
        <v>56614</v>
      </c>
      <c r="ER42" s="531">
        <f xml:space="preserve"> Time!ER$25</f>
        <v>56704</v>
      </c>
      <c r="ES42" s="531">
        <f xml:space="preserve"> Time!ES$25</f>
        <v>56795</v>
      </c>
      <c r="ET42" s="531">
        <f xml:space="preserve"> Time!ET$25</f>
        <v>56887</v>
      </c>
      <c r="EU42" s="531">
        <f xml:space="preserve"> Time!EU$25</f>
        <v>56979</v>
      </c>
      <c r="EV42" s="531">
        <f xml:space="preserve"> Time!EV$25</f>
        <v>57070</v>
      </c>
      <c r="EW42" s="531">
        <f xml:space="preserve"> Time!EW$25</f>
        <v>57161</v>
      </c>
      <c r="EX42" s="531">
        <f xml:space="preserve"> Time!EX$25</f>
        <v>57253</v>
      </c>
      <c r="EY42" s="531">
        <f xml:space="preserve"> Time!EY$25</f>
        <v>57345</v>
      </c>
      <c r="EZ42" s="531">
        <f xml:space="preserve"> Time!EZ$25</f>
        <v>57435</v>
      </c>
      <c r="FA42" s="531">
        <f xml:space="preserve"> Time!FA$25</f>
        <v>57526</v>
      </c>
      <c r="FB42" s="531">
        <f xml:space="preserve"> Time!FB$25</f>
        <v>57618</v>
      </c>
      <c r="FC42" s="531">
        <f xml:space="preserve"> Time!FC$25</f>
        <v>57710</v>
      </c>
      <c r="FD42" s="531">
        <f xml:space="preserve"> Time!FD$25</f>
        <v>57800</v>
      </c>
      <c r="FE42" s="531">
        <f xml:space="preserve"> Time!FE$25</f>
        <v>57891</v>
      </c>
      <c r="FF42" s="531">
        <f xml:space="preserve"> Time!FF$25</f>
        <v>57983</v>
      </c>
      <c r="FG42" s="531">
        <f xml:space="preserve"> Time!FG$25</f>
        <v>58075</v>
      </c>
      <c r="FH42" s="531">
        <f xml:space="preserve"> Time!FH$25</f>
        <v>58165</v>
      </c>
      <c r="FI42" s="531">
        <f xml:space="preserve"> Time!FI$25</f>
        <v>58256</v>
      </c>
      <c r="FJ42" s="531">
        <f xml:space="preserve"> Time!FJ$25</f>
        <v>58348</v>
      </c>
      <c r="FK42" s="531">
        <f xml:space="preserve"> Time!FK$25</f>
        <v>58440</v>
      </c>
      <c r="FL42" s="531">
        <f xml:space="preserve"> Time!FL$25</f>
        <v>58531</v>
      </c>
      <c r="FM42" s="531">
        <f xml:space="preserve"> Time!FM$25</f>
        <v>58622</v>
      </c>
      <c r="FN42" s="531">
        <f xml:space="preserve"> Time!FN$25</f>
        <v>58714</v>
      </c>
      <c r="FO42" s="531">
        <f xml:space="preserve"> Time!FO$25</f>
        <v>58806</v>
      </c>
      <c r="FP42" s="531">
        <f xml:space="preserve"> Time!FP$25</f>
        <v>58896</v>
      </c>
      <c r="FQ42" s="531">
        <f xml:space="preserve"> Time!FQ$25</f>
        <v>58987</v>
      </c>
      <c r="FR42" s="531">
        <f xml:space="preserve"> Time!FR$25</f>
        <v>59079</v>
      </c>
      <c r="FS42" s="531">
        <f xml:space="preserve"> Time!FS$25</f>
        <v>59171</v>
      </c>
      <c r="FT42" s="531">
        <f xml:space="preserve"> Time!FT$25</f>
        <v>59261</v>
      </c>
      <c r="FU42" s="531">
        <f xml:space="preserve"> Time!FU$25</f>
        <v>59352</v>
      </c>
      <c r="FV42" s="531">
        <f xml:space="preserve"> Time!FV$25</f>
        <v>59444</v>
      </c>
      <c r="FW42" s="531">
        <f xml:space="preserve"> Time!FW$25</f>
        <v>59536</v>
      </c>
      <c r="FX42" s="531">
        <f xml:space="preserve"> Time!FX$25</f>
        <v>59626</v>
      </c>
      <c r="FY42" s="531">
        <f xml:space="preserve"> Time!FY$25</f>
        <v>59717</v>
      </c>
      <c r="FZ42" s="531">
        <f xml:space="preserve"> Time!FZ$25</f>
        <v>59809</v>
      </c>
      <c r="GA42" s="531">
        <f xml:space="preserve"> Time!GA$25</f>
        <v>59901</v>
      </c>
      <c r="GB42" s="531">
        <f xml:space="preserve"> Time!GB$25</f>
        <v>59992</v>
      </c>
      <c r="GC42" s="531">
        <f xml:space="preserve"> Time!GC$25</f>
        <v>60083</v>
      </c>
      <c r="GD42" s="531">
        <f xml:space="preserve"> Time!GD$25</f>
        <v>60175</v>
      </c>
      <c r="GE42" s="531">
        <f xml:space="preserve"> Time!GE$25</f>
        <v>60267</v>
      </c>
      <c r="GF42" s="531">
        <f xml:space="preserve"> Time!GF$25</f>
        <v>60357</v>
      </c>
      <c r="GG42" s="531">
        <f xml:space="preserve"> Time!GG$25</f>
        <v>60448</v>
      </c>
      <c r="GH42" s="531">
        <f xml:space="preserve"> Time!GH$25</f>
        <v>60540</v>
      </c>
      <c r="GI42" s="531">
        <f xml:space="preserve"> Time!GI$25</f>
        <v>60632</v>
      </c>
      <c r="GJ42" s="531">
        <f xml:space="preserve"> Time!GJ$25</f>
        <v>60722</v>
      </c>
    </row>
    <row r="43" spans="1:192" x14ac:dyDescent="0.35">
      <c r="E43" s="126" t="str">
        <f t="shared" ref="E43:AJ43" si="30" xml:space="preserve"> E$40</f>
        <v>Aurelius cashflow for IRR</v>
      </c>
      <c r="F43" s="126">
        <f t="shared" si="30"/>
        <v>0</v>
      </c>
      <c r="G43" s="126" t="str">
        <f t="shared" si="30"/>
        <v>$ 000s</v>
      </c>
      <c r="H43" s="126">
        <f t="shared" si="30"/>
        <v>44635.468185643265</v>
      </c>
      <c r="I43" s="126">
        <f t="shared" si="30"/>
        <v>0</v>
      </c>
      <c r="J43" s="126">
        <f t="shared" si="30"/>
        <v>-1.0000000000000001E-9</v>
      </c>
      <c r="K43" s="126">
        <f t="shared" si="30"/>
        <v>0</v>
      </c>
      <c r="L43" s="126">
        <f t="shared" si="30"/>
        <v>-23386.708851793679</v>
      </c>
      <c r="M43" s="126">
        <f t="shared" si="30"/>
        <v>0</v>
      </c>
      <c r="N43" s="126">
        <f t="shared" si="30"/>
        <v>643.71066364023432</v>
      </c>
      <c r="O43" s="126">
        <f t="shared" si="30"/>
        <v>672.19590553799321</v>
      </c>
      <c r="P43" s="126">
        <f t="shared" si="30"/>
        <v>0</v>
      </c>
      <c r="Q43" s="126">
        <f t="shared" si="30"/>
        <v>42.574278126095464</v>
      </c>
      <c r="R43" s="126">
        <f t="shared" si="30"/>
        <v>990.24732340835953</v>
      </c>
      <c r="S43" s="126">
        <f t="shared" si="30"/>
        <v>658.33841276199291</v>
      </c>
      <c r="T43" s="126">
        <f t="shared" si="30"/>
        <v>0</v>
      </c>
      <c r="U43" s="126">
        <f t="shared" si="30"/>
        <v>20.939697165903592</v>
      </c>
      <c r="V43" s="126">
        <f t="shared" si="30"/>
        <v>974.63618291818784</v>
      </c>
      <c r="W43" s="126">
        <f t="shared" si="30"/>
        <v>644.40050392672129</v>
      </c>
      <c r="X43" s="126">
        <f t="shared" si="30"/>
        <v>0</v>
      </c>
      <c r="Y43" s="126">
        <f t="shared" si="30"/>
        <v>0</v>
      </c>
      <c r="Z43" s="126">
        <f t="shared" si="30"/>
        <v>958.22246640721323</v>
      </c>
      <c r="AA43" s="126">
        <f t="shared" si="30"/>
        <v>630.37884514183952</v>
      </c>
      <c r="AB43" s="126">
        <f t="shared" si="30"/>
        <v>0</v>
      </c>
      <c r="AC43" s="126">
        <f t="shared" si="30"/>
        <v>0</v>
      </c>
      <c r="AD43" s="126">
        <f t="shared" si="30"/>
        <v>919.55061166076109</v>
      </c>
      <c r="AE43" s="126">
        <f t="shared" si="30"/>
        <v>616.27002575427252</v>
      </c>
      <c r="AF43" s="126">
        <f t="shared" si="30"/>
        <v>0</v>
      </c>
      <c r="AG43" s="126">
        <f t="shared" si="30"/>
        <v>0</v>
      </c>
      <c r="AH43" s="126">
        <f t="shared" si="30"/>
        <v>880.77150587846882</v>
      </c>
      <c r="AI43" s="126">
        <f t="shared" si="30"/>
        <v>602.0705563963819</v>
      </c>
      <c r="AJ43" s="126">
        <f t="shared" si="30"/>
        <v>0</v>
      </c>
      <c r="AK43" s="126">
        <f t="shared" ref="AK43:BP43" si="31" xml:space="preserve"> AK$40</f>
        <v>0</v>
      </c>
      <c r="AL43" s="126">
        <f t="shared" si="31"/>
        <v>841.68114861422316</v>
      </c>
      <c r="AM43" s="126">
        <f t="shared" si="31"/>
        <v>587.77686698550406</v>
      </c>
      <c r="AN43" s="126">
        <f t="shared" si="31"/>
        <v>0</v>
      </c>
      <c r="AO43" s="126">
        <f t="shared" si="31"/>
        <v>0</v>
      </c>
      <c r="AP43" s="126">
        <f t="shared" si="31"/>
        <v>802.45490264453349</v>
      </c>
      <c r="AQ43" s="126">
        <f t="shared" si="31"/>
        <v>562.35123205680065</v>
      </c>
      <c r="AR43" s="126">
        <f t="shared" si="31"/>
        <v>0</v>
      </c>
      <c r="AS43" s="126">
        <f t="shared" si="31"/>
        <v>0</v>
      </c>
      <c r="AT43" s="126">
        <f t="shared" si="31"/>
        <v>194.26447109657047</v>
      </c>
      <c r="AU43" s="126">
        <f t="shared" si="31"/>
        <v>509.8716646665913</v>
      </c>
      <c r="AV43" s="126">
        <f t="shared" si="31"/>
        <v>0</v>
      </c>
      <c r="AW43" s="126">
        <f t="shared" si="31"/>
        <v>0</v>
      </c>
      <c r="AX43" s="126">
        <f t="shared" si="31"/>
        <v>86.989229457634892</v>
      </c>
      <c r="AY43" s="126">
        <f t="shared" si="31"/>
        <v>473.58640789860783</v>
      </c>
      <c r="AZ43" s="126">
        <f t="shared" si="31"/>
        <v>0</v>
      </c>
      <c r="BA43" s="126">
        <f t="shared" si="31"/>
        <v>390.2181397030335</v>
      </c>
      <c r="BB43" s="126">
        <f t="shared" si="31"/>
        <v>1435.6512324325593</v>
      </c>
      <c r="BC43" s="126">
        <f t="shared" si="31"/>
        <v>1357.0937901152404</v>
      </c>
      <c r="BD43" s="126">
        <f t="shared" si="31"/>
        <v>563.25753514191422</v>
      </c>
      <c r="BE43" s="126">
        <f t="shared" si="31"/>
        <v>707.00829531336717</v>
      </c>
      <c r="BF43" s="126">
        <f t="shared" si="31"/>
        <v>1413.5475852058071</v>
      </c>
      <c r="BG43" s="126">
        <f t="shared" si="31"/>
        <v>1335.8491583318653</v>
      </c>
      <c r="BH43" s="126">
        <f t="shared" si="31"/>
        <v>540.72463656428113</v>
      </c>
      <c r="BI43" s="126">
        <f t="shared" si="31"/>
        <v>695.40838199399286</v>
      </c>
      <c r="BJ43" s="126">
        <f t="shared" si="31"/>
        <v>1393.0354987233625</v>
      </c>
      <c r="BK43" s="126">
        <f t="shared" si="31"/>
        <v>1316.1107371468129</v>
      </c>
      <c r="BL43" s="126">
        <f t="shared" si="31"/>
        <v>525.33992771464625</v>
      </c>
      <c r="BM43" s="126">
        <f t="shared" si="31"/>
        <v>679.40042604640917</v>
      </c>
      <c r="BN43" s="126">
        <f t="shared" si="31"/>
        <v>1373.7998886792036</v>
      </c>
      <c r="BO43" s="126">
        <f t="shared" si="31"/>
        <v>1297.5790502658288</v>
      </c>
      <c r="BP43" s="126">
        <f t="shared" si="31"/>
        <v>511.07844746527121</v>
      </c>
      <c r="BQ43" s="126">
        <f t="shared" ref="BQ43:CV43" si="32" xml:space="preserve"> BQ$40</f>
        <v>664.45425496661596</v>
      </c>
      <c r="BR43" s="126">
        <f t="shared" si="32"/>
        <v>1355.5834072421444</v>
      </c>
      <c r="BS43" s="126">
        <f t="shared" si="32"/>
        <v>1280.0094674001195</v>
      </c>
      <c r="BT43" s="126">
        <f t="shared" si="32"/>
        <v>503.21930263574222</v>
      </c>
      <c r="BU43" s="126">
        <f t="shared" si="32"/>
        <v>644.83721721132542</v>
      </c>
      <c r="BV43" s="126">
        <f t="shared" si="32"/>
        <v>1338.1757166189409</v>
      </c>
      <c r="BW43" s="126">
        <f t="shared" si="32"/>
        <v>816.51624080304998</v>
      </c>
      <c r="BX43" s="126">
        <f t="shared" si="32"/>
        <v>160.02604755377382</v>
      </c>
      <c r="BY43" s="126">
        <f t="shared" si="32"/>
        <v>949.41303948121003</v>
      </c>
      <c r="BZ43" s="126">
        <f t="shared" si="32"/>
        <v>1086.3325759542179</v>
      </c>
      <c r="CA43" s="126">
        <f t="shared" si="32"/>
        <v>150.7157433886625</v>
      </c>
      <c r="CB43" s="126">
        <f t="shared" si="32"/>
        <v>150.71574338866296</v>
      </c>
      <c r="CC43" s="126">
        <f t="shared" si="32"/>
        <v>936.00238397695375</v>
      </c>
      <c r="CD43" s="126">
        <f t="shared" si="32"/>
        <v>1072.2407287262158</v>
      </c>
      <c r="CE43" s="126">
        <f t="shared" si="32"/>
        <v>141.27870627292629</v>
      </c>
      <c r="CF43" s="126">
        <f t="shared" si="32"/>
        <v>141.27870627292654</v>
      </c>
      <c r="CG43" s="126">
        <f t="shared" si="32"/>
        <v>922.48106895818273</v>
      </c>
      <c r="CH43" s="126">
        <f t="shared" si="32"/>
        <v>1058.0416109972491</v>
      </c>
      <c r="CI43" s="126">
        <f t="shared" si="32"/>
        <v>131.71124039696076</v>
      </c>
      <c r="CJ43" s="126">
        <f t="shared" si="32"/>
        <v>131.71124039696107</v>
      </c>
      <c r="CK43" s="126">
        <f t="shared" si="32"/>
        <v>908.84521048990268</v>
      </c>
      <c r="CL43" s="126">
        <f t="shared" si="32"/>
        <v>1043.7313219715606</v>
      </c>
      <c r="CM43" s="126">
        <f t="shared" si="32"/>
        <v>122.00956018022922</v>
      </c>
      <c r="CN43" s="126">
        <f t="shared" si="32"/>
        <v>122.00956018022967</v>
      </c>
      <c r="CO43" s="126">
        <f t="shared" si="32"/>
        <v>895.0908330981855</v>
      </c>
      <c r="CP43" s="126">
        <f t="shared" si="32"/>
        <v>1029.3058693983428</v>
      </c>
      <c r="CQ43" s="126">
        <f t="shared" si="32"/>
        <v>112.16978801393334</v>
      </c>
      <c r="CR43" s="126">
        <f t="shared" si="32"/>
        <v>112.16978801393378</v>
      </c>
      <c r="CS43" s="126">
        <f t="shared" si="32"/>
        <v>881.21386745403402</v>
      </c>
      <c r="CT43" s="126">
        <f t="shared" si="32"/>
        <v>1014.761167255185</v>
      </c>
      <c r="CU43" s="126">
        <f t="shared" si="32"/>
        <v>102.18795194731486</v>
      </c>
      <c r="CV43" s="126">
        <f t="shared" si="32"/>
        <v>102.18795194731544</v>
      </c>
      <c r="CW43" s="126">
        <f t="shared" ref="CW43:EB43" si="33" xml:space="preserve"> CW$40</f>
        <v>867.2101479994825</v>
      </c>
      <c r="CX43" s="126">
        <f t="shared" si="33"/>
        <v>1000.093033373763</v>
      </c>
      <c r="CY43" s="126">
        <f t="shared" si="33"/>
        <v>92.059983316180066</v>
      </c>
      <c r="CZ43" s="126">
        <f t="shared" si="33"/>
        <v>92.059983316180507</v>
      </c>
      <c r="DA43" s="126">
        <f t="shared" si="33"/>
        <v>853.07541051449243</v>
      </c>
      <c r="DB43" s="126">
        <f t="shared" si="33"/>
        <v>985.29718700631338</v>
      </c>
      <c r="DC43" s="126">
        <f t="shared" si="33"/>
        <v>81.781714312201359</v>
      </c>
      <c r="DD43" s="126">
        <f t="shared" si="33"/>
        <v>81.781714312201785</v>
      </c>
      <c r="DE43" s="126">
        <f t="shared" si="33"/>
        <v>838.80528962314838</v>
      </c>
      <c r="DF43" s="126">
        <f t="shared" si="33"/>
        <v>970.36924633142814</v>
      </c>
      <c r="DG43" s="126">
        <f t="shared" si="33"/>
        <v>71.348875491515557</v>
      </c>
      <c r="DH43" s="126">
        <f t="shared" si="33"/>
        <v>13088.132630768036</v>
      </c>
      <c r="DI43" s="126">
        <f t="shared" si="33"/>
        <v>71.348875491506348</v>
      </c>
      <c r="DJ43" s="126">
        <f t="shared" si="33"/>
        <v>1.2681115767918529E-13</v>
      </c>
      <c r="DK43" s="126">
        <f t="shared" si="33"/>
        <v>1.2683525565080345E-13</v>
      </c>
      <c r="DL43" s="126">
        <f t="shared" si="33"/>
        <v>1.2409289774950594E-13</v>
      </c>
      <c r="DM43" s="126">
        <f t="shared" si="33"/>
        <v>1.2549951643450187E-13</v>
      </c>
      <c r="DN43" s="126">
        <f t="shared" si="33"/>
        <v>1.2689469731412828E-13</v>
      </c>
      <c r="DO43" s="126">
        <f t="shared" si="33"/>
        <v>1.2691036099568014E-13</v>
      </c>
      <c r="DP43" s="126">
        <f t="shared" si="33"/>
        <v>1.2555990106193349E-13</v>
      </c>
      <c r="DQ43" s="126">
        <f t="shared" si="33"/>
        <v>1.2557777808979155E-13</v>
      </c>
      <c r="DR43" s="126">
        <f t="shared" si="33"/>
        <v>1.2698707287199795E-13</v>
      </c>
      <c r="DS43" s="126">
        <f t="shared" si="33"/>
        <v>1.2700434308499096E-13</v>
      </c>
      <c r="DT43" s="126">
        <f t="shared" si="33"/>
        <v>1.2427127512637525E-13</v>
      </c>
      <c r="DU43" s="126">
        <f t="shared" si="33"/>
        <v>1.2567431404022499E-13</v>
      </c>
      <c r="DV43" s="126">
        <f t="shared" si="33"/>
        <v>1.2707181740552186E-13</v>
      </c>
      <c r="DW43" s="126">
        <f t="shared" si="33"/>
        <v>1.2709551374427974E-13</v>
      </c>
      <c r="DX43" s="126">
        <f t="shared" si="33"/>
        <v>1.2435771350283177E-13</v>
      </c>
      <c r="DY43" s="126">
        <f t="shared" si="33"/>
        <v>1.2575376749737191E-13</v>
      </c>
      <c r="DZ43" s="126">
        <f t="shared" si="33"/>
        <v>1.2715254561044277E-13</v>
      </c>
      <c r="EA43" s="126">
        <f t="shared" si="33"/>
        <v>1.2717905337922274E-13</v>
      </c>
      <c r="EB43" s="126">
        <f t="shared" si="33"/>
        <v>1.2442922161426396E-13</v>
      </c>
      <c r="EC43" s="126">
        <f t="shared" ref="EC43:FH43" si="34" xml:space="preserve"> EC$40</f>
        <v>1.2582964554894719E-13</v>
      </c>
      <c r="ED43" s="126">
        <f t="shared" si="34"/>
        <v>1.2724170810543003E-13</v>
      </c>
      <c r="EE43" s="126">
        <f t="shared" si="34"/>
        <v>1.272629946470261E-13</v>
      </c>
      <c r="EF43" s="126">
        <f t="shared" si="34"/>
        <v>1.2590075639309364E-13</v>
      </c>
      <c r="EG43" s="126">
        <f t="shared" si="34"/>
        <v>1.2592777056852358E-13</v>
      </c>
      <c r="EH43" s="126">
        <f t="shared" si="34"/>
        <v>1.2732886243611577E-13</v>
      </c>
      <c r="EI43" s="126">
        <f t="shared" si="34"/>
        <v>1.2735376367345454E-13</v>
      </c>
      <c r="EJ43" s="126">
        <f t="shared" si="34"/>
        <v>1.2460249126888813E-13</v>
      </c>
      <c r="EK43" s="126">
        <f t="shared" si="34"/>
        <v>1.2601516937138512E-13</v>
      </c>
      <c r="EL43" s="126">
        <f t="shared" si="34"/>
        <v>1.2742605758830908E-13</v>
      </c>
      <c r="EM43" s="126">
        <f t="shared" si="34"/>
        <v>1.2744131963700059E-13</v>
      </c>
      <c r="EN43" s="126">
        <f t="shared" si="34"/>
        <v>1.2468578643165528E-13</v>
      </c>
      <c r="EO43" s="126">
        <f t="shared" si="34"/>
        <v>1.2608906108653174E-13</v>
      </c>
      <c r="EP43" s="126">
        <f t="shared" si="34"/>
        <v>1.2749313027597964E-13</v>
      </c>
      <c r="EQ43" s="126">
        <f t="shared" si="34"/>
        <v>1.2751682661473754E-13</v>
      </c>
      <c r="ER43" s="126">
        <f t="shared" si="34"/>
        <v>1.2476633128244431E-13</v>
      </c>
      <c r="ES43" s="126">
        <f t="shared" si="34"/>
        <v>1.2618043256225065E-13</v>
      </c>
      <c r="ET43" s="126">
        <f t="shared" si="34"/>
        <v>1.2759434175677601E-13</v>
      </c>
      <c r="EU43" s="126">
        <f t="shared" si="34"/>
        <v>1.2762004625983538E-13</v>
      </c>
      <c r="EV43" s="126">
        <f t="shared" si="34"/>
        <v>1.2624677619896831E-13</v>
      </c>
      <c r="EW43" s="126">
        <f t="shared" si="34"/>
        <v>1.2626266689039765E-13</v>
      </c>
      <c r="EX43" s="126">
        <f t="shared" si="34"/>
        <v>1.2767547159455717E-13</v>
      </c>
      <c r="EY43" s="126">
        <f t="shared" si="34"/>
        <v>1.2769997119903568E-13</v>
      </c>
      <c r="EZ43" s="126">
        <f t="shared" si="34"/>
        <v>1.2494431575760246E-13</v>
      </c>
      <c r="FA43" s="126">
        <f t="shared" si="34"/>
        <v>1.2635125749511647E-13</v>
      </c>
      <c r="FB43" s="126">
        <f t="shared" si="34"/>
        <v>1.2776624062098561E-13</v>
      </c>
      <c r="FC43" s="126">
        <f t="shared" si="34"/>
        <v>1.2778431409969928E-13</v>
      </c>
      <c r="FD43" s="126">
        <f t="shared" si="34"/>
        <v>1.250315399374813E-13</v>
      </c>
      <c r="FE43" s="126">
        <f t="shared" si="34"/>
        <v>1.2644342350540686E-13</v>
      </c>
      <c r="FF43" s="126">
        <f t="shared" si="34"/>
        <v>1.2786022271029654E-13</v>
      </c>
      <c r="FG43" s="126">
        <f t="shared" si="34"/>
        <v>1.2788271415047347E-13</v>
      </c>
      <c r="FH43" s="126">
        <f t="shared" si="34"/>
        <v>1.251203357242048E-13</v>
      </c>
      <c r="FI43" s="126">
        <f t="shared" ref="FI43:GJ43" si="35" xml:space="preserve"> FI$40</f>
        <v>1.2652764416998255E-13</v>
      </c>
      <c r="FJ43" s="126">
        <f t="shared" si="35"/>
        <v>1.2794818030670286E-13</v>
      </c>
      <c r="FK43" s="126">
        <f t="shared" si="35"/>
        <v>1.2796545051969589E-13</v>
      </c>
      <c r="FL43" s="126">
        <f t="shared" si="35"/>
        <v>1.2660034408327193E-13</v>
      </c>
      <c r="FM43" s="126">
        <f t="shared" si="35"/>
        <v>1.266194129129872E-13</v>
      </c>
      <c r="FN43" s="126">
        <f t="shared" si="35"/>
        <v>1.2803935096599164E-13</v>
      </c>
      <c r="FO43" s="126">
        <f t="shared" si="35"/>
        <v>1.2806505546905101E-13</v>
      </c>
      <c r="FP43" s="126">
        <f t="shared" si="35"/>
        <v>1.2531010725069794E-13</v>
      </c>
      <c r="FQ43" s="126">
        <f t="shared" si="35"/>
        <v>1.2672627781284974E-13</v>
      </c>
      <c r="FR43" s="126">
        <f t="shared" si="35"/>
        <v>1.2814096407964827E-13</v>
      </c>
      <c r="FS43" s="126">
        <f t="shared" si="35"/>
        <v>1.2816466041840614E-13</v>
      </c>
      <c r="FT43" s="126">
        <f t="shared" si="35"/>
        <v>1.2540676107164477E-13</v>
      </c>
      <c r="FU43" s="126">
        <f t="shared" si="35"/>
        <v>1.2682043015956881E-13</v>
      </c>
      <c r="FV43" s="126">
        <f t="shared" si="35"/>
        <v>1.2823454453609883E-13</v>
      </c>
      <c r="FW43" s="126">
        <f t="shared" si="35"/>
        <v>1.2825020821765066E-13</v>
      </c>
      <c r="FX43" s="126">
        <f t="shared" si="35"/>
        <v>1.2548573431558907E-13</v>
      </c>
      <c r="FY43" s="126">
        <f t="shared" si="35"/>
        <v>1.2690584262600168E-13</v>
      </c>
      <c r="FZ43" s="126">
        <f t="shared" si="35"/>
        <v>1.2831687927246091E-13</v>
      </c>
      <c r="GA43" s="126">
        <f t="shared" si="35"/>
        <v>1.2834459193982185E-13</v>
      </c>
      <c r="GB43" s="126">
        <f t="shared" si="35"/>
        <v>1.2696463818429038E-13</v>
      </c>
      <c r="GC43" s="126">
        <f t="shared" si="35"/>
        <v>1.2699443323072048E-13</v>
      </c>
      <c r="GD43" s="126">
        <f t="shared" si="35"/>
        <v>1.2841688585467639E-13</v>
      </c>
      <c r="GE43" s="126">
        <f t="shared" si="35"/>
        <v>1.2843736913055183E-13</v>
      </c>
      <c r="GF43" s="126">
        <f t="shared" si="35"/>
        <v>1.2566607620101424E-13</v>
      </c>
      <c r="GG43" s="126">
        <f t="shared" si="35"/>
        <v>1.2707825662801044E-13</v>
      </c>
      <c r="GH43" s="126">
        <f t="shared" si="35"/>
        <v>1.2850444181822242E-13</v>
      </c>
      <c r="GI43" s="126">
        <f t="shared" si="35"/>
        <v>1.2853416264988482E-13</v>
      </c>
      <c r="GJ43" s="126">
        <f t="shared" si="35"/>
        <v>1.2576469453051687E-13</v>
      </c>
    </row>
    <row r="44" spans="1:192" s="548" customFormat="1" x14ac:dyDescent="0.35">
      <c r="A44" s="313"/>
      <c r="B44" s="313"/>
      <c r="C44" s="314"/>
      <c r="D44" s="315"/>
      <c r="E44" s="310" t="s">
        <v>234</v>
      </c>
      <c r="F44" s="408">
        <f xml:space="preserve"> XIRR(J43:GJ43, J42:GJ42)</f>
        <v>8.19807678461075E-2</v>
      </c>
      <c r="G44" s="310" t="s">
        <v>108</v>
      </c>
      <c r="H44" s="310"/>
      <c r="I44" s="312"/>
      <c r="J44" s="310"/>
      <c r="K44" s="310"/>
      <c r="L44" s="310"/>
      <c r="M44" s="310"/>
      <c r="N44" s="310"/>
      <c r="O44" s="310"/>
      <c r="P44" s="310"/>
      <c r="Q44" s="310"/>
      <c r="R44" s="310"/>
      <c r="S44" s="310"/>
      <c r="T44" s="310"/>
      <c r="U44" s="310"/>
      <c r="V44" s="310"/>
      <c r="W44" s="310"/>
      <c r="X44" s="310"/>
      <c r="Y44" s="310"/>
      <c r="Z44" s="310"/>
      <c r="AA44" s="310"/>
      <c r="AB44" s="310"/>
      <c r="AC44" s="310"/>
      <c r="AD44" s="310"/>
      <c r="AE44" s="310"/>
      <c r="AF44" s="310"/>
      <c r="AG44" s="310"/>
      <c r="AH44" s="310"/>
      <c r="AI44" s="310"/>
      <c r="AJ44" s="310"/>
      <c r="AK44" s="310"/>
      <c r="AL44" s="310"/>
      <c r="AM44" s="310"/>
      <c r="AN44" s="310"/>
      <c r="AO44" s="310"/>
      <c r="AP44" s="310"/>
      <c r="AQ44" s="310"/>
      <c r="AR44" s="310"/>
      <c r="AS44" s="310"/>
      <c r="AT44" s="310"/>
      <c r="AU44" s="310"/>
      <c r="AV44" s="310"/>
      <c r="AW44" s="310"/>
      <c r="AX44" s="310"/>
      <c r="AY44" s="310"/>
      <c r="AZ44" s="310"/>
      <c r="BA44" s="310"/>
      <c r="BB44" s="310"/>
      <c r="BC44" s="310"/>
      <c r="BD44" s="310"/>
      <c r="BE44" s="310"/>
      <c r="BF44" s="310"/>
      <c r="BG44" s="310"/>
      <c r="BH44" s="310"/>
      <c r="BI44" s="310"/>
      <c r="BJ44" s="310"/>
      <c r="BK44" s="310"/>
      <c r="BL44" s="310"/>
      <c r="BM44" s="310"/>
      <c r="BN44" s="310"/>
      <c r="BO44" s="310"/>
      <c r="BP44" s="310"/>
      <c r="BQ44" s="310"/>
      <c r="BR44" s="310"/>
      <c r="BS44" s="310"/>
      <c r="BT44" s="310"/>
      <c r="BU44" s="310"/>
      <c r="BV44" s="310"/>
      <c r="BW44" s="310"/>
      <c r="BX44" s="310"/>
      <c r="BY44" s="310"/>
      <c r="BZ44" s="310"/>
      <c r="CA44" s="310"/>
      <c r="CB44" s="310"/>
      <c r="CC44" s="310"/>
      <c r="CD44" s="310"/>
      <c r="CE44" s="310"/>
      <c r="CF44" s="310"/>
      <c r="CG44" s="310"/>
      <c r="CH44" s="310"/>
      <c r="CI44" s="310"/>
      <c r="CJ44" s="310"/>
      <c r="CK44" s="310"/>
      <c r="CL44" s="310"/>
      <c r="CM44" s="310"/>
      <c r="CN44" s="310"/>
      <c r="CO44" s="310"/>
      <c r="CP44" s="310"/>
      <c r="CQ44" s="310"/>
      <c r="CR44" s="310"/>
      <c r="CS44" s="310"/>
      <c r="CT44" s="310"/>
      <c r="CU44" s="310"/>
      <c r="CV44" s="310"/>
      <c r="CW44" s="310"/>
      <c r="CX44" s="310"/>
      <c r="CY44" s="310"/>
      <c r="CZ44" s="310"/>
      <c r="DA44" s="310"/>
      <c r="DB44" s="310"/>
      <c r="DC44" s="310"/>
      <c r="DD44" s="310"/>
      <c r="DE44" s="310"/>
      <c r="DF44" s="310"/>
      <c r="DG44" s="310"/>
      <c r="DH44" s="310"/>
      <c r="DI44" s="310"/>
      <c r="DJ44" s="310"/>
      <c r="DK44" s="310"/>
      <c r="DL44" s="310"/>
      <c r="DM44" s="310"/>
      <c r="DN44" s="310"/>
      <c r="DO44" s="310"/>
      <c r="DP44" s="310"/>
      <c r="DQ44" s="310"/>
      <c r="DR44" s="310"/>
      <c r="DS44" s="310"/>
      <c r="DT44" s="310"/>
      <c r="DU44" s="310"/>
      <c r="DV44" s="310"/>
      <c r="DW44" s="310"/>
      <c r="DX44" s="310"/>
      <c r="DY44" s="310"/>
      <c r="DZ44" s="310"/>
      <c r="EA44" s="310"/>
      <c r="EB44" s="310"/>
      <c r="EC44" s="310"/>
      <c r="ED44" s="310"/>
      <c r="EE44" s="310"/>
      <c r="EF44" s="310"/>
      <c r="EG44" s="310"/>
      <c r="EH44" s="310"/>
      <c r="EI44" s="310"/>
      <c r="EJ44" s="310"/>
      <c r="EK44" s="310"/>
      <c r="EL44" s="310"/>
      <c r="EM44" s="310"/>
      <c r="EN44" s="310"/>
      <c r="EO44" s="310"/>
      <c r="EP44" s="310"/>
      <c r="EQ44" s="310"/>
      <c r="ER44" s="310"/>
      <c r="ES44" s="310"/>
      <c r="ET44" s="310"/>
      <c r="EU44" s="310"/>
      <c r="EV44" s="310"/>
      <c r="EW44" s="310"/>
      <c r="EX44" s="310"/>
      <c r="EY44" s="310"/>
      <c r="EZ44" s="310"/>
      <c r="FA44" s="310"/>
      <c r="FB44" s="310"/>
      <c r="FC44" s="310"/>
      <c r="FD44" s="310"/>
      <c r="FE44" s="310"/>
      <c r="FF44" s="310"/>
      <c r="FG44" s="310"/>
      <c r="FH44" s="310"/>
      <c r="FI44" s="310"/>
      <c r="FJ44" s="310"/>
      <c r="FK44" s="310"/>
      <c r="FL44" s="310"/>
      <c r="FM44" s="310"/>
      <c r="FN44" s="310"/>
      <c r="FO44" s="310"/>
      <c r="FP44" s="310"/>
      <c r="FQ44" s="310"/>
      <c r="FR44" s="310"/>
      <c r="FS44" s="310"/>
      <c r="FT44" s="310"/>
      <c r="FU44" s="310"/>
      <c r="FV44" s="310"/>
      <c r="FW44" s="310"/>
      <c r="FX44" s="310"/>
      <c r="FY44" s="310"/>
      <c r="FZ44" s="310"/>
      <c r="GA44" s="310"/>
      <c r="GB44" s="310"/>
      <c r="GC44" s="310"/>
      <c r="GD44" s="310"/>
      <c r="GE44" s="310"/>
      <c r="GF44" s="310"/>
      <c r="GG44" s="310"/>
      <c r="GH44" s="310"/>
      <c r="GI44" s="310"/>
      <c r="GJ44" s="310"/>
    </row>
    <row r="45" spans="1:192" x14ac:dyDescent="0.35">
      <c r="E45" s="198" t="str">
        <f xml:space="preserve"> InpC!E$98</f>
        <v xml:space="preserve">Aurelius target IRR </v>
      </c>
      <c r="F45" s="412">
        <f xml:space="preserve"> InpC!F$98</f>
        <v>0.12</v>
      </c>
      <c r="G45" s="198" t="str">
        <f xml:space="preserve"> InpC!G$98</f>
        <v>%</v>
      </c>
      <c r="H45" s="43"/>
    </row>
    <row r="46" spans="1:192" x14ac:dyDescent="0.35">
      <c r="E46" s="12" t="s">
        <v>237</v>
      </c>
      <c r="F46" s="12">
        <f xml:space="preserve"> (F44 - F45) * 1000</f>
        <v>-38.019232153892496</v>
      </c>
      <c r="G46" s="12" t="s">
        <v>108</v>
      </c>
    </row>
    <row r="48" spans="1:192" x14ac:dyDescent="0.35">
      <c r="B48" s="15" t="s">
        <v>238</v>
      </c>
    </row>
    <row r="49" spans="1:192" x14ac:dyDescent="0.35">
      <c r="E49" s="559" t="str">
        <f xml:space="preserve"> InpC!E$137</f>
        <v>Days in year</v>
      </c>
      <c r="F49" s="560">
        <f xml:space="preserve"> InpC!F$137</f>
        <v>365</v>
      </c>
      <c r="G49" s="559" t="str">
        <f xml:space="preserve"> InpC!G$137</f>
        <v>days</v>
      </c>
      <c r="H49" s="43"/>
    </row>
    <row r="50" spans="1:192" x14ac:dyDescent="0.35">
      <c r="E50" s="248" t="str">
        <f xml:space="preserve"> Time!E$157</f>
        <v>Cumulative days since financial close</v>
      </c>
      <c r="F50" s="248">
        <f xml:space="preserve"> Time!F$157</f>
        <v>0</v>
      </c>
      <c r="G50" s="248" t="str">
        <f xml:space="preserve"> Time!G$157</f>
        <v>days</v>
      </c>
      <c r="H50" s="248">
        <f xml:space="preserve"> Time!H$157</f>
        <v>0</v>
      </c>
      <c r="I50" s="248">
        <f xml:space="preserve"> Time!I$157</f>
        <v>0</v>
      </c>
      <c r="J50" s="248">
        <f xml:space="preserve"> Time!J$157</f>
        <v>0</v>
      </c>
      <c r="K50" s="248">
        <f xml:space="preserve"> Time!K$157</f>
        <v>0</v>
      </c>
      <c r="L50" s="248">
        <f xml:space="preserve"> Time!L$157</f>
        <v>0</v>
      </c>
      <c r="M50" s="248">
        <f xml:space="preserve"> Time!M$157</f>
        <v>91</v>
      </c>
      <c r="N50" s="248">
        <f xml:space="preserve"> Time!N$157</f>
        <v>183</v>
      </c>
      <c r="O50" s="248">
        <f xml:space="preserve"> Time!O$157</f>
        <v>275</v>
      </c>
      <c r="P50" s="248">
        <f xml:space="preserve"> Time!P$157</f>
        <v>365</v>
      </c>
      <c r="Q50" s="248">
        <f xml:space="preserve"> Time!Q$157</f>
        <v>456</v>
      </c>
      <c r="R50" s="248">
        <f xml:space="preserve"> Time!R$157</f>
        <v>548</v>
      </c>
      <c r="S50" s="248">
        <f xml:space="preserve"> Time!S$157</f>
        <v>640</v>
      </c>
      <c r="T50" s="248">
        <f xml:space="preserve"> Time!T$157</f>
        <v>730</v>
      </c>
      <c r="U50" s="248">
        <f xml:space="preserve"> Time!U$157</f>
        <v>821</v>
      </c>
      <c r="V50" s="248">
        <f xml:space="preserve"> Time!V$157</f>
        <v>913</v>
      </c>
      <c r="W50" s="248">
        <f xml:space="preserve"> Time!W$157</f>
        <v>1005</v>
      </c>
      <c r="X50" s="248">
        <f xml:space="preserve"> Time!X$157</f>
        <v>1096</v>
      </c>
      <c r="Y50" s="248">
        <f xml:space="preserve"> Time!Y$157</f>
        <v>1187</v>
      </c>
      <c r="Z50" s="248">
        <f xml:space="preserve"> Time!Z$157</f>
        <v>1279</v>
      </c>
      <c r="AA50" s="248">
        <f xml:space="preserve"> Time!AA$157</f>
        <v>1371</v>
      </c>
      <c r="AB50" s="248">
        <f xml:space="preserve"> Time!AB$157</f>
        <v>1461</v>
      </c>
      <c r="AC50" s="248">
        <f xml:space="preserve"> Time!AC$157</f>
        <v>1552</v>
      </c>
      <c r="AD50" s="248">
        <f xml:space="preserve"> Time!AD$157</f>
        <v>1644</v>
      </c>
      <c r="AE50" s="248">
        <f xml:space="preserve"> Time!AE$157</f>
        <v>1736</v>
      </c>
      <c r="AF50" s="248">
        <f xml:space="preserve"> Time!AF$157</f>
        <v>1826</v>
      </c>
      <c r="AG50" s="248">
        <f xml:space="preserve"> Time!AG$157</f>
        <v>1917</v>
      </c>
      <c r="AH50" s="248">
        <f xml:space="preserve"> Time!AH$157</f>
        <v>2009</v>
      </c>
      <c r="AI50" s="248">
        <f xml:space="preserve"> Time!AI$157</f>
        <v>2101</v>
      </c>
      <c r="AJ50" s="248">
        <f xml:space="preserve"> Time!AJ$157</f>
        <v>2191</v>
      </c>
      <c r="AK50" s="248">
        <f xml:space="preserve"> Time!AK$157</f>
        <v>2282</v>
      </c>
      <c r="AL50" s="248">
        <f xml:space="preserve"> Time!AL$157</f>
        <v>2374</v>
      </c>
      <c r="AM50" s="248">
        <f xml:space="preserve"> Time!AM$157</f>
        <v>2466</v>
      </c>
      <c r="AN50" s="248">
        <f xml:space="preserve"> Time!AN$157</f>
        <v>2557</v>
      </c>
      <c r="AO50" s="248">
        <f xml:space="preserve"> Time!AO$157</f>
        <v>2648</v>
      </c>
      <c r="AP50" s="248">
        <f xml:space="preserve"> Time!AP$157</f>
        <v>2740</v>
      </c>
      <c r="AQ50" s="248">
        <f xml:space="preserve"> Time!AQ$157</f>
        <v>2832</v>
      </c>
      <c r="AR50" s="248">
        <f xml:space="preserve"> Time!AR$157</f>
        <v>2922</v>
      </c>
      <c r="AS50" s="248">
        <f xml:space="preserve"> Time!AS$157</f>
        <v>3013</v>
      </c>
      <c r="AT50" s="248">
        <f xml:space="preserve"> Time!AT$157</f>
        <v>3105</v>
      </c>
      <c r="AU50" s="248">
        <f xml:space="preserve"> Time!AU$157</f>
        <v>3197</v>
      </c>
      <c r="AV50" s="248">
        <f xml:space="preserve"> Time!AV$157</f>
        <v>3287</v>
      </c>
      <c r="AW50" s="248">
        <f xml:space="preserve"> Time!AW$157</f>
        <v>3378</v>
      </c>
      <c r="AX50" s="248">
        <f xml:space="preserve"> Time!AX$157</f>
        <v>3470</v>
      </c>
      <c r="AY50" s="248">
        <f xml:space="preserve"> Time!AY$157</f>
        <v>3562</v>
      </c>
      <c r="AZ50" s="248">
        <f xml:space="preserve"> Time!AZ$157</f>
        <v>3652</v>
      </c>
      <c r="BA50" s="248">
        <f xml:space="preserve"> Time!BA$157</f>
        <v>3743</v>
      </c>
      <c r="BB50" s="248">
        <f xml:space="preserve"> Time!BB$157</f>
        <v>3835</v>
      </c>
      <c r="BC50" s="248">
        <f xml:space="preserve"> Time!BC$157</f>
        <v>3927</v>
      </c>
      <c r="BD50" s="248">
        <f xml:space="preserve"> Time!BD$157</f>
        <v>4018</v>
      </c>
      <c r="BE50" s="248">
        <f xml:space="preserve"> Time!BE$157</f>
        <v>4109</v>
      </c>
      <c r="BF50" s="248">
        <f xml:space="preserve"> Time!BF$157</f>
        <v>4201</v>
      </c>
      <c r="BG50" s="248">
        <f xml:space="preserve"> Time!BG$157</f>
        <v>4293</v>
      </c>
      <c r="BH50" s="248">
        <f xml:space="preserve"> Time!BH$157</f>
        <v>4383</v>
      </c>
      <c r="BI50" s="248">
        <f xml:space="preserve"> Time!BI$157</f>
        <v>4474</v>
      </c>
      <c r="BJ50" s="248">
        <f xml:space="preserve"> Time!BJ$157</f>
        <v>4566</v>
      </c>
      <c r="BK50" s="248">
        <f xml:space="preserve"> Time!BK$157</f>
        <v>4658</v>
      </c>
      <c r="BL50" s="248">
        <f xml:space="preserve"> Time!BL$157</f>
        <v>4748</v>
      </c>
      <c r="BM50" s="248">
        <f xml:space="preserve"> Time!BM$157</f>
        <v>4839</v>
      </c>
      <c r="BN50" s="248">
        <f xml:space="preserve"> Time!BN$157</f>
        <v>4931</v>
      </c>
      <c r="BO50" s="248">
        <f xml:space="preserve"> Time!BO$157</f>
        <v>5023</v>
      </c>
      <c r="BP50" s="248">
        <f xml:space="preserve"> Time!BP$157</f>
        <v>5113</v>
      </c>
      <c r="BQ50" s="248">
        <f xml:space="preserve"> Time!BQ$157</f>
        <v>5204</v>
      </c>
      <c r="BR50" s="248">
        <f xml:space="preserve"> Time!BR$157</f>
        <v>5296</v>
      </c>
      <c r="BS50" s="248">
        <f xml:space="preserve"> Time!BS$157</f>
        <v>5388</v>
      </c>
      <c r="BT50" s="248">
        <f xml:space="preserve"> Time!BT$157</f>
        <v>5479</v>
      </c>
      <c r="BU50" s="248">
        <f xml:space="preserve"> Time!BU$157</f>
        <v>5570</v>
      </c>
      <c r="BV50" s="248">
        <f xml:space="preserve"> Time!BV$157</f>
        <v>5662</v>
      </c>
      <c r="BW50" s="248">
        <f xml:space="preserve"> Time!BW$157</f>
        <v>5754</v>
      </c>
      <c r="BX50" s="248">
        <f xml:space="preserve"> Time!BX$157</f>
        <v>5844</v>
      </c>
      <c r="BY50" s="248">
        <f xml:space="preserve"> Time!BY$157</f>
        <v>5935</v>
      </c>
      <c r="BZ50" s="248">
        <f xml:space="preserve"> Time!BZ$157</f>
        <v>6027</v>
      </c>
      <c r="CA50" s="248">
        <f xml:space="preserve"> Time!CA$157</f>
        <v>6119</v>
      </c>
      <c r="CB50" s="248">
        <f xml:space="preserve"> Time!CB$157</f>
        <v>6209</v>
      </c>
      <c r="CC50" s="248">
        <f xml:space="preserve"> Time!CC$157</f>
        <v>6300</v>
      </c>
      <c r="CD50" s="248">
        <f xml:space="preserve"> Time!CD$157</f>
        <v>6392</v>
      </c>
      <c r="CE50" s="248">
        <f xml:space="preserve"> Time!CE$157</f>
        <v>6484</v>
      </c>
      <c r="CF50" s="248">
        <f xml:space="preserve"> Time!CF$157</f>
        <v>6574</v>
      </c>
      <c r="CG50" s="248">
        <f xml:space="preserve"> Time!CG$157</f>
        <v>6665</v>
      </c>
      <c r="CH50" s="248">
        <f xml:space="preserve"> Time!CH$157</f>
        <v>6757</v>
      </c>
      <c r="CI50" s="248">
        <f xml:space="preserve"> Time!CI$157</f>
        <v>6849</v>
      </c>
      <c r="CJ50" s="248">
        <f xml:space="preserve"> Time!CJ$157</f>
        <v>6940</v>
      </c>
      <c r="CK50" s="248">
        <f xml:space="preserve"> Time!CK$157</f>
        <v>7031</v>
      </c>
      <c r="CL50" s="248">
        <f xml:space="preserve"> Time!CL$157</f>
        <v>7123</v>
      </c>
      <c r="CM50" s="248">
        <f xml:space="preserve"> Time!CM$157</f>
        <v>7215</v>
      </c>
      <c r="CN50" s="248">
        <f xml:space="preserve"> Time!CN$157</f>
        <v>7305</v>
      </c>
      <c r="CO50" s="248">
        <f xml:space="preserve"> Time!CO$157</f>
        <v>7396</v>
      </c>
      <c r="CP50" s="248">
        <f xml:space="preserve"> Time!CP$157</f>
        <v>7488</v>
      </c>
      <c r="CQ50" s="248">
        <f xml:space="preserve"> Time!CQ$157</f>
        <v>7580</v>
      </c>
      <c r="CR50" s="248">
        <f xml:space="preserve"> Time!CR$157</f>
        <v>7670</v>
      </c>
      <c r="CS50" s="248">
        <f xml:space="preserve"> Time!CS$157</f>
        <v>7761</v>
      </c>
      <c r="CT50" s="248">
        <f xml:space="preserve"> Time!CT$157</f>
        <v>7853</v>
      </c>
      <c r="CU50" s="248">
        <f xml:space="preserve"> Time!CU$157</f>
        <v>7945</v>
      </c>
      <c r="CV50" s="248">
        <f xml:space="preserve"> Time!CV$157</f>
        <v>8035</v>
      </c>
      <c r="CW50" s="248">
        <f xml:space="preserve"> Time!CW$157</f>
        <v>8126</v>
      </c>
      <c r="CX50" s="248">
        <f xml:space="preserve"> Time!CX$157</f>
        <v>8218</v>
      </c>
      <c r="CY50" s="248">
        <f xml:space="preserve"> Time!CY$157</f>
        <v>8310</v>
      </c>
      <c r="CZ50" s="248">
        <f xml:space="preserve"> Time!CZ$157</f>
        <v>8401</v>
      </c>
      <c r="DA50" s="248">
        <f xml:space="preserve"> Time!DA$157</f>
        <v>8492</v>
      </c>
      <c r="DB50" s="248">
        <f xml:space="preserve"> Time!DB$157</f>
        <v>8584</v>
      </c>
      <c r="DC50" s="248">
        <f xml:space="preserve"> Time!DC$157</f>
        <v>8676</v>
      </c>
      <c r="DD50" s="248">
        <f xml:space="preserve"> Time!DD$157</f>
        <v>8766</v>
      </c>
      <c r="DE50" s="248">
        <f xml:space="preserve"> Time!DE$157</f>
        <v>8857</v>
      </c>
      <c r="DF50" s="248">
        <f xml:space="preserve"> Time!DF$157</f>
        <v>8949</v>
      </c>
      <c r="DG50" s="248">
        <f xml:space="preserve"> Time!DG$157</f>
        <v>9041</v>
      </c>
      <c r="DH50" s="248">
        <f xml:space="preserve"> Time!DH$157</f>
        <v>9131</v>
      </c>
      <c r="DI50" s="248">
        <f xml:space="preserve"> Time!DI$157</f>
        <v>9131</v>
      </c>
      <c r="DJ50" s="248">
        <f xml:space="preserve"> Time!DJ$157</f>
        <v>9131</v>
      </c>
      <c r="DK50" s="248">
        <f xml:space="preserve"> Time!DK$157</f>
        <v>9131</v>
      </c>
      <c r="DL50" s="248">
        <f xml:space="preserve"> Time!DL$157</f>
        <v>9131</v>
      </c>
      <c r="DM50" s="248">
        <f xml:space="preserve"> Time!DM$157</f>
        <v>9131</v>
      </c>
      <c r="DN50" s="248">
        <f xml:space="preserve"> Time!DN$157</f>
        <v>9131</v>
      </c>
      <c r="DO50" s="248">
        <f xml:space="preserve"> Time!DO$157</f>
        <v>9131</v>
      </c>
      <c r="DP50" s="248">
        <f xml:space="preserve"> Time!DP$157</f>
        <v>9131</v>
      </c>
      <c r="DQ50" s="248">
        <f xml:space="preserve"> Time!DQ$157</f>
        <v>9131</v>
      </c>
      <c r="DR50" s="248">
        <f xml:space="preserve"> Time!DR$157</f>
        <v>9131</v>
      </c>
      <c r="DS50" s="248">
        <f xml:space="preserve"> Time!DS$157</f>
        <v>9131</v>
      </c>
      <c r="DT50" s="248">
        <f xml:space="preserve"> Time!DT$157</f>
        <v>9131</v>
      </c>
      <c r="DU50" s="248">
        <f xml:space="preserve"> Time!DU$157</f>
        <v>9131</v>
      </c>
      <c r="DV50" s="248">
        <f xml:space="preserve"> Time!DV$157</f>
        <v>9131</v>
      </c>
      <c r="DW50" s="248">
        <f xml:space="preserve"> Time!DW$157</f>
        <v>9131</v>
      </c>
      <c r="DX50" s="248">
        <f xml:space="preserve"> Time!DX$157</f>
        <v>9131</v>
      </c>
      <c r="DY50" s="248">
        <f xml:space="preserve"> Time!DY$157</f>
        <v>9131</v>
      </c>
      <c r="DZ50" s="248">
        <f xml:space="preserve"> Time!DZ$157</f>
        <v>9131</v>
      </c>
      <c r="EA50" s="248">
        <f xml:space="preserve"> Time!EA$157</f>
        <v>9131</v>
      </c>
      <c r="EB50" s="248">
        <f xml:space="preserve"> Time!EB$157</f>
        <v>9131</v>
      </c>
      <c r="EC50" s="248">
        <f xml:space="preserve"> Time!EC$157</f>
        <v>9131</v>
      </c>
      <c r="ED50" s="248">
        <f xml:space="preserve"> Time!ED$157</f>
        <v>9131</v>
      </c>
      <c r="EE50" s="248">
        <f xml:space="preserve"> Time!EE$157</f>
        <v>9131</v>
      </c>
      <c r="EF50" s="248">
        <f xml:space="preserve"> Time!EF$157</f>
        <v>9131</v>
      </c>
      <c r="EG50" s="248">
        <f xml:space="preserve"> Time!EG$157</f>
        <v>9131</v>
      </c>
      <c r="EH50" s="248">
        <f xml:space="preserve"> Time!EH$157</f>
        <v>9131</v>
      </c>
      <c r="EI50" s="248">
        <f xml:space="preserve"> Time!EI$157</f>
        <v>9131</v>
      </c>
      <c r="EJ50" s="248">
        <f xml:space="preserve"> Time!EJ$157</f>
        <v>9131</v>
      </c>
      <c r="EK50" s="248">
        <f xml:space="preserve"> Time!EK$157</f>
        <v>9131</v>
      </c>
      <c r="EL50" s="248">
        <f xml:space="preserve"> Time!EL$157</f>
        <v>9131</v>
      </c>
      <c r="EM50" s="248">
        <f xml:space="preserve"> Time!EM$157</f>
        <v>9131</v>
      </c>
      <c r="EN50" s="248">
        <f xml:space="preserve"> Time!EN$157</f>
        <v>9131</v>
      </c>
      <c r="EO50" s="248">
        <f xml:space="preserve"> Time!EO$157</f>
        <v>9131</v>
      </c>
      <c r="EP50" s="248">
        <f xml:space="preserve"> Time!EP$157</f>
        <v>9131</v>
      </c>
      <c r="EQ50" s="248">
        <f xml:space="preserve"> Time!EQ$157</f>
        <v>9131</v>
      </c>
      <c r="ER50" s="248">
        <f xml:space="preserve"> Time!ER$157</f>
        <v>9131</v>
      </c>
      <c r="ES50" s="248">
        <f xml:space="preserve"> Time!ES$157</f>
        <v>9131</v>
      </c>
      <c r="ET50" s="248">
        <f xml:space="preserve"> Time!ET$157</f>
        <v>9131</v>
      </c>
      <c r="EU50" s="248">
        <f xml:space="preserve"> Time!EU$157</f>
        <v>9131</v>
      </c>
      <c r="EV50" s="248">
        <f xml:space="preserve"> Time!EV$157</f>
        <v>9131</v>
      </c>
      <c r="EW50" s="248">
        <f xml:space="preserve"> Time!EW$157</f>
        <v>9131</v>
      </c>
      <c r="EX50" s="248">
        <f xml:space="preserve"> Time!EX$157</f>
        <v>9131</v>
      </c>
      <c r="EY50" s="248">
        <f xml:space="preserve"> Time!EY$157</f>
        <v>9131</v>
      </c>
      <c r="EZ50" s="248">
        <f xml:space="preserve"> Time!EZ$157</f>
        <v>9131</v>
      </c>
      <c r="FA50" s="248">
        <f xml:space="preserve"> Time!FA$157</f>
        <v>9131</v>
      </c>
      <c r="FB50" s="248">
        <f xml:space="preserve"> Time!FB$157</f>
        <v>9131</v>
      </c>
      <c r="FC50" s="248">
        <f xml:space="preserve"> Time!FC$157</f>
        <v>9131</v>
      </c>
      <c r="FD50" s="248">
        <f xml:space="preserve"> Time!FD$157</f>
        <v>9131</v>
      </c>
      <c r="FE50" s="248">
        <f xml:space="preserve"> Time!FE$157</f>
        <v>9131</v>
      </c>
      <c r="FF50" s="248">
        <f xml:space="preserve"> Time!FF$157</f>
        <v>9131</v>
      </c>
      <c r="FG50" s="248">
        <f xml:space="preserve"> Time!FG$157</f>
        <v>9131</v>
      </c>
      <c r="FH50" s="248">
        <f xml:space="preserve"> Time!FH$157</f>
        <v>9131</v>
      </c>
      <c r="FI50" s="248">
        <f xml:space="preserve"> Time!FI$157</f>
        <v>9131</v>
      </c>
      <c r="FJ50" s="248">
        <f xml:space="preserve"> Time!FJ$157</f>
        <v>9131</v>
      </c>
      <c r="FK50" s="248">
        <f xml:space="preserve"> Time!FK$157</f>
        <v>9131</v>
      </c>
      <c r="FL50" s="248">
        <f xml:space="preserve"> Time!FL$157</f>
        <v>9131</v>
      </c>
      <c r="FM50" s="248">
        <f xml:space="preserve"> Time!FM$157</f>
        <v>9131</v>
      </c>
      <c r="FN50" s="248">
        <f xml:space="preserve"> Time!FN$157</f>
        <v>9131</v>
      </c>
      <c r="FO50" s="248">
        <f xml:space="preserve"> Time!FO$157</f>
        <v>9131</v>
      </c>
      <c r="FP50" s="248">
        <f xml:space="preserve"> Time!FP$157</f>
        <v>9131</v>
      </c>
      <c r="FQ50" s="248">
        <f xml:space="preserve"> Time!FQ$157</f>
        <v>9131</v>
      </c>
      <c r="FR50" s="248">
        <f xml:space="preserve"> Time!FR$157</f>
        <v>9131</v>
      </c>
      <c r="FS50" s="248">
        <f xml:space="preserve"> Time!FS$157</f>
        <v>9131</v>
      </c>
      <c r="FT50" s="248">
        <f xml:space="preserve"> Time!FT$157</f>
        <v>9131</v>
      </c>
      <c r="FU50" s="248">
        <f xml:space="preserve"> Time!FU$157</f>
        <v>9131</v>
      </c>
      <c r="FV50" s="248">
        <f xml:space="preserve"> Time!FV$157</f>
        <v>9131</v>
      </c>
      <c r="FW50" s="248">
        <f xml:space="preserve"> Time!FW$157</f>
        <v>9131</v>
      </c>
      <c r="FX50" s="248">
        <f xml:space="preserve"> Time!FX$157</f>
        <v>9131</v>
      </c>
      <c r="FY50" s="248">
        <f xml:space="preserve"> Time!FY$157</f>
        <v>9131</v>
      </c>
      <c r="FZ50" s="248">
        <f xml:space="preserve"> Time!FZ$157</f>
        <v>9131</v>
      </c>
      <c r="GA50" s="248">
        <f xml:space="preserve"> Time!GA$157</f>
        <v>9131</v>
      </c>
      <c r="GB50" s="248">
        <f xml:space="preserve"> Time!GB$157</f>
        <v>9131</v>
      </c>
      <c r="GC50" s="248">
        <f xml:space="preserve"> Time!GC$157</f>
        <v>9131</v>
      </c>
      <c r="GD50" s="248">
        <f xml:space="preserve"> Time!GD$157</f>
        <v>9131</v>
      </c>
      <c r="GE50" s="248">
        <f xml:space="preserve"> Time!GE$157</f>
        <v>9131</v>
      </c>
      <c r="GF50" s="248">
        <f xml:space="preserve"> Time!GF$157</f>
        <v>9131</v>
      </c>
      <c r="GG50" s="248">
        <f xml:space="preserve"> Time!GG$157</f>
        <v>9131</v>
      </c>
      <c r="GH50" s="248">
        <f xml:space="preserve"> Time!GH$157</f>
        <v>9131</v>
      </c>
      <c r="GI50" s="248">
        <f xml:space="preserve"> Time!GI$157</f>
        <v>9131</v>
      </c>
      <c r="GJ50" s="248">
        <f xml:space="preserve"> Time!GJ$157</f>
        <v>9131</v>
      </c>
    </row>
    <row r="51" spans="1:192" x14ac:dyDescent="0.35">
      <c r="E51" s="12" t="s">
        <v>241</v>
      </c>
      <c r="G51" s="12" t="s">
        <v>29</v>
      </c>
      <c r="J51" s="124">
        <f t="shared" ref="J51:AO51" si="36" xml:space="preserve"> J50 / $F49</f>
        <v>0</v>
      </c>
      <c r="K51" s="124">
        <f t="shared" si="36"/>
        <v>0</v>
      </c>
      <c r="L51" s="124">
        <f t="shared" si="36"/>
        <v>0</v>
      </c>
      <c r="M51" s="124">
        <f t="shared" si="36"/>
        <v>0.24931506849315069</v>
      </c>
      <c r="N51" s="124">
        <f t="shared" si="36"/>
        <v>0.50136986301369868</v>
      </c>
      <c r="O51" s="124">
        <f t="shared" si="36"/>
        <v>0.75342465753424659</v>
      </c>
      <c r="P51" s="124">
        <f t="shared" si="36"/>
        <v>1</v>
      </c>
      <c r="Q51" s="124">
        <f t="shared" si="36"/>
        <v>1.2493150684931507</v>
      </c>
      <c r="R51" s="124">
        <f t="shared" si="36"/>
        <v>1.5013698630136987</v>
      </c>
      <c r="S51" s="124">
        <f t="shared" si="36"/>
        <v>1.7534246575342465</v>
      </c>
      <c r="T51" s="124">
        <f t="shared" si="36"/>
        <v>2</v>
      </c>
      <c r="U51" s="124">
        <f t="shared" si="36"/>
        <v>2.2493150684931509</v>
      </c>
      <c r="V51" s="124">
        <f t="shared" si="36"/>
        <v>2.5013698630136987</v>
      </c>
      <c r="W51" s="124">
        <f t="shared" si="36"/>
        <v>2.7534246575342465</v>
      </c>
      <c r="X51" s="124">
        <f t="shared" si="36"/>
        <v>3.0027397260273974</v>
      </c>
      <c r="Y51" s="124">
        <f t="shared" si="36"/>
        <v>3.2520547945205478</v>
      </c>
      <c r="Z51" s="124">
        <f t="shared" si="36"/>
        <v>3.504109589041096</v>
      </c>
      <c r="AA51" s="124">
        <f t="shared" si="36"/>
        <v>3.7561643835616438</v>
      </c>
      <c r="AB51" s="124">
        <f t="shared" si="36"/>
        <v>4.0027397260273974</v>
      </c>
      <c r="AC51" s="124">
        <f t="shared" si="36"/>
        <v>4.2520547945205482</v>
      </c>
      <c r="AD51" s="124">
        <f t="shared" si="36"/>
        <v>4.5041095890410956</v>
      </c>
      <c r="AE51" s="124">
        <f t="shared" si="36"/>
        <v>4.7561643835616438</v>
      </c>
      <c r="AF51" s="124">
        <f t="shared" si="36"/>
        <v>5.0027397260273974</v>
      </c>
      <c r="AG51" s="124">
        <f t="shared" si="36"/>
        <v>5.2520547945205482</v>
      </c>
      <c r="AH51" s="124">
        <f t="shared" si="36"/>
        <v>5.5041095890410956</v>
      </c>
      <c r="AI51" s="124">
        <f t="shared" si="36"/>
        <v>5.7561643835616438</v>
      </c>
      <c r="AJ51" s="124">
        <f t="shared" si="36"/>
        <v>6.0027397260273974</v>
      </c>
      <c r="AK51" s="124">
        <f t="shared" si="36"/>
        <v>6.2520547945205482</v>
      </c>
      <c r="AL51" s="124">
        <f t="shared" si="36"/>
        <v>6.5041095890410956</v>
      </c>
      <c r="AM51" s="124">
        <f t="shared" si="36"/>
        <v>6.7561643835616438</v>
      </c>
      <c r="AN51" s="124">
        <f t="shared" si="36"/>
        <v>7.0054794520547947</v>
      </c>
      <c r="AO51" s="124">
        <f t="shared" si="36"/>
        <v>7.2547945205479456</v>
      </c>
      <c r="AP51" s="124">
        <f t="shared" ref="AP51:BU51" si="37" xml:space="preserve"> AP50 / $F49</f>
        <v>7.506849315068493</v>
      </c>
      <c r="AQ51" s="124">
        <f t="shared" si="37"/>
        <v>7.7589041095890412</v>
      </c>
      <c r="AR51" s="124">
        <f t="shared" si="37"/>
        <v>8.0054794520547947</v>
      </c>
      <c r="AS51" s="124">
        <f t="shared" si="37"/>
        <v>8.2547945205479447</v>
      </c>
      <c r="AT51" s="124">
        <f t="shared" si="37"/>
        <v>8.506849315068493</v>
      </c>
      <c r="AU51" s="124">
        <f t="shared" si="37"/>
        <v>8.7589041095890412</v>
      </c>
      <c r="AV51" s="124">
        <f t="shared" si="37"/>
        <v>9.0054794520547947</v>
      </c>
      <c r="AW51" s="124">
        <f t="shared" si="37"/>
        <v>9.2547945205479447</v>
      </c>
      <c r="AX51" s="124">
        <f t="shared" si="37"/>
        <v>9.506849315068493</v>
      </c>
      <c r="AY51" s="124">
        <f t="shared" si="37"/>
        <v>9.7589041095890412</v>
      </c>
      <c r="AZ51" s="124">
        <f t="shared" si="37"/>
        <v>10.005479452054795</v>
      </c>
      <c r="BA51" s="124">
        <f t="shared" si="37"/>
        <v>10.254794520547945</v>
      </c>
      <c r="BB51" s="124">
        <f t="shared" si="37"/>
        <v>10.506849315068493</v>
      </c>
      <c r="BC51" s="124">
        <f t="shared" si="37"/>
        <v>10.758904109589041</v>
      </c>
      <c r="BD51" s="124">
        <f t="shared" si="37"/>
        <v>11.008219178082191</v>
      </c>
      <c r="BE51" s="124">
        <f t="shared" si="37"/>
        <v>11.257534246575343</v>
      </c>
      <c r="BF51" s="124">
        <f t="shared" si="37"/>
        <v>11.509589041095891</v>
      </c>
      <c r="BG51" s="124">
        <f t="shared" si="37"/>
        <v>11.761643835616438</v>
      </c>
      <c r="BH51" s="124">
        <f t="shared" si="37"/>
        <v>12.008219178082191</v>
      </c>
      <c r="BI51" s="124">
        <f t="shared" si="37"/>
        <v>12.257534246575343</v>
      </c>
      <c r="BJ51" s="124">
        <f t="shared" si="37"/>
        <v>12.509589041095891</v>
      </c>
      <c r="BK51" s="124">
        <f t="shared" si="37"/>
        <v>12.761643835616438</v>
      </c>
      <c r="BL51" s="124">
        <f t="shared" si="37"/>
        <v>13.008219178082191</v>
      </c>
      <c r="BM51" s="124">
        <f t="shared" si="37"/>
        <v>13.257534246575343</v>
      </c>
      <c r="BN51" s="124">
        <f t="shared" si="37"/>
        <v>13.509589041095891</v>
      </c>
      <c r="BO51" s="124">
        <f t="shared" si="37"/>
        <v>13.761643835616438</v>
      </c>
      <c r="BP51" s="124">
        <f t="shared" si="37"/>
        <v>14.008219178082191</v>
      </c>
      <c r="BQ51" s="124">
        <f t="shared" si="37"/>
        <v>14.257534246575343</v>
      </c>
      <c r="BR51" s="124">
        <f t="shared" si="37"/>
        <v>14.509589041095891</v>
      </c>
      <c r="BS51" s="124">
        <f t="shared" si="37"/>
        <v>14.761643835616438</v>
      </c>
      <c r="BT51" s="124">
        <f t="shared" si="37"/>
        <v>15.010958904109589</v>
      </c>
      <c r="BU51" s="124">
        <f t="shared" si="37"/>
        <v>15.260273972602739</v>
      </c>
      <c r="BV51" s="124">
        <f t="shared" ref="BV51:DA51" si="38" xml:space="preserve"> BV50 / $F49</f>
        <v>15.512328767123288</v>
      </c>
      <c r="BW51" s="124">
        <f t="shared" si="38"/>
        <v>15.764383561643836</v>
      </c>
      <c r="BX51" s="124">
        <f t="shared" si="38"/>
        <v>16.010958904109589</v>
      </c>
      <c r="BY51" s="124">
        <f t="shared" si="38"/>
        <v>16.260273972602739</v>
      </c>
      <c r="BZ51" s="124">
        <f t="shared" si="38"/>
        <v>16.512328767123286</v>
      </c>
      <c r="CA51" s="124">
        <f t="shared" si="38"/>
        <v>16.764383561643836</v>
      </c>
      <c r="CB51" s="124">
        <f t="shared" si="38"/>
        <v>17.010958904109589</v>
      </c>
      <c r="CC51" s="124">
        <f t="shared" si="38"/>
        <v>17.260273972602739</v>
      </c>
      <c r="CD51" s="124">
        <f t="shared" si="38"/>
        <v>17.512328767123286</v>
      </c>
      <c r="CE51" s="124">
        <f t="shared" si="38"/>
        <v>17.764383561643836</v>
      </c>
      <c r="CF51" s="124">
        <f t="shared" si="38"/>
        <v>18.010958904109589</v>
      </c>
      <c r="CG51" s="124">
        <f t="shared" si="38"/>
        <v>18.260273972602739</v>
      </c>
      <c r="CH51" s="124">
        <f t="shared" si="38"/>
        <v>18.512328767123286</v>
      </c>
      <c r="CI51" s="124">
        <f t="shared" si="38"/>
        <v>18.764383561643836</v>
      </c>
      <c r="CJ51" s="124">
        <f t="shared" si="38"/>
        <v>19.013698630136986</v>
      </c>
      <c r="CK51" s="124">
        <f t="shared" si="38"/>
        <v>19.263013698630136</v>
      </c>
      <c r="CL51" s="124">
        <f t="shared" si="38"/>
        <v>19.515068493150686</v>
      </c>
      <c r="CM51" s="124">
        <f t="shared" si="38"/>
        <v>19.767123287671232</v>
      </c>
      <c r="CN51" s="124">
        <f t="shared" si="38"/>
        <v>20.013698630136986</v>
      </c>
      <c r="CO51" s="124">
        <f t="shared" si="38"/>
        <v>20.263013698630136</v>
      </c>
      <c r="CP51" s="124">
        <f t="shared" si="38"/>
        <v>20.515068493150686</v>
      </c>
      <c r="CQ51" s="124">
        <f t="shared" si="38"/>
        <v>20.767123287671232</v>
      </c>
      <c r="CR51" s="124">
        <f t="shared" si="38"/>
        <v>21.013698630136986</v>
      </c>
      <c r="CS51" s="124">
        <f t="shared" si="38"/>
        <v>21.263013698630136</v>
      </c>
      <c r="CT51" s="124">
        <f t="shared" si="38"/>
        <v>21.515068493150686</v>
      </c>
      <c r="CU51" s="124">
        <f t="shared" si="38"/>
        <v>21.767123287671232</v>
      </c>
      <c r="CV51" s="124">
        <f t="shared" si="38"/>
        <v>22.013698630136986</v>
      </c>
      <c r="CW51" s="124">
        <f t="shared" si="38"/>
        <v>22.263013698630136</v>
      </c>
      <c r="CX51" s="124">
        <f t="shared" si="38"/>
        <v>22.515068493150686</v>
      </c>
      <c r="CY51" s="124">
        <f t="shared" si="38"/>
        <v>22.767123287671232</v>
      </c>
      <c r="CZ51" s="124">
        <f t="shared" si="38"/>
        <v>23.016438356164382</v>
      </c>
      <c r="DA51" s="124">
        <f t="shared" si="38"/>
        <v>23.265753424657536</v>
      </c>
      <c r="DB51" s="124">
        <f t="shared" ref="DB51:EG51" si="39" xml:space="preserve"> DB50 / $F49</f>
        <v>23.517808219178082</v>
      </c>
      <c r="DC51" s="124">
        <f t="shared" si="39"/>
        <v>23.769863013698629</v>
      </c>
      <c r="DD51" s="124">
        <f t="shared" si="39"/>
        <v>24.016438356164382</v>
      </c>
      <c r="DE51" s="124">
        <f t="shared" si="39"/>
        <v>24.265753424657536</v>
      </c>
      <c r="DF51" s="124">
        <f t="shared" si="39"/>
        <v>24.517808219178082</v>
      </c>
      <c r="DG51" s="124">
        <f t="shared" si="39"/>
        <v>24.769863013698629</v>
      </c>
      <c r="DH51" s="124">
        <f t="shared" si="39"/>
        <v>25.016438356164382</v>
      </c>
      <c r="DI51" s="124">
        <f t="shared" si="39"/>
        <v>25.016438356164382</v>
      </c>
      <c r="DJ51" s="124">
        <f t="shared" si="39"/>
        <v>25.016438356164382</v>
      </c>
      <c r="DK51" s="124">
        <f t="shared" si="39"/>
        <v>25.016438356164382</v>
      </c>
      <c r="DL51" s="124">
        <f t="shared" si="39"/>
        <v>25.016438356164382</v>
      </c>
      <c r="DM51" s="124">
        <f t="shared" si="39"/>
        <v>25.016438356164382</v>
      </c>
      <c r="DN51" s="124">
        <f t="shared" si="39"/>
        <v>25.016438356164382</v>
      </c>
      <c r="DO51" s="124">
        <f t="shared" si="39"/>
        <v>25.016438356164382</v>
      </c>
      <c r="DP51" s="124">
        <f t="shared" si="39"/>
        <v>25.016438356164382</v>
      </c>
      <c r="DQ51" s="124">
        <f t="shared" si="39"/>
        <v>25.016438356164382</v>
      </c>
      <c r="DR51" s="124">
        <f t="shared" si="39"/>
        <v>25.016438356164382</v>
      </c>
      <c r="DS51" s="124">
        <f t="shared" si="39"/>
        <v>25.016438356164382</v>
      </c>
      <c r="DT51" s="124">
        <f t="shared" si="39"/>
        <v>25.016438356164382</v>
      </c>
      <c r="DU51" s="124">
        <f t="shared" si="39"/>
        <v>25.016438356164382</v>
      </c>
      <c r="DV51" s="124">
        <f t="shared" si="39"/>
        <v>25.016438356164382</v>
      </c>
      <c r="DW51" s="124">
        <f t="shared" si="39"/>
        <v>25.016438356164382</v>
      </c>
      <c r="DX51" s="124">
        <f t="shared" si="39"/>
        <v>25.016438356164382</v>
      </c>
      <c r="DY51" s="124">
        <f t="shared" si="39"/>
        <v>25.016438356164382</v>
      </c>
      <c r="DZ51" s="124">
        <f t="shared" si="39"/>
        <v>25.016438356164382</v>
      </c>
      <c r="EA51" s="124">
        <f t="shared" si="39"/>
        <v>25.016438356164382</v>
      </c>
      <c r="EB51" s="124">
        <f t="shared" si="39"/>
        <v>25.016438356164382</v>
      </c>
      <c r="EC51" s="124">
        <f t="shared" si="39"/>
        <v>25.016438356164382</v>
      </c>
      <c r="ED51" s="124">
        <f t="shared" si="39"/>
        <v>25.016438356164382</v>
      </c>
      <c r="EE51" s="124">
        <f t="shared" si="39"/>
        <v>25.016438356164382</v>
      </c>
      <c r="EF51" s="124">
        <f t="shared" si="39"/>
        <v>25.016438356164382</v>
      </c>
      <c r="EG51" s="124">
        <f t="shared" si="39"/>
        <v>25.016438356164382</v>
      </c>
      <c r="EH51" s="124">
        <f t="shared" ref="EH51:FM51" si="40" xml:space="preserve"> EH50 / $F49</f>
        <v>25.016438356164382</v>
      </c>
      <c r="EI51" s="124">
        <f t="shared" si="40"/>
        <v>25.016438356164382</v>
      </c>
      <c r="EJ51" s="124">
        <f t="shared" si="40"/>
        <v>25.016438356164382</v>
      </c>
      <c r="EK51" s="124">
        <f t="shared" si="40"/>
        <v>25.016438356164382</v>
      </c>
      <c r="EL51" s="124">
        <f t="shared" si="40"/>
        <v>25.016438356164382</v>
      </c>
      <c r="EM51" s="124">
        <f t="shared" si="40"/>
        <v>25.016438356164382</v>
      </c>
      <c r="EN51" s="124">
        <f t="shared" si="40"/>
        <v>25.016438356164382</v>
      </c>
      <c r="EO51" s="124">
        <f t="shared" si="40"/>
        <v>25.016438356164382</v>
      </c>
      <c r="EP51" s="124">
        <f t="shared" si="40"/>
        <v>25.016438356164382</v>
      </c>
      <c r="EQ51" s="124">
        <f t="shared" si="40"/>
        <v>25.016438356164382</v>
      </c>
      <c r="ER51" s="124">
        <f t="shared" si="40"/>
        <v>25.016438356164382</v>
      </c>
      <c r="ES51" s="124">
        <f t="shared" si="40"/>
        <v>25.016438356164382</v>
      </c>
      <c r="ET51" s="124">
        <f t="shared" si="40"/>
        <v>25.016438356164382</v>
      </c>
      <c r="EU51" s="124">
        <f t="shared" si="40"/>
        <v>25.016438356164382</v>
      </c>
      <c r="EV51" s="124">
        <f t="shared" si="40"/>
        <v>25.016438356164382</v>
      </c>
      <c r="EW51" s="124">
        <f t="shared" si="40"/>
        <v>25.016438356164382</v>
      </c>
      <c r="EX51" s="124">
        <f t="shared" si="40"/>
        <v>25.016438356164382</v>
      </c>
      <c r="EY51" s="124">
        <f t="shared" si="40"/>
        <v>25.016438356164382</v>
      </c>
      <c r="EZ51" s="124">
        <f t="shared" si="40"/>
        <v>25.016438356164382</v>
      </c>
      <c r="FA51" s="124">
        <f t="shared" si="40"/>
        <v>25.016438356164382</v>
      </c>
      <c r="FB51" s="124">
        <f t="shared" si="40"/>
        <v>25.016438356164382</v>
      </c>
      <c r="FC51" s="124">
        <f t="shared" si="40"/>
        <v>25.016438356164382</v>
      </c>
      <c r="FD51" s="124">
        <f t="shared" si="40"/>
        <v>25.016438356164382</v>
      </c>
      <c r="FE51" s="124">
        <f t="shared" si="40"/>
        <v>25.016438356164382</v>
      </c>
      <c r="FF51" s="124">
        <f t="shared" si="40"/>
        <v>25.016438356164382</v>
      </c>
      <c r="FG51" s="124">
        <f t="shared" si="40"/>
        <v>25.016438356164382</v>
      </c>
      <c r="FH51" s="124">
        <f t="shared" si="40"/>
        <v>25.016438356164382</v>
      </c>
      <c r="FI51" s="124">
        <f t="shared" si="40"/>
        <v>25.016438356164382</v>
      </c>
      <c r="FJ51" s="124">
        <f t="shared" si="40"/>
        <v>25.016438356164382</v>
      </c>
      <c r="FK51" s="124">
        <f t="shared" si="40"/>
        <v>25.016438356164382</v>
      </c>
      <c r="FL51" s="124">
        <f t="shared" si="40"/>
        <v>25.016438356164382</v>
      </c>
      <c r="FM51" s="124">
        <f t="shared" si="40"/>
        <v>25.016438356164382</v>
      </c>
      <c r="FN51" s="124">
        <f t="shared" ref="FN51:GJ51" si="41" xml:space="preserve"> FN50 / $F49</f>
        <v>25.016438356164382</v>
      </c>
      <c r="FO51" s="124">
        <f t="shared" si="41"/>
        <v>25.016438356164382</v>
      </c>
      <c r="FP51" s="124">
        <f t="shared" si="41"/>
        <v>25.016438356164382</v>
      </c>
      <c r="FQ51" s="124">
        <f t="shared" si="41"/>
        <v>25.016438356164382</v>
      </c>
      <c r="FR51" s="124">
        <f t="shared" si="41"/>
        <v>25.016438356164382</v>
      </c>
      <c r="FS51" s="124">
        <f t="shared" si="41"/>
        <v>25.016438356164382</v>
      </c>
      <c r="FT51" s="124">
        <f t="shared" si="41"/>
        <v>25.016438356164382</v>
      </c>
      <c r="FU51" s="124">
        <f t="shared" si="41"/>
        <v>25.016438356164382</v>
      </c>
      <c r="FV51" s="124">
        <f t="shared" si="41"/>
        <v>25.016438356164382</v>
      </c>
      <c r="FW51" s="124">
        <f t="shared" si="41"/>
        <v>25.016438356164382</v>
      </c>
      <c r="FX51" s="124">
        <f t="shared" si="41"/>
        <v>25.016438356164382</v>
      </c>
      <c r="FY51" s="124">
        <f t="shared" si="41"/>
        <v>25.016438356164382</v>
      </c>
      <c r="FZ51" s="124">
        <f t="shared" si="41"/>
        <v>25.016438356164382</v>
      </c>
      <c r="GA51" s="124">
        <f t="shared" si="41"/>
        <v>25.016438356164382</v>
      </c>
      <c r="GB51" s="124">
        <f t="shared" si="41"/>
        <v>25.016438356164382</v>
      </c>
      <c r="GC51" s="124">
        <f t="shared" si="41"/>
        <v>25.016438356164382</v>
      </c>
      <c r="GD51" s="124">
        <f t="shared" si="41"/>
        <v>25.016438356164382</v>
      </c>
      <c r="GE51" s="124">
        <f t="shared" si="41"/>
        <v>25.016438356164382</v>
      </c>
      <c r="GF51" s="124">
        <f t="shared" si="41"/>
        <v>25.016438356164382</v>
      </c>
      <c r="GG51" s="124">
        <f t="shared" si="41"/>
        <v>25.016438356164382</v>
      </c>
      <c r="GH51" s="124">
        <f t="shared" si="41"/>
        <v>25.016438356164382</v>
      </c>
      <c r="GI51" s="124">
        <f t="shared" si="41"/>
        <v>25.016438356164382</v>
      </c>
      <c r="GJ51" s="124">
        <f t="shared" si="41"/>
        <v>25.016438356164382</v>
      </c>
    </row>
    <row r="53" spans="1:192" x14ac:dyDescent="0.35">
      <c r="E53" s="198" t="str">
        <f xml:space="preserve"> InpC!E$98</f>
        <v xml:space="preserve">Aurelius target IRR </v>
      </c>
      <c r="F53" s="412">
        <f xml:space="preserve"> InpC!F$98</f>
        <v>0.12</v>
      </c>
      <c r="G53" s="198" t="str">
        <f xml:space="preserve"> InpC!G$98</f>
        <v>%</v>
      </c>
      <c r="H53" s="43"/>
    </row>
    <row r="54" spans="1:192" x14ac:dyDescent="0.35">
      <c r="E54" s="124" t="str">
        <f t="shared" ref="E54:AJ54" si="42" xml:space="preserve"> E$51</f>
        <v>Years since financial close</v>
      </c>
      <c r="F54" s="124">
        <f t="shared" si="42"/>
        <v>0</v>
      </c>
      <c r="G54" s="124" t="str">
        <f t="shared" si="42"/>
        <v>years</v>
      </c>
      <c r="H54" s="124">
        <f t="shared" si="42"/>
        <v>0</v>
      </c>
      <c r="I54" s="124">
        <f t="shared" si="42"/>
        <v>0</v>
      </c>
      <c r="J54" s="124">
        <f t="shared" si="42"/>
        <v>0</v>
      </c>
      <c r="K54" s="124">
        <f t="shared" si="42"/>
        <v>0</v>
      </c>
      <c r="L54" s="124">
        <f t="shared" si="42"/>
        <v>0</v>
      </c>
      <c r="M54" s="124">
        <f t="shared" si="42"/>
        <v>0.24931506849315069</v>
      </c>
      <c r="N54" s="124">
        <f t="shared" si="42"/>
        <v>0.50136986301369868</v>
      </c>
      <c r="O54" s="124">
        <f t="shared" si="42"/>
        <v>0.75342465753424659</v>
      </c>
      <c r="P54" s="124">
        <f t="shared" si="42"/>
        <v>1</v>
      </c>
      <c r="Q54" s="124">
        <f t="shared" si="42"/>
        <v>1.2493150684931507</v>
      </c>
      <c r="R54" s="124">
        <f t="shared" si="42"/>
        <v>1.5013698630136987</v>
      </c>
      <c r="S54" s="124">
        <f t="shared" si="42"/>
        <v>1.7534246575342465</v>
      </c>
      <c r="T54" s="124">
        <f t="shared" si="42"/>
        <v>2</v>
      </c>
      <c r="U54" s="124">
        <f t="shared" si="42"/>
        <v>2.2493150684931509</v>
      </c>
      <c r="V54" s="124">
        <f t="shared" si="42"/>
        <v>2.5013698630136987</v>
      </c>
      <c r="W54" s="124">
        <f t="shared" si="42"/>
        <v>2.7534246575342465</v>
      </c>
      <c r="X54" s="124">
        <f t="shared" si="42"/>
        <v>3.0027397260273974</v>
      </c>
      <c r="Y54" s="124">
        <f t="shared" si="42"/>
        <v>3.2520547945205478</v>
      </c>
      <c r="Z54" s="124">
        <f t="shared" si="42"/>
        <v>3.504109589041096</v>
      </c>
      <c r="AA54" s="124">
        <f t="shared" si="42"/>
        <v>3.7561643835616438</v>
      </c>
      <c r="AB54" s="124">
        <f t="shared" si="42"/>
        <v>4.0027397260273974</v>
      </c>
      <c r="AC54" s="124">
        <f t="shared" si="42"/>
        <v>4.2520547945205482</v>
      </c>
      <c r="AD54" s="124">
        <f t="shared" si="42"/>
        <v>4.5041095890410956</v>
      </c>
      <c r="AE54" s="124">
        <f t="shared" si="42"/>
        <v>4.7561643835616438</v>
      </c>
      <c r="AF54" s="124">
        <f t="shared" si="42"/>
        <v>5.0027397260273974</v>
      </c>
      <c r="AG54" s="124">
        <f t="shared" si="42"/>
        <v>5.2520547945205482</v>
      </c>
      <c r="AH54" s="124">
        <f t="shared" si="42"/>
        <v>5.5041095890410956</v>
      </c>
      <c r="AI54" s="124">
        <f t="shared" si="42"/>
        <v>5.7561643835616438</v>
      </c>
      <c r="AJ54" s="124">
        <f t="shared" si="42"/>
        <v>6.0027397260273974</v>
      </c>
      <c r="AK54" s="124">
        <f t="shared" ref="AK54:BP54" si="43" xml:space="preserve"> AK$51</f>
        <v>6.2520547945205482</v>
      </c>
      <c r="AL54" s="124">
        <f t="shared" si="43"/>
        <v>6.5041095890410956</v>
      </c>
      <c r="AM54" s="124">
        <f t="shared" si="43"/>
        <v>6.7561643835616438</v>
      </c>
      <c r="AN54" s="124">
        <f t="shared" si="43"/>
        <v>7.0054794520547947</v>
      </c>
      <c r="AO54" s="124">
        <f t="shared" si="43"/>
        <v>7.2547945205479456</v>
      </c>
      <c r="AP54" s="124">
        <f t="shared" si="43"/>
        <v>7.506849315068493</v>
      </c>
      <c r="AQ54" s="124">
        <f t="shared" si="43"/>
        <v>7.7589041095890412</v>
      </c>
      <c r="AR54" s="124">
        <f t="shared" si="43"/>
        <v>8.0054794520547947</v>
      </c>
      <c r="AS54" s="124">
        <f t="shared" si="43"/>
        <v>8.2547945205479447</v>
      </c>
      <c r="AT54" s="124">
        <f t="shared" si="43"/>
        <v>8.506849315068493</v>
      </c>
      <c r="AU54" s="124">
        <f t="shared" si="43"/>
        <v>8.7589041095890412</v>
      </c>
      <c r="AV54" s="124">
        <f t="shared" si="43"/>
        <v>9.0054794520547947</v>
      </c>
      <c r="AW54" s="124">
        <f t="shared" si="43"/>
        <v>9.2547945205479447</v>
      </c>
      <c r="AX54" s="124">
        <f t="shared" si="43"/>
        <v>9.506849315068493</v>
      </c>
      <c r="AY54" s="124">
        <f t="shared" si="43"/>
        <v>9.7589041095890412</v>
      </c>
      <c r="AZ54" s="124">
        <f t="shared" si="43"/>
        <v>10.005479452054795</v>
      </c>
      <c r="BA54" s="124">
        <f t="shared" si="43"/>
        <v>10.254794520547945</v>
      </c>
      <c r="BB54" s="124">
        <f t="shared" si="43"/>
        <v>10.506849315068493</v>
      </c>
      <c r="BC54" s="124">
        <f t="shared" si="43"/>
        <v>10.758904109589041</v>
      </c>
      <c r="BD54" s="124">
        <f t="shared" si="43"/>
        <v>11.008219178082191</v>
      </c>
      <c r="BE54" s="124">
        <f t="shared" si="43"/>
        <v>11.257534246575343</v>
      </c>
      <c r="BF54" s="124">
        <f t="shared" si="43"/>
        <v>11.509589041095891</v>
      </c>
      <c r="BG54" s="124">
        <f t="shared" si="43"/>
        <v>11.761643835616438</v>
      </c>
      <c r="BH54" s="124">
        <f t="shared" si="43"/>
        <v>12.008219178082191</v>
      </c>
      <c r="BI54" s="124">
        <f t="shared" si="43"/>
        <v>12.257534246575343</v>
      </c>
      <c r="BJ54" s="124">
        <f t="shared" si="43"/>
        <v>12.509589041095891</v>
      </c>
      <c r="BK54" s="124">
        <f t="shared" si="43"/>
        <v>12.761643835616438</v>
      </c>
      <c r="BL54" s="124">
        <f t="shared" si="43"/>
        <v>13.008219178082191</v>
      </c>
      <c r="BM54" s="124">
        <f t="shared" si="43"/>
        <v>13.257534246575343</v>
      </c>
      <c r="BN54" s="124">
        <f t="shared" si="43"/>
        <v>13.509589041095891</v>
      </c>
      <c r="BO54" s="124">
        <f t="shared" si="43"/>
        <v>13.761643835616438</v>
      </c>
      <c r="BP54" s="124">
        <f t="shared" si="43"/>
        <v>14.008219178082191</v>
      </c>
      <c r="BQ54" s="124">
        <f t="shared" ref="BQ54:CV54" si="44" xml:space="preserve"> BQ$51</f>
        <v>14.257534246575343</v>
      </c>
      <c r="BR54" s="124">
        <f t="shared" si="44"/>
        <v>14.509589041095891</v>
      </c>
      <c r="BS54" s="124">
        <f t="shared" si="44"/>
        <v>14.761643835616438</v>
      </c>
      <c r="BT54" s="124">
        <f t="shared" si="44"/>
        <v>15.010958904109589</v>
      </c>
      <c r="BU54" s="124">
        <f t="shared" si="44"/>
        <v>15.260273972602739</v>
      </c>
      <c r="BV54" s="124">
        <f t="shared" si="44"/>
        <v>15.512328767123288</v>
      </c>
      <c r="BW54" s="124">
        <f t="shared" si="44"/>
        <v>15.764383561643836</v>
      </c>
      <c r="BX54" s="124">
        <f t="shared" si="44"/>
        <v>16.010958904109589</v>
      </c>
      <c r="BY54" s="124">
        <f t="shared" si="44"/>
        <v>16.260273972602739</v>
      </c>
      <c r="BZ54" s="124">
        <f t="shared" si="44"/>
        <v>16.512328767123286</v>
      </c>
      <c r="CA54" s="124">
        <f t="shared" si="44"/>
        <v>16.764383561643836</v>
      </c>
      <c r="CB54" s="124">
        <f t="shared" si="44"/>
        <v>17.010958904109589</v>
      </c>
      <c r="CC54" s="124">
        <f t="shared" si="44"/>
        <v>17.260273972602739</v>
      </c>
      <c r="CD54" s="124">
        <f t="shared" si="44"/>
        <v>17.512328767123286</v>
      </c>
      <c r="CE54" s="124">
        <f t="shared" si="44"/>
        <v>17.764383561643836</v>
      </c>
      <c r="CF54" s="124">
        <f t="shared" si="44"/>
        <v>18.010958904109589</v>
      </c>
      <c r="CG54" s="124">
        <f t="shared" si="44"/>
        <v>18.260273972602739</v>
      </c>
      <c r="CH54" s="124">
        <f t="shared" si="44"/>
        <v>18.512328767123286</v>
      </c>
      <c r="CI54" s="124">
        <f t="shared" si="44"/>
        <v>18.764383561643836</v>
      </c>
      <c r="CJ54" s="124">
        <f t="shared" si="44"/>
        <v>19.013698630136986</v>
      </c>
      <c r="CK54" s="124">
        <f t="shared" si="44"/>
        <v>19.263013698630136</v>
      </c>
      <c r="CL54" s="124">
        <f t="shared" si="44"/>
        <v>19.515068493150686</v>
      </c>
      <c r="CM54" s="124">
        <f t="shared" si="44"/>
        <v>19.767123287671232</v>
      </c>
      <c r="CN54" s="124">
        <f t="shared" si="44"/>
        <v>20.013698630136986</v>
      </c>
      <c r="CO54" s="124">
        <f t="shared" si="44"/>
        <v>20.263013698630136</v>
      </c>
      <c r="CP54" s="124">
        <f t="shared" si="44"/>
        <v>20.515068493150686</v>
      </c>
      <c r="CQ54" s="124">
        <f t="shared" si="44"/>
        <v>20.767123287671232</v>
      </c>
      <c r="CR54" s="124">
        <f t="shared" si="44"/>
        <v>21.013698630136986</v>
      </c>
      <c r="CS54" s="124">
        <f t="shared" si="44"/>
        <v>21.263013698630136</v>
      </c>
      <c r="CT54" s="124">
        <f t="shared" si="44"/>
        <v>21.515068493150686</v>
      </c>
      <c r="CU54" s="124">
        <f t="shared" si="44"/>
        <v>21.767123287671232</v>
      </c>
      <c r="CV54" s="124">
        <f t="shared" si="44"/>
        <v>22.013698630136986</v>
      </c>
      <c r="CW54" s="124">
        <f t="shared" ref="CW54:EB54" si="45" xml:space="preserve"> CW$51</f>
        <v>22.263013698630136</v>
      </c>
      <c r="CX54" s="124">
        <f t="shared" si="45"/>
        <v>22.515068493150686</v>
      </c>
      <c r="CY54" s="124">
        <f t="shared" si="45"/>
        <v>22.767123287671232</v>
      </c>
      <c r="CZ54" s="124">
        <f t="shared" si="45"/>
        <v>23.016438356164382</v>
      </c>
      <c r="DA54" s="124">
        <f t="shared" si="45"/>
        <v>23.265753424657536</v>
      </c>
      <c r="DB54" s="124">
        <f t="shared" si="45"/>
        <v>23.517808219178082</v>
      </c>
      <c r="DC54" s="124">
        <f t="shared" si="45"/>
        <v>23.769863013698629</v>
      </c>
      <c r="DD54" s="124">
        <f t="shared" si="45"/>
        <v>24.016438356164382</v>
      </c>
      <c r="DE54" s="124">
        <f t="shared" si="45"/>
        <v>24.265753424657536</v>
      </c>
      <c r="DF54" s="124">
        <f t="shared" si="45"/>
        <v>24.517808219178082</v>
      </c>
      <c r="DG54" s="124">
        <f t="shared" si="45"/>
        <v>24.769863013698629</v>
      </c>
      <c r="DH54" s="124">
        <f t="shared" si="45"/>
        <v>25.016438356164382</v>
      </c>
      <c r="DI54" s="124">
        <f t="shared" si="45"/>
        <v>25.016438356164382</v>
      </c>
      <c r="DJ54" s="124">
        <f t="shared" si="45"/>
        <v>25.016438356164382</v>
      </c>
      <c r="DK54" s="124">
        <f t="shared" si="45"/>
        <v>25.016438356164382</v>
      </c>
      <c r="DL54" s="124">
        <f t="shared" si="45"/>
        <v>25.016438356164382</v>
      </c>
      <c r="DM54" s="124">
        <f t="shared" si="45"/>
        <v>25.016438356164382</v>
      </c>
      <c r="DN54" s="124">
        <f t="shared" si="45"/>
        <v>25.016438356164382</v>
      </c>
      <c r="DO54" s="124">
        <f t="shared" si="45"/>
        <v>25.016438356164382</v>
      </c>
      <c r="DP54" s="124">
        <f t="shared" si="45"/>
        <v>25.016438356164382</v>
      </c>
      <c r="DQ54" s="124">
        <f t="shared" si="45"/>
        <v>25.016438356164382</v>
      </c>
      <c r="DR54" s="124">
        <f t="shared" si="45"/>
        <v>25.016438356164382</v>
      </c>
      <c r="DS54" s="124">
        <f t="shared" si="45"/>
        <v>25.016438356164382</v>
      </c>
      <c r="DT54" s="124">
        <f t="shared" si="45"/>
        <v>25.016438356164382</v>
      </c>
      <c r="DU54" s="124">
        <f t="shared" si="45"/>
        <v>25.016438356164382</v>
      </c>
      <c r="DV54" s="124">
        <f t="shared" si="45"/>
        <v>25.016438356164382</v>
      </c>
      <c r="DW54" s="124">
        <f t="shared" si="45"/>
        <v>25.016438356164382</v>
      </c>
      <c r="DX54" s="124">
        <f t="shared" si="45"/>
        <v>25.016438356164382</v>
      </c>
      <c r="DY54" s="124">
        <f t="shared" si="45"/>
        <v>25.016438356164382</v>
      </c>
      <c r="DZ54" s="124">
        <f t="shared" si="45"/>
        <v>25.016438356164382</v>
      </c>
      <c r="EA54" s="124">
        <f t="shared" si="45"/>
        <v>25.016438356164382</v>
      </c>
      <c r="EB54" s="124">
        <f t="shared" si="45"/>
        <v>25.016438356164382</v>
      </c>
      <c r="EC54" s="124">
        <f t="shared" ref="EC54:FH54" si="46" xml:space="preserve"> EC$51</f>
        <v>25.016438356164382</v>
      </c>
      <c r="ED54" s="124">
        <f t="shared" si="46"/>
        <v>25.016438356164382</v>
      </c>
      <c r="EE54" s="124">
        <f t="shared" si="46"/>
        <v>25.016438356164382</v>
      </c>
      <c r="EF54" s="124">
        <f t="shared" si="46"/>
        <v>25.016438356164382</v>
      </c>
      <c r="EG54" s="124">
        <f t="shared" si="46"/>
        <v>25.016438356164382</v>
      </c>
      <c r="EH54" s="124">
        <f t="shared" si="46"/>
        <v>25.016438356164382</v>
      </c>
      <c r="EI54" s="124">
        <f t="shared" si="46"/>
        <v>25.016438356164382</v>
      </c>
      <c r="EJ54" s="124">
        <f t="shared" si="46"/>
        <v>25.016438356164382</v>
      </c>
      <c r="EK54" s="124">
        <f t="shared" si="46"/>
        <v>25.016438356164382</v>
      </c>
      <c r="EL54" s="124">
        <f t="shared" si="46"/>
        <v>25.016438356164382</v>
      </c>
      <c r="EM54" s="124">
        <f t="shared" si="46"/>
        <v>25.016438356164382</v>
      </c>
      <c r="EN54" s="124">
        <f t="shared" si="46"/>
        <v>25.016438356164382</v>
      </c>
      <c r="EO54" s="124">
        <f t="shared" si="46"/>
        <v>25.016438356164382</v>
      </c>
      <c r="EP54" s="124">
        <f t="shared" si="46"/>
        <v>25.016438356164382</v>
      </c>
      <c r="EQ54" s="124">
        <f t="shared" si="46"/>
        <v>25.016438356164382</v>
      </c>
      <c r="ER54" s="124">
        <f t="shared" si="46"/>
        <v>25.016438356164382</v>
      </c>
      <c r="ES54" s="124">
        <f t="shared" si="46"/>
        <v>25.016438356164382</v>
      </c>
      <c r="ET54" s="124">
        <f t="shared" si="46"/>
        <v>25.016438356164382</v>
      </c>
      <c r="EU54" s="124">
        <f t="shared" si="46"/>
        <v>25.016438356164382</v>
      </c>
      <c r="EV54" s="124">
        <f t="shared" si="46"/>
        <v>25.016438356164382</v>
      </c>
      <c r="EW54" s="124">
        <f t="shared" si="46"/>
        <v>25.016438356164382</v>
      </c>
      <c r="EX54" s="124">
        <f t="shared" si="46"/>
        <v>25.016438356164382</v>
      </c>
      <c r="EY54" s="124">
        <f t="shared" si="46"/>
        <v>25.016438356164382</v>
      </c>
      <c r="EZ54" s="124">
        <f t="shared" si="46"/>
        <v>25.016438356164382</v>
      </c>
      <c r="FA54" s="124">
        <f t="shared" si="46"/>
        <v>25.016438356164382</v>
      </c>
      <c r="FB54" s="124">
        <f t="shared" si="46"/>
        <v>25.016438356164382</v>
      </c>
      <c r="FC54" s="124">
        <f t="shared" si="46"/>
        <v>25.016438356164382</v>
      </c>
      <c r="FD54" s="124">
        <f t="shared" si="46"/>
        <v>25.016438356164382</v>
      </c>
      <c r="FE54" s="124">
        <f t="shared" si="46"/>
        <v>25.016438356164382</v>
      </c>
      <c r="FF54" s="124">
        <f t="shared" si="46"/>
        <v>25.016438356164382</v>
      </c>
      <c r="FG54" s="124">
        <f t="shared" si="46"/>
        <v>25.016438356164382</v>
      </c>
      <c r="FH54" s="124">
        <f t="shared" si="46"/>
        <v>25.016438356164382</v>
      </c>
      <c r="FI54" s="124">
        <f t="shared" ref="FI54:GJ54" si="47" xml:space="preserve"> FI$51</f>
        <v>25.016438356164382</v>
      </c>
      <c r="FJ54" s="124">
        <f t="shared" si="47"/>
        <v>25.016438356164382</v>
      </c>
      <c r="FK54" s="124">
        <f t="shared" si="47"/>
        <v>25.016438356164382</v>
      </c>
      <c r="FL54" s="124">
        <f t="shared" si="47"/>
        <v>25.016438356164382</v>
      </c>
      <c r="FM54" s="124">
        <f t="shared" si="47"/>
        <v>25.016438356164382</v>
      </c>
      <c r="FN54" s="124">
        <f t="shared" si="47"/>
        <v>25.016438356164382</v>
      </c>
      <c r="FO54" s="124">
        <f t="shared" si="47"/>
        <v>25.016438356164382</v>
      </c>
      <c r="FP54" s="124">
        <f t="shared" si="47"/>
        <v>25.016438356164382</v>
      </c>
      <c r="FQ54" s="124">
        <f t="shared" si="47"/>
        <v>25.016438356164382</v>
      </c>
      <c r="FR54" s="124">
        <f t="shared" si="47"/>
        <v>25.016438356164382</v>
      </c>
      <c r="FS54" s="124">
        <f t="shared" si="47"/>
        <v>25.016438356164382</v>
      </c>
      <c r="FT54" s="124">
        <f t="shared" si="47"/>
        <v>25.016438356164382</v>
      </c>
      <c r="FU54" s="124">
        <f t="shared" si="47"/>
        <v>25.016438356164382</v>
      </c>
      <c r="FV54" s="124">
        <f t="shared" si="47"/>
        <v>25.016438356164382</v>
      </c>
      <c r="FW54" s="124">
        <f t="shared" si="47"/>
        <v>25.016438356164382</v>
      </c>
      <c r="FX54" s="124">
        <f t="shared" si="47"/>
        <v>25.016438356164382</v>
      </c>
      <c r="FY54" s="124">
        <f t="shared" si="47"/>
        <v>25.016438356164382</v>
      </c>
      <c r="FZ54" s="124">
        <f t="shared" si="47"/>
        <v>25.016438356164382</v>
      </c>
      <c r="GA54" s="124">
        <f t="shared" si="47"/>
        <v>25.016438356164382</v>
      </c>
      <c r="GB54" s="124">
        <f t="shared" si="47"/>
        <v>25.016438356164382</v>
      </c>
      <c r="GC54" s="124">
        <f t="shared" si="47"/>
        <v>25.016438356164382</v>
      </c>
      <c r="GD54" s="124">
        <f t="shared" si="47"/>
        <v>25.016438356164382</v>
      </c>
      <c r="GE54" s="124">
        <f t="shared" si="47"/>
        <v>25.016438356164382</v>
      </c>
      <c r="GF54" s="124">
        <f t="shared" si="47"/>
        <v>25.016438356164382</v>
      </c>
      <c r="GG54" s="124">
        <f t="shared" si="47"/>
        <v>25.016438356164382</v>
      </c>
      <c r="GH54" s="124">
        <f t="shared" si="47"/>
        <v>25.016438356164382</v>
      </c>
      <c r="GI54" s="124">
        <f t="shared" si="47"/>
        <v>25.016438356164382</v>
      </c>
      <c r="GJ54" s="124">
        <f t="shared" si="47"/>
        <v>25.016438356164382</v>
      </c>
    </row>
    <row r="55" spans="1:192" x14ac:dyDescent="0.35">
      <c r="E55" s="252" t="str">
        <f xml:space="preserve"> Time!E$76</f>
        <v>Financial close date flag</v>
      </c>
      <c r="F55" s="252">
        <f xml:space="preserve"> Time!F$76</f>
        <v>0</v>
      </c>
      <c r="G55" s="252" t="str">
        <f xml:space="preserve"> Time!G$76</f>
        <v>flag</v>
      </c>
      <c r="H55" s="252">
        <f xml:space="preserve"> Time!H$76</f>
        <v>1</v>
      </c>
      <c r="I55" s="252">
        <f xml:space="preserve"> Time!I$76</f>
        <v>0</v>
      </c>
      <c r="J55" s="252">
        <f xml:space="preserve"> Time!J$76</f>
        <v>0</v>
      </c>
      <c r="K55" s="252">
        <f xml:space="preserve"> Time!K$76</f>
        <v>0</v>
      </c>
      <c r="L55" s="252">
        <f xml:space="preserve"> Time!L$76</f>
        <v>1</v>
      </c>
      <c r="M55" s="252">
        <f xml:space="preserve"> Time!M$76</f>
        <v>0</v>
      </c>
      <c r="N55" s="252">
        <f xml:space="preserve"> Time!N$76</f>
        <v>0</v>
      </c>
      <c r="O55" s="252">
        <f xml:space="preserve"> Time!O$76</f>
        <v>0</v>
      </c>
      <c r="P55" s="252">
        <f xml:space="preserve"> Time!P$76</f>
        <v>0</v>
      </c>
      <c r="Q55" s="252">
        <f xml:space="preserve"> Time!Q$76</f>
        <v>0</v>
      </c>
      <c r="R55" s="252">
        <f xml:space="preserve"> Time!R$76</f>
        <v>0</v>
      </c>
      <c r="S55" s="252">
        <f xml:space="preserve"> Time!S$76</f>
        <v>0</v>
      </c>
      <c r="T55" s="252">
        <f xml:space="preserve"> Time!T$76</f>
        <v>0</v>
      </c>
      <c r="U55" s="252">
        <f xml:space="preserve"> Time!U$76</f>
        <v>0</v>
      </c>
      <c r="V55" s="252">
        <f xml:space="preserve"> Time!V$76</f>
        <v>0</v>
      </c>
      <c r="W55" s="252">
        <f xml:space="preserve"> Time!W$76</f>
        <v>0</v>
      </c>
      <c r="X55" s="252">
        <f xml:space="preserve"> Time!X$76</f>
        <v>0</v>
      </c>
      <c r="Y55" s="252">
        <f xml:space="preserve"> Time!Y$76</f>
        <v>0</v>
      </c>
      <c r="Z55" s="252">
        <f xml:space="preserve"> Time!Z$76</f>
        <v>0</v>
      </c>
      <c r="AA55" s="252">
        <f xml:space="preserve"> Time!AA$76</f>
        <v>0</v>
      </c>
      <c r="AB55" s="252">
        <f xml:space="preserve"> Time!AB$76</f>
        <v>0</v>
      </c>
      <c r="AC55" s="252">
        <f xml:space="preserve"> Time!AC$76</f>
        <v>0</v>
      </c>
      <c r="AD55" s="252">
        <f xml:space="preserve"> Time!AD$76</f>
        <v>0</v>
      </c>
      <c r="AE55" s="252">
        <f xml:space="preserve"> Time!AE$76</f>
        <v>0</v>
      </c>
      <c r="AF55" s="252">
        <f xml:space="preserve"> Time!AF$76</f>
        <v>0</v>
      </c>
      <c r="AG55" s="252">
        <f xml:space="preserve"> Time!AG$76</f>
        <v>0</v>
      </c>
      <c r="AH55" s="252">
        <f xml:space="preserve"> Time!AH$76</f>
        <v>0</v>
      </c>
      <c r="AI55" s="252">
        <f xml:space="preserve"> Time!AI$76</f>
        <v>0</v>
      </c>
      <c r="AJ55" s="252">
        <f xml:space="preserve"> Time!AJ$76</f>
        <v>0</v>
      </c>
      <c r="AK55" s="252">
        <f xml:space="preserve"> Time!AK$76</f>
        <v>0</v>
      </c>
      <c r="AL55" s="252">
        <f xml:space="preserve"> Time!AL$76</f>
        <v>0</v>
      </c>
      <c r="AM55" s="252">
        <f xml:space="preserve"> Time!AM$76</f>
        <v>0</v>
      </c>
      <c r="AN55" s="252">
        <f xml:space="preserve"> Time!AN$76</f>
        <v>0</v>
      </c>
      <c r="AO55" s="252">
        <f xml:space="preserve"> Time!AO$76</f>
        <v>0</v>
      </c>
      <c r="AP55" s="252">
        <f xml:space="preserve"> Time!AP$76</f>
        <v>0</v>
      </c>
      <c r="AQ55" s="252">
        <f xml:space="preserve"> Time!AQ$76</f>
        <v>0</v>
      </c>
      <c r="AR55" s="252">
        <f xml:space="preserve"> Time!AR$76</f>
        <v>0</v>
      </c>
      <c r="AS55" s="252">
        <f xml:space="preserve"> Time!AS$76</f>
        <v>0</v>
      </c>
      <c r="AT55" s="252">
        <f xml:space="preserve"> Time!AT$76</f>
        <v>0</v>
      </c>
      <c r="AU55" s="252">
        <f xml:space="preserve"> Time!AU$76</f>
        <v>0</v>
      </c>
      <c r="AV55" s="252">
        <f xml:space="preserve"> Time!AV$76</f>
        <v>0</v>
      </c>
      <c r="AW55" s="252">
        <f xml:space="preserve"> Time!AW$76</f>
        <v>0</v>
      </c>
      <c r="AX55" s="252">
        <f xml:space="preserve"> Time!AX$76</f>
        <v>0</v>
      </c>
      <c r="AY55" s="252">
        <f xml:space="preserve"> Time!AY$76</f>
        <v>0</v>
      </c>
      <c r="AZ55" s="252">
        <f xml:space="preserve"> Time!AZ$76</f>
        <v>0</v>
      </c>
      <c r="BA55" s="252">
        <f xml:space="preserve"> Time!BA$76</f>
        <v>0</v>
      </c>
      <c r="BB55" s="252">
        <f xml:space="preserve"> Time!BB$76</f>
        <v>0</v>
      </c>
      <c r="BC55" s="252">
        <f xml:space="preserve"> Time!BC$76</f>
        <v>0</v>
      </c>
      <c r="BD55" s="252">
        <f xml:space="preserve"> Time!BD$76</f>
        <v>0</v>
      </c>
      <c r="BE55" s="252">
        <f xml:space="preserve"> Time!BE$76</f>
        <v>0</v>
      </c>
      <c r="BF55" s="252">
        <f xml:space="preserve"> Time!BF$76</f>
        <v>0</v>
      </c>
      <c r="BG55" s="252">
        <f xml:space="preserve"> Time!BG$76</f>
        <v>0</v>
      </c>
      <c r="BH55" s="252">
        <f xml:space="preserve"> Time!BH$76</f>
        <v>0</v>
      </c>
      <c r="BI55" s="252">
        <f xml:space="preserve"> Time!BI$76</f>
        <v>0</v>
      </c>
      <c r="BJ55" s="252">
        <f xml:space="preserve"> Time!BJ$76</f>
        <v>0</v>
      </c>
      <c r="BK55" s="252">
        <f xml:space="preserve"> Time!BK$76</f>
        <v>0</v>
      </c>
      <c r="BL55" s="252">
        <f xml:space="preserve"> Time!BL$76</f>
        <v>0</v>
      </c>
      <c r="BM55" s="252">
        <f xml:space="preserve"> Time!BM$76</f>
        <v>0</v>
      </c>
      <c r="BN55" s="252">
        <f xml:space="preserve"> Time!BN$76</f>
        <v>0</v>
      </c>
      <c r="BO55" s="252">
        <f xml:space="preserve"> Time!BO$76</f>
        <v>0</v>
      </c>
      <c r="BP55" s="252">
        <f xml:space="preserve"> Time!BP$76</f>
        <v>0</v>
      </c>
      <c r="BQ55" s="252">
        <f xml:space="preserve"> Time!BQ$76</f>
        <v>0</v>
      </c>
      <c r="BR55" s="252">
        <f xml:space="preserve"> Time!BR$76</f>
        <v>0</v>
      </c>
      <c r="BS55" s="252">
        <f xml:space="preserve"> Time!BS$76</f>
        <v>0</v>
      </c>
      <c r="BT55" s="252">
        <f xml:space="preserve"> Time!BT$76</f>
        <v>0</v>
      </c>
      <c r="BU55" s="252">
        <f xml:space="preserve"> Time!BU$76</f>
        <v>0</v>
      </c>
      <c r="BV55" s="252">
        <f xml:space="preserve"> Time!BV$76</f>
        <v>0</v>
      </c>
      <c r="BW55" s="252">
        <f xml:space="preserve"> Time!BW$76</f>
        <v>0</v>
      </c>
      <c r="BX55" s="252">
        <f xml:space="preserve"> Time!BX$76</f>
        <v>0</v>
      </c>
      <c r="BY55" s="252">
        <f xml:space="preserve"> Time!BY$76</f>
        <v>0</v>
      </c>
      <c r="BZ55" s="252">
        <f xml:space="preserve"> Time!BZ$76</f>
        <v>0</v>
      </c>
      <c r="CA55" s="252">
        <f xml:space="preserve"> Time!CA$76</f>
        <v>0</v>
      </c>
      <c r="CB55" s="252">
        <f xml:space="preserve"> Time!CB$76</f>
        <v>0</v>
      </c>
      <c r="CC55" s="252">
        <f xml:space="preserve"> Time!CC$76</f>
        <v>0</v>
      </c>
      <c r="CD55" s="252">
        <f xml:space="preserve"> Time!CD$76</f>
        <v>0</v>
      </c>
      <c r="CE55" s="252">
        <f xml:space="preserve"> Time!CE$76</f>
        <v>0</v>
      </c>
      <c r="CF55" s="252">
        <f xml:space="preserve"> Time!CF$76</f>
        <v>0</v>
      </c>
      <c r="CG55" s="252">
        <f xml:space="preserve"> Time!CG$76</f>
        <v>0</v>
      </c>
      <c r="CH55" s="252">
        <f xml:space="preserve"> Time!CH$76</f>
        <v>0</v>
      </c>
      <c r="CI55" s="252">
        <f xml:space="preserve"> Time!CI$76</f>
        <v>0</v>
      </c>
      <c r="CJ55" s="252">
        <f xml:space="preserve"> Time!CJ$76</f>
        <v>0</v>
      </c>
      <c r="CK55" s="252">
        <f xml:space="preserve"> Time!CK$76</f>
        <v>0</v>
      </c>
      <c r="CL55" s="252">
        <f xml:space="preserve"> Time!CL$76</f>
        <v>0</v>
      </c>
      <c r="CM55" s="252">
        <f xml:space="preserve"> Time!CM$76</f>
        <v>0</v>
      </c>
      <c r="CN55" s="252">
        <f xml:space="preserve"> Time!CN$76</f>
        <v>0</v>
      </c>
      <c r="CO55" s="252">
        <f xml:space="preserve"> Time!CO$76</f>
        <v>0</v>
      </c>
      <c r="CP55" s="252">
        <f xml:space="preserve"> Time!CP$76</f>
        <v>0</v>
      </c>
      <c r="CQ55" s="252">
        <f xml:space="preserve"> Time!CQ$76</f>
        <v>0</v>
      </c>
      <c r="CR55" s="252">
        <f xml:space="preserve"> Time!CR$76</f>
        <v>0</v>
      </c>
      <c r="CS55" s="252">
        <f xml:space="preserve"> Time!CS$76</f>
        <v>0</v>
      </c>
      <c r="CT55" s="252">
        <f xml:space="preserve"> Time!CT$76</f>
        <v>0</v>
      </c>
      <c r="CU55" s="252">
        <f xml:space="preserve"> Time!CU$76</f>
        <v>0</v>
      </c>
      <c r="CV55" s="252">
        <f xml:space="preserve"> Time!CV$76</f>
        <v>0</v>
      </c>
      <c r="CW55" s="252">
        <f xml:space="preserve"> Time!CW$76</f>
        <v>0</v>
      </c>
      <c r="CX55" s="252">
        <f xml:space="preserve"> Time!CX$76</f>
        <v>0</v>
      </c>
      <c r="CY55" s="252">
        <f xml:space="preserve"> Time!CY$76</f>
        <v>0</v>
      </c>
      <c r="CZ55" s="252">
        <f xml:space="preserve"> Time!CZ$76</f>
        <v>0</v>
      </c>
      <c r="DA55" s="252">
        <f xml:space="preserve"> Time!DA$76</f>
        <v>0</v>
      </c>
      <c r="DB55" s="252">
        <f xml:space="preserve"> Time!DB$76</f>
        <v>0</v>
      </c>
      <c r="DC55" s="252">
        <f xml:space="preserve"> Time!DC$76</f>
        <v>0</v>
      </c>
      <c r="DD55" s="252">
        <f xml:space="preserve"> Time!DD$76</f>
        <v>0</v>
      </c>
      <c r="DE55" s="252">
        <f xml:space="preserve"> Time!DE$76</f>
        <v>0</v>
      </c>
      <c r="DF55" s="252">
        <f xml:space="preserve"> Time!DF$76</f>
        <v>0</v>
      </c>
      <c r="DG55" s="252">
        <f xml:space="preserve"> Time!DG$76</f>
        <v>0</v>
      </c>
      <c r="DH55" s="252">
        <f xml:space="preserve"> Time!DH$76</f>
        <v>0</v>
      </c>
      <c r="DI55" s="252">
        <f xml:space="preserve"> Time!DI$76</f>
        <v>0</v>
      </c>
      <c r="DJ55" s="252">
        <f xml:space="preserve"> Time!DJ$76</f>
        <v>0</v>
      </c>
      <c r="DK55" s="252">
        <f xml:space="preserve"> Time!DK$76</f>
        <v>0</v>
      </c>
      <c r="DL55" s="252">
        <f xml:space="preserve"> Time!DL$76</f>
        <v>0</v>
      </c>
      <c r="DM55" s="252">
        <f xml:space="preserve"> Time!DM$76</f>
        <v>0</v>
      </c>
      <c r="DN55" s="252">
        <f xml:space="preserve"> Time!DN$76</f>
        <v>0</v>
      </c>
      <c r="DO55" s="252">
        <f xml:space="preserve"> Time!DO$76</f>
        <v>0</v>
      </c>
      <c r="DP55" s="252">
        <f xml:space="preserve"> Time!DP$76</f>
        <v>0</v>
      </c>
      <c r="DQ55" s="252">
        <f xml:space="preserve"> Time!DQ$76</f>
        <v>0</v>
      </c>
      <c r="DR55" s="252">
        <f xml:space="preserve"> Time!DR$76</f>
        <v>0</v>
      </c>
      <c r="DS55" s="252">
        <f xml:space="preserve"> Time!DS$76</f>
        <v>0</v>
      </c>
      <c r="DT55" s="252">
        <f xml:space="preserve"> Time!DT$76</f>
        <v>0</v>
      </c>
      <c r="DU55" s="252">
        <f xml:space="preserve"> Time!DU$76</f>
        <v>0</v>
      </c>
      <c r="DV55" s="252">
        <f xml:space="preserve"> Time!DV$76</f>
        <v>0</v>
      </c>
      <c r="DW55" s="252">
        <f xml:space="preserve"> Time!DW$76</f>
        <v>0</v>
      </c>
      <c r="DX55" s="252">
        <f xml:space="preserve"> Time!DX$76</f>
        <v>0</v>
      </c>
      <c r="DY55" s="252">
        <f xml:space="preserve"> Time!DY$76</f>
        <v>0</v>
      </c>
      <c r="DZ55" s="252">
        <f xml:space="preserve"> Time!DZ$76</f>
        <v>0</v>
      </c>
      <c r="EA55" s="252">
        <f xml:space="preserve"> Time!EA$76</f>
        <v>0</v>
      </c>
      <c r="EB55" s="252">
        <f xml:space="preserve"> Time!EB$76</f>
        <v>0</v>
      </c>
      <c r="EC55" s="252">
        <f xml:space="preserve"> Time!EC$76</f>
        <v>0</v>
      </c>
      <c r="ED55" s="252">
        <f xml:space="preserve"> Time!ED$76</f>
        <v>0</v>
      </c>
      <c r="EE55" s="252">
        <f xml:space="preserve"> Time!EE$76</f>
        <v>0</v>
      </c>
      <c r="EF55" s="252">
        <f xml:space="preserve"> Time!EF$76</f>
        <v>0</v>
      </c>
      <c r="EG55" s="252">
        <f xml:space="preserve"> Time!EG$76</f>
        <v>0</v>
      </c>
      <c r="EH55" s="252">
        <f xml:space="preserve"> Time!EH$76</f>
        <v>0</v>
      </c>
      <c r="EI55" s="252">
        <f xml:space="preserve"> Time!EI$76</f>
        <v>0</v>
      </c>
      <c r="EJ55" s="252">
        <f xml:space="preserve"> Time!EJ$76</f>
        <v>0</v>
      </c>
      <c r="EK55" s="252">
        <f xml:space="preserve"> Time!EK$76</f>
        <v>0</v>
      </c>
      <c r="EL55" s="252">
        <f xml:space="preserve"> Time!EL$76</f>
        <v>0</v>
      </c>
      <c r="EM55" s="252">
        <f xml:space="preserve"> Time!EM$76</f>
        <v>0</v>
      </c>
      <c r="EN55" s="252">
        <f xml:space="preserve"> Time!EN$76</f>
        <v>0</v>
      </c>
      <c r="EO55" s="252">
        <f xml:space="preserve"> Time!EO$76</f>
        <v>0</v>
      </c>
      <c r="EP55" s="252">
        <f xml:space="preserve"> Time!EP$76</f>
        <v>0</v>
      </c>
      <c r="EQ55" s="252">
        <f xml:space="preserve"> Time!EQ$76</f>
        <v>0</v>
      </c>
      <c r="ER55" s="252">
        <f xml:space="preserve"> Time!ER$76</f>
        <v>0</v>
      </c>
      <c r="ES55" s="252">
        <f xml:space="preserve"> Time!ES$76</f>
        <v>0</v>
      </c>
      <c r="ET55" s="252">
        <f xml:space="preserve"> Time!ET$76</f>
        <v>0</v>
      </c>
      <c r="EU55" s="252">
        <f xml:space="preserve"> Time!EU$76</f>
        <v>0</v>
      </c>
      <c r="EV55" s="252">
        <f xml:space="preserve"> Time!EV$76</f>
        <v>0</v>
      </c>
      <c r="EW55" s="252">
        <f xml:space="preserve"> Time!EW$76</f>
        <v>0</v>
      </c>
      <c r="EX55" s="252">
        <f xml:space="preserve"> Time!EX$76</f>
        <v>0</v>
      </c>
      <c r="EY55" s="252">
        <f xml:space="preserve"> Time!EY$76</f>
        <v>0</v>
      </c>
      <c r="EZ55" s="252">
        <f xml:space="preserve"> Time!EZ$76</f>
        <v>0</v>
      </c>
      <c r="FA55" s="252">
        <f xml:space="preserve"> Time!FA$76</f>
        <v>0</v>
      </c>
      <c r="FB55" s="252">
        <f xml:space="preserve"> Time!FB$76</f>
        <v>0</v>
      </c>
      <c r="FC55" s="252">
        <f xml:space="preserve"> Time!FC$76</f>
        <v>0</v>
      </c>
      <c r="FD55" s="252">
        <f xml:space="preserve"> Time!FD$76</f>
        <v>0</v>
      </c>
      <c r="FE55" s="252">
        <f xml:space="preserve"> Time!FE$76</f>
        <v>0</v>
      </c>
      <c r="FF55" s="252">
        <f xml:space="preserve"> Time!FF$76</f>
        <v>0</v>
      </c>
      <c r="FG55" s="252">
        <f xml:space="preserve"> Time!FG$76</f>
        <v>0</v>
      </c>
      <c r="FH55" s="252">
        <f xml:space="preserve"> Time!FH$76</f>
        <v>0</v>
      </c>
      <c r="FI55" s="252">
        <f xml:space="preserve"> Time!FI$76</f>
        <v>0</v>
      </c>
      <c r="FJ55" s="252">
        <f xml:space="preserve"> Time!FJ$76</f>
        <v>0</v>
      </c>
      <c r="FK55" s="252">
        <f xml:space="preserve"> Time!FK$76</f>
        <v>0</v>
      </c>
      <c r="FL55" s="252">
        <f xml:space="preserve"> Time!FL$76</f>
        <v>0</v>
      </c>
      <c r="FM55" s="252">
        <f xml:space="preserve"> Time!FM$76</f>
        <v>0</v>
      </c>
      <c r="FN55" s="252">
        <f xml:space="preserve"> Time!FN$76</f>
        <v>0</v>
      </c>
      <c r="FO55" s="252">
        <f xml:space="preserve"> Time!FO$76</f>
        <v>0</v>
      </c>
      <c r="FP55" s="252">
        <f xml:space="preserve"> Time!FP$76</f>
        <v>0</v>
      </c>
      <c r="FQ55" s="252">
        <f xml:space="preserve"> Time!FQ$76</f>
        <v>0</v>
      </c>
      <c r="FR55" s="252">
        <f xml:space="preserve"> Time!FR$76</f>
        <v>0</v>
      </c>
      <c r="FS55" s="252">
        <f xml:space="preserve"> Time!FS$76</f>
        <v>0</v>
      </c>
      <c r="FT55" s="252">
        <f xml:space="preserve"> Time!FT$76</f>
        <v>0</v>
      </c>
      <c r="FU55" s="252">
        <f xml:space="preserve"> Time!FU$76</f>
        <v>0</v>
      </c>
      <c r="FV55" s="252">
        <f xml:space="preserve"> Time!FV$76</f>
        <v>0</v>
      </c>
      <c r="FW55" s="252">
        <f xml:space="preserve"> Time!FW$76</f>
        <v>0</v>
      </c>
      <c r="FX55" s="252">
        <f xml:space="preserve"> Time!FX$76</f>
        <v>0</v>
      </c>
      <c r="FY55" s="252">
        <f xml:space="preserve"> Time!FY$76</f>
        <v>0</v>
      </c>
      <c r="FZ55" s="252">
        <f xml:space="preserve"> Time!FZ$76</f>
        <v>0</v>
      </c>
      <c r="GA55" s="252">
        <f xml:space="preserve"> Time!GA$76</f>
        <v>0</v>
      </c>
      <c r="GB55" s="252">
        <f xml:space="preserve"> Time!GB$76</f>
        <v>0</v>
      </c>
      <c r="GC55" s="252">
        <f xml:space="preserve"> Time!GC$76</f>
        <v>0</v>
      </c>
      <c r="GD55" s="252">
        <f xml:space="preserve"> Time!GD$76</f>
        <v>0</v>
      </c>
      <c r="GE55" s="252">
        <f xml:space="preserve"> Time!GE$76</f>
        <v>0</v>
      </c>
      <c r="GF55" s="252">
        <f xml:space="preserve"> Time!GF$76</f>
        <v>0</v>
      </c>
      <c r="GG55" s="252">
        <f xml:space="preserve"> Time!GG$76</f>
        <v>0</v>
      </c>
      <c r="GH55" s="252">
        <f xml:space="preserve"> Time!GH$76</f>
        <v>0</v>
      </c>
      <c r="GI55" s="252">
        <f xml:space="preserve"> Time!GI$76</f>
        <v>0</v>
      </c>
      <c r="GJ55" s="252">
        <f xml:space="preserve"> Time!GJ$76</f>
        <v>0</v>
      </c>
    </row>
    <row r="56" spans="1:192" s="496" customFormat="1" x14ac:dyDescent="0.35">
      <c r="A56" s="313"/>
      <c r="B56" s="313"/>
      <c r="C56" s="314"/>
      <c r="D56" s="315"/>
      <c r="E56" s="508" t="str">
        <f xml:space="preserve"> Time!E$97</f>
        <v>Operating period flag</v>
      </c>
      <c r="F56" s="508">
        <f xml:space="preserve"> Time!F$97</f>
        <v>0</v>
      </c>
      <c r="G56" s="508" t="str">
        <f xml:space="preserve"> Time!G$97</f>
        <v>flag</v>
      </c>
      <c r="H56" s="508">
        <f xml:space="preserve"> Time!H$97</f>
        <v>100</v>
      </c>
      <c r="I56" s="508">
        <f xml:space="preserve"> Time!I$97</f>
        <v>0</v>
      </c>
      <c r="J56" s="508">
        <f xml:space="preserve"> Time!J$97</f>
        <v>0</v>
      </c>
      <c r="K56" s="508">
        <f xml:space="preserve"> Time!K$97</f>
        <v>0</v>
      </c>
      <c r="L56" s="508">
        <f xml:space="preserve"> Time!L$97</f>
        <v>0</v>
      </c>
      <c r="M56" s="508">
        <f xml:space="preserve"> Time!M$97</f>
        <v>1</v>
      </c>
      <c r="N56" s="508">
        <f xml:space="preserve"> Time!N$97</f>
        <v>1</v>
      </c>
      <c r="O56" s="508">
        <f xml:space="preserve"> Time!O$97</f>
        <v>1</v>
      </c>
      <c r="P56" s="508">
        <f xml:space="preserve"> Time!P$97</f>
        <v>1</v>
      </c>
      <c r="Q56" s="508">
        <f xml:space="preserve"> Time!Q$97</f>
        <v>1</v>
      </c>
      <c r="R56" s="508">
        <f xml:space="preserve"> Time!R$97</f>
        <v>1</v>
      </c>
      <c r="S56" s="508">
        <f xml:space="preserve"> Time!S$97</f>
        <v>1</v>
      </c>
      <c r="T56" s="508">
        <f xml:space="preserve"> Time!T$97</f>
        <v>1</v>
      </c>
      <c r="U56" s="508">
        <f xml:space="preserve"> Time!U$97</f>
        <v>1</v>
      </c>
      <c r="V56" s="508">
        <f xml:space="preserve"> Time!V$97</f>
        <v>1</v>
      </c>
      <c r="W56" s="508">
        <f xml:space="preserve"> Time!W$97</f>
        <v>1</v>
      </c>
      <c r="X56" s="508">
        <f xml:space="preserve"> Time!X$97</f>
        <v>1</v>
      </c>
      <c r="Y56" s="508">
        <f xml:space="preserve"> Time!Y$97</f>
        <v>1</v>
      </c>
      <c r="Z56" s="508">
        <f xml:space="preserve"> Time!Z$97</f>
        <v>1</v>
      </c>
      <c r="AA56" s="508">
        <f xml:space="preserve"> Time!AA$97</f>
        <v>1</v>
      </c>
      <c r="AB56" s="508">
        <f xml:space="preserve"> Time!AB$97</f>
        <v>1</v>
      </c>
      <c r="AC56" s="508">
        <f xml:space="preserve"> Time!AC$97</f>
        <v>1</v>
      </c>
      <c r="AD56" s="508">
        <f xml:space="preserve"> Time!AD$97</f>
        <v>1</v>
      </c>
      <c r="AE56" s="508">
        <f xml:space="preserve"> Time!AE$97</f>
        <v>1</v>
      </c>
      <c r="AF56" s="508">
        <f xml:space="preserve"> Time!AF$97</f>
        <v>1</v>
      </c>
      <c r="AG56" s="508">
        <f xml:space="preserve"> Time!AG$97</f>
        <v>1</v>
      </c>
      <c r="AH56" s="508">
        <f xml:space="preserve"> Time!AH$97</f>
        <v>1</v>
      </c>
      <c r="AI56" s="508">
        <f xml:space="preserve"> Time!AI$97</f>
        <v>1</v>
      </c>
      <c r="AJ56" s="508">
        <f xml:space="preserve"> Time!AJ$97</f>
        <v>1</v>
      </c>
      <c r="AK56" s="508">
        <f xml:space="preserve"> Time!AK$97</f>
        <v>1</v>
      </c>
      <c r="AL56" s="508">
        <f xml:space="preserve"> Time!AL$97</f>
        <v>1</v>
      </c>
      <c r="AM56" s="508">
        <f xml:space="preserve"> Time!AM$97</f>
        <v>1</v>
      </c>
      <c r="AN56" s="508">
        <f xml:space="preserve"> Time!AN$97</f>
        <v>1</v>
      </c>
      <c r="AO56" s="508">
        <f xml:space="preserve"> Time!AO$97</f>
        <v>1</v>
      </c>
      <c r="AP56" s="508">
        <f xml:space="preserve"> Time!AP$97</f>
        <v>1</v>
      </c>
      <c r="AQ56" s="508">
        <f xml:space="preserve"> Time!AQ$97</f>
        <v>1</v>
      </c>
      <c r="AR56" s="508">
        <f xml:space="preserve"> Time!AR$97</f>
        <v>1</v>
      </c>
      <c r="AS56" s="508">
        <f xml:space="preserve"> Time!AS$97</f>
        <v>1</v>
      </c>
      <c r="AT56" s="508">
        <f xml:space="preserve"> Time!AT$97</f>
        <v>1</v>
      </c>
      <c r="AU56" s="508">
        <f xml:space="preserve"> Time!AU$97</f>
        <v>1</v>
      </c>
      <c r="AV56" s="508">
        <f xml:space="preserve"> Time!AV$97</f>
        <v>1</v>
      </c>
      <c r="AW56" s="508">
        <f xml:space="preserve"> Time!AW$97</f>
        <v>1</v>
      </c>
      <c r="AX56" s="508">
        <f xml:space="preserve"> Time!AX$97</f>
        <v>1</v>
      </c>
      <c r="AY56" s="508">
        <f xml:space="preserve"> Time!AY$97</f>
        <v>1</v>
      </c>
      <c r="AZ56" s="508">
        <f xml:space="preserve"> Time!AZ$97</f>
        <v>1</v>
      </c>
      <c r="BA56" s="508">
        <f xml:space="preserve"> Time!BA$97</f>
        <v>1</v>
      </c>
      <c r="BB56" s="508">
        <f xml:space="preserve"> Time!BB$97</f>
        <v>1</v>
      </c>
      <c r="BC56" s="508">
        <f xml:space="preserve"> Time!BC$97</f>
        <v>1</v>
      </c>
      <c r="BD56" s="508">
        <f xml:space="preserve"> Time!BD$97</f>
        <v>1</v>
      </c>
      <c r="BE56" s="508">
        <f xml:space="preserve"> Time!BE$97</f>
        <v>1</v>
      </c>
      <c r="BF56" s="508">
        <f xml:space="preserve"> Time!BF$97</f>
        <v>1</v>
      </c>
      <c r="BG56" s="508">
        <f xml:space="preserve"> Time!BG$97</f>
        <v>1</v>
      </c>
      <c r="BH56" s="508">
        <f xml:space="preserve"> Time!BH$97</f>
        <v>1</v>
      </c>
      <c r="BI56" s="508">
        <f xml:space="preserve"> Time!BI$97</f>
        <v>1</v>
      </c>
      <c r="BJ56" s="508">
        <f xml:space="preserve"> Time!BJ$97</f>
        <v>1</v>
      </c>
      <c r="BK56" s="508">
        <f xml:space="preserve"> Time!BK$97</f>
        <v>1</v>
      </c>
      <c r="BL56" s="508">
        <f xml:space="preserve"> Time!BL$97</f>
        <v>1</v>
      </c>
      <c r="BM56" s="508">
        <f xml:space="preserve"> Time!BM$97</f>
        <v>1</v>
      </c>
      <c r="BN56" s="508">
        <f xml:space="preserve"> Time!BN$97</f>
        <v>1</v>
      </c>
      <c r="BO56" s="508">
        <f xml:space="preserve"> Time!BO$97</f>
        <v>1</v>
      </c>
      <c r="BP56" s="508">
        <f xml:space="preserve"> Time!BP$97</f>
        <v>1</v>
      </c>
      <c r="BQ56" s="508">
        <f xml:space="preserve"> Time!BQ$97</f>
        <v>1</v>
      </c>
      <c r="BR56" s="508">
        <f xml:space="preserve"> Time!BR$97</f>
        <v>1</v>
      </c>
      <c r="BS56" s="508">
        <f xml:space="preserve"> Time!BS$97</f>
        <v>1</v>
      </c>
      <c r="BT56" s="508">
        <f xml:space="preserve"> Time!BT$97</f>
        <v>1</v>
      </c>
      <c r="BU56" s="508">
        <f xml:space="preserve"> Time!BU$97</f>
        <v>1</v>
      </c>
      <c r="BV56" s="508">
        <f xml:space="preserve"> Time!BV$97</f>
        <v>1</v>
      </c>
      <c r="BW56" s="508">
        <f xml:space="preserve"> Time!BW$97</f>
        <v>1</v>
      </c>
      <c r="BX56" s="508">
        <f xml:space="preserve"> Time!BX$97</f>
        <v>1</v>
      </c>
      <c r="BY56" s="508">
        <f xml:space="preserve"> Time!BY$97</f>
        <v>1</v>
      </c>
      <c r="BZ56" s="508">
        <f xml:space="preserve"> Time!BZ$97</f>
        <v>1</v>
      </c>
      <c r="CA56" s="508">
        <f xml:space="preserve"> Time!CA$97</f>
        <v>1</v>
      </c>
      <c r="CB56" s="508">
        <f xml:space="preserve"> Time!CB$97</f>
        <v>1</v>
      </c>
      <c r="CC56" s="508">
        <f xml:space="preserve"> Time!CC$97</f>
        <v>1</v>
      </c>
      <c r="CD56" s="508">
        <f xml:space="preserve"> Time!CD$97</f>
        <v>1</v>
      </c>
      <c r="CE56" s="508">
        <f xml:space="preserve"> Time!CE$97</f>
        <v>1</v>
      </c>
      <c r="CF56" s="508">
        <f xml:space="preserve"> Time!CF$97</f>
        <v>1</v>
      </c>
      <c r="CG56" s="508">
        <f xml:space="preserve"> Time!CG$97</f>
        <v>1</v>
      </c>
      <c r="CH56" s="508">
        <f xml:space="preserve"> Time!CH$97</f>
        <v>1</v>
      </c>
      <c r="CI56" s="508">
        <f xml:space="preserve"> Time!CI$97</f>
        <v>1</v>
      </c>
      <c r="CJ56" s="508">
        <f xml:space="preserve"> Time!CJ$97</f>
        <v>1</v>
      </c>
      <c r="CK56" s="508">
        <f xml:space="preserve"> Time!CK$97</f>
        <v>1</v>
      </c>
      <c r="CL56" s="508">
        <f xml:space="preserve"> Time!CL$97</f>
        <v>1</v>
      </c>
      <c r="CM56" s="508">
        <f xml:space="preserve"> Time!CM$97</f>
        <v>1</v>
      </c>
      <c r="CN56" s="508">
        <f xml:space="preserve"> Time!CN$97</f>
        <v>1</v>
      </c>
      <c r="CO56" s="508">
        <f xml:space="preserve"> Time!CO$97</f>
        <v>1</v>
      </c>
      <c r="CP56" s="508">
        <f xml:space="preserve"> Time!CP$97</f>
        <v>1</v>
      </c>
      <c r="CQ56" s="508">
        <f xml:space="preserve"> Time!CQ$97</f>
        <v>1</v>
      </c>
      <c r="CR56" s="508">
        <f xml:space="preserve"> Time!CR$97</f>
        <v>1</v>
      </c>
      <c r="CS56" s="508">
        <f xml:space="preserve"> Time!CS$97</f>
        <v>1</v>
      </c>
      <c r="CT56" s="508">
        <f xml:space="preserve"> Time!CT$97</f>
        <v>1</v>
      </c>
      <c r="CU56" s="508">
        <f xml:space="preserve"> Time!CU$97</f>
        <v>1</v>
      </c>
      <c r="CV56" s="508">
        <f xml:space="preserve"> Time!CV$97</f>
        <v>1</v>
      </c>
      <c r="CW56" s="508">
        <f xml:space="preserve"> Time!CW$97</f>
        <v>1</v>
      </c>
      <c r="CX56" s="508">
        <f xml:space="preserve"> Time!CX$97</f>
        <v>1</v>
      </c>
      <c r="CY56" s="508">
        <f xml:space="preserve"> Time!CY$97</f>
        <v>1</v>
      </c>
      <c r="CZ56" s="508">
        <f xml:space="preserve"> Time!CZ$97</f>
        <v>1</v>
      </c>
      <c r="DA56" s="508">
        <f xml:space="preserve"> Time!DA$97</f>
        <v>1</v>
      </c>
      <c r="DB56" s="508">
        <f xml:space="preserve"> Time!DB$97</f>
        <v>1</v>
      </c>
      <c r="DC56" s="508">
        <f xml:space="preserve"> Time!DC$97</f>
        <v>1</v>
      </c>
      <c r="DD56" s="508">
        <f xml:space="preserve"> Time!DD$97</f>
        <v>1</v>
      </c>
      <c r="DE56" s="508">
        <f xml:space="preserve"> Time!DE$97</f>
        <v>1</v>
      </c>
      <c r="DF56" s="508">
        <f xml:space="preserve"> Time!DF$97</f>
        <v>1</v>
      </c>
      <c r="DG56" s="508">
        <f xml:space="preserve"> Time!DG$97</f>
        <v>1</v>
      </c>
      <c r="DH56" s="508">
        <f xml:space="preserve"> Time!DH$97</f>
        <v>1</v>
      </c>
      <c r="DI56" s="508">
        <f xml:space="preserve"> Time!DI$97</f>
        <v>0</v>
      </c>
      <c r="DJ56" s="508">
        <f xml:space="preserve"> Time!DJ$97</f>
        <v>0</v>
      </c>
      <c r="DK56" s="508">
        <f xml:space="preserve"> Time!DK$97</f>
        <v>0</v>
      </c>
      <c r="DL56" s="508">
        <f xml:space="preserve"> Time!DL$97</f>
        <v>0</v>
      </c>
      <c r="DM56" s="508">
        <f xml:space="preserve"> Time!DM$97</f>
        <v>0</v>
      </c>
      <c r="DN56" s="508">
        <f xml:space="preserve"> Time!DN$97</f>
        <v>0</v>
      </c>
      <c r="DO56" s="508">
        <f xml:space="preserve"> Time!DO$97</f>
        <v>0</v>
      </c>
      <c r="DP56" s="508">
        <f xml:space="preserve"> Time!DP$97</f>
        <v>0</v>
      </c>
      <c r="DQ56" s="508">
        <f xml:space="preserve"> Time!DQ$97</f>
        <v>0</v>
      </c>
      <c r="DR56" s="508">
        <f xml:space="preserve"> Time!DR$97</f>
        <v>0</v>
      </c>
      <c r="DS56" s="508">
        <f xml:space="preserve"> Time!DS$97</f>
        <v>0</v>
      </c>
      <c r="DT56" s="508">
        <f xml:space="preserve"> Time!DT$97</f>
        <v>0</v>
      </c>
      <c r="DU56" s="508">
        <f xml:space="preserve"> Time!DU$97</f>
        <v>0</v>
      </c>
      <c r="DV56" s="508">
        <f xml:space="preserve"> Time!DV$97</f>
        <v>0</v>
      </c>
      <c r="DW56" s="508">
        <f xml:space="preserve"> Time!DW$97</f>
        <v>0</v>
      </c>
      <c r="DX56" s="508">
        <f xml:space="preserve"> Time!DX$97</f>
        <v>0</v>
      </c>
      <c r="DY56" s="508">
        <f xml:space="preserve"> Time!DY$97</f>
        <v>0</v>
      </c>
      <c r="DZ56" s="508">
        <f xml:space="preserve"> Time!DZ$97</f>
        <v>0</v>
      </c>
      <c r="EA56" s="508">
        <f xml:space="preserve"> Time!EA$97</f>
        <v>0</v>
      </c>
      <c r="EB56" s="508">
        <f xml:space="preserve"> Time!EB$97</f>
        <v>0</v>
      </c>
      <c r="EC56" s="508">
        <f xml:space="preserve"> Time!EC$97</f>
        <v>0</v>
      </c>
      <c r="ED56" s="508">
        <f xml:space="preserve"> Time!ED$97</f>
        <v>0</v>
      </c>
      <c r="EE56" s="508">
        <f xml:space="preserve"> Time!EE$97</f>
        <v>0</v>
      </c>
      <c r="EF56" s="508">
        <f xml:space="preserve"> Time!EF$97</f>
        <v>0</v>
      </c>
      <c r="EG56" s="508">
        <f xml:space="preserve"> Time!EG$97</f>
        <v>0</v>
      </c>
      <c r="EH56" s="508">
        <f xml:space="preserve"> Time!EH$97</f>
        <v>0</v>
      </c>
      <c r="EI56" s="508">
        <f xml:space="preserve"> Time!EI$97</f>
        <v>0</v>
      </c>
      <c r="EJ56" s="508">
        <f xml:space="preserve"> Time!EJ$97</f>
        <v>0</v>
      </c>
      <c r="EK56" s="508">
        <f xml:space="preserve"> Time!EK$97</f>
        <v>0</v>
      </c>
      <c r="EL56" s="508">
        <f xml:space="preserve"> Time!EL$97</f>
        <v>0</v>
      </c>
      <c r="EM56" s="508">
        <f xml:space="preserve"> Time!EM$97</f>
        <v>0</v>
      </c>
      <c r="EN56" s="508">
        <f xml:space="preserve"> Time!EN$97</f>
        <v>0</v>
      </c>
      <c r="EO56" s="508">
        <f xml:space="preserve"> Time!EO$97</f>
        <v>0</v>
      </c>
      <c r="EP56" s="508">
        <f xml:space="preserve"> Time!EP$97</f>
        <v>0</v>
      </c>
      <c r="EQ56" s="508">
        <f xml:space="preserve"> Time!EQ$97</f>
        <v>0</v>
      </c>
      <c r="ER56" s="508">
        <f xml:space="preserve"> Time!ER$97</f>
        <v>0</v>
      </c>
      <c r="ES56" s="508">
        <f xml:space="preserve"> Time!ES$97</f>
        <v>0</v>
      </c>
      <c r="ET56" s="508">
        <f xml:space="preserve"> Time!ET$97</f>
        <v>0</v>
      </c>
      <c r="EU56" s="508">
        <f xml:space="preserve"> Time!EU$97</f>
        <v>0</v>
      </c>
      <c r="EV56" s="508">
        <f xml:space="preserve"> Time!EV$97</f>
        <v>0</v>
      </c>
      <c r="EW56" s="508">
        <f xml:space="preserve"> Time!EW$97</f>
        <v>0</v>
      </c>
      <c r="EX56" s="508">
        <f xml:space="preserve"> Time!EX$97</f>
        <v>0</v>
      </c>
      <c r="EY56" s="508">
        <f xml:space="preserve"> Time!EY$97</f>
        <v>0</v>
      </c>
      <c r="EZ56" s="508">
        <f xml:space="preserve"> Time!EZ$97</f>
        <v>0</v>
      </c>
      <c r="FA56" s="508">
        <f xml:space="preserve"> Time!FA$97</f>
        <v>0</v>
      </c>
      <c r="FB56" s="508">
        <f xml:space="preserve"> Time!FB$97</f>
        <v>0</v>
      </c>
      <c r="FC56" s="508">
        <f xml:space="preserve"> Time!FC$97</f>
        <v>0</v>
      </c>
      <c r="FD56" s="508">
        <f xml:space="preserve"> Time!FD$97</f>
        <v>0</v>
      </c>
      <c r="FE56" s="508">
        <f xml:space="preserve"> Time!FE$97</f>
        <v>0</v>
      </c>
      <c r="FF56" s="508">
        <f xml:space="preserve"> Time!FF$97</f>
        <v>0</v>
      </c>
      <c r="FG56" s="508">
        <f xml:space="preserve"> Time!FG$97</f>
        <v>0</v>
      </c>
      <c r="FH56" s="508">
        <f xml:space="preserve"> Time!FH$97</f>
        <v>0</v>
      </c>
      <c r="FI56" s="508">
        <f xml:space="preserve"> Time!FI$97</f>
        <v>0</v>
      </c>
      <c r="FJ56" s="508">
        <f xml:space="preserve"> Time!FJ$97</f>
        <v>0</v>
      </c>
      <c r="FK56" s="508">
        <f xml:space="preserve"> Time!FK$97</f>
        <v>0</v>
      </c>
      <c r="FL56" s="508">
        <f xml:space="preserve"> Time!FL$97</f>
        <v>0</v>
      </c>
      <c r="FM56" s="508">
        <f xml:space="preserve"> Time!FM$97</f>
        <v>0</v>
      </c>
      <c r="FN56" s="508">
        <f xml:space="preserve"> Time!FN$97</f>
        <v>0</v>
      </c>
      <c r="FO56" s="508">
        <f xml:space="preserve"> Time!FO$97</f>
        <v>0</v>
      </c>
      <c r="FP56" s="508">
        <f xml:space="preserve"> Time!FP$97</f>
        <v>0</v>
      </c>
      <c r="FQ56" s="508">
        <f xml:space="preserve"> Time!FQ$97</f>
        <v>0</v>
      </c>
      <c r="FR56" s="508">
        <f xml:space="preserve"> Time!FR$97</f>
        <v>0</v>
      </c>
      <c r="FS56" s="508">
        <f xml:space="preserve"> Time!FS$97</f>
        <v>0</v>
      </c>
      <c r="FT56" s="508">
        <f xml:space="preserve"> Time!FT$97</f>
        <v>0</v>
      </c>
      <c r="FU56" s="508">
        <f xml:space="preserve"> Time!FU$97</f>
        <v>0</v>
      </c>
      <c r="FV56" s="508">
        <f xml:space="preserve"> Time!FV$97</f>
        <v>0</v>
      </c>
      <c r="FW56" s="508">
        <f xml:space="preserve"> Time!FW$97</f>
        <v>0</v>
      </c>
      <c r="FX56" s="508">
        <f xml:space="preserve"> Time!FX$97</f>
        <v>0</v>
      </c>
      <c r="FY56" s="508">
        <f xml:space="preserve"> Time!FY$97</f>
        <v>0</v>
      </c>
      <c r="FZ56" s="508">
        <f xml:space="preserve"> Time!FZ$97</f>
        <v>0</v>
      </c>
      <c r="GA56" s="508">
        <f xml:space="preserve"> Time!GA$97</f>
        <v>0</v>
      </c>
      <c r="GB56" s="508">
        <f xml:space="preserve"> Time!GB$97</f>
        <v>0</v>
      </c>
      <c r="GC56" s="508">
        <f xml:space="preserve"> Time!GC$97</f>
        <v>0</v>
      </c>
      <c r="GD56" s="508">
        <f xml:space="preserve"> Time!GD$97</f>
        <v>0</v>
      </c>
      <c r="GE56" s="508">
        <f xml:space="preserve"> Time!GE$97</f>
        <v>0</v>
      </c>
      <c r="GF56" s="508">
        <f xml:space="preserve"> Time!GF$97</f>
        <v>0</v>
      </c>
      <c r="GG56" s="508">
        <f xml:space="preserve"> Time!GG$97</f>
        <v>0</v>
      </c>
      <c r="GH56" s="508">
        <f xml:space="preserve"> Time!GH$97</f>
        <v>0</v>
      </c>
      <c r="GI56" s="508">
        <f xml:space="preserve"> Time!GI$97</f>
        <v>0</v>
      </c>
      <c r="GJ56" s="508">
        <f xml:space="preserve"> Time!GJ$97</f>
        <v>0</v>
      </c>
    </row>
    <row r="57" spans="1:192" x14ac:dyDescent="0.35">
      <c r="E57" s="12" t="s">
        <v>240</v>
      </c>
      <c r="J57" s="124">
        <f t="shared" ref="J57:AO57" si="48" xml:space="preserve"> (1 / (1 + $F53) ^ J54) * MAX(J55:J56)</f>
        <v>0</v>
      </c>
      <c r="K57" s="124">
        <f t="shared" si="48"/>
        <v>0</v>
      </c>
      <c r="L57" s="124">
        <f t="shared" si="48"/>
        <v>1</v>
      </c>
      <c r="M57" s="124">
        <f t="shared" si="48"/>
        <v>0.97214087787400094</v>
      </c>
      <c r="N57" s="124">
        <f t="shared" si="48"/>
        <v>0.9447645013857503</v>
      </c>
      <c r="O57" s="124">
        <f t="shared" si="48"/>
        <v>0.91815906870480601</v>
      </c>
      <c r="P57" s="124">
        <f t="shared" si="48"/>
        <v>0.89285714285714279</v>
      </c>
      <c r="Q57" s="124">
        <f t="shared" si="48"/>
        <v>0.86798292667321519</v>
      </c>
      <c r="R57" s="124">
        <f t="shared" si="48"/>
        <v>0.8435397333801341</v>
      </c>
      <c r="S57" s="124">
        <f t="shared" si="48"/>
        <v>0.81978488277214812</v>
      </c>
      <c r="T57" s="124">
        <f t="shared" si="48"/>
        <v>0.79719387755102034</v>
      </c>
      <c r="U57" s="124">
        <f t="shared" si="48"/>
        <v>0.77498475595822769</v>
      </c>
      <c r="V57" s="124">
        <f t="shared" si="48"/>
        <v>0.75316047623226257</v>
      </c>
      <c r="W57" s="124">
        <f t="shared" si="48"/>
        <v>0.73195078818941794</v>
      </c>
      <c r="X57" s="124">
        <f t="shared" si="48"/>
        <v>0.71155928179102779</v>
      </c>
      <c r="Y57" s="124">
        <f t="shared" si="48"/>
        <v>0.69173586485972338</v>
      </c>
      <c r="Z57" s="124">
        <f t="shared" si="48"/>
        <v>0.67225595006770289</v>
      </c>
      <c r="AA57" s="124">
        <f t="shared" si="48"/>
        <v>0.65332460749751065</v>
      </c>
      <c r="AB57" s="124">
        <f t="shared" si="48"/>
        <v>0.63532078731341757</v>
      </c>
      <c r="AC57" s="124">
        <f t="shared" si="48"/>
        <v>0.61762130791046721</v>
      </c>
      <c r="AD57" s="124">
        <f t="shared" si="48"/>
        <v>0.60022852684616324</v>
      </c>
      <c r="AE57" s="124">
        <f t="shared" si="48"/>
        <v>0.58332554240849155</v>
      </c>
      <c r="AF57" s="124">
        <f t="shared" si="48"/>
        <v>0.56725070295840851</v>
      </c>
      <c r="AG57" s="124">
        <f t="shared" si="48"/>
        <v>0.5514475963486315</v>
      </c>
      <c r="AH57" s="124">
        <f t="shared" si="48"/>
        <v>0.53591832754121715</v>
      </c>
      <c r="AI57" s="124">
        <f t="shared" si="48"/>
        <v>0.52082637715043889</v>
      </c>
      <c r="AJ57" s="124">
        <f t="shared" si="48"/>
        <v>0.50647384192715039</v>
      </c>
      <c r="AK57" s="124">
        <f t="shared" si="48"/>
        <v>0.49236392531127798</v>
      </c>
      <c r="AL57" s="124">
        <f t="shared" si="48"/>
        <v>0.47849850673322958</v>
      </c>
      <c r="AM57" s="124">
        <f t="shared" si="48"/>
        <v>0.46502355102717746</v>
      </c>
      <c r="AN57" s="124">
        <f t="shared" si="48"/>
        <v>0.45206840312764562</v>
      </c>
      <c r="AO57" s="124">
        <f t="shared" si="48"/>
        <v>0.43947417427560731</v>
      </c>
      <c r="AP57" s="124">
        <f t="shared" ref="AP57:BU57" si="49" xml:space="preserve"> (1 / (1 + $F53) ^ AP54) * MAX(AP55:AP56)</f>
        <v>0.42709817947314249</v>
      </c>
      <c r="AQ57" s="124">
        <f t="shared" si="49"/>
        <v>0.41507070400654794</v>
      </c>
      <c r="AR57" s="124">
        <f t="shared" si="49"/>
        <v>0.40363250279254076</v>
      </c>
      <c r="AS57" s="124">
        <f t="shared" si="49"/>
        <v>0.39238765560322081</v>
      </c>
      <c r="AT57" s="124">
        <f t="shared" si="49"/>
        <v>0.38133766024387727</v>
      </c>
      <c r="AU57" s="124">
        <f t="shared" si="49"/>
        <v>0.37059884286298922</v>
      </c>
      <c r="AV57" s="124">
        <f t="shared" si="49"/>
        <v>0.36038616320762562</v>
      </c>
      <c r="AW57" s="124">
        <f t="shared" si="49"/>
        <v>0.35034612107430418</v>
      </c>
      <c r="AX57" s="124">
        <f t="shared" si="49"/>
        <v>0.34048005378917612</v>
      </c>
      <c r="AY57" s="124">
        <f t="shared" si="49"/>
        <v>0.33089182398481176</v>
      </c>
      <c r="AZ57" s="124">
        <f t="shared" si="49"/>
        <v>0.32177336000680862</v>
      </c>
      <c r="BA57" s="124">
        <f t="shared" si="49"/>
        <v>0.31280903667348586</v>
      </c>
      <c r="BB57" s="124">
        <f t="shared" si="49"/>
        <v>0.30400004802605007</v>
      </c>
      <c r="BC57" s="124">
        <f t="shared" si="49"/>
        <v>0.29543912855786764</v>
      </c>
      <c r="BD57" s="124">
        <f t="shared" si="49"/>
        <v>0.28720845379457532</v>
      </c>
      <c r="BE57" s="124">
        <f t="shared" si="49"/>
        <v>0.27920707840469289</v>
      </c>
      <c r="BF57" s="124">
        <f t="shared" si="49"/>
        <v>0.27134435164300424</v>
      </c>
      <c r="BG57" s="124">
        <f t="shared" si="49"/>
        <v>0.26370304646017462</v>
      </c>
      <c r="BH57" s="124">
        <f t="shared" si="49"/>
        <v>0.25643611945944222</v>
      </c>
      <c r="BI57" s="124">
        <f t="shared" si="49"/>
        <v>0.24929203428990437</v>
      </c>
      <c r="BJ57" s="124">
        <f t="shared" si="49"/>
        <v>0.24227174253839659</v>
      </c>
      <c r="BK57" s="124">
        <f t="shared" si="49"/>
        <v>0.23544914862515584</v>
      </c>
      <c r="BL57" s="124">
        <f t="shared" si="49"/>
        <v>0.22896082094593051</v>
      </c>
      <c r="BM57" s="124">
        <f t="shared" si="49"/>
        <v>0.22258217347312886</v>
      </c>
      <c r="BN57" s="124">
        <f t="shared" si="49"/>
        <v>0.21631405583785404</v>
      </c>
      <c r="BO57" s="124">
        <f t="shared" si="49"/>
        <v>0.21022245412960344</v>
      </c>
      <c r="BP57" s="124">
        <f t="shared" si="49"/>
        <v>0.20442930441600937</v>
      </c>
      <c r="BQ57" s="124">
        <f t="shared" si="49"/>
        <v>0.19873408345815077</v>
      </c>
      <c r="BR57" s="124">
        <f t="shared" si="49"/>
        <v>0.19313754985522683</v>
      </c>
      <c r="BS57" s="124">
        <f t="shared" si="49"/>
        <v>0.18769861975857449</v>
      </c>
      <c r="BT57" s="124">
        <f t="shared" si="49"/>
        <v>0.18246950098783887</v>
      </c>
      <c r="BU57" s="124">
        <f t="shared" si="49"/>
        <v>0.17738606087554862</v>
      </c>
      <c r="BV57" s="124">
        <f t="shared" ref="BV57:DA57" si="50" xml:space="preserve"> (1 / (1 + $F53) ^ BV54) * MAX(BV55:BV56)</f>
        <v>0.17239070711888227</v>
      </c>
      <c r="BW57" s="124">
        <f t="shared" si="50"/>
        <v>0.16753602709402482</v>
      </c>
      <c r="BX57" s="124">
        <f t="shared" si="50"/>
        <v>0.16291919731057042</v>
      </c>
      <c r="BY57" s="124">
        <f t="shared" si="50"/>
        <v>0.15838041149602552</v>
      </c>
      <c r="BZ57" s="124">
        <f t="shared" si="50"/>
        <v>0.15392027421328777</v>
      </c>
      <c r="CA57" s="124">
        <f t="shared" si="50"/>
        <v>0.14958573847680787</v>
      </c>
      <c r="CB57" s="124">
        <f t="shared" si="50"/>
        <v>0.14546356902729501</v>
      </c>
      <c r="CC57" s="124">
        <f t="shared" si="50"/>
        <v>0.14141108169287991</v>
      </c>
      <c r="CD57" s="124">
        <f t="shared" si="50"/>
        <v>0.1374288162618641</v>
      </c>
      <c r="CE57" s="124">
        <f t="shared" si="50"/>
        <v>0.13355869506857845</v>
      </c>
      <c r="CF57" s="124">
        <f t="shared" si="50"/>
        <v>0.1298781866315134</v>
      </c>
      <c r="CG57" s="124">
        <f t="shared" si="50"/>
        <v>0.12625989436864277</v>
      </c>
      <c r="CH57" s="124">
        <f t="shared" si="50"/>
        <v>0.12270430023380718</v>
      </c>
      <c r="CI57" s="124">
        <f t="shared" si="50"/>
        <v>0.11924883488265935</v>
      </c>
      <c r="CJ57" s="124">
        <f t="shared" si="50"/>
        <v>0.11592666702828024</v>
      </c>
      <c r="CK57" s="124">
        <f t="shared" si="50"/>
        <v>0.11269705185387936</v>
      </c>
      <c r="CL57" s="124">
        <f t="shared" si="50"/>
        <v>0.10952339977228503</v>
      </c>
      <c r="CM57" s="124">
        <f t="shared" si="50"/>
        <v>0.1064391206367379</v>
      </c>
      <c r="CN57" s="124">
        <f t="shared" si="50"/>
        <v>0.10350595270382165</v>
      </c>
      <c r="CO57" s="124">
        <f t="shared" si="50"/>
        <v>0.10062236772667801</v>
      </c>
      <c r="CP57" s="124">
        <f t="shared" si="50"/>
        <v>9.7788749796683075E-2</v>
      </c>
      <c r="CQ57" s="124">
        <f t="shared" si="50"/>
        <v>9.5034929139944546E-2</v>
      </c>
      <c r="CR57" s="124">
        <f t="shared" si="50"/>
        <v>9.2416029199840752E-2</v>
      </c>
      <c r="CS57" s="124">
        <f t="shared" si="50"/>
        <v>8.9841399755962489E-2</v>
      </c>
      <c r="CT57" s="124">
        <f t="shared" si="50"/>
        <v>8.7311383747038451E-2</v>
      </c>
      <c r="CU57" s="124">
        <f t="shared" si="50"/>
        <v>8.4852615303521908E-2</v>
      </c>
      <c r="CV57" s="124">
        <f t="shared" si="50"/>
        <v>8.2514311785572086E-2</v>
      </c>
      <c r="CW57" s="124">
        <f t="shared" si="50"/>
        <v>8.0215535496395082E-2</v>
      </c>
      <c r="CX57" s="124">
        <f t="shared" si="50"/>
        <v>7.7956592631284322E-2</v>
      </c>
      <c r="CY57" s="124">
        <f t="shared" si="50"/>
        <v>7.5761263663858852E-2</v>
      </c>
      <c r="CZ57" s="124">
        <f t="shared" si="50"/>
        <v>7.3650621367027394E-2</v>
      </c>
      <c r="DA57" s="124">
        <f t="shared" si="50"/>
        <v>7.159877971170768E-2</v>
      </c>
      <c r="DB57" s="124">
        <f t="shared" ref="DB57:EG57" si="51" xml:space="preserve"> (1 / (1 + $F53) ^ DB54) * MAX(DB55:DB56)</f>
        <v>6.958249257257032E-2</v>
      </c>
      <c r="DC57" s="124">
        <f t="shared" si="51"/>
        <v>6.7622985923880163E-2</v>
      </c>
      <c r="DD57" s="124">
        <f t="shared" si="51"/>
        <v>6.5759483363417304E-2</v>
      </c>
      <c r="DE57" s="124">
        <f t="shared" si="51"/>
        <v>6.3927481885453274E-2</v>
      </c>
      <c r="DF57" s="124">
        <f t="shared" si="51"/>
        <v>6.2127225511223502E-2</v>
      </c>
      <c r="DG57" s="124">
        <f t="shared" si="51"/>
        <v>6.0377666003464434E-2</v>
      </c>
      <c r="DH57" s="124">
        <f t="shared" si="51"/>
        <v>5.8713824431622597E-2</v>
      </c>
      <c r="DI57" s="124">
        <f t="shared" si="51"/>
        <v>0</v>
      </c>
      <c r="DJ57" s="124">
        <f t="shared" si="51"/>
        <v>0</v>
      </c>
      <c r="DK57" s="124">
        <f t="shared" si="51"/>
        <v>0</v>
      </c>
      <c r="DL57" s="124">
        <f t="shared" si="51"/>
        <v>0</v>
      </c>
      <c r="DM57" s="124">
        <f t="shared" si="51"/>
        <v>0</v>
      </c>
      <c r="DN57" s="124">
        <f t="shared" si="51"/>
        <v>0</v>
      </c>
      <c r="DO57" s="124">
        <f t="shared" si="51"/>
        <v>0</v>
      </c>
      <c r="DP57" s="124">
        <f t="shared" si="51"/>
        <v>0</v>
      </c>
      <c r="DQ57" s="124">
        <f t="shared" si="51"/>
        <v>0</v>
      </c>
      <c r="DR57" s="124">
        <f t="shared" si="51"/>
        <v>0</v>
      </c>
      <c r="DS57" s="124">
        <f t="shared" si="51"/>
        <v>0</v>
      </c>
      <c r="DT57" s="124">
        <f t="shared" si="51"/>
        <v>0</v>
      </c>
      <c r="DU57" s="124">
        <f t="shared" si="51"/>
        <v>0</v>
      </c>
      <c r="DV57" s="124">
        <f t="shared" si="51"/>
        <v>0</v>
      </c>
      <c r="DW57" s="124">
        <f t="shared" si="51"/>
        <v>0</v>
      </c>
      <c r="DX57" s="124">
        <f t="shared" si="51"/>
        <v>0</v>
      </c>
      <c r="DY57" s="124">
        <f t="shared" si="51"/>
        <v>0</v>
      </c>
      <c r="DZ57" s="124">
        <f t="shared" si="51"/>
        <v>0</v>
      </c>
      <c r="EA57" s="124">
        <f t="shared" si="51"/>
        <v>0</v>
      </c>
      <c r="EB57" s="124">
        <f t="shared" si="51"/>
        <v>0</v>
      </c>
      <c r="EC57" s="124">
        <f t="shared" si="51"/>
        <v>0</v>
      </c>
      <c r="ED57" s="124">
        <f t="shared" si="51"/>
        <v>0</v>
      </c>
      <c r="EE57" s="124">
        <f t="shared" si="51"/>
        <v>0</v>
      </c>
      <c r="EF57" s="124">
        <f t="shared" si="51"/>
        <v>0</v>
      </c>
      <c r="EG57" s="124">
        <f t="shared" si="51"/>
        <v>0</v>
      </c>
      <c r="EH57" s="124">
        <f t="shared" ref="EH57:FM57" si="52" xml:space="preserve"> (1 / (1 + $F53) ^ EH54) * MAX(EH55:EH56)</f>
        <v>0</v>
      </c>
      <c r="EI57" s="124">
        <f t="shared" si="52"/>
        <v>0</v>
      </c>
      <c r="EJ57" s="124">
        <f t="shared" si="52"/>
        <v>0</v>
      </c>
      <c r="EK57" s="124">
        <f t="shared" si="52"/>
        <v>0</v>
      </c>
      <c r="EL57" s="124">
        <f t="shared" si="52"/>
        <v>0</v>
      </c>
      <c r="EM57" s="124">
        <f t="shared" si="52"/>
        <v>0</v>
      </c>
      <c r="EN57" s="124">
        <f t="shared" si="52"/>
        <v>0</v>
      </c>
      <c r="EO57" s="124">
        <f t="shared" si="52"/>
        <v>0</v>
      </c>
      <c r="EP57" s="124">
        <f t="shared" si="52"/>
        <v>0</v>
      </c>
      <c r="EQ57" s="124">
        <f t="shared" si="52"/>
        <v>0</v>
      </c>
      <c r="ER57" s="124">
        <f t="shared" si="52"/>
        <v>0</v>
      </c>
      <c r="ES57" s="124">
        <f t="shared" si="52"/>
        <v>0</v>
      </c>
      <c r="ET57" s="124">
        <f t="shared" si="52"/>
        <v>0</v>
      </c>
      <c r="EU57" s="124">
        <f t="shared" si="52"/>
        <v>0</v>
      </c>
      <c r="EV57" s="124">
        <f t="shared" si="52"/>
        <v>0</v>
      </c>
      <c r="EW57" s="124">
        <f t="shared" si="52"/>
        <v>0</v>
      </c>
      <c r="EX57" s="124">
        <f t="shared" si="52"/>
        <v>0</v>
      </c>
      <c r="EY57" s="124">
        <f t="shared" si="52"/>
        <v>0</v>
      </c>
      <c r="EZ57" s="124">
        <f t="shared" si="52"/>
        <v>0</v>
      </c>
      <c r="FA57" s="124">
        <f t="shared" si="52"/>
        <v>0</v>
      </c>
      <c r="FB57" s="124">
        <f t="shared" si="52"/>
        <v>0</v>
      </c>
      <c r="FC57" s="124">
        <f t="shared" si="52"/>
        <v>0</v>
      </c>
      <c r="FD57" s="124">
        <f t="shared" si="52"/>
        <v>0</v>
      </c>
      <c r="FE57" s="124">
        <f t="shared" si="52"/>
        <v>0</v>
      </c>
      <c r="FF57" s="124">
        <f t="shared" si="52"/>
        <v>0</v>
      </c>
      <c r="FG57" s="124">
        <f t="shared" si="52"/>
        <v>0</v>
      </c>
      <c r="FH57" s="124">
        <f t="shared" si="52"/>
        <v>0</v>
      </c>
      <c r="FI57" s="124">
        <f t="shared" si="52"/>
        <v>0</v>
      </c>
      <c r="FJ57" s="124">
        <f t="shared" si="52"/>
        <v>0</v>
      </c>
      <c r="FK57" s="124">
        <f t="shared" si="52"/>
        <v>0</v>
      </c>
      <c r="FL57" s="124">
        <f t="shared" si="52"/>
        <v>0</v>
      </c>
      <c r="FM57" s="124">
        <f t="shared" si="52"/>
        <v>0</v>
      </c>
      <c r="FN57" s="124">
        <f t="shared" ref="FN57:GJ57" si="53" xml:space="preserve"> (1 / (1 + $F53) ^ FN54) * MAX(FN55:FN56)</f>
        <v>0</v>
      </c>
      <c r="FO57" s="124">
        <f t="shared" si="53"/>
        <v>0</v>
      </c>
      <c r="FP57" s="124">
        <f t="shared" si="53"/>
        <v>0</v>
      </c>
      <c r="FQ57" s="124">
        <f t="shared" si="53"/>
        <v>0</v>
      </c>
      <c r="FR57" s="124">
        <f t="shared" si="53"/>
        <v>0</v>
      </c>
      <c r="FS57" s="124">
        <f t="shared" si="53"/>
        <v>0</v>
      </c>
      <c r="FT57" s="124">
        <f t="shared" si="53"/>
        <v>0</v>
      </c>
      <c r="FU57" s="124">
        <f t="shared" si="53"/>
        <v>0</v>
      </c>
      <c r="FV57" s="124">
        <f t="shared" si="53"/>
        <v>0</v>
      </c>
      <c r="FW57" s="124">
        <f t="shared" si="53"/>
        <v>0</v>
      </c>
      <c r="FX57" s="124">
        <f t="shared" si="53"/>
        <v>0</v>
      </c>
      <c r="FY57" s="124">
        <f t="shared" si="53"/>
        <v>0</v>
      </c>
      <c r="FZ57" s="124">
        <f t="shared" si="53"/>
        <v>0</v>
      </c>
      <c r="GA57" s="124">
        <f t="shared" si="53"/>
        <v>0</v>
      </c>
      <c r="GB57" s="124">
        <f t="shared" si="53"/>
        <v>0</v>
      </c>
      <c r="GC57" s="124">
        <f t="shared" si="53"/>
        <v>0</v>
      </c>
      <c r="GD57" s="124">
        <f t="shared" si="53"/>
        <v>0</v>
      </c>
      <c r="GE57" s="124">
        <f t="shared" si="53"/>
        <v>0</v>
      </c>
      <c r="GF57" s="124">
        <f t="shared" si="53"/>
        <v>0</v>
      </c>
      <c r="GG57" s="124">
        <f t="shared" si="53"/>
        <v>0</v>
      </c>
      <c r="GH57" s="124">
        <f t="shared" si="53"/>
        <v>0</v>
      </c>
      <c r="GI57" s="124">
        <f t="shared" si="53"/>
        <v>0</v>
      </c>
      <c r="GJ57" s="124">
        <f t="shared" si="53"/>
        <v>0</v>
      </c>
    </row>
    <row r="58" spans="1:192" x14ac:dyDescent="0.35">
      <c r="P58" s="124"/>
    </row>
    <row r="59" spans="1:192" s="527" customFormat="1" x14ac:dyDescent="0.35">
      <c r="A59" s="129"/>
      <c r="B59" s="129"/>
      <c r="C59" s="130"/>
      <c r="D59" s="131"/>
      <c r="E59" s="126" t="str">
        <f xml:space="preserve"> E$27</f>
        <v>Aurelius investment capital</v>
      </c>
      <c r="F59" s="126">
        <f xml:space="preserve"> F$27</f>
        <v>13088.132630768036</v>
      </c>
      <c r="G59" s="126" t="str">
        <f xml:space="preserve"> G$27</f>
        <v>$ 000s</v>
      </c>
      <c r="H59" s="526"/>
      <c r="I59" s="197"/>
      <c r="J59" s="526"/>
      <c r="K59" s="526"/>
      <c r="L59" s="526"/>
      <c r="M59" s="526"/>
      <c r="N59" s="526"/>
      <c r="O59" s="526"/>
      <c r="P59" s="526"/>
      <c r="Q59" s="526"/>
      <c r="R59" s="526"/>
      <c r="S59" s="526"/>
      <c r="T59" s="526"/>
      <c r="U59" s="526"/>
      <c r="V59" s="526"/>
      <c r="W59" s="526"/>
      <c r="X59" s="526"/>
      <c r="Y59" s="526"/>
      <c r="Z59" s="526"/>
      <c r="AA59" s="526"/>
      <c r="AB59" s="526"/>
      <c r="AC59" s="526"/>
      <c r="AD59" s="526"/>
      <c r="AE59" s="526"/>
      <c r="AF59" s="526"/>
      <c r="AG59" s="526"/>
      <c r="AH59" s="526"/>
      <c r="AI59" s="526"/>
      <c r="AJ59" s="526"/>
      <c r="AK59" s="526"/>
      <c r="AL59" s="526"/>
      <c r="AM59" s="526"/>
      <c r="AN59" s="526"/>
      <c r="AO59" s="526"/>
      <c r="AP59" s="526"/>
      <c r="AQ59" s="526"/>
      <c r="AR59" s="526"/>
      <c r="AS59" s="526"/>
      <c r="AT59" s="526"/>
      <c r="AU59" s="526"/>
      <c r="AV59" s="526"/>
      <c r="AW59" s="526"/>
      <c r="AX59" s="526"/>
      <c r="AY59" s="526"/>
      <c r="AZ59" s="526"/>
      <c r="BA59" s="526"/>
      <c r="BB59" s="526"/>
      <c r="BC59" s="526"/>
      <c r="BD59" s="526"/>
      <c r="BE59" s="526"/>
      <c r="BF59" s="526"/>
      <c r="BG59" s="526"/>
      <c r="BH59" s="526"/>
      <c r="BI59" s="526"/>
      <c r="BJ59" s="526"/>
      <c r="BK59" s="526"/>
      <c r="BL59" s="526"/>
      <c r="BM59" s="526"/>
      <c r="BN59" s="526"/>
      <c r="BO59" s="526"/>
      <c r="BP59" s="526"/>
      <c r="BQ59" s="526"/>
      <c r="BR59" s="526"/>
      <c r="BS59" s="526"/>
      <c r="BT59" s="526"/>
      <c r="BU59" s="526"/>
      <c r="BV59" s="526"/>
      <c r="BW59" s="526"/>
      <c r="BX59" s="526"/>
      <c r="BY59" s="526"/>
      <c r="BZ59" s="526"/>
      <c r="CA59" s="526"/>
      <c r="CB59" s="526"/>
      <c r="CC59" s="526"/>
      <c r="CD59" s="526"/>
      <c r="CE59" s="526"/>
      <c r="CF59" s="526"/>
      <c r="CG59" s="526"/>
      <c r="CH59" s="526"/>
      <c r="CI59" s="526"/>
      <c r="CJ59" s="526"/>
      <c r="CK59" s="526"/>
      <c r="CL59" s="526"/>
      <c r="CM59" s="526"/>
      <c r="CN59" s="526"/>
      <c r="CO59" s="526"/>
      <c r="CP59" s="526"/>
      <c r="CQ59" s="526"/>
      <c r="CR59" s="526"/>
      <c r="CS59" s="526"/>
      <c r="CT59" s="526"/>
      <c r="CU59" s="526"/>
      <c r="CV59" s="526"/>
      <c r="CW59" s="526"/>
      <c r="CX59" s="526"/>
      <c r="CY59" s="526"/>
      <c r="CZ59" s="526"/>
      <c r="DA59" s="526"/>
      <c r="DB59" s="526"/>
      <c r="DC59" s="526"/>
      <c r="DD59" s="526"/>
      <c r="DE59" s="526"/>
      <c r="DF59" s="526"/>
      <c r="DG59" s="526"/>
      <c r="DH59" s="526"/>
      <c r="DI59" s="526"/>
      <c r="DJ59" s="526"/>
      <c r="DK59" s="526"/>
      <c r="DL59" s="526"/>
      <c r="DM59" s="526"/>
      <c r="DN59" s="526"/>
      <c r="DO59" s="526"/>
      <c r="DP59" s="526"/>
      <c r="DQ59" s="526"/>
      <c r="DR59" s="526"/>
      <c r="DS59" s="526"/>
      <c r="DT59" s="526"/>
      <c r="DU59" s="526"/>
      <c r="DV59" s="526"/>
      <c r="DW59" s="526"/>
      <c r="DX59" s="526"/>
      <c r="DY59" s="526"/>
      <c r="DZ59" s="526"/>
      <c r="EA59" s="526"/>
      <c r="EB59" s="526"/>
      <c r="EC59" s="526"/>
      <c r="ED59" s="526"/>
      <c r="EE59" s="526"/>
      <c r="EF59" s="526"/>
      <c r="EG59" s="526"/>
      <c r="EH59" s="526"/>
      <c r="EI59" s="526"/>
      <c r="EJ59" s="526"/>
      <c r="EK59" s="526"/>
      <c r="EL59" s="526"/>
      <c r="EM59" s="526"/>
      <c r="EN59" s="526"/>
      <c r="EO59" s="526"/>
      <c r="EP59" s="526"/>
      <c r="EQ59" s="526"/>
      <c r="ER59" s="526"/>
      <c r="ES59" s="526"/>
      <c r="ET59" s="526"/>
      <c r="EU59" s="526"/>
      <c r="EV59" s="526"/>
      <c r="EW59" s="526"/>
      <c r="EX59" s="526"/>
      <c r="EY59" s="526"/>
      <c r="EZ59" s="526"/>
      <c r="FA59" s="526"/>
      <c r="FB59" s="526"/>
      <c r="FC59" s="526"/>
      <c r="FD59" s="526"/>
      <c r="FE59" s="526"/>
      <c r="FF59" s="526"/>
      <c r="FG59" s="526"/>
      <c r="FH59" s="526"/>
      <c r="FI59" s="526"/>
      <c r="FJ59" s="526"/>
      <c r="FK59" s="526"/>
      <c r="FL59" s="526"/>
      <c r="FM59" s="526"/>
      <c r="FN59" s="526"/>
      <c r="FO59" s="526"/>
      <c r="FP59" s="526"/>
      <c r="FQ59" s="526"/>
      <c r="FR59" s="526"/>
      <c r="FS59" s="526"/>
      <c r="FT59" s="526"/>
      <c r="FU59" s="526"/>
      <c r="FV59" s="526"/>
      <c r="FW59" s="526"/>
      <c r="FX59" s="526"/>
      <c r="FY59" s="526"/>
      <c r="FZ59" s="526"/>
      <c r="GA59" s="526"/>
      <c r="GB59" s="526"/>
      <c r="GC59" s="526"/>
      <c r="GD59" s="526"/>
      <c r="GE59" s="526"/>
      <c r="GF59" s="526"/>
      <c r="GG59" s="526"/>
      <c r="GH59" s="526"/>
      <c r="GI59" s="526"/>
      <c r="GJ59" s="526"/>
    </row>
    <row r="60" spans="1:192" x14ac:dyDescent="0.35">
      <c r="E60" s="126" t="str">
        <f t="shared" ref="E60:BP60" si="54" xml:space="preserve"> E$32</f>
        <v>Aurelius share of Projectco distributions</v>
      </c>
      <c r="F60" s="126">
        <f t="shared" si="54"/>
        <v>0</v>
      </c>
      <c r="G60" s="126" t="str">
        <f t="shared" si="54"/>
        <v>$ 000s</v>
      </c>
      <c r="H60" s="126">
        <f t="shared" si="54"/>
        <v>68022.177037437941</v>
      </c>
      <c r="I60" s="126">
        <f t="shared" si="54"/>
        <v>0</v>
      </c>
      <c r="J60" s="126">
        <f t="shared" si="54"/>
        <v>0</v>
      </c>
      <c r="K60" s="126">
        <f t="shared" si="54"/>
        <v>0</v>
      </c>
      <c r="L60" s="126">
        <f t="shared" si="54"/>
        <v>0</v>
      </c>
      <c r="M60" s="126">
        <f t="shared" si="54"/>
        <v>0</v>
      </c>
      <c r="N60" s="126">
        <f t="shared" si="54"/>
        <v>643.71066364023432</v>
      </c>
      <c r="O60" s="126">
        <f t="shared" si="54"/>
        <v>672.19590553799321</v>
      </c>
      <c r="P60" s="126">
        <f t="shared" si="54"/>
        <v>0</v>
      </c>
      <c r="Q60" s="126">
        <f t="shared" si="54"/>
        <v>42.574278126095464</v>
      </c>
      <c r="R60" s="126">
        <f t="shared" si="54"/>
        <v>990.24732340835953</v>
      </c>
      <c r="S60" s="126">
        <f t="shared" si="54"/>
        <v>658.33841276199291</v>
      </c>
      <c r="T60" s="126">
        <f t="shared" si="54"/>
        <v>0</v>
      </c>
      <c r="U60" s="126">
        <f t="shared" si="54"/>
        <v>20.939697165903592</v>
      </c>
      <c r="V60" s="126">
        <f t="shared" si="54"/>
        <v>974.63618291818784</v>
      </c>
      <c r="W60" s="126">
        <f t="shared" si="54"/>
        <v>644.40050392672129</v>
      </c>
      <c r="X60" s="126">
        <f t="shared" si="54"/>
        <v>0</v>
      </c>
      <c r="Y60" s="126">
        <f t="shared" si="54"/>
        <v>0</v>
      </c>
      <c r="Z60" s="126">
        <f t="shared" si="54"/>
        <v>958.22246640721323</v>
      </c>
      <c r="AA60" s="126">
        <f t="shared" si="54"/>
        <v>630.37884514183952</v>
      </c>
      <c r="AB60" s="126">
        <f t="shared" si="54"/>
        <v>0</v>
      </c>
      <c r="AC60" s="126">
        <f t="shared" si="54"/>
        <v>0</v>
      </c>
      <c r="AD60" s="126">
        <f t="shared" si="54"/>
        <v>919.55061166076109</v>
      </c>
      <c r="AE60" s="126">
        <f t="shared" si="54"/>
        <v>616.27002575427252</v>
      </c>
      <c r="AF60" s="126">
        <f t="shared" si="54"/>
        <v>0</v>
      </c>
      <c r="AG60" s="126">
        <f t="shared" si="54"/>
        <v>0</v>
      </c>
      <c r="AH60" s="126">
        <f t="shared" si="54"/>
        <v>880.77150587846882</v>
      </c>
      <c r="AI60" s="126">
        <f t="shared" si="54"/>
        <v>602.0705563963819</v>
      </c>
      <c r="AJ60" s="126">
        <f t="shared" si="54"/>
        <v>0</v>
      </c>
      <c r="AK60" s="126">
        <f t="shared" si="54"/>
        <v>0</v>
      </c>
      <c r="AL60" s="126">
        <f t="shared" si="54"/>
        <v>841.68114861422316</v>
      </c>
      <c r="AM60" s="126">
        <f t="shared" si="54"/>
        <v>587.77686698550406</v>
      </c>
      <c r="AN60" s="126">
        <f t="shared" si="54"/>
        <v>0</v>
      </c>
      <c r="AO60" s="126">
        <f t="shared" si="54"/>
        <v>0</v>
      </c>
      <c r="AP60" s="126">
        <f t="shared" si="54"/>
        <v>802.45490264453349</v>
      </c>
      <c r="AQ60" s="126">
        <f t="shared" si="54"/>
        <v>562.35123205680065</v>
      </c>
      <c r="AR60" s="126">
        <f t="shared" si="54"/>
        <v>0</v>
      </c>
      <c r="AS60" s="126">
        <f t="shared" si="54"/>
        <v>0</v>
      </c>
      <c r="AT60" s="126">
        <f t="shared" si="54"/>
        <v>194.26447109657047</v>
      </c>
      <c r="AU60" s="126">
        <f t="shared" si="54"/>
        <v>509.8716646665913</v>
      </c>
      <c r="AV60" s="126">
        <f t="shared" si="54"/>
        <v>0</v>
      </c>
      <c r="AW60" s="126">
        <f t="shared" si="54"/>
        <v>0</v>
      </c>
      <c r="AX60" s="126">
        <f t="shared" si="54"/>
        <v>86.989229457634892</v>
      </c>
      <c r="AY60" s="126">
        <f t="shared" si="54"/>
        <v>473.58640789860783</v>
      </c>
      <c r="AZ60" s="126">
        <f t="shared" si="54"/>
        <v>0</v>
      </c>
      <c r="BA60" s="126">
        <f t="shared" si="54"/>
        <v>390.2181397030335</v>
      </c>
      <c r="BB60" s="126">
        <f t="shared" si="54"/>
        <v>1435.6512324325593</v>
      </c>
      <c r="BC60" s="126">
        <f t="shared" si="54"/>
        <v>1357.0937901152404</v>
      </c>
      <c r="BD60" s="126">
        <f t="shared" si="54"/>
        <v>563.25753514191422</v>
      </c>
      <c r="BE60" s="126">
        <f t="shared" si="54"/>
        <v>707.00829531336717</v>
      </c>
      <c r="BF60" s="126">
        <f t="shared" si="54"/>
        <v>1413.5475852058071</v>
      </c>
      <c r="BG60" s="126">
        <f t="shared" si="54"/>
        <v>1335.8491583318653</v>
      </c>
      <c r="BH60" s="126">
        <f t="shared" si="54"/>
        <v>540.72463656428113</v>
      </c>
      <c r="BI60" s="126">
        <f t="shared" si="54"/>
        <v>695.40838199399286</v>
      </c>
      <c r="BJ60" s="126">
        <f t="shared" si="54"/>
        <v>1393.0354987233625</v>
      </c>
      <c r="BK60" s="126">
        <f t="shared" si="54"/>
        <v>1316.1107371468129</v>
      </c>
      <c r="BL60" s="126">
        <f t="shared" si="54"/>
        <v>525.33992771464625</v>
      </c>
      <c r="BM60" s="126">
        <f t="shared" si="54"/>
        <v>679.40042604640917</v>
      </c>
      <c r="BN60" s="126">
        <f t="shared" si="54"/>
        <v>1373.7998886792036</v>
      </c>
      <c r="BO60" s="126">
        <f t="shared" si="54"/>
        <v>1297.5790502658288</v>
      </c>
      <c r="BP60" s="126">
        <f t="shared" si="54"/>
        <v>511.07844746527121</v>
      </c>
      <c r="BQ60" s="126">
        <f t="shared" ref="BQ60:EB60" si="55" xml:space="preserve"> BQ$32</f>
        <v>664.45425496661596</v>
      </c>
      <c r="BR60" s="126">
        <f t="shared" si="55"/>
        <v>1355.5834072421444</v>
      </c>
      <c r="BS60" s="126">
        <f t="shared" si="55"/>
        <v>1280.0094674001195</v>
      </c>
      <c r="BT60" s="126">
        <f t="shared" si="55"/>
        <v>503.21930263574222</v>
      </c>
      <c r="BU60" s="126">
        <f t="shared" si="55"/>
        <v>644.83721721132542</v>
      </c>
      <c r="BV60" s="126">
        <f t="shared" si="55"/>
        <v>1338.1757166189409</v>
      </c>
      <c r="BW60" s="126">
        <f t="shared" si="55"/>
        <v>816.51624080304998</v>
      </c>
      <c r="BX60" s="126">
        <f t="shared" si="55"/>
        <v>160.02604755377382</v>
      </c>
      <c r="BY60" s="126">
        <f t="shared" si="55"/>
        <v>949.41303948121003</v>
      </c>
      <c r="BZ60" s="126">
        <f t="shared" si="55"/>
        <v>1086.3325759542179</v>
      </c>
      <c r="CA60" s="126">
        <f t="shared" si="55"/>
        <v>150.7157433886625</v>
      </c>
      <c r="CB60" s="126">
        <f t="shared" si="55"/>
        <v>150.71574338866296</v>
      </c>
      <c r="CC60" s="126">
        <f t="shared" si="55"/>
        <v>936.00238397695375</v>
      </c>
      <c r="CD60" s="126">
        <f t="shared" si="55"/>
        <v>1072.2407287262158</v>
      </c>
      <c r="CE60" s="126">
        <f t="shared" si="55"/>
        <v>141.27870627292629</v>
      </c>
      <c r="CF60" s="126">
        <f t="shared" si="55"/>
        <v>141.27870627292654</v>
      </c>
      <c r="CG60" s="126">
        <f t="shared" si="55"/>
        <v>922.48106895818273</v>
      </c>
      <c r="CH60" s="126">
        <f t="shared" si="55"/>
        <v>1058.0416109972491</v>
      </c>
      <c r="CI60" s="126">
        <f t="shared" si="55"/>
        <v>131.71124039696076</v>
      </c>
      <c r="CJ60" s="126">
        <f t="shared" si="55"/>
        <v>131.71124039696107</v>
      </c>
      <c r="CK60" s="126">
        <f t="shared" si="55"/>
        <v>908.84521048990268</v>
      </c>
      <c r="CL60" s="126">
        <f t="shared" si="55"/>
        <v>1043.7313219715606</v>
      </c>
      <c r="CM60" s="126">
        <f t="shared" si="55"/>
        <v>122.00956018022922</v>
      </c>
      <c r="CN60" s="126">
        <f t="shared" si="55"/>
        <v>122.00956018022967</v>
      </c>
      <c r="CO60" s="126">
        <f t="shared" si="55"/>
        <v>895.0908330981855</v>
      </c>
      <c r="CP60" s="126">
        <f t="shared" si="55"/>
        <v>1029.3058693983428</v>
      </c>
      <c r="CQ60" s="126">
        <f t="shared" si="55"/>
        <v>112.16978801393334</v>
      </c>
      <c r="CR60" s="126">
        <f t="shared" si="55"/>
        <v>112.16978801393378</v>
      </c>
      <c r="CS60" s="126">
        <f t="shared" si="55"/>
        <v>881.21386745403402</v>
      </c>
      <c r="CT60" s="126">
        <f t="shared" si="55"/>
        <v>1014.761167255185</v>
      </c>
      <c r="CU60" s="126">
        <f t="shared" si="55"/>
        <v>102.18795194731486</v>
      </c>
      <c r="CV60" s="126">
        <f t="shared" si="55"/>
        <v>102.18795194731544</v>
      </c>
      <c r="CW60" s="126">
        <f t="shared" si="55"/>
        <v>867.2101479994825</v>
      </c>
      <c r="CX60" s="126">
        <f t="shared" si="55"/>
        <v>1000.093033373763</v>
      </c>
      <c r="CY60" s="126">
        <f t="shared" si="55"/>
        <v>92.059983316180066</v>
      </c>
      <c r="CZ60" s="126">
        <f t="shared" si="55"/>
        <v>92.059983316180507</v>
      </c>
      <c r="DA60" s="126">
        <f t="shared" si="55"/>
        <v>853.07541051449243</v>
      </c>
      <c r="DB60" s="126">
        <f t="shared" si="55"/>
        <v>985.29718700631338</v>
      </c>
      <c r="DC60" s="126">
        <f t="shared" si="55"/>
        <v>81.781714312201359</v>
      </c>
      <c r="DD60" s="126">
        <f t="shared" si="55"/>
        <v>81.781714312201785</v>
      </c>
      <c r="DE60" s="126">
        <f t="shared" si="55"/>
        <v>838.80528962314838</v>
      </c>
      <c r="DF60" s="126">
        <f t="shared" si="55"/>
        <v>970.36924633142814</v>
      </c>
      <c r="DG60" s="126">
        <f t="shared" si="55"/>
        <v>71.348875491515557</v>
      </c>
      <c r="DH60" s="126">
        <f t="shared" si="55"/>
        <v>13088.132630768036</v>
      </c>
      <c r="DI60" s="126">
        <f t="shared" si="55"/>
        <v>71.348875491506348</v>
      </c>
      <c r="DJ60" s="126">
        <f t="shared" si="55"/>
        <v>1.2681115767918529E-13</v>
      </c>
      <c r="DK60" s="126">
        <f t="shared" si="55"/>
        <v>1.2683525565080345E-13</v>
      </c>
      <c r="DL60" s="126">
        <f t="shared" si="55"/>
        <v>1.2409289774950594E-13</v>
      </c>
      <c r="DM60" s="126">
        <f t="shared" si="55"/>
        <v>1.2549951643450187E-13</v>
      </c>
      <c r="DN60" s="126">
        <f t="shared" si="55"/>
        <v>1.2689469731412828E-13</v>
      </c>
      <c r="DO60" s="126">
        <f t="shared" si="55"/>
        <v>1.2691036099568014E-13</v>
      </c>
      <c r="DP60" s="126">
        <f t="shared" si="55"/>
        <v>1.2555990106193349E-13</v>
      </c>
      <c r="DQ60" s="126">
        <f t="shared" si="55"/>
        <v>1.2557777808979155E-13</v>
      </c>
      <c r="DR60" s="126">
        <f t="shared" si="55"/>
        <v>1.2698707287199795E-13</v>
      </c>
      <c r="DS60" s="126">
        <f t="shared" si="55"/>
        <v>1.2700434308499096E-13</v>
      </c>
      <c r="DT60" s="126">
        <f t="shared" si="55"/>
        <v>1.2427127512637525E-13</v>
      </c>
      <c r="DU60" s="126">
        <f t="shared" si="55"/>
        <v>1.2567431404022499E-13</v>
      </c>
      <c r="DV60" s="126">
        <f t="shared" si="55"/>
        <v>1.2707181740552186E-13</v>
      </c>
      <c r="DW60" s="126">
        <f t="shared" si="55"/>
        <v>1.2709551374427974E-13</v>
      </c>
      <c r="DX60" s="126">
        <f t="shared" si="55"/>
        <v>1.2435771350283177E-13</v>
      </c>
      <c r="DY60" s="126">
        <f t="shared" si="55"/>
        <v>1.2575376749737191E-13</v>
      </c>
      <c r="DZ60" s="126">
        <f t="shared" si="55"/>
        <v>1.2715254561044277E-13</v>
      </c>
      <c r="EA60" s="126">
        <f t="shared" si="55"/>
        <v>1.2717905337922274E-13</v>
      </c>
      <c r="EB60" s="126">
        <f t="shared" si="55"/>
        <v>1.2442922161426396E-13</v>
      </c>
      <c r="EC60" s="126">
        <f t="shared" ref="EC60:GJ60" si="56" xml:space="preserve"> EC$32</f>
        <v>1.2582964554894719E-13</v>
      </c>
      <c r="ED60" s="126">
        <f t="shared" si="56"/>
        <v>1.2724170810543003E-13</v>
      </c>
      <c r="EE60" s="126">
        <f t="shared" si="56"/>
        <v>1.272629946470261E-13</v>
      </c>
      <c r="EF60" s="126">
        <f t="shared" si="56"/>
        <v>1.2590075639309364E-13</v>
      </c>
      <c r="EG60" s="126">
        <f t="shared" si="56"/>
        <v>1.2592777056852358E-13</v>
      </c>
      <c r="EH60" s="126">
        <f t="shared" si="56"/>
        <v>1.2732886243611577E-13</v>
      </c>
      <c r="EI60" s="126">
        <f t="shared" si="56"/>
        <v>1.2735376367345454E-13</v>
      </c>
      <c r="EJ60" s="126">
        <f t="shared" si="56"/>
        <v>1.2460249126888813E-13</v>
      </c>
      <c r="EK60" s="126">
        <f t="shared" si="56"/>
        <v>1.2601516937138512E-13</v>
      </c>
      <c r="EL60" s="126">
        <f t="shared" si="56"/>
        <v>1.2742605758830908E-13</v>
      </c>
      <c r="EM60" s="126">
        <f t="shared" si="56"/>
        <v>1.2744131963700059E-13</v>
      </c>
      <c r="EN60" s="126">
        <f t="shared" si="56"/>
        <v>1.2468578643165528E-13</v>
      </c>
      <c r="EO60" s="126">
        <f t="shared" si="56"/>
        <v>1.2608906108653174E-13</v>
      </c>
      <c r="EP60" s="126">
        <f t="shared" si="56"/>
        <v>1.2749313027597964E-13</v>
      </c>
      <c r="EQ60" s="126">
        <f t="shared" si="56"/>
        <v>1.2751682661473754E-13</v>
      </c>
      <c r="ER60" s="126">
        <f t="shared" si="56"/>
        <v>1.2476633128244431E-13</v>
      </c>
      <c r="ES60" s="126">
        <f t="shared" si="56"/>
        <v>1.2618043256225065E-13</v>
      </c>
      <c r="ET60" s="126">
        <f t="shared" si="56"/>
        <v>1.2759434175677601E-13</v>
      </c>
      <c r="EU60" s="126">
        <f t="shared" si="56"/>
        <v>1.2762004625983538E-13</v>
      </c>
      <c r="EV60" s="126">
        <f t="shared" si="56"/>
        <v>1.2624677619896831E-13</v>
      </c>
      <c r="EW60" s="126">
        <f t="shared" si="56"/>
        <v>1.2626266689039765E-13</v>
      </c>
      <c r="EX60" s="126">
        <f t="shared" si="56"/>
        <v>1.2767547159455717E-13</v>
      </c>
      <c r="EY60" s="126">
        <f t="shared" si="56"/>
        <v>1.2769997119903568E-13</v>
      </c>
      <c r="EZ60" s="126">
        <f t="shared" si="56"/>
        <v>1.2494431575760246E-13</v>
      </c>
      <c r="FA60" s="126">
        <f t="shared" si="56"/>
        <v>1.2635125749511647E-13</v>
      </c>
      <c r="FB60" s="126">
        <f t="shared" si="56"/>
        <v>1.2776624062098561E-13</v>
      </c>
      <c r="FC60" s="126">
        <f t="shared" si="56"/>
        <v>1.2778431409969928E-13</v>
      </c>
      <c r="FD60" s="126">
        <f t="shared" si="56"/>
        <v>1.250315399374813E-13</v>
      </c>
      <c r="FE60" s="126">
        <f t="shared" si="56"/>
        <v>1.2644342350540686E-13</v>
      </c>
      <c r="FF60" s="126">
        <f t="shared" si="56"/>
        <v>1.2786022271029654E-13</v>
      </c>
      <c r="FG60" s="126">
        <f t="shared" si="56"/>
        <v>1.2788271415047347E-13</v>
      </c>
      <c r="FH60" s="126">
        <f t="shared" si="56"/>
        <v>1.251203357242048E-13</v>
      </c>
      <c r="FI60" s="126">
        <f t="shared" si="56"/>
        <v>1.2652764416998255E-13</v>
      </c>
      <c r="FJ60" s="126">
        <f t="shared" si="56"/>
        <v>1.2794818030670286E-13</v>
      </c>
      <c r="FK60" s="126">
        <f t="shared" si="56"/>
        <v>1.2796545051969589E-13</v>
      </c>
      <c r="FL60" s="126">
        <f t="shared" si="56"/>
        <v>1.2660034408327193E-13</v>
      </c>
      <c r="FM60" s="126">
        <f t="shared" si="56"/>
        <v>1.266194129129872E-13</v>
      </c>
      <c r="FN60" s="126">
        <f t="shared" si="56"/>
        <v>1.2803935096599164E-13</v>
      </c>
      <c r="FO60" s="126">
        <f t="shared" si="56"/>
        <v>1.2806505546905101E-13</v>
      </c>
      <c r="FP60" s="126">
        <f t="shared" si="56"/>
        <v>1.2531010725069794E-13</v>
      </c>
      <c r="FQ60" s="126">
        <f t="shared" si="56"/>
        <v>1.2672627781284974E-13</v>
      </c>
      <c r="FR60" s="126">
        <f t="shared" si="56"/>
        <v>1.2814096407964827E-13</v>
      </c>
      <c r="FS60" s="126">
        <f t="shared" si="56"/>
        <v>1.2816466041840614E-13</v>
      </c>
      <c r="FT60" s="126">
        <f t="shared" si="56"/>
        <v>1.2540676107164477E-13</v>
      </c>
      <c r="FU60" s="126">
        <f t="shared" si="56"/>
        <v>1.2682043015956881E-13</v>
      </c>
      <c r="FV60" s="126">
        <f t="shared" si="56"/>
        <v>1.2823454453609883E-13</v>
      </c>
      <c r="FW60" s="126">
        <f t="shared" si="56"/>
        <v>1.2825020821765066E-13</v>
      </c>
      <c r="FX60" s="126">
        <f t="shared" si="56"/>
        <v>1.2548573431558907E-13</v>
      </c>
      <c r="FY60" s="126">
        <f t="shared" si="56"/>
        <v>1.2690584262600168E-13</v>
      </c>
      <c r="FZ60" s="126">
        <f t="shared" si="56"/>
        <v>1.2831687927246091E-13</v>
      </c>
      <c r="GA60" s="126">
        <f t="shared" si="56"/>
        <v>1.2834459193982185E-13</v>
      </c>
      <c r="GB60" s="126">
        <f t="shared" si="56"/>
        <v>1.2696463818429038E-13</v>
      </c>
      <c r="GC60" s="126">
        <f t="shared" si="56"/>
        <v>1.2699443323072048E-13</v>
      </c>
      <c r="GD60" s="126">
        <f t="shared" si="56"/>
        <v>1.2841688585467639E-13</v>
      </c>
      <c r="GE60" s="126">
        <f t="shared" si="56"/>
        <v>1.2843736913055183E-13</v>
      </c>
      <c r="GF60" s="126">
        <f t="shared" si="56"/>
        <v>1.2566607620101424E-13</v>
      </c>
      <c r="GG60" s="126">
        <f t="shared" si="56"/>
        <v>1.2707825662801044E-13</v>
      </c>
      <c r="GH60" s="126">
        <f t="shared" si="56"/>
        <v>1.2850444181822242E-13</v>
      </c>
      <c r="GI60" s="126">
        <f t="shared" si="56"/>
        <v>1.2853416264988482E-13</v>
      </c>
      <c r="GJ60" s="126">
        <f t="shared" si="56"/>
        <v>1.2576469453051687E-13</v>
      </c>
    </row>
    <row r="61" spans="1:192" x14ac:dyDescent="0.35">
      <c r="E61" s="252" t="str">
        <f xml:space="preserve"> Time!E$76</f>
        <v>Financial close date flag</v>
      </c>
      <c r="F61" s="252">
        <f xml:space="preserve"> Time!F$76</f>
        <v>0</v>
      </c>
      <c r="G61" s="252" t="str">
        <f xml:space="preserve"> Time!G$76</f>
        <v>flag</v>
      </c>
      <c r="H61" s="252">
        <f xml:space="preserve"> Time!H$76</f>
        <v>1</v>
      </c>
      <c r="I61" s="252">
        <f xml:space="preserve"> Time!I$76</f>
        <v>0</v>
      </c>
      <c r="J61" s="252">
        <f xml:space="preserve"> Time!J$76</f>
        <v>0</v>
      </c>
      <c r="K61" s="252">
        <f xml:space="preserve"> Time!K$76</f>
        <v>0</v>
      </c>
      <c r="L61" s="252">
        <f xml:space="preserve"> Time!L$76</f>
        <v>1</v>
      </c>
      <c r="M61" s="252">
        <f xml:space="preserve"> Time!M$76</f>
        <v>0</v>
      </c>
      <c r="N61" s="252">
        <f xml:space="preserve"> Time!N$76</f>
        <v>0</v>
      </c>
      <c r="O61" s="252">
        <f xml:space="preserve"> Time!O$76</f>
        <v>0</v>
      </c>
      <c r="P61" s="252">
        <f xml:space="preserve"> Time!P$76</f>
        <v>0</v>
      </c>
      <c r="Q61" s="252">
        <f xml:space="preserve"> Time!Q$76</f>
        <v>0</v>
      </c>
      <c r="R61" s="252">
        <f xml:space="preserve"> Time!R$76</f>
        <v>0</v>
      </c>
      <c r="S61" s="252">
        <f xml:space="preserve"> Time!S$76</f>
        <v>0</v>
      </c>
      <c r="T61" s="252">
        <f xml:space="preserve"> Time!T$76</f>
        <v>0</v>
      </c>
      <c r="U61" s="252">
        <f xml:space="preserve"> Time!U$76</f>
        <v>0</v>
      </c>
      <c r="V61" s="252">
        <f xml:space="preserve"> Time!V$76</f>
        <v>0</v>
      </c>
      <c r="W61" s="252">
        <f xml:space="preserve"> Time!W$76</f>
        <v>0</v>
      </c>
      <c r="X61" s="252">
        <f xml:space="preserve"> Time!X$76</f>
        <v>0</v>
      </c>
      <c r="Y61" s="252">
        <f xml:space="preserve"> Time!Y$76</f>
        <v>0</v>
      </c>
      <c r="Z61" s="252">
        <f xml:space="preserve"> Time!Z$76</f>
        <v>0</v>
      </c>
      <c r="AA61" s="252">
        <f xml:space="preserve"> Time!AA$76</f>
        <v>0</v>
      </c>
      <c r="AB61" s="252">
        <f xml:space="preserve"> Time!AB$76</f>
        <v>0</v>
      </c>
      <c r="AC61" s="252">
        <f xml:space="preserve"> Time!AC$76</f>
        <v>0</v>
      </c>
      <c r="AD61" s="252">
        <f xml:space="preserve"> Time!AD$76</f>
        <v>0</v>
      </c>
      <c r="AE61" s="252">
        <f xml:space="preserve"> Time!AE$76</f>
        <v>0</v>
      </c>
      <c r="AF61" s="252">
        <f xml:space="preserve"> Time!AF$76</f>
        <v>0</v>
      </c>
      <c r="AG61" s="252">
        <f xml:space="preserve"> Time!AG$76</f>
        <v>0</v>
      </c>
      <c r="AH61" s="252">
        <f xml:space="preserve"> Time!AH$76</f>
        <v>0</v>
      </c>
      <c r="AI61" s="252">
        <f xml:space="preserve"> Time!AI$76</f>
        <v>0</v>
      </c>
      <c r="AJ61" s="252">
        <f xml:space="preserve"> Time!AJ$76</f>
        <v>0</v>
      </c>
      <c r="AK61" s="252">
        <f xml:space="preserve"> Time!AK$76</f>
        <v>0</v>
      </c>
      <c r="AL61" s="252">
        <f xml:space="preserve"> Time!AL$76</f>
        <v>0</v>
      </c>
      <c r="AM61" s="252">
        <f xml:space="preserve"> Time!AM$76</f>
        <v>0</v>
      </c>
      <c r="AN61" s="252">
        <f xml:space="preserve"> Time!AN$76</f>
        <v>0</v>
      </c>
      <c r="AO61" s="252">
        <f xml:space="preserve"> Time!AO$76</f>
        <v>0</v>
      </c>
      <c r="AP61" s="252">
        <f xml:space="preserve"> Time!AP$76</f>
        <v>0</v>
      </c>
      <c r="AQ61" s="252">
        <f xml:space="preserve"> Time!AQ$76</f>
        <v>0</v>
      </c>
      <c r="AR61" s="252">
        <f xml:space="preserve"> Time!AR$76</f>
        <v>0</v>
      </c>
      <c r="AS61" s="252">
        <f xml:space="preserve"> Time!AS$76</f>
        <v>0</v>
      </c>
      <c r="AT61" s="252">
        <f xml:space="preserve"> Time!AT$76</f>
        <v>0</v>
      </c>
      <c r="AU61" s="252">
        <f xml:space="preserve"> Time!AU$76</f>
        <v>0</v>
      </c>
      <c r="AV61" s="252">
        <f xml:space="preserve"> Time!AV$76</f>
        <v>0</v>
      </c>
      <c r="AW61" s="252">
        <f xml:space="preserve"> Time!AW$76</f>
        <v>0</v>
      </c>
      <c r="AX61" s="252">
        <f xml:space="preserve"> Time!AX$76</f>
        <v>0</v>
      </c>
      <c r="AY61" s="252">
        <f xml:space="preserve"> Time!AY$76</f>
        <v>0</v>
      </c>
      <c r="AZ61" s="252">
        <f xml:space="preserve"> Time!AZ$76</f>
        <v>0</v>
      </c>
      <c r="BA61" s="252">
        <f xml:space="preserve"> Time!BA$76</f>
        <v>0</v>
      </c>
      <c r="BB61" s="252">
        <f xml:space="preserve"> Time!BB$76</f>
        <v>0</v>
      </c>
      <c r="BC61" s="252">
        <f xml:space="preserve"> Time!BC$76</f>
        <v>0</v>
      </c>
      <c r="BD61" s="252">
        <f xml:space="preserve"> Time!BD$76</f>
        <v>0</v>
      </c>
      <c r="BE61" s="252">
        <f xml:space="preserve"> Time!BE$76</f>
        <v>0</v>
      </c>
      <c r="BF61" s="252">
        <f xml:space="preserve"> Time!BF$76</f>
        <v>0</v>
      </c>
      <c r="BG61" s="252">
        <f xml:space="preserve"> Time!BG$76</f>
        <v>0</v>
      </c>
      <c r="BH61" s="252">
        <f xml:space="preserve"> Time!BH$76</f>
        <v>0</v>
      </c>
      <c r="BI61" s="252">
        <f xml:space="preserve"> Time!BI$76</f>
        <v>0</v>
      </c>
      <c r="BJ61" s="252">
        <f xml:space="preserve"> Time!BJ$76</f>
        <v>0</v>
      </c>
      <c r="BK61" s="252">
        <f xml:space="preserve"> Time!BK$76</f>
        <v>0</v>
      </c>
      <c r="BL61" s="252">
        <f xml:space="preserve"> Time!BL$76</f>
        <v>0</v>
      </c>
      <c r="BM61" s="252">
        <f xml:space="preserve"> Time!BM$76</f>
        <v>0</v>
      </c>
      <c r="BN61" s="252">
        <f xml:space="preserve"> Time!BN$76</f>
        <v>0</v>
      </c>
      <c r="BO61" s="252">
        <f xml:space="preserve"> Time!BO$76</f>
        <v>0</v>
      </c>
      <c r="BP61" s="252">
        <f xml:space="preserve"> Time!BP$76</f>
        <v>0</v>
      </c>
      <c r="BQ61" s="252">
        <f xml:space="preserve"> Time!BQ$76</f>
        <v>0</v>
      </c>
      <c r="BR61" s="252">
        <f xml:space="preserve"> Time!BR$76</f>
        <v>0</v>
      </c>
      <c r="BS61" s="252">
        <f xml:space="preserve"> Time!BS$76</f>
        <v>0</v>
      </c>
      <c r="BT61" s="252">
        <f xml:space="preserve"> Time!BT$76</f>
        <v>0</v>
      </c>
      <c r="BU61" s="252">
        <f xml:space="preserve"> Time!BU$76</f>
        <v>0</v>
      </c>
      <c r="BV61" s="252">
        <f xml:space="preserve"> Time!BV$76</f>
        <v>0</v>
      </c>
      <c r="BW61" s="252">
        <f xml:space="preserve"> Time!BW$76</f>
        <v>0</v>
      </c>
      <c r="BX61" s="252">
        <f xml:space="preserve"> Time!BX$76</f>
        <v>0</v>
      </c>
      <c r="BY61" s="252">
        <f xml:space="preserve"> Time!BY$76</f>
        <v>0</v>
      </c>
      <c r="BZ61" s="252">
        <f xml:space="preserve"> Time!BZ$76</f>
        <v>0</v>
      </c>
      <c r="CA61" s="252">
        <f xml:space="preserve"> Time!CA$76</f>
        <v>0</v>
      </c>
      <c r="CB61" s="252">
        <f xml:space="preserve"> Time!CB$76</f>
        <v>0</v>
      </c>
      <c r="CC61" s="252">
        <f xml:space="preserve"> Time!CC$76</f>
        <v>0</v>
      </c>
      <c r="CD61" s="252">
        <f xml:space="preserve"> Time!CD$76</f>
        <v>0</v>
      </c>
      <c r="CE61" s="252">
        <f xml:space="preserve"> Time!CE$76</f>
        <v>0</v>
      </c>
      <c r="CF61" s="252">
        <f xml:space="preserve"> Time!CF$76</f>
        <v>0</v>
      </c>
      <c r="CG61" s="252">
        <f xml:space="preserve"> Time!CG$76</f>
        <v>0</v>
      </c>
      <c r="CH61" s="252">
        <f xml:space="preserve"> Time!CH$76</f>
        <v>0</v>
      </c>
      <c r="CI61" s="252">
        <f xml:space="preserve"> Time!CI$76</f>
        <v>0</v>
      </c>
      <c r="CJ61" s="252">
        <f xml:space="preserve"> Time!CJ$76</f>
        <v>0</v>
      </c>
      <c r="CK61" s="252">
        <f xml:space="preserve"> Time!CK$76</f>
        <v>0</v>
      </c>
      <c r="CL61" s="252">
        <f xml:space="preserve"> Time!CL$76</f>
        <v>0</v>
      </c>
      <c r="CM61" s="252">
        <f xml:space="preserve"> Time!CM$76</f>
        <v>0</v>
      </c>
      <c r="CN61" s="252">
        <f xml:space="preserve"> Time!CN$76</f>
        <v>0</v>
      </c>
      <c r="CO61" s="252">
        <f xml:space="preserve"> Time!CO$76</f>
        <v>0</v>
      </c>
      <c r="CP61" s="252">
        <f xml:space="preserve"> Time!CP$76</f>
        <v>0</v>
      </c>
      <c r="CQ61" s="252">
        <f xml:space="preserve"> Time!CQ$76</f>
        <v>0</v>
      </c>
      <c r="CR61" s="252">
        <f xml:space="preserve"> Time!CR$76</f>
        <v>0</v>
      </c>
      <c r="CS61" s="252">
        <f xml:space="preserve"> Time!CS$76</f>
        <v>0</v>
      </c>
      <c r="CT61" s="252">
        <f xml:space="preserve"> Time!CT$76</f>
        <v>0</v>
      </c>
      <c r="CU61" s="252">
        <f xml:space="preserve"> Time!CU$76</f>
        <v>0</v>
      </c>
      <c r="CV61" s="252">
        <f xml:space="preserve"> Time!CV$76</f>
        <v>0</v>
      </c>
      <c r="CW61" s="252">
        <f xml:space="preserve"> Time!CW$76</f>
        <v>0</v>
      </c>
      <c r="CX61" s="252">
        <f xml:space="preserve"> Time!CX$76</f>
        <v>0</v>
      </c>
      <c r="CY61" s="252">
        <f xml:space="preserve"> Time!CY$76</f>
        <v>0</v>
      </c>
      <c r="CZ61" s="252">
        <f xml:space="preserve"> Time!CZ$76</f>
        <v>0</v>
      </c>
      <c r="DA61" s="252">
        <f xml:space="preserve"> Time!DA$76</f>
        <v>0</v>
      </c>
      <c r="DB61" s="252">
        <f xml:space="preserve"> Time!DB$76</f>
        <v>0</v>
      </c>
      <c r="DC61" s="252">
        <f xml:space="preserve"> Time!DC$76</f>
        <v>0</v>
      </c>
      <c r="DD61" s="252">
        <f xml:space="preserve"> Time!DD$76</f>
        <v>0</v>
      </c>
      <c r="DE61" s="252">
        <f xml:space="preserve"> Time!DE$76</f>
        <v>0</v>
      </c>
      <c r="DF61" s="252">
        <f xml:space="preserve"> Time!DF$76</f>
        <v>0</v>
      </c>
      <c r="DG61" s="252">
        <f xml:space="preserve"> Time!DG$76</f>
        <v>0</v>
      </c>
      <c r="DH61" s="252">
        <f xml:space="preserve"> Time!DH$76</f>
        <v>0</v>
      </c>
      <c r="DI61" s="252">
        <f xml:space="preserve"> Time!DI$76</f>
        <v>0</v>
      </c>
      <c r="DJ61" s="252">
        <f xml:space="preserve"> Time!DJ$76</f>
        <v>0</v>
      </c>
      <c r="DK61" s="252">
        <f xml:space="preserve"> Time!DK$76</f>
        <v>0</v>
      </c>
      <c r="DL61" s="252">
        <f xml:space="preserve"> Time!DL$76</f>
        <v>0</v>
      </c>
      <c r="DM61" s="252">
        <f xml:space="preserve"> Time!DM$76</f>
        <v>0</v>
      </c>
      <c r="DN61" s="252">
        <f xml:space="preserve"> Time!DN$76</f>
        <v>0</v>
      </c>
      <c r="DO61" s="252">
        <f xml:space="preserve"> Time!DO$76</f>
        <v>0</v>
      </c>
      <c r="DP61" s="252">
        <f xml:space="preserve"> Time!DP$76</f>
        <v>0</v>
      </c>
      <c r="DQ61" s="252">
        <f xml:space="preserve"> Time!DQ$76</f>
        <v>0</v>
      </c>
      <c r="DR61" s="252">
        <f xml:space="preserve"> Time!DR$76</f>
        <v>0</v>
      </c>
      <c r="DS61" s="252">
        <f xml:space="preserve"> Time!DS$76</f>
        <v>0</v>
      </c>
      <c r="DT61" s="252">
        <f xml:space="preserve"> Time!DT$76</f>
        <v>0</v>
      </c>
      <c r="DU61" s="252">
        <f xml:space="preserve"> Time!DU$76</f>
        <v>0</v>
      </c>
      <c r="DV61" s="252">
        <f xml:space="preserve"> Time!DV$76</f>
        <v>0</v>
      </c>
      <c r="DW61" s="252">
        <f xml:space="preserve"> Time!DW$76</f>
        <v>0</v>
      </c>
      <c r="DX61" s="252">
        <f xml:space="preserve"> Time!DX$76</f>
        <v>0</v>
      </c>
      <c r="DY61" s="252">
        <f xml:space="preserve"> Time!DY$76</f>
        <v>0</v>
      </c>
      <c r="DZ61" s="252">
        <f xml:space="preserve"> Time!DZ$76</f>
        <v>0</v>
      </c>
      <c r="EA61" s="252">
        <f xml:space="preserve"> Time!EA$76</f>
        <v>0</v>
      </c>
      <c r="EB61" s="252">
        <f xml:space="preserve"> Time!EB$76</f>
        <v>0</v>
      </c>
      <c r="EC61" s="252">
        <f xml:space="preserve"> Time!EC$76</f>
        <v>0</v>
      </c>
      <c r="ED61" s="252">
        <f xml:space="preserve"> Time!ED$76</f>
        <v>0</v>
      </c>
      <c r="EE61" s="252">
        <f xml:space="preserve"> Time!EE$76</f>
        <v>0</v>
      </c>
      <c r="EF61" s="252">
        <f xml:space="preserve"> Time!EF$76</f>
        <v>0</v>
      </c>
      <c r="EG61" s="252">
        <f xml:space="preserve"> Time!EG$76</f>
        <v>0</v>
      </c>
      <c r="EH61" s="252">
        <f xml:space="preserve"> Time!EH$76</f>
        <v>0</v>
      </c>
      <c r="EI61" s="252">
        <f xml:space="preserve"> Time!EI$76</f>
        <v>0</v>
      </c>
      <c r="EJ61" s="252">
        <f xml:space="preserve"> Time!EJ$76</f>
        <v>0</v>
      </c>
      <c r="EK61" s="252">
        <f xml:space="preserve"> Time!EK$76</f>
        <v>0</v>
      </c>
      <c r="EL61" s="252">
        <f xml:space="preserve"> Time!EL$76</f>
        <v>0</v>
      </c>
      <c r="EM61" s="252">
        <f xml:space="preserve"> Time!EM$76</f>
        <v>0</v>
      </c>
      <c r="EN61" s="252">
        <f xml:space="preserve"> Time!EN$76</f>
        <v>0</v>
      </c>
      <c r="EO61" s="252">
        <f xml:space="preserve"> Time!EO$76</f>
        <v>0</v>
      </c>
      <c r="EP61" s="252">
        <f xml:space="preserve"> Time!EP$76</f>
        <v>0</v>
      </c>
      <c r="EQ61" s="252">
        <f xml:space="preserve"> Time!EQ$76</f>
        <v>0</v>
      </c>
      <c r="ER61" s="252">
        <f xml:space="preserve"> Time!ER$76</f>
        <v>0</v>
      </c>
      <c r="ES61" s="252">
        <f xml:space="preserve"> Time!ES$76</f>
        <v>0</v>
      </c>
      <c r="ET61" s="252">
        <f xml:space="preserve"> Time!ET$76</f>
        <v>0</v>
      </c>
      <c r="EU61" s="252">
        <f xml:space="preserve"> Time!EU$76</f>
        <v>0</v>
      </c>
      <c r="EV61" s="252">
        <f xml:space="preserve"> Time!EV$76</f>
        <v>0</v>
      </c>
      <c r="EW61" s="252">
        <f xml:space="preserve"> Time!EW$76</f>
        <v>0</v>
      </c>
      <c r="EX61" s="252">
        <f xml:space="preserve"> Time!EX$76</f>
        <v>0</v>
      </c>
      <c r="EY61" s="252">
        <f xml:space="preserve"> Time!EY$76</f>
        <v>0</v>
      </c>
      <c r="EZ61" s="252">
        <f xml:space="preserve"> Time!EZ$76</f>
        <v>0</v>
      </c>
      <c r="FA61" s="252">
        <f xml:space="preserve"> Time!FA$76</f>
        <v>0</v>
      </c>
      <c r="FB61" s="252">
        <f xml:space="preserve"> Time!FB$76</f>
        <v>0</v>
      </c>
      <c r="FC61" s="252">
        <f xml:space="preserve"> Time!FC$76</f>
        <v>0</v>
      </c>
      <c r="FD61" s="252">
        <f xml:space="preserve"> Time!FD$76</f>
        <v>0</v>
      </c>
      <c r="FE61" s="252">
        <f xml:space="preserve"> Time!FE$76</f>
        <v>0</v>
      </c>
      <c r="FF61" s="252">
        <f xml:space="preserve"> Time!FF$76</f>
        <v>0</v>
      </c>
      <c r="FG61" s="252">
        <f xml:space="preserve"> Time!FG$76</f>
        <v>0</v>
      </c>
      <c r="FH61" s="252">
        <f xml:space="preserve"> Time!FH$76</f>
        <v>0</v>
      </c>
      <c r="FI61" s="252">
        <f xml:space="preserve"> Time!FI$76</f>
        <v>0</v>
      </c>
      <c r="FJ61" s="252">
        <f xml:space="preserve"> Time!FJ$76</f>
        <v>0</v>
      </c>
      <c r="FK61" s="252">
        <f xml:space="preserve"> Time!FK$76</f>
        <v>0</v>
      </c>
      <c r="FL61" s="252">
        <f xml:space="preserve"> Time!FL$76</f>
        <v>0</v>
      </c>
      <c r="FM61" s="252">
        <f xml:space="preserve"> Time!FM$76</f>
        <v>0</v>
      </c>
      <c r="FN61" s="252">
        <f xml:space="preserve"> Time!FN$76</f>
        <v>0</v>
      </c>
      <c r="FO61" s="252">
        <f xml:space="preserve"> Time!FO$76</f>
        <v>0</v>
      </c>
      <c r="FP61" s="252">
        <f xml:space="preserve"> Time!FP$76</f>
        <v>0</v>
      </c>
      <c r="FQ61" s="252">
        <f xml:space="preserve"> Time!FQ$76</f>
        <v>0</v>
      </c>
      <c r="FR61" s="252">
        <f xml:space="preserve"> Time!FR$76</f>
        <v>0</v>
      </c>
      <c r="FS61" s="252">
        <f xml:space="preserve"> Time!FS$76</f>
        <v>0</v>
      </c>
      <c r="FT61" s="252">
        <f xml:space="preserve"> Time!FT$76</f>
        <v>0</v>
      </c>
      <c r="FU61" s="252">
        <f xml:space="preserve"> Time!FU$76</f>
        <v>0</v>
      </c>
      <c r="FV61" s="252">
        <f xml:space="preserve"> Time!FV$76</f>
        <v>0</v>
      </c>
      <c r="FW61" s="252">
        <f xml:space="preserve"> Time!FW$76</f>
        <v>0</v>
      </c>
      <c r="FX61" s="252">
        <f xml:space="preserve"> Time!FX$76</f>
        <v>0</v>
      </c>
      <c r="FY61" s="252">
        <f xml:space="preserve"> Time!FY$76</f>
        <v>0</v>
      </c>
      <c r="FZ61" s="252">
        <f xml:space="preserve"> Time!FZ$76</f>
        <v>0</v>
      </c>
      <c r="GA61" s="252">
        <f xml:space="preserve"> Time!GA$76</f>
        <v>0</v>
      </c>
      <c r="GB61" s="252">
        <f xml:space="preserve"> Time!GB$76</f>
        <v>0</v>
      </c>
      <c r="GC61" s="252">
        <f xml:space="preserve"> Time!GC$76</f>
        <v>0</v>
      </c>
      <c r="GD61" s="252">
        <f xml:space="preserve"> Time!GD$76</f>
        <v>0</v>
      </c>
      <c r="GE61" s="252">
        <f xml:space="preserve"> Time!GE$76</f>
        <v>0</v>
      </c>
      <c r="GF61" s="252">
        <f xml:space="preserve"> Time!GF$76</f>
        <v>0</v>
      </c>
      <c r="GG61" s="252">
        <f xml:space="preserve"> Time!GG$76</f>
        <v>0</v>
      </c>
      <c r="GH61" s="252">
        <f xml:space="preserve"> Time!GH$76</f>
        <v>0</v>
      </c>
      <c r="GI61" s="252">
        <f xml:space="preserve"> Time!GI$76</f>
        <v>0</v>
      </c>
      <c r="GJ61" s="252">
        <f xml:space="preserve"> Time!GJ$76</f>
        <v>0</v>
      </c>
    </row>
    <row r="62" spans="1:192" x14ac:dyDescent="0.35">
      <c r="E62" s="12" t="s">
        <v>242</v>
      </c>
      <c r="G62" s="12" t="str">
        <f xml:space="preserve"> SMU</f>
        <v>$ 000s</v>
      </c>
      <c r="H62" s="12">
        <f xml:space="preserve"> SUM(J62:GJ62)</f>
        <v>54934.04440666992</v>
      </c>
      <c r="J62" s="12">
        <f t="shared" ref="J62:AO62" si="57" xml:space="preserve"> -1 * $F59 * J61 + J60</f>
        <v>0</v>
      </c>
      <c r="K62" s="12">
        <f t="shared" si="57"/>
        <v>0</v>
      </c>
      <c r="L62" s="12">
        <f t="shared" si="57"/>
        <v>-13088.132630768036</v>
      </c>
      <c r="M62" s="12">
        <f t="shared" si="57"/>
        <v>0</v>
      </c>
      <c r="N62" s="12">
        <f t="shared" si="57"/>
        <v>643.71066364023432</v>
      </c>
      <c r="O62" s="12">
        <f t="shared" si="57"/>
        <v>672.19590553799321</v>
      </c>
      <c r="P62" s="12">
        <f t="shared" si="57"/>
        <v>0</v>
      </c>
      <c r="Q62" s="12">
        <f t="shared" si="57"/>
        <v>42.574278126095464</v>
      </c>
      <c r="R62" s="12">
        <f t="shared" si="57"/>
        <v>990.24732340835953</v>
      </c>
      <c r="S62" s="12">
        <f t="shared" si="57"/>
        <v>658.33841276199291</v>
      </c>
      <c r="T62" s="12">
        <f t="shared" si="57"/>
        <v>0</v>
      </c>
      <c r="U62" s="12">
        <f t="shared" si="57"/>
        <v>20.939697165903592</v>
      </c>
      <c r="V62" s="12">
        <f t="shared" si="57"/>
        <v>974.63618291818784</v>
      </c>
      <c r="W62" s="12">
        <f t="shared" si="57"/>
        <v>644.40050392672129</v>
      </c>
      <c r="X62" s="12">
        <f t="shared" si="57"/>
        <v>0</v>
      </c>
      <c r="Y62" s="12">
        <f t="shared" si="57"/>
        <v>0</v>
      </c>
      <c r="Z62" s="12">
        <f t="shared" si="57"/>
        <v>958.22246640721323</v>
      </c>
      <c r="AA62" s="12">
        <f t="shared" si="57"/>
        <v>630.37884514183952</v>
      </c>
      <c r="AB62" s="12">
        <f t="shared" si="57"/>
        <v>0</v>
      </c>
      <c r="AC62" s="12">
        <f t="shared" si="57"/>
        <v>0</v>
      </c>
      <c r="AD62" s="12">
        <f t="shared" si="57"/>
        <v>919.55061166076109</v>
      </c>
      <c r="AE62" s="12">
        <f t="shared" si="57"/>
        <v>616.27002575427252</v>
      </c>
      <c r="AF62" s="12">
        <f t="shared" si="57"/>
        <v>0</v>
      </c>
      <c r="AG62" s="12">
        <f t="shared" si="57"/>
        <v>0</v>
      </c>
      <c r="AH62" s="12">
        <f t="shared" si="57"/>
        <v>880.77150587846882</v>
      </c>
      <c r="AI62" s="12">
        <f t="shared" si="57"/>
        <v>602.0705563963819</v>
      </c>
      <c r="AJ62" s="12">
        <f t="shared" si="57"/>
        <v>0</v>
      </c>
      <c r="AK62" s="12">
        <f t="shared" si="57"/>
        <v>0</v>
      </c>
      <c r="AL62" s="12">
        <f t="shared" si="57"/>
        <v>841.68114861422316</v>
      </c>
      <c r="AM62" s="12">
        <f t="shared" si="57"/>
        <v>587.77686698550406</v>
      </c>
      <c r="AN62" s="12">
        <f t="shared" si="57"/>
        <v>0</v>
      </c>
      <c r="AO62" s="12">
        <f t="shared" si="57"/>
        <v>0</v>
      </c>
      <c r="AP62" s="12">
        <f t="shared" ref="AP62:BU62" si="58" xml:space="preserve"> -1 * $F59 * AP61 + AP60</f>
        <v>802.45490264453349</v>
      </c>
      <c r="AQ62" s="12">
        <f t="shared" si="58"/>
        <v>562.35123205680065</v>
      </c>
      <c r="AR62" s="12">
        <f t="shared" si="58"/>
        <v>0</v>
      </c>
      <c r="AS62" s="12">
        <f t="shared" si="58"/>
        <v>0</v>
      </c>
      <c r="AT62" s="12">
        <f t="shared" si="58"/>
        <v>194.26447109657047</v>
      </c>
      <c r="AU62" s="12">
        <f t="shared" si="58"/>
        <v>509.8716646665913</v>
      </c>
      <c r="AV62" s="12">
        <f t="shared" si="58"/>
        <v>0</v>
      </c>
      <c r="AW62" s="12">
        <f t="shared" si="58"/>
        <v>0</v>
      </c>
      <c r="AX62" s="12">
        <f t="shared" si="58"/>
        <v>86.989229457634892</v>
      </c>
      <c r="AY62" s="12">
        <f t="shared" si="58"/>
        <v>473.58640789860783</v>
      </c>
      <c r="AZ62" s="12">
        <f t="shared" si="58"/>
        <v>0</v>
      </c>
      <c r="BA62" s="12">
        <f t="shared" si="58"/>
        <v>390.2181397030335</v>
      </c>
      <c r="BB62" s="12">
        <f t="shared" si="58"/>
        <v>1435.6512324325593</v>
      </c>
      <c r="BC62" s="12">
        <f t="shared" si="58"/>
        <v>1357.0937901152404</v>
      </c>
      <c r="BD62" s="12">
        <f t="shared" si="58"/>
        <v>563.25753514191422</v>
      </c>
      <c r="BE62" s="12">
        <f t="shared" si="58"/>
        <v>707.00829531336717</v>
      </c>
      <c r="BF62" s="12">
        <f t="shared" si="58"/>
        <v>1413.5475852058071</v>
      </c>
      <c r="BG62" s="12">
        <f t="shared" si="58"/>
        <v>1335.8491583318653</v>
      </c>
      <c r="BH62" s="12">
        <f t="shared" si="58"/>
        <v>540.72463656428113</v>
      </c>
      <c r="BI62" s="12">
        <f t="shared" si="58"/>
        <v>695.40838199399286</v>
      </c>
      <c r="BJ62" s="12">
        <f t="shared" si="58"/>
        <v>1393.0354987233625</v>
      </c>
      <c r="BK62" s="12">
        <f t="shared" si="58"/>
        <v>1316.1107371468129</v>
      </c>
      <c r="BL62" s="12">
        <f t="shared" si="58"/>
        <v>525.33992771464625</v>
      </c>
      <c r="BM62" s="12">
        <f t="shared" si="58"/>
        <v>679.40042604640917</v>
      </c>
      <c r="BN62" s="12">
        <f t="shared" si="58"/>
        <v>1373.7998886792036</v>
      </c>
      <c r="BO62" s="12">
        <f t="shared" si="58"/>
        <v>1297.5790502658288</v>
      </c>
      <c r="BP62" s="12">
        <f t="shared" si="58"/>
        <v>511.07844746527121</v>
      </c>
      <c r="BQ62" s="12">
        <f t="shared" si="58"/>
        <v>664.45425496661596</v>
      </c>
      <c r="BR62" s="12">
        <f t="shared" si="58"/>
        <v>1355.5834072421444</v>
      </c>
      <c r="BS62" s="12">
        <f t="shared" si="58"/>
        <v>1280.0094674001195</v>
      </c>
      <c r="BT62" s="12">
        <f t="shared" si="58"/>
        <v>503.21930263574222</v>
      </c>
      <c r="BU62" s="12">
        <f t="shared" si="58"/>
        <v>644.83721721132542</v>
      </c>
      <c r="BV62" s="12">
        <f t="shared" ref="BV62:DA62" si="59" xml:space="preserve"> -1 * $F59 * BV61 + BV60</f>
        <v>1338.1757166189409</v>
      </c>
      <c r="BW62" s="12">
        <f t="shared" si="59"/>
        <v>816.51624080304998</v>
      </c>
      <c r="BX62" s="12">
        <f t="shared" si="59"/>
        <v>160.02604755377382</v>
      </c>
      <c r="BY62" s="12">
        <f t="shared" si="59"/>
        <v>949.41303948121003</v>
      </c>
      <c r="BZ62" s="12">
        <f t="shared" si="59"/>
        <v>1086.3325759542179</v>
      </c>
      <c r="CA62" s="12">
        <f t="shared" si="59"/>
        <v>150.7157433886625</v>
      </c>
      <c r="CB62" s="12">
        <f t="shared" si="59"/>
        <v>150.71574338866296</v>
      </c>
      <c r="CC62" s="12">
        <f t="shared" si="59"/>
        <v>936.00238397695375</v>
      </c>
      <c r="CD62" s="12">
        <f t="shared" si="59"/>
        <v>1072.2407287262158</v>
      </c>
      <c r="CE62" s="12">
        <f t="shared" si="59"/>
        <v>141.27870627292629</v>
      </c>
      <c r="CF62" s="12">
        <f t="shared" si="59"/>
        <v>141.27870627292654</v>
      </c>
      <c r="CG62" s="12">
        <f t="shared" si="59"/>
        <v>922.48106895818273</v>
      </c>
      <c r="CH62" s="12">
        <f t="shared" si="59"/>
        <v>1058.0416109972491</v>
      </c>
      <c r="CI62" s="12">
        <f t="shared" si="59"/>
        <v>131.71124039696076</v>
      </c>
      <c r="CJ62" s="12">
        <f t="shared" si="59"/>
        <v>131.71124039696107</v>
      </c>
      <c r="CK62" s="12">
        <f t="shared" si="59"/>
        <v>908.84521048990268</v>
      </c>
      <c r="CL62" s="12">
        <f t="shared" si="59"/>
        <v>1043.7313219715606</v>
      </c>
      <c r="CM62" s="12">
        <f t="shared" si="59"/>
        <v>122.00956018022922</v>
      </c>
      <c r="CN62" s="12">
        <f t="shared" si="59"/>
        <v>122.00956018022967</v>
      </c>
      <c r="CO62" s="12">
        <f t="shared" si="59"/>
        <v>895.0908330981855</v>
      </c>
      <c r="CP62" s="12">
        <f t="shared" si="59"/>
        <v>1029.3058693983428</v>
      </c>
      <c r="CQ62" s="12">
        <f t="shared" si="59"/>
        <v>112.16978801393334</v>
      </c>
      <c r="CR62" s="12">
        <f t="shared" si="59"/>
        <v>112.16978801393378</v>
      </c>
      <c r="CS62" s="12">
        <f t="shared" si="59"/>
        <v>881.21386745403402</v>
      </c>
      <c r="CT62" s="12">
        <f t="shared" si="59"/>
        <v>1014.761167255185</v>
      </c>
      <c r="CU62" s="12">
        <f t="shared" si="59"/>
        <v>102.18795194731486</v>
      </c>
      <c r="CV62" s="12">
        <f t="shared" si="59"/>
        <v>102.18795194731544</v>
      </c>
      <c r="CW62" s="12">
        <f t="shared" si="59"/>
        <v>867.2101479994825</v>
      </c>
      <c r="CX62" s="12">
        <f t="shared" si="59"/>
        <v>1000.093033373763</v>
      </c>
      <c r="CY62" s="12">
        <f t="shared" si="59"/>
        <v>92.059983316180066</v>
      </c>
      <c r="CZ62" s="12">
        <f t="shared" si="59"/>
        <v>92.059983316180507</v>
      </c>
      <c r="DA62" s="12">
        <f t="shared" si="59"/>
        <v>853.07541051449243</v>
      </c>
      <c r="DB62" s="12">
        <f t="shared" ref="DB62:EG62" si="60" xml:space="preserve"> -1 * $F59 * DB61 + DB60</f>
        <v>985.29718700631338</v>
      </c>
      <c r="DC62" s="12">
        <f t="shared" si="60"/>
        <v>81.781714312201359</v>
      </c>
      <c r="DD62" s="12">
        <f t="shared" si="60"/>
        <v>81.781714312201785</v>
      </c>
      <c r="DE62" s="12">
        <f t="shared" si="60"/>
        <v>838.80528962314838</v>
      </c>
      <c r="DF62" s="12">
        <f t="shared" si="60"/>
        <v>970.36924633142814</v>
      </c>
      <c r="DG62" s="12">
        <f t="shared" si="60"/>
        <v>71.348875491515557</v>
      </c>
      <c r="DH62" s="12">
        <f t="shared" si="60"/>
        <v>13088.132630768036</v>
      </c>
      <c r="DI62" s="12">
        <f t="shared" si="60"/>
        <v>71.348875491506348</v>
      </c>
      <c r="DJ62" s="12">
        <f t="shared" si="60"/>
        <v>1.2681115767918529E-13</v>
      </c>
      <c r="DK62" s="12">
        <f t="shared" si="60"/>
        <v>1.2683525565080345E-13</v>
      </c>
      <c r="DL62" s="12">
        <f t="shared" si="60"/>
        <v>1.2409289774950594E-13</v>
      </c>
      <c r="DM62" s="12">
        <f t="shared" si="60"/>
        <v>1.2549951643450187E-13</v>
      </c>
      <c r="DN62" s="12">
        <f t="shared" si="60"/>
        <v>1.2689469731412828E-13</v>
      </c>
      <c r="DO62" s="12">
        <f t="shared" si="60"/>
        <v>1.2691036099568014E-13</v>
      </c>
      <c r="DP62" s="12">
        <f t="shared" si="60"/>
        <v>1.2555990106193349E-13</v>
      </c>
      <c r="DQ62" s="12">
        <f t="shared" si="60"/>
        <v>1.2557777808979155E-13</v>
      </c>
      <c r="DR62" s="12">
        <f t="shared" si="60"/>
        <v>1.2698707287199795E-13</v>
      </c>
      <c r="DS62" s="12">
        <f t="shared" si="60"/>
        <v>1.2700434308499096E-13</v>
      </c>
      <c r="DT62" s="12">
        <f t="shared" si="60"/>
        <v>1.2427127512637525E-13</v>
      </c>
      <c r="DU62" s="12">
        <f t="shared" si="60"/>
        <v>1.2567431404022499E-13</v>
      </c>
      <c r="DV62" s="12">
        <f t="shared" si="60"/>
        <v>1.2707181740552186E-13</v>
      </c>
      <c r="DW62" s="12">
        <f t="shared" si="60"/>
        <v>1.2709551374427974E-13</v>
      </c>
      <c r="DX62" s="12">
        <f t="shared" si="60"/>
        <v>1.2435771350283177E-13</v>
      </c>
      <c r="DY62" s="12">
        <f t="shared" si="60"/>
        <v>1.2575376749737191E-13</v>
      </c>
      <c r="DZ62" s="12">
        <f t="shared" si="60"/>
        <v>1.2715254561044277E-13</v>
      </c>
      <c r="EA62" s="12">
        <f t="shared" si="60"/>
        <v>1.2717905337922274E-13</v>
      </c>
      <c r="EB62" s="12">
        <f t="shared" si="60"/>
        <v>1.2442922161426396E-13</v>
      </c>
      <c r="EC62" s="12">
        <f t="shared" si="60"/>
        <v>1.2582964554894719E-13</v>
      </c>
      <c r="ED62" s="12">
        <f t="shared" si="60"/>
        <v>1.2724170810543003E-13</v>
      </c>
      <c r="EE62" s="12">
        <f t="shared" si="60"/>
        <v>1.272629946470261E-13</v>
      </c>
      <c r="EF62" s="12">
        <f t="shared" si="60"/>
        <v>1.2590075639309364E-13</v>
      </c>
      <c r="EG62" s="12">
        <f t="shared" si="60"/>
        <v>1.2592777056852358E-13</v>
      </c>
      <c r="EH62" s="12">
        <f t="shared" ref="EH62:FM62" si="61" xml:space="preserve"> -1 * $F59 * EH61 + EH60</f>
        <v>1.2732886243611577E-13</v>
      </c>
      <c r="EI62" s="12">
        <f t="shared" si="61"/>
        <v>1.2735376367345454E-13</v>
      </c>
      <c r="EJ62" s="12">
        <f t="shared" si="61"/>
        <v>1.2460249126888813E-13</v>
      </c>
      <c r="EK62" s="12">
        <f t="shared" si="61"/>
        <v>1.2601516937138512E-13</v>
      </c>
      <c r="EL62" s="12">
        <f t="shared" si="61"/>
        <v>1.2742605758830908E-13</v>
      </c>
      <c r="EM62" s="12">
        <f t="shared" si="61"/>
        <v>1.2744131963700059E-13</v>
      </c>
      <c r="EN62" s="12">
        <f t="shared" si="61"/>
        <v>1.2468578643165528E-13</v>
      </c>
      <c r="EO62" s="12">
        <f t="shared" si="61"/>
        <v>1.2608906108653174E-13</v>
      </c>
      <c r="EP62" s="12">
        <f t="shared" si="61"/>
        <v>1.2749313027597964E-13</v>
      </c>
      <c r="EQ62" s="12">
        <f t="shared" si="61"/>
        <v>1.2751682661473754E-13</v>
      </c>
      <c r="ER62" s="12">
        <f t="shared" si="61"/>
        <v>1.2476633128244431E-13</v>
      </c>
      <c r="ES62" s="12">
        <f t="shared" si="61"/>
        <v>1.2618043256225065E-13</v>
      </c>
      <c r="ET62" s="12">
        <f t="shared" si="61"/>
        <v>1.2759434175677601E-13</v>
      </c>
      <c r="EU62" s="12">
        <f t="shared" si="61"/>
        <v>1.2762004625983538E-13</v>
      </c>
      <c r="EV62" s="12">
        <f t="shared" si="61"/>
        <v>1.2624677619896831E-13</v>
      </c>
      <c r="EW62" s="12">
        <f t="shared" si="61"/>
        <v>1.2626266689039765E-13</v>
      </c>
      <c r="EX62" s="12">
        <f t="shared" si="61"/>
        <v>1.2767547159455717E-13</v>
      </c>
      <c r="EY62" s="12">
        <f t="shared" si="61"/>
        <v>1.2769997119903568E-13</v>
      </c>
      <c r="EZ62" s="12">
        <f t="shared" si="61"/>
        <v>1.2494431575760246E-13</v>
      </c>
      <c r="FA62" s="12">
        <f t="shared" si="61"/>
        <v>1.2635125749511647E-13</v>
      </c>
      <c r="FB62" s="12">
        <f t="shared" si="61"/>
        <v>1.2776624062098561E-13</v>
      </c>
      <c r="FC62" s="12">
        <f t="shared" si="61"/>
        <v>1.2778431409969928E-13</v>
      </c>
      <c r="FD62" s="12">
        <f t="shared" si="61"/>
        <v>1.250315399374813E-13</v>
      </c>
      <c r="FE62" s="12">
        <f t="shared" si="61"/>
        <v>1.2644342350540686E-13</v>
      </c>
      <c r="FF62" s="12">
        <f t="shared" si="61"/>
        <v>1.2786022271029654E-13</v>
      </c>
      <c r="FG62" s="12">
        <f t="shared" si="61"/>
        <v>1.2788271415047347E-13</v>
      </c>
      <c r="FH62" s="12">
        <f t="shared" si="61"/>
        <v>1.251203357242048E-13</v>
      </c>
      <c r="FI62" s="12">
        <f t="shared" si="61"/>
        <v>1.2652764416998255E-13</v>
      </c>
      <c r="FJ62" s="12">
        <f t="shared" si="61"/>
        <v>1.2794818030670286E-13</v>
      </c>
      <c r="FK62" s="12">
        <f t="shared" si="61"/>
        <v>1.2796545051969589E-13</v>
      </c>
      <c r="FL62" s="12">
        <f t="shared" si="61"/>
        <v>1.2660034408327193E-13</v>
      </c>
      <c r="FM62" s="12">
        <f t="shared" si="61"/>
        <v>1.266194129129872E-13</v>
      </c>
      <c r="FN62" s="12">
        <f t="shared" ref="FN62:GJ62" si="62" xml:space="preserve"> -1 * $F59 * FN61 + FN60</f>
        <v>1.2803935096599164E-13</v>
      </c>
      <c r="FO62" s="12">
        <f t="shared" si="62"/>
        <v>1.2806505546905101E-13</v>
      </c>
      <c r="FP62" s="12">
        <f t="shared" si="62"/>
        <v>1.2531010725069794E-13</v>
      </c>
      <c r="FQ62" s="12">
        <f t="shared" si="62"/>
        <v>1.2672627781284974E-13</v>
      </c>
      <c r="FR62" s="12">
        <f t="shared" si="62"/>
        <v>1.2814096407964827E-13</v>
      </c>
      <c r="FS62" s="12">
        <f t="shared" si="62"/>
        <v>1.2816466041840614E-13</v>
      </c>
      <c r="FT62" s="12">
        <f t="shared" si="62"/>
        <v>1.2540676107164477E-13</v>
      </c>
      <c r="FU62" s="12">
        <f t="shared" si="62"/>
        <v>1.2682043015956881E-13</v>
      </c>
      <c r="FV62" s="12">
        <f t="shared" si="62"/>
        <v>1.2823454453609883E-13</v>
      </c>
      <c r="FW62" s="12">
        <f t="shared" si="62"/>
        <v>1.2825020821765066E-13</v>
      </c>
      <c r="FX62" s="12">
        <f t="shared" si="62"/>
        <v>1.2548573431558907E-13</v>
      </c>
      <c r="FY62" s="12">
        <f t="shared" si="62"/>
        <v>1.2690584262600168E-13</v>
      </c>
      <c r="FZ62" s="12">
        <f t="shared" si="62"/>
        <v>1.2831687927246091E-13</v>
      </c>
      <c r="GA62" s="12">
        <f t="shared" si="62"/>
        <v>1.2834459193982185E-13</v>
      </c>
      <c r="GB62" s="12">
        <f t="shared" si="62"/>
        <v>1.2696463818429038E-13</v>
      </c>
      <c r="GC62" s="12">
        <f t="shared" si="62"/>
        <v>1.2699443323072048E-13</v>
      </c>
      <c r="GD62" s="12">
        <f t="shared" si="62"/>
        <v>1.2841688585467639E-13</v>
      </c>
      <c r="GE62" s="12">
        <f t="shared" si="62"/>
        <v>1.2843736913055183E-13</v>
      </c>
      <c r="GF62" s="12">
        <f t="shared" si="62"/>
        <v>1.2566607620101424E-13</v>
      </c>
      <c r="GG62" s="12">
        <f t="shared" si="62"/>
        <v>1.2707825662801044E-13</v>
      </c>
      <c r="GH62" s="12">
        <f t="shared" si="62"/>
        <v>1.2850444181822242E-13</v>
      </c>
      <c r="GI62" s="12">
        <f t="shared" si="62"/>
        <v>1.2853416264988482E-13</v>
      </c>
      <c r="GJ62" s="12">
        <f t="shared" si="62"/>
        <v>1.2576469453051687E-13</v>
      </c>
    </row>
    <row r="64" spans="1:192" s="359" customFormat="1" x14ac:dyDescent="0.35">
      <c r="A64" s="357"/>
      <c r="B64" s="357"/>
      <c r="C64" s="549"/>
      <c r="D64" s="358"/>
      <c r="E64" s="124" t="str">
        <f t="shared" ref="E64:AJ64" si="63" xml:space="preserve"> E$57</f>
        <v>Aurelius premium discount factor</v>
      </c>
      <c r="F64" s="124">
        <f t="shared" si="63"/>
        <v>0</v>
      </c>
      <c r="G64" s="124">
        <f t="shared" si="63"/>
        <v>0</v>
      </c>
      <c r="H64" s="124">
        <f t="shared" si="63"/>
        <v>0</v>
      </c>
      <c r="I64" s="124">
        <f t="shared" si="63"/>
        <v>0</v>
      </c>
      <c r="J64" s="124">
        <f t="shared" si="63"/>
        <v>0</v>
      </c>
      <c r="K64" s="124">
        <f t="shared" si="63"/>
        <v>0</v>
      </c>
      <c r="L64" s="124">
        <f t="shared" si="63"/>
        <v>1</v>
      </c>
      <c r="M64" s="124">
        <f t="shared" si="63"/>
        <v>0.97214087787400094</v>
      </c>
      <c r="N64" s="124">
        <f t="shared" si="63"/>
        <v>0.9447645013857503</v>
      </c>
      <c r="O64" s="124">
        <f t="shared" si="63"/>
        <v>0.91815906870480601</v>
      </c>
      <c r="P64" s="124">
        <f t="shared" si="63"/>
        <v>0.89285714285714279</v>
      </c>
      <c r="Q64" s="124">
        <f t="shared" si="63"/>
        <v>0.86798292667321519</v>
      </c>
      <c r="R64" s="124">
        <f t="shared" si="63"/>
        <v>0.8435397333801341</v>
      </c>
      <c r="S64" s="124">
        <f t="shared" si="63"/>
        <v>0.81978488277214812</v>
      </c>
      <c r="T64" s="124">
        <f t="shared" si="63"/>
        <v>0.79719387755102034</v>
      </c>
      <c r="U64" s="124">
        <f t="shared" si="63"/>
        <v>0.77498475595822769</v>
      </c>
      <c r="V64" s="124">
        <f t="shared" si="63"/>
        <v>0.75316047623226257</v>
      </c>
      <c r="W64" s="124">
        <f t="shared" si="63"/>
        <v>0.73195078818941794</v>
      </c>
      <c r="X64" s="124">
        <f t="shared" si="63"/>
        <v>0.71155928179102779</v>
      </c>
      <c r="Y64" s="124">
        <f t="shared" si="63"/>
        <v>0.69173586485972338</v>
      </c>
      <c r="Z64" s="124">
        <f t="shared" si="63"/>
        <v>0.67225595006770289</v>
      </c>
      <c r="AA64" s="124">
        <f t="shared" si="63"/>
        <v>0.65332460749751065</v>
      </c>
      <c r="AB64" s="124">
        <f t="shared" si="63"/>
        <v>0.63532078731341757</v>
      </c>
      <c r="AC64" s="124">
        <f t="shared" si="63"/>
        <v>0.61762130791046721</v>
      </c>
      <c r="AD64" s="124">
        <f t="shared" si="63"/>
        <v>0.60022852684616324</v>
      </c>
      <c r="AE64" s="124">
        <f t="shared" si="63"/>
        <v>0.58332554240849155</v>
      </c>
      <c r="AF64" s="124">
        <f t="shared" si="63"/>
        <v>0.56725070295840851</v>
      </c>
      <c r="AG64" s="124">
        <f t="shared" si="63"/>
        <v>0.5514475963486315</v>
      </c>
      <c r="AH64" s="124">
        <f t="shared" si="63"/>
        <v>0.53591832754121715</v>
      </c>
      <c r="AI64" s="124">
        <f t="shared" si="63"/>
        <v>0.52082637715043889</v>
      </c>
      <c r="AJ64" s="124">
        <f t="shared" si="63"/>
        <v>0.50647384192715039</v>
      </c>
      <c r="AK64" s="124">
        <f t="shared" ref="AK64:BP64" si="64" xml:space="preserve"> AK$57</f>
        <v>0.49236392531127798</v>
      </c>
      <c r="AL64" s="124">
        <f t="shared" si="64"/>
        <v>0.47849850673322958</v>
      </c>
      <c r="AM64" s="124">
        <f t="shared" si="64"/>
        <v>0.46502355102717746</v>
      </c>
      <c r="AN64" s="124">
        <f t="shared" si="64"/>
        <v>0.45206840312764562</v>
      </c>
      <c r="AO64" s="124">
        <f t="shared" si="64"/>
        <v>0.43947417427560731</v>
      </c>
      <c r="AP64" s="124">
        <f t="shared" si="64"/>
        <v>0.42709817947314249</v>
      </c>
      <c r="AQ64" s="124">
        <f t="shared" si="64"/>
        <v>0.41507070400654794</v>
      </c>
      <c r="AR64" s="124">
        <f t="shared" si="64"/>
        <v>0.40363250279254076</v>
      </c>
      <c r="AS64" s="124">
        <f t="shared" si="64"/>
        <v>0.39238765560322081</v>
      </c>
      <c r="AT64" s="124">
        <f t="shared" si="64"/>
        <v>0.38133766024387727</v>
      </c>
      <c r="AU64" s="124">
        <f t="shared" si="64"/>
        <v>0.37059884286298922</v>
      </c>
      <c r="AV64" s="124">
        <f t="shared" si="64"/>
        <v>0.36038616320762562</v>
      </c>
      <c r="AW64" s="124">
        <f t="shared" si="64"/>
        <v>0.35034612107430418</v>
      </c>
      <c r="AX64" s="124">
        <f t="shared" si="64"/>
        <v>0.34048005378917612</v>
      </c>
      <c r="AY64" s="124">
        <f t="shared" si="64"/>
        <v>0.33089182398481176</v>
      </c>
      <c r="AZ64" s="124">
        <f t="shared" si="64"/>
        <v>0.32177336000680862</v>
      </c>
      <c r="BA64" s="124">
        <f t="shared" si="64"/>
        <v>0.31280903667348586</v>
      </c>
      <c r="BB64" s="124">
        <f t="shared" si="64"/>
        <v>0.30400004802605007</v>
      </c>
      <c r="BC64" s="124">
        <f t="shared" si="64"/>
        <v>0.29543912855786764</v>
      </c>
      <c r="BD64" s="124">
        <f t="shared" si="64"/>
        <v>0.28720845379457532</v>
      </c>
      <c r="BE64" s="124">
        <f t="shared" si="64"/>
        <v>0.27920707840469289</v>
      </c>
      <c r="BF64" s="124">
        <f t="shared" si="64"/>
        <v>0.27134435164300424</v>
      </c>
      <c r="BG64" s="124">
        <f t="shared" si="64"/>
        <v>0.26370304646017462</v>
      </c>
      <c r="BH64" s="124">
        <f t="shared" si="64"/>
        <v>0.25643611945944222</v>
      </c>
      <c r="BI64" s="124">
        <f t="shared" si="64"/>
        <v>0.24929203428990437</v>
      </c>
      <c r="BJ64" s="124">
        <f t="shared" si="64"/>
        <v>0.24227174253839659</v>
      </c>
      <c r="BK64" s="124">
        <f t="shared" si="64"/>
        <v>0.23544914862515584</v>
      </c>
      <c r="BL64" s="124">
        <f t="shared" si="64"/>
        <v>0.22896082094593051</v>
      </c>
      <c r="BM64" s="124">
        <f t="shared" si="64"/>
        <v>0.22258217347312886</v>
      </c>
      <c r="BN64" s="124">
        <f t="shared" si="64"/>
        <v>0.21631405583785404</v>
      </c>
      <c r="BO64" s="124">
        <f t="shared" si="64"/>
        <v>0.21022245412960344</v>
      </c>
      <c r="BP64" s="124">
        <f t="shared" si="64"/>
        <v>0.20442930441600937</v>
      </c>
      <c r="BQ64" s="124">
        <f t="shared" ref="BQ64:CV64" si="65" xml:space="preserve"> BQ$57</f>
        <v>0.19873408345815077</v>
      </c>
      <c r="BR64" s="124">
        <f t="shared" si="65"/>
        <v>0.19313754985522683</v>
      </c>
      <c r="BS64" s="124">
        <f t="shared" si="65"/>
        <v>0.18769861975857449</v>
      </c>
      <c r="BT64" s="124">
        <f t="shared" si="65"/>
        <v>0.18246950098783887</v>
      </c>
      <c r="BU64" s="124">
        <f t="shared" si="65"/>
        <v>0.17738606087554862</v>
      </c>
      <c r="BV64" s="124">
        <f t="shared" si="65"/>
        <v>0.17239070711888227</v>
      </c>
      <c r="BW64" s="124">
        <f t="shared" si="65"/>
        <v>0.16753602709402482</v>
      </c>
      <c r="BX64" s="124">
        <f t="shared" si="65"/>
        <v>0.16291919731057042</v>
      </c>
      <c r="BY64" s="124">
        <f t="shared" si="65"/>
        <v>0.15838041149602552</v>
      </c>
      <c r="BZ64" s="124">
        <f t="shared" si="65"/>
        <v>0.15392027421328777</v>
      </c>
      <c r="CA64" s="124">
        <f t="shared" si="65"/>
        <v>0.14958573847680787</v>
      </c>
      <c r="CB64" s="124">
        <f t="shared" si="65"/>
        <v>0.14546356902729501</v>
      </c>
      <c r="CC64" s="124">
        <f t="shared" si="65"/>
        <v>0.14141108169287991</v>
      </c>
      <c r="CD64" s="124">
        <f t="shared" si="65"/>
        <v>0.1374288162618641</v>
      </c>
      <c r="CE64" s="124">
        <f t="shared" si="65"/>
        <v>0.13355869506857845</v>
      </c>
      <c r="CF64" s="124">
        <f t="shared" si="65"/>
        <v>0.1298781866315134</v>
      </c>
      <c r="CG64" s="124">
        <f t="shared" si="65"/>
        <v>0.12625989436864277</v>
      </c>
      <c r="CH64" s="124">
        <f t="shared" si="65"/>
        <v>0.12270430023380718</v>
      </c>
      <c r="CI64" s="124">
        <f t="shared" si="65"/>
        <v>0.11924883488265935</v>
      </c>
      <c r="CJ64" s="124">
        <f t="shared" si="65"/>
        <v>0.11592666702828024</v>
      </c>
      <c r="CK64" s="124">
        <f t="shared" si="65"/>
        <v>0.11269705185387936</v>
      </c>
      <c r="CL64" s="124">
        <f t="shared" si="65"/>
        <v>0.10952339977228503</v>
      </c>
      <c r="CM64" s="124">
        <f t="shared" si="65"/>
        <v>0.1064391206367379</v>
      </c>
      <c r="CN64" s="124">
        <f t="shared" si="65"/>
        <v>0.10350595270382165</v>
      </c>
      <c r="CO64" s="124">
        <f t="shared" si="65"/>
        <v>0.10062236772667801</v>
      </c>
      <c r="CP64" s="124">
        <f t="shared" si="65"/>
        <v>9.7788749796683075E-2</v>
      </c>
      <c r="CQ64" s="124">
        <f t="shared" si="65"/>
        <v>9.5034929139944546E-2</v>
      </c>
      <c r="CR64" s="124">
        <f t="shared" si="65"/>
        <v>9.2416029199840752E-2</v>
      </c>
      <c r="CS64" s="124">
        <f t="shared" si="65"/>
        <v>8.9841399755962489E-2</v>
      </c>
      <c r="CT64" s="124">
        <f t="shared" si="65"/>
        <v>8.7311383747038451E-2</v>
      </c>
      <c r="CU64" s="124">
        <f t="shared" si="65"/>
        <v>8.4852615303521908E-2</v>
      </c>
      <c r="CV64" s="124">
        <f t="shared" si="65"/>
        <v>8.2514311785572086E-2</v>
      </c>
      <c r="CW64" s="124">
        <f t="shared" ref="CW64:EB64" si="66" xml:space="preserve"> CW$57</f>
        <v>8.0215535496395082E-2</v>
      </c>
      <c r="CX64" s="124">
        <f t="shared" si="66"/>
        <v>7.7956592631284322E-2</v>
      </c>
      <c r="CY64" s="124">
        <f t="shared" si="66"/>
        <v>7.5761263663858852E-2</v>
      </c>
      <c r="CZ64" s="124">
        <f t="shared" si="66"/>
        <v>7.3650621367027394E-2</v>
      </c>
      <c r="DA64" s="124">
        <f t="shared" si="66"/>
        <v>7.159877971170768E-2</v>
      </c>
      <c r="DB64" s="124">
        <f t="shared" si="66"/>
        <v>6.958249257257032E-2</v>
      </c>
      <c r="DC64" s="124">
        <f t="shared" si="66"/>
        <v>6.7622985923880163E-2</v>
      </c>
      <c r="DD64" s="124">
        <f t="shared" si="66"/>
        <v>6.5759483363417304E-2</v>
      </c>
      <c r="DE64" s="124">
        <f t="shared" si="66"/>
        <v>6.3927481885453274E-2</v>
      </c>
      <c r="DF64" s="124">
        <f t="shared" si="66"/>
        <v>6.2127225511223502E-2</v>
      </c>
      <c r="DG64" s="124">
        <f t="shared" si="66"/>
        <v>6.0377666003464434E-2</v>
      </c>
      <c r="DH64" s="124">
        <f t="shared" si="66"/>
        <v>5.8713824431622597E-2</v>
      </c>
      <c r="DI64" s="124">
        <f t="shared" si="66"/>
        <v>0</v>
      </c>
      <c r="DJ64" s="124">
        <f t="shared" si="66"/>
        <v>0</v>
      </c>
      <c r="DK64" s="124">
        <f t="shared" si="66"/>
        <v>0</v>
      </c>
      <c r="DL64" s="124">
        <f t="shared" si="66"/>
        <v>0</v>
      </c>
      <c r="DM64" s="124">
        <f t="shared" si="66"/>
        <v>0</v>
      </c>
      <c r="DN64" s="124">
        <f t="shared" si="66"/>
        <v>0</v>
      </c>
      <c r="DO64" s="124">
        <f t="shared" si="66"/>
        <v>0</v>
      </c>
      <c r="DP64" s="124">
        <f t="shared" si="66"/>
        <v>0</v>
      </c>
      <c r="DQ64" s="124">
        <f t="shared" si="66"/>
        <v>0</v>
      </c>
      <c r="DR64" s="124">
        <f t="shared" si="66"/>
        <v>0</v>
      </c>
      <c r="DS64" s="124">
        <f t="shared" si="66"/>
        <v>0</v>
      </c>
      <c r="DT64" s="124">
        <f t="shared" si="66"/>
        <v>0</v>
      </c>
      <c r="DU64" s="124">
        <f t="shared" si="66"/>
        <v>0</v>
      </c>
      <c r="DV64" s="124">
        <f t="shared" si="66"/>
        <v>0</v>
      </c>
      <c r="DW64" s="124">
        <f t="shared" si="66"/>
        <v>0</v>
      </c>
      <c r="DX64" s="124">
        <f t="shared" si="66"/>
        <v>0</v>
      </c>
      <c r="DY64" s="124">
        <f t="shared" si="66"/>
        <v>0</v>
      </c>
      <c r="DZ64" s="124">
        <f t="shared" si="66"/>
        <v>0</v>
      </c>
      <c r="EA64" s="124">
        <f t="shared" si="66"/>
        <v>0</v>
      </c>
      <c r="EB64" s="124">
        <f t="shared" si="66"/>
        <v>0</v>
      </c>
      <c r="EC64" s="124">
        <f t="shared" ref="EC64:FH64" si="67" xml:space="preserve"> EC$57</f>
        <v>0</v>
      </c>
      <c r="ED64" s="124">
        <f t="shared" si="67"/>
        <v>0</v>
      </c>
      <c r="EE64" s="124">
        <f t="shared" si="67"/>
        <v>0</v>
      </c>
      <c r="EF64" s="124">
        <f t="shared" si="67"/>
        <v>0</v>
      </c>
      <c r="EG64" s="124">
        <f t="shared" si="67"/>
        <v>0</v>
      </c>
      <c r="EH64" s="124">
        <f t="shared" si="67"/>
        <v>0</v>
      </c>
      <c r="EI64" s="124">
        <f t="shared" si="67"/>
        <v>0</v>
      </c>
      <c r="EJ64" s="124">
        <f t="shared" si="67"/>
        <v>0</v>
      </c>
      <c r="EK64" s="124">
        <f t="shared" si="67"/>
        <v>0</v>
      </c>
      <c r="EL64" s="124">
        <f t="shared" si="67"/>
        <v>0</v>
      </c>
      <c r="EM64" s="124">
        <f t="shared" si="67"/>
        <v>0</v>
      </c>
      <c r="EN64" s="124">
        <f t="shared" si="67"/>
        <v>0</v>
      </c>
      <c r="EO64" s="124">
        <f t="shared" si="67"/>
        <v>0</v>
      </c>
      <c r="EP64" s="124">
        <f t="shared" si="67"/>
        <v>0</v>
      </c>
      <c r="EQ64" s="124">
        <f t="shared" si="67"/>
        <v>0</v>
      </c>
      <c r="ER64" s="124">
        <f t="shared" si="67"/>
        <v>0</v>
      </c>
      <c r="ES64" s="124">
        <f t="shared" si="67"/>
        <v>0</v>
      </c>
      <c r="ET64" s="124">
        <f t="shared" si="67"/>
        <v>0</v>
      </c>
      <c r="EU64" s="124">
        <f t="shared" si="67"/>
        <v>0</v>
      </c>
      <c r="EV64" s="124">
        <f t="shared" si="67"/>
        <v>0</v>
      </c>
      <c r="EW64" s="124">
        <f t="shared" si="67"/>
        <v>0</v>
      </c>
      <c r="EX64" s="124">
        <f t="shared" si="67"/>
        <v>0</v>
      </c>
      <c r="EY64" s="124">
        <f t="shared" si="67"/>
        <v>0</v>
      </c>
      <c r="EZ64" s="124">
        <f t="shared" si="67"/>
        <v>0</v>
      </c>
      <c r="FA64" s="124">
        <f t="shared" si="67"/>
        <v>0</v>
      </c>
      <c r="FB64" s="124">
        <f t="shared" si="67"/>
        <v>0</v>
      </c>
      <c r="FC64" s="124">
        <f t="shared" si="67"/>
        <v>0</v>
      </c>
      <c r="FD64" s="124">
        <f t="shared" si="67"/>
        <v>0</v>
      </c>
      <c r="FE64" s="124">
        <f t="shared" si="67"/>
        <v>0</v>
      </c>
      <c r="FF64" s="124">
        <f t="shared" si="67"/>
        <v>0</v>
      </c>
      <c r="FG64" s="124">
        <f t="shared" si="67"/>
        <v>0</v>
      </c>
      <c r="FH64" s="124">
        <f t="shared" si="67"/>
        <v>0</v>
      </c>
      <c r="FI64" s="124">
        <f t="shared" ref="FI64:GJ64" si="68" xml:space="preserve"> FI$57</f>
        <v>0</v>
      </c>
      <c r="FJ64" s="124">
        <f t="shared" si="68"/>
        <v>0</v>
      </c>
      <c r="FK64" s="124">
        <f t="shared" si="68"/>
        <v>0</v>
      </c>
      <c r="FL64" s="124">
        <f t="shared" si="68"/>
        <v>0</v>
      </c>
      <c r="FM64" s="124">
        <f t="shared" si="68"/>
        <v>0</v>
      </c>
      <c r="FN64" s="124">
        <f t="shared" si="68"/>
        <v>0</v>
      </c>
      <c r="FO64" s="124">
        <f t="shared" si="68"/>
        <v>0</v>
      </c>
      <c r="FP64" s="124">
        <f t="shared" si="68"/>
        <v>0</v>
      </c>
      <c r="FQ64" s="124">
        <f t="shared" si="68"/>
        <v>0</v>
      </c>
      <c r="FR64" s="124">
        <f t="shared" si="68"/>
        <v>0</v>
      </c>
      <c r="FS64" s="124">
        <f t="shared" si="68"/>
        <v>0</v>
      </c>
      <c r="FT64" s="124">
        <f t="shared" si="68"/>
        <v>0</v>
      </c>
      <c r="FU64" s="124">
        <f t="shared" si="68"/>
        <v>0</v>
      </c>
      <c r="FV64" s="124">
        <f t="shared" si="68"/>
        <v>0</v>
      </c>
      <c r="FW64" s="124">
        <f t="shared" si="68"/>
        <v>0</v>
      </c>
      <c r="FX64" s="124">
        <f t="shared" si="68"/>
        <v>0</v>
      </c>
      <c r="FY64" s="124">
        <f t="shared" si="68"/>
        <v>0</v>
      </c>
      <c r="FZ64" s="124">
        <f t="shared" si="68"/>
        <v>0</v>
      </c>
      <c r="GA64" s="124">
        <f t="shared" si="68"/>
        <v>0</v>
      </c>
      <c r="GB64" s="124">
        <f t="shared" si="68"/>
        <v>0</v>
      </c>
      <c r="GC64" s="124">
        <f t="shared" si="68"/>
        <v>0</v>
      </c>
      <c r="GD64" s="124">
        <f t="shared" si="68"/>
        <v>0</v>
      </c>
      <c r="GE64" s="124">
        <f t="shared" si="68"/>
        <v>0</v>
      </c>
      <c r="GF64" s="124">
        <f t="shared" si="68"/>
        <v>0</v>
      </c>
      <c r="GG64" s="124">
        <f t="shared" si="68"/>
        <v>0</v>
      </c>
      <c r="GH64" s="124">
        <f t="shared" si="68"/>
        <v>0</v>
      </c>
      <c r="GI64" s="124">
        <f t="shared" si="68"/>
        <v>0</v>
      </c>
      <c r="GJ64" s="124">
        <f t="shared" si="68"/>
        <v>0</v>
      </c>
    </row>
    <row r="65" spans="1:192" x14ac:dyDescent="0.35">
      <c r="E65" s="126" t="str">
        <f t="shared" ref="E65:AJ65" si="69" xml:space="preserve"> E$62</f>
        <v>Aurelius cashflow excluding premium</v>
      </c>
      <c r="F65" s="126">
        <f t="shared" si="69"/>
        <v>0</v>
      </c>
      <c r="G65" s="126" t="str">
        <f t="shared" si="69"/>
        <v>$ 000s</v>
      </c>
      <c r="H65" s="126">
        <f t="shared" si="69"/>
        <v>54934.04440666992</v>
      </c>
      <c r="I65" s="126">
        <f t="shared" si="69"/>
        <v>0</v>
      </c>
      <c r="J65" s="126">
        <f t="shared" si="69"/>
        <v>0</v>
      </c>
      <c r="K65" s="126">
        <f t="shared" si="69"/>
        <v>0</v>
      </c>
      <c r="L65" s="126">
        <f t="shared" si="69"/>
        <v>-13088.132630768036</v>
      </c>
      <c r="M65" s="126">
        <f t="shared" si="69"/>
        <v>0</v>
      </c>
      <c r="N65" s="126">
        <f t="shared" si="69"/>
        <v>643.71066364023432</v>
      </c>
      <c r="O65" s="126">
        <f t="shared" si="69"/>
        <v>672.19590553799321</v>
      </c>
      <c r="P65" s="126">
        <f t="shared" si="69"/>
        <v>0</v>
      </c>
      <c r="Q65" s="126">
        <f t="shared" si="69"/>
        <v>42.574278126095464</v>
      </c>
      <c r="R65" s="126">
        <f t="shared" si="69"/>
        <v>990.24732340835953</v>
      </c>
      <c r="S65" s="126">
        <f t="shared" si="69"/>
        <v>658.33841276199291</v>
      </c>
      <c r="T65" s="126">
        <f t="shared" si="69"/>
        <v>0</v>
      </c>
      <c r="U65" s="126">
        <f t="shared" si="69"/>
        <v>20.939697165903592</v>
      </c>
      <c r="V65" s="126">
        <f t="shared" si="69"/>
        <v>974.63618291818784</v>
      </c>
      <c r="W65" s="126">
        <f t="shared" si="69"/>
        <v>644.40050392672129</v>
      </c>
      <c r="X65" s="126">
        <f t="shared" si="69"/>
        <v>0</v>
      </c>
      <c r="Y65" s="126">
        <f t="shared" si="69"/>
        <v>0</v>
      </c>
      <c r="Z65" s="126">
        <f t="shared" si="69"/>
        <v>958.22246640721323</v>
      </c>
      <c r="AA65" s="126">
        <f t="shared" si="69"/>
        <v>630.37884514183952</v>
      </c>
      <c r="AB65" s="126">
        <f t="shared" si="69"/>
        <v>0</v>
      </c>
      <c r="AC65" s="126">
        <f t="shared" si="69"/>
        <v>0</v>
      </c>
      <c r="AD65" s="126">
        <f t="shared" si="69"/>
        <v>919.55061166076109</v>
      </c>
      <c r="AE65" s="126">
        <f t="shared" si="69"/>
        <v>616.27002575427252</v>
      </c>
      <c r="AF65" s="126">
        <f t="shared" si="69"/>
        <v>0</v>
      </c>
      <c r="AG65" s="126">
        <f t="shared" si="69"/>
        <v>0</v>
      </c>
      <c r="AH65" s="126">
        <f t="shared" si="69"/>
        <v>880.77150587846882</v>
      </c>
      <c r="AI65" s="126">
        <f t="shared" si="69"/>
        <v>602.0705563963819</v>
      </c>
      <c r="AJ65" s="126">
        <f t="shared" si="69"/>
        <v>0</v>
      </c>
      <c r="AK65" s="126">
        <f t="shared" ref="AK65:BP65" si="70" xml:space="preserve"> AK$62</f>
        <v>0</v>
      </c>
      <c r="AL65" s="126">
        <f t="shared" si="70"/>
        <v>841.68114861422316</v>
      </c>
      <c r="AM65" s="126">
        <f t="shared" si="70"/>
        <v>587.77686698550406</v>
      </c>
      <c r="AN65" s="126">
        <f t="shared" si="70"/>
        <v>0</v>
      </c>
      <c r="AO65" s="126">
        <f t="shared" si="70"/>
        <v>0</v>
      </c>
      <c r="AP65" s="126">
        <f t="shared" si="70"/>
        <v>802.45490264453349</v>
      </c>
      <c r="AQ65" s="126">
        <f t="shared" si="70"/>
        <v>562.35123205680065</v>
      </c>
      <c r="AR65" s="126">
        <f t="shared" si="70"/>
        <v>0</v>
      </c>
      <c r="AS65" s="126">
        <f t="shared" si="70"/>
        <v>0</v>
      </c>
      <c r="AT65" s="126">
        <f t="shared" si="70"/>
        <v>194.26447109657047</v>
      </c>
      <c r="AU65" s="126">
        <f t="shared" si="70"/>
        <v>509.8716646665913</v>
      </c>
      <c r="AV65" s="126">
        <f t="shared" si="70"/>
        <v>0</v>
      </c>
      <c r="AW65" s="126">
        <f t="shared" si="70"/>
        <v>0</v>
      </c>
      <c r="AX65" s="126">
        <f t="shared" si="70"/>
        <v>86.989229457634892</v>
      </c>
      <c r="AY65" s="126">
        <f t="shared" si="70"/>
        <v>473.58640789860783</v>
      </c>
      <c r="AZ65" s="126">
        <f t="shared" si="70"/>
        <v>0</v>
      </c>
      <c r="BA65" s="126">
        <f t="shared" si="70"/>
        <v>390.2181397030335</v>
      </c>
      <c r="BB65" s="126">
        <f t="shared" si="70"/>
        <v>1435.6512324325593</v>
      </c>
      <c r="BC65" s="126">
        <f t="shared" si="70"/>
        <v>1357.0937901152404</v>
      </c>
      <c r="BD65" s="126">
        <f t="shared" si="70"/>
        <v>563.25753514191422</v>
      </c>
      <c r="BE65" s="126">
        <f t="shared" si="70"/>
        <v>707.00829531336717</v>
      </c>
      <c r="BF65" s="126">
        <f t="shared" si="70"/>
        <v>1413.5475852058071</v>
      </c>
      <c r="BG65" s="126">
        <f t="shared" si="70"/>
        <v>1335.8491583318653</v>
      </c>
      <c r="BH65" s="126">
        <f t="shared" si="70"/>
        <v>540.72463656428113</v>
      </c>
      <c r="BI65" s="126">
        <f t="shared" si="70"/>
        <v>695.40838199399286</v>
      </c>
      <c r="BJ65" s="126">
        <f t="shared" si="70"/>
        <v>1393.0354987233625</v>
      </c>
      <c r="BK65" s="126">
        <f t="shared" si="70"/>
        <v>1316.1107371468129</v>
      </c>
      <c r="BL65" s="126">
        <f t="shared" si="70"/>
        <v>525.33992771464625</v>
      </c>
      <c r="BM65" s="126">
        <f t="shared" si="70"/>
        <v>679.40042604640917</v>
      </c>
      <c r="BN65" s="126">
        <f t="shared" si="70"/>
        <v>1373.7998886792036</v>
      </c>
      <c r="BO65" s="126">
        <f t="shared" si="70"/>
        <v>1297.5790502658288</v>
      </c>
      <c r="BP65" s="126">
        <f t="shared" si="70"/>
        <v>511.07844746527121</v>
      </c>
      <c r="BQ65" s="126">
        <f t="shared" ref="BQ65:CV65" si="71" xml:space="preserve"> BQ$62</f>
        <v>664.45425496661596</v>
      </c>
      <c r="BR65" s="126">
        <f t="shared" si="71"/>
        <v>1355.5834072421444</v>
      </c>
      <c r="BS65" s="126">
        <f t="shared" si="71"/>
        <v>1280.0094674001195</v>
      </c>
      <c r="BT65" s="126">
        <f t="shared" si="71"/>
        <v>503.21930263574222</v>
      </c>
      <c r="BU65" s="126">
        <f t="shared" si="71"/>
        <v>644.83721721132542</v>
      </c>
      <c r="BV65" s="126">
        <f t="shared" si="71"/>
        <v>1338.1757166189409</v>
      </c>
      <c r="BW65" s="126">
        <f t="shared" si="71"/>
        <v>816.51624080304998</v>
      </c>
      <c r="BX65" s="126">
        <f t="shared" si="71"/>
        <v>160.02604755377382</v>
      </c>
      <c r="BY65" s="126">
        <f t="shared" si="71"/>
        <v>949.41303948121003</v>
      </c>
      <c r="BZ65" s="126">
        <f t="shared" si="71"/>
        <v>1086.3325759542179</v>
      </c>
      <c r="CA65" s="126">
        <f t="shared" si="71"/>
        <v>150.7157433886625</v>
      </c>
      <c r="CB65" s="126">
        <f t="shared" si="71"/>
        <v>150.71574338866296</v>
      </c>
      <c r="CC65" s="126">
        <f t="shared" si="71"/>
        <v>936.00238397695375</v>
      </c>
      <c r="CD65" s="126">
        <f t="shared" si="71"/>
        <v>1072.2407287262158</v>
      </c>
      <c r="CE65" s="126">
        <f t="shared" si="71"/>
        <v>141.27870627292629</v>
      </c>
      <c r="CF65" s="126">
        <f t="shared" si="71"/>
        <v>141.27870627292654</v>
      </c>
      <c r="CG65" s="126">
        <f t="shared" si="71"/>
        <v>922.48106895818273</v>
      </c>
      <c r="CH65" s="126">
        <f t="shared" si="71"/>
        <v>1058.0416109972491</v>
      </c>
      <c r="CI65" s="126">
        <f t="shared" si="71"/>
        <v>131.71124039696076</v>
      </c>
      <c r="CJ65" s="126">
        <f t="shared" si="71"/>
        <v>131.71124039696107</v>
      </c>
      <c r="CK65" s="126">
        <f t="shared" si="71"/>
        <v>908.84521048990268</v>
      </c>
      <c r="CL65" s="126">
        <f t="shared" si="71"/>
        <v>1043.7313219715606</v>
      </c>
      <c r="CM65" s="126">
        <f t="shared" si="71"/>
        <v>122.00956018022922</v>
      </c>
      <c r="CN65" s="126">
        <f t="shared" si="71"/>
        <v>122.00956018022967</v>
      </c>
      <c r="CO65" s="126">
        <f t="shared" si="71"/>
        <v>895.0908330981855</v>
      </c>
      <c r="CP65" s="126">
        <f t="shared" si="71"/>
        <v>1029.3058693983428</v>
      </c>
      <c r="CQ65" s="126">
        <f t="shared" si="71"/>
        <v>112.16978801393334</v>
      </c>
      <c r="CR65" s="126">
        <f t="shared" si="71"/>
        <v>112.16978801393378</v>
      </c>
      <c r="CS65" s="126">
        <f t="shared" si="71"/>
        <v>881.21386745403402</v>
      </c>
      <c r="CT65" s="126">
        <f t="shared" si="71"/>
        <v>1014.761167255185</v>
      </c>
      <c r="CU65" s="126">
        <f t="shared" si="71"/>
        <v>102.18795194731486</v>
      </c>
      <c r="CV65" s="126">
        <f t="shared" si="71"/>
        <v>102.18795194731544</v>
      </c>
      <c r="CW65" s="126">
        <f t="shared" ref="CW65:EB65" si="72" xml:space="preserve"> CW$62</f>
        <v>867.2101479994825</v>
      </c>
      <c r="CX65" s="126">
        <f t="shared" si="72"/>
        <v>1000.093033373763</v>
      </c>
      <c r="CY65" s="126">
        <f t="shared" si="72"/>
        <v>92.059983316180066</v>
      </c>
      <c r="CZ65" s="126">
        <f t="shared" si="72"/>
        <v>92.059983316180507</v>
      </c>
      <c r="DA65" s="126">
        <f t="shared" si="72"/>
        <v>853.07541051449243</v>
      </c>
      <c r="DB65" s="126">
        <f t="shared" si="72"/>
        <v>985.29718700631338</v>
      </c>
      <c r="DC65" s="126">
        <f t="shared" si="72"/>
        <v>81.781714312201359</v>
      </c>
      <c r="DD65" s="126">
        <f t="shared" si="72"/>
        <v>81.781714312201785</v>
      </c>
      <c r="DE65" s="126">
        <f t="shared" si="72"/>
        <v>838.80528962314838</v>
      </c>
      <c r="DF65" s="126">
        <f t="shared" si="72"/>
        <v>970.36924633142814</v>
      </c>
      <c r="DG65" s="126">
        <f t="shared" si="72"/>
        <v>71.348875491515557</v>
      </c>
      <c r="DH65" s="126">
        <f t="shared" si="72"/>
        <v>13088.132630768036</v>
      </c>
      <c r="DI65" s="126">
        <f t="shared" si="72"/>
        <v>71.348875491506348</v>
      </c>
      <c r="DJ65" s="126">
        <f t="shared" si="72"/>
        <v>1.2681115767918529E-13</v>
      </c>
      <c r="DK65" s="126">
        <f t="shared" si="72"/>
        <v>1.2683525565080345E-13</v>
      </c>
      <c r="DL65" s="126">
        <f t="shared" si="72"/>
        <v>1.2409289774950594E-13</v>
      </c>
      <c r="DM65" s="126">
        <f t="shared" si="72"/>
        <v>1.2549951643450187E-13</v>
      </c>
      <c r="DN65" s="126">
        <f t="shared" si="72"/>
        <v>1.2689469731412828E-13</v>
      </c>
      <c r="DO65" s="126">
        <f t="shared" si="72"/>
        <v>1.2691036099568014E-13</v>
      </c>
      <c r="DP65" s="126">
        <f t="shared" si="72"/>
        <v>1.2555990106193349E-13</v>
      </c>
      <c r="DQ65" s="126">
        <f t="shared" si="72"/>
        <v>1.2557777808979155E-13</v>
      </c>
      <c r="DR65" s="126">
        <f t="shared" si="72"/>
        <v>1.2698707287199795E-13</v>
      </c>
      <c r="DS65" s="126">
        <f t="shared" si="72"/>
        <v>1.2700434308499096E-13</v>
      </c>
      <c r="DT65" s="126">
        <f t="shared" si="72"/>
        <v>1.2427127512637525E-13</v>
      </c>
      <c r="DU65" s="126">
        <f t="shared" si="72"/>
        <v>1.2567431404022499E-13</v>
      </c>
      <c r="DV65" s="126">
        <f t="shared" si="72"/>
        <v>1.2707181740552186E-13</v>
      </c>
      <c r="DW65" s="126">
        <f t="shared" si="72"/>
        <v>1.2709551374427974E-13</v>
      </c>
      <c r="DX65" s="126">
        <f t="shared" si="72"/>
        <v>1.2435771350283177E-13</v>
      </c>
      <c r="DY65" s="126">
        <f t="shared" si="72"/>
        <v>1.2575376749737191E-13</v>
      </c>
      <c r="DZ65" s="126">
        <f t="shared" si="72"/>
        <v>1.2715254561044277E-13</v>
      </c>
      <c r="EA65" s="126">
        <f t="shared" si="72"/>
        <v>1.2717905337922274E-13</v>
      </c>
      <c r="EB65" s="126">
        <f t="shared" si="72"/>
        <v>1.2442922161426396E-13</v>
      </c>
      <c r="EC65" s="126">
        <f t="shared" ref="EC65:FH65" si="73" xml:space="preserve"> EC$62</f>
        <v>1.2582964554894719E-13</v>
      </c>
      <c r="ED65" s="126">
        <f t="shared" si="73"/>
        <v>1.2724170810543003E-13</v>
      </c>
      <c r="EE65" s="126">
        <f t="shared" si="73"/>
        <v>1.272629946470261E-13</v>
      </c>
      <c r="EF65" s="126">
        <f t="shared" si="73"/>
        <v>1.2590075639309364E-13</v>
      </c>
      <c r="EG65" s="126">
        <f t="shared" si="73"/>
        <v>1.2592777056852358E-13</v>
      </c>
      <c r="EH65" s="126">
        <f t="shared" si="73"/>
        <v>1.2732886243611577E-13</v>
      </c>
      <c r="EI65" s="126">
        <f t="shared" si="73"/>
        <v>1.2735376367345454E-13</v>
      </c>
      <c r="EJ65" s="126">
        <f t="shared" si="73"/>
        <v>1.2460249126888813E-13</v>
      </c>
      <c r="EK65" s="126">
        <f t="shared" si="73"/>
        <v>1.2601516937138512E-13</v>
      </c>
      <c r="EL65" s="126">
        <f t="shared" si="73"/>
        <v>1.2742605758830908E-13</v>
      </c>
      <c r="EM65" s="126">
        <f t="shared" si="73"/>
        <v>1.2744131963700059E-13</v>
      </c>
      <c r="EN65" s="126">
        <f t="shared" si="73"/>
        <v>1.2468578643165528E-13</v>
      </c>
      <c r="EO65" s="126">
        <f t="shared" si="73"/>
        <v>1.2608906108653174E-13</v>
      </c>
      <c r="EP65" s="126">
        <f t="shared" si="73"/>
        <v>1.2749313027597964E-13</v>
      </c>
      <c r="EQ65" s="126">
        <f t="shared" si="73"/>
        <v>1.2751682661473754E-13</v>
      </c>
      <c r="ER65" s="126">
        <f t="shared" si="73"/>
        <v>1.2476633128244431E-13</v>
      </c>
      <c r="ES65" s="126">
        <f t="shared" si="73"/>
        <v>1.2618043256225065E-13</v>
      </c>
      <c r="ET65" s="126">
        <f t="shared" si="73"/>
        <v>1.2759434175677601E-13</v>
      </c>
      <c r="EU65" s="126">
        <f t="shared" si="73"/>
        <v>1.2762004625983538E-13</v>
      </c>
      <c r="EV65" s="126">
        <f t="shared" si="73"/>
        <v>1.2624677619896831E-13</v>
      </c>
      <c r="EW65" s="126">
        <f t="shared" si="73"/>
        <v>1.2626266689039765E-13</v>
      </c>
      <c r="EX65" s="126">
        <f t="shared" si="73"/>
        <v>1.2767547159455717E-13</v>
      </c>
      <c r="EY65" s="126">
        <f t="shared" si="73"/>
        <v>1.2769997119903568E-13</v>
      </c>
      <c r="EZ65" s="126">
        <f t="shared" si="73"/>
        <v>1.2494431575760246E-13</v>
      </c>
      <c r="FA65" s="126">
        <f t="shared" si="73"/>
        <v>1.2635125749511647E-13</v>
      </c>
      <c r="FB65" s="126">
        <f t="shared" si="73"/>
        <v>1.2776624062098561E-13</v>
      </c>
      <c r="FC65" s="126">
        <f t="shared" si="73"/>
        <v>1.2778431409969928E-13</v>
      </c>
      <c r="FD65" s="126">
        <f t="shared" si="73"/>
        <v>1.250315399374813E-13</v>
      </c>
      <c r="FE65" s="126">
        <f t="shared" si="73"/>
        <v>1.2644342350540686E-13</v>
      </c>
      <c r="FF65" s="126">
        <f t="shared" si="73"/>
        <v>1.2786022271029654E-13</v>
      </c>
      <c r="FG65" s="126">
        <f t="shared" si="73"/>
        <v>1.2788271415047347E-13</v>
      </c>
      <c r="FH65" s="126">
        <f t="shared" si="73"/>
        <v>1.251203357242048E-13</v>
      </c>
      <c r="FI65" s="126">
        <f t="shared" ref="FI65:GJ65" si="74" xml:space="preserve"> FI$62</f>
        <v>1.2652764416998255E-13</v>
      </c>
      <c r="FJ65" s="126">
        <f t="shared" si="74"/>
        <v>1.2794818030670286E-13</v>
      </c>
      <c r="FK65" s="126">
        <f t="shared" si="74"/>
        <v>1.2796545051969589E-13</v>
      </c>
      <c r="FL65" s="126">
        <f t="shared" si="74"/>
        <v>1.2660034408327193E-13</v>
      </c>
      <c r="FM65" s="126">
        <f t="shared" si="74"/>
        <v>1.266194129129872E-13</v>
      </c>
      <c r="FN65" s="126">
        <f t="shared" si="74"/>
        <v>1.2803935096599164E-13</v>
      </c>
      <c r="FO65" s="126">
        <f t="shared" si="74"/>
        <v>1.2806505546905101E-13</v>
      </c>
      <c r="FP65" s="126">
        <f t="shared" si="74"/>
        <v>1.2531010725069794E-13</v>
      </c>
      <c r="FQ65" s="126">
        <f t="shared" si="74"/>
        <v>1.2672627781284974E-13</v>
      </c>
      <c r="FR65" s="126">
        <f t="shared" si="74"/>
        <v>1.2814096407964827E-13</v>
      </c>
      <c r="FS65" s="126">
        <f t="shared" si="74"/>
        <v>1.2816466041840614E-13</v>
      </c>
      <c r="FT65" s="126">
        <f t="shared" si="74"/>
        <v>1.2540676107164477E-13</v>
      </c>
      <c r="FU65" s="126">
        <f t="shared" si="74"/>
        <v>1.2682043015956881E-13</v>
      </c>
      <c r="FV65" s="126">
        <f t="shared" si="74"/>
        <v>1.2823454453609883E-13</v>
      </c>
      <c r="FW65" s="126">
        <f t="shared" si="74"/>
        <v>1.2825020821765066E-13</v>
      </c>
      <c r="FX65" s="126">
        <f t="shared" si="74"/>
        <v>1.2548573431558907E-13</v>
      </c>
      <c r="FY65" s="126">
        <f t="shared" si="74"/>
        <v>1.2690584262600168E-13</v>
      </c>
      <c r="FZ65" s="126">
        <f t="shared" si="74"/>
        <v>1.2831687927246091E-13</v>
      </c>
      <c r="GA65" s="126">
        <f t="shared" si="74"/>
        <v>1.2834459193982185E-13</v>
      </c>
      <c r="GB65" s="126">
        <f t="shared" si="74"/>
        <v>1.2696463818429038E-13</v>
      </c>
      <c r="GC65" s="126">
        <f t="shared" si="74"/>
        <v>1.2699443323072048E-13</v>
      </c>
      <c r="GD65" s="126">
        <f t="shared" si="74"/>
        <v>1.2841688585467639E-13</v>
      </c>
      <c r="GE65" s="126">
        <f t="shared" si="74"/>
        <v>1.2843736913055183E-13</v>
      </c>
      <c r="GF65" s="126">
        <f t="shared" si="74"/>
        <v>1.2566607620101424E-13</v>
      </c>
      <c r="GG65" s="126">
        <f t="shared" si="74"/>
        <v>1.2707825662801044E-13</v>
      </c>
      <c r="GH65" s="126">
        <f t="shared" si="74"/>
        <v>1.2850444181822242E-13</v>
      </c>
      <c r="GI65" s="126">
        <f t="shared" si="74"/>
        <v>1.2853416264988482E-13</v>
      </c>
      <c r="GJ65" s="126">
        <f t="shared" si="74"/>
        <v>1.2576469453051687E-13</v>
      </c>
    </row>
    <row r="66" spans="1:192" s="522" customFormat="1" x14ac:dyDescent="0.35">
      <c r="A66" s="189"/>
      <c r="B66" s="189"/>
      <c r="C66" s="190"/>
      <c r="D66" s="191"/>
      <c r="E66" s="249" t="s">
        <v>244</v>
      </c>
      <c r="F66" s="249">
        <f xml:space="preserve"> SUMPRODUCT(J64:GJ64, J65:GJ65)</f>
        <v>3203.1151001969906</v>
      </c>
      <c r="G66" s="249" t="str">
        <f xml:space="preserve"> SMU</f>
        <v>$ 000s</v>
      </c>
      <c r="H66" s="249"/>
      <c r="I66" s="192"/>
      <c r="J66" s="249"/>
      <c r="K66" s="249"/>
      <c r="L66" s="249"/>
      <c r="M66" s="249"/>
      <c r="N66" s="249"/>
      <c r="O66" s="249"/>
      <c r="P66" s="249"/>
      <c r="Q66" s="249"/>
      <c r="R66" s="249"/>
      <c r="S66" s="249"/>
      <c r="T66" s="249"/>
      <c r="U66" s="249"/>
      <c r="V66" s="249"/>
      <c r="W66" s="249"/>
      <c r="X66" s="249"/>
      <c r="Y66" s="249"/>
      <c r="Z66" s="249"/>
      <c r="AA66" s="249"/>
      <c r="AB66" s="249"/>
      <c r="AC66" s="249"/>
      <c r="AD66" s="249"/>
      <c r="AE66" s="249"/>
      <c r="AF66" s="249"/>
      <c r="AG66" s="249"/>
      <c r="AH66" s="249"/>
      <c r="AI66" s="249"/>
      <c r="AJ66" s="249"/>
      <c r="AK66" s="249"/>
      <c r="AL66" s="249"/>
      <c r="AM66" s="249"/>
      <c r="AN66" s="249"/>
      <c r="AO66" s="249"/>
      <c r="AP66" s="249"/>
      <c r="AQ66" s="249"/>
      <c r="AR66" s="249"/>
      <c r="AS66" s="249"/>
      <c r="AT66" s="249"/>
      <c r="AU66" s="249"/>
      <c r="AV66" s="249"/>
      <c r="AW66" s="249"/>
      <c r="AX66" s="249"/>
      <c r="AY66" s="249"/>
      <c r="AZ66" s="249"/>
      <c r="BA66" s="249"/>
      <c r="BB66" s="249"/>
      <c r="BC66" s="249"/>
      <c r="BD66" s="249"/>
      <c r="BE66" s="249"/>
      <c r="BF66" s="249"/>
      <c r="BG66" s="249"/>
      <c r="BH66" s="249"/>
      <c r="BI66" s="249"/>
      <c r="BJ66" s="249"/>
      <c r="BK66" s="249"/>
      <c r="BL66" s="249"/>
      <c r="BM66" s="249"/>
      <c r="BN66" s="249"/>
      <c r="BO66" s="249"/>
      <c r="BP66" s="249"/>
      <c r="BQ66" s="249"/>
      <c r="BR66" s="249"/>
      <c r="BS66" s="249"/>
      <c r="BT66" s="249"/>
      <c r="BU66" s="249"/>
      <c r="BV66" s="249"/>
      <c r="BW66" s="249"/>
      <c r="BX66" s="249"/>
      <c r="BY66" s="249"/>
      <c r="BZ66" s="249"/>
      <c r="CA66" s="249"/>
      <c r="CB66" s="249"/>
      <c r="CC66" s="249"/>
      <c r="CD66" s="249"/>
      <c r="CE66" s="249"/>
      <c r="CF66" s="249"/>
      <c r="CG66" s="249"/>
      <c r="CH66" s="249"/>
      <c r="CI66" s="249"/>
      <c r="CJ66" s="249"/>
      <c r="CK66" s="249"/>
      <c r="CL66" s="249"/>
      <c r="CM66" s="249"/>
      <c r="CN66" s="249"/>
      <c r="CO66" s="249"/>
      <c r="CP66" s="249"/>
      <c r="CQ66" s="249"/>
      <c r="CR66" s="249"/>
      <c r="CS66" s="249"/>
      <c r="CT66" s="249"/>
      <c r="CU66" s="249"/>
      <c r="CV66" s="249"/>
      <c r="CW66" s="249"/>
      <c r="CX66" s="249"/>
      <c r="CY66" s="249"/>
      <c r="CZ66" s="249"/>
      <c r="DA66" s="249"/>
      <c r="DB66" s="249"/>
      <c r="DC66" s="249"/>
      <c r="DD66" s="249"/>
      <c r="DE66" s="249"/>
      <c r="DF66" s="249"/>
      <c r="DG66" s="249"/>
      <c r="DH66" s="249"/>
      <c r="DI66" s="249"/>
      <c r="DJ66" s="249"/>
      <c r="DK66" s="249"/>
      <c r="DL66" s="249"/>
      <c r="DM66" s="249"/>
      <c r="DN66" s="249"/>
      <c r="DO66" s="249"/>
      <c r="DP66" s="249"/>
      <c r="DQ66" s="249"/>
      <c r="DR66" s="249"/>
      <c r="DS66" s="249"/>
      <c r="DT66" s="249"/>
      <c r="DU66" s="249"/>
      <c r="DV66" s="249"/>
      <c r="DW66" s="249"/>
      <c r="DX66" s="249"/>
      <c r="DY66" s="249"/>
      <c r="DZ66" s="249"/>
      <c r="EA66" s="249"/>
      <c r="EB66" s="249"/>
      <c r="EC66" s="249"/>
      <c r="ED66" s="249"/>
      <c r="EE66" s="249"/>
      <c r="EF66" s="249"/>
      <c r="EG66" s="249"/>
      <c r="EH66" s="249"/>
      <c r="EI66" s="249"/>
      <c r="EJ66" s="249"/>
      <c r="EK66" s="249"/>
      <c r="EL66" s="249"/>
      <c r="EM66" s="249"/>
      <c r="EN66" s="249"/>
      <c r="EO66" s="249"/>
      <c r="EP66" s="249"/>
      <c r="EQ66" s="249"/>
      <c r="ER66" s="249"/>
      <c r="ES66" s="249"/>
      <c r="ET66" s="249"/>
      <c r="EU66" s="249"/>
      <c r="EV66" s="249"/>
      <c r="EW66" s="249"/>
      <c r="EX66" s="249"/>
      <c r="EY66" s="249"/>
      <c r="EZ66" s="249"/>
      <c r="FA66" s="249"/>
      <c r="FB66" s="249"/>
      <c r="FC66" s="249"/>
      <c r="FD66" s="249"/>
      <c r="FE66" s="249"/>
      <c r="FF66" s="249"/>
      <c r="FG66" s="249"/>
      <c r="FH66" s="249"/>
      <c r="FI66" s="249"/>
      <c r="FJ66" s="249"/>
      <c r="FK66" s="249"/>
      <c r="FL66" s="249"/>
      <c r="FM66" s="249"/>
      <c r="FN66" s="249"/>
      <c r="FO66" s="249"/>
      <c r="FP66" s="249"/>
      <c r="FQ66" s="249"/>
      <c r="FR66" s="249"/>
      <c r="FS66" s="249"/>
      <c r="FT66" s="249"/>
      <c r="FU66" s="249"/>
      <c r="FV66" s="249"/>
      <c r="FW66" s="249"/>
      <c r="FX66" s="249"/>
      <c r="FY66" s="249"/>
      <c r="FZ66" s="249"/>
      <c r="GA66" s="249"/>
      <c r="GB66" s="249"/>
      <c r="GC66" s="249"/>
      <c r="GD66" s="249"/>
      <c r="GE66" s="249"/>
      <c r="GF66" s="249"/>
      <c r="GG66" s="249"/>
      <c r="GH66" s="249"/>
      <c r="GI66" s="249"/>
      <c r="GJ66" s="249"/>
    </row>
    <row r="69" spans="1:192" x14ac:dyDescent="0.35">
      <c r="A69" s="15" t="s">
        <v>222</v>
      </c>
    </row>
    <row r="70" spans="1:192" x14ac:dyDescent="0.35">
      <c r="E70" s="248" t="str">
        <f xml:space="preserve"> Debt!E$105</f>
        <v>Senior debt principal repayment POS</v>
      </c>
      <c r="F70" s="248">
        <f xml:space="preserve"> Debt!F$105</f>
        <v>0</v>
      </c>
      <c r="G70" s="248" t="str">
        <f xml:space="preserve"> Debt!G$105</f>
        <v>$ 000s</v>
      </c>
      <c r="H70" s="248">
        <f xml:space="preserve"> Debt!H$105</f>
        <v>67279.668423079929</v>
      </c>
      <c r="I70" s="248">
        <f xml:space="preserve"> Debt!I$105</f>
        <v>0</v>
      </c>
      <c r="J70" s="248">
        <f xml:space="preserve"> Debt!J$105</f>
        <v>0</v>
      </c>
      <c r="K70" s="248">
        <f xml:space="preserve"> Debt!K$105</f>
        <v>0</v>
      </c>
      <c r="L70" s="248">
        <f xml:space="preserve"> Debt!L$105</f>
        <v>0</v>
      </c>
      <c r="M70" s="248">
        <f xml:space="preserve"> Debt!M$105</f>
        <v>1225.7405221388858</v>
      </c>
      <c r="N70" s="248">
        <f xml:space="preserve"> Debt!N$105</f>
        <v>1233.3868585604985</v>
      </c>
      <c r="O70" s="248">
        <f xml:space="preserve"> Debt!O$105</f>
        <v>1252.7224063630474</v>
      </c>
      <c r="P70" s="248">
        <f xml:space="preserve"> Debt!P$105</f>
        <v>1294.2952016718341</v>
      </c>
      <c r="Q70" s="248">
        <f xml:space="preserve"> Debt!Q$105</f>
        <v>1303.4574390087491</v>
      </c>
      <c r="R70" s="248">
        <f xml:space="preserve"> Debt!R$105</f>
        <v>1313.1746422966289</v>
      </c>
      <c r="S70" s="248">
        <f xml:space="preserve"> Debt!S$105</f>
        <v>1333.8230313866097</v>
      </c>
      <c r="T70" s="248">
        <f xml:space="preserve"> Debt!T$105</f>
        <v>1374.9727130259278</v>
      </c>
      <c r="U70" s="248">
        <f xml:space="preserve"> Debt!U$105</f>
        <v>1386.3676352396169</v>
      </c>
      <c r="V70" s="248">
        <f xml:space="preserve"> Debt!V$105</f>
        <v>1398.4017432500791</v>
      </c>
      <c r="W70" s="248">
        <f xml:space="preserve"> Debt!W$105</f>
        <v>1420.5048344764705</v>
      </c>
      <c r="X70" s="248">
        <f xml:space="preserve"> Debt!X$105</f>
        <v>1452.0712476931517</v>
      </c>
      <c r="Y70" s="248">
        <f xml:space="preserve"> Debt!Y$105</f>
        <v>1474.7441753527894</v>
      </c>
      <c r="Z70" s="248">
        <f xml:space="preserve"> Debt!Z$105</f>
        <v>1489.2203655945659</v>
      </c>
      <c r="AA70" s="248">
        <f xml:space="preserve"> Debt!AA$105</f>
        <v>1512.7208033343097</v>
      </c>
      <c r="AB70" s="248">
        <f xml:space="preserve"> Debt!AB$105</f>
        <v>1552.7734025544371</v>
      </c>
      <c r="AC70" s="248">
        <f xml:space="preserve"> Debt!AC$105</f>
        <v>1568.946833408676</v>
      </c>
      <c r="AD70" s="248">
        <f xml:space="preserve"> Debt!AD$105</f>
        <v>1585.9749526875644</v>
      </c>
      <c r="AE70" s="248">
        <f xml:space="preserve"> Debt!AE$105</f>
        <v>1611.0429684871128</v>
      </c>
      <c r="AF70" s="248">
        <f xml:space="preserve"> Debt!AF$105</f>
        <v>1650.5210479689749</v>
      </c>
      <c r="AG70" s="248">
        <f xml:space="preserve"> Debt!AG$105</f>
        <v>1669.4194735321946</v>
      </c>
      <c r="AH70" s="248">
        <f xml:space="preserve"> Debt!AH$105</f>
        <v>1689.1675440478675</v>
      </c>
      <c r="AI70" s="248">
        <f xml:space="preserve"> Debt!AI$105</f>
        <v>1715.9515436530589</v>
      </c>
      <c r="AJ70" s="248">
        <f xml:space="preserve"> Debt!AJ$105</f>
        <v>1754.8670334234093</v>
      </c>
      <c r="AK70" s="248">
        <f xml:space="preserve"> Debt!AK$105</f>
        <v>1776.5820923330739</v>
      </c>
      <c r="AL70" s="248">
        <f xml:space="preserve"> Debt!AL$105</f>
        <v>1799.2445195196929</v>
      </c>
      <c r="AM70" s="248">
        <f xml:space="preserve"> Debt!AM$105</f>
        <v>1827.7966318325864</v>
      </c>
      <c r="AN70" s="248">
        <f xml:space="preserve"> Debt!AN$105</f>
        <v>1861.423365287146</v>
      </c>
      <c r="AO70" s="248">
        <f xml:space="preserve"> Debt!AO$105</f>
        <v>1890.6780019866364</v>
      </c>
      <c r="AP70" s="248">
        <f xml:space="preserve"> Debt!AP$105</f>
        <v>1916.4711512272042</v>
      </c>
      <c r="AQ70" s="248">
        <f xml:space="preserve"> Debt!AQ$105</f>
        <v>1946.9659912769705</v>
      </c>
      <c r="AR70" s="248">
        <f xml:space="preserve"> Debt!AR$105</f>
        <v>1984.5296040587418</v>
      </c>
      <c r="AS70" s="248">
        <f xml:space="preserve"> Debt!AS$105</f>
        <v>2012.4689765896344</v>
      </c>
      <c r="AT70" s="248">
        <f xml:space="preserve"> Debt!AT$105</f>
        <v>2041.5689801215797</v>
      </c>
      <c r="AU70" s="248">
        <f xml:space="preserve"> Debt!AU$105</f>
        <v>2074.0976888603782</v>
      </c>
      <c r="AV70" s="248">
        <f xml:space="preserve"> Debt!AV$105</f>
        <v>2110.9240098763794</v>
      </c>
      <c r="AW70" s="248">
        <f xml:space="preserve"> Debt!AW$105</f>
        <v>2142.3185730519108</v>
      </c>
      <c r="AX70" s="248">
        <f xml:space="preserve"> Debt!AX$105</f>
        <v>2174.961052902971</v>
      </c>
      <c r="AY70" s="248">
        <f xml:space="preserve"> Debt!AY$105</f>
        <v>2209.6600676626122</v>
      </c>
      <c r="AZ70" s="248">
        <f xml:space="preserve"> Debt!AZ$105</f>
        <v>2245.7092973359595</v>
      </c>
      <c r="BA70" s="248">
        <f xml:space="preserve"> Debt!BA$105</f>
        <v>0</v>
      </c>
      <c r="BB70" s="248">
        <f xml:space="preserve"> Debt!BB$105</f>
        <v>0</v>
      </c>
      <c r="BC70" s="248">
        <f xml:space="preserve"> Debt!BC$105</f>
        <v>0</v>
      </c>
      <c r="BD70" s="248">
        <f xml:space="preserve"> Debt!BD$105</f>
        <v>0</v>
      </c>
      <c r="BE70" s="248">
        <f xml:space="preserve"> Debt!BE$105</f>
        <v>0</v>
      </c>
      <c r="BF70" s="248">
        <f xml:space="preserve"> Debt!BF$105</f>
        <v>0</v>
      </c>
      <c r="BG70" s="248">
        <f xml:space="preserve"> Debt!BG$105</f>
        <v>0</v>
      </c>
      <c r="BH70" s="248">
        <f xml:space="preserve"> Debt!BH$105</f>
        <v>0</v>
      </c>
      <c r="BI70" s="248">
        <f xml:space="preserve"> Debt!BI$105</f>
        <v>0</v>
      </c>
      <c r="BJ70" s="248">
        <f xml:space="preserve"> Debt!BJ$105</f>
        <v>0</v>
      </c>
      <c r="BK70" s="248">
        <f xml:space="preserve"> Debt!BK$105</f>
        <v>0</v>
      </c>
      <c r="BL70" s="248">
        <f xml:space="preserve"> Debt!BL$105</f>
        <v>0</v>
      </c>
      <c r="BM70" s="248">
        <f xml:space="preserve"> Debt!BM$105</f>
        <v>0</v>
      </c>
      <c r="BN70" s="248">
        <f xml:space="preserve"> Debt!BN$105</f>
        <v>0</v>
      </c>
      <c r="BO70" s="248">
        <f xml:space="preserve"> Debt!BO$105</f>
        <v>0</v>
      </c>
      <c r="BP70" s="248">
        <f xml:space="preserve"> Debt!BP$105</f>
        <v>0</v>
      </c>
      <c r="BQ70" s="248">
        <f xml:space="preserve"> Debt!BQ$105</f>
        <v>0</v>
      </c>
      <c r="BR70" s="248">
        <f xml:space="preserve"> Debt!BR$105</f>
        <v>0</v>
      </c>
      <c r="BS70" s="248">
        <f xml:space="preserve"> Debt!BS$105</f>
        <v>0</v>
      </c>
      <c r="BT70" s="248">
        <f xml:space="preserve"> Debt!BT$105</f>
        <v>0</v>
      </c>
      <c r="BU70" s="248">
        <f xml:space="preserve"> Debt!BU$105</f>
        <v>0</v>
      </c>
      <c r="BV70" s="248">
        <f xml:space="preserve"> Debt!BV$105</f>
        <v>0</v>
      </c>
      <c r="BW70" s="248">
        <f xml:space="preserve"> Debt!BW$105</f>
        <v>0</v>
      </c>
      <c r="BX70" s="248">
        <f xml:space="preserve"> Debt!BX$105</f>
        <v>0</v>
      </c>
      <c r="BY70" s="248">
        <f xml:space="preserve"> Debt!BY$105</f>
        <v>0</v>
      </c>
      <c r="BZ70" s="248">
        <f xml:space="preserve"> Debt!BZ$105</f>
        <v>0</v>
      </c>
      <c r="CA70" s="248">
        <f xml:space="preserve"> Debt!CA$105</f>
        <v>0</v>
      </c>
      <c r="CB70" s="248">
        <f xml:space="preserve"> Debt!CB$105</f>
        <v>0</v>
      </c>
      <c r="CC70" s="248">
        <f xml:space="preserve"> Debt!CC$105</f>
        <v>0</v>
      </c>
      <c r="CD70" s="248">
        <f xml:space="preserve"> Debt!CD$105</f>
        <v>0</v>
      </c>
      <c r="CE70" s="248">
        <f xml:space="preserve"> Debt!CE$105</f>
        <v>0</v>
      </c>
      <c r="CF70" s="248">
        <f xml:space="preserve"> Debt!CF$105</f>
        <v>0</v>
      </c>
      <c r="CG70" s="248">
        <f xml:space="preserve"> Debt!CG$105</f>
        <v>0</v>
      </c>
      <c r="CH70" s="248">
        <f xml:space="preserve"> Debt!CH$105</f>
        <v>0</v>
      </c>
      <c r="CI70" s="248">
        <f xml:space="preserve"> Debt!CI$105</f>
        <v>0</v>
      </c>
      <c r="CJ70" s="248">
        <f xml:space="preserve"> Debt!CJ$105</f>
        <v>0</v>
      </c>
      <c r="CK70" s="248">
        <f xml:space="preserve"> Debt!CK$105</f>
        <v>0</v>
      </c>
      <c r="CL70" s="248">
        <f xml:space="preserve"> Debt!CL$105</f>
        <v>0</v>
      </c>
      <c r="CM70" s="248">
        <f xml:space="preserve"> Debt!CM$105</f>
        <v>0</v>
      </c>
      <c r="CN70" s="248">
        <f xml:space="preserve"> Debt!CN$105</f>
        <v>0</v>
      </c>
      <c r="CO70" s="248">
        <f xml:space="preserve"> Debt!CO$105</f>
        <v>0</v>
      </c>
      <c r="CP70" s="248">
        <f xml:space="preserve"> Debt!CP$105</f>
        <v>0</v>
      </c>
      <c r="CQ70" s="248">
        <f xml:space="preserve"> Debt!CQ$105</f>
        <v>0</v>
      </c>
      <c r="CR70" s="248">
        <f xml:space="preserve"> Debt!CR$105</f>
        <v>0</v>
      </c>
      <c r="CS70" s="248">
        <f xml:space="preserve"> Debt!CS$105</f>
        <v>0</v>
      </c>
      <c r="CT70" s="248">
        <f xml:space="preserve"> Debt!CT$105</f>
        <v>0</v>
      </c>
      <c r="CU70" s="248">
        <f xml:space="preserve"> Debt!CU$105</f>
        <v>0</v>
      </c>
      <c r="CV70" s="248">
        <f xml:space="preserve"> Debt!CV$105</f>
        <v>0</v>
      </c>
      <c r="CW70" s="248">
        <f xml:space="preserve"> Debt!CW$105</f>
        <v>0</v>
      </c>
      <c r="CX70" s="248">
        <f xml:space="preserve"> Debt!CX$105</f>
        <v>0</v>
      </c>
      <c r="CY70" s="248">
        <f xml:space="preserve"> Debt!CY$105</f>
        <v>0</v>
      </c>
      <c r="CZ70" s="248">
        <f xml:space="preserve"> Debt!CZ$105</f>
        <v>0</v>
      </c>
      <c r="DA70" s="248">
        <f xml:space="preserve"> Debt!DA$105</f>
        <v>0</v>
      </c>
      <c r="DB70" s="248">
        <f xml:space="preserve"> Debt!DB$105</f>
        <v>0</v>
      </c>
      <c r="DC70" s="248">
        <f xml:space="preserve"> Debt!DC$105</f>
        <v>0</v>
      </c>
      <c r="DD70" s="248">
        <f xml:space="preserve"> Debt!DD$105</f>
        <v>0</v>
      </c>
      <c r="DE70" s="248">
        <f xml:space="preserve"> Debt!DE$105</f>
        <v>0</v>
      </c>
      <c r="DF70" s="248">
        <f xml:space="preserve"> Debt!DF$105</f>
        <v>0</v>
      </c>
      <c r="DG70" s="248">
        <f xml:space="preserve"> Debt!DG$105</f>
        <v>0</v>
      </c>
      <c r="DH70" s="248">
        <f xml:space="preserve"> Debt!DH$105</f>
        <v>0</v>
      </c>
      <c r="DI70" s="248">
        <f xml:space="preserve"> Debt!DI$105</f>
        <v>0</v>
      </c>
      <c r="DJ70" s="248">
        <f xml:space="preserve"> Debt!DJ$105</f>
        <v>0</v>
      </c>
      <c r="DK70" s="248">
        <f xml:space="preserve"> Debt!DK$105</f>
        <v>0</v>
      </c>
      <c r="DL70" s="248">
        <f xml:space="preserve"> Debt!DL$105</f>
        <v>0</v>
      </c>
      <c r="DM70" s="248">
        <f xml:space="preserve"> Debt!DM$105</f>
        <v>0</v>
      </c>
      <c r="DN70" s="248">
        <f xml:space="preserve"> Debt!DN$105</f>
        <v>0</v>
      </c>
      <c r="DO70" s="248">
        <f xml:space="preserve"> Debt!DO$105</f>
        <v>0</v>
      </c>
      <c r="DP70" s="248">
        <f xml:space="preserve"> Debt!DP$105</f>
        <v>0</v>
      </c>
      <c r="DQ70" s="248">
        <f xml:space="preserve"> Debt!DQ$105</f>
        <v>0</v>
      </c>
      <c r="DR70" s="248">
        <f xml:space="preserve"> Debt!DR$105</f>
        <v>0</v>
      </c>
      <c r="DS70" s="248">
        <f xml:space="preserve"> Debt!DS$105</f>
        <v>0</v>
      </c>
      <c r="DT70" s="248">
        <f xml:space="preserve"> Debt!DT$105</f>
        <v>0</v>
      </c>
      <c r="DU70" s="248">
        <f xml:space="preserve"> Debt!DU$105</f>
        <v>0</v>
      </c>
      <c r="DV70" s="248">
        <f xml:space="preserve"> Debt!DV$105</f>
        <v>0</v>
      </c>
      <c r="DW70" s="248">
        <f xml:space="preserve"> Debt!DW$105</f>
        <v>0</v>
      </c>
      <c r="DX70" s="248">
        <f xml:space="preserve"> Debt!DX$105</f>
        <v>0</v>
      </c>
      <c r="DY70" s="248">
        <f xml:space="preserve"> Debt!DY$105</f>
        <v>0</v>
      </c>
      <c r="DZ70" s="248">
        <f xml:space="preserve"> Debt!DZ$105</f>
        <v>0</v>
      </c>
      <c r="EA70" s="248">
        <f xml:space="preserve"> Debt!EA$105</f>
        <v>0</v>
      </c>
      <c r="EB70" s="248">
        <f xml:space="preserve"> Debt!EB$105</f>
        <v>0</v>
      </c>
      <c r="EC70" s="248">
        <f xml:space="preserve"> Debt!EC$105</f>
        <v>0</v>
      </c>
      <c r="ED70" s="248">
        <f xml:space="preserve"> Debt!ED$105</f>
        <v>0</v>
      </c>
      <c r="EE70" s="248">
        <f xml:space="preserve"> Debt!EE$105</f>
        <v>0</v>
      </c>
      <c r="EF70" s="248">
        <f xml:space="preserve"> Debt!EF$105</f>
        <v>0</v>
      </c>
      <c r="EG70" s="248">
        <f xml:space="preserve"> Debt!EG$105</f>
        <v>0</v>
      </c>
      <c r="EH70" s="248">
        <f xml:space="preserve"> Debt!EH$105</f>
        <v>0</v>
      </c>
      <c r="EI70" s="248">
        <f xml:space="preserve"> Debt!EI$105</f>
        <v>0</v>
      </c>
      <c r="EJ70" s="248">
        <f xml:space="preserve"> Debt!EJ$105</f>
        <v>0</v>
      </c>
      <c r="EK70" s="248">
        <f xml:space="preserve"> Debt!EK$105</f>
        <v>0</v>
      </c>
      <c r="EL70" s="248">
        <f xml:space="preserve"> Debt!EL$105</f>
        <v>0</v>
      </c>
      <c r="EM70" s="248">
        <f xml:space="preserve"> Debt!EM$105</f>
        <v>0</v>
      </c>
      <c r="EN70" s="248">
        <f xml:space="preserve"> Debt!EN$105</f>
        <v>0</v>
      </c>
      <c r="EO70" s="248">
        <f xml:space="preserve"> Debt!EO$105</f>
        <v>0</v>
      </c>
      <c r="EP70" s="248">
        <f xml:space="preserve"> Debt!EP$105</f>
        <v>0</v>
      </c>
      <c r="EQ70" s="248">
        <f xml:space="preserve"> Debt!EQ$105</f>
        <v>0</v>
      </c>
      <c r="ER70" s="248">
        <f xml:space="preserve"> Debt!ER$105</f>
        <v>0</v>
      </c>
      <c r="ES70" s="248">
        <f xml:space="preserve"> Debt!ES$105</f>
        <v>0</v>
      </c>
      <c r="ET70" s="248">
        <f xml:space="preserve"> Debt!ET$105</f>
        <v>0</v>
      </c>
      <c r="EU70" s="248">
        <f xml:space="preserve"> Debt!EU$105</f>
        <v>0</v>
      </c>
      <c r="EV70" s="248">
        <f xml:space="preserve"> Debt!EV$105</f>
        <v>0</v>
      </c>
      <c r="EW70" s="248">
        <f xml:space="preserve"> Debt!EW$105</f>
        <v>0</v>
      </c>
      <c r="EX70" s="248">
        <f xml:space="preserve"> Debt!EX$105</f>
        <v>0</v>
      </c>
      <c r="EY70" s="248">
        <f xml:space="preserve"> Debt!EY$105</f>
        <v>0</v>
      </c>
      <c r="EZ70" s="248">
        <f xml:space="preserve"> Debt!EZ$105</f>
        <v>0</v>
      </c>
      <c r="FA70" s="248">
        <f xml:space="preserve"> Debt!FA$105</f>
        <v>0</v>
      </c>
      <c r="FB70" s="248">
        <f xml:space="preserve"> Debt!FB$105</f>
        <v>0</v>
      </c>
      <c r="FC70" s="248">
        <f xml:space="preserve"> Debt!FC$105</f>
        <v>0</v>
      </c>
      <c r="FD70" s="248">
        <f xml:space="preserve"> Debt!FD$105</f>
        <v>0</v>
      </c>
      <c r="FE70" s="248">
        <f xml:space="preserve"> Debt!FE$105</f>
        <v>0</v>
      </c>
      <c r="FF70" s="248">
        <f xml:space="preserve"> Debt!FF$105</f>
        <v>0</v>
      </c>
      <c r="FG70" s="248">
        <f xml:space="preserve"> Debt!FG$105</f>
        <v>0</v>
      </c>
      <c r="FH70" s="248">
        <f xml:space="preserve"> Debt!FH$105</f>
        <v>0</v>
      </c>
      <c r="FI70" s="248">
        <f xml:space="preserve"> Debt!FI$105</f>
        <v>0</v>
      </c>
      <c r="FJ70" s="248">
        <f xml:space="preserve"> Debt!FJ$105</f>
        <v>0</v>
      </c>
      <c r="FK70" s="248">
        <f xml:space="preserve"> Debt!FK$105</f>
        <v>0</v>
      </c>
      <c r="FL70" s="248">
        <f xml:space="preserve"> Debt!FL$105</f>
        <v>0</v>
      </c>
      <c r="FM70" s="248">
        <f xml:space="preserve"> Debt!FM$105</f>
        <v>0</v>
      </c>
      <c r="FN70" s="248">
        <f xml:space="preserve"> Debt!FN$105</f>
        <v>0</v>
      </c>
      <c r="FO70" s="248">
        <f xml:space="preserve"> Debt!FO$105</f>
        <v>0</v>
      </c>
      <c r="FP70" s="248">
        <f xml:space="preserve"> Debt!FP$105</f>
        <v>0</v>
      </c>
      <c r="FQ70" s="248">
        <f xml:space="preserve"> Debt!FQ$105</f>
        <v>0</v>
      </c>
      <c r="FR70" s="248">
        <f xml:space="preserve"> Debt!FR$105</f>
        <v>0</v>
      </c>
      <c r="FS70" s="248">
        <f xml:space="preserve"> Debt!FS$105</f>
        <v>0</v>
      </c>
      <c r="FT70" s="248">
        <f xml:space="preserve"> Debt!FT$105</f>
        <v>0</v>
      </c>
      <c r="FU70" s="248">
        <f xml:space="preserve"> Debt!FU$105</f>
        <v>0</v>
      </c>
      <c r="FV70" s="248">
        <f xml:space="preserve"> Debt!FV$105</f>
        <v>0</v>
      </c>
      <c r="FW70" s="248">
        <f xml:space="preserve"> Debt!FW$105</f>
        <v>0</v>
      </c>
      <c r="FX70" s="248">
        <f xml:space="preserve"> Debt!FX$105</f>
        <v>0</v>
      </c>
      <c r="FY70" s="248">
        <f xml:space="preserve"> Debt!FY$105</f>
        <v>0</v>
      </c>
      <c r="FZ70" s="248">
        <f xml:space="preserve"> Debt!FZ$105</f>
        <v>0</v>
      </c>
      <c r="GA70" s="248">
        <f xml:space="preserve"> Debt!GA$105</f>
        <v>0</v>
      </c>
      <c r="GB70" s="248">
        <f xml:space="preserve"> Debt!GB$105</f>
        <v>0</v>
      </c>
      <c r="GC70" s="248">
        <f xml:space="preserve"> Debt!GC$105</f>
        <v>0</v>
      </c>
      <c r="GD70" s="248">
        <f xml:space="preserve"> Debt!GD$105</f>
        <v>0</v>
      </c>
      <c r="GE70" s="248">
        <f xml:space="preserve"> Debt!GE$105</f>
        <v>0</v>
      </c>
      <c r="GF70" s="248">
        <f xml:space="preserve"> Debt!GF$105</f>
        <v>0</v>
      </c>
      <c r="GG70" s="248">
        <f xml:space="preserve"> Debt!GG$105</f>
        <v>0</v>
      </c>
      <c r="GH70" s="248">
        <f xml:space="preserve"> Debt!GH$105</f>
        <v>0</v>
      </c>
      <c r="GI70" s="248">
        <f xml:space="preserve"> Debt!GI$105</f>
        <v>0</v>
      </c>
      <c r="GJ70" s="248">
        <f xml:space="preserve"> Debt!GJ$105</f>
        <v>0</v>
      </c>
    </row>
    <row r="71" spans="1:192" x14ac:dyDescent="0.35">
      <c r="E71" s="248" t="str">
        <f xml:space="preserve"> Debt!E$133</f>
        <v>Senior debt interest POS</v>
      </c>
      <c r="F71" s="248">
        <f xml:space="preserve"> Debt!F$133</f>
        <v>0</v>
      </c>
      <c r="G71" s="248" t="str">
        <f xml:space="preserve"> Debt!G$133</f>
        <v>$ 000s</v>
      </c>
      <c r="H71" s="248">
        <f xml:space="preserve"> Debt!H$133</f>
        <v>23951.863062101282</v>
      </c>
      <c r="I71" s="248">
        <f xml:space="preserve"> Debt!I$133</f>
        <v>0</v>
      </c>
      <c r="J71" s="248">
        <f xml:space="preserve"> Debt!J$133</f>
        <v>0</v>
      </c>
      <c r="K71" s="248">
        <f xml:space="preserve"> Debt!K$133</f>
        <v>0</v>
      </c>
      <c r="L71" s="248">
        <f xml:space="preserve"> Debt!L$133</f>
        <v>0</v>
      </c>
      <c r="M71" s="248">
        <f xml:space="preserve"> Debt!M$133</f>
        <v>1055.0477649906447</v>
      </c>
      <c r="N71" s="248">
        <f xml:space="preserve"> Debt!N$133</f>
        <v>1047.4014285690321</v>
      </c>
      <c r="O71" s="248">
        <f xml:space="preserve"> Debt!O$133</f>
        <v>1028.0658807664831</v>
      </c>
      <c r="P71" s="248">
        <f xml:space="preserve"> Debt!P$133</f>
        <v>986.49308545769634</v>
      </c>
      <c r="Q71" s="248">
        <f xml:space="preserve"> Debt!Q$133</f>
        <v>977.33084812078141</v>
      </c>
      <c r="R71" s="248">
        <f xml:space="preserve"> Debt!R$133</f>
        <v>967.61364483290163</v>
      </c>
      <c r="S71" s="248">
        <f xml:space="preserve"> Debt!S$133</f>
        <v>946.9652557429207</v>
      </c>
      <c r="T71" s="248">
        <f xml:space="preserve"> Debt!T$133</f>
        <v>905.81557410360278</v>
      </c>
      <c r="U71" s="248">
        <f xml:space="preserve"> Debt!U$133</f>
        <v>894.42065188991364</v>
      </c>
      <c r="V71" s="248">
        <f xml:space="preserve"> Debt!V$133</f>
        <v>882.38654387945144</v>
      </c>
      <c r="W71" s="248">
        <f xml:space="preserve"> Debt!W$133</f>
        <v>860.28345265306018</v>
      </c>
      <c r="X71" s="248">
        <f xml:space="preserve"> Debt!X$133</f>
        <v>828.71703943637885</v>
      </c>
      <c r="Y71" s="248">
        <f xml:space="preserve"> Debt!Y$133</f>
        <v>806.04411177674115</v>
      </c>
      <c r="Z71" s="248">
        <f xml:space="preserve"> Debt!Z$133</f>
        <v>791.56792153496451</v>
      </c>
      <c r="AA71" s="248">
        <f xml:space="preserve"> Debt!AA$133</f>
        <v>768.06748379522082</v>
      </c>
      <c r="AB71" s="248">
        <f xml:space="preserve"> Debt!AB$133</f>
        <v>728.01488457509345</v>
      </c>
      <c r="AC71" s="248">
        <f xml:space="preserve"> Debt!AC$133</f>
        <v>711.84145372085459</v>
      </c>
      <c r="AD71" s="248">
        <f xml:space="preserve"> Debt!AD$133</f>
        <v>694.81333444196616</v>
      </c>
      <c r="AE71" s="248">
        <f xml:space="preserve"> Debt!AE$133</f>
        <v>669.7453186424176</v>
      </c>
      <c r="AF71" s="248">
        <f xml:space="preserve"> Debt!AF$133</f>
        <v>630.2672391605555</v>
      </c>
      <c r="AG71" s="248">
        <f xml:space="preserve"> Debt!AG$133</f>
        <v>611.36881359733593</v>
      </c>
      <c r="AH71" s="248">
        <f xml:space="preserve"> Debt!AH$133</f>
        <v>591.62074308166291</v>
      </c>
      <c r="AI71" s="248">
        <f xml:space="preserve"> Debt!AI$133</f>
        <v>564.83674347647161</v>
      </c>
      <c r="AJ71" s="248">
        <f xml:space="preserve"> Debt!AJ$133</f>
        <v>525.92125370612132</v>
      </c>
      <c r="AK71" s="248">
        <f xml:space="preserve"> Debt!AK$133</f>
        <v>504.20619479645654</v>
      </c>
      <c r="AL71" s="248">
        <f xml:space="preserve"> Debt!AL$133</f>
        <v>481.54376760983757</v>
      </c>
      <c r="AM71" s="248">
        <f xml:space="preserve"> Debt!AM$133</f>
        <v>452.99165529694415</v>
      </c>
      <c r="AN71" s="248">
        <f xml:space="preserve"> Debt!AN$133</f>
        <v>419.3649218423846</v>
      </c>
      <c r="AO71" s="248">
        <f xml:space="preserve"> Debt!AO$133</f>
        <v>390.11028514289399</v>
      </c>
      <c r="AP71" s="248">
        <f xml:space="preserve"> Debt!AP$133</f>
        <v>364.31713590232624</v>
      </c>
      <c r="AQ71" s="248">
        <f xml:space="preserve"> Debt!AQ$133</f>
        <v>333.82229585255999</v>
      </c>
      <c r="AR71" s="248">
        <f xml:space="preserve"> Debt!AR$133</f>
        <v>296.25868307078872</v>
      </c>
      <c r="AS71" s="248">
        <f xml:space="preserve"> Debt!AS$133</f>
        <v>268.31931053989609</v>
      </c>
      <c r="AT71" s="248">
        <f xml:space="preserve"> Debt!AT$133</f>
        <v>239.21930700795079</v>
      </c>
      <c r="AU71" s="248">
        <f xml:space="preserve"> Debt!AU$133</f>
        <v>206.69059826915239</v>
      </c>
      <c r="AV71" s="248">
        <f xml:space="preserve"> Debt!AV$133</f>
        <v>169.86427725315113</v>
      </c>
      <c r="AW71" s="248">
        <f xml:space="preserve"> Debt!AW$133</f>
        <v>138.46971407761995</v>
      </c>
      <c r="AX71" s="248">
        <f xml:space="preserve"> Debt!AX$133</f>
        <v>105.82723422655955</v>
      </c>
      <c r="AY71" s="248">
        <f xml:space="preserve"> Debt!AY$133</f>
        <v>71.128219466918253</v>
      </c>
      <c r="AZ71" s="248">
        <f xml:space="preserve"> Debt!AZ$133</f>
        <v>35.078989793571104</v>
      </c>
      <c r="BA71" s="248">
        <f xml:space="preserve"> Debt!BA$133</f>
        <v>-3.8788805341027913E-13</v>
      </c>
      <c r="BB71" s="248">
        <f xml:space="preserve"> Debt!BB$133</f>
        <v>-3.9220578401000246E-13</v>
      </c>
      <c r="BC71" s="248">
        <f xml:space="preserve"> Debt!BC$133</f>
        <v>-3.9226351873367101E-13</v>
      </c>
      <c r="BD71" s="248">
        <f xml:space="preserve"> Debt!BD$133</f>
        <v>-3.8808916997368214E-13</v>
      </c>
      <c r="BE71" s="248">
        <f xml:space="preserve"> Debt!BE$133</f>
        <v>-3.88138828384399E-13</v>
      </c>
      <c r="BF71" s="248">
        <f xml:space="preserve"> Debt!BF$133</f>
        <v>-3.9245052903424952E-13</v>
      </c>
      <c r="BG71" s="248">
        <f xml:space="preserve"> Debt!BG$133</f>
        <v>-3.9251328416867184E-13</v>
      </c>
      <c r="BH71" s="248">
        <f xml:space="preserve"> Debt!BH$133</f>
        <v>-3.840687895717565E-13</v>
      </c>
      <c r="BI71" s="248">
        <f xml:space="preserve"> Debt!BI$133</f>
        <v>-3.8839332773932252E-13</v>
      </c>
      <c r="BJ71" s="248">
        <f xml:space="preserve"> Debt!BJ$133</f>
        <v>-3.9272037611226558E-13</v>
      </c>
      <c r="BK71" s="248">
        <f xml:space="preserve"> Debt!BK$133</f>
        <v>-3.9278815165744162E-13</v>
      </c>
      <c r="BL71" s="248">
        <f xml:space="preserve"> Debt!BL$133</f>
        <v>-3.8434136513387781E-13</v>
      </c>
      <c r="BM71" s="248">
        <f xml:space="preserve"> Debt!BM$133</f>
        <v>-3.8869376112415922E-13</v>
      </c>
      <c r="BN71" s="248">
        <f xml:space="preserve"> Debt!BN$133</f>
        <v>-3.9303038647631185E-13</v>
      </c>
      <c r="BO71" s="248">
        <f xml:space="preserve"> Debt!BO$133</f>
        <v>-3.9311322325374935E-13</v>
      </c>
      <c r="BP71" s="248">
        <f xml:space="preserve"> Debt!BP$133</f>
        <v>-3.8461885196738878E-13</v>
      </c>
      <c r="BQ71" s="248">
        <f xml:space="preserve"> Debt!BQ$133</f>
        <v>-3.8893584587640366E-13</v>
      </c>
      <c r="BR71" s="248">
        <f xml:space="preserve"> Debt!BR$133</f>
        <v>-3.9326634578173977E-13</v>
      </c>
      <c r="BS71" s="248">
        <f xml:space="preserve"> Debt!BS$133</f>
        <v>-3.9331529478658922E-13</v>
      </c>
      <c r="BT71" s="248">
        <f xml:space="preserve"> Debt!BT$133</f>
        <v>-3.8909102840989364E-13</v>
      </c>
      <c r="BU71" s="248">
        <f xml:space="preserve"> Debt!BU$133</f>
        <v>-3.8916427456570092E-13</v>
      </c>
      <c r="BV71" s="248">
        <f xml:space="preserve"> Debt!BV$133</f>
        <v>-3.934997948817909E-13</v>
      </c>
      <c r="BW71" s="248">
        <f xml:space="preserve"> Debt!BW$133</f>
        <v>-3.935914173780475E-13</v>
      </c>
      <c r="BX71" s="248">
        <f xml:space="preserve"> Debt!BX$133</f>
        <v>-3.8511857383127792E-13</v>
      </c>
      <c r="BY71" s="248">
        <f xml:space="preserve"> Debt!BY$133</f>
        <v>-3.8948208839428843E-13</v>
      </c>
      <c r="BZ71" s="248">
        <f xml:space="preserve"> Debt!BZ$133</f>
        <v>-3.9383365219691768E-13</v>
      </c>
      <c r="CA71" s="248">
        <f xml:space="preserve"> Debt!CA$133</f>
        <v>-3.939039379474707E-13</v>
      </c>
      <c r="CB71" s="248">
        <f xml:space="preserve"> Debt!CB$133</f>
        <v>-3.8542184483958401E-13</v>
      </c>
      <c r="CC71" s="248">
        <f xml:space="preserve"> Debt!CC$133</f>
        <v>-3.8977134863671379E-13</v>
      </c>
      <c r="CD71" s="248">
        <f xml:space="preserve"> Debt!CD$133</f>
        <v>-3.9411730540450676E-13</v>
      </c>
      <c r="CE71" s="248">
        <f xml:space="preserve"> Debt!CE$133</f>
        <v>-3.9419135646312501E-13</v>
      </c>
      <c r="CF71" s="248">
        <f xml:space="preserve"> Debt!CF$133</f>
        <v>-3.8568214222323154E-13</v>
      </c>
      <c r="CG71" s="248">
        <f xml:space="preserve"> Debt!CG$133</f>
        <v>-3.9002584799163741E-13</v>
      </c>
      <c r="CH71" s="248">
        <f xml:space="preserve"> Debt!CH$133</f>
        <v>-3.943733463529498E-13</v>
      </c>
      <c r="CI71" s="248">
        <f xml:space="preserve"> Debt!CI$133</f>
        <v>-3.9443359128199519E-13</v>
      </c>
      <c r="CJ71" s="248">
        <f xml:space="preserve"> Debt!CJ$133</f>
        <v>-3.9019344512780668E-13</v>
      </c>
      <c r="CK71" s="248">
        <f xml:space="preserve"> Debt!CK$133</f>
        <v>-3.902728985849535E-13</v>
      </c>
      <c r="CL71" s="248">
        <f xml:space="preserve"> Debt!CL$133</f>
        <v>-3.9461558117181988E-13</v>
      </c>
      <c r="CM71" s="248">
        <f xml:space="preserve"> Debt!CM$133</f>
        <v>-3.9468335671699607E-13</v>
      </c>
      <c r="CN71" s="248">
        <f xml:space="preserve"> Debt!CN$133</f>
        <v>-3.8618677535851019E-13</v>
      </c>
      <c r="CO71" s="248">
        <f xml:space="preserve"> Debt!CO$133</f>
        <v>-3.9054726130416388E-13</v>
      </c>
      <c r="CP71" s="248">
        <f xml:space="preserve"> Debt!CP$133</f>
        <v>-3.948841731471475E-13</v>
      </c>
      <c r="CQ71" s="248">
        <f xml:space="preserve"> Debt!CQ$133</f>
        <v>-3.94967009924585E-13</v>
      </c>
      <c r="CR71" s="248">
        <f xml:space="preserve"> Debt!CR$133</f>
        <v>-3.8644216147076806E-13</v>
      </c>
      <c r="CS71" s="248">
        <f xml:space="preserve"> Debt!CS$133</f>
        <v>-3.9079927773855161E-13</v>
      </c>
      <c r="CT71" s="248">
        <f xml:space="preserve"> Debt!CT$133</f>
        <v>-3.9515025491709814E-13</v>
      </c>
      <c r="CU71" s="248">
        <f xml:space="preserve"> Debt!CU$133</f>
        <v>-3.951979488192592E-13</v>
      </c>
      <c r="CV71" s="248">
        <f xml:space="preserve"> Debt!CV$133</f>
        <v>-3.8667790249746751E-13</v>
      </c>
      <c r="CW71" s="248">
        <f xml:space="preserve"> Debt!CW$133</f>
        <v>-3.9104012103052815E-13</v>
      </c>
      <c r="CX71" s="248">
        <f xml:space="preserve"> Debt!CX$133</f>
        <v>-3.9541884689242586E-13</v>
      </c>
      <c r="CY71" s="248">
        <f xml:space="preserve"> Debt!CY$133</f>
        <v>-3.9549791836179793E-13</v>
      </c>
      <c r="CZ71" s="248">
        <f xml:space="preserve"> Debt!CZ$133</f>
        <v>-3.9128593016357618E-13</v>
      </c>
      <c r="DA71" s="248">
        <f xml:space="preserve"> Debt!DA$133</f>
        <v>-3.9137283238233074E-13</v>
      </c>
      <c r="DB71" s="248">
        <f xml:space="preserve"> Debt!DB$133</f>
        <v>-3.9572132664034147E-13</v>
      </c>
      <c r="DC71" s="248">
        <f xml:space="preserve"> Debt!DC$133</f>
        <v>-3.957752960559447E-13</v>
      </c>
      <c r="DD71" s="248">
        <f xml:space="preserve"> Debt!DD$133</f>
        <v>-3.872463821608108E-13</v>
      </c>
      <c r="DE71" s="248">
        <f xml:space="preserve"> Debt!DE$133</f>
        <v>-3.9160498545243169E-13</v>
      </c>
      <c r="DF71" s="248">
        <f xml:space="preserve"> Debt!DF$133</f>
        <v>-3.9597360228071914E-13</v>
      </c>
      <c r="DG71" s="248">
        <f xml:space="preserve"> Debt!DG$133</f>
        <v>-3.960627145715989E-13</v>
      </c>
      <c r="DH71" s="248">
        <f xml:space="preserve"> Debt!DH$133</f>
        <v>-3.8752878026571128E-13</v>
      </c>
      <c r="DI71" s="248">
        <f xml:space="preserve"> Debt!DI$133</f>
        <v>-3.9188679693324962E-13</v>
      </c>
      <c r="DJ71" s="248">
        <f xml:space="preserve"> Debt!DJ$133</f>
        <v>-3.96284867747454E-13</v>
      </c>
      <c r="DK71" s="248">
        <f xml:space="preserve"> Debt!DK$133</f>
        <v>-3.963601739087608E-13</v>
      </c>
      <c r="DL71" s="248">
        <f xml:space="preserve"> Debt!DL$133</f>
        <v>-3.8779030546720606E-13</v>
      </c>
      <c r="DM71" s="248">
        <f xml:space="preserve"> Debt!DM$133</f>
        <v>-3.9218598885781826E-13</v>
      </c>
      <c r="DN71" s="248">
        <f xml:space="preserve"> Debt!DN$133</f>
        <v>-3.9654592910665087E-13</v>
      </c>
      <c r="DO71" s="248">
        <f xml:space="preserve"> Debt!DO$133</f>
        <v>-3.9659487811150037E-13</v>
      </c>
      <c r="DP71" s="248">
        <f xml:space="preserve"> Debt!DP$133</f>
        <v>-3.9237469081854214E-13</v>
      </c>
      <c r="DQ71" s="248">
        <f xml:space="preserve"> Debt!DQ$133</f>
        <v>-3.9243055653059855E-13</v>
      </c>
      <c r="DR71" s="248">
        <f xml:space="preserve"> Debt!DR$133</f>
        <v>-3.9683460272499362E-13</v>
      </c>
      <c r="DS71" s="248">
        <f xml:space="preserve"> Debt!DS$133</f>
        <v>-3.9688857214059674E-13</v>
      </c>
      <c r="DT71" s="248">
        <f xml:space="preserve"> Debt!DT$133</f>
        <v>-3.8834773476992266E-13</v>
      </c>
      <c r="DU71" s="248">
        <f xml:space="preserve"> Debt!DU$133</f>
        <v>-3.9273223137570314E-13</v>
      </c>
      <c r="DV71" s="248">
        <f xml:space="preserve"> Debt!DV$133</f>
        <v>-3.9709942939225581E-13</v>
      </c>
      <c r="DW71" s="248">
        <f xml:space="preserve"> Debt!DW$133</f>
        <v>-3.9717348045087421E-13</v>
      </c>
      <c r="DX71" s="248">
        <f xml:space="preserve"> Debt!DX$133</f>
        <v>-3.8861785469634927E-13</v>
      </c>
      <c r="DY71" s="248">
        <f xml:space="preserve"> Debt!DY$133</f>
        <v>-3.9298052342928722E-13</v>
      </c>
      <c r="DZ71" s="248">
        <f xml:space="preserve"> Debt!DZ$133</f>
        <v>-3.9735170503263363E-13</v>
      </c>
      <c r="EA71" s="248">
        <f xml:space="preserve"> Debt!EA$133</f>
        <v>-3.9743454181007103E-13</v>
      </c>
      <c r="EB71" s="248">
        <f xml:space="preserve"> Debt!EB$133</f>
        <v>-3.8884131754457484E-13</v>
      </c>
      <c r="EC71" s="248">
        <f xml:space="preserve"> Debt!EC$133</f>
        <v>-3.9321764234045992E-13</v>
      </c>
      <c r="ED71" s="248">
        <f xml:space="preserve"> Debt!ED$133</f>
        <v>-3.9763033782946879E-13</v>
      </c>
      <c r="EE71" s="248">
        <f xml:space="preserve"> Debt!EE$133</f>
        <v>-3.9769685827195654E-13</v>
      </c>
      <c r="EF71" s="248">
        <f xml:space="preserve"> Debt!EF$133</f>
        <v>-3.9343986372841759E-13</v>
      </c>
      <c r="EG71" s="248">
        <f xml:space="preserve"> Debt!EG$133</f>
        <v>-3.9352428302663615E-13</v>
      </c>
      <c r="EH71" s="248">
        <f xml:space="preserve"> Debt!EH$133</f>
        <v>-3.9790269511286174E-13</v>
      </c>
      <c r="EI71" s="248">
        <f xml:space="preserve"> Debt!EI$133</f>
        <v>-3.9798051147954537E-13</v>
      </c>
      <c r="EJ71" s="248">
        <f xml:space="preserve"> Debt!EJ$133</f>
        <v>-3.893827852152754E-13</v>
      </c>
      <c r="EK71" s="248">
        <f xml:space="preserve"> Debt!EK$133</f>
        <v>-3.9379740428557849E-13</v>
      </c>
      <c r="EL71" s="248">
        <f xml:space="preserve"> Debt!EL$133</f>
        <v>-3.9820642996346579E-13</v>
      </c>
      <c r="EM71" s="248">
        <f xml:space="preserve"> Debt!EM$133</f>
        <v>-3.9825412386562686E-13</v>
      </c>
      <c r="EN71" s="248">
        <f xml:space="preserve"> Debt!EN$133</f>
        <v>-3.8964308259892277E-13</v>
      </c>
      <c r="EO71" s="248">
        <f xml:space="preserve"> Debt!EO$133</f>
        <v>-3.9402831589541165E-13</v>
      </c>
      <c r="EP71" s="248">
        <f xml:space="preserve"> Debt!EP$133</f>
        <v>-3.9841603211243642E-13</v>
      </c>
      <c r="EQ71" s="248">
        <f xml:space="preserve"> Debt!EQ$133</f>
        <v>-3.9849008317105477E-13</v>
      </c>
      <c r="ER71" s="248">
        <f xml:space="preserve"> Debt!ER$133</f>
        <v>-3.8989478525763847E-13</v>
      </c>
      <c r="ES71" s="248">
        <f xml:space="preserve"> Debt!ES$133</f>
        <v>-3.9431385175703332E-13</v>
      </c>
      <c r="ET71" s="248">
        <f xml:space="preserve"> Debt!ET$133</f>
        <v>-3.98732317989925E-13</v>
      </c>
      <c r="EU71" s="248">
        <f xml:space="preserve"> Debt!EU$133</f>
        <v>-3.9881264456198552E-13</v>
      </c>
      <c r="EV71" s="248">
        <f xml:space="preserve"> Debt!EV$133</f>
        <v>-3.9452117562177592E-13</v>
      </c>
      <c r="EW71" s="248">
        <f xml:space="preserve"> Debt!EW$133</f>
        <v>-3.9457083403249268E-13</v>
      </c>
      <c r="EX71" s="248">
        <f xml:space="preserve"> Debt!EX$133</f>
        <v>-3.9898584873299117E-13</v>
      </c>
      <c r="EY71" s="248">
        <f xml:space="preserve"> Debt!EY$133</f>
        <v>-3.9906240999698645E-13</v>
      </c>
      <c r="EZ71" s="248">
        <f xml:space="preserve"> Debt!EZ$133</f>
        <v>-3.9045098674250767E-13</v>
      </c>
      <c r="FA71" s="248">
        <f xml:space="preserve"> Debt!FA$133</f>
        <v>-3.9484767967223896E-13</v>
      </c>
      <c r="FB71" s="248">
        <f xml:space="preserve"> Debt!FB$133</f>
        <v>-3.9926950194058004E-13</v>
      </c>
      <c r="FC71" s="248">
        <f xml:space="preserve"> Debt!FC$133</f>
        <v>-3.993259815615602E-13</v>
      </c>
      <c r="FD71" s="248">
        <f xml:space="preserve"> Debt!FD$133</f>
        <v>-3.9072356230462903E-13</v>
      </c>
      <c r="FE71" s="248">
        <f xml:space="preserve"> Debt!FE$133</f>
        <v>-3.9513569845439638E-13</v>
      </c>
      <c r="FF71" s="248">
        <f xml:space="preserve"> Debt!FF$133</f>
        <v>-3.9956319596967666E-13</v>
      </c>
      <c r="FG71" s="248">
        <f xml:space="preserve"> Debt!FG$133</f>
        <v>-3.9963348172022959E-13</v>
      </c>
      <c r="FH71" s="248">
        <f xml:space="preserve"> Debt!FH$133</f>
        <v>-3.9100104913814E-13</v>
      </c>
      <c r="FI71" s="248">
        <f xml:space="preserve"> Debt!FI$133</f>
        <v>-3.9539888803119543E-13</v>
      </c>
      <c r="FJ71" s="248">
        <f xml:space="preserve"> Debt!FJ$133</f>
        <v>-3.9983806345844644E-13</v>
      </c>
      <c r="FK71" s="248">
        <f xml:space="preserve"> Debt!FK$133</f>
        <v>-3.9989203287404962E-13</v>
      </c>
      <c r="FL71" s="248">
        <f xml:space="preserve"> Debt!FL$133</f>
        <v>-3.9562607526022475E-13</v>
      </c>
      <c r="FM71" s="248">
        <f xml:space="preserve"> Debt!FM$133</f>
        <v>-3.9568566535308495E-13</v>
      </c>
      <c r="FN71" s="248">
        <f xml:space="preserve"> Debt!FN$133</f>
        <v>-4.0012297176872387E-13</v>
      </c>
      <c r="FO71" s="248">
        <f xml:space="preserve"> Debt!FO$133</f>
        <v>-4.0020329834078438E-13</v>
      </c>
      <c r="FP71" s="248">
        <f xml:space="preserve"> Debt!FP$133</f>
        <v>-3.9159408515843105E-13</v>
      </c>
      <c r="FQ71" s="248">
        <f xml:space="preserve"> Debt!FQ$133</f>
        <v>-3.9601961816515538E-13</v>
      </c>
      <c r="FR71" s="248">
        <f xml:space="preserve"> Debt!FR$133</f>
        <v>-4.0044051274890084E-13</v>
      </c>
      <c r="FS71" s="248">
        <f xml:space="preserve"> Debt!FS$133</f>
        <v>-4.0051456380751919E-13</v>
      </c>
      <c r="FT71" s="248">
        <f xml:space="preserve"> Debt!FT$133</f>
        <v>-3.9189612834888984E-13</v>
      </c>
      <c r="FU71" s="248">
        <f xml:space="preserve"> Debt!FU$133</f>
        <v>-3.9631384424865249E-13</v>
      </c>
      <c r="FV71" s="248">
        <f xml:space="preserve"> Debt!FV$133</f>
        <v>-4.0073295167530881E-13</v>
      </c>
      <c r="FW71" s="248">
        <f xml:space="preserve"> Debt!FW$133</f>
        <v>-4.0078190068015827E-13</v>
      </c>
      <c r="FX71" s="248">
        <f xml:space="preserve"> Debt!FX$133</f>
        <v>-3.9214291973621583E-13</v>
      </c>
      <c r="FY71" s="248">
        <f xml:space="preserve"> Debt!FY$133</f>
        <v>-3.9658075820625523E-13</v>
      </c>
      <c r="FZ71" s="248">
        <f xml:space="preserve"> Debt!FZ$133</f>
        <v>-4.0099024772644035E-13</v>
      </c>
      <c r="GA71" s="248">
        <f xml:space="preserve"> Debt!GA$133</f>
        <v>-4.0107684981194328E-13</v>
      </c>
      <c r="GB71" s="248">
        <f xml:space="preserve"> Debt!GB$133</f>
        <v>-3.9676449432590742E-13</v>
      </c>
      <c r="GC71" s="248">
        <f xml:space="preserve"> Debt!GC$133</f>
        <v>-3.9685760384600152E-13</v>
      </c>
      <c r="GD71" s="248">
        <f xml:space="preserve"> Debt!GD$133</f>
        <v>-4.0130276829586371E-13</v>
      </c>
      <c r="GE71" s="248">
        <f xml:space="preserve"> Debt!GE$133</f>
        <v>-4.0136677853297442E-13</v>
      </c>
      <c r="GF71" s="248">
        <f xml:space="preserve"> Debt!GF$133</f>
        <v>-3.9270648812816945E-13</v>
      </c>
      <c r="GG71" s="248">
        <f xml:space="preserve"> Debt!GG$133</f>
        <v>-3.9711955196253262E-13</v>
      </c>
      <c r="GH71" s="248">
        <f xml:space="preserve"> Debt!GH$133</f>
        <v>-4.0157638068194505E-13</v>
      </c>
      <c r="GI71" s="248">
        <f xml:space="preserve"> Debt!GI$133</f>
        <v>-4.0166925828089008E-13</v>
      </c>
      <c r="GJ71" s="248">
        <f xml:space="preserve"> Debt!GJ$133</f>
        <v>-3.9301467040786521E-13</v>
      </c>
    </row>
    <row r="72" spans="1:192" x14ac:dyDescent="0.35">
      <c r="E72" s="12" t="s">
        <v>224</v>
      </c>
      <c r="G72" s="12" t="str">
        <f xml:space="preserve"> SMU</f>
        <v>$ 000s</v>
      </c>
      <c r="H72" s="12">
        <f xml:space="preserve"> SUM(J72:GJ72)</f>
        <v>91231.5314851812</v>
      </c>
      <c r="J72" s="12">
        <f t="shared" ref="J72:AO72" si="75">SUM(J70:J71)</f>
        <v>0</v>
      </c>
      <c r="K72" s="12">
        <f t="shared" si="75"/>
        <v>0</v>
      </c>
      <c r="L72" s="12">
        <f t="shared" si="75"/>
        <v>0</v>
      </c>
      <c r="M72" s="12">
        <f t="shared" si="75"/>
        <v>2280.7882871295305</v>
      </c>
      <c r="N72" s="12">
        <f t="shared" si="75"/>
        <v>2280.7882871295305</v>
      </c>
      <c r="O72" s="12">
        <f t="shared" si="75"/>
        <v>2280.7882871295305</v>
      </c>
      <c r="P72" s="12">
        <f t="shared" si="75"/>
        <v>2280.7882871295305</v>
      </c>
      <c r="Q72" s="12">
        <f t="shared" si="75"/>
        <v>2280.7882871295305</v>
      </c>
      <c r="R72" s="12">
        <f t="shared" si="75"/>
        <v>2280.7882871295305</v>
      </c>
      <c r="S72" s="12">
        <f t="shared" si="75"/>
        <v>2280.7882871295305</v>
      </c>
      <c r="T72" s="12">
        <f t="shared" si="75"/>
        <v>2280.7882871295305</v>
      </c>
      <c r="U72" s="12">
        <f t="shared" si="75"/>
        <v>2280.7882871295305</v>
      </c>
      <c r="V72" s="12">
        <f t="shared" si="75"/>
        <v>2280.7882871295305</v>
      </c>
      <c r="W72" s="12">
        <f t="shared" si="75"/>
        <v>2280.7882871295305</v>
      </c>
      <c r="X72" s="12">
        <f t="shared" si="75"/>
        <v>2280.7882871295305</v>
      </c>
      <c r="Y72" s="12">
        <f t="shared" si="75"/>
        <v>2280.7882871295305</v>
      </c>
      <c r="Z72" s="12">
        <f t="shared" si="75"/>
        <v>2280.7882871295305</v>
      </c>
      <c r="AA72" s="12">
        <f t="shared" si="75"/>
        <v>2280.7882871295305</v>
      </c>
      <c r="AB72" s="12">
        <f t="shared" si="75"/>
        <v>2280.7882871295305</v>
      </c>
      <c r="AC72" s="12">
        <f t="shared" si="75"/>
        <v>2280.7882871295305</v>
      </c>
      <c r="AD72" s="12">
        <f t="shared" si="75"/>
        <v>2280.7882871295305</v>
      </c>
      <c r="AE72" s="12">
        <f t="shared" si="75"/>
        <v>2280.7882871295305</v>
      </c>
      <c r="AF72" s="12">
        <f t="shared" si="75"/>
        <v>2280.7882871295305</v>
      </c>
      <c r="AG72" s="12">
        <f t="shared" si="75"/>
        <v>2280.7882871295305</v>
      </c>
      <c r="AH72" s="12">
        <f t="shared" si="75"/>
        <v>2280.7882871295305</v>
      </c>
      <c r="AI72" s="12">
        <f t="shared" si="75"/>
        <v>2280.7882871295305</v>
      </c>
      <c r="AJ72" s="12">
        <f t="shared" si="75"/>
        <v>2280.7882871295305</v>
      </c>
      <c r="AK72" s="12">
        <f t="shared" si="75"/>
        <v>2280.7882871295305</v>
      </c>
      <c r="AL72" s="12">
        <f t="shared" si="75"/>
        <v>2280.7882871295305</v>
      </c>
      <c r="AM72" s="12">
        <f t="shared" si="75"/>
        <v>2280.7882871295305</v>
      </c>
      <c r="AN72" s="12">
        <f t="shared" si="75"/>
        <v>2280.7882871295305</v>
      </c>
      <c r="AO72" s="12">
        <f t="shared" si="75"/>
        <v>2280.7882871295305</v>
      </c>
      <c r="AP72" s="12">
        <f t="shared" ref="AP72:BU72" si="76">SUM(AP70:AP71)</f>
        <v>2280.7882871295305</v>
      </c>
      <c r="AQ72" s="12">
        <f t="shared" si="76"/>
        <v>2280.7882871295305</v>
      </c>
      <c r="AR72" s="12">
        <f t="shared" si="76"/>
        <v>2280.7882871295305</v>
      </c>
      <c r="AS72" s="12">
        <f t="shared" si="76"/>
        <v>2280.7882871295305</v>
      </c>
      <c r="AT72" s="12">
        <f t="shared" si="76"/>
        <v>2280.7882871295305</v>
      </c>
      <c r="AU72" s="12">
        <f t="shared" si="76"/>
        <v>2280.7882871295305</v>
      </c>
      <c r="AV72" s="12">
        <f t="shared" si="76"/>
        <v>2280.7882871295305</v>
      </c>
      <c r="AW72" s="12">
        <f t="shared" si="76"/>
        <v>2280.7882871295305</v>
      </c>
      <c r="AX72" s="12">
        <f t="shared" si="76"/>
        <v>2280.7882871295305</v>
      </c>
      <c r="AY72" s="12">
        <f t="shared" si="76"/>
        <v>2280.7882871295305</v>
      </c>
      <c r="AZ72" s="12">
        <f t="shared" si="76"/>
        <v>2280.7882871295305</v>
      </c>
      <c r="BA72" s="12">
        <f t="shared" si="76"/>
        <v>-3.8788805341027913E-13</v>
      </c>
      <c r="BB72" s="12">
        <f t="shared" si="76"/>
        <v>-3.9220578401000246E-13</v>
      </c>
      <c r="BC72" s="12">
        <f t="shared" si="76"/>
        <v>-3.9226351873367101E-13</v>
      </c>
      <c r="BD72" s="12">
        <f t="shared" si="76"/>
        <v>-3.8808916997368214E-13</v>
      </c>
      <c r="BE72" s="12">
        <f t="shared" si="76"/>
        <v>-3.88138828384399E-13</v>
      </c>
      <c r="BF72" s="12">
        <f t="shared" si="76"/>
        <v>-3.9245052903424952E-13</v>
      </c>
      <c r="BG72" s="12">
        <f t="shared" si="76"/>
        <v>-3.9251328416867184E-13</v>
      </c>
      <c r="BH72" s="12">
        <f t="shared" si="76"/>
        <v>-3.840687895717565E-13</v>
      </c>
      <c r="BI72" s="12">
        <f t="shared" si="76"/>
        <v>-3.8839332773932252E-13</v>
      </c>
      <c r="BJ72" s="12">
        <f t="shared" si="76"/>
        <v>-3.9272037611226558E-13</v>
      </c>
      <c r="BK72" s="12">
        <f t="shared" si="76"/>
        <v>-3.9278815165744162E-13</v>
      </c>
      <c r="BL72" s="12">
        <f t="shared" si="76"/>
        <v>-3.8434136513387781E-13</v>
      </c>
      <c r="BM72" s="12">
        <f t="shared" si="76"/>
        <v>-3.8869376112415922E-13</v>
      </c>
      <c r="BN72" s="12">
        <f t="shared" si="76"/>
        <v>-3.9303038647631185E-13</v>
      </c>
      <c r="BO72" s="12">
        <f t="shared" si="76"/>
        <v>-3.9311322325374935E-13</v>
      </c>
      <c r="BP72" s="12">
        <f t="shared" si="76"/>
        <v>-3.8461885196738878E-13</v>
      </c>
      <c r="BQ72" s="12">
        <f t="shared" si="76"/>
        <v>-3.8893584587640366E-13</v>
      </c>
      <c r="BR72" s="12">
        <f t="shared" si="76"/>
        <v>-3.9326634578173977E-13</v>
      </c>
      <c r="BS72" s="12">
        <f t="shared" si="76"/>
        <v>-3.9331529478658922E-13</v>
      </c>
      <c r="BT72" s="12">
        <f t="shared" si="76"/>
        <v>-3.8909102840989364E-13</v>
      </c>
      <c r="BU72" s="12">
        <f t="shared" si="76"/>
        <v>-3.8916427456570092E-13</v>
      </c>
      <c r="BV72" s="12">
        <f t="shared" ref="BV72:DA72" si="77">SUM(BV70:BV71)</f>
        <v>-3.934997948817909E-13</v>
      </c>
      <c r="BW72" s="12">
        <f t="shared" si="77"/>
        <v>-3.935914173780475E-13</v>
      </c>
      <c r="BX72" s="12">
        <f t="shared" si="77"/>
        <v>-3.8511857383127792E-13</v>
      </c>
      <c r="BY72" s="12">
        <f t="shared" si="77"/>
        <v>-3.8948208839428843E-13</v>
      </c>
      <c r="BZ72" s="12">
        <f t="shared" si="77"/>
        <v>-3.9383365219691768E-13</v>
      </c>
      <c r="CA72" s="12">
        <f t="shared" si="77"/>
        <v>-3.939039379474707E-13</v>
      </c>
      <c r="CB72" s="12">
        <f t="shared" si="77"/>
        <v>-3.8542184483958401E-13</v>
      </c>
      <c r="CC72" s="12">
        <f t="shared" si="77"/>
        <v>-3.8977134863671379E-13</v>
      </c>
      <c r="CD72" s="12">
        <f t="shared" si="77"/>
        <v>-3.9411730540450676E-13</v>
      </c>
      <c r="CE72" s="12">
        <f t="shared" si="77"/>
        <v>-3.9419135646312501E-13</v>
      </c>
      <c r="CF72" s="12">
        <f t="shared" si="77"/>
        <v>-3.8568214222323154E-13</v>
      </c>
      <c r="CG72" s="12">
        <f t="shared" si="77"/>
        <v>-3.9002584799163741E-13</v>
      </c>
      <c r="CH72" s="12">
        <f t="shared" si="77"/>
        <v>-3.943733463529498E-13</v>
      </c>
      <c r="CI72" s="12">
        <f t="shared" si="77"/>
        <v>-3.9443359128199519E-13</v>
      </c>
      <c r="CJ72" s="12">
        <f t="shared" si="77"/>
        <v>-3.9019344512780668E-13</v>
      </c>
      <c r="CK72" s="12">
        <f t="shared" si="77"/>
        <v>-3.902728985849535E-13</v>
      </c>
      <c r="CL72" s="12">
        <f t="shared" si="77"/>
        <v>-3.9461558117181988E-13</v>
      </c>
      <c r="CM72" s="12">
        <f t="shared" si="77"/>
        <v>-3.9468335671699607E-13</v>
      </c>
      <c r="CN72" s="12">
        <f t="shared" si="77"/>
        <v>-3.8618677535851019E-13</v>
      </c>
      <c r="CO72" s="12">
        <f t="shared" si="77"/>
        <v>-3.9054726130416388E-13</v>
      </c>
      <c r="CP72" s="12">
        <f t="shared" si="77"/>
        <v>-3.948841731471475E-13</v>
      </c>
      <c r="CQ72" s="12">
        <f t="shared" si="77"/>
        <v>-3.94967009924585E-13</v>
      </c>
      <c r="CR72" s="12">
        <f t="shared" si="77"/>
        <v>-3.8644216147076806E-13</v>
      </c>
      <c r="CS72" s="12">
        <f t="shared" si="77"/>
        <v>-3.9079927773855161E-13</v>
      </c>
      <c r="CT72" s="12">
        <f t="shared" si="77"/>
        <v>-3.9515025491709814E-13</v>
      </c>
      <c r="CU72" s="12">
        <f t="shared" si="77"/>
        <v>-3.951979488192592E-13</v>
      </c>
      <c r="CV72" s="12">
        <f t="shared" si="77"/>
        <v>-3.8667790249746751E-13</v>
      </c>
      <c r="CW72" s="12">
        <f t="shared" si="77"/>
        <v>-3.9104012103052815E-13</v>
      </c>
      <c r="CX72" s="12">
        <f t="shared" si="77"/>
        <v>-3.9541884689242586E-13</v>
      </c>
      <c r="CY72" s="12">
        <f t="shared" si="77"/>
        <v>-3.9549791836179793E-13</v>
      </c>
      <c r="CZ72" s="12">
        <f t="shared" si="77"/>
        <v>-3.9128593016357618E-13</v>
      </c>
      <c r="DA72" s="12">
        <f t="shared" si="77"/>
        <v>-3.9137283238233074E-13</v>
      </c>
      <c r="DB72" s="12">
        <f t="shared" ref="DB72:EG72" si="78">SUM(DB70:DB71)</f>
        <v>-3.9572132664034147E-13</v>
      </c>
      <c r="DC72" s="12">
        <f t="shared" si="78"/>
        <v>-3.957752960559447E-13</v>
      </c>
      <c r="DD72" s="12">
        <f t="shared" si="78"/>
        <v>-3.872463821608108E-13</v>
      </c>
      <c r="DE72" s="12">
        <f t="shared" si="78"/>
        <v>-3.9160498545243169E-13</v>
      </c>
      <c r="DF72" s="12">
        <f t="shared" si="78"/>
        <v>-3.9597360228071914E-13</v>
      </c>
      <c r="DG72" s="12">
        <f t="shared" si="78"/>
        <v>-3.960627145715989E-13</v>
      </c>
      <c r="DH72" s="12">
        <f t="shared" si="78"/>
        <v>-3.8752878026571128E-13</v>
      </c>
      <c r="DI72" s="12">
        <f t="shared" si="78"/>
        <v>-3.9188679693324962E-13</v>
      </c>
      <c r="DJ72" s="12">
        <f t="shared" si="78"/>
        <v>-3.96284867747454E-13</v>
      </c>
      <c r="DK72" s="12">
        <f t="shared" si="78"/>
        <v>-3.963601739087608E-13</v>
      </c>
      <c r="DL72" s="12">
        <f t="shared" si="78"/>
        <v>-3.8779030546720606E-13</v>
      </c>
      <c r="DM72" s="12">
        <f t="shared" si="78"/>
        <v>-3.9218598885781826E-13</v>
      </c>
      <c r="DN72" s="12">
        <f t="shared" si="78"/>
        <v>-3.9654592910665087E-13</v>
      </c>
      <c r="DO72" s="12">
        <f t="shared" si="78"/>
        <v>-3.9659487811150037E-13</v>
      </c>
      <c r="DP72" s="12">
        <f t="shared" si="78"/>
        <v>-3.9237469081854214E-13</v>
      </c>
      <c r="DQ72" s="12">
        <f t="shared" si="78"/>
        <v>-3.9243055653059855E-13</v>
      </c>
      <c r="DR72" s="12">
        <f t="shared" si="78"/>
        <v>-3.9683460272499362E-13</v>
      </c>
      <c r="DS72" s="12">
        <f t="shared" si="78"/>
        <v>-3.9688857214059674E-13</v>
      </c>
      <c r="DT72" s="12">
        <f t="shared" si="78"/>
        <v>-3.8834773476992266E-13</v>
      </c>
      <c r="DU72" s="12">
        <f t="shared" si="78"/>
        <v>-3.9273223137570314E-13</v>
      </c>
      <c r="DV72" s="12">
        <f t="shared" si="78"/>
        <v>-3.9709942939225581E-13</v>
      </c>
      <c r="DW72" s="12">
        <f t="shared" si="78"/>
        <v>-3.9717348045087421E-13</v>
      </c>
      <c r="DX72" s="12">
        <f t="shared" si="78"/>
        <v>-3.8861785469634927E-13</v>
      </c>
      <c r="DY72" s="12">
        <f t="shared" si="78"/>
        <v>-3.9298052342928722E-13</v>
      </c>
      <c r="DZ72" s="12">
        <f t="shared" si="78"/>
        <v>-3.9735170503263363E-13</v>
      </c>
      <c r="EA72" s="12">
        <f t="shared" si="78"/>
        <v>-3.9743454181007103E-13</v>
      </c>
      <c r="EB72" s="12">
        <f t="shared" si="78"/>
        <v>-3.8884131754457484E-13</v>
      </c>
      <c r="EC72" s="12">
        <f t="shared" si="78"/>
        <v>-3.9321764234045992E-13</v>
      </c>
      <c r="ED72" s="12">
        <f t="shared" si="78"/>
        <v>-3.9763033782946879E-13</v>
      </c>
      <c r="EE72" s="12">
        <f t="shared" si="78"/>
        <v>-3.9769685827195654E-13</v>
      </c>
      <c r="EF72" s="12">
        <f t="shared" si="78"/>
        <v>-3.9343986372841759E-13</v>
      </c>
      <c r="EG72" s="12">
        <f t="shared" si="78"/>
        <v>-3.9352428302663615E-13</v>
      </c>
      <c r="EH72" s="12">
        <f t="shared" ref="EH72:FM72" si="79">SUM(EH70:EH71)</f>
        <v>-3.9790269511286174E-13</v>
      </c>
      <c r="EI72" s="12">
        <f t="shared" si="79"/>
        <v>-3.9798051147954537E-13</v>
      </c>
      <c r="EJ72" s="12">
        <f t="shared" si="79"/>
        <v>-3.893827852152754E-13</v>
      </c>
      <c r="EK72" s="12">
        <f t="shared" si="79"/>
        <v>-3.9379740428557849E-13</v>
      </c>
      <c r="EL72" s="12">
        <f t="shared" si="79"/>
        <v>-3.9820642996346579E-13</v>
      </c>
      <c r="EM72" s="12">
        <f t="shared" si="79"/>
        <v>-3.9825412386562686E-13</v>
      </c>
      <c r="EN72" s="12">
        <f t="shared" si="79"/>
        <v>-3.8964308259892277E-13</v>
      </c>
      <c r="EO72" s="12">
        <f t="shared" si="79"/>
        <v>-3.9402831589541165E-13</v>
      </c>
      <c r="EP72" s="12">
        <f t="shared" si="79"/>
        <v>-3.9841603211243642E-13</v>
      </c>
      <c r="EQ72" s="12">
        <f t="shared" si="79"/>
        <v>-3.9849008317105477E-13</v>
      </c>
      <c r="ER72" s="12">
        <f t="shared" si="79"/>
        <v>-3.8989478525763847E-13</v>
      </c>
      <c r="ES72" s="12">
        <f t="shared" si="79"/>
        <v>-3.9431385175703332E-13</v>
      </c>
      <c r="ET72" s="12">
        <f t="shared" si="79"/>
        <v>-3.98732317989925E-13</v>
      </c>
      <c r="EU72" s="12">
        <f t="shared" si="79"/>
        <v>-3.9881264456198552E-13</v>
      </c>
      <c r="EV72" s="12">
        <f t="shared" si="79"/>
        <v>-3.9452117562177592E-13</v>
      </c>
      <c r="EW72" s="12">
        <f t="shared" si="79"/>
        <v>-3.9457083403249268E-13</v>
      </c>
      <c r="EX72" s="12">
        <f t="shared" si="79"/>
        <v>-3.9898584873299117E-13</v>
      </c>
      <c r="EY72" s="12">
        <f t="shared" si="79"/>
        <v>-3.9906240999698645E-13</v>
      </c>
      <c r="EZ72" s="12">
        <f t="shared" si="79"/>
        <v>-3.9045098674250767E-13</v>
      </c>
      <c r="FA72" s="12">
        <f t="shared" si="79"/>
        <v>-3.9484767967223896E-13</v>
      </c>
      <c r="FB72" s="12">
        <f t="shared" si="79"/>
        <v>-3.9926950194058004E-13</v>
      </c>
      <c r="FC72" s="12">
        <f t="shared" si="79"/>
        <v>-3.993259815615602E-13</v>
      </c>
      <c r="FD72" s="12">
        <f t="shared" si="79"/>
        <v>-3.9072356230462903E-13</v>
      </c>
      <c r="FE72" s="12">
        <f t="shared" si="79"/>
        <v>-3.9513569845439638E-13</v>
      </c>
      <c r="FF72" s="12">
        <f t="shared" si="79"/>
        <v>-3.9956319596967666E-13</v>
      </c>
      <c r="FG72" s="12">
        <f t="shared" si="79"/>
        <v>-3.9963348172022959E-13</v>
      </c>
      <c r="FH72" s="12">
        <f t="shared" si="79"/>
        <v>-3.9100104913814E-13</v>
      </c>
      <c r="FI72" s="12">
        <f t="shared" si="79"/>
        <v>-3.9539888803119543E-13</v>
      </c>
      <c r="FJ72" s="12">
        <f t="shared" si="79"/>
        <v>-3.9983806345844644E-13</v>
      </c>
      <c r="FK72" s="12">
        <f t="shared" si="79"/>
        <v>-3.9989203287404962E-13</v>
      </c>
      <c r="FL72" s="12">
        <f t="shared" si="79"/>
        <v>-3.9562607526022475E-13</v>
      </c>
      <c r="FM72" s="12">
        <f t="shared" si="79"/>
        <v>-3.9568566535308495E-13</v>
      </c>
      <c r="FN72" s="12">
        <f t="shared" ref="FN72:GJ72" si="80">SUM(FN70:FN71)</f>
        <v>-4.0012297176872387E-13</v>
      </c>
      <c r="FO72" s="12">
        <f t="shared" si="80"/>
        <v>-4.0020329834078438E-13</v>
      </c>
      <c r="FP72" s="12">
        <f t="shared" si="80"/>
        <v>-3.9159408515843105E-13</v>
      </c>
      <c r="FQ72" s="12">
        <f t="shared" si="80"/>
        <v>-3.9601961816515538E-13</v>
      </c>
      <c r="FR72" s="12">
        <f t="shared" si="80"/>
        <v>-4.0044051274890084E-13</v>
      </c>
      <c r="FS72" s="12">
        <f t="shared" si="80"/>
        <v>-4.0051456380751919E-13</v>
      </c>
      <c r="FT72" s="12">
        <f t="shared" si="80"/>
        <v>-3.9189612834888984E-13</v>
      </c>
      <c r="FU72" s="12">
        <f t="shared" si="80"/>
        <v>-3.9631384424865249E-13</v>
      </c>
      <c r="FV72" s="12">
        <f t="shared" si="80"/>
        <v>-4.0073295167530881E-13</v>
      </c>
      <c r="FW72" s="12">
        <f t="shared" si="80"/>
        <v>-4.0078190068015827E-13</v>
      </c>
      <c r="FX72" s="12">
        <f t="shared" si="80"/>
        <v>-3.9214291973621583E-13</v>
      </c>
      <c r="FY72" s="12">
        <f t="shared" si="80"/>
        <v>-3.9658075820625523E-13</v>
      </c>
      <c r="FZ72" s="12">
        <f t="shared" si="80"/>
        <v>-4.0099024772644035E-13</v>
      </c>
      <c r="GA72" s="12">
        <f t="shared" si="80"/>
        <v>-4.0107684981194328E-13</v>
      </c>
      <c r="GB72" s="12">
        <f t="shared" si="80"/>
        <v>-3.9676449432590742E-13</v>
      </c>
      <c r="GC72" s="12">
        <f t="shared" si="80"/>
        <v>-3.9685760384600152E-13</v>
      </c>
      <c r="GD72" s="12">
        <f t="shared" si="80"/>
        <v>-4.0130276829586371E-13</v>
      </c>
      <c r="GE72" s="12">
        <f t="shared" si="80"/>
        <v>-4.0136677853297442E-13</v>
      </c>
      <c r="GF72" s="12">
        <f t="shared" si="80"/>
        <v>-3.9270648812816945E-13</v>
      </c>
      <c r="GG72" s="12">
        <f t="shared" si="80"/>
        <v>-3.9711955196253262E-13</v>
      </c>
      <c r="GH72" s="12">
        <f t="shared" si="80"/>
        <v>-4.0157638068194505E-13</v>
      </c>
      <c r="GI72" s="12">
        <f t="shared" si="80"/>
        <v>-4.0166925828089008E-13</v>
      </c>
      <c r="GJ72" s="12">
        <f t="shared" si="80"/>
        <v>-3.9301467040786521E-13</v>
      </c>
    </row>
    <row r="74" spans="1:192" x14ac:dyDescent="0.35">
      <c r="E74" s="248" t="str">
        <f xml:space="preserve"> 'FS Qtr'!E$33</f>
        <v>Cash flow available for senior debt service</v>
      </c>
      <c r="F74" s="248">
        <f xml:space="preserve"> 'FS Qtr'!F$33</f>
        <v>0</v>
      </c>
      <c r="G74" s="248" t="str">
        <f xml:space="preserve"> 'FS Qtr'!G$33</f>
        <v>$ 000s</v>
      </c>
      <c r="H74" s="248">
        <f xml:space="preserve"> 'FS Qtr'!H$33</f>
        <v>261567.75040998339</v>
      </c>
      <c r="I74" s="248">
        <f xml:space="preserve"> 'FS Qtr'!I$33</f>
        <v>0</v>
      </c>
      <c r="J74" s="248">
        <f xml:space="preserve"> 'FS Qtr'!J$33</f>
        <v>0</v>
      </c>
      <c r="K74" s="248">
        <f xml:space="preserve"> 'FS Qtr'!K$33</f>
        <v>0</v>
      </c>
      <c r="L74" s="248">
        <f xml:space="preserve"> 'FS Qtr'!L$33</f>
        <v>0</v>
      </c>
      <c r="M74" s="248">
        <f xml:space="preserve"> 'FS Qtr'!M$33</f>
        <v>1402.5334056460786</v>
      </c>
      <c r="N74" s="248">
        <f xml:space="preserve"> 'FS Qtr'!N$33</f>
        <v>4795.2529774123941</v>
      </c>
      <c r="O74" s="248">
        <f xml:space="preserve"> 'FS Qtr'!O$33</f>
        <v>3961.2780509745135</v>
      </c>
      <c r="P74" s="248">
        <f xml:space="preserve"> 'FS Qtr'!P$33</f>
        <v>1864.9582383808088</v>
      </c>
      <c r="Q74" s="248">
        <f xml:space="preserve"> 'FS Qtr'!Q$33</f>
        <v>2815.6675426722022</v>
      </c>
      <c r="R74" s="248">
        <f xml:space="preserve"> 'FS Qtr'!R$33</f>
        <v>4756.4065956504292</v>
      </c>
      <c r="S74" s="248">
        <f xml:space="preserve"> 'FS Qtr'!S$33</f>
        <v>3926.6343190345128</v>
      </c>
      <c r="T74" s="248">
        <f xml:space="preserve"> 'FS Qtr'!T$33</f>
        <v>1840.8521892660635</v>
      </c>
      <c r="U74" s="248">
        <f xml:space="preserve"> 'FS Qtr'!U$33</f>
        <v>2786.418356209615</v>
      </c>
      <c r="V74" s="248">
        <f xml:space="preserve"> 'FS Qtr'!V$33</f>
        <v>4717.3787444250001</v>
      </c>
      <c r="W74" s="248">
        <f xml:space="preserve"> 'FS Qtr'!W$33</f>
        <v>3891.7895469463338</v>
      </c>
      <c r="X74" s="248">
        <f xml:space="preserve"> 'FS Qtr'!X$33</f>
        <v>1831.9445249777441</v>
      </c>
      <c r="Y74" s="248">
        <f xml:space="preserve"> 'FS Qtr'!Y$33</f>
        <v>2741.4845203500909</v>
      </c>
      <c r="Z74" s="248">
        <f xml:space="preserve"> 'FS Qtr'!Z$33</f>
        <v>4678.1609581931443</v>
      </c>
      <c r="AA74" s="248">
        <f xml:space="preserve"> 'FS Qtr'!AA$33</f>
        <v>3856.7353999841293</v>
      </c>
      <c r="AB74" s="248">
        <f xml:space="preserve"> 'FS Qtr'!AB$33</f>
        <v>1791.8797893547414</v>
      </c>
      <c r="AC74" s="248">
        <f xml:space="preserve"> 'FS Qtr'!AC$33</f>
        <v>2727.2051176438658</v>
      </c>
      <c r="AD74" s="248">
        <f xml:space="preserve"> 'FS Qtr'!AD$33</f>
        <v>4638.7445793196393</v>
      </c>
      <c r="AE74" s="248">
        <f xml:space="preserve"> 'FS Qtr'!AE$33</f>
        <v>3821.4633515152118</v>
      </c>
      <c r="AF74" s="248">
        <f xml:space="preserve"> 'FS Qtr'!AF$33</f>
        <v>1766.9972073437207</v>
      </c>
      <c r="AG74" s="248">
        <f xml:space="preserve"> 'FS Qtr'!AG$33</f>
        <v>2697.2241611732125</v>
      </c>
      <c r="AH74" s="248">
        <f xml:space="preserve"> 'FS Qtr'!AH$33</f>
        <v>4599.1207531774216</v>
      </c>
      <c r="AI74" s="248">
        <f xml:space="preserve"> 'FS Qtr'!AI$33</f>
        <v>3785.9646781204851</v>
      </c>
      <c r="AJ74" s="248">
        <f xml:space="preserve"> 'FS Qtr'!AJ$33</f>
        <v>1741.8392253433431</v>
      </c>
      <c r="AK74" s="248">
        <f xml:space="preserve"> 'FS Qtr'!AK$33</f>
        <v>2666.9820443948324</v>
      </c>
      <c r="AL74" s="248">
        <f xml:space="preserve"> 'FS Qtr'!AL$33</f>
        <v>4559.2804231260479</v>
      </c>
      <c r="AM74" s="248">
        <f xml:space="preserve"> 'FS Qtr'!AM$33</f>
        <v>3750.2304545932907</v>
      </c>
      <c r="AN74" s="248">
        <f xml:space="preserve"> 'FS Qtr'!AN$33</f>
        <v>1731.304272958886</v>
      </c>
      <c r="AO74" s="248">
        <f xml:space="preserve"> 'FS Qtr'!AO$33</f>
        <v>2621.5627693270408</v>
      </c>
      <c r="AP74" s="248">
        <f xml:space="preserve"> 'FS Qtr'!AP$33</f>
        <v>4519.2143253650884</v>
      </c>
      <c r="AQ74" s="248">
        <f xml:space="preserve"> 'FS Qtr'!AQ$33</f>
        <v>3686.6663672715322</v>
      </c>
      <c r="AR74" s="248">
        <f xml:space="preserve"> 'FS Qtr'!AR$33</f>
        <v>1609.8449388424335</v>
      </c>
      <c r="AS74" s="248">
        <f xml:space="preserve"> 'FS Qtr'!AS$33</f>
        <v>1998.9039287080227</v>
      </c>
      <c r="AT74" s="248">
        <f xml:space="preserve"> 'FS Qtr'!AT$33</f>
        <v>3769.4732958957629</v>
      </c>
      <c r="AU74" s="248">
        <f xml:space="preserve"> 'FS Qtr'!AU$33</f>
        <v>3555.4674487960087</v>
      </c>
      <c r="AV74" s="248">
        <f xml:space="preserve"> 'FS Qtr'!AV$33</f>
        <v>1525.9680812589363</v>
      </c>
      <c r="AW74" s="248">
        <f xml:space="preserve"> 'FS Qtr'!AW$33</f>
        <v>1914.3397258608702</v>
      </c>
      <c r="AX74" s="248">
        <f xml:space="preserve"> 'FS Qtr'!AX$33</f>
        <v>3677.5140668791673</v>
      </c>
      <c r="AY74" s="248">
        <f xml:space="preserve"> 'FS Qtr'!AY$33</f>
        <v>3464.7543068760501</v>
      </c>
      <c r="AZ74" s="248">
        <f xml:space="preserve"> 'FS Qtr'!AZ$33</f>
        <v>1447.1805502295103</v>
      </c>
      <c r="BA74" s="248">
        <f xml:space="preserve"> 'FS Qtr'!BA$33</f>
        <v>1834.4391875102374</v>
      </c>
      <c r="BB74" s="248">
        <f xml:space="preserve"> 'FS Qtr'!BB$33</f>
        <v>3589.1280810813973</v>
      </c>
      <c r="BC74" s="248">
        <f xml:space="preserve"> 'FS Qtr'!BC$33</f>
        <v>3392.7344752881004</v>
      </c>
      <c r="BD74" s="248">
        <f xml:space="preserve"> 'FS Qtr'!BD$33</f>
        <v>1408.143837854785</v>
      </c>
      <c r="BE74" s="248">
        <f xml:space="preserve"> 'FS Qtr'!BE$33</f>
        <v>1767.5207382834174</v>
      </c>
      <c r="BF74" s="248">
        <f xml:space="preserve"> 'FS Qtr'!BF$33</f>
        <v>3533.8689630145172</v>
      </c>
      <c r="BG74" s="248">
        <f xml:space="preserve"> 'FS Qtr'!BG$33</f>
        <v>3339.6228958296624</v>
      </c>
      <c r="BH74" s="248">
        <f xml:space="preserve"> 'FS Qtr'!BH$33</f>
        <v>1351.8115914107022</v>
      </c>
      <c r="BI74" s="248">
        <f xml:space="preserve"> 'FS Qtr'!BI$33</f>
        <v>1738.5209549849815</v>
      </c>
      <c r="BJ74" s="248">
        <f xml:space="preserve"> 'FS Qtr'!BJ$33</f>
        <v>3482.5887468084056</v>
      </c>
      <c r="BK74" s="248">
        <f xml:space="preserve"> 'FS Qtr'!BK$33</f>
        <v>3290.2768428670315</v>
      </c>
      <c r="BL74" s="248">
        <f xml:space="preserve"> 'FS Qtr'!BL$33</f>
        <v>1313.349819286615</v>
      </c>
      <c r="BM74" s="248">
        <f xml:space="preserve"> 'FS Qtr'!BM$33</f>
        <v>1698.5010651160223</v>
      </c>
      <c r="BN74" s="248">
        <f xml:space="preserve"> 'FS Qtr'!BN$33</f>
        <v>3434.4997216980082</v>
      </c>
      <c r="BO74" s="248">
        <f xml:space="preserve"> 'FS Qtr'!BO$33</f>
        <v>3243.9476256645712</v>
      </c>
      <c r="BP74" s="248">
        <f xml:space="preserve"> 'FS Qtr'!BP$33</f>
        <v>1277.6961186631775</v>
      </c>
      <c r="BQ74" s="248">
        <f xml:space="preserve"> 'FS Qtr'!BQ$33</f>
        <v>1661.1356374165393</v>
      </c>
      <c r="BR74" s="248">
        <f xml:space="preserve"> 'FS Qtr'!BR$33</f>
        <v>3388.9585181053603</v>
      </c>
      <c r="BS74" s="248">
        <f xml:space="preserve"> 'FS Qtr'!BS$33</f>
        <v>3200.0236685002983</v>
      </c>
      <c r="BT74" s="248">
        <f xml:space="preserve"> 'FS Qtr'!BT$33</f>
        <v>1258.0482565893551</v>
      </c>
      <c r="BU74" s="248">
        <f xml:space="preserve"> 'FS Qtr'!BU$33</f>
        <v>1612.0930430283131</v>
      </c>
      <c r="BV74" s="248">
        <f xml:space="preserve"> 'FS Qtr'!BV$33</f>
        <v>3345.4392915473513</v>
      </c>
      <c r="BW74" s="248">
        <f xml:space="preserve"> 'FS Qtr'!BW$33</f>
        <v>3158.0050351502859</v>
      </c>
      <c r="BX74" s="248">
        <f xml:space="preserve"> 'FS Qtr'!BX$33</f>
        <v>1212.5945402209018</v>
      </c>
      <c r="BY74" s="248">
        <f xml:space="preserve"> 'FS Qtr'!BY$33</f>
        <v>1592.2578910871152</v>
      </c>
      <c r="BZ74" s="248">
        <f xml:space="preserve"> 'FS Qtr'!BZ$33</f>
        <v>3303.5118797051982</v>
      </c>
      <c r="CA74" s="248">
        <f xml:space="preserve"> 'FS Qtr'!CA$33</f>
        <v>3117.4826778710103</v>
      </c>
      <c r="CB74" s="248">
        <f xml:space="preserve"> 'FS Qtr'!CB$33</f>
        <v>1182.282873023004</v>
      </c>
      <c r="CC74" s="248">
        <f xml:space="preserve"> 'FS Qtr'!CC$33</f>
        <v>1559.923530463454</v>
      </c>
      <c r="CD74" s="248">
        <f xml:space="preserve"> 'FS Qtr'!CD$33</f>
        <v>3262.8240101389088</v>
      </c>
      <c r="CE74" s="248">
        <f xml:space="preserve"> 'FS Qtr'!CE$33</f>
        <v>3078.1215344885672</v>
      </c>
      <c r="CF74" s="248">
        <f xml:space="preserve"> 'FS Qtr'!CF$33</f>
        <v>1153.0159269230944</v>
      </c>
      <c r="CG74" s="248">
        <f xml:space="preserve"> 'FS Qtr'!CG$33</f>
        <v>1528.565564150962</v>
      </c>
      <c r="CH74" s="248">
        <f xml:space="preserve"> 'FS Qtr'!CH$33</f>
        <v>3223.086807250374</v>
      </c>
      <c r="CI74" s="248">
        <f xml:space="preserve"> 'FS Qtr'!CI$33</f>
        <v>3039.6467597681112</v>
      </c>
      <c r="CJ74" s="248">
        <f xml:space="preserve"> 'FS Qtr'!CJ$33</f>
        <v>1137.7204891219164</v>
      </c>
      <c r="CK74" s="248">
        <f xml:space="preserve"> 'FS Qtr'!CK$33</f>
        <v>1484.746995229983</v>
      </c>
      <c r="CL74" s="248">
        <f xml:space="preserve"> 'FS Qtr'!CL$33</f>
        <v>3184.0629864774455</v>
      </c>
      <c r="CM74" s="248">
        <f xml:space="preserve"> 'FS Qtr'!CM$33</f>
        <v>3001.8325096466233</v>
      </c>
      <c r="CN74" s="248">
        <f xml:space="preserve"> 'FS Qtr'!CN$33</f>
        <v>1096.6177184683518</v>
      </c>
      <c r="CO74" s="248">
        <f xml:space="preserve"> 'FS Qtr'!CO$33</f>
        <v>1467.8271924254398</v>
      </c>
      <c r="CP74" s="248">
        <f xml:space="preserve"> 'FS Qtr'!CP$33</f>
        <v>3145.5572372261277</v>
      </c>
      <c r="CQ74" s="248">
        <f xml:space="preserve"> 'FS Qtr'!CQ$33</f>
        <v>2964.4928047605335</v>
      </c>
      <c r="CR74" s="248">
        <f xml:space="preserve"> 'FS Qtr'!CR$33</f>
        <v>1069.0948884635959</v>
      </c>
      <c r="CS74" s="248">
        <f xml:space="preserve"> 'FS Qtr'!CS$33</f>
        <v>1438.0732209074133</v>
      </c>
      <c r="CT74" s="248">
        <f xml:space="preserve"> 'FS Qtr'!CT$33</f>
        <v>3107.4083885145064</v>
      </c>
      <c r="CU74" s="248">
        <f xml:space="preserve"> 'FS Qtr'!CU$33</f>
        <v>2927.474087543103</v>
      </c>
      <c r="CV74" s="248">
        <f xml:space="preserve"> 'FS Qtr'!CV$33</f>
        <v>1041.817893394051</v>
      </c>
      <c r="CW74" s="248">
        <f xml:space="preserve"> 'FS Qtr'!CW$33</f>
        <v>1408.5335472786701</v>
      </c>
      <c r="CX74" s="248">
        <f xml:space="preserve"> 'FS Qtr'!CX$33</f>
        <v>3069.4830266168019</v>
      </c>
      <c r="CY74" s="248">
        <f xml:space="preserve"> 'FS Qtr'!CY$33</f>
        <v>2890.6491587152905</v>
      </c>
      <c r="CZ74" s="248">
        <f xml:space="preserve"> 'FS Qtr'!CZ$33</f>
        <v>1027.2414954193016</v>
      </c>
      <c r="DA74" s="248">
        <f xml:space="preserve"> 'FS Qtr'!DA$33</f>
        <v>1366.516558910705</v>
      </c>
      <c r="DB74" s="248">
        <f xml:space="preserve"> 'FS Qtr'!DB$33</f>
        <v>3031.6702953400249</v>
      </c>
      <c r="DC74" s="248">
        <f xml:space="preserve"> 'FS Qtr'!DC$33</f>
        <v>2853.9122372708207</v>
      </c>
      <c r="DD74" s="248">
        <f xml:space="preserve"> 'FS Qtr'!DD$33</f>
        <v>987.53760792849516</v>
      </c>
      <c r="DE74" s="248">
        <f xml:space="preserve"> 'FS Qtr'!DE$33</f>
        <v>1349.6531282610108</v>
      </c>
      <c r="DF74" s="248">
        <f xml:space="preserve"> 'FS Qtr'!DF$33</f>
        <v>2993.8776595310051</v>
      </c>
      <c r="DG74" s="248">
        <f xml:space="preserve"> 'FS Qtr'!DG$33</f>
        <v>2817.1749355231664</v>
      </c>
      <c r="DH74" s="248">
        <f xml:space="preserve"> 'FS Qtr'!DH$33</f>
        <v>1078.760018188781</v>
      </c>
      <c r="DI74" s="248">
        <f xml:space="preserve"> 'FS Qtr'!DI$33</f>
        <v>1115.7249845322519</v>
      </c>
      <c r="DJ74" s="248">
        <f xml:space="preserve"> 'FS Qtr'!DJ$33</f>
        <v>-7.9256973549490811E-14</v>
      </c>
      <c r="DK74" s="248">
        <f xml:space="preserve"> 'FS Qtr'!DK$33</f>
        <v>-7.927203478175217E-14</v>
      </c>
      <c r="DL74" s="248">
        <f xml:space="preserve"> 'FS Qtr'!DL$33</f>
        <v>-7.755806109344122E-14</v>
      </c>
      <c r="DM74" s="248">
        <f xml:space="preserve"> 'FS Qtr'!DM$33</f>
        <v>-7.8437197771563657E-14</v>
      </c>
      <c r="DN74" s="248">
        <f xml:space="preserve"> 'FS Qtr'!DN$33</f>
        <v>-7.9309185821330174E-14</v>
      </c>
      <c r="DO74" s="248">
        <f xml:space="preserve"> 'FS Qtr'!DO$33</f>
        <v>-7.931897562230008E-14</v>
      </c>
      <c r="DP74" s="248">
        <f xml:space="preserve"> 'FS Qtr'!DP$33</f>
        <v>-7.8474938163708429E-14</v>
      </c>
      <c r="DQ74" s="248">
        <f xml:space="preserve"> 'FS Qtr'!DQ$33</f>
        <v>-7.848611130611971E-14</v>
      </c>
      <c r="DR74" s="248">
        <f xml:space="preserve"> 'FS Qtr'!DR$33</f>
        <v>-7.9366920544998724E-14</v>
      </c>
      <c r="DS74" s="248">
        <f xml:space="preserve"> 'FS Qtr'!DS$33</f>
        <v>-7.9377714428119351E-14</v>
      </c>
      <c r="DT74" s="248">
        <f xml:space="preserve"> 'FS Qtr'!DT$33</f>
        <v>-7.7669546953984543E-14</v>
      </c>
      <c r="DU74" s="248">
        <f xml:space="preserve"> 'FS Qtr'!DU$33</f>
        <v>-7.8546446275140635E-14</v>
      </c>
      <c r="DV74" s="248">
        <f xml:space="preserve"> 'FS Qtr'!DV$33</f>
        <v>-7.9419885878451162E-14</v>
      </c>
      <c r="DW74" s="248">
        <f xml:space="preserve"> 'FS Qtr'!DW$33</f>
        <v>-7.943469609017485E-14</v>
      </c>
      <c r="DX74" s="248">
        <f xml:space="preserve"> 'FS Qtr'!DX$33</f>
        <v>-7.7723570939269856E-14</v>
      </c>
      <c r="DY74" s="248">
        <f xml:space="preserve"> 'FS Qtr'!DY$33</f>
        <v>-7.8596104685857452E-14</v>
      </c>
      <c r="DZ74" s="248">
        <f xml:space="preserve"> 'FS Qtr'!DZ$33</f>
        <v>-7.9470341006526729E-14</v>
      </c>
      <c r="EA74" s="248">
        <f xml:space="preserve"> 'FS Qtr'!EA$33</f>
        <v>-7.9486908362014213E-14</v>
      </c>
      <c r="EB74" s="248">
        <f xml:space="preserve"> 'FS Qtr'!EB$33</f>
        <v>-7.7768263508914967E-14</v>
      </c>
      <c r="EC74" s="248">
        <f xml:space="preserve"> 'FS Qtr'!EC$33</f>
        <v>-7.8643528468091989E-14</v>
      </c>
      <c r="ED74" s="248">
        <f xml:space="preserve"> 'FS Qtr'!ED$33</f>
        <v>-7.9526067565893761E-14</v>
      </c>
      <c r="EE74" s="248">
        <f xml:space="preserve"> 'FS Qtr'!EE$33</f>
        <v>-7.953937165439131E-14</v>
      </c>
      <c r="EF74" s="248">
        <f xml:space="preserve"> 'FS Qtr'!EF$33</f>
        <v>-7.8687972745683521E-14</v>
      </c>
      <c r="EG74" s="248">
        <f xml:space="preserve"> 'FS Qtr'!EG$33</f>
        <v>-7.8704856605327233E-14</v>
      </c>
      <c r="EH74" s="248">
        <f xml:space="preserve"> 'FS Qtr'!EH$33</f>
        <v>-7.958053902257235E-14</v>
      </c>
      <c r="EI74" s="248">
        <f xml:space="preserve"> 'FS Qtr'!EI$33</f>
        <v>-7.9596102295909076E-14</v>
      </c>
      <c r="EJ74" s="248">
        <f xml:space="preserve"> 'FS Qtr'!EJ$33</f>
        <v>-7.7876557043055082E-14</v>
      </c>
      <c r="EK74" s="248">
        <f xml:space="preserve"> 'FS Qtr'!EK$33</f>
        <v>-7.8759480857115703E-14</v>
      </c>
      <c r="EL74" s="248">
        <f xml:space="preserve"> 'FS Qtr'!EL$33</f>
        <v>-7.9641285992693164E-14</v>
      </c>
      <c r="EM74" s="248">
        <f xml:space="preserve"> 'FS Qtr'!EM$33</f>
        <v>-7.9650824773125374E-14</v>
      </c>
      <c r="EN74" s="248">
        <f xml:space="preserve"> 'FS Qtr'!EN$33</f>
        <v>-7.7928616519784564E-14</v>
      </c>
      <c r="EO74" s="248">
        <f xml:space="preserve"> 'FS Qtr'!EO$33</f>
        <v>-7.880566317908233E-14</v>
      </c>
      <c r="EP74" s="248">
        <f xml:space="preserve"> 'FS Qtr'!EP$33</f>
        <v>-7.9683206422487292E-14</v>
      </c>
      <c r="EQ74" s="248">
        <f xml:space="preserve"> 'FS Qtr'!EQ$33</f>
        <v>-7.9698016634210955E-14</v>
      </c>
      <c r="ER74" s="248">
        <f xml:space="preserve"> 'FS Qtr'!ER$33</f>
        <v>-7.7978957051527704E-14</v>
      </c>
      <c r="ES74" s="248">
        <f xml:space="preserve"> 'FS Qtr'!ES$33</f>
        <v>-7.8862770351406671E-14</v>
      </c>
      <c r="ET74" s="248">
        <f xml:space="preserve"> 'FS Qtr'!ET$33</f>
        <v>-7.9746463597985003E-14</v>
      </c>
      <c r="EU74" s="248">
        <f xml:space="preserve"> 'FS Qtr'!EU$33</f>
        <v>-7.9762528912397108E-14</v>
      </c>
      <c r="EV74" s="248">
        <f xml:space="preserve"> 'FS Qtr'!EV$33</f>
        <v>-7.8904235124355186E-14</v>
      </c>
      <c r="EW74" s="248">
        <f xml:space="preserve"> 'FS Qtr'!EW$33</f>
        <v>-7.8914166806498544E-14</v>
      </c>
      <c r="EX74" s="248">
        <f xml:space="preserve"> 'FS Qtr'!EX$33</f>
        <v>-7.9797169746598241E-14</v>
      </c>
      <c r="EY74" s="248">
        <f xml:space="preserve"> 'FS Qtr'!EY$33</f>
        <v>-7.9812481999397295E-14</v>
      </c>
      <c r="EZ74" s="248">
        <f xml:space="preserve"> 'FS Qtr'!EZ$33</f>
        <v>-7.8090197348501539E-14</v>
      </c>
      <c r="FA74" s="248">
        <f xml:space="preserve"> 'FS Qtr'!FA$33</f>
        <v>-7.8969535934447803E-14</v>
      </c>
      <c r="FB74" s="248">
        <f xml:space="preserve"> 'FS Qtr'!FB$33</f>
        <v>-7.9853900388116019E-14</v>
      </c>
      <c r="FC74" s="248">
        <f xml:space="preserve"> 'FS Qtr'!FC$33</f>
        <v>-7.986519631231205E-14</v>
      </c>
      <c r="FD74" s="248">
        <f xml:space="preserve"> 'FS Qtr'!FD$33</f>
        <v>-7.8144712460925816E-14</v>
      </c>
      <c r="FE74" s="248">
        <f xml:space="preserve"> 'FS Qtr'!FE$33</f>
        <v>-7.9027139690879278E-14</v>
      </c>
      <c r="FF74" s="248">
        <f xml:space="preserve"> 'FS Qtr'!FF$33</f>
        <v>-7.991263919393534E-14</v>
      </c>
      <c r="FG74" s="248">
        <f xml:space="preserve"> 'FS Qtr'!FG$33</f>
        <v>-7.9926696344045927E-14</v>
      </c>
      <c r="FH74" s="248">
        <f xml:space="preserve"> 'FS Qtr'!FH$33</f>
        <v>-7.8200209827628008E-14</v>
      </c>
      <c r="FI74" s="248">
        <f xml:space="preserve"> 'FS Qtr'!FI$33</f>
        <v>-7.9079777606239086E-14</v>
      </c>
      <c r="FJ74" s="248">
        <f xml:space="preserve"> 'FS Qtr'!FJ$33</f>
        <v>-7.9967612691689296E-14</v>
      </c>
      <c r="FK74" s="248">
        <f xml:space="preserve"> 'FS Qtr'!FK$33</f>
        <v>-7.9978406574809923E-14</v>
      </c>
      <c r="FL74" s="248">
        <f xml:space="preserve"> 'FS Qtr'!FL$33</f>
        <v>-7.912521505204495E-14</v>
      </c>
      <c r="FM74" s="248">
        <f xml:space="preserve"> 'FS Qtr'!FM$33</f>
        <v>-7.9137133070616995E-14</v>
      </c>
      <c r="FN74" s="248">
        <f xml:space="preserve"> 'FS Qtr'!FN$33</f>
        <v>-8.0024594353744783E-14</v>
      </c>
      <c r="FO74" s="248">
        <f xml:space="preserve"> 'FS Qtr'!FO$33</f>
        <v>-8.0040659668156876E-14</v>
      </c>
      <c r="FP74" s="248">
        <f xml:space="preserve"> 'FS Qtr'!FP$33</f>
        <v>-7.8318817031686213E-14</v>
      </c>
      <c r="FQ74" s="248">
        <f xml:space="preserve"> 'FS Qtr'!FQ$33</f>
        <v>-7.9203923633031076E-14</v>
      </c>
      <c r="FR74" s="248">
        <f xml:space="preserve"> 'FS Qtr'!FR$33</f>
        <v>-8.0088102549780178E-14</v>
      </c>
      <c r="FS74" s="248">
        <f xml:space="preserve"> 'FS Qtr'!FS$33</f>
        <v>-8.010291276150384E-14</v>
      </c>
      <c r="FT74" s="248">
        <f xml:space="preserve"> 'FS Qtr'!FT$33</f>
        <v>-7.8379225669777969E-14</v>
      </c>
      <c r="FU74" s="248">
        <f xml:space="preserve"> 'FS Qtr'!FU$33</f>
        <v>-7.92627688497305E-14</v>
      </c>
      <c r="FV74" s="248">
        <f xml:space="preserve"> 'FS Qtr'!FV$33</f>
        <v>-8.0146590335061765E-14</v>
      </c>
      <c r="FW74" s="248">
        <f xml:space="preserve"> 'FS Qtr'!FW$33</f>
        <v>-8.0156380136031658E-14</v>
      </c>
      <c r="FX74" s="248">
        <f xml:space="preserve"> 'FS Qtr'!FX$33</f>
        <v>-7.8428583947243169E-14</v>
      </c>
      <c r="FY74" s="248">
        <f xml:space="preserve"> 'FS Qtr'!FY$33</f>
        <v>-7.9316151641251047E-14</v>
      </c>
      <c r="FZ74" s="248">
        <f xml:space="preserve"> 'FS Qtr'!FZ$33</f>
        <v>-8.0198049545288078E-14</v>
      </c>
      <c r="GA74" s="248">
        <f xml:space="preserve"> 'FS Qtr'!GA$33</f>
        <v>-8.0215369962388663E-14</v>
      </c>
      <c r="GB74" s="248">
        <f xml:space="preserve"> 'FS Qtr'!GB$33</f>
        <v>-7.9352898865181487E-14</v>
      </c>
      <c r="GC74" s="248">
        <f xml:space="preserve"> 'FS Qtr'!GC$33</f>
        <v>-7.9371520769200306E-14</v>
      </c>
      <c r="GD74" s="248">
        <f xml:space="preserve"> 'FS Qtr'!GD$33</f>
        <v>-8.0260553659172751E-14</v>
      </c>
      <c r="GE74" s="248">
        <f xml:space="preserve"> 'FS Qtr'!GE$33</f>
        <v>-8.0273355706594884E-14</v>
      </c>
      <c r="GF74" s="248">
        <f xml:space="preserve"> 'FS Qtr'!GF$33</f>
        <v>-7.8541297625633895E-14</v>
      </c>
      <c r="GG74" s="248">
        <f xml:space="preserve"> 'FS Qtr'!GG$33</f>
        <v>-7.9423910392506535E-14</v>
      </c>
      <c r="GH74" s="248">
        <f xml:space="preserve"> 'FS Qtr'!GH$33</f>
        <v>-8.0315276136389012E-14</v>
      </c>
      <c r="GI74" s="248">
        <f xml:space="preserve"> 'FS Qtr'!GI$33</f>
        <v>-8.0333851656178027E-14</v>
      </c>
      <c r="GJ74" s="248">
        <f xml:space="preserve"> 'FS Qtr'!GJ$33</f>
        <v>-7.8602934081573042E-14</v>
      </c>
    </row>
    <row r="75" spans="1:192" x14ac:dyDescent="0.35">
      <c r="E75" s="126" t="str">
        <f t="shared" ref="E75:AJ75" si="81" xml:space="preserve"> E$72</f>
        <v>Senior debt service</v>
      </c>
      <c r="F75" s="126">
        <f t="shared" si="81"/>
        <v>0</v>
      </c>
      <c r="G75" s="126" t="str">
        <f t="shared" si="81"/>
        <v>$ 000s</v>
      </c>
      <c r="H75" s="126">
        <f t="shared" si="81"/>
        <v>91231.5314851812</v>
      </c>
      <c r="I75" s="126">
        <f t="shared" si="81"/>
        <v>0</v>
      </c>
      <c r="J75" s="126">
        <f t="shared" si="81"/>
        <v>0</v>
      </c>
      <c r="K75" s="126">
        <f t="shared" si="81"/>
        <v>0</v>
      </c>
      <c r="L75" s="126">
        <f t="shared" si="81"/>
        <v>0</v>
      </c>
      <c r="M75" s="126">
        <f t="shared" si="81"/>
        <v>2280.7882871295305</v>
      </c>
      <c r="N75" s="126">
        <f t="shared" si="81"/>
        <v>2280.7882871295305</v>
      </c>
      <c r="O75" s="126">
        <f t="shared" si="81"/>
        <v>2280.7882871295305</v>
      </c>
      <c r="P75" s="126">
        <f t="shared" si="81"/>
        <v>2280.7882871295305</v>
      </c>
      <c r="Q75" s="126">
        <f t="shared" si="81"/>
        <v>2280.7882871295305</v>
      </c>
      <c r="R75" s="126">
        <f t="shared" si="81"/>
        <v>2280.7882871295305</v>
      </c>
      <c r="S75" s="126">
        <f t="shared" si="81"/>
        <v>2280.7882871295305</v>
      </c>
      <c r="T75" s="126">
        <f t="shared" si="81"/>
        <v>2280.7882871295305</v>
      </c>
      <c r="U75" s="126">
        <f t="shared" si="81"/>
        <v>2280.7882871295305</v>
      </c>
      <c r="V75" s="126">
        <f t="shared" si="81"/>
        <v>2280.7882871295305</v>
      </c>
      <c r="W75" s="126">
        <f t="shared" si="81"/>
        <v>2280.7882871295305</v>
      </c>
      <c r="X75" s="126">
        <f t="shared" si="81"/>
        <v>2280.7882871295305</v>
      </c>
      <c r="Y75" s="126">
        <f t="shared" si="81"/>
        <v>2280.7882871295305</v>
      </c>
      <c r="Z75" s="126">
        <f t="shared" si="81"/>
        <v>2280.7882871295305</v>
      </c>
      <c r="AA75" s="126">
        <f t="shared" si="81"/>
        <v>2280.7882871295305</v>
      </c>
      <c r="AB75" s="126">
        <f t="shared" si="81"/>
        <v>2280.7882871295305</v>
      </c>
      <c r="AC75" s="126">
        <f t="shared" si="81"/>
        <v>2280.7882871295305</v>
      </c>
      <c r="AD75" s="126">
        <f t="shared" si="81"/>
        <v>2280.7882871295305</v>
      </c>
      <c r="AE75" s="126">
        <f t="shared" si="81"/>
        <v>2280.7882871295305</v>
      </c>
      <c r="AF75" s="126">
        <f t="shared" si="81"/>
        <v>2280.7882871295305</v>
      </c>
      <c r="AG75" s="126">
        <f t="shared" si="81"/>
        <v>2280.7882871295305</v>
      </c>
      <c r="AH75" s="126">
        <f t="shared" si="81"/>
        <v>2280.7882871295305</v>
      </c>
      <c r="AI75" s="126">
        <f t="shared" si="81"/>
        <v>2280.7882871295305</v>
      </c>
      <c r="AJ75" s="126">
        <f t="shared" si="81"/>
        <v>2280.7882871295305</v>
      </c>
      <c r="AK75" s="126">
        <f t="shared" ref="AK75:BP75" si="82" xml:space="preserve"> AK$72</f>
        <v>2280.7882871295305</v>
      </c>
      <c r="AL75" s="126">
        <f t="shared" si="82"/>
        <v>2280.7882871295305</v>
      </c>
      <c r="AM75" s="126">
        <f t="shared" si="82"/>
        <v>2280.7882871295305</v>
      </c>
      <c r="AN75" s="126">
        <f t="shared" si="82"/>
        <v>2280.7882871295305</v>
      </c>
      <c r="AO75" s="126">
        <f t="shared" si="82"/>
        <v>2280.7882871295305</v>
      </c>
      <c r="AP75" s="126">
        <f t="shared" si="82"/>
        <v>2280.7882871295305</v>
      </c>
      <c r="AQ75" s="126">
        <f t="shared" si="82"/>
        <v>2280.7882871295305</v>
      </c>
      <c r="AR75" s="126">
        <f t="shared" si="82"/>
        <v>2280.7882871295305</v>
      </c>
      <c r="AS75" s="126">
        <f t="shared" si="82"/>
        <v>2280.7882871295305</v>
      </c>
      <c r="AT75" s="126">
        <f t="shared" si="82"/>
        <v>2280.7882871295305</v>
      </c>
      <c r="AU75" s="126">
        <f t="shared" si="82"/>
        <v>2280.7882871295305</v>
      </c>
      <c r="AV75" s="126">
        <f t="shared" si="82"/>
        <v>2280.7882871295305</v>
      </c>
      <c r="AW75" s="126">
        <f t="shared" si="82"/>
        <v>2280.7882871295305</v>
      </c>
      <c r="AX75" s="126">
        <f t="shared" si="82"/>
        <v>2280.7882871295305</v>
      </c>
      <c r="AY75" s="126">
        <f t="shared" si="82"/>
        <v>2280.7882871295305</v>
      </c>
      <c r="AZ75" s="126">
        <f t="shared" si="82"/>
        <v>2280.7882871295305</v>
      </c>
      <c r="BA75" s="126">
        <f t="shared" si="82"/>
        <v>-3.8788805341027913E-13</v>
      </c>
      <c r="BB75" s="126">
        <f t="shared" si="82"/>
        <v>-3.9220578401000246E-13</v>
      </c>
      <c r="BC75" s="126">
        <f t="shared" si="82"/>
        <v>-3.9226351873367101E-13</v>
      </c>
      <c r="BD75" s="126">
        <f t="shared" si="82"/>
        <v>-3.8808916997368214E-13</v>
      </c>
      <c r="BE75" s="126">
        <f t="shared" si="82"/>
        <v>-3.88138828384399E-13</v>
      </c>
      <c r="BF75" s="126">
        <f t="shared" si="82"/>
        <v>-3.9245052903424952E-13</v>
      </c>
      <c r="BG75" s="126">
        <f t="shared" si="82"/>
        <v>-3.9251328416867184E-13</v>
      </c>
      <c r="BH75" s="126">
        <f t="shared" si="82"/>
        <v>-3.840687895717565E-13</v>
      </c>
      <c r="BI75" s="126">
        <f t="shared" si="82"/>
        <v>-3.8839332773932252E-13</v>
      </c>
      <c r="BJ75" s="126">
        <f t="shared" si="82"/>
        <v>-3.9272037611226558E-13</v>
      </c>
      <c r="BK75" s="126">
        <f t="shared" si="82"/>
        <v>-3.9278815165744162E-13</v>
      </c>
      <c r="BL75" s="126">
        <f t="shared" si="82"/>
        <v>-3.8434136513387781E-13</v>
      </c>
      <c r="BM75" s="126">
        <f t="shared" si="82"/>
        <v>-3.8869376112415922E-13</v>
      </c>
      <c r="BN75" s="126">
        <f t="shared" si="82"/>
        <v>-3.9303038647631185E-13</v>
      </c>
      <c r="BO75" s="126">
        <f t="shared" si="82"/>
        <v>-3.9311322325374935E-13</v>
      </c>
      <c r="BP75" s="126">
        <f t="shared" si="82"/>
        <v>-3.8461885196738878E-13</v>
      </c>
      <c r="BQ75" s="126">
        <f t="shared" ref="BQ75:CV75" si="83" xml:space="preserve"> BQ$72</f>
        <v>-3.8893584587640366E-13</v>
      </c>
      <c r="BR75" s="126">
        <f t="shared" si="83"/>
        <v>-3.9326634578173977E-13</v>
      </c>
      <c r="BS75" s="126">
        <f t="shared" si="83"/>
        <v>-3.9331529478658922E-13</v>
      </c>
      <c r="BT75" s="126">
        <f t="shared" si="83"/>
        <v>-3.8909102840989364E-13</v>
      </c>
      <c r="BU75" s="126">
        <f t="shared" si="83"/>
        <v>-3.8916427456570092E-13</v>
      </c>
      <c r="BV75" s="126">
        <f t="shared" si="83"/>
        <v>-3.934997948817909E-13</v>
      </c>
      <c r="BW75" s="126">
        <f t="shared" si="83"/>
        <v>-3.935914173780475E-13</v>
      </c>
      <c r="BX75" s="126">
        <f t="shared" si="83"/>
        <v>-3.8511857383127792E-13</v>
      </c>
      <c r="BY75" s="126">
        <f t="shared" si="83"/>
        <v>-3.8948208839428843E-13</v>
      </c>
      <c r="BZ75" s="126">
        <f t="shared" si="83"/>
        <v>-3.9383365219691768E-13</v>
      </c>
      <c r="CA75" s="126">
        <f t="shared" si="83"/>
        <v>-3.939039379474707E-13</v>
      </c>
      <c r="CB75" s="126">
        <f t="shared" si="83"/>
        <v>-3.8542184483958401E-13</v>
      </c>
      <c r="CC75" s="126">
        <f t="shared" si="83"/>
        <v>-3.8977134863671379E-13</v>
      </c>
      <c r="CD75" s="126">
        <f t="shared" si="83"/>
        <v>-3.9411730540450676E-13</v>
      </c>
      <c r="CE75" s="126">
        <f t="shared" si="83"/>
        <v>-3.9419135646312501E-13</v>
      </c>
      <c r="CF75" s="126">
        <f t="shared" si="83"/>
        <v>-3.8568214222323154E-13</v>
      </c>
      <c r="CG75" s="126">
        <f t="shared" si="83"/>
        <v>-3.9002584799163741E-13</v>
      </c>
      <c r="CH75" s="126">
        <f t="shared" si="83"/>
        <v>-3.943733463529498E-13</v>
      </c>
      <c r="CI75" s="126">
        <f t="shared" si="83"/>
        <v>-3.9443359128199519E-13</v>
      </c>
      <c r="CJ75" s="126">
        <f t="shared" si="83"/>
        <v>-3.9019344512780668E-13</v>
      </c>
      <c r="CK75" s="126">
        <f t="shared" si="83"/>
        <v>-3.902728985849535E-13</v>
      </c>
      <c r="CL75" s="126">
        <f t="shared" si="83"/>
        <v>-3.9461558117181988E-13</v>
      </c>
      <c r="CM75" s="126">
        <f t="shared" si="83"/>
        <v>-3.9468335671699607E-13</v>
      </c>
      <c r="CN75" s="126">
        <f t="shared" si="83"/>
        <v>-3.8618677535851019E-13</v>
      </c>
      <c r="CO75" s="126">
        <f t="shared" si="83"/>
        <v>-3.9054726130416388E-13</v>
      </c>
      <c r="CP75" s="126">
        <f t="shared" si="83"/>
        <v>-3.948841731471475E-13</v>
      </c>
      <c r="CQ75" s="126">
        <f t="shared" si="83"/>
        <v>-3.94967009924585E-13</v>
      </c>
      <c r="CR75" s="126">
        <f t="shared" si="83"/>
        <v>-3.8644216147076806E-13</v>
      </c>
      <c r="CS75" s="126">
        <f t="shared" si="83"/>
        <v>-3.9079927773855161E-13</v>
      </c>
      <c r="CT75" s="126">
        <f t="shared" si="83"/>
        <v>-3.9515025491709814E-13</v>
      </c>
      <c r="CU75" s="126">
        <f t="shared" si="83"/>
        <v>-3.951979488192592E-13</v>
      </c>
      <c r="CV75" s="126">
        <f t="shared" si="83"/>
        <v>-3.8667790249746751E-13</v>
      </c>
      <c r="CW75" s="126">
        <f t="shared" ref="CW75:EB75" si="84" xml:space="preserve"> CW$72</f>
        <v>-3.9104012103052815E-13</v>
      </c>
      <c r="CX75" s="126">
        <f t="shared" si="84"/>
        <v>-3.9541884689242586E-13</v>
      </c>
      <c r="CY75" s="126">
        <f t="shared" si="84"/>
        <v>-3.9549791836179793E-13</v>
      </c>
      <c r="CZ75" s="126">
        <f t="shared" si="84"/>
        <v>-3.9128593016357618E-13</v>
      </c>
      <c r="DA75" s="126">
        <f t="shared" si="84"/>
        <v>-3.9137283238233074E-13</v>
      </c>
      <c r="DB75" s="126">
        <f t="shared" si="84"/>
        <v>-3.9572132664034147E-13</v>
      </c>
      <c r="DC75" s="126">
        <f t="shared" si="84"/>
        <v>-3.957752960559447E-13</v>
      </c>
      <c r="DD75" s="126">
        <f t="shared" si="84"/>
        <v>-3.872463821608108E-13</v>
      </c>
      <c r="DE75" s="126">
        <f t="shared" si="84"/>
        <v>-3.9160498545243169E-13</v>
      </c>
      <c r="DF75" s="126">
        <f t="shared" si="84"/>
        <v>-3.9597360228071914E-13</v>
      </c>
      <c r="DG75" s="126">
        <f t="shared" si="84"/>
        <v>-3.960627145715989E-13</v>
      </c>
      <c r="DH75" s="126">
        <f t="shared" si="84"/>
        <v>-3.8752878026571128E-13</v>
      </c>
      <c r="DI75" s="126">
        <f t="shared" si="84"/>
        <v>-3.9188679693324962E-13</v>
      </c>
      <c r="DJ75" s="126">
        <f t="shared" si="84"/>
        <v>-3.96284867747454E-13</v>
      </c>
      <c r="DK75" s="126">
        <f t="shared" si="84"/>
        <v>-3.963601739087608E-13</v>
      </c>
      <c r="DL75" s="126">
        <f t="shared" si="84"/>
        <v>-3.8779030546720606E-13</v>
      </c>
      <c r="DM75" s="126">
        <f t="shared" si="84"/>
        <v>-3.9218598885781826E-13</v>
      </c>
      <c r="DN75" s="126">
        <f t="shared" si="84"/>
        <v>-3.9654592910665087E-13</v>
      </c>
      <c r="DO75" s="126">
        <f t="shared" si="84"/>
        <v>-3.9659487811150037E-13</v>
      </c>
      <c r="DP75" s="126">
        <f t="shared" si="84"/>
        <v>-3.9237469081854214E-13</v>
      </c>
      <c r="DQ75" s="126">
        <f t="shared" si="84"/>
        <v>-3.9243055653059855E-13</v>
      </c>
      <c r="DR75" s="126">
        <f t="shared" si="84"/>
        <v>-3.9683460272499362E-13</v>
      </c>
      <c r="DS75" s="126">
        <f t="shared" si="84"/>
        <v>-3.9688857214059674E-13</v>
      </c>
      <c r="DT75" s="126">
        <f t="shared" si="84"/>
        <v>-3.8834773476992266E-13</v>
      </c>
      <c r="DU75" s="126">
        <f t="shared" si="84"/>
        <v>-3.9273223137570314E-13</v>
      </c>
      <c r="DV75" s="126">
        <f t="shared" si="84"/>
        <v>-3.9709942939225581E-13</v>
      </c>
      <c r="DW75" s="126">
        <f t="shared" si="84"/>
        <v>-3.9717348045087421E-13</v>
      </c>
      <c r="DX75" s="126">
        <f t="shared" si="84"/>
        <v>-3.8861785469634927E-13</v>
      </c>
      <c r="DY75" s="126">
        <f t="shared" si="84"/>
        <v>-3.9298052342928722E-13</v>
      </c>
      <c r="DZ75" s="126">
        <f t="shared" si="84"/>
        <v>-3.9735170503263363E-13</v>
      </c>
      <c r="EA75" s="126">
        <f t="shared" si="84"/>
        <v>-3.9743454181007103E-13</v>
      </c>
      <c r="EB75" s="126">
        <f t="shared" si="84"/>
        <v>-3.8884131754457484E-13</v>
      </c>
      <c r="EC75" s="126">
        <f t="shared" ref="EC75:FH75" si="85" xml:space="preserve"> EC$72</f>
        <v>-3.9321764234045992E-13</v>
      </c>
      <c r="ED75" s="126">
        <f t="shared" si="85"/>
        <v>-3.9763033782946879E-13</v>
      </c>
      <c r="EE75" s="126">
        <f t="shared" si="85"/>
        <v>-3.9769685827195654E-13</v>
      </c>
      <c r="EF75" s="126">
        <f t="shared" si="85"/>
        <v>-3.9343986372841759E-13</v>
      </c>
      <c r="EG75" s="126">
        <f t="shared" si="85"/>
        <v>-3.9352428302663615E-13</v>
      </c>
      <c r="EH75" s="126">
        <f t="shared" si="85"/>
        <v>-3.9790269511286174E-13</v>
      </c>
      <c r="EI75" s="126">
        <f t="shared" si="85"/>
        <v>-3.9798051147954537E-13</v>
      </c>
      <c r="EJ75" s="126">
        <f t="shared" si="85"/>
        <v>-3.893827852152754E-13</v>
      </c>
      <c r="EK75" s="126">
        <f t="shared" si="85"/>
        <v>-3.9379740428557849E-13</v>
      </c>
      <c r="EL75" s="126">
        <f t="shared" si="85"/>
        <v>-3.9820642996346579E-13</v>
      </c>
      <c r="EM75" s="126">
        <f t="shared" si="85"/>
        <v>-3.9825412386562686E-13</v>
      </c>
      <c r="EN75" s="126">
        <f t="shared" si="85"/>
        <v>-3.8964308259892277E-13</v>
      </c>
      <c r="EO75" s="126">
        <f t="shared" si="85"/>
        <v>-3.9402831589541165E-13</v>
      </c>
      <c r="EP75" s="126">
        <f t="shared" si="85"/>
        <v>-3.9841603211243642E-13</v>
      </c>
      <c r="EQ75" s="126">
        <f t="shared" si="85"/>
        <v>-3.9849008317105477E-13</v>
      </c>
      <c r="ER75" s="126">
        <f t="shared" si="85"/>
        <v>-3.8989478525763847E-13</v>
      </c>
      <c r="ES75" s="126">
        <f t="shared" si="85"/>
        <v>-3.9431385175703332E-13</v>
      </c>
      <c r="ET75" s="126">
        <f t="shared" si="85"/>
        <v>-3.98732317989925E-13</v>
      </c>
      <c r="EU75" s="126">
        <f t="shared" si="85"/>
        <v>-3.9881264456198552E-13</v>
      </c>
      <c r="EV75" s="126">
        <f t="shared" si="85"/>
        <v>-3.9452117562177592E-13</v>
      </c>
      <c r="EW75" s="126">
        <f t="shared" si="85"/>
        <v>-3.9457083403249268E-13</v>
      </c>
      <c r="EX75" s="126">
        <f t="shared" si="85"/>
        <v>-3.9898584873299117E-13</v>
      </c>
      <c r="EY75" s="126">
        <f t="shared" si="85"/>
        <v>-3.9906240999698645E-13</v>
      </c>
      <c r="EZ75" s="126">
        <f t="shared" si="85"/>
        <v>-3.9045098674250767E-13</v>
      </c>
      <c r="FA75" s="126">
        <f t="shared" si="85"/>
        <v>-3.9484767967223896E-13</v>
      </c>
      <c r="FB75" s="126">
        <f t="shared" si="85"/>
        <v>-3.9926950194058004E-13</v>
      </c>
      <c r="FC75" s="126">
        <f t="shared" si="85"/>
        <v>-3.993259815615602E-13</v>
      </c>
      <c r="FD75" s="126">
        <f t="shared" si="85"/>
        <v>-3.9072356230462903E-13</v>
      </c>
      <c r="FE75" s="126">
        <f t="shared" si="85"/>
        <v>-3.9513569845439638E-13</v>
      </c>
      <c r="FF75" s="126">
        <f t="shared" si="85"/>
        <v>-3.9956319596967666E-13</v>
      </c>
      <c r="FG75" s="126">
        <f t="shared" si="85"/>
        <v>-3.9963348172022959E-13</v>
      </c>
      <c r="FH75" s="126">
        <f t="shared" si="85"/>
        <v>-3.9100104913814E-13</v>
      </c>
      <c r="FI75" s="126">
        <f t="shared" ref="FI75:GJ75" si="86" xml:space="preserve"> FI$72</f>
        <v>-3.9539888803119543E-13</v>
      </c>
      <c r="FJ75" s="126">
        <f t="shared" si="86"/>
        <v>-3.9983806345844644E-13</v>
      </c>
      <c r="FK75" s="126">
        <f t="shared" si="86"/>
        <v>-3.9989203287404962E-13</v>
      </c>
      <c r="FL75" s="126">
        <f t="shared" si="86"/>
        <v>-3.9562607526022475E-13</v>
      </c>
      <c r="FM75" s="126">
        <f t="shared" si="86"/>
        <v>-3.9568566535308495E-13</v>
      </c>
      <c r="FN75" s="126">
        <f t="shared" si="86"/>
        <v>-4.0012297176872387E-13</v>
      </c>
      <c r="FO75" s="126">
        <f t="shared" si="86"/>
        <v>-4.0020329834078438E-13</v>
      </c>
      <c r="FP75" s="126">
        <f t="shared" si="86"/>
        <v>-3.9159408515843105E-13</v>
      </c>
      <c r="FQ75" s="126">
        <f t="shared" si="86"/>
        <v>-3.9601961816515538E-13</v>
      </c>
      <c r="FR75" s="126">
        <f t="shared" si="86"/>
        <v>-4.0044051274890084E-13</v>
      </c>
      <c r="FS75" s="126">
        <f t="shared" si="86"/>
        <v>-4.0051456380751919E-13</v>
      </c>
      <c r="FT75" s="126">
        <f t="shared" si="86"/>
        <v>-3.9189612834888984E-13</v>
      </c>
      <c r="FU75" s="126">
        <f t="shared" si="86"/>
        <v>-3.9631384424865249E-13</v>
      </c>
      <c r="FV75" s="126">
        <f t="shared" si="86"/>
        <v>-4.0073295167530881E-13</v>
      </c>
      <c r="FW75" s="126">
        <f t="shared" si="86"/>
        <v>-4.0078190068015827E-13</v>
      </c>
      <c r="FX75" s="126">
        <f t="shared" si="86"/>
        <v>-3.9214291973621583E-13</v>
      </c>
      <c r="FY75" s="126">
        <f t="shared" si="86"/>
        <v>-3.9658075820625523E-13</v>
      </c>
      <c r="FZ75" s="126">
        <f t="shared" si="86"/>
        <v>-4.0099024772644035E-13</v>
      </c>
      <c r="GA75" s="126">
        <f t="shared" si="86"/>
        <v>-4.0107684981194328E-13</v>
      </c>
      <c r="GB75" s="126">
        <f t="shared" si="86"/>
        <v>-3.9676449432590742E-13</v>
      </c>
      <c r="GC75" s="126">
        <f t="shared" si="86"/>
        <v>-3.9685760384600152E-13</v>
      </c>
      <c r="GD75" s="126">
        <f t="shared" si="86"/>
        <v>-4.0130276829586371E-13</v>
      </c>
      <c r="GE75" s="126">
        <f t="shared" si="86"/>
        <v>-4.0136677853297442E-13</v>
      </c>
      <c r="GF75" s="126">
        <f t="shared" si="86"/>
        <v>-3.9270648812816945E-13</v>
      </c>
      <c r="GG75" s="126">
        <f t="shared" si="86"/>
        <v>-3.9711955196253262E-13</v>
      </c>
      <c r="GH75" s="126">
        <f t="shared" si="86"/>
        <v>-4.0157638068194505E-13</v>
      </c>
      <c r="GI75" s="126">
        <f t="shared" si="86"/>
        <v>-4.0166925828089008E-13</v>
      </c>
      <c r="GJ75" s="126">
        <f t="shared" si="86"/>
        <v>-3.9301467040786521E-13</v>
      </c>
    </row>
    <row r="76" spans="1:192" x14ac:dyDescent="0.35">
      <c r="E76" s="252" t="str">
        <f xml:space="preserve"> Time!E$123</f>
        <v>Senior debt repayment period flag</v>
      </c>
      <c r="F76" s="252">
        <f xml:space="preserve"> Time!F$123</f>
        <v>0</v>
      </c>
      <c r="G76" s="252" t="str">
        <f xml:space="preserve"> Time!G$123</f>
        <v>flag</v>
      </c>
      <c r="H76" s="252">
        <f xml:space="preserve"> Time!H$123</f>
        <v>40</v>
      </c>
      <c r="I76" s="252">
        <f xml:space="preserve"> Time!I$123</f>
        <v>0</v>
      </c>
      <c r="J76" s="252">
        <f xml:space="preserve"> Time!J$123</f>
        <v>0</v>
      </c>
      <c r="K76" s="252">
        <f xml:space="preserve"> Time!K$123</f>
        <v>0</v>
      </c>
      <c r="L76" s="252">
        <f xml:space="preserve"> Time!L$123</f>
        <v>0</v>
      </c>
      <c r="M76" s="252">
        <f xml:space="preserve"> Time!M$123</f>
        <v>1</v>
      </c>
      <c r="N76" s="252">
        <f xml:space="preserve"> Time!N$123</f>
        <v>1</v>
      </c>
      <c r="O76" s="252">
        <f xml:space="preserve"> Time!O$123</f>
        <v>1</v>
      </c>
      <c r="P76" s="252">
        <f xml:space="preserve"> Time!P$123</f>
        <v>1</v>
      </c>
      <c r="Q76" s="252">
        <f xml:space="preserve"> Time!Q$123</f>
        <v>1</v>
      </c>
      <c r="R76" s="252">
        <f xml:space="preserve"> Time!R$123</f>
        <v>1</v>
      </c>
      <c r="S76" s="252">
        <f xml:space="preserve"> Time!S$123</f>
        <v>1</v>
      </c>
      <c r="T76" s="252">
        <f xml:space="preserve"> Time!T$123</f>
        <v>1</v>
      </c>
      <c r="U76" s="252">
        <f xml:space="preserve"> Time!U$123</f>
        <v>1</v>
      </c>
      <c r="V76" s="252">
        <f xml:space="preserve"> Time!V$123</f>
        <v>1</v>
      </c>
      <c r="W76" s="252">
        <f xml:space="preserve"> Time!W$123</f>
        <v>1</v>
      </c>
      <c r="X76" s="252">
        <f xml:space="preserve"> Time!X$123</f>
        <v>1</v>
      </c>
      <c r="Y76" s="252">
        <f xml:space="preserve"> Time!Y$123</f>
        <v>1</v>
      </c>
      <c r="Z76" s="252">
        <f xml:space="preserve"> Time!Z$123</f>
        <v>1</v>
      </c>
      <c r="AA76" s="252">
        <f xml:space="preserve"> Time!AA$123</f>
        <v>1</v>
      </c>
      <c r="AB76" s="252">
        <f xml:space="preserve"> Time!AB$123</f>
        <v>1</v>
      </c>
      <c r="AC76" s="252">
        <f xml:space="preserve"> Time!AC$123</f>
        <v>1</v>
      </c>
      <c r="AD76" s="252">
        <f xml:space="preserve"> Time!AD$123</f>
        <v>1</v>
      </c>
      <c r="AE76" s="252">
        <f xml:space="preserve"> Time!AE$123</f>
        <v>1</v>
      </c>
      <c r="AF76" s="252">
        <f xml:space="preserve"> Time!AF$123</f>
        <v>1</v>
      </c>
      <c r="AG76" s="252">
        <f xml:space="preserve"> Time!AG$123</f>
        <v>1</v>
      </c>
      <c r="AH76" s="252">
        <f xml:space="preserve"> Time!AH$123</f>
        <v>1</v>
      </c>
      <c r="AI76" s="252">
        <f xml:space="preserve"> Time!AI$123</f>
        <v>1</v>
      </c>
      <c r="AJ76" s="252">
        <f xml:space="preserve"> Time!AJ$123</f>
        <v>1</v>
      </c>
      <c r="AK76" s="252">
        <f xml:space="preserve"> Time!AK$123</f>
        <v>1</v>
      </c>
      <c r="AL76" s="252">
        <f xml:space="preserve"> Time!AL$123</f>
        <v>1</v>
      </c>
      <c r="AM76" s="252">
        <f xml:space="preserve"> Time!AM$123</f>
        <v>1</v>
      </c>
      <c r="AN76" s="252">
        <f xml:space="preserve"> Time!AN$123</f>
        <v>1</v>
      </c>
      <c r="AO76" s="252">
        <f xml:space="preserve"> Time!AO$123</f>
        <v>1</v>
      </c>
      <c r="AP76" s="252">
        <f xml:space="preserve"> Time!AP$123</f>
        <v>1</v>
      </c>
      <c r="AQ76" s="252">
        <f xml:space="preserve"> Time!AQ$123</f>
        <v>1</v>
      </c>
      <c r="AR76" s="252">
        <f xml:space="preserve"> Time!AR$123</f>
        <v>1</v>
      </c>
      <c r="AS76" s="252">
        <f xml:space="preserve"> Time!AS$123</f>
        <v>1</v>
      </c>
      <c r="AT76" s="252">
        <f xml:space="preserve"> Time!AT$123</f>
        <v>1</v>
      </c>
      <c r="AU76" s="252">
        <f xml:space="preserve"> Time!AU$123</f>
        <v>1</v>
      </c>
      <c r="AV76" s="252">
        <f xml:space="preserve"> Time!AV$123</f>
        <v>1</v>
      </c>
      <c r="AW76" s="252">
        <f xml:space="preserve"> Time!AW$123</f>
        <v>1</v>
      </c>
      <c r="AX76" s="252">
        <f xml:space="preserve"> Time!AX$123</f>
        <v>1</v>
      </c>
      <c r="AY76" s="252">
        <f xml:space="preserve"> Time!AY$123</f>
        <v>1</v>
      </c>
      <c r="AZ76" s="252">
        <f xml:space="preserve"> Time!AZ$123</f>
        <v>1</v>
      </c>
      <c r="BA76" s="252">
        <f xml:space="preserve"> Time!BA$123</f>
        <v>0</v>
      </c>
      <c r="BB76" s="252">
        <f xml:space="preserve"> Time!BB$123</f>
        <v>0</v>
      </c>
      <c r="BC76" s="252">
        <f xml:space="preserve"> Time!BC$123</f>
        <v>0</v>
      </c>
      <c r="BD76" s="252">
        <f xml:space="preserve"> Time!BD$123</f>
        <v>0</v>
      </c>
      <c r="BE76" s="252">
        <f xml:space="preserve"> Time!BE$123</f>
        <v>0</v>
      </c>
      <c r="BF76" s="252">
        <f xml:space="preserve"> Time!BF$123</f>
        <v>0</v>
      </c>
      <c r="BG76" s="252">
        <f xml:space="preserve"> Time!BG$123</f>
        <v>0</v>
      </c>
      <c r="BH76" s="252">
        <f xml:space="preserve"> Time!BH$123</f>
        <v>0</v>
      </c>
      <c r="BI76" s="252">
        <f xml:space="preserve"> Time!BI$123</f>
        <v>0</v>
      </c>
      <c r="BJ76" s="252">
        <f xml:space="preserve"> Time!BJ$123</f>
        <v>0</v>
      </c>
      <c r="BK76" s="252">
        <f xml:space="preserve"> Time!BK$123</f>
        <v>0</v>
      </c>
      <c r="BL76" s="252">
        <f xml:space="preserve"> Time!BL$123</f>
        <v>0</v>
      </c>
      <c r="BM76" s="252">
        <f xml:space="preserve"> Time!BM$123</f>
        <v>0</v>
      </c>
      <c r="BN76" s="252">
        <f xml:space="preserve"> Time!BN$123</f>
        <v>0</v>
      </c>
      <c r="BO76" s="252">
        <f xml:space="preserve"> Time!BO$123</f>
        <v>0</v>
      </c>
      <c r="BP76" s="252">
        <f xml:space="preserve"> Time!BP$123</f>
        <v>0</v>
      </c>
      <c r="BQ76" s="252">
        <f xml:space="preserve"> Time!BQ$123</f>
        <v>0</v>
      </c>
      <c r="BR76" s="252">
        <f xml:space="preserve"> Time!BR$123</f>
        <v>0</v>
      </c>
      <c r="BS76" s="252">
        <f xml:space="preserve"> Time!BS$123</f>
        <v>0</v>
      </c>
      <c r="BT76" s="252">
        <f xml:space="preserve"> Time!BT$123</f>
        <v>0</v>
      </c>
      <c r="BU76" s="252">
        <f xml:space="preserve"> Time!BU$123</f>
        <v>0</v>
      </c>
      <c r="BV76" s="252">
        <f xml:space="preserve"> Time!BV$123</f>
        <v>0</v>
      </c>
      <c r="BW76" s="252">
        <f xml:space="preserve"> Time!BW$123</f>
        <v>0</v>
      </c>
      <c r="BX76" s="252">
        <f xml:space="preserve"> Time!BX$123</f>
        <v>0</v>
      </c>
      <c r="BY76" s="252">
        <f xml:space="preserve"> Time!BY$123</f>
        <v>0</v>
      </c>
      <c r="BZ76" s="252">
        <f xml:space="preserve"> Time!BZ$123</f>
        <v>0</v>
      </c>
      <c r="CA76" s="252">
        <f xml:space="preserve"> Time!CA$123</f>
        <v>0</v>
      </c>
      <c r="CB76" s="252">
        <f xml:space="preserve"> Time!CB$123</f>
        <v>0</v>
      </c>
      <c r="CC76" s="252">
        <f xml:space="preserve"> Time!CC$123</f>
        <v>0</v>
      </c>
      <c r="CD76" s="252">
        <f xml:space="preserve"> Time!CD$123</f>
        <v>0</v>
      </c>
      <c r="CE76" s="252">
        <f xml:space="preserve"> Time!CE$123</f>
        <v>0</v>
      </c>
      <c r="CF76" s="252">
        <f xml:space="preserve"> Time!CF$123</f>
        <v>0</v>
      </c>
      <c r="CG76" s="252">
        <f xml:space="preserve"> Time!CG$123</f>
        <v>0</v>
      </c>
      <c r="CH76" s="252">
        <f xml:space="preserve"> Time!CH$123</f>
        <v>0</v>
      </c>
      <c r="CI76" s="252">
        <f xml:space="preserve"> Time!CI$123</f>
        <v>0</v>
      </c>
      <c r="CJ76" s="252">
        <f xml:space="preserve"> Time!CJ$123</f>
        <v>0</v>
      </c>
      <c r="CK76" s="252">
        <f xml:space="preserve"> Time!CK$123</f>
        <v>0</v>
      </c>
      <c r="CL76" s="252">
        <f xml:space="preserve"> Time!CL$123</f>
        <v>0</v>
      </c>
      <c r="CM76" s="252">
        <f xml:space="preserve"> Time!CM$123</f>
        <v>0</v>
      </c>
      <c r="CN76" s="252">
        <f xml:space="preserve"> Time!CN$123</f>
        <v>0</v>
      </c>
      <c r="CO76" s="252">
        <f xml:space="preserve"> Time!CO$123</f>
        <v>0</v>
      </c>
      <c r="CP76" s="252">
        <f xml:space="preserve"> Time!CP$123</f>
        <v>0</v>
      </c>
      <c r="CQ76" s="252">
        <f xml:space="preserve"> Time!CQ$123</f>
        <v>0</v>
      </c>
      <c r="CR76" s="252">
        <f xml:space="preserve"> Time!CR$123</f>
        <v>0</v>
      </c>
      <c r="CS76" s="252">
        <f xml:space="preserve"> Time!CS$123</f>
        <v>0</v>
      </c>
      <c r="CT76" s="252">
        <f xml:space="preserve"> Time!CT$123</f>
        <v>0</v>
      </c>
      <c r="CU76" s="252">
        <f xml:space="preserve"> Time!CU$123</f>
        <v>0</v>
      </c>
      <c r="CV76" s="252">
        <f xml:space="preserve"> Time!CV$123</f>
        <v>0</v>
      </c>
      <c r="CW76" s="252">
        <f xml:space="preserve"> Time!CW$123</f>
        <v>0</v>
      </c>
      <c r="CX76" s="252">
        <f xml:space="preserve"> Time!CX$123</f>
        <v>0</v>
      </c>
      <c r="CY76" s="252">
        <f xml:space="preserve"> Time!CY$123</f>
        <v>0</v>
      </c>
      <c r="CZ76" s="252">
        <f xml:space="preserve"> Time!CZ$123</f>
        <v>0</v>
      </c>
      <c r="DA76" s="252">
        <f xml:space="preserve"> Time!DA$123</f>
        <v>0</v>
      </c>
      <c r="DB76" s="252">
        <f xml:space="preserve"> Time!DB$123</f>
        <v>0</v>
      </c>
      <c r="DC76" s="252">
        <f xml:space="preserve"> Time!DC$123</f>
        <v>0</v>
      </c>
      <c r="DD76" s="252">
        <f xml:space="preserve"> Time!DD$123</f>
        <v>0</v>
      </c>
      <c r="DE76" s="252">
        <f xml:space="preserve"> Time!DE$123</f>
        <v>0</v>
      </c>
      <c r="DF76" s="252">
        <f xml:space="preserve"> Time!DF$123</f>
        <v>0</v>
      </c>
      <c r="DG76" s="252">
        <f xml:space="preserve"> Time!DG$123</f>
        <v>0</v>
      </c>
      <c r="DH76" s="252">
        <f xml:space="preserve"> Time!DH$123</f>
        <v>0</v>
      </c>
      <c r="DI76" s="252">
        <f xml:space="preserve"> Time!DI$123</f>
        <v>0</v>
      </c>
      <c r="DJ76" s="252">
        <f xml:space="preserve"> Time!DJ$123</f>
        <v>0</v>
      </c>
      <c r="DK76" s="252">
        <f xml:space="preserve"> Time!DK$123</f>
        <v>0</v>
      </c>
      <c r="DL76" s="252">
        <f xml:space="preserve"> Time!DL$123</f>
        <v>0</v>
      </c>
      <c r="DM76" s="252">
        <f xml:space="preserve"> Time!DM$123</f>
        <v>0</v>
      </c>
      <c r="DN76" s="252">
        <f xml:space="preserve"> Time!DN$123</f>
        <v>0</v>
      </c>
      <c r="DO76" s="252">
        <f xml:space="preserve"> Time!DO$123</f>
        <v>0</v>
      </c>
      <c r="DP76" s="252">
        <f xml:space="preserve"> Time!DP$123</f>
        <v>0</v>
      </c>
      <c r="DQ76" s="252">
        <f xml:space="preserve"> Time!DQ$123</f>
        <v>0</v>
      </c>
      <c r="DR76" s="252">
        <f xml:space="preserve"> Time!DR$123</f>
        <v>0</v>
      </c>
      <c r="DS76" s="252">
        <f xml:space="preserve"> Time!DS$123</f>
        <v>0</v>
      </c>
      <c r="DT76" s="252">
        <f xml:space="preserve"> Time!DT$123</f>
        <v>0</v>
      </c>
      <c r="DU76" s="252">
        <f xml:space="preserve"> Time!DU$123</f>
        <v>0</v>
      </c>
      <c r="DV76" s="252">
        <f xml:space="preserve"> Time!DV$123</f>
        <v>0</v>
      </c>
      <c r="DW76" s="252">
        <f xml:space="preserve"> Time!DW$123</f>
        <v>0</v>
      </c>
      <c r="DX76" s="252">
        <f xml:space="preserve"> Time!DX$123</f>
        <v>0</v>
      </c>
      <c r="DY76" s="252">
        <f xml:space="preserve"> Time!DY$123</f>
        <v>0</v>
      </c>
      <c r="DZ76" s="252">
        <f xml:space="preserve"> Time!DZ$123</f>
        <v>0</v>
      </c>
      <c r="EA76" s="252">
        <f xml:space="preserve"> Time!EA$123</f>
        <v>0</v>
      </c>
      <c r="EB76" s="252">
        <f xml:space="preserve"> Time!EB$123</f>
        <v>0</v>
      </c>
      <c r="EC76" s="252">
        <f xml:space="preserve"> Time!EC$123</f>
        <v>0</v>
      </c>
      <c r="ED76" s="252">
        <f xml:space="preserve"> Time!ED$123</f>
        <v>0</v>
      </c>
      <c r="EE76" s="252">
        <f xml:space="preserve"> Time!EE$123</f>
        <v>0</v>
      </c>
      <c r="EF76" s="252">
        <f xml:space="preserve"> Time!EF$123</f>
        <v>0</v>
      </c>
      <c r="EG76" s="252">
        <f xml:space="preserve"> Time!EG$123</f>
        <v>0</v>
      </c>
      <c r="EH76" s="252">
        <f xml:space="preserve"> Time!EH$123</f>
        <v>0</v>
      </c>
      <c r="EI76" s="252">
        <f xml:space="preserve"> Time!EI$123</f>
        <v>0</v>
      </c>
      <c r="EJ76" s="252">
        <f xml:space="preserve"> Time!EJ$123</f>
        <v>0</v>
      </c>
      <c r="EK76" s="252">
        <f xml:space="preserve"> Time!EK$123</f>
        <v>0</v>
      </c>
      <c r="EL76" s="252">
        <f xml:space="preserve"> Time!EL$123</f>
        <v>0</v>
      </c>
      <c r="EM76" s="252">
        <f xml:space="preserve"> Time!EM$123</f>
        <v>0</v>
      </c>
      <c r="EN76" s="252">
        <f xml:space="preserve"> Time!EN$123</f>
        <v>0</v>
      </c>
      <c r="EO76" s="252">
        <f xml:space="preserve"> Time!EO$123</f>
        <v>0</v>
      </c>
      <c r="EP76" s="252">
        <f xml:space="preserve"> Time!EP$123</f>
        <v>0</v>
      </c>
      <c r="EQ76" s="252">
        <f xml:space="preserve"> Time!EQ$123</f>
        <v>0</v>
      </c>
      <c r="ER76" s="252">
        <f xml:space="preserve"> Time!ER$123</f>
        <v>0</v>
      </c>
      <c r="ES76" s="252">
        <f xml:space="preserve"> Time!ES$123</f>
        <v>0</v>
      </c>
      <c r="ET76" s="252">
        <f xml:space="preserve"> Time!ET$123</f>
        <v>0</v>
      </c>
      <c r="EU76" s="252">
        <f xml:space="preserve"> Time!EU$123</f>
        <v>0</v>
      </c>
      <c r="EV76" s="252">
        <f xml:space="preserve"> Time!EV$123</f>
        <v>0</v>
      </c>
      <c r="EW76" s="252">
        <f xml:space="preserve"> Time!EW$123</f>
        <v>0</v>
      </c>
      <c r="EX76" s="252">
        <f xml:space="preserve"> Time!EX$123</f>
        <v>0</v>
      </c>
      <c r="EY76" s="252">
        <f xml:space="preserve"> Time!EY$123</f>
        <v>0</v>
      </c>
      <c r="EZ76" s="252">
        <f xml:space="preserve"> Time!EZ$123</f>
        <v>0</v>
      </c>
      <c r="FA76" s="252">
        <f xml:space="preserve"> Time!FA$123</f>
        <v>0</v>
      </c>
      <c r="FB76" s="252">
        <f xml:space="preserve"> Time!FB$123</f>
        <v>0</v>
      </c>
      <c r="FC76" s="252">
        <f xml:space="preserve"> Time!FC$123</f>
        <v>0</v>
      </c>
      <c r="FD76" s="252">
        <f xml:space="preserve"> Time!FD$123</f>
        <v>0</v>
      </c>
      <c r="FE76" s="252">
        <f xml:space="preserve"> Time!FE$123</f>
        <v>0</v>
      </c>
      <c r="FF76" s="252">
        <f xml:space="preserve"> Time!FF$123</f>
        <v>0</v>
      </c>
      <c r="FG76" s="252">
        <f xml:space="preserve"> Time!FG$123</f>
        <v>0</v>
      </c>
      <c r="FH76" s="252">
        <f xml:space="preserve"> Time!FH$123</f>
        <v>0</v>
      </c>
      <c r="FI76" s="252">
        <f xml:space="preserve"> Time!FI$123</f>
        <v>0</v>
      </c>
      <c r="FJ76" s="252">
        <f xml:space="preserve"> Time!FJ$123</f>
        <v>0</v>
      </c>
      <c r="FK76" s="252">
        <f xml:space="preserve"> Time!FK$123</f>
        <v>0</v>
      </c>
      <c r="FL76" s="252">
        <f xml:space="preserve"> Time!FL$123</f>
        <v>0</v>
      </c>
      <c r="FM76" s="252">
        <f xml:space="preserve"> Time!FM$123</f>
        <v>0</v>
      </c>
      <c r="FN76" s="252">
        <f xml:space="preserve"> Time!FN$123</f>
        <v>0</v>
      </c>
      <c r="FO76" s="252">
        <f xml:space="preserve"> Time!FO$123</f>
        <v>0</v>
      </c>
      <c r="FP76" s="252">
        <f xml:space="preserve"> Time!FP$123</f>
        <v>0</v>
      </c>
      <c r="FQ76" s="252">
        <f xml:space="preserve"> Time!FQ$123</f>
        <v>0</v>
      </c>
      <c r="FR76" s="252">
        <f xml:space="preserve"> Time!FR$123</f>
        <v>0</v>
      </c>
      <c r="FS76" s="252">
        <f xml:space="preserve"> Time!FS$123</f>
        <v>0</v>
      </c>
      <c r="FT76" s="252">
        <f xml:space="preserve"> Time!FT$123</f>
        <v>0</v>
      </c>
      <c r="FU76" s="252">
        <f xml:space="preserve"> Time!FU$123</f>
        <v>0</v>
      </c>
      <c r="FV76" s="252">
        <f xml:space="preserve"> Time!FV$123</f>
        <v>0</v>
      </c>
      <c r="FW76" s="252">
        <f xml:space="preserve"> Time!FW$123</f>
        <v>0</v>
      </c>
      <c r="FX76" s="252">
        <f xml:space="preserve"> Time!FX$123</f>
        <v>0</v>
      </c>
      <c r="FY76" s="252">
        <f xml:space="preserve"> Time!FY$123</f>
        <v>0</v>
      </c>
      <c r="FZ76" s="252">
        <f xml:space="preserve"> Time!FZ$123</f>
        <v>0</v>
      </c>
      <c r="GA76" s="252">
        <f xml:space="preserve"> Time!GA$123</f>
        <v>0</v>
      </c>
      <c r="GB76" s="252">
        <f xml:space="preserve"> Time!GB$123</f>
        <v>0</v>
      </c>
      <c r="GC76" s="252">
        <f xml:space="preserve"> Time!GC$123</f>
        <v>0</v>
      </c>
      <c r="GD76" s="252">
        <f xml:space="preserve"> Time!GD$123</f>
        <v>0</v>
      </c>
      <c r="GE76" s="252">
        <f xml:space="preserve"> Time!GE$123</f>
        <v>0</v>
      </c>
      <c r="GF76" s="252">
        <f xml:space="preserve"> Time!GF$123</f>
        <v>0</v>
      </c>
      <c r="GG76" s="252">
        <f xml:space="preserve"> Time!GG$123</f>
        <v>0</v>
      </c>
      <c r="GH76" s="252">
        <f xml:space="preserve"> Time!GH$123</f>
        <v>0</v>
      </c>
      <c r="GI76" s="252">
        <f xml:space="preserve"> Time!GI$123</f>
        <v>0</v>
      </c>
      <c r="GJ76" s="252">
        <f xml:space="preserve"> Time!GJ$123</f>
        <v>0</v>
      </c>
    </row>
    <row r="77" spans="1:192" x14ac:dyDescent="0.35">
      <c r="E77" s="12" t="s">
        <v>350</v>
      </c>
      <c r="G77" s="12" t="s">
        <v>225</v>
      </c>
      <c r="J77" s="124" t="str">
        <f t="shared" ref="J77:AO77" si="87" xml:space="preserve"> IF( J76 = 1, J74 / J75, "na")</f>
        <v>na</v>
      </c>
      <c r="K77" s="124" t="str">
        <f t="shared" si="87"/>
        <v>na</v>
      </c>
      <c r="L77" s="124" t="str">
        <f t="shared" si="87"/>
        <v>na</v>
      </c>
      <c r="M77" s="124">
        <f t="shared" si="87"/>
        <v>0.61493362341457247</v>
      </c>
      <c r="N77" s="124">
        <f t="shared" si="87"/>
        <v>2.1024542279842313</v>
      </c>
      <c r="O77" s="124">
        <f t="shared" si="87"/>
        <v>1.7368021720069209</v>
      </c>
      <c r="P77" s="124">
        <f t="shared" si="87"/>
        <v>0.81768143448681874</v>
      </c>
      <c r="Q77" s="124">
        <f t="shared" si="87"/>
        <v>1.2345150834739862</v>
      </c>
      <c r="R77" s="124">
        <f t="shared" si="87"/>
        <v>2.0854222298890224</v>
      </c>
      <c r="S77" s="124">
        <f t="shared" si="87"/>
        <v>1.7216128043065102</v>
      </c>
      <c r="T77" s="124">
        <f t="shared" si="87"/>
        <v>0.80711226011374104</v>
      </c>
      <c r="U77" s="124">
        <f t="shared" si="87"/>
        <v>1.2216909267437714</v>
      </c>
      <c r="V77" s="124">
        <f t="shared" si="87"/>
        <v>2.0683106674324527</v>
      </c>
      <c r="W77" s="124">
        <f t="shared" si="87"/>
        <v>1.7063352915777716</v>
      </c>
      <c r="X77" s="124">
        <f t="shared" si="87"/>
        <v>0.80320674010621329</v>
      </c>
      <c r="Y77" s="124">
        <f t="shared" si="87"/>
        <v>1.2019899154254103</v>
      </c>
      <c r="Z77" s="124">
        <f t="shared" si="87"/>
        <v>2.051115828940357</v>
      </c>
      <c r="AA77" s="124">
        <f t="shared" si="87"/>
        <v>1.6909659795026375</v>
      </c>
      <c r="AB77" s="124">
        <f t="shared" si="87"/>
        <v>0.78564056097021551</v>
      </c>
      <c r="AC77" s="124">
        <f t="shared" si="87"/>
        <v>1.195729184086687</v>
      </c>
      <c r="AD77" s="124">
        <f t="shared" si="87"/>
        <v>2.0338339185166974</v>
      </c>
      <c r="AE77" s="124">
        <f t="shared" si="87"/>
        <v>1.6755011296224633</v>
      </c>
      <c r="AF77" s="124">
        <f t="shared" si="87"/>
        <v>0.77473091970652042</v>
      </c>
      <c r="AG77" s="124">
        <f t="shared" si="87"/>
        <v>1.1825841865260471</v>
      </c>
      <c r="AH77" s="124">
        <f t="shared" si="87"/>
        <v>2.0164610538953669</v>
      </c>
      <c r="AI77" s="124">
        <f t="shared" si="87"/>
        <v>1.6599369171986074</v>
      </c>
      <c r="AJ77" s="124">
        <f t="shared" si="87"/>
        <v>0.76370053072112276</v>
      </c>
      <c r="AK77" s="124">
        <f t="shared" si="87"/>
        <v>1.1693246845595402</v>
      </c>
      <c r="AL77" s="124">
        <f t="shared" si="87"/>
        <v>1.9989932642385222</v>
      </c>
      <c r="AM77" s="124">
        <f t="shared" si="87"/>
        <v>1.6442694290196991</v>
      </c>
      <c r="AN77" s="124">
        <f t="shared" si="87"/>
        <v>0.75908153454164151</v>
      </c>
      <c r="AO77" s="124">
        <f t="shared" si="87"/>
        <v>1.1494108348944521</v>
      </c>
      <c r="AP77" s="124">
        <f t="shared" ref="AP77:BU77" si="88" xml:space="preserve"> IF( AP76 = 1, AP74 / AP75, "na")</f>
        <v>1.9814264878800796</v>
      </c>
      <c r="AQ77" s="124">
        <f t="shared" si="88"/>
        <v>1.61640007890051</v>
      </c>
      <c r="AR77" s="124">
        <f t="shared" si="88"/>
        <v>0.70582830853997947</v>
      </c>
      <c r="AS77" s="124">
        <f t="shared" si="88"/>
        <v>0.87640923972988682</v>
      </c>
      <c r="AT77" s="124">
        <f t="shared" si="88"/>
        <v>1.6527063547137932</v>
      </c>
      <c r="AU77" s="124">
        <f t="shared" si="88"/>
        <v>1.5588765817763455</v>
      </c>
      <c r="AV77" s="124">
        <f t="shared" si="88"/>
        <v>0.66905292782761183</v>
      </c>
      <c r="AW77" s="124">
        <f t="shared" si="88"/>
        <v>0.8393324959898617</v>
      </c>
      <c r="AX77" s="124">
        <f t="shared" si="88"/>
        <v>1.6123872994400001</v>
      </c>
      <c r="AY77" s="124">
        <f t="shared" si="88"/>
        <v>1.5191038670391417</v>
      </c>
      <c r="AZ77" s="124">
        <f t="shared" si="88"/>
        <v>0.63450893640410999</v>
      </c>
      <c r="BA77" s="124" t="str">
        <f t="shared" si="88"/>
        <v>na</v>
      </c>
      <c r="BB77" s="124" t="str">
        <f t="shared" si="88"/>
        <v>na</v>
      </c>
      <c r="BC77" s="124" t="str">
        <f t="shared" si="88"/>
        <v>na</v>
      </c>
      <c r="BD77" s="124" t="str">
        <f t="shared" si="88"/>
        <v>na</v>
      </c>
      <c r="BE77" s="124" t="str">
        <f t="shared" si="88"/>
        <v>na</v>
      </c>
      <c r="BF77" s="124" t="str">
        <f t="shared" si="88"/>
        <v>na</v>
      </c>
      <c r="BG77" s="124" t="str">
        <f t="shared" si="88"/>
        <v>na</v>
      </c>
      <c r="BH77" s="124" t="str">
        <f t="shared" si="88"/>
        <v>na</v>
      </c>
      <c r="BI77" s="124" t="str">
        <f t="shared" si="88"/>
        <v>na</v>
      </c>
      <c r="BJ77" s="124" t="str">
        <f t="shared" si="88"/>
        <v>na</v>
      </c>
      <c r="BK77" s="124" t="str">
        <f t="shared" si="88"/>
        <v>na</v>
      </c>
      <c r="BL77" s="124" t="str">
        <f t="shared" si="88"/>
        <v>na</v>
      </c>
      <c r="BM77" s="124" t="str">
        <f t="shared" si="88"/>
        <v>na</v>
      </c>
      <c r="BN77" s="124" t="str">
        <f t="shared" si="88"/>
        <v>na</v>
      </c>
      <c r="BO77" s="124" t="str">
        <f t="shared" si="88"/>
        <v>na</v>
      </c>
      <c r="BP77" s="124" t="str">
        <f t="shared" si="88"/>
        <v>na</v>
      </c>
      <c r="BQ77" s="124" t="str">
        <f t="shared" si="88"/>
        <v>na</v>
      </c>
      <c r="BR77" s="124" t="str">
        <f t="shared" si="88"/>
        <v>na</v>
      </c>
      <c r="BS77" s="124" t="str">
        <f t="shared" si="88"/>
        <v>na</v>
      </c>
      <c r="BT77" s="124" t="str">
        <f t="shared" si="88"/>
        <v>na</v>
      </c>
      <c r="BU77" s="124" t="str">
        <f t="shared" si="88"/>
        <v>na</v>
      </c>
      <c r="BV77" s="124" t="str">
        <f t="shared" ref="BV77:DA77" si="89" xml:space="preserve"> IF( BV76 = 1, BV74 / BV75, "na")</f>
        <v>na</v>
      </c>
      <c r="BW77" s="124" t="str">
        <f t="shared" si="89"/>
        <v>na</v>
      </c>
      <c r="BX77" s="124" t="str">
        <f t="shared" si="89"/>
        <v>na</v>
      </c>
      <c r="BY77" s="124" t="str">
        <f t="shared" si="89"/>
        <v>na</v>
      </c>
      <c r="BZ77" s="124" t="str">
        <f t="shared" si="89"/>
        <v>na</v>
      </c>
      <c r="CA77" s="124" t="str">
        <f t="shared" si="89"/>
        <v>na</v>
      </c>
      <c r="CB77" s="124" t="str">
        <f t="shared" si="89"/>
        <v>na</v>
      </c>
      <c r="CC77" s="124" t="str">
        <f t="shared" si="89"/>
        <v>na</v>
      </c>
      <c r="CD77" s="124" t="str">
        <f t="shared" si="89"/>
        <v>na</v>
      </c>
      <c r="CE77" s="124" t="str">
        <f t="shared" si="89"/>
        <v>na</v>
      </c>
      <c r="CF77" s="124" t="str">
        <f t="shared" si="89"/>
        <v>na</v>
      </c>
      <c r="CG77" s="124" t="str">
        <f t="shared" si="89"/>
        <v>na</v>
      </c>
      <c r="CH77" s="124" t="str">
        <f t="shared" si="89"/>
        <v>na</v>
      </c>
      <c r="CI77" s="124" t="str">
        <f t="shared" si="89"/>
        <v>na</v>
      </c>
      <c r="CJ77" s="124" t="str">
        <f t="shared" si="89"/>
        <v>na</v>
      </c>
      <c r="CK77" s="124" t="str">
        <f t="shared" si="89"/>
        <v>na</v>
      </c>
      <c r="CL77" s="124" t="str">
        <f t="shared" si="89"/>
        <v>na</v>
      </c>
      <c r="CM77" s="124" t="str">
        <f t="shared" si="89"/>
        <v>na</v>
      </c>
      <c r="CN77" s="124" t="str">
        <f t="shared" si="89"/>
        <v>na</v>
      </c>
      <c r="CO77" s="124" t="str">
        <f t="shared" si="89"/>
        <v>na</v>
      </c>
      <c r="CP77" s="124" t="str">
        <f t="shared" si="89"/>
        <v>na</v>
      </c>
      <c r="CQ77" s="124" t="str">
        <f t="shared" si="89"/>
        <v>na</v>
      </c>
      <c r="CR77" s="124" t="str">
        <f t="shared" si="89"/>
        <v>na</v>
      </c>
      <c r="CS77" s="124" t="str">
        <f t="shared" si="89"/>
        <v>na</v>
      </c>
      <c r="CT77" s="124" t="str">
        <f t="shared" si="89"/>
        <v>na</v>
      </c>
      <c r="CU77" s="124" t="str">
        <f t="shared" si="89"/>
        <v>na</v>
      </c>
      <c r="CV77" s="124" t="str">
        <f t="shared" si="89"/>
        <v>na</v>
      </c>
      <c r="CW77" s="124" t="str">
        <f t="shared" si="89"/>
        <v>na</v>
      </c>
      <c r="CX77" s="124" t="str">
        <f t="shared" si="89"/>
        <v>na</v>
      </c>
      <c r="CY77" s="124" t="str">
        <f t="shared" si="89"/>
        <v>na</v>
      </c>
      <c r="CZ77" s="124" t="str">
        <f t="shared" si="89"/>
        <v>na</v>
      </c>
      <c r="DA77" s="124" t="str">
        <f t="shared" si="89"/>
        <v>na</v>
      </c>
      <c r="DB77" s="124" t="str">
        <f t="shared" ref="DB77:EG77" si="90" xml:space="preserve"> IF( DB76 = 1, DB74 / DB75, "na")</f>
        <v>na</v>
      </c>
      <c r="DC77" s="124" t="str">
        <f t="shared" si="90"/>
        <v>na</v>
      </c>
      <c r="DD77" s="124" t="str">
        <f t="shared" si="90"/>
        <v>na</v>
      </c>
      <c r="DE77" s="124" t="str">
        <f t="shared" si="90"/>
        <v>na</v>
      </c>
      <c r="DF77" s="124" t="str">
        <f t="shared" si="90"/>
        <v>na</v>
      </c>
      <c r="DG77" s="124" t="str">
        <f t="shared" si="90"/>
        <v>na</v>
      </c>
      <c r="DH77" s="124" t="str">
        <f t="shared" si="90"/>
        <v>na</v>
      </c>
      <c r="DI77" s="124" t="str">
        <f t="shared" si="90"/>
        <v>na</v>
      </c>
      <c r="DJ77" s="124" t="str">
        <f t="shared" si="90"/>
        <v>na</v>
      </c>
      <c r="DK77" s="124" t="str">
        <f t="shared" si="90"/>
        <v>na</v>
      </c>
      <c r="DL77" s="124" t="str">
        <f t="shared" si="90"/>
        <v>na</v>
      </c>
      <c r="DM77" s="124" t="str">
        <f t="shared" si="90"/>
        <v>na</v>
      </c>
      <c r="DN77" s="124" t="str">
        <f t="shared" si="90"/>
        <v>na</v>
      </c>
      <c r="DO77" s="124" t="str">
        <f t="shared" si="90"/>
        <v>na</v>
      </c>
      <c r="DP77" s="124" t="str">
        <f t="shared" si="90"/>
        <v>na</v>
      </c>
      <c r="DQ77" s="124" t="str">
        <f t="shared" si="90"/>
        <v>na</v>
      </c>
      <c r="DR77" s="124" t="str">
        <f t="shared" si="90"/>
        <v>na</v>
      </c>
      <c r="DS77" s="124" t="str">
        <f t="shared" si="90"/>
        <v>na</v>
      </c>
      <c r="DT77" s="124" t="str">
        <f t="shared" si="90"/>
        <v>na</v>
      </c>
      <c r="DU77" s="124" t="str">
        <f t="shared" si="90"/>
        <v>na</v>
      </c>
      <c r="DV77" s="124" t="str">
        <f t="shared" si="90"/>
        <v>na</v>
      </c>
      <c r="DW77" s="124" t="str">
        <f t="shared" si="90"/>
        <v>na</v>
      </c>
      <c r="DX77" s="124" t="str">
        <f t="shared" si="90"/>
        <v>na</v>
      </c>
      <c r="DY77" s="124" t="str">
        <f t="shared" si="90"/>
        <v>na</v>
      </c>
      <c r="DZ77" s="124" t="str">
        <f t="shared" si="90"/>
        <v>na</v>
      </c>
      <c r="EA77" s="124" t="str">
        <f t="shared" si="90"/>
        <v>na</v>
      </c>
      <c r="EB77" s="124" t="str">
        <f t="shared" si="90"/>
        <v>na</v>
      </c>
      <c r="EC77" s="124" t="str">
        <f t="shared" si="90"/>
        <v>na</v>
      </c>
      <c r="ED77" s="124" t="str">
        <f t="shared" si="90"/>
        <v>na</v>
      </c>
      <c r="EE77" s="124" t="str">
        <f t="shared" si="90"/>
        <v>na</v>
      </c>
      <c r="EF77" s="124" t="str">
        <f t="shared" si="90"/>
        <v>na</v>
      </c>
      <c r="EG77" s="124" t="str">
        <f t="shared" si="90"/>
        <v>na</v>
      </c>
      <c r="EH77" s="124" t="str">
        <f t="shared" ref="EH77:FM77" si="91" xml:space="preserve"> IF( EH76 = 1, EH74 / EH75, "na")</f>
        <v>na</v>
      </c>
      <c r="EI77" s="124" t="str">
        <f t="shared" si="91"/>
        <v>na</v>
      </c>
      <c r="EJ77" s="124" t="str">
        <f t="shared" si="91"/>
        <v>na</v>
      </c>
      <c r="EK77" s="124" t="str">
        <f t="shared" si="91"/>
        <v>na</v>
      </c>
      <c r="EL77" s="124" t="str">
        <f t="shared" si="91"/>
        <v>na</v>
      </c>
      <c r="EM77" s="124" t="str">
        <f t="shared" si="91"/>
        <v>na</v>
      </c>
      <c r="EN77" s="124" t="str">
        <f t="shared" si="91"/>
        <v>na</v>
      </c>
      <c r="EO77" s="124" t="str">
        <f t="shared" si="91"/>
        <v>na</v>
      </c>
      <c r="EP77" s="124" t="str">
        <f t="shared" si="91"/>
        <v>na</v>
      </c>
      <c r="EQ77" s="124" t="str">
        <f t="shared" si="91"/>
        <v>na</v>
      </c>
      <c r="ER77" s="124" t="str">
        <f t="shared" si="91"/>
        <v>na</v>
      </c>
      <c r="ES77" s="124" t="str">
        <f t="shared" si="91"/>
        <v>na</v>
      </c>
      <c r="ET77" s="124" t="str">
        <f t="shared" si="91"/>
        <v>na</v>
      </c>
      <c r="EU77" s="124" t="str">
        <f t="shared" si="91"/>
        <v>na</v>
      </c>
      <c r="EV77" s="124" t="str">
        <f t="shared" si="91"/>
        <v>na</v>
      </c>
      <c r="EW77" s="124" t="str">
        <f t="shared" si="91"/>
        <v>na</v>
      </c>
      <c r="EX77" s="124" t="str">
        <f t="shared" si="91"/>
        <v>na</v>
      </c>
      <c r="EY77" s="124" t="str">
        <f t="shared" si="91"/>
        <v>na</v>
      </c>
      <c r="EZ77" s="124" t="str">
        <f t="shared" si="91"/>
        <v>na</v>
      </c>
      <c r="FA77" s="124" t="str">
        <f t="shared" si="91"/>
        <v>na</v>
      </c>
      <c r="FB77" s="124" t="str">
        <f t="shared" si="91"/>
        <v>na</v>
      </c>
      <c r="FC77" s="124" t="str">
        <f t="shared" si="91"/>
        <v>na</v>
      </c>
      <c r="FD77" s="124" t="str">
        <f t="shared" si="91"/>
        <v>na</v>
      </c>
      <c r="FE77" s="124" t="str">
        <f t="shared" si="91"/>
        <v>na</v>
      </c>
      <c r="FF77" s="124" t="str">
        <f t="shared" si="91"/>
        <v>na</v>
      </c>
      <c r="FG77" s="124" t="str">
        <f t="shared" si="91"/>
        <v>na</v>
      </c>
      <c r="FH77" s="124" t="str">
        <f t="shared" si="91"/>
        <v>na</v>
      </c>
      <c r="FI77" s="124" t="str">
        <f t="shared" si="91"/>
        <v>na</v>
      </c>
      <c r="FJ77" s="124" t="str">
        <f t="shared" si="91"/>
        <v>na</v>
      </c>
      <c r="FK77" s="124" t="str">
        <f t="shared" si="91"/>
        <v>na</v>
      </c>
      <c r="FL77" s="124" t="str">
        <f t="shared" si="91"/>
        <v>na</v>
      </c>
      <c r="FM77" s="124" t="str">
        <f t="shared" si="91"/>
        <v>na</v>
      </c>
      <c r="FN77" s="124" t="str">
        <f t="shared" ref="FN77:GJ77" si="92" xml:space="preserve"> IF( FN76 = 1, FN74 / FN75, "na")</f>
        <v>na</v>
      </c>
      <c r="FO77" s="124" t="str">
        <f t="shared" si="92"/>
        <v>na</v>
      </c>
      <c r="FP77" s="124" t="str">
        <f t="shared" si="92"/>
        <v>na</v>
      </c>
      <c r="FQ77" s="124" t="str">
        <f t="shared" si="92"/>
        <v>na</v>
      </c>
      <c r="FR77" s="124" t="str">
        <f t="shared" si="92"/>
        <v>na</v>
      </c>
      <c r="FS77" s="124" t="str">
        <f t="shared" si="92"/>
        <v>na</v>
      </c>
      <c r="FT77" s="124" t="str">
        <f t="shared" si="92"/>
        <v>na</v>
      </c>
      <c r="FU77" s="124" t="str">
        <f t="shared" si="92"/>
        <v>na</v>
      </c>
      <c r="FV77" s="124" t="str">
        <f t="shared" si="92"/>
        <v>na</v>
      </c>
      <c r="FW77" s="124" t="str">
        <f t="shared" si="92"/>
        <v>na</v>
      </c>
      <c r="FX77" s="124" t="str">
        <f t="shared" si="92"/>
        <v>na</v>
      </c>
      <c r="FY77" s="124" t="str">
        <f t="shared" si="92"/>
        <v>na</v>
      </c>
      <c r="FZ77" s="124" t="str">
        <f t="shared" si="92"/>
        <v>na</v>
      </c>
      <c r="GA77" s="124" t="str">
        <f t="shared" si="92"/>
        <v>na</v>
      </c>
      <c r="GB77" s="124" t="str">
        <f t="shared" si="92"/>
        <v>na</v>
      </c>
      <c r="GC77" s="124" t="str">
        <f t="shared" si="92"/>
        <v>na</v>
      </c>
      <c r="GD77" s="124" t="str">
        <f t="shared" si="92"/>
        <v>na</v>
      </c>
      <c r="GE77" s="124" t="str">
        <f t="shared" si="92"/>
        <v>na</v>
      </c>
      <c r="GF77" s="124" t="str">
        <f t="shared" si="92"/>
        <v>na</v>
      </c>
      <c r="GG77" s="124" t="str">
        <f t="shared" si="92"/>
        <v>na</v>
      </c>
      <c r="GH77" s="124" t="str">
        <f t="shared" si="92"/>
        <v>na</v>
      </c>
      <c r="GI77" s="124" t="str">
        <f t="shared" si="92"/>
        <v>na</v>
      </c>
      <c r="GJ77" s="124" t="str">
        <f t="shared" si="92"/>
        <v>na</v>
      </c>
    </row>
    <row r="78" spans="1:192" x14ac:dyDescent="0.35">
      <c r="J78" s="124"/>
      <c r="K78" s="124"/>
      <c r="L78" s="124"/>
      <c r="M78" s="124"/>
      <c r="N78" s="124"/>
      <c r="O78" s="124"/>
      <c r="P78" s="124"/>
      <c r="Q78" s="124"/>
      <c r="R78" s="124"/>
      <c r="S78" s="124"/>
      <c r="T78" s="124"/>
      <c r="U78" s="124"/>
      <c r="V78" s="124"/>
      <c r="W78" s="124"/>
      <c r="X78" s="124"/>
      <c r="Y78" s="124"/>
      <c r="Z78" s="124"/>
      <c r="AA78" s="124"/>
      <c r="AB78" s="124"/>
      <c r="AC78" s="124"/>
      <c r="AD78" s="124"/>
      <c r="AE78" s="124"/>
      <c r="AF78" s="124"/>
      <c r="AG78" s="124"/>
      <c r="AH78" s="124"/>
      <c r="AI78" s="124"/>
      <c r="AJ78" s="124"/>
      <c r="AK78" s="124"/>
      <c r="AL78" s="124"/>
      <c r="AM78" s="124"/>
      <c r="AN78" s="124"/>
      <c r="AO78" s="124"/>
      <c r="AP78" s="124"/>
      <c r="AQ78" s="124"/>
      <c r="AR78" s="124"/>
      <c r="AS78" s="124"/>
      <c r="AT78" s="124"/>
      <c r="AU78" s="124"/>
      <c r="AV78" s="124"/>
      <c r="AW78" s="124"/>
      <c r="AX78" s="124"/>
      <c r="AY78" s="124"/>
      <c r="AZ78" s="124"/>
      <c r="BA78" s="124"/>
      <c r="BB78" s="124"/>
      <c r="BC78" s="124"/>
      <c r="BD78" s="124"/>
      <c r="BE78" s="124"/>
      <c r="BF78" s="124"/>
      <c r="BG78" s="124"/>
      <c r="BH78" s="124"/>
      <c r="BI78" s="124"/>
      <c r="BJ78" s="124"/>
      <c r="BK78" s="124"/>
      <c r="BL78" s="124"/>
      <c r="BM78" s="124"/>
      <c r="BN78" s="124"/>
      <c r="BO78" s="124"/>
      <c r="BP78" s="124"/>
      <c r="BQ78" s="124"/>
      <c r="BR78" s="124"/>
      <c r="BS78" s="124"/>
      <c r="BT78" s="124"/>
      <c r="BU78" s="124"/>
      <c r="BV78" s="124"/>
      <c r="BW78" s="124"/>
      <c r="BX78" s="124"/>
      <c r="BY78" s="124"/>
      <c r="BZ78" s="124"/>
      <c r="CA78" s="124"/>
      <c r="CB78" s="124"/>
      <c r="CC78" s="124"/>
      <c r="CD78" s="124"/>
      <c r="CE78" s="124"/>
      <c r="CF78" s="124"/>
      <c r="CG78" s="124"/>
      <c r="CH78" s="124"/>
      <c r="CI78" s="124"/>
      <c r="CJ78" s="124"/>
      <c r="CK78" s="124"/>
      <c r="CL78" s="124"/>
      <c r="CM78" s="124"/>
      <c r="CN78" s="124"/>
      <c r="CO78" s="124"/>
      <c r="CP78" s="124"/>
      <c r="CQ78" s="124"/>
      <c r="CR78" s="124"/>
      <c r="CS78" s="124"/>
      <c r="CT78" s="124"/>
      <c r="CU78" s="124"/>
      <c r="CV78" s="124"/>
      <c r="CW78" s="124"/>
      <c r="CX78" s="124"/>
      <c r="CY78" s="124"/>
      <c r="CZ78" s="124"/>
      <c r="DA78" s="124"/>
      <c r="DB78" s="124"/>
      <c r="DC78" s="124"/>
      <c r="DD78" s="124"/>
      <c r="DE78" s="124"/>
      <c r="DF78" s="124"/>
      <c r="DG78" s="124"/>
      <c r="DH78" s="124"/>
      <c r="DI78" s="124"/>
      <c r="DJ78" s="124"/>
      <c r="DK78" s="124"/>
      <c r="DL78" s="124"/>
      <c r="DM78" s="124"/>
      <c r="DN78" s="124"/>
      <c r="DO78" s="124"/>
      <c r="DP78" s="124"/>
      <c r="DQ78" s="124"/>
      <c r="DR78" s="124"/>
      <c r="DS78" s="124"/>
      <c r="DT78" s="124"/>
      <c r="DU78" s="124"/>
      <c r="DV78" s="124"/>
      <c r="DW78" s="124"/>
      <c r="DX78" s="124"/>
      <c r="DY78" s="124"/>
      <c r="DZ78" s="124"/>
      <c r="EA78" s="124"/>
      <c r="EB78" s="124"/>
      <c r="EC78" s="124"/>
      <c r="ED78" s="124"/>
      <c r="EE78" s="124"/>
      <c r="EF78" s="124"/>
      <c r="EG78" s="124"/>
      <c r="EH78" s="124"/>
      <c r="EI78" s="124"/>
      <c r="EJ78" s="124"/>
      <c r="EK78" s="124"/>
      <c r="EL78" s="124"/>
      <c r="EM78" s="124"/>
      <c r="EN78" s="124"/>
      <c r="EO78" s="124"/>
      <c r="EP78" s="124"/>
      <c r="EQ78" s="124"/>
      <c r="ER78" s="124"/>
      <c r="ES78" s="124"/>
      <c r="ET78" s="124"/>
      <c r="EU78" s="124"/>
      <c r="EV78" s="124"/>
      <c r="EW78" s="124"/>
      <c r="EX78" s="124"/>
      <c r="EY78" s="124"/>
      <c r="EZ78" s="124"/>
      <c r="FA78" s="124"/>
      <c r="FB78" s="124"/>
      <c r="FC78" s="124"/>
      <c r="FD78" s="124"/>
      <c r="FE78" s="124"/>
      <c r="FF78" s="124"/>
      <c r="FG78" s="124"/>
      <c r="FH78" s="124"/>
      <c r="FI78" s="124"/>
      <c r="FJ78" s="124"/>
      <c r="FK78" s="124"/>
      <c r="FL78" s="124"/>
      <c r="FM78" s="124"/>
      <c r="FN78" s="124"/>
      <c r="FO78" s="124"/>
      <c r="FP78" s="124"/>
      <c r="FQ78" s="124"/>
      <c r="FR78" s="124"/>
      <c r="FS78" s="124"/>
      <c r="FT78" s="124"/>
      <c r="FU78" s="124"/>
      <c r="FV78" s="124"/>
      <c r="FW78" s="124"/>
      <c r="FX78" s="124"/>
      <c r="FY78" s="124"/>
      <c r="FZ78" s="124"/>
      <c r="GA78" s="124"/>
      <c r="GB78" s="124"/>
      <c r="GC78" s="124"/>
      <c r="GD78" s="124"/>
      <c r="GE78" s="124"/>
      <c r="GF78" s="124"/>
      <c r="GG78" s="124"/>
      <c r="GH78" s="124"/>
      <c r="GI78" s="124"/>
      <c r="GJ78" s="124"/>
    </row>
    <row r="79" spans="1:192" s="359" customFormat="1" x14ac:dyDescent="0.35">
      <c r="A79" s="357"/>
      <c r="B79" s="357"/>
      <c r="C79" s="549"/>
      <c r="D79" s="358"/>
      <c r="E79" s="124" t="str">
        <f t="shared" ref="E79:AJ79" si="93" xml:space="preserve"> E$77</f>
        <v>Senior debt service coverage ratio</v>
      </c>
      <c r="F79" s="124">
        <f t="shared" si="93"/>
        <v>0</v>
      </c>
      <c r="G79" s="124" t="str">
        <f t="shared" si="93"/>
        <v>ratio</v>
      </c>
      <c r="H79" s="124">
        <f t="shared" si="93"/>
        <v>0</v>
      </c>
      <c r="I79" s="124">
        <f t="shared" si="93"/>
        <v>0</v>
      </c>
      <c r="J79" s="124" t="str">
        <f t="shared" si="93"/>
        <v>na</v>
      </c>
      <c r="K79" s="124" t="str">
        <f t="shared" si="93"/>
        <v>na</v>
      </c>
      <c r="L79" s="124" t="str">
        <f t="shared" si="93"/>
        <v>na</v>
      </c>
      <c r="M79" s="124">
        <f t="shared" si="93"/>
        <v>0.61493362341457247</v>
      </c>
      <c r="N79" s="124">
        <f t="shared" si="93"/>
        <v>2.1024542279842313</v>
      </c>
      <c r="O79" s="124">
        <f t="shared" si="93"/>
        <v>1.7368021720069209</v>
      </c>
      <c r="P79" s="124">
        <f t="shared" si="93"/>
        <v>0.81768143448681874</v>
      </c>
      <c r="Q79" s="124">
        <f t="shared" si="93"/>
        <v>1.2345150834739862</v>
      </c>
      <c r="R79" s="124">
        <f t="shared" si="93"/>
        <v>2.0854222298890224</v>
      </c>
      <c r="S79" s="124">
        <f t="shared" si="93"/>
        <v>1.7216128043065102</v>
      </c>
      <c r="T79" s="124">
        <f t="shared" si="93"/>
        <v>0.80711226011374104</v>
      </c>
      <c r="U79" s="124">
        <f t="shared" si="93"/>
        <v>1.2216909267437714</v>
      </c>
      <c r="V79" s="124">
        <f t="shared" si="93"/>
        <v>2.0683106674324527</v>
      </c>
      <c r="W79" s="124">
        <f t="shared" si="93"/>
        <v>1.7063352915777716</v>
      </c>
      <c r="X79" s="124">
        <f t="shared" si="93"/>
        <v>0.80320674010621329</v>
      </c>
      <c r="Y79" s="124">
        <f t="shared" si="93"/>
        <v>1.2019899154254103</v>
      </c>
      <c r="Z79" s="124">
        <f t="shared" si="93"/>
        <v>2.051115828940357</v>
      </c>
      <c r="AA79" s="124">
        <f t="shared" si="93"/>
        <v>1.6909659795026375</v>
      </c>
      <c r="AB79" s="124">
        <f t="shared" si="93"/>
        <v>0.78564056097021551</v>
      </c>
      <c r="AC79" s="124">
        <f t="shared" si="93"/>
        <v>1.195729184086687</v>
      </c>
      <c r="AD79" s="124">
        <f t="shared" si="93"/>
        <v>2.0338339185166974</v>
      </c>
      <c r="AE79" s="124">
        <f t="shared" si="93"/>
        <v>1.6755011296224633</v>
      </c>
      <c r="AF79" s="124">
        <f t="shared" si="93"/>
        <v>0.77473091970652042</v>
      </c>
      <c r="AG79" s="124">
        <f t="shared" si="93"/>
        <v>1.1825841865260471</v>
      </c>
      <c r="AH79" s="124">
        <f t="shared" si="93"/>
        <v>2.0164610538953669</v>
      </c>
      <c r="AI79" s="124">
        <f t="shared" si="93"/>
        <v>1.6599369171986074</v>
      </c>
      <c r="AJ79" s="124">
        <f t="shared" si="93"/>
        <v>0.76370053072112276</v>
      </c>
      <c r="AK79" s="124">
        <f t="shared" ref="AK79:BP79" si="94" xml:space="preserve"> AK$77</f>
        <v>1.1693246845595402</v>
      </c>
      <c r="AL79" s="124">
        <f t="shared" si="94"/>
        <v>1.9989932642385222</v>
      </c>
      <c r="AM79" s="124">
        <f t="shared" si="94"/>
        <v>1.6442694290196991</v>
      </c>
      <c r="AN79" s="124">
        <f t="shared" si="94"/>
        <v>0.75908153454164151</v>
      </c>
      <c r="AO79" s="124">
        <f t="shared" si="94"/>
        <v>1.1494108348944521</v>
      </c>
      <c r="AP79" s="124">
        <f t="shared" si="94"/>
        <v>1.9814264878800796</v>
      </c>
      <c r="AQ79" s="124">
        <f t="shared" si="94"/>
        <v>1.61640007890051</v>
      </c>
      <c r="AR79" s="124">
        <f t="shared" si="94"/>
        <v>0.70582830853997947</v>
      </c>
      <c r="AS79" s="124">
        <f t="shared" si="94"/>
        <v>0.87640923972988682</v>
      </c>
      <c r="AT79" s="124">
        <f t="shared" si="94"/>
        <v>1.6527063547137932</v>
      </c>
      <c r="AU79" s="124">
        <f t="shared" si="94"/>
        <v>1.5588765817763455</v>
      </c>
      <c r="AV79" s="124">
        <f t="shared" si="94"/>
        <v>0.66905292782761183</v>
      </c>
      <c r="AW79" s="124">
        <f t="shared" si="94"/>
        <v>0.8393324959898617</v>
      </c>
      <c r="AX79" s="124">
        <f t="shared" si="94"/>
        <v>1.6123872994400001</v>
      </c>
      <c r="AY79" s="124">
        <f t="shared" si="94"/>
        <v>1.5191038670391417</v>
      </c>
      <c r="AZ79" s="124">
        <f t="shared" si="94"/>
        <v>0.63450893640410999</v>
      </c>
      <c r="BA79" s="124" t="str">
        <f t="shared" si="94"/>
        <v>na</v>
      </c>
      <c r="BB79" s="124" t="str">
        <f t="shared" si="94"/>
        <v>na</v>
      </c>
      <c r="BC79" s="124" t="str">
        <f t="shared" si="94"/>
        <v>na</v>
      </c>
      <c r="BD79" s="124" t="str">
        <f t="shared" si="94"/>
        <v>na</v>
      </c>
      <c r="BE79" s="124" t="str">
        <f t="shared" si="94"/>
        <v>na</v>
      </c>
      <c r="BF79" s="124" t="str">
        <f t="shared" si="94"/>
        <v>na</v>
      </c>
      <c r="BG79" s="124" t="str">
        <f t="shared" si="94"/>
        <v>na</v>
      </c>
      <c r="BH79" s="124" t="str">
        <f t="shared" si="94"/>
        <v>na</v>
      </c>
      <c r="BI79" s="124" t="str">
        <f t="shared" si="94"/>
        <v>na</v>
      </c>
      <c r="BJ79" s="124" t="str">
        <f t="shared" si="94"/>
        <v>na</v>
      </c>
      <c r="BK79" s="124" t="str">
        <f t="shared" si="94"/>
        <v>na</v>
      </c>
      <c r="BL79" s="124" t="str">
        <f t="shared" si="94"/>
        <v>na</v>
      </c>
      <c r="BM79" s="124" t="str">
        <f t="shared" si="94"/>
        <v>na</v>
      </c>
      <c r="BN79" s="124" t="str">
        <f t="shared" si="94"/>
        <v>na</v>
      </c>
      <c r="BO79" s="124" t="str">
        <f t="shared" si="94"/>
        <v>na</v>
      </c>
      <c r="BP79" s="124" t="str">
        <f t="shared" si="94"/>
        <v>na</v>
      </c>
      <c r="BQ79" s="124" t="str">
        <f t="shared" ref="BQ79:CV79" si="95" xml:space="preserve"> BQ$77</f>
        <v>na</v>
      </c>
      <c r="BR79" s="124" t="str">
        <f t="shared" si="95"/>
        <v>na</v>
      </c>
      <c r="BS79" s="124" t="str">
        <f t="shared" si="95"/>
        <v>na</v>
      </c>
      <c r="BT79" s="124" t="str">
        <f t="shared" si="95"/>
        <v>na</v>
      </c>
      <c r="BU79" s="124" t="str">
        <f t="shared" si="95"/>
        <v>na</v>
      </c>
      <c r="BV79" s="124" t="str">
        <f t="shared" si="95"/>
        <v>na</v>
      </c>
      <c r="BW79" s="124" t="str">
        <f t="shared" si="95"/>
        <v>na</v>
      </c>
      <c r="BX79" s="124" t="str">
        <f t="shared" si="95"/>
        <v>na</v>
      </c>
      <c r="BY79" s="124" t="str">
        <f t="shared" si="95"/>
        <v>na</v>
      </c>
      <c r="BZ79" s="124" t="str">
        <f t="shared" si="95"/>
        <v>na</v>
      </c>
      <c r="CA79" s="124" t="str">
        <f t="shared" si="95"/>
        <v>na</v>
      </c>
      <c r="CB79" s="124" t="str">
        <f t="shared" si="95"/>
        <v>na</v>
      </c>
      <c r="CC79" s="124" t="str">
        <f t="shared" si="95"/>
        <v>na</v>
      </c>
      <c r="CD79" s="124" t="str">
        <f t="shared" si="95"/>
        <v>na</v>
      </c>
      <c r="CE79" s="124" t="str">
        <f t="shared" si="95"/>
        <v>na</v>
      </c>
      <c r="CF79" s="124" t="str">
        <f t="shared" si="95"/>
        <v>na</v>
      </c>
      <c r="CG79" s="124" t="str">
        <f t="shared" si="95"/>
        <v>na</v>
      </c>
      <c r="CH79" s="124" t="str">
        <f t="shared" si="95"/>
        <v>na</v>
      </c>
      <c r="CI79" s="124" t="str">
        <f t="shared" si="95"/>
        <v>na</v>
      </c>
      <c r="CJ79" s="124" t="str">
        <f t="shared" si="95"/>
        <v>na</v>
      </c>
      <c r="CK79" s="124" t="str">
        <f t="shared" si="95"/>
        <v>na</v>
      </c>
      <c r="CL79" s="124" t="str">
        <f t="shared" si="95"/>
        <v>na</v>
      </c>
      <c r="CM79" s="124" t="str">
        <f t="shared" si="95"/>
        <v>na</v>
      </c>
      <c r="CN79" s="124" t="str">
        <f t="shared" si="95"/>
        <v>na</v>
      </c>
      <c r="CO79" s="124" t="str">
        <f t="shared" si="95"/>
        <v>na</v>
      </c>
      <c r="CP79" s="124" t="str">
        <f t="shared" si="95"/>
        <v>na</v>
      </c>
      <c r="CQ79" s="124" t="str">
        <f t="shared" si="95"/>
        <v>na</v>
      </c>
      <c r="CR79" s="124" t="str">
        <f t="shared" si="95"/>
        <v>na</v>
      </c>
      <c r="CS79" s="124" t="str">
        <f t="shared" si="95"/>
        <v>na</v>
      </c>
      <c r="CT79" s="124" t="str">
        <f t="shared" si="95"/>
        <v>na</v>
      </c>
      <c r="CU79" s="124" t="str">
        <f t="shared" si="95"/>
        <v>na</v>
      </c>
      <c r="CV79" s="124" t="str">
        <f t="shared" si="95"/>
        <v>na</v>
      </c>
      <c r="CW79" s="124" t="str">
        <f t="shared" ref="CW79:EB79" si="96" xml:space="preserve"> CW$77</f>
        <v>na</v>
      </c>
      <c r="CX79" s="124" t="str">
        <f t="shared" si="96"/>
        <v>na</v>
      </c>
      <c r="CY79" s="124" t="str">
        <f t="shared" si="96"/>
        <v>na</v>
      </c>
      <c r="CZ79" s="124" t="str">
        <f t="shared" si="96"/>
        <v>na</v>
      </c>
      <c r="DA79" s="124" t="str">
        <f t="shared" si="96"/>
        <v>na</v>
      </c>
      <c r="DB79" s="124" t="str">
        <f t="shared" si="96"/>
        <v>na</v>
      </c>
      <c r="DC79" s="124" t="str">
        <f t="shared" si="96"/>
        <v>na</v>
      </c>
      <c r="DD79" s="124" t="str">
        <f t="shared" si="96"/>
        <v>na</v>
      </c>
      <c r="DE79" s="124" t="str">
        <f t="shared" si="96"/>
        <v>na</v>
      </c>
      <c r="DF79" s="124" t="str">
        <f t="shared" si="96"/>
        <v>na</v>
      </c>
      <c r="DG79" s="124" t="str">
        <f t="shared" si="96"/>
        <v>na</v>
      </c>
      <c r="DH79" s="124" t="str">
        <f t="shared" si="96"/>
        <v>na</v>
      </c>
      <c r="DI79" s="124" t="str">
        <f t="shared" si="96"/>
        <v>na</v>
      </c>
      <c r="DJ79" s="124" t="str">
        <f t="shared" si="96"/>
        <v>na</v>
      </c>
      <c r="DK79" s="124" t="str">
        <f t="shared" si="96"/>
        <v>na</v>
      </c>
      <c r="DL79" s="124" t="str">
        <f t="shared" si="96"/>
        <v>na</v>
      </c>
      <c r="DM79" s="124" t="str">
        <f t="shared" si="96"/>
        <v>na</v>
      </c>
      <c r="DN79" s="124" t="str">
        <f t="shared" si="96"/>
        <v>na</v>
      </c>
      <c r="DO79" s="124" t="str">
        <f t="shared" si="96"/>
        <v>na</v>
      </c>
      <c r="DP79" s="124" t="str">
        <f t="shared" si="96"/>
        <v>na</v>
      </c>
      <c r="DQ79" s="124" t="str">
        <f t="shared" si="96"/>
        <v>na</v>
      </c>
      <c r="DR79" s="124" t="str">
        <f t="shared" si="96"/>
        <v>na</v>
      </c>
      <c r="DS79" s="124" t="str">
        <f t="shared" si="96"/>
        <v>na</v>
      </c>
      <c r="DT79" s="124" t="str">
        <f t="shared" si="96"/>
        <v>na</v>
      </c>
      <c r="DU79" s="124" t="str">
        <f t="shared" si="96"/>
        <v>na</v>
      </c>
      <c r="DV79" s="124" t="str">
        <f t="shared" si="96"/>
        <v>na</v>
      </c>
      <c r="DW79" s="124" t="str">
        <f t="shared" si="96"/>
        <v>na</v>
      </c>
      <c r="DX79" s="124" t="str">
        <f t="shared" si="96"/>
        <v>na</v>
      </c>
      <c r="DY79" s="124" t="str">
        <f t="shared" si="96"/>
        <v>na</v>
      </c>
      <c r="DZ79" s="124" t="str">
        <f t="shared" si="96"/>
        <v>na</v>
      </c>
      <c r="EA79" s="124" t="str">
        <f t="shared" si="96"/>
        <v>na</v>
      </c>
      <c r="EB79" s="124" t="str">
        <f t="shared" si="96"/>
        <v>na</v>
      </c>
      <c r="EC79" s="124" t="str">
        <f t="shared" ref="EC79:FH79" si="97" xml:space="preserve"> EC$77</f>
        <v>na</v>
      </c>
      <c r="ED79" s="124" t="str">
        <f t="shared" si="97"/>
        <v>na</v>
      </c>
      <c r="EE79" s="124" t="str">
        <f t="shared" si="97"/>
        <v>na</v>
      </c>
      <c r="EF79" s="124" t="str">
        <f t="shared" si="97"/>
        <v>na</v>
      </c>
      <c r="EG79" s="124" t="str">
        <f t="shared" si="97"/>
        <v>na</v>
      </c>
      <c r="EH79" s="124" t="str">
        <f t="shared" si="97"/>
        <v>na</v>
      </c>
      <c r="EI79" s="124" t="str">
        <f t="shared" si="97"/>
        <v>na</v>
      </c>
      <c r="EJ79" s="124" t="str">
        <f t="shared" si="97"/>
        <v>na</v>
      </c>
      <c r="EK79" s="124" t="str">
        <f t="shared" si="97"/>
        <v>na</v>
      </c>
      <c r="EL79" s="124" t="str">
        <f t="shared" si="97"/>
        <v>na</v>
      </c>
      <c r="EM79" s="124" t="str">
        <f t="shared" si="97"/>
        <v>na</v>
      </c>
      <c r="EN79" s="124" t="str">
        <f t="shared" si="97"/>
        <v>na</v>
      </c>
      <c r="EO79" s="124" t="str">
        <f t="shared" si="97"/>
        <v>na</v>
      </c>
      <c r="EP79" s="124" t="str">
        <f t="shared" si="97"/>
        <v>na</v>
      </c>
      <c r="EQ79" s="124" t="str">
        <f t="shared" si="97"/>
        <v>na</v>
      </c>
      <c r="ER79" s="124" t="str">
        <f t="shared" si="97"/>
        <v>na</v>
      </c>
      <c r="ES79" s="124" t="str">
        <f t="shared" si="97"/>
        <v>na</v>
      </c>
      <c r="ET79" s="124" t="str">
        <f t="shared" si="97"/>
        <v>na</v>
      </c>
      <c r="EU79" s="124" t="str">
        <f t="shared" si="97"/>
        <v>na</v>
      </c>
      <c r="EV79" s="124" t="str">
        <f t="shared" si="97"/>
        <v>na</v>
      </c>
      <c r="EW79" s="124" t="str">
        <f t="shared" si="97"/>
        <v>na</v>
      </c>
      <c r="EX79" s="124" t="str">
        <f t="shared" si="97"/>
        <v>na</v>
      </c>
      <c r="EY79" s="124" t="str">
        <f t="shared" si="97"/>
        <v>na</v>
      </c>
      <c r="EZ79" s="124" t="str">
        <f t="shared" si="97"/>
        <v>na</v>
      </c>
      <c r="FA79" s="124" t="str">
        <f t="shared" si="97"/>
        <v>na</v>
      </c>
      <c r="FB79" s="124" t="str">
        <f t="shared" si="97"/>
        <v>na</v>
      </c>
      <c r="FC79" s="124" t="str">
        <f t="shared" si="97"/>
        <v>na</v>
      </c>
      <c r="FD79" s="124" t="str">
        <f t="shared" si="97"/>
        <v>na</v>
      </c>
      <c r="FE79" s="124" t="str">
        <f t="shared" si="97"/>
        <v>na</v>
      </c>
      <c r="FF79" s="124" t="str">
        <f t="shared" si="97"/>
        <v>na</v>
      </c>
      <c r="FG79" s="124" t="str">
        <f t="shared" si="97"/>
        <v>na</v>
      </c>
      <c r="FH79" s="124" t="str">
        <f t="shared" si="97"/>
        <v>na</v>
      </c>
      <c r="FI79" s="124" t="str">
        <f t="shared" ref="FI79:GJ79" si="98" xml:space="preserve"> FI$77</f>
        <v>na</v>
      </c>
      <c r="FJ79" s="124" t="str">
        <f t="shared" si="98"/>
        <v>na</v>
      </c>
      <c r="FK79" s="124" t="str">
        <f t="shared" si="98"/>
        <v>na</v>
      </c>
      <c r="FL79" s="124" t="str">
        <f t="shared" si="98"/>
        <v>na</v>
      </c>
      <c r="FM79" s="124" t="str">
        <f t="shared" si="98"/>
        <v>na</v>
      </c>
      <c r="FN79" s="124" t="str">
        <f t="shared" si="98"/>
        <v>na</v>
      </c>
      <c r="FO79" s="124" t="str">
        <f t="shared" si="98"/>
        <v>na</v>
      </c>
      <c r="FP79" s="124" t="str">
        <f t="shared" si="98"/>
        <v>na</v>
      </c>
      <c r="FQ79" s="124" t="str">
        <f t="shared" si="98"/>
        <v>na</v>
      </c>
      <c r="FR79" s="124" t="str">
        <f t="shared" si="98"/>
        <v>na</v>
      </c>
      <c r="FS79" s="124" t="str">
        <f t="shared" si="98"/>
        <v>na</v>
      </c>
      <c r="FT79" s="124" t="str">
        <f t="shared" si="98"/>
        <v>na</v>
      </c>
      <c r="FU79" s="124" t="str">
        <f t="shared" si="98"/>
        <v>na</v>
      </c>
      <c r="FV79" s="124" t="str">
        <f t="shared" si="98"/>
        <v>na</v>
      </c>
      <c r="FW79" s="124" t="str">
        <f t="shared" si="98"/>
        <v>na</v>
      </c>
      <c r="FX79" s="124" t="str">
        <f t="shared" si="98"/>
        <v>na</v>
      </c>
      <c r="FY79" s="124" t="str">
        <f t="shared" si="98"/>
        <v>na</v>
      </c>
      <c r="FZ79" s="124" t="str">
        <f t="shared" si="98"/>
        <v>na</v>
      </c>
      <c r="GA79" s="124" t="str">
        <f t="shared" si="98"/>
        <v>na</v>
      </c>
      <c r="GB79" s="124" t="str">
        <f t="shared" si="98"/>
        <v>na</v>
      </c>
      <c r="GC79" s="124" t="str">
        <f t="shared" si="98"/>
        <v>na</v>
      </c>
      <c r="GD79" s="124" t="str">
        <f t="shared" si="98"/>
        <v>na</v>
      </c>
      <c r="GE79" s="124" t="str">
        <f t="shared" si="98"/>
        <v>na</v>
      </c>
      <c r="GF79" s="124" t="str">
        <f t="shared" si="98"/>
        <v>na</v>
      </c>
      <c r="GG79" s="124" t="str">
        <f t="shared" si="98"/>
        <v>na</v>
      </c>
      <c r="GH79" s="124" t="str">
        <f t="shared" si="98"/>
        <v>na</v>
      </c>
      <c r="GI79" s="124" t="str">
        <f t="shared" si="98"/>
        <v>na</v>
      </c>
      <c r="GJ79" s="124" t="str">
        <f t="shared" si="98"/>
        <v>na</v>
      </c>
    </row>
    <row r="80" spans="1:192" s="522" customFormat="1" x14ac:dyDescent="0.35">
      <c r="A80" s="189"/>
      <c r="B80" s="189"/>
      <c r="C80" s="190"/>
      <c r="D80" s="191"/>
      <c r="E80" s="249" t="s">
        <v>226</v>
      </c>
      <c r="F80" s="550">
        <f xml:space="preserve"> MIN(J79:GJ79)</f>
        <v>0.61493362341457247</v>
      </c>
      <c r="G80" s="249" t="s">
        <v>225</v>
      </c>
      <c r="H80" s="249"/>
      <c r="I80" s="192"/>
      <c r="J80" s="550"/>
      <c r="K80" s="550"/>
      <c r="L80" s="550"/>
      <c r="M80" s="550"/>
      <c r="N80" s="550"/>
      <c r="O80" s="550"/>
      <c r="P80" s="550"/>
      <c r="Q80" s="550"/>
      <c r="R80" s="550"/>
      <c r="S80" s="550"/>
      <c r="T80" s="550"/>
      <c r="U80" s="550"/>
      <c r="V80" s="550"/>
      <c r="W80" s="550"/>
      <c r="X80" s="550"/>
      <c r="Y80" s="550"/>
      <c r="Z80" s="550"/>
      <c r="AA80" s="550"/>
      <c r="AB80" s="550"/>
      <c r="AC80" s="550"/>
      <c r="AD80" s="550"/>
      <c r="AE80" s="550"/>
      <c r="AF80" s="550"/>
      <c r="AG80" s="550"/>
      <c r="AH80" s="550"/>
      <c r="AI80" s="550"/>
      <c r="AJ80" s="550"/>
      <c r="AK80" s="550"/>
      <c r="AL80" s="550"/>
      <c r="AM80" s="550"/>
      <c r="AN80" s="550"/>
      <c r="AO80" s="550"/>
      <c r="AP80" s="550"/>
      <c r="AQ80" s="550"/>
      <c r="AR80" s="550"/>
      <c r="AS80" s="550"/>
      <c r="AT80" s="550"/>
      <c r="AU80" s="550"/>
      <c r="AV80" s="550"/>
      <c r="AW80" s="550"/>
      <c r="AX80" s="550"/>
      <c r="AY80" s="550"/>
      <c r="AZ80" s="550"/>
      <c r="BA80" s="550"/>
      <c r="BB80" s="550"/>
      <c r="BC80" s="550"/>
      <c r="BD80" s="550"/>
      <c r="BE80" s="550"/>
      <c r="BF80" s="550"/>
      <c r="BG80" s="550"/>
      <c r="BH80" s="550"/>
      <c r="BI80" s="550"/>
      <c r="BJ80" s="550"/>
      <c r="BK80" s="550"/>
      <c r="BL80" s="550"/>
      <c r="BM80" s="550"/>
      <c r="BN80" s="550"/>
      <c r="BO80" s="550"/>
      <c r="BP80" s="550"/>
      <c r="BQ80" s="550"/>
      <c r="BR80" s="550"/>
      <c r="BS80" s="550"/>
      <c r="BT80" s="550"/>
      <c r="BU80" s="550"/>
      <c r="BV80" s="550"/>
      <c r="BW80" s="550"/>
      <c r="BX80" s="550"/>
      <c r="BY80" s="550"/>
      <c r="BZ80" s="550"/>
      <c r="CA80" s="550"/>
      <c r="CB80" s="550"/>
      <c r="CC80" s="550"/>
      <c r="CD80" s="550"/>
      <c r="CE80" s="550"/>
      <c r="CF80" s="550"/>
      <c r="CG80" s="550"/>
      <c r="CH80" s="550"/>
      <c r="CI80" s="550"/>
      <c r="CJ80" s="550"/>
      <c r="CK80" s="550"/>
      <c r="CL80" s="550"/>
      <c r="CM80" s="550"/>
      <c r="CN80" s="550"/>
      <c r="CO80" s="550"/>
      <c r="CP80" s="550"/>
      <c r="CQ80" s="550"/>
      <c r="CR80" s="550"/>
      <c r="CS80" s="550"/>
      <c r="CT80" s="550"/>
      <c r="CU80" s="550"/>
      <c r="CV80" s="550"/>
      <c r="CW80" s="550"/>
      <c r="CX80" s="550"/>
      <c r="CY80" s="550"/>
      <c r="CZ80" s="550"/>
      <c r="DA80" s="550"/>
      <c r="DB80" s="550"/>
      <c r="DC80" s="550"/>
      <c r="DD80" s="550"/>
      <c r="DE80" s="550"/>
      <c r="DF80" s="550"/>
      <c r="DG80" s="550"/>
      <c r="DH80" s="550"/>
      <c r="DI80" s="550"/>
      <c r="DJ80" s="550"/>
      <c r="DK80" s="550"/>
      <c r="DL80" s="550"/>
      <c r="DM80" s="550"/>
      <c r="DN80" s="550"/>
      <c r="DO80" s="550"/>
      <c r="DP80" s="550"/>
      <c r="DQ80" s="550"/>
      <c r="DR80" s="550"/>
      <c r="DS80" s="550"/>
      <c r="DT80" s="550"/>
      <c r="DU80" s="550"/>
      <c r="DV80" s="550"/>
      <c r="DW80" s="550"/>
      <c r="DX80" s="550"/>
      <c r="DY80" s="550"/>
      <c r="DZ80" s="550"/>
      <c r="EA80" s="550"/>
      <c r="EB80" s="550"/>
      <c r="EC80" s="550"/>
      <c r="ED80" s="550"/>
      <c r="EE80" s="550"/>
      <c r="EF80" s="550"/>
      <c r="EG80" s="550"/>
      <c r="EH80" s="550"/>
      <c r="EI80" s="550"/>
      <c r="EJ80" s="550"/>
      <c r="EK80" s="550"/>
      <c r="EL80" s="550"/>
      <c r="EM80" s="550"/>
      <c r="EN80" s="550"/>
      <c r="EO80" s="550"/>
      <c r="EP80" s="550"/>
      <c r="EQ80" s="550"/>
      <c r="ER80" s="550"/>
      <c r="ES80" s="550"/>
      <c r="ET80" s="550"/>
      <c r="EU80" s="550"/>
      <c r="EV80" s="550"/>
      <c r="EW80" s="550"/>
      <c r="EX80" s="550"/>
      <c r="EY80" s="550"/>
      <c r="EZ80" s="550"/>
      <c r="FA80" s="550"/>
      <c r="FB80" s="550"/>
      <c r="FC80" s="550"/>
      <c r="FD80" s="550"/>
      <c r="FE80" s="550"/>
      <c r="FF80" s="550"/>
      <c r="FG80" s="550"/>
      <c r="FH80" s="550"/>
      <c r="FI80" s="550"/>
      <c r="FJ80" s="550"/>
      <c r="FK80" s="550"/>
      <c r="FL80" s="550"/>
      <c r="FM80" s="550"/>
      <c r="FN80" s="550"/>
      <c r="FO80" s="550"/>
      <c r="FP80" s="550"/>
      <c r="FQ80" s="550"/>
      <c r="FR80" s="550"/>
      <c r="FS80" s="550"/>
      <c r="FT80" s="550"/>
      <c r="FU80" s="550"/>
      <c r="FV80" s="550"/>
      <c r="FW80" s="550"/>
      <c r="FX80" s="550"/>
      <c r="FY80" s="550"/>
      <c r="FZ80" s="550"/>
      <c r="GA80" s="550"/>
      <c r="GB80" s="550"/>
      <c r="GC80" s="550"/>
      <c r="GD80" s="550"/>
      <c r="GE80" s="550"/>
      <c r="GF80" s="550"/>
      <c r="GG80" s="550"/>
      <c r="GH80" s="550"/>
      <c r="GI80" s="550"/>
      <c r="GJ80" s="550"/>
    </row>
    <row r="81" spans="1:192" s="522" customFormat="1" x14ac:dyDescent="0.35">
      <c r="A81" s="189"/>
      <c r="B81" s="189"/>
      <c r="C81" s="190"/>
      <c r="D81" s="191"/>
      <c r="E81" s="249" t="s">
        <v>227</v>
      </c>
      <c r="F81" s="550">
        <f xml:space="preserve"> AVERAGE(J79:GJ79)</f>
        <v>1.3584844978035835</v>
      </c>
      <c r="G81" s="249" t="s">
        <v>225</v>
      </c>
      <c r="H81" s="249"/>
      <c r="I81" s="192"/>
      <c r="J81" s="550"/>
      <c r="K81" s="550"/>
      <c r="L81" s="550"/>
      <c r="M81" s="550"/>
      <c r="N81" s="550"/>
      <c r="O81" s="550"/>
      <c r="P81" s="550"/>
      <c r="Q81" s="550"/>
      <c r="R81" s="550"/>
      <c r="S81" s="550"/>
      <c r="T81" s="550"/>
      <c r="U81" s="550"/>
      <c r="V81" s="550"/>
      <c r="W81" s="550"/>
      <c r="X81" s="550"/>
      <c r="Y81" s="550"/>
      <c r="Z81" s="550"/>
      <c r="AA81" s="550"/>
      <c r="AB81" s="550"/>
      <c r="AC81" s="550"/>
      <c r="AD81" s="550"/>
      <c r="AE81" s="550"/>
      <c r="AF81" s="550"/>
      <c r="AG81" s="550"/>
      <c r="AH81" s="550"/>
      <c r="AI81" s="550"/>
      <c r="AJ81" s="550"/>
      <c r="AK81" s="550"/>
      <c r="AL81" s="550"/>
      <c r="AM81" s="550"/>
      <c r="AN81" s="550"/>
      <c r="AO81" s="550"/>
      <c r="AP81" s="550"/>
      <c r="AQ81" s="550"/>
      <c r="AR81" s="550"/>
      <c r="AS81" s="550"/>
      <c r="AT81" s="550"/>
      <c r="AU81" s="550"/>
      <c r="AV81" s="550"/>
      <c r="AW81" s="550"/>
      <c r="AX81" s="550"/>
      <c r="AY81" s="550"/>
      <c r="AZ81" s="550"/>
      <c r="BA81" s="550"/>
      <c r="BB81" s="550"/>
      <c r="BC81" s="550"/>
      <c r="BD81" s="550"/>
      <c r="BE81" s="550"/>
      <c r="BF81" s="550"/>
      <c r="BG81" s="550"/>
      <c r="BH81" s="550"/>
      <c r="BI81" s="550"/>
      <c r="BJ81" s="550"/>
      <c r="BK81" s="550"/>
      <c r="BL81" s="550"/>
      <c r="BM81" s="550"/>
      <c r="BN81" s="550"/>
      <c r="BO81" s="550"/>
      <c r="BP81" s="550"/>
      <c r="BQ81" s="550"/>
      <c r="BR81" s="550"/>
      <c r="BS81" s="550"/>
      <c r="BT81" s="550"/>
      <c r="BU81" s="550"/>
      <c r="BV81" s="550"/>
      <c r="BW81" s="550"/>
      <c r="BX81" s="550"/>
      <c r="BY81" s="550"/>
      <c r="BZ81" s="550"/>
      <c r="CA81" s="550"/>
      <c r="CB81" s="550"/>
      <c r="CC81" s="550"/>
      <c r="CD81" s="550"/>
      <c r="CE81" s="550"/>
      <c r="CF81" s="550"/>
      <c r="CG81" s="550"/>
      <c r="CH81" s="550"/>
      <c r="CI81" s="550"/>
      <c r="CJ81" s="550"/>
      <c r="CK81" s="550"/>
      <c r="CL81" s="550"/>
      <c r="CM81" s="550"/>
      <c r="CN81" s="550"/>
      <c r="CO81" s="550"/>
      <c r="CP81" s="550"/>
      <c r="CQ81" s="550"/>
      <c r="CR81" s="550"/>
      <c r="CS81" s="550"/>
      <c r="CT81" s="550"/>
      <c r="CU81" s="550"/>
      <c r="CV81" s="550"/>
      <c r="CW81" s="550"/>
      <c r="CX81" s="550"/>
      <c r="CY81" s="550"/>
      <c r="CZ81" s="550"/>
      <c r="DA81" s="550"/>
      <c r="DB81" s="550"/>
      <c r="DC81" s="550"/>
      <c r="DD81" s="550"/>
      <c r="DE81" s="550"/>
      <c r="DF81" s="550"/>
      <c r="DG81" s="550"/>
      <c r="DH81" s="550"/>
      <c r="DI81" s="550"/>
      <c r="DJ81" s="550"/>
      <c r="DK81" s="550"/>
      <c r="DL81" s="550"/>
      <c r="DM81" s="550"/>
      <c r="DN81" s="550"/>
      <c r="DO81" s="550"/>
      <c r="DP81" s="550"/>
      <c r="DQ81" s="550"/>
      <c r="DR81" s="550"/>
      <c r="DS81" s="550"/>
      <c r="DT81" s="550"/>
      <c r="DU81" s="550"/>
      <c r="DV81" s="550"/>
      <c r="DW81" s="550"/>
      <c r="DX81" s="550"/>
      <c r="DY81" s="550"/>
      <c r="DZ81" s="550"/>
      <c r="EA81" s="550"/>
      <c r="EB81" s="550"/>
      <c r="EC81" s="550"/>
      <c r="ED81" s="550"/>
      <c r="EE81" s="550"/>
      <c r="EF81" s="550"/>
      <c r="EG81" s="550"/>
      <c r="EH81" s="550"/>
      <c r="EI81" s="550"/>
      <c r="EJ81" s="550"/>
      <c r="EK81" s="550"/>
      <c r="EL81" s="550"/>
      <c r="EM81" s="550"/>
      <c r="EN81" s="550"/>
      <c r="EO81" s="550"/>
      <c r="EP81" s="550"/>
      <c r="EQ81" s="550"/>
      <c r="ER81" s="550"/>
      <c r="ES81" s="550"/>
      <c r="ET81" s="550"/>
      <c r="EU81" s="550"/>
      <c r="EV81" s="550"/>
      <c r="EW81" s="550"/>
      <c r="EX81" s="550"/>
      <c r="EY81" s="550"/>
      <c r="EZ81" s="550"/>
      <c r="FA81" s="550"/>
      <c r="FB81" s="550"/>
      <c r="FC81" s="550"/>
      <c r="FD81" s="550"/>
      <c r="FE81" s="550"/>
      <c r="FF81" s="550"/>
      <c r="FG81" s="550"/>
      <c r="FH81" s="550"/>
      <c r="FI81" s="550"/>
      <c r="FJ81" s="550"/>
      <c r="FK81" s="550"/>
      <c r="FL81" s="550"/>
      <c r="FM81" s="550"/>
      <c r="FN81" s="550"/>
      <c r="FO81" s="550"/>
      <c r="FP81" s="550"/>
      <c r="FQ81" s="550"/>
      <c r="FR81" s="550"/>
      <c r="FS81" s="550"/>
      <c r="FT81" s="550"/>
      <c r="FU81" s="550"/>
      <c r="FV81" s="550"/>
      <c r="FW81" s="550"/>
      <c r="FX81" s="550"/>
      <c r="FY81" s="550"/>
      <c r="FZ81" s="550"/>
      <c r="GA81" s="550"/>
      <c r="GB81" s="550"/>
      <c r="GC81" s="550"/>
      <c r="GD81" s="550"/>
      <c r="GE81" s="550"/>
      <c r="GF81" s="550"/>
      <c r="GG81" s="550"/>
      <c r="GH81" s="550"/>
      <c r="GI81" s="550"/>
      <c r="GJ81" s="550"/>
    </row>
    <row r="82" spans="1:192" x14ac:dyDescent="0.35">
      <c r="J82" s="124"/>
      <c r="K82" s="124"/>
      <c r="L82" s="124"/>
      <c r="M82" s="124"/>
      <c r="N82" s="124"/>
      <c r="O82" s="124"/>
      <c r="P82" s="124"/>
      <c r="Q82" s="124"/>
      <c r="R82" s="124"/>
      <c r="S82" s="124"/>
      <c r="T82" s="124"/>
      <c r="U82" s="124"/>
      <c r="V82" s="124"/>
      <c r="W82" s="124"/>
      <c r="X82" s="124"/>
      <c r="Y82" s="124"/>
      <c r="Z82" s="124"/>
      <c r="AA82" s="124"/>
      <c r="AB82" s="124"/>
      <c r="AC82" s="124"/>
      <c r="AD82" s="124"/>
      <c r="AE82" s="124"/>
      <c r="AF82" s="124"/>
      <c r="AG82" s="124"/>
      <c r="AH82" s="124"/>
      <c r="AI82" s="124"/>
      <c r="AJ82" s="124"/>
      <c r="AK82" s="124"/>
      <c r="AL82" s="124"/>
      <c r="AM82" s="124"/>
      <c r="AN82" s="124"/>
      <c r="AO82" s="124"/>
      <c r="AP82" s="124"/>
      <c r="AQ82" s="124"/>
      <c r="AR82" s="124"/>
      <c r="AS82" s="124"/>
      <c r="AT82" s="124"/>
      <c r="AU82" s="124"/>
      <c r="AV82" s="124"/>
      <c r="AW82" s="124"/>
      <c r="AX82" s="124"/>
      <c r="AY82" s="124"/>
      <c r="AZ82" s="124"/>
      <c r="BA82" s="124"/>
      <c r="BB82" s="124"/>
      <c r="BC82" s="124"/>
      <c r="BD82" s="124"/>
      <c r="BE82" s="124"/>
      <c r="BF82" s="124"/>
      <c r="BG82" s="124"/>
      <c r="BH82" s="124"/>
      <c r="BI82" s="124"/>
      <c r="BJ82" s="124"/>
      <c r="BK82" s="124"/>
      <c r="BL82" s="124"/>
      <c r="BM82" s="124"/>
      <c r="BN82" s="124"/>
      <c r="BO82" s="124"/>
      <c r="BP82" s="124"/>
      <c r="BQ82" s="124"/>
      <c r="BR82" s="124"/>
      <c r="BS82" s="124"/>
      <c r="BT82" s="124"/>
      <c r="BU82" s="124"/>
      <c r="BV82" s="124"/>
      <c r="BW82" s="124"/>
      <c r="BX82" s="124"/>
      <c r="BY82" s="124"/>
      <c r="BZ82" s="124"/>
      <c r="CA82" s="124"/>
      <c r="CB82" s="124"/>
      <c r="CC82" s="124"/>
      <c r="CD82" s="124"/>
      <c r="CE82" s="124"/>
      <c r="CF82" s="124"/>
      <c r="CG82" s="124"/>
      <c r="CH82" s="124"/>
      <c r="CI82" s="124"/>
      <c r="CJ82" s="124"/>
      <c r="CK82" s="124"/>
      <c r="CL82" s="124"/>
      <c r="CM82" s="124"/>
      <c r="CN82" s="124"/>
      <c r="CO82" s="124"/>
      <c r="CP82" s="124"/>
      <c r="CQ82" s="124"/>
      <c r="CR82" s="124"/>
      <c r="CS82" s="124"/>
      <c r="CT82" s="124"/>
      <c r="CU82" s="124"/>
      <c r="CV82" s="124"/>
      <c r="CW82" s="124"/>
      <c r="CX82" s="124"/>
      <c r="CY82" s="124"/>
      <c r="CZ82" s="124"/>
      <c r="DA82" s="124"/>
      <c r="DB82" s="124"/>
      <c r="DC82" s="124"/>
      <c r="DD82" s="124"/>
      <c r="DE82" s="124"/>
      <c r="DF82" s="124"/>
      <c r="DG82" s="124"/>
      <c r="DH82" s="124"/>
      <c r="DI82" s="124"/>
      <c r="DJ82" s="124"/>
      <c r="DK82" s="124"/>
      <c r="DL82" s="124"/>
      <c r="DM82" s="124"/>
      <c r="DN82" s="124"/>
      <c r="DO82" s="124"/>
      <c r="DP82" s="124"/>
      <c r="DQ82" s="124"/>
      <c r="DR82" s="124"/>
      <c r="DS82" s="124"/>
      <c r="DT82" s="124"/>
      <c r="DU82" s="124"/>
      <c r="DV82" s="124"/>
      <c r="DW82" s="124"/>
      <c r="DX82" s="124"/>
      <c r="DY82" s="124"/>
      <c r="DZ82" s="124"/>
      <c r="EA82" s="124"/>
      <c r="EB82" s="124"/>
      <c r="EC82" s="124"/>
      <c r="ED82" s="124"/>
      <c r="EE82" s="124"/>
      <c r="EF82" s="124"/>
      <c r="EG82" s="124"/>
      <c r="EH82" s="124"/>
      <c r="EI82" s="124"/>
      <c r="EJ82" s="124"/>
      <c r="EK82" s="124"/>
      <c r="EL82" s="124"/>
      <c r="EM82" s="124"/>
      <c r="EN82" s="124"/>
      <c r="EO82" s="124"/>
      <c r="EP82" s="124"/>
      <c r="EQ82" s="124"/>
      <c r="ER82" s="124"/>
      <c r="ES82" s="124"/>
      <c r="ET82" s="124"/>
      <c r="EU82" s="124"/>
      <c r="EV82" s="124"/>
      <c r="EW82" s="124"/>
      <c r="EX82" s="124"/>
      <c r="EY82" s="124"/>
      <c r="EZ82" s="124"/>
      <c r="FA82" s="124"/>
      <c r="FB82" s="124"/>
      <c r="FC82" s="124"/>
      <c r="FD82" s="124"/>
      <c r="FE82" s="124"/>
      <c r="FF82" s="124"/>
      <c r="FG82" s="124"/>
      <c r="FH82" s="124"/>
      <c r="FI82" s="124"/>
      <c r="FJ82" s="124"/>
      <c r="FK82" s="124"/>
      <c r="FL82" s="124"/>
      <c r="FM82" s="124"/>
      <c r="FN82" s="124"/>
      <c r="FO82" s="124"/>
      <c r="FP82" s="124"/>
      <c r="FQ82" s="124"/>
      <c r="FR82" s="124"/>
      <c r="FS82" s="124"/>
      <c r="FT82" s="124"/>
      <c r="FU82" s="124"/>
      <c r="FV82" s="124"/>
      <c r="FW82" s="124"/>
      <c r="FX82" s="124"/>
      <c r="FY82" s="124"/>
      <c r="FZ82" s="124"/>
      <c r="GA82" s="124"/>
      <c r="GB82" s="124"/>
      <c r="GC82" s="124"/>
      <c r="GD82" s="124"/>
      <c r="GE82" s="124"/>
      <c r="GF82" s="124"/>
      <c r="GG82" s="124"/>
      <c r="GH82" s="124"/>
      <c r="GI82" s="124"/>
      <c r="GJ82" s="124"/>
    </row>
    <row r="84" spans="1:192" x14ac:dyDescent="0.35">
      <c r="A84" s="15" t="s">
        <v>63</v>
      </c>
    </row>
  </sheetData>
  <conditionalFormatting sqref="J3:GJ3">
    <cfRule type="cellIs" dxfId="91" priority="8" stopIfTrue="1" operator="equal">
      <formula>"Construction"</formula>
    </cfRule>
    <cfRule type="cellIs" dxfId="90" priority="9" stopIfTrue="1" operator="equal">
      <formula>"Operations"</formula>
    </cfRule>
  </conditionalFormatting>
  <conditionalFormatting sqref="J3:GJ3">
    <cfRule type="cellIs" dxfId="89" priority="7" operator="equal">
      <formula>"Fin Close"</formula>
    </cfRule>
  </conditionalFormatting>
  <conditionalFormatting sqref="J3:GJ3">
    <cfRule type="cellIs" dxfId="88" priority="5" operator="equal">
      <formula>"PPA ext."</formula>
    </cfRule>
    <cfRule type="cellIs" dxfId="87" priority="6" operator="equal">
      <formula>"Delay"</formula>
    </cfRule>
  </conditionalFormatting>
  <conditionalFormatting sqref="F2:F4">
    <cfRule type="cellIs" dxfId="86" priority="1" stopIfTrue="1" operator="notEqual">
      <formula>0</formula>
    </cfRule>
    <cfRule type="cellIs" dxfId="85" priority="2" stopIfTrue="1" operator="equal">
      <formula>""</formula>
    </cfRule>
  </conditionalFormatting>
  <conditionalFormatting sqref="F2:F4">
    <cfRule type="cellIs" dxfId="84" priority="3" stopIfTrue="1" operator="notEqual">
      <formula>0</formula>
    </cfRule>
    <cfRule type="cellIs" dxfId="83" priority="4" stopIfTrue="1" operator="equal">
      <formula>""</formula>
    </cfRule>
  </conditionalFormatting>
  <dataValidations count="1">
    <dataValidation allowBlank="1" showInputMessage="1" showErrorMessage="1" sqref="E26:H26 E29:H29 E45:H45 E49:H49 E53:H53" xr:uid="{00000000-0002-0000-0700-000000000000}"/>
  </dataValidations>
  <printOptions verticalCentered="1" gridLines="1"/>
  <pageMargins left="0.74803149606299213" right="0.74803149606299213" top="0.98425196850393704" bottom="0.98425196850393704" header="0.51181102362204722" footer="0.51181102362204722"/>
  <pageSetup paperSize="9" scale="55" orientation="landscape" blackAndWhite="1" horizontalDpi="300" verticalDpi="300" r:id="rId1"/>
  <headerFooter alignWithMargins="0">
    <oddHeader>&amp;L&amp;"Arial,Bold"&amp;14PROJECT AIRCO&amp;C&amp;"Arial,Bold"&amp;14Sheet: &amp;A&amp;R&amp;"Arial,Bold"&amp;14STRICTLY CONFIDENTIAL</oddHeader>
    <oddFooter>&amp;L&amp;12&amp;F (Printed on &amp;D at &amp;T) &amp;R&amp;12Page &amp;P of &amp;N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4">
    <tabColor theme="4"/>
    <outlinePr summaryBelow="0" summaryRight="0"/>
  </sheetPr>
  <dimension ref="A1:PY88"/>
  <sheetViews>
    <sheetView showGridLines="0" defaultGridColor="0" colorId="22" zoomScale="120" zoomScaleNormal="120" zoomScalePageLayoutView="120" workbookViewId="0">
      <pane xSplit="9" ySplit="5" topLeftCell="J27" activePane="bottomRight" state="frozen"/>
      <selection activeCell="F117" sqref="F117"/>
      <selection pane="topRight" activeCell="F117" sqref="F117"/>
      <selection pane="bottomLeft" activeCell="F117" sqref="F117"/>
      <selection pane="bottomRight" activeCell="H30" sqref="H30"/>
    </sheetView>
  </sheetViews>
  <sheetFormatPr defaultColWidth="0" defaultRowHeight="13.15" outlineLevelRow="1" x14ac:dyDescent="0.35"/>
  <cols>
    <col min="1" max="1" width="1.33203125" style="276" customWidth="1"/>
    <col min="2" max="2" width="1.33203125" style="277" customWidth="1"/>
    <col min="3" max="3" width="1.33203125" style="278" customWidth="1"/>
    <col min="4" max="4" width="1.33203125" style="279" customWidth="1"/>
    <col min="5" max="5" width="40.53125" style="310" customWidth="1"/>
    <col min="6" max="6" width="12.53125" style="310" customWidth="1"/>
    <col min="7" max="8" width="11.53125" style="310" customWidth="1"/>
    <col min="9" max="9" width="2.53125" style="310" customWidth="1"/>
    <col min="10" max="192" width="11.53125" style="310" customWidth="1"/>
    <col min="193" max="255" width="11.53125" style="256" hidden="1" customWidth="1"/>
    <col min="256" max="16384" width="11.53125" style="256" hidden="1"/>
  </cols>
  <sheetData>
    <row r="1" spans="1:441" ht="25.15" x14ac:dyDescent="0.35">
      <c r="A1" s="370" t="str">
        <f ca="1" xml:space="preserve"> RIGHT(CELL("filename", A1), LEN(CELL("filename", A1)) - SEARCH("]", CELL("filename", A1))) &amp; " - " &amp; InpC!F3</f>
        <v>FS Qtr - Base case 1</v>
      </c>
      <c r="D1" s="281"/>
      <c r="E1" s="312"/>
      <c r="F1" s="312"/>
      <c r="G1" s="312"/>
      <c r="H1" s="312"/>
      <c r="I1" s="312"/>
      <c r="J1" s="312"/>
      <c r="K1" s="312"/>
      <c r="L1" s="312"/>
      <c r="M1" s="312"/>
      <c r="N1" s="312"/>
      <c r="O1" s="312"/>
      <c r="P1" s="312"/>
      <c r="Q1" s="312"/>
      <c r="R1" s="312"/>
      <c r="S1" s="312"/>
      <c r="T1" s="312"/>
      <c r="U1" s="312"/>
      <c r="V1" s="312"/>
      <c r="W1" s="312"/>
      <c r="X1" s="312"/>
      <c r="Y1" s="312"/>
      <c r="Z1" s="312"/>
      <c r="AA1" s="312"/>
      <c r="AB1" s="312"/>
      <c r="AC1" s="312"/>
      <c r="AD1" s="312"/>
      <c r="AE1" s="312"/>
      <c r="AF1" s="312"/>
      <c r="AG1" s="312"/>
      <c r="AH1" s="312"/>
      <c r="AI1" s="312"/>
      <c r="AJ1" s="312"/>
      <c r="AK1" s="312"/>
      <c r="AL1" s="312"/>
      <c r="AM1" s="312"/>
      <c r="AN1" s="312"/>
      <c r="AO1" s="312"/>
      <c r="AP1" s="312"/>
      <c r="AQ1" s="312"/>
      <c r="AR1" s="312"/>
      <c r="AS1" s="312"/>
      <c r="AT1" s="312"/>
      <c r="AU1" s="312"/>
      <c r="AV1" s="312"/>
      <c r="AW1" s="312"/>
      <c r="AX1" s="312"/>
      <c r="AY1" s="312"/>
      <c r="AZ1" s="312"/>
      <c r="BA1" s="312"/>
      <c r="BB1" s="312"/>
      <c r="BC1" s="312"/>
      <c r="BD1" s="312"/>
      <c r="BE1" s="312"/>
      <c r="BF1" s="312"/>
      <c r="BG1" s="312"/>
      <c r="BH1" s="312"/>
      <c r="BI1" s="312"/>
      <c r="BJ1" s="312"/>
      <c r="BK1" s="312"/>
      <c r="BL1" s="312"/>
      <c r="BM1" s="312"/>
      <c r="BN1" s="312"/>
      <c r="BO1" s="312"/>
      <c r="BP1" s="312"/>
      <c r="BQ1" s="312"/>
      <c r="BR1" s="312"/>
      <c r="BS1" s="312"/>
      <c r="BT1" s="312"/>
      <c r="BU1" s="312"/>
      <c r="BV1" s="312"/>
      <c r="BW1" s="312"/>
      <c r="BX1" s="312"/>
      <c r="BY1" s="312"/>
      <c r="BZ1" s="312"/>
      <c r="CA1" s="312"/>
      <c r="CB1" s="312"/>
      <c r="CC1" s="312"/>
      <c r="CD1" s="312"/>
      <c r="CE1" s="312"/>
      <c r="CF1" s="312"/>
      <c r="CG1" s="312"/>
      <c r="CH1" s="312"/>
      <c r="CI1" s="312"/>
      <c r="CJ1" s="312"/>
      <c r="CK1" s="312"/>
      <c r="CL1" s="312"/>
      <c r="CM1" s="312"/>
      <c r="CN1" s="312"/>
      <c r="CO1" s="312"/>
      <c r="CP1" s="312"/>
      <c r="CQ1" s="312"/>
      <c r="CR1" s="312"/>
      <c r="CS1" s="312"/>
      <c r="CT1" s="312"/>
      <c r="CU1" s="312"/>
      <c r="CV1" s="312"/>
      <c r="CW1" s="312"/>
      <c r="CX1" s="312"/>
      <c r="CY1" s="312"/>
      <c r="CZ1" s="312"/>
      <c r="DA1" s="312"/>
      <c r="DB1" s="312"/>
      <c r="DC1" s="312"/>
      <c r="DD1" s="312"/>
      <c r="DE1" s="312"/>
      <c r="DF1" s="312"/>
      <c r="DG1" s="312"/>
      <c r="DH1" s="312"/>
      <c r="DI1" s="312"/>
      <c r="DJ1" s="312"/>
      <c r="DK1" s="312"/>
      <c r="DL1" s="312"/>
      <c r="DM1" s="312"/>
      <c r="DN1" s="312"/>
      <c r="DO1" s="312"/>
      <c r="DP1" s="312"/>
      <c r="DQ1" s="312"/>
      <c r="DR1" s="312"/>
      <c r="DS1" s="312"/>
      <c r="DT1" s="312"/>
      <c r="DU1" s="312"/>
      <c r="DV1" s="312"/>
      <c r="DW1" s="312"/>
      <c r="DX1" s="312"/>
      <c r="DY1" s="312"/>
      <c r="DZ1" s="312"/>
      <c r="EA1" s="312"/>
      <c r="EB1" s="312"/>
      <c r="EC1" s="312"/>
      <c r="ED1" s="312"/>
      <c r="EE1" s="312"/>
      <c r="EF1" s="312"/>
      <c r="EG1" s="312"/>
      <c r="EH1" s="312"/>
      <c r="EI1" s="312"/>
      <c r="EJ1" s="312"/>
      <c r="EK1" s="312"/>
      <c r="EL1" s="312"/>
      <c r="EM1" s="312"/>
      <c r="EN1" s="312"/>
      <c r="EO1" s="312"/>
      <c r="EP1" s="312"/>
      <c r="EQ1" s="312"/>
      <c r="ER1" s="312"/>
      <c r="ES1" s="312"/>
      <c r="ET1" s="312"/>
      <c r="EU1" s="312"/>
      <c r="EV1" s="312"/>
      <c r="EW1" s="312"/>
      <c r="EX1" s="312"/>
      <c r="EY1" s="312"/>
      <c r="EZ1" s="312"/>
      <c r="FA1" s="312"/>
      <c r="FB1" s="312"/>
      <c r="FC1" s="312"/>
      <c r="FD1" s="312"/>
      <c r="FE1" s="312"/>
      <c r="FF1" s="312"/>
      <c r="FG1" s="312"/>
      <c r="FH1" s="312"/>
      <c r="FI1" s="312"/>
      <c r="FJ1" s="312"/>
      <c r="FK1" s="312"/>
      <c r="FL1" s="312"/>
      <c r="FM1" s="312"/>
      <c r="FN1" s="312"/>
      <c r="FO1" s="312"/>
      <c r="FP1" s="312"/>
      <c r="FQ1" s="312"/>
      <c r="FR1" s="312"/>
      <c r="FS1" s="312"/>
      <c r="FT1" s="312"/>
      <c r="FU1" s="312"/>
      <c r="FV1" s="312"/>
      <c r="FW1" s="312"/>
      <c r="FX1" s="312"/>
      <c r="FY1" s="312"/>
      <c r="FZ1" s="312"/>
      <c r="GA1" s="312"/>
      <c r="GB1" s="312"/>
      <c r="GC1" s="312"/>
      <c r="GD1" s="312"/>
      <c r="GE1" s="312"/>
      <c r="GF1" s="312"/>
      <c r="GG1" s="312"/>
      <c r="GH1" s="312"/>
      <c r="GI1" s="312"/>
      <c r="GJ1" s="312"/>
      <c r="GK1" s="316"/>
      <c r="GL1" s="316"/>
      <c r="GM1" s="316"/>
      <c r="GN1" s="316"/>
      <c r="GO1" s="316"/>
      <c r="GP1" s="316"/>
      <c r="GQ1" s="316"/>
      <c r="GR1" s="316"/>
      <c r="GS1" s="316"/>
      <c r="GT1" s="316"/>
      <c r="GU1" s="316"/>
      <c r="GV1" s="316"/>
      <c r="GW1" s="316"/>
      <c r="GX1" s="316"/>
      <c r="GY1" s="316"/>
      <c r="GZ1" s="316"/>
      <c r="HA1" s="316"/>
      <c r="HB1" s="316"/>
      <c r="HC1" s="316"/>
      <c r="HD1" s="316"/>
      <c r="HE1" s="316"/>
      <c r="HF1" s="316"/>
      <c r="HG1" s="316"/>
      <c r="HH1" s="316"/>
      <c r="HI1" s="316"/>
      <c r="HJ1" s="316"/>
      <c r="HK1" s="316"/>
      <c r="HL1" s="316"/>
      <c r="HM1" s="316"/>
      <c r="HN1" s="316"/>
      <c r="HO1" s="316"/>
      <c r="HP1" s="316"/>
      <c r="HQ1" s="316"/>
      <c r="HR1" s="316"/>
      <c r="HS1" s="316"/>
      <c r="HT1" s="316"/>
      <c r="HU1" s="316"/>
      <c r="HV1" s="316"/>
      <c r="HW1" s="316"/>
      <c r="HX1" s="316"/>
      <c r="HY1" s="316"/>
      <c r="HZ1" s="316"/>
      <c r="IA1" s="316"/>
      <c r="IB1" s="316"/>
      <c r="IC1" s="316"/>
      <c r="ID1" s="316"/>
      <c r="IE1" s="316"/>
      <c r="IF1" s="316"/>
      <c r="IG1" s="316"/>
      <c r="IH1" s="316"/>
      <c r="II1" s="316"/>
      <c r="IJ1" s="316"/>
      <c r="IK1" s="316"/>
      <c r="IL1" s="316"/>
      <c r="IM1" s="316"/>
      <c r="IN1" s="316"/>
      <c r="IO1" s="316"/>
      <c r="IP1" s="316"/>
      <c r="IQ1" s="316"/>
      <c r="IR1" s="316"/>
      <c r="IS1" s="316"/>
      <c r="IT1" s="316"/>
      <c r="IU1" s="316"/>
      <c r="IV1" s="316"/>
      <c r="IW1" s="316"/>
      <c r="IX1" s="316"/>
      <c r="IY1" s="316"/>
      <c r="IZ1" s="316"/>
      <c r="JA1" s="316"/>
      <c r="JB1" s="316"/>
      <c r="JC1" s="316"/>
      <c r="JD1" s="316"/>
      <c r="JE1" s="316"/>
      <c r="JF1" s="316"/>
      <c r="JG1" s="316"/>
      <c r="JH1" s="316"/>
      <c r="JI1" s="316"/>
      <c r="JJ1" s="316"/>
      <c r="JK1" s="316"/>
      <c r="JL1" s="316"/>
      <c r="JM1" s="316"/>
      <c r="JN1" s="316"/>
      <c r="JO1" s="316"/>
      <c r="JP1" s="316"/>
      <c r="JQ1" s="316"/>
      <c r="JR1" s="316"/>
      <c r="JS1" s="316"/>
      <c r="JT1" s="316"/>
      <c r="JU1" s="316"/>
      <c r="JV1" s="316"/>
      <c r="JW1" s="316"/>
      <c r="JX1" s="316"/>
      <c r="JY1" s="316"/>
      <c r="JZ1" s="316"/>
      <c r="KA1" s="316"/>
      <c r="KB1" s="316"/>
      <c r="KC1" s="316"/>
      <c r="KD1" s="316"/>
      <c r="KE1" s="316"/>
      <c r="KF1" s="316"/>
      <c r="KG1" s="316"/>
      <c r="KH1" s="316"/>
      <c r="KI1" s="316"/>
      <c r="KJ1" s="316"/>
      <c r="KK1" s="316"/>
      <c r="KL1" s="316"/>
      <c r="KM1" s="316"/>
      <c r="KN1" s="316"/>
      <c r="KO1" s="316"/>
      <c r="KP1" s="316"/>
      <c r="KQ1" s="316"/>
      <c r="KR1" s="316"/>
      <c r="KS1" s="316"/>
      <c r="KT1" s="316"/>
      <c r="KU1" s="316"/>
      <c r="KV1" s="316"/>
      <c r="KW1" s="316"/>
      <c r="KX1" s="316"/>
      <c r="KY1" s="316"/>
      <c r="KZ1" s="316"/>
      <c r="LA1" s="316"/>
      <c r="LB1" s="316"/>
      <c r="LC1" s="316"/>
      <c r="LD1" s="316"/>
      <c r="LE1" s="316"/>
      <c r="LF1" s="316"/>
      <c r="LG1" s="316"/>
      <c r="LH1" s="316"/>
      <c r="LI1" s="316"/>
      <c r="LJ1" s="316"/>
      <c r="LK1" s="316"/>
      <c r="LL1" s="316"/>
      <c r="LM1" s="316"/>
      <c r="LN1" s="316"/>
      <c r="LO1" s="316"/>
      <c r="LP1" s="316"/>
      <c r="LQ1" s="316"/>
      <c r="LR1" s="316"/>
      <c r="LS1" s="316"/>
      <c r="LT1" s="316"/>
      <c r="LU1" s="316"/>
      <c r="LV1" s="316"/>
      <c r="LW1" s="316"/>
      <c r="LX1" s="316"/>
      <c r="LY1" s="316"/>
      <c r="LZ1" s="316"/>
      <c r="MA1" s="316"/>
      <c r="MB1" s="316"/>
      <c r="MC1" s="316"/>
      <c r="MD1" s="316"/>
      <c r="ME1" s="316"/>
      <c r="MF1" s="316"/>
      <c r="MG1" s="316"/>
      <c r="MH1" s="316"/>
      <c r="MI1" s="316"/>
      <c r="MJ1" s="316"/>
      <c r="MK1" s="316"/>
      <c r="ML1" s="316"/>
      <c r="MM1" s="316"/>
      <c r="MN1" s="316"/>
      <c r="MO1" s="316"/>
      <c r="MP1" s="316"/>
      <c r="MQ1" s="316"/>
      <c r="MR1" s="316"/>
      <c r="MS1" s="316"/>
      <c r="MT1" s="316"/>
      <c r="MU1" s="316"/>
      <c r="MV1" s="316"/>
      <c r="MW1" s="316"/>
      <c r="MX1" s="316"/>
      <c r="MY1" s="316"/>
      <c r="MZ1" s="316"/>
      <c r="NA1" s="316"/>
      <c r="NB1" s="316"/>
      <c r="NC1" s="316"/>
      <c r="ND1" s="316"/>
      <c r="NE1" s="316"/>
      <c r="NF1" s="316"/>
      <c r="NG1" s="316"/>
      <c r="NH1" s="316"/>
      <c r="NI1" s="316"/>
      <c r="NJ1" s="316"/>
      <c r="NK1" s="316"/>
      <c r="NL1" s="316"/>
      <c r="NM1" s="316"/>
      <c r="NN1" s="316"/>
      <c r="NO1" s="316"/>
      <c r="NP1" s="316"/>
      <c r="NQ1" s="316"/>
      <c r="NR1" s="316"/>
      <c r="NS1" s="316"/>
      <c r="NT1" s="316"/>
      <c r="NU1" s="316"/>
      <c r="NV1" s="316"/>
      <c r="NW1" s="316"/>
      <c r="NX1" s="316"/>
      <c r="NY1" s="316"/>
      <c r="NZ1" s="316"/>
      <c r="OA1" s="316"/>
      <c r="OB1" s="316"/>
      <c r="OC1" s="316"/>
      <c r="OD1" s="316"/>
      <c r="OE1" s="316"/>
      <c r="OF1" s="316"/>
      <c r="OG1" s="316"/>
      <c r="OH1" s="316"/>
      <c r="OI1" s="316"/>
      <c r="OJ1" s="316"/>
      <c r="OK1" s="316"/>
      <c r="OL1" s="316"/>
      <c r="OM1" s="316"/>
      <c r="ON1" s="316"/>
      <c r="OO1" s="316"/>
      <c r="OP1" s="316"/>
      <c r="OQ1" s="316"/>
      <c r="OR1" s="316"/>
      <c r="OS1" s="316"/>
      <c r="OT1" s="316"/>
      <c r="OU1" s="316"/>
      <c r="OV1" s="316"/>
      <c r="OW1" s="316"/>
      <c r="OX1" s="316"/>
      <c r="OY1" s="316"/>
      <c r="OZ1" s="316"/>
      <c r="PA1" s="316"/>
      <c r="PB1" s="316"/>
      <c r="PC1" s="316"/>
      <c r="PD1" s="316"/>
      <c r="PE1" s="316"/>
      <c r="PF1" s="316"/>
      <c r="PG1" s="316"/>
      <c r="PH1" s="316"/>
      <c r="PI1" s="316"/>
      <c r="PJ1" s="316"/>
      <c r="PK1" s="316"/>
      <c r="PL1" s="316"/>
      <c r="PM1" s="316"/>
      <c r="PN1" s="316"/>
      <c r="PO1" s="316"/>
      <c r="PP1" s="316"/>
      <c r="PQ1" s="316"/>
      <c r="PR1" s="316"/>
      <c r="PS1" s="316"/>
      <c r="PT1" s="316"/>
      <c r="PU1" s="316"/>
      <c r="PV1" s="316"/>
      <c r="PW1" s="316"/>
      <c r="PX1" s="316"/>
      <c r="PY1" s="316"/>
    </row>
    <row r="2" spans="1:441" s="371" customFormat="1" x14ac:dyDescent="0.35">
      <c r="C2" s="372"/>
      <c r="D2" s="373"/>
      <c r="E2" s="666" t="str">
        <f xml:space="preserve"> Time!E$25</f>
        <v>Model period ending</v>
      </c>
      <c r="F2" s="667">
        <f xml:space="preserve"> Check!$F$9</f>
        <v>0</v>
      </c>
      <c r="G2" s="668" t="s">
        <v>23</v>
      </c>
      <c r="H2" s="376"/>
      <c r="I2" s="376"/>
      <c r="J2" s="376">
        <f xml:space="preserve"> Time!J$25</f>
        <v>44104</v>
      </c>
      <c r="K2" s="376">
        <f xml:space="preserve"> Time!K$25</f>
        <v>44196</v>
      </c>
      <c r="L2" s="376">
        <f xml:space="preserve"> Time!L$25</f>
        <v>44286</v>
      </c>
      <c r="M2" s="376">
        <f xml:space="preserve"> Time!M$25</f>
        <v>44377</v>
      </c>
      <c r="N2" s="376">
        <f xml:space="preserve"> Time!N$25</f>
        <v>44469</v>
      </c>
      <c r="O2" s="376">
        <f xml:space="preserve"> Time!O$25</f>
        <v>44561</v>
      </c>
      <c r="P2" s="376">
        <f xml:space="preserve"> Time!P$25</f>
        <v>44651</v>
      </c>
      <c r="Q2" s="376">
        <f xml:space="preserve"> Time!Q$25</f>
        <v>44742</v>
      </c>
      <c r="R2" s="376">
        <f xml:space="preserve"> Time!R$25</f>
        <v>44834</v>
      </c>
      <c r="S2" s="376">
        <f xml:space="preserve"> Time!S$25</f>
        <v>44926</v>
      </c>
      <c r="T2" s="376">
        <f xml:space="preserve"> Time!T$25</f>
        <v>45016</v>
      </c>
      <c r="U2" s="376">
        <f xml:space="preserve"> Time!U$25</f>
        <v>45107</v>
      </c>
      <c r="V2" s="376">
        <f xml:space="preserve"> Time!V$25</f>
        <v>45199</v>
      </c>
      <c r="W2" s="376">
        <f xml:space="preserve"> Time!W$25</f>
        <v>45291</v>
      </c>
      <c r="X2" s="376">
        <f xml:space="preserve"> Time!X$25</f>
        <v>45382</v>
      </c>
      <c r="Y2" s="376">
        <f xml:space="preserve"> Time!Y$25</f>
        <v>45473</v>
      </c>
      <c r="Z2" s="376">
        <f xml:space="preserve"> Time!Z$25</f>
        <v>45565</v>
      </c>
      <c r="AA2" s="376">
        <f xml:space="preserve"> Time!AA$25</f>
        <v>45657</v>
      </c>
      <c r="AB2" s="376">
        <f xml:space="preserve"> Time!AB$25</f>
        <v>45747</v>
      </c>
      <c r="AC2" s="376">
        <f xml:space="preserve"> Time!AC$25</f>
        <v>45838</v>
      </c>
      <c r="AD2" s="376">
        <f xml:space="preserve"> Time!AD$25</f>
        <v>45930</v>
      </c>
      <c r="AE2" s="376">
        <f xml:space="preserve"> Time!AE$25</f>
        <v>46022</v>
      </c>
      <c r="AF2" s="376">
        <f xml:space="preserve"> Time!AF$25</f>
        <v>46112</v>
      </c>
      <c r="AG2" s="376">
        <f xml:space="preserve"> Time!AG$25</f>
        <v>46203</v>
      </c>
      <c r="AH2" s="376">
        <f xml:space="preserve"> Time!AH$25</f>
        <v>46295</v>
      </c>
      <c r="AI2" s="376">
        <f xml:space="preserve"> Time!AI$25</f>
        <v>46387</v>
      </c>
      <c r="AJ2" s="376">
        <f xml:space="preserve"> Time!AJ$25</f>
        <v>46477</v>
      </c>
      <c r="AK2" s="376">
        <f xml:space="preserve"> Time!AK$25</f>
        <v>46568</v>
      </c>
      <c r="AL2" s="376">
        <f xml:space="preserve"> Time!AL$25</f>
        <v>46660</v>
      </c>
      <c r="AM2" s="376">
        <f xml:space="preserve"> Time!AM$25</f>
        <v>46752</v>
      </c>
      <c r="AN2" s="376">
        <f xml:space="preserve"> Time!AN$25</f>
        <v>46843</v>
      </c>
      <c r="AO2" s="376">
        <f xml:space="preserve"> Time!AO$25</f>
        <v>46934</v>
      </c>
      <c r="AP2" s="376">
        <f xml:space="preserve"> Time!AP$25</f>
        <v>47026</v>
      </c>
      <c r="AQ2" s="376">
        <f xml:space="preserve"> Time!AQ$25</f>
        <v>47118</v>
      </c>
      <c r="AR2" s="376">
        <f xml:space="preserve"> Time!AR$25</f>
        <v>47208</v>
      </c>
      <c r="AS2" s="376">
        <f xml:space="preserve"> Time!AS$25</f>
        <v>47299</v>
      </c>
      <c r="AT2" s="376">
        <f xml:space="preserve"> Time!AT$25</f>
        <v>47391</v>
      </c>
      <c r="AU2" s="376">
        <f xml:space="preserve"> Time!AU$25</f>
        <v>47483</v>
      </c>
      <c r="AV2" s="376">
        <f xml:space="preserve"> Time!AV$25</f>
        <v>47573</v>
      </c>
      <c r="AW2" s="376">
        <f xml:space="preserve"> Time!AW$25</f>
        <v>47664</v>
      </c>
      <c r="AX2" s="376">
        <f xml:space="preserve"> Time!AX$25</f>
        <v>47756</v>
      </c>
      <c r="AY2" s="376">
        <f xml:space="preserve"> Time!AY$25</f>
        <v>47848</v>
      </c>
      <c r="AZ2" s="376">
        <f xml:space="preserve"> Time!AZ$25</f>
        <v>47938</v>
      </c>
      <c r="BA2" s="376">
        <f xml:space="preserve"> Time!BA$25</f>
        <v>48029</v>
      </c>
      <c r="BB2" s="376">
        <f xml:space="preserve"> Time!BB$25</f>
        <v>48121</v>
      </c>
      <c r="BC2" s="376">
        <f xml:space="preserve"> Time!BC$25</f>
        <v>48213</v>
      </c>
      <c r="BD2" s="376">
        <f xml:space="preserve"> Time!BD$25</f>
        <v>48304</v>
      </c>
      <c r="BE2" s="376">
        <f xml:space="preserve"> Time!BE$25</f>
        <v>48395</v>
      </c>
      <c r="BF2" s="376">
        <f xml:space="preserve"> Time!BF$25</f>
        <v>48487</v>
      </c>
      <c r="BG2" s="376">
        <f xml:space="preserve"> Time!BG$25</f>
        <v>48579</v>
      </c>
      <c r="BH2" s="376">
        <f xml:space="preserve"> Time!BH$25</f>
        <v>48669</v>
      </c>
      <c r="BI2" s="376">
        <f xml:space="preserve"> Time!BI$25</f>
        <v>48760</v>
      </c>
      <c r="BJ2" s="376">
        <f xml:space="preserve"> Time!BJ$25</f>
        <v>48852</v>
      </c>
      <c r="BK2" s="376">
        <f xml:space="preserve"> Time!BK$25</f>
        <v>48944</v>
      </c>
      <c r="BL2" s="376">
        <f xml:space="preserve"> Time!BL$25</f>
        <v>49034</v>
      </c>
      <c r="BM2" s="376">
        <f xml:space="preserve"> Time!BM$25</f>
        <v>49125</v>
      </c>
      <c r="BN2" s="376">
        <f xml:space="preserve"> Time!BN$25</f>
        <v>49217</v>
      </c>
      <c r="BO2" s="376">
        <f xml:space="preserve"> Time!BO$25</f>
        <v>49309</v>
      </c>
      <c r="BP2" s="376">
        <f xml:space="preserve"> Time!BP$25</f>
        <v>49399</v>
      </c>
      <c r="BQ2" s="376">
        <f xml:space="preserve"> Time!BQ$25</f>
        <v>49490</v>
      </c>
      <c r="BR2" s="376">
        <f xml:space="preserve"> Time!BR$25</f>
        <v>49582</v>
      </c>
      <c r="BS2" s="376">
        <f xml:space="preserve"> Time!BS$25</f>
        <v>49674</v>
      </c>
      <c r="BT2" s="376">
        <f xml:space="preserve"> Time!BT$25</f>
        <v>49765</v>
      </c>
      <c r="BU2" s="376">
        <f xml:space="preserve"> Time!BU$25</f>
        <v>49856</v>
      </c>
      <c r="BV2" s="376">
        <f xml:space="preserve"> Time!BV$25</f>
        <v>49948</v>
      </c>
      <c r="BW2" s="376">
        <f xml:space="preserve"> Time!BW$25</f>
        <v>50040</v>
      </c>
      <c r="BX2" s="376">
        <f xml:space="preserve"> Time!BX$25</f>
        <v>50130</v>
      </c>
      <c r="BY2" s="376">
        <f xml:space="preserve"> Time!BY$25</f>
        <v>50221</v>
      </c>
      <c r="BZ2" s="376">
        <f xml:space="preserve"> Time!BZ$25</f>
        <v>50313</v>
      </c>
      <c r="CA2" s="376">
        <f xml:space="preserve"> Time!CA$25</f>
        <v>50405</v>
      </c>
      <c r="CB2" s="376">
        <f xml:space="preserve"> Time!CB$25</f>
        <v>50495</v>
      </c>
      <c r="CC2" s="376">
        <f xml:space="preserve"> Time!CC$25</f>
        <v>50586</v>
      </c>
      <c r="CD2" s="376">
        <f xml:space="preserve"> Time!CD$25</f>
        <v>50678</v>
      </c>
      <c r="CE2" s="376">
        <f xml:space="preserve"> Time!CE$25</f>
        <v>50770</v>
      </c>
      <c r="CF2" s="376">
        <f xml:space="preserve"> Time!CF$25</f>
        <v>50860</v>
      </c>
      <c r="CG2" s="376">
        <f xml:space="preserve"> Time!CG$25</f>
        <v>50951</v>
      </c>
      <c r="CH2" s="376">
        <f xml:space="preserve"> Time!CH$25</f>
        <v>51043</v>
      </c>
      <c r="CI2" s="376">
        <f xml:space="preserve"> Time!CI$25</f>
        <v>51135</v>
      </c>
      <c r="CJ2" s="376">
        <f xml:space="preserve"> Time!CJ$25</f>
        <v>51226</v>
      </c>
      <c r="CK2" s="376">
        <f xml:space="preserve"> Time!CK$25</f>
        <v>51317</v>
      </c>
      <c r="CL2" s="376">
        <f xml:space="preserve"> Time!CL$25</f>
        <v>51409</v>
      </c>
      <c r="CM2" s="376">
        <f xml:space="preserve"> Time!CM$25</f>
        <v>51501</v>
      </c>
      <c r="CN2" s="376">
        <f xml:space="preserve"> Time!CN$25</f>
        <v>51591</v>
      </c>
      <c r="CO2" s="376">
        <f xml:space="preserve"> Time!CO$25</f>
        <v>51682</v>
      </c>
      <c r="CP2" s="376">
        <f xml:space="preserve"> Time!CP$25</f>
        <v>51774</v>
      </c>
      <c r="CQ2" s="376">
        <f xml:space="preserve"> Time!CQ$25</f>
        <v>51866</v>
      </c>
      <c r="CR2" s="376">
        <f xml:space="preserve"> Time!CR$25</f>
        <v>51956</v>
      </c>
      <c r="CS2" s="376">
        <f xml:space="preserve"> Time!CS$25</f>
        <v>52047</v>
      </c>
      <c r="CT2" s="376">
        <f xml:space="preserve"> Time!CT$25</f>
        <v>52139</v>
      </c>
      <c r="CU2" s="376">
        <f xml:space="preserve"> Time!CU$25</f>
        <v>52231</v>
      </c>
      <c r="CV2" s="376">
        <f xml:space="preserve"> Time!CV$25</f>
        <v>52321</v>
      </c>
      <c r="CW2" s="376">
        <f xml:space="preserve"> Time!CW$25</f>
        <v>52412</v>
      </c>
      <c r="CX2" s="376">
        <f xml:space="preserve"> Time!CX$25</f>
        <v>52504</v>
      </c>
      <c r="CY2" s="376">
        <f xml:space="preserve"> Time!CY$25</f>
        <v>52596</v>
      </c>
      <c r="CZ2" s="376">
        <f xml:space="preserve"> Time!CZ$25</f>
        <v>52687</v>
      </c>
      <c r="DA2" s="376">
        <f xml:space="preserve"> Time!DA$25</f>
        <v>52778</v>
      </c>
      <c r="DB2" s="376">
        <f xml:space="preserve"> Time!DB$25</f>
        <v>52870</v>
      </c>
      <c r="DC2" s="376">
        <f xml:space="preserve"> Time!DC$25</f>
        <v>52962</v>
      </c>
      <c r="DD2" s="376">
        <f xml:space="preserve"> Time!DD$25</f>
        <v>53052</v>
      </c>
      <c r="DE2" s="376">
        <f xml:space="preserve"> Time!DE$25</f>
        <v>53143</v>
      </c>
      <c r="DF2" s="376">
        <f xml:space="preserve"> Time!DF$25</f>
        <v>53235</v>
      </c>
      <c r="DG2" s="376">
        <f xml:space="preserve"> Time!DG$25</f>
        <v>53327</v>
      </c>
      <c r="DH2" s="376">
        <f xml:space="preserve"> Time!DH$25</f>
        <v>53417</v>
      </c>
      <c r="DI2" s="376">
        <f xml:space="preserve"> Time!DI$25</f>
        <v>53508</v>
      </c>
      <c r="DJ2" s="376">
        <f xml:space="preserve"> Time!DJ$25</f>
        <v>53600</v>
      </c>
      <c r="DK2" s="376">
        <f xml:space="preserve"> Time!DK$25</f>
        <v>53692</v>
      </c>
      <c r="DL2" s="376">
        <f xml:space="preserve"> Time!DL$25</f>
        <v>53782</v>
      </c>
      <c r="DM2" s="376">
        <f xml:space="preserve"> Time!DM$25</f>
        <v>53873</v>
      </c>
      <c r="DN2" s="376">
        <f xml:space="preserve"> Time!DN$25</f>
        <v>53965</v>
      </c>
      <c r="DO2" s="376">
        <f xml:space="preserve"> Time!DO$25</f>
        <v>54057</v>
      </c>
      <c r="DP2" s="376">
        <f xml:space="preserve"> Time!DP$25</f>
        <v>54148</v>
      </c>
      <c r="DQ2" s="376">
        <f xml:space="preserve"> Time!DQ$25</f>
        <v>54239</v>
      </c>
      <c r="DR2" s="376">
        <f xml:space="preserve"> Time!DR$25</f>
        <v>54331</v>
      </c>
      <c r="DS2" s="376">
        <f xml:space="preserve"> Time!DS$25</f>
        <v>54423</v>
      </c>
      <c r="DT2" s="376">
        <f xml:space="preserve"> Time!DT$25</f>
        <v>54513</v>
      </c>
      <c r="DU2" s="376">
        <f xml:space="preserve"> Time!DU$25</f>
        <v>54604</v>
      </c>
      <c r="DV2" s="376">
        <f xml:space="preserve"> Time!DV$25</f>
        <v>54696</v>
      </c>
      <c r="DW2" s="376">
        <f xml:space="preserve"> Time!DW$25</f>
        <v>54788</v>
      </c>
      <c r="DX2" s="376">
        <f xml:space="preserve"> Time!DX$25</f>
        <v>54878</v>
      </c>
      <c r="DY2" s="376">
        <f xml:space="preserve"> Time!DY$25</f>
        <v>54969</v>
      </c>
      <c r="DZ2" s="376">
        <f xml:space="preserve"> Time!DZ$25</f>
        <v>55061</v>
      </c>
      <c r="EA2" s="376">
        <f xml:space="preserve"> Time!EA$25</f>
        <v>55153</v>
      </c>
      <c r="EB2" s="376">
        <f xml:space="preserve"> Time!EB$25</f>
        <v>55243</v>
      </c>
      <c r="EC2" s="376">
        <f xml:space="preserve"> Time!EC$25</f>
        <v>55334</v>
      </c>
      <c r="ED2" s="376">
        <f xml:space="preserve"> Time!ED$25</f>
        <v>55426</v>
      </c>
      <c r="EE2" s="376">
        <f xml:space="preserve"> Time!EE$25</f>
        <v>55518</v>
      </c>
      <c r="EF2" s="376">
        <f xml:space="preserve"> Time!EF$25</f>
        <v>55609</v>
      </c>
      <c r="EG2" s="376">
        <f xml:space="preserve"> Time!EG$25</f>
        <v>55700</v>
      </c>
      <c r="EH2" s="376">
        <f xml:space="preserve"> Time!EH$25</f>
        <v>55792</v>
      </c>
      <c r="EI2" s="376">
        <f xml:space="preserve"> Time!EI$25</f>
        <v>55884</v>
      </c>
      <c r="EJ2" s="376">
        <f xml:space="preserve"> Time!EJ$25</f>
        <v>55974</v>
      </c>
      <c r="EK2" s="376">
        <f xml:space="preserve"> Time!EK$25</f>
        <v>56065</v>
      </c>
      <c r="EL2" s="376">
        <f xml:space="preserve"> Time!EL$25</f>
        <v>56157</v>
      </c>
      <c r="EM2" s="376">
        <f xml:space="preserve"> Time!EM$25</f>
        <v>56249</v>
      </c>
      <c r="EN2" s="376">
        <f xml:space="preserve"> Time!EN$25</f>
        <v>56339</v>
      </c>
      <c r="EO2" s="376">
        <f xml:space="preserve"> Time!EO$25</f>
        <v>56430</v>
      </c>
      <c r="EP2" s="376">
        <f xml:space="preserve"> Time!EP$25</f>
        <v>56522</v>
      </c>
      <c r="EQ2" s="376">
        <f xml:space="preserve"> Time!EQ$25</f>
        <v>56614</v>
      </c>
      <c r="ER2" s="376">
        <f xml:space="preserve"> Time!ER$25</f>
        <v>56704</v>
      </c>
      <c r="ES2" s="376">
        <f xml:space="preserve"> Time!ES$25</f>
        <v>56795</v>
      </c>
      <c r="ET2" s="376">
        <f xml:space="preserve"> Time!ET$25</f>
        <v>56887</v>
      </c>
      <c r="EU2" s="376">
        <f xml:space="preserve"> Time!EU$25</f>
        <v>56979</v>
      </c>
      <c r="EV2" s="376">
        <f xml:space="preserve"> Time!EV$25</f>
        <v>57070</v>
      </c>
      <c r="EW2" s="376">
        <f xml:space="preserve"> Time!EW$25</f>
        <v>57161</v>
      </c>
      <c r="EX2" s="376">
        <f xml:space="preserve"> Time!EX$25</f>
        <v>57253</v>
      </c>
      <c r="EY2" s="376">
        <f xml:space="preserve"> Time!EY$25</f>
        <v>57345</v>
      </c>
      <c r="EZ2" s="376">
        <f xml:space="preserve"> Time!EZ$25</f>
        <v>57435</v>
      </c>
      <c r="FA2" s="376">
        <f xml:space="preserve"> Time!FA$25</f>
        <v>57526</v>
      </c>
      <c r="FB2" s="376">
        <f xml:space="preserve"> Time!FB$25</f>
        <v>57618</v>
      </c>
      <c r="FC2" s="376">
        <f xml:space="preserve"> Time!FC$25</f>
        <v>57710</v>
      </c>
      <c r="FD2" s="376">
        <f xml:space="preserve"> Time!FD$25</f>
        <v>57800</v>
      </c>
      <c r="FE2" s="376">
        <f xml:space="preserve"> Time!FE$25</f>
        <v>57891</v>
      </c>
      <c r="FF2" s="376">
        <f xml:space="preserve"> Time!FF$25</f>
        <v>57983</v>
      </c>
      <c r="FG2" s="376">
        <f xml:space="preserve"> Time!FG$25</f>
        <v>58075</v>
      </c>
      <c r="FH2" s="376">
        <f xml:space="preserve"> Time!FH$25</f>
        <v>58165</v>
      </c>
      <c r="FI2" s="376">
        <f xml:space="preserve"> Time!FI$25</f>
        <v>58256</v>
      </c>
      <c r="FJ2" s="376">
        <f xml:space="preserve"> Time!FJ$25</f>
        <v>58348</v>
      </c>
      <c r="FK2" s="376">
        <f xml:space="preserve"> Time!FK$25</f>
        <v>58440</v>
      </c>
      <c r="FL2" s="376">
        <f xml:space="preserve"> Time!FL$25</f>
        <v>58531</v>
      </c>
      <c r="FM2" s="376">
        <f xml:space="preserve"> Time!FM$25</f>
        <v>58622</v>
      </c>
      <c r="FN2" s="376">
        <f xml:space="preserve"> Time!FN$25</f>
        <v>58714</v>
      </c>
      <c r="FO2" s="376">
        <f xml:space="preserve"> Time!FO$25</f>
        <v>58806</v>
      </c>
      <c r="FP2" s="376">
        <f xml:space="preserve"> Time!FP$25</f>
        <v>58896</v>
      </c>
      <c r="FQ2" s="376">
        <f xml:space="preserve"> Time!FQ$25</f>
        <v>58987</v>
      </c>
      <c r="FR2" s="376">
        <f xml:space="preserve"> Time!FR$25</f>
        <v>59079</v>
      </c>
      <c r="FS2" s="376">
        <f xml:space="preserve"> Time!FS$25</f>
        <v>59171</v>
      </c>
      <c r="FT2" s="376">
        <f xml:space="preserve"> Time!FT$25</f>
        <v>59261</v>
      </c>
      <c r="FU2" s="376">
        <f xml:space="preserve"> Time!FU$25</f>
        <v>59352</v>
      </c>
      <c r="FV2" s="376">
        <f xml:space="preserve"> Time!FV$25</f>
        <v>59444</v>
      </c>
      <c r="FW2" s="376">
        <f xml:space="preserve"> Time!FW$25</f>
        <v>59536</v>
      </c>
      <c r="FX2" s="376">
        <f xml:space="preserve"> Time!FX$25</f>
        <v>59626</v>
      </c>
      <c r="FY2" s="376">
        <f xml:space="preserve"> Time!FY$25</f>
        <v>59717</v>
      </c>
      <c r="FZ2" s="376">
        <f xml:space="preserve"> Time!FZ$25</f>
        <v>59809</v>
      </c>
      <c r="GA2" s="376">
        <f xml:space="preserve"> Time!GA$25</f>
        <v>59901</v>
      </c>
      <c r="GB2" s="376">
        <f xml:space="preserve"> Time!GB$25</f>
        <v>59992</v>
      </c>
      <c r="GC2" s="376">
        <f xml:space="preserve"> Time!GC$25</f>
        <v>60083</v>
      </c>
      <c r="GD2" s="376">
        <f xml:space="preserve"> Time!GD$25</f>
        <v>60175</v>
      </c>
      <c r="GE2" s="376">
        <f xml:space="preserve"> Time!GE$25</f>
        <v>60267</v>
      </c>
      <c r="GF2" s="376">
        <f xml:space="preserve"> Time!GF$25</f>
        <v>60357</v>
      </c>
      <c r="GG2" s="376">
        <f xml:space="preserve"> Time!GG$25</f>
        <v>60448</v>
      </c>
      <c r="GH2" s="376">
        <f xml:space="preserve"> Time!GH$25</f>
        <v>60540</v>
      </c>
      <c r="GI2" s="376">
        <f xml:space="preserve"> Time!GI$25</f>
        <v>60632</v>
      </c>
      <c r="GJ2" s="376">
        <f xml:space="preserve"> Time!GJ$25</f>
        <v>60722</v>
      </c>
      <c r="GK2" s="316"/>
      <c r="GL2" s="316"/>
      <c r="GM2" s="316"/>
      <c r="GN2" s="316"/>
      <c r="GO2" s="316"/>
      <c r="GP2" s="316"/>
      <c r="GQ2" s="316"/>
      <c r="GR2" s="316"/>
      <c r="GS2" s="316"/>
      <c r="GT2" s="316"/>
      <c r="GU2" s="316"/>
      <c r="GV2" s="316"/>
      <c r="GW2" s="316"/>
      <c r="GX2" s="316"/>
      <c r="GY2" s="316"/>
      <c r="GZ2" s="316"/>
      <c r="HA2" s="316"/>
      <c r="HB2" s="316"/>
      <c r="HC2" s="316"/>
      <c r="HD2" s="316"/>
      <c r="HE2" s="316"/>
      <c r="HF2" s="316"/>
      <c r="HG2" s="316"/>
      <c r="HH2" s="316"/>
      <c r="HI2" s="316"/>
      <c r="HJ2" s="316"/>
      <c r="HK2" s="316"/>
      <c r="HL2" s="316"/>
      <c r="HM2" s="316"/>
      <c r="HN2" s="316"/>
      <c r="HO2" s="316"/>
      <c r="HP2" s="316"/>
      <c r="HQ2" s="316"/>
      <c r="HR2" s="316"/>
      <c r="HS2" s="316"/>
      <c r="HT2" s="316"/>
      <c r="HU2" s="316"/>
      <c r="HV2" s="316"/>
      <c r="HW2" s="316"/>
      <c r="HX2" s="316"/>
      <c r="HY2" s="316"/>
      <c r="HZ2" s="316"/>
      <c r="IA2" s="316"/>
      <c r="IB2" s="316"/>
      <c r="IC2" s="316"/>
      <c r="ID2" s="316"/>
      <c r="IE2" s="316"/>
      <c r="IF2" s="316"/>
      <c r="IG2" s="316"/>
      <c r="IH2" s="316"/>
      <c r="II2" s="316"/>
      <c r="IJ2" s="316"/>
      <c r="IK2" s="316"/>
      <c r="IL2" s="316"/>
      <c r="IM2" s="316"/>
      <c r="IN2" s="316"/>
      <c r="IO2" s="316"/>
      <c r="IP2" s="316"/>
      <c r="IQ2" s="316"/>
      <c r="IR2" s="316"/>
      <c r="IS2" s="316"/>
      <c r="IT2" s="316"/>
      <c r="IU2" s="316"/>
      <c r="IV2" s="316"/>
      <c r="IW2" s="316"/>
      <c r="IX2" s="316"/>
      <c r="IY2" s="316"/>
      <c r="IZ2" s="316"/>
      <c r="JA2" s="316"/>
      <c r="JB2" s="316"/>
      <c r="JC2" s="316"/>
      <c r="JD2" s="316"/>
      <c r="JE2" s="316"/>
      <c r="JF2" s="316"/>
      <c r="JG2" s="316"/>
      <c r="JH2" s="316"/>
      <c r="JI2" s="316"/>
      <c r="JJ2" s="316"/>
      <c r="JK2" s="316"/>
      <c r="JL2" s="316"/>
      <c r="JM2" s="316"/>
      <c r="JN2" s="316"/>
      <c r="JO2" s="316"/>
      <c r="JP2" s="316"/>
      <c r="JQ2" s="316"/>
      <c r="JR2" s="316"/>
      <c r="JS2" s="316"/>
      <c r="JT2" s="316"/>
      <c r="JU2" s="316"/>
      <c r="JV2" s="316"/>
      <c r="JW2" s="316"/>
      <c r="JX2" s="316"/>
      <c r="JY2" s="316"/>
      <c r="JZ2" s="316"/>
      <c r="KA2" s="316"/>
      <c r="KB2" s="316"/>
      <c r="KC2" s="316"/>
      <c r="KD2" s="316"/>
      <c r="KE2" s="316"/>
      <c r="KF2" s="316"/>
      <c r="KG2" s="316"/>
      <c r="KH2" s="316"/>
      <c r="KI2" s="316"/>
      <c r="KJ2" s="316"/>
      <c r="KK2" s="316"/>
      <c r="KL2" s="316"/>
      <c r="KM2" s="316"/>
      <c r="KN2" s="316"/>
      <c r="KO2" s="316"/>
      <c r="KP2" s="316"/>
      <c r="KQ2" s="316"/>
      <c r="KR2" s="316"/>
      <c r="KS2" s="316"/>
      <c r="KT2" s="316"/>
      <c r="KU2" s="316"/>
      <c r="KV2" s="316"/>
      <c r="KW2" s="316"/>
      <c r="KX2" s="316"/>
      <c r="KY2" s="316"/>
      <c r="KZ2" s="316"/>
      <c r="LA2" s="316"/>
      <c r="LB2" s="316"/>
      <c r="LC2" s="316"/>
      <c r="LD2" s="316"/>
      <c r="LE2" s="316"/>
      <c r="LF2" s="316"/>
      <c r="LG2" s="316"/>
      <c r="LH2" s="316"/>
      <c r="LI2" s="316"/>
      <c r="LJ2" s="316"/>
      <c r="LK2" s="316"/>
      <c r="LL2" s="316"/>
      <c r="LM2" s="316"/>
      <c r="LN2" s="316"/>
      <c r="LO2" s="316"/>
      <c r="LP2" s="316"/>
      <c r="LQ2" s="316"/>
      <c r="LR2" s="316"/>
      <c r="LS2" s="316"/>
      <c r="LT2" s="316"/>
      <c r="LU2" s="316"/>
      <c r="LV2" s="316"/>
      <c r="LW2" s="316"/>
      <c r="LX2" s="316"/>
      <c r="LY2" s="316"/>
      <c r="LZ2" s="316"/>
      <c r="MA2" s="316"/>
      <c r="MB2" s="316"/>
      <c r="MC2" s="316"/>
      <c r="MD2" s="316"/>
      <c r="ME2" s="316"/>
      <c r="MF2" s="316"/>
      <c r="MG2" s="316"/>
      <c r="MH2" s="316"/>
      <c r="MI2" s="316"/>
      <c r="MJ2" s="316"/>
      <c r="MK2" s="316"/>
      <c r="ML2" s="316"/>
      <c r="MM2" s="316"/>
      <c r="MN2" s="316"/>
      <c r="MO2" s="316"/>
      <c r="MP2" s="316"/>
      <c r="MQ2" s="316"/>
      <c r="MR2" s="316"/>
      <c r="MS2" s="316"/>
      <c r="MT2" s="316"/>
      <c r="MU2" s="316"/>
      <c r="MV2" s="316"/>
      <c r="MW2" s="316"/>
      <c r="MX2" s="316"/>
      <c r="MY2" s="316"/>
      <c r="MZ2" s="316"/>
      <c r="NA2" s="316"/>
      <c r="NB2" s="316"/>
      <c r="NC2" s="316"/>
      <c r="ND2" s="316"/>
      <c r="NE2" s="316"/>
      <c r="NF2" s="316"/>
      <c r="NG2" s="316"/>
      <c r="NH2" s="316"/>
      <c r="NI2" s="316"/>
      <c r="NJ2" s="316"/>
      <c r="NK2" s="316"/>
      <c r="NL2" s="316"/>
      <c r="NM2" s="316"/>
      <c r="NN2" s="316"/>
      <c r="NO2" s="316"/>
      <c r="NP2" s="316"/>
      <c r="NQ2" s="316"/>
      <c r="NR2" s="316"/>
      <c r="NS2" s="316"/>
      <c r="NT2" s="316"/>
      <c r="NU2" s="316"/>
      <c r="NV2" s="316"/>
      <c r="NW2" s="316"/>
      <c r="NX2" s="316"/>
      <c r="NY2" s="316"/>
      <c r="NZ2" s="316"/>
      <c r="OA2" s="316"/>
      <c r="OB2" s="316"/>
      <c r="OC2" s="316"/>
      <c r="OD2" s="316"/>
      <c r="OE2" s="316"/>
      <c r="OF2" s="316"/>
      <c r="OG2" s="316"/>
      <c r="OH2" s="316"/>
      <c r="OI2" s="316"/>
      <c r="OJ2" s="316"/>
      <c r="OK2" s="316"/>
      <c r="OL2" s="316"/>
      <c r="OM2" s="316"/>
      <c r="ON2" s="316"/>
      <c r="OO2" s="316"/>
      <c r="OP2" s="316"/>
      <c r="OQ2" s="316"/>
      <c r="OR2" s="316"/>
      <c r="OS2" s="316"/>
      <c r="OT2" s="316"/>
      <c r="OU2" s="316"/>
      <c r="OV2" s="316"/>
      <c r="OW2" s="316"/>
      <c r="OX2" s="316"/>
      <c r="OY2" s="316"/>
      <c r="OZ2" s="316"/>
      <c r="PA2" s="316"/>
      <c r="PB2" s="316"/>
      <c r="PC2" s="316"/>
      <c r="PD2" s="316"/>
      <c r="PE2" s="316"/>
      <c r="PF2" s="316"/>
      <c r="PG2" s="316"/>
      <c r="PH2" s="316"/>
      <c r="PI2" s="316"/>
      <c r="PJ2" s="316"/>
      <c r="PK2" s="316"/>
      <c r="PL2" s="316"/>
      <c r="PM2" s="316"/>
      <c r="PN2" s="316"/>
      <c r="PO2" s="316"/>
      <c r="PP2" s="316"/>
      <c r="PQ2" s="316"/>
      <c r="PR2" s="316"/>
      <c r="PS2" s="316"/>
      <c r="PT2" s="316"/>
      <c r="PU2" s="316"/>
      <c r="PV2" s="316"/>
      <c r="PW2" s="316"/>
      <c r="PX2" s="316"/>
      <c r="PY2" s="316"/>
    </row>
    <row r="3" spans="1:441" s="360" customFormat="1" x14ac:dyDescent="0.35">
      <c r="A3" s="313"/>
      <c r="B3" s="313"/>
      <c r="C3" s="314"/>
      <c r="D3" s="315"/>
      <c r="E3" s="312" t="str">
        <f xml:space="preserve"> Time!E$67</f>
        <v>Timeline label</v>
      </c>
      <c r="F3" s="667">
        <f xml:space="preserve"> Output!J2</f>
        <v>0</v>
      </c>
      <c r="G3" s="669" t="s">
        <v>25</v>
      </c>
      <c r="H3" s="312"/>
      <c r="I3" s="312"/>
      <c r="J3" s="281" t="str">
        <f xml:space="preserve"> Time!J$67</f>
        <v>Pre-fcst</v>
      </c>
      <c r="K3" s="281" t="str">
        <f xml:space="preserve"> Time!K$67</f>
        <v>Pre-fcst</v>
      </c>
      <c r="L3" s="281" t="str">
        <f xml:space="preserve"> Time!L$67</f>
        <v>Fin Close</v>
      </c>
      <c r="M3" s="281" t="str">
        <f xml:space="preserve"> Time!M$67</f>
        <v>Operations</v>
      </c>
      <c r="N3" s="281" t="str">
        <f xml:space="preserve"> Time!N$67</f>
        <v>Operations</v>
      </c>
      <c r="O3" s="281" t="str">
        <f xml:space="preserve"> Time!O$67</f>
        <v>Operations</v>
      </c>
      <c r="P3" s="281" t="str">
        <f xml:space="preserve"> Time!P$67</f>
        <v>Operations</v>
      </c>
      <c r="Q3" s="281" t="str">
        <f xml:space="preserve"> Time!Q$67</f>
        <v>Operations</v>
      </c>
      <c r="R3" s="281" t="str">
        <f xml:space="preserve"> Time!R$67</f>
        <v>Operations</v>
      </c>
      <c r="S3" s="281" t="str">
        <f xml:space="preserve"> Time!S$67</f>
        <v>Operations</v>
      </c>
      <c r="T3" s="281" t="str">
        <f xml:space="preserve"> Time!T$67</f>
        <v>Operations</v>
      </c>
      <c r="U3" s="281" t="str">
        <f xml:space="preserve"> Time!U$67</f>
        <v>Operations</v>
      </c>
      <c r="V3" s="281" t="str">
        <f xml:space="preserve"> Time!V$67</f>
        <v>Operations</v>
      </c>
      <c r="W3" s="281" t="str">
        <f xml:space="preserve"> Time!W$67</f>
        <v>Operations</v>
      </c>
      <c r="X3" s="281" t="str">
        <f xml:space="preserve"> Time!X$67</f>
        <v>Operations</v>
      </c>
      <c r="Y3" s="281" t="str">
        <f xml:space="preserve"> Time!Y$67</f>
        <v>Operations</v>
      </c>
      <c r="Z3" s="281" t="str">
        <f xml:space="preserve"> Time!Z$67</f>
        <v>Operations</v>
      </c>
      <c r="AA3" s="281" t="str">
        <f xml:space="preserve"> Time!AA$67</f>
        <v>Operations</v>
      </c>
      <c r="AB3" s="281" t="str">
        <f xml:space="preserve"> Time!AB$67</f>
        <v>Operations</v>
      </c>
      <c r="AC3" s="281" t="str">
        <f xml:space="preserve"> Time!AC$67</f>
        <v>Operations</v>
      </c>
      <c r="AD3" s="281" t="str">
        <f xml:space="preserve"> Time!AD$67</f>
        <v>Operations</v>
      </c>
      <c r="AE3" s="281" t="str">
        <f xml:space="preserve"> Time!AE$67</f>
        <v>Operations</v>
      </c>
      <c r="AF3" s="281" t="str">
        <f xml:space="preserve"> Time!AF$67</f>
        <v>Operations</v>
      </c>
      <c r="AG3" s="281" t="str">
        <f xml:space="preserve"> Time!AG$67</f>
        <v>Operations</v>
      </c>
      <c r="AH3" s="281" t="str">
        <f xml:space="preserve"> Time!AH$67</f>
        <v>Operations</v>
      </c>
      <c r="AI3" s="281" t="str">
        <f xml:space="preserve"> Time!AI$67</f>
        <v>Operations</v>
      </c>
      <c r="AJ3" s="281" t="str">
        <f xml:space="preserve"> Time!AJ$67</f>
        <v>Operations</v>
      </c>
      <c r="AK3" s="281" t="str">
        <f xml:space="preserve"> Time!AK$67</f>
        <v>Operations</v>
      </c>
      <c r="AL3" s="281" t="str">
        <f xml:space="preserve"> Time!AL$67</f>
        <v>Operations</v>
      </c>
      <c r="AM3" s="281" t="str">
        <f xml:space="preserve"> Time!AM$67</f>
        <v>Operations</v>
      </c>
      <c r="AN3" s="281" t="str">
        <f xml:space="preserve"> Time!AN$67</f>
        <v>Operations</v>
      </c>
      <c r="AO3" s="281" t="str">
        <f xml:space="preserve"> Time!AO$67</f>
        <v>Operations</v>
      </c>
      <c r="AP3" s="281" t="str">
        <f xml:space="preserve"> Time!AP$67</f>
        <v>Operations</v>
      </c>
      <c r="AQ3" s="281" t="str">
        <f xml:space="preserve"> Time!AQ$67</f>
        <v>Operations</v>
      </c>
      <c r="AR3" s="281" t="str">
        <f xml:space="preserve"> Time!AR$67</f>
        <v>Operations</v>
      </c>
      <c r="AS3" s="281" t="str">
        <f xml:space="preserve"> Time!AS$67</f>
        <v>Operations</v>
      </c>
      <c r="AT3" s="281" t="str">
        <f xml:space="preserve"> Time!AT$67</f>
        <v>Operations</v>
      </c>
      <c r="AU3" s="281" t="str">
        <f xml:space="preserve"> Time!AU$67</f>
        <v>Operations</v>
      </c>
      <c r="AV3" s="281" t="str">
        <f xml:space="preserve"> Time!AV$67</f>
        <v>Operations</v>
      </c>
      <c r="AW3" s="281" t="str">
        <f xml:space="preserve"> Time!AW$67</f>
        <v>Operations</v>
      </c>
      <c r="AX3" s="281" t="str">
        <f xml:space="preserve"> Time!AX$67</f>
        <v>Operations</v>
      </c>
      <c r="AY3" s="281" t="str">
        <f xml:space="preserve"> Time!AY$67</f>
        <v>Operations</v>
      </c>
      <c r="AZ3" s="281" t="str">
        <f xml:space="preserve"> Time!AZ$67</f>
        <v>Operations</v>
      </c>
      <c r="BA3" s="281" t="str">
        <f xml:space="preserve"> Time!BA$67</f>
        <v>Operations</v>
      </c>
      <c r="BB3" s="281" t="str">
        <f xml:space="preserve"> Time!BB$67</f>
        <v>Operations</v>
      </c>
      <c r="BC3" s="281" t="str">
        <f xml:space="preserve"> Time!BC$67</f>
        <v>Operations</v>
      </c>
      <c r="BD3" s="281" t="str">
        <f xml:space="preserve"> Time!BD$67</f>
        <v>Operations</v>
      </c>
      <c r="BE3" s="281" t="str">
        <f xml:space="preserve"> Time!BE$67</f>
        <v>Operations</v>
      </c>
      <c r="BF3" s="281" t="str">
        <f xml:space="preserve"> Time!BF$67</f>
        <v>Operations</v>
      </c>
      <c r="BG3" s="281" t="str">
        <f xml:space="preserve"> Time!BG$67</f>
        <v>Operations</v>
      </c>
      <c r="BH3" s="281" t="str">
        <f xml:space="preserve"> Time!BH$67</f>
        <v>Operations</v>
      </c>
      <c r="BI3" s="281" t="str">
        <f xml:space="preserve"> Time!BI$67</f>
        <v>Operations</v>
      </c>
      <c r="BJ3" s="281" t="str">
        <f xml:space="preserve"> Time!BJ$67</f>
        <v>Operations</v>
      </c>
      <c r="BK3" s="281" t="str">
        <f xml:space="preserve"> Time!BK$67</f>
        <v>Operations</v>
      </c>
      <c r="BL3" s="281" t="str">
        <f xml:space="preserve"> Time!BL$67</f>
        <v>Operations</v>
      </c>
      <c r="BM3" s="281" t="str">
        <f xml:space="preserve"> Time!BM$67</f>
        <v>Operations</v>
      </c>
      <c r="BN3" s="281" t="str">
        <f xml:space="preserve"> Time!BN$67</f>
        <v>Operations</v>
      </c>
      <c r="BO3" s="281" t="str">
        <f xml:space="preserve"> Time!BO$67</f>
        <v>Operations</v>
      </c>
      <c r="BP3" s="281" t="str">
        <f xml:space="preserve"> Time!BP$67</f>
        <v>Operations</v>
      </c>
      <c r="BQ3" s="281" t="str">
        <f xml:space="preserve"> Time!BQ$67</f>
        <v>Operations</v>
      </c>
      <c r="BR3" s="281" t="str">
        <f xml:space="preserve"> Time!BR$67</f>
        <v>Operations</v>
      </c>
      <c r="BS3" s="281" t="str">
        <f xml:space="preserve"> Time!BS$67</f>
        <v>Operations</v>
      </c>
      <c r="BT3" s="281" t="str">
        <f xml:space="preserve"> Time!BT$67</f>
        <v>Operations</v>
      </c>
      <c r="BU3" s="281" t="str">
        <f xml:space="preserve"> Time!BU$67</f>
        <v>Operations</v>
      </c>
      <c r="BV3" s="281" t="str">
        <f xml:space="preserve"> Time!BV$67</f>
        <v>Operations</v>
      </c>
      <c r="BW3" s="281" t="str">
        <f xml:space="preserve"> Time!BW$67</f>
        <v>Operations</v>
      </c>
      <c r="BX3" s="281" t="str">
        <f xml:space="preserve"> Time!BX$67</f>
        <v>Operations</v>
      </c>
      <c r="BY3" s="281" t="str">
        <f xml:space="preserve"> Time!BY$67</f>
        <v>Operations</v>
      </c>
      <c r="BZ3" s="281" t="str">
        <f xml:space="preserve"> Time!BZ$67</f>
        <v>Operations</v>
      </c>
      <c r="CA3" s="281" t="str">
        <f xml:space="preserve"> Time!CA$67</f>
        <v>Operations</v>
      </c>
      <c r="CB3" s="281" t="str">
        <f xml:space="preserve"> Time!CB$67</f>
        <v>Operations</v>
      </c>
      <c r="CC3" s="281" t="str">
        <f xml:space="preserve"> Time!CC$67</f>
        <v>Operations</v>
      </c>
      <c r="CD3" s="281" t="str">
        <f xml:space="preserve"> Time!CD$67</f>
        <v>Operations</v>
      </c>
      <c r="CE3" s="281" t="str">
        <f xml:space="preserve"> Time!CE$67</f>
        <v>Operations</v>
      </c>
      <c r="CF3" s="281" t="str">
        <f xml:space="preserve"> Time!CF$67</f>
        <v>Operations</v>
      </c>
      <c r="CG3" s="281" t="str">
        <f xml:space="preserve"> Time!CG$67</f>
        <v>Operations</v>
      </c>
      <c r="CH3" s="281" t="str">
        <f xml:space="preserve"> Time!CH$67</f>
        <v>Operations</v>
      </c>
      <c r="CI3" s="281" t="str">
        <f xml:space="preserve"> Time!CI$67</f>
        <v>Operations</v>
      </c>
      <c r="CJ3" s="281" t="str">
        <f xml:space="preserve"> Time!CJ$67</f>
        <v>Operations</v>
      </c>
      <c r="CK3" s="281" t="str">
        <f xml:space="preserve"> Time!CK$67</f>
        <v>Operations</v>
      </c>
      <c r="CL3" s="281" t="str">
        <f xml:space="preserve"> Time!CL$67</f>
        <v>Operations</v>
      </c>
      <c r="CM3" s="281" t="str">
        <f xml:space="preserve"> Time!CM$67</f>
        <v>Operations</v>
      </c>
      <c r="CN3" s="281" t="str">
        <f xml:space="preserve"> Time!CN$67</f>
        <v>Operations</v>
      </c>
      <c r="CO3" s="281" t="str">
        <f xml:space="preserve"> Time!CO$67</f>
        <v>Operations</v>
      </c>
      <c r="CP3" s="281" t="str">
        <f xml:space="preserve"> Time!CP$67</f>
        <v>Operations</v>
      </c>
      <c r="CQ3" s="281" t="str">
        <f xml:space="preserve"> Time!CQ$67</f>
        <v>Operations</v>
      </c>
      <c r="CR3" s="281" t="str">
        <f xml:space="preserve"> Time!CR$67</f>
        <v>Operations</v>
      </c>
      <c r="CS3" s="281" t="str">
        <f xml:space="preserve"> Time!CS$67</f>
        <v>Operations</v>
      </c>
      <c r="CT3" s="281" t="str">
        <f xml:space="preserve"> Time!CT$67</f>
        <v>Operations</v>
      </c>
      <c r="CU3" s="281" t="str">
        <f xml:space="preserve"> Time!CU$67</f>
        <v>Operations</v>
      </c>
      <c r="CV3" s="281" t="str">
        <f xml:space="preserve"> Time!CV$67</f>
        <v>Operations</v>
      </c>
      <c r="CW3" s="281" t="str">
        <f xml:space="preserve"> Time!CW$67</f>
        <v>Operations</v>
      </c>
      <c r="CX3" s="281" t="str">
        <f xml:space="preserve"> Time!CX$67</f>
        <v>Operations</v>
      </c>
      <c r="CY3" s="281" t="str">
        <f xml:space="preserve"> Time!CY$67</f>
        <v>Operations</v>
      </c>
      <c r="CZ3" s="281" t="str">
        <f xml:space="preserve"> Time!CZ$67</f>
        <v>Operations</v>
      </c>
      <c r="DA3" s="281" t="str">
        <f xml:space="preserve"> Time!DA$67</f>
        <v>Operations</v>
      </c>
      <c r="DB3" s="281" t="str">
        <f xml:space="preserve"> Time!DB$67</f>
        <v>Operations</v>
      </c>
      <c r="DC3" s="281" t="str">
        <f xml:space="preserve"> Time!DC$67</f>
        <v>Operations</v>
      </c>
      <c r="DD3" s="281" t="str">
        <f xml:space="preserve"> Time!DD$67</f>
        <v>Operations</v>
      </c>
      <c r="DE3" s="281" t="str">
        <f xml:space="preserve"> Time!DE$67</f>
        <v>Operations</v>
      </c>
      <c r="DF3" s="281" t="str">
        <f xml:space="preserve"> Time!DF$67</f>
        <v>Operations</v>
      </c>
      <c r="DG3" s="281" t="str">
        <f xml:space="preserve"> Time!DG$67</f>
        <v>Operations</v>
      </c>
      <c r="DH3" s="281" t="str">
        <f xml:space="preserve"> Time!DH$67</f>
        <v>Operations</v>
      </c>
      <c r="DI3" s="281" t="str">
        <f xml:space="preserve"> Time!DI$67</f>
        <v>Post ops</v>
      </c>
      <c r="DJ3" s="281" t="str">
        <f xml:space="preserve"> Time!DJ$67</f>
        <v>Post ops</v>
      </c>
      <c r="DK3" s="281" t="str">
        <f xml:space="preserve"> Time!DK$67</f>
        <v>Post ops</v>
      </c>
      <c r="DL3" s="281" t="str">
        <f xml:space="preserve"> Time!DL$67</f>
        <v>Post ops</v>
      </c>
      <c r="DM3" s="281" t="str">
        <f xml:space="preserve"> Time!DM$67</f>
        <v>Post ops</v>
      </c>
      <c r="DN3" s="281" t="str">
        <f xml:space="preserve"> Time!DN$67</f>
        <v>Post ops</v>
      </c>
      <c r="DO3" s="281" t="str">
        <f xml:space="preserve"> Time!DO$67</f>
        <v>Post ops</v>
      </c>
      <c r="DP3" s="281" t="str">
        <f xml:space="preserve"> Time!DP$67</f>
        <v>Post ops</v>
      </c>
      <c r="DQ3" s="281" t="str">
        <f xml:space="preserve"> Time!DQ$67</f>
        <v>Post ops</v>
      </c>
      <c r="DR3" s="281" t="str">
        <f xml:space="preserve"> Time!DR$67</f>
        <v>Post ops</v>
      </c>
      <c r="DS3" s="281" t="str">
        <f xml:space="preserve"> Time!DS$67</f>
        <v>Post ops</v>
      </c>
      <c r="DT3" s="281" t="str">
        <f xml:space="preserve"> Time!DT$67</f>
        <v>Post ops</v>
      </c>
      <c r="DU3" s="281" t="str">
        <f xml:space="preserve"> Time!DU$67</f>
        <v>Post ops</v>
      </c>
      <c r="DV3" s="281" t="str">
        <f xml:space="preserve"> Time!DV$67</f>
        <v>Post ops</v>
      </c>
      <c r="DW3" s="281" t="str">
        <f xml:space="preserve"> Time!DW$67</f>
        <v>Post ops</v>
      </c>
      <c r="DX3" s="281" t="str">
        <f xml:space="preserve"> Time!DX$67</f>
        <v>Post ops</v>
      </c>
      <c r="DY3" s="281" t="str">
        <f xml:space="preserve"> Time!DY$67</f>
        <v>Post ops</v>
      </c>
      <c r="DZ3" s="281" t="str">
        <f xml:space="preserve"> Time!DZ$67</f>
        <v>Post ops</v>
      </c>
      <c r="EA3" s="281" t="str">
        <f xml:space="preserve"> Time!EA$67</f>
        <v>Post ops</v>
      </c>
      <c r="EB3" s="281" t="str">
        <f xml:space="preserve"> Time!EB$67</f>
        <v>Post ops</v>
      </c>
      <c r="EC3" s="281" t="str">
        <f xml:space="preserve"> Time!EC$67</f>
        <v>Post ops</v>
      </c>
      <c r="ED3" s="281" t="str">
        <f xml:space="preserve"> Time!ED$67</f>
        <v>Post ops</v>
      </c>
      <c r="EE3" s="281" t="str">
        <f xml:space="preserve"> Time!EE$67</f>
        <v>Post ops</v>
      </c>
      <c r="EF3" s="281" t="str">
        <f xml:space="preserve"> Time!EF$67</f>
        <v>Post ops</v>
      </c>
      <c r="EG3" s="281" t="str">
        <f xml:space="preserve"> Time!EG$67</f>
        <v>Post ops</v>
      </c>
      <c r="EH3" s="281" t="str">
        <f xml:space="preserve"> Time!EH$67</f>
        <v>Post ops</v>
      </c>
      <c r="EI3" s="281" t="str">
        <f xml:space="preserve"> Time!EI$67</f>
        <v>Post ops</v>
      </c>
      <c r="EJ3" s="281" t="str">
        <f xml:space="preserve"> Time!EJ$67</f>
        <v>Post ops</v>
      </c>
      <c r="EK3" s="281" t="str">
        <f xml:space="preserve"> Time!EK$67</f>
        <v>Post ops</v>
      </c>
      <c r="EL3" s="281" t="str">
        <f xml:space="preserve"> Time!EL$67</f>
        <v>Post ops</v>
      </c>
      <c r="EM3" s="281" t="str">
        <f xml:space="preserve"> Time!EM$67</f>
        <v>Post ops</v>
      </c>
      <c r="EN3" s="281" t="str">
        <f xml:space="preserve"> Time!EN$67</f>
        <v>Post ops</v>
      </c>
      <c r="EO3" s="281" t="str">
        <f xml:space="preserve"> Time!EO$67</f>
        <v>Post ops</v>
      </c>
      <c r="EP3" s="281" t="str">
        <f xml:space="preserve"> Time!EP$67</f>
        <v>Post ops</v>
      </c>
      <c r="EQ3" s="281" t="str">
        <f xml:space="preserve"> Time!EQ$67</f>
        <v>Post ops</v>
      </c>
      <c r="ER3" s="281" t="str">
        <f xml:space="preserve"> Time!ER$67</f>
        <v>Post ops</v>
      </c>
      <c r="ES3" s="281" t="str">
        <f xml:space="preserve"> Time!ES$67</f>
        <v>Post ops</v>
      </c>
      <c r="ET3" s="281" t="str">
        <f xml:space="preserve"> Time!ET$67</f>
        <v>Post ops</v>
      </c>
      <c r="EU3" s="281" t="str">
        <f xml:space="preserve"> Time!EU$67</f>
        <v>Post ops</v>
      </c>
      <c r="EV3" s="281" t="str">
        <f xml:space="preserve"> Time!EV$67</f>
        <v>Post ops</v>
      </c>
      <c r="EW3" s="281" t="str">
        <f xml:space="preserve"> Time!EW$67</f>
        <v>Post ops</v>
      </c>
      <c r="EX3" s="281" t="str">
        <f xml:space="preserve"> Time!EX$67</f>
        <v>Post ops</v>
      </c>
      <c r="EY3" s="281" t="str">
        <f xml:space="preserve"> Time!EY$67</f>
        <v>Post ops</v>
      </c>
      <c r="EZ3" s="281" t="str">
        <f xml:space="preserve"> Time!EZ$67</f>
        <v>Post ops</v>
      </c>
      <c r="FA3" s="281" t="str">
        <f xml:space="preserve"> Time!FA$67</f>
        <v>Post ops</v>
      </c>
      <c r="FB3" s="281" t="str">
        <f xml:space="preserve"> Time!FB$67</f>
        <v>Post ops</v>
      </c>
      <c r="FC3" s="281" t="str">
        <f xml:space="preserve"> Time!FC$67</f>
        <v>Post ops</v>
      </c>
      <c r="FD3" s="281" t="str">
        <f xml:space="preserve"> Time!FD$67</f>
        <v>Post ops</v>
      </c>
      <c r="FE3" s="281" t="str">
        <f xml:space="preserve"> Time!FE$67</f>
        <v>Post ops</v>
      </c>
      <c r="FF3" s="281" t="str">
        <f xml:space="preserve"> Time!FF$67</f>
        <v>Post ops</v>
      </c>
      <c r="FG3" s="281" t="str">
        <f xml:space="preserve"> Time!FG$67</f>
        <v>Post ops</v>
      </c>
      <c r="FH3" s="281" t="str">
        <f xml:space="preserve"> Time!FH$67</f>
        <v>Post ops</v>
      </c>
      <c r="FI3" s="281" t="str">
        <f xml:space="preserve"> Time!FI$67</f>
        <v>Post ops</v>
      </c>
      <c r="FJ3" s="281" t="str">
        <f xml:space="preserve"> Time!FJ$67</f>
        <v>Post ops</v>
      </c>
      <c r="FK3" s="281" t="str">
        <f xml:space="preserve"> Time!FK$67</f>
        <v>Post ops</v>
      </c>
      <c r="FL3" s="281" t="str">
        <f xml:space="preserve"> Time!FL$67</f>
        <v>Post ops</v>
      </c>
      <c r="FM3" s="281" t="str">
        <f xml:space="preserve"> Time!FM$67</f>
        <v>Post ops</v>
      </c>
      <c r="FN3" s="281" t="str">
        <f xml:space="preserve"> Time!FN$67</f>
        <v>Post ops</v>
      </c>
      <c r="FO3" s="281" t="str">
        <f xml:space="preserve"> Time!FO$67</f>
        <v>Post ops</v>
      </c>
      <c r="FP3" s="281" t="str">
        <f xml:space="preserve"> Time!FP$67</f>
        <v>Post ops</v>
      </c>
      <c r="FQ3" s="281" t="str">
        <f xml:space="preserve"> Time!FQ$67</f>
        <v>Post ops</v>
      </c>
      <c r="FR3" s="281" t="str">
        <f xml:space="preserve"> Time!FR$67</f>
        <v>Post ops</v>
      </c>
      <c r="FS3" s="281" t="str">
        <f xml:space="preserve"> Time!FS$67</f>
        <v>Post ops</v>
      </c>
      <c r="FT3" s="281" t="str">
        <f xml:space="preserve"> Time!FT$67</f>
        <v>Post ops</v>
      </c>
      <c r="FU3" s="281" t="str">
        <f xml:space="preserve"> Time!FU$67</f>
        <v>Post ops</v>
      </c>
      <c r="FV3" s="281" t="str">
        <f xml:space="preserve"> Time!FV$67</f>
        <v>Post ops</v>
      </c>
      <c r="FW3" s="281" t="str">
        <f xml:space="preserve"> Time!FW$67</f>
        <v>Post ops</v>
      </c>
      <c r="FX3" s="281" t="str">
        <f xml:space="preserve"> Time!FX$67</f>
        <v>Post ops</v>
      </c>
      <c r="FY3" s="281" t="str">
        <f xml:space="preserve"> Time!FY$67</f>
        <v>Post ops</v>
      </c>
      <c r="FZ3" s="281" t="str">
        <f xml:space="preserve"> Time!FZ$67</f>
        <v>Post ops</v>
      </c>
      <c r="GA3" s="281" t="str">
        <f xml:space="preserve"> Time!GA$67</f>
        <v>Post ops</v>
      </c>
      <c r="GB3" s="281" t="str">
        <f xml:space="preserve"> Time!GB$67</f>
        <v>Post ops</v>
      </c>
      <c r="GC3" s="281" t="str">
        <f xml:space="preserve"> Time!GC$67</f>
        <v>Post ops</v>
      </c>
      <c r="GD3" s="281" t="str">
        <f xml:space="preserve"> Time!GD$67</f>
        <v>Post ops</v>
      </c>
      <c r="GE3" s="281" t="str">
        <f xml:space="preserve"> Time!GE$67</f>
        <v>Post ops</v>
      </c>
      <c r="GF3" s="281" t="str">
        <f xml:space="preserve"> Time!GF$67</f>
        <v>Post ops</v>
      </c>
      <c r="GG3" s="281" t="str">
        <f xml:space="preserve"> Time!GG$67</f>
        <v>Post ops</v>
      </c>
      <c r="GH3" s="281" t="str">
        <f xml:space="preserve"> Time!GH$67</f>
        <v>Post ops</v>
      </c>
      <c r="GI3" s="281" t="str">
        <f xml:space="preserve"> Time!GI$67</f>
        <v>Post ops</v>
      </c>
      <c r="GJ3" s="281" t="str">
        <f xml:space="preserve"> Time!GJ$67</f>
        <v>Post ops</v>
      </c>
      <c r="GK3" s="316"/>
      <c r="GL3" s="316"/>
      <c r="GM3" s="316"/>
      <c r="GN3" s="316"/>
      <c r="GO3" s="316"/>
      <c r="GP3" s="316"/>
      <c r="GQ3" s="316"/>
      <c r="GR3" s="316"/>
      <c r="GS3" s="316"/>
      <c r="GT3" s="316"/>
      <c r="GU3" s="316"/>
      <c r="GV3" s="316"/>
      <c r="GW3" s="316"/>
      <c r="GX3" s="316"/>
      <c r="GY3" s="316"/>
      <c r="GZ3" s="316"/>
      <c r="HA3" s="316"/>
      <c r="HB3" s="316"/>
      <c r="HC3" s="316"/>
      <c r="HD3" s="316"/>
      <c r="HE3" s="316"/>
      <c r="HF3" s="316"/>
      <c r="HG3" s="316"/>
      <c r="HH3" s="316"/>
      <c r="HI3" s="316"/>
      <c r="HJ3" s="316"/>
      <c r="HK3" s="316"/>
      <c r="HL3" s="316"/>
      <c r="HM3" s="316"/>
      <c r="HN3" s="316"/>
      <c r="HO3" s="316"/>
      <c r="HP3" s="316"/>
      <c r="HQ3" s="316"/>
      <c r="HR3" s="316"/>
      <c r="HS3" s="316"/>
      <c r="HT3" s="316"/>
      <c r="HU3" s="316"/>
      <c r="HV3" s="316"/>
      <c r="HW3" s="316"/>
      <c r="HX3" s="316"/>
      <c r="HY3" s="316"/>
      <c r="HZ3" s="316"/>
      <c r="IA3" s="316"/>
      <c r="IB3" s="316"/>
      <c r="IC3" s="316"/>
      <c r="ID3" s="316"/>
      <c r="IE3" s="316"/>
      <c r="IF3" s="316"/>
      <c r="IG3" s="316"/>
      <c r="IH3" s="316"/>
      <c r="II3" s="316"/>
      <c r="IJ3" s="316"/>
      <c r="IK3" s="316"/>
      <c r="IL3" s="316"/>
      <c r="IM3" s="316"/>
      <c r="IN3" s="316"/>
      <c r="IO3" s="316"/>
      <c r="IP3" s="316"/>
      <c r="IQ3" s="316"/>
      <c r="IR3" s="316"/>
      <c r="IS3" s="316"/>
      <c r="IT3" s="316"/>
      <c r="IU3" s="316"/>
      <c r="IV3" s="316"/>
      <c r="IW3" s="316"/>
      <c r="IX3" s="316"/>
      <c r="IY3" s="316"/>
      <c r="IZ3" s="316"/>
      <c r="JA3" s="316"/>
      <c r="JB3" s="316"/>
      <c r="JC3" s="316"/>
      <c r="JD3" s="316"/>
      <c r="JE3" s="316"/>
      <c r="JF3" s="316"/>
      <c r="JG3" s="316"/>
      <c r="JH3" s="316"/>
      <c r="JI3" s="316"/>
      <c r="JJ3" s="316"/>
      <c r="JK3" s="316"/>
      <c r="JL3" s="316"/>
      <c r="JM3" s="316"/>
      <c r="JN3" s="316"/>
      <c r="JO3" s="316"/>
      <c r="JP3" s="316"/>
      <c r="JQ3" s="316"/>
      <c r="JR3" s="316"/>
      <c r="JS3" s="316"/>
      <c r="JT3" s="316"/>
      <c r="JU3" s="316"/>
      <c r="JV3" s="316"/>
      <c r="JW3" s="316"/>
      <c r="JX3" s="316"/>
      <c r="JY3" s="316"/>
      <c r="JZ3" s="316"/>
      <c r="KA3" s="316"/>
      <c r="KB3" s="316"/>
      <c r="KC3" s="316"/>
      <c r="KD3" s="316"/>
      <c r="KE3" s="316"/>
      <c r="KF3" s="316"/>
      <c r="KG3" s="316"/>
      <c r="KH3" s="316"/>
      <c r="KI3" s="316"/>
      <c r="KJ3" s="316"/>
      <c r="KK3" s="316"/>
      <c r="KL3" s="316"/>
      <c r="KM3" s="316"/>
      <c r="KN3" s="316"/>
      <c r="KO3" s="316"/>
      <c r="KP3" s="316"/>
      <c r="KQ3" s="316"/>
      <c r="KR3" s="316"/>
      <c r="KS3" s="316"/>
      <c r="KT3" s="316"/>
      <c r="KU3" s="316"/>
      <c r="KV3" s="316"/>
      <c r="KW3" s="316"/>
      <c r="KX3" s="316"/>
      <c r="KY3" s="316"/>
      <c r="KZ3" s="316"/>
      <c r="LA3" s="316"/>
      <c r="LB3" s="316"/>
      <c r="LC3" s="316"/>
      <c r="LD3" s="316"/>
      <c r="LE3" s="316"/>
      <c r="LF3" s="316"/>
      <c r="LG3" s="316"/>
      <c r="LH3" s="316"/>
      <c r="LI3" s="316"/>
      <c r="LJ3" s="316"/>
      <c r="LK3" s="316"/>
      <c r="LL3" s="316"/>
      <c r="LM3" s="316"/>
      <c r="LN3" s="316"/>
      <c r="LO3" s="316"/>
      <c r="LP3" s="316"/>
      <c r="LQ3" s="316"/>
      <c r="LR3" s="316"/>
      <c r="LS3" s="316"/>
      <c r="LT3" s="316"/>
      <c r="LU3" s="316"/>
      <c r="LV3" s="316"/>
      <c r="LW3" s="316"/>
      <c r="LX3" s="316"/>
      <c r="LY3" s="316"/>
      <c r="LZ3" s="316"/>
      <c r="MA3" s="316"/>
      <c r="MB3" s="316"/>
      <c r="MC3" s="316"/>
      <c r="MD3" s="316"/>
      <c r="ME3" s="316"/>
      <c r="MF3" s="316"/>
      <c r="MG3" s="316"/>
      <c r="MH3" s="316"/>
      <c r="MI3" s="316"/>
      <c r="MJ3" s="316"/>
      <c r="MK3" s="316"/>
      <c r="ML3" s="316"/>
      <c r="MM3" s="316"/>
      <c r="MN3" s="316"/>
      <c r="MO3" s="316"/>
      <c r="MP3" s="316"/>
      <c r="MQ3" s="316"/>
      <c r="MR3" s="316"/>
      <c r="MS3" s="316"/>
      <c r="MT3" s="316"/>
      <c r="MU3" s="316"/>
      <c r="MV3" s="316"/>
      <c r="MW3" s="316"/>
      <c r="MX3" s="316"/>
      <c r="MY3" s="316"/>
      <c r="MZ3" s="316"/>
      <c r="NA3" s="316"/>
      <c r="NB3" s="316"/>
      <c r="NC3" s="316"/>
      <c r="ND3" s="316"/>
      <c r="NE3" s="316"/>
      <c r="NF3" s="316"/>
      <c r="NG3" s="316"/>
      <c r="NH3" s="316"/>
      <c r="NI3" s="316"/>
      <c r="NJ3" s="316"/>
      <c r="NK3" s="316"/>
      <c r="NL3" s="316"/>
      <c r="NM3" s="316"/>
      <c r="NN3" s="316"/>
      <c r="NO3" s="316"/>
      <c r="NP3" s="316"/>
      <c r="NQ3" s="316"/>
      <c r="NR3" s="316"/>
      <c r="NS3" s="316"/>
      <c r="NT3" s="316"/>
      <c r="NU3" s="316"/>
      <c r="NV3" s="316"/>
      <c r="NW3" s="316"/>
      <c r="NX3" s="316"/>
      <c r="NY3" s="316"/>
      <c r="NZ3" s="316"/>
      <c r="OA3" s="316"/>
      <c r="OB3" s="316"/>
      <c r="OC3" s="316"/>
      <c r="OD3" s="316"/>
      <c r="OE3" s="316"/>
      <c r="OF3" s="316"/>
      <c r="OG3" s="316"/>
      <c r="OH3" s="316"/>
      <c r="OI3" s="316"/>
      <c r="OJ3" s="316"/>
      <c r="OK3" s="316"/>
      <c r="OL3" s="316"/>
      <c r="OM3" s="316"/>
      <c r="ON3" s="316"/>
      <c r="OO3" s="316"/>
      <c r="OP3" s="316"/>
      <c r="OQ3" s="316"/>
      <c r="OR3" s="316"/>
      <c r="OS3" s="316"/>
      <c r="OT3" s="316"/>
      <c r="OU3" s="316"/>
      <c r="OV3" s="316"/>
      <c r="OW3" s="316"/>
      <c r="OX3" s="316"/>
      <c r="OY3" s="316"/>
      <c r="OZ3" s="316"/>
      <c r="PA3" s="316"/>
      <c r="PB3" s="316"/>
      <c r="PC3" s="316"/>
      <c r="PD3" s="316"/>
      <c r="PE3" s="316"/>
      <c r="PF3" s="316"/>
      <c r="PG3" s="316"/>
      <c r="PH3" s="316"/>
      <c r="PI3" s="316"/>
      <c r="PJ3" s="316"/>
      <c r="PK3" s="316"/>
      <c r="PL3" s="316"/>
      <c r="PM3" s="316"/>
      <c r="PN3" s="316"/>
      <c r="PO3" s="316"/>
      <c r="PP3" s="316"/>
      <c r="PQ3" s="316"/>
      <c r="PR3" s="316"/>
      <c r="PS3" s="316"/>
      <c r="PT3" s="316"/>
      <c r="PU3" s="316"/>
      <c r="PV3" s="316"/>
      <c r="PW3" s="316"/>
      <c r="PX3" s="316"/>
      <c r="PY3" s="316"/>
    </row>
    <row r="4" spans="1:441" s="360" customFormat="1" x14ac:dyDescent="0.35">
      <c r="A4" s="313"/>
      <c r="B4" s="313"/>
      <c r="C4" s="314"/>
      <c r="D4" s="315"/>
      <c r="E4" s="670" t="str">
        <f xml:space="preserve"> Time!E$42</f>
        <v>Contract year</v>
      </c>
      <c r="F4" s="667">
        <f xml:space="preserve"> Check!$F$21</f>
        <v>0</v>
      </c>
      <c r="G4" s="669" t="s">
        <v>24</v>
      </c>
      <c r="H4" s="312"/>
      <c r="I4" s="312"/>
      <c r="J4" s="670">
        <f xml:space="preserve"> Time!J$42</f>
        <v>2020</v>
      </c>
      <c r="K4" s="670">
        <f xml:space="preserve"> Time!K$42</f>
        <v>2020</v>
      </c>
      <c r="L4" s="670">
        <f xml:space="preserve"> Time!L$42</f>
        <v>2020</v>
      </c>
      <c r="M4" s="670">
        <f xml:space="preserve"> Time!M$42</f>
        <v>2021</v>
      </c>
      <c r="N4" s="670">
        <f xml:space="preserve"> Time!N$42</f>
        <v>2021</v>
      </c>
      <c r="O4" s="670">
        <f xml:space="preserve"> Time!O$42</f>
        <v>2021</v>
      </c>
      <c r="P4" s="670">
        <f xml:space="preserve"> Time!P$42</f>
        <v>2021</v>
      </c>
      <c r="Q4" s="670">
        <f xml:space="preserve"> Time!Q$42</f>
        <v>2022</v>
      </c>
      <c r="R4" s="670">
        <f xml:space="preserve"> Time!R$42</f>
        <v>2022</v>
      </c>
      <c r="S4" s="670">
        <f xml:space="preserve"> Time!S$42</f>
        <v>2022</v>
      </c>
      <c r="T4" s="670">
        <f xml:space="preserve"> Time!T$42</f>
        <v>2022</v>
      </c>
      <c r="U4" s="670">
        <f xml:space="preserve"> Time!U$42</f>
        <v>2023</v>
      </c>
      <c r="V4" s="670">
        <f xml:space="preserve"> Time!V$42</f>
        <v>2023</v>
      </c>
      <c r="W4" s="670">
        <f xml:space="preserve"> Time!W$42</f>
        <v>2023</v>
      </c>
      <c r="X4" s="670">
        <f xml:space="preserve"> Time!X$42</f>
        <v>2023</v>
      </c>
      <c r="Y4" s="670">
        <f xml:space="preserve"> Time!Y$42</f>
        <v>2024</v>
      </c>
      <c r="Z4" s="670">
        <f xml:space="preserve"> Time!Z$42</f>
        <v>2024</v>
      </c>
      <c r="AA4" s="670">
        <f xml:space="preserve"> Time!AA$42</f>
        <v>2024</v>
      </c>
      <c r="AB4" s="670">
        <f xml:space="preserve"> Time!AB$42</f>
        <v>2024</v>
      </c>
      <c r="AC4" s="670">
        <f xml:space="preserve"> Time!AC$42</f>
        <v>2025</v>
      </c>
      <c r="AD4" s="670">
        <f xml:space="preserve"> Time!AD$42</f>
        <v>2025</v>
      </c>
      <c r="AE4" s="670">
        <f xml:space="preserve"> Time!AE$42</f>
        <v>2025</v>
      </c>
      <c r="AF4" s="670">
        <f xml:space="preserve"> Time!AF$42</f>
        <v>2025</v>
      </c>
      <c r="AG4" s="670">
        <f xml:space="preserve"> Time!AG$42</f>
        <v>2026</v>
      </c>
      <c r="AH4" s="670">
        <f xml:space="preserve"> Time!AH$42</f>
        <v>2026</v>
      </c>
      <c r="AI4" s="670">
        <f xml:space="preserve"> Time!AI$42</f>
        <v>2026</v>
      </c>
      <c r="AJ4" s="670">
        <f xml:space="preserve"> Time!AJ$42</f>
        <v>2026</v>
      </c>
      <c r="AK4" s="670">
        <f xml:space="preserve"> Time!AK$42</f>
        <v>2027</v>
      </c>
      <c r="AL4" s="670">
        <f xml:space="preserve"> Time!AL$42</f>
        <v>2027</v>
      </c>
      <c r="AM4" s="670">
        <f xml:space="preserve"> Time!AM$42</f>
        <v>2027</v>
      </c>
      <c r="AN4" s="670">
        <f xml:space="preserve"> Time!AN$42</f>
        <v>2027</v>
      </c>
      <c r="AO4" s="670">
        <f xml:space="preserve"> Time!AO$42</f>
        <v>2028</v>
      </c>
      <c r="AP4" s="670">
        <f xml:space="preserve"> Time!AP$42</f>
        <v>2028</v>
      </c>
      <c r="AQ4" s="670">
        <f xml:space="preserve"> Time!AQ$42</f>
        <v>2028</v>
      </c>
      <c r="AR4" s="670">
        <f xml:space="preserve"> Time!AR$42</f>
        <v>2028</v>
      </c>
      <c r="AS4" s="670">
        <f xml:space="preserve"> Time!AS$42</f>
        <v>2029</v>
      </c>
      <c r="AT4" s="670">
        <f xml:space="preserve"> Time!AT$42</f>
        <v>2029</v>
      </c>
      <c r="AU4" s="670">
        <f xml:space="preserve"> Time!AU$42</f>
        <v>2029</v>
      </c>
      <c r="AV4" s="670">
        <f xml:space="preserve"> Time!AV$42</f>
        <v>2029</v>
      </c>
      <c r="AW4" s="670">
        <f xml:space="preserve"> Time!AW$42</f>
        <v>2030</v>
      </c>
      <c r="AX4" s="670">
        <f xml:space="preserve"> Time!AX$42</f>
        <v>2030</v>
      </c>
      <c r="AY4" s="670">
        <f xml:space="preserve"> Time!AY$42</f>
        <v>2030</v>
      </c>
      <c r="AZ4" s="670">
        <f xml:space="preserve"> Time!AZ$42</f>
        <v>2030</v>
      </c>
      <c r="BA4" s="670">
        <f xml:space="preserve"> Time!BA$42</f>
        <v>2031</v>
      </c>
      <c r="BB4" s="670">
        <f xml:space="preserve"> Time!BB$42</f>
        <v>2031</v>
      </c>
      <c r="BC4" s="670">
        <f xml:space="preserve"> Time!BC$42</f>
        <v>2031</v>
      </c>
      <c r="BD4" s="670">
        <f xml:space="preserve"> Time!BD$42</f>
        <v>2031</v>
      </c>
      <c r="BE4" s="670">
        <f xml:space="preserve"> Time!BE$42</f>
        <v>2032</v>
      </c>
      <c r="BF4" s="670">
        <f xml:space="preserve"> Time!BF$42</f>
        <v>2032</v>
      </c>
      <c r="BG4" s="670">
        <f xml:space="preserve"> Time!BG$42</f>
        <v>2032</v>
      </c>
      <c r="BH4" s="670">
        <f xml:space="preserve"> Time!BH$42</f>
        <v>2032</v>
      </c>
      <c r="BI4" s="670">
        <f xml:space="preserve"> Time!BI$42</f>
        <v>2033</v>
      </c>
      <c r="BJ4" s="670">
        <f xml:space="preserve"> Time!BJ$42</f>
        <v>2033</v>
      </c>
      <c r="BK4" s="670">
        <f xml:space="preserve"> Time!BK$42</f>
        <v>2033</v>
      </c>
      <c r="BL4" s="670">
        <f xml:space="preserve"> Time!BL$42</f>
        <v>2033</v>
      </c>
      <c r="BM4" s="670">
        <f xml:space="preserve"> Time!BM$42</f>
        <v>2034</v>
      </c>
      <c r="BN4" s="670">
        <f xml:space="preserve"> Time!BN$42</f>
        <v>2034</v>
      </c>
      <c r="BO4" s="670">
        <f xml:space="preserve"> Time!BO$42</f>
        <v>2034</v>
      </c>
      <c r="BP4" s="670">
        <f xml:space="preserve"> Time!BP$42</f>
        <v>2034</v>
      </c>
      <c r="BQ4" s="670">
        <f xml:space="preserve"> Time!BQ$42</f>
        <v>2035</v>
      </c>
      <c r="BR4" s="670">
        <f xml:space="preserve"> Time!BR$42</f>
        <v>2035</v>
      </c>
      <c r="BS4" s="670">
        <f xml:space="preserve"> Time!BS$42</f>
        <v>2035</v>
      </c>
      <c r="BT4" s="670">
        <f xml:space="preserve"> Time!BT$42</f>
        <v>2035</v>
      </c>
      <c r="BU4" s="670">
        <f xml:space="preserve"> Time!BU$42</f>
        <v>2036</v>
      </c>
      <c r="BV4" s="670">
        <f xml:space="preserve"> Time!BV$42</f>
        <v>2036</v>
      </c>
      <c r="BW4" s="670">
        <f xml:space="preserve"> Time!BW$42</f>
        <v>2036</v>
      </c>
      <c r="BX4" s="670">
        <f xml:space="preserve"> Time!BX$42</f>
        <v>2036</v>
      </c>
      <c r="BY4" s="670">
        <f xml:space="preserve"> Time!BY$42</f>
        <v>2037</v>
      </c>
      <c r="BZ4" s="670">
        <f xml:space="preserve"> Time!BZ$42</f>
        <v>2037</v>
      </c>
      <c r="CA4" s="670">
        <f xml:space="preserve"> Time!CA$42</f>
        <v>2037</v>
      </c>
      <c r="CB4" s="670">
        <f xml:space="preserve"> Time!CB$42</f>
        <v>2037</v>
      </c>
      <c r="CC4" s="670">
        <f xml:space="preserve"> Time!CC$42</f>
        <v>2038</v>
      </c>
      <c r="CD4" s="670">
        <f xml:space="preserve"> Time!CD$42</f>
        <v>2038</v>
      </c>
      <c r="CE4" s="670">
        <f xml:space="preserve"> Time!CE$42</f>
        <v>2038</v>
      </c>
      <c r="CF4" s="670">
        <f xml:space="preserve"> Time!CF$42</f>
        <v>2038</v>
      </c>
      <c r="CG4" s="670">
        <f xml:space="preserve"> Time!CG$42</f>
        <v>2039</v>
      </c>
      <c r="CH4" s="670">
        <f xml:space="preserve"> Time!CH$42</f>
        <v>2039</v>
      </c>
      <c r="CI4" s="670">
        <f xml:space="preserve"> Time!CI$42</f>
        <v>2039</v>
      </c>
      <c r="CJ4" s="670">
        <f xml:space="preserve"> Time!CJ$42</f>
        <v>2039</v>
      </c>
      <c r="CK4" s="670">
        <f xml:space="preserve"> Time!CK$42</f>
        <v>2040</v>
      </c>
      <c r="CL4" s="670">
        <f xml:space="preserve"> Time!CL$42</f>
        <v>2040</v>
      </c>
      <c r="CM4" s="670">
        <f xml:space="preserve"> Time!CM$42</f>
        <v>2040</v>
      </c>
      <c r="CN4" s="670">
        <f xml:space="preserve"> Time!CN$42</f>
        <v>2040</v>
      </c>
      <c r="CO4" s="670">
        <f xml:space="preserve"> Time!CO$42</f>
        <v>2041</v>
      </c>
      <c r="CP4" s="670">
        <f xml:space="preserve"> Time!CP$42</f>
        <v>2041</v>
      </c>
      <c r="CQ4" s="670">
        <f xml:space="preserve"> Time!CQ$42</f>
        <v>2041</v>
      </c>
      <c r="CR4" s="670">
        <f xml:space="preserve"> Time!CR$42</f>
        <v>2041</v>
      </c>
      <c r="CS4" s="670">
        <f xml:space="preserve"> Time!CS$42</f>
        <v>2042</v>
      </c>
      <c r="CT4" s="670">
        <f xml:space="preserve"> Time!CT$42</f>
        <v>2042</v>
      </c>
      <c r="CU4" s="670">
        <f xml:space="preserve"> Time!CU$42</f>
        <v>2042</v>
      </c>
      <c r="CV4" s="670">
        <f xml:space="preserve"> Time!CV$42</f>
        <v>2042</v>
      </c>
      <c r="CW4" s="670">
        <f xml:space="preserve"> Time!CW$42</f>
        <v>2043</v>
      </c>
      <c r="CX4" s="670">
        <f xml:space="preserve"> Time!CX$42</f>
        <v>2043</v>
      </c>
      <c r="CY4" s="670">
        <f xml:space="preserve"> Time!CY$42</f>
        <v>2043</v>
      </c>
      <c r="CZ4" s="670">
        <f xml:space="preserve"> Time!CZ$42</f>
        <v>2043</v>
      </c>
      <c r="DA4" s="670">
        <f xml:space="preserve"> Time!DA$42</f>
        <v>2044</v>
      </c>
      <c r="DB4" s="670">
        <f xml:space="preserve"> Time!DB$42</f>
        <v>2044</v>
      </c>
      <c r="DC4" s="670">
        <f xml:space="preserve"> Time!DC$42</f>
        <v>2044</v>
      </c>
      <c r="DD4" s="670">
        <f xml:space="preserve"> Time!DD$42</f>
        <v>2044</v>
      </c>
      <c r="DE4" s="670">
        <f xml:space="preserve"> Time!DE$42</f>
        <v>2045</v>
      </c>
      <c r="DF4" s="670">
        <f xml:space="preserve"> Time!DF$42</f>
        <v>2045</v>
      </c>
      <c r="DG4" s="670">
        <f xml:space="preserve"> Time!DG$42</f>
        <v>2045</v>
      </c>
      <c r="DH4" s="670">
        <f xml:space="preserve"> Time!DH$42</f>
        <v>2045</v>
      </c>
      <c r="DI4" s="670">
        <f xml:space="preserve"> Time!DI$42</f>
        <v>2046</v>
      </c>
      <c r="DJ4" s="670">
        <f xml:space="preserve"> Time!DJ$42</f>
        <v>2046</v>
      </c>
      <c r="DK4" s="670">
        <f xml:space="preserve"> Time!DK$42</f>
        <v>2046</v>
      </c>
      <c r="DL4" s="670">
        <f xml:space="preserve"> Time!DL$42</f>
        <v>2046</v>
      </c>
      <c r="DM4" s="670">
        <f xml:space="preserve"> Time!DM$42</f>
        <v>2047</v>
      </c>
      <c r="DN4" s="670">
        <f xml:space="preserve"> Time!DN$42</f>
        <v>2047</v>
      </c>
      <c r="DO4" s="670">
        <f xml:space="preserve"> Time!DO$42</f>
        <v>2047</v>
      </c>
      <c r="DP4" s="670">
        <f xml:space="preserve"> Time!DP$42</f>
        <v>2047</v>
      </c>
      <c r="DQ4" s="670">
        <f xml:space="preserve"> Time!DQ$42</f>
        <v>2048</v>
      </c>
      <c r="DR4" s="670">
        <f xml:space="preserve"> Time!DR$42</f>
        <v>2048</v>
      </c>
      <c r="DS4" s="670">
        <f xml:space="preserve"> Time!DS$42</f>
        <v>2048</v>
      </c>
      <c r="DT4" s="670">
        <f xml:space="preserve"> Time!DT$42</f>
        <v>2048</v>
      </c>
      <c r="DU4" s="670">
        <f xml:space="preserve"> Time!DU$42</f>
        <v>2049</v>
      </c>
      <c r="DV4" s="670">
        <f xml:space="preserve"> Time!DV$42</f>
        <v>2049</v>
      </c>
      <c r="DW4" s="670">
        <f xml:space="preserve"> Time!DW$42</f>
        <v>2049</v>
      </c>
      <c r="DX4" s="670">
        <f xml:space="preserve"> Time!DX$42</f>
        <v>2049</v>
      </c>
      <c r="DY4" s="670">
        <f xml:space="preserve"> Time!DY$42</f>
        <v>2050</v>
      </c>
      <c r="DZ4" s="670">
        <f xml:space="preserve"> Time!DZ$42</f>
        <v>2050</v>
      </c>
      <c r="EA4" s="670">
        <f xml:space="preserve"> Time!EA$42</f>
        <v>2050</v>
      </c>
      <c r="EB4" s="670">
        <f xml:space="preserve"> Time!EB$42</f>
        <v>2050</v>
      </c>
      <c r="EC4" s="670">
        <f xml:space="preserve"> Time!EC$42</f>
        <v>2051</v>
      </c>
      <c r="ED4" s="670">
        <f xml:space="preserve"> Time!ED$42</f>
        <v>2051</v>
      </c>
      <c r="EE4" s="670">
        <f xml:space="preserve"> Time!EE$42</f>
        <v>2051</v>
      </c>
      <c r="EF4" s="670">
        <f xml:space="preserve"> Time!EF$42</f>
        <v>2051</v>
      </c>
      <c r="EG4" s="670">
        <f xml:space="preserve"> Time!EG$42</f>
        <v>2052</v>
      </c>
      <c r="EH4" s="670">
        <f xml:space="preserve"> Time!EH$42</f>
        <v>2052</v>
      </c>
      <c r="EI4" s="670">
        <f xml:space="preserve"> Time!EI$42</f>
        <v>2052</v>
      </c>
      <c r="EJ4" s="670">
        <f xml:space="preserve"> Time!EJ$42</f>
        <v>2052</v>
      </c>
      <c r="EK4" s="670">
        <f xml:space="preserve"> Time!EK$42</f>
        <v>2053</v>
      </c>
      <c r="EL4" s="670">
        <f xml:space="preserve"> Time!EL$42</f>
        <v>2053</v>
      </c>
      <c r="EM4" s="670">
        <f xml:space="preserve"> Time!EM$42</f>
        <v>2053</v>
      </c>
      <c r="EN4" s="670">
        <f xml:space="preserve"> Time!EN$42</f>
        <v>2053</v>
      </c>
      <c r="EO4" s="670">
        <f xml:space="preserve"> Time!EO$42</f>
        <v>2054</v>
      </c>
      <c r="EP4" s="670">
        <f xml:space="preserve"> Time!EP$42</f>
        <v>2054</v>
      </c>
      <c r="EQ4" s="670">
        <f xml:space="preserve"> Time!EQ$42</f>
        <v>2054</v>
      </c>
      <c r="ER4" s="670">
        <f xml:space="preserve"> Time!ER$42</f>
        <v>2054</v>
      </c>
      <c r="ES4" s="670">
        <f xml:space="preserve"> Time!ES$42</f>
        <v>2055</v>
      </c>
      <c r="ET4" s="670">
        <f xml:space="preserve"> Time!ET$42</f>
        <v>2055</v>
      </c>
      <c r="EU4" s="670">
        <f xml:space="preserve"> Time!EU$42</f>
        <v>2055</v>
      </c>
      <c r="EV4" s="670">
        <f xml:space="preserve"> Time!EV$42</f>
        <v>2055</v>
      </c>
      <c r="EW4" s="670">
        <f xml:space="preserve"> Time!EW$42</f>
        <v>2056</v>
      </c>
      <c r="EX4" s="670">
        <f xml:space="preserve"> Time!EX$42</f>
        <v>2056</v>
      </c>
      <c r="EY4" s="670">
        <f xml:space="preserve"> Time!EY$42</f>
        <v>2056</v>
      </c>
      <c r="EZ4" s="670">
        <f xml:space="preserve"> Time!EZ$42</f>
        <v>2056</v>
      </c>
      <c r="FA4" s="670">
        <f xml:space="preserve"> Time!FA$42</f>
        <v>2057</v>
      </c>
      <c r="FB4" s="670">
        <f xml:space="preserve"> Time!FB$42</f>
        <v>2057</v>
      </c>
      <c r="FC4" s="670">
        <f xml:space="preserve"> Time!FC$42</f>
        <v>2057</v>
      </c>
      <c r="FD4" s="670">
        <f xml:space="preserve"> Time!FD$42</f>
        <v>2057</v>
      </c>
      <c r="FE4" s="670">
        <f xml:space="preserve"> Time!FE$42</f>
        <v>2058</v>
      </c>
      <c r="FF4" s="670">
        <f xml:space="preserve"> Time!FF$42</f>
        <v>2058</v>
      </c>
      <c r="FG4" s="670">
        <f xml:space="preserve"> Time!FG$42</f>
        <v>2058</v>
      </c>
      <c r="FH4" s="670">
        <f xml:space="preserve"> Time!FH$42</f>
        <v>2058</v>
      </c>
      <c r="FI4" s="670">
        <f xml:space="preserve"> Time!FI$42</f>
        <v>2059</v>
      </c>
      <c r="FJ4" s="670">
        <f xml:space="preserve"> Time!FJ$42</f>
        <v>2059</v>
      </c>
      <c r="FK4" s="670">
        <f xml:space="preserve"> Time!FK$42</f>
        <v>2059</v>
      </c>
      <c r="FL4" s="670">
        <f xml:space="preserve"> Time!FL$42</f>
        <v>2059</v>
      </c>
      <c r="FM4" s="670">
        <f xml:space="preserve"> Time!FM$42</f>
        <v>2060</v>
      </c>
      <c r="FN4" s="670">
        <f xml:space="preserve"> Time!FN$42</f>
        <v>2060</v>
      </c>
      <c r="FO4" s="670">
        <f xml:space="preserve"> Time!FO$42</f>
        <v>2060</v>
      </c>
      <c r="FP4" s="670">
        <f xml:space="preserve"> Time!FP$42</f>
        <v>2060</v>
      </c>
      <c r="FQ4" s="670">
        <f xml:space="preserve"> Time!FQ$42</f>
        <v>2061</v>
      </c>
      <c r="FR4" s="670">
        <f xml:space="preserve"> Time!FR$42</f>
        <v>2061</v>
      </c>
      <c r="FS4" s="670">
        <f xml:space="preserve"> Time!FS$42</f>
        <v>2061</v>
      </c>
      <c r="FT4" s="670">
        <f xml:space="preserve"> Time!FT$42</f>
        <v>2061</v>
      </c>
      <c r="FU4" s="670">
        <f xml:space="preserve"> Time!FU$42</f>
        <v>2062</v>
      </c>
      <c r="FV4" s="670">
        <f xml:space="preserve"> Time!FV$42</f>
        <v>2062</v>
      </c>
      <c r="FW4" s="670">
        <f xml:space="preserve"> Time!FW$42</f>
        <v>2062</v>
      </c>
      <c r="FX4" s="670">
        <f xml:space="preserve"> Time!FX$42</f>
        <v>2062</v>
      </c>
      <c r="FY4" s="670">
        <f xml:space="preserve"> Time!FY$42</f>
        <v>2063</v>
      </c>
      <c r="FZ4" s="670">
        <f xml:space="preserve"> Time!FZ$42</f>
        <v>2063</v>
      </c>
      <c r="GA4" s="670">
        <f xml:space="preserve"> Time!GA$42</f>
        <v>2063</v>
      </c>
      <c r="GB4" s="670">
        <f xml:space="preserve"> Time!GB$42</f>
        <v>2063</v>
      </c>
      <c r="GC4" s="670">
        <f xml:space="preserve"> Time!GC$42</f>
        <v>2064</v>
      </c>
      <c r="GD4" s="670">
        <f xml:space="preserve"> Time!GD$42</f>
        <v>2064</v>
      </c>
      <c r="GE4" s="670">
        <f xml:space="preserve"> Time!GE$42</f>
        <v>2064</v>
      </c>
      <c r="GF4" s="670">
        <f xml:space="preserve"> Time!GF$42</f>
        <v>2064</v>
      </c>
      <c r="GG4" s="670">
        <f xml:space="preserve"> Time!GG$42</f>
        <v>2065</v>
      </c>
      <c r="GH4" s="670">
        <f xml:space="preserve"> Time!GH$42</f>
        <v>2065</v>
      </c>
      <c r="GI4" s="670">
        <f xml:space="preserve"> Time!GI$42</f>
        <v>2065</v>
      </c>
      <c r="GJ4" s="670">
        <f xml:space="preserve"> Time!GJ$42</f>
        <v>2065</v>
      </c>
      <c r="GK4" s="316"/>
      <c r="GL4" s="316"/>
      <c r="GM4" s="316"/>
      <c r="GN4" s="316"/>
      <c r="GO4" s="316"/>
      <c r="GP4" s="316"/>
      <c r="GQ4" s="316"/>
      <c r="GR4" s="316"/>
      <c r="GS4" s="316"/>
      <c r="GT4" s="316"/>
      <c r="GU4" s="316"/>
      <c r="GV4" s="316"/>
      <c r="GW4" s="316"/>
      <c r="GX4" s="316"/>
      <c r="GY4" s="316"/>
      <c r="GZ4" s="316"/>
      <c r="HA4" s="316"/>
      <c r="HB4" s="316"/>
      <c r="HC4" s="316"/>
      <c r="HD4" s="316"/>
      <c r="HE4" s="316"/>
      <c r="HF4" s="316"/>
      <c r="HG4" s="316"/>
      <c r="HH4" s="316"/>
      <c r="HI4" s="316"/>
      <c r="HJ4" s="316"/>
      <c r="HK4" s="316"/>
      <c r="HL4" s="316"/>
      <c r="HM4" s="316"/>
      <c r="HN4" s="316"/>
      <c r="HO4" s="316"/>
      <c r="HP4" s="316"/>
      <c r="HQ4" s="316"/>
      <c r="HR4" s="316"/>
      <c r="HS4" s="316"/>
      <c r="HT4" s="316"/>
      <c r="HU4" s="316"/>
      <c r="HV4" s="316"/>
      <c r="HW4" s="316"/>
      <c r="HX4" s="316"/>
      <c r="HY4" s="316"/>
      <c r="HZ4" s="316"/>
      <c r="IA4" s="316"/>
      <c r="IB4" s="316"/>
      <c r="IC4" s="316"/>
      <c r="ID4" s="316"/>
      <c r="IE4" s="316"/>
      <c r="IF4" s="316"/>
      <c r="IG4" s="316"/>
      <c r="IH4" s="316"/>
      <c r="II4" s="316"/>
      <c r="IJ4" s="316"/>
      <c r="IK4" s="316"/>
      <c r="IL4" s="316"/>
      <c r="IM4" s="316"/>
      <c r="IN4" s="316"/>
      <c r="IO4" s="316"/>
      <c r="IP4" s="316"/>
      <c r="IQ4" s="316"/>
      <c r="IR4" s="316"/>
      <c r="IS4" s="316"/>
      <c r="IT4" s="316"/>
      <c r="IU4" s="316"/>
      <c r="IV4" s="316"/>
      <c r="IW4" s="316"/>
      <c r="IX4" s="316"/>
      <c r="IY4" s="316"/>
      <c r="IZ4" s="316"/>
      <c r="JA4" s="316"/>
      <c r="JB4" s="316"/>
      <c r="JC4" s="316"/>
      <c r="JD4" s="316"/>
      <c r="JE4" s="316"/>
      <c r="JF4" s="316"/>
      <c r="JG4" s="316"/>
      <c r="JH4" s="316"/>
      <c r="JI4" s="316"/>
      <c r="JJ4" s="316"/>
      <c r="JK4" s="316"/>
      <c r="JL4" s="316"/>
      <c r="JM4" s="316"/>
      <c r="JN4" s="316"/>
      <c r="JO4" s="316"/>
      <c r="JP4" s="316"/>
      <c r="JQ4" s="316"/>
      <c r="JR4" s="316"/>
      <c r="JS4" s="316"/>
      <c r="JT4" s="316"/>
      <c r="JU4" s="316"/>
      <c r="JV4" s="316"/>
      <c r="JW4" s="316"/>
      <c r="JX4" s="316"/>
      <c r="JY4" s="316"/>
      <c r="JZ4" s="316"/>
      <c r="KA4" s="316"/>
      <c r="KB4" s="316"/>
      <c r="KC4" s="316"/>
      <c r="KD4" s="316"/>
      <c r="KE4" s="316"/>
      <c r="KF4" s="316"/>
      <c r="KG4" s="316"/>
      <c r="KH4" s="316"/>
      <c r="KI4" s="316"/>
      <c r="KJ4" s="316"/>
      <c r="KK4" s="316"/>
      <c r="KL4" s="316"/>
      <c r="KM4" s="316"/>
      <c r="KN4" s="316"/>
      <c r="KO4" s="316"/>
      <c r="KP4" s="316"/>
      <c r="KQ4" s="316"/>
      <c r="KR4" s="316"/>
      <c r="KS4" s="316"/>
      <c r="KT4" s="316"/>
      <c r="KU4" s="316"/>
      <c r="KV4" s="316"/>
      <c r="KW4" s="316"/>
      <c r="KX4" s="316"/>
      <c r="KY4" s="316"/>
      <c r="KZ4" s="316"/>
      <c r="LA4" s="316"/>
      <c r="LB4" s="316"/>
      <c r="LC4" s="316"/>
      <c r="LD4" s="316"/>
      <c r="LE4" s="316"/>
      <c r="LF4" s="316"/>
      <c r="LG4" s="316"/>
      <c r="LH4" s="316"/>
      <c r="LI4" s="316"/>
      <c r="LJ4" s="316"/>
      <c r="LK4" s="316"/>
      <c r="LL4" s="316"/>
      <c r="LM4" s="316"/>
      <c r="LN4" s="316"/>
      <c r="LO4" s="316"/>
      <c r="LP4" s="316"/>
      <c r="LQ4" s="316"/>
      <c r="LR4" s="316"/>
      <c r="LS4" s="316"/>
      <c r="LT4" s="316"/>
      <c r="LU4" s="316"/>
      <c r="LV4" s="316"/>
      <c r="LW4" s="316"/>
      <c r="LX4" s="316"/>
      <c r="LY4" s="316"/>
      <c r="LZ4" s="316"/>
      <c r="MA4" s="316"/>
      <c r="MB4" s="316"/>
      <c r="MC4" s="316"/>
      <c r="MD4" s="316"/>
      <c r="ME4" s="316"/>
      <c r="MF4" s="316"/>
      <c r="MG4" s="316"/>
      <c r="MH4" s="316"/>
      <c r="MI4" s="316"/>
      <c r="MJ4" s="316"/>
      <c r="MK4" s="316"/>
      <c r="ML4" s="316"/>
      <c r="MM4" s="316"/>
      <c r="MN4" s="316"/>
      <c r="MO4" s="316"/>
      <c r="MP4" s="316"/>
      <c r="MQ4" s="316"/>
      <c r="MR4" s="316"/>
      <c r="MS4" s="316"/>
      <c r="MT4" s="316"/>
      <c r="MU4" s="316"/>
      <c r="MV4" s="316"/>
      <c r="MW4" s="316"/>
      <c r="MX4" s="316"/>
      <c r="MY4" s="316"/>
      <c r="MZ4" s="316"/>
      <c r="NA4" s="316"/>
      <c r="NB4" s="316"/>
      <c r="NC4" s="316"/>
      <c r="ND4" s="316"/>
      <c r="NE4" s="316"/>
      <c r="NF4" s="316"/>
      <c r="NG4" s="316"/>
      <c r="NH4" s="316"/>
      <c r="NI4" s="316"/>
      <c r="NJ4" s="316"/>
      <c r="NK4" s="316"/>
      <c r="NL4" s="316"/>
      <c r="NM4" s="316"/>
      <c r="NN4" s="316"/>
      <c r="NO4" s="316"/>
      <c r="NP4" s="316"/>
      <c r="NQ4" s="316"/>
      <c r="NR4" s="316"/>
      <c r="NS4" s="316"/>
      <c r="NT4" s="316"/>
      <c r="NU4" s="316"/>
      <c r="NV4" s="316"/>
      <c r="NW4" s="316"/>
      <c r="NX4" s="316"/>
      <c r="NY4" s="316"/>
      <c r="NZ4" s="316"/>
      <c r="OA4" s="316"/>
      <c r="OB4" s="316"/>
      <c r="OC4" s="316"/>
      <c r="OD4" s="316"/>
      <c r="OE4" s="316"/>
      <c r="OF4" s="316"/>
      <c r="OG4" s="316"/>
      <c r="OH4" s="316"/>
      <c r="OI4" s="316"/>
      <c r="OJ4" s="316"/>
      <c r="OK4" s="316"/>
      <c r="OL4" s="316"/>
      <c r="OM4" s="316"/>
      <c r="ON4" s="316"/>
      <c r="OO4" s="316"/>
      <c r="OP4" s="316"/>
      <c r="OQ4" s="316"/>
      <c r="OR4" s="316"/>
      <c r="OS4" s="316"/>
      <c r="OT4" s="316"/>
      <c r="OU4" s="316"/>
      <c r="OV4" s="316"/>
      <c r="OW4" s="316"/>
      <c r="OX4" s="316"/>
      <c r="OY4" s="316"/>
      <c r="OZ4" s="316"/>
      <c r="PA4" s="316"/>
      <c r="PB4" s="316"/>
      <c r="PC4" s="316"/>
      <c r="PD4" s="316"/>
      <c r="PE4" s="316"/>
      <c r="PF4" s="316"/>
      <c r="PG4" s="316"/>
      <c r="PH4" s="316"/>
      <c r="PI4" s="316"/>
      <c r="PJ4" s="316"/>
      <c r="PK4" s="316"/>
      <c r="PL4" s="316"/>
      <c r="PM4" s="316"/>
      <c r="PN4" s="316"/>
      <c r="PO4" s="316"/>
      <c r="PP4" s="316"/>
      <c r="PQ4" s="316"/>
      <c r="PR4" s="316"/>
      <c r="PS4" s="316"/>
      <c r="PT4" s="316"/>
      <c r="PU4" s="316"/>
      <c r="PV4" s="316"/>
      <c r="PW4" s="316"/>
      <c r="PX4" s="316"/>
      <c r="PY4" s="316"/>
    </row>
    <row r="5" spans="1:441" s="360" customFormat="1" x14ac:dyDescent="0.35">
      <c r="A5" s="313"/>
      <c r="B5" s="313"/>
      <c r="C5" s="314"/>
      <c r="D5" s="315"/>
      <c r="E5" s="312" t="str">
        <f xml:space="preserve"> Time!E$10</f>
        <v>Model column counter</v>
      </c>
      <c r="F5" s="671" t="s">
        <v>19</v>
      </c>
      <c r="G5" s="672" t="s">
        <v>17</v>
      </c>
      <c r="H5" s="671" t="s">
        <v>18</v>
      </c>
      <c r="I5" s="312"/>
      <c r="J5" s="312">
        <f xml:space="preserve"> Time!J$10</f>
        <v>1</v>
      </c>
      <c r="K5" s="312">
        <f xml:space="preserve"> Time!K$10</f>
        <v>2</v>
      </c>
      <c r="L5" s="312">
        <f xml:space="preserve"> Time!L$10</f>
        <v>3</v>
      </c>
      <c r="M5" s="312">
        <f xml:space="preserve"> Time!M$10</f>
        <v>4</v>
      </c>
      <c r="N5" s="312">
        <f xml:space="preserve"> Time!N$10</f>
        <v>5</v>
      </c>
      <c r="O5" s="312">
        <f xml:space="preserve"> Time!O$10</f>
        <v>6</v>
      </c>
      <c r="P5" s="312">
        <f xml:space="preserve"> Time!P$10</f>
        <v>7</v>
      </c>
      <c r="Q5" s="312">
        <f xml:space="preserve"> Time!Q$10</f>
        <v>8</v>
      </c>
      <c r="R5" s="312">
        <f xml:space="preserve"> Time!R$10</f>
        <v>9</v>
      </c>
      <c r="S5" s="312">
        <f xml:space="preserve"> Time!S$10</f>
        <v>10</v>
      </c>
      <c r="T5" s="312">
        <f xml:space="preserve"> Time!T$10</f>
        <v>11</v>
      </c>
      <c r="U5" s="312">
        <f xml:space="preserve"> Time!U$10</f>
        <v>12</v>
      </c>
      <c r="V5" s="312">
        <f xml:space="preserve"> Time!V$10</f>
        <v>13</v>
      </c>
      <c r="W5" s="312">
        <f xml:space="preserve"> Time!W$10</f>
        <v>14</v>
      </c>
      <c r="X5" s="312">
        <f xml:space="preserve"> Time!X$10</f>
        <v>15</v>
      </c>
      <c r="Y5" s="312">
        <f xml:space="preserve"> Time!Y$10</f>
        <v>16</v>
      </c>
      <c r="Z5" s="312">
        <f xml:space="preserve"> Time!Z$10</f>
        <v>17</v>
      </c>
      <c r="AA5" s="312">
        <f xml:space="preserve"> Time!AA$10</f>
        <v>18</v>
      </c>
      <c r="AB5" s="312">
        <f xml:space="preserve"> Time!AB$10</f>
        <v>19</v>
      </c>
      <c r="AC5" s="312">
        <f xml:space="preserve"> Time!AC$10</f>
        <v>20</v>
      </c>
      <c r="AD5" s="312">
        <f xml:space="preserve"> Time!AD$10</f>
        <v>21</v>
      </c>
      <c r="AE5" s="312">
        <f xml:space="preserve"> Time!AE$10</f>
        <v>22</v>
      </c>
      <c r="AF5" s="312">
        <f xml:space="preserve"> Time!AF$10</f>
        <v>23</v>
      </c>
      <c r="AG5" s="312">
        <f xml:space="preserve"> Time!AG$10</f>
        <v>24</v>
      </c>
      <c r="AH5" s="312">
        <f xml:space="preserve"> Time!AH$10</f>
        <v>25</v>
      </c>
      <c r="AI5" s="312">
        <f xml:space="preserve"> Time!AI$10</f>
        <v>26</v>
      </c>
      <c r="AJ5" s="312">
        <f xml:space="preserve"> Time!AJ$10</f>
        <v>27</v>
      </c>
      <c r="AK5" s="312">
        <f xml:space="preserve"> Time!AK$10</f>
        <v>28</v>
      </c>
      <c r="AL5" s="312">
        <f xml:space="preserve"> Time!AL$10</f>
        <v>29</v>
      </c>
      <c r="AM5" s="312">
        <f xml:space="preserve"> Time!AM$10</f>
        <v>30</v>
      </c>
      <c r="AN5" s="312">
        <f xml:space="preserve"> Time!AN$10</f>
        <v>31</v>
      </c>
      <c r="AO5" s="312">
        <f xml:space="preserve"> Time!AO$10</f>
        <v>32</v>
      </c>
      <c r="AP5" s="312">
        <f xml:space="preserve"> Time!AP$10</f>
        <v>33</v>
      </c>
      <c r="AQ5" s="312">
        <f xml:space="preserve"> Time!AQ$10</f>
        <v>34</v>
      </c>
      <c r="AR5" s="312">
        <f xml:space="preserve"> Time!AR$10</f>
        <v>35</v>
      </c>
      <c r="AS5" s="312">
        <f xml:space="preserve"> Time!AS$10</f>
        <v>36</v>
      </c>
      <c r="AT5" s="312">
        <f xml:space="preserve"> Time!AT$10</f>
        <v>37</v>
      </c>
      <c r="AU5" s="312">
        <f xml:space="preserve"> Time!AU$10</f>
        <v>38</v>
      </c>
      <c r="AV5" s="312">
        <f xml:space="preserve"> Time!AV$10</f>
        <v>39</v>
      </c>
      <c r="AW5" s="312">
        <f xml:space="preserve"> Time!AW$10</f>
        <v>40</v>
      </c>
      <c r="AX5" s="312">
        <f xml:space="preserve"> Time!AX$10</f>
        <v>41</v>
      </c>
      <c r="AY5" s="312">
        <f xml:space="preserve"> Time!AY$10</f>
        <v>42</v>
      </c>
      <c r="AZ5" s="312">
        <f xml:space="preserve"> Time!AZ$10</f>
        <v>43</v>
      </c>
      <c r="BA5" s="312">
        <f xml:space="preserve"> Time!BA$10</f>
        <v>44</v>
      </c>
      <c r="BB5" s="312">
        <f xml:space="preserve"> Time!BB$10</f>
        <v>45</v>
      </c>
      <c r="BC5" s="312">
        <f xml:space="preserve"> Time!BC$10</f>
        <v>46</v>
      </c>
      <c r="BD5" s="312">
        <f xml:space="preserve"> Time!BD$10</f>
        <v>47</v>
      </c>
      <c r="BE5" s="312">
        <f xml:space="preserve"> Time!BE$10</f>
        <v>48</v>
      </c>
      <c r="BF5" s="312">
        <f xml:space="preserve"> Time!BF$10</f>
        <v>49</v>
      </c>
      <c r="BG5" s="312">
        <f xml:space="preserve"> Time!BG$10</f>
        <v>50</v>
      </c>
      <c r="BH5" s="312">
        <f xml:space="preserve"> Time!BH$10</f>
        <v>51</v>
      </c>
      <c r="BI5" s="312">
        <f xml:space="preserve"> Time!BI$10</f>
        <v>52</v>
      </c>
      <c r="BJ5" s="312">
        <f xml:space="preserve"> Time!BJ$10</f>
        <v>53</v>
      </c>
      <c r="BK5" s="312">
        <f xml:space="preserve"> Time!BK$10</f>
        <v>54</v>
      </c>
      <c r="BL5" s="312">
        <f xml:space="preserve"> Time!BL$10</f>
        <v>55</v>
      </c>
      <c r="BM5" s="312">
        <f xml:space="preserve"> Time!BM$10</f>
        <v>56</v>
      </c>
      <c r="BN5" s="312">
        <f xml:space="preserve"> Time!BN$10</f>
        <v>57</v>
      </c>
      <c r="BO5" s="312">
        <f xml:space="preserve"> Time!BO$10</f>
        <v>58</v>
      </c>
      <c r="BP5" s="312">
        <f xml:space="preserve"> Time!BP$10</f>
        <v>59</v>
      </c>
      <c r="BQ5" s="312">
        <f xml:space="preserve"> Time!BQ$10</f>
        <v>60</v>
      </c>
      <c r="BR5" s="312">
        <f xml:space="preserve"> Time!BR$10</f>
        <v>61</v>
      </c>
      <c r="BS5" s="312">
        <f xml:space="preserve"> Time!BS$10</f>
        <v>62</v>
      </c>
      <c r="BT5" s="312">
        <f xml:space="preserve"> Time!BT$10</f>
        <v>63</v>
      </c>
      <c r="BU5" s="312">
        <f xml:space="preserve"> Time!BU$10</f>
        <v>64</v>
      </c>
      <c r="BV5" s="312">
        <f xml:space="preserve"> Time!BV$10</f>
        <v>65</v>
      </c>
      <c r="BW5" s="312">
        <f xml:space="preserve"> Time!BW$10</f>
        <v>66</v>
      </c>
      <c r="BX5" s="312">
        <f xml:space="preserve"> Time!BX$10</f>
        <v>67</v>
      </c>
      <c r="BY5" s="312">
        <f xml:space="preserve"> Time!BY$10</f>
        <v>68</v>
      </c>
      <c r="BZ5" s="312">
        <f xml:space="preserve"> Time!BZ$10</f>
        <v>69</v>
      </c>
      <c r="CA5" s="312">
        <f xml:space="preserve"> Time!CA$10</f>
        <v>70</v>
      </c>
      <c r="CB5" s="312">
        <f xml:space="preserve"> Time!CB$10</f>
        <v>71</v>
      </c>
      <c r="CC5" s="312">
        <f xml:space="preserve"> Time!CC$10</f>
        <v>72</v>
      </c>
      <c r="CD5" s="312">
        <f xml:space="preserve"> Time!CD$10</f>
        <v>73</v>
      </c>
      <c r="CE5" s="312">
        <f xml:space="preserve"> Time!CE$10</f>
        <v>74</v>
      </c>
      <c r="CF5" s="312">
        <f xml:space="preserve"> Time!CF$10</f>
        <v>75</v>
      </c>
      <c r="CG5" s="312">
        <f xml:space="preserve"> Time!CG$10</f>
        <v>76</v>
      </c>
      <c r="CH5" s="312">
        <f xml:space="preserve"> Time!CH$10</f>
        <v>77</v>
      </c>
      <c r="CI5" s="312">
        <f xml:space="preserve"> Time!CI$10</f>
        <v>78</v>
      </c>
      <c r="CJ5" s="312">
        <f xml:space="preserve"> Time!CJ$10</f>
        <v>79</v>
      </c>
      <c r="CK5" s="312">
        <f xml:space="preserve"> Time!CK$10</f>
        <v>80</v>
      </c>
      <c r="CL5" s="312">
        <f xml:space="preserve"> Time!CL$10</f>
        <v>81</v>
      </c>
      <c r="CM5" s="312">
        <f xml:space="preserve"> Time!CM$10</f>
        <v>82</v>
      </c>
      <c r="CN5" s="312">
        <f xml:space="preserve"> Time!CN$10</f>
        <v>83</v>
      </c>
      <c r="CO5" s="312">
        <f xml:space="preserve"> Time!CO$10</f>
        <v>84</v>
      </c>
      <c r="CP5" s="312">
        <f xml:space="preserve"> Time!CP$10</f>
        <v>85</v>
      </c>
      <c r="CQ5" s="312">
        <f xml:space="preserve"> Time!CQ$10</f>
        <v>86</v>
      </c>
      <c r="CR5" s="312">
        <f xml:space="preserve"> Time!CR$10</f>
        <v>87</v>
      </c>
      <c r="CS5" s="312">
        <f xml:space="preserve"> Time!CS$10</f>
        <v>88</v>
      </c>
      <c r="CT5" s="312">
        <f xml:space="preserve"> Time!CT$10</f>
        <v>89</v>
      </c>
      <c r="CU5" s="312">
        <f xml:space="preserve"> Time!CU$10</f>
        <v>90</v>
      </c>
      <c r="CV5" s="312">
        <f xml:space="preserve"> Time!CV$10</f>
        <v>91</v>
      </c>
      <c r="CW5" s="312">
        <f xml:space="preserve"> Time!CW$10</f>
        <v>92</v>
      </c>
      <c r="CX5" s="312">
        <f xml:space="preserve"> Time!CX$10</f>
        <v>93</v>
      </c>
      <c r="CY5" s="312">
        <f xml:space="preserve"> Time!CY$10</f>
        <v>94</v>
      </c>
      <c r="CZ5" s="312">
        <f xml:space="preserve"> Time!CZ$10</f>
        <v>95</v>
      </c>
      <c r="DA5" s="312">
        <f xml:space="preserve"> Time!DA$10</f>
        <v>96</v>
      </c>
      <c r="DB5" s="312">
        <f xml:space="preserve"> Time!DB$10</f>
        <v>97</v>
      </c>
      <c r="DC5" s="312">
        <f xml:space="preserve"> Time!DC$10</f>
        <v>98</v>
      </c>
      <c r="DD5" s="312">
        <f xml:space="preserve"> Time!DD$10</f>
        <v>99</v>
      </c>
      <c r="DE5" s="312">
        <f xml:space="preserve"> Time!DE$10</f>
        <v>100</v>
      </c>
      <c r="DF5" s="312">
        <f xml:space="preserve"> Time!DF$10</f>
        <v>101</v>
      </c>
      <c r="DG5" s="312">
        <f xml:space="preserve"> Time!DG$10</f>
        <v>102</v>
      </c>
      <c r="DH5" s="312">
        <f xml:space="preserve"> Time!DH$10</f>
        <v>103</v>
      </c>
      <c r="DI5" s="312">
        <f xml:space="preserve"> Time!DI$10</f>
        <v>104</v>
      </c>
      <c r="DJ5" s="312">
        <f xml:space="preserve"> Time!DJ$10</f>
        <v>105</v>
      </c>
      <c r="DK5" s="312">
        <f xml:space="preserve"> Time!DK$10</f>
        <v>106</v>
      </c>
      <c r="DL5" s="312">
        <f xml:space="preserve"> Time!DL$10</f>
        <v>107</v>
      </c>
      <c r="DM5" s="312">
        <f xml:space="preserve"> Time!DM$10</f>
        <v>108</v>
      </c>
      <c r="DN5" s="312">
        <f xml:space="preserve"> Time!DN$10</f>
        <v>109</v>
      </c>
      <c r="DO5" s="312">
        <f xml:space="preserve"> Time!DO$10</f>
        <v>110</v>
      </c>
      <c r="DP5" s="312">
        <f xml:space="preserve"> Time!DP$10</f>
        <v>111</v>
      </c>
      <c r="DQ5" s="312">
        <f xml:space="preserve"> Time!DQ$10</f>
        <v>112</v>
      </c>
      <c r="DR5" s="312">
        <f xml:space="preserve"> Time!DR$10</f>
        <v>113</v>
      </c>
      <c r="DS5" s="312">
        <f xml:space="preserve"> Time!DS$10</f>
        <v>114</v>
      </c>
      <c r="DT5" s="312">
        <f xml:space="preserve"> Time!DT$10</f>
        <v>115</v>
      </c>
      <c r="DU5" s="312">
        <f xml:space="preserve"> Time!DU$10</f>
        <v>116</v>
      </c>
      <c r="DV5" s="312">
        <f xml:space="preserve"> Time!DV$10</f>
        <v>117</v>
      </c>
      <c r="DW5" s="312">
        <f xml:space="preserve"> Time!DW$10</f>
        <v>118</v>
      </c>
      <c r="DX5" s="312">
        <f xml:space="preserve"> Time!DX$10</f>
        <v>119</v>
      </c>
      <c r="DY5" s="312">
        <f xml:space="preserve"> Time!DY$10</f>
        <v>120</v>
      </c>
      <c r="DZ5" s="312">
        <f xml:space="preserve"> Time!DZ$10</f>
        <v>121</v>
      </c>
      <c r="EA5" s="312">
        <f xml:space="preserve"> Time!EA$10</f>
        <v>122</v>
      </c>
      <c r="EB5" s="312">
        <f xml:space="preserve"> Time!EB$10</f>
        <v>123</v>
      </c>
      <c r="EC5" s="312">
        <f xml:space="preserve"> Time!EC$10</f>
        <v>124</v>
      </c>
      <c r="ED5" s="312">
        <f xml:space="preserve"> Time!ED$10</f>
        <v>125</v>
      </c>
      <c r="EE5" s="312">
        <f xml:space="preserve"> Time!EE$10</f>
        <v>126</v>
      </c>
      <c r="EF5" s="312">
        <f xml:space="preserve"> Time!EF$10</f>
        <v>127</v>
      </c>
      <c r="EG5" s="312">
        <f xml:space="preserve"> Time!EG$10</f>
        <v>128</v>
      </c>
      <c r="EH5" s="312">
        <f xml:space="preserve"> Time!EH$10</f>
        <v>129</v>
      </c>
      <c r="EI5" s="312">
        <f xml:space="preserve"> Time!EI$10</f>
        <v>130</v>
      </c>
      <c r="EJ5" s="312">
        <f xml:space="preserve"> Time!EJ$10</f>
        <v>131</v>
      </c>
      <c r="EK5" s="312">
        <f xml:space="preserve"> Time!EK$10</f>
        <v>132</v>
      </c>
      <c r="EL5" s="312">
        <f xml:space="preserve"> Time!EL$10</f>
        <v>133</v>
      </c>
      <c r="EM5" s="312">
        <f xml:space="preserve"> Time!EM$10</f>
        <v>134</v>
      </c>
      <c r="EN5" s="312">
        <f xml:space="preserve"> Time!EN$10</f>
        <v>135</v>
      </c>
      <c r="EO5" s="312">
        <f xml:space="preserve"> Time!EO$10</f>
        <v>136</v>
      </c>
      <c r="EP5" s="312">
        <f xml:space="preserve"> Time!EP$10</f>
        <v>137</v>
      </c>
      <c r="EQ5" s="312">
        <f xml:space="preserve"> Time!EQ$10</f>
        <v>138</v>
      </c>
      <c r="ER5" s="312">
        <f xml:space="preserve"> Time!ER$10</f>
        <v>139</v>
      </c>
      <c r="ES5" s="312">
        <f xml:space="preserve"> Time!ES$10</f>
        <v>140</v>
      </c>
      <c r="ET5" s="312">
        <f xml:space="preserve"> Time!ET$10</f>
        <v>141</v>
      </c>
      <c r="EU5" s="312">
        <f xml:space="preserve"> Time!EU$10</f>
        <v>142</v>
      </c>
      <c r="EV5" s="312">
        <f xml:space="preserve"> Time!EV$10</f>
        <v>143</v>
      </c>
      <c r="EW5" s="312">
        <f xml:space="preserve"> Time!EW$10</f>
        <v>144</v>
      </c>
      <c r="EX5" s="312">
        <f xml:space="preserve"> Time!EX$10</f>
        <v>145</v>
      </c>
      <c r="EY5" s="312">
        <f xml:space="preserve"> Time!EY$10</f>
        <v>146</v>
      </c>
      <c r="EZ5" s="312">
        <f xml:space="preserve"> Time!EZ$10</f>
        <v>147</v>
      </c>
      <c r="FA5" s="312">
        <f xml:space="preserve"> Time!FA$10</f>
        <v>148</v>
      </c>
      <c r="FB5" s="312">
        <f xml:space="preserve"> Time!FB$10</f>
        <v>149</v>
      </c>
      <c r="FC5" s="312">
        <f xml:space="preserve"> Time!FC$10</f>
        <v>150</v>
      </c>
      <c r="FD5" s="312">
        <f xml:space="preserve"> Time!FD$10</f>
        <v>151</v>
      </c>
      <c r="FE5" s="312">
        <f xml:space="preserve"> Time!FE$10</f>
        <v>152</v>
      </c>
      <c r="FF5" s="312">
        <f xml:space="preserve"> Time!FF$10</f>
        <v>153</v>
      </c>
      <c r="FG5" s="312">
        <f xml:space="preserve"> Time!FG$10</f>
        <v>154</v>
      </c>
      <c r="FH5" s="312">
        <f xml:space="preserve"> Time!FH$10</f>
        <v>155</v>
      </c>
      <c r="FI5" s="312">
        <f xml:space="preserve"> Time!FI$10</f>
        <v>156</v>
      </c>
      <c r="FJ5" s="312">
        <f xml:space="preserve"> Time!FJ$10</f>
        <v>157</v>
      </c>
      <c r="FK5" s="312">
        <f xml:space="preserve"> Time!FK$10</f>
        <v>158</v>
      </c>
      <c r="FL5" s="312">
        <f xml:space="preserve"> Time!FL$10</f>
        <v>159</v>
      </c>
      <c r="FM5" s="312">
        <f xml:space="preserve"> Time!FM$10</f>
        <v>160</v>
      </c>
      <c r="FN5" s="312">
        <f xml:space="preserve"> Time!FN$10</f>
        <v>161</v>
      </c>
      <c r="FO5" s="312">
        <f xml:space="preserve"> Time!FO$10</f>
        <v>162</v>
      </c>
      <c r="FP5" s="312">
        <f xml:space="preserve"> Time!FP$10</f>
        <v>163</v>
      </c>
      <c r="FQ5" s="312">
        <f xml:space="preserve"> Time!FQ$10</f>
        <v>164</v>
      </c>
      <c r="FR5" s="312">
        <f xml:space="preserve"> Time!FR$10</f>
        <v>165</v>
      </c>
      <c r="FS5" s="312">
        <f xml:space="preserve"> Time!FS$10</f>
        <v>166</v>
      </c>
      <c r="FT5" s="312">
        <f xml:space="preserve"> Time!FT$10</f>
        <v>167</v>
      </c>
      <c r="FU5" s="312">
        <f xml:space="preserve"> Time!FU$10</f>
        <v>168</v>
      </c>
      <c r="FV5" s="312">
        <f xml:space="preserve"> Time!FV$10</f>
        <v>169</v>
      </c>
      <c r="FW5" s="312">
        <f xml:space="preserve"> Time!FW$10</f>
        <v>170</v>
      </c>
      <c r="FX5" s="312">
        <f xml:space="preserve"> Time!FX$10</f>
        <v>171</v>
      </c>
      <c r="FY5" s="312">
        <f xml:space="preserve"> Time!FY$10</f>
        <v>172</v>
      </c>
      <c r="FZ5" s="312">
        <f xml:space="preserve"> Time!FZ$10</f>
        <v>173</v>
      </c>
      <c r="GA5" s="312">
        <f xml:space="preserve"> Time!GA$10</f>
        <v>174</v>
      </c>
      <c r="GB5" s="312">
        <f xml:space="preserve"> Time!GB$10</f>
        <v>175</v>
      </c>
      <c r="GC5" s="312">
        <f xml:space="preserve"> Time!GC$10</f>
        <v>176</v>
      </c>
      <c r="GD5" s="312">
        <f xml:space="preserve"> Time!GD$10</f>
        <v>177</v>
      </c>
      <c r="GE5" s="312">
        <f xml:space="preserve"> Time!GE$10</f>
        <v>178</v>
      </c>
      <c r="GF5" s="312">
        <f xml:space="preserve"> Time!GF$10</f>
        <v>179</v>
      </c>
      <c r="GG5" s="312">
        <f xml:space="preserve"> Time!GG$10</f>
        <v>180</v>
      </c>
      <c r="GH5" s="312">
        <f xml:space="preserve"> Time!GH$10</f>
        <v>181</v>
      </c>
      <c r="GI5" s="312">
        <f xml:space="preserve"> Time!GI$10</f>
        <v>182</v>
      </c>
      <c r="GJ5" s="312">
        <f xml:space="preserve"> Time!GJ$10</f>
        <v>183</v>
      </c>
      <c r="GK5" s="316"/>
      <c r="GL5" s="316"/>
      <c r="GM5" s="316"/>
      <c r="GN5" s="316"/>
      <c r="GO5" s="316"/>
      <c r="GP5" s="316"/>
      <c r="GQ5" s="316"/>
      <c r="GR5" s="316"/>
      <c r="GS5" s="316"/>
      <c r="GT5" s="316"/>
      <c r="GU5" s="316"/>
      <c r="GV5" s="316"/>
      <c r="GW5" s="316"/>
      <c r="GX5" s="316"/>
      <c r="GY5" s="316"/>
      <c r="GZ5" s="316"/>
      <c r="HA5" s="316"/>
      <c r="HB5" s="316"/>
      <c r="HC5" s="316"/>
      <c r="HD5" s="316"/>
      <c r="HE5" s="316"/>
      <c r="HF5" s="316"/>
      <c r="HG5" s="316"/>
      <c r="HH5" s="316"/>
      <c r="HI5" s="316"/>
      <c r="HJ5" s="316"/>
      <c r="HK5" s="316"/>
      <c r="HL5" s="316"/>
      <c r="HM5" s="316"/>
      <c r="HN5" s="316"/>
      <c r="HO5" s="316"/>
      <c r="HP5" s="316"/>
      <c r="HQ5" s="316"/>
      <c r="HR5" s="316"/>
      <c r="HS5" s="316"/>
      <c r="HT5" s="316"/>
      <c r="HU5" s="316"/>
      <c r="HV5" s="316"/>
      <c r="HW5" s="316"/>
      <c r="HX5" s="316"/>
      <c r="HY5" s="316"/>
      <c r="HZ5" s="316"/>
      <c r="IA5" s="316"/>
      <c r="IB5" s="316"/>
      <c r="IC5" s="316"/>
      <c r="ID5" s="316"/>
      <c r="IE5" s="316"/>
      <c r="IF5" s="316"/>
      <c r="IG5" s="316"/>
      <c r="IH5" s="316"/>
      <c r="II5" s="316"/>
      <c r="IJ5" s="316"/>
      <c r="IK5" s="316"/>
      <c r="IL5" s="316"/>
      <c r="IM5" s="316"/>
      <c r="IN5" s="316"/>
      <c r="IO5" s="316"/>
      <c r="IP5" s="316"/>
      <c r="IQ5" s="316"/>
      <c r="IR5" s="316"/>
      <c r="IS5" s="316"/>
      <c r="IT5" s="316"/>
      <c r="IU5" s="316"/>
      <c r="IV5" s="316"/>
      <c r="IW5" s="316"/>
      <c r="IX5" s="316"/>
      <c r="IY5" s="316"/>
      <c r="IZ5" s="316"/>
      <c r="JA5" s="316"/>
      <c r="JB5" s="316"/>
      <c r="JC5" s="316"/>
      <c r="JD5" s="316"/>
      <c r="JE5" s="316"/>
      <c r="JF5" s="316"/>
      <c r="JG5" s="316"/>
      <c r="JH5" s="316"/>
      <c r="JI5" s="316"/>
      <c r="JJ5" s="316"/>
      <c r="JK5" s="316"/>
      <c r="JL5" s="316"/>
      <c r="JM5" s="316"/>
      <c r="JN5" s="316"/>
      <c r="JO5" s="316"/>
      <c r="JP5" s="316"/>
      <c r="JQ5" s="316"/>
      <c r="JR5" s="316"/>
      <c r="JS5" s="316"/>
      <c r="JT5" s="316"/>
      <c r="JU5" s="316"/>
      <c r="JV5" s="316"/>
      <c r="JW5" s="316"/>
      <c r="JX5" s="316"/>
      <c r="JY5" s="316"/>
      <c r="JZ5" s="316"/>
      <c r="KA5" s="316"/>
      <c r="KB5" s="316"/>
      <c r="KC5" s="316"/>
      <c r="KD5" s="316"/>
      <c r="KE5" s="316"/>
      <c r="KF5" s="316"/>
      <c r="KG5" s="316"/>
      <c r="KH5" s="316"/>
      <c r="KI5" s="316"/>
      <c r="KJ5" s="316"/>
      <c r="KK5" s="316"/>
      <c r="KL5" s="316"/>
      <c r="KM5" s="316"/>
      <c r="KN5" s="316"/>
      <c r="KO5" s="316"/>
      <c r="KP5" s="316"/>
      <c r="KQ5" s="316"/>
      <c r="KR5" s="316"/>
      <c r="KS5" s="316"/>
      <c r="KT5" s="316"/>
      <c r="KU5" s="316"/>
      <c r="KV5" s="316"/>
      <c r="KW5" s="316"/>
      <c r="KX5" s="316"/>
      <c r="KY5" s="316"/>
      <c r="KZ5" s="316"/>
      <c r="LA5" s="316"/>
      <c r="LB5" s="316"/>
      <c r="LC5" s="316"/>
      <c r="LD5" s="316"/>
      <c r="LE5" s="316"/>
      <c r="LF5" s="316"/>
      <c r="LG5" s="316"/>
      <c r="LH5" s="316"/>
      <c r="LI5" s="316"/>
      <c r="LJ5" s="316"/>
      <c r="LK5" s="316"/>
      <c r="LL5" s="316"/>
      <c r="LM5" s="316"/>
      <c r="LN5" s="316"/>
      <c r="LO5" s="316"/>
      <c r="LP5" s="316"/>
      <c r="LQ5" s="316"/>
      <c r="LR5" s="316"/>
      <c r="LS5" s="316"/>
      <c r="LT5" s="316"/>
      <c r="LU5" s="316"/>
      <c r="LV5" s="316"/>
      <c r="LW5" s="316"/>
      <c r="LX5" s="316"/>
      <c r="LY5" s="316"/>
      <c r="LZ5" s="316"/>
      <c r="MA5" s="316"/>
      <c r="MB5" s="316"/>
      <c r="MC5" s="316"/>
      <c r="MD5" s="316"/>
      <c r="ME5" s="316"/>
      <c r="MF5" s="316"/>
      <c r="MG5" s="316"/>
      <c r="MH5" s="316"/>
      <c r="MI5" s="316"/>
      <c r="MJ5" s="316"/>
      <c r="MK5" s="316"/>
      <c r="ML5" s="316"/>
      <c r="MM5" s="316"/>
      <c r="MN5" s="316"/>
      <c r="MO5" s="316"/>
      <c r="MP5" s="316"/>
      <c r="MQ5" s="316"/>
      <c r="MR5" s="316"/>
      <c r="MS5" s="316"/>
      <c r="MT5" s="316"/>
      <c r="MU5" s="316"/>
      <c r="MV5" s="316"/>
      <c r="MW5" s="316"/>
      <c r="MX5" s="316"/>
      <c r="MY5" s="316"/>
      <c r="MZ5" s="316"/>
      <c r="NA5" s="316"/>
      <c r="NB5" s="316"/>
      <c r="NC5" s="316"/>
      <c r="ND5" s="316"/>
      <c r="NE5" s="316"/>
      <c r="NF5" s="316"/>
      <c r="NG5" s="316"/>
      <c r="NH5" s="316"/>
      <c r="NI5" s="316"/>
      <c r="NJ5" s="316"/>
      <c r="NK5" s="316"/>
      <c r="NL5" s="316"/>
      <c r="NM5" s="316"/>
      <c r="NN5" s="316"/>
      <c r="NO5" s="316"/>
      <c r="NP5" s="316"/>
      <c r="NQ5" s="316"/>
      <c r="NR5" s="316"/>
      <c r="NS5" s="316"/>
      <c r="NT5" s="316"/>
      <c r="NU5" s="316"/>
      <c r="NV5" s="316"/>
      <c r="NW5" s="316"/>
      <c r="NX5" s="316"/>
      <c r="NY5" s="316"/>
      <c r="NZ5" s="316"/>
      <c r="OA5" s="316"/>
      <c r="OB5" s="316"/>
      <c r="OC5" s="316"/>
      <c r="OD5" s="316"/>
      <c r="OE5" s="316"/>
      <c r="OF5" s="316"/>
      <c r="OG5" s="316"/>
      <c r="OH5" s="316"/>
      <c r="OI5" s="316"/>
      <c r="OJ5" s="316"/>
      <c r="OK5" s="316"/>
      <c r="OL5" s="316"/>
      <c r="OM5" s="316"/>
      <c r="ON5" s="316"/>
      <c r="OO5" s="316"/>
      <c r="OP5" s="316"/>
      <c r="OQ5" s="316"/>
      <c r="OR5" s="316"/>
      <c r="OS5" s="316"/>
      <c r="OT5" s="316"/>
      <c r="OU5" s="316"/>
      <c r="OV5" s="316"/>
      <c r="OW5" s="316"/>
      <c r="OX5" s="316"/>
      <c r="OY5" s="316"/>
      <c r="OZ5" s="316"/>
      <c r="PA5" s="316"/>
      <c r="PB5" s="316"/>
      <c r="PC5" s="316"/>
      <c r="PD5" s="316"/>
      <c r="PE5" s="316"/>
      <c r="PF5" s="316"/>
      <c r="PG5" s="316"/>
      <c r="PH5" s="316"/>
      <c r="PI5" s="316"/>
      <c r="PJ5" s="316"/>
      <c r="PK5" s="316"/>
      <c r="PL5" s="316"/>
      <c r="PM5" s="316"/>
      <c r="PN5" s="316"/>
      <c r="PO5" s="316"/>
      <c r="PP5" s="316"/>
      <c r="PQ5" s="316"/>
      <c r="PR5" s="316"/>
      <c r="PS5" s="316"/>
      <c r="PT5" s="316"/>
      <c r="PU5" s="316"/>
      <c r="PV5" s="316"/>
      <c r="PW5" s="316"/>
      <c r="PX5" s="316"/>
      <c r="PY5" s="316"/>
    </row>
    <row r="6" spans="1:441" x14ac:dyDescent="0.35">
      <c r="A6" s="277"/>
      <c r="D6" s="281"/>
      <c r="E6" s="312"/>
      <c r="F6" s="312"/>
      <c r="G6" s="312"/>
      <c r="H6" s="312"/>
      <c r="I6" s="312"/>
      <c r="J6" s="312"/>
      <c r="K6" s="312"/>
      <c r="L6" s="312"/>
      <c r="M6" s="312"/>
      <c r="N6" s="312"/>
      <c r="O6" s="312"/>
      <c r="P6" s="312"/>
      <c r="Q6" s="312"/>
      <c r="R6" s="312"/>
      <c r="S6" s="312"/>
      <c r="T6" s="312"/>
      <c r="U6" s="312"/>
      <c r="V6" s="312"/>
      <c r="W6" s="312"/>
      <c r="X6" s="312"/>
      <c r="Y6" s="312"/>
      <c r="Z6" s="312"/>
      <c r="AA6" s="312"/>
      <c r="AB6" s="312"/>
      <c r="AC6" s="312"/>
      <c r="AD6" s="312"/>
      <c r="AE6" s="312"/>
      <c r="AF6" s="312"/>
      <c r="AG6" s="312"/>
      <c r="AH6" s="312"/>
      <c r="AI6" s="312"/>
      <c r="AJ6" s="312"/>
      <c r="AK6" s="312"/>
      <c r="AL6" s="312"/>
      <c r="AM6" s="312"/>
      <c r="AN6" s="312"/>
      <c r="AO6" s="312"/>
      <c r="AP6" s="312"/>
      <c r="AQ6" s="312"/>
      <c r="AR6" s="312"/>
      <c r="AS6" s="312"/>
      <c r="AT6" s="312"/>
      <c r="AU6" s="312"/>
      <c r="AV6" s="312"/>
      <c r="AW6" s="312"/>
      <c r="AX6" s="312"/>
      <c r="AY6" s="312"/>
      <c r="AZ6" s="312"/>
      <c r="BA6" s="312"/>
      <c r="BB6" s="312"/>
      <c r="BC6" s="312"/>
      <c r="BD6" s="312"/>
      <c r="BE6" s="312"/>
      <c r="BF6" s="312"/>
      <c r="BG6" s="312"/>
      <c r="BH6" s="312"/>
      <c r="BI6" s="312"/>
      <c r="BJ6" s="312"/>
      <c r="BK6" s="312"/>
      <c r="BL6" s="312"/>
      <c r="BM6" s="312"/>
      <c r="BN6" s="312"/>
      <c r="BO6" s="312"/>
      <c r="BP6" s="312"/>
      <c r="BQ6" s="312"/>
      <c r="BR6" s="312"/>
      <c r="BS6" s="312"/>
      <c r="BT6" s="312"/>
      <c r="BU6" s="312"/>
      <c r="BV6" s="312"/>
      <c r="BW6" s="312"/>
      <c r="BX6" s="312"/>
      <c r="BY6" s="312"/>
      <c r="BZ6" s="312"/>
      <c r="CA6" s="312"/>
      <c r="CB6" s="312"/>
      <c r="CC6" s="312"/>
      <c r="CD6" s="312"/>
      <c r="CE6" s="312"/>
      <c r="CF6" s="312"/>
      <c r="CG6" s="312"/>
      <c r="CH6" s="312"/>
      <c r="CI6" s="312"/>
      <c r="CJ6" s="312"/>
      <c r="CK6" s="312"/>
      <c r="CL6" s="312"/>
      <c r="CM6" s="312"/>
      <c r="CN6" s="312"/>
      <c r="CO6" s="312"/>
      <c r="CP6" s="312"/>
      <c r="CQ6" s="312"/>
      <c r="CR6" s="312"/>
      <c r="CS6" s="312"/>
      <c r="CT6" s="312"/>
      <c r="CU6" s="312"/>
      <c r="CV6" s="312"/>
      <c r="CW6" s="312"/>
      <c r="CX6" s="312"/>
      <c r="CY6" s="312"/>
      <c r="CZ6" s="312"/>
      <c r="DA6" s="312"/>
      <c r="DB6" s="312"/>
      <c r="DC6" s="312"/>
      <c r="DD6" s="312"/>
      <c r="DE6" s="312"/>
      <c r="DF6" s="312"/>
      <c r="DG6" s="312"/>
      <c r="DH6" s="312"/>
      <c r="DI6" s="312"/>
      <c r="DJ6" s="312"/>
      <c r="DK6" s="312"/>
      <c r="DL6" s="312"/>
      <c r="DM6" s="312"/>
      <c r="DN6" s="312"/>
      <c r="DO6" s="312"/>
      <c r="DP6" s="312"/>
      <c r="DQ6" s="312"/>
      <c r="DR6" s="312"/>
      <c r="DS6" s="312"/>
      <c r="DT6" s="312"/>
      <c r="DU6" s="312"/>
      <c r="DV6" s="312"/>
      <c r="DW6" s="312"/>
      <c r="DX6" s="312"/>
      <c r="DY6" s="312"/>
      <c r="DZ6" s="312"/>
      <c r="EA6" s="312"/>
      <c r="EB6" s="312"/>
      <c r="EC6" s="312"/>
      <c r="ED6" s="312"/>
      <c r="EE6" s="312"/>
      <c r="EF6" s="312"/>
      <c r="EG6" s="312"/>
      <c r="EH6" s="312"/>
      <c r="EI6" s="312"/>
      <c r="EJ6" s="312"/>
      <c r="EK6" s="312"/>
      <c r="EL6" s="312"/>
      <c r="EM6" s="312"/>
      <c r="EN6" s="312"/>
      <c r="EO6" s="312"/>
      <c r="EP6" s="312"/>
      <c r="EQ6" s="312"/>
      <c r="ER6" s="312"/>
      <c r="ES6" s="312"/>
      <c r="ET6" s="312"/>
      <c r="EU6" s="312"/>
      <c r="EV6" s="312"/>
      <c r="EW6" s="312"/>
      <c r="EX6" s="312"/>
      <c r="EY6" s="312"/>
      <c r="EZ6" s="312"/>
      <c r="FA6" s="312"/>
      <c r="FB6" s="312"/>
      <c r="FC6" s="312"/>
      <c r="FD6" s="312"/>
      <c r="FE6" s="312"/>
      <c r="FF6" s="312"/>
      <c r="FG6" s="312"/>
      <c r="FH6" s="312"/>
      <c r="FI6" s="312"/>
      <c r="FJ6" s="312"/>
      <c r="FK6" s="312"/>
      <c r="FL6" s="312"/>
      <c r="FM6" s="312"/>
      <c r="FN6" s="312"/>
      <c r="FO6" s="312"/>
      <c r="FP6" s="312"/>
      <c r="FQ6" s="312"/>
      <c r="FR6" s="312"/>
      <c r="FS6" s="312"/>
      <c r="FT6" s="312"/>
      <c r="FU6" s="312"/>
      <c r="FV6" s="312"/>
      <c r="FW6" s="312"/>
      <c r="FX6" s="312"/>
      <c r="FY6" s="312"/>
      <c r="FZ6" s="312"/>
      <c r="GA6" s="312"/>
      <c r="GB6" s="312"/>
      <c r="GC6" s="312"/>
      <c r="GD6" s="312"/>
      <c r="GE6" s="312"/>
      <c r="GF6" s="312"/>
      <c r="GG6" s="312"/>
      <c r="GH6" s="312"/>
      <c r="GI6" s="312"/>
      <c r="GJ6" s="312"/>
      <c r="GK6" s="316"/>
      <c r="GL6" s="316"/>
      <c r="GM6" s="316"/>
      <c r="GN6" s="316"/>
      <c r="GO6" s="316"/>
      <c r="GP6" s="316"/>
      <c r="GQ6" s="316"/>
      <c r="GR6" s="316"/>
      <c r="GS6" s="316"/>
      <c r="GT6" s="316"/>
      <c r="GU6" s="316"/>
      <c r="GV6" s="316"/>
      <c r="GW6" s="316"/>
      <c r="GX6" s="316"/>
      <c r="GY6" s="316"/>
      <c r="GZ6" s="316"/>
      <c r="HA6" s="316"/>
      <c r="HB6" s="316"/>
      <c r="HC6" s="316"/>
      <c r="HD6" s="316"/>
      <c r="HE6" s="316"/>
      <c r="HF6" s="316"/>
      <c r="HG6" s="316"/>
      <c r="HH6" s="316"/>
      <c r="HI6" s="316"/>
      <c r="HJ6" s="316"/>
      <c r="HK6" s="316"/>
      <c r="HL6" s="316"/>
      <c r="HM6" s="316"/>
      <c r="HN6" s="316"/>
      <c r="HO6" s="316"/>
      <c r="HP6" s="316"/>
      <c r="HQ6" s="316"/>
      <c r="HR6" s="316"/>
      <c r="HS6" s="316"/>
      <c r="HT6" s="316"/>
      <c r="HU6" s="316"/>
      <c r="HV6" s="316"/>
      <c r="HW6" s="316"/>
      <c r="HX6" s="316"/>
      <c r="HY6" s="316"/>
      <c r="HZ6" s="316"/>
      <c r="IA6" s="316"/>
      <c r="IB6" s="316"/>
      <c r="IC6" s="316"/>
      <c r="ID6" s="316"/>
      <c r="IE6" s="316"/>
      <c r="IF6" s="316"/>
      <c r="IG6" s="316"/>
      <c r="IH6" s="316"/>
      <c r="II6" s="316"/>
      <c r="IJ6" s="316"/>
      <c r="IK6" s="316"/>
      <c r="IL6" s="316"/>
      <c r="IM6" s="316"/>
      <c r="IN6" s="316"/>
      <c r="IO6" s="316"/>
      <c r="IP6" s="316"/>
      <c r="IQ6" s="316"/>
      <c r="IR6" s="316"/>
      <c r="IS6" s="316"/>
      <c r="IT6" s="316"/>
      <c r="IU6" s="316"/>
      <c r="IV6" s="316"/>
      <c r="IW6" s="316"/>
      <c r="IX6" s="316"/>
      <c r="IY6" s="316"/>
      <c r="IZ6" s="316"/>
      <c r="JA6" s="316"/>
      <c r="JB6" s="316"/>
      <c r="JC6" s="316"/>
      <c r="JD6" s="316"/>
      <c r="JE6" s="316"/>
      <c r="JF6" s="316"/>
      <c r="JG6" s="316"/>
      <c r="JH6" s="316"/>
      <c r="JI6" s="316"/>
      <c r="JJ6" s="316"/>
      <c r="JK6" s="316"/>
      <c r="JL6" s="316"/>
      <c r="JM6" s="316"/>
      <c r="JN6" s="316"/>
      <c r="JO6" s="316"/>
      <c r="JP6" s="316"/>
      <c r="JQ6" s="316"/>
      <c r="JR6" s="316"/>
      <c r="JS6" s="316"/>
      <c r="JT6" s="316"/>
      <c r="JU6" s="316"/>
      <c r="JV6" s="316"/>
      <c r="JW6" s="316"/>
      <c r="JX6" s="316"/>
      <c r="JY6" s="316"/>
      <c r="JZ6" s="316"/>
      <c r="KA6" s="316"/>
      <c r="KB6" s="316"/>
      <c r="KC6" s="316"/>
      <c r="KD6" s="316"/>
      <c r="KE6" s="316"/>
      <c r="KF6" s="316"/>
      <c r="KG6" s="316"/>
      <c r="KH6" s="316"/>
      <c r="KI6" s="316"/>
      <c r="KJ6" s="316"/>
      <c r="KK6" s="316"/>
      <c r="KL6" s="316"/>
      <c r="KM6" s="316"/>
      <c r="KN6" s="316"/>
      <c r="KO6" s="316"/>
      <c r="KP6" s="316"/>
      <c r="KQ6" s="316"/>
      <c r="KR6" s="316"/>
      <c r="KS6" s="316"/>
      <c r="KT6" s="316"/>
      <c r="KU6" s="316"/>
      <c r="KV6" s="316"/>
      <c r="KW6" s="316"/>
      <c r="KX6" s="316"/>
      <c r="KY6" s="316"/>
      <c r="KZ6" s="316"/>
      <c r="LA6" s="316"/>
      <c r="LB6" s="316"/>
      <c r="LC6" s="316"/>
      <c r="LD6" s="316"/>
      <c r="LE6" s="316"/>
      <c r="LF6" s="316"/>
      <c r="LG6" s="316"/>
      <c r="LH6" s="316"/>
      <c r="LI6" s="316"/>
      <c r="LJ6" s="316"/>
      <c r="LK6" s="316"/>
      <c r="LL6" s="316"/>
      <c r="LM6" s="316"/>
      <c r="LN6" s="316"/>
      <c r="LO6" s="316"/>
      <c r="LP6" s="316"/>
      <c r="LQ6" s="316"/>
      <c r="LR6" s="316"/>
      <c r="LS6" s="316"/>
      <c r="LT6" s="316"/>
      <c r="LU6" s="316"/>
      <c r="LV6" s="316"/>
      <c r="LW6" s="316"/>
      <c r="LX6" s="316"/>
      <c r="LY6" s="316"/>
      <c r="LZ6" s="316"/>
      <c r="MA6" s="316"/>
      <c r="MB6" s="316"/>
      <c r="MC6" s="316"/>
      <c r="MD6" s="316"/>
      <c r="ME6" s="316"/>
      <c r="MF6" s="316"/>
      <c r="MG6" s="316"/>
      <c r="MH6" s="316"/>
      <c r="MI6" s="316"/>
      <c r="MJ6" s="316"/>
      <c r="MK6" s="316"/>
      <c r="ML6" s="316"/>
      <c r="MM6" s="316"/>
      <c r="MN6" s="316"/>
      <c r="MO6" s="316"/>
      <c r="MP6" s="316"/>
      <c r="MQ6" s="316"/>
      <c r="MR6" s="316"/>
      <c r="MS6" s="316"/>
      <c r="MT6" s="316"/>
      <c r="MU6" s="316"/>
      <c r="MV6" s="316"/>
      <c r="MW6" s="316"/>
      <c r="MX6" s="316"/>
      <c r="MY6" s="316"/>
      <c r="MZ6" s="316"/>
      <c r="NA6" s="316"/>
      <c r="NB6" s="316"/>
      <c r="NC6" s="316"/>
      <c r="ND6" s="316"/>
      <c r="NE6" s="316"/>
      <c r="NF6" s="316"/>
      <c r="NG6" s="316"/>
      <c r="NH6" s="316"/>
      <c r="NI6" s="316"/>
      <c r="NJ6" s="316"/>
      <c r="NK6" s="316"/>
      <c r="NL6" s="316"/>
      <c r="NM6" s="316"/>
      <c r="NN6" s="316"/>
      <c r="NO6" s="316"/>
      <c r="NP6" s="316"/>
      <c r="NQ6" s="316"/>
      <c r="NR6" s="316"/>
      <c r="NS6" s="316"/>
      <c r="NT6" s="316"/>
      <c r="NU6" s="316"/>
      <c r="NV6" s="316"/>
      <c r="NW6" s="316"/>
      <c r="NX6" s="316"/>
      <c r="NY6" s="316"/>
      <c r="NZ6" s="316"/>
      <c r="OA6" s="316"/>
      <c r="OB6" s="316"/>
      <c r="OC6" s="316"/>
      <c r="OD6" s="316"/>
      <c r="OE6" s="316"/>
      <c r="OF6" s="316"/>
      <c r="OG6" s="316"/>
      <c r="OH6" s="316"/>
      <c r="OI6" s="316"/>
      <c r="OJ6" s="316"/>
      <c r="OK6" s="316"/>
      <c r="OL6" s="316"/>
      <c r="OM6" s="316"/>
      <c r="ON6" s="316"/>
      <c r="OO6" s="316"/>
      <c r="OP6" s="316"/>
      <c r="OQ6" s="316"/>
      <c r="OR6" s="316"/>
      <c r="OS6" s="316"/>
      <c r="OT6" s="316"/>
      <c r="OU6" s="316"/>
      <c r="OV6" s="316"/>
      <c r="OW6" s="316"/>
      <c r="OX6" s="316"/>
      <c r="OY6" s="316"/>
      <c r="OZ6" s="316"/>
      <c r="PA6" s="316"/>
      <c r="PB6" s="316"/>
      <c r="PC6" s="316"/>
      <c r="PD6" s="316"/>
      <c r="PE6" s="316"/>
      <c r="PF6" s="316"/>
      <c r="PG6" s="316"/>
      <c r="PH6" s="316"/>
      <c r="PI6" s="316"/>
      <c r="PJ6" s="316"/>
      <c r="PK6" s="316"/>
      <c r="PL6" s="316"/>
      <c r="PM6" s="316"/>
      <c r="PN6" s="316"/>
      <c r="PO6" s="316"/>
      <c r="PP6" s="316"/>
      <c r="PQ6" s="316"/>
      <c r="PR6" s="316"/>
      <c r="PS6" s="316"/>
      <c r="PT6" s="316"/>
      <c r="PU6" s="316"/>
      <c r="PV6" s="316"/>
      <c r="PW6" s="316"/>
      <c r="PX6" s="316"/>
      <c r="PY6" s="316"/>
    </row>
    <row r="7" spans="1:441" x14ac:dyDescent="0.35">
      <c r="A7" s="277" t="s">
        <v>50</v>
      </c>
      <c r="D7" s="281"/>
      <c r="E7" s="312"/>
      <c r="F7" s="312"/>
      <c r="G7" s="312"/>
      <c r="H7" s="312"/>
      <c r="I7" s="312"/>
      <c r="J7" s="312"/>
      <c r="K7" s="312"/>
      <c r="L7" s="312"/>
      <c r="M7" s="312"/>
      <c r="N7" s="312"/>
      <c r="O7" s="312"/>
      <c r="P7" s="312"/>
      <c r="Q7" s="312"/>
      <c r="R7" s="312"/>
      <c r="S7" s="312"/>
      <c r="T7" s="312"/>
      <c r="U7" s="312"/>
      <c r="V7" s="312"/>
      <c r="W7" s="312"/>
      <c r="X7" s="312"/>
      <c r="Y7" s="312"/>
      <c r="Z7" s="312"/>
      <c r="AA7" s="312"/>
      <c r="AB7" s="312"/>
      <c r="AC7" s="312"/>
      <c r="AD7" s="312"/>
      <c r="AE7" s="312"/>
      <c r="AF7" s="312"/>
      <c r="AG7" s="312"/>
      <c r="AH7" s="312"/>
      <c r="AI7" s="312"/>
      <c r="AJ7" s="312"/>
      <c r="AK7" s="312"/>
      <c r="AL7" s="312"/>
      <c r="AM7" s="312"/>
      <c r="AN7" s="312"/>
      <c r="AO7" s="312"/>
      <c r="AP7" s="312"/>
      <c r="AQ7" s="312"/>
      <c r="AR7" s="312"/>
      <c r="AS7" s="312"/>
      <c r="AT7" s="312"/>
      <c r="AU7" s="312"/>
      <c r="AV7" s="312"/>
      <c r="AW7" s="312"/>
      <c r="AX7" s="312"/>
      <c r="AY7" s="312"/>
      <c r="AZ7" s="312"/>
      <c r="BA7" s="312"/>
      <c r="BB7" s="312"/>
      <c r="BC7" s="312"/>
      <c r="BD7" s="312"/>
      <c r="BE7" s="312"/>
      <c r="BF7" s="312"/>
      <c r="BG7" s="312"/>
      <c r="BH7" s="312"/>
      <c r="BI7" s="312"/>
      <c r="BJ7" s="312"/>
      <c r="BK7" s="312"/>
      <c r="BL7" s="312"/>
      <c r="BM7" s="312"/>
      <c r="BN7" s="312"/>
      <c r="BO7" s="312"/>
      <c r="BP7" s="312"/>
      <c r="BQ7" s="312"/>
      <c r="BR7" s="312"/>
      <c r="BS7" s="312"/>
      <c r="BT7" s="312"/>
      <c r="BU7" s="312"/>
      <c r="BV7" s="312"/>
      <c r="BW7" s="312"/>
      <c r="BX7" s="312"/>
      <c r="BY7" s="312"/>
      <c r="BZ7" s="312"/>
      <c r="CA7" s="312"/>
      <c r="CB7" s="312"/>
      <c r="CC7" s="312"/>
      <c r="CD7" s="312"/>
      <c r="CE7" s="312"/>
      <c r="CF7" s="312"/>
      <c r="CG7" s="312"/>
      <c r="CH7" s="312"/>
      <c r="CI7" s="312"/>
      <c r="CJ7" s="312"/>
      <c r="CK7" s="312"/>
      <c r="CL7" s="312"/>
      <c r="CM7" s="312"/>
      <c r="CN7" s="312"/>
      <c r="CO7" s="312"/>
      <c r="CP7" s="312"/>
      <c r="CQ7" s="312"/>
      <c r="CR7" s="312"/>
      <c r="CS7" s="312"/>
      <c r="CT7" s="312"/>
      <c r="CU7" s="312"/>
      <c r="CV7" s="312"/>
      <c r="CW7" s="312"/>
      <c r="CX7" s="312"/>
      <c r="CY7" s="312"/>
      <c r="CZ7" s="312"/>
      <c r="DA7" s="312"/>
      <c r="DB7" s="312"/>
      <c r="DC7" s="312"/>
      <c r="DD7" s="312"/>
      <c r="DE7" s="312"/>
      <c r="DF7" s="312"/>
      <c r="DG7" s="312"/>
      <c r="DH7" s="312"/>
      <c r="DI7" s="312"/>
      <c r="DJ7" s="312"/>
      <c r="DK7" s="312"/>
      <c r="DL7" s="312"/>
      <c r="DM7" s="312"/>
      <c r="DN7" s="312"/>
      <c r="DO7" s="312"/>
      <c r="DP7" s="312"/>
      <c r="DQ7" s="312"/>
      <c r="DR7" s="312"/>
      <c r="DS7" s="312"/>
      <c r="DT7" s="312"/>
      <c r="DU7" s="312"/>
      <c r="DV7" s="312"/>
      <c r="DW7" s="312"/>
      <c r="DX7" s="312"/>
      <c r="DY7" s="312"/>
      <c r="DZ7" s="312"/>
      <c r="EA7" s="312"/>
      <c r="EB7" s="312"/>
      <c r="EC7" s="312"/>
      <c r="ED7" s="312"/>
      <c r="EE7" s="312"/>
      <c r="EF7" s="312"/>
      <c r="EG7" s="312"/>
      <c r="EH7" s="312"/>
      <c r="EI7" s="312"/>
      <c r="EJ7" s="312"/>
      <c r="EK7" s="312"/>
      <c r="EL7" s="312"/>
      <c r="EM7" s="312"/>
      <c r="EN7" s="312"/>
      <c r="EO7" s="312"/>
      <c r="EP7" s="312"/>
      <c r="EQ7" s="312"/>
      <c r="ER7" s="312"/>
      <c r="ES7" s="312"/>
      <c r="ET7" s="312"/>
      <c r="EU7" s="312"/>
      <c r="EV7" s="312"/>
      <c r="EW7" s="312"/>
      <c r="EX7" s="312"/>
      <c r="EY7" s="312"/>
      <c r="EZ7" s="312"/>
      <c r="FA7" s="312"/>
      <c r="FB7" s="312"/>
      <c r="FC7" s="312"/>
      <c r="FD7" s="312"/>
      <c r="FE7" s="312"/>
      <c r="FF7" s="312"/>
      <c r="FG7" s="312"/>
      <c r="FH7" s="312"/>
      <c r="FI7" s="312"/>
      <c r="FJ7" s="312"/>
      <c r="FK7" s="312"/>
      <c r="FL7" s="312"/>
      <c r="FM7" s="312"/>
      <c r="FN7" s="312"/>
      <c r="FO7" s="312"/>
      <c r="FP7" s="312"/>
      <c r="FQ7" s="312"/>
      <c r="FR7" s="312"/>
      <c r="FS7" s="312"/>
      <c r="FT7" s="312"/>
      <c r="FU7" s="312"/>
      <c r="FV7" s="312"/>
      <c r="FW7" s="312"/>
      <c r="FX7" s="312"/>
      <c r="FY7" s="312"/>
      <c r="FZ7" s="312"/>
      <c r="GA7" s="312"/>
      <c r="GB7" s="312"/>
      <c r="GC7" s="312"/>
      <c r="GD7" s="312"/>
      <c r="GE7" s="312"/>
      <c r="GF7" s="312"/>
      <c r="GG7" s="312"/>
      <c r="GH7" s="312"/>
      <c r="GI7" s="312"/>
      <c r="GJ7" s="312"/>
      <c r="GK7" s="316"/>
      <c r="GL7" s="316"/>
      <c r="GM7" s="316"/>
      <c r="GN7" s="316"/>
      <c r="GO7" s="316"/>
      <c r="GP7" s="316"/>
      <c r="GQ7" s="316"/>
      <c r="GR7" s="316"/>
      <c r="GS7" s="316"/>
      <c r="GT7" s="316"/>
      <c r="GU7" s="316"/>
      <c r="GV7" s="316"/>
      <c r="GW7" s="316"/>
      <c r="GX7" s="316"/>
      <c r="GY7" s="316"/>
      <c r="GZ7" s="316"/>
      <c r="HA7" s="316"/>
      <c r="HB7" s="316"/>
      <c r="HC7" s="316"/>
      <c r="HD7" s="316"/>
      <c r="HE7" s="316"/>
      <c r="HF7" s="316"/>
      <c r="HG7" s="316"/>
      <c r="HH7" s="316"/>
      <c r="HI7" s="316"/>
      <c r="HJ7" s="316"/>
      <c r="HK7" s="316"/>
      <c r="HL7" s="316"/>
      <c r="HM7" s="316"/>
      <c r="HN7" s="316"/>
      <c r="HO7" s="316"/>
      <c r="HP7" s="316"/>
      <c r="HQ7" s="316"/>
      <c r="HR7" s="316"/>
      <c r="HS7" s="316"/>
      <c r="HT7" s="316"/>
      <c r="HU7" s="316"/>
      <c r="HV7" s="316"/>
      <c r="HW7" s="316"/>
      <c r="HX7" s="316"/>
      <c r="HY7" s="316"/>
      <c r="HZ7" s="316"/>
      <c r="IA7" s="316"/>
      <c r="IB7" s="316"/>
      <c r="IC7" s="316"/>
      <c r="ID7" s="316"/>
      <c r="IE7" s="316"/>
      <c r="IF7" s="316"/>
      <c r="IG7" s="316"/>
      <c r="IH7" s="316"/>
      <c r="II7" s="316"/>
      <c r="IJ7" s="316"/>
      <c r="IK7" s="316"/>
      <c r="IL7" s="316"/>
      <c r="IM7" s="316"/>
      <c r="IN7" s="316"/>
      <c r="IO7" s="316"/>
      <c r="IP7" s="316"/>
      <c r="IQ7" s="316"/>
      <c r="IR7" s="316"/>
      <c r="IS7" s="316"/>
      <c r="IT7" s="316"/>
      <c r="IU7" s="316"/>
      <c r="IV7" s="316"/>
      <c r="IW7" s="316"/>
      <c r="IX7" s="316"/>
      <c r="IY7" s="316"/>
      <c r="IZ7" s="316"/>
      <c r="JA7" s="316"/>
      <c r="JB7" s="316"/>
      <c r="JC7" s="316"/>
      <c r="JD7" s="316"/>
      <c r="JE7" s="316"/>
      <c r="JF7" s="316"/>
      <c r="JG7" s="316"/>
      <c r="JH7" s="316"/>
      <c r="JI7" s="316"/>
      <c r="JJ7" s="316"/>
      <c r="JK7" s="316"/>
      <c r="JL7" s="316"/>
      <c r="JM7" s="316"/>
      <c r="JN7" s="316"/>
      <c r="JO7" s="316"/>
      <c r="JP7" s="316"/>
      <c r="JQ7" s="316"/>
      <c r="JR7" s="316"/>
      <c r="JS7" s="316"/>
      <c r="JT7" s="316"/>
      <c r="JU7" s="316"/>
      <c r="JV7" s="316"/>
      <c r="JW7" s="316"/>
      <c r="JX7" s="316"/>
      <c r="JY7" s="316"/>
      <c r="JZ7" s="316"/>
      <c r="KA7" s="316"/>
      <c r="KB7" s="316"/>
      <c r="KC7" s="316"/>
      <c r="KD7" s="316"/>
      <c r="KE7" s="316"/>
      <c r="KF7" s="316"/>
      <c r="KG7" s="316"/>
      <c r="KH7" s="316"/>
      <c r="KI7" s="316"/>
      <c r="KJ7" s="316"/>
      <c r="KK7" s="316"/>
      <c r="KL7" s="316"/>
      <c r="KM7" s="316"/>
      <c r="KN7" s="316"/>
      <c r="KO7" s="316"/>
      <c r="KP7" s="316"/>
      <c r="KQ7" s="316"/>
      <c r="KR7" s="316"/>
      <c r="KS7" s="316"/>
      <c r="KT7" s="316"/>
      <c r="KU7" s="316"/>
      <c r="KV7" s="316"/>
      <c r="KW7" s="316"/>
      <c r="KX7" s="316"/>
      <c r="KY7" s="316"/>
      <c r="KZ7" s="316"/>
      <c r="LA7" s="316"/>
      <c r="LB7" s="316"/>
      <c r="LC7" s="316"/>
      <c r="LD7" s="316"/>
      <c r="LE7" s="316"/>
      <c r="LF7" s="316"/>
      <c r="LG7" s="316"/>
      <c r="LH7" s="316"/>
      <c r="LI7" s="316"/>
      <c r="LJ7" s="316"/>
      <c r="LK7" s="316"/>
      <c r="LL7" s="316"/>
      <c r="LM7" s="316"/>
      <c r="LN7" s="316"/>
      <c r="LO7" s="316"/>
      <c r="LP7" s="316"/>
      <c r="LQ7" s="316"/>
      <c r="LR7" s="316"/>
      <c r="LS7" s="316"/>
      <c r="LT7" s="316"/>
      <c r="LU7" s="316"/>
      <c r="LV7" s="316"/>
      <c r="LW7" s="316"/>
      <c r="LX7" s="316"/>
      <c r="LY7" s="316"/>
      <c r="LZ7" s="316"/>
      <c r="MA7" s="316"/>
      <c r="MB7" s="316"/>
      <c r="MC7" s="316"/>
      <c r="MD7" s="316"/>
      <c r="ME7" s="316"/>
      <c r="MF7" s="316"/>
      <c r="MG7" s="316"/>
      <c r="MH7" s="316"/>
      <c r="MI7" s="316"/>
      <c r="MJ7" s="316"/>
      <c r="MK7" s="316"/>
      <c r="ML7" s="316"/>
      <c r="MM7" s="316"/>
      <c r="MN7" s="316"/>
      <c r="MO7" s="316"/>
      <c r="MP7" s="316"/>
      <c r="MQ7" s="316"/>
      <c r="MR7" s="316"/>
      <c r="MS7" s="316"/>
      <c r="MT7" s="316"/>
      <c r="MU7" s="316"/>
      <c r="MV7" s="316"/>
      <c r="MW7" s="316"/>
      <c r="MX7" s="316"/>
      <c r="MY7" s="316"/>
      <c r="MZ7" s="316"/>
      <c r="NA7" s="316"/>
      <c r="NB7" s="316"/>
      <c r="NC7" s="316"/>
      <c r="ND7" s="316"/>
      <c r="NE7" s="316"/>
      <c r="NF7" s="316"/>
      <c r="NG7" s="316"/>
      <c r="NH7" s="316"/>
      <c r="NI7" s="316"/>
      <c r="NJ7" s="316"/>
      <c r="NK7" s="316"/>
      <c r="NL7" s="316"/>
      <c r="NM7" s="316"/>
      <c r="NN7" s="316"/>
      <c r="NO7" s="316"/>
      <c r="NP7" s="316"/>
      <c r="NQ7" s="316"/>
      <c r="NR7" s="316"/>
      <c r="NS7" s="316"/>
      <c r="NT7" s="316"/>
      <c r="NU7" s="316"/>
      <c r="NV7" s="316"/>
      <c r="NW7" s="316"/>
      <c r="NX7" s="316"/>
      <c r="NY7" s="316"/>
      <c r="NZ7" s="316"/>
      <c r="OA7" s="316"/>
      <c r="OB7" s="316"/>
      <c r="OC7" s="316"/>
      <c r="OD7" s="316"/>
      <c r="OE7" s="316"/>
      <c r="OF7" s="316"/>
      <c r="OG7" s="316"/>
      <c r="OH7" s="316"/>
      <c r="OI7" s="316"/>
      <c r="OJ7" s="316"/>
      <c r="OK7" s="316"/>
      <c r="OL7" s="316"/>
      <c r="OM7" s="316"/>
      <c r="ON7" s="316"/>
      <c r="OO7" s="316"/>
      <c r="OP7" s="316"/>
      <c r="OQ7" s="316"/>
      <c r="OR7" s="316"/>
      <c r="OS7" s="316"/>
      <c r="OT7" s="316"/>
      <c r="OU7" s="316"/>
      <c r="OV7" s="316"/>
      <c r="OW7" s="316"/>
      <c r="OX7" s="316"/>
      <c r="OY7" s="316"/>
      <c r="OZ7" s="316"/>
      <c r="PA7" s="316"/>
      <c r="PB7" s="316"/>
      <c r="PC7" s="316"/>
      <c r="PD7" s="316"/>
      <c r="PE7" s="316"/>
      <c r="PF7" s="316"/>
      <c r="PG7" s="316"/>
      <c r="PH7" s="316"/>
      <c r="PI7" s="316"/>
      <c r="PJ7" s="316"/>
      <c r="PK7" s="316"/>
      <c r="PL7" s="316"/>
      <c r="PM7" s="316"/>
      <c r="PN7" s="316"/>
      <c r="PO7" s="316"/>
      <c r="PP7" s="316"/>
      <c r="PQ7" s="316"/>
      <c r="PR7" s="316"/>
      <c r="PS7" s="316"/>
      <c r="PT7" s="316"/>
      <c r="PU7" s="316"/>
      <c r="PV7" s="316"/>
      <c r="PW7" s="316"/>
      <c r="PX7" s="316"/>
      <c r="PY7" s="316"/>
    </row>
    <row r="8" spans="1:441" outlineLevel="1" x14ac:dyDescent="0.35">
      <c r="A8" s="277"/>
      <c r="D8" s="281"/>
      <c r="E8" s="312"/>
      <c r="F8" s="312"/>
      <c r="G8" s="312"/>
      <c r="H8" s="312"/>
      <c r="I8" s="312"/>
      <c r="J8" s="312"/>
      <c r="K8" s="312"/>
      <c r="L8" s="312"/>
      <c r="M8" s="312"/>
      <c r="N8" s="312"/>
      <c r="O8" s="312"/>
      <c r="P8" s="312"/>
      <c r="Q8" s="312"/>
      <c r="R8" s="312"/>
      <c r="S8" s="312"/>
      <c r="T8" s="312"/>
      <c r="U8" s="312"/>
      <c r="V8" s="312"/>
      <c r="W8" s="312"/>
      <c r="X8" s="312"/>
      <c r="Y8" s="312"/>
      <c r="Z8" s="312"/>
      <c r="AA8" s="312"/>
      <c r="AB8" s="312"/>
      <c r="AC8" s="312"/>
      <c r="AD8" s="312"/>
      <c r="AE8" s="312"/>
      <c r="AF8" s="312"/>
      <c r="AG8" s="312"/>
      <c r="AH8" s="312"/>
      <c r="AI8" s="312"/>
      <c r="AJ8" s="312"/>
      <c r="AK8" s="312"/>
      <c r="AL8" s="312"/>
      <c r="AM8" s="312"/>
      <c r="AN8" s="312"/>
      <c r="AO8" s="312"/>
      <c r="AP8" s="312"/>
      <c r="AQ8" s="312"/>
      <c r="AR8" s="312"/>
      <c r="AS8" s="312"/>
      <c r="AT8" s="312"/>
      <c r="AU8" s="312"/>
      <c r="AV8" s="312"/>
      <c r="AW8" s="312"/>
      <c r="AX8" s="312"/>
      <c r="AY8" s="312"/>
      <c r="AZ8" s="312"/>
      <c r="BA8" s="312"/>
      <c r="BB8" s="312"/>
      <c r="BC8" s="312"/>
      <c r="BD8" s="312"/>
      <c r="BE8" s="312"/>
      <c r="BF8" s="312"/>
      <c r="BG8" s="312"/>
      <c r="BH8" s="312"/>
      <c r="BI8" s="312"/>
      <c r="BJ8" s="312"/>
      <c r="BK8" s="312"/>
      <c r="BL8" s="312"/>
      <c r="BM8" s="312"/>
      <c r="BN8" s="312"/>
      <c r="BO8" s="312"/>
      <c r="BP8" s="312"/>
      <c r="BQ8" s="312"/>
      <c r="BR8" s="312"/>
      <c r="BS8" s="312"/>
      <c r="BT8" s="312"/>
      <c r="BU8" s="312"/>
      <c r="BV8" s="312"/>
      <c r="BW8" s="312"/>
      <c r="BX8" s="312"/>
      <c r="BY8" s="312"/>
      <c r="BZ8" s="312"/>
      <c r="CA8" s="312"/>
      <c r="CB8" s="312"/>
      <c r="CC8" s="312"/>
      <c r="CD8" s="312"/>
      <c r="CE8" s="312"/>
      <c r="CF8" s="312"/>
      <c r="CG8" s="312"/>
      <c r="CH8" s="312"/>
      <c r="CI8" s="312"/>
      <c r="CJ8" s="312"/>
      <c r="CK8" s="312"/>
      <c r="CL8" s="312"/>
      <c r="CM8" s="312"/>
      <c r="CN8" s="312"/>
      <c r="CO8" s="312"/>
      <c r="CP8" s="312"/>
      <c r="CQ8" s="312"/>
      <c r="CR8" s="312"/>
      <c r="CS8" s="312"/>
      <c r="CT8" s="312"/>
      <c r="CU8" s="312"/>
      <c r="CV8" s="312"/>
      <c r="CW8" s="312"/>
      <c r="CX8" s="312"/>
      <c r="CY8" s="312"/>
      <c r="CZ8" s="312"/>
      <c r="DA8" s="312"/>
      <c r="DB8" s="312"/>
      <c r="DC8" s="312"/>
      <c r="DD8" s="312"/>
      <c r="DE8" s="312"/>
      <c r="DF8" s="312"/>
      <c r="DG8" s="312"/>
      <c r="DH8" s="312"/>
      <c r="DI8" s="312"/>
      <c r="DJ8" s="312"/>
      <c r="DK8" s="312"/>
      <c r="DL8" s="312"/>
      <c r="DM8" s="312"/>
      <c r="DN8" s="312"/>
      <c r="DO8" s="312"/>
      <c r="DP8" s="312"/>
      <c r="DQ8" s="312"/>
      <c r="DR8" s="312"/>
      <c r="DS8" s="312"/>
      <c r="DT8" s="312"/>
      <c r="DU8" s="312"/>
      <c r="DV8" s="312"/>
      <c r="DW8" s="312"/>
      <c r="DX8" s="312"/>
      <c r="DY8" s="312"/>
      <c r="DZ8" s="312"/>
      <c r="EA8" s="312"/>
      <c r="EB8" s="312"/>
      <c r="EC8" s="312"/>
      <c r="ED8" s="312"/>
      <c r="EE8" s="312"/>
      <c r="EF8" s="312"/>
      <c r="EG8" s="312"/>
      <c r="EH8" s="312"/>
      <c r="EI8" s="312"/>
      <c r="EJ8" s="312"/>
      <c r="EK8" s="312"/>
      <c r="EL8" s="312"/>
      <c r="EM8" s="312"/>
      <c r="EN8" s="312"/>
      <c r="EO8" s="312"/>
      <c r="EP8" s="312"/>
      <c r="EQ8" s="312"/>
      <c r="ER8" s="312"/>
      <c r="ES8" s="312"/>
      <c r="ET8" s="312"/>
      <c r="EU8" s="312"/>
      <c r="EV8" s="312"/>
      <c r="EW8" s="312"/>
      <c r="EX8" s="312"/>
      <c r="EY8" s="312"/>
      <c r="EZ8" s="312"/>
      <c r="FA8" s="312"/>
      <c r="FB8" s="312"/>
      <c r="FC8" s="312"/>
      <c r="FD8" s="312"/>
      <c r="FE8" s="312"/>
      <c r="FF8" s="312"/>
      <c r="FG8" s="312"/>
      <c r="FH8" s="312"/>
      <c r="FI8" s="312"/>
      <c r="FJ8" s="312"/>
      <c r="FK8" s="312"/>
      <c r="FL8" s="312"/>
      <c r="FM8" s="312"/>
      <c r="FN8" s="312"/>
      <c r="FO8" s="312"/>
      <c r="FP8" s="312"/>
      <c r="FQ8" s="312"/>
      <c r="FR8" s="312"/>
      <c r="FS8" s="312"/>
      <c r="FT8" s="312"/>
      <c r="FU8" s="312"/>
      <c r="FV8" s="312"/>
      <c r="FW8" s="312"/>
      <c r="FX8" s="312"/>
      <c r="FY8" s="312"/>
      <c r="FZ8" s="312"/>
      <c r="GA8" s="312"/>
      <c r="GB8" s="312"/>
      <c r="GC8" s="312"/>
      <c r="GD8" s="312"/>
      <c r="GE8" s="312"/>
      <c r="GF8" s="312"/>
      <c r="GG8" s="312"/>
      <c r="GH8" s="312"/>
      <c r="GI8" s="312"/>
      <c r="GJ8" s="312"/>
      <c r="GK8" s="316"/>
      <c r="GL8" s="316"/>
      <c r="GM8" s="316"/>
      <c r="GN8" s="316"/>
      <c r="GO8" s="316"/>
      <c r="GP8" s="316"/>
      <c r="GQ8" s="316"/>
      <c r="GR8" s="316"/>
      <c r="GS8" s="316"/>
      <c r="GT8" s="316"/>
      <c r="GU8" s="316"/>
      <c r="GV8" s="316"/>
      <c r="GW8" s="316"/>
      <c r="GX8" s="316"/>
      <c r="GY8" s="316"/>
      <c r="GZ8" s="316"/>
      <c r="HA8" s="316"/>
      <c r="HB8" s="316"/>
      <c r="HC8" s="316"/>
      <c r="HD8" s="316"/>
      <c r="HE8" s="316"/>
      <c r="HF8" s="316"/>
      <c r="HG8" s="316"/>
      <c r="HH8" s="316"/>
      <c r="HI8" s="316"/>
      <c r="HJ8" s="316"/>
      <c r="HK8" s="316"/>
      <c r="HL8" s="316"/>
      <c r="HM8" s="316"/>
      <c r="HN8" s="316"/>
      <c r="HO8" s="316"/>
      <c r="HP8" s="316"/>
      <c r="HQ8" s="316"/>
      <c r="HR8" s="316"/>
      <c r="HS8" s="316"/>
      <c r="HT8" s="316"/>
      <c r="HU8" s="316"/>
      <c r="HV8" s="316"/>
      <c r="HW8" s="316"/>
      <c r="HX8" s="316"/>
      <c r="HY8" s="316"/>
      <c r="HZ8" s="316"/>
      <c r="IA8" s="316"/>
      <c r="IB8" s="316"/>
      <c r="IC8" s="316"/>
      <c r="ID8" s="316"/>
      <c r="IE8" s="316"/>
      <c r="IF8" s="316"/>
      <c r="IG8" s="316"/>
      <c r="IH8" s="316"/>
      <c r="II8" s="316"/>
      <c r="IJ8" s="316"/>
      <c r="IK8" s="316"/>
      <c r="IL8" s="316"/>
      <c r="IM8" s="316"/>
      <c r="IN8" s="316"/>
      <c r="IO8" s="316"/>
      <c r="IP8" s="316"/>
      <c r="IQ8" s="316"/>
      <c r="IR8" s="316"/>
      <c r="IS8" s="316"/>
      <c r="IT8" s="316"/>
      <c r="IU8" s="316"/>
      <c r="IV8" s="316"/>
      <c r="IW8" s="316"/>
      <c r="IX8" s="316"/>
      <c r="IY8" s="316"/>
      <c r="IZ8" s="316"/>
      <c r="JA8" s="316"/>
      <c r="JB8" s="316"/>
      <c r="JC8" s="316"/>
      <c r="JD8" s="316"/>
      <c r="JE8" s="316"/>
      <c r="JF8" s="316"/>
      <c r="JG8" s="316"/>
      <c r="JH8" s="316"/>
      <c r="JI8" s="316"/>
      <c r="JJ8" s="316"/>
      <c r="JK8" s="316"/>
      <c r="JL8" s="316"/>
      <c r="JM8" s="316"/>
      <c r="JN8" s="316"/>
      <c r="JO8" s="316"/>
      <c r="JP8" s="316"/>
      <c r="JQ8" s="316"/>
      <c r="JR8" s="316"/>
      <c r="JS8" s="316"/>
      <c r="JT8" s="316"/>
      <c r="JU8" s="316"/>
      <c r="JV8" s="316"/>
      <c r="JW8" s="316"/>
      <c r="JX8" s="316"/>
      <c r="JY8" s="316"/>
      <c r="JZ8" s="316"/>
      <c r="KA8" s="316"/>
      <c r="KB8" s="316"/>
      <c r="KC8" s="316"/>
      <c r="KD8" s="316"/>
      <c r="KE8" s="316"/>
      <c r="KF8" s="316"/>
      <c r="KG8" s="316"/>
      <c r="KH8" s="316"/>
      <c r="KI8" s="316"/>
      <c r="KJ8" s="316"/>
      <c r="KK8" s="316"/>
      <c r="KL8" s="316"/>
      <c r="KM8" s="316"/>
      <c r="KN8" s="316"/>
      <c r="KO8" s="316"/>
      <c r="KP8" s="316"/>
      <c r="KQ8" s="316"/>
      <c r="KR8" s="316"/>
      <c r="KS8" s="316"/>
      <c r="KT8" s="316"/>
      <c r="KU8" s="316"/>
      <c r="KV8" s="316"/>
      <c r="KW8" s="316"/>
      <c r="KX8" s="316"/>
      <c r="KY8" s="316"/>
      <c r="KZ8" s="316"/>
      <c r="LA8" s="316"/>
      <c r="LB8" s="316"/>
      <c r="LC8" s="316"/>
      <c r="LD8" s="316"/>
      <c r="LE8" s="316"/>
      <c r="LF8" s="316"/>
      <c r="LG8" s="316"/>
      <c r="LH8" s="316"/>
      <c r="LI8" s="316"/>
      <c r="LJ8" s="316"/>
      <c r="LK8" s="316"/>
      <c r="LL8" s="316"/>
      <c r="LM8" s="316"/>
      <c r="LN8" s="316"/>
      <c r="LO8" s="316"/>
      <c r="LP8" s="316"/>
      <c r="LQ8" s="316"/>
      <c r="LR8" s="316"/>
      <c r="LS8" s="316"/>
      <c r="LT8" s="316"/>
      <c r="LU8" s="316"/>
      <c r="LV8" s="316"/>
      <c r="LW8" s="316"/>
      <c r="LX8" s="316"/>
      <c r="LY8" s="316"/>
      <c r="LZ8" s="316"/>
      <c r="MA8" s="316"/>
      <c r="MB8" s="316"/>
      <c r="MC8" s="316"/>
      <c r="MD8" s="316"/>
      <c r="ME8" s="316"/>
      <c r="MF8" s="316"/>
      <c r="MG8" s="316"/>
      <c r="MH8" s="316"/>
      <c r="MI8" s="316"/>
      <c r="MJ8" s="316"/>
      <c r="MK8" s="316"/>
      <c r="ML8" s="316"/>
      <c r="MM8" s="316"/>
      <c r="MN8" s="316"/>
      <c r="MO8" s="316"/>
      <c r="MP8" s="316"/>
      <c r="MQ8" s="316"/>
      <c r="MR8" s="316"/>
      <c r="MS8" s="316"/>
      <c r="MT8" s="316"/>
      <c r="MU8" s="316"/>
      <c r="MV8" s="316"/>
      <c r="MW8" s="316"/>
      <c r="MX8" s="316"/>
      <c r="MY8" s="316"/>
      <c r="MZ8" s="316"/>
      <c r="NA8" s="316"/>
      <c r="NB8" s="316"/>
      <c r="NC8" s="316"/>
      <c r="ND8" s="316"/>
      <c r="NE8" s="316"/>
      <c r="NF8" s="316"/>
      <c r="NG8" s="316"/>
      <c r="NH8" s="316"/>
      <c r="NI8" s="316"/>
      <c r="NJ8" s="316"/>
      <c r="NK8" s="316"/>
      <c r="NL8" s="316"/>
      <c r="NM8" s="316"/>
      <c r="NN8" s="316"/>
      <c r="NO8" s="316"/>
      <c r="NP8" s="316"/>
      <c r="NQ8" s="316"/>
      <c r="NR8" s="316"/>
      <c r="NS8" s="316"/>
      <c r="NT8" s="316"/>
      <c r="NU8" s="316"/>
      <c r="NV8" s="316"/>
      <c r="NW8" s="316"/>
      <c r="NX8" s="316"/>
      <c r="NY8" s="316"/>
      <c r="NZ8" s="316"/>
      <c r="OA8" s="316"/>
      <c r="OB8" s="316"/>
      <c r="OC8" s="316"/>
      <c r="OD8" s="316"/>
      <c r="OE8" s="316"/>
      <c r="OF8" s="316"/>
      <c r="OG8" s="316"/>
      <c r="OH8" s="316"/>
      <c r="OI8" s="316"/>
      <c r="OJ8" s="316"/>
      <c r="OK8" s="316"/>
      <c r="OL8" s="316"/>
      <c r="OM8" s="316"/>
      <c r="ON8" s="316"/>
      <c r="OO8" s="316"/>
      <c r="OP8" s="316"/>
      <c r="OQ8" s="316"/>
      <c r="OR8" s="316"/>
      <c r="OS8" s="316"/>
      <c r="OT8" s="316"/>
      <c r="OU8" s="316"/>
      <c r="OV8" s="316"/>
      <c r="OW8" s="316"/>
      <c r="OX8" s="316"/>
      <c r="OY8" s="316"/>
      <c r="OZ8" s="316"/>
      <c r="PA8" s="316"/>
      <c r="PB8" s="316"/>
      <c r="PC8" s="316"/>
      <c r="PD8" s="316"/>
      <c r="PE8" s="316"/>
      <c r="PF8" s="316"/>
      <c r="PG8" s="316"/>
      <c r="PH8" s="316"/>
      <c r="PI8" s="316"/>
      <c r="PJ8" s="316"/>
      <c r="PK8" s="316"/>
      <c r="PL8" s="316"/>
      <c r="PM8" s="316"/>
      <c r="PN8" s="316"/>
      <c r="PO8" s="316"/>
      <c r="PP8" s="316"/>
      <c r="PQ8" s="316"/>
      <c r="PR8" s="316"/>
      <c r="PS8" s="316"/>
      <c r="PT8" s="316"/>
      <c r="PU8" s="316"/>
      <c r="PV8" s="316"/>
      <c r="PW8" s="316"/>
      <c r="PX8" s="316"/>
      <c r="PY8" s="316"/>
    </row>
    <row r="9" spans="1:441" s="316" customFormat="1" outlineLevel="1" x14ac:dyDescent="0.35">
      <c r="A9" s="277"/>
      <c r="B9" s="277"/>
      <c r="C9" s="278"/>
      <c r="D9" s="281"/>
      <c r="E9" s="368" t="str">
        <f xml:space="preserve"> Ops!E$34</f>
        <v>Electricity generation revenue</v>
      </c>
      <c r="F9" s="368">
        <f xml:space="preserve"> Ops!F$34</f>
        <v>0</v>
      </c>
      <c r="G9" s="368" t="str">
        <f xml:space="preserve"> Ops!G$34</f>
        <v>$ 000s</v>
      </c>
      <c r="H9" s="368">
        <f xml:space="preserve"> Ops!H$34</f>
        <v>363981.48524418083</v>
      </c>
      <c r="I9" s="368">
        <f xml:space="preserve"> Ops!I$34</f>
        <v>0</v>
      </c>
      <c r="J9" s="368">
        <f xml:space="preserve"> Ops!J$34</f>
        <v>0</v>
      </c>
      <c r="K9" s="368">
        <f xml:space="preserve"> Ops!K$34</f>
        <v>0</v>
      </c>
      <c r="L9" s="368">
        <f xml:space="preserve"> Ops!L$34</f>
        <v>0</v>
      </c>
      <c r="M9" s="368">
        <f xml:space="preserve"> Ops!M$34</f>
        <v>5097.5925000000016</v>
      </c>
      <c r="N9" s="368">
        <f xml:space="preserve"> Ops!N$34</f>
        <v>5561.0100000000011</v>
      </c>
      <c r="O9" s="368">
        <f xml:space="preserve"> Ops!O$34</f>
        <v>2394.3237499999991</v>
      </c>
      <c r="P9" s="368">
        <f xml:space="preserve"> Ops!P$34</f>
        <v>2394.3237500000005</v>
      </c>
      <c r="Q9" s="368">
        <f xml:space="preserve"> Ops!Q$34</f>
        <v>5072.2313432835836</v>
      </c>
      <c r="R9" s="368">
        <f xml:space="preserve"> Ops!R$34</f>
        <v>5533.3432835820904</v>
      </c>
      <c r="S9" s="368">
        <f xml:space="preserve"> Ops!S$34</f>
        <v>2382.4116915422883</v>
      </c>
      <c r="T9" s="368">
        <f xml:space="preserve"> Ops!T$34</f>
        <v>2382.4116915422892</v>
      </c>
      <c r="U9" s="368">
        <f xml:space="preserve"> Ops!U$34</f>
        <v>5046.9963614762037</v>
      </c>
      <c r="V9" s="368">
        <f xml:space="preserve"> Ops!V$34</f>
        <v>5505.8142125194945</v>
      </c>
      <c r="W9" s="368">
        <f xml:space="preserve"> Ops!W$34</f>
        <v>2370.5588970570034</v>
      </c>
      <c r="X9" s="368">
        <f xml:space="preserve"> Ops!X$34</f>
        <v>2370.5588970570047</v>
      </c>
      <c r="Y9" s="368">
        <f xml:space="preserve"> Ops!Y$34</f>
        <v>5021.886926841993</v>
      </c>
      <c r="Z9" s="368">
        <f xml:space="preserve"> Ops!Z$34</f>
        <v>5478.4221020094483</v>
      </c>
      <c r="AA9" s="368">
        <f xml:space="preserve"> Ops!AA$34</f>
        <v>2358.7650716985108</v>
      </c>
      <c r="AB9" s="368">
        <f xml:space="preserve"> Ops!AB$34</f>
        <v>2358.7650716985122</v>
      </c>
      <c r="AC9" s="368">
        <f xml:space="preserve"> Ops!AC$34</f>
        <v>4996.9024147681548</v>
      </c>
      <c r="AD9" s="368">
        <f xml:space="preserve"> Ops!AD$34</f>
        <v>5451.1662706561683</v>
      </c>
      <c r="AE9" s="368">
        <f xml:space="preserve"> Ops!AE$34</f>
        <v>2347.0299220880711</v>
      </c>
      <c r="AF9" s="368">
        <f xml:space="preserve"> Ops!AF$34</f>
        <v>2347.0299220880725</v>
      </c>
      <c r="AG9" s="368">
        <f xml:space="preserve"> Ops!AG$34</f>
        <v>4972.0422037494091</v>
      </c>
      <c r="AH9" s="368">
        <f xml:space="preserve"> Ops!AH$34</f>
        <v>5424.0460404538999</v>
      </c>
      <c r="AI9" s="368">
        <f xml:space="preserve"> Ops!AI$34</f>
        <v>2335.3531563065385</v>
      </c>
      <c r="AJ9" s="368">
        <f xml:space="preserve"> Ops!AJ$34</f>
        <v>2335.3531563065403</v>
      </c>
      <c r="AK9" s="368">
        <f xml:space="preserve"> Ops!AK$34</f>
        <v>4947.3056753725468</v>
      </c>
      <c r="AL9" s="368">
        <f xml:space="preserve"> Ops!AL$34</f>
        <v>5397.0607367700504</v>
      </c>
      <c r="AM9" s="368">
        <f xml:space="preserve"> Ops!AM$34</f>
        <v>2323.734483887104</v>
      </c>
      <c r="AN9" s="368">
        <f xml:space="preserve"> Ops!AN$34</f>
        <v>2323.7344838871054</v>
      </c>
      <c r="AO9" s="368">
        <f xml:space="preserve"> Ops!AO$34</f>
        <v>4922.6922143010415</v>
      </c>
      <c r="AP9" s="368">
        <f xml:space="preserve"> Ops!AP$34</f>
        <v>5370.2096883284084</v>
      </c>
      <c r="AQ9" s="368">
        <f xml:space="preserve"> Ops!AQ$34</f>
        <v>2312.1736158080635</v>
      </c>
      <c r="AR9" s="368">
        <f xml:space="preserve"> Ops!AR$34</f>
        <v>2312.1736158080648</v>
      </c>
      <c r="AS9" s="368">
        <f xml:space="preserve"> Ops!AS$34</f>
        <v>4898.201208259743</v>
      </c>
      <c r="AT9" s="368">
        <f xml:space="preserve"> Ops!AT$34</f>
        <v>5343.492227192447</v>
      </c>
      <c r="AU9" s="368">
        <f xml:space="preserve"> Ops!AU$34</f>
        <v>2300.6702644856359</v>
      </c>
      <c r="AV9" s="368">
        <f xml:space="preserve"> Ops!AV$34</f>
        <v>2300.6702644856368</v>
      </c>
      <c r="AW9" s="368">
        <f xml:space="preserve"> Ops!AW$34</f>
        <v>4873.8320480196462</v>
      </c>
      <c r="AX9" s="368">
        <f xml:space="preserve"> Ops!AX$34</f>
        <v>5316.9076887487045</v>
      </c>
      <c r="AY9" s="368">
        <f xml:space="preserve"> Ops!AY$34</f>
        <v>2289.2241437668017</v>
      </c>
      <c r="AZ9" s="368">
        <f xml:space="preserve"> Ops!AZ$34</f>
        <v>2289.2241437668035</v>
      </c>
      <c r="BA9" s="368">
        <f xml:space="preserve"> Ops!BA$34</f>
        <v>4849.5841273827327</v>
      </c>
      <c r="BB9" s="368">
        <f xml:space="preserve"> Ops!BB$34</f>
        <v>5290.4554116902536</v>
      </c>
      <c r="BC9" s="368">
        <f xml:space="preserve"> Ops!BC$34</f>
        <v>2277.8349689221909</v>
      </c>
      <c r="BD9" s="368">
        <f xml:space="preserve"> Ops!BD$34</f>
        <v>2277.8349689221923</v>
      </c>
      <c r="BE9" s="368">
        <f xml:space="preserve"> Ops!BE$34</f>
        <v>4825.4568431668977</v>
      </c>
      <c r="BF9" s="368">
        <f xml:space="preserve"> Ops!BF$34</f>
        <v>5264.1347380002535</v>
      </c>
      <c r="BG9" s="368">
        <f xml:space="preserve"> Ops!BG$34</f>
        <v>2266.5024566389961</v>
      </c>
      <c r="BH9" s="368">
        <f xml:space="preserve"> Ops!BH$34</f>
        <v>2266.5024566389975</v>
      </c>
      <c r="BI9" s="368">
        <f xml:space="preserve"> Ops!BI$34</f>
        <v>4801.4495951909457</v>
      </c>
      <c r="BJ9" s="368">
        <f xml:space="preserve"> Ops!BJ$34</f>
        <v>5237.9450129355773</v>
      </c>
      <c r="BK9" s="368">
        <f xml:space="preserve"> Ops!BK$34</f>
        <v>2255.2263250139276</v>
      </c>
      <c r="BL9" s="368">
        <f xml:space="preserve"> Ops!BL$34</f>
        <v>2255.226325013929</v>
      </c>
      <c r="BM9" s="368">
        <f xml:space="preserve"> Ops!BM$34</f>
        <v>4777.5617862596473</v>
      </c>
      <c r="BN9" s="368">
        <f xml:space="preserve"> Ops!BN$34</f>
        <v>5211.8855850105238</v>
      </c>
      <c r="BO9" s="368">
        <f xml:space="preserve"> Ops!BO$34</f>
        <v>2244.006293546197</v>
      </c>
      <c r="BP9" s="368">
        <f xml:space="preserve"> Ops!BP$34</f>
        <v>2244.0062935461979</v>
      </c>
      <c r="BQ9" s="368">
        <f xml:space="preserve"> Ops!BQ$34</f>
        <v>4753.7928221489037</v>
      </c>
      <c r="BR9" s="368">
        <f xml:space="preserve"> Ops!BR$34</f>
        <v>5185.9558059806222</v>
      </c>
      <c r="BS9" s="368">
        <f xml:space="preserve"> Ops!BS$34</f>
        <v>2232.8420831305448</v>
      </c>
      <c r="BT9" s="368">
        <f xml:space="preserve"> Ops!BT$34</f>
        <v>2232.8420831305461</v>
      </c>
      <c r="BU9" s="368">
        <f xml:space="preserve"> Ops!BU$34</f>
        <v>4730.1421115909498</v>
      </c>
      <c r="BV9" s="368">
        <f xml:space="preserve"> Ops!BV$34</f>
        <v>5160.1550308264914</v>
      </c>
      <c r="BW9" s="368">
        <f xml:space="preserve"> Ops!BW$34</f>
        <v>2221.7334160502937</v>
      </c>
      <c r="BX9" s="368">
        <f xml:space="preserve"> Ops!BX$34</f>
        <v>2221.7334160502951</v>
      </c>
      <c r="BY9" s="368">
        <f xml:space="preserve"> Ops!BY$34</f>
        <v>4706.6090662596525</v>
      </c>
      <c r="BZ9" s="368">
        <f xml:space="preserve"> Ops!BZ$34</f>
        <v>5134.4826177378018</v>
      </c>
      <c r="CA9" s="368">
        <f xml:space="preserve"> Ops!CA$34</f>
        <v>2210.6800159704417</v>
      </c>
      <c r="CB9" s="368">
        <f xml:space="preserve"> Ops!CB$34</f>
        <v>2210.680015970443</v>
      </c>
      <c r="CC9" s="368">
        <f xml:space="preserve"> Ops!CC$34</f>
        <v>4683.1931007558733</v>
      </c>
      <c r="CD9" s="368">
        <f xml:space="preserve"> Ops!CD$34</f>
        <v>5108.9379280973171</v>
      </c>
      <c r="CE9" s="368">
        <f xml:space="preserve"> Ops!CE$34</f>
        <v>2199.6816079307878</v>
      </c>
      <c r="CF9" s="368">
        <f xml:space="preserve"> Ops!CF$34</f>
        <v>2199.6816079307887</v>
      </c>
      <c r="CG9" s="368">
        <f xml:space="preserve"> Ops!CG$34</f>
        <v>4659.8936325929117</v>
      </c>
      <c r="CH9" s="368">
        <f xml:space="preserve"> Ops!CH$34</f>
        <v>5083.5203264649936</v>
      </c>
      <c r="CI9" s="368">
        <f xml:space="preserve"> Ops!CI$34</f>
        <v>2188.7379183390931</v>
      </c>
      <c r="CJ9" s="368">
        <f xml:space="preserve"> Ops!CJ$34</f>
        <v>2188.737918339094</v>
      </c>
      <c r="CK9" s="368">
        <f xml:space="preserve"> Ops!CK$34</f>
        <v>4636.7100821820013</v>
      </c>
      <c r="CL9" s="368">
        <f xml:space="preserve"> Ops!CL$34</f>
        <v>5058.2291805621826</v>
      </c>
      <c r="CM9" s="368">
        <f xml:space="preserve"> Ops!CM$34</f>
        <v>2177.848674964272</v>
      </c>
      <c r="CN9" s="368">
        <f xml:space="preserve"> Ops!CN$34</f>
        <v>2177.8486749642734</v>
      </c>
      <c r="CO9" s="368">
        <f xml:space="preserve"> Ops!CO$34</f>
        <v>4613.6418728179115</v>
      </c>
      <c r="CP9" s="368">
        <f xml:space="preserve"> Ops!CP$34</f>
        <v>5033.0638612559032</v>
      </c>
      <c r="CQ9" s="368">
        <f xml:space="preserve"> Ops!CQ$34</f>
        <v>2167.0136069296241</v>
      </c>
      <c r="CR9" s="368">
        <f xml:space="preserve"> Ops!CR$34</f>
        <v>2167.0136069296254</v>
      </c>
      <c r="CS9" s="368">
        <f xml:space="preserve"> Ops!CS$34</f>
        <v>4590.6884306645907</v>
      </c>
      <c r="CT9" s="368">
        <f xml:space="preserve"> Ops!CT$34</f>
        <v>5008.0237425431878</v>
      </c>
      <c r="CU9" s="368">
        <f xml:space="preserve"> Ops!CU$34</f>
        <v>2156.2324447060937</v>
      </c>
      <c r="CV9" s="368">
        <f xml:space="preserve"> Ops!CV$34</f>
        <v>2156.2324447060955</v>
      </c>
      <c r="CW9" s="368">
        <f xml:space="preserve"> Ops!CW$34</f>
        <v>4567.8491847408859</v>
      </c>
      <c r="CX9" s="368">
        <f xml:space="preserve"> Ops!CX$34</f>
        <v>4983.1082015355123</v>
      </c>
      <c r="CY9" s="368">
        <f xml:space="preserve"> Ops!CY$34</f>
        <v>2145.5049201055663</v>
      </c>
      <c r="CZ9" s="368">
        <f xml:space="preserve"> Ops!CZ$34</f>
        <v>2145.5049201055676</v>
      </c>
      <c r="DA9" s="368">
        <f xml:space="preserve"> Ops!DA$34</f>
        <v>4545.1235669063553</v>
      </c>
      <c r="DB9" s="368">
        <f xml:space="preserve"> Ops!DB$34</f>
        <v>4958.3166184432957</v>
      </c>
      <c r="DC9" s="368">
        <f xml:space="preserve"> Ops!DC$34</f>
        <v>2134.8307662741959</v>
      </c>
      <c r="DD9" s="368">
        <f xml:space="preserve"> Ops!DD$34</f>
        <v>2134.8307662741972</v>
      </c>
      <c r="DE9" s="368">
        <f xml:space="preserve"> Ops!DE$34</f>
        <v>4522.5110118471193</v>
      </c>
      <c r="DF9" s="368">
        <f xml:space="preserve"> Ops!DF$34</f>
        <v>4933.6483765604935</v>
      </c>
      <c r="DG9" s="368">
        <f xml:space="preserve"> Ops!DG$34</f>
        <v>2124.2097176857669</v>
      </c>
      <c r="DH9" s="368">
        <f xml:space="preserve"> Ops!DH$34</f>
        <v>2124.2097176857683</v>
      </c>
      <c r="DI9" s="368">
        <f xml:space="preserve"> Ops!DI$34</f>
        <v>0</v>
      </c>
      <c r="DJ9" s="368">
        <f xml:space="preserve"> Ops!DJ$34</f>
        <v>0</v>
      </c>
      <c r="DK9" s="368">
        <f xml:space="preserve"> Ops!DK$34</f>
        <v>0</v>
      </c>
      <c r="DL9" s="368">
        <f xml:space="preserve"> Ops!DL$34</f>
        <v>0</v>
      </c>
      <c r="DM9" s="368">
        <f xml:space="preserve"> Ops!DM$34</f>
        <v>0</v>
      </c>
      <c r="DN9" s="368">
        <f xml:space="preserve"> Ops!DN$34</f>
        <v>0</v>
      </c>
      <c r="DO9" s="368">
        <f xml:space="preserve"> Ops!DO$34</f>
        <v>0</v>
      </c>
      <c r="DP9" s="368">
        <f xml:space="preserve"> Ops!DP$34</f>
        <v>0</v>
      </c>
      <c r="DQ9" s="368">
        <f xml:space="preserve"> Ops!DQ$34</f>
        <v>0</v>
      </c>
      <c r="DR9" s="368">
        <f xml:space="preserve"> Ops!DR$34</f>
        <v>0</v>
      </c>
      <c r="DS9" s="368">
        <f xml:space="preserve"> Ops!DS$34</f>
        <v>0</v>
      </c>
      <c r="DT9" s="368">
        <f xml:space="preserve"> Ops!DT$34</f>
        <v>0</v>
      </c>
      <c r="DU9" s="368">
        <f xml:space="preserve"> Ops!DU$34</f>
        <v>0</v>
      </c>
      <c r="DV9" s="368">
        <f xml:space="preserve"> Ops!DV$34</f>
        <v>0</v>
      </c>
      <c r="DW9" s="368">
        <f xml:space="preserve"> Ops!DW$34</f>
        <v>0</v>
      </c>
      <c r="DX9" s="368">
        <f xml:space="preserve"> Ops!DX$34</f>
        <v>0</v>
      </c>
      <c r="DY9" s="368">
        <f xml:space="preserve"> Ops!DY$34</f>
        <v>0</v>
      </c>
      <c r="DZ9" s="368">
        <f xml:space="preserve"> Ops!DZ$34</f>
        <v>0</v>
      </c>
      <c r="EA9" s="368">
        <f xml:space="preserve"> Ops!EA$34</f>
        <v>0</v>
      </c>
      <c r="EB9" s="368">
        <f xml:space="preserve"> Ops!EB$34</f>
        <v>0</v>
      </c>
      <c r="EC9" s="368">
        <f xml:space="preserve"> Ops!EC$34</f>
        <v>0</v>
      </c>
      <c r="ED9" s="368">
        <f xml:space="preserve"> Ops!ED$34</f>
        <v>0</v>
      </c>
      <c r="EE9" s="368">
        <f xml:space="preserve"> Ops!EE$34</f>
        <v>0</v>
      </c>
      <c r="EF9" s="368">
        <f xml:space="preserve"> Ops!EF$34</f>
        <v>0</v>
      </c>
      <c r="EG9" s="368">
        <f xml:space="preserve"> Ops!EG$34</f>
        <v>0</v>
      </c>
      <c r="EH9" s="368">
        <f xml:space="preserve"> Ops!EH$34</f>
        <v>0</v>
      </c>
      <c r="EI9" s="368">
        <f xml:space="preserve"> Ops!EI$34</f>
        <v>0</v>
      </c>
      <c r="EJ9" s="368">
        <f xml:space="preserve"> Ops!EJ$34</f>
        <v>0</v>
      </c>
      <c r="EK9" s="368">
        <f xml:space="preserve"> Ops!EK$34</f>
        <v>0</v>
      </c>
      <c r="EL9" s="368">
        <f xml:space="preserve"> Ops!EL$34</f>
        <v>0</v>
      </c>
      <c r="EM9" s="368">
        <f xml:space="preserve"> Ops!EM$34</f>
        <v>0</v>
      </c>
      <c r="EN9" s="368">
        <f xml:space="preserve"> Ops!EN$34</f>
        <v>0</v>
      </c>
      <c r="EO9" s="368">
        <f xml:space="preserve"> Ops!EO$34</f>
        <v>0</v>
      </c>
      <c r="EP9" s="368">
        <f xml:space="preserve"> Ops!EP$34</f>
        <v>0</v>
      </c>
      <c r="EQ9" s="368">
        <f xml:space="preserve"> Ops!EQ$34</f>
        <v>0</v>
      </c>
      <c r="ER9" s="368">
        <f xml:space="preserve"> Ops!ER$34</f>
        <v>0</v>
      </c>
      <c r="ES9" s="368">
        <f xml:space="preserve"> Ops!ES$34</f>
        <v>0</v>
      </c>
      <c r="ET9" s="368">
        <f xml:space="preserve"> Ops!ET$34</f>
        <v>0</v>
      </c>
      <c r="EU9" s="368">
        <f xml:space="preserve"> Ops!EU$34</f>
        <v>0</v>
      </c>
      <c r="EV9" s="368">
        <f xml:space="preserve"> Ops!EV$34</f>
        <v>0</v>
      </c>
      <c r="EW9" s="368">
        <f xml:space="preserve"> Ops!EW$34</f>
        <v>0</v>
      </c>
      <c r="EX9" s="368">
        <f xml:space="preserve"> Ops!EX$34</f>
        <v>0</v>
      </c>
      <c r="EY9" s="368">
        <f xml:space="preserve"> Ops!EY$34</f>
        <v>0</v>
      </c>
      <c r="EZ9" s="368">
        <f xml:space="preserve"> Ops!EZ$34</f>
        <v>0</v>
      </c>
      <c r="FA9" s="368">
        <f xml:space="preserve"> Ops!FA$34</f>
        <v>0</v>
      </c>
      <c r="FB9" s="368">
        <f xml:space="preserve"> Ops!FB$34</f>
        <v>0</v>
      </c>
      <c r="FC9" s="368">
        <f xml:space="preserve"> Ops!FC$34</f>
        <v>0</v>
      </c>
      <c r="FD9" s="368">
        <f xml:space="preserve"> Ops!FD$34</f>
        <v>0</v>
      </c>
      <c r="FE9" s="368">
        <f xml:space="preserve"> Ops!FE$34</f>
        <v>0</v>
      </c>
      <c r="FF9" s="368">
        <f xml:space="preserve"> Ops!FF$34</f>
        <v>0</v>
      </c>
      <c r="FG9" s="368">
        <f xml:space="preserve"> Ops!FG$34</f>
        <v>0</v>
      </c>
      <c r="FH9" s="368">
        <f xml:space="preserve"> Ops!FH$34</f>
        <v>0</v>
      </c>
      <c r="FI9" s="368">
        <f xml:space="preserve"> Ops!FI$34</f>
        <v>0</v>
      </c>
      <c r="FJ9" s="368">
        <f xml:space="preserve"> Ops!FJ$34</f>
        <v>0</v>
      </c>
      <c r="FK9" s="368">
        <f xml:space="preserve"> Ops!FK$34</f>
        <v>0</v>
      </c>
      <c r="FL9" s="368">
        <f xml:space="preserve"> Ops!FL$34</f>
        <v>0</v>
      </c>
      <c r="FM9" s="368">
        <f xml:space="preserve"> Ops!FM$34</f>
        <v>0</v>
      </c>
      <c r="FN9" s="368">
        <f xml:space="preserve"> Ops!FN$34</f>
        <v>0</v>
      </c>
      <c r="FO9" s="368">
        <f xml:space="preserve"> Ops!FO$34</f>
        <v>0</v>
      </c>
      <c r="FP9" s="368">
        <f xml:space="preserve"> Ops!FP$34</f>
        <v>0</v>
      </c>
      <c r="FQ9" s="368">
        <f xml:space="preserve"> Ops!FQ$34</f>
        <v>0</v>
      </c>
      <c r="FR9" s="368">
        <f xml:space="preserve"> Ops!FR$34</f>
        <v>0</v>
      </c>
      <c r="FS9" s="368">
        <f xml:space="preserve"> Ops!FS$34</f>
        <v>0</v>
      </c>
      <c r="FT9" s="368">
        <f xml:space="preserve"> Ops!FT$34</f>
        <v>0</v>
      </c>
      <c r="FU9" s="368">
        <f xml:space="preserve"> Ops!FU$34</f>
        <v>0</v>
      </c>
      <c r="FV9" s="368">
        <f xml:space="preserve"> Ops!FV$34</f>
        <v>0</v>
      </c>
      <c r="FW9" s="368">
        <f xml:space="preserve"> Ops!FW$34</f>
        <v>0</v>
      </c>
      <c r="FX9" s="368">
        <f xml:space="preserve"> Ops!FX$34</f>
        <v>0</v>
      </c>
      <c r="FY9" s="368">
        <f xml:space="preserve"> Ops!FY$34</f>
        <v>0</v>
      </c>
      <c r="FZ9" s="368">
        <f xml:space="preserve"> Ops!FZ$34</f>
        <v>0</v>
      </c>
      <c r="GA9" s="368">
        <f xml:space="preserve"> Ops!GA$34</f>
        <v>0</v>
      </c>
      <c r="GB9" s="368">
        <f xml:space="preserve"> Ops!GB$34</f>
        <v>0</v>
      </c>
      <c r="GC9" s="368">
        <f xml:space="preserve"> Ops!GC$34</f>
        <v>0</v>
      </c>
      <c r="GD9" s="368">
        <f xml:space="preserve"> Ops!GD$34</f>
        <v>0</v>
      </c>
      <c r="GE9" s="368">
        <f xml:space="preserve"> Ops!GE$34</f>
        <v>0</v>
      </c>
      <c r="GF9" s="368">
        <f xml:space="preserve"> Ops!GF$34</f>
        <v>0</v>
      </c>
      <c r="GG9" s="368">
        <f xml:space="preserve"> Ops!GG$34</f>
        <v>0</v>
      </c>
      <c r="GH9" s="368">
        <f xml:space="preserve"> Ops!GH$34</f>
        <v>0</v>
      </c>
      <c r="GI9" s="368">
        <f xml:space="preserve"> Ops!GI$34</f>
        <v>0</v>
      </c>
      <c r="GJ9" s="368">
        <f xml:space="preserve"> Ops!GJ$34</f>
        <v>0</v>
      </c>
    </row>
    <row r="10" spans="1:441" s="316" customFormat="1" outlineLevel="1" x14ac:dyDescent="0.35">
      <c r="A10" s="277"/>
      <c r="B10" s="277"/>
      <c r="C10" s="278"/>
      <c r="D10" s="281"/>
      <c r="E10" s="368" t="str">
        <f xml:space="preserve"> Ops!E$43</f>
        <v>O&amp;M expense</v>
      </c>
      <c r="F10" s="368">
        <f xml:space="preserve"> Ops!F$43</f>
        <v>0</v>
      </c>
      <c r="G10" s="368" t="str">
        <f xml:space="preserve"> Ops!G$43</f>
        <v>$ 000s</v>
      </c>
      <c r="H10" s="368">
        <f xml:space="preserve"> Ops!H$43</f>
        <v>-68079.957080028704</v>
      </c>
      <c r="I10" s="368">
        <f xml:space="preserve"> Ops!I$43</f>
        <v>0</v>
      </c>
      <c r="J10" s="368">
        <f xml:space="preserve"> Ops!J$43</f>
        <v>0</v>
      </c>
      <c r="K10" s="368">
        <f xml:space="preserve"> Ops!K$43</f>
        <v>0</v>
      </c>
      <c r="L10" s="368">
        <f xml:space="preserve"> Ops!L$43</f>
        <v>0</v>
      </c>
      <c r="M10" s="368">
        <f xml:space="preserve"> Ops!M$43</f>
        <v>-498.27586206896547</v>
      </c>
      <c r="N10" s="368">
        <f xml:space="preserve"> Ops!N$43</f>
        <v>-498.27586206896547</v>
      </c>
      <c r="O10" s="368">
        <f xml:space="preserve"> Ops!O$43</f>
        <v>-498.27586206896547</v>
      </c>
      <c r="P10" s="368">
        <f xml:space="preserve"> Ops!P$43</f>
        <v>-498.27586206896547</v>
      </c>
      <c r="Q10" s="368">
        <f xml:space="preserve"> Ops!Q$43</f>
        <v>-510.73275862068982</v>
      </c>
      <c r="R10" s="368">
        <f xml:space="preserve"> Ops!R$43</f>
        <v>-510.73275862068982</v>
      </c>
      <c r="S10" s="368">
        <f xml:space="preserve"> Ops!S$43</f>
        <v>-510.73275862068982</v>
      </c>
      <c r="T10" s="368">
        <f xml:space="preserve"> Ops!T$43</f>
        <v>-510.73275862068982</v>
      </c>
      <c r="U10" s="368">
        <f xml:space="preserve"> Ops!U$43</f>
        <v>-523.50107758620732</v>
      </c>
      <c r="V10" s="368">
        <f xml:space="preserve"> Ops!V$43</f>
        <v>-523.50107758620732</v>
      </c>
      <c r="W10" s="368">
        <f xml:space="preserve"> Ops!W$43</f>
        <v>-523.50107758620732</v>
      </c>
      <c r="X10" s="368">
        <f xml:space="preserve"> Ops!X$43</f>
        <v>-523.50107758620732</v>
      </c>
      <c r="Y10" s="368">
        <f xml:space="preserve"> Ops!Y$43</f>
        <v>-536.58860452586271</v>
      </c>
      <c r="Z10" s="368">
        <f xml:space="preserve"> Ops!Z$43</f>
        <v>-536.58860452586271</v>
      </c>
      <c r="AA10" s="368">
        <f xml:space="preserve"> Ops!AA$43</f>
        <v>-536.58860452586271</v>
      </c>
      <c r="AB10" s="368">
        <f xml:space="preserve"> Ops!AB$43</f>
        <v>-536.58860452586271</v>
      </c>
      <c r="AC10" s="368">
        <f xml:space="preserve"> Ops!AC$43</f>
        <v>-550.00331963900953</v>
      </c>
      <c r="AD10" s="368">
        <f xml:space="preserve"> Ops!AD$43</f>
        <v>-550.00331963900953</v>
      </c>
      <c r="AE10" s="368">
        <f xml:space="preserve"> Ops!AE$43</f>
        <v>-550.00331963900953</v>
      </c>
      <c r="AF10" s="368">
        <f xml:space="preserve"> Ops!AF$43</f>
        <v>-550.00331963900953</v>
      </c>
      <c r="AG10" s="368">
        <f xml:space="preserve"> Ops!AG$43</f>
        <v>-563.75340262998498</v>
      </c>
      <c r="AH10" s="368">
        <f xml:space="preserve"> Ops!AH$43</f>
        <v>-563.75340262998498</v>
      </c>
      <c r="AI10" s="368">
        <f xml:space="preserve"> Ops!AI$43</f>
        <v>-563.75340262998498</v>
      </c>
      <c r="AJ10" s="368">
        <f xml:space="preserve"> Ops!AJ$43</f>
        <v>-563.75340262998498</v>
      </c>
      <c r="AK10" s="368">
        <f xml:space="preserve"> Ops!AK$43</f>
        <v>-577.84723769573475</v>
      </c>
      <c r="AL10" s="368">
        <f xml:space="preserve"> Ops!AL$43</f>
        <v>-577.84723769573475</v>
      </c>
      <c r="AM10" s="368">
        <f xml:space="preserve"> Ops!AM$43</f>
        <v>-577.84723769573475</v>
      </c>
      <c r="AN10" s="368">
        <f xml:space="preserve"> Ops!AN$43</f>
        <v>-577.84723769573475</v>
      </c>
      <c r="AO10" s="368">
        <f xml:space="preserve"> Ops!AO$43</f>
        <v>-592.29341863812829</v>
      </c>
      <c r="AP10" s="368">
        <f xml:space="preserve"> Ops!AP$43</f>
        <v>-592.29341863812829</v>
      </c>
      <c r="AQ10" s="368">
        <f xml:space="preserve"> Ops!AQ$43</f>
        <v>-592.29341863812829</v>
      </c>
      <c r="AR10" s="368">
        <f xml:space="preserve"> Ops!AR$43</f>
        <v>-592.29341863812829</v>
      </c>
      <c r="AS10" s="368">
        <f xml:space="preserve"> Ops!AS$43</f>
        <v>-607.10075410408172</v>
      </c>
      <c r="AT10" s="368">
        <f xml:space="preserve"> Ops!AT$43</f>
        <v>-607.10075410408172</v>
      </c>
      <c r="AU10" s="368">
        <f xml:space="preserve"> Ops!AU$43</f>
        <v>-607.10075410408172</v>
      </c>
      <c r="AV10" s="368">
        <f xml:space="preserve"> Ops!AV$43</f>
        <v>-607.10075410408172</v>
      </c>
      <c r="AW10" s="368">
        <f xml:space="preserve"> Ops!AW$43</f>
        <v>-622.27827295668396</v>
      </c>
      <c r="AX10" s="368">
        <f xml:space="preserve"> Ops!AX$43</f>
        <v>-622.27827295668396</v>
      </c>
      <c r="AY10" s="368">
        <f xml:space="preserve"> Ops!AY$43</f>
        <v>-622.27827295668396</v>
      </c>
      <c r="AZ10" s="368">
        <f xml:space="preserve"> Ops!AZ$43</f>
        <v>-622.27827295668396</v>
      </c>
      <c r="BA10" s="368">
        <f xml:space="preserve"> Ops!BA$43</f>
        <v>-637.83522978060125</v>
      </c>
      <c r="BB10" s="368">
        <f xml:space="preserve"> Ops!BB$43</f>
        <v>-637.83522978060125</v>
      </c>
      <c r="BC10" s="368">
        <f xml:space="preserve"> Ops!BC$43</f>
        <v>-637.83522978060125</v>
      </c>
      <c r="BD10" s="368">
        <f xml:space="preserve"> Ops!BD$43</f>
        <v>-637.83522978060125</v>
      </c>
      <c r="BE10" s="368">
        <f xml:space="preserve"> Ops!BE$43</f>
        <v>-653.78111052511645</v>
      </c>
      <c r="BF10" s="368">
        <f xml:space="preserve"> Ops!BF$43</f>
        <v>-653.78111052511645</v>
      </c>
      <c r="BG10" s="368">
        <f xml:space="preserve"> Ops!BG$43</f>
        <v>-653.78111052511645</v>
      </c>
      <c r="BH10" s="368">
        <f xml:space="preserve"> Ops!BH$43</f>
        <v>-653.78111052511645</v>
      </c>
      <c r="BI10" s="368">
        <f xml:space="preserve"> Ops!BI$43</f>
        <v>-670.12563828824455</v>
      </c>
      <c r="BJ10" s="368">
        <f xml:space="preserve"> Ops!BJ$43</f>
        <v>-670.12563828824455</v>
      </c>
      <c r="BK10" s="368">
        <f xml:space="preserve"> Ops!BK$43</f>
        <v>-670.12563828824455</v>
      </c>
      <c r="BL10" s="368">
        <f xml:space="preserve"> Ops!BL$43</f>
        <v>-670.12563828824455</v>
      </c>
      <c r="BM10" s="368">
        <f xml:space="preserve"> Ops!BM$43</f>
        <v>-686.87877924545103</v>
      </c>
      <c r="BN10" s="368">
        <f xml:space="preserve"> Ops!BN$43</f>
        <v>-686.87877924545103</v>
      </c>
      <c r="BO10" s="368">
        <f xml:space="preserve"> Ops!BO$43</f>
        <v>-686.87877924545103</v>
      </c>
      <c r="BP10" s="368">
        <f xml:space="preserve"> Ops!BP$43</f>
        <v>-686.87877924545103</v>
      </c>
      <c r="BQ10" s="368">
        <f xml:space="preserve"> Ops!BQ$43</f>
        <v>-704.05074872658759</v>
      </c>
      <c r="BR10" s="368">
        <f xml:space="preserve"> Ops!BR$43</f>
        <v>-704.05074872658759</v>
      </c>
      <c r="BS10" s="368">
        <f xml:space="preserve"> Ops!BS$43</f>
        <v>-704.05074872658759</v>
      </c>
      <c r="BT10" s="368">
        <f xml:space="preserve"> Ops!BT$43</f>
        <v>-704.05074872658759</v>
      </c>
      <c r="BU10" s="368">
        <f xml:space="preserve"> Ops!BU$43</f>
        <v>-721.65201744475246</v>
      </c>
      <c r="BV10" s="368">
        <f xml:space="preserve"> Ops!BV$43</f>
        <v>-721.65201744475246</v>
      </c>
      <c r="BW10" s="368">
        <f xml:space="preserve"> Ops!BW$43</f>
        <v>-721.65201744475246</v>
      </c>
      <c r="BX10" s="368">
        <f xml:space="preserve"> Ops!BX$43</f>
        <v>-721.65201744475246</v>
      </c>
      <c r="BY10" s="368">
        <f xml:space="preserve"> Ops!BY$43</f>
        <v>-739.69331788087163</v>
      </c>
      <c r="BZ10" s="368">
        <f xml:space="preserve"> Ops!BZ$43</f>
        <v>-739.69331788087163</v>
      </c>
      <c r="CA10" s="368">
        <f xml:space="preserve"> Ops!CA$43</f>
        <v>-739.69331788087163</v>
      </c>
      <c r="CB10" s="368">
        <f xml:space="preserve"> Ops!CB$43</f>
        <v>-739.69331788087163</v>
      </c>
      <c r="CC10" s="368">
        <f xml:space="preserve"> Ops!CC$43</f>
        <v>-758.1856508278936</v>
      </c>
      <c r="CD10" s="368">
        <f xml:space="preserve"> Ops!CD$43</f>
        <v>-758.1856508278936</v>
      </c>
      <c r="CE10" s="368">
        <f xml:space="preserve"> Ops!CE$43</f>
        <v>-758.1856508278936</v>
      </c>
      <c r="CF10" s="368">
        <f xml:space="preserve"> Ops!CF$43</f>
        <v>-758.1856508278936</v>
      </c>
      <c r="CG10" s="368">
        <f xml:space="preserve"> Ops!CG$43</f>
        <v>-777.14029209859098</v>
      </c>
      <c r="CH10" s="368">
        <f xml:space="preserve"> Ops!CH$43</f>
        <v>-777.14029209859098</v>
      </c>
      <c r="CI10" s="368">
        <f xml:space="preserve"> Ops!CI$43</f>
        <v>-777.14029209859098</v>
      </c>
      <c r="CJ10" s="368">
        <f xml:space="preserve"> Ops!CJ$43</f>
        <v>-777.14029209859098</v>
      </c>
      <c r="CK10" s="368">
        <f xml:space="preserve"> Ops!CK$43</f>
        <v>-796.56879940105614</v>
      </c>
      <c r="CL10" s="368">
        <f xml:space="preserve"> Ops!CL$43</f>
        <v>-796.56879940105614</v>
      </c>
      <c r="CM10" s="368">
        <f xml:space="preserve"> Ops!CM$43</f>
        <v>-796.56879940105614</v>
      </c>
      <c r="CN10" s="368">
        <f xml:space="preserve"> Ops!CN$43</f>
        <v>-796.56879940105614</v>
      </c>
      <c r="CO10" s="368">
        <f xml:space="preserve"> Ops!CO$43</f>
        <v>-816.48301938608279</v>
      </c>
      <c r="CP10" s="368">
        <f xml:space="preserve"> Ops!CP$43</f>
        <v>-816.48301938608279</v>
      </c>
      <c r="CQ10" s="368">
        <f xml:space="preserve"> Ops!CQ$43</f>
        <v>-816.48301938608279</v>
      </c>
      <c r="CR10" s="368">
        <f xml:space="preserve"> Ops!CR$43</f>
        <v>-816.48301938608279</v>
      </c>
      <c r="CS10" s="368">
        <f xml:space="preserve"> Ops!CS$43</f>
        <v>-836.89509487073519</v>
      </c>
      <c r="CT10" s="368">
        <f xml:space="preserve"> Ops!CT$43</f>
        <v>-836.89509487073519</v>
      </c>
      <c r="CU10" s="368">
        <f xml:space="preserve"> Ops!CU$43</f>
        <v>-836.89509487073519</v>
      </c>
      <c r="CV10" s="368">
        <f xml:space="preserve"> Ops!CV$43</f>
        <v>-836.89509487073519</v>
      </c>
      <c r="CW10" s="368">
        <f xml:space="preserve"> Ops!CW$43</f>
        <v>-857.81747224250398</v>
      </c>
      <c r="CX10" s="368">
        <f xml:space="preserve"> Ops!CX$43</f>
        <v>-857.81747224250398</v>
      </c>
      <c r="CY10" s="368">
        <f xml:space="preserve"> Ops!CY$43</f>
        <v>-857.81747224250398</v>
      </c>
      <c r="CZ10" s="368">
        <f xml:space="preserve"> Ops!CZ$43</f>
        <v>-857.81747224250398</v>
      </c>
      <c r="DA10" s="368">
        <f xml:space="preserve"> Ops!DA$43</f>
        <v>-879.26290904856694</v>
      </c>
      <c r="DB10" s="368">
        <f xml:space="preserve"> Ops!DB$43</f>
        <v>-879.26290904856694</v>
      </c>
      <c r="DC10" s="368">
        <f xml:space="preserve"> Ops!DC$43</f>
        <v>-879.26290904856694</v>
      </c>
      <c r="DD10" s="368">
        <f xml:space="preserve"> Ops!DD$43</f>
        <v>-879.26290904856694</v>
      </c>
      <c r="DE10" s="368">
        <f xml:space="preserve"> Ops!DE$43</f>
        <v>-901.24448177478121</v>
      </c>
      <c r="DF10" s="368">
        <f xml:space="preserve"> Ops!DF$43</f>
        <v>-901.24448177478121</v>
      </c>
      <c r="DG10" s="368">
        <f xml:space="preserve"> Ops!DG$43</f>
        <v>-901.24448177478121</v>
      </c>
      <c r="DH10" s="368">
        <f xml:space="preserve"> Ops!DH$43</f>
        <v>-901.24448177478121</v>
      </c>
      <c r="DI10" s="368">
        <f xml:space="preserve"> Ops!DI$43</f>
        <v>0</v>
      </c>
      <c r="DJ10" s="368">
        <f xml:space="preserve"> Ops!DJ$43</f>
        <v>0</v>
      </c>
      <c r="DK10" s="368">
        <f xml:space="preserve"> Ops!DK$43</f>
        <v>0</v>
      </c>
      <c r="DL10" s="368">
        <f xml:space="preserve"> Ops!DL$43</f>
        <v>0</v>
      </c>
      <c r="DM10" s="368">
        <f xml:space="preserve"> Ops!DM$43</f>
        <v>0</v>
      </c>
      <c r="DN10" s="368">
        <f xml:space="preserve"> Ops!DN$43</f>
        <v>0</v>
      </c>
      <c r="DO10" s="368">
        <f xml:space="preserve"> Ops!DO$43</f>
        <v>0</v>
      </c>
      <c r="DP10" s="368">
        <f xml:space="preserve"> Ops!DP$43</f>
        <v>0</v>
      </c>
      <c r="DQ10" s="368">
        <f xml:space="preserve"> Ops!DQ$43</f>
        <v>0</v>
      </c>
      <c r="DR10" s="368">
        <f xml:space="preserve"> Ops!DR$43</f>
        <v>0</v>
      </c>
      <c r="DS10" s="368">
        <f xml:space="preserve"> Ops!DS$43</f>
        <v>0</v>
      </c>
      <c r="DT10" s="368">
        <f xml:space="preserve"> Ops!DT$43</f>
        <v>0</v>
      </c>
      <c r="DU10" s="368">
        <f xml:space="preserve"> Ops!DU$43</f>
        <v>0</v>
      </c>
      <c r="DV10" s="368">
        <f xml:space="preserve"> Ops!DV$43</f>
        <v>0</v>
      </c>
      <c r="DW10" s="368">
        <f xml:space="preserve"> Ops!DW$43</f>
        <v>0</v>
      </c>
      <c r="DX10" s="368">
        <f xml:space="preserve"> Ops!DX$43</f>
        <v>0</v>
      </c>
      <c r="DY10" s="368">
        <f xml:space="preserve"> Ops!DY$43</f>
        <v>0</v>
      </c>
      <c r="DZ10" s="368">
        <f xml:space="preserve"> Ops!DZ$43</f>
        <v>0</v>
      </c>
      <c r="EA10" s="368">
        <f xml:space="preserve"> Ops!EA$43</f>
        <v>0</v>
      </c>
      <c r="EB10" s="368">
        <f xml:space="preserve"> Ops!EB$43</f>
        <v>0</v>
      </c>
      <c r="EC10" s="368">
        <f xml:space="preserve"> Ops!EC$43</f>
        <v>0</v>
      </c>
      <c r="ED10" s="368">
        <f xml:space="preserve"> Ops!ED$43</f>
        <v>0</v>
      </c>
      <c r="EE10" s="368">
        <f xml:space="preserve"> Ops!EE$43</f>
        <v>0</v>
      </c>
      <c r="EF10" s="368">
        <f xml:space="preserve"> Ops!EF$43</f>
        <v>0</v>
      </c>
      <c r="EG10" s="368">
        <f xml:space="preserve"> Ops!EG$43</f>
        <v>0</v>
      </c>
      <c r="EH10" s="368">
        <f xml:space="preserve"> Ops!EH$43</f>
        <v>0</v>
      </c>
      <c r="EI10" s="368">
        <f xml:space="preserve"> Ops!EI$43</f>
        <v>0</v>
      </c>
      <c r="EJ10" s="368">
        <f xml:space="preserve"> Ops!EJ$43</f>
        <v>0</v>
      </c>
      <c r="EK10" s="368">
        <f xml:space="preserve"> Ops!EK$43</f>
        <v>0</v>
      </c>
      <c r="EL10" s="368">
        <f xml:space="preserve"> Ops!EL$43</f>
        <v>0</v>
      </c>
      <c r="EM10" s="368">
        <f xml:space="preserve"> Ops!EM$43</f>
        <v>0</v>
      </c>
      <c r="EN10" s="368">
        <f xml:space="preserve"> Ops!EN$43</f>
        <v>0</v>
      </c>
      <c r="EO10" s="368">
        <f xml:space="preserve"> Ops!EO$43</f>
        <v>0</v>
      </c>
      <c r="EP10" s="368">
        <f xml:space="preserve"> Ops!EP$43</f>
        <v>0</v>
      </c>
      <c r="EQ10" s="368">
        <f xml:space="preserve"> Ops!EQ$43</f>
        <v>0</v>
      </c>
      <c r="ER10" s="368">
        <f xml:space="preserve"> Ops!ER$43</f>
        <v>0</v>
      </c>
      <c r="ES10" s="368">
        <f xml:space="preserve"> Ops!ES$43</f>
        <v>0</v>
      </c>
      <c r="ET10" s="368">
        <f xml:space="preserve"> Ops!ET$43</f>
        <v>0</v>
      </c>
      <c r="EU10" s="368">
        <f xml:space="preserve"> Ops!EU$43</f>
        <v>0</v>
      </c>
      <c r="EV10" s="368">
        <f xml:space="preserve"> Ops!EV$43</f>
        <v>0</v>
      </c>
      <c r="EW10" s="368">
        <f xml:space="preserve"> Ops!EW$43</f>
        <v>0</v>
      </c>
      <c r="EX10" s="368">
        <f xml:space="preserve"> Ops!EX$43</f>
        <v>0</v>
      </c>
      <c r="EY10" s="368">
        <f xml:space="preserve"> Ops!EY$43</f>
        <v>0</v>
      </c>
      <c r="EZ10" s="368">
        <f xml:space="preserve"> Ops!EZ$43</f>
        <v>0</v>
      </c>
      <c r="FA10" s="368">
        <f xml:space="preserve"> Ops!FA$43</f>
        <v>0</v>
      </c>
      <c r="FB10" s="368">
        <f xml:space="preserve"> Ops!FB$43</f>
        <v>0</v>
      </c>
      <c r="FC10" s="368">
        <f xml:space="preserve"> Ops!FC$43</f>
        <v>0</v>
      </c>
      <c r="FD10" s="368">
        <f xml:space="preserve"> Ops!FD$43</f>
        <v>0</v>
      </c>
      <c r="FE10" s="368">
        <f xml:space="preserve"> Ops!FE$43</f>
        <v>0</v>
      </c>
      <c r="FF10" s="368">
        <f xml:space="preserve"> Ops!FF$43</f>
        <v>0</v>
      </c>
      <c r="FG10" s="368">
        <f xml:space="preserve"> Ops!FG$43</f>
        <v>0</v>
      </c>
      <c r="FH10" s="368">
        <f xml:space="preserve"> Ops!FH$43</f>
        <v>0</v>
      </c>
      <c r="FI10" s="368">
        <f xml:space="preserve"> Ops!FI$43</f>
        <v>0</v>
      </c>
      <c r="FJ10" s="368">
        <f xml:space="preserve"> Ops!FJ$43</f>
        <v>0</v>
      </c>
      <c r="FK10" s="368">
        <f xml:space="preserve"> Ops!FK$43</f>
        <v>0</v>
      </c>
      <c r="FL10" s="368">
        <f xml:space="preserve"> Ops!FL$43</f>
        <v>0</v>
      </c>
      <c r="FM10" s="368">
        <f xml:space="preserve"> Ops!FM$43</f>
        <v>0</v>
      </c>
      <c r="FN10" s="368">
        <f xml:space="preserve"> Ops!FN$43</f>
        <v>0</v>
      </c>
      <c r="FO10" s="368">
        <f xml:space="preserve"> Ops!FO$43</f>
        <v>0</v>
      </c>
      <c r="FP10" s="368">
        <f xml:space="preserve"> Ops!FP$43</f>
        <v>0</v>
      </c>
      <c r="FQ10" s="368">
        <f xml:space="preserve"> Ops!FQ$43</f>
        <v>0</v>
      </c>
      <c r="FR10" s="368">
        <f xml:space="preserve"> Ops!FR$43</f>
        <v>0</v>
      </c>
      <c r="FS10" s="368">
        <f xml:space="preserve"> Ops!FS$43</f>
        <v>0</v>
      </c>
      <c r="FT10" s="368">
        <f xml:space="preserve"> Ops!FT$43</f>
        <v>0</v>
      </c>
      <c r="FU10" s="368">
        <f xml:space="preserve"> Ops!FU$43</f>
        <v>0</v>
      </c>
      <c r="FV10" s="368">
        <f xml:space="preserve"> Ops!FV$43</f>
        <v>0</v>
      </c>
      <c r="FW10" s="368">
        <f xml:space="preserve"> Ops!FW$43</f>
        <v>0</v>
      </c>
      <c r="FX10" s="368">
        <f xml:space="preserve"> Ops!FX$43</f>
        <v>0</v>
      </c>
      <c r="FY10" s="368">
        <f xml:space="preserve"> Ops!FY$43</f>
        <v>0</v>
      </c>
      <c r="FZ10" s="368">
        <f xml:space="preserve"> Ops!FZ$43</f>
        <v>0</v>
      </c>
      <c r="GA10" s="368">
        <f xml:space="preserve"> Ops!GA$43</f>
        <v>0</v>
      </c>
      <c r="GB10" s="368">
        <f xml:space="preserve"> Ops!GB$43</f>
        <v>0</v>
      </c>
      <c r="GC10" s="368">
        <f xml:space="preserve"> Ops!GC$43</f>
        <v>0</v>
      </c>
      <c r="GD10" s="368">
        <f xml:space="preserve"> Ops!GD$43</f>
        <v>0</v>
      </c>
      <c r="GE10" s="368">
        <f xml:space="preserve"> Ops!GE$43</f>
        <v>0</v>
      </c>
      <c r="GF10" s="368">
        <f xml:space="preserve"> Ops!GF$43</f>
        <v>0</v>
      </c>
      <c r="GG10" s="368">
        <f xml:space="preserve"> Ops!GG$43</f>
        <v>0</v>
      </c>
      <c r="GH10" s="368">
        <f xml:space="preserve"> Ops!GH$43</f>
        <v>0</v>
      </c>
      <c r="GI10" s="368">
        <f xml:space="preserve"> Ops!GI$43</f>
        <v>0</v>
      </c>
      <c r="GJ10" s="368">
        <f xml:space="preserve"> Ops!GJ$43</f>
        <v>0</v>
      </c>
    </row>
    <row r="11" spans="1:441" outlineLevel="1" x14ac:dyDescent="0.35">
      <c r="A11" s="277"/>
      <c r="D11" s="281"/>
      <c r="E11" s="308" t="s">
        <v>51</v>
      </c>
      <c r="F11" s="308"/>
      <c r="G11" s="308" t="str">
        <f>SMU</f>
        <v>$ 000s</v>
      </c>
      <c r="H11" s="308">
        <f xml:space="preserve"> SUM(J11:GJ11)</f>
        <v>295901.52816415211</v>
      </c>
      <c r="I11" s="308"/>
      <c r="J11" s="308">
        <f t="shared" ref="J11:AO11" si="0">SUM(J9:J10)</f>
        <v>0</v>
      </c>
      <c r="K11" s="308">
        <f t="shared" si="0"/>
        <v>0</v>
      </c>
      <c r="L11" s="308">
        <f t="shared" si="0"/>
        <v>0</v>
      </c>
      <c r="M11" s="308">
        <f t="shared" si="0"/>
        <v>4599.316637931036</v>
      </c>
      <c r="N11" s="308">
        <f t="shared" si="0"/>
        <v>5062.7341379310355</v>
      </c>
      <c r="O11" s="308">
        <f t="shared" si="0"/>
        <v>1896.0478879310335</v>
      </c>
      <c r="P11" s="308">
        <f t="shared" si="0"/>
        <v>1896.0478879310349</v>
      </c>
      <c r="Q11" s="308">
        <f t="shared" si="0"/>
        <v>4561.4985846628933</v>
      </c>
      <c r="R11" s="308">
        <f t="shared" si="0"/>
        <v>5022.6105249614002</v>
      </c>
      <c r="S11" s="308">
        <f t="shared" si="0"/>
        <v>1871.6789329215985</v>
      </c>
      <c r="T11" s="308">
        <f t="shared" si="0"/>
        <v>1871.6789329215994</v>
      </c>
      <c r="U11" s="308">
        <f t="shared" si="0"/>
        <v>4523.4952838899962</v>
      </c>
      <c r="V11" s="308">
        <f t="shared" si="0"/>
        <v>4982.3131349332871</v>
      </c>
      <c r="W11" s="308">
        <f t="shared" si="0"/>
        <v>1847.0578194707959</v>
      </c>
      <c r="X11" s="308">
        <f t="shared" si="0"/>
        <v>1847.0578194707973</v>
      </c>
      <c r="Y11" s="308">
        <f t="shared" si="0"/>
        <v>4485.29832231613</v>
      </c>
      <c r="Z11" s="308">
        <f t="shared" si="0"/>
        <v>4941.8334974835852</v>
      </c>
      <c r="AA11" s="308">
        <f t="shared" si="0"/>
        <v>1822.1764671726482</v>
      </c>
      <c r="AB11" s="308">
        <f t="shared" si="0"/>
        <v>1822.1764671726496</v>
      </c>
      <c r="AC11" s="308">
        <f t="shared" si="0"/>
        <v>4446.8990951291453</v>
      </c>
      <c r="AD11" s="308">
        <f t="shared" si="0"/>
        <v>4901.1629510171588</v>
      </c>
      <c r="AE11" s="308">
        <f t="shared" si="0"/>
        <v>1797.0266024490616</v>
      </c>
      <c r="AF11" s="308">
        <f t="shared" si="0"/>
        <v>1797.0266024490629</v>
      </c>
      <c r="AG11" s="308">
        <f t="shared" si="0"/>
        <v>4408.2888011194245</v>
      </c>
      <c r="AH11" s="308">
        <f t="shared" si="0"/>
        <v>4860.2926378239154</v>
      </c>
      <c r="AI11" s="308">
        <f t="shared" si="0"/>
        <v>1771.5997536765535</v>
      </c>
      <c r="AJ11" s="308">
        <f t="shared" si="0"/>
        <v>1771.5997536765553</v>
      </c>
      <c r="AK11" s="308">
        <f t="shared" si="0"/>
        <v>4369.4584376768125</v>
      </c>
      <c r="AL11" s="308">
        <f t="shared" si="0"/>
        <v>4819.2134990743161</v>
      </c>
      <c r="AM11" s="308">
        <f t="shared" si="0"/>
        <v>1745.8872461913693</v>
      </c>
      <c r="AN11" s="308">
        <f t="shared" si="0"/>
        <v>1745.8872461913707</v>
      </c>
      <c r="AO11" s="308">
        <f t="shared" si="0"/>
        <v>4330.3987956629135</v>
      </c>
      <c r="AP11" s="308">
        <f t="shared" ref="AP11:BU11" si="1">SUM(AP9:AP10)</f>
        <v>4777.9162696902804</v>
      </c>
      <c r="AQ11" s="308">
        <f t="shared" si="1"/>
        <v>1719.8801971699352</v>
      </c>
      <c r="AR11" s="308">
        <f t="shared" si="1"/>
        <v>1719.8801971699365</v>
      </c>
      <c r="AS11" s="308">
        <f t="shared" si="1"/>
        <v>4291.1004541556613</v>
      </c>
      <c r="AT11" s="308">
        <f t="shared" si="1"/>
        <v>4736.3914730883653</v>
      </c>
      <c r="AU11" s="308">
        <f t="shared" si="1"/>
        <v>1693.5695103815542</v>
      </c>
      <c r="AV11" s="308">
        <f t="shared" si="1"/>
        <v>1693.5695103815551</v>
      </c>
      <c r="AW11" s="308">
        <f t="shared" si="1"/>
        <v>4251.5537750629619</v>
      </c>
      <c r="AX11" s="308">
        <f t="shared" si="1"/>
        <v>4694.6294157920202</v>
      </c>
      <c r="AY11" s="308">
        <f t="shared" si="1"/>
        <v>1666.9458708101179</v>
      </c>
      <c r="AZ11" s="308">
        <f t="shared" si="1"/>
        <v>1666.9458708101197</v>
      </c>
      <c r="BA11" s="308">
        <f t="shared" si="1"/>
        <v>4211.7488976021314</v>
      </c>
      <c r="BB11" s="308">
        <f t="shared" si="1"/>
        <v>4652.6201819096523</v>
      </c>
      <c r="BC11" s="308">
        <f t="shared" si="1"/>
        <v>1639.9997391415895</v>
      </c>
      <c r="BD11" s="308">
        <f t="shared" si="1"/>
        <v>1639.9997391415909</v>
      </c>
      <c r="BE11" s="308">
        <f t="shared" si="1"/>
        <v>4171.675732641781</v>
      </c>
      <c r="BF11" s="308">
        <f t="shared" si="1"/>
        <v>4610.3536274751368</v>
      </c>
      <c r="BG11" s="308">
        <f t="shared" si="1"/>
        <v>1612.7213461138797</v>
      </c>
      <c r="BH11" s="308">
        <f t="shared" si="1"/>
        <v>1612.7213461138811</v>
      </c>
      <c r="BI11" s="308">
        <f t="shared" si="1"/>
        <v>4131.323956902701</v>
      </c>
      <c r="BJ11" s="308">
        <f t="shared" si="1"/>
        <v>4567.8193746473326</v>
      </c>
      <c r="BK11" s="308">
        <f t="shared" si="1"/>
        <v>1585.1006867256831</v>
      </c>
      <c r="BL11" s="308">
        <f t="shared" si="1"/>
        <v>1585.1006867256845</v>
      </c>
      <c r="BM11" s="308">
        <f t="shared" si="1"/>
        <v>4090.6830070141964</v>
      </c>
      <c r="BN11" s="308">
        <f t="shared" si="1"/>
        <v>4525.0068057650724</v>
      </c>
      <c r="BO11" s="308">
        <f t="shared" si="1"/>
        <v>1557.127514300746</v>
      </c>
      <c r="BP11" s="308">
        <f t="shared" si="1"/>
        <v>1557.127514300747</v>
      </c>
      <c r="BQ11" s="308">
        <f t="shared" si="1"/>
        <v>4049.742073422316</v>
      </c>
      <c r="BR11" s="308">
        <f t="shared" si="1"/>
        <v>4481.9050572540345</v>
      </c>
      <c r="BS11" s="308">
        <f t="shared" si="1"/>
        <v>1528.7913344039571</v>
      </c>
      <c r="BT11" s="308">
        <f t="shared" si="1"/>
        <v>1528.7913344039584</v>
      </c>
      <c r="BU11" s="308">
        <f t="shared" si="1"/>
        <v>4008.4900941461974</v>
      </c>
      <c r="BV11" s="308">
        <f t="shared" ref="BV11:DA11" si="2">SUM(BV9:BV10)</f>
        <v>4438.503013381739</v>
      </c>
      <c r="BW11" s="308">
        <f t="shared" si="2"/>
        <v>1500.0813986055414</v>
      </c>
      <c r="BX11" s="308">
        <f t="shared" si="2"/>
        <v>1500.0813986055427</v>
      </c>
      <c r="BY11" s="308">
        <f t="shared" si="2"/>
        <v>3966.9157483787808</v>
      </c>
      <c r="BZ11" s="308">
        <f t="shared" si="2"/>
        <v>4394.7892998569305</v>
      </c>
      <c r="CA11" s="308">
        <f t="shared" si="2"/>
        <v>1470.9866980895699</v>
      </c>
      <c r="CB11" s="308">
        <f t="shared" si="2"/>
        <v>1470.9866980895713</v>
      </c>
      <c r="CC11" s="308">
        <f t="shared" si="2"/>
        <v>3925.0074499279799</v>
      </c>
      <c r="CD11" s="308">
        <f t="shared" si="2"/>
        <v>4350.7522772694238</v>
      </c>
      <c r="CE11" s="308">
        <f t="shared" si="2"/>
        <v>1441.4959571028942</v>
      </c>
      <c r="CF11" s="308">
        <f t="shared" si="2"/>
        <v>1441.4959571028951</v>
      </c>
      <c r="CG11" s="308">
        <f t="shared" si="2"/>
        <v>3882.7533404943206</v>
      </c>
      <c r="CH11" s="308">
        <f t="shared" si="2"/>
        <v>4306.3800343664025</v>
      </c>
      <c r="CI11" s="308">
        <f t="shared" si="2"/>
        <v>1411.597626240502</v>
      </c>
      <c r="CJ11" s="308">
        <f t="shared" si="2"/>
        <v>1411.5976262405029</v>
      </c>
      <c r="CK11" s="308">
        <f t="shared" si="2"/>
        <v>3840.1412827809454</v>
      </c>
      <c r="CL11" s="308">
        <f t="shared" si="2"/>
        <v>4261.6603811611267</v>
      </c>
      <c r="CM11" s="308">
        <f t="shared" si="2"/>
        <v>1381.2798755632159</v>
      </c>
      <c r="CN11" s="308">
        <f t="shared" si="2"/>
        <v>1381.2798755632173</v>
      </c>
      <c r="CO11" s="308">
        <f t="shared" si="2"/>
        <v>3797.1588534318289</v>
      </c>
      <c r="CP11" s="308">
        <f t="shared" si="2"/>
        <v>4216.5808418698207</v>
      </c>
      <c r="CQ11" s="308">
        <f t="shared" si="2"/>
        <v>1350.5305875435413</v>
      </c>
      <c r="CR11" s="308">
        <f t="shared" si="2"/>
        <v>1350.5305875435427</v>
      </c>
      <c r="CS11" s="308">
        <f t="shared" si="2"/>
        <v>3753.7933357938555</v>
      </c>
      <c r="CT11" s="308">
        <f t="shared" si="2"/>
        <v>4171.1286476724526</v>
      </c>
      <c r="CU11" s="308">
        <f t="shared" si="2"/>
        <v>1319.3373498353585</v>
      </c>
      <c r="CV11" s="308">
        <f t="shared" si="2"/>
        <v>1319.3373498353603</v>
      </c>
      <c r="CW11" s="308">
        <f t="shared" si="2"/>
        <v>3710.0317124983821</v>
      </c>
      <c r="CX11" s="308">
        <f t="shared" si="2"/>
        <v>4125.2907292930086</v>
      </c>
      <c r="CY11" s="308">
        <f t="shared" si="2"/>
        <v>1287.6874478630623</v>
      </c>
      <c r="CZ11" s="308">
        <f t="shared" si="2"/>
        <v>1287.6874478630637</v>
      </c>
      <c r="DA11" s="308">
        <f t="shared" si="2"/>
        <v>3665.8606578577883</v>
      </c>
      <c r="DB11" s="308">
        <f t="shared" ref="DB11:EG11" si="3">SUM(DB9:DB10)</f>
        <v>4079.0537093947287</v>
      </c>
      <c r="DC11" s="308">
        <f t="shared" si="3"/>
        <v>1255.5678572256288</v>
      </c>
      <c r="DD11" s="308">
        <f t="shared" si="3"/>
        <v>1255.5678572256302</v>
      </c>
      <c r="DE11" s="308">
        <f t="shared" si="3"/>
        <v>3621.2665300723384</v>
      </c>
      <c r="DF11" s="308">
        <f t="shared" si="3"/>
        <v>4032.4038947857125</v>
      </c>
      <c r="DG11" s="308">
        <f t="shared" si="3"/>
        <v>1222.9652359109857</v>
      </c>
      <c r="DH11" s="308">
        <f t="shared" si="3"/>
        <v>1222.9652359109871</v>
      </c>
      <c r="DI11" s="308">
        <f t="shared" si="3"/>
        <v>0</v>
      </c>
      <c r="DJ11" s="308">
        <f t="shared" si="3"/>
        <v>0</v>
      </c>
      <c r="DK11" s="308">
        <f t="shared" si="3"/>
        <v>0</v>
      </c>
      <c r="DL11" s="308">
        <f t="shared" si="3"/>
        <v>0</v>
      </c>
      <c r="DM11" s="308">
        <f t="shared" si="3"/>
        <v>0</v>
      </c>
      <c r="DN11" s="308">
        <f t="shared" si="3"/>
        <v>0</v>
      </c>
      <c r="DO11" s="308">
        <f t="shared" si="3"/>
        <v>0</v>
      </c>
      <c r="DP11" s="308">
        <f t="shared" si="3"/>
        <v>0</v>
      </c>
      <c r="DQ11" s="308">
        <f t="shared" si="3"/>
        <v>0</v>
      </c>
      <c r="DR11" s="308">
        <f t="shared" si="3"/>
        <v>0</v>
      </c>
      <c r="DS11" s="308">
        <f t="shared" si="3"/>
        <v>0</v>
      </c>
      <c r="DT11" s="308">
        <f t="shared" si="3"/>
        <v>0</v>
      </c>
      <c r="DU11" s="308">
        <f t="shared" si="3"/>
        <v>0</v>
      </c>
      <c r="DV11" s="308">
        <f t="shared" si="3"/>
        <v>0</v>
      </c>
      <c r="DW11" s="308">
        <f t="shared" si="3"/>
        <v>0</v>
      </c>
      <c r="DX11" s="308">
        <f t="shared" si="3"/>
        <v>0</v>
      </c>
      <c r="DY11" s="308">
        <f t="shared" si="3"/>
        <v>0</v>
      </c>
      <c r="DZ11" s="308">
        <f t="shared" si="3"/>
        <v>0</v>
      </c>
      <c r="EA11" s="308">
        <f t="shared" si="3"/>
        <v>0</v>
      </c>
      <c r="EB11" s="308">
        <f t="shared" si="3"/>
        <v>0</v>
      </c>
      <c r="EC11" s="308">
        <f t="shared" si="3"/>
        <v>0</v>
      </c>
      <c r="ED11" s="308">
        <f t="shared" si="3"/>
        <v>0</v>
      </c>
      <c r="EE11" s="308">
        <f t="shared" si="3"/>
        <v>0</v>
      </c>
      <c r="EF11" s="308">
        <f t="shared" si="3"/>
        <v>0</v>
      </c>
      <c r="EG11" s="308">
        <f t="shared" si="3"/>
        <v>0</v>
      </c>
      <c r="EH11" s="308">
        <f t="shared" ref="EH11:FM11" si="4">SUM(EH9:EH10)</f>
        <v>0</v>
      </c>
      <c r="EI11" s="308">
        <f t="shared" si="4"/>
        <v>0</v>
      </c>
      <c r="EJ11" s="308">
        <f t="shared" si="4"/>
        <v>0</v>
      </c>
      <c r="EK11" s="308">
        <f t="shared" si="4"/>
        <v>0</v>
      </c>
      <c r="EL11" s="308">
        <f t="shared" si="4"/>
        <v>0</v>
      </c>
      <c r="EM11" s="308">
        <f t="shared" si="4"/>
        <v>0</v>
      </c>
      <c r="EN11" s="308">
        <f t="shared" si="4"/>
        <v>0</v>
      </c>
      <c r="EO11" s="308">
        <f t="shared" si="4"/>
        <v>0</v>
      </c>
      <c r="EP11" s="308">
        <f t="shared" si="4"/>
        <v>0</v>
      </c>
      <c r="EQ11" s="308">
        <f t="shared" si="4"/>
        <v>0</v>
      </c>
      <c r="ER11" s="308">
        <f t="shared" si="4"/>
        <v>0</v>
      </c>
      <c r="ES11" s="308">
        <f t="shared" si="4"/>
        <v>0</v>
      </c>
      <c r="ET11" s="308">
        <f t="shared" si="4"/>
        <v>0</v>
      </c>
      <c r="EU11" s="308">
        <f t="shared" si="4"/>
        <v>0</v>
      </c>
      <c r="EV11" s="308">
        <f t="shared" si="4"/>
        <v>0</v>
      </c>
      <c r="EW11" s="308">
        <f t="shared" si="4"/>
        <v>0</v>
      </c>
      <c r="EX11" s="308">
        <f t="shared" si="4"/>
        <v>0</v>
      </c>
      <c r="EY11" s="308">
        <f t="shared" si="4"/>
        <v>0</v>
      </c>
      <c r="EZ11" s="308">
        <f t="shared" si="4"/>
        <v>0</v>
      </c>
      <c r="FA11" s="308">
        <f t="shared" si="4"/>
        <v>0</v>
      </c>
      <c r="FB11" s="308">
        <f t="shared" si="4"/>
        <v>0</v>
      </c>
      <c r="FC11" s="308">
        <f t="shared" si="4"/>
        <v>0</v>
      </c>
      <c r="FD11" s="308">
        <f t="shared" si="4"/>
        <v>0</v>
      </c>
      <c r="FE11" s="308">
        <f t="shared" si="4"/>
        <v>0</v>
      </c>
      <c r="FF11" s="308">
        <f t="shared" si="4"/>
        <v>0</v>
      </c>
      <c r="FG11" s="308">
        <f t="shared" si="4"/>
        <v>0</v>
      </c>
      <c r="FH11" s="308">
        <f t="shared" si="4"/>
        <v>0</v>
      </c>
      <c r="FI11" s="308">
        <f t="shared" si="4"/>
        <v>0</v>
      </c>
      <c r="FJ11" s="308">
        <f t="shared" si="4"/>
        <v>0</v>
      </c>
      <c r="FK11" s="308">
        <f t="shared" si="4"/>
        <v>0</v>
      </c>
      <c r="FL11" s="308">
        <f t="shared" si="4"/>
        <v>0</v>
      </c>
      <c r="FM11" s="308">
        <f t="shared" si="4"/>
        <v>0</v>
      </c>
      <c r="FN11" s="308">
        <f t="shared" ref="FN11:GJ11" si="5">SUM(FN9:FN10)</f>
        <v>0</v>
      </c>
      <c r="FO11" s="308">
        <f t="shared" si="5"/>
        <v>0</v>
      </c>
      <c r="FP11" s="308">
        <f t="shared" si="5"/>
        <v>0</v>
      </c>
      <c r="FQ11" s="308">
        <f t="shared" si="5"/>
        <v>0</v>
      </c>
      <c r="FR11" s="308">
        <f t="shared" si="5"/>
        <v>0</v>
      </c>
      <c r="FS11" s="308">
        <f t="shared" si="5"/>
        <v>0</v>
      </c>
      <c r="FT11" s="308">
        <f t="shared" si="5"/>
        <v>0</v>
      </c>
      <c r="FU11" s="308">
        <f t="shared" si="5"/>
        <v>0</v>
      </c>
      <c r="FV11" s="308">
        <f t="shared" si="5"/>
        <v>0</v>
      </c>
      <c r="FW11" s="308">
        <f t="shared" si="5"/>
        <v>0</v>
      </c>
      <c r="FX11" s="308">
        <f t="shared" si="5"/>
        <v>0</v>
      </c>
      <c r="FY11" s="308">
        <f t="shared" si="5"/>
        <v>0</v>
      </c>
      <c r="FZ11" s="308">
        <f t="shared" si="5"/>
        <v>0</v>
      </c>
      <c r="GA11" s="308">
        <f t="shared" si="5"/>
        <v>0</v>
      </c>
      <c r="GB11" s="308">
        <f t="shared" si="5"/>
        <v>0</v>
      </c>
      <c r="GC11" s="308">
        <f t="shared" si="5"/>
        <v>0</v>
      </c>
      <c r="GD11" s="308">
        <f t="shared" si="5"/>
        <v>0</v>
      </c>
      <c r="GE11" s="308">
        <f t="shared" si="5"/>
        <v>0</v>
      </c>
      <c r="GF11" s="308">
        <f t="shared" si="5"/>
        <v>0</v>
      </c>
      <c r="GG11" s="308">
        <f t="shared" si="5"/>
        <v>0</v>
      </c>
      <c r="GH11" s="308">
        <f t="shared" si="5"/>
        <v>0</v>
      </c>
      <c r="GI11" s="308">
        <f t="shared" si="5"/>
        <v>0</v>
      </c>
      <c r="GJ11" s="308">
        <f t="shared" si="5"/>
        <v>0</v>
      </c>
      <c r="GK11" s="316"/>
      <c r="GL11" s="316"/>
      <c r="GM11" s="316"/>
      <c r="GN11" s="316"/>
      <c r="GO11" s="316"/>
      <c r="GP11" s="316"/>
      <c r="GQ11" s="316"/>
      <c r="GR11" s="316"/>
      <c r="GS11" s="316"/>
      <c r="GT11" s="316"/>
      <c r="GU11" s="316"/>
      <c r="GV11" s="316"/>
      <c r="GW11" s="316"/>
      <c r="GX11" s="316"/>
      <c r="GY11" s="316"/>
      <c r="GZ11" s="316"/>
      <c r="HA11" s="316"/>
      <c r="HB11" s="316"/>
      <c r="HC11" s="316"/>
      <c r="HD11" s="316"/>
      <c r="HE11" s="316"/>
      <c r="HF11" s="316"/>
      <c r="HG11" s="316"/>
      <c r="HH11" s="316"/>
      <c r="HI11" s="316"/>
      <c r="HJ11" s="316"/>
      <c r="HK11" s="316"/>
      <c r="HL11" s="316"/>
      <c r="HM11" s="316"/>
      <c r="HN11" s="316"/>
      <c r="HO11" s="316"/>
      <c r="HP11" s="316"/>
      <c r="HQ11" s="316"/>
      <c r="HR11" s="316"/>
      <c r="HS11" s="316"/>
      <c r="HT11" s="316"/>
      <c r="HU11" s="316"/>
      <c r="HV11" s="316"/>
      <c r="HW11" s="316"/>
      <c r="HX11" s="316"/>
      <c r="HY11" s="316"/>
      <c r="HZ11" s="316"/>
      <c r="IA11" s="316"/>
      <c r="IB11" s="316"/>
      <c r="IC11" s="316"/>
      <c r="ID11" s="316"/>
      <c r="IE11" s="316"/>
      <c r="IF11" s="316"/>
      <c r="IG11" s="316"/>
      <c r="IH11" s="316"/>
      <c r="II11" s="316"/>
      <c r="IJ11" s="316"/>
      <c r="IK11" s="316"/>
      <c r="IL11" s="316"/>
      <c r="IM11" s="316"/>
      <c r="IN11" s="316"/>
      <c r="IO11" s="316"/>
      <c r="IP11" s="316"/>
      <c r="IQ11" s="316"/>
      <c r="IR11" s="316"/>
      <c r="IS11" s="316"/>
      <c r="IT11" s="316"/>
      <c r="IU11" s="316"/>
      <c r="IV11" s="316"/>
      <c r="IW11" s="316"/>
      <c r="IX11" s="316"/>
      <c r="IY11" s="316"/>
      <c r="IZ11" s="316"/>
      <c r="JA11" s="316"/>
      <c r="JB11" s="316"/>
      <c r="JC11" s="316"/>
      <c r="JD11" s="316"/>
      <c r="JE11" s="316"/>
      <c r="JF11" s="316"/>
      <c r="JG11" s="316"/>
      <c r="JH11" s="316"/>
      <c r="JI11" s="316"/>
      <c r="JJ11" s="316"/>
      <c r="JK11" s="316"/>
      <c r="JL11" s="316"/>
      <c r="JM11" s="316"/>
      <c r="JN11" s="316"/>
      <c r="JO11" s="316"/>
      <c r="JP11" s="316"/>
      <c r="JQ11" s="316"/>
      <c r="JR11" s="316"/>
      <c r="JS11" s="316"/>
      <c r="JT11" s="316"/>
      <c r="JU11" s="316"/>
      <c r="JV11" s="316"/>
      <c r="JW11" s="316"/>
      <c r="JX11" s="316"/>
      <c r="JY11" s="316"/>
      <c r="JZ11" s="316"/>
      <c r="KA11" s="316"/>
      <c r="KB11" s="316"/>
      <c r="KC11" s="316"/>
      <c r="KD11" s="316"/>
      <c r="KE11" s="316"/>
      <c r="KF11" s="316"/>
      <c r="KG11" s="316"/>
      <c r="KH11" s="316"/>
      <c r="KI11" s="316"/>
      <c r="KJ11" s="316"/>
      <c r="KK11" s="316"/>
      <c r="KL11" s="316"/>
      <c r="KM11" s="316"/>
      <c r="KN11" s="316"/>
      <c r="KO11" s="316"/>
      <c r="KP11" s="316"/>
      <c r="KQ11" s="316"/>
      <c r="KR11" s="316"/>
      <c r="KS11" s="316"/>
      <c r="KT11" s="316"/>
      <c r="KU11" s="316"/>
      <c r="KV11" s="316"/>
      <c r="KW11" s="316"/>
      <c r="KX11" s="316"/>
      <c r="KY11" s="316"/>
      <c r="KZ11" s="316"/>
      <c r="LA11" s="316"/>
      <c r="LB11" s="316"/>
      <c r="LC11" s="316"/>
      <c r="LD11" s="316"/>
      <c r="LE11" s="316"/>
      <c r="LF11" s="316"/>
      <c r="LG11" s="316"/>
      <c r="LH11" s="316"/>
      <c r="LI11" s="316"/>
      <c r="LJ11" s="316"/>
      <c r="LK11" s="316"/>
      <c r="LL11" s="316"/>
      <c r="LM11" s="316"/>
      <c r="LN11" s="316"/>
      <c r="LO11" s="316"/>
      <c r="LP11" s="316"/>
      <c r="LQ11" s="316"/>
      <c r="LR11" s="316"/>
      <c r="LS11" s="316"/>
      <c r="LT11" s="316"/>
      <c r="LU11" s="316"/>
      <c r="LV11" s="316"/>
      <c r="LW11" s="316"/>
      <c r="LX11" s="316"/>
      <c r="LY11" s="316"/>
      <c r="LZ11" s="316"/>
      <c r="MA11" s="316"/>
      <c r="MB11" s="316"/>
      <c r="MC11" s="316"/>
      <c r="MD11" s="316"/>
      <c r="ME11" s="316"/>
      <c r="MF11" s="316"/>
      <c r="MG11" s="316"/>
      <c r="MH11" s="316"/>
      <c r="MI11" s="316"/>
      <c r="MJ11" s="316"/>
      <c r="MK11" s="316"/>
      <c r="ML11" s="316"/>
      <c r="MM11" s="316"/>
      <c r="MN11" s="316"/>
      <c r="MO11" s="316"/>
      <c r="MP11" s="316"/>
      <c r="MQ11" s="316"/>
      <c r="MR11" s="316"/>
      <c r="MS11" s="316"/>
      <c r="MT11" s="316"/>
      <c r="MU11" s="316"/>
      <c r="MV11" s="316"/>
      <c r="MW11" s="316"/>
      <c r="MX11" s="316"/>
      <c r="MY11" s="316"/>
      <c r="MZ11" s="316"/>
      <c r="NA11" s="316"/>
      <c r="NB11" s="316"/>
      <c r="NC11" s="316"/>
      <c r="ND11" s="316"/>
      <c r="NE11" s="316"/>
      <c r="NF11" s="316"/>
      <c r="NG11" s="316"/>
      <c r="NH11" s="316"/>
      <c r="NI11" s="316"/>
      <c r="NJ11" s="316"/>
      <c r="NK11" s="316"/>
      <c r="NL11" s="316"/>
      <c r="NM11" s="316"/>
      <c r="NN11" s="316"/>
      <c r="NO11" s="316"/>
      <c r="NP11" s="316"/>
      <c r="NQ11" s="316"/>
      <c r="NR11" s="316"/>
      <c r="NS11" s="316"/>
      <c r="NT11" s="316"/>
      <c r="NU11" s="316"/>
      <c r="NV11" s="316"/>
      <c r="NW11" s="316"/>
      <c r="NX11" s="316"/>
      <c r="NY11" s="316"/>
      <c r="NZ11" s="316"/>
      <c r="OA11" s="316"/>
      <c r="OB11" s="316"/>
      <c r="OC11" s="316"/>
      <c r="OD11" s="316"/>
      <c r="OE11" s="316"/>
      <c r="OF11" s="316"/>
      <c r="OG11" s="316"/>
      <c r="OH11" s="316"/>
      <c r="OI11" s="316"/>
      <c r="OJ11" s="316"/>
      <c r="OK11" s="316"/>
      <c r="OL11" s="316"/>
      <c r="OM11" s="316"/>
      <c r="ON11" s="316"/>
      <c r="OO11" s="316"/>
      <c r="OP11" s="316"/>
      <c r="OQ11" s="316"/>
      <c r="OR11" s="316"/>
      <c r="OS11" s="316"/>
      <c r="OT11" s="316"/>
      <c r="OU11" s="316"/>
      <c r="OV11" s="316"/>
      <c r="OW11" s="316"/>
      <c r="OX11" s="316"/>
      <c r="OY11" s="316"/>
      <c r="OZ11" s="316"/>
      <c r="PA11" s="316"/>
      <c r="PB11" s="316"/>
      <c r="PC11" s="316"/>
      <c r="PD11" s="316"/>
      <c r="PE11" s="316"/>
      <c r="PF11" s="316"/>
      <c r="PG11" s="316"/>
      <c r="PH11" s="316"/>
      <c r="PI11" s="316"/>
      <c r="PJ11" s="316"/>
      <c r="PK11" s="316"/>
      <c r="PL11" s="316"/>
      <c r="PM11" s="316"/>
      <c r="PN11" s="316"/>
      <c r="PO11" s="316"/>
      <c r="PP11" s="316"/>
      <c r="PQ11" s="316"/>
      <c r="PR11" s="316"/>
      <c r="PS11" s="316"/>
      <c r="PT11" s="316"/>
      <c r="PU11" s="316"/>
      <c r="PV11" s="316"/>
      <c r="PW11" s="316"/>
      <c r="PX11" s="316"/>
      <c r="PY11" s="316"/>
    </row>
    <row r="12" spans="1:441" outlineLevel="1" x14ac:dyDescent="0.35">
      <c r="A12" s="277"/>
      <c r="D12" s="281"/>
      <c r="E12" s="312"/>
      <c r="F12" s="312"/>
      <c r="G12" s="312"/>
      <c r="H12" s="312"/>
      <c r="I12" s="312"/>
      <c r="J12" s="312"/>
      <c r="K12" s="312"/>
      <c r="L12" s="312"/>
      <c r="M12" s="312"/>
      <c r="N12" s="312"/>
      <c r="O12" s="312"/>
      <c r="P12" s="312"/>
      <c r="Q12" s="312"/>
      <c r="R12" s="312"/>
      <c r="S12" s="312"/>
      <c r="T12" s="312"/>
      <c r="U12" s="312"/>
      <c r="V12" s="312"/>
      <c r="W12" s="312"/>
      <c r="X12" s="312"/>
      <c r="Y12" s="312"/>
      <c r="Z12" s="312"/>
      <c r="AA12" s="312"/>
      <c r="AB12" s="312"/>
      <c r="AC12" s="312"/>
      <c r="AD12" s="312"/>
      <c r="AE12" s="312"/>
      <c r="AF12" s="312"/>
      <c r="AG12" s="312"/>
      <c r="AH12" s="312"/>
      <c r="AI12" s="312"/>
      <c r="AJ12" s="312"/>
      <c r="AK12" s="312"/>
      <c r="AL12" s="312"/>
      <c r="AM12" s="312"/>
      <c r="AN12" s="312"/>
      <c r="AO12" s="312"/>
      <c r="AP12" s="312"/>
      <c r="AQ12" s="312"/>
      <c r="AR12" s="312"/>
      <c r="AS12" s="312"/>
      <c r="AT12" s="312"/>
      <c r="AU12" s="312"/>
      <c r="AV12" s="312"/>
      <c r="AW12" s="312"/>
      <c r="AX12" s="312"/>
      <c r="AY12" s="312"/>
      <c r="AZ12" s="312"/>
      <c r="BA12" s="312"/>
      <c r="BB12" s="312"/>
      <c r="BC12" s="312"/>
      <c r="BD12" s="312"/>
      <c r="BE12" s="312"/>
      <c r="BF12" s="312"/>
      <c r="BG12" s="312"/>
      <c r="BH12" s="312"/>
      <c r="BI12" s="312"/>
      <c r="BJ12" s="312"/>
      <c r="BK12" s="312"/>
      <c r="BL12" s="312"/>
      <c r="BM12" s="312"/>
      <c r="BN12" s="312"/>
      <c r="BO12" s="312"/>
      <c r="BP12" s="312"/>
      <c r="BQ12" s="312"/>
      <c r="BR12" s="312"/>
      <c r="BS12" s="312"/>
      <c r="BT12" s="312"/>
      <c r="BU12" s="312"/>
      <c r="BV12" s="312"/>
      <c r="BW12" s="312"/>
      <c r="BX12" s="312"/>
      <c r="BY12" s="312"/>
      <c r="BZ12" s="312"/>
      <c r="CA12" s="312"/>
      <c r="CB12" s="312"/>
      <c r="CC12" s="312"/>
      <c r="CD12" s="312"/>
      <c r="CE12" s="312"/>
      <c r="CF12" s="312"/>
      <c r="CG12" s="312"/>
      <c r="CH12" s="312"/>
      <c r="CI12" s="312"/>
      <c r="CJ12" s="312"/>
      <c r="CK12" s="312"/>
      <c r="CL12" s="312"/>
      <c r="CM12" s="312"/>
      <c r="CN12" s="312"/>
      <c r="CO12" s="312"/>
      <c r="CP12" s="312"/>
      <c r="CQ12" s="312"/>
      <c r="CR12" s="312"/>
      <c r="CS12" s="312"/>
      <c r="CT12" s="312"/>
      <c r="CU12" s="312"/>
      <c r="CV12" s="312"/>
      <c r="CW12" s="312"/>
      <c r="CX12" s="312"/>
      <c r="CY12" s="312"/>
      <c r="CZ12" s="312"/>
      <c r="DA12" s="312"/>
      <c r="DB12" s="312"/>
      <c r="DC12" s="312"/>
      <c r="DD12" s="312"/>
      <c r="DE12" s="312"/>
      <c r="DF12" s="312"/>
      <c r="DG12" s="312"/>
      <c r="DH12" s="312"/>
      <c r="DI12" s="312"/>
      <c r="DJ12" s="312"/>
      <c r="DK12" s="312"/>
      <c r="DL12" s="312"/>
      <c r="DM12" s="312"/>
      <c r="DN12" s="312"/>
      <c r="DO12" s="312"/>
      <c r="DP12" s="312"/>
      <c r="DQ12" s="312"/>
      <c r="DR12" s="312"/>
      <c r="DS12" s="312"/>
      <c r="DT12" s="312"/>
      <c r="DU12" s="312"/>
      <c r="DV12" s="312"/>
      <c r="DW12" s="312"/>
      <c r="DX12" s="312"/>
      <c r="DY12" s="312"/>
      <c r="DZ12" s="312"/>
      <c r="EA12" s="312"/>
      <c r="EB12" s="312"/>
      <c r="EC12" s="312"/>
      <c r="ED12" s="312"/>
      <c r="EE12" s="312"/>
      <c r="EF12" s="312"/>
      <c r="EG12" s="312"/>
      <c r="EH12" s="312"/>
      <c r="EI12" s="312"/>
      <c r="EJ12" s="312"/>
      <c r="EK12" s="312"/>
      <c r="EL12" s="312"/>
      <c r="EM12" s="312"/>
      <c r="EN12" s="312"/>
      <c r="EO12" s="312"/>
      <c r="EP12" s="312"/>
      <c r="EQ12" s="312"/>
      <c r="ER12" s="312"/>
      <c r="ES12" s="312"/>
      <c r="ET12" s="312"/>
      <c r="EU12" s="312"/>
      <c r="EV12" s="312"/>
      <c r="EW12" s="312"/>
      <c r="EX12" s="312"/>
      <c r="EY12" s="312"/>
      <c r="EZ12" s="312"/>
      <c r="FA12" s="312"/>
      <c r="FB12" s="312"/>
      <c r="FC12" s="312"/>
      <c r="FD12" s="312"/>
      <c r="FE12" s="312"/>
      <c r="FF12" s="312"/>
      <c r="FG12" s="312"/>
      <c r="FH12" s="312"/>
      <c r="FI12" s="312"/>
      <c r="FJ12" s="312"/>
      <c r="FK12" s="312"/>
      <c r="FL12" s="312"/>
      <c r="FM12" s="312"/>
      <c r="FN12" s="312"/>
      <c r="FO12" s="312"/>
      <c r="FP12" s="312"/>
      <c r="FQ12" s="312"/>
      <c r="FR12" s="312"/>
      <c r="FS12" s="312"/>
      <c r="FT12" s="312"/>
      <c r="FU12" s="312"/>
      <c r="FV12" s="312"/>
      <c r="FW12" s="312"/>
      <c r="FX12" s="312"/>
      <c r="FY12" s="312"/>
      <c r="FZ12" s="312"/>
      <c r="GA12" s="312"/>
      <c r="GB12" s="312"/>
      <c r="GC12" s="312"/>
      <c r="GD12" s="312"/>
      <c r="GE12" s="312"/>
      <c r="GF12" s="312"/>
      <c r="GG12" s="312"/>
      <c r="GH12" s="312"/>
      <c r="GI12" s="312"/>
      <c r="GJ12" s="312"/>
      <c r="GK12" s="316"/>
      <c r="GL12" s="316"/>
      <c r="GM12" s="316"/>
      <c r="GN12" s="316"/>
      <c r="GO12" s="316"/>
      <c r="GP12" s="316"/>
      <c r="GQ12" s="316"/>
      <c r="GR12" s="316"/>
      <c r="GS12" s="316"/>
      <c r="GT12" s="316"/>
      <c r="GU12" s="316"/>
      <c r="GV12" s="316"/>
      <c r="GW12" s="316"/>
      <c r="GX12" s="316"/>
      <c r="GY12" s="316"/>
      <c r="GZ12" s="316"/>
      <c r="HA12" s="316"/>
      <c r="HB12" s="316"/>
      <c r="HC12" s="316"/>
      <c r="HD12" s="316"/>
      <c r="HE12" s="316"/>
      <c r="HF12" s="316"/>
      <c r="HG12" s="316"/>
      <c r="HH12" s="316"/>
      <c r="HI12" s="316"/>
      <c r="HJ12" s="316"/>
      <c r="HK12" s="316"/>
      <c r="HL12" s="316"/>
      <c r="HM12" s="316"/>
      <c r="HN12" s="316"/>
      <c r="HO12" s="316"/>
      <c r="HP12" s="316"/>
      <c r="HQ12" s="316"/>
      <c r="HR12" s="316"/>
      <c r="HS12" s="316"/>
      <c r="HT12" s="316"/>
      <c r="HU12" s="316"/>
      <c r="HV12" s="316"/>
      <c r="HW12" s="316"/>
      <c r="HX12" s="316"/>
      <c r="HY12" s="316"/>
      <c r="HZ12" s="316"/>
      <c r="IA12" s="316"/>
      <c r="IB12" s="316"/>
      <c r="IC12" s="316"/>
      <c r="ID12" s="316"/>
      <c r="IE12" s="316"/>
      <c r="IF12" s="316"/>
      <c r="IG12" s="316"/>
      <c r="IH12" s="316"/>
      <c r="II12" s="316"/>
      <c r="IJ12" s="316"/>
      <c r="IK12" s="316"/>
      <c r="IL12" s="316"/>
      <c r="IM12" s="316"/>
      <c r="IN12" s="316"/>
      <c r="IO12" s="316"/>
      <c r="IP12" s="316"/>
      <c r="IQ12" s="316"/>
      <c r="IR12" s="316"/>
      <c r="IS12" s="316"/>
      <c r="IT12" s="316"/>
      <c r="IU12" s="316"/>
      <c r="IV12" s="316"/>
      <c r="IW12" s="316"/>
      <c r="IX12" s="316"/>
      <c r="IY12" s="316"/>
      <c r="IZ12" s="316"/>
      <c r="JA12" s="316"/>
      <c r="JB12" s="316"/>
      <c r="JC12" s="316"/>
      <c r="JD12" s="316"/>
      <c r="JE12" s="316"/>
      <c r="JF12" s="316"/>
      <c r="JG12" s="316"/>
      <c r="JH12" s="316"/>
      <c r="JI12" s="316"/>
      <c r="JJ12" s="316"/>
      <c r="JK12" s="316"/>
      <c r="JL12" s="316"/>
      <c r="JM12" s="316"/>
      <c r="JN12" s="316"/>
      <c r="JO12" s="316"/>
      <c r="JP12" s="316"/>
      <c r="JQ12" s="316"/>
      <c r="JR12" s="316"/>
      <c r="JS12" s="316"/>
      <c r="JT12" s="316"/>
      <c r="JU12" s="316"/>
      <c r="JV12" s="316"/>
      <c r="JW12" s="316"/>
      <c r="JX12" s="316"/>
      <c r="JY12" s="316"/>
      <c r="JZ12" s="316"/>
      <c r="KA12" s="316"/>
      <c r="KB12" s="316"/>
      <c r="KC12" s="316"/>
      <c r="KD12" s="316"/>
      <c r="KE12" s="316"/>
      <c r="KF12" s="316"/>
      <c r="KG12" s="316"/>
      <c r="KH12" s="316"/>
      <c r="KI12" s="316"/>
      <c r="KJ12" s="316"/>
      <c r="KK12" s="316"/>
      <c r="KL12" s="316"/>
      <c r="KM12" s="316"/>
      <c r="KN12" s="316"/>
      <c r="KO12" s="316"/>
      <c r="KP12" s="316"/>
      <c r="KQ12" s="316"/>
      <c r="KR12" s="316"/>
      <c r="KS12" s="316"/>
      <c r="KT12" s="316"/>
      <c r="KU12" s="316"/>
      <c r="KV12" s="316"/>
      <c r="KW12" s="316"/>
      <c r="KX12" s="316"/>
      <c r="KY12" s="316"/>
      <c r="KZ12" s="316"/>
      <c r="LA12" s="316"/>
      <c r="LB12" s="316"/>
      <c r="LC12" s="316"/>
      <c r="LD12" s="316"/>
      <c r="LE12" s="316"/>
      <c r="LF12" s="316"/>
      <c r="LG12" s="316"/>
      <c r="LH12" s="316"/>
      <c r="LI12" s="316"/>
      <c r="LJ12" s="316"/>
      <c r="LK12" s="316"/>
      <c r="LL12" s="316"/>
      <c r="LM12" s="316"/>
      <c r="LN12" s="316"/>
      <c r="LO12" s="316"/>
      <c r="LP12" s="316"/>
      <c r="LQ12" s="316"/>
      <c r="LR12" s="316"/>
      <c r="LS12" s="316"/>
      <c r="LT12" s="316"/>
      <c r="LU12" s="316"/>
      <c r="LV12" s="316"/>
      <c r="LW12" s="316"/>
      <c r="LX12" s="316"/>
      <c r="LY12" s="316"/>
      <c r="LZ12" s="316"/>
      <c r="MA12" s="316"/>
      <c r="MB12" s="316"/>
      <c r="MC12" s="316"/>
      <c r="MD12" s="316"/>
      <c r="ME12" s="316"/>
      <c r="MF12" s="316"/>
      <c r="MG12" s="316"/>
      <c r="MH12" s="316"/>
      <c r="MI12" s="316"/>
      <c r="MJ12" s="316"/>
      <c r="MK12" s="316"/>
      <c r="ML12" s="316"/>
      <c r="MM12" s="316"/>
      <c r="MN12" s="316"/>
      <c r="MO12" s="316"/>
      <c r="MP12" s="316"/>
      <c r="MQ12" s="316"/>
      <c r="MR12" s="316"/>
      <c r="MS12" s="316"/>
      <c r="MT12" s="316"/>
      <c r="MU12" s="316"/>
      <c r="MV12" s="316"/>
      <c r="MW12" s="316"/>
      <c r="MX12" s="316"/>
      <c r="MY12" s="316"/>
      <c r="MZ12" s="316"/>
      <c r="NA12" s="316"/>
      <c r="NB12" s="316"/>
      <c r="NC12" s="316"/>
      <c r="ND12" s="316"/>
      <c r="NE12" s="316"/>
      <c r="NF12" s="316"/>
      <c r="NG12" s="316"/>
      <c r="NH12" s="316"/>
      <c r="NI12" s="316"/>
      <c r="NJ12" s="316"/>
      <c r="NK12" s="316"/>
      <c r="NL12" s="316"/>
      <c r="NM12" s="316"/>
      <c r="NN12" s="316"/>
      <c r="NO12" s="316"/>
      <c r="NP12" s="316"/>
      <c r="NQ12" s="316"/>
      <c r="NR12" s="316"/>
      <c r="NS12" s="316"/>
      <c r="NT12" s="316"/>
      <c r="NU12" s="316"/>
      <c r="NV12" s="316"/>
      <c r="NW12" s="316"/>
      <c r="NX12" s="316"/>
      <c r="NY12" s="316"/>
      <c r="NZ12" s="316"/>
      <c r="OA12" s="316"/>
      <c r="OB12" s="316"/>
      <c r="OC12" s="316"/>
      <c r="OD12" s="316"/>
      <c r="OE12" s="316"/>
      <c r="OF12" s="316"/>
      <c r="OG12" s="316"/>
      <c r="OH12" s="316"/>
      <c r="OI12" s="316"/>
      <c r="OJ12" s="316"/>
      <c r="OK12" s="316"/>
      <c r="OL12" s="316"/>
      <c r="OM12" s="316"/>
      <c r="ON12" s="316"/>
      <c r="OO12" s="316"/>
      <c r="OP12" s="316"/>
      <c r="OQ12" s="316"/>
      <c r="OR12" s="316"/>
      <c r="OS12" s="316"/>
      <c r="OT12" s="316"/>
      <c r="OU12" s="316"/>
      <c r="OV12" s="316"/>
      <c r="OW12" s="316"/>
      <c r="OX12" s="316"/>
      <c r="OY12" s="316"/>
      <c r="OZ12" s="316"/>
      <c r="PA12" s="316"/>
      <c r="PB12" s="316"/>
      <c r="PC12" s="316"/>
      <c r="PD12" s="316"/>
      <c r="PE12" s="316"/>
      <c r="PF12" s="316"/>
      <c r="PG12" s="316"/>
      <c r="PH12" s="316"/>
      <c r="PI12" s="316"/>
      <c r="PJ12" s="316"/>
      <c r="PK12" s="316"/>
      <c r="PL12" s="316"/>
      <c r="PM12" s="316"/>
      <c r="PN12" s="316"/>
      <c r="PO12" s="316"/>
      <c r="PP12" s="316"/>
      <c r="PQ12" s="316"/>
      <c r="PR12" s="316"/>
      <c r="PS12" s="316"/>
      <c r="PT12" s="316"/>
      <c r="PU12" s="316"/>
      <c r="PV12" s="316"/>
      <c r="PW12" s="316"/>
      <c r="PX12" s="316"/>
      <c r="PY12" s="316"/>
    </row>
    <row r="13" spans="1:441" s="316" customFormat="1" outlineLevel="1" x14ac:dyDescent="0.35">
      <c r="A13" s="277"/>
      <c r="B13" s="277"/>
      <c r="C13" s="278"/>
      <c r="D13" s="281"/>
      <c r="E13" s="368" t="str">
        <f xml:space="preserve"> Acct!E$13</f>
        <v>Solar asset depreciation</v>
      </c>
      <c r="F13" s="368">
        <f xml:space="preserve"> Acct!F$13</f>
        <v>0</v>
      </c>
      <c r="G13" s="368" t="str">
        <f xml:space="preserve"> Acct!G$13</f>
        <v>$ 000s</v>
      </c>
      <c r="H13" s="368">
        <f xml:space="preserve"> Acct!H$13</f>
        <v>-100000</v>
      </c>
      <c r="I13" s="368">
        <f xml:space="preserve"> Acct!I$13</f>
        <v>0</v>
      </c>
      <c r="J13" s="368">
        <f xml:space="preserve"> Acct!J$13</f>
        <v>0</v>
      </c>
      <c r="K13" s="368">
        <f xml:space="preserve"> Acct!K$13</f>
        <v>0</v>
      </c>
      <c r="L13" s="368">
        <f xml:space="preserve"> Acct!L$13</f>
        <v>0</v>
      </c>
      <c r="M13" s="368">
        <f xml:space="preserve"> Acct!M$13</f>
        <v>-1000</v>
      </c>
      <c r="N13" s="368">
        <f xml:space="preserve"> Acct!N$13</f>
        <v>-1000</v>
      </c>
      <c r="O13" s="368">
        <f xml:space="preserve"> Acct!O$13</f>
        <v>-1000</v>
      </c>
      <c r="P13" s="368">
        <f xml:space="preserve"> Acct!P$13</f>
        <v>-1000</v>
      </c>
      <c r="Q13" s="368">
        <f xml:space="preserve"> Acct!Q$13</f>
        <v>-1000</v>
      </c>
      <c r="R13" s="368">
        <f xml:space="preserve"> Acct!R$13</f>
        <v>-1000</v>
      </c>
      <c r="S13" s="368">
        <f xml:space="preserve"> Acct!S$13</f>
        <v>-1000</v>
      </c>
      <c r="T13" s="368">
        <f xml:space="preserve"> Acct!T$13</f>
        <v>-1000</v>
      </c>
      <c r="U13" s="368">
        <f xml:space="preserve"> Acct!U$13</f>
        <v>-1000</v>
      </c>
      <c r="V13" s="368">
        <f xml:space="preserve"> Acct!V$13</f>
        <v>-1000</v>
      </c>
      <c r="W13" s="368">
        <f xml:space="preserve"> Acct!W$13</f>
        <v>-1000</v>
      </c>
      <c r="X13" s="368">
        <f xml:space="preserve"> Acct!X$13</f>
        <v>-1000</v>
      </c>
      <c r="Y13" s="368">
        <f xml:space="preserve"> Acct!Y$13</f>
        <v>-1000</v>
      </c>
      <c r="Z13" s="368">
        <f xml:space="preserve"> Acct!Z$13</f>
        <v>-1000</v>
      </c>
      <c r="AA13" s="368">
        <f xml:space="preserve"> Acct!AA$13</f>
        <v>-1000</v>
      </c>
      <c r="AB13" s="368">
        <f xml:space="preserve"> Acct!AB$13</f>
        <v>-1000</v>
      </c>
      <c r="AC13" s="368">
        <f xml:space="preserve"> Acct!AC$13</f>
        <v>-1000</v>
      </c>
      <c r="AD13" s="368">
        <f xml:space="preserve"> Acct!AD$13</f>
        <v>-1000</v>
      </c>
      <c r="AE13" s="368">
        <f xml:space="preserve"> Acct!AE$13</f>
        <v>-1000</v>
      </c>
      <c r="AF13" s="368">
        <f xml:space="preserve"> Acct!AF$13</f>
        <v>-1000</v>
      </c>
      <c r="AG13" s="368">
        <f xml:space="preserve"> Acct!AG$13</f>
        <v>-1000</v>
      </c>
      <c r="AH13" s="368">
        <f xml:space="preserve"> Acct!AH$13</f>
        <v>-1000</v>
      </c>
      <c r="AI13" s="368">
        <f xml:space="preserve"> Acct!AI$13</f>
        <v>-1000</v>
      </c>
      <c r="AJ13" s="368">
        <f xml:space="preserve"> Acct!AJ$13</f>
        <v>-1000</v>
      </c>
      <c r="AK13" s="368">
        <f xml:space="preserve"> Acct!AK$13</f>
        <v>-1000</v>
      </c>
      <c r="AL13" s="368">
        <f xml:space="preserve"> Acct!AL$13</f>
        <v>-1000</v>
      </c>
      <c r="AM13" s="368">
        <f xml:space="preserve"> Acct!AM$13</f>
        <v>-1000</v>
      </c>
      <c r="AN13" s="368">
        <f xml:space="preserve"> Acct!AN$13</f>
        <v>-1000</v>
      </c>
      <c r="AO13" s="368">
        <f xml:space="preserve"> Acct!AO$13</f>
        <v>-1000</v>
      </c>
      <c r="AP13" s="368">
        <f xml:space="preserve"> Acct!AP$13</f>
        <v>-1000</v>
      </c>
      <c r="AQ13" s="368">
        <f xml:space="preserve"> Acct!AQ$13</f>
        <v>-1000</v>
      </c>
      <c r="AR13" s="368">
        <f xml:space="preserve"> Acct!AR$13</f>
        <v>-1000</v>
      </c>
      <c r="AS13" s="368">
        <f xml:space="preserve"> Acct!AS$13</f>
        <v>-1000</v>
      </c>
      <c r="AT13" s="368">
        <f xml:space="preserve"> Acct!AT$13</f>
        <v>-1000</v>
      </c>
      <c r="AU13" s="368">
        <f xml:space="preserve"> Acct!AU$13</f>
        <v>-1000</v>
      </c>
      <c r="AV13" s="368">
        <f xml:space="preserve"> Acct!AV$13</f>
        <v>-1000</v>
      </c>
      <c r="AW13" s="368">
        <f xml:space="preserve"> Acct!AW$13</f>
        <v>-1000</v>
      </c>
      <c r="AX13" s="368">
        <f xml:space="preserve"> Acct!AX$13</f>
        <v>-1000</v>
      </c>
      <c r="AY13" s="368">
        <f xml:space="preserve"> Acct!AY$13</f>
        <v>-1000</v>
      </c>
      <c r="AZ13" s="368">
        <f xml:space="preserve"> Acct!AZ$13</f>
        <v>-1000</v>
      </c>
      <c r="BA13" s="368">
        <f xml:space="preserve"> Acct!BA$13</f>
        <v>-1000</v>
      </c>
      <c r="BB13" s="368">
        <f xml:space="preserve"> Acct!BB$13</f>
        <v>-1000</v>
      </c>
      <c r="BC13" s="368">
        <f xml:space="preserve"> Acct!BC$13</f>
        <v>-1000</v>
      </c>
      <c r="BD13" s="368">
        <f xml:space="preserve"> Acct!BD$13</f>
        <v>-1000</v>
      </c>
      <c r="BE13" s="368">
        <f xml:space="preserve"> Acct!BE$13</f>
        <v>-1000</v>
      </c>
      <c r="BF13" s="368">
        <f xml:space="preserve"> Acct!BF$13</f>
        <v>-1000</v>
      </c>
      <c r="BG13" s="368">
        <f xml:space="preserve"> Acct!BG$13</f>
        <v>-1000</v>
      </c>
      <c r="BH13" s="368">
        <f xml:space="preserve"> Acct!BH$13</f>
        <v>-1000</v>
      </c>
      <c r="BI13" s="368">
        <f xml:space="preserve"> Acct!BI$13</f>
        <v>-1000</v>
      </c>
      <c r="BJ13" s="368">
        <f xml:space="preserve"> Acct!BJ$13</f>
        <v>-1000</v>
      </c>
      <c r="BK13" s="368">
        <f xml:space="preserve"> Acct!BK$13</f>
        <v>-1000</v>
      </c>
      <c r="BL13" s="368">
        <f xml:space="preserve"> Acct!BL$13</f>
        <v>-1000</v>
      </c>
      <c r="BM13" s="368">
        <f xml:space="preserve"> Acct!BM$13</f>
        <v>-1000</v>
      </c>
      <c r="BN13" s="368">
        <f xml:space="preserve"> Acct!BN$13</f>
        <v>-1000</v>
      </c>
      <c r="BO13" s="368">
        <f xml:space="preserve"> Acct!BO$13</f>
        <v>-1000</v>
      </c>
      <c r="BP13" s="368">
        <f xml:space="preserve"> Acct!BP$13</f>
        <v>-1000</v>
      </c>
      <c r="BQ13" s="368">
        <f xml:space="preserve"> Acct!BQ$13</f>
        <v>-1000</v>
      </c>
      <c r="BR13" s="368">
        <f xml:space="preserve"> Acct!BR$13</f>
        <v>-1000</v>
      </c>
      <c r="BS13" s="368">
        <f xml:space="preserve"> Acct!BS$13</f>
        <v>-1000</v>
      </c>
      <c r="BT13" s="368">
        <f xml:space="preserve"> Acct!BT$13</f>
        <v>-1000</v>
      </c>
      <c r="BU13" s="368">
        <f xml:space="preserve"> Acct!BU$13</f>
        <v>-1000</v>
      </c>
      <c r="BV13" s="368">
        <f xml:space="preserve"> Acct!BV$13</f>
        <v>-1000</v>
      </c>
      <c r="BW13" s="368">
        <f xml:space="preserve"> Acct!BW$13</f>
        <v>-1000</v>
      </c>
      <c r="BX13" s="368">
        <f xml:space="preserve"> Acct!BX$13</f>
        <v>-1000</v>
      </c>
      <c r="BY13" s="368">
        <f xml:space="preserve"> Acct!BY$13</f>
        <v>-1000</v>
      </c>
      <c r="BZ13" s="368">
        <f xml:space="preserve"> Acct!BZ$13</f>
        <v>-1000</v>
      </c>
      <c r="CA13" s="368">
        <f xml:space="preserve"> Acct!CA$13</f>
        <v>-1000</v>
      </c>
      <c r="CB13" s="368">
        <f xml:space="preserve"> Acct!CB$13</f>
        <v>-1000</v>
      </c>
      <c r="CC13" s="368">
        <f xml:space="preserve"> Acct!CC$13</f>
        <v>-1000</v>
      </c>
      <c r="CD13" s="368">
        <f xml:space="preserve"> Acct!CD$13</f>
        <v>-1000</v>
      </c>
      <c r="CE13" s="368">
        <f xml:space="preserve"> Acct!CE$13</f>
        <v>-1000</v>
      </c>
      <c r="CF13" s="368">
        <f xml:space="preserve"> Acct!CF$13</f>
        <v>-1000</v>
      </c>
      <c r="CG13" s="368">
        <f xml:space="preserve"> Acct!CG$13</f>
        <v>-1000</v>
      </c>
      <c r="CH13" s="368">
        <f xml:space="preserve"> Acct!CH$13</f>
        <v>-1000</v>
      </c>
      <c r="CI13" s="368">
        <f xml:space="preserve"> Acct!CI$13</f>
        <v>-1000</v>
      </c>
      <c r="CJ13" s="368">
        <f xml:space="preserve"> Acct!CJ$13</f>
        <v>-1000</v>
      </c>
      <c r="CK13" s="368">
        <f xml:space="preserve"> Acct!CK$13</f>
        <v>-1000</v>
      </c>
      <c r="CL13" s="368">
        <f xml:space="preserve"> Acct!CL$13</f>
        <v>-1000</v>
      </c>
      <c r="CM13" s="368">
        <f xml:space="preserve"> Acct!CM$13</f>
        <v>-1000</v>
      </c>
      <c r="CN13" s="368">
        <f xml:space="preserve"> Acct!CN$13</f>
        <v>-1000</v>
      </c>
      <c r="CO13" s="368">
        <f xml:space="preserve"> Acct!CO$13</f>
        <v>-1000</v>
      </c>
      <c r="CP13" s="368">
        <f xml:space="preserve"> Acct!CP$13</f>
        <v>-1000</v>
      </c>
      <c r="CQ13" s="368">
        <f xml:space="preserve"> Acct!CQ$13</f>
        <v>-1000</v>
      </c>
      <c r="CR13" s="368">
        <f xml:space="preserve"> Acct!CR$13</f>
        <v>-1000</v>
      </c>
      <c r="CS13" s="368">
        <f xml:space="preserve"> Acct!CS$13</f>
        <v>-1000</v>
      </c>
      <c r="CT13" s="368">
        <f xml:space="preserve"> Acct!CT$13</f>
        <v>-1000</v>
      </c>
      <c r="CU13" s="368">
        <f xml:space="preserve"> Acct!CU$13</f>
        <v>-1000</v>
      </c>
      <c r="CV13" s="368">
        <f xml:space="preserve"> Acct!CV$13</f>
        <v>-1000</v>
      </c>
      <c r="CW13" s="368">
        <f xml:space="preserve"> Acct!CW$13</f>
        <v>-1000</v>
      </c>
      <c r="CX13" s="368">
        <f xml:space="preserve"> Acct!CX$13</f>
        <v>-1000</v>
      </c>
      <c r="CY13" s="368">
        <f xml:space="preserve"> Acct!CY$13</f>
        <v>-1000</v>
      </c>
      <c r="CZ13" s="368">
        <f xml:space="preserve"> Acct!CZ$13</f>
        <v>-1000</v>
      </c>
      <c r="DA13" s="368">
        <f xml:space="preserve"> Acct!DA$13</f>
        <v>-1000</v>
      </c>
      <c r="DB13" s="368">
        <f xml:space="preserve"> Acct!DB$13</f>
        <v>-1000</v>
      </c>
      <c r="DC13" s="368">
        <f xml:space="preserve"> Acct!DC$13</f>
        <v>-1000</v>
      </c>
      <c r="DD13" s="368">
        <f xml:space="preserve"> Acct!DD$13</f>
        <v>-1000</v>
      </c>
      <c r="DE13" s="368">
        <f xml:space="preserve"> Acct!DE$13</f>
        <v>-1000</v>
      </c>
      <c r="DF13" s="368">
        <f xml:space="preserve"> Acct!DF$13</f>
        <v>-1000</v>
      </c>
      <c r="DG13" s="368">
        <f xml:space="preserve"> Acct!DG$13</f>
        <v>-1000</v>
      </c>
      <c r="DH13" s="368">
        <f xml:space="preserve"> Acct!DH$13</f>
        <v>-1000</v>
      </c>
      <c r="DI13" s="368">
        <f xml:space="preserve"> Acct!DI$13</f>
        <v>0</v>
      </c>
      <c r="DJ13" s="368">
        <f xml:space="preserve"> Acct!DJ$13</f>
        <v>0</v>
      </c>
      <c r="DK13" s="368">
        <f xml:space="preserve"> Acct!DK$13</f>
        <v>0</v>
      </c>
      <c r="DL13" s="368">
        <f xml:space="preserve"> Acct!DL$13</f>
        <v>0</v>
      </c>
      <c r="DM13" s="368">
        <f xml:space="preserve"> Acct!DM$13</f>
        <v>0</v>
      </c>
      <c r="DN13" s="368">
        <f xml:space="preserve"> Acct!DN$13</f>
        <v>0</v>
      </c>
      <c r="DO13" s="368">
        <f xml:space="preserve"> Acct!DO$13</f>
        <v>0</v>
      </c>
      <c r="DP13" s="368">
        <f xml:space="preserve"> Acct!DP$13</f>
        <v>0</v>
      </c>
      <c r="DQ13" s="368">
        <f xml:space="preserve"> Acct!DQ$13</f>
        <v>0</v>
      </c>
      <c r="DR13" s="368">
        <f xml:space="preserve"> Acct!DR$13</f>
        <v>0</v>
      </c>
      <c r="DS13" s="368">
        <f xml:space="preserve"> Acct!DS$13</f>
        <v>0</v>
      </c>
      <c r="DT13" s="368">
        <f xml:space="preserve"> Acct!DT$13</f>
        <v>0</v>
      </c>
      <c r="DU13" s="368">
        <f xml:space="preserve"> Acct!DU$13</f>
        <v>0</v>
      </c>
      <c r="DV13" s="368">
        <f xml:space="preserve"> Acct!DV$13</f>
        <v>0</v>
      </c>
      <c r="DW13" s="368">
        <f xml:space="preserve"> Acct!DW$13</f>
        <v>0</v>
      </c>
      <c r="DX13" s="368">
        <f xml:space="preserve"> Acct!DX$13</f>
        <v>0</v>
      </c>
      <c r="DY13" s="368">
        <f xml:space="preserve"> Acct!DY$13</f>
        <v>0</v>
      </c>
      <c r="DZ13" s="368">
        <f xml:space="preserve"> Acct!DZ$13</f>
        <v>0</v>
      </c>
      <c r="EA13" s="368">
        <f xml:space="preserve"> Acct!EA$13</f>
        <v>0</v>
      </c>
      <c r="EB13" s="368">
        <f xml:space="preserve"> Acct!EB$13</f>
        <v>0</v>
      </c>
      <c r="EC13" s="368">
        <f xml:space="preserve"> Acct!EC$13</f>
        <v>0</v>
      </c>
      <c r="ED13" s="368">
        <f xml:space="preserve"> Acct!ED$13</f>
        <v>0</v>
      </c>
      <c r="EE13" s="368">
        <f xml:space="preserve"> Acct!EE$13</f>
        <v>0</v>
      </c>
      <c r="EF13" s="368">
        <f xml:space="preserve"> Acct!EF$13</f>
        <v>0</v>
      </c>
      <c r="EG13" s="368">
        <f xml:space="preserve"> Acct!EG$13</f>
        <v>0</v>
      </c>
      <c r="EH13" s="368">
        <f xml:space="preserve"> Acct!EH$13</f>
        <v>0</v>
      </c>
      <c r="EI13" s="368">
        <f xml:space="preserve"> Acct!EI$13</f>
        <v>0</v>
      </c>
      <c r="EJ13" s="368">
        <f xml:space="preserve"> Acct!EJ$13</f>
        <v>0</v>
      </c>
      <c r="EK13" s="368">
        <f xml:space="preserve"> Acct!EK$13</f>
        <v>0</v>
      </c>
      <c r="EL13" s="368">
        <f xml:space="preserve"> Acct!EL$13</f>
        <v>0</v>
      </c>
      <c r="EM13" s="368">
        <f xml:space="preserve"> Acct!EM$13</f>
        <v>0</v>
      </c>
      <c r="EN13" s="368">
        <f xml:space="preserve"> Acct!EN$13</f>
        <v>0</v>
      </c>
      <c r="EO13" s="368">
        <f xml:space="preserve"> Acct!EO$13</f>
        <v>0</v>
      </c>
      <c r="EP13" s="368">
        <f xml:space="preserve"> Acct!EP$13</f>
        <v>0</v>
      </c>
      <c r="EQ13" s="368">
        <f xml:space="preserve"> Acct!EQ$13</f>
        <v>0</v>
      </c>
      <c r="ER13" s="368">
        <f xml:space="preserve"> Acct!ER$13</f>
        <v>0</v>
      </c>
      <c r="ES13" s="368">
        <f xml:space="preserve"> Acct!ES$13</f>
        <v>0</v>
      </c>
      <c r="ET13" s="368">
        <f xml:space="preserve"> Acct!ET$13</f>
        <v>0</v>
      </c>
      <c r="EU13" s="368">
        <f xml:space="preserve"> Acct!EU$13</f>
        <v>0</v>
      </c>
      <c r="EV13" s="368">
        <f xml:space="preserve"> Acct!EV$13</f>
        <v>0</v>
      </c>
      <c r="EW13" s="368">
        <f xml:space="preserve"> Acct!EW$13</f>
        <v>0</v>
      </c>
      <c r="EX13" s="368">
        <f xml:space="preserve"> Acct!EX$13</f>
        <v>0</v>
      </c>
      <c r="EY13" s="368">
        <f xml:space="preserve"> Acct!EY$13</f>
        <v>0</v>
      </c>
      <c r="EZ13" s="368">
        <f xml:space="preserve"> Acct!EZ$13</f>
        <v>0</v>
      </c>
      <c r="FA13" s="368">
        <f xml:space="preserve"> Acct!FA$13</f>
        <v>0</v>
      </c>
      <c r="FB13" s="368">
        <f xml:space="preserve"> Acct!FB$13</f>
        <v>0</v>
      </c>
      <c r="FC13" s="368">
        <f xml:space="preserve"> Acct!FC$13</f>
        <v>0</v>
      </c>
      <c r="FD13" s="368">
        <f xml:space="preserve"> Acct!FD$13</f>
        <v>0</v>
      </c>
      <c r="FE13" s="368">
        <f xml:space="preserve"> Acct!FE$13</f>
        <v>0</v>
      </c>
      <c r="FF13" s="368">
        <f xml:space="preserve"> Acct!FF$13</f>
        <v>0</v>
      </c>
      <c r="FG13" s="368">
        <f xml:space="preserve"> Acct!FG$13</f>
        <v>0</v>
      </c>
      <c r="FH13" s="368">
        <f xml:space="preserve"> Acct!FH$13</f>
        <v>0</v>
      </c>
      <c r="FI13" s="368">
        <f xml:space="preserve"> Acct!FI$13</f>
        <v>0</v>
      </c>
      <c r="FJ13" s="368">
        <f xml:space="preserve"> Acct!FJ$13</f>
        <v>0</v>
      </c>
      <c r="FK13" s="368">
        <f xml:space="preserve"> Acct!FK$13</f>
        <v>0</v>
      </c>
      <c r="FL13" s="368">
        <f xml:space="preserve"> Acct!FL$13</f>
        <v>0</v>
      </c>
      <c r="FM13" s="368">
        <f xml:space="preserve"> Acct!FM$13</f>
        <v>0</v>
      </c>
      <c r="FN13" s="368">
        <f xml:space="preserve"> Acct!FN$13</f>
        <v>0</v>
      </c>
      <c r="FO13" s="368">
        <f xml:space="preserve"> Acct!FO$13</f>
        <v>0</v>
      </c>
      <c r="FP13" s="368">
        <f xml:space="preserve"> Acct!FP$13</f>
        <v>0</v>
      </c>
      <c r="FQ13" s="368">
        <f xml:space="preserve"> Acct!FQ$13</f>
        <v>0</v>
      </c>
      <c r="FR13" s="368">
        <f xml:space="preserve"> Acct!FR$13</f>
        <v>0</v>
      </c>
      <c r="FS13" s="368">
        <f xml:space="preserve"> Acct!FS$13</f>
        <v>0</v>
      </c>
      <c r="FT13" s="368">
        <f xml:space="preserve"> Acct!FT$13</f>
        <v>0</v>
      </c>
      <c r="FU13" s="368">
        <f xml:space="preserve"> Acct!FU$13</f>
        <v>0</v>
      </c>
      <c r="FV13" s="368">
        <f xml:space="preserve"> Acct!FV$13</f>
        <v>0</v>
      </c>
      <c r="FW13" s="368">
        <f xml:space="preserve"> Acct!FW$13</f>
        <v>0</v>
      </c>
      <c r="FX13" s="368">
        <f xml:space="preserve"> Acct!FX$13</f>
        <v>0</v>
      </c>
      <c r="FY13" s="368">
        <f xml:space="preserve"> Acct!FY$13</f>
        <v>0</v>
      </c>
      <c r="FZ13" s="368">
        <f xml:space="preserve"> Acct!FZ$13</f>
        <v>0</v>
      </c>
      <c r="GA13" s="368">
        <f xml:space="preserve"> Acct!GA$13</f>
        <v>0</v>
      </c>
      <c r="GB13" s="368">
        <f xml:space="preserve"> Acct!GB$13</f>
        <v>0</v>
      </c>
      <c r="GC13" s="368">
        <f xml:space="preserve"> Acct!GC$13</f>
        <v>0</v>
      </c>
      <c r="GD13" s="368">
        <f xml:space="preserve"> Acct!GD$13</f>
        <v>0</v>
      </c>
      <c r="GE13" s="368">
        <f xml:space="preserve"> Acct!GE$13</f>
        <v>0</v>
      </c>
      <c r="GF13" s="368">
        <f xml:space="preserve"> Acct!GF$13</f>
        <v>0</v>
      </c>
      <c r="GG13" s="368">
        <f xml:space="preserve"> Acct!GG$13</f>
        <v>0</v>
      </c>
      <c r="GH13" s="368">
        <f xml:space="preserve"> Acct!GH$13</f>
        <v>0</v>
      </c>
      <c r="GI13" s="368">
        <f xml:space="preserve"> Acct!GI$13</f>
        <v>0</v>
      </c>
      <c r="GJ13" s="368">
        <f xml:space="preserve"> Acct!GJ$13</f>
        <v>0</v>
      </c>
    </row>
    <row r="14" spans="1:441" outlineLevel="1" x14ac:dyDescent="0.35">
      <c r="A14" s="277"/>
      <c r="D14" s="281"/>
      <c r="E14" s="308" t="s">
        <v>52</v>
      </c>
      <c r="F14" s="308"/>
      <c r="G14" s="308" t="str">
        <f xml:space="preserve"> SMU</f>
        <v>$ 000s</v>
      </c>
      <c r="H14" s="308">
        <f xml:space="preserve"> SUM(J14:GJ14)</f>
        <v>195901.52816415209</v>
      </c>
      <c r="I14" s="308"/>
      <c r="J14" s="308">
        <f t="shared" ref="J14:AO14" si="6" xml:space="preserve"> J11 + SUM(J13:J13)</f>
        <v>0</v>
      </c>
      <c r="K14" s="308">
        <f t="shared" si="6"/>
        <v>0</v>
      </c>
      <c r="L14" s="308">
        <f t="shared" si="6"/>
        <v>0</v>
      </c>
      <c r="M14" s="308">
        <f t="shared" si="6"/>
        <v>3599.316637931036</v>
      </c>
      <c r="N14" s="308">
        <f t="shared" si="6"/>
        <v>4062.7341379310355</v>
      </c>
      <c r="O14" s="308">
        <f t="shared" si="6"/>
        <v>896.04788793103353</v>
      </c>
      <c r="P14" s="308">
        <f t="shared" si="6"/>
        <v>896.04788793103489</v>
      </c>
      <c r="Q14" s="308">
        <f t="shared" si="6"/>
        <v>3561.4985846628933</v>
      </c>
      <c r="R14" s="308">
        <f t="shared" si="6"/>
        <v>4022.6105249614002</v>
      </c>
      <c r="S14" s="308">
        <f t="shared" si="6"/>
        <v>871.67893292159852</v>
      </c>
      <c r="T14" s="308">
        <f t="shared" si="6"/>
        <v>871.67893292159943</v>
      </c>
      <c r="U14" s="308">
        <f t="shared" si="6"/>
        <v>3523.4952838899962</v>
      </c>
      <c r="V14" s="308">
        <f t="shared" si="6"/>
        <v>3982.3131349332871</v>
      </c>
      <c r="W14" s="308">
        <f t="shared" si="6"/>
        <v>847.05781947079595</v>
      </c>
      <c r="X14" s="308">
        <f t="shared" si="6"/>
        <v>847.05781947079731</v>
      </c>
      <c r="Y14" s="308">
        <f t="shared" si="6"/>
        <v>3485.29832231613</v>
      </c>
      <c r="Z14" s="308">
        <f t="shared" si="6"/>
        <v>3941.8334974835852</v>
      </c>
      <c r="AA14" s="308">
        <f t="shared" si="6"/>
        <v>822.17646717264824</v>
      </c>
      <c r="AB14" s="308">
        <f t="shared" si="6"/>
        <v>822.17646717264961</v>
      </c>
      <c r="AC14" s="308">
        <f t="shared" si="6"/>
        <v>3446.8990951291453</v>
      </c>
      <c r="AD14" s="308">
        <f t="shared" si="6"/>
        <v>3901.1629510171588</v>
      </c>
      <c r="AE14" s="308">
        <f t="shared" si="6"/>
        <v>797.02660244906156</v>
      </c>
      <c r="AF14" s="308">
        <f t="shared" si="6"/>
        <v>797.02660244906292</v>
      </c>
      <c r="AG14" s="308">
        <f t="shared" si="6"/>
        <v>3408.2888011194245</v>
      </c>
      <c r="AH14" s="308">
        <f t="shared" si="6"/>
        <v>3860.2926378239154</v>
      </c>
      <c r="AI14" s="308">
        <f t="shared" si="6"/>
        <v>771.59975367655352</v>
      </c>
      <c r="AJ14" s="308">
        <f t="shared" si="6"/>
        <v>771.59975367655534</v>
      </c>
      <c r="AK14" s="308">
        <f t="shared" si="6"/>
        <v>3369.4584376768125</v>
      </c>
      <c r="AL14" s="308">
        <f t="shared" si="6"/>
        <v>3819.2134990743161</v>
      </c>
      <c r="AM14" s="308">
        <f t="shared" si="6"/>
        <v>745.88724619136929</v>
      </c>
      <c r="AN14" s="308">
        <f t="shared" si="6"/>
        <v>745.88724619137065</v>
      </c>
      <c r="AO14" s="308">
        <f t="shared" si="6"/>
        <v>3330.3987956629135</v>
      </c>
      <c r="AP14" s="308">
        <f t="shared" ref="AP14:BU14" si="7" xml:space="preserve"> AP11 + SUM(AP13:AP13)</f>
        <v>3777.9162696902804</v>
      </c>
      <c r="AQ14" s="308">
        <f t="shared" si="7"/>
        <v>719.88019716993517</v>
      </c>
      <c r="AR14" s="308">
        <f t="shared" si="7"/>
        <v>719.88019716993654</v>
      </c>
      <c r="AS14" s="308">
        <f t="shared" si="7"/>
        <v>3291.1004541556613</v>
      </c>
      <c r="AT14" s="308">
        <f t="shared" si="7"/>
        <v>3736.3914730883653</v>
      </c>
      <c r="AU14" s="308">
        <f t="shared" si="7"/>
        <v>693.56951038155421</v>
      </c>
      <c r="AV14" s="308">
        <f t="shared" si="7"/>
        <v>693.56951038155512</v>
      </c>
      <c r="AW14" s="308">
        <f t="shared" si="7"/>
        <v>3251.5537750629619</v>
      </c>
      <c r="AX14" s="308">
        <f t="shared" si="7"/>
        <v>3694.6294157920202</v>
      </c>
      <c r="AY14" s="308">
        <f t="shared" si="7"/>
        <v>666.94587081011787</v>
      </c>
      <c r="AZ14" s="308">
        <f t="shared" si="7"/>
        <v>666.94587081011969</v>
      </c>
      <c r="BA14" s="308">
        <f t="shared" si="7"/>
        <v>3211.7488976021314</v>
      </c>
      <c r="BB14" s="308">
        <f t="shared" si="7"/>
        <v>3652.6201819096523</v>
      </c>
      <c r="BC14" s="308">
        <f t="shared" si="7"/>
        <v>639.99973914158954</v>
      </c>
      <c r="BD14" s="308">
        <f t="shared" si="7"/>
        <v>639.99973914159091</v>
      </c>
      <c r="BE14" s="308">
        <f t="shared" si="7"/>
        <v>3171.675732641781</v>
      </c>
      <c r="BF14" s="308">
        <f t="shared" si="7"/>
        <v>3610.3536274751368</v>
      </c>
      <c r="BG14" s="308">
        <f t="shared" si="7"/>
        <v>612.72134611387969</v>
      </c>
      <c r="BH14" s="308">
        <f t="shared" si="7"/>
        <v>612.72134611388105</v>
      </c>
      <c r="BI14" s="308">
        <f t="shared" si="7"/>
        <v>3131.323956902701</v>
      </c>
      <c r="BJ14" s="308">
        <f t="shared" si="7"/>
        <v>3567.8193746473326</v>
      </c>
      <c r="BK14" s="308">
        <f t="shared" si="7"/>
        <v>585.10068672568309</v>
      </c>
      <c r="BL14" s="308">
        <f t="shared" si="7"/>
        <v>585.10068672568445</v>
      </c>
      <c r="BM14" s="308">
        <f t="shared" si="7"/>
        <v>3090.6830070141964</v>
      </c>
      <c r="BN14" s="308">
        <f t="shared" si="7"/>
        <v>3525.0068057650724</v>
      </c>
      <c r="BO14" s="308">
        <f t="shared" si="7"/>
        <v>557.12751430074604</v>
      </c>
      <c r="BP14" s="308">
        <f t="shared" si="7"/>
        <v>557.12751430074695</v>
      </c>
      <c r="BQ14" s="308">
        <f t="shared" si="7"/>
        <v>3049.742073422316</v>
      </c>
      <c r="BR14" s="308">
        <f t="shared" si="7"/>
        <v>3481.9050572540345</v>
      </c>
      <c r="BS14" s="308">
        <f t="shared" si="7"/>
        <v>528.79133440395708</v>
      </c>
      <c r="BT14" s="308">
        <f t="shared" si="7"/>
        <v>528.79133440395844</v>
      </c>
      <c r="BU14" s="308">
        <f t="shared" si="7"/>
        <v>3008.4900941461974</v>
      </c>
      <c r="BV14" s="308">
        <f t="shared" ref="BV14:DA14" si="8" xml:space="preserve"> BV11 + SUM(BV13:BV13)</f>
        <v>3438.503013381739</v>
      </c>
      <c r="BW14" s="308">
        <f t="shared" si="8"/>
        <v>500.08139860554138</v>
      </c>
      <c r="BX14" s="308">
        <f t="shared" si="8"/>
        <v>500.08139860554274</v>
      </c>
      <c r="BY14" s="308">
        <f t="shared" si="8"/>
        <v>2966.9157483787808</v>
      </c>
      <c r="BZ14" s="308">
        <f t="shared" si="8"/>
        <v>3394.7892998569305</v>
      </c>
      <c r="CA14" s="308">
        <f t="shared" si="8"/>
        <v>470.98669808956993</v>
      </c>
      <c r="CB14" s="308">
        <f t="shared" si="8"/>
        <v>470.98669808957129</v>
      </c>
      <c r="CC14" s="308">
        <f t="shared" si="8"/>
        <v>2925.0074499279799</v>
      </c>
      <c r="CD14" s="308">
        <f t="shared" si="8"/>
        <v>3350.7522772694238</v>
      </c>
      <c r="CE14" s="308">
        <f t="shared" si="8"/>
        <v>441.49595710289418</v>
      </c>
      <c r="CF14" s="308">
        <f t="shared" si="8"/>
        <v>441.49595710289509</v>
      </c>
      <c r="CG14" s="308">
        <f t="shared" si="8"/>
        <v>2882.7533404943206</v>
      </c>
      <c r="CH14" s="308">
        <f t="shared" si="8"/>
        <v>3306.3800343664025</v>
      </c>
      <c r="CI14" s="308">
        <f t="shared" si="8"/>
        <v>411.597626240502</v>
      </c>
      <c r="CJ14" s="308">
        <f t="shared" si="8"/>
        <v>411.5976262405029</v>
      </c>
      <c r="CK14" s="308">
        <f t="shared" si="8"/>
        <v>2840.1412827809454</v>
      </c>
      <c r="CL14" s="308">
        <f t="shared" si="8"/>
        <v>3261.6603811611267</v>
      </c>
      <c r="CM14" s="308">
        <f t="shared" si="8"/>
        <v>381.27987556321591</v>
      </c>
      <c r="CN14" s="308">
        <f t="shared" si="8"/>
        <v>381.27987556321727</v>
      </c>
      <c r="CO14" s="308">
        <f t="shared" si="8"/>
        <v>2797.1588534318289</v>
      </c>
      <c r="CP14" s="308">
        <f t="shared" si="8"/>
        <v>3216.5808418698207</v>
      </c>
      <c r="CQ14" s="308">
        <f t="shared" si="8"/>
        <v>350.53058754354129</v>
      </c>
      <c r="CR14" s="308">
        <f t="shared" si="8"/>
        <v>350.53058754354265</v>
      </c>
      <c r="CS14" s="308">
        <f t="shared" si="8"/>
        <v>2753.7933357938555</v>
      </c>
      <c r="CT14" s="308">
        <f t="shared" si="8"/>
        <v>3171.1286476724526</v>
      </c>
      <c r="CU14" s="308">
        <f t="shared" si="8"/>
        <v>319.33734983535851</v>
      </c>
      <c r="CV14" s="308">
        <f t="shared" si="8"/>
        <v>319.33734983536033</v>
      </c>
      <c r="CW14" s="308">
        <f t="shared" si="8"/>
        <v>2710.0317124983821</v>
      </c>
      <c r="CX14" s="308">
        <f t="shared" si="8"/>
        <v>3125.2907292930086</v>
      </c>
      <c r="CY14" s="308">
        <f t="shared" si="8"/>
        <v>287.68744786306229</v>
      </c>
      <c r="CZ14" s="308">
        <f t="shared" si="8"/>
        <v>287.68744786306365</v>
      </c>
      <c r="DA14" s="308">
        <f t="shared" si="8"/>
        <v>2665.8606578577883</v>
      </c>
      <c r="DB14" s="308">
        <f t="shared" ref="DB14:EG14" si="9" xml:space="preserve"> DB11 + SUM(DB13:DB13)</f>
        <v>3079.0537093947287</v>
      </c>
      <c r="DC14" s="308">
        <f t="shared" si="9"/>
        <v>255.56785722562881</v>
      </c>
      <c r="DD14" s="308">
        <f t="shared" si="9"/>
        <v>255.56785722563018</v>
      </c>
      <c r="DE14" s="308">
        <f t="shared" si="9"/>
        <v>2621.2665300723384</v>
      </c>
      <c r="DF14" s="308">
        <f t="shared" si="9"/>
        <v>3032.4038947857125</v>
      </c>
      <c r="DG14" s="308">
        <f t="shared" si="9"/>
        <v>222.96523591098571</v>
      </c>
      <c r="DH14" s="308">
        <f t="shared" si="9"/>
        <v>222.96523591098708</v>
      </c>
      <c r="DI14" s="308">
        <f t="shared" si="9"/>
        <v>0</v>
      </c>
      <c r="DJ14" s="308">
        <f t="shared" si="9"/>
        <v>0</v>
      </c>
      <c r="DK14" s="308">
        <f t="shared" si="9"/>
        <v>0</v>
      </c>
      <c r="DL14" s="308">
        <f t="shared" si="9"/>
        <v>0</v>
      </c>
      <c r="DM14" s="308">
        <f t="shared" si="9"/>
        <v>0</v>
      </c>
      <c r="DN14" s="308">
        <f t="shared" si="9"/>
        <v>0</v>
      </c>
      <c r="DO14" s="308">
        <f t="shared" si="9"/>
        <v>0</v>
      </c>
      <c r="DP14" s="308">
        <f t="shared" si="9"/>
        <v>0</v>
      </c>
      <c r="DQ14" s="308">
        <f t="shared" si="9"/>
        <v>0</v>
      </c>
      <c r="DR14" s="308">
        <f t="shared" si="9"/>
        <v>0</v>
      </c>
      <c r="DS14" s="308">
        <f t="shared" si="9"/>
        <v>0</v>
      </c>
      <c r="DT14" s="308">
        <f t="shared" si="9"/>
        <v>0</v>
      </c>
      <c r="DU14" s="308">
        <f t="shared" si="9"/>
        <v>0</v>
      </c>
      <c r="DV14" s="308">
        <f t="shared" si="9"/>
        <v>0</v>
      </c>
      <c r="DW14" s="308">
        <f t="shared" si="9"/>
        <v>0</v>
      </c>
      <c r="DX14" s="308">
        <f t="shared" si="9"/>
        <v>0</v>
      </c>
      <c r="DY14" s="308">
        <f t="shared" si="9"/>
        <v>0</v>
      </c>
      <c r="DZ14" s="308">
        <f t="shared" si="9"/>
        <v>0</v>
      </c>
      <c r="EA14" s="308">
        <f t="shared" si="9"/>
        <v>0</v>
      </c>
      <c r="EB14" s="308">
        <f t="shared" si="9"/>
        <v>0</v>
      </c>
      <c r="EC14" s="308">
        <f t="shared" si="9"/>
        <v>0</v>
      </c>
      <c r="ED14" s="308">
        <f t="shared" si="9"/>
        <v>0</v>
      </c>
      <c r="EE14" s="308">
        <f t="shared" si="9"/>
        <v>0</v>
      </c>
      <c r="EF14" s="308">
        <f t="shared" si="9"/>
        <v>0</v>
      </c>
      <c r="EG14" s="308">
        <f t="shared" si="9"/>
        <v>0</v>
      </c>
      <c r="EH14" s="308">
        <f t="shared" ref="EH14:FM14" si="10" xml:space="preserve"> EH11 + SUM(EH13:EH13)</f>
        <v>0</v>
      </c>
      <c r="EI14" s="308">
        <f t="shared" si="10"/>
        <v>0</v>
      </c>
      <c r="EJ14" s="308">
        <f t="shared" si="10"/>
        <v>0</v>
      </c>
      <c r="EK14" s="308">
        <f t="shared" si="10"/>
        <v>0</v>
      </c>
      <c r="EL14" s="308">
        <f t="shared" si="10"/>
        <v>0</v>
      </c>
      <c r="EM14" s="308">
        <f t="shared" si="10"/>
        <v>0</v>
      </c>
      <c r="EN14" s="308">
        <f t="shared" si="10"/>
        <v>0</v>
      </c>
      <c r="EO14" s="308">
        <f t="shared" si="10"/>
        <v>0</v>
      </c>
      <c r="EP14" s="308">
        <f t="shared" si="10"/>
        <v>0</v>
      </c>
      <c r="EQ14" s="308">
        <f t="shared" si="10"/>
        <v>0</v>
      </c>
      <c r="ER14" s="308">
        <f t="shared" si="10"/>
        <v>0</v>
      </c>
      <c r="ES14" s="308">
        <f t="shared" si="10"/>
        <v>0</v>
      </c>
      <c r="ET14" s="308">
        <f t="shared" si="10"/>
        <v>0</v>
      </c>
      <c r="EU14" s="308">
        <f t="shared" si="10"/>
        <v>0</v>
      </c>
      <c r="EV14" s="308">
        <f t="shared" si="10"/>
        <v>0</v>
      </c>
      <c r="EW14" s="308">
        <f t="shared" si="10"/>
        <v>0</v>
      </c>
      <c r="EX14" s="308">
        <f t="shared" si="10"/>
        <v>0</v>
      </c>
      <c r="EY14" s="308">
        <f t="shared" si="10"/>
        <v>0</v>
      </c>
      <c r="EZ14" s="308">
        <f t="shared" si="10"/>
        <v>0</v>
      </c>
      <c r="FA14" s="308">
        <f t="shared" si="10"/>
        <v>0</v>
      </c>
      <c r="FB14" s="308">
        <f t="shared" si="10"/>
        <v>0</v>
      </c>
      <c r="FC14" s="308">
        <f t="shared" si="10"/>
        <v>0</v>
      </c>
      <c r="FD14" s="308">
        <f t="shared" si="10"/>
        <v>0</v>
      </c>
      <c r="FE14" s="308">
        <f t="shared" si="10"/>
        <v>0</v>
      </c>
      <c r="FF14" s="308">
        <f t="shared" si="10"/>
        <v>0</v>
      </c>
      <c r="FG14" s="308">
        <f t="shared" si="10"/>
        <v>0</v>
      </c>
      <c r="FH14" s="308">
        <f t="shared" si="10"/>
        <v>0</v>
      </c>
      <c r="FI14" s="308">
        <f t="shared" si="10"/>
        <v>0</v>
      </c>
      <c r="FJ14" s="308">
        <f t="shared" si="10"/>
        <v>0</v>
      </c>
      <c r="FK14" s="308">
        <f t="shared" si="10"/>
        <v>0</v>
      </c>
      <c r="FL14" s="308">
        <f t="shared" si="10"/>
        <v>0</v>
      </c>
      <c r="FM14" s="308">
        <f t="shared" si="10"/>
        <v>0</v>
      </c>
      <c r="FN14" s="308">
        <f t="shared" ref="FN14:GJ14" si="11" xml:space="preserve"> FN11 + SUM(FN13:FN13)</f>
        <v>0</v>
      </c>
      <c r="FO14" s="308">
        <f t="shared" si="11"/>
        <v>0</v>
      </c>
      <c r="FP14" s="308">
        <f t="shared" si="11"/>
        <v>0</v>
      </c>
      <c r="FQ14" s="308">
        <f t="shared" si="11"/>
        <v>0</v>
      </c>
      <c r="FR14" s="308">
        <f t="shared" si="11"/>
        <v>0</v>
      </c>
      <c r="FS14" s="308">
        <f t="shared" si="11"/>
        <v>0</v>
      </c>
      <c r="FT14" s="308">
        <f t="shared" si="11"/>
        <v>0</v>
      </c>
      <c r="FU14" s="308">
        <f t="shared" si="11"/>
        <v>0</v>
      </c>
      <c r="FV14" s="308">
        <f t="shared" si="11"/>
        <v>0</v>
      </c>
      <c r="FW14" s="308">
        <f t="shared" si="11"/>
        <v>0</v>
      </c>
      <c r="FX14" s="308">
        <f t="shared" si="11"/>
        <v>0</v>
      </c>
      <c r="FY14" s="308">
        <f t="shared" si="11"/>
        <v>0</v>
      </c>
      <c r="FZ14" s="308">
        <f t="shared" si="11"/>
        <v>0</v>
      </c>
      <c r="GA14" s="308">
        <f t="shared" si="11"/>
        <v>0</v>
      </c>
      <c r="GB14" s="308">
        <f t="shared" si="11"/>
        <v>0</v>
      </c>
      <c r="GC14" s="308">
        <f t="shared" si="11"/>
        <v>0</v>
      </c>
      <c r="GD14" s="308">
        <f t="shared" si="11"/>
        <v>0</v>
      </c>
      <c r="GE14" s="308">
        <f t="shared" si="11"/>
        <v>0</v>
      </c>
      <c r="GF14" s="308">
        <f t="shared" si="11"/>
        <v>0</v>
      </c>
      <c r="GG14" s="308">
        <f t="shared" si="11"/>
        <v>0</v>
      </c>
      <c r="GH14" s="308">
        <f t="shared" si="11"/>
        <v>0</v>
      </c>
      <c r="GI14" s="308">
        <f t="shared" si="11"/>
        <v>0</v>
      </c>
      <c r="GJ14" s="308">
        <f t="shared" si="11"/>
        <v>0</v>
      </c>
      <c r="GK14" s="316"/>
      <c r="GL14" s="316"/>
      <c r="GM14" s="316"/>
      <c r="GN14" s="316"/>
      <c r="GO14" s="316"/>
      <c r="GP14" s="316"/>
      <c r="GQ14" s="316"/>
      <c r="GR14" s="316"/>
      <c r="GS14" s="316"/>
      <c r="GT14" s="316"/>
      <c r="GU14" s="316"/>
      <c r="GV14" s="316"/>
      <c r="GW14" s="316"/>
      <c r="GX14" s="316"/>
      <c r="GY14" s="316"/>
      <c r="GZ14" s="316"/>
      <c r="HA14" s="316"/>
      <c r="HB14" s="316"/>
      <c r="HC14" s="316"/>
      <c r="HD14" s="316"/>
      <c r="HE14" s="316"/>
      <c r="HF14" s="316"/>
      <c r="HG14" s="316"/>
      <c r="HH14" s="316"/>
      <c r="HI14" s="316"/>
      <c r="HJ14" s="316"/>
      <c r="HK14" s="316"/>
      <c r="HL14" s="316"/>
      <c r="HM14" s="316"/>
      <c r="HN14" s="316"/>
      <c r="HO14" s="316"/>
      <c r="HP14" s="316"/>
      <c r="HQ14" s="316"/>
      <c r="HR14" s="316"/>
      <c r="HS14" s="316"/>
      <c r="HT14" s="316"/>
      <c r="HU14" s="316"/>
      <c r="HV14" s="316"/>
      <c r="HW14" s="316"/>
      <c r="HX14" s="316"/>
      <c r="HY14" s="316"/>
      <c r="HZ14" s="316"/>
      <c r="IA14" s="316"/>
      <c r="IB14" s="316"/>
      <c r="IC14" s="316"/>
      <c r="ID14" s="316"/>
      <c r="IE14" s="316"/>
      <c r="IF14" s="316"/>
      <c r="IG14" s="316"/>
      <c r="IH14" s="316"/>
      <c r="II14" s="316"/>
      <c r="IJ14" s="316"/>
      <c r="IK14" s="316"/>
      <c r="IL14" s="316"/>
      <c r="IM14" s="316"/>
      <c r="IN14" s="316"/>
      <c r="IO14" s="316"/>
      <c r="IP14" s="316"/>
      <c r="IQ14" s="316"/>
      <c r="IR14" s="316"/>
      <c r="IS14" s="316"/>
      <c r="IT14" s="316"/>
      <c r="IU14" s="316"/>
      <c r="IV14" s="316"/>
      <c r="IW14" s="316"/>
      <c r="IX14" s="316"/>
      <c r="IY14" s="316"/>
      <c r="IZ14" s="316"/>
      <c r="JA14" s="316"/>
      <c r="JB14" s="316"/>
      <c r="JC14" s="316"/>
      <c r="JD14" s="316"/>
      <c r="JE14" s="316"/>
      <c r="JF14" s="316"/>
      <c r="JG14" s="316"/>
      <c r="JH14" s="316"/>
      <c r="JI14" s="316"/>
      <c r="JJ14" s="316"/>
      <c r="JK14" s="316"/>
      <c r="JL14" s="316"/>
      <c r="JM14" s="316"/>
      <c r="JN14" s="316"/>
      <c r="JO14" s="316"/>
      <c r="JP14" s="316"/>
      <c r="JQ14" s="316"/>
      <c r="JR14" s="316"/>
      <c r="JS14" s="316"/>
      <c r="JT14" s="316"/>
      <c r="JU14" s="316"/>
      <c r="JV14" s="316"/>
      <c r="JW14" s="316"/>
      <c r="JX14" s="316"/>
      <c r="JY14" s="316"/>
      <c r="JZ14" s="316"/>
      <c r="KA14" s="316"/>
      <c r="KB14" s="316"/>
      <c r="KC14" s="316"/>
      <c r="KD14" s="316"/>
      <c r="KE14" s="316"/>
      <c r="KF14" s="316"/>
      <c r="KG14" s="316"/>
      <c r="KH14" s="316"/>
      <c r="KI14" s="316"/>
      <c r="KJ14" s="316"/>
      <c r="KK14" s="316"/>
      <c r="KL14" s="316"/>
      <c r="KM14" s="316"/>
      <c r="KN14" s="316"/>
      <c r="KO14" s="316"/>
      <c r="KP14" s="316"/>
      <c r="KQ14" s="316"/>
      <c r="KR14" s="316"/>
      <c r="KS14" s="316"/>
      <c r="KT14" s="316"/>
      <c r="KU14" s="316"/>
      <c r="KV14" s="316"/>
      <c r="KW14" s="316"/>
      <c r="KX14" s="316"/>
      <c r="KY14" s="316"/>
      <c r="KZ14" s="316"/>
      <c r="LA14" s="316"/>
      <c r="LB14" s="316"/>
      <c r="LC14" s="316"/>
      <c r="LD14" s="316"/>
      <c r="LE14" s="316"/>
      <c r="LF14" s="316"/>
      <c r="LG14" s="316"/>
      <c r="LH14" s="316"/>
      <c r="LI14" s="316"/>
      <c r="LJ14" s="316"/>
      <c r="LK14" s="316"/>
      <c r="LL14" s="316"/>
      <c r="LM14" s="316"/>
      <c r="LN14" s="316"/>
      <c r="LO14" s="316"/>
      <c r="LP14" s="316"/>
      <c r="LQ14" s="316"/>
      <c r="LR14" s="316"/>
      <c r="LS14" s="316"/>
      <c r="LT14" s="316"/>
      <c r="LU14" s="316"/>
      <c r="LV14" s="316"/>
      <c r="LW14" s="316"/>
      <c r="LX14" s="316"/>
      <c r="LY14" s="316"/>
      <c r="LZ14" s="316"/>
      <c r="MA14" s="316"/>
      <c r="MB14" s="316"/>
      <c r="MC14" s="316"/>
      <c r="MD14" s="316"/>
      <c r="ME14" s="316"/>
      <c r="MF14" s="316"/>
      <c r="MG14" s="316"/>
      <c r="MH14" s="316"/>
      <c r="MI14" s="316"/>
      <c r="MJ14" s="316"/>
      <c r="MK14" s="316"/>
      <c r="ML14" s="316"/>
      <c r="MM14" s="316"/>
      <c r="MN14" s="316"/>
      <c r="MO14" s="316"/>
      <c r="MP14" s="316"/>
      <c r="MQ14" s="316"/>
      <c r="MR14" s="316"/>
      <c r="MS14" s="316"/>
      <c r="MT14" s="316"/>
      <c r="MU14" s="316"/>
      <c r="MV14" s="316"/>
      <c r="MW14" s="316"/>
      <c r="MX14" s="316"/>
      <c r="MY14" s="316"/>
      <c r="MZ14" s="316"/>
      <c r="NA14" s="316"/>
      <c r="NB14" s="316"/>
      <c r="NC14" s="316"/>
      <c r="ND14" s="316"/>
      <c r="NE14" s="316"/>
      <c r="NF14" s="316"/>
      <c r="NG14" s="316"/>
      <c r="NH14" s="316"/>
      <c r="NI14" s="316"/>
      <c r="NJ14" s="316"/>
      <c r="NK14" s="316"/>
      <c r="NL14" s="316"/>
      <c r="NM14" s="316"/>
      <c r="NN14" s="316"/>
      <c r="NO14" s="316"/>
      <c r="NP14" s="316"/>
      <c r="NQ14" s="316"/>
      <c r="NR14" s="316"/>
      <c r="NS14" s="316"/>
      <c r="NT14" s="316"/>
      <c r="NU14" s="316"/>
      <c r="NV14" s="316"/>
      <c r="NW14" s="316"/>
      <c r="NX14" s="316"/>
      <c r="NY14" s="316"/>
      <c r="NZ14" s="316"/>
      <c r="OA14" s="316"/>
      <c r="OB14" s="316"/>
      <c r="OC14" s="316"/>
      <c r="OD14" s="316"/>
      <c r="OE14" s="316"/>
      <c r="OF14" s="316"/>
      <c r="OG14" s="316"/>
      <c r="OH14" s="316"/>
      <c r="OI14" s="316"/>
      <c r="OJ14" s="316"/>
      <c r="OK14" s="316"/>
      <c r="OL14" s="316"/>
      <c r="OM14" s="316"/>
      <c r="ON14" s="316"/>
      <c r="OO14" s="316"/>
      <c r="OP14" s="316"/>
      <c r="OQ14" s="316"/>
      <c r="OR14" s="316"/>
      <c r="OS14" s="316"/>
      <c r="OT14" s="316"/>
      <c r="OU14" s="316"/>
      <c r="OV14" s="316"/>
      <c r="OW14" s="316"/>
      <c r="OX14" s="316"/>
      <c r="OY14" s="316"/>
      <c r="OZ14" s="316"/>
      <c r="PA14" s="316"/>
      <c r="PB14" s="316"/>
      <c r="PC14" s="316"/>
      <c r="PD14" s="316"/>
      <c r="PE14" s="316"/>
      <c r="PF14" s="316"/>
      <c r="PG14" s="316"/>
      <c r="PH14" s="316"/>
      <c r="PI14" s="316"/>
      <c r="PJ14" s="316"/>
      <c r="PK14" s="316"/>
      <c r="PL14" s="316"/>
      <c r="PM14" s="316"/>
      <c r="PN14" s="316"/>
      <c r="PO14" s="316"/>
      <c r="PP14" s="316"/>
      <c r="PQ14" s="316"/>
      <c r="PR14" s="316"/>
      <c r="PS14" s="316"/>
      <c r="PT14" s="316"/>
      <c r="PU14" s="316"/>
      <c r="PV14" s="316"/>
      <c r="PW14" s="316"/>
      <c r="PX14" s="316"/>
      <c r="PY14" s="316"/>
    </row>
    <row r="15" spans="1:441" outlineLevel="1" x14ac:dyDescent="0.35">
      <c r="A15" s="277"/>
      <c r="D15" s="281"/>
      <c r="E15" s="312"/>
      <c r="F15" s="312"/>
      <c r="G15" s="312"/>
      <c r="H15" s="312"/>
      <c r="I15" s="312"/>
      <c r="J15" s="312"/>
      <c r="K15" s="312"/>
      <c r="L15" s="312"/>
      <c r="M15" s="312"/>
      <c r="N15" s="312"/>
      <c r="O15" s="312"/>
      <c r="P15" s="312"/>
      <c r="Q15" s="312"/>
      <c r="R15" s="312"/>
      <c r="S15" s="312"/>
      <c r="T15" s="312"/>
      <c r="U15" s="312"/>
      <c r="V15" s="312"/>
      <c r="W15" s="312"/>
      <c r="X15" s="312"/>
      <c r="Y15" s="312"/>
      <c r="Z15" s="312"/>
      <c r="AA15" s="312"/>
      <c r="AB15" s="312"/>
      <c r="AC15" s="312"/>
      <c r="AD15" s="312"/>
      <c r="AE15" s="312"/>
      <c r="AF15" s="312"/>
      <c r="AG15" s="312"/>
      <c r="AH15" s="312"/>
      <c r="AI15" s="312"/>
      <c r="AJ15" s="312"/>
      <c r="AK15" s="312"/>
      <c r="AL15" s="312"/>
      <c r="AM15" s="312"/>
      <c r="AN15" s="312"/>
      <c r="AO15" s="312"/>
      <c r="AP15" s="312"/>
      <c r="AQ15" s="312"/>
      <c r="AR15" s="312"/>
      <c r="AS15" s="312"/>
      <c r="AT15" s="312"/>
      <c r="AU15" s="312"/>
      <c r="AV15" s="312"/>
      <c r="AW15" s="312"/>
      <c r="AX15" s="312"/>
      <c r="AY15" s="312"/>
      <c r="AZ15" s="312"/>
      <c r="BA15" s="312"/>
      <c r="BB15" s="312"/>
      <c r="BC15" s="312"/>
      <c r="BD15" s="312"/>
      <c r="BE15" s="312"/>
      <c r="BF15" s="312"/>
      <c r="BG15" s="312"/>
      <c r="BH15" s="312"/>
      <c r="BI15" s="312"/>
      <c r="BJ15" s="312"/>
      <c r="BK15" s="312"/>
      <c r="BL15" s="312"/>
      <c r="BM15" s="312"/>
      <c r="BN15" s="312"/>
      <c r="BO15" s="312"/>
      <c r="BP15" s="312"/>
      <c r="BQ15" s="312"/>
      <c r="BR15" s="312"/>
      <c r="BS15" s="312"/>
      <c r="BT15" s="312"/>
      <c r="BU15" s="312"/>
      <c r="BV15" s="312"/>
      <c r="BW15" s="312"/>
      <c r="BX15" s="312"/>
      <c r="BY15" s="312"/>
      <c r="BZ15" s="312"/>
      <c r="CA15" s="312"/>
      <c r="CB15" s="312"/>
      <c r="CC15" s="312"/>
      <c r="CD15" s="312"/>
      <c r="CE15" s="312"/>
      <c r="CF15" s="312"/>
      <c r="CG15" s="312"/>
      <c r="CH15" s="312"/>
      <c r="CI15" s="312"/>
      <c r="CJ15" s="312"/>
      <c r="CK15" s="312"/>
      <c r="CL15" s="312"/>
      <c r="CM15" s="312"/>
      <c r="CN15" s="312"/>
      <c r="CO15" s="312"/>
      <c r="CP15" s="312"/>
      <c r="CQ15" s="312"/>
      <c r="CR15" s="312"/>
      <c r="CS15" s="312"/>
      <c r="CT15" s="312"/>
      <c r="CU15" s="312"/>
      <c r="CV15" s="312"/>
      <c r="CW15" s="312"/>
      <c r="CX15" s="312"/>
      <c r="CY15" s="312"/>
      <c r="CZ15" s="312"/>
      <c r="DA15" s="312"/>
      <c r="DB15" s="312"/>
      <c r="DC15" s="312"/>
      <c r="DD15" s="312"/>
      <c r="DE15" s="312"/>
      <c r="DF15" s="312"/>
      <c r="DG15" s="312"/>
      <c r="DH15" s="312"/>
      <c r="DI15" s="312"/>
      <c r="DJ15" s="312"/>
      <c r="DK15" s="312"/>
      <c r="DL15" s="312"/>
      <c r="DM15" s="312"/>
      <c r="DN15" s="312"/>
      <c r="DO15" s="312"/>
      <c r="DP15" s="312"/>
      <c r="DQ15" s="312"/>
      <c r="DR15" s="312"/>
      <c r="DS15" s="312"/>
      <c r="DT15" s="312"/>
      <c r="DU15" s="312"/>
      <c r="DV15" s="312"/>
      <c r="DW15" s="312"/>
      <c r="DX15" s="312"/>
      <c r="DY15" s="312"/>
      <c r="DZ15" s="312"/>
      <c r="EA15" s="312"/>
      <c r="EB15" s="312"/>
      <c r="EC15" s="312"/>
      <c r="ED15" s="312"/>
      <c r="EE15" s="312"/>
      <c r="EF15" s="312"/>
      <c r="EG15" s="312"/>
      <c r="EH15" s="312"/>
      <c r="EI15" s="312"/>
      <c r="EJ15" s="312"/>
      <c r="EK15" s="312"/>
      <c r="EL15" s="312"/>
      <c r="EM15" s="312"/>
      <c r="EN15" s="312"/>
      <c r="EO15" s="312"/>
      <c r="EP15" s="312"/>
      <c r="EQ15" s="312"/>
      <c r="ER15" s="312"/>
      <c r="ES15" s="312"/>
      <c r="ET15" s="312"/>
      <c r="EU15" s="312"/>
      <c r="EV15" s="312"/>
      <c r="EW15" s="312"/>
      <c r="EX15" s="312"/>
      <c r="EY15" s="312"/>
      <c r="EZ15" s="312"/>
      <c r="FA15" s="312"/>
      <c r="FB15" s="312"/>
      <c r="FC15" s="312"/>
      <c r="FD15" s="312"/>
      <c r="FE15" s="312"/>
      <c r="FF15" s="312"/>
      <c r="FG15" s="312"/>
      <c r="FH15" s="312"/>
      <c r="FI15" s="312"/>
      <c r="FJ15" s="312"/>
      <c r="FK15" s="312"/>
      <c r="FL15" s="312"/>
      <c r="FM15" s="312"/>
      <c r="FN15" s="312"/>
      <c r="FO15" s="312"/>
      <c r="FP15" s="312"/>
      <c r="FQ15" s="312"/>
      <c r="FR15" s="312"/>
      <c r="FS15" s="312"/>
      <c r="FT15" s="312"/>
      <c r="FU15" s="312"/>
      <c r="FV15" s="312"/>
      <c r="FW15" s="312"/>
      <c r="FX15" s="312"/>
      <c r="FY15" s="312"/>
      <c r="FZ15" s="312"/>
      <c r="GA15" s="312"/>
      <c r="GB15" s="312"/>
      <c r="GC15" s="312"/>
      <c r="GD15" s="312"/>
      <c r="GE15" s="312"/>
      <c r="GF15" s="312"/>
      <c r="GG15" s="312"/>
      <c r="GH15" s="312"/>
      <c r="GI15" s="312"/>
      <c r="GJ15" s="312"/>
      <c r="GK15" s="316"/>
      <c r="GL15" s="316"/>
      <c r="GM15" s="316"/>
      <c r="GN15" s="316"/>
      <c r="GO15" s="316"/>
      <c r="GP15" s="316"/>
      <c r="GQ15" s="316"/>
      <c r="GR15" s="316"/>
      <c r="GS15" s="316"/>
      <c r="GT15" s="316"/>
      <c r="GU15" s="316"/>
      <c r="GV15" s="316"/>
      <c r="GW15" s="316"/>
      <c r="GX15" s="316"/>
      <c r="GY15" s="316"/>
      <c r="GZ15" s="316"/>
      <c r="HA15" s="316"/>
      <c r="HB15" s="316"/>
      <c r="HC15" s="316"/>
      <c r="HD15" s="316"/>
      <c r="HE15" s="316"/>
      <c r="HF15" s="316"/>
      <c r="HG15" s="316"/>
      <c r="HH15" s="316"/>
      <c r="HI15" s="316"/>
      <c r="HJ15" s="316"/>
      <c r="HK15" s="316"/>
      <c r="HL15" s="316"/>
      <c r="HM15" s="316"/>
      <c r="HN15" s="316"/>
      <c r="HO15" s="316"/>
      <c r="HP15" s="316"/>
      <c r="HQ15" s="316"/>
      <c r="HR15" s="316"/>
      <c r="HS15" s="316"/>
      <c r="HT15" s="316"/>
      <c r="HU15" s="316"/>
      <c r="HV15" s="316"/>
      <c r="HW15" s="316"/>
      <c r="HX15" s="316"/>
      <c r="HY15" s="316"/>
      <c r="HZ15" s="316"/>
      <c r="IA15" s="316"/>
      <c r="IB15" s="316"/>
      <c r="IC15" s="316"/>
      <c r="ID15" s="316"/>
      <c r="IE15" s="316"/>
      <c r="IF15" s="316"/>
      <c r="IG15" s="316"/>
      <c r="IH15" s="316"/>
      <c r="II15" s="316"/>
      <c r="IJ15" s="316"/>
      <c r="IK15" s="316"/>
      <c r="IL15" s="316"/>
      <c r="IM15" s="316"/>
      <c r="IN15" s="316"/>
      <c r="IO15" s="316"/>
      <c r="IP15" s="316"/>
      <c r="IQ15" s="316"/>
      <c r="IR15" s="316"/>
      <c r="IS15" s="316"/>
      <c r="IT15" s="316"/>
      <c r="IU15" s="316"/>
      <c r="IV15" s="316"/>
      <c r="IW15" s="316"/>
      <c r="IX15" s="316"/>
      <c r="IY15" s="316"/>
      <c r="IZ15" s="316"/>
      <c r="JA15" s="316"/>
      <c r="JB15" s="316"/>
      <c r="JC15" s="316"/>
      <c r="JD15" s="316"/>
      <c r="JE15" s="316"/>
      <c r="JF15" s="316"/>
      <c r="JG15" s="316"/>
      <c r="JH15" s="316"/>
      <c r="JI15" s="316"/>
      <c r="JJ15" s="316"/>
      <c r="JK15" s="316"/>
      <c r="JL15" s="316"/>
      <c r="JM15" s="316"/>
      <c r="JN15" s="316"/>
      <c r="JO15" s="316"/>
      <c r="JP15" s="316"/>
      <c r="JQ15" s="316"/>
      <c r="JR15" s="316"/>
      <c r="JS15" s="316"/>
      <c r="JT15" s="316"/>
      <c r="JU15" s="316"/>
      <c r="JV15" s="316"/>
      <c r="JW15" s="316"/>
      <c r="JX15" s="316"/>
      <c r="JY15" s="316"/>
      <c r="JZ15" s="316"/>
      <c r="KA15" s="316"/>
      <c r="KB15" s="316"/>
      <c r="KC15" s="316"/>
      <c r="KD15" s="316"/>
      <c r="KE15" s="316"/>
      <c r="KF15" s="316"/>
      <c r="KG15" s="316"/>
      <c r="KH15" s="316"/>
      <c r="KI15" s="316"/>
      <c r="KJ15" s="316"/>
      <c r="KK15" s="316"/>
      <c r="KL15" s="316"/>
      <c r="KM15" s="316"/>
      <c r="KN15" s="316"/>
      <c r="KO15" s="316"/>
      <c r="KP15" s="316"/>
      <c r="KQ15" s="316"/>
      <c r="KR15" s="316"/>
      <c r="KS15" s="316"/>
      <c r="KT15" s="316"/>
      <c r="KU15" s="316"/>
      <c r="KV15" s="316"/>
      <c r="KW15" s="316"/>
      <c r="KX15" s="316"/>
      <c r="KY15" s="316"/>
      <c r="KZ15" s="316"/>
      <c r="LA15" s="316"/>
      <c r="LB15" s="316"/>
      <c r="LC15" s="316"/>
      <c r="LD15" s="316"/>
      <c r="LE15" s="316"/>
      <c r="LF15" s="316"/>
      <c r="LG15" s="316"/>
      <c r="LH15" s="316"/>
      <c r="LI15" s="316"/>
      <c r="LJ15" s="316"/>
      <c r="LK15" s="316"/>
      <c r="LL15" s="316"/>
      <c r="LM15" s="316"/>
      <c r="LN15" s="316"/>
      <c r="LO15" s="316"/>
      <c r="LP15" s="316"/>
      <c r="LQ15" s="316"/>
      <c r="LR15" s="316"/>
      <c r="LS15" s="316"/>
      <c r="LT15" s="316"/>
      <c r="LU15" s="316"/>
      <c r="LV15" s="316"/>
      <c r="LW15" s="316"/>
      <c r="LX15" s="316"/>
      <c r="LY15" s="316"/>
      <c r="LZ15" s="316"/>
      <c r="MA15" s="316"/>
      <c r="MB15" s="316"/>
      <c r="MC15" s="316"/>
      <c r="MD15" s="316"/>
      <c r="ME15" s="316"/>
      <c r="MF15" s="316"/>
      <c r="MG15" s="316"/>
      <c r="MH15" s="316"/>
      <c r="MI15" s="316"/>
      <c r="MJ15" s="316"/>
      <c r="MK15" s="316"/>
      <c r="ML15" s="316"/>
      <c r="MM15" s="316"/>
      <c r="MN15" s="316"/>
      <c r="MO15" s="316"/>
      <c r="MP15" s="316"/>
      <c r="MQ15" s="316"/>
      <c r="MR15" s="316"/>
      <c r="MS15" s="316"/>
      <c r="MT15" s="316"/>
      <c r="MU15" s="316"/>
      <c r="MV15" s="316"/>
      <c r="MW15" s="316"/>
      <c r="MX15" s="316"/>
      <c r="MY15" s="316"/>
      <c r="MZ15" s="316"/>
      <c r="NA15" s="316"/>
      <c r="NB15" s="316"/>
      <c r="NC15" s="316"/>
      <c r="ND15" s="316"/>
      <c r="NE15" s="316"/>
      <c r="NF15" s="316"/>
      <c r="NG15" s="316"/>
      <c r="NH15" s="316"/>
      <c r="NI15" s="316"/>
      <c r="NJ15" s="316"/>
      <c r="NK15" s="316"/>
      <c r="NL15" s="316"/>
      <c r="NM15" s="316"/>
      <c r="NN15" s="316"/>
      <c r="NO15" s="316"/>
      <c r="NP15" s="316"/>
      <c r="NQ15" s="316"/>
      <c r="NR15" s="316"/>
      <c r="NS15" s="316"/>
      <c r="NT15" s="316"/>
      <c r="NU15" s="316"/>
      <c r="NV15" s="316"/>
      <c r="NW15" s="316"/>
      <c r="NX15" s="316"/>
      <c r="NY15" s="316"/>
      <c r="NZ15" s="316"/>
      <c r="OA15" s="316"/>
      <c r="OB15" s="316"/>
      <c r="OC15" s="316"/>
      <c r="OD15" s="316"/>
      <c r="OE15" s="316"/>
      <c r="OF15" s="316"/>
      <c r="OG15" s="316"/>
      <c r="OH15" s="316"/>
      <c r="OI15" s="316"/>
      <c r="OJ15" s="316"/>
      <c r="OK15" s="316"/>
      <c r="OL15" s="316"/>
      <c r="OM15" s="316"/>
      <c r="ON15" s="316"/>
      <c r="OO15" s="316"/>
      <c r="OP15" s="316"/>
      <c r="OQ15" s="316"/>
      <c r="OR15" s="316"/>
      <c r="OS15" s="316"/>
      <c r="OT15" s="316"/>
      <c r="OU15" s="316"/>
      <c r="OV15" s="316"/>
      <c r="OW15" s="316"/>
      <c r="OX15" s="316"/>
      <c r="OY15" s="316"/>
      <c r="OZ15" s="316"/>
      <c r="PA15" s="316"/>
      <c r="PB15" s="316"/>
      <c r="PC15" s="316"/>
      <c r="PD15" s="316"/>
      <c r="PE15" s="316"/>
      <c r="PF15" s="316"/>
      <c r="PG15" s="316"/>
      <c r="PH15" s="316"/>
      <c r="PI15" s="316"/>
      <c r="PJ15" s="316"/>
      <c r="PK15" s="316"/>
      <c r="PL15" s="316"/>
      <c r="PM15" s="316"/>
      <c r="PN15" s="316"/>
      <c r="PO15" s="316"/>
      <c r="PP15" s="316"/>
      <c r="PQ15" s="316"/>
      <c r="PR15" s="316"/>
      <c r="PS15" s="316"/>
      <c r="PT15" s="316"/>
      <c r="PU15" s="316"/>
      <c r="PV15" s="316"/>
      <c r="PW15" s="316"/>
      <c r="PX15" s="316"/>
      <c r="PY15" s="316"/>
    </row>
    <row r="16" spans="1:441" s="316" customFormat="1" outlineLevel="1" x14ac:dyDescent="0.35">
      <c r="A16" s="277"/>
      <c r="B16" s="277"/>
      <c r="C16" s="278"/>
      <c r="D16" s="281"/>
      <c r="E16" s="403" t="str">
        <f xml:space="preserve"> Debt!E$134</f>
        <v>Senior debt interest</v>
      </c>
      <c r="F16" s="403">
        <f xml:space="preserve"> Debt!F$134</f>
        <v>0</v>
      </c>
      <c r="G16" s="403" t="str">
        <f xml:space="preserve"> Debt!G$134</f>
        <v>$ 000s</v>
      </c>
      <c r="H16" s="403">
        <f xml:space="preserve"> Debt!H$134</f>
        <v>-23951.863062101282</v>
      </c>
      <c r="I16" s="403">
        <f xml:space="preserve"> Debt!I$134</f>
        <v>0</v>
      </c>
      <c r="J16" s="403">
        <f xml:space="preserve"> Debt!J$134</f>
        <v>0</v>
      </c>
      <c r="K16" s="403">
        <f xml:space="preserve"> Debt!K$134</f>
        <v>0</v>
      </c>
      <c r="L16" s="403">
        <f xml:space="preserve"> Debt!L$134</f>
        <v>0</v>
      </c>
      <c r="M16" s="403">
        <f xml:space="preserve"> Debt!M$134</f>
        <v>-1055.0477649906447</v>
      </c>
      <c r="N16" s="403">
        <f xml:space="preserve"> Debt!N$134</f>
        <v>-1047.4014285690321</v>
      </c>
      <c r="O16" s="403">
        <f xml:space="preserve"> Debt!O$134</f>
        <v>-1028.0658807664831</v>
      </c>
      <c r="P16" s="403">
        <f xml:space="preserve"> Debt!P$134</f>
        <v>-986.49308545769634</v>
      </c>
      <c r="Q16" s="403">
        <f xml:space="preserve"> Debt!Q$134</f>
        <v>-977.33084812078141</v>
      </c>
      <c r="R16" s="403">
        <f xml:space="preserve"> Debt!R$134</f>
        <v>-967.61364483290163</v>
      </c>
      <c r="S16" s="403">
        <f xml:space="preserve"> Debt!S$134</f>
        <v>-946.9652557429207</v>
      </c>
      <c r="T16" s="403">
        <f xml:space="preserve"> Debt!T$134</f>
        <v>-905.81557410360278</v>
      </c>
      <c r="U16" s="403">
        <f xml:space="preserve"> Debt!U$134</f>
        <v>-894.42065188991364</v>
      </c>
      <c r="V16" s="403">
        <f xml:space="preserve"> Debt!V$134</f>
        <v>-882.38654387945144</v>
      </c>
      <c r="W16" s="403">
        <f xml:space="preserve"> Debt!W$134</f>
        <v>-860.28345265306018</v>
      </c>
      <c r="X16" s="403">
        <f xml:space="preserve"> Debt!X$134</f>
        <v>-828.71703943637885</v>
      </c>
      <c r="Y16" s="403">
        <f xml:space="preserve"> Debt!Y$134</f>
        <v>-806.04411177674115</v>
      </c>
      <c r="Z16" s="403">
        <f xml:space="preserve"> Debt!Z$134</f>
        <v>-791.56792153496451</v>
      </c>
      <c r="AA16" s="403">
        <f xml:space="preserve"> Debt!AA$134</f>
        <v>-768.06748379522082</v>
      </c>
      <c r="AB16" s="403">
        <f xml:space="preserve"> Debt!AB$134</f>
        <v>-728.01488457509345</v>
      </c>
      <c r="AC16" s="403">
        <f xml:space="preserve"> Debt!AC$134</f>
        <v>-711.84145372085459</v>
      </c>
      <c r="AD16" s="403">
        <f xml:space="preserve"> Debt!AD$134</f>
        <v>-694.81333444196616</v>
      </c>
      <c r="AE16" s="403">
        <f xml:space="preserve"> Debt!AE$134</f>
        <v>-669.7453186424176</v>
      </c>
      <c r="AF16" s="403">
        <f xml:space="preserve"> Debt!AF$134</f>
        <v>-630.2672391605555</v>
      </c>
      <c r="AG16" s="403">
        <f xml:space="preserve"> Debt!AG$134</f>
        <v>-611.36881359733593</v>
      </c>
      <c r="AH16" s="403">
        <f xml:space="preserve"> Debt!AH$134</f>
        <v>-591.62074308166291</v>
      </c>
      <c r="AI16" s="403">
        <f xml:space="preserve"> Debt!AI$134</f>
        <v>-564.83674347647161</v>
      </c>
      <c r="AJ16" s="403">
        <f xml:space="preserve"> Debt!AJ$134</f>
        <v>-525.92125370612132</v>
      </c>
      <c r="AK16" s="403">
        <f xml:space="preserve"> Debt!AK$134</f>
        <v>-504.20619479645654</v>
      </c>
      <c r="AL16" s="403">
        <f xml:space="preserve"> Debt!AL$134</f>
        <v>-481.54376760983757</v>
      </c>
      <c r="AM16" s="403">
        <f xml:space="preserve"> Debt!AM$134</f>
        <v>-452.99165529694415</v>
      </c>
      <c r="AN16" s="403">
        <f xml:space="preserve"> Debt!AN$134</f>
        <v>-419.3649218423846</v>
      </c>
      <c r="AO16" s="403">
        <f xml:space="preserve"> Debt!AO$134</f>
        <v>-390.11028514289399</v>
      </c>
      <c r="AP16" s="403">
        <f xml:space="preserve"> Debt!AP$134</f>
        <v>-364.31713590232624</v>
      </c>
      <c r="AQ16" s="403">
        <f xml:space="preserve"> Debt!AQ$134</f>
        <v>-333.82229585255999</v>
      </c>
      <c r="AR16" s="403">
        <f xml:space="preserve"> Debt!AR$134</f>
        <v>-296.25868307078872</v>
      </c>
      <c r="AS16" s="403">
        <f xml:space="preserve"> Debt!AS$134</f>
        <v>-268.31931053989609</v>
      </c>
      <c r="AT16" s="403">
        <f xml:space="preserve"> Debt!AT$134</f>
        <v>-239.21930700795079</v>
      </c>
      <c r="AU16" s="403">
        <f xml:space="preserve"> Debt!AU$134</f>
        <v>-206.69059826915239</v>
      </c>
      <c r="AV16" s="403">
        <f xml:space="preserve"> Debt!AV$134</f>
        <v>-169.86427725315113</v>
      </c>
      <c r="AW16" s="403">
        <f xml:space="preserve"> Debt!AW$134</f>
        <v>-138.46971407761995</v>
      </c>
      <c r="AX16" s="403">
        <f xml:space="preserve"> Debt!AX$134</f>
        <v>-105.82723422655955</v>
      </c>
      <c r="AY16" s="403">
        <f xml:space="preserve"> Debt!AY$134</f>
        <v>-71.128219466918253</v>
      </c>
      <c r="AZ16" s="403">
        <f xml:space="preserve"> Debt!AZ$134</f>
        <v>-35.078989793571104</v>
      </c>
      <c r="BA16" s="403">
        <f xml:space="preserve"> Debt!BA$134</f>
        <v>3.8788805341027913E-13</v>
      </c>
      <c r="BB16" s="403">
        <f xml:space="preserve"> Debt!BB$134</f>
        <v>3.9220578401000246E-13</v>
      </c>
      <c r="BC16" s="403">
        <f xml:space="preserve"> Debt!BC$134</f>
        <v>3.9226351873367101E-13</v>
      </c>
      <c r="BD16" s="403">
        <f xml:space="preserve"> Debt!BD$134</f>
        <v>3.8808916997368214E-13</v>
      </c>
      <c r="BE16" s="403">
        <f xml:space="preserve"> Debt!BE$134</f>
        <v>3.88138828384399E-13</v>
      </c>
      <c r="BF16" s="403">
        <f xml:space="preserve"> Debt!BF$134</f>
        <v>3.9245052903424952E-13</v>
      </c>
      <c r="BG16" s="403">
        <f xml:space="preserve"> Debt!BG$134</f>
        <v>3.9251328416867184E-13</v>
      </c>
      <c r="BH16" s="403">
        <f xml:space="preserve"> Debt!BH$134</f>
        <v>3.840687895717565E-13</v>
      </c>
      <c r="BI16" s="403">
        <f xml:space="preserve"> Debt!BI$134</f>
        <v>3.8839332773932252E-13</v>
      </c>
      <c r="BJ16" s="403">
        <f xml:space="preserve"> Debt!BJ$134</f>
        <v>3.9272037611226558E-13</v>
      </c>
      <c r="BK16" s="403">
        <f xml:space="preserve"> Debt!BK$134</f>
        <v>3.9278815165744162E-13</v>
      </c>
      <c r="BL16" s="403">
        <f xml:space="preserve"> Debt!BL$134</f>
        <v>3.8434136513387781E-13</v>
      </c>
      <c r="BM16" s="403">
        <f xml:space="preserve"> Debt!BM$134</f>
        <v>3.8869376112415922E-13</v>
      </c>
      <c r="BN16" s="403">
        <f xml:space="preserve"> Debt!BN$134</f>
        <v>3.9303038647631185E-13</v>
      </c>
      <c r="BO16" s="403">
        <f xml:space="preserve"> Debt!BO$134</f>
        <v>3.9311322325374935E-13</v>
      </c>
      <c r="BP16" s="403">
        <f xml:space="preserve"> Debt!BP$134</f>
        <v>3.8461885196738878E-13</v>
      </c>
      <c r="BQ16" s="403">
        <f xml:space="preserve"> Debt!BQ$134</f>
        <v>3.8893584587640366E-13</v>
      </c>
      <c r="BR16" s="403">
        <f xml:space="preserve"> Debt!BR$134</f>
        <v>3.9326634578173977E-13</v>
      </c>
      <c r="BS16" s="403">
        <f xml:space="preserve"> Debt!BS$134</f>
        <v>3.9331529478658922E-13</v>
      </c>
      <c r="BT16" s="403">
        <f xml:space="preserve"> Debt!BT$134</f>
        <v>3.8909102840989364E-13</v>
      </c>
      <c r="BU16" s="403">
        <f xml:space="preserve"> Debt!BU$134</f>
        <v>3.8916427456570092E-13</v>
      </c>
      <c r="BV16" s="403">
        <f xml:space="preserve"> Debt!BV$134</f>
        <v>3.934997948817909E-13</v>
      </c>
      <c r="BW16" s="403">
        <f xml:space="preserve"> Debt!BW$134</f>
        <v>3.935914173780475E-13</v>
      </c>
      <c r="BX16" s="403">
        <f xml:space="preserve"> Debt!BX$134</f>
        <v>3.8511857383127792E-13</v>
      </c>
      <c r="BY16" s="403">
        <f xml:space="preserve"> Debt!BY$134</f>
        <v>3.8948208839428843E-13</v>
      </c>
      <c r="BZ16" s="403">
        <f xml:space="preserve"> Debt!BZ$134</f>
        <v>3.9383365219691768E-13</v>
      </c>
      <c r="CA16" s="403">
        <f xml:space="preserve"> Debt!CA$134</f>
        <v>3.939039379474707E-13</v>
      </c>
      <c r="CB16" s="403">
        <f xml:space="preserve"> Debt!CB$134</f>
        <v>3.8542184483958401E-13</v>
      </c>
      <c r="CC16" s="403">
        <f xml:space="preserve"> Debt!CC$134</f>
        <v>3.8977134863671379E-13</v>
      </c>
      <c r="CD16" s="403">
        <f xml:space="preserve"> Debt!CD$134</f>
        <v>3.9411730540450676E-13</v>
      </c>
      <c r="CE16" s="403">
        <f xml:space="preserve"> Debt!CE$134</f>
        <v>3.9419135646312501E-13</v>
      </c>
      <c r="CF16" s="403">
        <f xml:space="preserve"> Debt!CF$134</f>
        <v>3.8568214222323154E-13</v>
      </c>
      <c r="CG16" s="403">
        <f xml:space="preserve"> Debt!CG$134</f>
        <v>3.9002584799163741E-13</v>
      </c>
      <c r="CH16" s="403">
        <f xml:space="preserve"> Debt!CH$134</f>
        <v>3.943733463529498E-13</v>
      </c>
      <c r="CI16" s="403">
        <f xml:space="preserve"> Debt!CI$134</f>
        <v>3.9443359128199519E-13</v>
      </c>
      <c r="CJ16" s="403">
        <f xml:space="preserve"> Debt!CJ$134</f>
        <v>3.9019344512780668E-13</v>
      </c>
      <c r="CK16" s="403">
        <f xml:space="preserve"> Debt!CK$134</f>
        <v>3.902728985849535E-13</v>
      </c>
      <c r="CL16" s="403">
        <f xml:space="preserve"> Debt!CL$134</f>
        <v>3.9461558117181988E-13</v>
      </c>
      <c r="CM16" s="403">
        <f xml:space="preserve"> Debt!CM$134</f>
        <v>3.9468335671699607E-13</v>
      </c>
      <c r="CN16" s="403">
        <f xml:space="preserve"> Debt!CN$134</f>
        <v>3.8618677535851019E-13</v>
      </c>
      <c r="CO16" s="403">
        <f xml:space="preserve"> Debt!CO$134</f>
        <v>3.9054726130416388E-13</v>
      </c>
      <c r="CP16" s="403">
        <f xml:space="preserve"> Debt!CP$134</f>
        <v>3.948841731471475E-13</v>
      </c>
      <c r="CQ16" s="403">
        <f xml:space="preserve"> Debt!CQ$134</f>
        <v>3.94967009924585E-13</v>
      </c>
      <c r="CR16" s="403">
        <f xml:space="preserve"> Debt!CR$134</f>
        <v>3.8644216147076806E-13</v>
      </c>
      <c r="CS16" s="403">
        <f xml:space="preserve"> Debt!CS$134</f>
        <v>3.9079927773855161E-13</v>
      </c>
      <c r="CT16" s="403">
        <f xml:space="preserve"> Debt!CT$134</f>
        <v>3.9515025491709814E-13</v>
      </c>
      <c r="CU16" s="403">
        <f xml:space="preserve"> Debt!CU$134</f>
        <v>3.951979488192592E-13</v>
      </c>
      <c r="CV16" s="403">
        <f xml:space="preserve"> Debt!CV$134</f>
        <v>3.8667790249746751E-13</v>
      </c>
      <c r="CW16" s="403">
        <f xml:space="preserve"> Debt!CW$134</f>
        <v>3.9104012103052815E-13</v>
      </c>
      <c r="CX16" s="403">
        <f xml:space="preserve"> Debt!CX$134</f>
        <v>3.9541884689242586E-13</v>
      </c>
      <c r="CY16" s="403">
        <f xml:space="preserve"> Debt!CY$134</f>
        <v>3.9549791836179793E-13</v>
      </c>
      <c r="CZ16" s="403">
        <f xml:space="preserve"> Debt!CZ$134</f>
        <v>3.9128593016357618E-13</v>
      </c>
      <c r="DA16" s="403">
        <f xml:space="preserve"> Debt!DA$134</f>
        <v>3.9137283238233074E-13</v>
      </c>
      <c r="DB16" s="403">
        <f xml:space="preserve"> Debt!DB$134</f>
        <v>3.9572132664034147E-13</v>
      </c>
      <c r="DC16" s="403">
        <f xml:space="preserve"> Debt!DC$134</f>
        <v>3.957752960559447E-13</v>
      </c>
      <c r="DD16" s="403">
        <f xml:space="preserve"> Debt!DD$134</f>
        <v>3.872463821608108E-13</v>
      </c>
      <c r="DE16" s="403">
        <f xml:space="preserve"> Debt!DE$134</f>
        <v>3.9160498545243169E-13</v>
      </c>
      <c r="DF16" s="403">
        <f xml:space="preserve"> Debt!DF$134</f>
        <v>3.9597360228071914E-13</v>
      </c>
      <c r="DG16" s="403">
        <f xml:space="preserve"> Debt!DG$134</f>
        <v>3.960627145715989E-13</v>
      </c>
      <c r="DH16" s="403">
        <f xml:space="preserve"> Debt!DH$134</f>
        <v>3.8752878026571128E-13</v>
      </c>
      <c r="DI16" s="403">
        <f xml:space="preserve"> Debt!DI$134</f>
        <v>3.9188679693324962E-13</v>
      </c>
      <c r="DJ16" s="403">
        <f xml:space="preserve"> Debt!DJ$134</f>
        <v>3.96284867747454E-13</v>
      </c>
      <c r="DK16" s="403">
        <f xml:space="preserve"> Debt!DK$134</f>
        <v>3.963601739087608E-13</v>
      </c>
      <c r="DL16" s="403">
        <f xml:space="preserve"> Debt!DL$134</f>
        <v>3.8779030546720606E-13</v>
      </c>
      <c r="DM16" s="403">
        <f xml:space="preserve"> Debt!DM$134</f>
        <v>3.9218598885781826E-13</v>
      </c>
      <c r="DN16" s="403">
        <f xml:space="preserve"> Debt!DN$134</f>
        <v>3.9654592910665087E-13</v>
      </c>
      <c r="DO16" s="403">
        <f xml:space="preserve"> Debt!DO$134</f>
        <v>3.9659487811150037E-13</v>
      </c>
      <c r="DP16" s="403">
        <f xml:space="preserve"> Debt!DP$134</f>
        <v>3.9237469081854214E-13</v>
      </c>
      <c r="DQ16" s="403">
        <f xml:space="preserve"> Debt!DQ$134</f>
        <v>3.9243055653059855E-13</v>
      </c>
      <c r="DR16" s="403">
        <f xml:space="preserve"> Debt!DR$134</f>
        <v>3.9683460272499362E-13</v>
      </c>
      <c r="DS16" s="403">
        <f xml:space="preserve"> Debt!DS$134</f>
        <v>3.9688857214059674E-13</v>
      </c>
      <c r="DT16" s="403">
        <f xml:space="preserve"> Debt!DT$134</f>
        <v>3.8834773476992266E-13</v>
      </c>
      <c r="DU16" s="403">
        <f xml:space="preserve"> Debt!DU$134</f>
        <v>3.9273223137570314E-13</v>
      </c>
      <c r="DV16" s="403">
        <f xml:space="preserve"> Debt!DV$134</f>
        <v>3.9709942939225581E-13</v>
      </c>
      <c r="DW16" s="403">
        <f xml:space="preserve"> Debt!DW$134</f>
        <v>3.9717348045087421E-13</v>
      </c>
      <c r="DX16" s="403">
        <f xml:space="preserve"> Debt!DX$134</f>
        <v>3.8861785469634927E-13</v>
      </c>
      <c r="DY16" s="403">
        <f xml:space="preserve"> Debt!DY$134</f>
        <v>3.9298052342928722E-13</v>
      </c>
      <c r="DZ16" s="403">
        <f xml:space="preserve"> Debt!DZ$134</f>
        <v>3.9735170503263363E-13</v>
      </c>
      <c r="EA16" s="403">
        <f xml:space="preserve"> Debt!EA$134</f>
        <v>3.9743454181007103E-13</v>
      </c>
      <c r="EB16" s="403">
        <f xml:space="preserve"> Debt!EB$134</f>
        <v>3.8884131754457484E-13</v>
      </c>
      <c r="EC16" s="403">
        <f xml:space="preserve"> Debt!EC$134</f>
        <v>3.9321764234045992E-13</v>
      </c>
      <c r="ED16" s="403">
        <f xml:space="preserve"> Debt!ED$134</f>
        <v>3.9763033782946879E-13</v>
      </c>
      <c r="EE16" s="403">
        <f xml:space="preserve"> Debt!EE$134</f>
        <v>3.9769685827195654E-13</v>
      </c>
      <c r="EF16" s="403">
        <f xml:space="preserve"> Debt!EF$134</f>
        <v>3.9343986372841759E-13</v>
      </c>
      <c r="EG16" s="403">
        <f xml:space="preserve"> Debt!EG$134</f>
        <v>3.9352428302663615E-13</v>
      </c>
      <c r="EH16" s="403">
        <f xml:space="preserve"> Debt!EH$134</f>
        <v>3.9790269511286174E-13</v>
      </c>
      <c r="EI16" s="403">
        <f xml:space="preserve"> Debt!EI$134</f>
        <v>3.9798051147954537E-13</v>
      </c>
      <c r="EJ16" s="403">
        <f xml:space="preserve"> Debt!EJ$134</f>
        <v>3.893827852152754E-13</v>
      </c>
      <c r="EK16" s="403">
        <f xml:space="preserve"> Debt!EK$134</f>
        <v>3.9379740428557849E-13</v>
      </c>
      <c r="EL16" s="403">
        <f xml:space="preserve"> Debt!EL$134</f>
        <v>3.9820642996346579E-13</v>
      </c>
      <c r="EM16" s="403">
        <f xml:space="preserve"> Debt!EM$134</f>
        <v>3.9825412386562686E-13</v>
      </c>
      <c r="EN16" s="403">
        <f xml:space="preserve"> Debt!EN$134</f>
        <v>3.8964308259892277E-13</v>
      </c>
      <c r="EO16" s="403">
        <f xml:space="preserve"> Debt!EO$134</f>
        <v>3.9402831589541165E-13</v>
      </c>
      <c r="EP16" s="403">
        <f xml:space="preserve"> Debt!EP$134</f>
        <v>3.9841603211243642E-13</v>
      </c>
      <c r="EQ16" s="403">
        <f xml:space="preserve"> Debt!EQ$134</f>
        <v>3.9849008317105477E-13</v>
      </c>
      <c r="ER16" s="403">
        <f xml:space="preserve"> Debt!ER$134</f>
        <v>3.8989478525763847E-13</v>
      </c>
      <c r="ES16" s="403">
        <f xml:space="preserve"> Debt!ES$134</f>
        <v>3.9431385175703332E-13</v>
      </c>
      <c r="ET16" s="403">
        <f xml:space="preserve"> Debt!ET$134</f>
        <v>3.98732317989925E-13</v>
      </c>
      <c r="EU16" s="403">
        <f xml:space="preserve"> Debt!EU$134</f>
        <v>3.9881264456198552E-13</v>
      </c>
      <c r="EV16" s="403">
        <f xml:space="preserve"> Debt!EV$134</f>
        <v>3.9452117562177592E-13</v>
      </c>
      <c r="EW16" s="403">
        <f xml:space="preserve"> Debt!EW$134</f>
        <v>3.9457083403249268E-13</v>
      </c>
      <c r="EX16" s="403">
        <f xml:space="preserve"> Debt!EX$134</f>
        <v>3.9898584873299117E-13</v>
      </c>
      <c r="EY16" s="403">
        <f xml:space="preserve"> Debt!EY$134</f>
        <v>3.9906240999698645E-13</v>
      </c>
      <c r="EZ16" s="403">
        <f xml:space="preserve"> Debt!EZ$134</f>
        <v>3.9045098674250767E-13</v>
      </c>
      <c r="FA16" s="403">
        <f xml:space="preserve"> Debt!FA$134</f>
        <v>3.9484767967223896E-13</v>
      </c>
      <c r="FB16" s="403">
        <f xml:space="preserve"> Debt!FB$134</f>
        <v>3.9926950194058004E-13</v>
      </c>
      <c r="FC16" s="403">
        <f xml:space="preserve"> Debt!FC$134</f>
        <v>3.993259815615602E-13</v>
      </c>
      <c r="FD16" s="403">
        <f xml:space="preserve"> Debt!FD$134</f>
        <v>3.9072356230462903E-13</v>
      </c>
      <c r="FE16" s="403">
        <f xml:space="preserve"> Debt!FE$134</f>
        <v>3.9513569845439638E-13</v>
      </c>
      <c r="FF16" s="403">
        <f xml:space="preserve"> Debt!FF$134</f>
        <v>3.9956319596967666E-13</v>
      </c>
      <c r="FG16" s="403">
        <f xml:space="preserve"> Debt!FG$134</f>
        <v>3.9963348172022959E-13</v>
      </c>
      <c r="FH16" s="403">
        <f xml:space="preserve"> Debt!FH$134</f>
        <v>3.9100104913814E-13</v>
      </c>
      <c r="FI16" s="403">
        <f xml:space="preserve"> Debt!FI$134</f>
        <v>3.9539888803119543E-13</v>
      </c>
      <c r="FJ16" s="403">
        <f xml:space="preserve"> Debt!FJ$134</f>
        <v>3.9983806345844644E-13</v>
      </c>
      <c r="FK16" s="403">
        <f xml:space="preserve"> Debt!FK$134</f>
        <v>3.9989203287404962E-13</v>
      </c>
      <c r="FL16" s="403">
        <f xml:space="preserve"> Debt!FL$134</f>
        <v>3.9562607526022475E-13</v>
      </c>
      <c r="FM16" s="403">
        <f xml:space="preserve"> Debt!FM$134</f>
        <v>3.9568566535308495E-13</v>
      </c>
      <c r="FN16" s="403">
        <f xml:space="preserve"> Debt!FN$134</f>
        <v>4.0012297176872387E-13</v>
      </c>
      <c r="FO16" s="403">
        <f xml:space="preserve"> Debt!FO$134</f>
        <v>4.0020329834078438E-13</v>
      </c>
      <c r="FP16" s="403">
        <f xml:space="preserve"> Debt!FP$134</f>
        <v>3.9159408515843105E-13</v>
      </c>
      <c r="FQ16" s="403">
        <f xml:space="preserve"> Debt!FQ$134</f>
        <v>3.9601961816515538E-13</v>
      </c>
      <c r="FR16" s="403">
        <f xml:space="preserve"> Debt!FR$134</f>
        <v>4.0044051274890084E-13</v>
      </c>
      <c r="FS16" s="403">
        <f xml:space="preserve"> Debt!FS$134</f>
        <v>4.0051456380751919E-13</v>
      </c>
      <c r="FT16" s="403">
        <f xml:space="preserve"> Debt!FT$134</f>
        <v>3.9189612834888984E-13</v>
      </c>
      <c r="FU16" s="403">
        <f xml:space="preserve"> Debt!FU$134</f>
        <v>3.9631384424865249E-13</v>
      </c>
      <c r="FV16" s="403">
        <f xml:space="preserve"> Debt!FV$134</f>
        <v>4.0073295167530881E-13</v>
      </c>
      <c r="FW16" s="403">
        <f xml:space="preserve"> Debt!FW$134</f>
        <v>4.0078190068015827E-13</v>
      </c>
      <c r="FX16" s="403">
        <f xml:space="preserve"> Debt!FX$134</f>
        <v>3.9214291973621583E-13</v>
      </c>
      <c r="FY16" s="403">
        <f xml:space="preserve"> Debt!FY$134</f>
        <v>3.9658075820625523E-13</v>
      </c>
      <c r="FZ16" s="403">
        <f xml:space="preserve"> Debt!FZ$134</f>
        <v>4.0099024772644035E-13</v>
      </c>
      <c r="GA16" s="403">
        <f xml:space="preserve"> Debt!GA$134</f>
        <v>4.0107684981194328E-13</v>
      </c>
      <c r="GB16" s="403">
        <f xml:space="preserve"> Debt!GB$134</f>
        <v>3.9676449432590742E-13</v>
      </c>
      <c r="GC16" s="403">
        <f xml:space="preserve"> Debt!GC$134</f>
        <v>3.9685760384600152E-13</v>
      </c>
      <c r="GD16" s="403">
        <f xml:space="preserve"> Debt!GD$134</f>
        <v>4.0130276829586371E-13</v>
      </c>
      <c r="GE16" s="403">
        <f xml:space="preserve"> Debt!GE$134</f>
        <v>4.0136677853297442E-13</v>
      </c>
      <c r="GF16" s="403">
        <f xml:space="preserve"> Debt!GF$134</f>
        <v>3.9270648812816945E-13</v>
      </c>
      <c r="GG16" s="403">
        <f xml:space="preserve"> Debt!GG$134</f>
        <v>3.9711955196253262E-13</v>
      </c>
      <c r="GH16" s="403">
        <f xml:space="preserve"> Debt!GH$134</f>
        <v>4.0157638068194505E-13</v>
      </c>
      <c r="GI16" s="403">
        <f xml:space="preserve"> Debt!GI$134</f>
        <v>4.0166925828089008E-13</v>
      </c>
      <c r="GJ16" s="403">
        <f xml:space="preserve"> Debt!GJ$134</f>
        <v>3.9301467040786521E-13</v>
      </c>
    </row>
    <row r="17" spans="1:441" s="316" customFormat="1" outlineLevel="1" x14ac:dyDescent="0.35">
      <c r="A17" s="277"/>
      <c r="B17" s="277"/>
      <c r="C17" s="278"/>
      <c r="D17" s="281"/>
      <c r="E17" s="368" t="s">
        <v>142</v>
      </c>
      <c r="F17" s="368"/>
      <c r="G17" s="368"/>
      <c r="H17" s="368"/>
      <c r="I17" s="368"/>
      <c r="J17" s="368"/>
      <c r="K17" s="368"/>
      <c r="L17" s="368"/>
      <c r="M17" s="368"/>
      <c r="N17" s="368"/>
      <c r="O17" s="368"/>
      <c r="P17" s="368"/>
      <c r="Q17" s="368"/>
      <c r="R17" s="368"/>
      <c r="S17" s="368"/>
      <c r="T17" s="368"/>
      <c r="U17" s="368"/>
      <c r="V17" s="368"/>
      <c r="W17" s="368"/>
      <c r="X17" s="368"/>
      <c r="Y17" s="368"/>
      <c r="Z17" s="368"/>
      <c r="AA17" s="368"/>
      <c r="AB17" s="368"/>
      <c r="AC17" s="368"/>
      <c r="AD17" s="368"/>
      <c r="AE17" s="368"/>
      <c r="AF17" s="368"/>
      <c r="AG17" s="368"/>
      <c r="AH17" s="368"/>
      <c r="AI17" s="368"/>
      <c r="AJ17" s="368"/>
      <c r="AK17" s="368"/>
      <c r="AL17" s="368"/>
      <c r="AM17" s="368"/>
      <c r="AN17" s="368"/>
      <c r="AO17" s="368"/>
      <c r="AP17" s="368"/>
      <c r="AQ17" s="368"/>
      <c r="AR17" s="368"/>
      <c r="AS17" s="368"/>
      <c r="AT17" s="368"/>
      <c r="AU17" s="368"/>
      <c r="AV17" s="368"/>
      <c r="AW17" s="368"/>
      <c r="AX17" s="368"/>
      <c r="AY17" s="368"/>
      <c r="AZ17" s="368"/>
      <c r="BA17" s="368"/>
      <c r="BB17" s="368"/>
      <c r="BC17" s="368"/>
      <c r="BD17" s="368"/>
      <c r="BE17" s="368"/>
      <c r="BF17" s="368"/>
      <c r="BG17" s="368"/>
      <c r="BH17" s="368"/>
      <c r="BI17" s="368"/>
      <c r="BJ17" s="368"/>
      <c r="BK17" s="368"/>
      <c r="BL17" s="368"/>
      <c r="BM17" s="368"/>
      <c r="BN17" s="368"/>
      <c r="BO17" s="368"/>
      <c r="BP17" s="368"/>
      <c r="BQ17" s="368"/>
      <c r="BR17" s="368"/>
      <c r="BS17" s="368"/>
      <c r="BT17" s="368"/>
      <c r="BU17" s="368"/>
      <c r="BV17" s="368"/>
      <c r="BW17" s="368"/>
      <c r="BX17" s="368"/>
      <c r="BY17" s="368"/>
      <c r="BZ17" s="368"/>
      <c r="CA17" s="368"/>
      <c r="CB17" s="368"/>
      <c r="CC17" s="368"/>
      <c r="CD17" s="368"/>
      <c r="CE17" s="368"/>
      <c r="CF17" s="368"/>
      <c r="CG17" s="368"/>
      <c r="CH17" s="368"/>
      <c r="CI17" s="368"/>
      <c r="CJ17" s="368"/>
      <c r="CK17" s="368"/>
      <c r="CL17" s="368"/>
      <c r="CM17" s="368"/>
      <c r="CN17" s="368"/>
      <c r="CO17" s="368"/>
      <c r="CP17" s="368"/>
      <c r="CQ17" s="368"/>
      <c r="CR17" s="368"/>
      <c r="CS17" s="368"/>
      <c r="CT17" s="368"/>
      <c r="CU17" s="368"/>
      <c r="CV17" s="368"/>
      <c r="CW17" s="368"/>
      <c r="CX17" s="368"/>
      <c r="CY17" s="368"/>
      <c r="CZ17" s="368"/>
      <c r="DA17" s="368"/>
      <c r="DB17" s="368"/>
      <c r="DC17" s="368"/>
      <c r="DD17" s="368"/>
      <c r="DE17" s="368"/>
      <c r="DF17" s="368"/>
      <c r="DG17" s="368"/>
      <c r="DH17" s="368"/>
      <c r="DI17" s="368"/>
      <c r="DJ17" s="368"/>
      <c r="DK17" s="368"/>
      <c r="DL17" s="368"/>
      <c r="DM17" s="368"/>
      <c r="DN17" s="368"/>
      <c r="DO17" s="368"/>
      <c r="DP17" s="368"/>
      <c r="DQ17" s="368"/>
      <c r="DR17" s="368"/>
      <c r="DS17" s="368"/>
      <c r="DT17" s="368"/>
      <c r="DU17" s="368"/>
      <c r="DV17" s="368"/>
      <c r="DW17" s="368"/>
      <c r="DX17" s="368"/>
      <c r="DY17" s="368"/>
      <c r="DZ17" s="368"/>
      <c r="EA17" s="368"/>
      <c r="EB17" s="368"/>
      <c r="EC17" s="368"/>
      <c r="ED17" s="368"/>
      <c r="EE17" s="368"/>
      <c r="EF17" s="368"/>
      <c r="EG17" s="368"/>
      <c r="EH17" s="368"/>
      <c r="EI17" s="368"/>
      <c r="EJ17" s="368"/>
      <c r="EK17" s="368"/>
      <c r="EL17" s="368"/>
      <c r="EM17" s="368"/>
      <c r="EN17" s="368"/>
      <c r="EO17" s="368"/>
      <c r="EP17" s="368"/>
      <c r="EQ17" s="368"/>
      <c r="ER17" s="368"/>
      <c r="ES17" s="368"/>
      <c r="ET17" s="368"/>
      <c r="EU17" s="368"/>
      <c r="EV17" s="368"/>
      <c r="EW17" s="368"/>
      <c r="EX17" s="368"/>
      <c r="EY17" s="368"/>
      <c r="EZ17" s="368"/>
      <c r="FA17" s="368"/>
      <c r="FB17" s="368"/>
      <c r="FC17" s="368"/>
      <c r="FD17" s="368"/>
      <c r="FE17" s="368"/>
      <c r="FF17" s="368"/>
      <c r="FG17" s="368"/>
      <c r="FH17" s="368"/>
      <c r="FI17" s="368"/>
      <c r="FJ17" s="368"/>
      <c r="FK17" s="368"/>
      <c r="FL17" s="368"/>
      <c r="FM17" s="368"/>
      <c r="FN17" s="368"/>
      <c r="FO17" s="368"/>
      <c r="FP17" s="368"/>
      <c r="FQ17" s="368"/>
      <c r="FR17" s="368"/>
      <c r="FS17" s="368"/>
      <c r="FT17" s="368"/>
      <c r="FU17" s="368"/>
      <c r="FV17" s="368"/>
      <c r="FW17" s="368"/>
      <c r="FX17" s="368"/>
      <c r="FY17" s="368"/>
      <c r="FZ17" s="368"/>
      <c r="GA17" s="368"/>
      <c r="GB17" s="368"/>
      <c r="GC17" s="368"/>
      <c r="GD17" s="368"/>
      <c r="GE17" s="368"/>
      <c r="GF17" s="368"/>
      <c r="GG17" s="368"/>
      <c r="GH17" s="368"/>
      <c r="GI17" s="368"/>
      <c r="GJ17" s="368"/>
    </row>
    <row r="18" spans="1:441" outlineLevel="1" x14ac:dyDescent="0.35">
      <c r="A18" s="277"/>
      <c r="D18" s="281"/>
      <c r="E18" s="403" t="str">
        <f xml:space="preserve"> Debt!E$159</f>
        <v>RCF interest due</v>
      </c>
      <c r="F18" s="403">
        <f xml:space="preserve"> Debt!F$159</f>
        <v>0</v>
      </c>
      <c r="G18" s="403" t="str">
        <f xml:space="preserve"> Debt!G$159</f>
        <v>$ 000s</v>
      </c>
      <c r="H18" s="403">
        <f xml:space="preserve"> Debt!H$159</f>
        <v>-280.77633120738801</v>
      </c>
      <c r="I18" s="403">
        <f xml:space="preserve"> Debt!I$159</f>
        <v>0</v>
      </c>
      <c r="J18" s="403">
        <f xml:space="preserve"> Debt!J$159</f>
        <v>0</v>
      </c>
      <c r="K18" s="403">
        <f xml:space="preserve"> Debt!K$159</f>
        <v>0</v>
      </c>
      <c r="L18" s="403">
        <f xml:space="preserve"> Debt!L$159</f>
        <v>0</v>
      </c>
      <c r="M18" s="403">
        <f xml:space="preserve"> Debt!M$159</f>
        <v>0</v>
      </c>
      <c r="N18" s="403">
        <f xml:space="preserve"> Debt!N$159</f>
        <v>-26.933149698825858</v>
      </c>
      <c r="O18" s="403">
        <f xml:space="preserve"> Debt!O$159</f>
        <v>0</v>
      </c>
      <c r="P18" s="403">
        <f xml:space="preserve"> Debt!P$159</f>
        <v>0</v>
      </c>
      <c r="Q18" s="403">
        <f xml:space="preserve"> Debt!Q$159</f>
        <v>-12.613511478711226</v>
      </c>
      <c r="R18" s="403">
        <f xml:space="preserve"> Debt!R$159</f>
        <v>0</v>
      </c>
      <c r="S18" s="403">
        <f xml:space="preserve"> Debt!S$159</f>
        <v>0</v>
      </c>
      <c r="T18" s="403">
        <f xml:space="preserve"> Debt!T$159</f>
        <v>0</v>
      </c>
      <c r="U18" s="403">
        <f xml:space="preserve"> Debt!U$159</f>
        <v>-13.344728301858499</v>
      </c>
      <c r="V18" s="403">
        <f xml:space="preserve"> Debt!V$159</f>
        <v>0</v>
      </c>
      <c r="W18" s="403">
        <f xml:space="preserve"> Debt!W$159</f>
        <v>0</v>
      </c>
      <c r="X18" s="403">
        <f xml:space="preserve"> Debt!X$159</f>
        <v>0</v>
      </c>
      <c r="Y18" s="403">
        <f xml:space="preserve"> Debt!Y$159</f>
        <v>-13.614927451937522</v>
      </c>
      <c r="Z18" s="403">
        <f xml:space="preserve"> Debt!Z$159</f>
        <v>-5.4048662417019534E-2</v>
      </c>
      <c r="AA18" s="403">
        <f xml:space="preserve"> Debt!AA$159</f>
        <v>0</v>
      </c>
      <c r="AB18" s="403">
        <f xml:space="preserve"> Debt!AB$159</f>
        <v>0</v>
      </c>
      <c r="AC18" s="403">
        <f xml:space="preserve"> Debt!AC$159</f>
        <v>-14.830224432501936</v>
      </c>
      <c r="AD18" s="403">
        <f xml:space="preserve"> Debt!AD$159</f>
        <v>-1.7578713452506436</v>
      </c>
      <c r="AE18" s="403">
        <f xml:space="preserve"> Debt!AE$159</f>
        <v>0</v>
      </c>
      <c r="AF18" s="403">
        <f xml:space="preserve"> Debt!AF$159</f>
        <v>0</v>
      </c>
      <c r="AG18" s="403">
        <f xml:space="preserve"> Debt!AG$159</f>
        <v>-15.584996086836233</v>
      </c>
      <c r="AH18" s="403">
        <f xml:space="preserve"> Debt!AH$159</f>
        <v>-3.4634995227549012</v>
      </c>
      <c r="AI18" s="403">
        <f xml:space="preserve"> Debt!AI$159</f>
        <v>0</v>
      </c>
      <c r="AJ18" s="403">
        <f xml:space="preserve"> Debt!AJ$159</f>
        <v>0</v>
      </c>
      <c r="AK18" s="403">
        <f xml:space="preserve"> Debt!AK$159</f>
        <v>-16.348121540847686</v>
      </c>
      <c r="AL18" s="403">
        <f xml:space="preserve"> Debt!AL$159</f>
        <v>-5.1858383992264869</v>
      </c>
      <c r="AM18" s="403">
        <f xml:space="preserve"> Debt!AM$159</f>
        <v>0</v>
      </c>
      <c r="AN18" s="403">
        <f xml:space="preserve"> Debt!AN$159</f>
        <v>0</v>
      </c>
      <c r="AO18" s="403">
        <f xml:space="preserve"> Debt!AO$159</f>
        <v>-16.667681763176216</v>
      </c>
      <c r="AP18" s="403">
        <f xml:space="preserve"> Debt!AP$159</f>
        <v>-6.9115678879135221</v>
      </c>
      <c r="AQ18" s="403">
        <f xml:space="preserve"> Debt!AQ$159</f>
        <v>0</v>
      </c>
      <c r="AR18" s="403">
        <f xml:space="preserve"> Debt!AR$159</f>
        <v>0</v>
      </c>
      <c r="AS18" s="403">
        <f xml:space="preserve"> Debt!AS$159</f>
        <v>-20.351948231375278</v>
      </c>
      <c r="AT18" s="403">
        <f xml:space="preserve"> Debt!AT$159</f>
        <v>-29.844176084826056</v>
      </c>
      <c r="AU18" s="403">
        <f xml:space="preserve"> Debt!AU$159</f>
        <v>0</v>
      </c>
      <c r="AV18" s="403">
        <f xml:space="preserve"> Debt!AV$159</f>
        <v>0</v>
      </c>
      <c r="AW18" s="403">
        <f xml:space="preserve"> Debt!AW$159</f>
        <v>-22.896212911408025</v>
      </c>
      <c r="AX18" s="403">
        <f xml:space="preserve"> Debt!AX$159</f>
        <v>-35.087726054886978</v>
      </c>
      <c r="AY18" s="403">
        <f xml:space="preserve"> Debt!AY$159</f>
        <v>0</v>
      </c>
      <c r="AZ18" s="403">
        <f xml:space="preserve"> Debt!AZ$159</f>
        <v>0</v>
      </c>
      <c r="BA18" s="403">
        <f xml:space="preserve"> Debt!BA$159</f>
        <v>-25.286101352633946</v>
      </c>
      <c r="BB18" s="403">
        <f xml:space="preserve"> Debt!BB$159</f>
        <v>0</v>
      </c>
      <c r="BC18" s="403">
        <f xml:space="preserve"> Debt!BC$159</f>
        <v>0</v>
      </c>
      <c r="BD18" s="403">
        <f xml:space="preserve"> Debt!BD$159</f>
        <v>0</v>
      </c>
      <c r="BE18" s="403">
        <f xml:space="preserve"> Debt!BE$159</f>
        <v>0</v>
      </c>
      <c r="BF18" s="403">
        <f xml:space="preserve"> Debt!BF$159</f>
        <v>0</v>
      </c>
      <c r="BG18" s="403">
        <f xml:space="preserve"> Debt!BG$159</f>
        <v>0</v>
      </c>
      <c r="BH18" s="403">
        <f xml:space="preserve"> Debt!BH$159</f>
        <v>0</v>
      </c>
      <c r="BI18" s="403">
        <f xml:space="preserve"> Debt!BI$159</f>
        <v>0</v>
      </c>
      <c r="BJ18" s="403">
        <f xml:space="preserve"> Debt!BJ$159</f>
        <v>0</v>
      </c>
      <c r="BK18" s="403">
        <f xml:space="preserve"> Debt!BK$159</f>
        <v>0</v>
      </c>
      <c r="BL18" s="403">
        <f xml:space="preserve"> Debt!BL$159</f>
        <v>0</v>
      </c>
      <c r="BM18" s="403">
        <f xml:space="preserve"> Debt!BM$159</f>
        <v>0</v>
      </c>
      <c r="BN18" s="403">
        <f xml:space="preserve"> Debt!BN$159</f>
        <v>0</v>
      </c>
      <c r="BO18" s="403">
        <f xml:space="preserve"> Debt!BO$159</f>
        <v>0</v>
      </c>
      <c r="BP18" s="403">
        <f xml:space="preserve"> Debt!BP$159</f>
        <v>0</v>
      </c>
      <c r="BQ18" s="403">
        <f xml:space="preserve"> Debt!BQ$159</f>
        <v>0</v>
      </c>
      <c r="BR18" s="403">
        <f xml:space="preserve"> Debt!BR$159</f>
        <v>0</v>
      </c>
      <c r="BS18" s="403">
        <f xml:space="preserve"> Debt!BS$159</f>
        <v>0</v>
      </c>
      <c r="BT18" s="403">
        <f xml:space="preserve"> Debt!BT$159</f>
        <v>0</v>
      </c>
      <c r="BU18" s="403">
        <f xml:space="preserve"> Debt!BU$159</f>
        <v>0</v>
      </c>
      <c r="BV18" s="403">
        <f xml:space="preserve"> Debt!BV$159</f>
        <v>0</v>
      </c>
      <c r="BW18" s="403">
        <f xml:space="preserve"> Debt!BW$159</f>
        <v>0</v>
      </c>
      <c r="BX18" s="403">
        <f xml:space="preserve"> Debt!BX$159</f>
        <v>0</v>
      </c>
      <c r="BY18" s="403">
        <f xml:space="preserve"> Debt!BY$159</f>
        <v>0</v>
      </c>
      <c r="BZ18" s="403">
        <f xml:space="preserve"> Debt!BZ$159</f>
        <v>0</v>
      </c>
      <c r="CA18" s="403">
        <f xml:space="preserve"> Debt!CA$159</f>
        <v>0</v>
      </c>
      <c r="CB18" s="403">
        <f xml:space="preserve"> Debt!CB$159</f>
        <v>0</v>
      </c>
      <c r="CC18" s="403">
        <f xml:space="preserve"> Debt!CC$159</f>
        <v>0</v>
      </c>
      <c r="CD18" s="403">
        <f xml:space="preserve"> Debt!CD$159</f>
        <v>0</v>
      </c>
      <c r="CE18" s="403">
        <f xml:space="preserve"> Debt!CE$159</f>
        <v>0</v>
      </c>
      <c r="CF18" s="403">
        <f xml:space="preserve"> Debt!CF$159</f>
        <v>0</v>
      </c>
      <c r="CG18" s="403">
        <f xml:space="preserve"> Debt!CG$159</f>
        <v>0</v>
      </c>
      <c r="CH18" s="403">
        <f xml:space="preserve"> Debt!CH$159</f>
        <v>0</v>
      </c>
      <c r="CI18" s="403">
        <f xml:space="preserve"> Debt!CI$159</f>
        <v>0</v>
      </c>
      <c r="CJ18" s="403">
        <f xml:space="preserve"> Debt!CJ$159</f>
        <v>0</v>
      </c>
      <c r="CK18" s="403">
        <f xml:space="preserve"> Debt!CK$159</f>
        <v>0</v>
      </c>
      <c r="CL18" s="403">
        <f xml:space="preserve"> Debt!CL$159</f>
        <v>0</v>
      </c>
      <c r="CM18" s="403">
        <f xml:space="preserve"> Debt!CM$159</f>
        <v>0</v>
      </c>
      <c r="CN18" s="403">
        <f xml:space="preserve"> Debt!CN$159</f>
        <v>0</v>
      </c>
      <c r="CO18" s="403">
        <f xml:space="preserve"> Debt!CO$159</f>
        <v>0</v>
      </c>
      <c r="CP18" s="403">
        <f xml:space="preserve"> Debt!CP$159</f>
        <v>0</v>
      </c>
      <c r="CQ18" s="403">
        <f xml:space="preserve"> Debt!CQ$159</f>
        <v>0</v>
      </c>
      <c r="CR18" s="403">
        <f xml:space="preserve"> Debt!CR$159</f>
        <v>0</v>
      </c>
      <c r="CS18" s="403">
        <f xml:space="preserve"> Debt!CS$159</f>
        <v>0</v>
      </c>
      <c r="CT18" s="403">
        <f xml:space="preserve"> Debt!CT$159</f>
        <v>0</v>
      </c>
      <c r="CU18" s="403">
        <f xml:space="preserve"> Debt!CU$159</f>
        <v>0</v>
      </c>
      <c r="CV18" s="403">
        <f xml:space="preserve"> Debt!CV$159</f>
        <v>0</v>
      </c>
      <c r="CW18" s="403">
        <f xml:space="preserve"> Debt!CW$159</f>
        <v>0</v>
      </c>
      <c r="CX18" s="403">
        <f xml:space="preserve"> Debt!CX$159</f>
        <v>0</v>
      </c>
      <c r="CY18" s="403">
        <f xml:space="preserve"> Debt!CY$159</f>
        <v>0</v>
      </c>
      <c r="CZ18" s="403">
        <f xml:space="preserve"> Debt!CZ$159</f>
        <v>0</v>
      </c>
      <c r="DA18" s="403">
        <f xml:space="preserve"> Debt!DA$159</f>
        <v>0</v>
      </c>
      <c r="DB18" s="403">
        <f xml:space="preserve"> Debt!DB$159</f>
        <v>0</v>
      </c>
      <c r="DC18" s="403">
        <f xml:space="preserve"> Debt!DC$159</f>
        <v>0</v>
      </c>
      <c r="DD18" s="403">
        <f xml:space="preserve"> Debt!DD$159</f>
        <v>0</v>
      </c>
      <c r="DE18" s="403">
        <f xml:space="preserve"> Debt!DE$159</f>
        <v>0</v>
      </c>
      <c r="DF18" s="403">
        <f xml:space="preserve"> Debt!DF$159</f>
        <v>0</v>
      </c>
      <c r="DG18" s="403">
        <f xml:space="preserve"> Debt!DG$159</f>
        <v>0</v>
      </c>
      <c r="DH18" s="403">
        <f xml:space="preserve"> Debt!DH$159</f>
        <v>0</v>
      </c>
      <c r="DI18" s="403">
        <f xml:space="preserve"> Debt!DI$159</f>
        <v>0</v>
      </c>
      <c r="DJ18" s="403">
        <f xml:space="preserve"> Debt!DJ$159</f>
        <v>0</v>
      </c>
      <c r="DK18" s="403">
        <f xml:space="preserve"> Debt!DK$159</f>
        <v>0</v>
      </c>
      <c r="DL18" s="403">
        <f xml:space="preserve"> Debt!DL$159</f>
        <v>0</v>
      </c>
      <c r="DM18" s="403">
        <f xml:space="preserve"> Debt!DM$159</f>
        <v>0</v>
      </c>
      <c r="DN18" s="403">
        <f xml:space="preserve"> Debt!DN$159</f>
        <v>0</v>
      </c>
      <c r="DO18" s="403">
        <f xml:space="preserve"> Debt!DO$159</f>
        <v>0</v>
      </c>
      <c r="DP18" s="403">
        <f xml:space="preserve"> Debt!DP$159</f>
        <v>0</v>
      </c>
      <c r="DQ18" s="403">
        <f xml:space="preserve"> Debt!DQ$159</f>
        <v>0</v>
      </c>
      <c r="DR18" s="403">
        <f xml:space="preserve"> Debt!DR$159</f>
        <v>0</v>
      </c>
      <c r="DS18" s="403">
        <f xml:space="preserve"> Debt!DS$159</f>
        <v>0</v>
      </c>
      <c r="DT18" s="403">
        <f xml:space="preserve"> Debt!DT$159</f>
        <v>0</v>
      </c>
      <c r="DU18" s="403">
        <f xml:space="preserve"> Debt!DU$159</f>
        <v>0</v>
      </c>
      <c r="DV18" s="403">
        <f xml:space="preserve"> Debt!DV$159</f>
        <v>0</v>
      </c>
      <c r="DW18" s="403">
        <f xml:space="preserve"> Debt!DW$159</f>
        <v>0</v>
      </c>
      <c r="DX18" s="403">
        <f xml:space="preserve"> Debt!DX$159</f>
        <v>0</v>
      </c>
      <c r="DY18" s="403">
        <f xml:space="preserve"> Debt!DY$159</f>
        <v>0</v>
      </c>
      <c r="DZ18" s="403">
        <f xml:space="preserve"> Debt!DZ$159</f>
        <v>0</v>
      </c>
      <c r="EA18" s="403">
        <f xml:space="preserve"> Debt!EA$159</f>
        <v>0</v>
      </c>
      <c r="EB18" s="403">
        <f xml:space="preserve"> Debt!EB$159</f>
        <v>0</v>
      </c>
      <c r="EC18" s="403">
        <f xml:space="preserve"> Debt!EC$159</f>
        <v>0</v>
      </c>
      <c r="ED18" s="403">
        <f xml:space="preserve"> Debt!ED$159</f>
        <v>0</v>
      </c>
      <c r="EE18" s="403">
        <f xml:space="preserve"> Debt!EE$159</f>
        <v>0</v>
      </c>
      <c r="EF18" s="403">
        <f xml:space="preserve"> Debt!EF$159</f>
        <v>0</v>
      </c>
      <c r="EG18" s="403">
        <f xml:space="preserve"> Debt!EG$159</f>
        <v>0</v>
      </c>
      <c r="EH18" s="403">
        <f xml:space="preserve"> Debt!EH$159</f>
        <v>0</v>
      </c>
      <c r="EI18" s="403">
        <f xml:space="preserve"> Debt!EI$159</f>
        <v>0</v>
      </c>
      <c r="EJ18" s="403">
        <f xml:space="preserve"> Debt!EJ$159</f>
        <v>0</v>
      </c>
      <c r="EK18" s="403">
        <f xml:space="preserve"> Debt!EK$159</f>
        <v>0</v>
      </c>
      <c r="EL18" s="403">
        <f xml:space="preserve"> Debt!EL$159</f>
        <v>0</v>
      </c>
      <c r="EM18" s="403">
        <f xml:space="preserve"> Debt!EM$159</f>
        <v>0</v>
      </c>
      <c r="EN18" s="403">
        <f xml:space="preserve"> Debt!EN$159</f>
        <v>0</v>
      </c>
      <c r="EO18" s="403">
        <f xml:space="preserve"> Debt!EO$159</f>
        <v>0</v>
      </c>
      <c r="EP18" s="403">
        <f xml:space="preserve"> Debt!EP$159</f>
        <v>0</v>
      </c>
      <c r="EQ18" s="403">
        <f xml:space="preserve"> Debt!EQ$159</f>
        <v>0</v>
      </c>
      <c r="ER18" s="403">
        <f xml:space="preserve"> Debt!ER$159</f>
        <v>0</v>
      </c>
      <c r="ES18" s="403">
        <f xml:space="preserve"> Debt!ES$159</f>
        <v>0</v>
      </c>
      <c r="ET18" s="403">
        <f xml:space="preserve"> Debt!ET$159</f>
        <v>0</v>
      </c>
      <c r="EU18" s="403">
        <f xml:space="preserve"> Debt!EU$159</f>
        <v>0</v>
      </c>
      <c r="EV18" s="403">
        <f xml:space="preserve"> Debt!EV$159</f>
        <v>0</v>
      </c>
      <c r="EW18" s="403">
        <f xml:space="preserve"> Debt!EW$159</f>
        <v>0</v>
      </c>
      <c r="EX18" s="403">
        <f xml:space="preserve"> Debt!EX$159</f>
        <v>0</v>
      </c>
      <c r="EY18" s="403">
        <f xml:space="preserve"> Debt!EY$159</f>
        <v>0</v>
      </c>
      <c r="EZ18" s="403">
        <f xml:space="preserve"> Debt!EZ$159</f>
        <v>0</v>
      </c>
      <c r="FA18" s="403">
        <f xml:space="preserve"> Debt!FA$159</f>
        <v>0</v>
      </c>
      <c r="FB18" s="403">
        <f xml:space="preserve"> Debt!FB$159</f>
        <v>0</v>
      </c>
      <c r="FC18" s="403">
        <f xml:space="preserve"> Debt!FC$159</f>
        <v>0</v>
      </c>
      <c r="FD18" s="403">
        <f xml:space="preserve"> Debt!FD$159</f>
        <v>0</v>
      </c>
      <c r="FE18" s="403">
        <f xml:space="preserve"> Debt!FE$159</f>
        <v>0</v>
      </c>
      <c r="FF18" s="403">
        <f xml:space="preserve"> Debt!FF$159</f>
        <v>0</v>
      </c>
      <c r="FG18" s="403">
        <f xml:space="preserve"> Debt!FG$159</f>
        <v>0</v>
      </c>
      <c r="FH18" s="403">
        <f xml:space="preserve"> Debt!FH$159</f>
        <v>0</v>
      </c>
      <c r="FI18" s="403">
        <f xml:space="preserve"> Debt!FI$159</f>
        <v>0</v>
      </c>
      <c r="FJ18" s="403">
        <f xml:space="preserve"> Debt!FJ$159</f>
        <v>0</v>
      </c>
      <c r="FK18" s="403">
        <f xml:space="preserve"> Debt!FK$159</f>
        <v>0</v>
      </c>
      <c r="FL18" s="403">
        <f xml:space="preserve"> Debt!FL$159</f>
        <v>0</v>
      </c>
      <c r="FM18" s="403">
        <f xml:space="preserve"> Debt!FM$159</f>
        <v>0</v>
      </c>
      <c r="FN18" s="403">
        <f xml:space="preserve"> Debt!FN$159</f>
        <v>0</v>
      </c>
      <c r="FO18" s="403">
        <f xml:space="preserve"> Debt!FO$159</f>
        <v>0</v>
      </c>
      <c r="FP18" s="403">
        <f xml:space="preserve"> Debt!FP$159</f>
        <v>0</v>
      </c>
      <c r="FQ18" s="403">
        <f xml:space="preserve"> Debt!FQ$159</f>
        <v>0</v>
      </c>
      <c r="FR18" s="403">
        <f xml:space="preserve"> Debt!FR$159</f>
        <v>0</v>
      </c>
      <c r="FS18" s="403">
        <f xml:space="preserve"> Debt!FS$159</f>
        <v>0</v>
      </c>
      <c r="FT18" s="403">
        <f xml:space="preserve"> Debt!FT$159</f>
        <v>0</v>
      </c>
      <c r="FU18" s="403">
        <f xml:space="preserve"> Debt!FU$159</f>
        <v>0</v>
      </c>
      <c r="FV18" s="403">
        <f xml:space="preserve"> Debt!FV$159</f>
        <v>0</v>
      </c>
      <c r="FW18" s="403">
        <f xml:space="preserve"> Debt!FW$159</f>
        <v>0</v>
      </c>
      <c r="FX18" s="403">
        <f xml:space="preserve"> Debt!FX$159</f>
        <v>0</v>
      </c>
      <c r="FY18" s="403">
        <f xml:space="preserve"> Debt!FY$159</f>
        <v>0</v>
      </c>
      <c r="FZ18" s="403">
        <f xml:space="preserve"> Debt!FZ$159</f>
        <v>0</v>
      </c>
      <c r="GA18" s="403">
        <f xml:space="preserve"> Debt!GA$159</f>
        <v>0</v>
      </c>
      <c r="GB18" s="403">
        <f xml:space="preserve"> Debt!GB$159</f>
        <v>0</v>
      </c>
      <c r="GC18" s="403">
        <f xml:space="preserve"> Debt!GC$159</f>
        <v>0</v>
      </c>
      <c r="GD18" s="403">
        <f xml:space="preserve"> Debt!GD$159</f>
        <v>0</v>
      </c>
      <c r="GE18" s="403">
        <f xml:space="preserve"> Debt!GE$159</f>
        <v>0</v>
      </c>
      <c r="GF18" s="403">
        <f xml:space="preserve"> Debt!GF$159</f>
        <v>0</v>
      </c>
      <c r="GG18" s="403">
        <f xml:space="preserve"> Debt!GG$159</f>
        <v>0</v>
      </c>
      <c r="GH18" s="403">
        <f xml:space="preserve"> Debt!GH$159</f>
        <v>0</v>
      </c>
      <c r="GI18" s="403">
        <f xml:space="preserve"> Debt!GI$159</f>
        <v>0</v>
      </c>
      <c r="GJ18" s="403">
        <f xml:space="preserve"> Debt!GJ$159</f>
        <v>0</v>
      </c>
      <c r="GK18" s="316"/>
      <c r="GL18" s="316"/>
      <c r="GM18" s="316"/>
      <c r="GN18" s="316"/>
      <c r="GO18" s="316"/>
      <c r="GP18" s="316"/>
      <c r="GQ18" s="316"/>
      <c r="GR18" s="316"/>
      <c r="GS18" s="316"/>
      <c r="GT18" s="316"/>
      <c r="GU18" s="316"/>
      <c r="GV18" s="316"/>
      <c r="GW18" s="316"/>
      <c r="GX18" s="316"/>
      <c r="GY18" s="316"/>
      <c r="GZ18" s="316"/>
      <c r="HA18" s="316"/>
      <c r="HB18" s="316"/>
      <c r="HC18" s="316"/>
      <c r="HD18" s="316"/>
      <c r="HE18" s="316"/>
      <c r="HF18" s="316"/>
      <c r="HG18" s="316"/>
      <c r="HH18" s="316"/>
      <c r="HI18" s="316"/>
      <c r="HJ18" s="316"/>
      <c r="HK18" s="316"/>
      <c r="HL18" s="316"/>
      <c r="HM18" s="316"/>
      <c r="HN18" s="316"/>
      <c r="HO18" s="316"/>
      <c r="HP18" s="316"/>
      <c r="HQ18" s="316"/>
      <c r="HR18" s="316"/>
      <c r="HS18" s="316"/>
      <c r="HT18" s="316"/>
      <c r="HU18" s="316"/>
      <c r="HV18" s="316"/>
      <c r="HW18" s="316"/>
      <c r="HX18" s="316"/>
      <c r="HY18" s="316"/>
      <c r="HZ18" s="316"/>
      <c r="IA18" s="316"/>
      <c r="IB18" s="316"/>
      <c r="IC18" s="316"/>
      <c r="ID18" s="316"/>
      <c r="IE18" s="316"/>
      <c r="IF18" s="316"/>
      <c r="IG18" s="316"/>
      <c r="IH18" s="316"/>
      <c r="II18" s="316"/>
      <c r="IJ18" s="316"/>
      <c r="IK18" s="316"/>
      <c r="IL18" s="316"/>
      <c r="IM18" s="316"/>
      <c r="IN18" s="316"/>
      <c r="IO18" s="316"/>
      <c r="IP18" s="316"/>
      <c r="IQ18" s="316"/>
      <c r="IR18" s="316"/>
      <c r="IS18" s="316"/>
      <c r="IT18" s="316"/>
      <c r="IU18" s="316"/>
      <c r="IV18" s="316"/>
      <c r="IW18" s="316"/>
      <c r="IX18" s="316"/>
      <c r="IY18" s="316"/>
      <c r="IZ18" s="316"/>
      <c r="JA18" s="316"/>
      <c r="JB18" s="316"/>
      <c r="JC18" s="316"/>
      <c r="JD18" s="316"/>
      <c r="JE18" s="316"/>
      <c r="JF18" s="316"/>
      <c r="JG18" s="316"/>
      <c r="JH18" s="316"/>
      <c r="JI18" s="316"/>
      <c r="JJ18" s="316"/>
      <c r="JK18" s="316"/>
      <c r="JL18" s="316"/>
      <c r="JM18" s="316"/>
      <c r="JN18" s="316"/>
      <c r="JO18" s="316"/>
      <c r="JP18" s="316"/>
      <c r="JQ18" s="316"/>
      <c r="JR18" s="316"/>
      <c r="JS18" s="316"/>
      <c r="JT18" s="316"/>
      <c r="JU18" s="316"/>
      <c r="JV18" s="316"/>
      <c r="JW18" s="316"/>
      <c r="JX18" s="316"/>
      <c r="JY18" s="316"/>
      <c r="JZ18" s="316"/>
      <c r="KA18" s="316"/>
      <c r="KB18" s="316"/>
      <c r="KC18" s="316"/>
      <c r="KD18" s="316"/>
      <c r="KE18" s="316"/>
      <c r="KF18" s="316"/>
      <c r="KG18" s="316"/>
      <c r="KH18" s="316"/>
      <c r="KI18" s="316"/>
      <c r="KJ18" s="316"/>
      <c r="KK18" s="316"/>
      <c r="KL18" s="316"/>
      <c r="KM18" s="316"/>
      <c r="KN18" s="316"/>
      <c r="KO18" s="316"/>
      <c r="KP18" s="316"/>
      <c r="KQ18" s="316"/>
      <c r="KR18" s="316"/>
      <c r="KS18" s="316"/>
      <c r="KT18" s="316"/>
      <c r="KU18" s="316"/>
      <c r="KV18" s="316"/>
      <c r="KW18" s="316"/>
      <c r="KX18" s="316"/>
      <c r="KY18" s="316"/>
      <c r="KZ18" s="316"/>
      <c r="LA18" s="316"/>
      <c r="LB18" s="316"/>
      <c r="LC18" s="316"/>
      <c r="LD18" s="316"/>
      <c r="LE18" s="316"/>
      <c r="LF18" s="316"/>
      <c r="LG18" s="316"/>
      <c r="LH18" s="316"/>
      <c r="LI18" s="316"/>
      <c r="LJ18" s="316"/>
      <c r="LK18" s="316"/>
      <c r="LL18" s="316"/>
      <c r="LM18" s="316"/>
      <c r="LN18" s="316"/>
      <c r="LO18" s="316"/>
      <c r="LP18" s="316"/>
      <c r="LQ18" s="316"/>
      <c r="LR18" s="316"/>
      <c r="LS18" s="316"/>
      <c r="LT18" s="316"/>
      <c r="LU18" s="316"/>
      <c r="LV18" s="316"/>
      <c r="LW18" s="316"/>
      <c r="LX18" s="316"/>
      <c r="LY18" s="316"/>
      <c r="LZ18" s="316"/>
      <c r="MA18" s="316"/>
      <c r="MB18" s="316"/>
      <c r="MC18" s="316"/>
      <c r="MD18" s="316"/>
      <c r="ME18" s="316"/>
      <c r="MF18" s="316"/>
      <c r="MG18" s="316"/>
      <c r="MH18" s="316"/>
      <c r="MI18" s="316"/>
      <c r="MJ18" s="316"/>
      <c r="MK18" s="316"/>
      <c r="ML18" s="316"/>
      <c r="MM18" s="316"/>
      <c r="MN18" s="316"/>
      <c r="MO18" s="316"/>
      <c r="MP18" s="316"/>
      <c r="MQ18" s="316"/>
      <c r="MR18" s="316"/>
      <c r="MS18" s="316"/>
      <c r="MT18" s="316"/>
      <c r="MU18" s="316"/>
      <c r="MV18" s="316"/>
      <c r="MW18" s="316"/>
      <c r="MX18" s="316"/>
      <c r="MY18" s="316"/>
      <c r="MZ18" s="316"/>
      <c r="NA18" s="316"/>
      <c r="NB18" s="316"/>
      <c r="NC18" s="316"/>
      <c r="ND18" s="316"/>
      <c r="NE18" s="316"/>
      <c r="NF18" s="316"/>
      <c r="NG18" s="316"/>
      <c r="NH18" s="316"/>
      <c r="NI18" s="316"/>
      <c r="NJ18" s="316"/>
      <c r="NK18" s="316"/>
      <c r="NL18" s="316"/>
      <c r="NM18" s="316"/>
      <c r="NN18" s="316"/>
      <c r="NO18" s="316"/>
      <c r="NP18" s="316"/>
      <c r="NQ18" s="316"/>
      <c r="NR18" s="316"/>
      <c r="NS18" s="316"/>
      <c r="NT18" s="316"/>
      <c r="NU18" s="316"/>
      <c r="NV18" s="316"/>
      <c r="NW18" s="316"/>
      <c r="NX18" s="316"/>
      <c r="NY18" s="316"/>
      <c r="NZ18" s="316"/>
      <c r="OA18" s="316"/>
      <c r="OB18" s="316"/>
      <c r="OC18" s="316"/>
      <c r="OD18" s="316"/>
      <c r="OE18" s="316"/>
      <c r="OF18" s="316"/>
      <c r="OG18" s="316"/>
      <c r="OH18" s="316"/>
      <c r="OI18" s="316"/>
      <c r="OJ18" s="316"/>
      <c r="OK18" s="316"/>
      <c r="OL18" s="316"/>
      <c r="OM18" s="316"/>
      <c r="ON18" s="316"/>
      <c r="OO18" s="316"/>
      <c r="OP18" s="316"/>
      <c r="OQ18" s="316"/>
      <c r="OR18" s="316"/>
      <c r="OS18" s="316"/>
      <c r="OT18" s="316"/>
      <c r="OU18" s="316"/>
      <c r="OV18" s="316"/>
      <c r="OW18" s="316"/>
      <c r="OX18" s="316"/>
      <c r="OY18" s="316"/>
      <c r="OZ18" s="316"/>
      <c r="PA18" s="316"/>
      <c r="PB18" s="316"/>
      <c r="PC18" s="316"/>
      <c r="PD18" s="316"/>
      <c r="PE18" s="316"/>
      <c r="PF18" s="316"/>
      <c r="PG18" s="316"/>
      <c r="PH18" s="316"/>
      <c r="PI18" s="316"/>
      <c r="PJ18" s="316"/>
      <c r="PK18" s="316"/>
      <c r="PL18" s="316"/>
      <c r="PM18" s="316"/>
      <c r="PN18" s="316"/>
      <c r="PO18" s="316"/>
      <c r="PP18" s="316"/>
      <c r="PQ18" s="316"/>
      <c r="PR18" s="316"/>
      <c r="PS18" s="316"/>
      <c r="PT18" s="316"/>
      <c r="PU18" s="316"/>
      <c r="PV18" s="316"/>
      <c r="PW18" s="316"/>
      <c r="PX18" s="316"/>
      <c r="PY18" s="316"/>
    </row>
    <row r="19" spans="1:441" outlineLevel="1" x14ac:dyDescent="0.35">
      <c r="A19" s="277"/>
      <c r="D19" s="281"/>
      <c r="E19" s="308" t="s">
        <v>116</v>
      </c>
      <c r="F19" s="308"/>
      <c r="G19" s="308" t="str">
        <f xml:space="preserve"> SMU</f>
        <v>$ 000s</v>
      </c>
      <c r="H19" s="308">
        <f xml:space="preserve"> SUM(J19:GJ19)</f>
        <v>171668.88877084348</v>
      </c>
      <c r="I19" s="308"/>
      <c r="J19" s="308">
        <f t="shared" ref="J19:AO19" si="12" xml:space="preserve"> J14 + SUM(J16:J18)</f>
        <v>0</v>
      </c>
      <c r="K19" s="308">
        <f t="shared" si="12"/>
        <v>0</v>
      </c>
      <c r="L19" s="308">
        <f t="shared" si="12"/>
        <v>0</v>
      </c>
      <c r="M19" s="308">
        <f t="shared" si="12"/>
        <v>2544.2688729403912</v>
      </c>
      <c r="N19" s="308">
        <f t="shared" si="12"/>
        <v>2988.3995596631776</v>
      </c>
      <c r="O19" s="308">
        <f t="shared" si="12"/>
        <v>-132.0179928354496</v>
      </c>
      <c r="P19" s="308">
        <f t="shared" si="12"/>
        <v>-90.445197526661445</v>
      </c>
      <c r="Q19" s="308">
        <f t="shared" si="12"/>
        <v>2571.5542250634007</v>
      </c>
      <c r="R19" s="308">
        <f t="shared" si="12"/>
        <v>3054.9968801284986</v>
      </c>
      <c r="S19" s="308">
        <f t="shared" si="12"/>
        <v>-75.286322821322187</v>
      </c>
      <c r="T19" s="308">
        <f t="shared" si="12"/>
        <v>-34.136641182003359</v>
      </c>
      <c r="U19" s="308">
        <f t="shared" si="12"/>
        <v>2615.729903698224</v>
      </c>
      <c r="V19" s="308">
        <f t="shared" si="12"/>
        <v>3099.9265910538356</v>
      </c>
      <c r="W19" s="308">
        <f t="shared" si="12"/>
        <v>-13.225633182264232</v>
      </c>
      <c r="X19" s="308">
        <f t="shared" si="12"/>
        <v>18.340780034418458</v>
      </c>
      <c r="Y19" s="308">
        <f t="shared" si="12"/>
        <v>2665.6392830874511</v>
      </c>
      <c r="Z19" s="308">
        <f t="shared" si="12"/>
        <v>3150.2115272862038</v>
      </c>
      <c r="AA19" s="308">
        <f t="shared" si="12"/>
        <v>54.108983377427421</v>
      </c>
      <c r="AB19" s="308">
        <f t="shared" si="12"/>
        <v>94.161582597556162</v>
      </c>
      <c r="AC19" s="308">
        <f t="shared" si="12"/>
        <v>2720.2274169757889</v>
      </c>
      <c r="AD19" s="308">
        <f t="shared" si="12"/>
        <v>3204.5917452299418</v>
      </c>
      <c r="AE19" s="308">
        <f t="shared" si="12"/>
        <v>127.28128380664396</v>
      </c>
      <c r="AF19" s="308">
        <f t="shared" si="12"/>
        <v>166.75936328850742</v>
      </c>
      <c r="AG19" s="308">
        <f t="shared" si="12"/>
        <v>2781.3349914352525</v>
      </c>
      <c r="AH19" s="308">
        <f t="shared" si="12"/>
        <v>3265.2083952194976</v>
      </c>
      <c r="AI19" s="308">
        <f t="shared" si="12"/>
        <v>206.76301020008191</v>
      </c>
      <c r="AJ19" s="308">
        <f t="shared" si="12"/>
        <v>245.67849997043402</v>
      </c>
      <c r="AK19" s="308">
        <f t="shared" si="12"/>
        <v>2848.9041213395085</v>
      </c>
      <c r="AL19" s="308">
        <f t="shared" si="12"/>
        <v>3332.4838930652522</v>
      </c>
      <c r="AM19" s="308">
        <f t="shared" si="12"/>
        <v>292.89559089442514</v>
      </c>
      <c r="AN19" s="308">
        <f t="shared" si="12"/>
        <v>326.52232434898605</v>
      </c>
      <c r="AO19" s="308">
        <f t="shared" si="12"/>
        <v>2923.6208287568434</v>
      </c>
      <c r="AP19" s="308">
        <f t="shared" ref="AP19:BU19" si="13" xml:space="preserve"> AP14 + SUM(AP16:AP18)</f>
        <v>3406.6875659000407</v>
      </c>
      <c r="AQ19" s="308">
        <f t="shared" si="13"/>
        <v>386.05790131737518</v>
      </c>
      <c r="AR19" s="308">
        <f t="shared" si="13"/>
        <v>423.62151409914782</v>
      </c>
      <c r="AS19" s="308">
        <f t="shared" si="13"/>
        <v>3002.4291953843899</v>
      </c>
      <c r="AT19" s="308">
        <f t="shared" si="13"/>
        <v>3467.3279899955883</v>
      </c>
      <c r="AU19" s="308">
        <f t="shared" si="13"/>
        <v>486.87891211240185</v>
      </c>
      <c r="AV19" s="308">
        <f t="shared" si="13"/>
        <v>523.70523312840396</v>
      </c>
      <c r="AW19" s="308">
        <f t="shared" si="13"/>
        <v>3090.1878480739338</v>
      </c>
      <c r="AX19" s="308">
        <f t="shared" si="13"/>
        <v>3553.7144555105738</v>
      </c>
      <c r="AY19" s="308">
        <f t="shared" si="13"/>
        <v>595.8176513431996</v>
      </c>
      <c r="AZ19" s="308">
        <f t="shared" si="13"/>
        <v>631.86688101654863</v>
      </c>
      <c r="BA19" s="308">
        <f t="shared" si="13"/>
        <v>3186.4627962494978</v>
      </c>
      <c r="BB19" s="308">
        <f t="shared" si="13"/>
        <v>3652.6201819096527</v>
      </c>
      <c r="BC19" s="308">
        <f t="shared" si="13"/>
        <v>639.99973914158988</v>
      </c>
      <c r="BD19" s="308">
        <f t="shared" si="13"/>
        <v>639.99973914159125</v>
      </c>
      <c r="BE19" s="308">
        <f t="shared" si="13"/>
        <v>3171.6757326417815</v>
      </c>
      <c r="BF19" s="308">
        <f t="shared" si="13"/>
        <v>3610.3536274751373</v>
      </c>
      <c r="BG19" s="308">
        <f t="shared" si="13"/>
        <v>612.72134611388003</v>
      </c>
      <c r="BH19" s="308">
        <f t="shared" si="13"/>
        <v>612.7213461138814</v>
      </c>
      <c r="BI19" s="308">
        <f t="shared" si="13"/>
        <v>3131.3239569027014</v>
      </c>
      <c r="BJ19" s="308">
        <f t="shared" si="13"/>
        <v>3567.819374647333</v>
      </c>
      <c r="BK19" s="308">
        <f t="shared" si="13"/>
        <v>585.10068672568343</v>
      </c>
      <c r="BL19" s="308">
        <f t="shared" si="13"/>
        <v>585.1006867256848</v>
      </c>
      <c r="BM19" s="308">
        <f t="shared" si="13"/>
        <v>3090.6830070141968</v>
      </c>
      <c r="BN19" s="308">
        <f t="shared" si="13"/>
        <v>3525.0068057650728</v>
      </c>
      <c r="BO19" s="308">
        <f t="shared" si="13"/>
        <v>557.12751430074638</v>
      </c>
      <c r="BP19" s="308">
        <f t="shared" si="13"/>
        <v>557.12751430074729</v>
      </c>
      <c r="BQ19" s="308">
        <f t="shared" si="13"/>
        <v>3049.7420734223165</v>
      </c>
      <c r="BR19" s="308">
        <f t="shared" si="13"/>
        <v>3481.905057254035</v>
      </c>
      <c r="BS19" s="308">
        <f t="shared" si="13"/>
        <v>528.79133440395742</v>
      </c>
      <c r="BT19" s="308">
        <f t="shared" si="13"/>
        <v>528.79133440395879</v>
      </c>
      <c r="BU19" s="308">
        <f t="shared" si="13"/>
        <v>3008.4900941461979</v>
      </c>
      <c r="BV19" s="308">
        <f t="shared" ref="BV19:DA19" si="14" xml:space="preserve"> BV14 + SUM(BV16:BV18)</f>
        <v>3438.5030133817395</v>
      </c>
      <c r="BW19" s="308">
        <f t="shared" si="14"/>
        <v>500.08139860554178</v>
      </c>
      <c r="BX19" s="308">
        <f t="shared" si="14"/>
        <v>500.08139860554314</v>
      </c>
      <c r="BY19" s="308">
        <f t="shared" si="14"/>
        <v>2966.9157483787812</v>
      </c>
      <c r="BZ19" s="308">
        <f t="shared" si="14"/>
        <v>3394.7892998569309</v>
      </c>
      <c r="CA19" s="308">
        <f t="shared" si="14"/>
        <v>470.98669808957033</v>
      </c>
      <c r="CB19" s="308">
        <f t="shared" si="14"/>
        <v>470.98669808957169</v>
      </c>
      <c r="CC19" s="308">
        <f t="shared" si="14"/>
        <v>2925.0074499279804</v>
      </c>
      <c r="CD19" s="308">
        <f t="shared" si="14"/>
        <v>3350.7522772694242</v>
      </c>
      <c r="CE19" s="308">
        <f t="shared" si="14"/>
        <v>441.49595710289458</v>
      </c>
      <c r="CF19" s="308">
        <f t="shared" si="14"/>
        <v>441.49595710289549</v>
      </c>
      <c r="CG19" s="308">
        <f t="shared" si="14"/>
        <v>2882.753340494321</v>
      </c>
      <c r="CH19" s="308">
        <f t="shared" si="14"/>
        <v>3306.3800343664029</v>
      </c>
      <c r="CI19" s="308">
        <f t="shared" si="14"/>
        <v>411.59762624050239</v>
      </c>
      <c r="CJ19" s="308">
        <f t="shared" si="14"/>
        <v>411.5976262405033</v>
      </c>
      <c r="CK19" s="308">
        <f t="shared" si="14"/>
        <v>2840.1412827809459</v>
      </c>
      <c r="CL19" s="308">
        <f t="shared" si="14"/>
        <v>3261.6603811611271</v>
      </c>
      <c r="CM19" s="308">
        <f t="shared" si="14"/>
        <v>381.27987556321631</v>
      </c>
      <c r="CN19" s="308">
        <f t="shared" si="14"/>
        <v>381.27987556321767</v>
      </c>
      <c r="CO19" s="308">
        <f t="shared" si="14"/>
        <v>2797.1588534318294</v>
      </c>
      <c r="CP19" s="308">
        <f t="shared" si="14"/>
        <v>3216.5808418698211</v>
      </c>
      <c r="CQ19" s="308">
        <f t="shared" si="14"/>
        <v>350.53058754354169</v>
      </c>
      <c r="CR19" s="308">
        <f t="shared" si="14"/>
        <v>350.53058754354305</v>
      </c>
      <c r="CS19" s="308">
        <f t="shared" si="14"/>
        <v>2753.7933357938559</v>
      </c>
      <c r="CT19" s="308">
        <f t="shared" si="14"/>
        <v>3171.1286476724531</v>
      </c>
      <c r="CU19" s="308">
        <f t="shared" si="14"/>
        <v>319.33734983535891</v>
      </c>
      <c r="CV19" s="308">
        <f t="shared" si="14"/>
        <v>319.33734983536073</v>
      </c>
      <c r="CW19" s="308">
        <f t="shared" si="14"/>
        <v>2710.0317124983826</v>
      </c>
      <c r="CX19" s="308">
        <f t="shared" si="14"/>
        <v>3125.290729293009</v>
      </c>
      <c r="CY19" s="308">
        <f t="shared" si="14"/>
        <v>287.68744786306269</v>
      </c>
      <c r="CZ19" s="308">
        <f t="shared" si="14"/>
        <v>287.68744786306405</v>
      </c>
      <c r="DA19" s="308">
        <f t="shared" si="14"/>
        <v>2665.8606578577887</v>
      </c>
      <c r="DB19" s="308">
        <f t="shared" ref="DB19:EG19" si="15" xml:space="preserve"> DB14 + SUM(DB16:DB18)</f>
        <v>3079.0537093947291</v>
      </c>
      <c r="DC19" s="308">
        <f t="shared" si="15"/>
        <v>255.56785722562921</v>
      </c>
      <c r="DD19" s="308">
        <f t="shared" si="15"/>
        <v>255.56785722563058</v>
      </c>
      <c r="DE19" s="308">
        <f t="shared" si="15"/>
        <v>2621.2665300723388</v>
      </c>
      <c r="DF19" s="308">
        <f t="shared" si="15"/>
        <v>3032.403894785713</v>
      </c>
      <c r="DG19" s="308">
        <f t="shared" si="15"/>
        <v>222.96523591098611</v>
      </c>
      <c r="DH19" s="308">
        <f t="shared" si="15"/>
        <v>222.96523591098747</v>
      </c>
      <c r="DI19" s="308">
        <f t="shared" si="15"/>
        <v>3.9188679693324962E-13</v>
      </c>
      <c r="DJ19" s="308">
        <f t="shared" si="15"/>
        <v>3.96284867747454E-13</v>
      </c>
      <c r="DK19" s="308">
        <f t="shared" si="15"/>
        <v>3.963601739087608E-13</v>
      </c>
      <c r="DL19" s="308">
        <f t="shared" si="15"/>
        <v>3.8779030546720606E-13</v>
      </c>
      <c r="DM19" s="308">
        <f t="shared" si="15"/>
        <v>3.9218598885781826E-13</v>
      </c>
      <c r="DN19" s="308">
        <f t="shared" si="15"/>
        <v>3.9654592910665087E-13</v>
      </c>
      <c r="DO19" s="308">
        <f t="shared" si="15"/>
        <v>3.9659487811150037E-13</v>
      </c>
      <c r="DP19" s="308">
        <f t="shared" si="15"/>
        <v>3.9237469081854214E-13</v>
      </c>
      <c r="DQ19" s="308">
        <f t="shared" si="15"/>
        <v>3.9243055653059855E-13</v>
      </c>
      <c r="DR19" s="308">
        <f t="shared" si="15"/>
        <v>3.9683460272499362E-13</v>
      </c>
      <c r="DS19" s="308">
        <f t="shared" si="15"/>
        <v>3.9688857214059674E-13</v>
      </c>
      <c r="DT19" s="308">
        <f t="shared" si="15"/>
        <v>3.8834773476992266E-13</v>
      </c>
      <c r="DU19" s="308">
        <f t="shared" si="15"/>
        <v>3.9273223137570314E-13</v>
      </c>
      <c r="DV19" s="308">
        <f t="shared" si="15"/>
        <v>3.9709942939225581E-13</v>
      </c>
      <c r="DW19" s="308">
        <f t="shared" si="15"/>
        <v>3.9717348045087421E-13</v>
      </c>
      <c r="DX19" s="308">
        <f t="shared" si="15"/>
        <v>3.8861785469634927E-13</v>
      </c>
      <c r="DY19" s="308">
        <f t="shared" si="15"/>
        <v>3.9298052342928722E-13</v>
      </c>
      <c r="DZ19" s="308">
        <f t="shared" si="15"/>
        <v>3.9735170503263363E-13</v>
      </c>
      <c r="EA19" s="308">
        <f t="shared" si="15"/>
        <v>3.9743454181007103E-13</v>
      </c>
      <c r="EB19" s="308">
        <f t="shared" si="15"/>
        <v>3.8884131754457484E-13</v>
      </c>
      <c r="EC19" s="308">
        <f t="shared" si="15"/>
        <v>3.9321764234045992E-13</v>
      </c>
      <c r="ED19" s="308">
        <f t="shared" si="15"/>
        <v>3.9763033782946879E-13</v>
      </c>
      <c r="EE19" s="308">
        <f t="shared" si="15"/>
        <v>3.9769685827195654E-13</v>
      </c>
      <c r="EF19" s="308">
        <f t="shared" si="15"/>
        <v>3.9343986372841759E-13</v>
      </c>
      <c r="EG19" s="308">
        <f t="shared" si="15"/>
        <v>3.9352428302663615E-13</v>
      </c>
      <c r="EH19" s="308">
        <f t="shared" ref="EH19:FM19" si="16" xml:space="preserve"> EH14 + SUM(EH16:EH18)</f>
        <v>3.9790269511286174E-13</v>
      </c>
      <c r="EI19" s="308">
        <f t="shared" si="16"/>
        <v>3.9798051147954537E-13</v>
      </c>
      <c r="EJ19" s="308">
        <f t="shared" si="16"/>
        <v>3.893827852152754E-13</v>
      </c>
      <c r="EK19" s="308">
        <f t="shared" si="16"/>
        <v>3.9379740428557849E-13</v>
      </c>
      <c r="EL19" s="308">
        <f t="shared" si="16"/>
        <v>3.9820642996346579E-13</v>
      </c>
      <c r="EM19" s="308">
        <f t="shared" si="16"/>
        <v>3.9825412386562686E-13</v>
      </c>
      <c r="EN19" s="308">
        <f t="shared" si="16"/>
        <v>3.8964308259892277E-13</v>
      </c>
      <c r="EO19" s="308">
        <f t="shared" si="16"/>
        <v>3.9402831589541165E-13</v>
      </c>
      <c r="EP19" s="308">
        <f t="shared" si="16"/>
        <v>3.9841603211243642E-13</v>
      </c>
      <c r="EQ19" s="308">
        <f t="shared" si="16"/>
        <v>3.9849008317105477E-13</v>
      </c>
      <c r="ER19" s="308">
        <f t="shared" si="16"/>
        <v>3.8989478525763847E-13</v>
      </c>
      <c r="ES19" s="308">
        <f t="shared" si="16"/>
        <v>3.9431385175703332E-13</v>
      </c>
      <c r="ET19" s="308">
        <f t="shared" si="16"/>
        <v>3.98732317989925E-13</v>
      </c>
      <c r="EU19" s="308">
        <f t="shared" si="16"/>
        <v>3.9881264456198552E-13</v>
      </c>
      <c r="EV19" s="308">
        <f t="shared" si="16"/>
        <v>3.9452117562177592E-13</v>
      </c>
      <c r="EW19" s="308">
        <f t="shared" si="16"/>
        <v>3.9457083403249268E-13</v>
      </c>
      <c r="EX19" s="308">
        <f t="shared" si="16"/>
        <v>3.9898584873299117E-13</v>
      </c>
      <c r="EY19" s="308">
        <f t="shared" si="16"/>
        <v>3.9906240999698645E-13</v>
      </c>
      <c r="EZ19" s="308">
        <f t="shared" si="16"/>
        <v>3.9045098674250767E-13</v>
      </c>
      <c r="FA19" s="308">
        <f t="shared" si="16"/>
        <v>3.9484767967223896E-13</v>
      </c>
      <c r="FB19" s="308">
        <f t="shared" si="16"/>
        <v>3.9926950194058004E-13</v>
      </c>
      <c r="FC19" s="308">
        <f t="shared" si="16"/>
        <v>3.993259815615602E-13</v>
      </c>
      <c r="FD19" s="308">
        <f t="shared" si="16"/>
        <v>3.9072356230462903E-13</v>
      </c>
      <c r="FE19" s="308">
        <f t="shared" si="16"/>
        <v>3.9513569845439638E-13</v>
      </c>
      <c r="FF19" s="308">
        <f t="shared" si="16"/>
        <v>3.9956319596967666E-13</v>
      </c>
      <c r="FG19" s="308">
        <f t="shared" si="16"/>
        <v>3.9963348172022959E-13</v>
      </c>
      <c r="FH19" s="308">
        <f t="shared" si="16"/>
        <v>3.9100104913814E-13</v>
      </c>
      <c r="FI19" s="308">
        <f t="shared" si="16"/>
        <v>3.9539888803119543E-13</v>
      </c>
      <c r="FJ19" s="308">
        <f t="shared" si="16"/>
        <v>3.9983806345844644E-13</v>
      </c>
      <c r="FK19" s="308">
        <f t="shared" si="16"/>
        <v>3.9989203287404962E-13</v>
      </c>
      <c r="FL19" s="308">
        <f t="shared" si="16"/>
        <v>3.9562607526022475E-13</v>
      </c>
      <c r="FM19" s="308">
        <f t="shared" si="16"/>
        <v>3.9568566535308495E-13</v>
      </c>
      <c r="FN19" s="308">
        <f t="shared" ref="FN19:GJ19" si="17" xml:space="preserve"> FN14 + SUM(FN16:FN18)</f>
        <v>4.0012297176872387E-13</v>
      </c>
      <c r="FO19" s="308">
        <f t="shared" si="17"/>
        <v>4.0020329834078438E-13</v>
      </c>
      <c r="FP19" s="308">
        <f t="shared" si="17"/>
        <v>3.9159408515843105E-13</v>
      </c>
      <c r="FQ19" s="308">
        <f t="shared" si="17"/>
        <v>3.9601961816515538E-13</v>
      </c>
      <c r="FR19" s="308">
        <f t="shared" si="17"/>
        <v>4.0044051274890084E-13</v>
      </c>
      <c r="FS19" s="308">
        <f t="shared" si="17"/>
        <v>4.0051456380751919E-13</v>
      </c>
      <c r="FT19" s="308">
        <f t="shared" si="17"/>
        <v>3.9189612834888984E-13</v>
      </c>
      <c r="FU19" s="308">
        <f t="shared" si="17"/>
        <v>3.9631384424865249E-13</v>
      </c>
      <c r="FV19" s="308">
        <f t="shared" si="17"/>
        <v>4.0073295167530881E-13</v>
      </c>
      <c r="FW19" s="308">
        <f t="shared" si="17"/>
        <v>4.0078190068015827E-13</v>
      </c>
      <c r="FX19" s="308">
        <f t="shared" si="17"/>
        <v>3.9214291973621583E-13</v>
      </c>
      <c r="FY19" s="308">
        <f t="shared" si="17"/>
        <v>3.9658075820625523E-13</v>
      </c>
      <c r="FZ19" s="308">
        <f t="shared" si="17"/>
        <v>4.0099024772644035E-13</v>
      </c>
      <c r="GA19" s="308">
        <f t="shared" si="17"/>
        <v>4.0107684981194328E-13</v>
      </c>
      <c r="GB19" s="308">
        <f t="shared" si="17"/>
        <v>3.9676449432590742E-13</v>
      </c>
      <c r="GC19" s="308">
        <f t="shared" si="17"/>
        <v>3.9685760384600152E-13</v>
      </c>
      <c r="GD19" s="308">
        <f t="shared" si="17"/>
        <v>4.0130276829586371E-13</v>
      </c>
      <c r="GE19" s="308">
        <f t="shared" si="17"/>
        <v>4.0136677853297442E-13</v>
      </c>
      <c r="GF19" s="308">
        <f t="shared" si="17"/>
        <v>3.9270648812816945E-13</v>
      </c>
      <c r="GG19" s="308">
        <f t="shared" si="17"/>
        <v>3.9711955196253262E-13</v>
      </c>
      <c r="GH19" s="308">
        <f t="shared" si="17"/>
        <v>4.0157638068194505E-13</v>
      </c>
      <c r="GI19" s="308">
        <f t="shared" si="17"/>
        <v>4.0166925828089008E-13</v>
      </c>
      <c r="GJ19" s="308">
        <f t="shared" si="17"/>
        <v>3.9301467040786521E-13</v>
      </c>
      <c r="GK19" s="316"/>
      <c r="GL19" s="316"/>
      <c r="GM19" s="316"/>
      <c r="GN19" s="316"/>
      <c r="GO19" s="316"/>
      <c r="GP19" s="316"/>
      <c r="GQ19" s="316"/>
      <c r="GR19" s="316"/>
      <c r="GS19" s="316"/>
      <c r="GT19" s="316"/>
      <c r="GU19" s="316"/>
      <c r="GV19" s="316"/>
      <c r="GW19" s="316"/>
      <c r="GX19" s="316"/>
      <c r="GY19" s="316"/>
      <c r="GZ19" s="316"/>
      <c r="HA19" s="316"/>
      <c r="HB19" s="316"/>
      <c r="HC19" s="316"/>
      <c r="HD19" s="316"/>
      <c r="HE19" s="316"/>
      <c r="HF19" s="316"/>
      <c r="HG19" s="316"/>
      <c r="HH19" s="316"/>
      <c r="HI19" s="316"/>
      <c r="HJ19" s="316"/>
      <c r="HK19" s="316"/>
      <c r="HL19" s="316"/>
      <c r="HM19" s="316"/>
      <c r="HN19" s="316"/>
      <c r="HO19" s="316"/>
      <c r="HP19" s="316"/>
      <c r="HQ19" s="316"/>
      <c r="HR19" s="316"/>
      <c r="HS19" s="316"/>
      <c r="HT19" s="316"/>
      <c r="HU19" s="316"/>
      <c r="HV19" s="316"/>
      <c r="HW19" s="316"/>
      <c r="HX19" s="316"/>
      <c r="HY19" s="316"/>
      <c r="HZ19" s="316"/>
      <c r="IA19" s="316"/>
      <c r="IB19" s="316"/>
      <c r="IC19" s="316"/>
      <c r="ID19" s="316"/>
      <c r="IE19" s="316"/>
      <c r="IF19" s="316"/>
      <c r="IG19" s="316"/>
      <c r="IH19" s="316"/>
      <c r="II19" s="316"/>
      <c r="IJ19" s="316"/>
      <c r="IK19" s="316"/>
      <c r="IL19" s="316"/>
      <c r="IM19" s="316"/>
      <c r="IN19" s="316"/>
      <c r="IO19" s="316"/>
      <c r="IP19" s="316"/>
      <c r="IQ19" s="316"/>
      <c r="IR19" s="316"/>
      <c r="IS19" s="316"/>
      <c r="IT19" s="316"/>
      <c r="IU19" s="316"/>
      <c r="IV19" s="316"/>
      <c r="IW19" s="316"/>
      <c r="IX19" s="316"/>
      <c r="IY19" s="316"/>
      <c r="IZ19" s="316"/>
      <c r="JA19" s="316"/>
      <c r="JB19" s="316"/>
      <c r="JC19" s="316"/>
      <c r="JD19" s="316"/>
      <c r="JE19" s="316"/>
      <c r="JF19" s="316"/>
      <c r="JG19" s="316"/>
      <c r="JH19" s="316"/>
      <c r="JI19" s="316"/>
      <c r="JJ19" s="316"/>
      <c r="JK19" s="316"/>
      <c r="JL19" s="316"/>
      <c r="JM19" s="316"/>
      <c r="JN19" s="316"/>
      <c r="JO19" s="316"/>
      <c r="JP19" s="316"/>
      <c r="JQ19" s="316"/>
      <c r="JR19" s="316"/>
      <c r="JS19" s="316"/>
      <c r="JT19" s="316"/>
      <c r="JU19" s="316"/>
      <c r="JV19" s="316"/>
      <c r="JW19" s="316"/>
      <c r="JX19" s="316"/>
      <c r="JY19" s="316"/>
      <c r="JZ19" s="316"/>
      <c r="KA19" s="316"/>
      <c r="KB19" s="316"/>
      <c r="KC19" s="316"/>
      <c r="KD19" s="316"/>
      <c r="KE19" s="316"/>
      <c r="KF19" s="316"/>
      <c r="KG19" s="316"/>
      <c r="KH19" s="316"/>
      <c r="KI19" s="316"/>
      <c r="KJ19" s="316"/>
      <c r="KK19" s="316"/>
      <c r="KL19" s="316"/>
      <c r="KM19" s="316"/>
      <c r="KN19" s="316"/>
      <c r="KO19" s="316"/>
      <c r="KP19" s="316"/>
      <c r="KQ19" s="316"/>
      <c r="KR19" s="316"/>
      <c r="KS19" s="316"/>
      <c r="KT19" s="316"/>
      <c r="KU19" s="316"/>
      <c r="KV19" s="316"/>
      <c r="KW19" s="316"/>
      <c r="KX19" s="316"/>
      <c r="KY19" s="316"/>
      <c r="KZ19" s="316"/>
      <c r="LA19" s="316"/>
      <c r="LB19" s="316"/>
      <c r="LC19" s="316"/>
      <c r="LD19" s="316"/>
      <c r="LE19" s="316"/>
      <c r="LF19" s="316"/>
      <c r="LG19" s="316"/>
      <c r="LH19" s="316"/>
      <c r="LI19" s="316"/>
      <c r="LJ19" s="316"/>
      <c r="LK19" s="316"/>
      <c r="LL19" s="316"/>
      <c r="LM19" s="316"/>
      <c r="LN19" s="316"/>
      <c r="LO19" s="316"/>
      <c r="LP19" s="316"/>
      <c r="LQ19" s="316"/>
      <c r="LR19" s="316"/>
      <c r="LS19" s="316"/>
      <c r="LT19" s="316"/>
      <c r="LU19" s="316"/>
      <c r="LV19" s="316"/>
      <c r="LW19" s="316"/>
      <c r="LX19" s="316"/>
      <c r="LY19" s="316"/>
      <c r="LZ19" s="316"/>
      <c r="MA19" s="316"/>
      <c r="MB19" s="316"/>
      <c r="MC19" s="316"/>
      <c r="MD19" s="316"/>
      <c r="ME19" s="316"/>
      <c r="MF19" s="316"/>
      <c r="MG19" s="316"/>
      <c r="MH19" s="316"/>
      <c r="MI19" s="316"/>
      <c r="MJ19" s="316"/>
      <c r="MK19" s="316"/>
      <c r="ML19" s="316"/>
      <c r="MM19" s="316"/>
      <c r="MN19" s="316"/>
      <c r="MO19" s="316"/>
      <c r="MP19" s="316"/>
      <c r="MQ19" s="316"/>
      <c r="MR19" s="316"/>
      <c r="MS19" s="316"/>
      <c r="MT19" s="316"/>
      <c r="MU19" s="316"/>
      <c r="MV19" s="316"/>
      <c r="MW19" s="316"/>
      <c r="MX19" s="316"/>
      <c r="MY19" s="316"/>
      <c r="MZ19" s="316"/>
      <c r="NA19" s="316"/>
      <c r="NB19" s="316"/>
      <c r="NC19" s="316"/>
      <c r="ND19" s="316"/>
      <c r="NE19" s="316"/>
      <c r="NF19" s="316"/>
      <c r="NG19" s="316"/>
      <c r="NH19" s="316"/>
      <c r="NI19" s="316"/>
      <c r="NJ19" s="316"/>
      <c r="NK19" s="316"/>
      <c r="NL19" s="316"/>
      <c r="NM19" s="316"/>
      <c r="NN19" s="316"/>
      <c r="NO19" s="316"/>
      <c r="NP19" s="316"/>
      <c r="NQ19" s="316"/>
      <c r="NR19" s="316"/>
      <c r="NS19" s="316"/>
      <c r="NT19" s="316"/>
      <c r="NU19" s="316"/>
      <c r="NV19" s="316"/>
      <c r="NW19" s="316"/>
      <c r="NX19" s="316"/>
      <c r="NY19" s="316"/>
      <c r="NZ19" s="316"/>
      <c r="OA19" s="316"/>
      <c r="OB19" s="316"/>
      <c r="OC19" s="316"/>
      <c r="OD19" s="316"/>
      <c r="OE19" s="316"/>
      <c r="OF19" s="316"/>
      <c r="OG19" s="316"/>
      <c r="OH19" s="316"/>
      <c r="OI19" s="316"/>
      <c r="OJ19" s="316"/>
      <c r="OK19" s="316"/>
      <c r="OL19" s="316"/>
      <c r="OM19" s="316"/>
      <c r="ON19" s="316"/>
      <c r="OO19" s="316"/>
      <c r="OP19" s="316"/>
      <c r="OQ19" s="316"/>
      <c r="OR19" s="316"/>
      <c r="OS19" s="316"/>
      <c r="OT19" s="316"/>
      <c r="OU19" s="316"/>
      <c r="OV19" s="316"/>
      <c r="OW19" s="316"/>
      <c r="OX19" s="316"/>
      <c r="OY19" s="316"/>
      <c r="OZ19" s="316"/>
      <c r="PA19" s="316"/>
      <c r="PB19" s="316"/>
      <c r="PC19" s="316"/>
      <c r="PD19" s="316"/>
      <c r="PE19" s="316"/>
      <c r="PF19" s="316"/>
      <c r="PG19" s="316"/>
      <c r="PH19" s="316"/>
      <c r="PI19" s="316"/>
      <c r="PJ19" s="316"/>
      <c r="PK19" s="316"/>
      <c r="PL19" s="316"/>
      <c r="PM19" s="316"/>
      <c r="PN19" s="316"/>
      <c r="PO19" s="316"/>
      <c r="PP19" s="316"/>
      <c r="PQ19" s="316"/>
      <c r="PR19" s="316"/>
      <c r="PS19" s="316"/>
      <c r="PT19" s="316"/>
      <c r="PU19" s="316"/>
      <c r="PV19" s="316"/>
      <c r="PW19" s="316"/>
      <c r="PX19" s="316"/>
      <c r="PY19" s="316"/>
    </row>
    <row r="20" spans="1:441" outlineLevel="1" x14ac:dyDescent="0.35">
      <c r="A20" s="277"/>
      <c r="D20" s="281"/>
      <c r="E20" s="312"/>
      <c r="F20" s="312"/>
      <c r="G20" s="312"/>
      <c r="H20" s="312"/>
      <c r="I20" s="312"/>
      <c r="J20" s="312"/>
      <c r="K20" s="312"/>
      <c r="L20" s="312"/>
      <c r="M20" s="312"/>
      <c r="N20" s="312"/>
      <c r="O20" s="312"/>
      <c r="P20" s="312"/>
      <c r="Q20" s="312"/>
      <c r="R20" s="312"/>
      <c r="S20" s="312"/>
      <c r="T20" s="312"/>
      <c r="U20" s="312"/>
      <c r="V20" s="312"/>
      <c r="W20" s="312"/>
      <c r="X20" s="312"/>
      <c r="Y20" s="312"/>
      <c r="Z20" s="312"/>
      <c r="AA20" s="312"/>
      <c r="AB20" s="312"/>
      <c r="AC20" s="312"/>
      <c r="AD20" s="312"/>
      <c r="AE20" s="312"/>
      <c r="AF20" s="312"/>
      <c r="AG20" s="312"/>
      <c r="AH20" s="312"/>
      <c r="AI20" s="312"/>
      <c r="AJ20" s="312"/>
      <c r="AK20" s="312"/>
      <c r="AL20" s="312"/>
      <c r="AM20" s="312"/>
      <c r="AN20" s="312"/>
      <c r="AO20" s="312"/>
      <c r="AP20" s="312"/>
      <c r="AQ20" s="312"/>
      <c r="AR20" s="312"/>
      <c r="AS20" s="312"/>
      <c r="AT20" s="312"/>
      <c r="AU20" s="312"/>
      <c r="AV20" s="312"/>
      <c r="AW20" s="312"/>
      <c r="AX20" s="312"/>
      <c r="AY20" s="312"/>
      <c r="AZ20" s="312"/>
      <c r="BA20" s="312"/>
      <c r="BB20" s="312"/>
      <c r="BC20" s="312"/>
      <c r="BD20" s="312"/>
      <c r="BE20" s="312"/>
      <c r="BF20" s="312"/>
      <c r="BG20" s="312"/>
      <c r="BH20" s="312"/>
      <c r="BI20" s="312"/>
      <c r="BJ20" s="312"/>
      <c r="BK20" s="312"/>
      <c r="BL20" s="312"/>
      <c r="BM20" s="312"/>
      <c r="BN20" s="312"/>
      <c r="BO20" s="312"/>
      <c r="BP20" s="312"/>
      <c r="BQ20" s="312"/>
      <c r="BR20" s="312"/>
      <c r="BS20" s="312"/>
      <c r="BT20" s="312"/>
      <c r="BU20" s="312"/>
      <c r="BV20" s="312"/>
      <c r="BW20" s="312"/>
      <c r="BX20" s="312"/>
      <c r="BY20" s="312"/>
      <c r="BZ20" s="312"/>
      <c r="CA20" s="312"/>
      <c r="CB20" s="312"/>
      <c r="CC20" s="312"/>
      <c r="CD20" s="312"/>
      <c r="CE20" s="312"/>
      <c r="CF20" s="312"/>
      <c r="CG20" s="312"/>
      <c r="CH20" s="312"/>
      <c r="CI20" s="312"/>
      <c r="CJ20" s="312"/>
      <c r="CK20" s="312"/>
      <c r="CL20" s="312"/>
      <c r="CM20" s="312"/>
      <c r="CN20" s="312"/>
      <c r="CO20" s="312"/>
      <c r="CP20" s="312"/>
      <c r="CQ20" s="312"/>
      <c r="CR20" s="312"/>
      <c r="CS20" s="312"/>
      <c r="CT20" s="312"/>
      <c r="CU20" s="312"/>
      <c r="CV20" s="312"/>
      <c r="CW20" s="312"/>
      <c r="CX20" s="312"/>
      <c r="CY20" s="312"/>
      <c r="CZ20" s="312"/>
      <c r="DA20" s="312"/>
      <c r="DB20" s="312"/>
      <c r="DC20" s="312"/>
      <c r="DD20" s="312"/>
      <c r="DE20" s="312"/>
      <c r="DF20" s="312"/>
      <c r="DG20" s="312"/>
      <c r="DH20" s="312"/>
      <c r="DI20" s="312"/>
      <c r="DJ20" s="312"/>
      <c r="DK20" s="312"/>
      <c r="DL20" s="312"/>
      <c r="DM20" s="312"/>
      <c r="DN20" s="312"/>
      <c r="DO20" s="312"/>
      <c r="DP20" s="312"/>
      <c r="DQ20" s="312"/>
      <c r="DR20" s="312"/>
      <c r="DS20" s="312"/>
      <c r="DT20" s="312"/>
      <c r="DU20" s="312"/>
      <c r="DV20" s="312"/>
      <c r="DW20" s="312"/>
      <c r="DX20" s="312"/>
      <c r="DY20" s="312"/>
      <c r="DZ20" s="312"/>
      <c r="EA20" s="312"/>
      <c r="EB20" s="312"/>
      <c r="EC20" s="312"/>
      <c r="ED20" s="312"/>
      <c r="EE20" s="312"/>
      <c r="EF20" s="312"/>
      <c r="EG20" s="312"/>
      <c r="EH20" s="312"/>
      <c r="EI20" s="312"/>
      <c r="EJ20" s="312"/>
      <c r="EK20" s="312"/>
      <c r="EL20" s="312"/>
      <c r="EM20" s="312"/>
      <c r="EN20" s="312"/>
      <c r="EO20" s="312"/>
      <c r="EP20" s="312"/>
      <c r="EQ20" s="312"/>
      <c r="ER20" s="312"/>
      <c r="ES20" s="312"/>
      <c r="ET20" s="312"/>
      <c r="EU20" s="312"/>
      <c r="EV20" s="312"/>
      <c r="EW20" s="312"/>
      <c r="EX20" s="312"/>
      <c r="EY20" s="312"/>
      <c r="EZ20" s="312"/>
      <c r="FA20" s="312"/>
      <c r="FB20" s="312"/>
      <c r="FC20" s="312"/>
      <c r="FD20" s="312"/>
      <c r="FE20" s="312"/>
      <c r="FF20" s="312"/>
      <c r="FG20" s="312"/>
      <c r="FH20" s="312"/>
      <c r="FI20" s="312"/>
      <c r="FJ20" s="312"/>
      <c r="FK20" s="312"/>
      <c r="FL20" s="312"/>
      <c r="FM20" s="312"/>
      <c r="FN20" s="312"/>
      <c r="FO20" s="312"/>
      <c r="FP20" s="312"/>
      <c r="FQ20" s="312"/>
      <c r="FR20" s="312"/>
      <c r="FS20" s="312"/>
      <c r="FT20" s="312"/>
      <c r="FU20" s="312"/>
      <c r="FV20" s="312"/>
      <c r="FW20" s="312"/>
      <c r="FX20" s="312"/>
      <c r="FY20" s="312"/>
      <c r="FZ20" s="312"/>
      <c r="GA20" s="312"/>
      <c r="GB20" s="312"/>
      <c r="GC20" s="312"/>
      <c r="GD20" s="312"/>
      <c r="GE20" s="312"/>
      <c r="GF20" s="312"/>
      <c r="GG20" s="312"/>
      <c r="GH20" s="312"/>
      <c r="GI20" s="312"/>
      <c r="GJ20" s="312"/>
      <c r="GK20" s="316"/>
      <c r="GL20" s="316"/>
      <c r="GM20" s="316"/>
      <c r="GN20" s="316"/>
      <c r="GO20" s="316"/>
      <c r="GP20" s="316"/>
      <c r="GQ20" s="316"/>
      <c r="GR20" s="316"/>
      <c r="GS20" s="316"/>
      <c r="GT20" s="316"/>
      <c r="GU20" s="316"/>
      <c r="GV20" s="316"/>
      <c r="GW20" s="316"/>
      <c r="GX20" s="316"/>
      <c r="GY20" s="316"/>
      <c r="GZ20" s="316"/>
      <c r="HA20" s="316"/>
      <c r="HB20" s="316"/>
      <c r="HC20" s="316"/>
      <c r="HD20" s="316"/>
      <c r="HE20" s="316"/>
      <c r="HF20" s="316"/>
      <c r="HG20" s="316"/>
      <c r="HH20" s="316"/>
      <c r="HI20" s="316"/>
      <c r="HJ20" s="316"/>
      <c r="HK20" s="316"/>
      <c r="HL20" s="316"/>
      <c r="HM20" s="316"/>
      <c r="HN20" s="316"/>
      <c r="HO20" s="316"/>
      <c r="HP20" s="316"/>
      <c r="HQ20" s="316"/>
      <c r="HR20" s="316"/>
      <c r="HS20" s="316"/>
      <c r="HT20" s="316"/>
      <c r="HU20" s="316"/>
      <c r="HV20" s="316"/>
      <c r="HW20" s="316"/>
      <c r="HX20" s="316"/>
      <c r="HY20" s="316"/>
      <c r="HZ20" s="316"/>
      <c r="IA20" s="316"/>
      <c r="IB20" s="316"/>
      <c r="IC20" s="316"/>
      <c r="ID20" s="316"/>
      <c r="IE20" s="316"/>
      <c r="IF20" s="316"/>
      <c r="IG20" s="316"/>
      <c r="IH20" s="316"/>
      <c r="II20" s="316"/>
      <c r="IJ20" s="316"/>
      <c r="IK20" s="316"/>
      <c r="IL20" s="316"/>
      <c r="IM20" s="316"/>
      <c r="IN20" s="316"/>
      <c r="IO20" s="316"/>
      <c r="IP20" s="316"/>
      <c r="IQ20" s="316"/>
      <c r="IR20" s="316"/>
      <c r="IS20" s="316"/>
      <c r="IT20" s="316"/>
      <c r="IU20" s="316"/>
      <c r="IV20" s="316"/>
      <c r="IW20" s="316"/>
      <c r="IX20" s="316"/>
      <c r="IY20" s="316"/>
      <c r="IZ20" s="316"/>
      <c r="JA20" s="316"/>
      <c r="JB20" s="316"/>
      <c r="JC20" s="316"/>
      <c r="JD20" s="316"/>
      <c r="JE20" s="316"/>
      <c r="JF20" s="316"/>
      <c r="JG20" s="316"/>
      <c r="JH20" s="316"/>
      <c r="JI20" s="316"/>
      <c r="JJ20" s="316"/>
      <c r="JK20" s="316"/>
      <c r="JL20" s="316"/>
      <c r="JM20" s="316"/>
      <c r="JN20" s="316"/>
      <c r="JO20" s="316"/>
      <c r="JP20" s="316"/>
      <c r="JQ20" s="316"/>
      <c r="JR20" s="316"/>
      <c r="JS20" s="316"/>
      <c r="JT20" s="316"/>
      <c r="JU20" s="316"/>
      <c r="JV20" s="316"/>
      <c r="JW20" s="316"/>
      <c r="JX20" s="316"/>
      <c r="JY20" s="316"/>
      <c r="JZ20" s="316"/>
      <c r="KA20" s="316"/>
      <c r="KB20" s="316"/>
      <c r="KC20" s="316"/>
      <c r="KD20" s="316"/>
      <c r="KE20" s="316"/>
      <c r="KF20" s="316"/>
      <c r="KG20" s="316"/>
      <c r="KH20" s="316"/>
      <c r="KI20" s="316"/>
      <c r="KJ20" s="316"/>
      <c r="KK20" s="316"/>
      <c r="KL20" s="316"/>
      <c r="KM20" s="316"/>
      <c r="KN20" s="316"/>
      <c r="KO20" s="316"/>
      <c r="KP20" s="316"/>
      <c r="KQ20" s="316"/>
      <c r="KR20" s="316"/>
      <c r="KS20" s="316"/>
      <c r="KT20" s="316"/>
      <c r="KU20" s="316"/>
      <c r="KV20" s="316"/>
      <c r="KW20" s="316"/>
      <c r="KX20" s="316"/>
      <c r="KY20" s="316"/>
      <c r="KZ20" s="316"/>
      <c r="LA20" s="316"/>
      <c r="LB20" s="316"/>
      <c r="LC20" s="316"/>
      <c r="LD20" s="316"/>
      <c r="LE20" s="316"/>
      <c r="LF20" s="316"/>
      <c r="LG20" s="316"/>
      <c r="LH20" s="316"/>
      <c r="LI20" s="316"/>
      <c r="LJ20" s="316"/>
      <c r="LK20" s="316"/>
      <c r="LL20" s="316"/>
      <c r="LM20" s="316"/>
      <c r="LN20" s="316"/>
      <c r="LO20" s="316"/>
      <c r="LP20" s="316"/>
      <c r="LQ20" s="316"/>
      <c r="LR20" s="316"/>
      <c r="LS20" s="316"/>
      <c r="LT20" s="316"/>
      <c r="LU20" s="316"/>
      <c r="LV20" s="316"/>
      <c r="LW20" s="316"/>
      <c r="LX20" s="316"/>
      <c r="LY20" s="316"/>
      <c r="LZ20" s="316"/>
      <c r="MA20" s="316"/>
      <c r="MB20" s="316"/>
      <c r="MC20" s="316"/>
      <c r="MD20" s="316"/>
      <c r="ME20" s="316"/>
      <c r="MF20" s="316"/>
      <c r="MG20" s="316"/>
      <c r="MH20" s="316"/>
      <c r="MI20" s="316"/>
      <c r="MJ20" s="316"/>
      <c r="MK20" s="316"/>
      <c r="ML20" s="316"/>
      <c r="MM20" s="316"/>
      <c r="MN20" s="316"/>
      <c r="MO20" s="316"/>
      <c r="MP20" s="316"/>
      <c r="MQ20" s="316"/>
      <c r="MR20" s="316"/>
      <c r="MS20" s="316"/>
      <c r="MT20" s="316"/>
      <c r="MU20" s="316"/>
      <c r="MV20" s="316"/>
      <c r="MW20" s="316"/>
      <c r="MX20" s="316"/>
      <c r="MY20" s="316"/>
      <c r="MZ20" s="316"/>
      <c r="NA20" s="316"/>
      <c r="NB20" s="316"/>
      <c r="NC20" s="316"/>
      <c r="ND20" s="316"/>
      <c r="NE20" s="316"/>
      <c r="NF20" s="316"/>
      <c r="NG20" s="316"/>
      <c r="NH20" s="316"/>
      <c r="NI20" s="316"/>
      <c r="NJ20" s="316"/>
      <c r="NK20" s="316"/>
      <c r="NL20" s="316"/>
      <c r="NM20" s="316"/>
      <c r="NN20" s="316"/>
      <c r="NO20" s="316"/>
      <c r="NP20" s="316"/>
      <c r="NQ20" s="316"/>
      <c r="NR20" s="316"/>
      <c r="NS20" s="316"/>
      <c r="NT20" s="316"/>
      <c r="NU20" s="316"/>
      <c r="NV20" s="316"/>
      <c r="NW20" s="316"/>
      <c r="NX20" s="316"/>
      <c r="NY20" s="316"/>
      <c r="NZ20" s="316"/>
      <c r="OA20" s="316"/>
      <c r="OB20" s="316"/>
      <c r="OC20" s="316"/>
      <c r="OD20" s="316"/>
      <c r="OE20" s="316"/>
      <c r="OF20" s="316"/>
      <c r="OG20" s="316"/>
      <c r="OH20" s="316"/>
      <c r="OI20" s="316"/>
      <c r="OJ20" s="316"/>
      <c r="OK20" s="316"/>
      <c r="OL20" s="316"/>
      <c r="OM20" s="316"/>
      <c r="ON20" s="316"/>
      <c r="OO20" s="316"/>
      <c r="OP20" s="316"/>
      <c r="OQ20" s="316"/>
      <c r="OR20" s="316"/>
      <c r="OS20" s="316"/>
      <c r="OT20" s="316"/>
      <c r="OU20" s="316"/>
      <c r="OV20" s="316"/>
      <c r="OW20" s="316"/>
      <c r="OX20" s="316"/>
      <c r="OY20" s="316"/>
      <c r="OZ20" s="316"/>
      <c r="PA20" s="316"/>
      <c r="PB20" s="316"/>
      <c r="PC20" s="316"/>
      <c r="PD20" s="316"/>
      <c r="PE20" s="316"/>
      <c r="PF20" s="316"/>
      <c r="PG20" s="316"/>
      <c r="PH20" s="316"/>
      <c r="PI20" s="316"/>
      <c r="PJ20" s="316"/>
      <c r="PK20" s="316"/>
      <c r="PL20" s="316"/>
      <c r="PM20" s="316"/>
      <c r="PN20" s="316"/>
      <c r="PO20" s="316"/>
      <c r="PP20" s="316"/>
      <c r="PQ20" s="316"/>
      <c r="PR20" s="316"/>
      <c r="PS20" s="316"/>
      <c r="PT20" s="316"/>
      <c r="PU20" s="316"/>
      <c r="PV20" s="316"/>
      <c r="PW20" s="316"/>
      <c r="PX20" s="316"/>
      <c r="PY20" s="316"/>
    </row>
    <row r="21" spans="1:441" s="316" customFormat="1" outlineLevel="1" x14ac:dyDescent="0.35">
      <c r="A21" s="277"/>
      <c r="B21" s="277"/>
      <c r="C21" s="278"/>
      <c r="D21" s="281"/>
      <c r="E21" s="403" t="str">
        <f xml:space="preserve"> Tax!E$13</f>
        <v>Corporate income tax expense</v>
      </c>
      <c r="F21" s="403">
        <f xml:space="preserve"> Tax!F$13</f>
        <v>0</v>
      </c>
      <c r="G21" s="403" t="str">
        <f xml:space="preserve"> Tax!G$13</f>
        <v>$ 000s</v>
      </c>
      <c r="H21" s="403">
        <f xml:space="preserve"> Tax!H$13</f>
        <v>-34333.777754168703</v>
      </c>
      <c r="I21" s="403">
        <f xml:space="preserve"> Tax!I$13</f>
        <v>0</v>
      </c>
      <c r="J21" s="403">
        <f xml:space="preserve"> Tax!J$13</f>
        <v>0</v>
      </c>
      <c r="K21" s="403">
        <f xml:space="preserve"> Tax!K$13</f>
        <v>0</v>
      </c>
      <c r="L21" s="403">
        <f xml:space="preserve"> Tax!L$13</f>
        <v>0</v>
      </c>
      <c r="M21" s="403">
        <f xml:space="preserve"> Tax!M$13</f>
        <v>-508.85377458807829</v>
      </c>
      <c r="N21" s="403">
        <f xml:space="preserve"> Tax!N$13</f>
        <v>-597.67991193263549</v>
      </c>
      <c r="O21" s="403">
        <f xml:space="preserve"> Tax!O$13</f>
        <v>26.403598567089922</v>
      </c>
      <c r="P21" s="403">
        <f xml:space="preserve"> Tax!P$13</f>
        <v>18.089039505332291</v>
      </c>
      <c r="Q21" s="403">
        <f xml:space="preserve"> Tax!Q$13</f>
        <v>-514.31084501268015</v>
      </c>
      <c r="R21" s="403">
        <f xml:space="preserve"> Tax!R$13</f>
        <v>-610.99937602569969</v>
      </c>
      <c r="S21" s="403">
        <f xml:space="preserve"> Tax!S$13</f>
        <v>15.057264564264438</v>
      </c>
      <c r="T21" s="403">
        <f xml:space="preserve"> Tax!T$13</f>
        <v>6.827328236400672</v>
      </c>
      <c r="U21" s="403">
        <f xml:space="preserve"> Tax!U$13</f>
        <v>-523.14598073964487</v>
      </c>
      <c r="V21" s="403">
        <f xml:space="preserve"> Tax!V$13</f>
        <v>-619.98531821076722</v>
      </c>
      <c r="W21" s="403">
        <f xml:space="preserve"> Tax!W$13</f>
        <v>2.6451266364528467</v>
      </c>
      <c r="X21" s="403">
        <f xml:space="preserve"> Tax!X$13</f>
        <v>-3.6681560068836916</v>
      </c>
      <c r="Y21" s="403">
        <f xml:space="preserve"> Tax!Y$13</f>
        <v>-533.12785661749024</v>
      </c>
      <c r="Z21" s="403">
        <f xml:space="preserve"> Tax!Z$13</f>
        <v>-630.04230545724079</v>
      </c>
      <c r="AA21" s="403">
        <f xml:space="preserve"> Tax!AA$13</f>
        <v>-10.821796675485485</v>
      </c>
      <c r="AB21" s="403">
        <f xml:space="preserve"> Tax!AB$13</f>
        <v>-18.832316519511235</v>
      </c>
      <c r="AC21" s="403">
        <f xml:space="preserve"> Tax!AC$13</f>
        <v>-544.04548339515782</v>
      </c>
      <c r="AD21" s="403">
        <f xml:space="preserve"> Tax!AD$13</f>
        <v>-640.91834904598841</v>
      </c>
      <c r="AE21" s="403">
        <f xml:space="preserve"> Tax!AE$13</f>
        <v>-25.456256761328792</v>
      </c>
      <c r="AF21" s="403">
        <f xml:space="preserve"> Tax!AF$13</f>
        <v>-33.351872657701485</v>
      </c>
      <c r="AG21" s="403">
        <f xml:space="preserve"> Tax!AG$13</f>
        <v>-556.26699828705057</v>
      </c>
      <c r="AH21" s="403">
        <f xml:space="preserve"> Tax!AH$13</f>
        <v>-653.04167904389953</v>
      </c>
      <c r="AI21" s="403">
        <f xml:space="preserve"> Tax!AI$13</f>
        <v>-41.352602040016386</v>
      </c>
      <c r="AJ21" s="403">
        <f xml:space="preserve"> Tax!AJ$13</f>
        <v>-49.135699994086806</v>
      </c>
      <c r="AK21" s="403">
        <f xml:space="preserve"> Tax!AK$13</f>
        <v>-569.78082426790172</v>
      </c>
      <c r="AL21" s="403">
        <f xml:space="preserve"> Tax!AL$13</f>
        <v>-666.49677861305054</v>
      </c>
      <c r="AM21" s="403">
        <f xml:space="preserve"> Tax!AM$13</f>
        <v>-58.579118178885032</v>
      </c>
      <c r="AN21" s="403">
        <f xml:space="preserve"> Tax!AN$13</f>
        <v>-65.304464869797215</v>
      </c>
      <c r="AO21" s="403">
        <f xml:space="preserve"> Tax!AO$13</f>
        <v>-584.72416575136867</v>
      </c>
      <c r="AP21" s="403">
        <f xml:space="preserve"> Tax!AP$13</f>
        <v>-681.33751318000816</v>
      </c>
      <c r="AQ21" s="403">
        <f xml:space="preserve"> Tax!AQ$13</f>
        <v>-77.211580263475042</v>
      </c>
      <c r="AR21" s="403">
        <f xml:space="preserve"> Tax!AR$13</f>
        <v>-84.724302819829575</v>
      </c>
      <c r="AS21" s="403">
        <f xml:space="preserve"> Tax!AS$13</f>
        <v>-600.48583907687805</v>
      </c>
      <c r="AT21" s="403">
        <f xml:space="preserve"> Tax!AT$13</f>
        <v>-693.46559799911768</v>
      </c>
      <c r="AU21" s="403">
        <f xml:space="preserve"> Tax!AU$13</f>
        <v>-97.37578242248037</v>
      </c>
      <c r="AV21" s="403">
        <f xml:space="preserve"> Tax!AV$13</f>
        <v>-104.7410466256808</v>
      </c>
      <c r="AW21" s="403">
        <f xml:space="preserve"> Tax!AW$13</f>
        <v>-618.03756961478678</v>
      </c>
      <c r="AX21" s="403">
        <f xml:space="preserve"> Tax!AX$13</f>
        <v>-710.74289110211475</v>
      </c>
      <c r="AY21" s="403">
        <f xml:space="preserve"> Tax!AY$13</f>
        <v>-119.16353026863993</v>
      </c>
      <c r="AZ21" s="403">
        <f xml:space="preserve"> Tax!AZ$13</f>
        <v>-126.37337620330973</v>
      </c>
      <c r="BA21" s="403">
        <f xml:space="preserve"> Tax!BA$13</f>
        <v>-637.29255924989957</v>
      </c>
      <c r="BB21" s="403">
        <f xml:space="preserve"> Tax!BB$13</f>
        <v>-730.52403638193061</v>
      </c>
      <c r="BC21" s="403">
        <f xml:space="preserve"> Tax!BC$13</f>
        <v>-127.99994782831799</v>
      </c>
      <c r="BD21" s="403">
        <f xml:space="preserve"> Tax!BD$13</f>
        <v>-127.99994782831826</v>
      </c>
      <c r="BE21" s="403">
        <f xml:space="preserve"> Tax!BE$13</f>
        <v>-634.33514652835629</v>
      </c>
      <c r="BF21" s="403">
        <f xml:space="preserve"> Tax!BF$13</f>
        <v>-722.07072549502755</v>
      </c>
      <c r="BG21" s="403">
        <f xml:space="preserve"> Tax!BG$13</f>
        <v>-122.54426922277601</v>
      </c>
      <c r="BH21" s="403">
        <f xml:space="preserve"> Tax!BH$13</f>
        <v>-122.54426922277628</v>
      </c>
      <c r="BI21" s="403">
        <f xml:space="preserve"> Tax!BI$13</f>
        <v>-626.26479138054037</v>
      </c>
      <c r="BJ21" s="403">
        <f xml:space="preserve"> Tax!BJ$13</f>
        <v>-713.56387492946669</v>
      </c>
      <c r="BK21" s="403">
        <f xml:space="preserve"> Tax!BK$13</f>
        <v>-117.02013734513669</v>
      </c>
      <c r="BL21" s="403">
        <f xml:space="preserve"> Tax!BL$13</f>
        <v>-117.02013734513696</v>
      </c>
      <c r="BM21" s="403">
        <f xml:space="preserve"> Tax!BM$13</f>
        <v>-618.13660140283946</v>
      </c>
      <c r="BN21" s="403">
        <f xml:space="preserve"> Tax!BN$13</f>
        <v>-705.00136115301461</v>
      </c>
      <c r="BO21" s="403">
        <f xml:space="preserve"> Tax!BO$13</f>
        <v>-111.42550286014928</v>
      </c>
      <c r="BP21" s="403">
        <f xml:space="preserve"> Tax!BP$13</f>
        <v>-111.42550286014946</v>
      </c>
      <c r="BQ21" s="403">
        <f xml:space="preserve"> Tax!BQ$13</f>
        <v>-609.94841468446327</v>
      </c>
      <c r="BR21" s="403">
        <f xml:space="preserve"> Tax!BR$13</f>
        <v>-696.38101145080702</v>
      </c>
      <c r="BS21" s="403">
        <f xml:space="preserve"> Tax!BS$13</f>
        <v>-105.7582668807915</v>
      </c>
      <c r="BT21" s="403">
        <f xml:space="preserve"> Tax!BT$13</f>
        <v>-105.75826688079177</v>
      </c>
      <c r="BU21" s="403">
        <f xml:space="preserve"> Tax!BU$13</f>
        <v>-601.69801882923957</v>
      </c>
      <c r="BV21" s="403">
        <f xml:space="preserve"> Tax!BV$13</f>
        <v>-687.7006026763479</v>
      </c>
      <c r="BW21" s="403">
        <f xml:space="preserve"> Tax!BW$13</f>
        <v>-100.01627972110836</v>
      </c>
      <c r="BX21" s="403">
        <f xml:space="preserve"> Tax!BX$13</f>
        <v>-100.01627972110863</v>
      </c>
      <c r="BY21" s="403">
        <f xml:space="preserve"> Tax!BY$13</f>
        <v>-593.38314967575627</v>
      </c>
      <c r="BZ21" s="403">
        <f xml:space="preserve"> Tax!BZ$13</f>
        <v>-678.95785997138626</v>
      </c>
      <c r="CA21" s="403">
        <f xml:space="preserve"> Tax!CA$13</f>
        <v>-94.197339617914068</v>
      </c>
      <c r="CB21" s="403">
        <f xml:space="preserve"> Tax!CB$13</f>
        <v>-94.197339617914338</v>
      </c>
      <c r="CC21" s="403">
        <f xml:space="preserve"> Tax!CC$13</f>
        <v>-585.00148998559609</v>
      </c>
      <c r="CD21" s="403">
        <f xml:space="preserve"> Tax!CD$13</f>
        <v>-670.15045545388489</v>
      </c>
      <c r="CE21" s="403">
        <f xml:space="preserve"> Tax!CE$13</f>
        <v>-88.299191420578921</v>
      </c>
      <c r="CF21" s="403">
        <f xml:space="preserve"> Tax!CF$13</f>
        <v>-88.299191420579106</v>
      </c>
      <c r="CG21" s="403">
        <f xml:space="preserve"> Tax!CG$13</f>
        <v>-576.55066809886421</v>
      </c>
      <c r="CH21" s="403">
        <f xml:space="preserve"> Tax!CH$13</f>
        <v>-661.27600687328061</v>
      </c>
      <c r="CI21" s="403">
        <f xml:space="preserve"> Tax!CI$13</f>
        <v>-82.31952524810049</v>
      </c>
      <c r="CJ21" s="403">
        <f xml:space="preserve"> Tax!CJ$13</f>
        <v>-82.319525248100661</v>
      </c>
      <c r="CK21" s="403">
        <f xml:space="preserve"> Tax!CK$13</f>
        <v>-568.02825655618915</v>
      </c>
      <c r="CL21" s="403">
        <f xml:space="preserve"> Tax!CL$13</f>
        <v>-652.33207623222552</v>
      </c>
      <c r="CM21" s="403">
        <f xml:space="preserve"> Tax!CM$13</f>
        <v>-76.25597511264327</v>
      </c>
      <c r="CN21" s="403">
        <f xml:space="preserve"> Tax!CN$13</f>
        <v>-76.25597511264354</v>
      </c>
      <c r="CO21" s="403">
        <f xml:space="preserve"> Tax!CO$13</f>
        <v>-559.43177068636589</v>
      </c>
      <c r="CP21" s="403">
        <f xml:space="preserve"> Tax!CP$13</f>
        <v>-643.31616837396427</v>
      </c>
      <c r="CQ21" s="403">
        <f xml:space="preserve"> Tax!CQ$13</f>
        <v>-70.106117508708337</v>
      </c>
      <c r="CR21" s="403">
        <f xml:space="preserve"> Tax!CR$13</f>
        <v>-70.106117508708607</v>
      </c>
      <c r="CS21" s="403">
        <f xml:space="preserve"> Tax!CS$13</f>
        <v>-550.75866715877123</v>
      </c>
      <c r="CT21" s="403">
        <f xml:space="preserve"> Tax!CT$13</f>
        <v>-634.22572953449071</v>
      </c>
      <c r="CU21" s="403">
        <f xml:space="preserve"> Tax!CU$13</f>
        <v>-63.867469967071784</v>
      </c>
      <c r="CV21" s="403">
        <f xml:space="preserve"> Tax!CV$13</f>
        <v>-63.867469967072147</v>
      </c>
      <c r="CW21" s="403">
        <f xml:space="preserve"> Tax!CW$13</f>
        <v>-542.00634249967652</v>
      </c>
      <c r="CX21" s="403">
        <f xml:space="preserve"> Tax!CX$13</f>
        <v>-625.05814585860185</v>
      </c>
      <c r="CY21" s="403">
        <f xml:space="preserve"> Tax!CY$13</f>
        <v>-57.537489572612543</v>
      </c>
      <c r="CZ21" s="403">
        <f xml:space="preserve"> Tax!CZ$13</f>
        <v>-57.537489572612813</v>
      </c>
      <c r="DA21" s="403">
        <f xml:space="preserve"> Tax!DA$13</f>
        <v>-533.17213157155777</v>
      </c>
      <c r="DB21" s="403">
        <f xml:space="preserve"> Tax!DB$13</f>
        <v>-615.81074187894592</v>
      </c>
      <c r="DC21" s="403">
        <f xml:space="preserve"> Tax!DC$13</f>
        <v>-51.113571445125842</v>
      </c>
      <c r="DD21" s="403">
        <f xml:space="preserve"> Tax!DD$13</f>
        <v>-51.113571445126119</v>
      </c>
      <c r="DE21" s="403">
        <f xml:space="preserve"> Tax!DE$13</f>
        <v>-524.25330601446774</v>
      </c>
      <c r="DF21" s="403">
        <f xml:space="preserve"> Tax!DF$13</f>
        <v>-606.48077895714266</v>
      </c>
      <c r="DG21" s="403">
        <f xml:space="preserve"> Tax!DG$13</f>
        <v>-44.593047182197225</v>
      </c>
      <c r="DH21" s="403">
        <f xml:space="preserve"> Tax!DH$13</f>
        <v>-44.593047182197495</v>
      </c>
      <c r="DI21" s="403">
        <f xml:space="preserve"> Tax!DI$13</f>
        <v>-7.8377359386649929E-14</v>
      </c>
      <c r="DJ21" s="403">
        <f xml:space="preserve"> Tax!DJ$13</f>
        <v>-7.9256973549490811E-14</v>
      </c>
      <c r="DK21" s="403">
        <f xml:space="preserve"> Tax!DK$13</f>
        <v>-7.927203478175217E-14</v>
      </c>
      <c r="DL21" s="403">
        <f xml:space="preserve"> Tax!DL$13</f>
        <v>-7.755806109344122E-14</v>
      </c>
      <c r="DM21" s="403">
        <f xml:space="preserve"> Tax!DM$13</f>
        <v>-7.8437197771563657E-14</v>
      </c>
      <c r="DN21" s="403">
        <f xml:space="preserve"> Tax!DN$13</f>
        <v>-7.9309185821330174E-14</v>
      </c>
      <c r="DO21" s="403">
        <f xml:space="preserve"> Tax!DO$13</f>
        <v>-7.931897562230008E-14</v>
      </c>
      <c r="DP21" s="403">
        <f xml:space="preserve"> Tax!DP$13</f>
        <v>-7.8474938163708429E-14</v>
      </c>
      <c r="DQ21" s="403">
        <f xml:space="preserve"> Tax!DQ$13</f>
        <v>-7.848611130611971E-14</v>
      </c>
      <c r="DR21" s="403">
        <f xml:space="preserve"> Tax!DR$13</f>
        <v>-7.9366920544998724E-14</v>
      </c>
      <c r="DS21" s="403">
        <f xml:space="preserve"> Tax!DS$13</f>
        <v>-7.9377714428119351E-14</v>
      </c>
      <c r="DT21" s="403">
        <f xml:space="preserve"> Tax!DT$13</f>
        <v>-7.7669546953984543E-14</v>
      </c>
      <c r="DU21" s="403">
        <f xml:space="preserve"> Tax!DU$13</f>
        <v>-7.8546446275140635E-14</v>
      </c>
      <c r="DV21" s="403">
        <f xml:space="preserve"> Tax!DV$13</f>
        <v>-7.9419885878451162E-14</v>
      </c>
      <c r="DW21" s="403">
        <f xml:space="preserve"> Tax!DW$13</f>
        <v>-7.943469609017485E-14</v>
      </c>
      <c r="DX21" s="403">
        <f xml:space="preserve"> Tax!DX$13</f>
        <v>-7.7723570939269856E-14</v>
      </c>
      <c r="DY21" s="403">
        <f xml:space="preserve"> Tax!DY$13</f>
        <v>-7.8596104685857452E-14</v>
      </c>
      <c r="DZ21" s="403">
        <f xml:space="preserve"> Tax!DZ$13</f>
        <v>-7.9470341006526729E-14</v>
      </c>
      <c r="EA21" s="403">
        <f xml:space="preserve"> Tax!EA$13</f>
        <v>-7.9486908362014213E-14</v>
      </c>
      <c r="EB21" s="403">
        <f xml:space="preserve"> Tax!EB$13</f>
        <v>-7.7768263508914967E-14</v>
      </c>
      <c r="EC21" s="403">
        <f xml:space="preserve"> Tax!EC$13</f>
        <v>-7.8643528468091989E-14</v>
      </c>
      <c r="ED21" s="403">
        <f xml:space="preserve"> Tax!ED$13</f>
        <v>-7.9526067565893761E-14</v>
      </c>
      <c r="EE21" s="403">
        <f xml:space="preserve"> Tax!EE$13</f>
        <v>-7.953937165439131E-14</v>
      </c>
      <c r="EF21" s="403">
        <f xml:space="preserve"> Tax!EF$13</f>
        <v>-7.8687972745683521E-14</v>
      </c>
      <c r="EG21" s="403">
        <f xml:space="preserve"> Tax!EG$13</f>
        <v>-7.8704856605327233E-14</v>
      </c>
      <c r="EH21" s="403">
        <f xml:space="preserve"> Tax!EH$13</f>
        <v>-7.958053902257235E-14</v>
      </c>
      <c r="EI21" s="403">
        <f xml:space="preserve"> Tax!EI$13</f>
        <v>-7.9596102295909076E-14</v>
      </c>
      <c r="EJ21" s="403">
        <f xml:space="preserve"> Tax!EJ$13</f>
        <v>-7.7876557043055082E-14</v>
      </c>
      <c r="EK21" s="403">
        <f xml:space="preserve"> Tax!EK$13</f>
        <v>-7.8759480857115703E-14</v>
      </c>
      <c r="EL21" s="403">
        <f xml:space="preserve"> Tax!EL$13</f>
        <v>-7.9641285992693164E-14</v>
      </c>
      <c r="EM21" s="403">
        <f xml:space="preserve"> Tax!EM$13</f>
        <v>-7.9650824773125374E-14</v>
      </c>
      <c r="EN21" s="403">
        <f xml:space="preserve"> Tax!EN$13</f>
        <v>-7.7928616519784564E-14</v>
      </c>
      <c r="EO21" s="403">
        <f xml:space="preserve"> Tax!EO$13</f>
        <v>-7.880566317908233E-14</v>
      </c>
      <c r="EP21" s="403">
        <f xml:space="preserve"> Tax!EP$13</f>
        <v>-7.9683206422487292E-14</v>
      </c>
      <c r="EQ21" s="403">
        <f xml:space="preserve"> Tax!EQ$13</f>
        <v>-7.9698016634210955E-14</v>
      </c>
      <c r="ER21" s="403">
        <f xml:space="preserve"> Tax!ER$13</f>
        <v>-7.7978957051527704E-14</v>
      </c>
      <c r="ES21" s="403">
        <f xml:space="preserve"> Tax!ES$13</f>
        <v>-7.8862770351406671E-14</v>
      </c>
      <c r="ET21" s="403">
        <f xml:space="preserve"> Tax!ET$13</f>
        <v>-7.9746463597985003E-14</v>
      </c>
      <c r="EU21" s="403">
        <f xml:space="preserve"> Tax!EU$13</f>
        <v>-7.9762528912397108E-14</v>
      </c>
      <c r="EV21" s="403">
        <f xml:space="preserve"> Tax!EV$13</f>
        <v>-7.8904235124355186E-14</v>
      </c>
      <c r="EW21" s="403">
        <f xml:space="preserve"> Tax!EW$13</f>
        <v>-7.8914166806498544E-14</v>
      </c>
      <c r="EX21" s="403">
        <f xml:space="preserve"> Tax!EX$13</f>
        <v>-7.9797169746598241E-14</v>
      </c>
      <c r="EY21" s="403">
        <f xml:space="preserve"> Tax!EY$13</f>
        <v>-7.9812481999397295E-14</v>
      </c>
      <c r="EZ21" s="403">
        <f xml:space="preserve"> Tax!EZ$13</f>
        <v>-7.8090197348501539E-14</v>
      </c>
      <c r="FA21" s="403">
        <f xml:space="preserve"> Tax!FA$13</f>
        <v>-7.8969535934447803E-14</v>
      </c>
      <c r="FB21" s="403">
        <f xml:space="preserve"> Tax!FB$13</f>
        <v>-7.9853900388116019E-14</v>
      </c>
      <c r="FC21" s="403">
        <f xml:space="preserve"> Tax!FC$13</f>
        <v>-7.986519631231205E-14</v>
      </c>
      <c r="FD21" s="403">
        <f xml:space="preserve"> Tax!FD$13</f>
        <v>-7.8144712460925816E-14</v>
      </c>
      <c r="FE21" s="403">
        <f xml:space="preserve"> Tax!FE$13</f>
        <v>-7.9027139690879278E-14</v>
      </c>
      <c r="FF21" s="403">
        <f xml:space="preserve"> Tax!FF$13</f>
        <v>-7.991263919393534E-14</v>
      </c>
      <c r="FG21" s="403">
        <f xml:space="preserve"> Tax!FG$13</f>
        <v>-7.9926696344045927E-14</v>
      </c>
      <c r="FH21" s="403">
        <f xml:space="preserve"> Tax!FH$13</f>
        <v>-7.8200209827628008E-14</v>
      </c>
      <c r="FI21" s="403">
        <f xml:space="preserve"> Tax!FI$13</f>
        <v>-7.9079777606239086E-14</v>
      </c>
      <c r="FJ21" s="403">
        <f xml:space="preserve"> Tax!FJ$13</f>
        <v>-7.9967612691689296E-14</v>
      </c>
      <c r="FK21" s="403">
        <f xml:space="preserve"> Tax!FK$13</f>
        <v>-7.9978406574809923E-14</v>
      </c>
      <c r="FL21" s="403">
        <f xml:space="preserve"> Tax!FL$13</f>
        <v>-7.912521505204495E-14</v>
      </c>
      <c r="FM21" s="403">
        <f xml:space="preserve"> Tax!FM$13</f>
        <v>-7.9137133070616995E-14</v>
      </c>
      <c r="FN21" s="403">
        <f xml:space="preserve"> Tax!FN$13</f>
        <v>-8.0024594353744783E-14</v>
      </c>
      <c r="FO21" s="403">
        <f xml:space="preserve"> Tax!FO$13</f>
        <v>-8.0040659668156876E-14</v>
      </c>
      <c r="FP21" s="403">
        <f xml:space="preserve"> Tax!FP$13</f>
        <v>-7.8318817031686213E-14</v>
      </c>
      <c r="FQ21" s="403">
        <f xml:space="preserve"> Tax!FQ$13</f>
        <v>-7.9203923633031076E-14</v>
      </c>
      <c r="FR21" s="403">
        <f xml:space="preserve"> Tax!FR$13</f>
        <v>-8.0088102549780178E-14</v>
      </c>
      <c r="FS21" s="403">
        <f xml:space="preserve"> Tax!FS$13</f>
        <v>-8.010291276150384E-14</v>
      </c>
      <c r="FT21" s="403">
        <f xml:space="preserve"> Tax!FT$13</f>
        <v>-7.8379225669777969E-14</v>
      </c>
      <c r="FU21" s="403">
        <f xml:space="preserve"> Tax!FU$13</f>
        <v>-7.92627688497305E-14</v>
      </c>
      <c r="FV21" s="403">
        <f xml:space="preserve"> Tax!FV$13</f>
        <v>-8.0146590335061765E-14</v>
      </c>
      <c r="FW21" s="403">
        <f xml:space="preserve"> Tax!FW$13</f>
        <v>-8.0156380136031658E-14</v>
      </c>
      <c r="FX21" s="403">
        <f xml:space="preserve"> Tax!FX$13</f>
        <v>-7.8428583947243169E-14</v>
      </c>
      <c r="FY21" s="403">
        <f xml:space="preserve"> Tax!FY$13</f>
        <v>-7.9316151641251047E-14</v>
      </c>
      <c r="FZ21" s="403">
        <f xml:space="preserve"> Tax!FZ$13</f>
        <v>-8.0198049545288078E-14</v>
      </c>
      <c r="GA21" s="403">
        <f xml:space="preserve"> Tax!GA$13</f>
        <v>-8.0215369962388663E-14</v>
      </c>
      <c r="GB21" s="403">
        <f xml:space="preserve"> Tax!GB$13</f>
        <v>-7.9352898865181487E-14</v>
      </c>
      <c r="GC21" s="403">
        <f xml:space="preserve"> Tax!GC$13</f>
        <v>-7.9371520769200306E-14</v>
      </c>
      <c r="GD21" s="403">
        <f xml:space="preserve"> Tax!GD$13</f>
        <v>-8.0260553659172751E-14</v>
      </c>
      <c r="GE21" s="403">
        <f xml:space="preserve"> Tax!GE$13</f>
        <v>-8.0273355706594884E-14</v>
      </c>
      <c r="GF21" s="403">
        <f xml:space="preserve"> Tax!GF$13</f>
        <v>-7.8541297625633895E-14</v>
      </c>
      <c r="GG21" s="403">
        <f xml:space="preserve"> Tax!GG$13</f>
        <v>-7.9423910392506535E-14</v>
      </c>
      <c r="GH21" s="403">
        <f xml:space="preserve"> Tax!GH$13</f>
        <v>-8.0315276136389012E-14</v>
      </c>
      <c r="GI21" s="403">
        <f xml:space="preserve"> Tax!GI$13</f>
        <v>-8.0333851656178027E-14</v>
      </c>
      <c r="GJ21" s="403">
        <f xml:space="preserve"> Tax!GJ$13</f>
        <v>-7.8602934081573042E-14</v>
      </c>
    </row>
    <row r="22" spans="1:441" outlineLevel="1" x14ac:dyDescent="0.35">
      <c r="A22" s="277"/>
      <c r="D22" s="281"/>
      <c r="E22" s="308" t="s">
        <v>117</v>
      </c>
      <c r="F22" s="308"/>
      <c r="G22" s="308" t="str">
        <f>SMU</f>
        <v>$ 000s</v>
      </c>
      <c r="H22" s="308">
        <f xml:space="preserve"> SUM(J22:GJ22)</f>
        <v>137335.11101667481</v>
      </c>
      <c r="I22" s="308"/>
      <c r="J22" s="308">
        <f xml:space="preserve"> J19 + J21</f>
        <v>0</v>
      </c>
      <c r="K22" s="308">
        <f t="shared" ref="K22:BV22" si="18" xml:space="preserve"> K19 + K21</f>
        <v>0</v>
      </c>
      <c r="L22" s="308">
        <f t="shared" si="18"/>
        <v>0</v>
      </c>
      <c r="M22" s="308">
        <f t="shared" si="18"/>
        <v>2035.415098352313</v>
      </c>
      <c r="N22" s="308">
        <f t="shared" si="18"/>
        <v>2390.719647730542</v>
      </c>
      <c r="O22" s="308">
        <f t="shared" si="18"/>
        <v>-105.61439426835969</v>
      </c>
      <c r="P22" s="308">
        <f t="shared" si="18"/>
        <v>-72.356158021329151</v>
      </c>
      <c r="Q22" s="308">
        <f t="shared" si="18"/>
        <v>2057.2433800507206</v>
      </c>
      <c r="R22" s="308">
        <f t="shared" si="18"/>
        <v>2443.9975041027988</v>
      </c>
      <c r="S22" s="308">
        <f t="shared" si="18"/>
        <v>-60.229058257057751</v>
      </c>
      <c r="T22" s="308">
        <f t="shared" si="18"/>
        <v>-27.309312945602688</v>
      </c>
      <c r="U22" s="308">
        <f t="shared" si="18"/>
        <v>2092.583922958579</v>
      </c>
      <c r="V22" s="308">
        <f t="shared" si="18"/>
        <v>2479.9412728430684</v>
      </c>
      <c r="W22" s="308">
        <f t="shared" si="18"/>
        <v>-10.580506545811385</v>
      </c>
      <c r="X22" s="308">
        <f t="shared" si="18"/>
        <v>14.672624027534766</v>
      </c>
      <c r="Y22" s="308">
        <f t="shared" si="18"/>
        <v>2132.511426469961</v>
      </c>
      <c r="Z22" s="308">
        <f t="shared" si="18"/>
        <v>2520.1692218289631</v>
      </c>
      <c r="AA22" s="308">
        <f t="shared" si="18"/>
        <v>43.287186701941934</v>
      </c>
      <c r="AB22" s="308">
        <f t="shared" si="18"/>
        <v>75.329266078044924</v>
      </c>
      <c r="AC22" s="308">
        <f t="shared" si="18"/>
        <v>2176.1819335806313</v>
      </c>
      <c r="AD22" s="308">
        <f t="shared" si="18"/>
        <v>2563.6733961839536</v>
      </c>
      <c r="AE22" s="308">
        <f t="shared" si="18"/>
        <v>101.82502704531517</v>
      </c>
      <c r="AF22" s="308">
        <f t="shared" si="18"/>
        <v>133.40749063080594</v>
      </c>
      <c r="AG22" s="308">
        <f t="shared" si="18"/>
        <v>2225.0679931482018</v>
      </c>
      <c r="AH22" s="308">
        <f t="shared" si="18"/>
        <v>2612.1667161755981</v>
      </c>
      <c r="AI22" s="308">
        <f t="shared" si="18"/>
        <v>165.41040816006551</v>
      </c>
      <c r="AJ22" s="308">
        <f t="shared" si="18"/>
        <v>196.54279997634723</v>
      </c>
      <c r="AK22" s="308">
        <f t="shared" si="18"/>
        <v>2279.1232970716069</v>
      </c>
      <c r="AL22" s="308">
        <f t="shared" si="18"/>
        <v>2665.9871144522017</v>
      </c>
      <c r="AM22" s="308">
        <f t="shared" si="18"/>
        <v>234.3164727155401</v>
      </c>
      <c r="AN22" s="308">
        <f t="shared" si="18"/>
        <v>261.21785947918886</v>
      </c>
      <c r="AO22" s="308">
        <f t="shared" si="18"/>
        <v>2338.8966630054747</v>
      </c>
      <c r="AP22" s="308">
        <f t="shared" si="18"/>
        <v>2725.3500527200326</v>
      </c>
      <c r="AQ22" s="308">
        <f t="shared" si="18"/>
        <v>308.84632105390017</v>
      </c>
      <c r="AR22" s="308">
        <f t="shared" si="18"/>
        <v>338.89721127931824</v>
      </c>
      <c r="AS22" s="308">
        <f t="shared" si="18"/>
        <v>2401.9433563075117</v>
      </c>
      <c r="AT22" s="308">
        <f t="shared" si="18"/>
        <v>2773.8623919964707</v>
      </c>
      <c r="AU22" s="308">
        <f t="shared" si="18"/>
        <v>389.50312968992148</v>
      </c>
      <c r="AV22" s="308">
        <f t="shared" si="18"/>
        <v>418.96418650272318</v>
      </c>
      <c r="AW22" s="308">
        <f t="shared" si="18"/>
        <v>2472.1502784591471</v>
      </c>
      <c r="AX22" s="308">
        <f t="shared" si="18"/>
        <v>2842.971564408459</v>
      </c>
      <c r="AY22" s="308">
        <f t="shared" si="18"/>
        <v>476.65412107455967</v>
      </c>
      <c r="AZ22" s="308">
        <f t="shared" si="18"/>
        <v>505.49350481323893</v>
      </c>
      <c r="BA22" s="308">
        <f t="shared" si="18"/>
        <v>2549.1702369995983</v>
      </c>
      <c r="BB22" s="308">
        <f t="shared" si="18"/>
        <v>2922.096145527722</v>
      </c>
      <c r="BC22" s="308">
        <f t="shared" si="18"/>
        <v>511.99979131327188</v>
      </c>
      <c r="BD22" s="308">
        <f t="shared" si="18"/>
        <v>511.99979131327302</v>
      </c>
      <c r="BE22" s="308">
        <f t="shared" si="18"/>
        <v>2537.3405861134252</v>
      </c>
      <c r="BF22" s="308">
        <f t="shared" si="18"/>
        <v>2888.2829019801097</v>
      </c>
      <c r="BG22" s="308">
        <f t="shared" si="18"/>
        <v>490.17707689110404</v>
      </c>
      <c r="BH22" s="308">
        <f t="shared" si="18"/>
        <v>490.17707689110512</v>
      </c>
      <c r="BI22" s="308">
        <f t="shared" si="18"/>
        <v>2505.059165522161</v>
      </c>
      <c r="BJ22" s="308">
        <f t="shared" si="18"/>
        <v>2854.2554997178663</v>
      </c>
      <c r="BK22" s="308">
        <f t="shared" si="18"/>
        <v>468.08054938054676</v>
      </c>
      <c r="BL22" s="308">
        <f t="shared" si="18"/>
        <v>468.08054938054784</v>
      </c>
      <c r="BM22" s="308">
        <f t="shared" si="18"/>
        <v>2472.5464056113574</v>
      </c>
      <c r="BN22" s="308">
        <f t="shared" si="18"/>
        <v>2820.0054446120585</v>
      </c>
      <c r="BO22" s="308">
        <f t="shared" si="18"/>
        <v>445.70201144059712</v>
      </c>
      <c r="BP22" s="308">
        <f t="shared" si="18"/>
        <v>445.70201144059786</v>
      </c>
      <c r="BQ22" s="308">
        <f t="shared" si="18"/>
        <v>2439.7936587378531</v>
      </c>
      <c r="BR22" s="308">
        <f t="shared" si="18"/>
        <v>2785.5240458032281</v>
      </c>
      <c r="BS22" s="308">
        <f t="shared" si="18"/>
        <v>423.03306752316593</v>
      </c>
      <c r="BT22" s="308">
        <f t="shared" si="18"/>
        <v>423.03306752316701</v>
      </c>
      <c r="BU22" s="308">
        <f t="shared" si="18"/>
        <v>2406.7920753169583</v>
      </c>
      <c r="BV22" s="308">
        <f t="shared" si="18"/>
        <v>2750.8024107053916</v>
      </c>
      <c r="BW22" s="308">
        <f t="shared" ref="BW22:EH22" si="19" xml:space="preserve"> BW19 + BW21</f>
        <v>400.06511888443345</v>
      </c>
      <c r="BX22" s="308">
        <f t="shared" si="19"/>
        <v>400.06511888443453</v>
      </c>
      <c r="BY22" s="308">
        <f t="shared" si="19"/>
        <v>2373.5325987030251</v>
      </c>
      <c r="BZ22" s="308">
        <f t="shared" si="19"/>
        <v>2715.8314398855446</v>
      </c>
      <c r="CA22" s="308">
        <f t="shared" si="19"/>
        <v>376.78935847165627</v>
      </c>
      <c r="CB22" s="308">
        <f t="shared" si="19"/>
        <v>376.78935847165735</v>
      </c>
      <c r="CC22" s="308">
        <f t="shared" si="19"/>
        <v>2340.0059599423844</v>
      </c>
      <c r="CD22" s="308">
        <f t="shared" si="19"/>
        <v>2680.6018218155396</v>
      </c>
      <c r="CE22" s="308">
        <f t="shared" si="19"/>
        <v>353.19676568231569</v>
      </c>
      <c r="CF22" s="308">
        <f t="shared" si="19"/>
        <v>353.19676568231637</v>
      </c>
      <c r="CG22" s="308">
        <f t="shared" si="19"/>
        <v>2306.2026723954568</v>
      </c>
      <c r="CH22" s="308">
        <f t="shared" si="19"/>
        <v>2645.1040274931224</v>
      </c>
      <c r="CI22" s="308">
        <f t="shared" si="19"/>
        <v>329.2781009924019</v>
      </c>
      <c r="CJ22" s="308">
        <f t="shared" si="19"/>
        <v>329.27810099240264</v>
      </c>
      <c r="CK22" s="308">
        <f t="shared" si="19"/>
        <v>2272.1130262247566</v>
      </c>
      <c r="CL22" s="308">
        <f t="shared" si="19"/>
        <v>2609.3283049289016</v>
      </c>
      <c r="CM22" s="308">
        <f t="shared" si="19"/>
        <v>305.02390045057302</v>
      </c>
      <c r="CN22" s="308">
        <f t="shared" si="19"/>
        <v>305.02390045057416</v>
      </c>
      <c r="CO22" s="308">
        <f t="shared" si="19"/>
        <v>2237.7270827454636</v>
      </c>
      <c r="CP22" s="308">
        <f t="shared" si="19"/>
        <v>2573.2646734958571</v>
      </c>
      <c r="CQ22" s="308">
        <f t="shared" si="19"/>
        <v>280.42447003483335</v>
      </c>
      <c r="CR22" s="308">
        <f t="shared" si="19"/>
        <v>280.42447003483443</v>
      </c>
      <c r="CS22" s="308">
        <f t="shared" si="19"/>
        <v>2203.0346686350849</v>
      </c>
      <c r="CT22" s="308">
        <f t="shared" si="19"/>
        <v>2536.9029181379624</v>
      </c>
      <c r="CU22" s="308">
        <f t="shared" si="19"/>
        <v>255.46987986828714</v>
      </c>
      <c r="CV22" s="308">
        <f t="shared" si="19"/>
        <v>255.46987986828859</v>
      </c>
      <c r="CW22" s="308">
        <f t="shared" si="19"/>
        <v>2168.0253699987061</v>
      </c>
      <c r="CX22" s="308">
        <f t="shared" si="19"/>
        <v>2500.2325834344074</v>
      </c>
      <c r="CY22" s="308">
        <f t="shared" si="19"/>
        <v>230.14995829045014</v>
      </c>
      <c r="CZ22" s="308">
        <f t="shared" si="19"/>
        <v>230.14995829045125</v>
      </c>
      <c r="DA22" s="308">
        <f t="shared" si="19"/>
        <v>2132.6885262862311</v>
      </c>
      <c r="DB22" s="308">
        <f t="shared" si="19"/>
        <v>2463.2429675157832</v>
      </c>
      <c r="DC22" s="308">
        <f t="shared" si="19"/>
        <v>204.45428578050337</v>
      </c>
      <c r="DD22" s="308">
        <f t="shared" si="19"/>
        <v>204.45428578050445</v>
      </c>
      <c r="DE22" s="308">
        <f t="shared" si="19"/>
        <v>2097.013224057871</v>
      </c>
      <c r="DF22" s="308">
        <f t="shared" si="19"/>
        <v>2425.9231158285702</v>
      </c>
      <c r="DG22" s="308">
        <f t="shared" si="19"/>
        <v>178.3721887287889</v>
      </c>
      <c r="DH22" s="308">
        <f t="shared" si="19"/>
        <v>178.37218872878998</v>
      </c>
      <c r="DI22" s="308">
        <f t="shared" si="19"/>
        <v>3.1350943754659972E-13</v>
      </c>
      <c r="DJ22" s="308">
        <f t="shared" si="19"/>
        <v>3.1702789419796319E-13</v>
      </c>
      <c r="DK22" s="308">
        <f t="shared" si="19"/>
        <v>3.1708813912700863E-13</v>
      </c>
      <c r="DL22" s="308">
        <f t="shared" si="19"/>
        <v>3.1023224437376483E-13</v>
      </c>
      <c r="DM22" s="308">
        <f t="shared" si="19"/>
        <v>3.1374879108625463E-13</v>
      </c>
      <c r="DN22" s="308">
        <f t="shared" si="19"/>
        <v>3.172367432853207E-13</v>
      </c>
      <c r="DO22" s="308">
        <f t="shared" si="19"/>
        <v>3.1727590248920032E-13</v>
      </c>
      <c r="DP22" s="308">
        <f t="shared" si="19"/>
        <v>3.1389975265483371E-13</v>
      </c>
      <c r="DQ22" s="308">
        <f t="shared" si="19"/>
        <v>3.1394444522447884E-13</v>
      </c>
      <c r="DR22" s="308">
        <f t="shared" si="19"/>
        <v>3.174676821799949E-13</v>
      </c>
      <c r="DS22" s="308">
        <f t="shared" si="19"/>
        <v>3.175108577124774E-13</v>
      </c>
      <c r="DT22" s="308">
        <f t="shared" si="19"/>
        <v>3.1067818781593812E-13</v>
      </c>
      <c r="DU22" s="308">
        <f t="shared" si="19"/>
        <v>3.1418578510056249E-13</v>
      </c>
      <c r="DV22" s="308">
        <f t="shared" si="19"/>
        <v>3.1767954351380465E-13</v>
      </c>
      <c r="DW22" s="308">
        <f t="shared" si="19"/>
        <v>3.1773878436069935E-13</v>
      </c>
      <c r="DX22" s="308">
        <f t="shared" si="19"/>
        <v>3.1089428375707942E-13</v>
      </c>
      <c r="DY22" s="308">
        <f t="shared" si="19"/>
        <v>3.1438441874342976E-13</v>
      </c>
      <c r="DZ22" s="308">
        <f t="shared" si="19"/>
        <v>3.1788136402610692E-13</v>
      </c>
      <c r="EA22" s="308">
        <f t="shared" si="19"/>
        <v>3.179476334480568E-13</v>
      </c>
      <c r="EB22" s="308">
        <f t="shared" si="19"/>
        <v>3.1107305403565987E-13</v>
      </c>
      <c r="EC22" s="308">
        <f t="shared" si="19"/>
        <v>3.1457411387236796E-13</v>
      </c>
      <c r="ED22" s="308">
        <f t="shared" si="19"/>
        <v>3.1810427026357504E-13</v>
      </c>
      <c r="EE22" s="308">
        <f t="shared" si="19"/>
        <v>3.1815748661756524E-13</v>
      </c>
      <c r="EF22" s="308">
        <f t="shared" si="19"/>
        <v>3.1475189098273408E-13</v>
      </c>
      <c r="EG22" s="308">
        <f t="shared" si="19"/>
        <v>3.1481942642130893E-13</v>
      </c>
      <c r="EH22" s="308">
        <f t="shared" si="19"/>
        <v>3.183221560902894E-13</v>
      </c>
      <c r="EI22" s="308">
        <f t="shared" ref="EI22:GG22" si="20" xml:space="preserve"> EI19 + EI21</f>
        <v>3.183844091836363E-13</v>
      </c>
      <c r="EJ22" s="308">
        <f t="shared" si="20"/>
        <v>3.1150622817222033E-13</v>
      </c>
      <c r="EK22" s="308">
        <f t="shared" si="20"/>
        <v>3.1503792342846281E-13</v>
      </c>
      <c r="EL22" s="308">
        <f t="shared" si="20"/>
        <v>3.1856514397077266E-13</v>
      </c>
      <c r="EM22" s="308">
        <f t="shared" si="20"/>
        <v>3.186032990925015E-13</v>
      </c>
      <c r="EN22" s="308">
        <f t="shared" si="20"/>
        <v>3.1171446607913821E-13</v>
      </c>
      <c r="EO22" s="308">
        <f t="shared" si="20"/>
        <v>3.1522265271632932E-13</v>
      </c>
      <c r="EP22" s="308">
        <f t="shared" si="20"/>
        <v>3.1873282568994912E-13</v>
      </c>
      <c r="EQ22" s="308">
        <f t="shared" si="20"/>
        <v>3.1879206653684382E-13</v>
      </c>
      <c r="ER22" s="308">
        <f t="shared" si="20"/>
        <v>3.1191582820611077E-13</v>
      </c>
      <c r="ES22" s="308">
        <f t="shared" si="20"/>
        <v>3.1545108140562663E-13</v>
      </c>
      <c r="ET22" s="308">
        <f t="shared" si="20"/>
        <v>3.1898585439194001E-13</v>
      </c>
      <c r="EU22" s="308">
        <f t="shared" si="20"/>
        <v>3.1905011564958843E-13</v>
      </c>
      <c r="EV22" s="308">
        <f t="shared" si="20"/>
        <v>3.1561694049742074E-13</v>
      </c>
      <c r="EW22" s="308">
        <f t="shared" si="20"/>
        <v>3.1565666722599412E-13</v>
      </c>
      <c r="EX22" s="308">
        <f t="shared" si="20"/>
        <v>3.1918867898639291E-13</v>
      </c>
      <c r="EY22" s="308">
        <f t="shared" si="20"/>
        <v>3.1924992799758918E-13</v>
      </c>
      <c r="EZ22" s="308">
        <f t="shared" si="20"/>
        <v>3.1236078939400616E-13</v>
      </c>
      <c r="FA22" s="308">
        <f t="shared" si="20"/>
        <v>3.1587814373779116E-13</v>
      </c>
      <c r="FB22" s="308">
        <f t="shared" si="20"/>
        <v>3.1941560155246402E-13</v>
      </c>
      <c r="FC22" s="308">
        <f t="shared" si="20"/>
        <v>3.1946078524924815E-13</v>
      </c>
      <c r="FD22" s="308">
        <f t="shared" si="20"/>
        <v>3.1257884984370321E-13</v>
      </c>
      <c r="FE22" s="308">
        <f t="shared" si="20"/>
        <v>3.1610855876351711E-13</v>
      </c>
      <c r="FF22" s="308">
        <f t="shared" si="20"/>
        <v>3.1965055677574131E-13</v>
      </c>
      <c r="FG22" s="308">
        <f t="shared" si="20"/>
        <v>3.1970678537618366E-13</v>
      </c>
      <c r="FH22" s="308">
        <f t="shared" si="20"/>
        <v>3.1280083931051198E-13</v>
      </c>
      <c r="FI22" s="308">
        <f t="shared" si="20"/>
        <v>3.1631911042495635E-13</v>
      </c>
      <c r="FJ22" s="308">
        <f t="shared" si="20"/>
        <v>3.1987045076675714E-13</v>
      </c>
      <c r="FK22" s="308">
        <f t="shared" si="20"/>
        <v>3.1991362629923969E-13</v>
      </c>
      <c r="FL22" s="308">
        <f t="shared" si="20"/>
        <v>3.165008602081798E-13</v>
      </c>
      <c r="FM22" s="308">
        <f t="shared" si="20"/>
        <v>3.1654853228246798E-13</v>
      </c>
      <c r="FN22" s="308">
        <f t="shared" si="20"/>
        <v>3.2009837741497908E-13</v>
      </c>
      <c r="FO22" s="308">
        <f t="shared" si="20"/>
        <v>3.201626386726275E-13</v>
      </c>
      <c r="FP22" s="308">
        <f t="shared" si="20"/>
        <v>3.1327526812674485E-13</v>
      </c>
      <c r="FQ22" s="308">
        <f t="shared" si="20"/>
        <v>3.1681569453212431E-13</v>
      </c>
      <c r="FR22" s="308">
        <f t="shared" si="20"/>
        <v>3.2035241019912066E-13</v>
      </c>
      <c r="FS22" s="308">
        <f t="shared" si="20"/>
        <v>3.2041165104601536E-13</v>
      </c>
      <c r="FT22" s="308">
        <f t="shared" si="20"/>
        <v>3.1351690267911188E-13</v>
      </c>
      <c r="FU22" s="308">
        <f t="shared" si="20"/>
        <v>3.17051075398922E-13</v>
      </c>
      <c r="FV22" s="308">
        <f t="shared" si="20"/>
        <v>3.2058636134024706E-13</v>
      </c>
      <c r="FW22" s="308">
        <f t="shared" si="20"/>
        <v>3.2062552054412663E-13</v>
      </c>
      <c r="FX22" s="308">
        <f t="shared" si="20"/>
        <v>3.1371433578897268E-13</v>
      </c>
      <c r="FY22" s="308">
        <f t="shared" si="20"/>
        <v>3.1726460656500419E-13</v>
      </c>
      <c r="FZ22" s="308">
        <f t="shared" si="20"/>
        <v>3.2079219818115226E-13</v>
      </c>
      <c r="GA22" s="308">
        <f t="shared" si="20"/>
        <v>3.208614798495546E-13</v>
      </c>
      <c r="GB22" s="308">
        <f t="shared" si="20"/>
        <v>3.1741159546072595E-13</v>
      </c>
      <c r="GC22" s="308">
        <f t="shared" si="20"/>
        <v>3.1748608307680122E-13</v>
      </c>
      <c r="GD22" s="308">
        <f t="shared" si="20"/>
        <v>3.2104221463669096E-13</v>
      </c>
      <c r="GE22" s="308">
        <f t="shared" si="20"/>
        <v>3.2109342282637953E-13</v>
      </c>
      <c r="GF22" s="308">
        <f t="shared" si="20"/>
        <v>3.1416519050253558E-13</v>
      </c>
      <c r="GG22" s="308">
        <f t="shared" si="20"/>
        <v>3.1769564157002609E-13</v>
      </c>
      <c r="GH22" s="308">
        <f t="shared" ref="GH22:GJ22" si="21" xml:space="preserve"> GH19 + GH21</f>
        <v>3.2126110454555605E-13</v>
      </c>
      <c r="GI22" s="308">
        <f t="shared" si="21"/>
        <v>3.2133540662471206E-13</v>
      </c>
      <c r="GJ22" s="308">
        <f t="shared" si="21"/>
        <v>3.1441173632629217E-13</v>
      </c>
      <c r="GK22" s="316"/>
      <c r="GL22" s="316"/>
      <c r="GM22" s="316"/>
      <c r="GN22" s="316"/>
      <c r="GO22" s="316"/>
      <c r="GP22" s="316"/>
      <c r="GQ22" s="316"/>
      <c r="GR22" s="316"/>
      <c r="GS22" s="316"/>
      <c r="GT22" s="316"/>
      <c r="GU22" s="316"/>
      <c r="GV22" s="316"/>
      <c r="GW22" s="316"/>
      <c r="GX22" s="316"/>
      <c r="GY22" s="316"/>
      <c r="GZ22" s="316"/>
      <c r="HA22" s="316"/>
      <c r="HB22" s="316"/>
      <c r="HC22" s="316"/>
      <c r="HD22" s="316"/>
      <c r="HE22" s="316"/>
      <c r="HF22" s="316"/>
      <c r="HG22" s="316"/>
      <c r="HH22" s="316"/>
      <c r="HI22" s="316"/>
      <c r="HJ22" s="316"/>
      <c r="HK22" s="316"/>
      <c r="HL22" s="316"/>
      <c r="HM22" s="316"/>
      <c r="HN22" s="316"/>
      <c r="HO22" s="316"/>
      <c r="HP22" s="316"/>
      <c r="HQ22" s="316"/>
      <c r="HR22" s="316"/>
      <c r="HS22" s="316"/>
      <c r="HT22" s="316"/>
      <c r="HU22" s="316"/>
      <c r="HV22" s="316"/>
      <c r="HW22" s="316"/>
      <c r="HX22" s="316"/>
      <c r="HY22" s="316"/>
      <c r="HZ22" s="316"/>
      <c r="IA22" s="316"/>
      <c r="IB22" s="316"/>
      <c r="IC22" s="316"/>
      <c r="ID22" s="316"/>
      <c r="IE22" s="316"/>
      <c r="IF22" s="316"/>
      <c r="IG22" s="316"/>
      <c r="IH22" s="316"/>
      <c r="II22" s="316"/>
      <c r="IJ22" s="316"/>
      <c r="IK22" s="316"/>
      <c r="IL22" s="316"/>
      <c r="IM22" s="316"/>
      <c r="IN22" s="316"/>
      <c r="IO22" s="316"/>
      <c r="IP22" s="316"/>
      <c r="IQ22" s="316"/>
      <c r="IR22" s="316"/>
      <c r="IS22" s="316"/>
      <c r="IT22" s="316"/>
      <c r="IU22" s="316"/>
      <c r="IV22" s="316"/>
      <c r="IW22" s="316"/>
      <c r="IX22" s="316"/>
      <c r="IY22" s="316"/>
      <c r="IZ22" s="316"/>
      <c r="JA22" s="316"/>
      <c r="JB22" s="316"/>
      <c r="JC22" s="316"/>
      <c r="JD22" s="316"/>
      <c r="JE22" s="316"/>
      <c r="JF22" s="316"/>
      <c r="JG22" s="316"/>
      <c r="JH22" s="316"/>
      <c r="JI22" s="316"/>
      <c r="JJ22" s="316"/>
      <c r="JK22" s="316"/>
      <c r="JL22" s="316"/>
      <c r="JM22" s="316"/>
      <c r="JN22" s="316"/>
      <c r="JO22" s="316"/>
      <c r="JP22" s="316"/>
      <c r="JQ22" s="316"/>
      <c r="JR22" s="316"/>
      <c r="JS22" s="316"/>
      <c r="JT22" s="316"/>
      <c r="JU22" s="316"/>
      <c r="JV22" s="316"/>
      <c r="JW22" s="316"/>
      <c r="JX22" s="316"/>
      <c r="JY22" s="316"/>
      <c r="JZ22" s="316"/>
      <c r="KA22" s="316"/>
      <c r="KB22" s="316"/>
      <c r="KC22" s="316"/>
      <c r="KD22" s="316"/>
      <c r="KE22" s="316"/>
      <c r="KF22" s="316"/>
      <c r="KG22" s="316"/>
      <c r="KH22" s="316"/>
      <c r="KI22" s="316"/>
      <c r="KJ22" s="316"/>
      <c r="KK22" s="316"/>
      <c r="KL22" s="316"/>
      <c r="KM22" s="316"/>
      <c r="KN22" s="316"/>
      <c r="KO22" s="316"/>
      <c r="KP22" s="316"/>
      <c r="KQ22" s="316"/>
      <c r="KR22" s="316"/>
      <c r="KS22" s="316"/>
      <c r="KT22" s="316"/>
      <c r="KU22" s="316"/>
      <c r="KV22" s="316"/>
      <c r="KW22" s="316"/>
      <c r="KX22" s="316"/>
      <c r="KY22" s="316"/>
      <c r="KZ22" s="316"/>
      <c r="LA22" s="316"/>
      <c r="LB22" s="316"/>
      <c r="LC22" s="316"/>
      <c r="LD22" s="316"/>
      <c r="LE22" s="316"/>
      <c r="LF22" s="316"/>
      <c r="LG22" s="316"/>
      <c r="LH22" s="316"/>
      <c r="LI22" s="316"/>
      <c r="LJ22" s="316"/>
      <c r="LK22" s="316"/>
      <c r="LL22" s="316"/>
      <c r="LM22" s="316"/>
      <c r="LN22" s="316"/>
      <c r="LO22" s="316"/>
      <c r="LP22" s="316"/>
      <c r="LQ22" s="316"/>
      <c r="LR22" s="316"/>
      <c r="LS22" s="316"/>
      <c r="LT22" s="316"/>
      <c r="LU22" s="316"/>
      <c r="LV22" s="316"/>
      <c r="LW22" s="316"/>
      <c r="LX22" s="316"/>
      <c r="LY22" s="316"/>
      <c r="LZ22" s="316"/>
      <c r="MA22" s="316"/>
      <c r="MB22" s="316"/>
      <c r="MC22" s="316"/>
      <c r="MD22" s="316"/>
      <c r="ME22" s="316"/>
      <c r="MF22" s="316"/>
      <c r="MG22" s="316"/>
      <c r="MH22" s="316"/>
      <c r="MI22" s="316"/>
      <c r="MJ22" s="316"/>
      <c r="MK22" s="316"/>
      <c r="ML22" s="316"/>
      <c r="MM22" s="316"/>
      <c r="MN22" s="316"/>
      <c r="MO22" s="316"/>
      <c r="MP22" s="316"/>
      <c r="MQ22" s="316"/>
      <c r="MR22" s="316"/>
      <c r="MS22" s="316"/>
      <c r="MT22" s="316"/>
      <c r="MU22" s="316"/>
      <c r="MV22" s="316"/>
      <c r="MW22" s="316"/>
      <c r="MX22" s="316"/>
      <c r="MY22" s="316"/>
      <c r="MZ22" s="316"/>
      <c r="NA22" s="316"/>
      <c r="NB22" s="316"/>
      <c r="NC22" s="316"/>
      <c r="ND22" s="316"/>
      <c r="NE22" s="316"/>
      <c r="NF22" s="316"/>
      <c r="NG22" s="316"/>
      <c r="NH22" s="316"/>
      <c r="NI22" s="316"/>
      <c r="NJ22" s="316"/>
      <c r="NK22" s="316"/>
      <c r="NL22" s="316"/>
      <c r="NM22" s="316"/>
      <c r="NN22" s="316"/>
      <c r="NO22" s="316"/>
      <c r="NP22" s="316"/>
      <c r="NQ22" s="316"/>
      <c r="NR22" s="316"/>
      <c r="NS22" s="316"/>
      <c r="NT22" s="316"/>
      <c r="NU22" s="316"/>
      <c r="NV22" s="316"/>
      <c r="NW22" s="316"/>
      <c r="NX22" s="316"/>
      <c r="NY22" s="316"/>
      <c r="NZ22" s="316"/>
      <c r="OA22" s="316"/>
      <c r="OB22" s="316"/>
      <c r="OC22" s="316"/>
      <c r="OD22" s="316"/>
      <c r="OE22" s="316"/>
      <c r="OF22" s="316"/>
      <c r="OG22" s="316"/>
      <c r="OH22" s="316"/>
      <c r="OI22" s="316"/>
      <c r="OJ22" s="316"/>
      <c r="OK22" s="316"/>
      <c r="OL22" s="316"/>
      <c r="OM22" s="316"/>
      <c r="ON22" s="316"/>
      <c r="OO22" s="316"/>
      <c r="OP22" s="316"/>
      <c r="OQ22" s="316"/>
      <c r="OR22" s="316"/>
      <c r="OS22" s="316"/>
      <c r="OT22" s="316"/>
      <c r="OU22" s="316"/>
      <c r="OV22" s="316"/>
      <c r="OW22" s="316"/>
      <c r="OX22" s="316"/>
      <c r="OY22" s="316"/>
      <c r="OZ22" s="316"/>
      <c r="PA22" s="316"/>
      <c r="PB22" s="316"/>
      <c r="PC22" s="316"/>
      <c r="PD22" s="316"/>
      <c r="PE22" s="316"/>
      <c r="PF22" s="316"/>
      <c r="PG22" s="316"/>
      <c r="PH22" s="316"/>
      <c r="PI22" s="316"/>
      <c r="PJ22" s="316"/>
      <c r="PK22" s="316"/>
      <c r="PL22" s="316"/>
      <c r="PM22" s="316"/>
      <c r="PN22" s="316"/>
      <c r="PO22" s="316"/>
      <c r="PP22" s="316"/>
      <c r="PQ22" s="316"/>
      <c r="PR22" s="316"/>
      <c r="PS22" s="316"/>
      <c r="PT22" s="316"/>
      <c r="PU22" s="316"/>
      <c r="PV22" s="316"/>
      <c r="PW22" s="316"/>
      <c r="PX22" s="316"/>
      <c r="PY22" s="316"/>
    </row>
    <row r="23" spans="1:441" outlineLevel="1" x14ac:dyDescent="0.35">
      <c r="A23" s="277"/>
      <c r="D23" s="281"/>
      <c r="E23" s="312"/>
      <c r="F23" s="312"/>
      <c r="G23" s="312"/>
      <c r="H23" s="312"/>
      <c r="I23" s="312"/>
      <c r="J23" s="312"/>
      <c r="K23" s="312"/>
      <c r="L23" s="312"/>
      <c r="M23" s="312"/>
      <c r="N23" s="312"/>
      <c r="O23" s="312"/>
      <c r="P23" s="312"/>
      <c r="Q23" s="312"/>
      <c r="R23" s="312"/>
      <c r="S23" s="312"/>
      <c r="T23" s="312"/>
      <c r="U23" s="312"/>
      <c r="V23" s="312"/>
      <c r="W23" s="312"/>
      <c r="X23" s="312"/>
      <c r="Y23" s="312"/>
      <c r="Z23" s="312"/>
      <c r="AA23" s="312"/>
      <c r="AB23" s="312"/>
      <c r="AC23" s="312"/>
      <c r="AD23" s="312"/>
      <c r="AE23" s="312"/>
      <c r="AF23" s="312"/>
      <c r="AG23" s="312"/>
      <c r="AH23" s="312"/>
      <c r="AI23" s="312"/>
      <c r="AJ23" s="312"/>
      <c r="AK23" s="312"/>
      <c r="AL23" s="312"/>
      <c r="AM23" s="312"/>
      <c r="AN23" s="312"/>
      <c r="AO23" s="312"/>
      <c r="AP23" s="312"/>
      <c r="AQ23" s="312"/>
      <c r="AR23" s="312"/>
      <c r="AS23" s="312"/>
      <c r="AT23" s="312"/>
      <c r="AU23" s="312"/>
      <c r="AV23" s="312"/>
      <c r="AW23" s="312"/>
      <c r="AX23" s="312"/>
      <c r="AY23" s="312"/>
      <c r="AZ23" s="312"/>
      <c r="BA23" s="312"/>
      <c r="BB23" s="312"/>
      <c r="BC23" s="312"/>
      <c r="BD23" s="312"/>
      <c r="BE23" s="312"/>
      <c r="BF23" s="312"/>
      <c r="BG23" s="312"/>
      <c r="BH23" s="312"/>
      <c r="BI23" s="312"/>
      <c r="BJ23" s="312"/>
      <c r="BK23" s="312"/>
      <c r="BL23" s="312"/>
      <c r="BM23" s="312"/>
      <c r="BN23" s="312"/>
      <c r="BO23" s="312"/>
      <c r="BP23" s="312"/>
      <c r="BQ23" s="312"/>
      <c r="BR23" s="312"/>
      <c r="BS23" s="312"/>
      <c r="BT23" s="312"/>
      <c r="BU23" s="312"/>
      <c r="BV23" s="312"/>
      <c r="BW23" s="312"/>
      <c r="BX23" s="312"/>
      <c r="BY23" s="312"/>
      <c r="BZ23" s="312"/>
      <c r="CA23" s="312"/>
      <c r="CB23" s="312"/>
      <c r="CC23" s="312"/>
      <c r="CD23" s="312"/>
      <c r="CE23" s="312"/>
      <c r="CF23" s="312"/>
      <c r="CG23" s="312"/>
      <c r="CH23" s="312"/>
      <c r="CI23" s="312"/>
      <c r="CJ23" s="312"/>
      <c r="CK23" s="312"/>
      <c r="CL23" s="312"/>
      <c r="CM23" s="312"/>
      <c r="CN23" s="312"/>
      <c r="CO23" s="312"/>
      <c r="CP23" s="312"/>
      <c r="CQ23" s="312"/>
      <c r="CR23" s="312"/>
      <c r="CS23" s="312"/>
      <c r="CT23" s="312"/>
      <c r="CU23" s="312"/>
      <c r="CV23" s="312"/>
      <c r="CW23" s="312"/>
      <c r="CX23" s="312"/>
      <c r="CY23" s="312"/>
      <c r="CZ23" s="312"/>
      <c r="DA23" s="312"/>
      <c r="DB23" s="312"/>
      <c r="DC23" s="312"/>
      <c r="DD23" s="312"/>
      <c r="DE23" s="312"/>
      <c r="DF23" s="312"/>
      <c r="DG23" s="312"/>
      <c r="DH23" s="312"/>
      <c r="DI23" s="312"/>
      <c r="DJ23" s="312"/>
      <c r="DK23" s="312"/>
      <c r="DL23" s="312"/>
      <c r="DM23" s="312"/>
      <c r="DN23" s="312"/>
      <c r="DO23" s="312"/>
      <c r="DP23" s="312"/>
      <c r="DQ23" s="312"/>
      <c r="DR23" s="312"/>
      <c r="DS23" s="312"/>
      <c r="DT23" s="312"/>
      <c r="DU23" s="312"/>
      <c r="DV23" s="312"/>
      <c r="DW23" s="312"/>
      <c r="DX23" s="312"/>
      <c r="DY23" s="312"/>
      <c r="DZ23" s="312"/>
      <c r="EA23" s="312"/>
      <c r="EB23" s="312"/>
      <c r="EC23" s="312"/>
      <c r="ED23" s="312"/>
      <c r="EE23" s="312"/>
      <c r="EF23" s="312"/>
      <c r="EG23" s="312"/>
      <c r="EH23" s="312"/>
      <c r="EI23" s="312"/>
      <c r="EJ23" s="312"/>
      <c r="EK23" s="312"/>
      <c r="EL23" s="312"/>
      <c r="EM23" s="312"/>
      <c r="EN23" s="312"/>
      <c r="EO23" s="312"/>
      <c r="EP23" s="312"/>
      <c r="EQ23" s="312"/>
      <c r="ER23" s="312"/>
      <c r="ES23" s="312"/>
      <c r="ET23" s="312"/>
      <c r="EU23" s="312"/>
      <c r="EV23" s="312"/>
      <c r="EW23" s="312"/>
      <c r="EX23" s="312"/>
      <c r="EY23" s="312"/>
      <c r="EZ23" s="312"/>
      <c r="FA23" s="312"/>
      <c r="FB23" s="312"/>
      <c r="FC23" s="312"/>
      <c r="FD23" s="312"/>
      <c r="FE23" s="312"/>
      <c r="FF23" s="312"/>
      <c r="FG23" s="312"/>
      <c r="FH23" s="312"/>
      <c r="FI23" s="312"/>
      <c r="FJ23" s="312"/>
      <c r="FK23" s="312"/>
      <c r="FL23" s="312"/>
      <c r="FM23" s="312"/>
      <c r="FN23" s="312"/>
      <c r="FO23" s="312"/>
      <c r="FP23" s="312"/>
      <c r="FQ23" s="312"/>
      <c r="FR23" s="312"/>
      <c r="FS23" s="312"/>
      <c r="FT23" s="312"/>
      <c r="FU23" s="312"/>
      <c r="FV23" s="312"/>
      <c r="FW23" s="312"/>
      <c r="FX23" s="312"/>
      <c r="FY23" s="312"/>
      <c r="FZ23" s="312"/>
      <c r="GA23" s="312"/>
      <c r="GB23" s="312"/>
      <c r="GC23" s="312"/>
      <c r="GD23" s="312"/>
      <c r="GE23" s="312"/>
      <c r="GF23" s="312"/>
      <c r="GG23" s="312"/>
      <c r="GH23" s="312"/>
      <c r="GI23" s="312"/>
      <c r="GJ23" s="312"/>
      <c r="GK23" s="316"/>
      <c r="GL23" s="316"/>
      <c r="GM23" s="316"/>
      <c r="GN23" s="316"/>
      <c r="GO23" s="316"/>
      <c r="GP23" s="316"/>
      <c r="GQ23" s="316"/>
      <c r="GR23" s="316"/>
      <c r="GS23" s="316"/>
      <c r="GT23" s="316"/>
      <c r="GU23" s="316"/>
      <c r="GV23" s="316"/>
      <c r="GW23" s="316"/>
      <c r="GX23" s="316"/>
      <c r="GY23" s="316"/>
      <c r="GZ23" s="316"/>
      <c r="HA23" s="316"/>
      <c r="HB23" s="316"/>
      <c r="HC23" s="316"/>
      <c r="HD23" s="316"/>
      <c r="HE23" s="316"/>
      <c r="HF23" s="316"/>
      <c r="HG23" s="316"/>
      <c r="HH23" s="316"/>
      <c r="HI23" s="316"/>
      <c r="HJ23" s="316"/>
      <c r="HK23" s="316"/>
      <c r="HL23" s="316"/>
      <c r="HM23" s="316"/>
      <c r="HN23" s="316"/>
      <c r="HO23" s="316"/>
      <c r="HP23" s="316"/>
      <c r="HQ23" s="316"/>
      <c r="HR23" s="316"/>
      <c r="HS23" s="316"/>
      <c r="HT23" s="316"/>
      <c r="HU23" s="316"/>
      <c r="HV23" s="316"/>
      <c r="HW23" s="316"/>
      <c r="HX23" s="316"/>
      <c r="HY23" s="316"/>
      <c r="HZ23" s="316"/>
      <c r="IA23" s="316"/>
      <c r="IB23" s="316"/>
      <c r="IC23" s="316"/>
      <c r="ID23" s="316"/>
      <c r="IE23" s="316"/>
      <c r="IF23" s="316"/>
      <c r="IG23" s="316"/>
      <c r="IH23" s="316"/>
      <c r="II23" s="316"/>
      <c r="IJ23" s="316"/>
      <c r="IK23" s="316"/>
      <c r="IL23" s="316"/>
      <c r="IM23" s="316"/>
      <c r="IN23" s="316"/>
      <c r="IO23" s="316"/>
      <c r="IP23" s="316"/>
      <c r="IQ23" s="316"/>
      <c r="IR23" s="316"/>
      <c r="IS23" s="316"/>
      <c r="IT23" s="316"/>
      <c r="IU23" s="316"/>
      <c r="IV23" s="316"/>
      <c r="IW23" s="316"/>
      <c r="IX23" s="316"/>
      <c r="IY23" s="316"/>
      <c r="IZ23" s="316"/>
      <c r="JA23" s="316"/>
      <c r="JB23" s="316"/>
      <c r="JC23" s="316"/>
      <c r="JD23" s="316"/>
      <c r="JE23" s="316"/>
      <c r="JF23" s="316"/>
      <c r="JG23" s="316"/>
      <c r="JH23" s="316"/>
      <c r="JI23" s="316"/>
      <c r="JJ23" s="316"/>
      <c r="JK23" s="316"/>
      <c r="JL23" s="316"/>
      <c r="JM23" s="316"/>
      <c r="JN23" s="316"/>
      <c r="JO23" s="316"/>
      <c r="JP23" s="316"/>
      <c r="JQ23" s="316"/>
      <c r="JR23" s="316"/>
      <c r="JS23" s="316"/>
      <c r="JT23" s="316"/>
      <c r="JU23" s="316"/>
      <c r="JV23" s="316"/>
      <c r="JW23" s="316"/>
      <c r="JX23" s="316"/>
      <c r="JY23" s="316"/>
      <c r="JZ23" s="316"/>
      <c r="KA23" s="316"/>
      <c r="KB23" s="316"/>
      <c r="KC23" s="316"/>
      <c r="KD23" s="316"/>
      <c r="KE23" s="316"/>
      <c r="KF23" s="316"/>
      <c r="KG23" s="316"/>
      <c r="KH23" s="316"/>
      <c r="KI23" s="316"/>
      <c r="KJ23" s="316"/>
      <c r="KK23" s="316"/>
      <c r="KL23" s="316"/>
      <c r="KM23" s="316"/>
      <c r="KN23" s="316"/>
      <c r="KO23" s="316"/>
      <c r="KP23" s="316"/>
      <c r="KQ23" s="316"/>
      <c r="KR23" s="316"/>
      <c r="KS23" s="316"/>
      <c r="KT23" s="316"/>
      <c r="KU23" s="316"/>
      <c r="KV23" s="316"/>
      <c r="KW23" s="316"/>
      <c r="KX23" s="316"/>
      <c r="KY23" s="316"/>
      <c r="KZ23" s="316"/>
      <c r="LA23" s="316"/>
      <c r="LB23" s="316"/>
      <c r="LC23" s="316"/>
      <c r="LD23" s="316"/>
      <c r="LE23" s="316"/>
      <c r="LF23" s="316"/>
      <c r="LG23" s="316"/>
      <c r="LH23" s="316"/>
      <c r="LI23" s="316"/>
      <c r="LJ23" s="316"/>
      <c r="LK23" s="316"/>
      <c r="LL23" s="316"/>
      <c r="LM23" s="316"/>
      <c r="LN23" s="316"/>
      <c r="LO23" s="316"/>
      <c r="LP23" s="316"/>
      <c r="LQ23" s="316"/>
      <c r="LR23" s="316"/>
      <c r="LS23" s="316"/>
      <c r="LT23" s="316"/>
      <c r="LU23" s="316"/>
      <c r="LV23" s="316"/>
      <c r="LW23" s="316"/>
      <c r="LX23" s="316"/>
      <c r="LY23" s="316"/>
      <c r="LZ23" s="316"/>
      <c r="MA23" s="316"/>
      <c r="MB23" s="316"/>
      <c r="MC23" s="316"/>
      <c r="MD23" s="316"/>
      <c r="ME23" s="316"/>
      <c r="MF23" s="316"/>
      <c r="MG23" s="316"/>
      <c r="MH23" s="316"/>
      <c r="MI23" s="316"/>
      <c r="MJ23" s="316"/>
      <c r="MK23" s="316"/>
      <c r="ML23" s="316"/>
      <c r="MM23" s="316"/>
      <c r="MN23" s="316"/>
      <c r="MO23" s="316"/>
      <c r="MP23" s="316"/>
      <c r="MQ23" s="316"/>
      <c r="MR23" s="316"/>
      <c r="MS23" s="316"/>
      <c r="MT23" s="316"/>
      <c r="MU23" s="316"/>
      <c r="MV23" s="316"/>
      <c r="MW23" s="316"/>
      <c r="MX23" s="316"/>
      <c r="MY23" s="316"/>
      <c r="MZ23" s="316"/>
      <c r="NA23" s="316"/>
      <c r="NB23" s="316"/>
      <c r="NC23" s="316"/>
      <c r="ND23" s="316"/>
      <c r="NE23" s="316"/>
      <c r="NF23" s="316"/>
      <c r="NG23" s="316"/>
      <c r="NH23" s="316"/>
      <c r="NI23" s="316"/>
      <c r="NJ23" s="316"/>
      <c r="NK23" s="316"/>
      <c r="NL23" s="316"/>
      <c r="NM23" s="316"/>
      <c r="NN23" s="316"/>
      <c r="NO23" s="316"/>
      <c r="NP23" s="316"/>
      <c r="NQ23" s="316"/>
      <c r="NR23" s="316"/>
      <c r="NS23" s="316"/>
      <c r="NT23" s="316"/>
      <c r="NU23" s="316"/>
      <c r="NV23" s="316"/>
      <c r="NW23" s="316"/>
      <c r="NX23" s="316"/>
      <c r="NY23" s="316"/>
      <c r="NZ23" s="316"/>
      <c r="OA23" s="316"/>
      <c r="OB23" s="316"/>
      <c r="OC23" s="316"/>
      <c r="OD23" s="316"/>
      <c r="OE23" s="316"/>
      <c r="OF23" s="316"/>
      <c r="OG23" s="316"/>
      <c r="OH23" s="316"/>
      <c r="OI23" s="316"/>
      <c r="OJ23" s="316"/>
      <c r="OK23" s="316"/>
      <c r="OL23" s="316"/>
      <c r="OM23" s="316"/>
      <c r="ON23" s="316"/>
      <c r="OO23" s="316"/>
      <c r="OP23" s="316"/>
      <c r="OQ23" s="316"/>
      <c r="OR23" s="316"/>
      <c r="OS23" s="316"/>
      <c r="OT23" s="316"/>
      <c r="OU23" s="316"/>
      <c r="OV23" s="316"/>
      <c r="OW23" s="316"/>
      <c r="OX23" s="316"/>
      <c r="OY23" s="316"/>
      <c r="OZ23" s="316"/>
      <c r="PA23" s="316"/>
      <c r="PB23" s="316"/>
      <c r="PC23" s="316"/>
      <c r="PD23" s="316"/>
      <c r="PE23" s="316"/>
      <c r="PF23" s="316"/>
      <c r="PG23" s="316"/>
      <c r="PH23" s="316"/>
      <c r="PI23" s="316"/>
      <c r="PJ23" s="316"/>
      <c r="PK23" s="316"/>
      <c r="PL23" s="316"/>
      <c r="PM23" s="316"/>
      <c r="PN23" s="316"/>
      <c r="PO23" s="316"/>
      <c r="PP23" s="316"/>
      <c r="PQ23" s="316"/>
      <c r="PR23" s="316"/>
      <c r="PS23" s="316"/>
      <c r="PT23" s="316"/>
      <c r="PU23" s="316"/>
      <c r="PV23" s="316"/>
      <c r="PW23" s="316"/>
      <c r="PX23" s="316"/>
      <c r="PY23" s="316"/>
    </row>
    <row r="24" spans="1:441" s="316" customFormat="1" outlineLevel="1" x14ac:dyDescent="0.35">
      <c r="A24" s="277"/>
      <c r="B24" s="277"/>
      <c r="C24" s="278"/>
      <c r="D24" s="281"/>
      <c r="E24" s="368" t="str">
        <f xml:space="preserve"> Equity!E$63</f>
        <v>Dividends paid</v>
      </c>
      <c r="F24" s="368">
        <f xml:space="preserve"> Equity!F$63</f>
        <v>0</v>
      </c>
      <c r="G24" s="368" t="str">
        <f xml:space="preserve"> Equity!G$63</f>
        <v>$ 000s</v>
      </c>
      <c r="H24" s="368">
        <f xml:space="preserve"> Equity!H$63</f>
        <v>-137335.11101667475</v>
      </c>
      <c r="I24" s="368">
        <f xml:space="preserve"> Equity!I$63</f>
        <v>0</v>
      </c>
      <c r="J24" s="368">
        <f xml:space="preserve"> Equity!J$63</f>
        <v>0</v>
      </c>
      <c r="K24" s="368">
        <f xml:space="preserve"> Equity!K$63</f>
        <v>0</v>
      </c>
      <c r="L24" s="368">
        <f xml:space="preserve"> Equity!L$63</f>
        <v>0</v>
      </c>
      <c r="M24" s="368">
        <f xml:space="preserve"> Equity!M$63</f>
        <v>0</v>
      </c>
      <c r="N24" s="368">
        <f xml:space="preserve"> Equity!N$63</f>
        <v>-1609.2766591005857</v>
      </c>
      <c r="O24" s="368">
        <f xml:space="preserve"> Equity!O$63</f>
        <v>-1680.4897638449829</v>
      </c>
      <c r="P24" s="368">
        <f xml:space="preserve"> Equity!P$63</f>
        <v>0</v>
      </c>
      <c r="Q24" s="368">
        <f xml:space="preserve"> Equity!Q$63</f>
        <v>-106.43569531523866</v>
      </c>
      <c r="R24" s="368">
        <f xml:space="preserve"> Equity!R$63</f>
        <v>-2475.6183085208986</v>
      </c>
      <c r="S24" s="368">
        <f xml:space="preserve"> Equity!S$63</f>
        <v>-1645.8460319049823</v>
      </c>
      <c r="T24" s="368">
        <f xml:space="preserve"> Equity!T$63</f>
        <v>0</v>
      </c>
      <c r="U24" s="368">
        <f xml:space="preserve"> Equity!U$63</f>
        <v>-52.349242914758975</v>
      </c>
      <c r="V24" s="368">
        <f xml:space="preserve"> Equity!V$63</f>
        <v>-2436.5904572954696</v>
      </c>
      <c r="W24" s="368">
        <f xml:space="preserve"> Equity!W$63</f>
        <v>-1611.0012598168032</v>
      </c>
      <c r="X24" s="368">
        <f xml:space="preserve"> Equity!X$63</f>
        <v>0</v>
      </c>
      <c r="Y24" s="368">
        <f xml:space="preserve"> Equity!Y$63</f>
        <v>0</v>
      </c>
      <c r="Z24" s="368">
        <f xml:space="preserve"> Equity!Z$63</f>
        <v>-2395.5561660180329</v>
      </c>
      <c r="AA24" s="368">
        <f xml:space="preserve"> Equity!AA$63</f>
        <v>-1575.9471128545988</v>
      </c>
      <c r="AB24" s="368">
        <f xml:space="preserve"> Equity!AB$63</f>
        <v>0</v>
      </c>
      <c r="AC24" s="368">
        <f xml:space="preserve"> Equity!AC$63</f>
        <v>0</v>
      </c>
      <c r="AD24" s="368">
        <f xml:space="preserve"> Equity!AD$63</f>
        <v>-2298.8765291519026</v>
      </c>
      <c r="AE24" s="368">
        <f xml:space="preserve"> Equity!AE$63</f>
        <v>-1540.6750643856813</v>
      </c>
      <c r="AF24" s="368">
        <f xml:space="preserve"> Equity!AF$63</f>
        <v>0</v>
      </c>
      <c r="AG24" s="368">
        <f xml:space="preserve"> Equity!AG$63</f>
        <v>0</v>
      </c>
      <c r="AH24" s="368">
        <f xml:space="preserve"> Equity!AH$63</f>
        <v>-2201.928764696172</v>
      </c>
      <c r="AI24" s="368">
        <f xml:space="preserve"> Equity!AI$63</f>
        <v>-1505.1763909909546</v>
      </c>
      <c r="AJ24" s="368">
        <f xml:space="preserve"> Equity!AJ$63</f>
        <v>0</v>
      </c>
      <c r="AK24" s="368">
        <f xml:space="preserve"> Equity!AK$63</f>
        <v>0</v>
      </c>
      <c r="AL24" s="368">
        <f xml:space="preserve"> Equity!AL$63</f>
        <v>-2104.2028715355577</v>
      </c>
      <c r="AM24" s="368">
        <f xml:space="preserve"> Equity!AM$63</f>
        <v>-1469.4421674637601</v>
      </c>
      <c r="AN24" s="368">
        <f xml:space="preserve"> Equity!AN$63</f>
        <v>0</v>
      </c>
      <c r="AO24" s="368">
        <f xml:space="preserve"> Equity!AO$63</f>
        <v>0</v>
      </c>
      <c r="AP24" s="368">
        <f xml:space="preserve"> Equity!AP$63</f>
        <v>-2006.1372566113337</v>
      </c>
      <c r="AQ24" s="368">
        <f xml:space="preserve"> Equity!AQ$63</f>
        <v>-1405.8780801420016</v>
      </c>
      <c r="AR24" s="368">
        <f xml:space="preserve"> Equity!AR$63</f>
        <v>0</v>
      </c>
      <c r="AS24" s="368">
        <f xml:space="preserve"> Equity!AS$63</f>
        <v>0</v>
      </c>
      <c r="AT24" s="368">
        <f xml:space="preserve"> Equity!AT$63</f>
        <v>-485.66117774142617</v>
      </c>
      <c r="AU24" s="368">
        <f xml:space="preserve"> Equity!AU$63</f>
        <v>-1274.6791616664782</v>
      </c>
      <c r="AV24" s="368">
        <f xml:space="preserve"> Equity!AV$63</f>
        <v>0</v>
      </c>
      <c r="AW24" s="368">
        <f xml:space="preserve"> Equity!AW$63</f>
        <v>0</v>
      </c>
      <c r="AX24" s="368">
        <f xml:space="preserve"> Equity!AX$63</f>
        <v>-217.47307364408721</v>
      </c>
      <c r="AY24" s="368">
        <f xml:space="preserve"> Equity!AY$63</f>
        <v>-1183.9660197465196</v>
      </c>
      <c r="AZ24" s="368">
        <f xml:space="preserve"> Equity!AZ$63</f>
        <v>0</v>
      </c>
      <c r="BA24" s="368">
        <f xml:space="preserve"> Equity!BA$63</f>
        <v>-975.54534925758367</v>
      </c>
      <c r="BB24" s="368">
        <f xml:space="preserve"> Equity!BB$63</f>
        <v>-3589.1280810813978</v>
      </c>
      <c r="BC24" s="368">
        <f xml:space="preserve"> Equity!BC$63</f>
        <v>-3392.7344752881008</v>
      </c>
      <c r="BD24" s="368">
        <f xml:space="preserve"> Equity!BD$63</f>
        <v>-1408.1438378547855</v>
      </c>
      <c r="BE24" s="368">
        <f xml:space="preserve"> Equity!BE$63</f>
        <v>-1767.5207382834178</v>
      </c>
      <c r="BF24" s="368">
        <f xml:space="preserve"> Equity!BF$63</f>
        <v>-3533.8689630145177</v>
      </c>
      <c r="BG24" s="368">
        <f xml:space="preserve"> Equity!BG$63</f>
        <v>-3339.6228958296629</v>
      </c>
      <c r="BH24" s="368">
        <f xml:space="preserve"> Equity!BH$63</f>
        <v>-1351.8115914107027</v>
      </c>
      <c r="BI24" s="368">
        <f xml:space="preserve"> Equity!BI$63</f>
        <v>-1738.5209549849819</v>
      </c>
      <c r="BJ24" s="368">
        <f xml:space="preserve"> Equity!BJ$63</f>
        <v>-3482.5887468084061</v>
      </c>
      <c r="BK24" s="368">
        <f xml:space="preserve"> Equity!BK$63</f>
        <v>-3290.276842867032</v>
      </c>
      <c r="BL24" s="368">
        <f xml:space="preserve"> Equity!BL$63</f>
        <v>-1313.3498192866155</v>
      </c>
      <c r="BM24" s="368">
        <f xml:space="preserve"> Equity!BM$63</f>
        <v>-1698.5010651160228</v>
      </c>
      <c r="BN24" s="368">
        <f xml:space="preserve"> Equity!BN$63</f>
        <v>-3434.4997216980087</v>
      </c>
      <c r="BO24" s="368">
        <f xml:space="preserve"> Equity!BO$63</f>
        <v>-3243.9476256645717</v>
      </c>
      <c r="BP24" s="368">
        <f xml:space="preserve"> Equity!BP$63</f>
        <v>-1277.6961186631779</v>
      </c>
      <c r="BQ24" s="368">
        <f xml:space="preserve"> Equity!BQ$63</f>
        <v>-1661.1356374165398</v>
      </c>
      <c r="BR24" s="368">
        <f xml:space="preserve"> Equity!BR$63</f>
        <v>-3388.9585181053608</v>
      </c>
      <c r="BS24" s="368">
        <f xml:space="preserve"> Equity!BS$63</f>
        <v>-3200.0236685002988</v>
      </c>
      <c r="BT24" s="368">
        <f xml:space="preserve"> Equity!BT$63</f>
        <v>-1258.0482565893556</v>
      </c>
      <c r="BU24" s="368">
        <f xml:space="preserve"> Equity!BU$63</f>
        <v>-1612.0930430283136</v>
      </c>
      <c r="BV24" s="368">
        <f xml:space="preserve"> Equity!BV$63</f>
        <v>-3345.4392915473518</v>
      </c>
      <c r="BW24" s="368">
        <f xml:space="preserve"> Equity!BW$63</f>
        <v>-2041.2906020076248</v>
      </c>
      <c r="BX24" s="368">
        <f xml:space="preserve"> Equity!BX$63</f>
        <v>-400.06511888443453</v>
      </c>
      <c r="BY24" s="368">
        <f xml:space="preserve"> Equity!BY$63</f>
        <v>-2373.5325987030251</v>
      </c>
      <c r="BZ24" s="368">
        <f xml:space="preserve"> Equity!BZ$63</f>
        <v>-2715.8314398855446</v>
      </c>
      <c r="CA24" s="368">
        <f xml:space="preserve"> Equity!CA$63</f>
        <v>-376.78935847165627</v>
      </c>
      <c r="CB24" s="368">
        <f xml:space="preserve"> Equity!CB$63</f>
        <v>-376.78935847165735</v>
      </c>
      <c r="CC24" s="368">
        <f xml:space="preserve"> Equity!CC$63</f>
        <v>-2340.0059599423844</v>
      </c>
      <c r="CD24" s="368">
        <f xml:space="preserve"> Equity!CD$63</f>
        <v>-2680.6018218155396</v>
      </c>
      <c r="CE24" s="368">
        <f xml:space="preserve"> Equity!CE$63</f>
        <v>-353.19676568231569</v>
      </c>
      <c r="CF24" s="368">
        <f xml:space="preserve"> Equity!CF$63</f>
        <v>-353.19676568231637</v>
      </c>
      <c r="CG24" s="368">
        <f xml:space="preserve"> Equity!CG$63</f>
        <v>-2306.2026723954568</v>
      </c>
      <c r="CH24" s="368">
        <f xml:space="preserve"> Equity!CH$63</f>
        <v>-2645.1040274931224</v>
      </c>
      <c r="CI24" s="368">
        <f xml:space="preserve"> Equity!CI$63</f>
        <v>-329.2781009924019</v>
      </c>
      <c r="CJ24" s="368">
        <f xml:space="preserve"> Equity!CJ$63</f>
        <v>-329.27810099240264</v>
      </c>
      <c r="CK24" s="368">
        <f xml:space="preserve"> Equity!CK$63</f>
        <v>-2272.1130262247566</v>
      </c>
      <c r="CL24" s="368">
        <f xml:space="preserve"> Equity!CL$63</f>
        <v>-2609.3283049289016</v>
      </c>
      <c r="CM24" s="368">
        <f xml:space="preserve"> Equity!CM$63</f>
        <v>-305.02390045057302</v>
      </c>
      <c r="CN24" s="368">
        <f xml:space="preserve"> Equity!CN$63</f>
        <v>-305.02390045057416</v>
      </c>
      <c r="CO24" s="368">
        <f xml:space="preserve"> Equity!CO$63</f>
        <v>-2237.7270827454636</v>
      </c>
      <c r="CP24" s="368">
        <f xml:space="preserve"> Equity!CP$63</f>
        <v>-2573.2646734958571</v>
      </c>
      <c r="CQ24" s="368">
        <f xml:space="preserve"> Equity!CQ$63</f>
        <v>-280.42447003483335</v>
      </c>
      <c r="CR24" s="368">
        <f xml:space="preserve"> Equity!CR$63</f>
        <v>-280.42447003483443</v>
      </c>
      <c r="CS24" s="368">
        <f xml:space="preserve"> Equity!CS$63</f>
        <v>-2203.0346686350849</v>
      </c>
      <c r="CT24" s="368">
        <f xml:space="preserve"> Equity!CT$63</f>
        <v>-2536.9029181379624</v>
      </c>
      <c r="CU24" s="368">
        <f xml:space="preserve"> Equity!CU$63</f>
        <v>-255.46987986828714</v>
      </c>
      <c r="CV24" s="368">
        <f xml:space="preserve"> Equity!CV$63</f>
        <v>-255.46987986828859</v>
      </c>
      <c r="CW24" s="368">
        <f xml:space="preserve"> Equity!CW$63</f>
        <v>-2168.0253699987061</v>
      </c>
      <c r="CX24" s="368">
        <f xml:space="preserve"> Equity!CX$63</f>
        <v>-2500.2325834344074</v>
      </c>
      <c r="CY24" s="368">
        <f xml:space="preserve"> Equity!CY$63</f>
        <v>-230.14995829045014</v>
      </c>
      <c r="CZ24" s="368">
        <f xml:space="preserve"> Equity!CZ$63</f>
        <v>-230.14995829045125</v>
      </c>
      <c r="DA24" s="368">
        <f xml:space="preserve"> Equity!DA$63</f>
        <v>-2132.6885262862311</v>
      </c>
      <c r="DB24" s="368">
        <f xml:space="preserve"> Equity!DB$63</f>
        <v>-2463.2429675157832</v>
      </c>
      <c r="DC24" s="368">
        <f xml:space="preserve"> Equity!DC$63</f>
        <v>-204.45428578050337</v>
      </c>
      <c r="DD24" s="368">
        <f xml:space="preserve"> Equity!DD$63</f>
        <v>-204.45428578050445</v>
      </c>
      <c r="DE24" s="368">
        <f xml:space="preserve"> Equity!DE$63</f>
        <v>-2097.013224057871</v>
      </c>
      <c r="DF24" s="368">
        <f xml:space="preserve"> Equity!DF$63</f>
        <v>-2425.9231158285702</v>
      </c>
      <c r="DG24" s="368">
        <f xml:space="preserve"> Equity!DG$63</f>
        <v>-178.3721887287889</v>
      </c>
      <c r="DH24" s="368">
        <f xml:space="preserve"> Equity!DH$63</f>
        <v>0</v>
      </c>
      <c r="DI24" s="368">
        <f xml:space="preserve"> Equity!DI$63</f>
        <v>-178.37218872876588</v>
      </c>
      <c r="DJ24" s="368">
        <f xml:space="preserve"> Equity!DJ$63</f>
        <v>-3.1702789419796319E-13</v>
      </c>
      <c r="DK24" s="368">
        <f xml:space="preserve"> Equity!DK$63</f>
        <v>-3.1708813912700863E-13</v>
      </c>
      <c r="DL24" s="368">
        <f xml:space="preserve"> Equity!DL$63</f>
        <v>-3.1023224437376483E-13</v>
      </c>
      <c r="DM24" s="368">
        <f xml:space="preserve"> Equity!DM$63</f>
        <v>-3.1374879108625463E-13</v>
      </c>
      <c r="DN24" s="368">
        <f xml:space="preserve"> Equity!DN$63</f>
        <v>-3.172367432853207E-13</v>
      </c>
      <c r="DO24" s="368">
        <f xml:space="preserve"> Equity!DO$63</f>
        <v>-3.1727590248920032E-13</v>
      </c>
      <c r="DP24" s="368">
        <f xml:space="preserve"> Equity!DP$63</f>
        <v>-3.1389975265483371E-13</v>
      </c>
      <c r="DQ24" s="368">
        <f xml:space="preserve"> Equity!DQ$63</f>
        <v>-3.1394444522447884E-13</v>
      </c>
      <c r="DR24" s="368">
        <f xml:space="preserve"> Equity!DR$63</f>
        <v>-3.174676821799949E-13</v>
      </c>
      <c r="DS24" s="368">
        <f xml:space="preserve"> Equity!DS$63</f>
        <v>-3.175108577124774E-13</v>
      </c>
      <c r="DT24" s="368">
        <f xml:space="preserve"> Equity!DT$63</f>
        <v>-3.1067818781593812E-13</v>
      </c>
      <c r="DU24" s="368">
        <f xml:space="preserve"> Equity!DU$63</f>
        <v>-3.1418578510056249E-13</v>
      </c>
      <c r="DV24" s="368">
        <f xml:space="preserve"> Equity!DV$63</f>
        <v>-3.1767954351380465E-13</v>
      </c>
      <c r="DW24" s="368">
        <f xml:space="preserve"> Equity!DW$63</f>
        <v>-3.1773878436069935E-13</v>
      </c>
      <c r="DX24" s="368">
        <f xml:space="preserve"> Equity!DX$63</f>
        <v>-3.1089428375707942E-13</v>
      </c>
      <c r="DY24" s="368">
        <f xml:space="preserve"> Equity!DY$63</f>
        <v>-3.1438441874342976E-13</v>
      </c>
      <c r="DZ24" s="368">
        <f xml:space="preserve"> Equity!DZ$63</f>
        <v>-3.1788136402610692E-13</v>
      </c>
      <c r="EA24" s="368">
        <f xml:space="preserve"> Equity!EA$63</f>
        <v>-3.179476334480568E-13</v>
      </c>
      <c r="EB24" s="368">
        <f xml:space="preserve"> Equity!EB$63</f>
        <v>-3.1107305403565987E-13</v>
      </c>
      <c r="EC24" s="368">
        <f xml:space="preserve"> Equity!EC$63</f>
        <v>-3.1457411387236796E-13</v>
      </c>
      <c r="ED24" s="368">
        <f xml:space="preserve"> Equity!ED$63</f>
        <v>-3.1810427026357504E-13</v>
      </c>
      <c r="EE24" s="368">
        <f xml:space="preserve"> Equity!EE$63</f>
        <v>-3.1815748661756524E-13</v>
      </c>
      <c r="EF24" s="368">
        <f xml:space="preserve"> Equity!EF$63</f>
        <v>-3.1475189098273408E-13</v>
      </c>
      <c r="EG24" s="368">
        <f xml:space="preserve"> Equity!EG$63</f>
        <v>-3.1481942642130893E-13</v>
      </c>
      <c r="EH24" s="368">
        <f xml:space="preserve"> Equity!EH$63</f>
        <v>-3.183221560902894E-13</v>
      </c>
      <c r="EI24" s="368">
        <f xml:space="preserve"> Equity!EI$63</f>
        <v>-3.183844091836363E-13</v>
      </c>
      <c r="EJ24" s="368">
        <f xml:space="preserve"> Equity!EJ$63</f>
        <v>-3.1150622817222033E-13</v>
      </c>
      <c r="EK24" s="368">
        <f xml:space="preserve"> Equity!EK$63</f>
        <v>-3.1503792342846281E-13</v>
      </c>
      <c r="EL24" s="368">
        <f xml:space="preserve"> Equity!EL$63</f>
        <v>-3.1856514397077266E-13</v>
      </c>
      <c r="EM24" s="368">
        <f xml:space="preserve"> Equity!EM$63</f>
        <v>-3.186032990925015E-13</v>
      </c>
      <c r="EN24" s="368">
        <f xml:space="preserve"> Equity!EN$63</f>
        <v>-3.1171446607913821E-13</v>
      </c>
      <c r="EO24" s="368">
        <f xml:space="preserve"> Equity!EO$63</f>
        <v>-3.1522265271632932E-13</v>
      </c>
      <c r="EP24" s="368">
        <f xml:space="preserve"> Equity!EP$63</f>
        <v>-3.1873282568994912E-13</v>
      </c>
      <c r="EQ24" s="368">
        <f xml:space="preserve"> Equity!EQ$63</f>
        <v>-3.1879206653684382E-13</v>
      </c>
      <c r="ER24" s="368">
        <f xml:space="preserve"> Equity!ER$63</f>
        <v>-3.1191582820611077E-13</v>
      </c>
      <c r="ES24" s="368">
        <f xml:space="preserve"> Equity!ES$63</f>
        <v>-3.1545108140562663E-13</v>
      </c>
      <c r="ET24" s="368">
        <f xml:space="preserve"> Equity!ET$63</f>
        <v>-3.1898585439194001E-13</v>
      </c>
      <c r="EU24" s="368">
        <f xml:space="preserve"> Equity!EU$63</f>
        <v>-3.1905011564958843E-13</v>
      </c>
      <c r="EV24" s="368">
        <f xml:space="preserve"> Equity!EV$63</f>
        <v>-3.1561694049742074E-13</v>
      </c>
      <c r="EW24" s="368">
        <f xml:space="preserve"> Equity!EW$63</f>
        <v>-3.1565666722599412E-13</v>
      </c>
      <c r="EX24" s="368">
        <f xml:space="preserve"> Equity!EX$63</f>
        <v>-3.1918867898639291E-13</v>
      </c>
      <c r="EY24" s="368">
        <f xml:space="preserve"> Equity!EY$63</f>
        <v>-3.1924992799758918E-13</v>
      </c>
      <c r="EZ24" s="368">
        <f xml:space="preserve"> Equity!EZ$63</f>
        <v>-3.1236078939400616E-13</v>
      </c>
      <c r="FA24" s="368">
        <f xml:space="preserve"> Equity!FA$63</f>
        <v>-3.1587814373779116E-13</v>
      </c>
      <c r="FB24" s="368">
        <f xml:space="preserve"> Equity!FB$63</f>
        <v>-3.1941560155246402E-13</v>
      </c>
      <c r="FC24" s="368">
        <f xml:space="preserve"> Equity!FC$63</f>
        <v>-3.1946078524924815E-13</v>
      </c>
      <c r="FD24" s="368">
        <f xml:space="preserve"> Equity!FD$63</f>
        <v>-3.1257884984370321E-13</v>
      </c>
      <c r="FE24" s="368">
        <f xml:space="preserve"> Equity!FE$63</f>
        <v>-3.1610855876351711E-13</v>
      </c>
      <c r="FF24" s="368">
        <f xml:space="preserve"> Equity!FF$63</f>
        <v>-3.1965055677574131E-13</v>
      </c>
      <c r="FG24" s="368">
        <f xml:space="preserve"> Equity!FG$63</f>
        <v>-3.1970678537618366E-13</v>
      </c>
      <c r="FH24" s="368">
        <f xml:space="preserve"> Equity!FH$63</f>
        <v>-3.1280083931051198E-13</v>
      </c>
      <c r="FI24" s="368">
        <f xml:space="preserve"> Equity!FI$63</f>
        <v>-3.1631911042495635E-13</v>
      </c>
      <c r="FJ24" s="368">
        <f xml:space="preserve"> Equity!FJ$63</f>
        <v>-3.1987045076675714E-13</v>
      </c>
      <c r="FK24" s="368">
        <f xml:space="preserve"> Equity!FK$63</f>
        <v>-3.1991362629923969E-13</v>
      </c>
      <c r="FL24" s="368">
        <f xml:space="preserve"> Equity!FL$63</f>
        <v>-3.165008602081798E-13</v>
      </c>
      <c r="FM24" s="368">
        <f xml:space="preserve"> Equity!FM$63</f>
        <v>-3.1654853228246798E-13</v>
      </c>
      <c r="FN24" s="368">
        <f xml:space="preserve"> Equity!FN$63</f>
        <v>-3.2009837741497908E-13</v>
      </c>
      <c r="FO24" s="368">
        <f xml:space="preserve"> Equity!FO$63</f>
        <v>-3.201626386726275E-13</v>
      </c>
      <c r="FP24" s="368">
        <f xml:space="preserve"> Equity!FP$63</f>
        <v>-3.1327526812674485E-13</v>
      </c>
      <c r="FQ24" s="368">
        <f xml:space="preserve"> Equity!FQ$63</f>
        <v>-3.1681569453212431E-13</v>
      </c>
      <c r="FR24" s="368">
        <f xml:space="preserve"> Equity!FR$63</f>
        <v>-3.2035241019912066E-13</v>
      </c>
      <c r="FS24" s="368">
        <f xml:space="preserve"> Equity!FS$63</f>
        <v>-3.2041165104601536E-13</v>
      </c>
      <c r="FT24" s="368">
        <f xml:space="preserve"> Equity!FT$63</f>
        <v>-3.1351690267911188E-13</v>
      </c>
      <c r="FU24" s="368">
        <f xml:space="preserve"> Equity!FU$63</f>
        <v>-3.17051075398922E-13</v>
      </c>
      <c r="FV24" s="368">
        <f xml:space="preserve"> Equity!FV$63</f>
        <v>-3.2058636134024706E-13</v>
      </c>
      <c r="FW24" s="368">
        <f xml:space="preserve"> Equity!FW$63</f>
        <v>-3.2062552054412663E-13</v>
      </c>
      <c r="FX24" s="368">
        <f xml:space="preserve"> Equity!FX$63</f>
        <v>-3.1371433578897268E-13</v>
      </c>
      <c r="FY24" s="368">
        <f xml:space="preserve"> Equity!FY$63</f>
        <v>-3.1726460656500419E-13</v>
      </c>
      <c r="FZ24" s="368">
        <f xml:space="preserve"> Equity!FZ$63</f>
        <v>-3.2079219818115226E-13</v>
      </c>
      <c r="GA24" s="368">
        <f xml:space="preserve"> Equity!GA$63</f>
        <v>-3.208614798495546E-13</v>
      </c>
      <c r="GB24" s="368">
        <f xml:space="preserve"> Equity!GB$63</f>
        <v>-3.1741159546072595E-13</v>
      </c>
      <c r="GC24" s="368">
        <f xml:space="preserve"> Equity!GC$63</f>
        <v>-3.1748608307680122E-13</v>
      </c>
      <c r="GD24" s="368">
        <f xml:space="preserve"> Equity!GD$63</f>
        <v>-3.2104221463669096E-13</v>
      </c>
      <c r="GE24" s="368">
        <f xml:space="preserve"> Equity!GE$63</f>
        <v>-3.2109342282637953E-13</v>
      </c>
      <c r="GF24" s="368">
        <f xml:space="preserve"> Equity!GF$63</f>
        <v>-3.1416519050253558E-13</v>
      </c>
      <c r="GG24" s="368">
        <f xml:space="preserve"> Equity!GG$63</f>
        <v>-3.1769564157002609E-13</v>
      </c>
      <c r="GH24" s="368">
        <f xml:space="preserve"> Equity!GH$63</f>
        <v>-3.2126110454555605E-13</v>
      </c>
      <c r="GI24" s="368">
        <f xml:space="preserve"> Equity!GI$63</f>
        <v>-3.2133540662471206E-13</v>
      </c>
      <c r="GJ24" s="368">
        <f xml:space="preserve"> Equity!GJ$63</f>
        <v>-3.1441173632629217E-13</v>
      </c>
    </row>
    <row r="25" spans="1:441" outlineLevel="1" x14ac:dyDescent="0.35">
      <c r="A25" s="277"/>
      <c r="D25" s="281"/>
      <c r="E25" s="308" t="s">
        <v>54</v>
      </c>
      <c r="F25" s="308"/>
      <c r="G25" s="308" t="str">
        <f>SMU</f>
        <v>$ 000s</v>
      </c>
      <c r="H25" s="308">
        <f xml:space="preserve"> SUM(J25:GJ25)</f>
        <v>3.4418690120219253E-11</v>
      </c>
      <c r="I25" s="308"/>
      <c r="J25" s="308">
        <f xml:space="preserve"> J22 + J24</f>
        <v>0</v>
      </c>
      <c r="K25" s="308">
        <f t="shared" ref="K25:BV25" si="22" xml:space="preserve"> K22 + K24</f>
        <v>0</v>
      </c>
      <c r="L25" s="308">
        <f t="shared" si="22"/>
        <v>0</v>
      </c>
      <c r="M25" s="308">
        <f t="shared" si="22"/>
        <v>2035.415098352313</v>
      </c>
      <c r="N25" s="308">
        <f t="shared" si="22"/>
        <v>781.44298862995629</v>
      </c>
      <c r="O25" s="308">
        <f t="shared" si="22"/>
        <v>-1786.1041581133427</v>
      </c>
      <c r="P25" s="308">
        <f t="shared" si="22"/>
        <v>-72.356158021329151</v>
      </c>
      <c r="Q25" s="308">
        <f t="shared" si="22"/>
        <v>1950.8076847354819</v>
      </c>
      <c r="R25" s="308">
        <f t="shared" si="22"/>
        <v>-31.620804418099851</v>
      </c>
      <c r="S25" s="308">
        <f t="shared" si="22"/>
        <v>-1706.0750901620399</v>
      </c>
      <c r="T25" s="308">
        <f t="shared" si="22"/>
        <v>-27.309312945602688</v>
      </c>
      <c r="U25" s="308">
        <f t="shared" si="22"/>
        <v>2040.2346800438199</v>
      </c>
      <c r="V25" s="308">
        <f t="shared" si="22"/>
        <v>43.350815547598813</v>
      </c>
      <c r="W25" s="308">
        <f t="shared" si="22"/>
        <v>-1621.5817663626146</v>
      </c>
      <c r="X25" s="308">
        <f t="shared" si="22"/>
        <v>14.672624027534766</v>
      </c>
      <c r="Y25" s="308">
        <f t="shared" si="22"/>
        <v>2132.511426469961</v>
      </c>
      <c r="Z25" s="308">
        <f t="shared" si="22"/>
        <v>124.61305581093029</v>
      </c>
      <c r="AA25" s="308">
        <f t="shared" si="22"/>
        <v>-1532.6599261526569</v>
      </c>
      <c r="AB25" s="308">
        <f t="shared" si="22"/>
        <v>75.329266078044924</v>
      </c>
      <c r="AC25" s="308">
        <f t="shared" si="22"/>
        <v>2176.1819335806313</v>
      </c>
      <c r="AD25" s="308">
        <f t="shared" si="22"/>
        <v>264.79686703205107</v>
      </c>
      <c r="AE25" s="308">
        <f t="shared" si="22"/>
        <v>-1438.850037340366</v>
      </c>
      <c r="AF25" s="308">
        <f t="shared" si="22"/>
        <v>133.40749063080594</v>
      </c>
      <c r="AG25" s="308">
        <f t="shared" si="22"/>
        <v>2225.0679931482018</v>
      </c>
      <c r="AH25" s="308">
        <f t="shared" si="22"/>
        <v>410.2379514794261</v>
      </c>
      <c r="AI25" s="308">
        <f t="shared" si="22"/>
        <v>-1339.765982830889</v>
      </c>
      <c r="AJ25" s="308">
        <f t="shared" si="22"/>
        <v>196.54279997634723</v>
      </c>
      <c r="AK25" s="308">
        <f t="shared" si="22"/>
        <v>2279.1232970716069</v>
      </c>
      <c r="AL25" s="308">
        <f t="shared" si="22"/>
        <v>561.78424291664396</v>
      </c>
      <c r="AM25" s="308">
        <f t="shared" si="22"/>
        <v>-1235.12569474822</v>
      </c>
      <c r="AN25" s="308">
        <f t="shared" si="22"/>
        <v>261.21785947918886</v>
      </c>
      <c r="AO25" s="308">
        <f t="shared" si="22"/>
        <v>2338.8966630054747</v>
      </c>
      <c r="AP25" s="308">
        <f t="shared" si="22"/>
        <v>719.21279610869897</v>
      </c>
      <c r="AQ25" s="308">
        <f t="shared" si="22"/>
        <v>-1097.0317590881014</v>
      </c>
      <c r="AR25" s="308">
        <f t="shared" si="22"/>
        <v>338.89721127931824</v>
      </c>
      <c r="AS25" s="308">
        <f t="shared" si="22"/>
        <v>2401.9433563075117</v>
      </c>
      <c r="AT25" s="308">
        <f t="shared" si="22"/>
        <v>2288.2012142550448</v>
      </c>
      <c r="AU25" s="308">
        <f t="shared" si="22"/>
        <v>-885.17603197655671</v>
      </c>
      <c r="AV25" s="308">
        <f t="shared" si="22"/>
        <v>418.96418650272318</v>
      </c>
      <c r="AW25" s="308">
        <f t="shared" si="22"/>
        <v>2472.1502784591471</v>
      </c>
      <c r="AX25" s="308">
        <f t="shared" si="22"/>
        <v>2625.498490764372</v>
      </c>
      <c r="AY25" s="308">
        <f t="shared" si="22"/>
        <v>-707.31189867195985</v>
      </c>
      <c r="AZ25" s="308">
        <f t="shared" si="22"/>
        <v>505.49350481323893</v>
      </c>
      <c r="BA25" s="308">
        <f t="shared" si="22"/>
        <v>1573.6248877420146</v>
      </c>
      <c r="BB25" s="308">
        <f t="shared" si="22"/>
        <v>-667.03193555367579</v>
      </c>
      <c r="BC25" s="308">
        <f t="shared" si="22"/>
        <v>-2880.7346839748288</v>
      </c>
      <c r="BD25" s="308">
        <f t="shared" si="22"/>
        <v>-896.14404654151247</v>
      </c>
      <c r="BE25" s="308">
        <f t="shared" si="22"/>
        <v>769.81984783000735</v>
      </c>
      <c r="BF25" s="308">
        <f t="shared" si="22"/>
        <v>-645.58606103440798</v>
      </c>
      <c r="BG25" s="308">
        <f t="shared" si="22"/>
        <v>-2849.4458189385587</v>
      </c>
      <c r="BH25" s="308">
        <f t="shared" si="22"/>
        <v>-861.63451451959759</v>
      </c>
      <c r="BI25" s="308">
        <f t="shared" si="22"/>
        <v>766.53821053717911</v>
      </c>
      <c r="BJ25" s="308">
        <f t="shared" si="22"/>
        <v>-628.33324709053977</v>
      </c>
      <c r="BK25" s="308">
        <f t="shared" si="22"/>
        <v>-2822.196293486485</v>
      </c>
      <c r="BL25" s="308">
        <f t="shared" si="22"/>
        <v>-845.26926990606762</v>
      </c>
      <c r="BM25" s="308">
        <f t="shared" si="22"/>
        <v>774.04534049533459</v>
      </c>
      <c r="BN25" s="308">
        <f t="shared" si="22"/>
        <v>-614.49427708595022</v>
      </c>
      <c r="BO25" s="308">
        <f t="shared" si="22"/>
        <v>-2798.2456142239744</v>
      </c>
      <c r="BP25" s="308">
        <f t="shared" si="22"/>
        <v>-831.99410722258006</v>
      </c>
      <c r="BQ25" s="308">
        <f t="shared" si="22"/>
        <v>778.6580213213133</v>
      </c>
      <c r="BR25" s="308">
        <f t="shared" si="22"/>
        <v>-603.43447230213269</v>
      </c>
      <c r="BS25" s="308">
        <f t="shared" si="22"/>
        <v>-2776.990600977133</v>
      </c>
      <c r="BT25" s="308">
        <f t="shared" si="22"/>
        <v>-835.01518906618855</v>
      </c>
      <c r="BU25" s="308">
        <f t="shared" si="22"/>
        <v>794.69903228864473</v>
      </c>
      <c r="BV25" s="308">
        <f t="shared" si="22"/>
        <v>-594.63688084196019</v>
      </c>
      <c r="BW25" s="308">
        <f t="shared" ref="BW25:EH25" si="23" xml:space="preserve"> BW22 + BW24</f>
        <v>-1641.2254831231912</v>
      </c>
      <c r="BX25" s="308">
        <f t="shared" si="23"/>
        <v>0</v>
      </c>
      <c r="BY25" s="308">
        <f t="shared" si="23"/>
        <v>0</v>
      </c>
      <c r="BZ25" s="308">
        <f t="shared" si="23"/>
        <v>0</v>
      </c>
      <c r="CA25" s="308">
        <f t="shared" si="23"/>
        <v>0</v>
      </c>
      <c r="CB25" s="308">
        <f t="shared" si="23"/>
        <v>0</v>
      </c>
      <c r="CC25" s="308">
        <f t="shared" si="23"/>
        <v>0</v>
      </c>
      <c r="CD25" s="308">
        <f t="shared" si="23"/>
        <v>0</v>
      </c>
      <c r="CE25" s="308">
        <f t="shared" si="23"/>
        <v>0</v>
      </c>
      <c r="CF25" s="308">
        <f t="shared" si="23"/>
        <v>0</v>
      </c>
      <c r="CG25" s="308">
        <f t="shared" si="23"/>
        <v>0</v>
      </c>
      <c r="CH25" s="308">
        <f t="shared" si="23"/>
        <v>0</v>
      </c>
      <c r="CI25" s="308">
        <f t="shared" si="23"/>
        <v>0</v>
      </c>
      <c r="CJ25" s="308">
        <f t="shared" si="23"/>
        <v>0</v>
      </c>
      <c r="CK25" s="308">
        <f t="shared" si="23"/>
        <v>0</v>
      </c>
      <c r="CL25" s="308">
        <f t="shared" si="23"/>
        <v>0</v>
      </c>
      <c r="CM25" s="308">
        <f t="shared" si="23"/>
        <v>0</v>
      </c>
      <c r="CN25" s="308">
        <f t="shared" si="23"/>
        <v>0</v>
      </c>
      <c r="CO25" s="308">
        <f t="shared" si="23"/>
        <v>0</v>
      </c>
      <c r="CP25" s="308">
        <f t="shared" si="23"/>
        <v>0</v>
      </c>
      <c r="CQ25" s="308">
        <f t="shared" si="23"/>
        <v>0</v>
      </c>
      <c r="CR25" s="308">
        <f t="shared" si="23"/>
        <v>0</v>
      </c>
      <c r="CS25" s="308">
        <f t="shared" si="23"/>
        <v>0</v>
      </c>
      <c r="CT25" s="308">
        <f t="shared" si="23"/>
        <v>0</v>
      </c>
      <c r="CU25" s="308">
        <f t="shared" si="23"/>
        <v>0</v>
      </c>
      <c r="CV25" s="308">
        <f t="shared" si="23"/>
        <v>0</v>
      </c>
      <c r="CW25" s="308">
        <f t="shared" si="23"/>
        <v>0</v>
      </c>
      <c r="CX25" s="308">
        <f t="shared" si="23"/>
        <v>0</v>
      </c>
      <c r="CY25" s="308">
        <f t="shared" si="23"/>
        <v>0</v>
      </c>
      <c r="CZ25" s="308">
        <f t="shared" si="23"/>
        <v>0</v>
      </c>
      <c r="DA25" s="308">
        <f t="shared" si="23"/>
        <v>0</v>
      </c>
      <c r="DB25" s="308">
        <f t="shared" si="23"/>
        <v>0</v>
      </c>
      <c r="DC25" s="308">
        <f t="shared" si="23"/>
        <v>0</v>
      </c>
      <c r="DD25" s="308">
        <f t="shared" si="23"/>
        <v>0</v>
      </c>
      <c r="DE25" s="308">
        <f t="shared" si="23"/>
        <v>0</v>
      </c>
      <c r="DF25" s="308">
        <f t="shared" si="23"/>
        <v>0</v>
      </c>
      <c r="DG25" s="308">
        <f t="shared" si="23"/>
        <v>0</v>
      </c>
      <c r="DH25" s="308">
        <f t="shared" si="23"/>
        <v>178.37218872878998</v>
      </c>
      <c r="DI25" s="308">
        <f t="shared" si="23"/>
        <v>-178.37218872876556</v>
      </c>
      <c r="DJ25" s="308">
        <f t="shared" si="23"/>
        <v>0</v>
      </c>
      <c r="DK25" s="308">
        <f t="shared" si="23"/>
        <v>0</v>
      </c>
      <c r="DL25" s="308">
        <f t="shared" si="23"/>
        <v>0</v>
      </c>
      <c r="DM25" s="308">
        <f t="shared" si="23"/>
        <v>0</v>
      </c>
      <c r="DN25" s="308">
        <f t="shared" si="23"/>
        <v>0</v>
      </c>
      <c r="DO25" s="308">
        <f t="shared" si="23"/>
        <v>0</v>
      </c>
      <c r="DP25" s="308">
        <f t="shared" si="23"/>
        <v>0</v>
      </c>
      <c r="DQ25" s="308">
        <f t="shared" si="23"/>
        <v>0</v>
      </c>
      <c r="DR25" s="308">
        <f t="shared" si="23"/>
        <v>0</v>
      </c>
      <c r="DS25" s="308">
        <f t="shared" si="23"/>
        <v>0</v>
      </c>
      <c r="DT25" s="308">
        <f t="shared" si="23"/>
        <v>0</v>
      </c>
      <c r="DU25" s="308">
        <f t="shared" si="23"/>
        <v>0</v>
      </c>
      <c r="DV25" s="308">
        <f t="shared" si="23"/>
        <v>0</v>
      </c>
      <c r="DW25" s="308">
        <f t="shared" si="23"/>
        <v>0</v>
      </c>
      <c r="DX25" s="308">
        <f t="shared" si="23"/>
        <v>0</v>
      </c>
      <c r="DY25" s="308">
        <f t="shared" si="23"/>
        <v>0</v>
      </c>
      <c r="DZ25" s="308">
        <f t="shared" si="23"/>
        <v>0</v>
      </c>
      <c r="EA25" s="308">
        <f t="shared" si="23"/>
        <v>0</v>
      </c>
      <c r="EB25" s="308">
        <f t="shared" si="23"/>
        <v>0</v>
      </c>
      <c r="EC25" s="308">
        <f t="shared" si="23"/>
        <v>0</v>
      </c>
      <c r="ED25" s="308">
        <f t="shared" si="23"/>
        <v>0</v>
      </c>
      <c r="EE25" s="308">
        <f t="shared" si="23"/>
        <v>0</v>
      </c>
      <c r="EF25" s="308">
        <f t="shared" si="23"/>
        <v>0</v>
      </c>
      <c r="EG25" s="308">
        <f t="shared" si="23"/>
        <v>0</v>
      </c>
      <c r="EH25" s="308">
        <f t="shared" si="23"/>
        <v>0</v>
      </c>
      <c r="EI25" s="308">
        <f t="shared" ref="EI25:GG25" si="24" xml:space="preserve"> EI22 + EI24</f>
        <v>0</v>
      </c>
      <c r="EJ25" s="308">
        <f t="shared" si="24"/>
        <v>0</v>
      </c>
      <c r="EK25" s="308">
        <f t="shared" si="24"/>
        <v>0</v>
      </c>
      <c r="EL25" s="308">
        <f t="shared" si="24"/>
        <v>0</v>
      </c>
      <c r="EM25" s="308">
        <f t="shared" si="24"/>
        <v>0</v>
      </c>
      <c r="EN25" s="308">
        <f t="shared" si="24"/>
        <v>0</v>
      </c>
      <c r="EO25" s="308">
        <f t="shared" si="24"/>
        <v>0</v>
      </c>
      <c r="EP25" s="308">
        <f t="shared" si="24"/>
        <v>0</v>
      </c>
      <c r="EQ25" s="308">
        <f t="shared" si="24"/>
        <v>0</v>
      </c>
      <c r="ER25" s="308">
        <f t="shared" si="24"/>
        <v>0</v>
      </c>
      <c r="ES25" s="308">
        <f t="shared" si="24"/>
        <v>0</v>
      </c>
      <c r="ET25" s="308">
        <f t="shared" si="24"/>
        <v>0</v>
      </c>
      <c r="EU25" s="308">
        <f t="shared" si="24"/>
        <v>0</v>
      </c>
      <c r="EV25" s="308">
        <f t="shared" si="24"/>
        <v>0</v>
      </c>
      <c r="EW25" s="308">
        <f t="shared" si="24"/>
        <v>0</v>
      </c>
      <c r="EX25" s="308">
        <f t="shared" si="24"/>
        <v>0</v>
      </c>
      <c r="EY25" s="308">
        <f t="shared" si="24"/>
        <v>0</v>
      </c>
      <c r="EZ25" s="308">
        <f t="shared" si="24"/>
        <v>0</v>
      </c>
      <c r="FA25" s="308">
        <f t="shared" si="24"/>
        <v>0</v>
      </c>
      <c r="FB25" s="308">
        <f t="shared" si="24"/>
        <v>0</v>
      </c>
      <c r="FC25" s="308">
        <f t="shared" si="24"/>
        <v>0</v>
      </c>
      <c r="FD25" s="308">
        <f t="shared" si="24"/>
        <v>0</v>
      </c>
      <c r="FE25" s="308">
        <f t="shared" si="24"/>
        <v>0</v>
      </c>
      <c r="FF25" s="308">
        <f t="shared" si="24"/>
        <v>0</v>
      </c>
      <c r="FG25" s="308">
        <f t="shared" si="24"/>
        <v>0</v>
      </c>
      <c r="FH25" s="308">
        <f t="shared" si="24"/>
        <v>0</v>
      </c>
      <c r="FI25" s="308">
        <f t="shared" si="24"/>
        <v>0</v>
      </c>
      <c r="FJ25" s="308">
        <f t="shared" si="24"/>
        <v>0</v>
      </c>
      <c r="FK25" s="308">
        <f t="shared" si="24"/>
        <v>0</v>
      </c>
      <c r="FL25" s="308">
        <f t="shared" si="24"/>
        <v>0</v>
      </c>
      <c r="FM25" s="308">
        <f t="shared" si="24"/>
        <v>0</v>
      </c>
      <c r="FN25" s="308">
        <f t="shared" si="24"/>
        <v>0</v>
      </c>
      <c r="FO25" s="308">
        <f t="shared" si="24"/>
        <v>0</v>
      </c>
      <c r="FP25" s="308">
        <f t="shared" si="24"/>
        <v>0</v>
      </c>
      <c r="FQ25" s="308">
        <f t="shared" si="24"/>
        <v>0</v>
      </c>
      <c r="FR25" s="308">
        <f t="shared" si="24"/>
        <v>0</v>
      </c>
      <c r="FS25" s="308">
        <f t="shared" si="24"/>
        <v>0</v>
      </c>
      <c r="FT25" s="308">
        <f t="shared" si="24"/>
        <v>0</v>
      </c>
      <c r="FU25" s="308">
        <f t="shared" si="24"/>
        <v>0</v>
      </c>
      <c r="FV25" s="308">
        <f t="shared" si="24"/>
        <v>0</v>
      </c>
      <c r="FW25" s="308">
        <f t="shared" si="24"/>
        <v>0</v>
      </c>
      <c r="FX25" s="308">
        <f t="shared" si="24"/>
        <v>0</v>
      </c>
      <c r="FY25" s="308">
        <f t="shared" si="24"/>
        <v>0</v>
      </c>
      <c r="FZ25" s="308">
        <f t="shared" si="24"/>
        <v>0</v>
      </c>
      <c r="GA25" s="308">
        <f t="shared" si="24"/>
        <v>0</v>
      </c>
      <c r="GB25" s="308">
        <f t="shared" si="24"/>
        <v>0</v>
      </c>
      <c r="GC25" s="308">
        <f t="shared" si="24"/>
        <v>0</v>
      </c>
      <c r="GD25" s="308">
        <f t="shared" si="24"/>
        <v>0</v>
      </c>
      <c r="GE25" s="308">
        <f t="shared" si="24"/>
        <v>0</v>
      </c>
      <c r="GF25" s="308">
        <f t="shared" si="24"/>
        <v>0</v>
      </c>
      <c r="GG25" s="308">
        <f t="shared" si="24"/>
        <v>0</v>
      </c>
      <c r="GH25" s="308">
        <f t="shared" ref="GH25:GJ25" si="25" xml:space="preserve"> GH22 + GH24</f>
        <v>0</v>
      </c>
      <c r="GI25" s="308">
        <f t="shared" si="25"/>
        <v>0</v>
      </c>
      <c r="GJ25" s="308">
        <f t="shared" si="25"/>
        <v>0</v>
      </c>
      <c r="GK25" s="316"/>
      <c r="GL25" s="316"/>
      <c r="GM25" s="316"/>
      <c r="GN25" s="316"/>
      <c r="GO25" s="316"/>
      <c r="GP25" s="316"/>
      <c r="GQ25" s="316"/>
      <c r="GR25" s="316"/>
      <c r="GS25" s="316"/>
      <c r="GT25" s="316"/>
      <c r="GU25" s="316"/>
      <c r="GV25" s="316"/>
      <c r="GW25" s="316"/>
      <c r="GX25" s="316"/>
      <c r="GY25" s="316"/>
      <c r="GZ25" s="316"/>
      <c r="HA25" s="316"/>
      <c r="HB25" s="316"/>
      <c r="HC25" s="316"/>
      <c r="HD25" s="316"/>
      <c r="HE25" s="316"/>
      <c r="HF25" s="316"/>
      <c r="HG25" s="316"/>
      <c r="HH25" s="316"/>
      <c r="HI25" s="316"/>
      <c r="HJ25" s="316"/>
      <c r="HK25" s="316"/>
      <c r="HL25" s="316"/>
      <c r="HM25" s="316"/>
      <c r="HN25" s="316"/>
      <c r="HO25" s="316"/>
      <c r="HP25" s="316"/>
      <c r="HQ25" s="316"/>
      <c r="HR25" s="316"/>
      <c r="HS25" s="316"/>
      <c r="HT25" s="316"/>
      <c r="HU25" s="316"/>
      <c r="HV25" s="316"/>
      <c r="HW25" s="316"/>
      <c r="HX25" s="316"/>
      <c r="HY25" s="316"/>
      <c r="HZ25" s="316"/>
      <c r="IA25" s="316"/>
      <c r="IB25" s="316"/>
      <c r="IC25" s="316"/>
      <c r="ID25" s="316"/>
      <c r="IE25" s="316"/>
      <c r="IF25" s="316"/>
      <c r="IG25" s="316"/>
      <c r="IH25" s="316"/>
      <c r="II25" s="316"/>
      <c r="IJ25" s="316"/>
      <c r="IK25" s="316"/>
      <c r="IL25" s="316"/>
      <c r="IM25" s="316"/>
      <c r="IN25" s="316"/>
      <c r="IO25" s="316"/>
      <c r="IP25" s="316"/>
      <c r="IQ25" s="316"/>
      <c r="IR25" s="316"/>
      <c r="IS25" s="316"/>
      <c r="IT25" s="316"/>
      <c r="IU25" s="316"/>
      <c r="IV25" s="316"/>
      <c r="IW25" s="316"/>
      <c r="IX25" s="316"/>
      <c r="IY25" s="316"/>
      <c r="IZ25" s="316"/>
      <c r="JA25" s="316"/>
      <c r="JB25" s="316"/>
      <c r="JC25" s="316"/>
      <c r="JD25" s="316"/>
      <c r="JE25" s="316"/>
      <c r="JF25" s="316"/>
      <c r="JG25" s="316"/>
      <c r="JH25" s="316"/>
      <c r="JI25" s="316"/>
      <c r="JJ25" s="316"/>
      <c r="JK25" s="316"/>
      <c r="JL25" s="316"/>
      <c r="JM25" s="316"/>
      <c r="JN25" s="316"/>
      <c r="JO25" s="316"/>
      <c r="JP25" s="316"/>
      <c r="JQ25" s="316"/>
      <c r="JR25" s="316"/>
      <c r="JS25" s="316"/>
      <c r="JT25" s="316"/>
      <c r="JU25" s="316"/>
      <c r="JV25" s="316"/>
      <c r="JW25" s="316"/>
      <c r="JX25" s="316"/>
      <c r="JY25" s="316"/>
      <c r="JZ25" s="316"/>
      <c r="KA25" s="316"/>
      <c r="KB25" s="316"/>
      <c r="KC25" s="316"/>
      <c r="KD25" s="316"/>
      <c r="KE25" s="316"/>
      <c r="KF25" s="316"/>
      <c r="KG25" s="316"/>
      <c r="KH25" s="316"/>
      <c r="KI25" s="316"/>
      <c r="KJ25" s="316"/>
      <c r="KK25" s="316"/>
      <c r="KL25" s="316"/>
      <c r="KM25" s="316"/>
      <c r="KN25" s="316"/>
      <c r="KO25" s="316"/>
      <c r="KP25" s="316"/>
      <c r="KQ25" s="316"/>
      <c r="KR25" s="316"/>
      <c r="KS25" s="316"/>
      <c r="KT25" s="316"/>
      <c r="KU25" s="316"/>
      <c r="KV25" s="316"/>
      <c r="KW25" s="316"/>
      <c r="KX25" s="316"/>
      <c r="KY25" s="316"/>
      <c r="KZ25" s="316"/>
      <c r="LA25" s="316"/>
      <c r="LB25" s="316"/>
      <c r="LC25" s="316"/>
      <c r="LD25" s="316"/>
      <c r="LE25" s="316"/>
      <c r="LF25" s="316"/>
      <c r="LG25" s="316"/>
      <c r="LH25" s="316"/>
      <c r="LI25" s="316"/>
      <c r="LJ25" s="316"/>
      <c r="LK25" s="316"/>
      <c r="LL25" s="316"/>
      <c r="LM25" s="316"/>
      <c r="LN25" s="316"/>
      <c r="LO25" s="316"/>
      <c r="LP25" s="316"/>
      <c r="LQ25" s="316"/>
      <c r="LR25" s="316"/>
      <c r="LS25" s="316"/>
      <c r="LT25" s="316"/>
      <c r="LU25" s="316"/>
      <c r="LV25" s="316"/>
      <c r="LW25" s="316"/>
      <c r="LX25" s="316"/>
      <c r="LY25" s="316"/>
      <c r="LZ25" s="316"/>
      <c r="MA25" s="316"/>
      <c r="MB25" s="316"/>
      <c r="MC25" s="316"/>
      <c r="MD25" s="316"/>
      <c r="ME25" s="316"/>
      <c r="MF25" s="316"/>
      <c r="MG25" s="316"/>
      <c r="MH25" s="316"/>
      <c r="MI25" s="316"/>
      <c r="MJ25" s="316"/>
      <c r="MK25" s="316"/>
      <c r="ML25" s="316"/>
      <c r="MM25" s="316"/>
      <c r="MN25" s="316"/>
      <c r="MO25" s="316"/>
      <c r="MP25" s="316"/>
      <c r="MQ25" s="316"/>
      <c r="MR25" s="316"/>
      <c r="MS25" s="316"/>
      <c r="MT25" s="316"/>
      <c r="MU25" s="316"/>
      <c r="MV25" s="316"/>
      <c r="MW25" s="316"/>
      <c r="MX25" s="316"/>
      <c r="MY25" s="316"/>
      <c r="MZ25" s="316"/>
      <c r="NA25" s="316"/>
      <c r="NB25" s="316"/>
      <c r="NC25" s="316"/>
      <c r="ND25" s="316"/>
      <c r="NE25" s="316"/>
      <c r="NF25" s="316"/>
      <c r="NG25" s="316"/>
      <c r="NH25" s="316"/>
      <c r="NI25" s="316"/>
      <c r="NJ25" s="316"/>
      <c r="NK25" s="316"/>
      <c r="NL25" s="316"/>
      <c r="NM25" s="316"/>
      <c r="NN25" s="316"/>
      <c r="NO25" s="316"/>
      <c r="NP25" s="316"/>
      <c r="NQ25" s="316"/>
      <c r="NR25" s="316"/>
      <c r="NS25" s="316"/>
      <c r="NT25" s="316"/>
      <c r="NU25" s="316"/>
      <c r="NV25" s="316"/>
      <c r="NW25" s="316"/>
      <c r="NX25" s="316"/>
      <c r="NY25" s="316"/>
      <c r="NZ25" s="316"/>
      <c r="OA25" s="316"/>
      <c r="OB25" s="316"/>
      <c r="OC25" s="316"/>
      <c r="OD25" s="316"/>
      <c r="OE25" s="316"/>
      <c r="OF25" s="316"/>
      <c r="OG25" s="316"/>
      <c r="OH25" s="316"/>
      <c r="OI25" s="316"/>
      <c r="OJ25" s="316"/>
      <c r="OK25" s="316"/>
      <c r="OL25" s="316"/>
      <c r="OM25" s="316"/>
      <c r="ON25" s="316"/>
      <c r="OO25" s="316"/>
      <c r="OP25" s="316"/>
      <c r="OQ25" s="316"/>
      <c r="OR25" s="316"/>
      <c r="OS25" s="316"/>
      <c r="OT25" s="316"/>
      <c r="OU25" s="316"/>
      <c r="OV25" s="316"/>
      <c r="OW25" s="316"/>
      <c r="OX25" s="316"/>
      <c r="OY25" s="316"/>
      <c r="OZ25" s="316"/>
      <c r="PA25" s="316"/>
      <c r="PB25" s="316"/>
      <c r="PC25" s="316"/>
      <c r="PD25" s="316"/>
      <c r="PE25" s="316"/>
      <c r="PF25" s="316"/>
      <c r="PG25" s="316"/>
      <c r="PH25" s="316"/>
      <c r="PI25" s="316"/>
      <c r="PJ25" s="316"/>
      <c r="PK25" s="316"/>
      <c r="PL25" s="316"/>
      <c r="PM25" s="316"/>
      <c r="PN25" s="316"/>
      <c r="PO25" s="316"/>
      <c r="PP25" s="316"/>
      <c r="PQ25" s="316"/>
      <c r="PR25" s="316"/>
      <c r="PS25" s="316"/>
      <c r="PT25" s="316"/>
      <c r="PU25" s="316"/>
      <c r="PV25" s="316"/>
      <c r="PW25" s="316"/>
      <c r="PX25" s="316"/>
      <c r="PY25" s="316"/>
    </row>
    <row r="26" spans="1:441" outlineLevel="1" x14ac:dyDescent="0.35">
      <c r="A26" s="277"/>
      <c r="D26" s="281"/>
      <c r="E26" s="312"/>
      <c r="F26" s="312"/>
      <c r="G26" s="312"/>
      <c r="H26" s="312"/>
      <c r="I26" s="312"/>
      <c r="J26" s="312"/>
      <c r="K26" s="312"/>
      <c r="L26" s="312"/>
      <c r="M26" s="312"/>
      <c r="N26" s="312"/>
      <c r="O26" s="312"/>
      <c r="P26" s="312"/>
      <c r="Q26" s="312"/>
      <c r="R26" s="312"/>
      <c r="S26" s="312"/>
      <c r="T26" s="312"/>
      <c r="U26" s="312"/>
      <c r="V26" s="312"/>
      <c r="W26" s="312"/>
      <c r="X26" s="312"/>
      <c r="Y26" s="312"/>
      <c r="Z26" s="312"/>
      <c r="AA26" s="312"/>
      <c r="AB26" s="312"/>
      <c r="AC26" s="312"/>
      <c r="AD26" s="312"/>
      <c r="AE26" s="312"/>
      <c r="AF26" s="312"/>
      <c r="AG26" s="312"/>
      <c r="AH26" s="312"/>
      <c r="AI26" s="312"/>
      <c r="AJ26" s="312"/>
      <c r="AK26" s="312"/>
      <c r="AL26" s="312"/>
      <c r="AM26" s="312"/>
      <c r="AN26" s="312"/>
      <c r="AO26" s="312"/>
      <c r="AP26" s="312"/>
      <c r="AQ26" s="312"/>
      <c r="AR26" s="312"/>
      <c r="AS26" s="312"/>
      <c r="AT26" s="312"/>
      <c r="AU26" s="312"/>
      <c r="AV26" s="312"/>
      <c r="AW26" s="312"/>
      <c r="AX26" s="312"/>
      <c r="AY26" s="312"/>
      <c r="AZ26" s="312"/>
      <c r="BA26" s="312"/>
      <c r="BB26" s="312"/>
      <c r="BC26" s="312"/>
      <c r="BD26" s="312"/>
      <c r="BE26" s="312"/>
      <c r="BF26" s="312"/>
      <c r="BG26" s="312"/>
      <c r="BH26" s="312"/>
      <c r="BI26" s="312"/>
      <c r="BJ26" s="312"/>
      <c r="BK26" s="312"/>
      <c r="BL26" s="312"/>
      <c r="BM26" s="312"/>
      <c r="BN26" s="312"/>
      <c r="BO26" s="312"/>
      <c r="BP26" s="312"/>
      <c r="BQ26" s="312"/>
      <c r="BR26" s="312"/>
      <c r="BS26" s="312"/>
      <c r="BT26" s="312"/>
      <c r="BU26" s="312"/>
      <c r="BV26" s="312"/>
      <c r="BW26" s="312"/>
      <c r="BX26" s="312"/>
      <c r="BY26" s="312"/>
      <c r="BZ26" s="312"/>
      <c r="CA26" s="312"/>
      <c r="CB26" s="312"/>
      <c r="CC26" s="312"/>
      <c r="CD26" s="312"/>
      <c r="CE26" s="312"/>
      <c r="CF26" s="312"/>
      <c r="CG26" s="312"/>
      <c r="CH26" s="312"/>
      <c r="CI26" s="312"/>
      <c r="CJ26" s="312"/>
      <c r="CK26" s="312"/>
      <c r="CL26" s="312"/>
      <c r="CM26" s="312"/>
      <c r="CN26" s="312"/>
      <c r="CO26" s="312"/>
      <c r="CP26" s="312"/>
      <c r="CQ26" s="312"/>
      <c r="CR26" s="312"/>
      <c r="CS26" s="312"/>
      <c r="CT26" s="312"/>
      <c r="CU26" s="312"/>
      <c r="CV26" s="312"/>
      <c r="CW26" s="312"/>
      <c r="CX26" s="312"/>
      <c r="CY26" s="312"/>
      <c r="CZ26" s="312"/>
      <c r="DA26" s="312"/>
      <c r="DB26" s="312"/>
      <c r="DC26" s="312"/>
      <c r="DD26" s="312"/>
      <c r="DE26" s="312"/>
      <c r="DF26" s="312"/>
      <c r="DG26" s="312"/>
      <c r="DH26" s="312"/>
      <c r="DI26" s="312"/>
      <c r="DJ26" s="312"/>
      <c r="DK26" s="312"/>
      <c r="DL26" s="312"/>
      <c r="DM26" s="312"/>
      <c r="DN26" s="312"/>
      <c r="DO26" s="312"/>
      <c r="DP26" s="312"/>
      <c r="DQ26" s="312"/>
      <c r="DR26" s="312"/>
      <c r="DS26" s="312"/>
      <c r="DT26" s="312"/>
      <c r="DU26" s="312"/>
      <c r="DV26" s="312"/>
      <c r="DW26" s="312"/>
      <c r="DX26" s="312"/>
      <c r="DY26" s="312"/>
      <c r="DZ26" s="312"/>
      <c r="EA26" s="312"/>
      <c r="EB26" s="312"/>
      <c r="EC26" s="312"/>
      <c r="ED26" s="312"/>
      <c r="EE26" s="312"/>
      <c r="EF26" s="312"/>
      <c r="EG26" s="312"/>
      <c r="EH26" s="312"/>
      <c r="EI26" s="312"/>
      <c r="EJ26" s="312"/>
      <c r="EK26" s="312"/>
      <c r="EL26" s="312"/>
      <c r="EM26" s="312"/>
      <c r="EN26" s="312"/>
      <c r="EO26" s="312"/>
      <c r="EP26" s="312"/>
      <c r="EQ26" s="312"/>
      <c r="ER26" s="312"/>
      <c r="ES26" s="312"/>
      <c r="ET26" s="312"/>
      <c r="EU26" s="312"/>
      <c r="EV26" s="312"/>
      <c r="EW26" s="312"/>
      <c r="EX26" s="312"/>
      <c r="EY26" s="312"/>
      <c r="EZ26" s="312"/>
      <c r="FA26" s="312"/>
      <c r="FB26" s="312"/>
      <c r="FC26" s="312"/>
      <c r="FD26" s="312"/>
      <c r="FE26" s="312"/>
      <c r="FF26" s="312"/>
      <c r="FG26" s="312"/>
      <c r="FH26" s="312"/>
      <c r="FI26" s="312"/>
      <c r="FJ26" s="312"/>
      <c r="FK26" s="312"/>
      <c r="FL26" s="312"/>
      <c r="FM26" s="312"/>
      <c r="FN26" s="312"/>
      <c r="FO26" s="312"/>
      <c r="FP26" s="312"/>
      <c r="FQ26" s="312"/>
      <c r="FR26" s="312"/>
      <c r="FS26" s="312"/>
      <c r="FT26" s="312"/>
      <c r="FU26" s="312"/>
      <c r="FV26" s="312"/>
      <c r="FW26" s="312"/>
      <c r="FX26" s="312"/>
      <c r="FY26" s="312"/>
      <c r="FZ26" s="312"/>
      <c r="GA26" s="312"/>
      <c r="GB26" s="312"/>
      <c r="GC26" s="312"/>
      <c r="GD26" s="312"/>
      <c r="GE26" s="312"/>
      <c r="GF26" s="312"/>
      <c r="GG26" s="312"/>
      <c r="GH26" s="312"/>
      <c r="GI26" s="312"/>
      <c r="GJ26" s="312"/>
      <c r="GK26" s="316"/>
      <c r="GL26" s="316"/>
      <c r="GM26" s="316"/>
      <c r="GN26" s="316"/>
      <c r="GO26" s="316"/>
      <c r="GP26" s="316"/>
      <c r="GQ26" s="316"/>
      <c r="GR26" s="316"/>
      <c r="GS26" s="316"/>
      <c r="GT26" s="316"/>
      <c r="GU26" s="316"/>
      <c r="GV26" s="316"/>
      <c r="GW26" s="316"/>
      <c r="GX26" s="316"/>
      <c r="GY26" s="316"/>
      <c r="GZ26" s="316"/>
      <c r="HA26" s="316"/>
      <c r="HB26" s="316"/>
      <c r="HC26" s="316"/>
      <c r="HD26" s="316"/>
      <c r="HE26" s="316"/>
      <c r="HF26" s="316"/>
      <c r="HG26" s="316"/>
      <c r="HH26" s="316"/>
      <c r="HI26" s="316"/>
      <c r="HJ26" s="316"/>
      <c r="HK26" s="316"/>
      <c r="HL26" s="316"/>
      <c r="HM26" s="316"/>
      <c r="HN26" s="316"/>
      <c r="HO26" s="316"/>
      <c r="HP26" s="316"/>
      <c r="HQ26" s="316"/>
      <c r="HR26" s="316"/>
      <c r="HS26" s="316"/>
      <c r="HT26" s="316"/>
      <c r="HU26" s="316"/>
      <c r="HV26" s="316"/>
      <c r="HW26" s="316"/>
      <c r="HX26" s="316"/>
      <c r="HY26" s="316"/>
      <c r="HZ26" s="316"/>
      <c r="IA26" s="316"/>
      <c r="IB26" s="316"/>
      <c r="IC26" s="316"/>
      <c r="ID26" s="316"/>
      <c r="IE26" s="316"/>
      <c r="IF26" s="316"/>
      <c r="IG26" s="316"/>
      <c r="IH26" s="316"/>
      <c r="II26" s="316"/>
      <c r="IJ26" s="316"/>
      <c r="IK26" s="316"/>
      <c r="IL26" s="316"/>
      <c r="IM26" s="316"/>
      <c r="IN26" s="316"/>
      <c r="IO26" s="316"/>
      <c r="IP26" s="316"/>
      <c r="IQ26" s="316"/>
      <c r="IR26" s="316"/>
      <c r="IS26" s="316"/>
      <c r="IT26" s="316"/>
      <c r="IU26" s="316"/>
      <c r="IV26" s="316"/>
      <c r="IW26" s="316"/>
      <c r="IX26" s="316"/>
      <c r="IY26" s="316"/>
      <c r="IZ26" s="316"/>
      <c r="JA26" s="316"/>
      <c r="JB26" s="316"/>
      <c r="JC26" s="316"/>
      <c r="JD26" s="316"/>
      <c r="JE26" s="316"/>
      <c r="JF26" s="316"/>
      <c r="JG26" s="316"/>
      <c r="JH26" s="316"/>
      <c r="JI26" s="316"/>
      <c r="JJ26" s="316"/>
      <c r="JK26" s="316"/>
      <c r="JL26" s="316"/>
      <c r="JM26" s="316"/>
      <c r="JN26" s="316"/>
      <c r="JO26" s="316"/>
      <c r="JP26" s="316"/>
      <c r="JQ26" s="316"/>
      <c r="JR26" s="316"/>
      <c r="JS26" s="316"/>
      <c r="JT26" s="316"/>
      <c r="JU26" s="316"/>
      <c r="JV26" s="316"/>
      <c r="JW26" s="316"/>
      <c r="JX26" s="316"/>
      <c r="JY26" s="316"/>
      <c r="JZ26" s="316"/>
      <c r="KA26" s="316"/>
      <c r="KB26" s="316"/>
      <c r="KC26" s="316"/>
      <c r="KD26" s="316"/>
      <c r="KE26" s="316"/>
      <c r="KF26" s="316"/>
      <c r="KG26" s="316"/>
      <c r="KH26" s="316"/>
      <c r="KI26" s="316"/>
      <c r="KJ26" s="316"/>
      <c r="KK26" s="316"/>
      <c r="KL26" s="316"/>
      <c r="KM26" s="316"/>
      <c r="KN26" s="316"/>
      <c r="KO26" s="316"/>
      <c r="KP26" s="316"/>
      <c r="KQ26" s="316"/>
      <c r="KR26" s="316"/>
      <c r="KS26" s="316"/>
      <c r="KT26" s="316"/>
      <c r="KU26" s="316"/>
      <c r="KV26" s="316"/>
      <c r="KW26" s="316"/>
      <c r="KX26" s="316"/>
      <c r="KY26" s="316"/>
      <c r="KZ26" s="316"/>
      <c r="LA26" s="316"/>
      <c r="LB26" s="316"/>
      <c r="LC26" s="316"/>
      <c r="LD26" s="316"/>
      <c r="LE26" s="316"/>
      <c r="LF26" s="316"/>
      <c r="LG26" s="316"/>
      <c r="LH26" s="316"/>
      <c r="LI26" s="316"/>
      <c r="LJ26" s="316"/>
      <c r="LK26" s="316"/>
      <c r="LL26" s="316"/>
      <c r="LM26" s="316"/>
      <c r="LN26" s="316"/>
      <c r="LO26" s="316"/>
      <c r="LP26" s="316"/>
      <c r="LQ26" s="316"/>
      <c r="LR26" s="316"/>
      <c r="LS26" s="316"/>
      <c r="LT26" s="316"/>
      <c r="LU26" s="316"/>
      <c r="LV26" s="316"/>
      <c r="LW26" s="316"/>
      <c r="LX26" s="316"/>
      <c r="LY26" s="316"/>
      <c r="LZ26" s="316"/>
      <c r="MA26" s="316"/>
      <c r="MB26" s="316"/>
      <c r="MC26" s="316"/>
      <c r="MD26" s="316"/>
      <c r="ME26" s="316"/>
      <c r="MF26" s="316"/>
      <c r="MG26" s="316"/>
      <c r="MH26" s="316"/>
      <c r="MI26" s="316"/>
      <c r="MJ26" s="316"/>
      <c r="MK26" s="316"/>
      <c r="ML26" s="316"/>
      <c r="MM26" s="316"/>
      <c r="MN26" s="316"/>
      <c r="MO26" s="316"/>
      <c r="MP26" s="316"/>
      <c r="MQ26" s="316"/>
      <c r="MR26" s="316"/>
      <c r="MS26" s="316"/>
      <c r="MT26" s="316"/>
      <c r="MU26" s="316"/>
      <c r="MV26" s="316"/>
      <c r="MW26" s="316"/>
      <c r="MX26" s="316"/>
      <c r="MY26" s="316"/>
      <c r="MZ26" s="316"/>
      <c r="NA26" s="316"/>
      <c r="NB26" s="316"/>
      <c r="NC26" s="316"/>
      <c r="ND26" s="316"/>
      <c r="NE26" s="316"/>
      <c r="NF26" s="316"/>
      <c r="NG26" s="316"/>
      <c r="NH26" s="316"/>
      <c r="NI26" s="316"/>
      <c r="NJ26" s="316"/>
      <c r="NK26" s="316"/>
      <c r="NL26" s="316"/>
      <c r="NM26" s="316"/>
      <c r="NN26" s="316"/>
      <c r="NO26" s="316"/>
      <c r="NP26" s="316"/>
      <c r="NQ26" s="316"/>
      <c r="NR26" s="316"/>
      <c r="NS26" s="316"/>
      <c r="NT26" s="316"/>
      <c r="NU26" s="316"/>
      <c r="NV26" s="316"/>
      <c r="NW26" s="316"/>
      <c r="NX26" s="316"/>
      <c r="NY26" s="316"/>
      <c r="NZ26" s="316"/>
      <c r="OA26" s="316"/>
      <c r="OB26" s="316"/>
      <c r="OC26" s="316"/>
      <c r="OD26" s="316"/>
      <c r="OE26" s="316"/>
      <c r="OF26" s="316"/>
      <c r="OG26" s="316"/>
      <c r="OH26" s="316"/>
      <c r="OI26" s="316"/>
      <c r="OJ26" s="316"/>
      <c r="OK26" s="316"/>
      <c r="OL26" s="316"/>
      <c r="OM26" s="316"/>
      <c r="ON26" s="316"/>
      <c r="OO26" s="316"/>
      <c r="OP26" s="316"/>
      <c r="OQ26" s="316"/>
      <c r="OR26" s="316"/>
      <c r="OS26" s="316"/>
      <c r="OT26" s="316"/>
      <c r="OU26" s="316"/>
      <c r="OV26" s="316"/>
      <c r="OW26" s="316"/>
      <c r="OX26" s="316"/>
      <c r="OY26" s="316"/>
      <c r="OZ26" s="316"/>
      <c r="PA26" s="316"/>
      <c r="PB26" s="316"/>
      <c r="PC26" s="316"/>
      <c r="PD26" s="316"/>
      <c r="PE26" s="316"/>
      <c r="PF26" s="316"/>
      <c r="PG26" s="316"/>
      <c r="PH26" s="316"/>
      <c r="PI26" s="316"/>
      <c r="PJ26" s="316"/>
      <c r="PK26" s="316"/>
      <c r="PL26" s="316"/>
      <c r="PM26" s="316"/>
      <c r="PN26" s="316"/>
      <c r="PO26" s="316"/>
      <c r="PP26" s="316"/>
      <c r="PQ26" s="316"/>
      <c r="PR26" s="316"/>
      <c r="PS26" s="316"/>
      <c r="PT26" s="316"/>
      <c r="PU26" s="316"/>
      <c r="PV26" s="316"/>
      <c r="PW26" s="316"/>
      <c r="PX26" s="316"/>
      <c r="PY26" s="316"/>
    </row>
    <row r="27" spans="1:441" x14ac:dyDescent="0.35">
      <c r="A27" s="277"/>
      <c r="D27" s="281"/>
      <c r="E27" s="312"/>
      <c r="F27" s="312"/>
      <c r="G27" s="312"/>
      <c r="H27" s="312"/>
      <c r="I27" s="312"/>
      <c r="J27" s="312"/>
      <c r="K27" s="312"/>
      <c r="L27" s="312"/>
      <c r="M27" s="312"/>
      <c r="N27" s="312"/>
      <c r="O27" s="312"/>
      <c r="P27" s="312"/>
      <c r="Q27" s="312"/>
      <c r="R27" s="312"/>
      <c r="S27" s="312"/>
      <c r="T27" s="312"/>
      <c r="U27" s="312"/>
      <c r="V27" s="312"/>
      <c r="W27" s="312"/>
      <c r="X27" s="312"/>
      <c r="Y27" s="312"/>
      <c r="Z27" s="312"/>
      <c r="AA27" s="312"/>
      <c r="AB27" s="312"/>
      <c r="AC27" s="312"/>
      <c r="AD27" s="312"/>
      <c r="AE27" s="312"/>
      <c r="AF27" s="312"/>
      <c r="AG27" s="312"/>
      <c r="AH27" s="312"/>
      <c r="AI27" s="312"/>
      <c r="AJ27" s="312"/>
      <c r="AK27" s="312"/>
      <c r="AL27" s="312"/>
      <c r="AM27" s="312"/>
      <c r="AN27" s="312"/>
      <c r="AO27" s="312"/>
      <c r="AP27" s="312"/>
      <c r="AQ27" s="312"/>
      <c r="AR27" s="312"/>
      <c r="AS27" s="312"/>
      <c r="AT27" s="312"/>
      <c r="AU27" s="312"/>
      <c r="AV27" s="312"/>
      <c r="AW27" s="312"/>
      <c r="AX27" s="312"/>
      <c r="AY27" s="312"/>
      <c r="AZ27" s="312"/>
      <c r="BA27" s="312"/>
      <c r="BB27" s="312"/>
      <c r="BC27" s="312"/>
      <c r="BD27" s="312"/>
      <c r="BE27" s="312"/>
      <c r="BF27" s="312"/>
      <c r="BG27" s="312"/>
      <c r="BH27" s="312"/>
      <c r="BI27" s="312"/>
      <c r="BJ27" s="312"/>
      <c r="BK27" s="312"/>
      <c r="BL27" s="312"/>
      <c r="BM27" s="312"/>
      <c r="BN27" s="312"/>
      <c r="BO27" s="312"/>
      <c r="BP27" s="312"/>
      <c r="BQ27" s="312"/>
      <c r="BR27" s="312"/>
      <c r="BS27" s="312"/>
      <c r="BT27" s="312"/>
      <c r="BU27" s="312"/>
      <c r="BV27" s="312"/>
      <c r="BW27" s="312"/>
      <c r="BX27" s="312"/>
      <c r="BY27" s="312"/>
      <c r="BZ27" s="312"/>
      <c r="CA27" s="312"/>
      <c r="CB27" s="312"/>
      <c r="CC27" s="312"/>
      <c r="CD27" s="312"/>
      <c r="CE27" s="312"/>
      <c r="CF27" s="312"/>
      <c r="CG27" s="312"/>
      <c r="CH27" s="312"/>
      <c r="CI27" s="312"/>
      <c r="CJ27" s="312"/>
      <c r="CK27" s="312"/>
      <c r="CL27" s="312"/>
      <c r="CM27" s="312"/>
      <c r="CN27" s="312"/>
      <c r="CO27" s="312"/>
      <c r="CP27" s="312"/>
      <c r="CQ27" s="312"/>
      <c r="CR27" s="312"/>
      <c r="CS27" s="312"/>
      <c r="CT27" s="312"/>
      <c r="CU27" s="312"/>
      <c r="CV27" s="312"/>
      <c r="CW27" s="312"/>
      <c r="CX27" s="312"/>
      <c r="CY27" s="312"/>
      <c r="CZ27" s="312"/>
      <c r="DA27" s="312"/>
      <c r="DB27" s="312"/>
      <c r="DC27" s="312"/>
      <c r="DD27" s="312"/>
      <c r="DE27" s="312"/>
      <c r="DF27" s="312"/>
      <c r="DG27" s="312"/>
      <c r="DH27" s="312"/>
      <c r="DI27" s="312"/>
      <c r="DJ27" s="312"/>
      <c r="DK27" s="312"/>
      <c r="DL27" s="312"/>
      <c r="DM27" s="312"/>
      <c r="DN27" s="312"/>
      <c r="DO27" s="312"/>
      <c r="DP27" s="312"/>
      <c r="DQ27" s="312"/>
      <c r="DR27" s="312"/>
      <c r="DS27" s="312"/>
      <c r="DT27" s="312"/>
      <c r="DU27" s="312"/>
      <c r="DV27" s="312"/>
      <c r="DW27" s="312"/>
      <c r="DX27" s="312"/>
      <c r="DY27" s="312"/>
      <c r="DZ27" s="312"/>
      <c r="EA27" s="312"/>
      <c r="EB27" s="312"/>
      <c r="EC27" s="312"/>
      <c r="ED27" s="312"/>
      <c r="EE27" s="312"/>
      <c r="EF27" s="312"/>
      <c r="EG27" s="312"/>
      <c r="EH27" s="312"/>
      <c r="EI27" s="312"/>
      <c r="EJ27" s="312"/>
      <c r="EK27" s="312"/>
      <c r="EL27" s="312"/>
      <c r="EM27" s="312"/>
      <c r="EN27" s="312"/>
      <c r="EO27" s="312"/>
      <c r="EP27" s="312"/>
      <c r="EQ27" s="312"/>
      <c r="ER27" s="312"/>
      <c r="ES27" s="312"/>
      <c r="ET27" s="312"/>
      <c r="EU27" s="312"/>
      <c r="EV27" s="312"/>
      <c r="EW27" s="312"/>
      <c r="EX27" s="312"/>
      <c r="EY27" s="312"/>
      <c r="EZ27" s="312"/>
      <c r="FA27" s="312"/>
      <c r="FB27" s="312"/>
      <c r="FC27" s="312"/>
      <c r="FD27" s="312"/>
      <c r="FE27" s="312"/>
      <c r="FF27" s="312"/>
      <c r="FG27" s="312"/>
      <c r="FH27" s="312"/>
      <c r="FI27" s="312"/>
      <c r="FJ27" s="312"/>
      <c r="FK27" s="312"/>
      <c r="FL27" s="312"/>
      <c r="FM27" s="312"/>
      <c r="FN27" s="312"/>
      <c r="FO27" s="312"/>
      <c r="FP27" s="312"/>
      <c r="FQ27" s="312"/>
      <c r="FR27" s="312"/>
      <c r="FS27" s="312"/>
      <c r="FT27" s="312"/>
      <c r="FU27" s="312"/>
      <c r="FV27" s="312"/>
      <c r="FW27" s="312"/>
      <c r="FX27" s="312"/>
      <c r="FY27" s="312"/>
      <c r="FZ27" s="312"/>
      <c r="GA27" s="312"/>
      <c r="GB27" s="312"/>
      <c r="GC27" s="312"/>
      <c r="GD27" s="312"/>
      <c r="GE27" s="312"/>
      <c r="GF27" s="312"/>
      <c r="GG27" s="312"/>
      <c r="GH27" s="312"/>
      <c r="GI27" s="312"/>
      <c r="GJ27" s="312"/>
      <c r="GK27" s="316"/>
      <c r="GL27" s="316"/>
      <c r="GM27" s="316"/>
      <c r="GN27" s="316"/>
      <c r="GO27" s="316"/>
      <c r="GP27" s="316"/>
      <c r="GQ27" s="316"/>
      <c r="GR27" s="316"/>
      <c r="GS27" s="316"/>
      <c r="GT27" s="316"/>
      <c r="GU27" s="316"/>
      <c r="GV27" s="316"/>
      <c r="GW27" s="316"/>
      <c r="GX27" s="316"/>
      <c r="GY27" s="316"/>
      <c r="GZ27" s="316"/>
      <c r="HA27" s="316"/>
      <c r="HB27" s="316"/>
      <c r="HC27" s="316"/>
      <c r="HD27" s="316"/>
      <c r="HE27" s="316"/>
      <c r="HF27" s="316"/>
      <c r="HG27" s="316"/>
      <c r="HH27" s="316"/>
      <c r="HI27" s="316"/>
      <c r="HJ27" s="316"/>
      <c r="HK27" s="316"/>
      <c r="HL27" s="316"/>
      <c r="HM27" s="316"/>
      <c r="HN27" s="316"/>
      <c r="HO27" s="316"/>
      <c r="HP27" s="316"/>
      <c r="HQ27" s="316"/>
      <c r="HR27" s="316"/>
      <c r="HS27" s="316"/>
      <c r="HT27" s="316"/>
      <c r="HU27" s="316"/>
      <c r="HV27" s="316"/>
      <c r="HW27" s="316"/>
      <c r="HX27" s="316"/>
      <c r="HY27" s="316"/>
      <c r="HZ27" s="316"/>
      <c r="IA27" s="316"/>
      <c r="IB27" s="316"/>
      <c r="IC27" s="316"/>
      <c r="ID27" s="316"/>
      <c r="IE27" s="316"/>
      <c r="IF27" s="316"/>
      <c r="IG27" s="316"/>
      <c r="IH27" s="316"/>
      <c r="II27" s="316"/>
      <c r="IJ27" s="316"/>
      <c r="IK27" s="316"/>
      <c r="IL27" s="316"/>
      <c r="IM27" s="316"/>
      <c r="IN27" s="316"/>
      <c r="IO27" s="316"/>
      <c r="IP27" s="316"/>
      <c r="IQ27" s="316"/>
      <c r="IR27" s="316"/>
      <c r="IS27" s="316"/>
      <c r="IT27" s="316"/>
      <c r="IU27" s="316"/>
      <c r="IV27" s="316"/>
      <c r="IW27" s="316"/>
      <c r="IX27" s="316"/>
      <c r="IY27" s="316"/>
      <c r="IZ27" s="316"/>
      <c r="JA27" s="316"/>
      <c r="JB27" s="316"/>
      <c r="JC27" s="316"/>
      <c r="JD27" s="316"/>
      <c r="JE27" s="316"/>
      <c r="JF27" s="316"/>
      <c r="JG27" s="316"/>
      <c r="JH27" s="316"/>
      <c r="JI27" s="316"/>
      <c r="JJ27" s="316"/>
      <c r="JK27" s="316"/>
      <c r="JL27" s="316"/>
      <c r="JM27" s="316"/>
      <c r="JN27" s="316"/>
      <c r="JO27" s="316"/>
      <c r="JP27" s="316"/>
      <c r="JQ27" s="316"/>
      <c r="JR27" s="316"/>
      <c r="JS27" s="316"/>
      <c r="JT27" s="316"/>
      <c r="JU27" s="316"/>
      <c r="JV27" s="316"/>
      <c r="JW27" s="316"/>
      <c r="JX27" s="316"/>
      <c r="JY27" s="316"/>
      <c r="JZ27" s="316"/>
      <c r="KA27" s="316"/>
      <c r="KB27" s="316"/>
      <c r="KC27" s="316"/>
      <c r="KD27" s="316"/>
      <c r="KE27" s="316"/>
      <c r="KF27" s="316"/>
      <c r="KG27" s="316"/>
      <c r="KH27" s="316"/>
      <c r="KI27" s="316"/>
      <c r="KJ27" s="316"/>
      <c r="KK27" s="316"/>
      <c r="KL27" s="316"/>
      <c r="KM27" s="316"/>
      <c r="KN27" s="316"/>
      <c r="KO27" s="316"/>
      <c r="KP27" s="316"/>
      <c r="KQ27" s="316"/>
      <c r="KR27" s="316"/>
      <c r="KS27" s="316"/>
      <c r="KT27" s="316"/>
      <c r="KU27" s="316"/>
      <c r="KV27" s="316"/>
      <c r="KW27" s="316"/>
      <c r="KX27" s="316"/>
      <c r="KY27" s="316"/>
      <c r="KZ27" s="316"/>
      <c r="LA27" s="316"/>
      <c r="LB27" s="316"/>
      <c r="LC27" s="316"/>
      <c r="LD27" s="316"/>
      <c r="LE27" s="316"/>
      <c r="LF27" s="316"/>
      <c r="LG27" s="316"/>
      <c r="LH27" s="316"/>
      <c r="LI27" s="316"/>
      <c r="LJ27" s="316"/>
      <c r="LK27" s="316"/>
      <c r="LL27" s="316"/>
      <c r="LM27" s="316"/>
      <c r="LN27" s="316"/>
      <c r="LO27" s="316"/>
      <c r="LP27" s="316"/>
      <c r="LQ27" s="316"/>
      <c r="LR27" s="316"/>
      <c r="LS27" s="316"/>
      <c r="LT27" s="316"/>
      <c r="LU27" s="316"/>
      <c r="LV27" s="316"/>
      <c r="LW27" s="316"/>
      <c r="LX27" s="316"/>
      <c r="LY27" s="316"/>
      <c r="LZ27" s="316"/>
      <c r="MA27" s="316"/>
      <c r="MB27" s="316"/>
      <c r="MC27" s="316"/>
      <c r="MD27" s="316"/>
      <c r="ME27" s="316"/>
      <c r="MF27" s="316"/>
      <c r="MG27" s="316"/>
      <c r="MH27" s="316"/>
      <c r="MI27" s="316"/>
      <c r="MJ27" s="316"/>
      <c r="MK27" s="316"/>
      <c r="ML27" s="316"/>
      <c r="MM27" s="316"/>
      <c r="MN27" s="316"/>
      <c r="MO27" s="316"/>
      <c r="MP27" s="316"/>
      <c r="MQ27" s="316"/>
      <c r="MR27" s="316"/>
      <c r="MS27" s="316"/>
      <c r="MT27" s="316"/>
      <c r="MU27" s="316"/>
      <c r="MV27" s="316"/>
      <c r="MW27" s="316"/>
      <c r="MX27" s="316"/>
      <c r="MY27" s="316"/>
      <c r="MZ27" s="316"/>
      <c r="NA27" s="316"/>
      <c r="NB27" s="316"/>
      <c r="NC27" s="316"/>
      <c r="ND27" s="316"/>
      <c r="NE27" s="316"/>
      <c r="NF27" s="316"/>
      <c r="NG27" s="316"/>
      <c r="NH27" s="316"/>
      <c r="NI27" s="316"/>
      <c r="NJ27" s="316"/>
      <c r="NK27" s="316"/>
      <c r="NL27" s="316"/>
      <c r="NM27" s="316"/>
      <c r="NN27" s="316"/>
      <c r="NO27" s="316"/>
      <c r="NP27" s="316"/>
      <c r="NQ27" s="316"/>
      <c r="NR27" s="316"/>
      <c r="NS27" s="316"/>
      <c r="NT27" s="316"/>
      <c r="NU27" s="316"/>
      <c r="NV27" s="316"/>
      <c r="NW27" s="316"/>
      <c r="NX27" s="316"/>
      <c r="NY27" s="316"/>
      <c r="NZ27" s="316"/>
      <c r="OA27" s="316"/>
      <c r="OB27" s="316"/>
      <c r="OC27" s="316"/>
      <c r="OD27" s="316"/>
      <c r="OE27" s="316"/>
      <c r="OF27" s="316"/>
      <c r="OG27" s="316"/>
      <c r="OH27" s="316"/>
      <c r="OI27" s="316"/>
      <c r="OJ27" s="316"/>
      <c r="OK27" s="316"/>
      <c r="OL27" s="316"/>
      <c r="OM27" s="316"/>
      <c r="ON27" s="316"/>
      <c r="OO27" s="316"/>
      <c r="OP27" s="316"/>
      <c r="OQ27" s="316"/>
      <c r="OR27" s="316"/>
      <c r="OS27" s="316"/>
      <c r="OT27" s="316"/>
      <c r="OU27" s="316"/>
      <c r="OV27" s="316"/>
      <c r="OW27" s="316"/>
      <c r="OX27" s="316"/>
      <c r="OY27" s="316"/>
      <c r="OZ27" s="316"/>
      <c r="PA27" s="316"/>
      <c r="PB27" s="316"/>
      <c r="PC27" s="316"/>
      <c r="PD27" s="316"/>
      <c r="PE27" s="316"/>
      <c r="PF27" s="316"/>
      <c r="PG27" s="316"/>
      <c r="PH27" s="316"/>
      <c r="PI27" s="316"/>
      <c r="PJ27" s="316"/>
      <c r="PK27" s="316"/>
      <c r="PL27" s="316"/>
      <c r="PM27" s="316"/>
      <c r="PN27" s="316"/>
      <c r="PO27" s="316"/>
      <c r="PP27" s="316"/>
      <c r="PQ27" s="316"/>
      <c r="PR27" s="316"/>
      <c r="PS27" s="316"/>
      <c r="PT27" s="316"/>
      <c r="PU27" s="316"/>
      <c r="PV27" s="316"/>
      <c r="PW27" s="316"/>
      <c r="PX27" s="316"/>
      <c r="PY27" s="316"/>
    </row>
    <row r="28" spans="1:441" x14ac:dyDescent="0.35">
      <c r="A28" s="277" t="s">
        <v>55</v>
      </c>
      <c r="D28" s="281"/>
      <c r="E28" s="312"/>
      <c r="F28" s="312"/>
      <c r="G28" s="312"/>
      <c r="H28" s="312"/>
      <c r="I28" s="312"/>
      <c r="J28" s="312"/>
      <c r="K28" s="312"/>
      <c r="L28" s="312"/>
      <c r="M28" s="312"/>
      <c r="N28" s="312"/>
      <c r="O28" s="312"/>
      <c r="P28" s="312"/>
      <c r="Q28" s="312"/>
      <c r="R28" s="312"/>
      <c r="S28" s="312"/>
      <c r="T28" s="312"/>
      <c r="U28" s="312"/>
      <c r="V28" s="312"/>
      <c r="W28" s="312"/>
      <c r="X28" s="312"/>
      <c r="Y28" s="312"/>
      <c r="Z28" s="312"/>
      <c r="AA28" s="312"/>
      <c r="AB28" s="312"/>
      <c r="AC28" s="312"/>
      <c r="AD28" s="312"/>
      <c r="AE28" s="312"/>
      <c r="AF28" s="312"/>
      <c r="AG28" s="312"/>
      <c r="AH28" s="312"/>
      <c r="AI28" s="312"/>
      <c r="AJ28" s="312"/>
      <c r="AK28" s="312"/>
      <c r="AL28" s="312"/>
      <c r="AM28" s="312"/>
      <c r="AN28" s="312"/>
      <c r="AO28" s="312"/>
      <c r="AP28" s="312"/>
      <c r="AQ28" s="312"/>
      <c r="AR28" s="312"/>
      <c r="AS28" s="312"/>
      <c r="AT28" s="312"/>
      <c r="AU28" s="312"/>
      <c r="AV28" s="312"/>
      <c r="AW28" s="312"/>
      <c r="AX28" s="312"/>
      <c r="AY28" s="312"/>
      <c r="AZ28" s="312"/>
      <c r="BA28" s="312"/>
      <c r="BB28" s="312"/>
      <c r="BC28" s="312"/>
      <c r="BD28" s="312"/>
      <c r="BE28" s="312"/>
      <c r="BF28" s="312"/>
      <c r="BG28" s="312"/>
      <c r="BH28" s="312"/>
      <c r="BI28" s="312"/>
      <c r="BJ28" s="312"/>
      <c r="BK28" s="312"/>
      <c r="BL28" s="312"/>
      <c r="BM28" s="312"/>
      <c r="BN28" s="312"/>
      <c r="BO28" s="312"/>
      <c r="BP28" s="312"/>
      <c r="BQ28" s="312"/>
      <c r="BR28" s="312"/>
      <c r="BS28" s="312"/>
      <c r="BT28" s="312"/>
      <c r="BU28" s="312"/>
      <c r="BV28" s="312"/>
      <c r="BW28" s="312"/>
      <c r="BX28" s="312"/>
      <c r="BY28" s="312"/>
      <c r="BZ28" s="312"/>
      <c r="CA28" s="312"/>
      <c r="CB28" s="312"/>
      <c r="CC28" s="312"/>
      <c r="CD28" s="312"/>
      <c r="CE28" s="312"/>
      <c r="CF28" s="312"/>
      <c r="CG28" s="312"/>
      <c r="CH28" s="312"/>
      <c r="CI28" s="312"/>
      <c r="CJ28" s="312"/>
      <c r="CK28" s="312"/>
      <c r="CL28" s="312"/>
      <c r="CM28" s="312"/>
      <c r="CN28" s="312"/>
      <c r="CO28" s="312"/>
      <c r="CP28" s="312"/>
      <c r="CQ28" s="312"/>
      <c r="CR28" s="312"/>
      <c r="CS28" s="312"/>
      <c r="CT28" s="312"/>
      <c r="CU28" s="312"/>
      <c r="CV28" s="312"/>
      <c r="CW28" s="312"/>
      <c r="CX28" s="312"/>
      <c r="CY28" s="312"/>
      <c r="CZ28" s="312"/>
      <c r="DA28" s="312"/>
      <c r="DB28" s="312"/>
      <c r="DC28" s="312"/>
      <c r="DD28" s="312"/>
      <c r="DE28" s="312"/>
      <c r="DF28" s="312"/>
      <c r="DG28" s="312"/>
      <c r="DH28" s="312"/>
      <c r="DI28" s="312"/>
      <c r="DJ28" s="312"/>
      <c r="DK28" s="312"/>
      <c r="DL28" s="312"/>
      <c r="DM28" s="312"/>
      <c r="DN28" s="312"/>
      <c r="DO28" s="312"/>
      <c r="DP28" s="312"/>
      <c r="DQ28" s="312"/>
      <c r="DR28" s="312"/>
      <c r="DS28" s="312"/>
      <c r="DT28" s="312"/>
      <c r="DU28" s="312"/>
      <c r="DV28" s="312"/>
      <c r="DW28" s="312"/>
      <c r="DX28" s="312"/>
      <c r="DY28" s="312"/>
      <c r="DZ28" s="312"/>
      <c r="EA28" s="312"/>
      <c r="EB28" s="312"/>
      <c r="EC28" s="312"/>
      <c r="ED28" s="312"/>
      <c r="EE28" s="312"/>
      <c r="EF28" s="312"/>
      <c r="EG28" s="312"/>
      <c r="EH28" s="312"/>
      <c r="EI28" s="312"/>
      <c r="EJ28" s="312"/>
      <c r="EK28" s="312"/>
      <c r="EL28" s="312"/>
      <c r="EM28" s="312"/>
      <c r="EN28" s="312"/>
      <c r="EO28" s="312"/>
      <c r="EP28" s="312"/>
      <c r="EQ28" s="312"/>
      <c r="ER28" s="312"/>
      <c r="ES28" s="312"/>
      <c r="ET28" s="312"/>
      <c r="EU28" s="312"/>
      <c r="EV28" s="312"/>
      <c r="EW28" s="312"/>
      <c r="EX28" s="312"/>
      <c r="EY28" s="312"/>
      <c r="EZ28" s="312"/>
      <c r="FA28" s="312"/>
      <c r="FB28" s="312"/>
      <c r="FC28" s="312"/>
      <c r="FD28" s="312"/>
      <c r="FE28" s="312"/>
      <c r="FF28" s="312"/>
      <c r="FG28" s="312"/>
      <c r="FH28" s="312"/>
      <c r="FI28" s="312"/>
      <c r="FJ28" s="312"/>
      <c r="FK28" s="312"/>
      <c r="FL28" s="312"/>
      <c r="FM28" s="312"/>
      <c r="FN28" s="312"/>
      <c r="FO28" s="312"/>
      <c r="FP28" s="312"/>
      <c r="FQ28" s="312"/>
      <c r="FR28" s="312"/>
      <c r="FS28" s="312"/>
      <c r="FT28" s="312"/>
      <c r="FU28" s="312"/>
      <c r="FV28" s="312"/>
      <c r="FW28" s="312"/>
      <c r="FX28" s="312"/>
      <c r="FY28" s="312"/>
      <c r="FZ28" s="312"/>
      <c r="GA28" s="312"/>
      <c r="GB28" s="312"/>
      <c r="GC28" s="312"/>
      <c r="GD28" s="312"/>
      <c r="GE28" s="312"/>
      <c r="GF28" s="312"/>
      <c r="GG28" s="312"/>
      <c r="GH28" s="312"/>
      <c r="GI28" s="312"/>
      <c r="GJ28" s="312"/>
      <c r="GK28" s="316"/>
      <c r="GL28" s="316"/>
      <c r="GM28" s="316"/>
      <c r="GN28" s="316"/>
      <c r="GO28" s="316"/>
      <c r="GP28" s="316"/>
      <c r="GQ28" s="316"/>
      <c r="GR28" s="316"/>
      <c r="GS28" s="316"/>
      <c r="GT28" s="316"/>
      <c r="GU28" s="316"/>
      <c r="GV28" s="316"/>
      <c r="GW28" s="316"/>
      <c r="GX28" s="316"/>
      <c r="GY28" s="316"/>
      <c r="GZ28" s="316"/>
      <c r="HA28" s="316"/>
      <c r="HB28" s="316"/>
      <c r="HC28" s="316"/>
      <c r="HD28" s="316"/>
      <c r="HE28" s="316"/>
      <c r="HF28" s="316"/>
      <c r="HG28" s="316"/>
      <c r="HH28" s="316"/>
      <c r="HI28" s="316"/>
      <c r="HJ28" s="316"/>
      <c r="HK28" s="316"/>
      <c r="HL28" s="316"/>
      <c r="HM28" s="316"/>
      <c r="HN28" s="316"/>
      <c r="HO28" s="316"/>
      <c r="HP28" s="316"/>
      <c r="HQ28" s="316"/>
      <c r="HR28" s="316"/>
      <c r="HS28" s="316"/>
      <c r="HT28" s="316"/>
      <c r="HU28" s="316"/>
      <c r="HV28" s="316"/>
      <c r="HW28" s="316"/>
      <c r="HX28" s="316"/>
      <c r="HY28" s="316"/>
      <c r="HZ28" s="316"/>
      <c r="IA28" s="316"/>
      <c r="IB28" s="316"/>
      <c r="IC28" s="316"/>
      <c r="ID28" s="316"/>
      <c r="IE28" s="316"/>
      <c r="IF28" s="316"/>
      <c r="IG28" s="316"/>
      <c r="IH28" s="316"/>
      <c r="II28" s="316"/>
      <c r="IJ28" s="316"/>
      <c r="IK28" s="316"/>
      <c r="IL28" s="316"/>
      <c r="IM28" s="316"/>
      <c r="IN28" s="316"/>
      <c r="IO28" s="316"/>
      <c r="IP28" s="316"/>
      <c r="IQ28" s="316"/>
      <c r="IR28" s="316"/>
      <c r="IS28" s="316"/>
      <c r="IT28" s="316"/>
      <c r="IU28" s="316"/>
      <c r="IV28" s="316"/>
      <c r="IW28" s="316"/>
      <c r="IX28" s="316"/>
      <c r="IY28" s="316"/>
      <c r="IZ28" s="316"/>
      <c r="JA28" s="316"/>
      <c r="JB28" s="316"/>
      <c r="JC28" s="316"/>
      <c r="JD28" s="316"/>
      <c r="JE28" s="316"/>
      <c r="JF28" s="316"/>
      <c r="JG28" s="316"/>
      <c r="JH28" s="316"/>
      <c r="JI28" s="316"/>
      <c r="JJ28" s="316"/>
      <c r="JK28" s="316"/>
      <c r="JL28" s="316"/>
      <c r="JM28" s="316"/>
      <c r="JN28" s="316"/>
      <c r="JO28" s="316"/>
      <c r="JP28" s="316"/>
      <c r="JQ28" s="316"/>
      <c r="JR28" s="316"/>
      <c r="JS28" s="316"/>
      <c r="JT28" s="316"/>
      <c r="JU28" s="316"/>
      <c r="JV28" s="316"/>
      <c r="JW28" s="316"/>
      <c r="JX28" s="316"/>
      <c r="JY28" s="316"/>
      <c r="JZ28" s="316"/>
      <c r="KA28" s="316"/>
      <c r="KB28" s="316"/>
      <c r="KC28" s="316"/>
      <c r="KD28" s="316"/>
      <c r="KE28" s="316"/>
      <c r="KF28" s="316"/>
      <c r="KG28" s="316"/>
      <c r="KH28" s="316"/>
      <c r="KI28" s="316"/>
      <c r="KJ28" s="316"/>
      <c r="KK28" s="316"/>
      <c r="KL28" s="316"/>
      <c r="KM28" s="316"/>
      <c r="KN28" s="316"/>
      <c r="KO28" s="316"/>
      <c r="KP28" s="316"/>
      <c r="KQ28" s="316"/>
      <c r="KR28" s="316"/>
      <c r="KS28" s="316"/>
      <c r="KT28" s="316"/>
      <c r="KU28" s="316"/>
      <c r="KV28" s="316"/>
      <c r="KW28" s="316"/>
      <c r="KX28" s="316"/>
      <c r="KY28" s="316"/>
      <c r="KZ28" s="316"/>
      <c r="LA28" s="316"/>
      <c r="LB28" s="316"/>
      <c r="LC28" s="316"/>
      <c r="LD28" s="316"/>
      <c r="LE28" s="316"/>
      <c r="LF28" s="316"/>
      <c r="LG28" s="316"/>
      <c r="LH28" s="316"/>
      <c r="LI28" s="316"/>
      <c r="LJ28" s="316"/>
      <c r="LK28" s="316"/>
      <c r="LL28" s="316"/>
      <c r="LM28" s="316"/>
      <c r="LN28" s="316"/>
      <c r="LO28" s="316"/>
      <c r="LP28" s="316"/>
      <c r="LQ28" s="316"/>
      <c r="LR28" s="316"/>
      <c r="LS28" s="316"/>
      <c r="LT28" s="316"/>
      <c r="LU28" s="316"/>
      <c r="LV28" s="316"/>
      <c r="LW28" s="316"/>
      <c r="LX28" s="316"/>
      <c r="LY28" s="316"/>
      <c r="LZ28" s="316"/>
      <c r="MA28" s="316"/>
      <c r="MB28" s="316"/>
      <c r="MC28" s="316"/>
      <c r="MD28" s="316"/>
      <c r="ME28" s="316"/>
      <c r="MF28" s="316"/>
      <c r="MG28" s="316"/>
      <c r="MH28" s="316"/>
      <c r="MI28" s="316"/>
      <c r="MJ28" s="316"/>
      <c r="MK28" s="316"/>
      <c r="ML28" s="316"/>
      <c r="MM28" s="316"/>
      <c r="MN28" s="316"/>
      <c r="MO28" s="316"/>
      <c r="MP28" s="316"/>
      <c r="MQ28" s="316"/>
      <c r="MR28" s="316"/>
      <c r="MS28" s="316"/>
      <c r="MT28" s="316"/>
      <c r="MU28" s="316"/>
      <c r="MV28" s="316"/>
      <c r="MW28" s="316"/>
      <c r="MX28" s="316"/>
      <c r="MY28" s="316"/>
      <c r="MZ28" s="316"/>
      <c r="NA28" s="316"/>
      <c r="NB28" s="316"/>
      <c r="NC28" s="316"/>
      <c r="ND28" s="316"/>
      <c r="NE28" s="316"/>
      <c r="NF28" s="316"/>
      <c r="NG28" s="316"/>
      <c r="NH28" s="316"/>
      <c r="NI28" s="316"/>
      <c r="NJ28" s="316"/>
      <c r="NK28" s="316"/>
      <c r="NL28" s="316"/>
      <c r="NM28" s="316"/>
      <c r="NN28" s="316"/>
      <c r="NO28" s="316"/>
      <c r="NP28" s="316"/>
      <c r="NQ28" s="316"/>
      <c r="NR28" s="316"/>
      <c r="NS28" s="316"/>
      <c r="NT28" s="316"/>
      <c r="NU28" s="316"/>
      <c r="NV28" s="316"/>
      <c r="NW28" s="316"/>
      <c r="NX28" s="316"/>
      <c r="NY28" s="316"/>
      <c r="NZ28" s="316"/>
      <c r="OA28" s="316"/>
      <c r="OB28" s="316"/>
      <c r="OC28" s="316"/>
      <c r="OD28" s="316"/>
      <c r="OE28" s="316"/>
      <c r="OF28" s="316"/>
      <c r="OG28" s="316"/>
      <c r="OH28" s="316"/>
      <c r="OI28" s="316"/>
      <c r="OJ28" s="316"/>
      <c r="OK28" s="316"/>
      <c r="OL28" s="316"/>
      <c r="OM28" s="316"/>
      <c r="ON28" s="316"/>
      <c r="OO28" s="316"/>
      <c r="OP28" s="316"/>
      <c r="OQ28" s="316"/>
      <c r="OR28" s="316"/>
      <c r="OS28" s="316"/>
      <c r="OT28" s="316"/>
      <c r="OU28" s="316"/>
      <c r="OV28" s="316"/>
      <c r="OW28" s="316"/>
      <c r="OX28" s="316"/>
      <c r="OY28" s="316"/>
      <c r="OZ28" s="316"/>
      <c r="PA28" s="316"/>
      <c r="PB28" s="316"/>
      <c r="PC28" s="316"/>
      <c r="PD28" s="316"/>
      <c r="PE28" s="316"/>
      <c r="PF28" s="316"/>
      <c r="PG28" s="316"/>
      <c r="PH28" s="316"/>
      <c r="PI28" s="316"/>
      <c r="PJ28" s="316"/>
      <c r="PK28" s="316"/>
      <c r="PL28" s="316"/>
      <c r="PM28" s="316"/>
      <c r="PN28" s="316"/>
      <c r="PO28" s="316"/>
      <c r="PP28" s="316"/>
      <c r="PQ28" s="316"/>
      <c r="PR28" s="316"/>
      <c r="PS28" s="316"/>
      <c r="PT28" s="316"/>
      <c r="PU28" s="316"/>
      <c r="PV28" s="316"/>
      <c r="PW28" s="316"/>
      <c r="PX28" s="316"/>
      <c r="PY28" s="316"/>
    </row>
    <row r="29" spans="1:441" outlineLevel="1" x14ac:dyDescent="0.35">
      <c r="A29" s="277"/>
      <c r="D29" s="281"/>
      <c r="E29" s="312"/>
      <c r="F29" s="312"/>
      <c r="G29" s="312"/>
      <c r="H29" s="312"/>
      <c r="I29" s="312"/>
      <c r="J29" s="312"/>
      <c r="K29" s="312"/>
      <c r="L29" s="312"/>
      <c r="M29" s="312"/>
      <c r="N29" s="312"/>
      <c r="O29" s="312"/>
      <c r="P29" s="312"/>
      <c r="Q29" s="312"/>
      <c r="R29" s="312"/>
      <c r="S29" s="312"/>
      <c r="T29" s="312"/>
      <c r="U29" s="312"/>
      <c r="V29" s="312"/>
      <c r="W29" s="312"/>
      <c r="X29" s="312"/>
      <c r="Y29" s="312"/>
      <c r="Z29" s="312"/>
      <c r="AA29" s="312"/>
      <c r="AB29" s="312"/>
      <c r="AC29" s="312"/>
      <c r="AD29" s="312"/>
      <c r="AE29" s="312"/>
      <c r="AF29" s="312"/>
      <c r="AG29" s="312"/>
      <c r="AH29" s="312"/>
      <c r="AI29" s="312"/>
      <c r="AJ29" s="312"/>
      <c r="AK29" s="312"/>
      <c r="AL29" s="312"/>
      <c r="AM29" s="312"/>
      <c r="AN29" s="312"/>
      <c r="AO29" s="312"/>
      <c r="AP29" s="312"/>
      <c r="AQ29" s="312"/>
      <c r="AR29" s="312"/>
      <c r="AS29" s="312"/>
      <c r="AT29" s="312"/>
      <c r="AU29" s="312"/>
      <c r="AV29" s="312"/>
      <c r="AW29" s="312"/>
      <c r="AX29" s="312"/>
      <c r="AY29" s="312"/>
      <c r="AZ29" s="312"/>
      <c r="BA29" s="312"/>
      <c r="BB29" s="312"/>
      <c r="BC29" s="312"/>
      <c r="BD29" s="312"/>
      <c r="BE29" s="312"/>
      <c r="BF29" s="312"/>
      <c r="BG29" s="312"/>
      <c r="BH29" s="312"/>
      <c r="BI29" s="312"/>
      <c r="BJ29" s="312"/>
      <c r="BK29" s="312"/>
      <c r="BL29" s="312"/>
      <c r="BM29" s="312"/>
      <c r="BN29" s="312"/>
      <c r="BO29" s="312"/>
      <c r="BP29" s="312"/>
      <c r="BQ29" s="312"/>
      <c r="BR29" s="312"/>
      <c r="BS29" s="312"/>
      <c r="BT29" s="312"/>
      <c r="BU29" s="312"/>
      <c r="BV29" s="312"/>
      <c r="BW29" s="312"/>
      <c r="BX29" s="312"/>
      <c r="BY29" s="312"/>
      <c r="BZ29" s="312"/>
      <c r="CA29" s="312"/>
      <c r="CB29" s="312"/>
      <c r="CC29" s="312"/>
      <c r="CD29" s="312"/>
      <c r="CE29" s="312"/>
      <c r="CF29" s="312"/>
      <c r="CG29" s="312"/>
      <c r="CH29" s="312"/>
      <c r="CI29" s="312"/>
      <c r="CJ29" s="312"/>
      <c r="CK29" s="312"/>
      <c r="CL29" s="312"/>
      <c r="CM29" s="312"/>
      <c r="CN29" s="312"/>
      <c r="CO29" s="312"/>
      <c r="CP29" s="312"/>
      <c r="CQ29" s="312"/>
      <c r="CR29" s="312"/>
      <c r="CS29" s="312"/>
      <c r="CT29" s="312"/>
      <c r="CU29" s="312"/>
      <c r="CV29" s="312"/>
      <c r="CW29" s="312"/>
      <c r="CX29" s="312"/>
      <c r="CY29" s="312"/>
      <c r="CZ29" s="312"/>
      <c r="DA29" s="312"/>
      <c r="DB29" s="312"/>
      <c r="DC29" s="312"/>
      <c r="DD29" s="312"/>
      <c r="DE29" s="312"/>
      <c r="DF29" s="312"/>
      <c r="DG29" s="312"/>
      <c r="DH29" s="312"/>
      <c r="DI29" s="312"/>
      <c r="DJ29" s="312"/>
      <c r="DK29" s="312"/>
      <c r="DL29" s="312"/>
      <c r="DM29" s="312"/>
      <c r="DN29" s="312"/>
      <c r="DO29" s="312"/>
      <c r="DP29" s="312"/>
      <c r="DQ29" s="312"/>
      <c r="DR29" s="312"/>
      <c r="DS29" s="312"/>
      <c r="DT29" s="312"/>
      <c r="DU29" s="312"/>
      <c r="DV29" s="312"/>
      <c r="DW29" s="312"/>
      <c r="DX29" s="312"/>
      <c r="DY29" s="312"/>
      <c r="DZ29" s="312"/>
      <c r="EA29" s="312"/>
      <c r="EB29" s="312"/>
      <c r="EC29" s="312"/>
      <c r="ED29" s="312"/>
      <c r="EE29" s="312"/>
      <c r="EF29" s="312"/>
      <c r="EG29" s="312"/>
      <c r="EH29" s="312"/>
      <c r="EI29" s="312"/>
      <c r="EJ29" s="312"/>
      <c r="EK29" s="312"/>
      <c r="EL29" s="312"/>
      <c r="EM29" s="312"/>
      <c r="EN29" s="312"/>
      <c r="EO29" s="312"/>
      <c r="EP29" s="312"/>
      <c r="EQ29" s="312"/>
      <c r="ER29" s="312"/>
      <c r="ES29" s="312"/>
      <c r="ET29" s="312"/>
      <c r="EU29" s="312"/>
      <c r="EV29" s="312"/>
      <c r="EW29" s="312"/>
      <c r="EX29" s="312"/>
      <c r="EY29" s="312"/>
      <c r="EZ29" s="312"/>
      <c r="FA29" s="312"/>
      <c r="FB29" s="312"/>
      <c r="FC29" s="312"/>
      <c r="FD29" s="312"/>
      <c r="FE29" s="312"/>
      <c r="FF29" s="312"/>
      <c r="FG29" s="312"/>
      <c r="FH29" s="312"/>
      <c r="FI29" s="312"/>
      <c r="FJ29" s="312"/>
      <c r="FK29" s="312"/>
      <c r="FL29" s="312"/>
      <c r="FM29" s="312"/>
      <c r="FN29" s="312"/>
      <c r="FO29" s="312"/>
      <c r="FP29" s="312"/>
      <c r="FQ29" s="312"/>
      <c r="FR29" s="312"/>
      <c r="FS29" s="312"/>
      <c r="FT29" s="312"/>
      <c r="FU29" s="312"/>
      <c r="FV29" s="312"/>
      <c r="FW29" s="312"/>
      <c r="FX29" s="312"/>
      <c r="FY29" s="312"/>
      <c r="FZ29" s="312"/>
      <c r="GA29" s="312"/>
      <c r="GB29" s="312"/>
      <c r="GC29" s="312"/>
      <c r="GD29" s="312"/>
      <c r="GE29" s="312"/>
      <c r="GF29" s="312"/>
      <c r="GG29" s="312"/>
      <c r="GH29" s="312"/>
      <c r="GI29" s="312"/>
      <c r="GJ29" s="312"/>
      <c r="GK29" s="316"/>
      <c r="GL29" s="316"/>
      <c r="GM29" s="316"/>
      <c r="GN29" s="316"/>
      <c r="GO29" s="316"/>
      <c r="GP29" s="316"/>
      <c r="GQ29" s="316"/>
      <c r="GR29" s="316"/>
      <c r="GS29" s="316"/>
      <c r="GT29" s="316"/>
      <c r="GU29" s="316"/>
      <c r="GV29" s="316"/>
      <c r="GW29" s="316"/>
      <c r="GX29" s="316"/>
      <c r="GY29" s="316"/>
      <c r="GZ29" s="316"/>
      <c r="HA29" s="316"/>
      <c r="HB29" s="316"/>
      <c r="HC29" s="316"/>
      <c r="HD29" s="316"/>
      <c r="HE29" s="316"/>
      <c r="HF29" s="316"/>
      <c r="HG29" s="316"/>
      <c r="HH29" s="316"/>
      <c r="HI29" s="316"/>
      <c r="HJ29" s="316"/>
      <c r="HK29" s="316"/>
      <c r="HL29" s="316"/>
      <c r="HM29" s="316"/>
      <c r="HN29" s="316"/>
      <c r="HO29" s="316"/>
      <c r="HP29" s="316"/>
      <c r="HQ29" s="316"/>
      <c r="HR29" s="316"/>
      <c r="HS29" s="316"/>
      <c r="HT29" s="316"/>
      <c r="HU29" s="316"/>
      <c r="HV29" s="316"/>
      <c r="HW29" s="316"/>
      <c r="HX29" s="316"/>
      <c r="HY29" s="316"/>
      <c r="HZ29" s="316"/>
      <c r="IA29" s="316"/>
      <c r="IB29" s="316"/>
      <c r="IC29" s="316"/>
      <c r="ID29" s="316"/>
      <c r="IE29" s="316"/>
      <c r="IF29" s="316"/>
      <c r="IG29" s="316"/>
      <c r="IH29" s="316"/>
      <c r="II29" s="316"/>
      <c r="IJ29" s="316"/>
      <c r="IK29" s="316"/>
      <c r="IL29" s="316"/>
      <c r="IM29" s="316"/>
      <c r="IN29" s="316"/>
      <c r="IO29" s="316"/>
      <c r="IP29" s="316"/>
      <c r="IQ29" s="316"/>
      <c r="IR29" s="316"/>
      <c r="IS29" s="316"/>
      <c r="IT29" s="316"/>
      <c r="IU29" s="316"/>
      <c r="IV29" s="316"/>
      <c r="IW29" s="316"/>
      <c r="IX29" s="316"/>
      <c r="IY29" s="316"/>
      <c r="IZ29" s="316"/>
      <c r="JA29" s="316"/>
      <c r="JB29" s="316"/>
      <c r="JC29" s="316"/>
      <c r="JD29" s="316"/>
      <c r="JE29" s="316"/>
      <c r="JF29" s="316"/>
      <c r="JG29" s="316"/>
      <c r="JH29" s="316"/>
      <c r="JI29" s="316"/>
      <c r="JJ29" s="316"/>
      <c r="JK29" s="316"/>
      <c r="JL29" s="316"/>
      <c r="JM29" s="316"/>
      <c r="JN29" s="316"/>
      <c r="JO29" s="316"/>
      <c r="JP29" s="316"/>
      <c r="JQ29" s="316"/>
      <c r="JR29" s="316"/>
      <c r="JS29" s="316"/>
      <c r="JT29" s="316"/>
      <c r="JU29" s="316"/>
      <c r="JV29" s="316"/>
      <c r="JW29" s="316"/>
      <c r="JX29" s="316"/>
      <c r="JY29" s="316"/>
      <c r="JZ29" s="316"/>
      <c r="KA29" s="316"/>
      <c r="KB29" s="316"/>
      <c r="KC29" s="316"/>
      <c r="KD29" s="316"/>
      <c r="KE29" s="316"/>
      <c r="KF29" s="316"/>
      <c r="KG29" s="316"/>
      <c r="KH29" s="316"/>
      <c r="KI29" s="316"/>
      <c r="KJ29" s="316"/>
      <c r="KK29" s="316"/>
      <c r="KL29" s="316"/>
      <c r="KM29" s="316"/>
      <c r="KN29" s="316"/>
      <c r="KO29" s="316"/>
      <c r="KP29" s="316"/>
      <c r="KQ29" s="316"/>
      <c r="KR29" s="316"/>
      <c r="KS29" s="316"/>
      <c r="KT29" s="316"/>
      <c r="KU29" s="316"/>
      <c r="KV29" s="316"/>
      <c r="KW29" s="316"/>
      <c r="KX29" s="316"/>
      <c r="KY29" s="316"/>
      <c r="KZ29" s="316"/>
      <c r="LA29" s="316"/>
      <c r="LB29" s="316"/>
      <c r="LC29" s="316"/>
      <c r="LD29" s="316"/>
      <c r="LE29" s="316"/>
      <c r="LF29" s="316"/>
      <c r="LG29" s="316"/>
      <c r="LH29" s="316"/>
      <c r="LI29" s="316"/>
      <c r="LJ29" s="316"/>
      <c r="LK29" s="316"/>
      <c r="LL29" s="316"/>
      <c r="LM29" s="316"/>
      <c r="LN29" s="316"/>
      <c r="LO29" s="316"/>
      <c r="LP29" s="316"/>
      <c r="LQ29" s="316"/>
      <c r="LR29" s="316"/>
      <c r="LS29" s="316"/>
      <c r="LT29" s="316"/>
      <c r="LU29" s="316"/>
      <c r="LV29" s="316"/>
      <c r="LW29" s="316"/>
      <c r="LX29" s="316"/>
      <c r="LY29" s="316"/>
      <c r="LZ29" s="316"/>
      <c r="MA29" s="316"/>
      <c r="MB29" s="316"/>
      <c r="MC29" s="316"/>
      <c r="MD29" s="316"/>
      <c r="ME29" s="316"/>
      <c r="MF29" s="316"/>
      <c r="MG29" s="316"/>
      <c r="MH29" s="316"/>
      <c r="MI29" s="316"/>
      <c r="MJ29" s="316"/>
      <c r="MK29" s="316"/>
      <c r="ML29" s="316"/>
      <c r="MM29" s="316"/>
      <c r="MN29" s="316"/>
      <c r="MO29" s="316"/>
      <c r="MP29" s="316"/>
      <c r="MQ29" s="316"/>
      <c r="MR29" s="316"/>
      <c r="MS29" s="316"/>
      <c r="MT29" s="316"/>
      <c r="MU29" s="316"/>
      <c r="MV29" s="316"/>
      <c r="MW29" s="316"/>
      <c r="MX29" s="316"/>
      <c r="MY29" s="316"/>
      <c r="MZ29" s="316"/>
      <c r="NA29" s="316"/>
      <c r="NB29" s="316"/>
      <c r="NC29" s="316"/>
      <c r="ND29" s="316"/>
      <c r="NE29" s="316"/>
      <c r="NF29" s="316"/>
      <c r="NG29" s="316"/>
      <c r="NH29" s="316"/>
      <c r="NI29" s="316"/>
      <c r="NJ29" s="316"/>
      <c r="NK29" s="316"/>
      <c r="NL29" s="316"/>
      <c r="NM29" s="316"/>
      <c r="NN29" s="316"/>
      <c r="NO29" s="316"/>
      <c r="NP29" s="316"/>
      <c r="NQ29" s="316"/>
      <c r="NR29" s="316"/>
      <c r="NS29" s="316"/>
      <c r="NT29" s="316"/>
      <c r="NU29" s="316"/>
      <c r="NV29" s="316"/>
      <c r="NW29" s="316"/>
      <c r="NX29" s="316"/>
      <c r="NY29" s="316"/>
      <c r="NZ29" s="316"/>
      <c r="OA29" s="316"/>
      <c r="OB29" s="316"/>
      <c r="OC29" s="316"/>
      <c r="OD29" s="316"/>
      <c r="OE29" s="316"/>
      <c r="OF29" s="316"/>
      <c r="OG29" s="316"/>
      <c r="OH29" s="316"/>
      <c r="OI29" s="316"/>
      <c r="OJ29" s="316"/>
      <c r="OK29" s="316"/>
      <c r="OL29" s="316"/>
      <c r="OM29" s="316"/>
      <c r="ON29" s="316"/>
      <c r="OO29" s="316"/>
      <c r="OP29" s="316"/>
      <c r="OQ29" s="316"/>
      <c r="OR29" s="316"/>
      <c r="OS29" s="316"/>
      <c r="OT29" s="316"/>
      <c r="OU29" s="316"/>
      <c r="OV29" s="316"/>
      <c r="OW29" s="316"/>
      <c r="OX29" s="316"/>
      <c r="OY29" s="316"/>
      <c r="OZ29" s="316"/>
      <c r="PA29" s="316"/>
      <c r="PB29" s="316"/>
      <c r="PC29" s="316"/>
      <c r="PD29" s="316"/>
      <c r="PE29" s="316"/>
      <c r="PF29" s="316"/>
      <c r="PG29" s="316"/>
      <c r="PH29" s="316"/>
      <c r="PI29" s="316"/>
      <c r="PJ29" s="316"/>
      <c r="PK29" s="316"/>
      <c r="PL29" s="316"/>
      <c r="PM29" s="316"/>
      <c r="PN29" s="316"/>
      <c r="PO29" s="316"/>
      <c r="PP29" s="316"/>
      <c r="PQ29" s="316"/>
      <c r="PR29" s="316"/>
      <c r="PS29" s="316"/>
      <c r="PT29" s="316"/>
      <c r="PU29" s="316"/>
      <c r="PV29" s="316"/>
      <c r="PW29" s="316"/>
      <c r="PX29" s="316"/>
      <c r="PY29" s="316"/>
    </row>
    <row r="30" spans="1:441" s="316" customFormat="1" outlineLevel="1" x14ac:dyDescent="0.35">
      <c r="A30" s="277"/>
      <c r="B30" s="277"/>
      <c r="C30" s="278"/>
      <c r="D30" s="281"/>
      <c r="E30" s="403" t="str">
        <f xml:space="preserve"> Ops!E$55</f>
        <v>Cash received from invoices</v>
      </c>
      <c r="F30" s="403">
        <f xml:space="preserve"> Ops!F$55</f>
        <v>0</v>
      </c>
      <c r="G30" s="403" t="str">
        <f xml:space="preserve"> Ops!G$55</f>
        <v>$ 000s</v>
      </c>
      <c r="H30" s="403">
        <f xml:space="preserve"> Ops!H$55</f>
        <v>363981.48524418083</v>
      </c>
      <c r="I30" s="403">
        <f xml:space="preserve"> Ops!I$55</f>
        <v>0</v>
      </c>
      <c r="J30" s="403">
        <f xml:space="preserve"> Ops!J$55</f>
        <v>0</v>
      </c>
      <c r="K30" s="403">
        <f xml:space="preserve"> Ops!K$55</f>
        <v>0</v>
      </c>
      <c r="L30" s="403">
        <f xml:space="preserve"> Ops!L$55</f>
        <v>0</v>
      </c>
      <c r="M30" s="403">
        <f xml:space="preserve"> Ops!M$55</f>
        <v>1736.5425000000005</v>
      </c>
      <c r="N30" s="403">
        <f xml:space="preserve"> Ops!N$55</f>
        <v>5295.3143478260881</v>
      </c>
      <c r="O30" s="403">
        <f xml:space="preserve"> Ops!O$55</f>
        <v>4459.553913043479</v>
      </c>
      <c r="P30" s="403">
        <f xml:space="preserve"> Ops!P$55</f>
        <v>2359.6234057971005</v>
      </c>
      <c r="Q30" s="403">
        <f xml:space="preserve"> Ops!Q$55</f>
        <v>3324.118818407961</v>
      </c>
      <c r="R30" s="403">
        <f xml:space="preserve"> Ops!R$55</f>
        <v>5268.969500324466</v>
      </c>
      <c r="S30" s="403">
        <f xml:space="preserve"> Ops!S$55</f>
        <v>4437.3670776552026</v>
      </c>
      <c r="T30" s="403">
        <f xml:space="preserve"> Ops!T$55</f>
        <v>2347.8839858677629</v>
      </c>
      <c r="U30" s="403">
        <f xml:space="preserve"> Ops!U$55</f>
        <v>3307.5809138387676</v>
      </c>
      <c r="V30" s="403">
        <f xml:space="preserve"> Ops!V$55</f>
        <v>5242.7557217158883</v>
      </c>
      <c r="W30" s="403">
        <f xml:space="preserve"> Ops!W$55</f>
        <v>4415.2906245325412</v>
      </c>
      <c r="X30" s="403">
        <f xml:space="preserve"> Ops!X$55</f>
        <v>2353.5697028592708</v>
      </c>
      <c r="Y30" s="403">
        <f xml:space="preserve"> Ops!Y$55</f>
        <v>3273.7585555551877</v>
      </c>
      <c r="Z30" s="403">
        <f xml:space="preserve"> Ops!Z$55</f>
        <v>5216.6723599163051</v>
      </c>
      <c r="AA30" s="403">
        <f xml:space="preserve"> Ops!AA$55</f>
        <v>4393.3240045099919</v>
      </c>
      <c r="AB30" s="403">
        <f xml:space="preserve"> Ops!AB$55</f>
        <v>2324.5800706594023</v>
      </c>
      <c r="AC30" s="403">
        <f xml:space="preserve"> Ops!AC$55</f>
        <v>3274.7515297529949</v>
      </c>
      <c r="AD30" s="403">
        <f xml:space="preserve"> Ops!AD$55</f>
        <v>5190.718766085879</v>
      </c>
      <c r="AE30" s="403">
        <f xml:space="preserve"> Ops!AE$55</f>
        <v>4371.4666711542213</v>
      </c>
      <c r="AF30" s="403">
        <f xml:space="preserve"> Ops!AF$55</f>
        <v>2313.0149956809983</v>
      </c>
      <c r="AG30" s="403">
        <f xml:space="preserve"> Ops!AG$55</f>
        <v>3258.4592335850703</v>
      </c>
      <c r="AH30" s="403">
        <f xml:space="preserve"> Ops!AH$55</f>
        <v>5164.8942946128172</v>
      </c>
      <c r="AI30" s="403">
        <f xml:space="preserve"> Ops!AI$55</f>
        <v>4349.7180807504701</v>
      </c>
      <c r="AJ30" s="403">
        <f xml:space="preserve"> Ops!AJ$55</f>
        <v>2301.5074583890528</v>
      </c>
      <c r="AK30" s="403">
        <f xml:space="preserve"> Ops!AK$55</f>
        <v>3242.2479936169866</v>
      </c>
      <c r="AL30" s="403">
        <f xml:space="preserve"> Ops!AL$55</f>
        <v>5139.1983030973288</v>
      </c>
      <c r="AM30" s="403">
        <f xml:space="preserve"> Ops!AM$55</f>
        <v>4328.0776922890254</v>
      </c>
      <c r="AN30" s="403">
        <f xml:space="preserve"> Ops!AN$55</f>
        <v>2307.0808683790747</v>
      </c>
      <c r="AO30" s="403">
        <f xml:space="preserve"> Ops!AO$55</f>
        <v>3209.093710731413</v>
      </c>
      <c r="AP30" s="403">
        <f xml:space="preserve"> Ops!AP$55</f>
        <v>5113.6301523356515</v>
      </c>
      <c r="AQ30" s="403">
        <f xml:space="preserve"> Ops!AQ$55</f>
        <v>4306.5449674517658</v>
      </c>
      <c r="AR30" s="403">
        <f xml:space="preserve"> Ops!AR$55</f>
        <v>2278.6638532601214</v>
      </c>
      <c r="AS30" s="403">
        <f xml:space="preserve"> Ops!AS$55</f>
        <v>3210.0670712279257</v>
      </c>
      <c r="AT30" s="403">
        <f xml:space="preserve"> Ops!AT$55</f>
        <v>5088.1892063041323</v>
      </c>
      <c r="AU30" s="403">
        <f xml:space="preserve"> Ops!AU$55</f>
        <v>4285.1193705987735</v>
      </c>
      <c r="AV30" s="403">
        <f xml:space="preserve"> Ops!AV$55</f>
        <v>2267.3272171742501</v>
      </c>
      <c r="AW30" s="403">
        <f xml:space="preserve"> Ops!AW$55</f>
        <v>3194.0965882864944</v>
      </c>
      <c r="AX30" s="403">
        <f xml:space="preserve"> Ops!AX$55</f>
        <v>5062.874832143415</v>
      </c>
      <c r="AY30" s="403">
        <f xml:space="preserve"> Ops!AY$55</f>
        <v>4263.800368754999</v>
      </c>
      <c r="AZ30" s="403">
        <f xml:space="preserve"> Ops!AZ$55</f>
        <v>2256.0469822629357</v>
      </c>
      <c r="BA30" s="403">
        <f xml:space="preserve"> Ops!BA$55</f>
        <v>3178.2055604840748</v>
      </c>
      <c r="BB30" s="403">
        <f xml:space="preserve"> Ops!BB$55</f>
        <v>5037.686400142702</v>
      </c>
      <c r="BC30" s="403">
        <f xml:space="preserve"> Ops!BC$55</f>
        <v>4242.5874315970141</v>
      </c>
      <c r="BD30" s="403">
        <f xml:space="preserve"> Ops!BD$55</f>
        <v>2261.5103035930783</v>
      </c>
      <c r="BE30" s="403">
        <f xml:space="preserve"> Ops!BE$55</f>
        <v>3145.706156851707</v>
      </c>
      <c r="BF30" s="403">
        <f xml:space="preserve"> Ops!BF$55</f>
        <v>5012.6232837240805</v>
      </c>
      <c r="BG30" s="403">
        <f xml:space="preserve"> Ops!BG$55</f>
        <v>4221.4800314398171</v>
      </c>
      <c r="BH30" s="403">
        <f xml:space="preserve"> Ops!BH$55</f>
        <v>2233.6545949485767</v>
      </c>
      <c r="BI30" s="403">
        <f xml:space="preserve"> Ops!BI$55</f>
        <v>3146.6602910661377</v>
      </c>
      <c r="BJ30" s="403">
        <f xml:space="preserve"> Ops!BJ$55</f>
        <v>4987.6848594269486</v>
      </c>
      <c r="BK30" s="403">
        <f xml:space="preserve"> Ops!BK$55</f>
        <v>4200.4776432236995</v>
      </c>
      <c r="BL30" s="403">
        <f xml:space="preserve"> Ops!BL$55</f>
        <v>2222.5418855209723</v>
      </c>
      <c r="BM30" s="403">
        <f xml:space="preserve"> Ops!BM$55</f>
        <v>3131.0052647424259</v>
      </c>
      <c r="BN30" s="403">
        <f xml:space="preserve"> Ops!BN$55</f>
        <v>4962.8705068924864</v>
      </c>
      <c r="BO30" s="403">
        <f xml:space="preserve"> Ops!BO$55</f>
        <v>4179.5797445011931</v>
      </c>
      <c r="BP30" s="403">
        <f xml:space="preserve"> Ops!BP$55</f>
        <v>2211.484463204948</v>
      </c>
      <c r="BQ30" s="403">
        <f xml:space="preserve"> Ops!BQ$55</f>
        <v>3115.4281241218173</v>
      </c>
      <c r="BR30" s="403">
        <f xml:space="preserve"> Ops!BR$55</f>
        <v>4938.1796088482461</v>
      </c>
      <c r="BS30" s="403">
        <f xml:space="preserve"> Ops!BS$55</f>
        <v>4158.7858154240739</v>
      </c>
      <c r="BT30" s="403">
        <f xml:space="preserve"> Ops!BT$55</f>
        <v>2216.8398703990792</v>
      </c>
      <c r="BU30" s="403">
        <f xml:space="preserve"> Ops!BU$55</f>
        <v>3083.5706642544196</v>
      </c>
      <c r="BV30" s="403">
        <f xml:space="preserve"> Ops!BV$55</f>
        <v>4913.6115510927848</v>
      </c>
      <c r="BW30" s="403">
        <f xml:space="preserve"> Ops!BW$55</f>
        <v>4138.0953387304226</v>
      </c>
      <c r="BX30" s="403">
        <f xml:space="preserve"> Ops!BX$55</f>
        <v>2189.5343810350728</v>
      </c>
      <c r="BY30" s="403">
        <f xml:space="preserve"> Ops!BY$55</f>
        <v>3084.5059519534843</v>
      </c>
      <c r="BZ30" s="403">
        <f xml:space="preserve"> Ops!BZ$55</f>
        <v>4889.1657224803821</v>
      </c>
      <c r="CA30" s="403">
        <f xml:space="preserve"> Ops!CA$55</f>
        <v>4117.507799731764</v>
      </c>
      <c r="CB30" s="403">
        <f xml:space="preserve"> Ops!CB$55</f>
        <v>2178.6411751592759</v>
      </c>
      <c r="CC30" s="403">
        <f xml:space="preserve"> Ops!CC$55</f>
        <v>3069.1601511974982</v>
      </c>
      <c r="CD30" s="403">
        <f xml:space="preserve"> Ops!CD$55</f>
        <v>4864.8415149058528</v>
      </c>
      <c r="CE30" s="403">
        <f xml:space="preserve"> Ops!CE$55</f>
        <v>4097.0226863002645</v>
      </c>
      <c r="CF30" s="403">
        <f xml:space="preserve"> Ops!CF$55</f>
        <v>2167.8021643375882</v>
      </c>
      <c r="CG30" s="403">
        <f xml:space="preserve"> Ops!CG$55</f>
        <v>3053.8906977089537</v>
      </c>
      <c r="CH30" s="403">
        <f xml:space="preserve"> Ops!CH$55</f>
        <v>4840.6383232894095</v>
      </c>
      <c r="CI30" s="403">
        <f xml:space="preserve"> Ops!CI$55</f>
        <v>4076.6394888559844</v>
      </c>
      <c r="CJ30" s="403">
        <f xml:space="preserve"> Ops!CJ$55</f>
        <v>2173.0517889673365</v>
      </c>
      <c r="CK30" s="403">
        <f xml:space="preserve"> Ops!CK$55</f>
        <v>3022.6625016262387</v>
      </c>
      <c r="CL30" s="403">
        <f xml:space="preserve"> Ops!CL$55</f>
        <v>4816.5555455616013</v>
      </c>
      <c r="CM30" s="403">
        <f xml:space="preserve"> Ops!CM$55</f>
        <v>4056.3577003542132</v>
      </c>
      <c r="CN30" s="403">
        <f xml:space="preserve"> Ops!CN$55</f>
        <v>2146.2856506894286</v>
      </c>
      <c r="CO30" s="403">
        <f xml:space="preserve"> Ops!CO$55</f>
        <v>3023.5793150753238</v>
      </c>
      <c r="CP30" s="403">
        <f xml:space="preserve"> Ops!CP$55</f>
        <v>4792.5925826483599</v>
      </c>
      <c r="CQ30" s="403">
        <f xml:space="preserve"> Ops!CQ$55</f>
        <v>4036.1768162728495</v>
      </c>
      <c r="CR30" s="403">
        <f xml:space="preserve"> Ops!CR$55</f>
        <v>2135.6076126262965</v>
      </c>
      <c r="CS30" s="403">
        <f xml:space="preserve"> Ops!CS$55</f>
        <v>3008.5366319157465</v>
      </c>
      <c r="CT30" s="403">
        <f xml:space="preserve"> Ops!CT$55</f>
        <v>4768.7488384560802</v>
      </c>
      <c r="CU30" s="403">
        <f xml:space="preserve"> Ops!CU$55</f>
        <v>4016.0963345998507</v>
      </c>
      <c r="CV30" s="403">
        <f xml:space="preserve"> Ops!CV$55</f>
        <v>2124.9826991306436</v>
      </c>
      <c r="CW30" s="403">
        <f xml:space="preserve"> Ops!CW$55</f>
        <v>2993.5687879758675</v>
      </c>
      <c r="CX30" s="403">
        <f xml:space="preserve"> Ops!CX$55</f>
        <v>4745.0237198567975</v>
      </c>
      <c r="CY30" s="403">
        <f xml:space="preserve"> Ops!CY$55</f>
        <v>3996.1157558207478</v>
      </c>
      <c r="CZ30" s="403">
        <f xml:space="preserve"> Ops!CZ$55</f>
        <v>2130.1286306638167</v>
      </c>
      <c r="DA30" s="403">
        <f xml:space="preserve"> Ops!DA$55</f>
        <v>2962.9574261585835</v>
      </c>
      <c r="DB30" s="403">
        <f xml:space="preserve"> Ops!DB$55</f>
        <v>4721.4166366734298</v>
      </c>
      <c r="DC30" s="403">
        <f xml:space="preserve"> Ops!DC$55</f>
        <v>3976.2345829062169</v>
      </c>
      <c r="DD30" s="403">
        <f xml:space="preserve"> Ops!DD$55</f>
        <v>2103.8911899513823</v>
      </c>
      <c r="DE30" s="403">
        <f xml:space="preserve"> Ops!DE$55</f>
        <v>2963.8561302699118</v>
      </c>
      <c r="DF30" s="403">
        <f xml:space="preserve"> Ops!DF$55</f>
        <v>4697.9270016651044</v>
      </c>
      <c r="DG30" s="403">
        <f xml:space="preserve"> Ops!DG$55</f>
        <v>3956.4523212997192</v>
      </c>
      <c r="DH30" s="403">
        <f xml:space="preserve"> Ops!DH$55</f>
        <v>2093.4240696033648</v>
      </c>
      <c r="DI30" s="403">
        <f xml:space="preserve"> Ops!DI$55</f>
        <v>1416.1398117905123</v>
      </c>
      <c r="DJ30" s="403">
        <f xml:space="preserve"> Ops!DJ$55</f>
        <v>0</v>
      </c>
      <c r="DK30" s="403">
        <f xml:space="preserve"> Ops!DK$55</f>
        <v>0</v>
      </c>
      <c r="DL30" s="403">
        <f xml:space="preserve"> Ops!DL$55</f>
        <v>0</v>
      </c>
      <c r="DM30" s="403">
        <f xml:space="preserve"> Ops!DM$55</f>
        <v>0</v>
      </c>
      <c r="DN30" s="403">
        <f xml:space="preserve"> Ops!DN$55</f>
        <v>0</v>
      </c>
      <c r="DO30" s="403">
        <f xml:space="preserve"> Ops!DO$55</f>
        <v>0</v>
      </c>
      <c r="DP30" s="403">
        <f xml:space="preserve"> Ops!DP$55</f>
        <v>0</v>
      </c>
      <c r="DQ30" s="403">
        <f xml:space="preserve"> Ops!DQ$55</f>
        <v>0</v>
      </c>
      <c r="DR30" s="403">
        <f xml:space="preserve"> Ops!DR$55</f>
        <v>0</v>
      </c>
      <c r="DS30" s="403">
        <f xml:space="preserve"> Ops!DS$55</f>
        <v>0</v>
      </c>
      <c r="DT30" s="403">
        <f xml:space="preserve"> Ops!DT$55</f>
        <v>0</v>
      </c>
      <c r="DU30" s="403">
        <f xml:space="preserve"> Ops!DU$55</f>
        <v>0</v>
      </c>
      <c r="DV30" s="403">
        <f xml:space="preserve"> Ops!DV$55</f>
        <v>0</v>
      </c>
      <c r="DW30" s="403">
        <f xml:space="preserve"> Ops!DW$55</f>
        <v>0</v>
      </c>
      <c r="DX30" s="403">
        <f xml:space="preserve"> Ops!DX$55</f>
        <v>0</v>
      </c>
      <c r="DY30" s="403">
        <f xml:space="preserve"> Ops!DY$55</f>
        <v>0</v>
      </c>
      <c r="DZ30" s="403">
        <f xml:space="preserve"> Ops!DZ$55</f>
        <v>0</v>
      </c>
      <c r="EA30" s="403">
        <f xml:space="preserve"> Ops!EA$55</f>
        <v>0</v>
      </c>
      <c r="EB30" s="403">
        <f xml:space="preserve"> Ops!EB$55</f>
        <v>0</v>
      </c>
      <c r="EC30" s="403">
        <f xml:space="preserve"> Ops!EC$55</f>
        <v>0</v>
      </c>
      <c r="ED30" s="403">
        <f xml:space="preserve"> Ops!ED$55</f>
        <v>0</v>
      </c>
      <c r="EE30" s="403">
        <f xml:space="preserve"> Ops!EE$55</f>
        <v>0</v>
      </c>
      <c r="EF30" s="403">
        <f xml:space="preserve"> Ops!EF$55</f>
        <v>0</v>
      </c>
      <c r="EG30" s="403">
        <f xml:space="preserve"> Ops!EG$55</f>
        <v>0</v>
      </c>
      <c r="EH30" s="403">
        <f xml:space="preserve"> Ops!EH$55</f>
        <v>0</v>
      </c>
      <c r="EI30" s="403">
        <f xml:space="preserve"> Ops!EI$55</f>
        <v>0</v>
      </c>
      <c r="EJ30" s="403">
        <f xml:space="preserve"> Ops!EJ$55</f>
        <v>0</v>
      </c>
      <c r="EK30" s="403">
        <f xml:space="preserve"> Ops!EK$55</f>
        <v>0</v>
      </c>
      <c r="EL30" s="403">
        <f xml:space="preserve"> Ops!EL$55</f>
        <v>0</v>
      </c>
      <c r="EM30" s="403">
        <f xml:space="preserve"> Ops!EM$55</f>
        <v>0</v>
      </c>
      <c r="EN30" s="403">
        <f xml:space="preserve"> Ops!EN$55</f>
        <v>0</v>
      </c>
      <c r="EO30" s="403">
        <f xml:space="preserve"> Ops!EO$55</f>
        <v>0</v>
      </c>
      <c r="EP30" s="403">
        <f xml:space="preserve"> Ops!EP$55</f>
        <v>0</v>
      </c>
      <c r="EQ30" s="403">
        <f xml:space="preserve"> Ops!EQ$55</f>
        <v>0</v>
      </c>
      <c r="ER30" s="403">
        <f xml:space="preserve"> Ops!ER$55</f>
        <v>0</v>
      </c>
      <c r="ES30" s="403">
        <f xml:space="preserve"> Ops!ES$55</f>
        <v>0</v>
      </c>
      <c r="ET30" s="403">
        <f xml:space="preserve"> Ops!ET$55</f>
        <v>0</v>
      </c>
      <c r="EU30" s="403">
        <f xml:space="preserve"> Ops!EU$55</f>
        <v>0</v>
      </c>
      <c r="EV30" s="403">
        <f xml:space="preserve"> Ops!EV$55</f>
        <v>0</v>
      </c>
      <c r="EW30" s="403">
        <f xml:space="preserve"> Ops!EW$55</f>
        <v>0</v>
      </c>
      <c r="EX30" s="403">
        <f xml:space="preserve"> Ops!EX$55</f>
        <v>0</v>
      </c>
      <c r="EY30" s="403">
        <f xml:space="preserve"> Ops!EY$55</f>
        <v>0</v>
      </c>
      <c r="EZ30" s="403">
        <f xml:space="preserve"> Ops!EZ$55</f>
        <v>0</v>
      </c>
      <c r="FA30" s="403">
        <f xml:space="preserve"> Ops!FA$55</f>
        <v>0</v>
      </c>
      <c r="FB30" s="403">
        <f xml:space="preserve"> Ops!FB$55</f>
        <v>0</v>
      </c>
      <c r="FC30" s="403">
        <f xml:space="preserve"> Ops!FC$55</f>
        <v>0</v>
      </c>
      <c r="FD30" s="403">
        <f xml:space="preserve"> Ops!FD$55</f>
        <v>0</v>
      </c>
      <c r="FE30" s="403">
        <f xml:space="preserve"> Ops!FE$55</f>
        <v>0</v>
      </c>
      <c r="FF30" s="403">
        <f xml:space="preserve"> Ops!FF$55</f>
        <v>0</v>
      </c>
      <c r="FG30" s="403">
        <f xml:space="preserve"> Ops!FG$55</f>
        <v>0</v>
      </c>
      <c r="FH30" s="403">
        <f xml:space="preserve"> Ops!FH$55</f>
        <v>0</v>
      </c>
      <c r="FI30" s="403">
        <f xml:space="preserve"> Ops!FI$55</f>
        <v>0</v>
      </c>
      <c r="FJ30" s="403">
        <f xml:space="preserve"> Ops!FJ$55</f>
        <v>0</v>
      </c>
      <c r="FK30" s="403">
        <f xml:space="preserve"> Ops!FK$55</f>
        <v>0</v>
      </c>
      <c r="FL30" s="403">
        <f xml:space="preserve"> Ops!FL$55</f>
        <v>0</v>
      </c>
      <c r="FM30" s="403">
        <f xml:space="preserve"> Ops!FM$55</f>
        <v>0</v>
      </c>
      <c r="FN30" s="403">
        <f xml:space="preserve"> Ops!FN$55</f>
        <v>0</v>
      </c>
      <c r="FO30" s="403">
        <f xml:space="preserve"> Ops!FO$55</f>
        <v>0</v>
      </c>
      <c r="FP30" s="403">
        <f xml:space="preserve"> Ops!FP$55</f>
        <v>0</v>
      </c>
      <c r="FQ30" s="403">
        <f xml:space="preserve"> Ops!FQ$55</f>
        <v>0</v>
      </c>
      <c r="FR30" s="403">
        <f xml:space="preserve"> Ops!FR$55</f>
        <v>0</v>
      </c>
      <c r="FS30" s="403">
        <f xml:space="preserve"> Ops!FS$55</f>
        <v>0</v>
      </c>
      <c r="FT30" s="403">
        <f xml:space="preserve"> Ops!FT$55</f>
        <v>0</v>
      </c>
      <c r="FU30" s="403">
        <f xml:space="preserve"> Ops!FU$55</f>
        <v>0</v>
      </c>
      <c r="FV30" s="403">
        <f xml:space="preserve"> Ops!FV$55</f>
        <v>0</v>
      </c>
      <c r="FW30" s="403">
        <f xml:space="preserve"> Ops!FW$55</f>
        <v>0</v>
      </c>
      <c r="FX30" s="403">
        <f xml:space="preserve"> Ops!FX$55</f>
        <v>0</v>
      </c>
      <c r="FY30" s="403">
        <f xml:space="preserve"> Ops!FY$55</f>
        <v>0</v>
      </c>
      <c r="FZ30" s="403">
        <f xml:space="preserve"> Ops!FZ$55</f>
        <v>0</v>
      </c>
      <c r="GA30" s="403">
        <f xml:space="preserve"> Ops!GA$55</f>
        <v>0</v>
      </c>
      <c r="GB30" s="403">
        <f xml:space="preserve"> Ops!GB$55</f>
        <v>0</v>
      </c>
      <c r="GC30" s="403">
        <f xml:space="preserve"> Ops!GC$55</f>
        <v>0</v>
      </c>
      <c r="GD30" s="403">
        <f xml:space="preserve"> Ops!GD$55</f>
        <v>0</v>
      </c>
      <c r="GE30" s="403">
        <f xml:space="preserve"> Ops!GE$55</f>
        <v>0</v>
      </c>
      <c r="GF30" s="403">
        <f xml:space="preserve"> Ops!GF$55</f>
        <v>0</v>
      </c>
      <c r="GG30" s="403">
        <f xml:space="preserve"> Ops!GG$55</f>
        <v>0</v>
      </c>
      <c r="GH30" s="403">
        <f xml:space="preserve"> Ops!GH$55</f>
        <v>0</v>
      </c>
      <c r="GI30" s="403">
        <f xml:space="preserve"> Ops!GI$55</f>
        <v>0</v>
      </c>
      <c r="GJ30" s="403">
        <f xml:space="preserve"> Ops!GJ$55</f>
        <v>0</v>
      </c>
    </row>
    <row r="31" spans="1:441" s="316" customFormat="1" outlineLevel="1" x14ac:dyDescent="0.35">
      <c r="A31" s="277"/>
      <c r="B31" s="277"/>
      <c r="C31" s="278"/>
      <c r="D31" s="281"/>
      <c r="E31" s="403" t="str">
        <f xml:space="preserve"> Ops!E$77</f>
        <v>Cash paid for O&amp;M costs</v>
      </c>
      <c r="F31" s="403">
        <f xml:space="preserve"> Ops!F$77</f>
        <v>0</v>
      </c>
      <c r="G31" s="403" t="str">
        <f xml:space="preserve"> Ops!G$77</f>
        <v>$ 000s</v>
      </c>
      <c r="H31" s="403">
        <f xml:space="preserve"> Ops!H$77</f>
        <v>-68079.957080028718</v>
      </c>
      <c r="I31" s="403">
        <f xml:space="preserve"> Ops!I$77</f>
        <v>0</v>
      </c>
      <c r="J31" s="403">
        <f xml:space="preserve"> Ops!J$77</f>
        <v>0</v>
      </c>
      <c r="K31" s="403">
        <f xml:space="preserve"> Ops!K$77</f>
        <v>0</v>
      </c>
      <c r="L31" s="403">
        <f xml:space="preserve"> Ops!L$77</f>
        <v>0</v>
      </c>
      <c r="M31" s="403">
        <f xml:space="preserve"> Ops!M$77</f>
        <v>-334.00909435392191</v>
      </c>
      <c r="N31" s="403">
        <f xml:space="preserve"> Ops!N$77</f>
        <v>-500.06137041369419</v>
      </c>
      <c r="O31" s="403">
        <f xml:space="preserve"> Ops!O$77</f>
        <v>-498.27586206896552</v>
      </c>
      <c r="P31" s="403">
        <f xml:space="preserve"> Ops!P$77</f>
        <v>-494.66516741629187</v>
      </c>
      <c r="Q31" s="403">
        <f xml:space="preserve"> Ops!Q$77</f>
        <v>-508.45127573575866</v>
      </c>
      <c r="R31" s="403">
        <f xml:space="preserve"> Ops!R$77</f>
        <v>-512.56290467403676</v>
      </c>
      <c r="S31" s="403">
        <f xml:space="preserve"> Ops!S$77</f>
        <v>-510.73275862068988</v>
      </c>
      <c r="T31" s="403">
        <f xml:space="preserve"> Ops!T$77</f>
        <v>-507.0317966016994</v>
      </c>
      <c r="U31" s="403">
        <f xml:space="preserve"> Ops!U$77</f>
        <v>-521.16255762915284</v>
      </c>
      <c r="V31" s="403">
        <f xml:space="preserve"> Ops!V$77</f>
        <v>-525.37697729088791</v>
      </c>
      <c r="W31" s="403">
        <f xml:space="preserve"> Ops!W$77</f>
        <v>-523.50107758620732</v>
      </c>
      <c r="X31" s="403">
        <f xml:space="preserve"> Ops!X$77</f>
        <v>-521.62517788152672</v>
      </c>
      <c r="Y31" s="403">
        <f xml:space="preserve"> Ops!Y$77</f>
        <v>-532.27403520509711</v>
      </c>
      <c r="Z31" s="403">
        <f xml:space="preserve"> Ops!Z$77</f>
        <v>-538.51140172316036</v>
      </c>
      <c r="AA31" s="403">
        <f xml:space="preserve"> Ops!AA$77</f>
        <v>-536.58860452586271</v>
      </c>
      <c r="AB31" s="403">
        <f xml:space="preserve"> Ops!AB$77</f>
        <v>-532.70028130466085</v>
      </c>
      <c r="AC31" s="403">
        <f xml:space="preserve"> Ops!AC$77</f>
        <v>-547.54641210912905</v>
      </c>
      <c r="AD31" s="403">
        <f xml:space="preserve"> Ops!AD$77</f>
        <v>-551.97418676623965</v>
      </c>
      <c r="AE31" s="403">
        <f xml:space="preserve"> Ops!AE$77</f>
        <v>-550.00331963900953</v>
      </c>
      <c r="AF31" s="403">
        <f xml:space="preserve"> Ops!AF$77</f>
        <v>-546.01778833727758</v>
      </c>
      <c r="AG31" s="403">
        <f xml:space="preserve"> Ops!AG$77</f>
        <v>-561.23507241185757</v>
      </c>
      <c r="AH31" s="403">
        <f xml:space="preserve"> Ops!AH$77</f>
        <v>-565.77354143539583</v>
      </c>
      <c r="AI31" s="403">
        <f xml:space="preserve"> Ops!AI$77</f>
        <v>-563.75340262998498</v>
      </c>
      <c r="AJ31" s="403">
        <f xml:space="preserve"> Ops!AJ$77</f>
        <v>-559.66823304570971</v>
      </c>
      <c r="AK31" s="403">
        <f xml:space="preserve"> Ops!AK$77</f>
        <v>-575.26594922215418</v>
      </c>
      <c r="AL31" s="403">
        <f xml:space="preserve"> Ops!AL$77</f>
        <v>-579.91787997128085</v>
      </c>
      <c r="AM31" s="403">
        <f xml:space="preserve"> Ops!AM$77</f>
        <v>-577.84723769573475</v>
      </c>
      <c r="AN31" s="403">
        <f xml:space="preserve"> Ops!AN$77</f>
        <v>-575.77659542018864</v>
      </c>
      <c r="AO31" s="403">
        <f xml:space="preserve"> Ops!AO$77</f>
        <v>-587.53094140437224</v>
      </c>
      <c r="AP31" s="403">
        <f xml:space="preserve"> Ops!AP$77</f>
        <v>-594.41582697056299</v>
      </c>
      <c r="AQ31" s="403">
        <f xml:space="preserve"> Ops!AQ$77</f>
        <v>-592.29341863812829</v>
      </c>
      <c r="AR31" s="403">
        <f xml:space="preserve"> Ops!AR$77</f>
        <v>-588.00143734364906</v>
      </c>
      <c r="AS31" s="403">
        <f xml:space="preserve"> Ops!AS$77</f>
        <v>-604.38878790152614</v>
      </c>
      <c r="AT31" s="403">
        <f xml:space="preserve"> Ops!AT$77</f>
        <v>-609.27622264482739</v>
      </c>
      <c r="AU31" s="403">
        <f xml:space="preserve"> Ops!AU$77</f>
        <v>-607.10075410408172</v>
      </c>
      <c r="AV31" s="403">
        <f xml:space="preserve"> Ops!AV$77</f>
        <v>-602.70147327724055</v>
      </c>
      <c r="AW31" s="403">
        <f xml:space="preserve"> Ops!AW$77</f>
        <v>-619.4985075990644</v>
      </c>
      <c r="AX31" s="403">
        <f xml:space="preserve"> Ops!AX$77</f>
        <v>-624.50812821094826</v>
      </c>
      <c r="AY31" s="403">
        <f xml:space="preserve"> Ops!AY$77</f>
        <v>-622.27827295668396</v>
      </c>
      <c r="AZ31" s="403">
        <f xml:space="preserve"> Ops!AZ$77</f>
        <v>-617.76901010917186</v>
      </c>
      <c r="BA31" s="403">
        <f xml:space="preserve"> Ops!BA$77</f>
        <v>-634.98597028904123</v>
      </c>
      <c r="BB31" s="403">
        <f xml:space="preserve"> Ops!BB$77</f>
        <v>-640.12083141622213</v>
      </c>
      <c r="BC31" s="403">
        <f xml:space="preserve"> Ops!BC$77</f>
        <v>-637.83522978060125</v>
      </c>
      <c r="BD31" s="403">
        <f xml:space="preserve"> Ops!BD$77</f>
        <v>-635.54962814498037</v>
      </c>
      <c r="BE31" s="403">
        <f xml:space="preserve"> Ops!BE$77</f>
        <v>-648.52422676318838</v>
      </c>
      <c r="BF31" s="403">
        <f xml:space="preserve"> Ops!BF$77</f>
        <v>-656.12385220162787</v>
      </c>
      <c r="BG31" s="403">
        <f xml:space="preserve"> Ops!BG$77</f>
        <v>-653.78111052511645</v>
      </c>
      <c r="BH31" s="403">
        <f xml:space="preserve"> Ops!BH$77</f>
        <v>-649.04356624594891</v>
      </c>
      <c r="BI31" s="403">
        <f xml:space="preserve"> Ops!BI$77</f>
        <v>-667.13213503492432</v>
      </c>
      <c r="BJ31" s="403">
        <f xml:space="preserve"> Ops!BJ$77</f>
        <v>-672.52694850666876</v>
      </c>
      <c r="BK31" s="403">
        <f xml:space="preserve"> Ops!BK$77</f>
        <v>-670.12563828824455</v>
      </c>
      <c r="BL31" s="403">
        <f xml:space="preserve"> Ops!BL$77</f>
        <v>-665.2696554020979</v>
      </c>
      <c r="BM31" s="403">
        <f xml:space="preserve"> Ops!BM$77</f>
        <v>-683.8104384107977</v>
      </c>
      <c r="BN31" s="403">
        <f xml:space="preserve"> Ops!BN$77</f>
        <v>-689.34012221933585</v>
      </c>
      <c r="BO31" s="403">
        <f xml:space="preserve"> Ops!BO$77</f>
        <v>-686.87877924545103</v>
      </c>
      <c r="BP31" s="403">
        <f xml:space="preserve"> Ops!BP$77</f>
        <v>-681.90139678715059</v>
      </c>
      <c r="BQ31" s="403">
        <f xml:space="preserve"> Ops!BQ$77</f>
        <v>-700.90569937106807</v>
      </c>
      <c r="BR31" s="403">
        <f xml:space="preserve"> Ops!BR$77</f>
        <v>-706.57362527481951</v>
      </c>
      <c r="BS31" s="403">
        <f xml:space="preserve"> Ops!BS$77</f>
        <v>-704.05074872658759</v>
      </c>
      <c r="BT31" s="403">
        <f xml:space="preserve"> Ops!BT$77</f>
        <v>-701.52787217835566</v>
      </c>
      <c r="BU31" s="403">
        <f xml:space="preserve"> Ops!BU$77</f>
        <v>-715.84940138381899</v>
      </c>
      <c r="BV31" s="403">
        <f xml:space="preserve"> Ops!BV$77</f>
        <v>-724.23796590669019</v>
      </c>
      <c r="BW31" s="403">
        <f xml:space="preserve"> Ops!BW$77</f>
        <v>-721.65201744475246</v>
      </c>
      <c r="BX31" s="403">
        <f xml:space="preserve"> Ops!BX$77</f>
        <v>-716.42265499950065</v>
      </c>
      <c r="BY31" s="403">
        <f xml:space="preserve"> Ops!BY$77</f>
        <v>-736.38905040172881</v>
      </c>
      <c r="BZ31" s="403">
        <f xml:space="preserve"> Ops!BZ$77</f>
        <v>-742.34391505435781</v>
      </c>
      <c r="CA31" s="403">
        <f xml:space="preserve"> Ops!CA$77</f>
        <v>-739.69331788087163</v>
      </c>
      <c r="CB31" s="403">
        <f xml:space="preserve"> Ops!CB$77</f>
        <v>-734.33322137448852</v>
      </c>
      <c r="CC31" s="403">
        <f xml:space="preserve"> Ops!CC$77</f>
        <v>-754.79877666177231</v>
      </c>
      <c r="CD31" s="403">
        <f xml:space="preserve"> Ops!CD$77</f>
        <v>-760.90251293071697</v>
      </c>
      <c r="CE31" s="403">
        <f xml:space="preserve"> Ops!CE$77</f>
        <v>-758.1856508278936</v>
      </c>
      <c r="CF31" s="403">
        <f xml:space="preserve"> Ops!CF$77</f>
        <v>-752.6915519088509</v>
      </c>
      <c r="CG31" s="403">
        <f xml:space="preserve"> Ops!CG$77</f>
        <v>-773.66874607831664</v>
      </c>
      <c r="CH31" s="403">
        <f xml:space="preserve"> Ops!CH$77</f>
        <v>-779.92507575398508</v>
      </c>
      <c r="CI31" s="403">
        <f xml:space="preserve"> Ops!CI$77</f>
        <v>-777.14029209859086</v>
      </c>
      <c r="CJ31" s="403">
        <f xml:space="preserve"> Ops!CJ$77</f>
        <v>-774.35550844319687</v>
      </c>
      <c r="CK31" s="403">
        <f xml:space="preserve"> Ops!CK$77</f>
        <v>-790.16379699365007</v>
      </c>
      <c r="CL31" s="403">
        <f xml:space="preserve"> Ops!CL$77</f>
        <v>-799.42320264783484</v>
      </c>
      <c r="CM31" s="403">
        <f xml:space="preserve"> Ops!CM$77</f>
        <v>-796.56879940105614</v>
      </c>
      <c r="CN31" s="403">
        <f xml:space="preserve"> Ops!CN$77</f>
        <v>-790.79656172423699</v>
      </c>
      <c r="CO31" s="403">
        <f xml:space="preserve"> Ops!CO$77</f>
        <v>-812.83572634853192</v>
      </c>
      <c r="CP31" s="403">
        <f xml:space="preserve"> Ops!CP$77</f>
        <v>-819.40878271403085</v>
      </c>
      <c r="CQ31" s="403">
        <f xml:space="preserve"> Ops!CQ$77</f>
        <v>-816.48301938608279</v>
      </c>
      <c r="CR31" s="403">
        <f xml:space="preserve"> Ops!CR$77</f>
        <v>-810.56647576734315</v>
      </c>
      <c r="CS31" s="403">
        <f xml:space="preserve"> Ops!CS$77</f>
        <v>-833.15661950724575</v>
      </c>
      <c r="CT31" s="403">
        <f xml:space="preserve"> Ops!CT$77</f>
        <v>-839.89400228188219</v>
      </c>
      <c r="CU31" s="403">
        <f xml:space="preserve"> Ops!CU$77</f>
        <v>-836.89509487073519</v>
      </c>
      <c r="CV31" s="403">
        <f xml:space="preserve"> Ops!CV$77</f>
        <v>-830.83063766152691</v>
      </c>
      <c r="CW31" s="403">
        <f xml:space="preserve"> Ops!CW$77</f>
        <v>-853.98553499492721</v>
      </c>
      <c r="CX31" s="403">
        <f xml:space="preserve"> Ops!CX$77</f>
        <v>-860.89135233892966</v>
      </c>
      <c r="CY31" s="403">
        <f xml:space="preserve"> Ops!CY$77</f>
        <v>-857.81747224250398</v>
      </c>
      <c r="CZ31" s="403">
        <f xml:space="preserve"> Ops!CZ$77</f>
        <v>-854.74359214607841</v>
      </c>
      <c r="DA31" s="403">
        <f xml:space="preserve"> Ops!DA$77</f>
        <v>-872.19298482678801</v>
      </c>
      <c r="DB31" s="403">
        <f xml:space="preserve"> Ops!DB$77</f>
        <v>-882.41363614740294</v>
      </c>
      <c r="DC31" s="403">
        <f xml:space="preserve"> Ops!DC$77</f>
        <v>-879.26290904856705</v>
      </c>
      <c r="DD31" s="403">
        <f xml:space="preserve"> Ops!DD$77</f>
        <v>-872.89143869314273</v>
      </c>
      <c r="DE31" s="403">
        <f xml:space="preserve"> Ops!DE$77</f>
        <v>-897.21855270404603</v>
      </c>
      <c r="DF31" s="403">
        <f xml:space="preserve"> Ops!DF$77</f>
        <v>-904.47397705108847</v>
      </c>
      <c r="DG31" s="403">
        <f xml:space="preserve"> Ops!DG$77</f>
        <v>-901.24448177478121</v>
      </c>
      <c r="DH31" s="403">
        <f xml:space="preserve"> Ops!DH$77</f>
        <v>-894.71372466047114</v>
      </c>
      <c r="DI31" s="403">
        <f xml:space="preserve"> Ops!DI$77</f>
        <v>-300.4148272582604</v>
      </c>
      <c r="DJ31" s="403">
        <f xml:space="preserve"> Ops!DJ$77</f>
        <v>0</v>
      </c>
      <c r="DK31" s="403">
        <f xml:space="preserve"> Ops!DK$77</f>
        <v>0</v>
      </c>
      <c r="DL31" s="403">
        <f xml:space="preserve"> Ops!DL$77</f>
        <v>0</v>
      </c>
      <c r="DM31" s="403">
        <f xml:space="preserve"> Ops!DM$77</f>
        <v>0</v>
      </c>
      <c r="DN31" s="403">
        <f xml:space="preserve"> Ops!DN$77</f>
        <v>0</v>
      </c>
      <c r="DO31" s="403">
        <f xml:space="preserve"> Ops!DO$77</f>
        <v>0</v>
      </c>
      <c r="DP31" s="403">
        <f xml:space="preserve"> Ops!DP$77</f>
        <v>0</v>
      </c>
      <c r="DQ31" s="403">
        <f xml:space="preserve"> Ops!DQ$77</f>
        <v>0</v>
      </c>
      <c r="DR31" s="403">
        <f xml:space="preserve"> Ops!DR$77</f>
        <v>0</v>
      </c>
      <c r="DS31" s="403">
        <f xml:space="preserve"> Ops!DS$77</f>
        <v>0</v>
      </c>
      <c r="DT31" s="403">
        <f xml:space="preserve"> Ops!DT$77</f>
        <v>0</v>
      </c>
      <c r="DU31" s="403">
        <f xml:space="preserve"> Ops!DU$77</f>
        <v>0</v>
      </c>
      <c r="DV31" s="403">
        <f xml:space="preserve"> Ops!DV$77</f>
        <v>0</v>
      </c>
      <c r="DW31" s="403">
        <f xml:space="preserve"> Ops!DW$77</f>
        <v>0</v>
      </c>
      <c r="DX31" s="403">
        <f xml:space="preserve"> Ops!DX$77</f>
        <v>0</v>
      </c>
      <c r="DY31" s="403">
        <f xml:space="preserve"> Ops!DY$77</f>
        <v>0</v>
      </c>
      <c r="DZ31" s="403">
        <f xml:space="preserve"> Ops!DZ$77</f>
        <v>0</v>
      </c>
      <c r="EA31" s="403">
        <f xml:space="preserve"> Ops!EA$77</f>
        <v>0</v>
      </c>
      <c r="EB31" s="403">
        <f xml:space="preserve"> Ops!EB$77</f>
        <v>0</v>
      </c>
      <c r="EC31" s="403">
        <f xml:space="preserve"> Ops!EC$77</f>
        <v>0</v>
      </c>
      <c r="ED31" s="403">
        <f xml:space="preserve"> Ops!ED$77</f>
        <v>0</v>
      </c>
      <c r="EE31" s="403">
        <f xml:space="preserve"> Ops!EE$77</f>
        <v>0</v>
      </c>
      <c r="EF31" s="403">
        <f xml:space="preserve"> Ops!EF$77</f>
        <v>0</v>
      </c>
      <c r="EG31" s="403">
        <f xml:space="preserve"> Ops!EG$77</f>
        <v>0</v>
      </c>
      <c r="EH31" s="403">
        <f xml:space="preserve"> Ops!EH$77</f>
        <v>0</v>
      </c>
      <c r="EI31" s="403">
        <f xml:space="preserve"> Ops!EI$77</f>
        <v>0</v>
      </c>
      <c r="EJ31" s="403">
        <f xml:space="preserve"> Ops!EJ$77</f>
        <v>0</v>
      </c>
      <c r="EK31" s="403">
        <f xml:space="preserve"> Ops!EK$77</f>
        <v>0</v>
      </c>
      <c r="EL31" s="403">
        <f xml:space="preserve"> Ops!EL$77</f>
        <v>0</v>
      </c>
      <c r="EM31" s="403">
        <f xml:space="preserve"> Ops!EM$77</f>
        <v>0</v>
      </c>
      <c r="EN31" s="403">
        <f xml:space="preserve"> Ops!EN$77</f>
        <v>0</v>
      </c>
      <c r="EO31" s="403">
        <f xml:space="preserve"> Ops!EO$77</f>
        <v>0</v>
      </c>
      <c r="EP31" s="403">
        <f xml:space="preserve"> Ops!EP$77</f>
        <v>0</v>
      </c>
      <c r="EQ31" s="403">
        <f xml:space="preserve"> Ops!EQ$77</f>
        <v>0</v>
      </c>
      <c r="ER31" s="403">
        <f xml:space="preserve"> Ops!ER$77</f>
        <v>0</v>
      </c>
      <c r="ES31" s="403">
        <f xml:space="preserve"> Ops!ES$77</f>
        <v>0</v>
      </c>
      <c r="ET31" s="403">
        <f xml:space="preserve"> Ops!ET$77</f>
        <v>0</v>
      </c>
      <c r="EU31" s="403">
        <f xml:space="preserve"> Ops!EU$77</f>
        <v>0</v>
      </c>
      <c r="EV31" s="403">
        <f xml:space="preserve"> Ops!EV$77</f>
        <v>0</v>
      </c>
      <c r="EW31" s="403">
        <f xml:space="preserve"> Ops!EW$77</f>
        <v>0</v>
      </c>
      <c r="EX31" s="403">
        <f xml:space="preserve"> Ops!EX$77</f>
        <v>0</v>
      </c>
      <c r="EY31" s="403">
        <f xml:space="preserve"> Ops!EY$77</f>
        <v>0</v>
      </c>
      <c r="EZ31" s="403">
        <f xml:space="preserve"> Ops!EZ$77</f>
        <v>0</v>
      </c>
      <c r="FA31" s="403">
        <f xml:space="preserve"> Ops!FA$77</f>
        <v>0</v>
      </c>
      <c r="FB31" s="403">
        <f xml:space="preserve"> Ops!FB$77</f>
        <v>0</v>
      </c>
      <c r="FC31" s="403">
        <f xml:space="preserve"> Ops!FC$77</f>
        <v>0</v>
      </c>
      <c r="FD31" s="403">
        <f xml:space="preserve"> Ops!FD$77</f>
        <v>0</v>
      </c>
      <c r="FE31" s="403">
        <f xml:space="preserve"> Ops!FE$77</f>
        <v>0</v>
      </c>
      <c r="FF31" s="403">
        <f xml:space="preserve"> Ops!FF$77</f>
        <v>0</v>
      </c>
      <c r="FG31" s="403">
        <f xml:space="preserve"> Ops!FG$77</f>
        <v>0</v>
      </c>
      <c r="FH31" s="403">
        <f xml:space="preserve"> Ops!FH$77</f>
        <v>0</v>
      </c>
      <c r="FI31" s="403">
        <f xml:space="preserve"> Ops!FI$77</f>
        <v>0</v>
      </c>
      <c r="FJ31" s="403">
        <f xml:space="preserve"> Ops!FJ$77</f>
        <v>0</v>
      </c>
      <c r="FK31" s="403">
        <f xml:space="preserve"> Ops!FK$77</f>
        <v>0</v>
      </c>
      <c r="FL31" s="403">
        <f xml:space="preserve"> Ops!FL$77</f>
        <v>0</v>
      </c>
      <c r="FM31" s="403">
        <f xml:space="preserve"> Ops!FM$77</f>
        <v>0</v>
      </c>
      <c r="FN31" s="403">
        <f xml:space="preserve"> Ops!FN$77</f>
        <v>0</v>
      </c>
      <c r="FO31" s="403">
        <f xml:space="preserve"> Ops!FO$77</f>
        <v>0</v>
      </c>
      <c r="FP31" s="403">
        <f xml:space="preserve"> Ops!FP$77</f>
        <v>0</v>
      </c>
      <c r="FQ31" s="403">
        <f xml:space="preserve"> Ops!FQ$77</f>
        <v>0</v>
      </c>
      <c r="FR31" s="403">
        <f xml:space="preserve"> Ops!FR$77</f>
        <v>0</v>
      </c>
      <c r="FS31" s="403">
        <f xml:space="preserve"> Ops!FS$77</f>
        <v>0</v>
      </c>
      <c r="FT31" s="403">
        <f xml:space="preserve"> Ops!FT$77</f>
        <v>0</v>
      </c>
      <c r="FU31" s="403">
        <f xml:space="preserve"> Ops!FU$77</f>
        <v>0</v>
      </c>
      <c r="FV31" s="403">
        <f xml:space="preserve"> Ops!FV$77</f>
        <v>0</v>
      </c>
      <c r="FW31" s="403">
        <f xml:space="preserve"> Ops!FW$77</f>
        <v>0</v>
      </c>
      <c r="FX31" s="403">
        <f xml:space="preserve"> Ops!FX$77</f>
        <v>0</v>
      </c>
      <c r="FY31" s="403">
        <f xml:space="preserve"> Ops!FY$77</f>
        <v>0</v>
      </c>
      <c r="FZ31" s="403">
        <f xml:space="preserve"> Ops!FZ$77</f>
        <v>0</v>
      </c>
      <c r="GA31" s="403">
        <f xml:space="preserve"> Ops!GA$77</f>
        <v>0</v>
      </c>
      <c r="GB31" s="403">
        <f xml:space="preserve"> Ops!GB$77</f>
        <v>0</v>
      </c>
      <c r="GC31" s="403">
        <f xml:space="preserve"> Ops!GC$77</f>
        <v>0</v>
      </c>
      <c r="GD31" s="403">
        <f xml:space="preserve"> Ops!GD$77</f>
        <v>0</v>
      </c>
      <c r="GE31" s="403">
        <f xml:space="preserve"> Ops!GE$77</f>
        <v>0</v>
      </c>
      <c r="GF31" s="403">
        <f xml:space="preserve"> Ops!GF$77</f>
        <v>0</v>
      </c>
      <c r="GG31" s="403">
        <f xml:space="preserve"> Ops!GG$77</f>
        <v>0</v>
      </c>
      <c r="GH31" s="403">
        <f xml:space="preserve"> Ops!GH$77</f>
        <v>0</v>
      </c>
      <c r="GI31" s="403">
        <f xml:space="preserve"> Ops!GI$77</f>
        <v>0</v>
      </c>
      <c r="GJ31" s="403">
        <f xml:space="preserve"> Ops!GJ$77</f>
        <v>0</v>
      </c>
    </row>
    <row r="32" spans="1:441" s="316" customFormat="1" outlineLevel="1" x14ac:dyDescent="0.35">
      <c r="A32" s="277"/>
      <c r="B32" s="277"/>
      <c r="C32" s="278"/>
      <c r="D32" s="281"/>
      <c r="E32" s="403" t="str">
        <f xml:space="preserve"> Tax!E$64</f>
        <v>Corporate income tax paid</v>
      </c>
      <c r="F32" s="403">
        <f xml:space="preserve"> Tax!F$64</f>
        <v>0</v>
      </c>
      <c r="G32" s="403" t="str">
        <f xml:space="preserve"> Tax!G$64</f>
        <v>$ 000s</v>
      </c>
      <c r="H32" s="403">
        <f xml:space="preserve"> Tax!H$64</f>
        <v>-34333.777754168703</v>
      </c>
      <c r="I32" s="403">
        <f xml:space="preserve"> Tax!I$64</f>
        <v>0</v>
      </c>
      <c r="J32" s="403">
        <f xml:space="preserve"> Tax!J$64</f>
        <v>0</v>
      </c>
      <c r="K32" s="403">
        <f xml:space="preserve"> Tax!K$64</f>
        <v>0</v>
      </c>
      <c r="L32" s="403">
        <f xml:space="preserve"> Tax!L$64</f>
        <v>0</v>
      </c>
      <c r="M32" s="403">
        <f xml:space="preserve"> Tax!M$64</f>
        <v>0</v>
      </c>
      <c r="N32" s="403">
        <f xml:space="preserve"> Tax!N$64</f>
        <v>0</v>
      </c>
      <c r="O32" s="403">
        <f xml:space="preserve"> Tax!O$64</f>
        <v>0</v>
      </c>
      <c r="P32" s="403">
        <f xml:space="preserve"> Tax!P$64</f>
        <v>0</v>
      </c>
      <c r="Q32" s="403">
        <f xml:space="preserve"> Tax!Q$64</f>
        <v>0</v>
      </c>
      <c r="R32" s="403">
        <f xml:space="preserve"> Tax!R$64</f>
        <v>0</v>
      </c>
      <c r="S32" s="403">
        <f xml:space="preserve"> Tax!S$64</f>
        <v>0</v>
      </c>
      <c r="T32" s="403">
        <f xml:space="preserve"> Tax!T$64</f>
        <v>0</v>
      </c>
      <c r="U32" s="403">
        <f xml:space="preserve"> Tax!U$64</f>
        <v>0</v>
      </c>
      <c r="V32" s="403">
        <f xml:space="preserve"> Tax!V$64</f>
        <v>0</v>
      </c>
      <c r="W32" s="403">
        <f xml:space="preserve"> Tax!W$64</f>
        <v>0</v>
      </c>
      <c r="X32" s="403">
        <f xml:space="preserve"> Tax!X$64</f>
        <v>0</v>
      </c>
      <c r="Y32" s="403">
        <f xml:space="preserve"> Tax!Y$64</f>
        <v>0</v>
      </c>
      <c r="Z32" s="403">
        <f xml:space="preserve"> Tax!Z$64</f>
        <v>0</v>
      </c>
      <c r="AA32" s="403">
        <f xml:space="preserve"> Tax!AA$64</f>
        <v>0</v>
      </c>
      <c r="AB32" s="403">
        <f xml:space="preserve"> Tax!AB$64</f>
        <v>0</v>
      </c>
      <c r="AC32" s="403">
        <f xml:space="preserve"> Tax!AC$64</f>
        <v>0</v>
      </c>
      <c r="AD32" s="403">
        <f xml:space="preserve"> Tax!AD$64</f>
        <v>0</v>
      </c>
      <c r="AE32" s="403">
        <f xml:space="preserve"> Tax!AE$64</f>
        <v>0</v>
      </c>
      <c r="AF32" s="403">
        <f xml:space="preserve"> Tax!AF$64</f>
        <v>0</v>
      </c>
      <c r="AG32" s="403">
        <f xml:space="preserve"> Tax!AG$64</f>
        <v>0</v>
      </c>
      <c r="AH32" s="403">
        <f xml:space="preserve"> Tax!AH$64</f>
        <v>0</v>
      </c>
      <c r="AI32" s="403">
        <f xml:space="preserve"> Tax!AI$64</f>
        <v>0</v>
      </c>
      <c r="AJ32" s="403">
        <f xml:space="preserve"> Tax!AJ$64</f>
        <v>0</v>
      </c>
      <c r="AK32" s="403">
        <f xml:space="preserve"> Tax!AK$64</f>
        <v>0</v>
      </c>
      <c r="AL32" s="403">
        <f xml:space="preserve"> Tax!AL$64</f>
        <v>0</v>
      </c>
      <c r="AM32" s="403">
        <f xml:space="preserve"> Tax!AM$64</f>
        <v>0</v>
      </c>
      <c r="AN32" s="403">
        <f xml:space="preserve"> Tax!AN$64</f>
        <v>0</v>
      </c>
      <c r="AO32" s="403">
        <f xml:space="preserve"> Tax!AO$64</f>
        <v>0</v>
      </c>
      <c r="AP32" s="403">
        <f xml:space="preserve"> Tax!AP$64</f>
        <v>0</v>
      </c>
      <c r="AQ32" s="403">
        <f xml:space="preserve"> Tax!AQ$64</f>
        <v>-27.585181542105477</v>
      </c>
      <c r="AR32" s="403">
        <f xml:space="preserve"> Tax!AR$64</f>
        <v>-80.817477074038862</v>
      </c>
      <c r="AS32" s="403">
        <f xml:space="preserve"> Tax!AS$64</f>
        <v>-606.77435461837683</v>
      </c>
      <c r="AT32" s="403">
        <f xml:space="preserve"> Tax!AT$64</f>
        <v>-709.43968776354154</v>
      </c>
      <c r="AU32" s="403">
        <f xml:space="preserve"> Tax!AU$64</f>
        <v>-122.55116769868306</v>
      </c>
      <c r="AV32" s="403">
        <f xml:space="preserve"> Tax!AV$64</f>
        <v>-138.65766263807333</v>
      </c>
      <c r="AW32" s="403">
        <f xml:space="preserve"> Tax!AW$64</f>
        <v>-660.25835482655975</v>
      </c>
      <c r="AX32" s="403">
        <f xml:space="preserve"> Tax!AX$64</f>
        <v>-760.85263705329908</v>
      </c>
      <c r="AY32" s="403">
        <f xml:space="preserve"> Tax!AY$64</f>
        <v>-176.767788922265</v>
      </c>
      <c r="AZ32" s="403">
        <f xml:space="preserve"> Tax!AZ$64</f>
        <v>-191.09742192425355</v>
      </c>
      <c r="BA32" s="403">
        <f xml:space="preserve"> Tax!BA$64</f>
        <v>-708.78040268479617</v>
      </c>
      <c r="BB32" s="403">
        <f xml:space="preserve"> Tax!BB$64</f>
        <v>-808.43748764508246</v>
      </c>
      <c r="BC32" s="403">
        <f xml:space="preserve"> Tax!BC$64</f>
        <v>-212.01772652831224</v>
      </c>
      <c r="BD32" s="403">
        <f xml:space="preserve"> Tax!BD$64</f>
        <v>-217.81683759331278</v>
      </c>
      <c r="BE32" s="403">
        <f xml:space="preserve"> Tax!BE$64</f>
        <v>-729.66119180510111</v>
      </c>
      <c r="BF32" s="403">
        <f xml:space="preserve"> Tax!BF$64</f>
        <v>-822.63046850793489</v>
      </c>
      <c r="BG32" s="403">
        <f xml:space="preserve"> Tax!BG$64</f>
        <v>-228.07602508503817</v>
      </c>
      <c r="BH32" s="403">
        <f xml:space="preserve"> Tax!BH$64</f>
        <v>-232.79943729192533</v>
      </c>
      <c r="BI32" s="403">
        <f xml:space="preserve"> Tax!BI$64</f>
        <v>-741.0072010462319</v>
      </c>
      <c r="BJ32" s="403">
        <f xml:space="preserve"> Tax!BJ$64</f>
        <v>-832.56916411187365</v>
      </c>
      <c r="BK32" s="403">
        <f xml:space="preserve"> Tax!BK$64</f>
        <v>-240.0751620684234</v>
      </c>
      <c r="BL32" s="403">
        <f xml:space="preserve"> Tax!BL$64</f>
        <v>-243.92241083225932</v>
      </c>
      <c r="BM32" s="403">
        <f xml:space="preserve"> Tax!BM$64</f>
        <v>-748.6937612156056</v>
      </c>
      <c r="BN32" s="403">
        <f xml:space="preserve"> Tax!BN$64</f>
        <v>-839.03066297514238</v>
      </c>
      <c r="BO32" s="403">
        <f xml:space="preserve"> Tax!BO$64</f>
        <v>-248.7533395911708</v>
      </c>
      <c r="BP32" s="403">
        <f xml:space="preserve"> Tax!BP$64</f>
        <v>-251.88694775461991</v>
      </c>
      <c r="BQ32" s="403">
        <f xml:space="preserve"> Tax!BQ$64</f>
        <v>-753.38678733421023</v>
      </c>
      <c r="BR32" s="403">
        <f xml:space="preserve"> Tax!BR$64</f>
        <v>-842.64746546806657</v>
      </c>
      <c r="BS32" s="403">
        <f xml:space="preserve"> Tax!BS$64</f>
        <v>-254.71139819718812</v>
      </c>
      <c r="BT32" s="403">
        <f xml:space="preserve"> Tax!BT$64</f>
        <v>-257.26374163136853</v>
      </c>
      <c r="BU32" s="403">
        <f xml:space="preserve"> Tax!BU$64</f>
        <v>-755.62821984228754</v>
      </c>
      <c r="BV32" s="403">
        <f xml:space="preserve"> Tax!BV$64</f>
        <v>-843.93429363874338</v>
      </c>
      <c r="BW32" s="403">
        <f xml:space="preserve"> Tax!BW$64</f>
        <v>-258.43828613538415</v>
      </c>
      <c r="BX32" s="403">
        <f xml:space="preserve"> Tax!BX$64</f>
        <v>-260.5171858146706</v>
      </c>
      <c r="BY32" s="403">
        <f xml:space="preserve"> Tax!BY$64</f>
        <v>-755.85901046464016</v>
      </c>
      <c r="BZ32" s="403">
        <f xml:space="preserve"> Tax!BZ$64</f>
        <v>-843.30992772082573</v>
      </c>
      <c r="CA32" s="403">
        <f xml:space="preserve"> Tax!CA$64</f>
        <v>-260.33180397988178</v>
      </c>
      <c r="CB32" s="403">
        <f xml:space="preserve"> Tax!CB$64</f>
        <v>-262.02508076178367</v>
      </c>
      <c r="CC32" s="403">
        <f xml:space="preserve"> Tax!CC$64</f>
        <v>-754.43784407227201</v>
      </c>
      <c r="CD32" s="403">
        <f xml:space="preserve"> Tax!CD$64</f>
        <v>-841.11499183622675</v>
      </c>
      <c r="CE32" s="403">
        <f xml:space="preserve"> Tax!CE$64</f>
        <v>-260.71550098380385</v>
      </c>
      <c r="CF32" s="403">
        <f xml:space="preserve"> Tax!CF$64</f>
        <v>-262.09468550564281</v>
      </c>
      <c r="CG32" s="403">
        <f xml:space="preserve"> Tax!CG$64</f>
        <v>-751.65638747967478</v>
      </c>
      <c r="CH32" s="403">
        <f xml:space="preserve"> Tax!CH$64</f>
        <v>-837.62644028505065</v>
      </c>
      <c r="CI32" s="403">
        <f xml:space="preserve"> Tax!CI$64</f>
        <v>-259.85243698928201</v>
      </c>
      <c r="CJ32" s="403">
        <f xml:space="preserve"> Tax!CJ$64</f>
        <v>-260.97579140222314</v>
      </c>
      <c r="CK32" s="403">
        <f xml:space="preserve"> Tax!CK$64</f>
        <v>-747.75170940260557</v>
      </c>
      <c r="CL32" s="403">
        <f xml:space="preserve"> Tax!CL$64</f>
        <v>-833.06935643632085</v>
      </c>
      <c r="CM32" s="403">
        <f xml:space="preserve"> Tax!CM$64</f>
        <v>-257.95639130653399</v>
      </c>
      <c r="CN32" s="403">
        <f xml:space="preserve"> Tax!CN$64</f>
        <v>-258.87137049683969</v>
      </c>
      <c r="CO32" s="403">
        <f xml:space="preserve"> Tax!CO$64</f>
        <v>-742.91639630135228</v>
      </c>
      <c r="CP32" s="403">
        <f xml:space="preserve"> Tax!CP$64</f>
        <v>-827.62656270820116</v>
      </c>
      <c r="CQ32" s="403">
        <f xml:space="preserve"> Tax!CQ$64</f>
        <v>-255.20099212623356</v>
      </c>
      <c r="CR32" s="403">
        <f xml:space="preserve"> Tax!CR$64</f>
        <v>-255.94624839535754</v>
      </c>
      <c r="CS32" s="403">
        <f xml:space="preserve"> Tax!CS$64</f>
        <v>-737.30679150108767</v>
      </c>
      <c r="CT32" s="403">
        <f xml:space="preserve"> Tax!CT$64</f>
        <v>-821.44644765969122</v>
      </c>
      <c r="CU32" s="403">
        <f xml:space="preserve"> Tax!CU$64</f>
        <v>-251.72715218601243</v>
      </c>
      <c r="CV32" s="403">
        <f xml:space="preserve"> Tax!CV$64</f>
        <v>-252.33416807506575</v>
      </c>
      <c r="CW32" s="403">
        <f xml:space="preserve"> Tax!CW$64</f>
        <v>-731.04970570227044</v>
      </c>
      <c r="CX32" s="403">
        <f xml:space="preserve"> Tax!CX$64</f>
        <v>-814.64934090106601</v>
      </c>
      <c r="CY32" s="403">
        <f xml:space="preserve"> Tax!CY$64</f>
        <v>-247.64912486295358</v>
      </c>
      <c r="CZ32" s="403">
        <f xml:space="preserve"> Tax!CZ$64</f>
        <v>-248.14354309843679</v>
      </c>
      <c r="DA32" s="403">
        <f xml:space="preserve"> Tax!DA$64</f>
        <v>-724.24788242109059</v>
      </c>
      <c r="DB32" s="403">
        <f xml:space="preserve"> Tax!DB$64</f>
        <v>-807.33270518600193</v>
      </c>
      <c r="DC32" s="403">
        <f xml:space="preserve"> Tax!DC$64</f>
        <v>-243.05943658682918</v>
      </c>
      <c r="DD32" s="403">
        <f xml:space="preserve"> Tax!DD$64</f>
        <v>-243.46214332974429</v>
      </c>
      <c r="DE32" s="403">
        <f xml:space="preserve"> Tax!DE$64</f>
        <v>-716.98444930485505</v>
      </c>
      <c r="DF32" s="403">
        <f xml:space="preserve"> Tax!DF$64</f>
        <v>-799.57536508301052</v>
      </c>
      <c r="DG32" s="403">
        <f xml:space="preserve"> Tax!DG$64</f>
        <v>-238.03290400177173</v>
      </c>
      <c r="DH32" s="403">
        <f xml:space="preserve"> Tax!DH$64</f>
        <v>-119.95032675411274</v>
      </c>
      <c r="DI32" s="403">
        <f xml:space="preserve"> Tax!DI$64</f>
        <v>-7.8377359386649929E-14</v>
      </c>
      <c r="DJ32" s="403">
        <f xml:space="preserve"> Tax!DJ$64</f>
        <v>-7.9256973549490811E-14</v>
      </c>
      <c r="DK32" s="403">
        <f xml:space="preserve"> Tax!DK$64</f>
        <v>-7.927203478175217E-14</v>
      </c>
      <c r="DL32" s="403">
        <f xml:space="preserve"> Tax!DL$64</f>
        <v>-7.755806109344122E-14</v>
      </c>
      <c r="DM32" s="403">
        <f xml:space="preserve"> Tax!DM$64</f>
        <v>-7.8437197771563657E-14</v>
      </c>
      <c r="DN32" s="403">
        <f xml:space="preserve"> Tax!DN$64</f>
        <v>-7.9309185821330174E-14</v>
      </c>
      <c r="DO32" s="403">
        <f xml:space="preserve"> Tax!DO$64</f>
        <v>-7.931897562230008E-14</v>
      </c>
      <c r="DP32" s="403">
        <f xml:space="preserve"> Tax!DP$64</f>
        <v>-7.8474938163708429E-14</v>
      </c>
      <c r="DQ32" s="403">
        <f xml:space="preserve"> Tax!DQ$64</f>
        <v>-7.848611130611971E-14</v>
      </c>
      <c r="DR32" s="403">
        <f xml:space="preserve"> Tax!DR$64</f>
        <v>-7.9366920544998724E-14</v>
      </c>
      <c r="DS32" s="403">
        <f xml:space="preserve"> Tax!DS$64</f>
        <v>-7.9377714428119351E-14</v>
      </c>
      <c r="DT32" s="403">
        <f xml:space="preserve"> Tax!DT$64</f>
        <v>-7.7669546953984543E-14</v>
      </c>
      <c r="DU32" s="403">
        <f xml:space="preserve"> Tax!DU$64</f>
        <v>-7.8546446275140635E-14</v>
      </c>
      <c r="DV32" s="403">
        <f xml:space="preserve"> Tax!DV$64</f>
        <v>-7.9419885878451162E-14</v>
      </c>
      <c r="DW32" s="403">
        <f xml:space="preserve"> Tax!DW$64</f>
        <v>-7.943469609017485E-14</v>
      </c>
      <c r="DX32" s="403">
        <f xml:space="preserve"> Tax!DX$64</f>
        <v>-7.7723570939269856E-14</v>
      </c>
      <c r="DY32" s="403">
        <f xml:space="preserve"> Tax!DY$64</f>
        <v>-7.8596104685857452E-14</v>
      </c>
      <c r="DZ32" s="403">
        <f xml:space="preserve"> Tax!DZ$64</f>
        <v>-7.9470341006526729E-14</v>
      </c>
      <c r="EA32" s="403">
        <f xml:space="preserve"> Tax!EA$64</f>
        <v>-7.9486908362014213E-14</v>
      </c>
      <c r="EB32" s="403">
        <f xml:space="preserve"> Tax!EB$64</f>
        <v>-7.7768263508914967E-14</v>
      </c>
      <c r="EC32" s="403">
        <f xml:space="preserve"> Tax!EC$64</f>
        <v>-7.8643528468091989E-14</v>
      </c>
      <c r="ED32" s="403">
        <f xml:space="preserve"> Tax!ED$64</f>
        <v>-7.9526067565893761E-14</v>
      </c>
      <c r="EE32" s="403">
        <f xml:space="preserve"> Tax!EE$64</f>
        <v>-7.953937165439131E-14</v>
      </c>
      <c r="EF32" s="403">
        <f xml:space="preserve"> Tax!EF$64</f>
        <v>-7.8687972745683521E-14</v>
      </c>
      <c r="EG32" s="403">
        <f xml:space="preserve"> Tax!EG$64</f>
        <v>-7.8704856605327233E-14</v>
      </c>
      <c r="EH32" s="403">
        <f xml:space="preserve"> Tax!EH$64</f>
        <v>-7.958053902257235E-14</v>
      </c>
      <c r="EI32" s="403">
        <f xml:space="preserve"> Tax!EI$64</f>
        <v>-7.9596102295909076E-14</v>
      </c>
      <c r="EJ32" s="403">
        <f xml:space="preserve"> Tax!EJ$64</f>
        <v>-7.7876557043055082E-14</v>
      </c>
      <c r="EK32" s="403">
        <f xml:space="preserve"> Tax!EK$64</f>
        <v>-7.8759480857115703E-14</v>
      </c>
      <c r="EL32" s="403">
        <f xml:space="preserve"> Tax!EL$64</f>
        <v>-7.9641285992693164E-14</v>
      </c>
      <c r="EM32" s="403">
        <f xml:space="preserve"> Tax!EM$64</f>
        <v>-7.9650824773125374E-14</v>
      </c>
      <c r="EN32" s="403">
        <f xml:space="preserve"> Tax!EN$64</f>
        <v>-7.7928616519784564E-14</v>
      </c>
      <c r="EO32" s="403">
        <f xml:space="preserve"> Tax!EO$64</f>
        <v>-7.880566317908233E-14</v>
      </c>
      <c r="EP32" s="403">
        <f xml:space="preserve"> Tax!EP$64</f>
        <v>-7.9683206422487292E-14</v>
      </c>
      <c r="EQ32" s="403">
        <f xml:space="preserve"> Tax!EQ$64</f>
        <v>-7.9698016634210955E-14</v>
      </c>
      <c r="ER32" s="403">
        <f xml:space="preserve"> Tax!ER$64</f>
        <v>-7.7978957051527704E-14</v>
      </c>
      <c r="ES32" s="403">
        <f xml:space="preserve"> Tax!ES$64</f>
        <v>-7.8862770351406671E-14</v>
      </c>
      <c r="ET32" s="403">
        <f xml:space="preserve"> Tax!ET$64</f>
        <v>-7.9746463597985003E-14</v>
      </c>
      <c r="EU32" s="403">
        <f xml:space="preserve"> Tax!EU$64</f>
        <v>-7.9762528912397108E-14</v>
      </c>
      <c r="EV32" s="403">
        <f xml:space="preserve"> Tax!EV$64</f>
        <v>-7.8904235124355186E-14</v>
      </c>
      <c r="EW32" s="403">
        <f xml:space="preserve"> Tax!EW$64</f>
        <v>-7.8914166806498544E-14</v>
      </c>
      <c r="EX32" s="403">
        <f xml:space="preserve"> Tax!EX$64</f>
        <v>-7.9797169746598241E-14</v>
      </c>
      <c r="EY32" s="403">
        <f xml:space="preserve"> Tax!EY$64</f>
        <v>-7.9812481999397295E-14</v>
      </c>
      <c r="EZ32" s="403">
        <f xml:space="preserve"> Tax!EZ$64</f>
        <v>-7.8090197348501539E-14</v>
      </c>
      <c r="FA32" s="403">
        <f xml:space="preserve"> Tax!FA$64</f>
        <v>-7.8969535934447803E-14</v>
      </c>
      <c r="FB32" s="403">
        <f xml:space="preserve"> Tax!FB$64</f>
        <v>-7.9853900388116019E-14</v>
      </c>
      <c r="FC32" s="403">
        <f xml:space="preserve"> Tax!FC$64</f>
        <v>-7.986519631231205E-14</v>
      </c>
      <c r="FD32" s="403">
        <f xml:space="preserve"> Tax!FD$64</f>
        <v>-7.8144712460925816E-14</v>
      </c>
      <c r="FE32" s="403">
        <f xml:space="preserve"> Tax!FE$64</f>
        <v>-7.9027139690879278E-14</v>
      </c>
      <c r="FF32" s="403">
        <f xml:space="preserve"> Tax!FF$64</f>
        <v>-7.991263919393534E-14</v>
      </c>
      <c r="FG32" s="403">
        <f xml:space="preserve"> Tax!FG$64</f>
        <v>-7.9926696344045927E-14</v>
      </c>
      <c r="FH32" s="403">
        <f xml:space="preserve"> Tax!FH$64</f>
        <v>-7.8200209827628008E-14</v>
      </c>
      <c r="FI32" s="403">
        <f xml:space="preserve"> Tax!FI$64</f>
        <v>-7.9079777606239086E-14</v>
      </c>
      <c r="FJ32" s="403">
        <f xml:space="preserve"> Tax!FJ$64</f>
        <v>-7.9967612691689296E-14</v>
      </c>
      <c r="FK32" s="403">
        <f xml:space="preserve"> Tax!FK$64</f>
        <v>-7.9978406574809923E-14</v>
      </c>
      <c r="FL32" s="403">
        <f xml:space="preserve"> Tax!FL$64</f>
        <v>-7.912521505204495E-14</v>
      </c>
      <c r="FM32" s="403">
        <f xml:space="preserve"> Tax!FM$64</f>
        <v>-7.9137133070616995E-14</v>
      </c>
      <c r="FN32" s="403">
        <f xml:space="preserve"> Tax!FN$64</f>
        <v>-8.0024594353744783E-14</v>
      </c>
      <c r="FO32" s="403">
        <f xml:space="preserve"> Tax!FO$64</f>
        <v>-8.0040659668156876E-14</v>
      </c>
      <c r="FP32" s="403">
        <f xml:space="preserve"> Tax!FP$64</f>
        <v>-7.8318817031686213E-14</v>
      </c>
      <c r="FQ32" s="403">
        <f xml:space="preserve"> Tax!FQ$64</f>
        <v>-7.9203923633031076E-14</v>
      </c>
      <c r="FR32" s="403">
        <f xml:space="preserve"> Tax!FR$64</f>
        <v>-8.0088102549780178E-14</v>
      </c>
      <c r="FS32" s="403">
        <f xml:space="preserve"> Tax!FS$64</f>
        <v>-8.010291276150384E-14</v>
      </c>
      <c r="FT32" s="403">
        <f xml:space="preserve"> Tax!FT$64</f>
        <v>-7.8379225669777969E-14</v>
      </c>
      <c r="FU32" s="403">
        <f xml:space="preserve"> Tax!FU$64</f>
        <v>-7.92627688497305E-14</v>
      </c>
      <c r="FV32" s="403">
        <f xml:space="preserve"> Tax!FV$64</f>
        <v>-8.0146590335061765E-14</v>
      </c>
      <c r="FW32" s="403">
        <f xml:space="preserve"> Tax!FW$64</f>
        <v>-8.0156380136031658E-14</v>
      </c>
      <c r="FX32" s="403">
        <f xml:space="preserve"> Tax!FX$64</f>
        <v>-7.8428583947243169E-14</v>
      </c>
      <c r="FY32" s="403">
        <f xml:space="preserve"> Tax!FY$64</f>
        <v>-7.9316151641251047E-14</v>
      </c>
      <c r="FZ32" s="403">
        <f xml:space="preserve"> Tax!FZ$64</f>
        <v>-8.0198049545288078E-14</v>
      </c>
      <c r="GA32" s="403">
        <f xml:space="preserve"> Tax!GA$64</f>
        <v>-8.0215369962388663E-14</v>
      </c>
      <c r="GB32" s="403">
        <f xml:space="preserve"> Tax!GB$64</f>
        <v>-7.9352898865181487E-14</v>
      </c>
      <c r="GC32" s="403">
        <f xml:space="preserve"> Tax!GC$64</f>
        <v>-7.9371520769200306E-14</v>
      </c>
      <c r="GD32" s="403">
        <f xml:space="preserve"> Tax!GD$64</f>
        <v>-8.0260553659172751E-14</v>
      </c>
      <c r="GE32" s="403">
        <f xml:space="preserve"> Tax!GE$64</f>
        <v>-8.0273355706594884E-14</v>
      </c>
      <c r="GF32" s="403">
        <f xml:space="preserve"> Tax!GF$64</f>
        <v>-7.8541297625633895E-14</v>
      </c>
      <c r="GG32" s="403">
        <f xml:space="preserve"> Tax!GG$64</f>
        <v>-7.9423910392506535E-14</v>
      </c>
      <c r="GH32" s="403">
        <f xml:space="preserve"> Tax!GH$64</f>
        <v>-8.0315276136389012E-14</v>
      </c>
      <c r="GI32" s="403">
        <f xml:space="preserve"> Tax!GI$64</f>
        <v>-8.0333851656178027E-14</v>
      </c>
      <c r="GJ32" s="403">
        <f xml:space="preserve"> Tax!GJ$64</f>
        <v>-7.8602934081573042E-14</v>
      </c>
    </row>
    <row r="33" spans="1:441" outlineLevel="1" x14ac:dyDescent="0.35">
      <c r="A33" s="277"/>
      <c r="D33" s="281"/>
      <c r="E33" s="308" t="s">
        <v>223</v>
      </c>
      <c r="F33" s="308"/>
      <c r="G33" s="308" t="str">
        <f>SMU</f>
        <v>$ 000s</v>
      </c>
      <c r="H33" s="308">
        <f xml:space="preserve"> SUM(J33:GJ33)</f>
        <v>261567.75040998339</v>
      </c>
      <c r="I33" s="308"/>
      <c r="J33" s="308">
        <f t="shared" ref="J33:AO33" si="26">SUM(J30:J32)</f>
        <v>0</v>
      </c>
      <c r="K33" s="308">
        <f t="shared" si="26"/>
        <v>0</v>
      </c>
      <c r="L33" s="308">
        <f t="shared" si="26"/>
        <v>0</v>
      </c>
      <c r="M33" s="308">
        <f t="shared" si="26"/>
        <v>1402.5334056460786</v>
      </c>
      <c r="N33" s="308">
        <f t="shared" si="26"/>
        <v>4795.2529774123941</v>
      </c>
      <c r="O33" s="308">
        <f t="shared" si="26"/>
        <v>3961.2780509745135</v>
      </c>
      <c r="P33" s="308">
        <f t="shared" si="26"/>
        <v>1864.9582383808088</v>
      </c>
      <c r="Q33" s="308">
        <f t="shared" si="26"/>
        <v>2815.6675426722022</v>
      </c>
      <c r="R33" s="308">
        <f t="shared" si="26"/>
        <v>4756.4065956504292</v>
      </c>
      <c r="S33" s="308">
        <f t="shared" si="26"/>
        <v>3926.6343190345128</v>
      </c>
      <c r="T33" s="308">
        <f t="shared" si="26"/>
        <v>1840.8521892660635</v>
      </c>
      <c r="U33" s="308">
        <f t="shared" si="26"/>
        <v>2786.418356209615</v>
      </c>
      <c r="V33" s="308">
        <f t="shared" si="26"/>
        <v>4717.3787444250001</v>
      </c>
      <c r="W33" s="308">
        <f t="shared" si="26"/>
        <v>3891.7895469463338</v>
      </c>
      <c r="X33" s="308">
        <f t="shared" si="26"/>
        <v>1831.9445249777441</v>
      </c>
      <c r="Y33" s="308">
        <f t="shared" si="26"/>
        <v>2741.4845203500909</v>
      </c>
      <c r="Z33" s="308">
        <f t="shared" si="26"/>
        <v>4678.1609581931443</v>
      </c>
      <c r="AA33" s="308">
        <f t="shared" si="26"/>
        <v>3856.7353999841293</v>
      </c>
      <c r="AB33" s="308">
        <f t="shared" si="26"/>
        <v>1791.8797893547414</v>
      </c>
      <c r="AC33" s="308">
        <f t="shared" si="26"/>
        <v>2727.2051176438658</v>
      </c>
      <c r="AD33" s="308">
        <f t="shared" si="26"/>
        <v>4638.7445793196393</v>
      </c>
      <c r="AE33" s="308">
        <f t="shared" si="26"/>
        <v>3821.4633515152118</v>
      </c>
      <c r="AF33" s="308">
        <f t="shared" si="26"/>
        <v>1766.9972073437207</v>
      </c>
      <c r="AG33" s="308">
        <f t="shared" si="26"/>
        <v>2697.2241611732125</v>
      </c>
      <c r="AH33" s="308">
        <f t="shared" si="26"/>
        <v>4599.1207531774216</v>
      </c>
      <c r="AI33" s="308">
        <f t="shared" si="26"/>
        <v>3785.9646781204851</v>
      </c>
      <c r="AJ33" s="308">
        <f t="shared" si="26"/>
        <v>1741.8392253433431</v>
      </c>
      <c r="AK33" s="308">
        <f t="shared" si="26"/>
        <v>2666.9820443948324</v>
      </c>
      <c r="AL33" s="308">
        <f t="shared" si="26"/>
        <v>4559.2804231260479</v>
      </c>
      <c r="AM33" s="308">
        <f t="shared" si="26"/>
        <v>3750.2304545932907</v>
      </c>
      <c r="AN33" s="308">
        <f t="shared" si="26"/>
        <v>1731.304272958886</v>
      </c>
      <c r="AO33" s="308">
        <f t="shared" si="26"/>
        <v>2621.5627693270408</v>
      </c>
      <c r="AP33" s="308">
        <f t="shared" ref="AP33:BU33" si="27">SUM(AP30:AP32)</f>
        <v>4519.2143253650884</v>
      </c>
      <c r="AQ33" s="308">
        <f t="shared" si="27"/>
        <v>3686.6663672715322</v>
      </c>
      <c r="AR33" s="308">
        <f t="shared" si="27"/>
        <v>1609.8449388424335</v>
      </c>
      <c r="AS33" s="308">
        <f t="shared" si="27"/>
        <v>1998.9039287080227</v>
      </c>
      <c r="AT33" s="308">
        <f t="shared" si="27"/>
        <v>3769.4732958957629</v>
      </c>
      <c r="AU33" s="308">
        <f t="shared" si="27"/>
        <v>3555.4674487960087</v>
      </c>
      <c r="AV33" s="308">
        <f t="shared" si="27"/>
        <v>1525.9680812589363</v>
      </c>
      <c r="AW33" s="308">
        <f t="shared" si="27"/>
        <v>1914.3397258608702</v>
      </c>
      <c r="AX33" s="308">
        <f t="shared" si="27"/>
        <v>3677.5140668791673</v>
      </c>
      <c r="AY33" s="308">
        <f t="shared" si="27"/>
        <v>3464.7543068760501</v>
      </c>
      <c r="AZ33" s="308">
        <f t="shared" si="27"/>
        <v>1447.1805502295103</v>
      </c>
      <c r="BA33" s="308">
        <f t="shared" si="27"/>
        <v>1834.4391875102374</v>
      </c>
      <c r="BB33" s="308">
        <f t="shared" si="27"/>
        <v>3589.1280810813973</v>
      </c>
      <c r="BC33" s="308">
        <f t="shared" si="27"/>
        <v>3392.7344752881004</v>
      </c>
      <c r="BD33" s="308">
        <f t="shared" si="27"/>
        <v>1408.143837854785</v>
      </c>
      <c r="BE33" s="308">
        <f t="shared" si="27"/>
        <v>1767.5207382834174</v>
      </c>
      <c r="BF33" s="308">
        <f t="shared" si="27"/>
        <v>3533.8689630145172</v>
      </c>
      <c r="BG33" s="308">
        <f t="shared" si="27"/>
        <v>3339.6228958296624</v>
      </c>
      <c r="BH33" s="308">
        <f t="shared" si="27"/>
        <v>1351.8115914107022</v>
      </c>
      <c r="BI33" s="308">
        <f t="shared" si="27"/>
        <v>1738.5209549849815</v>
      </c>
      <c r="BJ33" s="308">
        <f t="shared" si="27"/>
        <v>3482.5887468084056</v>
      </c>
      <c r="BK33" s="308">
        <f t="shared" si="27"/>
        <v>3290.2768428670315</v>
      </c>
      <c r="BL33" s="308">
        <f t="shared" si="27"/>
        <v>1313.349819286615</v>
      </c>
      <c r="BM33" s="308">
        <f t="shared" si="27"/>
        <v>1698.5010651160223</v>
      </c>
      <c r="BN33" s="308">
        <f t="shared" si="27"/>
        <v>3434.4997216980082</v>
      </c>
      <c r="BO33" s="308">
        <f t="shared" si="27"/>
        <v>3243.9476256645712</v>
      </c>
      <c r="BP33" s="308">
        <f t="shared" si="27"/>
        <v>1277.6961186631775</v>
      </c>
      <c r="BQ33" s="308">
        <f t="shared" si="27"/>
        <v>1661.1356374165393</v>
      </c>
      <c r="BR33" s="308">
        <f t="shared" si="27"/>
        <v>3388.9585181053603</v>
      </c>
      <c r="BS33" s="308">
        <f t="shared" si="27"/>
        <v>3200.0236685002983</v>
      </c>
      <c r="BT33" s="308">
        <f t="shared" si="27"/>
        <v>1258.0482565893551</v>
      </c>
      <c r="BU33" s="308">
        <f t="shared" si="27"/>
        <v>1612.0930430283131</v>
      </c>
      <c r="BV33" s="308">
        <f t="shared" ref="BV33:DA33" si="28">SUM(BV30:BV32)</f>
        <v>3345.4392915473513</v>
      </c>
      <c r="BW33" s="308">
        <f t="shared" si="28"/>
        <v>3158.0050351502859</v>
      </c>
      <c r="BX33" s="308">
        <f t="shared" si="28"/>
        <v>1212.5945402209018</v>
      </c>
      <c r="BY33" s="308">
        <f t="shared" si="28"/>
        <v>1592.2578910871152</v>
      </c>
      <c r="BZ33" s="308">
        <f t="shared" si="28"/>
        <v>3303.5118797051982</v>
      </c>
      <c r="CA33" s="308">
        <f t="shared" si="28"/>
        <v>3117.4826778710103</v>
      </c>
      <c r="CB33" s="308">
        <f t="shared" si="28"/>
        <v>1182.282873023004</v>
      </c>
      <c r="CC33" s="308">
        <f t="shared" si="28"/>
        <v>1559.923530463454</v>
      </c>
      <c r="CD33" s="308">
        <f t="shared" si="28"/>
        <v>3262.8240101389088</v>
      </c>
      <c r="CE33" s="308">
        <f t="shared" si="28"/>
        <v>3078.1215344885672</v>
      </c>
      <c r="CF33" s="308">
        <f t="shared" si="28"/>
        <v>1153.0159269230944</v>
      </c>
      <c r="CG33" s="308">
        <f t="shared" si="28"/>
        <v>1528.565564150962</v>
      </c>
      <c r="CH33" s="308">
        <f t="shared" si="28"/>
        <v>3223.086807250374</v>
      </c>
      <c r="CI33" s="308">
        <f t="shared" si="28"/>
        <v>3039.6467597681112</v>
      </c>
      <c r="CJ33" s="308">
        <f t="shared" si="28"/>
        <v>1137.7204891219164</v>
      </c>
      <c r="CK33" s="308">
        <f t="shared" si="28"/>
        <v>1484.746995229983</v>
      </c>
      <c r="CL33" s="308">
        <f t="shared" si="28"/>
        <v>3184.0629864774455</v>
      </c>
      <c r="CM33" s="308">
        <f t="shared" si="28"/>
        <v>3001.8325096466233</v>
      </c>
      <c r="CN33" s="308">
        <f t="shared" si="28"/>
        <v>1096.6177184683518</v>
      </c>
      <c r="CO33" s="308">
        <f t="shared" si="28"/>
        <v>1467.8271924254398</v>
      </c>
      <c r="CP33" s="308">
        <f t="shared" si="28"/>
        <v>3145.5572372261277</v>
      </c>
      <c r="CQ33" s="308">
        <f t="shared" si="28"/>
        <v>2964.4928047605335</v>
      </c>
      <c r="CR33" s="308">
        <f t="shared" si="28"/>
        <v>1069.0948884635959</v>
      </c>
      <c r="CS33" s="308">
        <f t="shared" si="28"/>
        <v>1438.0732209074133</v>
      </c>
      <c r="CT33" s="308">
        <f t="shared" si="28"/>
        <v>3107.4083885145064</v>
      </c>
      <c r="CU33" s="308">
        <f t="shared" si="28"/>
        <v>2927.474087543103</v>
      </c>
      <c r="CV33" s="308">
        <f t="shared" si="28"/>
        <v>1041.817893394051</v>
      </c>
      <c r="CW33" s="308">
        <f t="shared" si="28"/>
        <v>1408.5335472786701</v>
      </c>
      <c r="CX33" s="308">
        <f t="shared" si="28"/>
        <v>3069.4830266168019</v>
      </c>
      <c r="CY33" s="308">
        <f t="shared" si="28"/>
        <v>2890.6491587152905</v>
      </c>
      <c r="CZ33" s="308">
        <f t="shared" si="28"/>
        <v>1027.2414954193016</v>
      </c>
      <c r="DA33" s="308">
        <f t="shared" si="28"/>
        <v>1366.516558910705</v>
      </c>
      <c r="DB33" s="308">
        <f t="shared" ref="DB33:EG33" si="29">SUM(DB30:DB32)</f>
        <v>3031.6702953400249</v>
      </c>
      <c r="DC33" s="308">
        <f t="shared" si="29"/>
        <v>2853.9122372708207</v>
      </c>
      <c r="DD33" s="308">
        <f t="shared" si="29"/>
        <v>987.53760792849516</v>
      </c>
      <c r="DE33" s="308">
        <f t="shared" si="29"/>
        <v>1349.6531282610108</v>
      </c>
      <c r="DF33" s="308">
        <f t="shared" si="29"/>
        <v>2993.8776595310051</v>
      </c>
      <c r="DG33" s="308">
        <f t="shared" si="29"/>
        <v>2817.1749355231664</v>
      </c>
      <c r="DH33" s="308">
        <f t="shared" si="29"/>
        <v>1078.760018188781</v>
      </c>
      <c r="DI33" s="308">
        <f t="shared" si="29"/>
        <v>1115.7249845322519</v>
      </c>
      <c r="DJ33" s="308">
        <f t="shared" si="29"/>
        <v>-7.9256973549490811E-14</v>
      </c>
      <c r="DK33" s="308">
        <f t="shared" si="29"/>
        <v>-7.927203478175217E-14</v>
      </c>
      <c r="DL33" s="308">
        <f t="shared" si="29"/>
        <v>-7.755806109344122E-14</v>
      </c>
      <c r="DM33" s="308">
        <f t="shared" si="29"/>
        <v>-7.8437197771563657E-14</v>
      </c>
      <c r="DN33" s="308">
        <f t="shared" si="29"/>
        <v>-7.9309185821330174E-14</v>
      </c>
      <c r="DO33" s="308">
        <f t="shared" si="29"/>
        <v>-7.931897562230008E-14</v>
      </c>
      <c r="DP33" s="308">
        <f t="shared" si="29"/>
        <v>-7.8474938163708429E-14</v>
      </c>
      <c r="DQ33" s="308">
        <f t="shared" si="29"/>
        <v>-7.848611130611971E-14</v>
      </c>
      <c r="DR33" s="308">
        <f t="shared" si="29"/>
        <v>-7.9366920544998724E-14</v>
      </c>
      <c r="DS33" s="308">
        <f t="shared" si="29"/>
        <v>-7.9377714428119351E-14</v>
      </c>
      <c r="DT33" s="308">
        <f t="shared" si="29"/>
        <v>-7.7669546953984543E-14</v>
      </c>
      <c r="DU33" s="308">
        <f t="shared" si="29"/>
        <v>-7.8546446275140635E-14</v>
      </c>
      <c r="DV33" s="308">
        <f t="shared" si="29"/>
        <v>-7.9419885878451162E-14</v>
      </c>
      <c r="DW33" s="308">
        <f t="shared" si="29"/>
        <v>-7.943469609017485E-14</v>
      </c>
      <c r="DX33" s="308">
        <f t="shared" si="29"/>
        <v>-7.7723570939269856E-14</v>
      </c>
      <c r="DY33" s="308">
        <f t="shared" si="29"/>
        <v>-7.8596104685857452E-14</v>
      </c>
      <c r="DZ33" s="308">
        <f t="shared" si="29"/>
        <v>-7.9470341006526729E-14</v>
      </c>
      <c r="EA33" s="308">
        <f t="shared" si="29"/>
        <v>-7.9486908362014213E-14</v>
      </c>
      <c r="EB33" s="308">
        <f t="shared" si="29"/>
        <v>-7.7768263508914967E-14</v>
      </c>
      <c r="EC33" s="308">
        <f t="shared" si="29"/>
        <v>-7.8643528468091989E-14</v>
      </c>
      <c r="ED33" s="308">
        <f t="shared" si="29"/>
        <v>-7.9526067565893761E-14</v>
      </c>
      <c r="EE33" s="308">
        <f t="shared" si="29"/>
        <v>-7.953937165439131E-14</v>
      </c>
      <c r="EF33" s="308">
        <f t="shared" si="29"/>
        <v>-7.8687972745683521E-14</v>
      </c>
      <c r="EG33" s="308">
        <f t="shared" si="29"/>
        <v>-7.8704856605327233E-14</v>
      </c>
      <c r="EH33" s="308">
        <f t="shared" ref="EH33:FM33" si="30">SUM(EH30:EH32)</f>
        <v>-7.958053902257235E-14</v>
      </c>
      <c r="EI33" s="308">
        <f t="shared" si="30"/>
        <v>-7.9596102295909076E-14</v>
      </c>
      <c r="EJ33" s="308">
        <f t="shared" si="30"/>
        <v>-7.7876557043055082E-14</v>
      </c>
      <c r="EK33" s="308">
        <f t="shared" si="30"/>
        <v>-7.8759480857115703E-14</v>
      </c>
      <c r="EL33" s="308">
        <f t="shared" si="30"/>
        <v>-7.9641285992693164E-14</v>
      </c>
      <c r="EM33" s="308">
        <f t="shared" si="30"/>
        <v>-7.9650824773125374E-14</v>
      </c>
      <c r="EN33" s="308">
        <f t="shared" si="30"/>
        <v>-7.7928616519784564E-14</v>
      </c>
      <c r="EO33" s="308">
        <f t="shared" si="30"/>
        <v>-7.880566317908233E-14</v>
      </c>
      <c r="EP33" s="308">
        <f t="shared" si="30"/>
        <v>-7.9683206422487292E-14</v>
      </c>
      <c r="EQ33" s="308">
        <f t="shared" si="30"/>
        <v>-7.9698016634210955E-14</v>
      </c>
      <c r="ER33" s="308">
        <f t="shared" si="30"/>
        <v>-7.7978957051527704E-14</v>
      </c>
      <c r="ES33" s="308">
        <f t="shared" si="30"/>
        <v>-7.8862770351406671E-14</v>
      </c>
      <c r="ET33" s="308">
        <f t="shared" si="30"/>
        <v>-7.9746463597985003E-14</v>
      </c>
      <c r="EU33" s="308">
        <f t="shared" si="30"/>
        <v>-7.9762528912397108E-14</v>
      </c>
      <c r="EV33" s="308">
        <f t="shared" si="30"/>
        <v>-7.8904235124355186E-14</v>
      </c>
      <c r="EW33" s="308">
        <f t="shared" si="30"/>
        <v>-7.8914166806498544E-14</v>
      </c>
      <c r="EX33" s="308">
        <f t="shared" si="30"/>
        <v>-7.9797169746598241E-14</v>
      </c>
      <c r="EY33" s="308">
        <f t="shared" si="30"/>
        <v>-7.9812481999397295E-14</v>
      </c>
      <c r="EZ33" s="308">
        <f t="shared" si="30"/>
        <v>-7.8090197348501539E-14</v>
      </c>
      <c r="FA33" s="308">
        <f t="shared" si="30"/>
        <v>-7.8969535934447803E-14</v>
      </c>
      <c r="FB33" s="308">
        <f t="shared" si="30"/>
        <v>-7.9853900388116019E-14</v>
      </c>
      <c r="FC33" s="308">
        <f t="shared" si="30"/>
        <v>-7.986519631231205E-14</v>
      </c>
      <c r="FD33" s="308">
        <f t="shared" si="30"/>
        <v>-7.8144712460925816E-14</v>
      </c>
      <c r="FE33" s="308">
        <f t="shared" si="30"/>
        <v>-7.9027139690879278E-14</v>
      </c>
      <c r="FF33" s="308">
        <f t="shared" si="30"/>
        <v>-7.991263919393534E-14</v>
      </c>
      <c r="FG33" s="308">
        <f t="shared" si="30"/>
        <v>-7.9926696344045927E-14</v>
      </c>
      <c r="FH33" s="308">
        <f t="shared" si="30"/>
        <v>-7.8200209827628008E-14</v>
      </c>
      <c r="FI33" s="308">
        <f t="shared" si="30"/>
        <v>-7.9079777606239086E-14</v>
      </c>
      <c r="FJ33" s="308">
        <f t="shared" si="30"/>
        <v>-7.9967612691689296E-14</v>
      </c>
      <c r="FK33" s="308">
        <f t="shared" si="30"/>
        <v>-7.9978406574809923E-14</v>
      </c>
      <c r="FL33" s="308">
        <f t="shared" si="30"/>
        <v>-7.912521505204495E-14</v>
      </c>
      <c r="FM33" s="308">
        <f t="shared" si="30"/>
        <v>-7.9137133070616995E-14</v>
      </c>
      <c r="FN33" s="308">
        <f t="shared" ref="FN33:GJ33" si="31">SUM(FN30:FN32)</f>
        <v>-8.0024594353744783E-14</v>
      </c>
      <c r="FO33" s="308">
        <f t="shared" si="31"/>
        <v>-8.0040659668156876E-14</v>
      </c>
      <c r="FP33" s="308">
        <f t="shared" si="31"/>
        <v>-7.8318817031686213E-14</v>
      </c>
      <c r="FQ33" s="308">
        <f t="shared" si="31"/>
        <v>-7.9203923633031076E-14</v>
      </c>
      <c r="FR33" s="308">
        <f t="shared" si="31"/>
        <v>-8.0088102549780178E-14</v>
      </c>
      <c r="FS33" s="308">
        <f t="shared" si="31"/>
        <v>-8.010291276150384E-14</v>
      </c>
      <c r="FT33" s="308">
        <f t="shared" si="31"/>
        <v>-7.8379225669777969E-14</v>
      </c>
      <c r="FU33" s="308">
        <f t="shared" si="31"/>
        <v>-7.92627688497305E-14</v>
      </c>
      <c r="FV33" s="308">
        <f t="shared" si="31"/>
        <v>-8.0146590335061765E-14</v>
      </c>
      <c r="FW33" s="308">
        <f t="shared" si="31"/>
        <v>-8.0156380136031658E-14</v>
      </c>
      <c r="FX33" s="308">
        <f t="shared" si="31"/>
        <v>-7.8428583947243169E-14</v>
      </c>
      <c r="FY33" s="308">
        <f t="shared" si="31"/>
        <v>-7.9316151641251047E-14</v>
      </c>
      <c r="FZ33" s="308">
        <f t="shared" si="31"/>
        <v>-8.0198049545288078E-14</v>
      </c>
      <c r="GA33" s="308">
        <f t="shared" si="31"/>
        <v>-8.0215369962388663E-14</v>
      </c>
      <c r="GB33" s="308">
        <f t="shared" si="31"/>
        <v>-7.9352898865181487E-14</v>
      </c>
      <c r="GC33" s="308">
        <f t="shared" si="31"/>
        <v>-7.9371520769200306E-14</v>
      </c>
      <c r="GD33" s="308">
        <f t="shared" si="31"/>
        <v>-8.0260553659172751E-14</v>
      </c>
      <c r="GE33" s="308">
        <f t="shared" si="31"/>
        <v>-8.0273355706594884E-14</v>
      </c>
      <c r="GF33" s="308">
        <f t="shared" si="31"/>
        <v>-7.8541297625633895E-14</v>
      </c>
      <c r="GG33" s="308">
        <f t="shared" si="31"/>
        <v>-7.9423910392506535E-14</v>
      </c>
      <c r="GH33" s="308">
        <f t="shared" si="31"/>
        <v>-8.0315276136389012E-14</v>
      </c>
      <c r="GI33" s="308">
        <f t="shared" si="31"/>
        <v>-8.0333851656178027E-14</v>
      </c>
      <c r="GJ33" s="308">
        <f t="shared" si="31"/>
        <v>-7.8602934081573042E-14</v>
      </c>
      <c r="GK33" s="316"/>
      <c r="GL33" s="316"/>
      <c r="GM33" s="316"/>
      <c r="GN33" s="316"/>
      <c r="GO33" s="316"/>
      <c r="GP33" s="316"/>
      <c r="GQ33" s="316"/>
      <c r="GR33" s="316"/>
      <c r="GS33" s="316"/>
      <c r="GT33" s="316"/>
      <c r="GU33" s="316"/>
      <c r="GV33" s="316"/>
      <c r="GW33" s="316"/>
      <c r="GX33" s="316"/>
      <c r="GY33" s="316"/>
      <c r="GZ33" s="316"/>
      <c r="HA33" s="316"/>
      <c r="HB33" s="316"/>
      <c r="HC33" s="316"/>
      <c r="HD33" s="316"/>
      <c r="HE33" s="316"/>
      <c r="HF33" s="316"/>
      <c r="HG33" s="316"/>
      <c r="HH33" s="316"/>
      <c r="HI33" s="316"/>
      <c r="HJ33" s="316"/>
      <c r="HK33" s="316"/>
      <c r="HL33" s="316"/>
      <c r="HM33" s="316"/>
      <c r="HN33" s="316"/>
      <c r="HO33" s="316"/>
      <c r="HP33" s="316"/>
      <c r="HQ33" s="316"/>
      <c r="HR33" s="316"/>
      <c r="HS33" s="316"/>
      <c r="HT33" s="316"/>
      <c r="HU33" s="316"/>
      <c r="HV33" s="316"/>
      <c r="HW33" s="316"/>
      <c r="HX33" s="316"/>
      <c r="HY33" s="316"/>
      <c r="HZ33" s="316"/>
      <c r="IA33" s="316"/>
      <c r="IB33" s="316"/>
      <c r="IC33" s="316"/>
      <c r="ID33" s="316"/>
      <c r="IE33" s="316"/>
      <c r="IF33" s="316"/>
      <c r="IG33" s="316"/>
      <c r="IH33" s="316"/>
      <c r="II33" s="316"/>
      <c r="IJ33" s="316"/>
      <c r="IK33" s="316"/>
      <c r="IL33" s="316"/>
      <c r="IM33" s="316"/>
      <c r="IN33" s="316"/>
      <c r="IO33" s="316"/>
      <c r="IP33" s="316"/>
      <c r="IQ33" s="316"/>
      <c r="IR33" s="316"/>
      <c r="IS33" s="316"/>
      <c r="IT33" s="316"/>
      <c r="IU33" s="316"/>
      <c r="IV33" s="316"/>
      <c r="IW33" s="316"/>
      <c r="IX33" s="316"/>
      <c r="IY33" s="316"/>
      <c r="IZ33" s="316"/>
      <c r="JA33" s="316"/>
      <c r="JB33" s="316"/>
      <c r="JC33" s="316"/>
      <c r="JD33" s="316"/>
      <c r="JE33" s="316"/>
      <c r="JF33" s="316"/>
      <c r="JG33" s="316"/>
      <c r="JH33" s="316"/>
      <c r="JI33" s="316"/>
      <c r="JJ33" s="316"/>
      <c r="JK33" s="316"/>
      <c r="JL33" s="316"/>
      <c r="JM33" s="316"/>
      <c r="JN33" s="316"/>
      <c r="JO33" s="316"/>
      <c r="JP33" s="316"/>
      <c r="JQ33" s="316"/>
      <c r="JR33" s="316"/>
      <c r="JS33" s="316"/>
      <c r="JT33" s="316"/>
      <c r="JU33" s="316"/>
      <c r="JV33" s="316"/>
      <c r="JW33" s="316"/>
      <c r="JX33" s="316"/>
      <c r="JY33" s="316"/>
      <c r="JZ33" s="316"/>
      <c r="KA33" s="316"/>
      <c r="KB33" s="316"/>
      <c r="KC33" s="316"/>
      <c r="KD33" s="316"/>
      <c r="KE33" s="316"/>
      <c r="KF33" s="316"/>
      <c r="KG33" s="316"/>
      <c r="KH33" s="316"/>
      <c r="KI33" s="316"/>
      <c r="KJ33" s="316"/>
      <c r="KK33" s="316"/>
      <c r="KL33" s="316"/>
      <c r="KM33" s="316"/>
      <c r="KN33" s="316"/>
      <c r="KO33" s="316"/>
      <c r="KP33" s="316"/>
      <c r="KQ33" s="316"/>
      <c r="KR33" s="316"/>
      <c r="KS33" s="316"/>
      <c r="KT33" s="316"/>
      <c r="KU33" s="316"/>
      <c r="KV33" s="316"/>
      <c r="KW33" s="316"/>
      <c r="KX33" s="316"/>
      <c r="KY33" s="316"/>
      <c r="KZ33" s="316"/>
      <c r="LA33" s="316"/>
      <c r="LB33" s="316"/>
      <c r="LC33" s="316"/>
      <c r="LD33" s="316"/>
      <c r="LE33" s="316"/>
      <c r="LF33" s="316"/>
      <c r="LG33" s="316"/>
      <c r="LH33" s="316"/>
      <c r="LI33" s="316"/>
      <c r="LJ33" s="316"/>
      <c r="LK33" s="316"/>
      <c r="LL33" s="316"/>
      <c r="LM33" s="316"/>
      <c r="LN33" s="316"/>
      <c r="LO33" s="316"/>
      <c r="LP33" s="316"/>
      <c r="LQ33" s="316"/>
      <c r="LR33" s="316"/>
      <c r="LS33" s="316"/>
      <c r="LT33" s="316"/>
      <c r="LU33" s="316"/>
      <c r="LV33" s="316"/>
      <c r="LW33" s="316"/>
      <c r="LX33" s="316"/>
      <c r="LY33" s="316"/>
      <c r="LZ33" s="316"/>
      <c r="MA33" s="316"/>
      <c r="MB33" s="316"/>
      <c r="MC33" s="316"/>
      <c r="MD33" s="316"/>
      <c r="ME33" s="316"/>
      <c r="MF33" s="316"/>
      <c r="MG33" s="316"/>
      <c r="MH33" s="316"/>
      <c r="MI33" s="316"/>
      <c r="MJ33" s="316"/>
      <c r="MK33" s="316"/>
      <c r="ML33" s="316"/>
      <c r="MM33" s="316"/>
      <c r="MN33" s="316"/>
      <c r="MO33" s="316"/>
      <c r="MP33" s="316"/>
      <c r="MQ33" s="316"/>
      <c r="MR33" s="316"/>
      <c r="MS33" s="316"/>
      <c r="MT33" s="316"/>
      <c r="MU33" s="316"/>
      <c r="MV33" s="316"/>
      <c r="MW33" s="316"/>
      <c r="MX33" s="316"/>
      <c r="MY33" s="316"/>
      <c r="MZ33" s="316"/>
      <c r="NA33" s="316"/>
      <c r="NB33" s="316"/>
      <c r="NC33" s="316"/>
      <c r="ND33" s="316"/>
      <c r="NE33" s="316"/>
      <c r="NF33" s="316"/>
      <c r="NG33" s="316"/>
      <c r="NH33" s="316"/>
      <c r="NI33" s="316"/>
      <c r="NJ33" s="316"/>
      <c r="NK33" s="316"/>
      <c r="NL33" s="316"/>
      <c r="NM33" s="316"/>
      <c r="NN33" s="316"/>
      <c r="NO33" s="316"/>
      <c r="NP33" s="316"/>
      <c r="NQ33" s="316"/>
      <c r="NR33" s="316"/>
      <c r="NS33" s="316"/>
      <c r="NT33" s="316"/>
      <c r="NU33" s="316"/>
      <c r="NV33" s="316"/>
      <c r="NW33" s="316"/>
      <c r="NX33" s="316"/>
      <c r="NY33" s="316"/>
      <c r="NZ33" s="316"/>
      <c r="OA33" s="316"/>
      <c r="OB33" s="316"/>
      <c r="OC33" s="316"/>
      <c r="OD33" s="316"/>
      <c r="OE33" s="316"/>
      <c r="OF33" s="316"/>
      <c r="OG33" s="316"/>
      <c r="OH33" s="316"/>
      <c r="OI33" s="316"/>
      <c r="OJ33" s="316"/>
      <c r="OK33" s="316"/>
      <c r="OL33" s="316"/>
      <c r="OM33" s="316"/>
      <c r="ON33" s="316"/>
      <c r="OO33" s="316"/>
      <c r="OP33" s="316"/>
      <c r="OQ33" s="316"/>
      <c r="OR33" s="316"/>
      <c r="OS33" s="316"/>
      <c r="OT33" s="316"/>
      <c r="OU33" s="316"/>
      <c r="OV33" s="316"/>
      <c r="OW33" s="316"/>
      <c r="OX33" s="316"/>
      <c r="OY33" s="316"/>
      <c r="OZ33" s="316"/>
      <c r="PA33" s="316"/>
      <c r="PB33" s="316"/>
      <c r="PC33" s="316"/>
      <c r="PD33" s="316"/>
      <c r="PE33" s="316"/>
      <c r="PF33" s="316"/>
      <c r="PG33" s="316"/>
      <c r="PH33" s="316"/>
      <c r="PI33" s="316"/>
      <c r="PJ33" s="316"/>
      <c r="PK33" s="316"/>
      <c r="PL33" s="316"/>
      <c r="PM33" s="316"/>
      <c r="PN33" s="316"/>
      <c r="PO33" s="316"/>
      <c r="PP33" s="316"/>
      <c r="PQ33" s="316"/>
      <c r="PR33" s="316"/>
      <c r="PS33" s="316"/>
      <c r="PT33" s="316"/>
      <c r="PU33" s="316"/>
      <c r="PV33" s="316"/>
      <c r="PW33" s="316"/>
      <c r="PX33" s="316"/>
      <c r="PY33" s="316"/>
    </row>
    <row r="34" spans="1:441" outlineLevel="1" x14ac:dyDescent="0.35">
      <c r="A34" s="277"/>
      <c r="D34" s="281"/>
      <c r="E34" s="312"/>
      <c r="F34" s="312"/>
      <c r="G34" s="312"/>
      <c r="H34" s="312"/>
      <c r="I34" s="312"/>
      <c r="J34" s="312"/>
      <c r="K34" s="312"/>
      <c r="L34" s="312"/>
      <c r="M34" s="312"/>
      <c r="N34" s="312"/>
      <c r="O34" s="312"/>
      <c r="P34" s="312"/>
      <c r="Q34" s="312"/>
      <c r="R34" s="312"/>
      <c r="S34" s="312"/>
      <c r="T34" s="312"/>
      <c r="U34" s="312"/>
      <c r="V34" s="312"/>
      <c r="W34" s="312"/>
      <c r="X34" s="312"/>
      <c r="Y34" s="312"/>
      <c r="Z34" s="312"/>
      <c r="AA34" s="312"/>
      <c r="AB34" s="312"/>
      <c r="AC34" s="312"/>
      <c r="AD34" s="312"/>
      <c r="AE34" s="312"/>
      <c r="AF34" s="312"/>
      <c r="AG34" s="312"/>
      <c r="AH34" s="312"/>
      <c r="AI34" s="312"/>
      <c r="AJ34" s="312"/>
      <c r="AK34" s="312"/>
      <c r="AL34" s="312"/>
      <c r="AM34" s="312"/>
      <c r="AN34" s="312"/>
      <c r="AO34" s="312"/>
      <c r="AP34" s="312"/>
      <c r="AQ34" s="312"/>
      <c r="AR34" s="312"/>
      <c r="AS34" s="312"/>
      <c r="AT34" s="312"/>
      <c r="AU34" s="312"/>
      <c r="AV34" s="312"/>
      <c r="AW34" s="312"/>
      <c r="AX34" s="312"/>
      <c r="AY34" s="312"/>
      <c r="AZ34" s="312"/>
      <c r="BA34" s="312"/>
      <c r="BB34" s="312"/>
      <c r="BC34" s="312"/>
      <c r="BD34" s="312"/>
      <c r="BE34" s="312"/>
      <c r="BF34" s="312"/>
      <c r="BG34" s="312"/>
      <c r="BH34" s="312"/>
      <c r="BI34" s="312"/>
      <c r="BJ34" s="312"/>
      <c r="BK34" s="312"/>
      <c r="BL34" s="312"/>
      <c r="BM34" s="312"/>
      <c r="BN34" s="312"/>
      <c r="BO34" s="312"/>
      <c r="BP34" s="312"/>
      <c r="BQ34" s="312"/>
      <c r="BR34" s="312"/>
      <c r="BS34" s="312"/>
      <c r="BT34" s="312"/>
      <c r="BU34" s="312"/>
      <c r="BV34" s="312"/>
      <c r="BW34" s="312"/>
      <c r="BX34" s="312"/>
      <c r="BY34" s="312"/>
      <c r="BZ34" s="312"/>
      <c r="CA34" s="312"/>
      <c r="CB34" s="312"/>
      <c r="CC34" s="312"/>
      <c r="CD34" s="312"/>
      <c r="CE34" s="312"/>
      <c r="CF34" s="312"/>
      <c r="CG34" s="312"/>
      <c r="CH34" s="312"/>
      <c r="CI34" s="312"/>
      <c r="CJ34" s="312"/>
      <c r="CK34" s="312"/>
      <c r="CL34" s="312"/>
      <c r="CM34" s="312"/>
      <c r="CN34" s="312"/>
      <c r="CO34" s="312"/>
      <c r="CP34" s="312"/>
      <c r="CQ34" s="312"/>
      <c r="CR34" s="312"/>
      <c r="CS34" s="312"/>
      <c r="CT34" s="312"/>
      <c r="CU34" s="312"/>
      <c r="CV34" s="312"/>
      <c r="CW34" s="312"/>
      <c r="CX34" s="312"/>
      <c r="CY34" s="312"/>
      <c r="CZ34" s="312"/>
      <c r="DA34" s="312"/>
      <c r="DB34" s="312"/>
      <c r="DC34" s="312"/>
      <c r="DD34" s="312"/>
      <c r="DE34" s="312"/>
      <c r="DF34" s="312"/>
      <c r="DG34" s="312"/>
      <c r="DH34" s="312"/>
      <c r="DI34" s="312"/>
      <c r="DJ34" s="312"/>
      <c r="DK34" s="312"/>
      <c r="DL34" s="312"/>
      <c r="DM34" s="312"/>
      <c r="DN34" s="312"/>
      <c r="DO34" s="312"/>
      <c r="DP34" s="312"/>
      <c r="DQ34" s="312"/>
      <c r="DR34" s="312"/>
      <c r="DS34" s="312"/>
      <c r="DT34" s="312"/>
      <c r="DU34" s="312"/>
      <c r="DV34" s="312"/>
      <c r="DW34" s="312"/>
      <c r="DX34" s="312"/>
      <c r="DY34" s="312"/>
      <c r="DZ34" s="312"/>
      <c r="EA34" s="312"/>
      <c r="EB34" s="312"/>
      <c r="EC34" s="312"/>
      <c r="ED34" s="312"/>
      <c r="EE34" s="312"/>
      <c r="EF34" s="312"/>
      <c r="EG34" s="312"/>
      <c r="EH34" s="312"/>
      <c r="EI34" s="312"/>
      <c r="EJ34" s="312"/>
      <c r="EK34" s="312"/>
      <c r="EL34" s="312"/>
      <c r="EM34" s="312"/>
      <c r="EN34" s="312"/>
      <c r="EO34" s="312"/>
      <c r="EP34" s="312"/>
      <c r="EQ34" s="312"/>
      <c r="ER34" s="312"/>
      <c r="ES34" s="312"/>
      <c r="ET34" s="312"/>
      <c r="EU34" s="312"/>
      <c r="EV34" s="312"/>
      <c r="EW34" s="312"/>
      <c r="EX34" s="312"/>
      <c r="EY34" s="312"/>
      <c r="EZ34" s="312"/>
      <c r="FA34" s="312"/>
      <c r="FB34" s="312"/>
      <c r="FC34" s="312"/>
      <c r="FD34" s="312"/>
      <c r="FE34" s="312"/>
      <c r="FF34" s="312"/>
      <c r="FG34" s="312"/>
      <c r="FH34" s="312"/>
      <c r="FI34" s="312"/>
      <c r="FJ34" s="312"/>
      <c r="FK34" s="312"/>
      <c r="FL34" s="312"/>
      <c r="FM34" s="312"/>
      <c r="FN34" s="312"/>
      <c r="FO34" s="312"/>
      <c r="FP34" s="312"/>
      <c r="FQ34" s="312"/>
      <c r="FR34" s="312"/>
      <c r="FS34" s="312"/>
      <c r="FT34" s="312"/>
      <c r="FU34" s="312"/>
      <c r="FV34" s="312"/>
      <c r="FW34" s="312"/>
      <c r="FX34" s="312"/>
      <c r="FY34" s="312"/>
      <c r="FZ34" s="312"/>
      <c r="GA34" s="312"/>
      <c r="GB34" s="312"/>
      <c r="GC34" s="312"/>
      <c r="GD34" s="312"/>
      <c r="GE34" s="312"/>
      <c r="GF34" s="312"/>
      <c r="GG34" s="312"/>
      <c r="GH34" s="312"/>
      <c r="GI34" s="312"/>
      <c r="GJ34" s="312"/>
      <c r="GK34" s="316"/>
      <c r="GL34" s="316"/>
      <c r="GM34" s="316"/>
      <c r="GN34" s="316"/>
      <c r="GO34" s="316"/>
      <c r="GP34" s="316"/>
      <c r="GQ34" s="316"/>
      <c r="GR34" s="316"/>
      <c r="GS34" s="316"/>
      <c r="GT34" s="316"/>
      <c r="GU34" s="316"/>
      <c r="GV34" s="316"/>
      <c r="GW34" s="316"/>
      <c r="GX34" s="316"/>
      <c r="GY34" s="316"/>
      <c r="GZ34" s="316"/>
      <c r="HA34" s="316"/>
      <c r="HB34" s="316"/>
      <c r="HC34" s="316"/>
      <c r="HD34" s="316"/>
      <c r="HE34" s="316"/>
      <c r="HF34" s="316"/>
      <c r="HG34" s="316"/>
      <c r="HH34" s="316"/>
      <c r="HI34" s="316"/>
      <c r="HJ34" s="316"/>
      <c r="HK34" s="316"/>
      <c r="HL34" s="316"/>
      <c r="HM34" s="316"/>
      <c r="HN34" s="316"/>
      <c r="HO34" s="316"/>
      <c r="HP34" s="316"/>
      <c r="HQ34" s="316"/>
      <c r="HR34" s="316"/>
      <c r="HS34" s="316"/>
      <c r="HT34" s="316"/>
      <c r="HU34" s="316"/>
      <c r="HV34" s="316"/>
      <c r="HW34" s="316"/>
      <c r="HX34" s="316"/>
      <c r="HY34" s="316"/>
      <c r="HZ34" s="316"/>
      <c r="IA34" s="316"/>
      <c r="IB34" s="316"/>
      <c r="IC34" s="316"/>
      <c r="ID34" s="316"/>
      <c r="IE34" s="316"/>
      <c r="IF34" s="316"/>
      <c r="IG34" s="316"/>
      <c r="IH34" s="316"/>
      <c r="II34" s="316"/>
      <c r="IJ34" s="316"/>
      <c r="IK34" s="316"/>
      <c r="IL34" s="316"/>
      <c r="IM34" s="316"/>
      <c r="IN34" s="316"/>
      <c r="IO34" s="316"/>
      <c r="IP34" s="316"/>
      <c r="IQ34" s="316"/>
      <c r="IR34" s="316"/>
      <c r="IS34" s="316"/>
      <c r="IT34" s="316"/>
      <c r="IU34" s="316"/>
      <c r="IV34" s="316"/>
      <c r="IW34" s="316"/>
      <c r="IX34" s="316"/>
      <c r="IY34" s="316"/>
      <c r="IZ34" s="316"/>
      <c r="JA34" s="316"/>
      <c r="JB34" s="316"/>
      <c r="JC34" s="316"/>
      <c r="JD34" s="316"/>
      <c r="JE34" s="316"/>
      <c r="JF34" s="316"/>
      <c r="JG34" s="316"/>
      <c r="JH34" s="316"/>
      <c r="JI34" s="316"/>
      <c r="JJ34" s="316"/>
      <c r="JK34" s="316"/>
      <c r="JL34" s="316"/>
      <c r="JM34" s="316"/>
      <c r="JN34" s="316"/>
      <c r="JO34" s="316"/>
      <c r="JP34" s="316"/>
      <c r="JQ34" s="316"/>
      <c r="JR34" s="316"/>
      <c r="JS34" s="316"/>
      <c r="JT34" s="316"/>
      <c r="JU34" s="316"/>
      <c r="JV34" s="316"/>
      <c r="JW34" s="316"/>
      <c r="JX34" s="316"/>
      <c r="JY34" s="316"/>
      <c r="JZ34" s="316"/>
      <c r="KA34" s="316"/>
      <c r="KB34" s="316"/>
      <c r="KC34" s="316"/>
      <c r="KD34" s="316"/>
      <c r="KE34" s="316"/>
      <c r="KF34" s="316"/>
      <c r="KG34" s="316"/>
      <c r="KH34" s="316"/>
      <c r="KI34" s="316"/>
      <c r="KJ34" s="316"/>
      <c r="KK34" s="316"/>
      <c r="KL34" s="316"/>
      <c r="KM34" s="316"/>
      <c r="KN34" s="316"/>
      <c r="KO34" s="316"/>
      <c r="KP34" s="316"/>
      <c r="KQ34" s="316"/>
      <c r="KR34" s="316"/>
      <c r="KS34" s="316"/>
      <c r="KT34" s="316"/>
      <c r="KU34" s="316"/>
      <c r="KV34" s="316"/>
      <c r="KW34" s="316"/>
      <c r="KX34" s="316"/>
      <c r="KY34" s="316"/>
      <c r="KZ34" s="316"/>
      <c r="LA34" s="316"/>
      <c r="LB34" s="316"/>
      <c r="LC34" s="316"/>
      <c r="LD34" s="316"/>
      <c r="LE34" s="316"/>
      <c r="LF34" s="316"/>
      <c r="LG34" s="316"/>
      <c r="LH34" s="316"/>
      <c r="LI34" s="316"/>
      <c r="LJ34" s="316"/>
      <c r="LK34" s="316"/>
      <c r="LL34" s="316"/>
      <c r="LM34" s="316"/>
      <c r="LN34" s="316"/>
      <c r="LO34" s="316"/>
      <c r="LP34" s="316"/>
      <c r="LQ34" s="316"/>
      <c r="LR34" s="316"/>
      <c r="LS34" s="316"/>
      <c r="LT34" s="316"/>
      <c r="LU34" s="316"/>
      <c r="LV34" s="316"/>
      <c r="LW34" s="316"/>
      <c r="LX34" s="316"/>
      <c r="LY34" s="316"/>
      <c r="LZ34" s="316"/>
      <c r="MA34" s="316"/>
      <c r="MB34" s="316"/>
      <c r="MC34" s="316"/>
      <c r="MD34" s="316"/>
      <c r="ME34" s="316"/>
      <c r="MF34" s="316"/>
      <c r="MG34" s="316"/>
      <c r="MH34" s="316"/>
      <c r="MI34" s="316"/>
      <c r="MJ34" s="316"/>
      <c r="MK34" s="316"/>
      <c r="ML34" s="316"/>
      <c r="MM34" s="316"/>
      <c r="MN34" s="316"/>
      <c r="MO34" s="316"/>
      <c r="MP34" s="316"/>
      <c r="MQ34" s="316"/>
      <c r="MR34" s="316"/>
      <c r="MS34" s="316"/>
      <c r="MT34" s="316"/>
      <c r="MU34" s="316"/>
      <c r="MV34" s="316"/>
      <c r="MW34" s="316"/>
      <c r="MX34" s="316"/>
      <c r="MY34" s="316"/>
      <c r="MZ34" s="316"/>
      <c r="NA34" s="316"/>
      <c r="NB34" s="316"/>
      <c r="NC34" s="316"/>
      <c r="ND34" s="316"/>
      <c r="NE34" s="316"/>
      <c r="NF34" s="316"/>
      <c r="NG34" s="316"/>
      <c r="NH34" s="316"/>
      <c r="NI34" s="316"/>
      <c r="NJ34" s="316"/>
      <c r="NK34" s="316"/>
      <c r="NL34" s="316"/>
      <c r="NM34" s="316"/>
      <c r="NN34" s="316"/>
      <c r="NO34" s="316"/>
      <c r="NP34" s="316"/>
      <c r="NQ34" s="316"/>
      <c r="NR34" s="316"/>
      <c r="NS34" s="316"/>
      <c r="NT34" s="316"/>
      <c r="NU34" s="316"/>
      <c r="NV34" s="316"/>
      <c r="NW34" s="316"/>
      <c r="NX34" s="316"/>
      <c r="NY34" s="316"/>
      <c r="NZ34" s="316"/>
      <c r="OA34" s="316"/>
      <c r="OB34" s="316"/>
      <c r="OC34" s="316"/>
      <c r="OD34" s="316"/>
      <c r="OE34" s="316"/>
      <c r="OF34" s="316"/>
      <c r="OG34" s="316"/>
      <c r="OH34" s="316"/>
      <c r="OI34" s="316"/>
      <c r="OJ34" s="316"/>
      <c r="OK34" s="316"/>
      <c r="OL34" s="316"/>
      <c r="OM34" s="316"/>
      <c r="ON34" s="316"/>
      <c r="OO34" s="316"/>
      <c r="OP34" s="316"/>
      <c r="OQ34" s="316"/>
      <c r="OR34" s="316"/>
      <c r="OS34" s="316"/>
      <c r="OT34" s="316"/>
      <c r="OU34" s="316"/>
      <c r="OV34" s="316"/>
      <c r="OW34" s="316"/>
      <c r="OX34" s="316"/>
      <c r="OY34" s="316"/>
      <c r="OZ34" s="316"/>
      <c r="PA34" s="316"/>
      <c r="PB34" s="316"/>
      <c r="PC34" s="316"/>
      <c r="PD34" s="316"/>
      <c r="PE34" s="316"/>
      <c r="PF34" s="316"/>
      <c r="PG34" s="316"/>
      <c r="PH34" s="316"/>
      <c r="PI34" s="316"/>
      <c r="PJ34" s="316"/>
      <c r="PK34" s="316"/>
      <c r="PL34" s="316"/>
      <c r="PM34" s="316"/>
      <c r="PN34" s="316"/>
      <c r="PO34" s="316"/>
      <c r="PP34" s="316"/>
      <c r="PQ34" s="316"/>
      <c r="PR34" s="316"/>
      <c r="PS34" s="316"/>
      <c r="PT34" s="316"/>
      <c r="PU34" s="316"/>
      <c r="PV34" s="316"/>
      <c r="PW34" s="316"/>
      <c r="PX34" s="316"/>
      <c r="PY34" s="316"/>
    </row>
    <row r="35" spans="1:441" s="316" customFormat="1" outlineLevel="1" x14ac:dyDescent="0.35">
      <c r="A35" s="277"/>
      <c r="B35" s="277"/>
      <c r="C35" s="278"/>
      <c r="D35" s="281"/>
      <c r="E35" s="403" t="str">
        <f xml:space="preserve"> Debt!E$134</f>
        <v>Senior debt interest</v>
      </c>
      <c r="F35" s="403">
        <f xml:space="preserve"> Debt!F$134</f>
        <v>0</v>
      </c>
      <c r="G35" s="403" t="str">
        <f xml:space="preserve"> Debt!G$134</f>
        <v>$ 000s</v>
      </c>
      <c r="H35" s="403">
        <f xml:space="preserve"> Debt!H$134</f>
        <v>-23951.863062101282</v>
      </c>
      <c r="I35" s="403">
        <f xml:space="preserve"> Debt!I$134</f>
        <v>0</v>
      </c>
      <c r="J35" s="403">
        <f xml:space="preserve"> Debt!J$134</f>
        <v>0</v>
      </c>
      <c r="K35" s="403">
        <f xml:space="preserve"> Debt!K$134</f>
        <v>0</v>
      </c>
      <c r="L35" s="403">
        <f xml:space="preserve"> Debt!L$134</f>
        <v>0</v>
      </c>
      <c r="M35" s="403">
        <f xml:space="preserve"> Debt!M$134</f>
        <v>-1055.0477649906447</v>
      </c>
      <c r="N35" s="403">
        <f xml:space="preserve"> Debt!N$134</f>
        <v>-1047.4014285690321</v>
      </c>
      <c r="O35" s="403">
        <f xml:space="preserve"> Debt!O$134</f>
        <v>-1028.0658807664831</v>
      </c>
      <c r="P35" s="403">
        <f xml:space="preserve"> Debt!P$134</f>
        <v>-986.49308545769634</v>
      </c>
      <c r="Q35" s="403">
        <f xml:space="preserve"> Debt!Q$134</f>
        <v>-977.33084812078141</v>
      </c>
      <c r="R35" s="403">
        <f xml:space="preserve"> Debt!R$134</f>
        <v>-967.61364483290163</v>
      </c>
      <c r="S35" s="403">
        <f xml:space="preserve"> Debt!S$134</f>
        <v>-946.9652557429207</v>
      </c>
      <c r="T35" s="403">
        <f xml:space="preserve"> Debt!T$134</f>
        <v>-905.81557410360278</v>
      </c>
      <c r="U35" s="403">
        <f xml:space="preserve"> Debt!U$134</f>
        <v>-894.42065188991364</v>
      </c>
      <c r="V35" s="403">
        <f xml:space="preserve"> Debt!V$134</f>
        <v>-882.38654387945144</v>
      </c>
      <c r="W35" s="403">
        <f xml:space="preserve"> Debt!W$134</f>
        <v>-860.28345265306018</v>
      </c>
      <c r="X35" s="403">
        <f xml:space="preserve"> Debt!X$134</f>
        <v>-828.71703943637885</v>
      </c>
      <c r="Y35" s="403">
        <f xml:space="preserve"> Debt!Y$134</f>
        <v>-806.04411177674115</v>
      </c>
      <c r="Z35" s="403">
        <f xml:space="preserve"> Debt!Z$134</f>
        <v>-791.56792153496451</v>
      </c>
      <c r="AA35" s="403">
        <f xml:space="preserve"> Debt!AA$134</f>
        <v>-768.06748379522082</v>
      </c>
      <c r="AB35" s="403">
        <f xml:space="preserve"> Debt!AB$134</f>
        <v>-728.01488457509345</v>
      </c>
      <c r="AC35" s="403">
        <f xml:space="preserve"> Debt!AC$134</f>
        <v>-711.84145372085459</v>
      </c>
      <c r="AD35" s="403">
        <f xml:space="preserve"> Debt!AD$134</f>
        <v>-694.81333444196616</v>
      </c>
      <c r="AE35" s="403">
        <f xml:space="preserve"> Debt!AE$134</f>
        <v>-669.7453186424176</v>
      </c>
      <c r="AF35" s="403">
        <f xml:space="preserve"> Debt!AF$134</f>
        <v>-630.2672391605555</v>
      </c>
      <c r="AG35" s="403">
        <f xml:space="preserve"> Debt!AG$134</f>
        <v>-611.36881359733593</v>
      </c>
      <c r="AH35" s="403">
        <f xml:space="preserve"> Debt!AH$134</f>
        <v>-591.62074308166291</v>
      </c>
      <c r="AI35" s="403">
        <f xml:space="preserve"> Debt!AI$134</f>
        <v>-564.83674347647161</v>
      </c>
      <c r="AJ35" s="403">
        <f xml:space="preserve"> Debt!AJ$134</f>
        <v>-525.92125370612132</v>
      </c>
      <c r="AK35" s="403">
        <f xml:space="preserve"> Debt!AK$134</f>
        <v>-504.20619479645654</v>
      </c>
      <c r="AL35" s="403">
        <f xml:space="preserve"> Debt!AL$134</f>
        <v>-481.54376760983757</v>
      </c>
      <c r="AM35" s="403">
        <f xml:space="preserve"> Debt!AM$134</f>
        <v>-452.99165529694415</v>
      </c>
      <c r="AN35" s="403">
        <f xml:space="preserve"> Debt!AN$134</f>
        <v>-419.3649218423846</v>
      </c>
      <c r="AO35" s="403">
        <f xml:space="preserve"> Debt!AO$134</f>
        <v>-390.11028514289399</v>
      </c>
      <c r="AP35" s="403">
        <f xml:space="preserve"> Debt!AP$134</f>
        <v>-364.31713590232624</v>
      </c>
      <c r="AQ35" s="403">
        <f xml:space="preserve"> Debt!AQ$134</f>
        <v>-333.82229585255999</v>
      </c>
      <c r="AR35" s="403">
        <f xml:space="preserve"> Debt!AR$134</f>
        <v>-296.25868307078872</v>
      </c>
      <c r="AS35" s="403">
        <f xml:space="preserve"> Debt!AS$134</f>
        <v>-268.31931053989609</v>
      </c>
      <c r="AT35" s="403">
        <f xml:space="preserve"> Debt!AT$134</f>
        <v>-239.21930700795079</v>
      </c>
      <c r="AU35" s="403">
        <f xml:space="preserve"> Debt!AU$134</f>
        <v>-206.69059826915239</v>
      </c>
      <c r="AV35" s="403">
        <f xml:space="preserve"> Debt!AV$134</f>
        <v>-169.86427725315113</v>
      </c>
      <c r="AW35" s="403">
        <f xml:space="preserve"> Debt!AW$134</f>
        <v>-138.46971407761995</v>
      </c>
      <c r="AX35" s="403">
        <f xml:space="preserve"> Debt!AX$134</f>
        <v>-105.82723422655955</v>
      </c>
      <c r="AY35" s="403">
        <f xml:space="preserve"> Debt!AY$134</f>
        <v>-71.128219466918253</v>
      </c>
      <c r="AZ35" s="403">
        <f xml:space="preserve"> Debt!AZ$134</f>
        <v>-35.078989793571104</v>
      </c>
      <c r="BA35" s="403">
        <f xml:space="preserve"> Debt!BA$134</f>
        <v>3.8788805341027913E-13</v>
      </c>
      <c r="BB35" s="403">
        <f xml:space="preserve"> Debt!BB$134</f>
        <v>3.9220578401000246E-13</v>
      </c>
      <c r="BC35" s="403">
        <f xml:space="preserve"> Debt!BC$134</f>
        <v>3.9226351873367101E-13</v>
      </c>
      <c r="BD35" s="403">
        <f xml:space="preserve"> Debt!BD$134</f>
        <v>3.8808916997368214E-13</v>
      </c>
      <c r="BE35" s="403">
        <f xml:space="preserve"> Debt!BE$134</f>
        <v>3.88138828384399E-13</v>
      </c>
      <c r="BF35" s="403">
        <f xml:space="preserve"> Debt!BF$134</f>
        <v>3.9245052903424952E-13</v>
      </c>
      <c r="BG35" s="403">
        <f xml:space="preserve"> Debt!BG$134</f>
        <v>3.9251328416867184E-13</v>
      </c>
      <c r="BH35" s="403">
        <f xml:space="preserve"> Debt!BH$134</f>
        <v>3.840687895717565E-13</v>
      </c>
      <c r="BI35" s="403">
        <f xml:space="preserve"> Debt!BI$134</f>
        <v>3.8839332773932252E-13</v>
      </c>
      <c r="BJ35" s="403">
        <f xml:space="preserve"> Debt!BJ$134</f>
        <v>3.9272037611226558E-13</v>
      </c>
      <c r="BK35" s="403">
        <f xml:space="preserve"> Debt!BK$134</f>
        <v>3.9278815165744162E-13</v>
      </c>
      <c r="BL35" s="403">
        <f xml:space="preserve"> Debt!BL$134</f>
        <v>3.8434136513387781E-13</v>
      </c>
      <c r="BM35" s="403">
        <f xml:space="preserve"> Debt!BM$134</f>
        <v>3.8869376112415922E-13</v>
      </c>
      <c r="BN35" s="403">
        <f xml:space="preserve"> Debt!BN$134</f>
        <v>3.9303038647631185E-13</v>
      </c>
      <c r="BO35" s="403">
        <f xml:space="preserve"> Debt!BO$134</f>
        <v>3.9311322325374935E-13</v>
      </c>
      <c r="BP35" s="403">
        <f xml:space="preserve"> Debt!BP$134</f>
        <v>3.8461885196738878E-13</v>
      </c>
      <c r="BQ35" s="403">
        <f xml:space="preserve"> Debt!BQ$134</f>
        <v>3.8893584587640366E-13</v>
      </c>
      <c r="BR35" s="403">
        <f xml:space="preserve"> Debt!BR$134</f>
        <v>3.9326634578173977E-13</v>
      </c>
      <c r="BS35" s="403">
        <f xml:space="preserve"> Debt!BS$134</f>
        <v>3.9331529478658922E-13</v>
      </c>
      <c r="BT35" s="403">
        <f xml:space="preserve"> Debt!BT$134</f>
        <v>3.8909102840989364E-13</v>
      </c>
      <c r="BU35" s="403">
        <f xml:space="preserve"> Debt!BU$134</f>
        <v>3.8916427456570092E-13</v>
      </c>
      <c r="BV35" s="403">
        <f xml:space="preserve"> Debt!BV$134</f>
        <v>3.934997948817909E-13</v>
      </c>
      <c r="BW35" s="403">
        <f xml:space="preserve"> Debt!BW$134</f>
        <v>3.935914173780475E-13</v>
      </c>
      <c r="BX35" s="403">
        <f xml:space="preserve"> Debt!BX$134</f>
        <v>3.8511857383127792E-13</v>
      </c>
      <c r="BY35" s="403">
        <f xml:space="preserve"> Debt!BY$134</f>
        <v>3.8948208839428843E-13</v>
      </c>
      <c r="BZ35" s="403">
        <f xml:space="preserve"> Debt!BZ$134</f>
        <v>3.9383365219691768E-13</v>
      </c>
      <c r="CA35" s="403">
        <f xml:space="preserve"> Debt!CA$134</f>
        <v>3.939039379474707E-13</v>
      </c>
      <c r="CB35" s="403">
        <f xml:space="preserve"> Debt!CB$134</f>
        <v>3.8542184483958401E-13</v>
      </c>
      <c r="CC35" s="403">
        <f xml:space="preserve"> Debt!CC$134</f>
        <v>3.8977134863671379E-13</v>
      </c>
      <c r="CD35" s="403">
        <f xml:space="preserve"> Debt!CD$134</f>
        <v>3.9411730540450676E-13</v>
      </c>
      <c r="CE35" s="403">
        <f xml:space="preserve"> Debt!CE$134</f>
        <v>3.9419135646312501E-13</v>
      </c>
      <c r="CF35" s="403">
        <f xml:space="preserve"> Debt!CF$134</f>
        <v>3.8568214222323154E-13</v>
      </c>
      <c r="CG35" s="403">
        <f xml:space="preserve"> Debt!CG$134</f>
        <v>3.9002584799163741E-13</v>
      </c>
      <c r="CH35" s="403">
        <f xml:space="preserve"> Debt!CH$134</f>
        <v>3.943733463529498E-13</v>
      </c>
      <c r="CI35" s="403">
        <f xml:space="preserve"> Debt!CI$134</f>
        <v>3.9443359128199519E-13</v>
      </c>
      <c r="CJ35" s="403">
        <f xml:space="preserve"> Debt!CJ$134</f>
        <v>3.9019344512780668E-13</v>
      </c>
      <c r="CK35" s="403">
        <f xml:space="preserve"> Debt!CK$134</f>
        <v>3.902728985849535E-13</v>
      </c>
      <c r="CL35" s="403">
        <f xml:space="preserve"> Debt!CL$134</f>
        <v>3.9461558117181988E-13</v>
      </c>
      <c r="CM35" s="403">
        <f xml:space="preserve"> Debt!CM$134</f>
        <v>3.9468335671699607E-13</v>
      </c>
      <c r="CN35" s="403">
        <f xml:space="preserve"> Debt!CN$134</f>
        <v>3.8618677535851019E-13</v>
      </c>
      <c r="CO35" s="403">
        <f xml:space="preserve"> Debt!CO$134</f>
        <v>3.9054726130416388E-13</v>
      </c>
      <c r="CP35" s="403">
        <f xml:space="preserve"> Debt!CP$134</f>
        <v>3.948841731471475E-13</v>
      </c>
      <c r="CQ35" s="403">
        <f xml:space="preserve"> Debt!CQ$134</f>
        <v>3.94967009924585E-13</v>
      </c>
      <c r="CR35" s="403">
        <f xml:space="preserve"> Debt!CR$134</f>
        <v>3.8644216147076806E-13</v>
      </c>
      <c r="CS35" s="403">
        <f xml:space="preserve"> Debt!CS$134</f>
        <v>3.9079927773855161E-13</v>
      </c>
      <c r="CT35" s="403">
        <f xml:space="preserve"> Debt!CT$134</f>
        <v>3.9515025491709814E-13</v>
      </c>
      <c r="CU35" s="403">
        <f xml:space="preserve"> Debt!CU$134</f>
        <v>3.951979488192592E-13</v>
      </c>
      <c r="CV35" s="403">
        <f xml:space="preserve"> Debt!CV$134</f>
        <v>3.8667790249746751E-13</v>
      </c>
      <c r="CW35" s="403">
        <f xml:space="preserve"> Debt!CW$134</f>
        <v>3.9104012103052815E-13</v>
      </c>
      <c r="CX35" s="403">
        <f xml:space="preserve"> Debt!CX$134</f>
        <v>3.9541884689242586E-13</v>
      </c>
      <c r="CY35" s="403">
        <f xml:space="preserve"> Debt!CY$134</f>
        <v>3.9549791836179793E-13</v>
      </c>
      <c r="CZ35" s="403">
        <f xml:space="preserve"> Debt!CZ$134</f>
        <v>3.9128593016357618E-13</v>
      </c>
      <c r="DA35" s="403">
        <f xml:space="preserve"> Debt!DA$134</f>
        <v>3.9137283238233074E-13</v>
      </c>
      <c r="DB35" s="403">
        <f xml:space="preserve"> Debt!DB$134</f>
        <v>3.9572132664034147E-13</v>
      </c>
      <c r="DC35" s="403">
        <f xml:space="preserve"> Debt!DC$134</f>
        <v>3.957752960559447E-13</v>
      </c>
      <c r="DD35" s="403">
        <f xml:space="preserve"> Debt!DD$134</f>
        <v>3.872463821608108E-13</v>
      </c>
      <c r="DE35" s="403">
        <f xml:space="preserve"> Debt!DE$134</f>
        <v>3.9160498545243169E-13</v>
      </c>
      <c r="DF35" s="403">
        <f xml:space="preserve"> Debt!DF$134</f>
        <v>3.9597360228071914E-13</v>
      </c>
      <c r="DG35" s="403">
        <f xml:space="preserve"> Debt!DG$134</f>
        <v>3.960627145715989E-13</v>
      </c>
      <c r="DH35" s="403">
        <f xml:space="preserve"> Debt!DH$134</f>
        <v>3.8752878026571128E-13</v>
      </c>
      <c r="DI35" s="403">
        <f xml:space="preserve"> Debt!DI$134</f>
        <v>3.9188679693324962E-13</v>
      </c>
      <c r="DJ35" s="403">
        <f xml:space="preserve"> Debt!DJ$134</f>
        <v>3.96284867747454E-13</v>
      </c>
      <c r="DK35" s="403">
        <f xml:space="preserve"> Debt!DK$134</f>
        <v>3.963601739087608E-13</v>
      </c>
      <c r="DL35" s="403">
        <f xml:space="preserve"> Debt!DL$134</f>
        <v>3.8779030546720606E-13</v>
      </c>
      <c r="DM35" s="403">
        <f xml:space="preserve"> Debt!DM$134</f>
        <v>3.9218598885781826E-13</v>
      </c>
      <c r="DN35" s="403">
        <f xml:space="preserve"> Debt!DN$134</f>
        <v>3.9654592910665087E-13</v>
      </c>
      <c r="DO35" s="403">
        <f xml:space="preserve"> Debt!DO$134</f>
        <v>3.9659487811150037E-13</v>
      </c>
      <c r="DP35" s="403">
        <f xml:space="preserve"> Debt!DP$134</f>
        <v>3.9237469081854214E-13</v>
      </c>
      <c r="DQ35" s="403">
        <f xml:space="preserve"> Debt!DQ$134</f>
        <v>3.9243055653059855E-13</v>
      </c>
      <c r="DR35" s="403">
        <f xml:space="preserve"> Debt!DR$134</f>
        <v>3.9683460272499362E-13</v>
      </c>
      <c r="DS35" s="403">
        <f xml:space="preserve"> Debt!DS$134</f>
        <v>3.9688857214059674E-13</v>
      </c>
      <c r="DT35" s="403">
        <f xml:space="preserve"> Debt!DT$134</f>
        <v>3.8834773476992266E-13</v>
      </c>
      <c r="DU35" s="403">
        <f xml:space="preserve"> Debt!DU$134</f>
        <v>3.9273223137570314E-13</v>
      </c>
      <c r="DV35" s="403">
        <f xml:space="preserve"> Debt!DV$134</f>
        <v>3.9709942939225581E-13</v>
      </c>
      <c r="DW35" s="403">
        <f xml:space="preserve"> Debt!DW$134</f>
        <v>3.9717348045087421E-13</v>
      </c>
      <c r="DX35" s="403">
        <f xml:space="preserve"> Debt!DX$134</f>
        <v>3.8861785469634927E-13</v>
      </c>
      <c r="DY35" s="403">
        <f xml:space="preserve"> Debt!DY$134</f>
        <v>3.9298052342928722E-13</v>
      </c>
      <c r="DZ35" s="403">
        <f xml:space="preserve"> Debt!DZ$134</f>
        <v>3.9735170503263363E-13</v>
      </c>
      <c r="EA35" s="403">
        <f xml:space="preserve"> Debt!EA$134</f>
        <v>3.9743454181007103E-13</v>
      </c>
      <c r="EB35" s="403">
        <f xml:space="preserve"> Debt!EB$134</f>
        <v>3.8884131754457484E-13</v>
      </c>
      <c r="EC35" s="403">
        <f xml:space="preserve"> Debt!EC$134</f>
        <v>3.9321764234045992E-13</v>
      </c>
      <c r="ED35" s="403">
        <f xml:space="preserve"> Debt!ED$134</f>
        <v>3.9763033782946879E-13</v>
      </c>
      <c r="EE35" s="403">
        <f xml:space="preserve"> Debt!EE$134</f>
        <v>3.9769685827195654E-13</v>
      </c>
      <c r="EF35" s="403">
        <f xml:space="preserve"> Debt!EF$134</f>
        <v>3.9343986372841759E-13</v>
      </c>
      <c r="EG35" s="403">
        <f xml:space="preserve"> Debt!EG$134</f>
        <v>3.9352428302663615E-13</v>
      </c>
      <c r="EH35" s="403">
        <f xml:space="preserve"> Debt!EH$134</f>
        <v>3.9790269511286174E-13</v>
      </c>
      <c r="EI35" s="403">
        <f xml:space="preserve"> Debt!EI$134</f>
        <v>3.9798051147954537E-13</v>
      </c>
      <c r="EJ35" s="403">
        <f xml:space="preserve"> Debt!EJ$134</f>
        <v>3.893827852152754E-13</v>
      </c>
      <c r="EK35" s="403">
        <f xml:space="preserve"> Debt!EK$134</f>
        <v>3.9379740428557849E-13</v>
      </c>
      <c r="EL35" s="403">
        <f xml:space="preserve"> Debt!EL$134</f>
        <v>3.9820642996346579E-13</v>
      </c>
      <c r="EM35" s="403">
        <f xml:space="preserve"> Debt!EM$134</f>
        <v>3.9825412386562686E-13</v>
      </c>
      <c r="EN35" s="403">
        <f xml:space="preserve"> Debt!EN$134</f>
        <v>3.8964308259892277E-13</v>
      </c>
      <c r="EO35" s="403">
        <f xml:space="preserve"> Debt!EO$134</f>
        <v>3.9402831589541165E-13</v>
      </c>
      <c r="EP35" s="403">
        <f xml:space="preserve"> Debt!EP$134</f>
        <v>3.9841603211243642E-13</v>
      </c>
      <c r="EQ35" s="403">
        <f xml:space="preserve"> Debt!EQ$134</f>
        <v>3.9849008317105477E-13</v>
      </c>
      <c r="ER35" s="403">
        <f xml:space="preserve"> Debt!ER$134</f>
        <v>3.8989478525763847E-13</v>
      </c>
      <c r="ES35" s="403">
        <f xml:space="preserve"> Debt!ES$134</f>
        <v>3.9431385175703332E-13</v>
      </c>
      <c r="ET35" s="403">
        <f xml:space="preserve"> Debt!ET$134</f>
        <v>3.98732317989925E-13</v>
      </c>
      <c r="EU35" s="403">
        <f xml:space="preserve"> Debt!EU$134</f>
        <v>3.9881264456198552E-13</v>
      </c>
      <c r="EV35" s="403">
        <f xml:space="preserve"> Debt!EV$134</f>
        <v>3.9452117562177592E-13</v>
      </c>
      <c r="EW35" s="403">
        <f xml:space="preserve"> Debt!EW$134</f>
        <v>3.9457083403249268E-13</v>
      </c>
      <c r="EX35" s="403">
        <f xml:space="preserve"> Debt!EX$134</f>
        <v>3.9898584873299117E-13</v>
      </c>
      <c r="EY35" s="403">
        <f xml:space="preserve"> Debt!EY$134</f>
        <v>3.9906240999698645E-13</v>
      </c>
      <c r="EZ35" s="403">
        <f xml:space="preserve"> Debt!EZ$134</f>
        <v>3.9045098674250767E-13</v>
      </c>
      <c r="FA35" s="403">
        <f xml:space="preserve"> Debt!FA$134</f>
        <v>3.9484767967223896E-13</v>
      </c>
      <c r="FB35" s="403">
        <f xml:space="preserve"> Debt!FB$134</f>
        <v>3.9926950194058004E-13</v>
      </c>
      <c r="FC35" s="403">
        <f xml:space="preserve"> Debt!FC$134</f>
        <v>3.993259815615602E-13</v>
      </c>
      <c r="FD35" s="403">
        <f xml:space="preserve"> Debt!FD$134</f>
        <v>3.9072356230462903E-13</v>
      </c>
      <c r="FE35" s="403">
        <f xml:space="preserve"> Debt!FE$134</f>
        <v>3.9513569845439638E-13</v>
      </c>
      <c r="FF35" s="403">
        <f xml:space="preserve"> Debt!FF$134</f>
        <v>3.9956319596967666E-13</v>
      </c>
      <c r="FG35" s="403">
        <f xml:space="preserve"> Debt!FG$134</f>
        <v>3.9963348172022959E-13</v>
      </c>
      <c r="FH35" s="403">
        <f xml:space="preserve"> Debt!FH$134</f>
        <v>3.9100104913814E-13</v>
      </c>
      <c r="FI35" s="403">
        <f xml:space="preserve"> Debt!FI$134</f>
        <v>3.9539888803119543E-13</v>
      </c>
      <c r="FJ35" s="403">
        <f xml:space="preserve"> Debt!FJ$134</f>
        <v>3.9983806345844644E-13</v>
      </c>
      <c r="FK35" s="403">
        <f xml:space="preserve"> Debt!FK$134</f>
        <v>3.9989203287404962E-13</v>
      </c>
      <c r="FL35" s="403">
        <f xml:space="preserve"> Debt!FL$134</f>
        <v>3.9562607526022475E-13</v>
      </c>
      <c r="FM35" s="403">
        <f xml:space="preserve"> Debt!FM$134</f>
        <v>3.9568566535308495E-13</v>
      </c>
      <c r="FN35" s="403">
        <f xml:space="preserve"> Debt!FN$134</f>
        <v>4.0012297176872387E-13</v>
      </c>
      <c r="FO35" s="403">
        <f xml:space="preserve"> Debt!FO$134</f>
        <v>4.0020329834078438E-13</v>
      </c>
      <c r="FP35" s="403">
        <f xml:space="preserve"> Debt!FP$134</f>
        <v>3.9159408515843105E-13</v>
      </c>
      <c r="FQ35" s="403">
        <f xml:space="preserve"> Debt!FQ$134</f>
        <v>3.9601961816515538E-13</v>
      </c>
      <c r="FR35" s="403">
        <f xml:space="preserve"> Debt!FR$134</f>
        <v>4.0044051274890084E-13</v>
      </c>
      <c r="FS35" s="403">
        <f xml:space="preserve"> Debt!FS$134</f>
        <v>4.0051456380751919E-13</v>
      </c>
      <c r="FT35" s="403">
        <f xml:space="preserve"> Debt!FT$134</f>
        <v>3.9189612834888984E-13</v>
      </c>
      <c r="FU35" s="403">
        <f xml:space="preserve"> Debt!FU$134</f>
        <v>3.9631384424865249E-13</v>
      </c>
      <c r="FV35" s="403">
        <f xml:space="preserve"> Debt!FV$134</f>
        <v>4.0073295167530881E-13</v>
      </c>
      <c r="FW35" s="403">
        <f xml:space="preserve"> Debt!FW$134</f>
        <v>4.0078190068015827E-13</v>
      </c>
      <c r="FX35" s="403">
        <f xml:space="preserve"> Debt!FX$134</f>
        <v>3.9214291973621583E-13</v>
      </c>
      <c r="FY35" s="403">
        <f xml:space="preserve"> Debt!FY$134</f>
        <v>3.9658075820625523E-13</v>
      </c>
      <c r="FZ35" s="403">
        <f xml:space="preserve"> Debt!FZ$134</f>
        <v>4.0099024772644035E-13</v>
      </c>
      <c r="GA35" s="403">
        <f xml:space="preserve"> Debt!GA$134</f>
        <v>4.0107684981194328E-13</v>
      </c>
      <c r="GB35" s="403">
        <f xml:space="preserve"> Debt!GB$134</f>
        <v>3.9676449432590742E-13</v>
      </c>
      <c r="GC35" s="403">
        <f xml:space="preserve"> Debt!GC$134</f>
        <v>3.9685760384600152E-13</v>
      </c>
      <c r="GD35" s="403">
        <f xml:space="preserve"> Debt!GD$134</f>
        <v>4.0130276829586371E-13</v>
      </c>
      <c r="GE35" s="403">
        <f xml:space="preserve"> Debt!GE$134</f>
        <v>4.0136677853297442E-13</v>
      </c>
      <c r="GF35" s="403">
        <f xml:space="preserve"> Debt!GF$134</f>
        <v>3.9270648812816945E-13</v>
      </c>
      <c r="GG35" s="403">
        <f xml:space="preserve"> Debt!GG$134</f>
        <v>3.9711955196253262E-13</v>
      </c>
      <c r="GH35" s="403">
        <f xml:space="preserve"> Debt!GH$134</f>
        <v>4.0157638068194505E-13</v>
      </c>
      <c r="GI35" s="403">
        <f xml:space="preserve"> Debt!GI$134</f>
        <v>4.0166925828089008E-13</v>
      </c>
      <c r="GJ35" s="403">
        <f xml:space="preserve"> Debt!GJ$134</f>
        <v>3.9301467040786521E-13</v>
      </c>
    </row>
    <row r="36" spans="1:441" s="316" customFormat="1" outlineLevel="1" x14ac:dyDescent="0.35">
      <c r="A36" s="277"/>
      <c r="B36" s="277"/>
      <c r="C36" s="278"/>
      <c r="D36" s="281"/>
      <c r="E36" s="403" t="str">
        <f xml:space="preserve"> Debt!E$106</f>
        <v>Senior debt principal repayment</v>
      </c>
      <c r="F36" s="403">
        <f xml:space="preserve"> Debt!F$106</f>
        <v>0</v>
      </c>
      <c r="G36" s="403" t="str">
        <f xml:space="preserve"> Debt!G$106</f>
        <v>$ 000s</v>
      </c>
      <c r="H36" s="403">
        <f xml:space="preserve"> Debt!H$106</f>
        <v>-67279.668423079929</v>
      </c>
      <c r="I36" s="403">
        <f xml:space="preserve"> Debt!I$106</f>
        <v>0</v>
      </c>
      <c r="J36" s="403">
        <f xml:space="preserve"> Debt!J$106</f>
        <v>0</v>
      </c>
      <c r="K36" s="403">
        <f xml:space="preserve"> Debt!K$106</f>
        <v>0</v>
      </c>
      <c r="L36" s="403">
        <f xml:space="preserve"> Debt!L$106</f>
        <v>0</v>
      </c>
      <c r="M36" s="403">
        <f xml:space="preserve"> Debt!M$106</f>
        <v>-1225.7405221388858</v>
      </c>
      <c r="N36" s="403">
        <f xml:space="preserve"> Debt!N$106</f>
        <v>-1233.3868585604985</v>
      </c>
      <c r="O36" s="403">
        <f xml:space="preserve"> Debt!O$106</f>
        <v>-1252.7224063630474</v>
      </c>
      <c r="P36" s="403">
        <f xml:space="preserve"> Debt!P$106</f>
        <v>-1294.2952016718341</v>
      </c>
      <c r="Q36" s="403">
        <f xml:space="preserve"> Debt!Q$106</f>
        <v>-1303.4574390087491</v>
      </c>
      <c r="R36" s="403">
        <f xml:space="preserve"> Debt!R$106</f>
        <v>-1313.1746422966289</v>
      </c>
      <c r="S36" s="403">
        <f xml:space="preserve"> Debt!S$106</f>
        <v>-1333.8230313866097</v>
      </c>
      <c r="T36" s="403">
        <f xml:space="preserve"> Debt!T$106</f>
        <v>-1374.9727130259278</v>
      </c>
      <c r="U36" s="403">
        <f xml:space="preserve"> Debt!U$106</f>
        <v>-1386.3676352396169</v>
      </c>
      <c r="V36" s="403">
        <f xml:space="preserve"> Debt!V$106</f>
        <v>-1398.4017432500791</v>
      </c>
      <c r="W36" s="403">
        <f xml:space="preserve"> Debt!W$106</f>
        <v>-1420.5048344764705</v>
      </c>
      <c r="X36" s="403">
        <f xml:space="preserve"> Debt!X$106</f>
        <v>-1452.0712476931517</v>
      </c>
      <c r="Y36" s="403">
        <f xml:space="preserve"> Debt!Y$106</f>
        <v>-1474.7441753527894</v>
      </c>
      <c r="Z36" s="403">
        <f xml:space="preserve"> Debt!Z$106</f>
        <v>-1489.2203655945659</v>
      </c>
      <c r="AA36" s="403">
        <f xml:space="preserve"> Debt!AA$106</f>
        <v>-1512.7208033343097</v>
      </c>
      <c r="AB36" s="403">
        <f xml:space="preserve"> Debt!AB$106</f>
        <v>-1552.7734025544371</v>
      </c>
      <c r="AC36" s="403">
        <f xml:space="preserve"> Debt!AC$106</f>
        <v>-1568.946833408676</v>
      </c>
      <c r="AD36" s="403">
        <f xml:space="preserve"> Debt!AD$106</f>
        <v>-1585.9749526875644</v>
      </c>
      <c r="AE36" s="403">
        <f xml:space="preserve"> Debt!AE$106</f>
        <v>-1611.0429684871128</v>
      </c>
      <c r="AF36" s="403">
        <f xml:space="preserve"> Debt!AF$106</f>
        <v>-1650.5210479689749</v>
      </c>
      <c r="AG36" s="403">
        <f xml:space="preserve"> Debt!AG$106</f>
        <v>-1669.4194735321946</v>
      </c>
      <c r="AH36" s="403">
        <f xml:space="preserve"> Debt!AH$106</f>
        <v>-1689.1675440478675</v>
      </c>
      <c r="AI36" s="403">
        <f xml:space="preserve"> Debt!AI$106</f>
        <v>-1715.9515436530589</v>
      </c>
      <c r="AJ36" s="403">
        <f xml:space="preserve"> Debt!AJ$106</f>
        <v>-1754.8670334234093</v>
      </c>
      <c r="AK36" s="403">
        <f xml:space="preserve"> Debt!AK$106</f>
        <v>-1776.5820923330739</v>
      </c>
      <c r="AL36" s="403">
        <f xml:space="preserve"> Debt!AL$106</f>
        <v>-1799.2445195196929</v>
      </c>
      <c r="AM36" s="403">
        <f xml:space="preserve"> Debt!AM$106</f>
        <v>-1827.7966318325864</v>
      </c>
      <c r="AN36" s="403">
        <f xml:space="preserve"> Debt!AN$106</f>
        <v>-1861.423365287146</v>
      </c>
      <c r="AO36" s="403">
        <f xml:space="preserve"> Debt!AO$106</f>
        <v>-1890.6780019866364</v>
      </c>
      <c r="AP36" s="403">
        <f xml:space="preserve"> Debt!AP$106</f>
        <v>-1916.4711512272042</v>
      </c>
      <c r="AQ36" s="403">
        <f xml:space="preserve"> Debt!AQ$106</f>
        <v>-1946.9659912769705</v>
      </c>
      <c r="AR36" s="403">
        <f xml:space="preserve"> Debt!AR$106</f>
        <v>-1984.5296040587418</v>
      </c>
      <c r="AS36" s="403">
        <f xml:space="preserve"> Debt!AS$106</f>
        <v>-2012.4689765896344</v>
      </c>
      <c r="AT36" s="403">
        <f xml:space="preserve"> Debt!AT$106</f>
        <v>-2041.5689801215797</v>
      </c>
      <c r="AU36" s="403">
        <f xml:space="preserve"> Debt!AU$106</f>
        <v>-2074.0976888603782</v>
      </c>
      <c r="AV36" s="403">
        <f xml:space="preserve"> Debt!AV$106</f>
        <v>-2110.9240098763794</v>
      </c>
      <c r="AW36" s="403">
        <f xml:space="preserve"> Debt!AW$106</f>
        <v>-2142.3185730519108</v>
      </c>
      <c r="AX36" s="403">
        <f xml:space="preserve"> Debt!AX$106</f>
        <v>-2174.961052902971</v>
      </c>
      <c r="AY36" s="403">
        <f xml:space="preserve"> Debt!AY$106</f>
        <v>-2209.6600676626122</v>
      </c>
      <c r="AZ36" s="403">
        <f xml:space="preserve"> Debt!AZ$106</f>
        <v>-2245.7092973359595</v>
      </c>
      <c r="BA36" s="403">
        <f xml:space="preserve"> Debt!BA$106</f>
        <v>0</v>
      </c>
      <c r="BB36" s="403">
        <f xml:space="preserve"> Debt!BB$106</f>
        <v>0</v>
      </c>
      <c r="BC36" s="403">
        <f xml:space="preserve"> Debt!BC$106</f>
        <v>0</v>
      </c>
      <c r="BD36" s="403">
        <f xml:space="preserve"> Debt!BD$106</f>
        <v>0</v>
      </c>
      <c r="BE36" s="403">
        <f xml:space="preserve"> Debt!BE$106</f>
        <v>0</v>
      </c>
      <c r="BF36" s="403">
        <f xml:space="preserve"> Debt!BF$106</f>
        <v>0</v>
      </c>
      <c r="BG36" s="403">
        <f xml:space="preserve"> Debt!BG$106</f>
        <v>0</v>
      </c>
      <c r="BH36" s="403">
        <f xml:space="preserve"> Debt!BH$106</f>
        <v>0</v>
      </c>
      <c r="BI36" s="403">
        <f xml:space="preserve"> Debt!BI$106</f>
        <v>0</v>
      </c>
      <c r="BJ36" s="403">
        <f xml:space="preserve"> Debt!BJ$106</f>
        <v>0</v>
      </c>
      <c r="BK36" s="403">
        <f xml:space="preserve"> Debt!BK$106</f>
        <v>0</v>
      </c>
      <c r="BL36" s="403">
        <f xml:space="preserve"> Debt!BL$106</f>
        <v>0</v>
      </c>
      <c r="BM36" s="403">
        <f xml:space="preserve"> Debt!BM$106</f>
        <v>0</v>
      </c>
      <c r="BN36" s="403">
        <f xml:space="preserve"> Debt!BN$106</f>
        <v>0</v>
      </c>
      <c r="BO36" s="403">
        <f xml:space="preserve"> Debt!BO$106</f>
        <v>0</v>
      </c>
      <c r="BP36" s="403">
        <f xml:space="preserve"> Debt!BP$106</f>
        <v>0</v>
      </c>
      <c r="BQ36" s="403">
        <f xml:space="preserve"> Debt!BQ$106</f>
        <v>0</v>
      </c>
      <c r="BR36" s="403">
        <f xml:space="preserve"> Debt!BR$106</f>
        <v>0</v>
      </c>
      <c r="BS36" s="403">
        <f xml:space="preserve"> Debt!BS$106</f>
        <v>0</v>
      </c>
      <c r="BT36" s="403">
        <f xml:space="preserve"> Debt!BT$106</f>
        <v>0</v>
      </c>
      <c r="BU36" s="403">
        <f xml:space="preserve"> Debt!BU$106</f>
        <v>0</v>
      </c>
      <c r="BV36" s="403">
        <f xml:space="preserve"> Debt!BV$106</f>
        <v>0</v>
      </c>
      <c r="BW36" s="403">
        <f xml:space="preserve"> Debt!BW$106</f>
        <v>0</v>
      </c>
      <c r="BX36" s="403">
        <f xml:space="preserve"> Debt!BX$106</f>
        <v>0</v>
      </c>
      <c r="BY36" s="403">
        <f xml:space="preserve"> Debt!BY$106</f>
        <v>0</v>
      </c>
      <c r="BZ36" s="403">
        <f xml:space="preserve"> Debt!BZ$106</f>
        <v>0</v>
      </c>
      <c r="CA36" s="403">
        <f xml:space="preserve"> Debt!CA$106</f>
        <v>0</v>
      </c>
      <c r="CB36" s="403">
        <f xml:space="preserve"> Debt!CB$106</f>
        <v>0</v>
      </c>
      <c r="CC36" s="403">
        <f xml:space="preserve"> Debt!CC$106</f>
        <v>0</v>
      </c>
      <c r="CD36" s="403">
        <f xml:space="preserve"> Debt!CD$106</f>
        <v>0</v>
      </c>
      <c r="CE36" s="403">
        <f xml:space="preserve"> Debt!CE$106</f>
        <v>0</v>
      </c>
      <c r="CF36" s="403">
        <f xml:space="preserve"> Debt!CF$106</f>
        <v>0</v>
      </c>
      <c r="CG36" s="403">
        <f xml:space="preserve"> Debt!CG$106</f>
        <v>0</v>
      </c>
      <c r="CH36" s="403">
        <f xml:space="preserve"> Debt!CH$106</f>
        <v>0</v>
      </c>
      <c r="CI36" s="403">
        <f xml:space="preserve"> Debt!CI$106</f>
        <v>0</v>
      </c>
      <c r="CJ36" s="403">
        <f xml:space="preserve"> Debt!CJ$106</f>
        <v>0</v>
      </c>
      <c r="CK36" s="403">
        <f xml:space="preserve"> Debt!CK$106</f>
        <v>0</v>
      </c>
      <c r="CL36" s="403">
        <f xml:space="preserve"> Debt!CL$106</f>
        <v>0</v>
      </c>
      <c r="CM36" s="403">
        <f xml:space="preserve"> Debt!CM$106</f>
        <v>0</v>
      </c>
      <c r="CN36" s="403">
        <f xml:space="preserve"> Debt!CN$106</f>
        <v>0</v>
      </c>
      <c r="CO36" s="403">
        <f xml:space="preserve"> Debt!CO$106</f>
        <v>0</v>
      </c>
      <c r="CP36" s="403">
        <f xml:space="preserve"> Debt!CP$106</f>
        <v>0</v>
      </c>
      <c r="CQ36" s="403">
        <f xml:space="preserve"> Debt!CQ$106</f>
        <v>0</v>
      </c>
      <c r="CR36" s="403">
        <f xml:space="preserve"> Debt!CR$106</f>
        <v>0</v>
      </c>
      <c r="CS36" s="403">
        <f xml:space="preserve"> Debt!CS$106</f>
        <v>0</v>
      </c>
      <c r="CT36" s="403">
        <f xml:space="preserve"> Debt!CT$106</f>
        <v>0</v>
      </c>
      <c r="CU36" s="403">
        <f xml:space="preserve"> Debt!CU$106</f>
        <v>0</v>
      </c>
      <c r="CV36" s="403">
        <f xml:space="preserve"> Debt!CV$106</f>
        <v>0</v>
      </c>
      <c r="CW36" s="403">
        <f xml:space="preserve"> Debt!CW$106</f>
        <v>0</v>
      </c>
      <c r="CX36" s="403">
        <f xml:space="preserve"> Debt!CX$106</f>
        <v>0</v>
      </c>
      <c r="CY36" s="403">
        <f xml:space="preserve"> Debt!CY$106</f>
        <v>0</v>
      </c>
      <c r="CZ36" s="403">
        <f xml:space="preserve"> Debt!CZ$106</f>
        <v>0</v>
      </c>
      <c r="DA36" s="403">
        <f xml:space="preserve"> Debt!DA$106</f>
        <v>0</v>
      </c>
      <c r="DB36" s="403">
        <f xml:space="preserve"> Debt!DB$106</f>
        <v>0</v>
      </c>
      <c r="DC36" s="403">
        <f xml:space="preserve"> Debt!DC$106</f>
        <v>0</v>
      </c>
      <c r="DD36" s="403">
        <f xml:space="preserve"> Debt!DD$106</f>
        <v>0</v>
      </c>
      <c r="DE36" s="403">
        <f xml:space="preserve"> Debt!DE$106</f>
        <v>0</v>
      </c>
      <c r="DF36" s="403">
        <f xml:space="preserve"> Debt!DF$106</f>
        <v>0</v>
      </c>
      <c r="DG36" s="403">
        <f xml:space="preserve"> Debt!DG$106</f>
        <v>0</v>
      </c>
      <c r="DH36" s="403">
        <f xml:space="preserve"> Debt!DH$106</f>
        <v>0</v>
      </c>
      <c r="DI36" s="403">
        <f xml:space="preserve"> Debt!DI$106</f>
        <v>0</v>
      </c>
      <c r="DJ36" s="403">
        <f xml:space="preserve"> Debt!DJ$106</f>
        <v>0</v>
      </c>
      <c r="DK36" s="403">
        <f xml:space="preserve"> Debt!DK$106</f>
        <v>0</v>
      </c>
      <c r="DL36" s="403">
        <f xml:space="preserve"> Debt!DL$106</f>
        <v>0</v>
      </c>
      <c r="DM36" s="403">
        <f xml:space="preserve"> Debt!DM$106</f>
        <v>0</v>
      </c>
      <c r="DN36" s="403">
        <f xml:space="preserve"> Debt!DN$106</f>
        <v>0</v>
      </c>
      <c r="DO36" s="403">
        <f xml:space="preserve"> Debt!DO$106</f>
        <v>0</v>
      </c>
      <c r="DP36" s="403">
        <f xml:space="preserve"> Debt!DP$106</f>
        <v>0</v>
      </c>
      <c r="DQ36" s="403">
        <f xml:space="preserve"> Debt!DQ$106</f>
        <v>0</v>
      </c>
      <c r="DR36" s="403">
        <f xml:space="preserve"> Debt!DR$106</f>
        <v>0</v>
      </c>
      <c r="DS36" s="403">
        <f xml:space="preserve"> Debt!DS$106</f>
        <v>0</v>
      </c>
      <c r="DT36" s="403">
        <f xml:space="preserve"> Debt!DT$106</f>
        <v>0</v>
      </c>
      <c r="DU36" s="403">
        <f xml:space="preserve"> Debt!DU$106</f>
        <v>0</v>
      </c>
      <c r="DV36" s="403">
        <f xml:space="preserve"> Debt!DV$106</f>
        <v>0</v>
      </c>
      <c r="DW36" s="403">
        <f xml:space="preserve"> Debt!DW$106</f>
        <v>0</v>
      </c>
      <c r="DX36" s="403">
        <f xml:space="preserve"> Debt!DX$106</f>
        <v>0</v>
      </c>
      <c r="DY36" s="403">
        <f xml:space="preserve"> Debt!DY$106</f>
        <v>0</v>
      </c>
      <c r="DZ36" s="403">
        <f xml:space="preserve"> Debt!DZ$106</f>
        <v>0</v>
      </c>
      <c r="EA36" s="403">
        <f xml:space="preserve"> Debt!EA$106</f>
        <v>0</v>
      </c>
      <c r="EB36" s="403">
        <f xml:space="preserve"> Debt!EB$106</f>
        <v>0</v>
      </c>
      <c r="EC36" s="403">
        <f xml:space="preserve"> Debt!EC$106</f>
        <v>0</v>
      </c>
      <c r="ED36" s="403">
        <f xml:space="preserve"> Debt!ED$106</f>
        <v>0</v>
      </c>
      <c r="EE36" s="403">
        <f xml:space="preserve"> Debt!EE$106</f>
        <v>0</v>
      </c>
      <c r="EF36" s="403">
        <f xml:space="preserve"> Debt!EF$106</f>
        <v>0</v>
      </c>
      <c r="EG36" s="403">
        <f xml:space="preserve"> Debt!EG$106</f>
        <v>0</v>
      </c>
      <c r="EH36" s="403">
        <f xml:space="preserve"> Debt!EH$106</f>
        <v>0</v>
      </c>
      <c r="EI36" s="403">
        <f xml:space="preserve"> Debt!EI$106</f>
        <v>0</v>
      </c>
      <c r="EJ36" s="403">
        <f xml:space="preserve"> Debt!EJ$106</f>
        <v>0</v>
      </c>
      <c r="EK36" s="403">
        <f xml:space="preserve"> Debt!EK$106</f>
        <v>0</v>
      </c>
      <c r="EL36" s="403">
        <f xml:space="preserve"> Debt!EL$106</f>
        <v>0</v>
      </c>
      <c r="EM36" s="403">
        <f xml:space="preserve"> Debt!EM$106</f>
        <v>0</v>
      </c>
      <c r="EN36" s="403">
        <f xml:space="preserve"> Debt!EN$106</f>
        <v>0</v>
      </c>
      <c r="EO36" s="403">
        <f xml:space="preserve"> Debt!EO$106</f>
        <v>0</v>
      </c>
      <c r="EP36" s="403">
        <f xml:space="preserve"> Debt!EP$106</f>
        <v>0</v>
      </c>
      <c r="EQ36" s="403">
        <f xml:space="preserve"> Debt!EQ$106</f>
        <v>0</v>
      </c>
      <c r="ER36" s="403">
        <f xml:space="preserve"> Debt!ER$106</f>
        <v>0</v>
      </c>
      <c r="ES36" s="403">
        <f xml:space="preserve"> Debt!ES$106</f>
        <v>0</v>
      </c>
      <c r="ET36" s="403">
        <f xml:space="preserve"> Debt!ET$106</f>
        <v>0</v>
      </c>
      <c r="EU36" s="403">
        <f xml:space="preserve"> Debt!EU$106</f>
        <v>0</v>
      </c>
      <c r="EV36" s="403">
        <f xml:space="preserve"> Debt!EV$106</f>
        <v>0</v>
      </c>
      <c r="EW36" s="403">
        <f xml:space="preserve"> Debt!EW$106</f>
        <v>0</v>
      </c>
      <c r="EX36" s="403">
        <f xml:space="preserve"> Debt!EX$106</f>
        <v>0</v>
      </c>
      <c r="EY36" s="403">
        <f xml:space="preserve"> Debt!EY$106</f>
        <v>0</v>
      </c>
      <c r="EZ36" s="403">
        <f xml:space="preserve"> Debt!EZ$106</f>
        <v>0</v>
      </c>
      <c r="FA36" s="403">
        <f xml:space="preserve"> Debt!FA$106</f>
        <v>0</v>
      </c>
      <c r="FB36" s="403">
        <f xml:space="preserve"> Debt!FB$106</f>
        <v>0</v>
      </c>
      <c r="FC36" s="403">
        <f xml:space="preserve"> Debt!FC$106</f>
        <v>0</v>
      </c>
      <c r="FD36" s="403">
        <f xml:space="preserve"> Debt!FD$106</f>
        <v>0</v>
      </c>
      <c r="FE36" s="403">
        <f xml:space="preserve"> Debt!FE$106</f>
        <v>0</v>
      </c>
      <c r="FF36" s="403">
        <f xml:space="preserve"> Debt!FF$106</f>
        <v>0</v>
      </c>
      <c r="FG36" s="403">
        <f xml:space="preserve"> Debt!FG$106</f>
        <v>0</v>
      </c>
      <c r="FH36" s="403">
        <f xml:space="preserve"> Debt!FH$106</f>
        <v>0</v>
      </c>
      <c r="FI36" s="403">
        <f xml:space="preserve"> Debt!FI$106</f>
        <v>0</v>
      </c>
      <c r="FJ36" s="403">
        <f xml:space="preserve"> Debt!FJ$106</f>
        <v>0</v>
      </c>
      <c r="FK36" s="403">
        <f xml:space="preserve"> Debt!FK$106</f>
        <v>0</v>
      </c>
      <c r="FL36" s="403">
        <f xml:space="preserve"> Debt!FL$106</f>
        <v>0</v>
      </c>
      <c r="FM36" s="403">
        <f xml:space="preserve"> Debt!FM$106</f>
        <v>0</v>
      </c>
      <c r="FN36" s="403">
        <f xml:space="preserve"> Debt!FN$106</f>
        <v>0</v>
      </c>
      <c r="FO36" s="403">
        <f xml:space="preserve"> Debt!FO$106</f>
        <v>0</v>
      </c>
      <c r="FP36" s="403">
        <f xml:space="preserve"> Debt!FP$106</f>
        <v>0</v>
      </c>
      <c r="FQ36" s="403">
        <f xml:space="preserve"> Debt!FQ$106</f>
        <v>0</v>
      </c>
      <c r="FR36" s="403">
        <f xml:space="preserve"> Debt!FR$106</f>
        <v>0</v>
      </c>
      <c r="FS36" s="403">
        <f xml:space="preserve"> Debt!FS$106</f>
        <v>0</v>
      </c>
      <c r="FT36" s="403">
        <f xml:space="preserve"> Debt!FT$106</f>
        <v>0</v>
      </c>
      <c r="FU36" s="403">
        <f xml:space="preserve"> Debt!FU$106</f>
        <v>0</v>
      </c>
      <c r="FV36" s="403">
        <f xml:space="preserve"> Debt!FV$106</f>
        <v>0</v>
      </c>
      <c r="FW36" s="403">
        <f xml:space="preserve"> Debt!FW$106</f>
        <v>0</v>
      </c>
      <c r="FX36" s="403">
        <f xml:space="preserve"> Debt!FX$106</f>
        <v>0</v>
      </c>
      <c r="FY36" s="403">
        <f xml:space="preserve"> Debt!FY$106</f>
        <v>0</v>
      </c>
      <c r="FZ36" s="403">
        <f xml:space="preserve"> Debt!FZ$106</f>
        <v>0</v>
      </c>
      <c r="GA36" s="403">
        <f xml:space="preserve"> Debt!GA$106</f>
        <v>0</v>
      </c>
      <c r="GB36" s="403">
        <f xml:space="preserve"> Debt!GB$106</f>
        <v>0</v>
      </c>
      <c r="GC36" s="403">
        <f xml:space="preserve"> Debt!GC$106</f>
        <v>0</v>
      </c>
      <c r="GD36" s="403">
        <f xml:space="preserve"> Debt!GD$106</f>
        <v>0</v>
      </c>
      <c r="GE36" s="403">
        <f xml:space="preserve"> Debt!GE$106</f>
        <v>0</v>
      </c>
      <c r="GF36" s="403">
        <f xml:space="preserve"> Debt!GF$106</f>
        <v>0</v>
      </c>
      <c r="GG36" s="403">
        <f xml:space="preserve"> Debt!GG$106</f>
        <v>0</v>
      </c>
      <c r="GH36" s="403">
        <f xml:space="preserve"> Debt!GH$106</f>
        <v>0</v>
      </c>
      <c r="GI36" s="403">
        <f xml:space="preserve"> Debt!GI$106</f>
        <v>0</v>
      </c>
      <c r="GJ36" s="403">
        <f xml:space="preserve"> Debt!GJ$106</f>
        <v>0</v>
      </c>
    </row>
    <row r="37" spans="1:441" outlineLevel="1" x14ac:dyDescent="0.35">
      <c r="A37" s="277"/>
      <c r="D37" s="281"/>
      <c r="E37" s="308" t="s">
        <v>140</v>
      </c>
      <c r="F37" s="308"/>
      <c r="G37" s="308" t="str">
        <f>SMU</f>
        <v>$ 000s</v>
      </c>
      <c r="H37" s="308">
        <f xml:space="preserve"> SUM(J37:GJ37)</f>
        <v>170336.21892480232</v>
      </c>
      <c r="I37" s="308"/>
      <c r="J37" s="308">
        <f t="shared" ref="J37:AO37" si="32" xml:space="preserve"> J33 + SUM(J35:J36)</f>
        <v>0</v>
      </c>
      <c r="K37" s="308">
        <f t="shared" si="32"/>
        <v>0</v>
      </c>
      <c r="L37" s="308">
        <f t="shared" si="32"/>
        <v>0</v>
      </c>
      <c r="M37" s="308">
        <f t="shared" si="32"/>
        <v>-878.25488148345198</v>
      </c>
      <c r="N37" s="308">
        <f t="shared" si="32"/>
        <v>2514.4646902828636</v>
      </c>
      <c r="O37" s="308">
        <f t="shared" si="32"/>
        <v>1680.4897638449829</v>
      </c>
      <c r="P37" s="308">
        <f t="shared" si="32"/>
        <v>-415.83004874872177</v>
      </c>
      <c r="Q37" s="308">
        <f t="shared" si="32"/>
        <v>534.87925554267167</v>
      </c>
      <c r="R37" s="308">
        <f t="shared" si="32"/>
        <v>2475.6183085208986</v>
      </c>
      <c r="S37" s="308">
        <f t="shared" si="32"/>
        <v>1645.8460319049823</v>
      </c>
      <c r="T37" s="308">
        <f t="shared" si="32"/>
        <v>-439.93609786346701</v>
      </c>
      <c r="U37" s="308">
        <f t="shared" si="32"/>
        <v>505.63006908008447</v>
      </c>
      <c r="V37" s="308">
        <f t="shared" si="32"/>
        <v>2436.5904572954696</v>
      </c>
      <c r="W37" s="308">
        <f t="shared" si="32"/>
        <v>1611.0012598168032</v>
      </c>
      <c r="X37" s="308">
        <f t="shared" si="32"/>
        <v>-448.84376215178645</v>
      </c>
      <c r="Y37" s="308">
        <f t="shared" si="32"/>
        <v>460.69623322056032</v>
      </c>
      <c r="Z37" s="308">
        <f t="shared" si="32"/>
        <v>2397.3726710636138</v>
      </c>
      <c r="AA37" s="308">
        <f t="shared" si="32"/>
        <v>1575.9471128545988</v>
      </c>
      <c r="AB37" s="308">
        <f t="shared" si="32"/>
        <v>-488.90849777478911</v>
      </c>
      <c r="AC37" s="308">
        <f t="shared" si="32"/>
        <v>446.41683051433529</v>
      </c>
      <c r="AD37" s="308">
        <f t="shared" si="32"/>
        <v>2357.9562921901088</v>
      </c>
      <c r="AE37" s="308">
        <f t="shared" si="32"/>
        <v>1540.6750643856813</v>
      </c>
      <c r="AF37" s="308">
        <f t="shared" si="32"/>
        <v>-513.79107978580987</v>
      </c>
      <c r="AG37" s="308">
        <f t="shared" si="32"/>
        <v>416.43587404368191</v>
      </c>
      <c r="AH37" s="308">
        <f t="shared" si="32"/>
        <v>2318.3324660478911</v>
      </c>
      <c r="AI37" s="308">
        <f t="shared" si="32"/>
        <v>1505.1763909909546</v>
      </c>
      <c r="AJ37" s="308">
        <f t="shared" si="32"/>
        <v>-538.94906178618749</v>
      </c>
      <c r="AK37" s="308">
        <f t="shared" si="32"/>
        <v>386.19375726530188</v>
      </c>
      <c r="AL37" s="308">
        <f t="shared" si="32"/>
        <v>2278.4921359965174</v>
      </c>
      <c r="AM37" s="308">
        <f t="shared" si="32"/>
        <v>1469.4421674637601</v>
      </c>
      <c r="AN37" s="308">
        <f t="shared" si="32"/>
        <v>-549.48401417064451</v>
      </c>
      <c r="AO37" s="308">
        <f t="shared" si="32"/>
        <v>340.77448219751022</v>
      </c>
      <c r="AP37" s="308">
        <f t="shared" ref="AP37:BU37" si="33" xml:space="preserve"> AP33 + SUM(AP35:AP36)</f>
        <v>2238.4260382355578</v>
      </c>
      <c r="AQ37" s="308">
        <f t="shared" si="33"/>
        <v>1405.8780801420016</v>
      </c>
      <c r="AR37" s="308">
        <f t="shared" si="33"/>
        <v>-670.94334828709702</v>
      </c>
      <c r="AS37" s="308">
        <f t="shared" si="33"/>
        <v>-281.88435842150784</v>
      </c>
      <c r="AT37" s="308">
        <f t="shared" si="33"/>
        <v>1488.6850087662324</v>
      </c>
      <c r="AU37" s="308">
        <f t="shared" si="33"/>
        <v>1274.6791616664782</v>
      </c>
      <c r="AV37" s="308">
        <f t="shared" si="33"/>
        <v>-754.82020587059424</v>
      </c>
      <c r="AW37" s="308">
        <f t="shared" si="33"/>
        <v>-366.44856126866034</v>
      </c>
      <c r="AX37" s="308">
        <f t="shared" si="33"/>
        <v>1396.7257797496368</v>
      </c>
      <c r="AY37" s="308">
        <f t="shared" si="33"/>
        <v>1183.9660197465196</v>
      </c>
      <c r="AZ37" s="308">
        <f t="shared" si="33"/>
        <v>-833.6077369000202</v>
      </c>
      <c r="BA37" s="308">
        <f t="shared" si="33"/>
        <v>1834.4391875102378</v>
      </c>
      <c r="BB37" s="308">
        <f t="shared" si="33"/>
        <v>3589.1280810813978</v>
      </c>
      <c r="BC37" s="308">
        <f t="shared" si="33"/>
        <v>3392.7344752881008</v>
      </c>
      <c r="BD37" s="308">
        <f t="shared" si="33"/>
        <v>1408.1438378547855</v>
      </c>
      <c r="BE37" s="308">
        <f t="shared" si="33"/>
        <v>1767.5207382834178</v>
      </c>
      <c r="BF37" s="308">
        <f t="shared" si="33"/>
        <v>3533.8689630145177</v>
      </c>
      <c r="BG37" s="308">
        <f t="shared" si="33"/>
        <v>3339.6228958296629</v>
      </c>
      <c r="BH37" s="308">
        <f t="shared" si="33"/>
        <v>1351.8115914107027</v>
      </c>
      <c r="BI37" s="308">
        <f t="shared" si="33"/>
        <v>1738.5209549849819</v>
      </c>
      <c r="BJ37" s="308">
        <f t="shared" si="33"/>
        <v>3482.5887468084061</v>
      </c>
      <c r="BK37" s="308">
        <f t="shared" si="33"/>
        <v>3290.276842867032</v>
      </c>
      <c r="BL37" s="308">
        <f t="shared" si="33"/>
        <v>1313.3498192866155</v>
      </c>
      <c r="BM37" s="308">
        <f t="shared" si="33"/>
        <v>1698.5010651160228</v>
      </c>
      <c r="BN37" s="308">
        <f t="shared" si="33"/>
        <v>3434.4997216980087</v>
      </c>
      <c r="BO37" s="308">
        <f t="shared" si="33"/>
        <v>3243.9476256645717</v>
      </c>
      <c r="BP37" s="308">
        <f t="shared" si="33"/>
        <v>1277.6961186631779</v>
      </c>
      <c r="BQ37" s="308">
        <f t="shared" si="33"/>
        <v>1661.1356374165398</v>
      </c>
      <c r="BR37" s="308">
        <f t="shared" si="33"/>
        <v>3388.9585181053608</v>
      </c>
      <c r="BS37" s="308">
        <f t="shared" si="33"/>
        <v>3200.0236685002988</v>
      </c>
      <c r="BT37" s="308">
        <f t="shared" si="33"/>
        <v>1258.0482565893556</v>
      </c>
      <c r="BU37" s="308">
        <f t="shared" si="33"/>
        <v>1612.0930430283136</v>
      </c>
      <c r="BV37" s="308">
        <f t="shared" ref="BV37:DA37" si="34" xml:space="preserve"> BV33 + SUM(BV35:BV36)</f>
        <v>3345.4392915473518</v>
      </c>
      <c r="BW37" s="308">
        <f t="shared" si="34"/>
        <v>3158.0050351502864</v>
      </c>
      <c r="BX37" s="308">
        <f t="shared" si="34"/>
        <v>1212.5945402209022</v>
      </c>
      <c r="BY37" s="308">
        <f t="shared" si="34"/>
        <v>1592.2578910871157</v>
      </c>
      <c r="BZ37" s="308">
        <f t="shared" si="34"/>
        <v>3303.5118797051987</v>
      </c>
      <c r="CA37" s="308">
        <f t="shared" si="34"/>
        <v>3117.4826778710108</v>
      </c>
      <c r="CB37" s="308">
        <f t="shared" si="34"/>
        <v>1182.2828730230044</v>
      </c>
      <c r="CC37" s="308">
        <f t="shared" si="34"/>
        <v>1559.9235304634544</v>
      </c>
      <c r="CD37" s="308">
        <f t="shared" si="34"/>
        <v>3262.8240101389092</v>
      </c>
      <c r="CE37" s="308">
        <f t="shared" si="34"/>
        <v>3078.1215344885677</v>
      </c>
      <c r="CF37" s="308">
        <f t="shared" si="34"/>
        <v>1153.0159269230949</v>
      </c>
      <c r="CG37" s="308">
        <f t="shared" si="34"/>
        <v>1528.5655641509625</v>
      </c>
      <c r="CH37" s="308">
        <f t="shared" si="34"/>
        <v>3223.0868072503745</v>
      </c>
      <c r="CI37" s="308">
        <f t="shared" si="34"/>
        <v>3039.6467597681117</v>
      </c>
      <c r="CJ37" s="308">
        <f t="shared" si="34"/>
        <v>1137.7204891219169</v>
      </c>
      <c r="CK37" s="308">
        <f t="shared" si="34"/>
        <v>1484.7469952299834</v>
      </c>
      <c r="CL37" s="308">
        <f t="shared" si="34"/>
        <v>3184.062986477446</v>
      </c>
      <c r="CM37" s="308">
        <f t="shared" si="34"/>
        <v>3001.8325096466237</v>
      </c>
      <c r="CN37" s="308">
        <f t="shared" si="34"/>
        <v>1096.6177184683522</v>
      </c>
      <c r="CO37" s="308">
        <f t="shared" si="34"/>
        <v>1467.8271924254402</v>
      </c>
      <c r="CP37" s="308">
        <f t="shared" si="34"/>
        <v>3145.5572372261281</v>
      </c>
      <c r="CQ37" s="308">
        <f t="shared" si="34"/>
        <v>2964.492804760534</v>
      </c>
      <c r="CR37" s="308">
        <f t="shared" si="34"/>
        <v>1069.0948884635964</v>
      </c>
      <c r="CS37" s="308">
        <f t="shared" si="34"/>
        <v>1438.0732209074138</v>
      </c>
      <c r="CT37" s="308">
        <f t="shared" si="34"/>
        <v>3107.4083885145069</v>
      </c>
      <c r="CU37" s="308">
        <f t="shared" si="34"/>
        <v>2927.4740875431035</v>
      </c>
      <c r="CV37" s="308">
        <f t="shared" si="34"/>
        <v>1041.8178933940515</v>
      </c>
      <c r="CW37" s="308">
        <f t="shared" si="34"/>
        <v>1408.5335472786705</v>
      </c>
      <c r="CX37" s="308">
        <f t="shared" si="34"/>
        <v>3069.4830266168024</v>
      </c>
      <c r="CY37" s="308">
        <f t="shared" si="34"/>
        <v>2890.6491587152909</v>
      </c>
      <c r="CZ37" s="308">
        <f t="shared" si="34"/>
        <v>1027.2414954193021</v>
      </c>
      <c r="DA37" s="308">
        <f t="shared" si="34"/>
        <v>1366.5165589107055</v>
      </c>
      <c r="DB37" s="308">
        <f t="shared" ref="DB37:EG37" si="35" xml:space="preserve"> DB33 + SUM(DB35:DB36)</f>
        <v>3031.6702953400254</v>
      </c>
      <c r="DC37" s="308">
        <f t="shared" si="35"/>
        <v>2853.9122372708212</v>
      </c>
      <c r="DD37" s="308">
        <f t="shared" si="35"/>
        <v>987.5376079284955</v>
      </c>
      <c r="DE37" s="308">
        <f t="shared" si="35"/>
        <v>1349.6531282610113</v>
      </c>
      <c r="DF37" s="308">
        <f t="shared" si="35"/>
        <v>2993.8776595310055</v>
      </c>
      <c r="DG37" s="308">
        <f t="shared" si="35"/>
        <v>2817.1749355231668</v>
      </c>
      <c r="DH37" s="308">
        <f t="shared" si="35"/>
        <v>1078.7600181887815</v>
      </c>
      <c r="DI37" s="308">
        <f t="shared" si="35"/>
        <v>1115.7249845322524</v>
      </c>
      <c r="DJ37" s="308">
        <f t="shared" si="35"/>
        <v>3.1702789419796319E-13</v>
      </c>
      <c r="DK37" s="308">
        <f t="shared" si="35"/>
        <v>3.1708813912700863E-13</v>
      </c>
      <c r="DL37" s="308">
        <f t="shared" si="35"/>
        <v>3.1023224437376483E-13</v>
      </c>
      <c r="DM37" s="308">
        <f t="shared" si="35"/>
        <v>3.1374879108625463E-13</v>
      </c>
      <c r="DN37" s="308">
        <f t="shared" si="35"/>
        <v>3.172367432853207E-13</v>
      </c>
      <c r="DO37" s="308">
        <f t="shared" si="35"/>
        <v>3.1727590248920032E-13</v>
      </c>
      <c r="DP37" s="308">
        <f t="shared" si="35"/>
        <v>3.1389975265483371E-13</v>
      </c>
      <c r="DQ37" s="308">
        <f t="shared" si="35"/>
        <v>3.1394444522447884E-13</v>
      </c>
      <c r="DR37" s="308">
        <f t="shared" si="35"/>
        <v>3.174676821799949E-13</v>
      </c>
      <c r="DS37" s="308">
        <f t="shared" si="35"/>
        <v>3.175108577124774E-13</v>
      </c>
      <c r="DT37" s="308">
        <f t="shared" si="35"/>
        <v>3.1067818781593812E-13</v>
      </c>
      <c r="DU37" s="308">
        <f t="shared" si="35"/>
        <v>3.1418578510056249E-13</v>
      </c>
      <c r="DV37" s="308">
        <f t="shared" si="35"/>
        <v>3.1767954351380465E-13</v>
      </c>
      <c r="DW37" s="308">
        <f t="shared" si="35"/>
        <v>3.1773878436069935E-13</v>
      </c>
      <c r="DX37" s="308">
        <f t="shared" si="35"/>
        <v>3.1089428375707942E-13</v>
      </c>
      <c r="DY37" s="308">
        <f t="shared" si="35"/>
        <v>3.1438441874342976E-13</v>
      </c>
      <c r="DZ37" s="308">
        <f t="shared" si="35"/>
        <v>3.1788136402610692E-13</v>
      </c>
      <c r="EA37" s="308">
        <f t="shared" si="35"/>
        <v>3.179476334480568E-13</v>
      </c>
      <c r="EB37" s="308">
        <f t="shared" si="35"/>
        <v>3.1107305403565987E-13</v>
      </c>
      <c r="EC37" s="308">
        <f t="shared" si="35"/>
        <v>3.1457411387236796E-13</v>
      </c>
      <c r="ED37" s="308">
        <f t="shared" si="35"/>
        <v>3.1810427026357504E-13</v>
      </c>
      <c r="EE37" s="308">
        <f t="shared" si="35"/>
        <v>3.1815748661756524E-13</v>
      </c>
      <c r="EF37" s="308">
        <f t="shared" si="35"/>
        <v>3.1475189098273408E-13</v>
      </c>
      <c r="EG37" s="308">
        <f t="shared" si="35"/>
        <v>3.1481942642130893E-13</v>
      </c>
      <c r="EH37" s="308">
        <f t="shared" ref="EH37:FM37" si="36" xml:space="preserve"> EH33 + SUM(EH35:EH36)</f>
        <v>3.183221560902894E-13</v>
      </c>
      <c r="EI37" s="308">
        <f t="shared" si="36"/>
        <v>3.183844091836363E-13</v>
      </c>
      <c r="EJ37" s="308">
        <f t="shared" si="36"/>
        <v>3.1150622817222033E-13</v>
      </c>
      <c r="EK37" s="308">
        <f t="shared" si="36"/>
        <v>3.1503792342846281E-13</v>
      </c>
      <c r="EL37" s="308">
        <f t="shared" si="36"/>
        <v>3.1856514397077266E-13</v>
      </c>
      <c r="EM37" s="308">
        <f t="shared" si="36"/>
        <v>3.186032990925015E-13</v>
      </c>
      <c r="EN37" s="308">
        <f t="shared" si="36"/>
        <v>3.1171446607913821E-13</v>
      </c>
      <c r="EO37" s="308">
        <f t="shared" si="36"/>
        <v>3.1522265271632932E-13</v>
      </c>
      <c r="EP37" s="308">
        <f t="shared" si="36"/>
        <v>3.1873282568994912E-13</v>
      </c>
      <c r="EQ37" s="308">
        <f t="shared" si="36"/>
        <v>3.1879206653684382E-13</v>
      </c>
      <c r="ER37" s="308">
        <f t="shared" si="36"/>
        <v>3.1191582820611077E-13</v>
      </c>
      <c r="ES37" s="308">
        <f t="shared" si="36"/>
        <v>3.1545108140562663E-13</v>
      </c>
      <c r="ET37" s="308">
        <f t="shared" si="36"/>
        <v>3.1898585439194001E-13</v>
      </c>
      <c r="EU37" s="308">
        <f t="shared" si="36"/>
        <v>3.1905011564958843E-13</v>
      </c>
      <c r="EV37" s="308">
        <f t="shared" si="36"/>
        <v>3.1561694049742074E-13</v>
      </c>
      <c r="EW37" s="308">
        <f t="shared" si="36"/>
        <v>3.1565666722599412E-13</v>
      </c>
      <c r="EX37" s="308">
        <f t="shared" si="36"/>
        <v>3.1918867898639291E-13</v>
      </c>
      <c r="EY37" s="308">
        <f t="shared" si="36"/>
        <v>3.1924992799758918E-13</v>
      </c>
      <c r="EZ37" s="308">
        <f t="shared" si="36"/>
        <v>3.1236078939400616E-13</v>
      </c>
      <c r="FA37" s="308">
        <f t="shared" si="36"/>
        <v>3.1587814373779116E-13</v>
      </c>
      <c r="FB37" s="308">
        <f t="shared" si="36"/>
        <v>3.1941560155246402E-13</v>
      </c>
      <c r="FC37" s="308">
        <f t="shared" si="36"/>
        <v>3.1946078524924815E-13</v>
      </c>
      <c r="FD37" s="308">
        <f t="shared" si="36"/>
        <v>3.1257884984370321E-13</v>
      </c>
      <c r="FE37" s="308">
        <f t="shared" si="36"/>
        <v>3.1610855876351711E-13</v>
      </c>
      <c r="FF37" s="308">
        <f t="shared" si="36"/>
        <v>3.1965055677574131E-13</v>
      </c>
      <c r="FG37" s="308">
        <f t="shared" si="36"/>
        <v>3.1970678537618366E-13</v>
      </c>
      <c r="FH37" s="308">
        <f t="shared" si="36"/>
        <v>3.1280083931051198E-13</v>
      </c>
      <c r="FI37" s="308">
        <f t="shared" si="36"/>
        <v>3.1631911042495635E-13</v>
      </c>
      <c r="FJ37" s="308">
        <f t="shared" si="36"/>
        <v>3.1987045076675714E-13</v>
      </c>
      <c r="FK37" s="308">
        <f t="shared" si="36"/>
        <v>3.1991362629923969E-13</v>
      </c>
      <c r="FL37" s="308">
        <f t="shared" si="36"/>
        <v>3.165008602081798E-13</v>
      </c>
      <c r="FM37" s="308">
        <f t="shared" si="36"/>
        <v>3.1654853228246798E-13</v>
      </c>
      <c r="FN37" s="308">
        <f t="shared" ref="FN37:GJ37" si="37" xml:space="preserve"> FN33 + SUM(FN35:FN36)</f>
        <v>3.2009837741497908E-13</v>
      </c>
      <c r="FO37" s="308">
        <f t="shared" si="37"/>
        <v>3.201626386726275E-13</v>
      </c>
      <c r="FP37" s="308">
        <f t="shared" si="37"/>
        <v>3.1327526812674485E-13</v>
      </c>
      <c r="FQ37" s="308">
        <f t="shared" si="37"/>
        <v>3.1681569453212431E-13</v>
      </c>
      <c r="FR37" s="308">
        <f t="shared" si="37"/>
        <v>3.2035241019912066E-13</v>
      </c>
      <c r="FS37" s="308">
        <f t="shared" si="37"/>
        <v>3.2041165104601536E-13</v>
      </c>
      <c r="FT37" s="308">
        <f t="shared" si="37"/>
        <v>3.1351690267911188E-13</v>
      </c>
      <c r="FU37" s="308">
        <f t="shared" si="37"/>
        <v>3.17051075398922E-13</v>
      </c>
      <c r="FV37" s="308">
        <f t="shared" si="37"/>
        <v>3.2058636134024706E-13</v>
      </c>
      <c r="FW37" s="308">
        <f t="shared" si="37"/>
        <v>3.2062552054412663E-13</v>
      </c>
      <c r="FX37" s="308">
        <f t="shared" si="37"/>
        <v>3.1371433578897268E-13</v>
      </c>
      <c r="FY37" s="308">
        <f t="shared" si="37"/>
        <v>3.1726460656500419E-13</v>
      </c>
      <c r="FZ37" s="308">
        <f t="shared" si="37"/>
        <v>3.2079219818115226E-13</v>
      </c>
      <c r="GA37" s="308">
        <f t="shared" si="37"/>
        <v>3.208614798495546E-13</v>
      </c>
      <c r="GB37" s="308">
        <f t="shared" si="37"/>
        <v>3.1741159546072595E-13</v>
      </c>
      <c r="GC37" s="308">
        <f t="shared" si="37"/>
        <v>3.1748608307680122E-13</v>
      </c>
      <c r="GD37" s="308">
        <f t="shared" si="37"/>
        <v>3.2104221463669096E-13</v>
      </c>
      <c r="GE37" s="308">
        <f t="shared" si="37"/>
        <v>3.2109342282637953E-13</v>
      </c>
      <c r="GF37" s="308">
        <f t="shared" si="37"/>
        <v>3.1416519050253558E-13</v>
      </c>
      <c r="GG37" s="308">
        <f t="shared" si="37"/>
        <v>3.1769564157002609E-13</v>
      </c>
      <c r="GH37" s="308">
        <f t="shared" si="37"/>
        <v>3.2126110454555605E-13</v>
      </c>
      <c r="GI37" s="308">
        <f t="shared" si="37"/>
        <v>3.2133540662471206E-13</v>
      </c>
      <c r="GJ37" s="308">
        <f t="shared" si="37"/>
        <v>3.1441173632629217E-13</v>
      </c>
      <c r="GK37" s="316"/>
      <c r="GL37" s="316"/>
      <c r="GM37" s="316"/>
      <c r="GN37" s="316"/>
      <c r="GO37" s="316"/>
      <c r="GP37" s="316"/>
      <c r="GQ37" s="316"/>
      <c r="GR37" s="316"/>
      <c r="GS37" s="316"/>
      <c r="GT37" s="316"/>
      <c r="GU37" s="316"/>
      <c r="GV37" s="316"/>
      <c r="GW37" s="316"/>
      <c r="GX37" s="316"/>
      <c r="GY37" s="316"/>
      <c r="GZ37" s="316"/>
      <c r="HA37" s="316"/>
      <c r="HB37" s="316"/>
      <c r="HC37" s="316"/>
      <c r="HD37" s="316"/>
      <c r="HE37" s="316"/>
      <c r="HF37" s="316"/>
      <c r="HG37" s="316"/>
      <c r="HH37" s="316"/>
      <c r="HI37" s="316"/>
      <c r="HJ37" s="316"/>
      <c r="HK37" s="316"/>
      <c r="HL37" s="316"/>
      <c r="HM37" s="316"/>
      <c r="HN37" s="316"/>
      <c r="HO37" s="316"/>
      <c r="HP37" s="316"/>
      <c r="HQ37" s="316"/>
      <c r="HR37" s="316"/>
      <c r="HS37" s="316"/>
      <c r="HT37" s="316"/>
      <c r="HU37" s="316"/>
      <c r="HV37" s="316"/>
      <c r="HW37" s="316"/>
      <c r="HX37" s="316"/>
      <c r="HY37" s="316"/>
      <c r="HZ37" s="316"/>
      <c r="IA37" s="316"/>
      <c r="IB37" s="316"/>
      <c r="IC37" s="316"/>
      <c r="ID37" s="316"/>
      <c r="IE37" s="316"/>
      <c r="IF37" s="316"/>
      <c r="IG37" s="316"/>
      <c r="IH37" s="316"/>
      <c r="II37" s="316"/>
      <c r="IJ37" s="316"/>
      <c r="IK37" s="316"/>
      <c r="IL37" s="316"/>
      <c r="IM37" s="316"/>
      <c r="IN37" s="316"/>
      <c r="IO37" s="316"/>
      <c r="IP37" s="316"/>
      <c r="IQ37" s="316"/>
      <c r="IR37" s="316"/>
      <c r="IS37" s="316"/>
      <c r="IT37" s="316"/>
      <c r="IU37" s="316"/>
      <c r="IV37" s="316"/>
      <c r="IW37" s="316"/>
      <c r="IX37" s="316"/>
      <c r="IY37" s="316"/>
      <c r="IZ37" s="316"/>
      <c r="JA37" s="316"/>
      <c r="JB37" s="316"/>
      <c r="JC37" s="316"/>
      <c r="JD37" s="316"/>
      <c r="JE37" s="316"/>
      <c r="JF37" s="316"/>
      <c r="JG37" s="316"/>
      <c r="JH37" s="316"/>
      <c r="JI37" s="316"/>
      <c r="JJ37" s="316"/>
      <c r="JK37" s="316"/>
      <c r="JL37" s="316"/>
      <c r="JM37" s="316"/>
      <c r="JN37" s="316"/>
      <c r="JO37" s="316"/>
      <c r="JP37" s="316"/>
      <c r="JQ37" s="316"/>
      <c r="JR37" s="316"/>
      <c r="JS37" s="316"/>
      <c r="JT37" s="316"/>
      <c r="JU37" s="316"/>
      <c r="JV37" s="316"/>
      <c r="JW37" s="316"/>
      <c r="JX37" s="316"/>
      <c r="JY37" s="316"/>
      <c r="JZ37" s="316"/>
      <c r="KA37" s="316"/>
      <c r="KB37" s="316"/>
      <c r="KC37" s="316"/>
      <c r="KD37" s="316"/>
      <c r="KE37" s="316"/>
      <c r="KF37" s="316"/>
      <c r="KG37" s="316"/>
      <c r="KH37" s="316"/>
      <c r="KI37" s="316"/>
      <c r="KJ37" s="316"/>
      <c r="KK37" s="316"/>
      <c r="KL37" s="316"/>
      <c r="KM37" s="316"/>
      <c r="KN37" s="316"/>
      <c r="KO37" s="316"/>
      <c r="KP37" s="316"/>
      <c r="KQ37" s="316"/>
      <c r="KR37" s="316"/>
      <c r="KS37" s="316"/>
      <c r="KT37" s="316"/>
      <c r="KU37" s="316"/>
      <c r="KV37" s="316"/>
      <c r="KW37" s="316"/>
      <c r="KX37" s="316"/>
      <c r="KY37" s="316"/>
      <c r="KZ37" s="316"/>
      <c r="LA37" s="316"/>
      <c r="LB37" s="316"/>
      <c r="LC37" s="316"/>
      <c r="LD37" s="316"/>
      <c r="LE37" s="316"/>
      <c r="LF37" s="316"/>
      <c r="LG37" s="316"/>
      <c r="LH37" s="316"/>
      <c r="LI37" s="316"/>
      <c r="LJ37" s="316"/>
      <c r="LK37" s="316"/>
      <c r="LL37" s="316"/>
      <c r="LM37" s="316"/>
      <c r="LN37" s="316"/>
      <c r="LO37" s="316"/>
      <c r="LP37" s="316"/>
      <c r="LQ37" s="316"/>
      <c r="LR37" s="316"/>
      <c r="LS37" s="316"/>
      <c r="LT37" s="316"/>
      <c r="LU37" s="316"/>
      <c r="LV37" s="316"/>
      <c r="LW37" s="316"/>
      <c r="LX37" s="316"/>
      <c r="LY37" s="316"/>
      <c r="LZ37" s="316"/>
      <c r="MA37" s="316"/>
      <c r="MB37" s="316"/>
      <c r="MC37" s="316"/>
      <c r="MD37" s="316"/>
      <c r="ME37" s="316"/>
      <c r="MF37" s="316"/>
      <c r="MG37" s="316"/>
      <c r="MH37" s="316"/>
      <c r="MI37" s="316"/>
      <c r="MJ37" s="316"/>
      <c r="MK37" s="316"/>
      <c r="ML37" s="316"/>
      <c r="MM37" s="316"/>
      <c r="MN37" s="316"/>
      <c r="MO37" s="316"/>
      <c r="MP37" s="316"/>
      <c r="MQ37" s="316"/>
      <c r="MR37" s="316"/>
      <c r="MS37" s="316"/>
      <c r="MT37" s="316"/>
      <c r="MU37" s="316"/>
      <c r="MV37" s="316"/>
      <c r="MW37" s="316"/>
      <c r="MX37" s="316"/>
      <c r="MY37" s="316"/>
      <c r="MZ37" s="316"/>
      <c r="NA37" s="316"/>
      <c r="NB37" s="316"/>
      <c r="NC37" s="316"/>
      <c r="ND37" s="316"/>
      <c r="NE37" s="316"/>
      <c r="NF37" s="316"/>
      <c r="NG37" s="316"/>
      <c r="NH37" s="316"/>
      <c r="NI37" s="316"/>
      <c r="NJ37" s="316"/>
      <c r="NK37" s="316"/>
      <c r="NL37" s="316"/>
      <c r="NM37" s="316"/>
      <c r="NN37" s="316"/>
      <c r="NO37" s="316"/>
      <c r="NP37" s="316"/>
      <c r="NQ37" s="316"/>
      <c r="NR37" s="316"/>
      <c r="NS37" s="316"/>
      <c r="NT37" s="316"/>
      <c r="NU37" s="316"/>
      <c r="NV37" s="316"/>
      <c r="NW37" s="316"/>
      <c r="NX37" s="316"/>
      <c r="NY37" s="316"/>
      <c r="NZ37" s="316"/>
      <c r="OA37" s="316"/>
      <c r="OB37" s="316"/>
      <c r="OC37" s="316"/>
      <c r="OD37" s="316"/>
      <c r="OE37" s="316"/>
      <c r="OF37" s="316"/>
      <c r="OG37" s="316"/>
      <c r="OH37" s="316"/>
      <c r="OI37" s="316"/>
      <c r="OJ37" s="316"/>
      <c r="OK37" s="316"/>
      <c r="OL37" s="316"/>
      <c r="OM37" s="316"/>
      <c r="ON37" s="316"/>
      <c r="OO37" s="316"/>
      <c r="OP37" s="316"/>
      <c r="OQ37" s="316"/>
      <c r="OR37" s="316"/>
      <c r="OS37" s="316"/>
      <c r="OT37" s="316"/>
      <c r="OU37" s="316"/>
      <c r="OV37" s="316"/>
      <c r="OW37" s="316"/>
      <c r="OX37" s="316"/>
      <c r="OY37" s="316"/>
      <c r="OZ37" s="316"/>
      <c r="PA37" s="316"/>
      <c r="PB37" s="316"/>
      <c r="PC37" s="316"/>
      <c r="PD37" s="316"/>
      <c r="PE37" s="316"/>
      <c r="PF37" s="316"/>
      <c r="PG37" s="316"/>
      <c r="PH37" s="316"/>
      <c r="PI37" s="316"/>
      <c r="PJ37" s="316"/>
      <c r="PK37" s="316"/>
      <c r="PL37" s="316"/>
      <c r="PM37" s="316"/>
      <c r="PN37" s="316"/>
      <c r="PO37" s="316"/>
      <c r="PP37" s="316"/>
      <c r="PQ37" s="316"/>
      <c r="PR37" s="316"/>
      <c r="PS37" s="316"/>
      <c r="PT37" s="316"/>
      <c r="PU37" s="316"/>
      <c r="PV37" s="316"/>
      <c r="PW37" s="316"/>
      <c r="PX37" s="316"/>
      <c r="PY37" s="316"/>
    </row>
    <row r="38" spans="1:441" outlineLevel="1" x14ac:dyDescent="0.35">
      <c r="A38" s="277"/>
      <c r="D38" s="281"/>
      <c r="E38" s="312"/>
      <c r="F38" s="312"/>
      <c r="G38" s="312"/>
      <c r="H38" s="312"/>
      <c r="I38" s="312"/>
      <c r="J38" s="312"/>
      <c r="K38" s="312"/>
      <c r="L38" s="312"/>
      <c r="M38" s="312"/>
      <c r="N38" s="312"/>
      <c r="O38" s="312"/>
      <c r="P38" s="312"/>
      <c r="Q38" s="312"/>
      <c r="R38" s="312"/>
      <c r="S38" s="312"/>
      <c r="T38" s="312"/>
      <c r="U38" s="312"/>
      <c r="V38" s="312"/>
      <c r="W38" s="312"/>
      <c r="X38" s="312"/>
      <c r="Y38" s="312"/>
      <c r="Z38" s="312"/>
      <c r="AA38" s="312"/>
      <c r="AB38" s="312"/>
      <c r="AC38" s="312"/>
      <c r="AD38" s="312"/>
      <c r="AE38" s="312"/>
      <c r="AF38" s="312"/>
      <c r="AG38" s="312"/>
      <c r="AH38" s="312"/>
      <c r="AI38" s="312"/>
      <c r="AJ38" s="312"/>
      <c r="AK38" s="312"/>
      <c r="AL38" s="312"/>
      <c r="AM38" s="312"/>
      <c r="AN38" s="312"/>
      <c r="AO38" s="312"/>
      <c r="AP38" s="312"/>
      <c r="AQ38" s="312"/>
      <c r="AR38" s="312"/>
      <c r="AS38" s="312"/>
      <c r="AT38" s="312"/>
      <c r="AU38" s="312"/>
      <c r="AV38" s="312"/>
      <c r="AW38" s="312"/>
      <c r="AX38" s="312"/>
      <c r="AY38" s="312"/>
      <c r="AZ38" s="312"/>
      <c r="BA38" s="312"/>
      <c r="BB38" s="312"/>
      <c r="BC38" s="312"/>
      <c r="BD38" s="312"/>
      <c r="BE38" s="312"/>
      <c r="BF38" s="312"/>
      <c r="BG38" s="312"/>
      <c r="BH38" s="312"/>
      <c r="BI38" s="312"/>
      <c r="BJ38" s="312"/>
      <c r="BK38" s="312"/>
      <c r="BL38" s="312"/>
      <c r="BM38" s="312"/>
      <c r="BN38" s="312"/>
      <c r="BO38" s="312"/>
      <c r="BP38" s="312"/>
      <c r="BQ38" s="312"/>
      <c r="BR38" s="312"/>
      <c r="BS38" s="312"/>
      <c r="BT38" s="312"/>
      <c r="BU38" s="312"/>
      <c r="BV38" s="312"/>
      <c r="BW38" s="312"/>
      <c r="BX38" s="312"/>
      <c r="BY38" s="312"/>
      <c r="BZ38" s="312"/>
      <c r="CA38" s="312"/>
      <c r="CB38" s="312"/>
      <c r="CC38" s="312"/>
      <c r="CD38" s="312"/>
      <c r="CE38" s="312"/>
      <c r="CF38" s="312"/>
      <c r="CG38" s="312"/>
      <c r="CH38" s="312"/>
      <c r="CI38" s="312"/>
      <c r="CJ38" s="312"/>
      <c r="CK38" s="312"/>
      <c r="CL38" s="312"/>
      <c r="CM38" s="312"/>
      <c r="CN38" s="312"/>
      <c r="CO38" s="312"/>
      <c r="CP38" s="312"/>
      <c r="CQ38" s="312"/>
      <c r="CR38" s="312"/>
      <c r="CS38" s="312"/>
      <c r="CT38" s="312"/>
      <c r="CU38" s="312"/>
      <c r="CV38" s="312"/>
      <c r="CW38" s="312"/>
      <c r="CX38" s="312"/>
      <c r="CY38" s="312"/>
      <c r="CZ38" s="312"/>
      <c r="DA38" s="312"/>
      <c r="DB38" s="312"/>
      <c r="DC38" s="312"/>
      <c r="DD38" s="312"/>
      <c r="DE38" s="312"/>
      <c r="DF38" s="312"/>
      <c r="DG38" s="312"/>
      <c r="DH38" s="312"/>
      <c r="DI38" s="312"/>
      <c r="DJ38" s="312"/>
      <c r="DK38" s="312"/>
      <c r="DL38" s="312"/>
      <c r="DM38" s="312"/>
      <c r="DN38" s="312"/>
      <c r="DO38" s="312"/>
      <c r="DP38" s="312"/>
      <c r="DQ38" s="312"/>
      <c r="DR38" s="312"/>
      <c r="DS38" s="312"/>
      <c r="DT38" s="312"/>
      <c r="DU38" s="312"/>
      <c r="DV38" s="312"/>
      <c r="DW38" s="312"/>
      <c r="DX38" s="312"/>
      <c r="DY38" s="312"/>
      <c r="DZ38" s="312"/>
      <c r="EA38" s="312"/>
      <c r="EB38" s="312"/>
      <c r="EC38" s="312"/>
      <c r="ED38" s="312"/>
      <c r="EE38" s="312"/>
      <c r="EF38" s="312"/>
      <c r="EG38" s="312"/>
      <c r="EH38" s="312"/>
      <c r="EI38" s="312"/>
      <c r="EJ38" s="312"/>
      <c r="EK38" s="312"/>
      <c r="EL38" s="312"/>
      <c r="EM38" s="312"/>
      <c r="EN38" s="312"/>
      <c r="EO38" s="312"/>
      <c r="EP38" s="312"/>
      <c r="EQ38" s="312"/>
      <c r="ER38" s="312"/>
      <c r="ES38" s="312"/>
      <c r="ET38" s="312"/>
      <c r="EU38" s="312"/>
      <c r="EV38" s="312"/>
      <c r="EW38" s="312"/>
      <c r="EX38" s="312"/>
      <c r="EY38" s="312"/>
      <c r="EZ38" s="312"/>
      <c r="FA38" s="312"/>
      <c r="FB38" s="312"/>
      <c r="FC38" s="312"/>
      <c r="FD38" s="312"/>
      <c r="FE38" s="312"/>
      <c r="FF38" s="312"/>
      <c r="FG38" s="312"/>
      <c r="FH38" s="312"/>
      <c r="FI38" s="312"/>
      <c r="FJ38" s="312"/>
      <c r="FK38" s="312"/>
      <c r="FL38" s="312"/>
      <c r="FM38" s="312"/>
      <c r="FN38" s="312"/>
      <c r="FO38" s="312"/>
      <c r="FP38" s="312"/>
      <c r="FQ38" s="312"/>
      <c r="FR38" s="312"/>
      <c r="FS38" s="312"/>
      <c r="FT38" s="312"/>
      <c r="FU38" s="312"/>
      <c r="FV38" s="312"/>
      <c r="FW38" s="312"/>
      <c r="FX38" s="312"/>
      <c r="FY38" s="312"/>
      <c r="FZ38" s="312"/>
      <c r="GA38" s="312"/>
      <c r="GB38" s="312"/>
      <c r="GC38" s="312"/>
      <c r="GD38" s="312"/>
      <c r="GE38" s="312"/>
      <c r="GF38" s="312"/>
      <c r="GG38" s="312"/>
      <c r="GH38" s="312"/>
      <c r="GI38" s="312"/>
      <c r="GJ38" s="312"/>
      <c r="GK38" s="316"/>
      <c r="GL38" s="316"/>
      <c r="GM38" s="316"/>
      <c r="GN38" s="316"/>
      <c r="GO38" s="316"/>
      <c r="GP38" s="316"/>
      <c r="GQ38" s="316"/>
      <c r="GR38" s="316"/>
      <c r="GS38" s="316"/>
      <c r="GT38" s="316"/>
      <c r="GU38" s="316"/>
      <c r="GV38" s="316"/>
      <c r="GW38" s="316"/>
      <c r="GX38" s="316"/>
      <c r="GY38" s="316"/>
      <c r="GZ38" s="316"/>
      <c r="HA38" s="316"/>
      <c r="HB38" s="316"/>
      <c r="HC38" s="316"/>
      <c r="HD38" s="316"/>
      <c r="HE38" s="316"/>
      <c r="HF38" s="316"/>
      <c r="HG38" s="316"/>
      <c r="HH38" s="316"/>
      <c r="HI38" s="316"/>
      <c r="HJ38" s="316"/>
      <c r="HK38" s="316"/>
      <c r="HL38" s="316"/>
      <c r="HM38" s="316"/>
      <c r="HN38" s="316"/>
      <c r="HO38" s="316"/>
      <c r="HP38" s="316"/>
      <c r="HQ38" s="316"/>
      <c r="HR38" s="316"/>
      <c r="HS38" s="316"/>
      <c r="HT38" s="316"/>
      <c r="HU38" s="316"/>
      <c r="HV38" s="316"/>
      <c r="HW38" s="316"/>
      <c r="HX38" s="316"/>
      <c r="HY38" s="316"/>
      <c r="HZ38" s="316"/>
      <c r="IA38" s="316"/>
      <c r="IB38" s="316"/>
      <c r="IC38" s="316"/>
      <c r="ID38" s="316"/>
      <c r="IE38" s="316"/>
      <c r="IF38" s="316"/>
      <c r="IG38" s="316"/>
      <c r="IH38" s="316"/>
      <c r="II38" s="316"/>
      <c r="IJ38" s="316"/>
      <c r="IK38" s="316"/>
      <c r="IL38" s="316"/>
      <c r="IM38" s="316"/>
      <c r="IN38" s="316"/>
      <c r="IO38" s="316"/>
      <c r="IP38" s="316"/>
      <c r="IQ38" s="316"/>
      <c r="IR38" s="316"/>
      <c r="IS38" s="316"/>
      <c r="IT38" s="316"/>
      <c r="IU38" s="316"/>
      <c r="IV38" s="316"/>
      <c r="IW38" s="316"/>
      <c r="IX38" s="316"/>
      <c r="IY38" s="316"/>
      <c r="IZ38" s="316"/>
      <c r="JA38" s="316"/>
      <c r="JB38" s="316"/>
      <c r="JC38" s="316"/>
      <c r="JD38" s="316"/>
      <c r="JE38" s="316"/>
      <c r="JF38" s="316"/>
      <c r="JG38" s="316"/>
      <c r="JH38" s="316"/>
      <c r="JI38" s="316"/>
      <c r="JJ38" s="316"/>
      <c r="JK38" s="316"/>
      <c r="JL38" s="316"/>
      <c r="JM38" s="316"/>
      <c r="JN38" s="316"/>
      <c r="JO38" s="316"/>
      <c r="JP38" s="316"/>
      <c r="JQ38" s="316"/>
      <c r="JR38" s="316"/>
      <c r="JS38" s="316"/>
      <c r="JT38" s="316"/>
      <c r="JU38" s="316"/>
      <c r="JV38" s="316"/>
      <c r="JW38" s="316"/>
      <c r="JX38" s="316"/>
      <c r="JY38" s="316"/>
      <c r="JZ38" s="316"/>
      <c r="KA38" s="316"/>
      <c r="KB38" s="316"/>
      <c r="KC38" s="316"/>
      <c r="KD38" s="316"/>
      <c r="KE38" s="316"/>
      <c r="KF38" s="316"/>
      <c r="KG38" s="316"/>
      <c r="KH38" s="316"/>
      <c r="KI38" s="316"/>
      <c r="KJ38" s="316"/>
      <c r="KK38" s="316"/>
      <c r="KL38" s="316"/>
      <c r="KM38" s="316"/>
      <c r="KN38" s="316"/>
      <c r="KO38" s="316"/>
      <c r="KP38" s="316"/>
      <c r="KQ38" s="316"/>
      <c r="KR38" s="316"/>
      <c r="KS38" s="316"/>
      <c r="KT38" s="316"/>
      <c r="KU38" s="316"/>
      <c r="KV38" s="316"/>
      <c r="KW38" s="316"/>
      <c r="KX38" s="316"/>
      <c r="KY38" s="316"/>
      <c r="KZ38" s="316"/>
      <c r="LA38" s="316"/>
      <c r="LB38" s="316"/>
      <c r="LC38" s="316"/>
      <c r="LD38" s="316"/>
      <c r="LE38" s="316"/>
      <c r="LF38" s="316"/>
      <c r="LG38" s="316"/>
      <c r="LH38" s="316"/>
      <c r="LI38" s="316"/>
      <c r="LJ38" s="316"/>
      <c r="LK38" s="316"/>
      <c r="LL38" s="316"/>
      <c r="LM38" s="316"/>
      <c r="LN38" s="316"/>
      <c r="LO38" s="316"/>
      <c r="LP38" s="316"/>
      <c r="LQ38" s="316"/>
      <c r="LR38" s="316"/>
      <c r="LS38" s="316"/>
      <c r="LT38" s="316"/>
      <c r="LU38" s="316"/>
      <c r="LV38" s="316"/>
      <c r="LW38" s="316"/>
      <c r="LX38" s="316"/>
      <c r="LY38" s="316"/>
      <c r="LZ38" s="316"/>
      <c r="MA38" s="316"/>
      <c r="MB38" s="316"/>
      <c r="MC38" s="316"/>
      <c r="MD38" s="316"/>
      <c r="ME38" s="316"/>
      <c r="MF38" s="316"/>
      <c r="MG38" s="316"/>
      <c r="MH38" s="316"/>
      <c r="MI38" s="316"/>
      <c r="MJ38" s="316"/>
      <c r="MK38" s="316"/>
      <c r="ML38" s="316"/>
      <c r="MM38" s="316"/>
      <c r="MN38" s="316"/>
      <c r="MO38" s="316"/>
      <c r="MP38" s="316"/>
      <c r="MQ38" s="316"/>
      <c r="MR38" s="316"/>
      <c r="MS38" s="316"/>
      <c r="MT38" s="316"/>
      <c r="MU38" s="316"/>
      <c r="MV38" s="316"/>
      <c r="MW38" s="316"/>
      <c r="MX38" s="316"/>
      <c r="MY38" s="316"/>
      <c r="MZ38" s="316"/>
      <c r="NA38" s="316"/>
      <c r="NB38" s="316"/>
      <c r="NC38" s="316"/>
      <c r="ND38" s="316"/>
      <c r="NE38" s="316"/>
      <c r="NF38" s="316"/>
      <c r="NG38" s="316"/>
      <c r="NH38" s="316"/>
      <c r="NI38" s="316"/>
      <c r="NJ38" s="316"/>
      <c r="NK38" s="316"/>
      <c r="NL38" s="316"/>
      <c r="NM38" s="316"/>
      <c r="NN38" s="316"/>
      <c r="NO38" s="316"/>
      <c r="NP38" s="316"/>
      <c r="NQ38" s="316"/>
      <c r="NR38" s="316"/>
      <c r="NS38" s="316"/>
      <c r="NT38" s="316"/>
      <c r="NU38" s="316"/>
      <c r="NV38" s="316"/>
      <c r="NW38" s="316"/>
      <c r="NX38" s="316"/>
      <c r="NY38" s="316"/>
      <c r="NZ38" s="316"/>
      <c r="OA38" s="316"/>
      <c r="OB38" s="316"/>
      <c r="OC38" s="316"/>
      <c r="OD38" s="316"/>
      <c r="OE38" s="316"/>
      <c r="OF38" s="316"/>
      <c r="OG38" s="316"/>
      <c r="OH38" s="316"/>
      <c r="OI38" s="316"/>
      <c r="OJ38" s="316"/>
      <c r="OK38" s="316"/>
      <c r="OL38" s="316"/>
      <c r="OM38" s="316"/>
      <c r="ON38" s="316"/>
      <c r="OO38" s="316"/>
      <c r="OP38" s="316"/>
      <c r="OQ38" s="316"/>
      <c r="OR38" s="316"/>
      <c r="OS38" s="316"/>
      <c r="OT38" s="316"/>
      <c r="OU38" s="316"/>
      <c r="OV38" s="316"/>
      <c r="OW38" s="316"/>
      <c r="OX38" s="316"/>
      <c r="OY38" s="316"/>
      <c r="OZ38" s="316"/>
      <c r="PA38" s="316"/>
      <c r="PB38" s="316"/>
      <c r="PC38" s="316"/>
      <c r="PD38" s="316"/>
      <c r="PE38" s="316"/>
      <c r="PF38" s="316"/>
      <c r="PG38" s="316"/>
      <c r="PH38" s="316"/>
      <c r="PI38" s="316"/>
      <c r="PJ38" s="316"/>
      <c r="PK38" s="316"/>
      <c r="PL38" s="316"/>
      <c r="PM38" s="316"/>
      <c r="PN38" s="316"/>
      <c r="PO38" s="316"/>
      <c r="PP38" s="316"/>
      <c r="PQ38" s="316"/>
      <c r="PR38" s="316"/>
      <c r="PS38" s="316"/>
      <c r="PT38" s="316"/>
      <c r="PU38" s="316"/>
      <c r="PV38" s="316"/>
      <c r="PW38" s="316"/>
      <c r="PX38" s="316"/>
      <c r="PY38" s="316"/>
    </row>
    <row r="39" spans="1:441" s="316" customFormat="1" outlineLevel="1" x14ac:dyDescent="0.35">
      <c r="A39" s="277"/>
      <c r="B39" s="277"/>
      <c r="C39" s="278"/>
      <c r="D39" s="281"/>
      <c r="E39" s="368" t="s">
        <v>143</v>
      </c>
      <c r="F39" s="368"/>
      <c r="G39" s="368"/>
      <c r="H39" s="368"/>
      <c r="I39" s="368"/>
      <c r="J39" s="368"/>
      <c r="K39" s="368"/>
      <c r="L39" s="368"/>
      <c r="M39" s="368"/>
      <c r="N39" s="368"/>
      <c r="O39" s="368"/>
      <c r="P39" s="368"/>
      <c r="Q39" s="368"/>
      <c r="R39" s="368"/>
      <c r="S39" s="368"/>
      <c r="T39" s="368"/>
      <c r="U39" s="368"/>
      <c r="V39" s="368"/>
      <c r="W39" s="368"/>
      <c r="X39" s="368"/>
      <c r="Y39" s="368"/>
      <c r="Z39" s="368"/>
      <c r="AA39" s="368"/>
      <c r="AB39" s="368"/>
      <c r="AC39" s="368"/>
      <c r="AD39" s="368"/>
      <c r="AE39" s="368"/>
      <c r="AF39" s="368"/>
      <c r="AG39" s="368"/>
      <c r="AH39" s="368"/>
      <c r="AI39" s="368"/>
      <c r="AJ39" s="368"/>
      <c r="AK39" s="368"/>
      <c r="AL39" s="368"/>
      <c r="AM39" s="368"/>
      <c r="AN39" s="368"/>
      <c r="AO39" s="368"/>
      <c r="AP39" s="368"/>
      <c r="AQ39" s="368"/>
      <c r="AR39" s="368"/>
      <c r="AS39" s="368"/>
      <c r="AT39" s="368"/>
      <c r="AU39" s="368"/>
      <c r="AV39" s="368"/>
      <c r="AW39" s="368"/>
      <c r="AX39" s="368"/>
      <c r="AY39" s="368"/>
      <c r="AZ39" s="368"/>
      <c r="BA39" s="368"/>
      <c r="BB39" s="368"/>
      <c r="BC39" s="368"/>
      <c r="BD39" s="368"/>
      <c r="BE39" s="368"/>
      <c r="BF39" s="368"/>
      <c r="BG39" s="368"/>
      <c r="BH39" s="368"/>
      <c r="BI39" s="368"/>
      <c r="BJ39" s="368"/>
      <c r="BK39" s="368"/>
      <c r="BL39" s="368"/>
      <c r="BM39" s="368"/>
      <c r="BN39" s="368"/>
      <c r="BO39" s="368"/>
      <c r="BP39" s="368"/>
      <c r="BQ39" s="368"/>
      <c r="BR39" s="368"/>
      <c r="BS39" s="368"/>
      <c r="BT39" s="368"/>
      <c r="BU39" s="368"/>
      <c r="BV39" s="368"/>
      <c r="BW39" s="368"/>
      <c r="BX39" s="368"/>
      <c r="BY39" s="368"/>
      <c r="BZ39" s="368"/>
      <c r="CA39" s="368"/>
      <c r="CB39" s="368"/>
      <c r="CC39" s="368"/>
      <c r="CD39" s="368"/>
      <c r="CE39" s="368"/>
      <c r="CF39" s="368"/>
      <c r="CG39" s="368"/>
      <c r="CH39" s="368"/>
      <c r="CI39" s="368"/>
      <c r="CJ39" s="368"/>
      <c r="CK39" s="368"/>
      <c r="CL39" s="368"/>
      <c r="CM39" s="368"/>
      <c r="CN39" s="368"/>
      <c r="CO39" s="368"/>
      <c r="CP39" s="368"/>
      <c r="CQ39" s="368"/>
      <c r="CR39" s="368"/>
      <c r="CS39" s="368"/>
      <c r="CT39" s="368"/>
      <c r="CU39" s="368"/>
      <c r="CV39" s="368"/>
      <c r="CW39" s="368"/>
      <c r="CX39" s="368"/>
      <c r="CY39" s="368"/>
      <c r="CZ39" s="368"/>
      <c r="DA39" s="368"/>
      <c r="DB39" s="368"/>
      <c r="DC39" s="368"/>
      <c r="DD39" s="368"/>
      <c r="DE39" s="368"/>
      <c r="DF39" s="368"/>
      <c r="DG39" s="368"/>
      <c r="DH39" s="368"/>
      <c r="DI39" s="368"/>
      <c r="DJ39" s="368"/>
      <c r="DK39" s="368"/>
      <c r="DL39" s="368"/>
      <c r="DM39" s="368"/>
      <c r="DN39" s="368"/>
      <c r="DO39" s="368"/>
      <c r="DP39" s="368"/>
      <c r="DQ39" s="368"/>
      <c r="DR39" s="368"/>
      <c r="DS39" s="368"/>
      <c r="DT39" s="368"/>
      <c r="DU39" s="368"/>
      <c r="DV39" s="368"/>
      <c r="DW39" s="368"/>
      <c r="DX39" s="368"/>
      <c r="DY39" s="368"/>
      <c r="DZ39" s="368"/>
      <c r="EA39" s="368"/>
      <c r="EB39" s="368"/>
      <c r="EC39" s="368"/>
      <c r="ED39" s="368"/>
      <c r="EE39" s="368"/>
      <c r="EF39" s="368"/>
      <c r="EG39" s="368"/>
      <c r="EH39" s="368"/>
      <c r="EI39" s="368"/>
      <c r="EJ39" s="368"/>
      <c r="EK39" s="368"/>
      <c r="EL39" s="368"/>
      <c r="EM39" s="368"/>
      <c r="EN39" s="368"/>
      <c r="EO39" s="368"/>
      <c r="EP39" s="368"/>
      <c r="EQ39" s="368"/>
      <c r="ER39" s="368"/>
      <c r="ES39" s="368"/>
      <c r="ET39" s="368"/>
      <c r="EU39" s="368"/>
      <c r="EV39" s="368"/>
      <c r="EW39" s="368"/>
      <c r="EX39" s="368"/>
      <c r="EY39" s="368"/>
      <c r="EZ39" s="368"/>
      <c r="FA39" s="368"/>
      <c r="FB39" s="368"/>
      <c r="FC39" s="368"/>
      <c r="FD39" s="368"/>
      <c r="FE39" s="368"/>
      <c r="FF39" s="368"/>
      <c r="FG39" s="368"/>
      <c r="FH39" s="368"/>
      <c r="FI39" s="368"/>
      <c r="FJ39" s="368"/>
      <c r="FK39" s="368"/>
      <c r="FL39" s="368"/>
      <c r="FM39" s="368"/>
      <c r="FN39" s="368"/>
      <c r="FO39" s="368"/>
      <c r="FP39" s="368"/>
      <c r="FQ39" s="368"/>
      <c r="FR39" s="368"/>
      <c r="FS39" s="368"/>
      <c r="FT39" s="368"/>
      <c r="FU39" s="368"/>
      <c r="FV39" s="368"/>
      <c r="FW39" s="368"/>
      <c r="FX39" s="368"/>
      <c r="FY39" s="368"/>
      <c r="FZ39" s="368"/>
      <c r="GA39" s="368"/>
      <c r="GB39" s="368"/>
      <c r="GC39" s="368"/>
      <c r="GD39" s="368"/>
      <c r="GE39" s="368"/>
      <c r="GF39" s="368"/>
      <c r="GG39" s="368"/>
      <c r="GH39" s="368"/>
      <c r="GI39" s="368"/>
      <c r="GJ39" s="368"/>
    </row>
    <row r="40" spans="1:441" s="316" customFormat="1" outlineLevel="1" x14ac:dyDescent="0.35">
      <c r="A40" s="277"/>
      <c r="B40" s="277"/>
      <c r="C40" s="278"/>
      <c r="D40" s="281"/>
      <c r="E40" s="368" t="s">
        <v>144</v>
      </c>
      <c r="F40" s="368"/>
      <c r="G40" s="368"/>
      <c r="H40" s="368"/>
      <c r="I40" s="368"/>
      <c r="J40" s="368"/>
      <c r="K40" s="368"/>
      <c r="L40" s="368"/>
      <c r="M40" s="368"/>
      <c r="N40" s="368"/>
      <c r="O40" s="368"/>
      <c r="P40" s="368"/>
      <c r="Q40" s="368"/>
      <c r="R40" s="368"/>
      <c r="S40" s="368"/>
      <c r="T40" s="368"/>
      <c r="U40" s="368"/>
      <c r="V40" s="368"/>
      <c r="W40" s="368"/>
      <c r="X40" s="368"/>
      <c r="Y40" s="368"/>
      <c r="Z40" s="368"/>
      <c r="AA40" s="368"/>
      <c r="AB40" s="368"/>
      <c r="AC40" s="368"/>
      <c r="AD40" s="368"/>
      <c r="AE40" s="368"/>
      <c r="AF40" s="368"/>
      <c r="AG40" s="368"/>
      <c r="AH40" s="368"/>
      <c r="AI40" s="368"/>
      <c r="AJ40" s="368"/>
      <c r="AK40" s="368"/>
      <c r="AL40" s="368"/>
      <c r="AM40" s="368"/>
      <c r="AN40" s="368"/>
      <c r="AO40" s="368"/>
      <c r="AP40" s="368"/>
      <c r="AQ40" s="368"/>
      <c r="AR40" s="368"/>
      <c r="AS40" s="368"/>
      <c r="AT40" s="368"/>
      <c r="AU40" s="368"/>
      <c r="AV40" s="368"/>
      <c r="AW40" s="368"/>
      <c r="AX40" s="368"/>
      <c r="AY40" s="368"/>
      <c r="AZ40" s="368"/>
      <c r="BA40" s="368"/>
      <c r="BB40" s="368"/>
      <c r="BC40" s="368"/>
      <c r="BD40" s="368"/>
      <c r="BE40" s="368"/>
      <c r="BF40" s="368"/>
      <c r="BG40" s="368"/>
      <c r="BH40" s="368"/>
      <c r="BI40" s="368"/>
      <c r="BJ40" s="368"/>
      <c r="BK40" s="368"/>
      <c r="BL40" s="368"/>
      <c r="BM40" s="368"/>
      <c r="BN40" s="368"/>
      <c r="BO40" s="368"/>
      <c r="BP40" s="368"/>
      <c r="BQ40" s="368"/>
      <c r="BR40" s="368"/>
      <c r="BS40" s="368"/>
      <c r="BT40" s="368"/>
      <c r="BU40" s="368"/>
      <c r="BV40" s="368"/>
      <c r="BW40" s="368"/>
      <c r="BX40" s="368"/>
      <c r="BY40" s="368"/>
      <c r="BZ40" s="368"/>
      <c r="CA40" s="368"/>
      <c r="CB40" s="368"/>
      <c r="CC40" s="368"/>
      <c r="CD40" s="368"/>
      <c r="CE40" s="368"/>
      <c r="CF40" s="368"/>
      <c r="CG40" s="368"/>
      <c r="CH40" s="368"/>
      <c r="CI40" s="368"/>
      <c r="CJ40" s="368"/>
      <c r="CK40" s="368"/>
      <c r="CL40" s="368"/>
      <c r="CM40" s="368"/>
      <c r="CN40" s="368"/>
      <c r="CO40" s="368"/>
      <c r="CP40" s="368"/>
      <c r="CQ40" s="368"/>
      <c r="CR40" s="368"/>
      <c r="CS40" s="368"/>
      <c r="CT40" s="368"/>
      <c r="CU40" s="368"/>
      <c r="CV40" s="368"/>
      <c r="CW40" s="368"/>
      <c r="CX40" s="368"/>
      <c r="CY40" s="368"/>
      <c r="CZ40" s="368"/>
      <c r="DA40" s="368"/>
      <c r="DB40" s="368"/>
      <c r="DC40" s="368"/>
      <c r="DD40" s="368"/>
      <c r="DE40" s="368"/>
      <c r="DF40" s="368"/>
      <c r="DG40" s="368"/>
      <c r="DH40" s="368"/>
      <c r="DI40" s="368"/>
      <c r="DJ40" s="368"/>
      <c r="DK40" s="368"/>
      <c r="DL40" s="368"/>
      <c r="DM40" s="368"/>
      <c r="DN40" s="368"/>
      <c r="DO40" s="368"/>
      <c r="DP40" s="368"/>
      <c r="DQ40" s="368"/>
      <c r="DR40" s="368"/>
      <c r="DS40" s="368"/>
      <c r="DT40" s="368"/>
      <c r="DU40" s="368"/>
      <c r="DV40" s="368"/>
      <c r="DW40" s="368"/>
      <c r="DX40" s="368"/>
      <c r="DY40" s="368"/>
      <c r="DZ40" s="368"/>
      <c r="EA40" s="368"/>
      <c r="EB40" s="368"/>
      <c r="EC40" s="368"/>
      <c r="ED40" s="368"/>
      <c r="EE40" s="368"/>
      <c r="EF40" s="368"/>
      <c r="EG40" s="368"/>
      <c r="EH40" s="368"/>
      <c r="EI40" s="368"/>
      <c r="EJ40" s="368"/>
      <c r="EK40" s="368"/>
      <c r="EL40" s="368"/>
      <c r="EM40" s="368"/>
      <c r="EN40" s="368"/>
      <c r="EO40" s="368"/>
      <c r="EP40" s="368"/>
      <c r="EQ40" s="368"/>
      <c r="ER40" s="368"/>
      <c r="ES40" s="368"/>
      <c r="ET40" s="368"/>
      <c r="EU40" s="368"/>
      <c r="EV40" s="368"/>
      <c r="EW40" s="368"/>
      <c r="EX40" s="368"/>
      <c r="EY40" s="368"/>
      <c r="EZ40" s="368"/>
      <c r="FA40" s="368"/>
      <c r="FB40" s="368"/>
      <c r="FC40" s="368"/>
      <c r="FD40" s="368"/>
      <c r="FE40" s="368"/>
      <c r="FF40" s="368"/>
      <c r="FG40" s="368"/>
      <c r="FH40" s="368"/>
      <c r="FI40" s="368"/>
      <c r="FJ40" s="368"/>
      <c r="FK40" s="368"/>
      <c r="FL40" s="368"/>
      <c r="FM40" s="368"/>
      <c r="FN40" s="368"/>
      <c r="FO40" s="368"/>
      <c r="FP40" s="368"/>
      <c r="FQ40" s="368"/>
      <c r="FR40" s="368"/>
      <c r="FS40" s="368"/>
      <c r="FT40" s="368"/>
      <c r="FU40" s="368"/>
      <c r="FV40" s="368"/>
      <c r="FW40" s="368"/>
      <c r="FX40" s="368"/>
      <c r="FY40" s="368"/>
      <c r="FZ40" s="368"/>
      <c r="GA40" s="368"/>
      <c r="GB40" s="368"/>
      <c r="GC40" s="368"/>
      <c r="GD40" s="368"/>
      <c r="GE40" s="368"/>
      <c r="GF40" s="368"/>
      <c r="GG40" s="368"/>
      <c r="GH40" s="368"/>
      <c r="GI40" s="368"/>
      <c r="GJ40" s="368"/>
    </row>
    <row r="41" spans="1:441" s="316" customFormat="1" outlineLevel="1" x14ac:dyDescent="0.35">
      <c r="A41" s="277"/>
      <c r="B41" s="277"/>
      <c r="C41" s="278"/>
      <c r="D41" s="281"/>
      <c r="E41" s="368" t="s">
        <v>142</v>
      </c>
      <c r="F41" s="368"/>
      <c r="G41" s="368"/>
      <c r="H41" s="368"/>
      <c r="I41" s="368"/>
      <c r="J41" s="368"/>
      <c r="K41" s="368"/>
      <c r="L41" s="368"/>
      <c r="M41" s="368"/>
      <c r="N41" s="368"/>
      <c r="O41" s="368"/>
      <c r="P41" s="368"/>
      <c r="Q41" s="368"/>
      <c r="R41" s="368"/>
      <c r="S41" s="368"/>
      <c r="T41" s="368"/>
      <c r="U41" s="368"/>
      <c r="V41" s="368"/>
      <c r="W41" s="368"/>
      <c r="X41" s="368"/>
      <c r="Y41" s="368"/>
      <c r="Z41" s="368"/>
      <c r="AA41" s="368"/>
      <c r="AB41" s="368"/>
      <c r="AC41" s="368"/>
      <c r="AD41" s="368"/>
      <c r="AE41" s="368"/>
      <c r="AF41" s="368"/>
      <c r="AG41" s="368"/>
      <c r="AH41" s="368"/>
      <c r="AI41" s="368"/>
      <c r="AJ41" s="368"/>
      <c r="AK41" s="368"/>
      <c r="AL41" s="368"/>
      <c r="AM41" s="368"/>
      <c r="AN41" s="368"/>
      <c r="AO41" s="368"/>
      <c r="AP41" s="368"/>
      <c r="AQ41" s="368"/>
      <c r="AR41" s="368"/>
      <c r="AS41" s="368"/>
      <c r="AT41" s="368"/>
      <c r="AU41" s="368"/>
      <c r="AV41" s="368"/>
      <c r="AW41" s="368"/>
      <c r="AX41" s="368"/>
      <c r="AY41" s="368"/>
      <c r="AZ41" s="368"/>
      <c r="BA41" s="368"/>
      <c r="BB41" s="368"/>
      <c r="BC41" s="368"/>
      <c r="BD41" s="368"/>
      <c r="BE41" s="368"/>
      <c r="BF41" s="368"/>
      <c r="BG41" s="368"/>
      <c r="BH41" s="368"/>
      <c r="BI41" s="368"/>
      <c r="BJ41" s="368"/>
      <c r="BK41" s="368"/>
      <c r="BL41" s="368"/>
      <c r="BM41" s="368"/>
      <c r="BN41" s="368"/>
      <c r="BO41" s="368"/>
      <c r="BP41" s="368"/>
      <c r="BQ41" s="368"/>
      <c r="BR41" s="368"/>
      <c r="BS41" s="368"/>
      <c r="BT41" s="368"/>
      <c r="BU41" s="368"/>
      <c r="BV41" s="368"/>
      <c r="BW41" s="368"/>
      <c r="BX41" s="368"/>
      <c r="BY41" s="368"/>
      <c r="BZ41" s="368"/>
      <c r="CA41" s="368"/>
      <c r="CB41" s="368"/>
      <c r="CC41" s="368"/>
      <c r="CD41" s="368"/>
      <c r="CE41" s="368"/>
      <c r="CF41" s="368"/>
      <c r="CG41" s="368"/>
      <c r="CH41" s="368"/>
      <c r="CI41" s="368"/>
      <c r="CJ41" s="368"/>
      <c r="CK41" s="368"/>
      <c r="CL41" s="368"/>
      <c r="CM41" s="368"/>
      <c r="CN41" s="368"/>
      <c r="CO41" s="368"/>
      <c r="CP41" s="368"/>
      <c r="CQ41" s="368"/>
      <c r="CR41" s="368"/>
      <c r="CS41" s="368"/>
      <c r="CT41" s="368"/>
      <c r="CU41" s="368"/>
      <c r="CV41" s="368"/>
      <c r="CW41" s="368"/>
      <c r="CX41" s="368"/>
      <c r="CY41" s="368"/>
      <c r="CZ41" s="368"/>
      <c r="DA41" s="368"/>
      <c r="DB41" s="368"/>
      <c r="DC41" s="368"/>
      <c r="DD41" s="368"/>
      <c r="DE41" s="368"/>
      <c r="DF41" s="368"/>
      <c r="DG41" s="368"/>
      <c r="DH41" s="368"/>
      <c r="DI41" s="368"/>
      <c r="DJ41" s="368"/>
      <c r="DK41" s="368"/>
      <c r="DL41" s="368"/>
      <c r="DM41" s="368"/>
      <c r="DN41" s="368"/>
      <c r="DO41" s="368"/>
      <c r="DP41" s="368"/>
      <c r="DQ41" s="368"/>
      <c r="DR41" s="368"/>
      <c r="DS41" s="368"/>
      <c r="DT41" s="368"/>
      <c r="DU41" s="368"/>
      <c r="DV41" s="368"/>
      <c r="DW41" s="368"/>
      <c r="DX41" s="368"/>
      <c r="DY41" s="368"/>
      <c r="DZ41" s="368"/>
      <c r="EA41" s="368"/>
      <c r="EB41" s="368"/>
      <c r="EC41" s="368"/>
      <c r="ED41" s="368"/>
      <c r="EE41" s="368"/>
      <c r="EF41" s="368"/>
      <c r="EG41" s="368"/>
      <c r="EH41" s="368"/>
      <c r="EI41" s="368"/>
      <c r="EJ41" s="368"/>
      <c r="EK41" s="368"/>
      <c r="EL41" s="368"/>
      <c r="EM41" s="368"/>
      <c r="EN41" s="368"/>
      <c r="EO41" s="368"/>
      <c r="EP41" s="368"/>
      <c r="EQ41" s="368"/>
      <c r="ER41" s="368"/>
      <c r="ES41" s="368"/>
      <c r="ET41" s="368"/>
      <c r="EU41" s="368"/>
      <c r="EV41" s="368"/>
      <c r="EW41" s="368"/>
      <c r="EX41" s="368"/>
      <c r="EY41" s="368"/>
      <c r="EZ41" s="368"/>
      <c r="FA41" s="368"/>
      <c r="FB41" s="368"/>
      <c r="FC41" s="368"/>
      <c r="FD41" s="368"/>
      <c r="FE41" s="368"/>
      <c r="FF41" s="368"/>
      <c r="FG41" s="368"/>
      <c r="FH41" s="368"/>
      <c r="FI41" s="368"/>
      <c r="FJ41" s="368"/>
      <c r="FK41" s="368"/>
      <c r="FL41" s="368"/>
      <c r="FM41" s="368"/>
      <c r="FN41" s="368"/>
      <c r="FO41" s="368"/>
      <c r="FP41" s="368"/>
      <c r="FQ41" s="368"/>
      <c r="FR41" s="368"/>
      <c r="FS41" s="368"/>
      <c r="FT41" s="368"/>
      <c r="FU41" s="368"/>
      <c r="FV41" s="368"/>
      <c r="FW41" s="368"/>
      <c r="FX41" s="368"/>
      <c r="FY41" s="368"/>
      <c r="FZ41" s="368"/>
      <c r="GA41" s="368"/>
      <c r="GB41" s="368"/>
      <c r="GC41" s="368"/>
      <c r="GD41" s="368"/>
      <c r="GE41" s="368"/>
      <c r="GF41" s="368"/>
      <c r="GG41" s="368"/>
      <c r="GH41" s="368"/>
      <c r="GI41" s="368"/>
      <c r="GJ41" s="368"/>
    </row>
    <row r="42" spans="1:441" outlineLevel="1" x14ac:dyDescent="0.35">
      <c r="A42" s="277"/>
      <c r="D42" s="281"/>
      <c r="E42" s="308" t="s">
        <v>139</v>
      </c>
      <c r="F42" s="308"/>
      <c r="G42" s="308" t="str">
        <f>SMU</f>
        <v>$ 000s</v>
      </c>
      <c r="H42" s="308">
        <f xml:space="preserve"> SUM(J42:GJ42)</f>
        <v>170336.21892480232</v>
      </c>
      <c r="I42" s="308"/>
      <c r="J42" s="308">
        <f t="shared" ref="J42:AO42" si="38" xml:space="preserve"> J37 + SUM(J39:J41)</f>
        <v>0</v>
      </c>
      <c r="K42" s="308">
        <f t="shared" si="38"/>
        <v>0</v>
      </c>
      <c r="L42" s="308">
        <f t="shared" si="38"/>
        <v>0</v>
      </c>
      <c r="M42" s="308">
        <f t="shared" si="38"/>
        <v>-878.25488148345198</v>
      </c>
      <c r="N42" s="308">
        <f t="shared" si="38"/>
        <v>2514.4646902828636</v>
      </c>
      <c r="O42" s="308">
        <f t="shared" si="38"/>
        <v>1680.4897638449829</v>
      </c>
      <c r="P42" s="308">
        <f t="shared" si="38"/>
        <v>-415.83004874872177</v>
      </c>
      <c r="Q42" s="308">
        <f t="shared" si="38"/>
        <v>534.87925554267167</v>
      </c>
      <c r="R42" s="308">
        <f t="shared" si="38"/>
        <v>2475.6183085208986</v>
      </c>
      <c r="S42" s="308">
        <f t="shared" si="38"/>
        <v>1645.8460319049823</v>
      </c>
      <c r="T42" s="308">
        <f t="shared" si="38"/>
        <v>-439.93609786346701</v>
      </c>
      <c r="U42" s="308">
        <f t="shared" si="38"/>
        <v>505.63006908008447</v>
      </c>
      <c r="V42" s="308">
        <f t="shared" si="38"/>
        <v>2436.5904572954696</v>
      </c>
      <c r="W42" s="308">
        <f t="shared" si="38"/>
        <v>1611.0012598168032</v>
      </c>
      <c r="X42" s="308">
        <f t="shared" si="38"/>
        <v>-448.84376215178645</v>
      </c>
      <c r="Y42" s="308">
        <f t="shared" si="38"/>
        <v>460.69623322056032</v>
      </c>
      <c r="Z42" s="308">
        <f t="shared" si="38"/>
        <v>2397.3726710636138</v>
      </c>
      <c r="AA42" s="308">
        <f t="shared" si="38"/>
        <v>1575.9471128545988</v>
      </c>
      <c r="AB42" s="308">
        <f t="shared" si="38"/>
        <v>-488.90849777478911</v>
      </c>
      <c r="AC42" s="308">
        <f t="shared" si="38"/>
        <v>446.41683051433529</v>
      </c>
      <c r="AD42" s="308">
        <f t="shared" si="38"/>
        <v>2357.9562921901088</v>
      </c>
      <c r="AE42" s="308">
        <f t="shared" si="38"/>
        <v>1540.6750643856813</v>
      </c>
      <c r="AF42" s="308">
        <f t="shared" si="38"/>
        <v>-513.79107978580987</v>
      </c>
      <c r="AG42" s="308">
        <f t="shared" si="38"/>
        <v>416.43587404368191</v>
      </c>
      <c r="AH42" s="308">
        <f t="shared" si="38"/>
        <v>2318.3324660478911</v>
      </c>
      <c r="AI42" s="308">
        <f t="shared" si="38"/>
        <v>1505.1763909909546</v>
      </c>
      <c r="AJ42" s="308">
        <f t="shared" si="38"/>
        <v>-538.94906178618749</v>
      </c>
      <c r="AK42" s="308">
        <f t="shared" si="38"/>
        <v>386.19375726530188</v>
      </c>
      <c r="AL42" s="308">
        <f t="shared" si="38"/>
        <v>2278.4921359965174</v>
      </c>
      <c r="AM42" s="308">
        <f t="shared" si="38"/>
        <v>1469.4421674637601</v>
      </c>
      <c r="AN42" s="308">
        <f t="shared" si="38"/>
        <v>-549.48401417064451</v>
      </c>
      <c r="AO42" s="308">
        <f t="shared" si="38"/>
        <v>340.77448219751022</v>
      </c>
      <c r="AP42" s="308">
        <f t="shared" ref="AP42:BU42" si="39" xml:space="preserve"> AP37 + SUM(AP39:AP41)</f>
        <v>2238.4260382355578</v>
      </c>
      <c r="AQ42" s="308">
        <f t="shared" si="39"/>
        <v>1405.8780801420016</v>
      </c>
      <c r="AR42" s="308">
        <f t="shared" si="39"/>
        <v>-670.94334828709702</v>
      </c>
      <c r="AS42" s="308">
        <f t="shared" si="39"/>
        <v>-281.88435842150784</v>
      </c>
      <c r="AT42" s="308">
        <f t="shared" si="39"/>
        <v>1488.6850087662324</v>
      </c>
      <c r="AU42" s="308">
        <f t="shared" si="39"/>
        <v>1274.6791616664782</v>
      </c>
      <c r="AV42" s="308">
        <f t="shared" si="39"/>
        <v>-754.82020587059424</v>
      </c>
      <c r="AW42" s="308">
        <f t="shared" si="39"/>
        <v>-366.44856126866034</v>
      </c>
      <c r="AX42" s="308">
        <f t="shared" si="39"/>
        <v>1396.7257797496368</v>
      </c>
      <c r="AY42" s="308">
        <f t="shared" si="39"/>
        <v>1183.9660197465196</v>
      </c>
      <c r="AZ42" s="308">
        <f t="shared" si="39"/>
        <v>-833.6077369000202</v>
      </c>
      <c r="BA42" s="308">
        <f t="shared" si="39"/>
        <v>1834.4391875102378</v>
      </c>
      <c r="BB42" s="308">
        <f t="shared" si="39"/>
        <v>3589.1280810813978</v>
      </c>
      <c r="BC42" s="308">
        <f t="shared" si="39"/>
        <v>3392.7344752881008</v>
      </c>
      <c r="BD42" s="308">
        <f t="shared" si="39"/>
        <v>1408.1438378547855</v>
      </c>
      <c r="BE42" s="308">
        <f t="shared" si="39"/>
        <v>1767.5207382834178</v>
      </c>
      <c r="BF42" s="308">
        <f t="shared" si="39"/>
        <v>3533.8689630145177</v>
      </c>
      <c r="BG42" s="308">
        <f t="shared" si="39"/>
        <v>3339.6228958296629</v>
      </c>
      <c r="BH42" s="308">
        <f t="shared" si="39"/>
        <v>1351.8115914107027</v>
      </c>
      <c r="BI42" s="308">
        <f t="shared" si="39"/>
        <v>1738.5209549849819</v>
      </c>
      <c r="BJ42" s="308">
        <f t="shared" si="39"/>
        <v>3482.5887468084061</v>
      </c>
      <c r="BK42" s="308">
        <f t="shared" si="39"/>
        <v>3290.276842867032</v>
      </c>
      <c r="BL42" s="308">
        <f t="shared" si="39"/>
        <v>1313.3498192866155</v>
      </c>
      <c r="BM42" s="308">
        <f t="shared" si="39"/>
        <v>1698.5010651160228</v>
      </c>
      <c r="BN42" s="308">
        <f t="shared" si="39"/>
        <v>3434.4997216980087</v>
      </c>
      <c r="BO42" s="308">
        <f t="shared" si="39"/>
        <v>3243.9476256645717</v>
      </c>
      <c r="BP42" s="308">
        <f t="shared" si="39"/>
        <v>1277.6961186631779</v>
      </c>
      <c r="BQ42" s="308">
        <f t="shared" si="39"/>
        <v>1661.1356374165398</v>
      </c>
      <c r="BR42" s="308">
        <f t="shared" si="39"/>
        <v>3388.9585181053608</v>
      </c>
      <c r="BS42" s="308">
        <f t="shared" si="39"/>
        <v>3200.0236685002988</v>
      </c>
      <c r="BT42" s="308">
        <f t="shared" si="39"/>
        <v>1258.0482565893556</v>
      </c>
      <c r="BU42" s="308">
        <f t="shared" si="39"/>
        <v>1612.0930430283136</v>
      </c>
      <c r="BV42" s="308">
        <f t="shared" ref="BV42:DB42" si="40" xml:space="preserve"> BV37 + SUM(BV39:BV41)</f>
        <v>3345.4392915473518</v>
      </c>
      <c r="BW42" s="308">
        <f t="shared" si="40"/>
        <v>3158.0050351502864</v>
      </c>
      <c r="BX42" s="308">
        <f t="shared" si="40"/>
        <v>1212.5945402209022</v>
      </c>
      <c r="BY42" s="308">
        <f t="shared" si="40"/>
        <v>1592.2578910871157</v>
      </c>
      <c r="BZ42" s="308">
        <f t="shared" si="40"/>
        <v>3303.5118797051987</v>
      </c>
      <c r="CA42" s="308">
        <f t="shared" si="40"/>
        <v>3117.4826778710108</v>
      </c>
      <c r="CB42" s="308">
        <f t="shared" si="40"/>
        <v>1182.2828730230044</v>
      </c>
      <c r="CC42" s="308">
        <f t="shared" si="40"/>
        <v>1559.9235304634544</v>
      </c>
      <c r="CD42" s="308">
        <f t="shared" si="40"/>
        <v>3262.8240101389092</v>
      </c>
      <c r="CE42" s="308">
        <f t="shared" si="40"/>
        <v>3078.1215344885677</v>
      </c>
      <c r="CF42" s="308">
        <f t="shared" si="40"/>
        <v>1153.0159269230949</v>
      </c>
      <c r="CG42" s="308">
        <f t="shared" si="40"/>
        <v>1528.5655641509625</v>
      </c>
      <c r="CH42" s="308">
        <f t="shared" si="40"/>
        <v>3223.0868072503745</v>
      </c>
      <c r="CI42" s="308">
        <f t="shared" si="40"/>
        <v>3039.6467597681117</v>
      </c>
      <c r="CJ42" s="308">
        <f t="shared" si="40"/>
        <v>1137.7204891219169</v>
      </c>
      <c r="CK42" s="308">
        <f t="shared" si="40"/>
        <v>1484.7469952299834</v>
      </c>
      <c r="CL42" s="308">
        <f t="shared" si="40"/>
        <v>3184.062986477446</v>
      </c>
      <c r="CM42" s="308">
        <f t="shared" si="40"/>
        <v>3001.8325096466237</v>
      </c>
      <c r="CN42" s="308">
        <f t="shared" si="40"/>
        <v>1096.6177184683522</v>
      </c>
      <c r="CO42" s="308">
        <f t="shared" si="40"/>
        <v>1467.8271924254402</v>
      </c>
      <c r="CP42" s="308">
        <f t="shared" si="40"/>
        <v>3145.5572372261281</v>
      </c>
      <c r="CQ42" s="308">
        <f t="shared" si="40"/>
        <v>2964.492804760534</v>
      </c>
      <c r="CR42" s="308">
        <f t="shared" si="40"/>
        <v>1069.0948884635964</v>
      </c>
      <c r="CS42" s="308">
        <f t="shared" si="40"/>
        <v>1438.0732209074138</v>
      </c>
      <c r="CT42" s="308">
        <f t="shared" si="40"/>
        <v>3107.4083885145069</v>
      </c>
      <c r="CU42" s="308">
        <f t="shared" si="40"/>
        <v>2927.4740875431035</v>
      </c>
      <c r="CV42" s="308">
        <f t="shared" si="40"/>
        <v>1041.8178933940515</v>
      </c>
      <c r="CW42" s="308">
        <f t="shared" si="40"/>
        <v>1408.5335472786705</v>
      </c>
      <c r="CX42" s="308">
        <f t="shared" si="40"/>
        <v>3069.4830266168024</v>
      </c>
      <c r="CY42" s="308">
        <f t="shared" si="40"/>
        <v>2890.6491587152909</v>
      </c>
      <c r="CZ42" s="308">
        <f t="shared" si="40"/>
        <v>1027.2414954193021</v>
      </c>
      <c r="DA42" s="308">
        <f t="shared" si="40"/>
        <v>1366.5165589107055</v>
      </c>
      <c r="DB42" s="308">
        <f t="shared" si="40"/>
        <v>3031.6702953400254</v>
      </c>
      <c r="DC42" s="308">
        <f t="shared" ref="DC42:EG42" si="41" xml:space="preserve"> DC37 + SUM(DC39:DC41)</f>
        <v>2853.9122372708212</v>
      </c>
      <c r="DD42" s="308">
        <f t="shared" si="41"/>
        <v>987.5376079284955</v>
      </c>
      <c r="DE42" s="308">
        <f t="shared" si="41"/>
        <v>1349.6531282610113</v>
      </c>
      <c r="DF42" s="308">
        <f t="shared" si="41"/>
        <v>2993.8776595310055</v>
      </c>
      <c r="DG42" s="308">
        <f t="shared" si="41"/>
        <v>2817.1749355231668</v>
      </c>
      <c r="DH42" s="308">
        <f t="shared" si="41"/>
        <v>1078.7600181887815</v>
      </c>
      <c r="DI42" s="308">
        <f t="shared" si="41"/>
        <v>1115.7249845322524</v>
      </c>
      <c r="DJ42" s="308">
        <f t="shared" si="41"/>
        <v>3.1702789419796319E-13</v>
      </c>
      <c r="DK42" s="308">
        <f t="shared" si="41"/>
        <v>3.1708813912700863E-13</v>
      </c>
      <c r="DL42" s="308">
        <f t="shared" si="41"/>
        <v>3.1023224437376483E-13</v>
      </c>
      <c r="DM42" s="308">
        <f t="shared" si="41"/>
        <v>3.1374879108625463E-13</v>
      </c>
      <c r="DN42" s="308">
        <f t="shared" si="41"/>
        <v>3.172367432853207E-13</v>
      </c>
      <c r="DO42" s="308">
        <f t="shared" si="41"/>
        <v>3.1727590248920032E-13</v>
      </c>
      <c r="DP42" s="308">
        <f t="shared" si="41"/>
        <v>3.1389975265483371E-13</v>
      </c>
      <c r="DQ42" s="308">
        <f t="shared" si="41"/>
        <v>3.1394444522447884E-13</v>
      </c>
      <c r="DR42" s="308">
        <f t="shared" si="41"/>
        <v>3.174676821799949E-13</v>
      </c>
      <c r="DS42" s="308">
        <f t="shared" si="41"/>
        <v>3.175108577124774E-13</v>
      </c>
      <c r="DT42" s="308">
        <f t="shared" si="41"/>
        <v>3.1067818781593812E-13</v>
      </c>
      <c r="DU42" s="308">
        <f t="shared" si="41"/>
        <v>3.1418578510056249E-13</v>
      </c>
      <c r="DV42" s="308">
        <f t="shared" si="41"/>
        <v>3.1767954351380465E-13</v>
      </c>
      <c r="DW42" s="308">
        <f t="shared" si="41"/>
        <v>3.1773878436069935E-13</v>
      </c>
      <c r="DX42" s="308">
        <f t="shared" si="41"/>
        <v>3.1089428375707942E-13</v>
      </c>
      <c r="DY42" s="308">
        <f t="shared" si="41"/>
        <v>3.1438441874342976E-13</v>
      </c>
      <c r="DZ42" s="308">
        <f t="shared" si="41"/>
        <v>3.1788136402610692E-13</v>
      </c>
      <c r="EA42" s="308">
        <f t="shared" si="41"/>
        <v>3.179476334480568E-13</v>
      </c>
      <c r="EB42" s="308">
        <f t="shared" si="41"/>
        <v>3.1107305403565987E-13</v>
      </c>
      <c r="EC42" s="308">
        <f t="shared" si="41"/>
        <v>3.1457411387236796E-13</v>
      </c>
      <c r="ED42" s="308">
        <f t="shared" si="41"/>
        <v>3.1810427026357504E-13</v>
      </c>
      <c r="EE42" s="308">
        <f t="shared" si="41"/>
        <v>3.1815748661756524E-13</v>
      </c>
      <c r="EF42" s="308">
        <f t="shared" si="41"/>
        <v>3.1475189098273408E-13</v>
      </c>
      <c r="EG42" s="308">
        <f t="shared" si="41"/>
        <v>3.1481942642130893E-13</v>
      </c>
      <c r="EH42" s="308">
        <f t="shared" ref="EH42:FM42" si="42" xml:space="preserve"> EH37 + SUM(EH39:EH41)</f>
        <v>3.183221560902894E-13</v>
      </c>
      <c r="EI42" s="308">
        <f t="shared" si="42"/>
        <v>3.183844091836363E-13</v>
      </c>
      <c r="EJ42" s="308">
        <f t="shared" si="42"/>
        <v>3.1150622817222033E-13</v>
      </c>
      <c r="EK42" s="308">
        <f t="shared" si="42"/>
        <v>3.1503792342846281E-13</v>
      </c>
      <c r="EL42" s="308">
        <f t="shared" si="42"/>
        <v>3.1856514397077266E-13</v>
      </c>
      <c r="EM42" s="308">
        <f t="shared" si="42"/>
        <v>3.186032990925015E-13</v>
      </c>
      <c r="EN42" s="308">
        <f t="shared" si="42"/>
        <v>3.1171446607913821E-13</v>
      </c>
      <c r="EO42" s="308">
        <f t="shared" si="42"/>
        <v>3.1522265271632932E-13</v>
      </c>
      <c r="EP42" s="308">
        <f t="shared" si="42"/>
        <v>3.1873282568994912E-13</v>
      </c>
      <c r="EQ42" s="308">
        <f t="shared" si="42"/>
        <v>3.1879206653684382E-13</v>
      </c>
      <c r="ER42" s="308">
        <f t="shared" si="42"/>
        <v>3.1191582820611077E-13</v>
      </c>
      <c r="ES42" s="308">
        <f t="shared" si="42"/>
        <v>3.1545108140562663E-13</v>
      </c>
      <c r="ET42" s="308">
        <f t="shared" si="42"/>
        <v>3.1898585439194001E-13</v>
      </c>
      <c r="EU42" s="308">
        <f t="shared" si="42"/>
        <v>3.1905011564958843E-13</v>
      </c>
      <c r="EV42" s="308">
        <f t="shared" si="42"/>
        <v>3.1561694049742074E-13</v>
      </c>
      <c r="EW42" s="308">
        <f t="shared" si="42"/>
        <v>3.1565666722599412E-13</v>
      </c>
      <c r="EX42" s="308">
        <f t="shared" si="42"/>
        <v>3.1918867898639291E-13</v>
      </c>
      <c r="EY42" s="308">
        <f t="shared" si="42"/>
        <v>3.1924992799758918E-13</v>
      </c>
      <c r="EZ42" s="308">
        <f t="shared" si="42"/>
        <v>3.1236078939400616E-13</v>
      </c>
      <c r="FA42" s="308">
        <f t="shared" si="42"/>
        <v>3.1587814373779116E-13</v>
      </c>
      <c r="FB42" s="308">
        <f t="shared" si="42"/>
        <v>3.1941560155246402E-13</v>
      </c>
      <c r="FC42" s="308">
        <f t="shared" si="42"/>
        <v>3.1946078524924815E-13</v>
      </c>
      <c r="FD42" s="308">
        <f t="shared" si="42"/>
        <v>3.1257884984370321E-13</v>
      </c>
      <c r="FE42" s="308">
        <f t="shared" si="42"/>
        <v>3.1610855876351711E-13</v>
      </c>
      <c r="FF42" s="308">
        <f t="shared" si="42"/>
        <v>3.1965055677574131E-13</v>
      </c>
      <c r="FG42" s="308">
        <f t="shared" si="42"/>
        <v>3.1970678537618366E-13</v>
      </c>
      <c r="FH42" s="308">
        <f t="shared" si="42"/>
        <v>3.1280083931051198E-13</v>
      </c>
      <c r="FI42" s="308">
        <f t="shared" si="42"/>
        <v>3.1631911042495635E-13</v>
      </c>
      <c r="FJ42" s="308">
        <f t="shared" si="42"/>
        <v>3.1987045076675714E-13</v>
      </c>
      <c r="FK42" s="308">
        <f t="shared" si="42"/>
        <v>3.1991362629923969E-13</v>
      </c>
      <c r="FL42" s="308">
        <f t="shared" si="42"/>
        <v>3.165008602081798E-13</v>
      </c>
      <c r="FM42" s="308">
        <f t="shared" si="42"/>
        <v>3.1654853228246798E-13</v>
      </c>
      <c r="FN42" s="308">
        <f t="shared" ref="FN42:GJ42" si="43" xml:space="preserve"> FN37 + SUM(FN39:FN41)</f>
        <v>3.2009837741497908E-13</v>
      </c>
      <c r="FO42" s="308">
        <f t="shared" si="43"/>
        <v>3.201626386726275E-13</v>
      </c>
      <c r="FP42" s="308">
        <f t="shared" si="43"/>
        <v>3.1327526812674485E-13</v>
      </c>
      <c r="FQ42" s="308">
        <f t="shared" si="43"/>
        <v>3.1681569453212431E-13</v>
      </c>
      <c r="FR42" s="308">
        <f t="shared" si="43"/>
        <v>3.2035241019912066E-13</v>
      </c>
      <c r="FS42" s="308">
        <f t="shared" si="43"/>
        <v>3.2041165104601536E-13</v>
      </c>
      <c r="FT42" s="308">
        <f t="shared" si="43"/>
        <v>3.1351690267911188E-13</v>
      </c>
      <c r="FU42" s="308">
        <f t="shared" si="43"/>
        <v>3.17051075398922E-13</v>
      </c>
      <c r="FV42" s="308">
        <f t="shared" si="43"/>
        <v>3.2058636134024706E-13</v>
      </c>
      <c r="FW42" s="308">
        <f t="shared" si="43"/>
        <v>3.2062552054412663E-13</v>
      </c>
      <c r="FX42" s="308">
        <f t="shared" si="43"/>
        <v>3.1371433578897268E-13</v>
      </c>
      <c r="FY42" s="308">
        <f t="shared" si="43"/>
        <v>3.1726460656500419E-13</v>
      </c>
      <c r="FZ42" s="308">
        <f t="shared" si="43"/>
        <v>3.2079219818115226E-13</v>
      </c>
      <c r="GA42" s="308">
        <f t="shared" si="43"/>
        <v>3.208614798495546E-13</v>
      </c>
      <c r="GB42" s="308">
        <f t="shared" si="43"/>
        <v>3.1741159546072595E-13</v>
      </c>
      <c r="GC42" s="308">
        <f t="shared" si="43"/>
        <v>3.1748608307680122E-13</v>
      </c>
      <c r="GD42" s="308">
        <f t="shared" si="43"/>
        <v>3.2104221463669096E-13</v>
      </c>
      <c r="GE42" s="308">
        <f t="shared" si="43"/>
        <v>3.2109342282637953E-13</v>
      </c>
      <c r="GF42" s="308">
        <f t="shared" si="43"/>
        <v>3.1416519050253558E-13</v>
      </c>
      <c r="GG42" s="308">
        <f t="shared" si="43"/>
        <v>3.1769564157002609E-13</v>
      </c>
      <c r="GH42" s="308">
        <f t="shared" si="43"/>
        <v>3.2126110454555605E-13</v>
      </c>
      <c r="GI42" s="308">
        <f t="shared" si="43"/>
        <v>3.2133540662471206E-13</v>
      </c>
      <c r="GJ42" s="308">
        <f t="shared" si="43"/>
        <v>3.1441173632629217E-13</v>
      </c>
      <c r="GK42" s="316"/>
      <c r="GL42" s="316"/>
      <c r="GM42" s="316"/>
      <c r="GN42" s="316"/>
      <c r="GO42" s="316"/>
      <c r="GP42" s="316"/>
      <c r="GQ42" s="316"/>
      <c r="GR42" s="316"/>
      <c r="GS42" s="316"/>
      <c r="GT42" s="316"/>
      <c r="GU42" s="316"/>
      <c r="GV42" s="316"/>
      <c r="GW42" s="316"/>
      <c r="GX42" s="316"/>
      <c r="GY42" s="316"/>
      <c r="GZ42" s="316"/>
      <c r="HA42" s="316"/>
      <c r="HB42" s="316"/>
      <c r="HC42" s="316"/>
      <c r="HD42" s="316"/>
      <c r="HE42" s="316"/>
      <c r="HF42" s="316"/>
      <c r="HG42" s="316"/>
      <c r="HH42" s="316"/>
      <c r="HI42" s="316"/>
      <c r="HJ42" s="316"/>
      <c r="HK42" s="316"/>
      <c r="HL42" s="316"/>
      <c r="HM42" s="316"/>
      <c r="HN42" s="316"/>
      <c r="HO42" s="316"/>
      <c r="HP42" s="316"/>
      <c r="HQ42" s="316"/>
      <c r="HR42" s="316"/>
      <c r="HS42" s="316"/>
      <c r="HT42" s="316"/>
      <c r="HU42" s="316"/>
      <c r="HV42" s="316"/>
      <c r="HW42" s="316"/>
      <c r="HX42" s="316"/>
      <c r="HY42" s="316"/>
      <c r="HZ42" s="316"/>
      <c r="IA42" s="316"/>
      <c r="IB42" s="316"/>
      <c r="IC42" s="316"/>
      <c r="ID42" s="316"/>
      <c r="IE42" s="316"/>
      <c r="IF42" s="316"/>
      <c r="IG42" s="316"/>
      <c r="IH42" s="316"/>
      <c r="II42" s="316"/>
      <c r="IJ42" s="316"/>
      <c r="IK42" s="316"/>
      <c r="IL42" s="316"/>
      <c r="IM42" s="316"/>
      <c r="IN42" s="316"/>
      <c r="IO42" s="316"/>
      <c r="IP42" s="316"/>
      <c r="IQ42" s="316"/>
      <c r="IR42" s="316"/>
      <c r="IS42" s="316"/>
      <c r="IT42" s="316"/>
      <c r="IU42" s="316"/>
      <c r="IV42" s="316"/>
      <c r="IW42" s="316"/>
      <c r="IX42" s="316"/>
      <c r="IY42" s="316"/>
      <c r="IZ42" s="316"/>
      <c r="JA42" s="316"/>
      <c r="JB42" s="316"/>
      <c r="JC42" s="316"/>
      <c r="JD42" s="316"/>
      <c r="JE42" s="316"/>
      <c r="JF42" s="316"/>
      <c r="JG42" s="316"/>
      <c r="JH42" s="316"/>
      <c r="JI42" s="316"/>
      <c r="JJ42" s="316"/>
      <c r="JK42" s="316"/>
      <c r="JL42" s="316"/>
      <c r="JM42" s="316"/>
      <c r="JN42" s="316"/>
      <c r="JO42" s="316"/>
      <c r="JP42" s="316"/>
      <c r="JQ42" s="316"/>
      <c r="JR42" s="316"/>
      <c r="JS42" s="316"/>
      <c r="JT42" s="316"/>
      <c r="JU42" s="316"/>
      <c r="JV42" s="316"/>
      <c r="JW42" s="316"/>
      <c r="JX42" s="316"/>
      <c r="JY42" s="316"/>
      <c r="JZ42" s="316"/>
      <c r="KA42" s="316"/>
      <c r="KB42" s="316"/>
      <c r="KC42" s="316"/>
      <c r="KD42" s="316"/>
      <c r="KE42" s="316"/>
      <c r="KF42" s="316"/>
      <c r="KG42" s="316"/>
      <c r="KH42" s="316"/>
      <c r="KI42" s="316"/>
      <c r="KJ42" s="316"/>
      <c r="KK42" s="316"/>
      <c r="KL42" s="316"/>
      <c r="KM42" s="316"/>
      <c r="KN42" s="316"/>
      <c r="KO42" s="316"/>
      <c r="KP42" s="316"/>
      <c r="KQ42" s="316"/>
      <c r="KR42" s="316"/>
      <c r="KS42" s="316"/>
      <c r="KT42" s="316"/>
      <c r="KU42" s="316"/>
      <c r="KV42" s="316"/>
      <c r="KW42" s="316"/>
      <c r="KX42" s="316"/>
      <c r="KY42" s="316"/>
      <c r="KZ42" s="316"/>
      <c r="LA42" s="316"/>
      <c r="LB42" s="316"/>
      <c r="LC42" s="316"/>
      <c r="LD42" s="316"/>
      <c r="LE42" s="316"/>
      <c r="LF42" s="316"/>
      <c r="LG42" s="316"/>
      <c r="LH42" s="316"/>
      <c r="LI42" s="316"/>
      <c r="LJ42" s="316"/>
      <c r="LK42" s="316"/>
      <c r="LL42" s="316"/>
      <c r="LM42" s="316"/>
      <c r="LN42" s="316"/>
      <c r="LO42" s="316"/>
      <c r="LP42" s="316"/>
      <c r="LQ42" s="316"/>
      <c r="LR42" s="316"/>
      <c r="LS42" s="316"/>
      <c r="LT42" s="316"/>
      <c r="LU42" s="316"/>
      <c r="LV42" s="316"/>
      <c r="LW42" s="316"/>
      <c r="LX42" s="316"/>
      <c r="LY42" s="316"/>
      <c r="LZ42" s="316"/>
      <c r="MA42" s="316"/>
      <c r="MB42" s="316"/>
      <c r="MC42" s="316"/>
      <c r="MD42" s="316"/>
      <c r="ME42" s="316"/>
      <c r="MF42" s="316"/>
      <c r="MG42" s="316"/>
      <c r="MH42" s="316"/>
      <c r="MI42" s="316"/>
      <c r="MJ42" s="316"/>
      <c r="MK42" s="316"/>
      <c r="ML42" s="316"/>
      <c r="MM42" s="316"/>
      <c r="MN42" s="316"/>
      <c r="MO42" s="316"/>
      <c r="MP42" s="316"/>
      <c r="MQ42" s="316"/>
      <c r="MR42" s="316"/>
      <c r="MS42" s="316"/>
      <c r="MT42" s="316"/>
      <c r="MU42" s="316"/>
      <c r="MV42" s="316"/>
      <c r="MW42" s="316"/>
      <c r="MX42" s="316"/>
      <c r="MY42" s="316"/>
      <c r="MZ42" s="316"/>
      <c r="NA42" s="316"/>
      <c r="NB42" s="316"/>
      <c r="NC42" s="316"/>
      <c r="ND42" s="316"/>
      <c r="NE42" s="316"/>
      <c r="NF42" s="316"/>
      <c r="NG42" s="316"/>
      <c r="NH42" s="316"/>
      <c r="NI42" s="316"/>
      <c r="NJ42" s="316"/>
      <c r="NK42" s="316"/>
      <c r="NL42" s="316"/>
      <c r="NM42" s="316"/>
      <c r="NN42" s="316"/>
      <c r="NO42" s="316"/>
      <c r="NP42" s="316"/>
      <c r="NQ42" s="316"/>
      <c r="NR42" s="316"/>
      <c r="NS42" s="316"/>
      <c r="NT42" s="316"/>
      <c r="NU42" s="316"/>
      <c r="NV42" s="316"/>
      <c r="NW42" s="316"/>
      <c r="NX42" s="316"/>
      <c r="NY42" s="316"/>
      <c r="NZ42" s="316"/>
      <c r="OA42" s="316"/>
      <c r="OB42" s="316"/>
      <c r="OC42" s="316"/>
      <c r="OD42" s="316"/>
      <c r="OE42" s="316"/>
      <c r="OF42" s="316"/>
      <c r="OG42" s="316"/>
      <c r="OH42" s="316"/>
      <c r="OI42" s="316"/>
      <c r="OJ42" s="316"/>
      <c r="OK42" s="316"/>
      <c r="OL42" s="316"/>
      <c r="OM42" s="316"/>
      <c r="ON42" s="316"/>
      <c r="OO42" s="316"/>
      <c r="OP42" s="316"/>
      <c r="OQ42" s="316"/>
      <c r="OR42" s="316"/>
      <c r="OS42" s="316"/>
      <c r="OT42" s="316"/>
      <c r="OU42" s="316"/>
      <c r="OV42" s="316"/>
      <c r="OW42" s="316"/>
      <c r="OX42" s="316"/>
      <c r="OY42" s="316"/>
      <c r="OZ42" s="316"/>
      <c r="PA42" s="316"/>
      <c r="PB42" s="316"/>
      <c r="PC42" s="316"/>
      <c r="PD42" s="316"/>
      <c r="PE42" s="316"/>
      <c r="PF42" s="316"/>
      <c r="PG42" s="316"/>
      <c r="PH42" s="316"/>
      <c r="PI42" s="316"/>
      <c r="PJ42" s="316"/>
      <c r="PK42" s="316"/>
      <c r="PL42" s="316"/>
      <c r="PM42" s="316"/>
      <c r="PN42" s="316"/>
      <c r="PO42" s="316"/>
      <c r="PP42" s="316"/>
      <c r="PQ42" s="316"/>
      <c r="PR42" s="316"/>
      <c r="PS42" s="316"/>
      <c r="PT42" s="316"/>
      <c r="PU42" s="316"/>
      <c r="PV42" s="316"/>
      <c r="PW42" s="316"/>
      <c r="PX42" s="316"/>
      <c r="PY42" s="316"/>
    </row>
    <row r="43" spans="1:441" outlineLevel="1" x14ac:dyDescent="0.35">
      <c r="A43" s="277"/>
      <c r="D43" s="281"/>
      <c r="E43" s="312"/>
      <c r="F43" s="312"/>
      <c r="G43" s="312"/>
      <c r="H43" s="312"/>
      <c r="I43" s="312"/>
      <c r="J43" s="312"/>
      <c r="K43" s="312"/>
      <c r="L43" s="312"/>
      <c r="M43" s="312"/>
      <c r="N43" s="312"/>
      <c r="O43" s="312"/>
      <c r="P43" s="312"/>
      <c r="Q43" s="312"/>
      <c r="R43" s="312"/>
      <c r="S43" s="312"/>
      <c r="T43" s="312"/>
      <c r="U43" s="312"/>
      <c r="V43" s="312"/>
      <c r="W43" s="312"/>
      <c r="X43" s="312"/>
      <c r="Y43" s="312"/>
      <c r="Z43" s="312"/>
      <c r="AA43" s="312"/>
      <c r="AB43" s="312"/>
      <c r="AC43" s="312"/>
      <c r="AD43" s="312"/>
      <c r="AE43" s="312"/>
      <c r="AF43" s="312"/>
      <c r="AG43" s="312"/>
      <c r="AH43" s="312"/>
      <c r="AI43" s="312"/>
      <c r="AJ43" s="312"/>
      <c r="AK43" s="312"/>
      <c r="AL43" s="312"/>
      <c r="AM43" s="312"/>
      <c r="AN43" s="312"/>
      <c r="AO43" s="312"/>
      <c r="AP43" s="312"/>
      <c r="AQ43" s="312"/>
      <c r="AR43" s="312"/>
      <c r="AS43" s="312"/>
      <c r="AT43" s="312"/>
      <c r="AU43" s="312"/>
      <c r="AV43" s="312"/>
      <c r="AW43" s="312"/>
      <c r="AX43" s="312"/>
      <c r="AY43" s="312"/>
      <c r="AZ43" s="312"/>
      <c r="BA43" s="312"/>
      <c r="BB43" s="312"/>
      <c r="BC43" s="312"/>
      <c r="BD43" s="312"/>
      <c r="BE43" s="312"/>
      <c r="BF43" s="312"/>
      <c r="BG43" s="312"/>
      <c r="BH43" s="312"/>
      <c r="BI43" s="312"/>
      <c r="BJ43" s="312"/>
      <c r="BK43" s="312"/>
      <c r="BL43" s="312"/>
      <c r="BM43" s="312"/>
      <c r="BN43" s="312"/>
      <c r="BO43" s="312"/>
      <c r="BP43" s="312"/>
      <c r="BQ43" s="312"/>
      <c r="BR43" s="312"/>
      <c r="BS43" s="312"/>
      <c r="BT43" s="312"/>
      <c r="BU43" s="312"/>
      <c r="BV43" s="312"/>
      <c r="BW43" s="312"/>
      <c r="BX43" s="312"/>
      <c r="BY43" s="312"/>
      <c r="BZ43" s="312"/>
      <c r="CA43" s="312"/>
      <c r="CB43" s="312"/>
      <c r="CC43" s="312"/>
      <c r="CD43" s="312"/>
      <c r="CE43" s="312"/>
      <c r="CF43" s="312"/>
      <c r="CG43" s="312"/>
      <c r="CH43" s="312"/>
      <c r="CI43" s="312"/>
      <c r="CJ43" s="312"/>
      <c r="CK43" s="312"/>
      <c r="CL43" s="312"/>
      <c r="CM43" s="312"/>
      <c r="CN43" s="312"/>
      <c r="CO43" s="312"/>
      <c r="CP43" s="312"/>
      <c r="CQ43" s="312"/>
      <c r="CR43" s="312"/>
      <c r="CS43" s="312"/>
      <c r="CT43" s="312"/>
      <c r="CU43" s="312"/>
      <c r="CV43" s="312"/>
      <c r="CW43" s="312"/>
      <c r="CX43" s="312"/>
      <c r="CY43" s="312"/>
      <c r="CZ43" s="312"/>
      <c r="DA43" s="312"/>
      <c r="DB43" s="312"/>
      <c r="DC43" s="312"/>
      <c r="DD43" s="312"/>
      <c r="DE43" s="312"/>
      <c r="DF43" s="312"/>
      <c r="DG43" s="312"/>
      <c r="DH43" s="312"/>
      <c r="DI43" s="312"/>
      <c r="DJ43" s="312"/>
      <c r="DK43" s="312"/>
      <c r="DL43" s="312"/>
      <c r="DM43" s="312"/>
      <c r="DN43" s="312"/>
      <c r="DO43" s="312"/>
      <c r="DP43" s="312"/>
      <c r="DQ43" s="312"/>
      <c r="DR43" s="312"/>
      <c r="DS43" s="312"/>
      <c r="DT43" s="312"/>
      <c r="DU43" s="312"/>
      <c r="DV43" s="312"/>
      <c r="DW43" s="312"/>
      <c r="DX43" s="312"/>
      <c r="DY43" s="312"/>
      <c r="DZ43" s="312"/>
      <c r="EA43" s="312"/>
      <c r="EB43" s="312"/>
      <c r="EC43" s="312"/>
      <c r="ED43" s="312"/>
      <c r="EE43" s="312"/>
      <c r="EF43" s="312"/>
      <c r="EG43" s="312"/>
      <c r="EH43" s="312"/>
      <c r="EI43" s="312"/>
      <c r="EJ43" s="312"/>
      <c r="EK43" s="312"/>
      <c r="EL43" s="312"/>
      <c r="EM43" s="312"/>
      <c r="EN43" s="312"/>
      <c r="EO43" s="312"/>
      <c r="EP43" s="312"/>
      <c r="EQ43" s="312"/>
      <c r="ER43" s="312"/>
      <c r="ES43" s="312"/>
      <c r="ET43" s="312"/>
      <c r="EU43" s="312"/>
      <c r="EV43" s="312"/>
      <c r="EW43" s="312"/>
      <c r="EX43" s="312"/>
      <c r="EY43" s="312"/>
      <c r="EZ43" s="312"/>
      <c r="FA43" s="312"/>
      <c r="FB43" s="312"/>
      <c r="FC43" s="312"/>
      <c r="FD43" s="312"/>
      <c r="FE43" s="312"/>
      <c r="FF43" s="312"/>
      <c r="FG43" s="312"/>
      <c r="FH43" s="312"/>
      <c r="FI43" s="312"/>
      <c r="FJ43" s="312"/>
      <c r="FK43" s="312"/>
      <c r="FL43" s="312"/>
      <c r="FM43" s="312"/>
      <c r="FN43" s="312"/>
      <c r="FO43" s="312"/>
      <c r="FP43" s="312"/>
      <c r="FQ43" s="312"/>
      <c r="FR43" s="312"/>
      <c r="FS43" s="312"/>
      <c r="FT43" s="312"/>
      <c r="FU43" s="312"/>
      <c r="FV43" s="312"/>
      <c r="FW43" s="312"/>
      <c r="FX43" s="312"/>
      <c r="FY43" s="312"/>
      <c r="FZ43" s="312"/>
      <c r="GA43" s="312"/>
      <c r="GB43" s="312"/>
      <c r="GC43" s="312"/>
      <c r="GD43" s="312"/>
      <c r="GE43" s="312"/>
      <c r="GF43" s="312"/>
      <c r="GG43" s="312"/>
      <c r="GH43" s="312"/>
      <c r="GI43" s="312"/>
      <c r="GJ43" s="312"/>
      <c r="GK43" s="316"/>
      <c r="GL43" s="316"/>
      <c r="GM43" s="316"/>
      <c r="GN43" s="316"/>
      <c r="GO43" s="316"/>
      <c r="GP43" s="316"/>
      <c r="GQ43" s="316"/>
      <c r="GR43" s="316"/>
      <c r="GS43" s="316"/>
      <c r="GT43" s="316"/>
      <c r="GU43" s="316"/>
      <c r="GV43" s="316"/>
      <c r="GW43" s="316"/>
      <c r="GX43" s="316"/>
      <c r="GY43" s="316"/>
      <c r="GZ43" s="316"/>
      <c r="HA43" s="316"/>
      <c r="HB43" s="316"/>
      <c r="HC43" s="316"/>
      <c r="HD43" s="316"/>
      <c r="HE43" s="316"/>
      <c r="HF43" s="316"/>
      <c r="HG43" s="316"/>
      <c r="HH43" s="316"/>
      <c r="HI43" s="316"/>
      <c r="HJ43" s="316"/>
      <c r="HK43" s="316"/>
      <c r="HL43" s="316"/>
      <c r="HM43" s="316"/>
      <c r="HN43" s="316"/>
      <c r="HO43" s="316"/>
      <c r="HP43" s="316"/>
      <c r="HQ43" s="316"/>
      <c r="HR43" s="316"/>
      <c r="HS43" s="316"/>
      <c r="HT43" s="316"/>
      <c r="HU43" s="316"/>
      <c r="HV43" s="316"/>
      <c r="HW43" s="316"/>
      <c r="HX43" s="316"/>
      <c r="HY43" s="316"/>
      <c r="HZ43" s="316"/>
      <c r="IA43" s="316"/>
      <c r="IB43" s="316"/>
      <c r="IC43" s="316"/>
      <c r="ID43" s="316"/>
      <c r="IE43" s="316"/>
      <c r="IF43" s="316"/>
      <c r="IG43" s="316"/>
      <c r="IH43" s="316"/>
      <c r="II43" s="316"/>
      <c r="IJ43" s="316"/>
      <c r="IK43" s="316"/>
      <c r="IL43" s="316"/>
      <c r="IM43" s="316"/>
      <c r="IN43" s="316"/>
      <c r="IO43" s="316"/>
      <c r="IP43" s="316"/>
      <c r="IQ43" s="316"/>
      <c r="IR43" s="316"/>
      <c r="IS43" s="316"/>
      <c r="IT43" s="316"/>
      <c r="IU43" s="316"/>
      <c r="IV43" s="316"/>
      <c r="IW43" s="316"/>
      <c r="IX43" s="316"/>
      <c r="IY43" s="316"/>
      <c r="IZ43" s="316"/>
      <c r="JA43" s="316"/>
      <c r="JB43" s="316"/>
      <c r="JC43" s="316"/>
      <c r="JD43" s="316"/>
      <c r="JE43" s="316"/>
      <c r="JF43" s="316"/>
      <c r="JG43" s="316"/>
      <c r="JH43" s="316"/>
      <c r="JI43" s="316"/>
      <c r="JJ43" s="316"/>
      <c r="JK43" s="316"/>
      <c r="JL43" s="316"/>
      <c r="JM43" s="316"/>
      <c r="JN43" s="316"/>
      <c r="JO43" s="316"/>
      <c r="JP43" s="316"/>
      <c r="JQ43" s="316"/>
      <c r="JR43" s="316"/>
      <c r="JS43" s="316"/>
      <c r="JT43" s="316"/>
      <c r="JU43" s="316"/>
      <c r="JV43" s="316"/>
      <c r="JW43" s="316"/>
      <c r="JX43" s="316"/>
      <c r="JY43" s="316"/>
      <c r="JZ43" s="316"/>
      <c r="KA43" s="316"/>
      <c r="KB43" s="316"/>
      <c r="KC43" s="316"/>
      <c r="KD43" s="316"/>
      <c r="KE43" s="316"/>
      <c r="KF43" s="316"/>
      <c r="KG43" s="316"/>
      <c r="KH43" s="316"/>
      <c r="KI43" s="316"/>
      <c r="KJ43" s="316"/>
      <c r="KK43" s="316"/>
      <c r="KL43" s="316"/>
      <c r="KM43" s="316"/>
      <c r="KN43" s="316"/>
      <c r="KO43" s="316"/>
      <c r="KP43" s="316"/>
      <c r="KQ43" s="316"/>
      <c r="KR43" s="316"/>
      <c r="KS43" s="316"/>
      <c r="KT43" s="316"/>
      <c r="KU43" s="316"/>
      <c r="KV43" s="316"/>
      <c r="KW43" s="316"/>
      <c r="KX43" s="316"/>
      <c r="KY43" s="316"/>
      <c r="KZ43" s="316"/>
      <c r="LA43" s="316"/>
      <c r="LB43" s="316"/>
      <c r="LC43" s="316"/>
      <c r="LD43" s="316"/>
      <c r="LE43" s="316"/>
      <c r="LF43" s="316"/>
      <c r="LG43" s="316"/>
      <c r="LH43" s="316"/>
      <c r="LI43" s="316"/>
      <c r="LJ43" s="316"/>
      <c r="LK43" s="316"/>
      <c r="LL43" s="316"/>
      <c r="LM43" s="316"/>
      <c r="LN43" s="316"/>
      <c r="LO43" s="316"/>
      <c r="LP43" s="316"/>
      <c r="LQ43" s="316"/>
      <c r="LR43" s="316"/>
      <c r="LS43" s="316"/>
      <c r="LT43" s="316"/>
      <c r="LU43" s="316"/>
      <c r="LV43" s="316"/>
      <c r="LW43" s="316"/>
      <c r="LX43" s="316"/>
      <c r="LY43" s="316"/>
      <c r="LZ43" s="316"/>
      <c r="MA43" s="316"/>
      <c r="MB43" s="316"/>
      <c r="MC43" s="316"/>
      <c r="MD43" s="316"/>
      <c r="ME43" s="316"/>
      <c r="MF43" s="316"/>
      <c r="MG43" s="316"/>
      <c r="MH43" s="316"/>
      <c r="MI43" s="316"/>
      <c r="MJ43" s="316"/>
      <c r="MK43" s="316"/>
      <c r="ML43" s="316"/>
      <c r="MM43" s="316"/>
      <c r="MN43" s="316"/>
      <c r="MO43" s="316"/>
      <c r="MP43" s="316"/>
      <c r="MQ43" s="316"/>
      <c r="MR43" s="316"/>
      <c r="MS43" s="316"/>
      <c r="MT43" s="316"/>
      <c r="MU43" s="316"/>
      <c r="MV43" s="316"/>
      <c r="MW43" s="316"/>
      <c r="MX43" s="316"/>
      <c r="MY43" s="316"/>
      <c r="MZ43" s="316"/>
      <c r="NA43" s="316"/>
      <c r="NB43" s="316"/>
      <c r="NC43" s="316"/>
      <c r="ND43" s="316"/>
      <c r="NE43" s="316"/>
      <c r="NF43" s="316"/>
      <c r="NG43" s="316"/>
      <c r="NH43" s="316"/>
      <c r="NI43" s="316"/>
      <c r="NJ43" s="316"/>
      <c r="NK43" s="316"/>
      <c r="NL43" s="316"/>
      <c r="NM43" s="316"/>
      <c r="NN43" s="316"/>
      <c r="NO43" s="316"/>
      <c r="NP43" s="316"/>
      <c r="NQ43" s="316"/>
      <c r="NR43" s="316"/>
      <c r="NS43" s="316"/>
      <c r="NT43" s="316"/>
      <c r="NU43" s="316"/>
      <c r="NV43" s="316"/>
      <c r="NW43" s="316"/>
      <c r="NX43" s="316"/>
      <c r="NY43" s="316"/>
      <c r="NZ43" s="316"/>
      <c r="OA43" s="316"/>
      <c r="OB43" s="316"/>
      <c r="OC43" s="316"/>
      <c r="OD43" s="316"/>
      <c r="OE43" s="316"/>
      <c r="OF43" s="316"/>
      <c r="OG43" s="316"/>
      <c r="OH43" s="316"/>
      <c r="OI43" s="316"/>
      <c r="OJ43" s="316"/>
      <c r="OK43" s="316"/>
      <c r="OL43" s="316"/>
      <c r="OM43" s="316"/>
      <c r="ON43" s="316"/>
      <c r="OO43" s="316"/>
      <c r="OP43" s="316"/>
      <c r="OQ43" s="316"/>
      <c r="OR43" s="316"/>
      <c r="OS43" s="316"/>
      <c r="OT43" s="316"/>
      <c r="OU43" s="316"/>
      <c r="OV43" s="316"/>
      <c r="OW43" s="316"/>
      <c r="OX43" s="316"/>
      <c r="OY43" s="316"/>
      <c r="OZ43" s="316"/>
      <c r="PA43" s="316"/>
      <c r="PB43" s="316"/>
      <c r="PC43" s="316"/>
      <c r="PD43" s="316"/>
      <c r="PE43" s="316"/>
      <c r="PF43" s="316"/>
      <c r="PG43" s="316"/>
      <c r="PH43" s="316"/>
      <c r="PI43" s="316"/>
      <c r="PJ43" s="316"/>
      <c r="PK43" s="316"/>
      <c r="PL43" s="316"/>
      <c r="PM43" s="316"/>
      <c r="PN43" s="316"/>
      <c r="PO43" s="316"/>
      <c r="PP43" s="316"/>
      <c r="PQ43" s="316"/>
      <c r="PR43" s="316"/>
      <c r="PS43" s="316"/>
      <c r="PT43" s="316"/>
      <c r="PU43" s="316"/>
      <c r="PV43" s="316"/>
      <c r="PW43" s="316"/>
      <c r="PX43" s="316"/>
      <c r="PY43" s="316"/>
    </row>
    <row r="44" spans="1:441" s="316" customFormat="1" outlineLevel="1" x14ac:dyDescent="0.35">
      <c r="A44" s="277"/>
      <c r="B44" s="277"/>
      <c r="C44" s="278"/>
      <c r="D44" s="281"/>
      <c r="E44" s="403" t="str">
        <f xml:space="preserve"> Debt!E$148</f>
        <v>RCF drawdown</v>
      </c>
      <c r="F44" s="403">
        <f xml:space="preserve"> Debt!F$148</f>
        <v>0</v>
      </c>
      <c r="G44" s="403" t="str">
        <f xml:space="preserve"> Debt!G$148</f>
        <v>$ 000s</v>
      </c>
      <c r="H44" s="403">
        <f xml:space="preserve"> Debt!H$148</f>
        <v>7181.7016545127381</v>
      </c>
      <c r="I44" s="403">
        <f xml:space="preserve"> Debt!I$148</f>
        <v>0</v>
      </c>
      <c r="J44" s="403">
        <f xml:space="preserve"> Debt!J$148</f>
        <v>0</v>
      </c>
      <c r="K44" s="403">
        <f xml:space="preserve"> Debt!K$148</f>
        <v>0</v>
      </c>
      <c r="L44" s="403">
        <f xml:space="preserve"> Debt!L$148</f>
        <v>0</v>
      </c>
      <c r="M44" s="403">
        <f xml:space="preserve"> Debt!M$148</f>
        <v>878.25488148345198</v>
      </c>
      <c r="N44" s="403">
        <f xml:space="preserve"> Debt!N$148</f>
        <v>0</v>
      </c>
      <c r="O44" s="403">
        <f xml:space="preserve"> Debt!O$148</f>
        <v>0</v>
      </c>
      <c r="P44" s="403">
        <f xml:space="preserve"> Debt!P$148</f>
        <v>415.83004874872177</v>
      </c>
      <c r="Q44" s="403">
        <f xml:space="preserve"> Debt!Q$148</f>
        <v>0</v>
      </c>
      <c r="R44" s="403">
        <f xml:space="preserve"> Debt!R$148</f>
        <v>0</v>
      </c>
      <c r="S44" s="403">
        <f xml:space="preserve"> Debt!S$148</f>
        <v>0</v>
      </c>
      <c r="T44" s="403">
        <f xml:space="preserve"> Debt!T$148</f>
        <v>439.93609786346701</v>
      </c>
      <c r="U44" s="403">
        <f xml:space="preserve"> Debt!U$148</f>
        <v>0</v>
      </c>
      <c r="V44" s="403">
        <f xml:space="preserve"> Debt!V$148</f>
        <v>0</v>
      </c>
      <c r="W44" s="403">
        <f xml:space="preserve"> Debt!W$148</f>
        <v>0</v>
      </c>
      <c r="X44" s="403">
        <f xml:space="preserve"> Debt!X$148</f>
        <v>448.84376215178645</v>
      </c>
      <c r="Y44" s="403">
        <f xml:space="preserve"> Debt!Y$148</f>
        <v>0</v>
      </c>
      <c r="Z44" s="403">
        <f xml:space="preserve"> Debt!Z$148</f>
        <v>0</v>
      </c>
      <c r="AA44" s="403">
        <f xml:space="preserve"> Debt!AA$148</f>
        <v>0</v>
      </c>
      <c r="AB44" s="403">
        <f xml:space="preserve"> Debt!AB$148</f>
        <v>488.90849777478911</v>
      </c>
      <c r="AC44" s="403">
        <f xml:space="preserve"> Debt!AC$148</f>
        <v>0</v>
      </c>
      <c r="AD44" s="403">
        <f xml:space="preserve"> Debt!AD$148</f>
        <v>0</v>
      </c>
      <c r="AE44" s="403">
        <f xml:space="preserve"> Debt!AE$148</f>
        <v>0</v>
      </c>
      <c r="AF44" s="403">
        <f xml:space="preserve"> Debt!AF$148</f>
        <v>513.79107978580987</v>
      </c>
      <c r="AG44" s="403">
        <f xml:space="preserve"> Debt!AG$148</f>
        <v>0</v>
      </c>
      <c r="AH44" s="403">
        <f xml:space="preserve"> Debt!AH$148</f>
        <v>0</v>
      </c>
      <c r="AI44" s="403">
        <f xml:space="preserve"> Debt!AI$148</f>
        <v>0</v>
      </c>
      <c r="AJ44" s="403">
        <f xml:space="preserve"> Debt!AJ$148</f>
        <v>538.94906178618749</v>
      </c>
      <c r="AK44" s="403">
        <f xml:space="preserve"> Debt!AK$148</f>
        <v>0</v>
      </c>
      <c r="AL44" s="403">
        <f xml:space="preserve"> Debt!AL$148</f>
        <v>0</v>
      </c>
      <c r="AM44" s="403">
        <f xml:space="preserve"> Debt!AM$148</f>
        <v>0</v>
      </c>
      <c r="AN44" s="403">
        <f xml:space="preserve"> Debt!AN$148</f>
        <v>549.48401417064451</v>
      </c>
      <c r="AO44" s="403">
        <f xml:space="preserve"> Debt!AO$148</f>
        <v>0</v>
      </c>
      <c r="AP44" s="403">
        <f xml:space="preserve"> Debt!AP$148</f>
        <v>0</v>
      </c>
      <c r="AQ44" s="403">
        <f xml:space="preserve"> Debt!AQ$148</f>
        <v>0</v>
      </c>
      <c r="AR44" s="403">
        <f xml:space="preserve"> Debt!AR$148</f>
        <v>670.94334828709702</v>
      </c>
      <c r="AS44" s="403">
        <f xml:space="preserve"> Debt!AS$148</f>
        <v>281.88435842150784</v>
      </c>
      <c r="AT44" s="403">
        <f xml:space="preserve"> Debt!AT$148</f>
        <v>0</v>
      </c>
      <c r="AU44" s="403">
        <f xml:space="preserve"> Debt!AU$148</f>
        <v>0</v>
      </c>
      <c r="AV44" s="403">
        <f xml:space="preserve"> Debt!AV$148</f>
        <v>754.82020587059424</v>
      </c>
      <c r="AW44" s="403">
        <f xml:space="preserve"> Debt!AW$148</f>
        <v>366.44856126866034</v>
      </c>
      <c r="AX44" s="403">
        <f xml:space="preserve"> Debt!AX$148</f>
        <v>0</v>
      </c>
      <c r="AY44" s="403">
        <f xml:space="preserve"> Debt!AY$148</f>
        <v>0</v>
      </c>
      <c r="AZ44" s="403">
        <f xml:space="preserve"> Debt!AZ$148</f>
        <v>833.6077369000202</v>
      </c>
      <c r="BA44" s="403">
        <f xml:space="preserve"> Debt!BA$148</f>
        <v>0</v>
      </c>
      <c r="BB44" s="403">
        <f xml:space="preserve"> Debt!BB$148</f>
        <v>0</v>
      </c>
      <c r="BC44" s="403">
        <f xml:space="preserve"> Debt!BC$148</f>
        <v>0</v>
      </c>
      <c r="BD44" s="403">
        <f xml:space="preserve"> Debt!BD$148</f>
        <v>0</v>
      </c>
      <c r="BE44" s="403">
        <f xml:space="preserve"> Debt!BE$148</f>
        <v>0</v>
      </c>
      <c r="BF44" s="403">
        <f xml:space="preserve"> Debt!BF$148</f>
        <v>0</v>
      </c>
      <c r="BG44" s="403">
        <f xml:space="preserve"> Debt!BG$148</f>
        <v>0</v>
      </c>
      <c r="BH44" s="403">
        <f xml:space="preserve"> Debt!BH$148</f>
        <v>0</v>
      </c>
      <c r="BI44" s="403">
        <f xml:space="preserve"> Debt!BI$148</f>
        <v>0</v>
      </c>
      <c r="BJ44" s="403">
        <f xml:space="preserve"> Debt!BJ$148</f>
        <v>0</v>
      </c>
      <c r="BK44" s="403">
        <f xml:space="preserve"> Debt!BK$148</f>
        <v>0</v>
      </c>
      <c r="BL44" s="403">
        <f xml:space="preserve"> Debt!BL$148</f>
        <v>0</v>
      </c>
      <c r="BM44" s="403">
        <f xml:space="preserve"> Debt!BM$148</f>
        <v>0</v>
      </c>
      <c r="BN44" s="403">
        <f xml:space="preserve"> Debt!BN$148</f>
        <v>0</v>
      </c>
      <c r="BO44" s="403">
        <f xml:space="preserve"> Debt!BO$148</f>
        <v>0</v>
      </c>
      <c r="BP44" s="403">
        <f xml:space="preserve"> Debt!BP$148</f>
        <v>0</v>
      </c>
      <c r="BQ44" s="403">
        <f xml:space="preserve"> Debt!BQ$148</f>
        <v>0</v>
      </c>
      <c r="BR44" s="403">
        <f xml:space="preserve"> Debt!BR$148</f>
        <v>0</v>
      </c>
      <c r="BS44" s="403">
        <f xml:space="preserve"> Debt!BS$148</f>
        <v>0</v>
      </c>
      <c r="BT44" s="403">
        <f xml:space="preserve"> Debt!BT$148</f>
        <v>0</v>
      </c>
      <c r="BU44" s="403">
        <f xml:space="preserve"> Debt!BU$148</f>
        <v>0</v>
      </c>
      <c r="BV44" s="403">
        <f xml:space="preserve"> Debt!BV$148</f>
        <v>0</v>
      </c>
      <c r="BW44" s="403">
        <f xml:space="preserve"> Debt!BW$148</f>
        <v>0</v>
      </c>
      <c r="BX44" s="403">
        <f xml:space="preserve"> Debt!BX$148</f>
        <v>0</v>
      </c>
      <c r="BY44" s="403">
        <f xml:space="preserve"> Debt!BY$148</f>
        <v>0</v>
      </c>
      <c r="BZ44" s="403">
        <f xml:space="preserve"> Debt!BZ$148</f>
        <v>0</v>
      </c>
      <c r="CA44" s="403">
        <f xml:space="preserve"> Debt!CA$148</f>
        <v>0</v>
      </c>
      <c r="CB44" s="403">
        <f xml:space="preserve"> Debt!CB$148</f>
        <v>0</v>
      </c>
      <c r="CC44" s="403">
        <f xml:space="preserve"> Debt!CC$148</f>
        <v>0</v>
      </c>
      <c r="CD44" s="403">
        <f xml:space="preserve"> Debt!CD$148</f>
        <v>0</v>
      </c>
      <c r="CE44" s="403">
        <f xml:space="preserve"> Debt!CE$148</f>
        <v>0</v>
      </c>
      <c r="CF44" s="403">
        <f xml:space="preserve"> Debt!CF$148</f>
        <v>0</v>
      </c>
      <c r="CG44" s="403">
        <f xml:space="preserve"> Debt!CG$148</f>
        <v>0</v>
      </c>
      <c r="CH44" s="403">
        <f xml:space="preserve"> Debt!CH$148</f>
        <v>0</v>
      </c>
      <c r="CI44" s="403">
        <f xml:space="preserve"> Debt!CI$148</f>
        <v>0</v>
      </c>
      <c r="CJ44" s="403">
        <f xml:space="preserve"> Debt!CJ$148</f>
        <v>0</v>
      </c>
      <c r="CK44" s="403">
        <f xml:space="preserve"> Debt!CK$148</f>
        <v>0</v>
      </c>
      <c r="CL44" s="403">
        <f xml:space="preserve"> Debt!CL$148</f>
        <v>0</v>
      </c>
      <c r="CM44" s="403">
        <f xml:space="preserve"> Debt!CM$148</f>
        <v>0</v>
      </c>
      <c r="CN44" s="403">
        <f xml:space="preserve"> Debt!CN$148</f>
        <v>0</v>
      </c>
      <c r="CO44" s="403">
        <f xml:space="preserve"> Debt!CO$148</f>
        <v>0</v>
      </c>
      <c r="CP44" s="403">
        <f xml:space="preserve"> Debt!CP$148</f>
        <v>0</v>
      </c>
      <c r="CQ44" s="403">
        <f xml:space="preserve"> Debt!CQ$148</f>
        <v>0</v>
      </c>
      <c r="CR44" s="403">
        <f xml:space="preserve"> Debt!CR$148</f>
        <v>0</v>
      </c>
      <c r="CS44" s="403">
        <f xml:space="preserve"> Debt!CS$148</f>
        <v>0</v>
      </c>
      <c r="CT44" s="403">
        <f xml:space="preserve"> Debt!CT$148</f>
        <v>0</v>
      </c>
      <c r="CU44" s="403">
        <f xml:space="preserve"> Debt!CU$148</f>
        <v>0</v>
      </c>
      <c r="CV44" s="403">
        <f xml:space="preserve"> Debt!CV$148</f>
        <v>0</v>
      </c>
      <c r="CW44" s="403">
        <f xml:space="preserve"> Debt!CW$148</f>
        <v>0</v>
      </c>
      <c r="CX44" s="403">
        <f xml:space="preserve"> Debt!CX$148</f>
        <v>0</v>
      </c>
      <c r="CY44" s="403">
        <f xml:space="preserve"> Debt!CY$148</f>
        <v>0</v>
      </c>
      <c r="CZ44" s="403">
        <f xml:space="preserve"> Debt!CZ$148</f>
        <v>0</v>
      </c>
      <c r="DA44" s="403">
        <f xml:space="preserve"> Debt!DA$148</f>
        <v>0</v>
      </c>
      <c r="DB44" s="403">
        <f xml:space="preserve"> Debt!DB$148</f>
        <v>0</v>
      </c>
      <c r="DC44" s="403">
        <f xml:space="preserve"> Debt!DC$148</f>
        <v>0</v>
      </c>
      <c r="DD44" s="403">
        <f xml:space="preserve"> Debt!DD$148</f>
        <v>0</v>
      </c>
      <c r="DE44" s="403">
        <f xml:space="preserve"> Debt!DE$148</f>
        <v>0</v>
      </c>
      <c r="DF44" s="403">
        <f xml:space="preserve"> Debt!DF$148</f>
        <v>0</v>
      </c>
      <c r="DG44" s="403">
        <f xml:space="preserve"> Debt!DG$148</f>
        <v>0</v>
      </c>
      <c r="DH44" s="403">
        <f xml:space="preserve"> Debt!DH$148</f>
        <v>0</v>
      </c>
      <c r="DI44" s="403">
        <f xml:space="preserve"> Debt!DI$148</f>
        <v>0</v>
      </c>
      <c r="DJ44" s="403">
        <f xml:space="preserve"> Debt!DJ$148</f>
        <v>0</v>
      </c>
      <c r="DK44" s="403">
        <f xml:space="preserve"> Debt!DK$148</f>
        <v>0</v>
      </c>
      <c r="DL44" s="403">
        <f xml:space="preserve"> Debt!DL$148</f>
        <v>0</v>
      </c>
      <c r="DM44" s="403">
        <f xml:space="preserve"> Debt!DM$148</f>
        <v>0</v>
      </c>
      <c r="DN44" s="403">
        <f xml:space="preserve"> Debt!DN$148</f>
        <v>0</v>
      </c>
      <c r="DO44" s="403">
        <f xml:space="preserve"> Debt!DO$148</f>
        <v>0</v>
      </c>
      <c r="DP44" s="403">
        <f xml:space="preserve"> Debt!DP$148</f>
        <v>0</v>
      </c>
      <c r="DQ44" s="403">
        <f xml:space="preserve"> Debt!DQ$148</f>
        <v>0</v>
      </c>
      <c r="DR44" s="403">
        <f xml:space="preserve"> Debt!DR$148</f>
        <v>0</v>
      </c>
      <c r="DS44" s="403">
        <f xml:space="preserve"> Debt!DS$148</f>
        <v>0</v>
      </c>
      <c r="DT44" s="403">
        <f xml:space="preserve"> Debt!DT$148</f>
        <v>0</v>
      </c>
      <c r="DU44" s="403">
        <f xml:space="preserve"> Debt!DU$148</f>
        <v>0</v>
      </c>
      <c r="DV44" s="403">
        <f xml:space="preserve"> Debt!DV$148</f>
        <v>0</v>
      </c>
      <c r="DW44" s="403">
        <f xml:space="preserve"> Debt!DW$148</f>
        <v>0</v>
      </c>
      <c r="DX44" s="403">
        <f xml:space="preserve"> Debt!DX$148</f>
        <v>0</v>
      </c>
      <c r="DY44" s="403">
        <f xml:space="preserve"> Debt!DY$148</f>
        <v>0</v>
      </c>
      <c r="DZ44" s="403">
        <f xml:space="preserve"> Debt!DZ$148</f>
        <v>0</v>
      </c>
      <c r="EA44" s="403">
        <f xml:space="preserve"> Debt!EA$148</f>
        <v>0</v>
      </c>
      <c r="EB44" s="403">
        <f xml:space="preserve"> Debt!EB$148</f>
        <v>0</v>
      </c>
      <c r="EC44" s="403">
        <f xml:space="preserve"> Debt!EC$148</f>
        <v>0</v>
      </c>
      <c r="ED44" s="403">
        <f xml:space="preserve"> Debt!ED$148</f>
        <v>0</v>
      </c>
      <c r="EE44" s="403">
        <f xml:space="preserve"> Debt!EE$148</f>
        <v>0</v>
      </c>
      <c r="EF44" s="403">
        <f xml:space="preserve"> Debt!EF$148</f>
        <v>0</v>
      </c>
      <c r="EG44" s="403">
        <f xml:space="preserve"> Debt!EG$148</f>
        <v>0</v>
      </c>
      <c r="EH44" s="403">
        <f xml:space="preserve"> Debt!EH$148</f>
        <v>0</v>
      </c>
      <c r="EI44" s="403">
        <f xml:space="preserve"> Debt!EI$148</f>
        <v>0</v>
      </c>
      <c r="EJ44" s="403">
        <f xml:space="preserve"> Debt!EJ$148</f>
        <v>0</v>
      </c>
      <c r="EK44" s="403">
        <f xml:space="preserve"> Debt!EK$148</f>
        <v>0</v>
      </c>
      <c r="EL44" s="403">
        <f xml:space="preserve"> Debt!EL$148</f>
        <v>0</v>
      </c>
      <c r="EM44" s="403">
        <f xml:space="preserve"> Debt!EM$148</f>
        <v>0</v>
      </c>
      <c r="EN44" s="403">
        <f xml:space="preserve"> Debt!EN$148</f>
        <v>0</v>
      </c>
      <c r="EO44" s="403">
        <f xml:space="preserve"> Debt!EO$148</f>
        <v>0</v>
      </c>
      <c r="EP44" s="403">
        <f xml:space="preserve"> Debt!EP$148</f>
        <v>0</v>
      </c>
      <c r="EQ44" s="403">
        <f xml:space="preserve"> Debt!EQ$148</f>
        <v>0</v>
      </c>
      <c r="ER44" s="403">
        <f xml:space="preserve"> Debt!ER$148</f>
        <v>0</v>
      </c>
      <c r="ES44" s="403">
        <f xml:space="preserve"> Debt!ES$148</f>
        <v>0</v>
      </c>
      <c r="ET44" s="403">
        <f xml:space="preserve"> Debt!ET$148</f>
        <v>0</v>
      </c>
      <c r="EU44" s="403">
        <f xml:space="preserve"> Debt!EU$148</f>
        <v>0</v>
      </c>
      <c r="EV44" s="403">
        <f xml:space="preserve"> Debt!EV$148</f>
        <v>0</v>
      </c>
      <c r="EW44" s="403">
        <f xml:space="preserve"> Debt!EW$148</f>
        <v>0</v>
      </c>
      <c r="EX44" s="403">
        <f xml:space="preserve"> Debt!EX$148</f>
        <v>0</v>
      </c>
      <c r="EY44" s="403">
        <f xml:space="preserve"> Debt!EY$148</f>
        <v>0</v>
      </c>
      <c r="EZ44" s="403">
        <f xml:space="preserve"> Debt!EZ$148</f>
        <v>0</v>
      </c>
      <c r="FA44" s="403">
        <f xml:space="preserve"> Debt!FA$148</f>
        <v>0</v>
      </c>
      <c r="FB44" s="403">
        <f xml:space="preserve"> Debt!FB$148</f>
        <v>0</v>
      </c>
      <c r="FC44" s="403">
        <f xml:space="preserve"> Debt!FC$148</f>
        <v>0</v>
      </c>
      <c r="FD44" s="403">
        <f xml:space="preserve"> Debt!FD$148</f>
        <v>0</v>
      </c>
      <c r="FE44" s="403">
        <f xml:space="preserve"> Debt!FE$148</f>
        <v>0</v>
      </c>
      <c r="FF44" s="403">
        <f xml:space="preserve"> Debt!FF$148</f>
        <v>0</v>
      </c>
      <c r="FG44" s="403">
        <f xml:space="preserve"> Debt!FG$148</f>
        <v>0</v>
      </c>
      <c r="FH44" s="403">
        <f xml:space="preserve"> Debt!FH$148</f>
        <v>0</v>
      </c>
      <c r="FI44" s="403">
        <f xml:space="preserve"> Debt!FI$148</f>
        <v>0</v>
      </c>
      <c r="FJ44" s="403">
        <f xml:space="preserve"> Debt!FJ$148</f>
        <v>0</v>
      </c>
      <c r="FK44" s="403">
        <f xml:space="preserve"> Debt!FK$148</f>
        <v>0</v>
      </c>
      <c r="FL44" s="403">
        <f xml:space="preserve"> Debt!FL$148</f>
        <v>0</v>
      </c>
      <c r="FM44" s="403">
        <f xml:space="preserve"> Debt!FM$148</f>
        <v>0</v>
      </c>
      <c r="FN44" s="403">
        <f xml:space="preserve"> Debt!FN$148</f>
        <v>0</v>
      </c>
      <c r="FO44" s="403">
        <f xml:space="preserve"> Debt!FO$148</f>
        <v>0</v>
      </c>
      <c r="FP44" s="403">
        <f xml:space="preserve"> Debt!FP$148</f>
        <v>0</v>
      </c>
      <c r="FQ44" s="403">
        <f xml:space="preserve"> Debt!FQ$148</f>
        <v>0</v>
      </c>
      <c r="FR44" s="403">
        <f xml:space="preserve"> Debt!FR$148</f>
        <v>0</v>
      </c>
      <c r="FS44" s="403">
        <f xml:space="preserve"> Debt!FS$148</f>
        <v>0</v>
      </c>
      <c r="FT44" s="403">
        <f xml:space="preserve"> Debt!FT$148</f>
        <v>0</v>
      </c>
      <c r="FU44" s="403">
        <f xml:space="preserve"> Debt!FU$148</f>
        <v>0</v>
      </c>
      <c r="FV44" s="403">
        <f xml:space="preserve"> Debt!FV$148</f>
        <v>0</v>
      </c>
      <c r="FW44" s="403">
        <f xml:space="preserve"> Debt!FW$148</f>
        <v>0</v>
      </c>
      <c r="FX44" s="403">
        <f xml:space="preserve"> Debt!FX$148</f>
        <v>0</v>
      </c>
      <c r="FY44" s="403">
        <f xml:space="preserve"> Debt!FY$148</f>
        <v>0</v>
      </c>
      <c r="FZ44" s="403">
        <f xml:space="preserve"> Debt!FZ$148</f>
        <v>0</v>
      </c>
      <c r="GA44" s="403">
        <f xml:space="preserve"> Debt!GA$148</f>
        <v>0</v>
      </c>
      <c r="GB44" s="403">
        <f xml:space="preserve"> Debt!GB$148</f>
        <v>0</v>
      </c>
      <c r="GC44" s="403">
        <f xml:space="preserve"> Debt!GC$148</f>
        <v>0</v>
      </c>
      <c r="GD44" s="403">
        <f xml:space="preserve"> Debt!GD$148</f>
        <v>0</v>
      </c>
      <c r="GE44" s="403">
        <f xml:space="preserve"> Debt!GE$148</f>
        <v>0</v>
      </c>
      <c r="GF44" s="403">
        <f xml:space="preserve"> Debt!GF$148</f>
        <v>0</v>
      </c>
      <c r="GG44" s="403">
        <f xml:space="preserve"> Debt!GG$148</f>
        <v>0</v>
      </c>
      <c r="GH44" s="403">
        <f xml:space="preserve"> Debt!GH$148</f>
        <v>0</v>
      </c>
      <c r="GI44" s="403">
        <f xml:space="preserve"> Debt!GI$148</f>
        <v>0</v>
      </c>
      <c r="GJ44" s="403">
        <f xml:space="preserve"> Debt!GJ$148</f>
        <v>0</v>
      </c>
    </row>
    <row r="45" spans="1:441" s="316" customFormat="1" outlineLevel="1" x14ac:dyDescent="0.35">
      <c r="A45" s="277"/>
      <c r="B45" s="277"/>
      <c r="C45" s="278"/>
      <c r="D45" s="281"/>
      <c r="E45" s="403" t="str">
        <f xml:space="preserve"> Debt!E$165</f>
        <v>RCF interest paid</v>
      </c>
      <c r="F45" s="403">
        <f xml:space="preserve"> Debt!F$165</f>
        <v>0</v>
      </c>
      <c r="G45" s="403" t="str">
        <f xml:space="preserve"> Debt!G$165</f>
        <v>$ 000s</v>
      </c>
      <c r="H45" s="403">
        <f xml:space="preserve"> Debt!H$165</f>
        <v>-237.52817006460472</v>
      </c>
      <c r="I45" s="403">
        <f xml:space="preserve"> Debt!I$165</f>
        <v>0</v>
      </c>
      <c r="J45" s="403">
        <f xml:space="preserve"> Debt!J$165</f>
        <v>0</v>
      </c>
      <c r="K45" s="403">
        <f xml:space="preserve"> Debt!K$165</f>
        <v>0</v>
      </c>
      <c r="L45" s="403">
        <f xml:space="preserve"> Debt!L$165</f>
        <v>0</v>
      </c>
      <c r="M45" s="403">
        <f xml:space="preserve"> Debt!M$165</f>
        <v>0</v>
      </c>
      <c r="N45" s="403">
        <f xml:space="preserve"> Debt!N$165</f>
        <v>-26.933149698825858</v>
      </c>
      <c r="O45" s="403">
        <f xml:space="preserve"> Debt!O$165</f>
        <v>0</v>
      </c>
      <c r="P45" s="403">
        <f xml:space="preserve"> Debt!P$165</f>
        <v>0</v>
      </c>
      <c r="Q45" s="403">
        <f xml:space="preserve"> Debt!Q$165</f>
        <v>-12.613511478711226</v>
      </c>
      <c r="R45" s="403">
        <f xml:space="preserve"> Debt!R$165</f>
        <v>0</v>
      </c>
      <c r="S45" s="403">
        <f xml:space="preserve"> Debt!S$165</f>
        <v>0</v>
      </c>
      <c r="T45" s="403">
        <f xml:space="preserve"> Debt!T$165</f>
        <v>0</v>
      </c>
      <c r="U45" s="403">
        <f xml:space="preserve"> Debt!U$165</f>
        <v>-13.344728301858499</v>
      </c>
      <c r="V45" s="403">
        <f xml:space="preserve"> Debt!V$165</f>
        <v>0</v>
      </c>
      <c r="W45" s="403">
        <f xml:space="preserve"> Debt!W$165</f>
        <v>0</v>
      </c>
      <c r="X45" s="403">
        <f xml:space="preserve"> Debt!X$165</f>
        <v>0</v>
      </c>
      <c r="Y45" s="403">
        <f xml:space="preserve"> Debt!Y$165</f>
        <v>-13.614927451937522</v>
      </c>
      <c r="Z45" s="403">
        <f xml:space="preserve"> Debt!Z$165</f>
        <v>-5.4048662417019534E-2</v>
      </c>
      <c r="AA45" s="403">
        <f xml:space="preserve"> Debt!AA$165</f>
        <v>0</v>
      </c>
      <c r="AB45" s="403">
        <f xml:space="preserve"> Debt!AB$165</f>
        <v>0</v>
      </c>
      <c r="AC45" s="403">
        <f xml:space="preserve"> Debt!AC$165</f>
        <v>-14.830224432501936</v>
      </c>
      <c r="AD45" s="403">
        <f xml:space="preserve"> Debt!AD$165</f>
        <v>-1.7578713452506436</v>
      </c>
      <c r="AE45" s="403">
        <f xml:space="preserve"> Debt!AE$165</f>
        <v>0</v>
      </c>
      <c r="AF45" s="403">
        <f xml:space="preserve"> Debt!AF$165</f>
        <v>0</v>
      </c>
      <c r="AG45" s="403">
        <f xml:space="preserve"> Debt!AG$165</f>
        <v>-15.584996086836233</v>
      </c>
      <c r="AH45" s="403">
        <f xml:space="preserve"> Debt!AH$165</f>
        <v>-3.4634995227549012</v>
      </c>
      <c r="AI45" s="403">
        <f xml:space="preserve"> Debt!AI$165</f>
        <v>0</v>
      </c>
      <c r="AJ45" s="403">
        <f xml:space="preserve"> Debt!AJ$165</f>
        <v>0</v>
      </c>
      <c r="AK45" s="403">
        <f xml:space="preserve"> Debt!AK$165</f>
        <v>-16.348121540847686</v>
      </c>
      <c r="AL45" s="403">
        <f xml:space="preserve"> Debt!AL$165</f>
        <v>-5.1858383992264869</v>
      </c>
      <c r="AM45" s="403">
        <f xml:space="preserve"> Debt!AM$165</f>
        <v>0</v>
      </c>
      <c r="AN45" s="403">
        <f xml:space="preserve"> Debt!AN$165</f>
        <v>0</v>
      </c>
      <c r="AO45" s="403">
        <f xml:space="preserve"> Debt!AO$165</f>
        <v>-16.667681763176216</v>
      </c>
      <c r="AP45" s="403">
        <f xml:space="preserve"> Debt!AP$165</f>
        <v>-6.9115678879135221</v>
      </c>
      <c r="AQ45" s="403">
        <f xml:space="preserve"> Debt!AQ$165</f>
        <v>0</v>
      </c>
      <c r="AR45" s="403">
        <f xml:space="preserve"> Debt!AR$165</f>
        <v>0</v>
      </c>
      <c r="AS45" s="403">
        <f xml:space="preserve"> Debt!AS$165</f>
        <v>0</v>
      </c>
      <c r="AT45" s="403">
        <f xml:space="preserve"> Debt!AT$165</f>
        <v>-29.844176084826056</v>
      </c>
      <c r="AU45" s="403">
        <f xml:space="preserve"> Debt!AU$165</f>
        <v>0</v>
      </c>
      <c r="AV45" s="403">
        <f xml:space="preserve"> Debt!AV$165</f>
        <v>0</v>
      </c>
      <c r="AW45" s="403">
        <f xml:space="preserve"> Debt!AW$165</f>
        <v>0</v>
      </c>
      <c r="AX45" s="403">
        <f xml:space="preserve"> Debt!AX$165</f>
        <v>-35.087726054886978</v>
      </c>
      <c r="AY45" s="403">
        <f xml:space="preserve"> Debt!AY$165</f>
        <v>0</v>
      </c>
      <c r="AZ45" s="403">
        <f xml:space="preserve"> Debt!AZ$165</f>
        <v>0</v>
      </c>
      <c r="BA45" s="403">
        <f xml:space="preserve"> Debt!BA$165</f>
        <v>-25.286101352633946</v>
      </c>
      <c r="BB45" s="403">
        <f xml:space="preserve"> Debt!BB$165</f>
        <v>0</v>
      </c>
      <c r="BC45" s="403">
        <f xml:space="preserve"> Debt!BC$165</f>
        <v>0</v>
      </c>
      <c r="BD45" s="403">
        <f xml:space="preserve"> Debt!BD$165</f>
        <v>0</v>
      </c>
      <c r="BE45" s="403">
        <f xml:space="preserve"> Debt!BE$165</f>
        <v>0</v>
      </c>
      <c r="BF45" s="403">
        <f xml:space="preserve"> Debt!BF$165</f>
        <v>0</v>
      </c>
      <c r="BG45" s="403">
        <f xml:space="preserve"> Debt!BG$165</f>
        <v>0</v>
      </c>
      <c r="BH45" s="403">
        <f xml:space="preserve"> Debt!BH$165</f>
        <v>0</v>
      </c>
      <c r="BI45" s="403">
        <f xml:space="preserve"> Debt!BI$165</f>
        <v>0</v>
      </c>
      <c r="BJ45" s="403">
        <f xml:space="preserve"> Debt!BJ$165</f>
        <v>0</v>
      </c>
      <c r="BK45" s="403">
        <f xml:space="preserve"> Debt!BK$165</f>
        <v>0</v>
      </c>
      <c r="BL45" s="403">
        <f xml:space="preserve"> Debt!BL$165</f>
        <v>0</v>
      </c>
      <c r="BM45" s="403">
        <f xml:space="preserve"> Debt!BM$165</f>
        <v>0</v>
      </c>
      <c r="BN45" s="403">
        <f xml:space="preserve"> Debt!BN$165</f>
        <v>0</v>
      </c>
      <c r="BO45" s="403">
        <f xml:space="preserve"> Debt!BO$165</f>
        <v>0</v>
      </c>
      <c r="BP45" s="403">
        <f xml:space="preserve"> Debt!BP$165</f>
        <v>0</v>
      </c>
      <c r="BQ45" s="403">
        <f xml:space="preserve"> Debt!BQ$165</f>
        <v>0</v>
      </c>
      <c r="BR45" s="403">
        <f xml:space="preserve"> Debt!BR$165</f>
        <v>0</v>
      </c>
      <c r="BS45" s="403">
        <f xml:space="preserve"> Debt!BS$165</f>
        <v>0</v>
      </c>
      <c r="BT45" s="403">
        <f xml:space="preserve"> Debt!BT$165</f>
        <v>0</v>
      </c>
      <c r="BU45" s="403">
        <f xml:space="preserve"> Debt!BU$165</f>
        <v>0</v>
      </c>
      <c r="BV45" s="403">
        <f xml:space="preserve"> Debt!BV$165</f>
        <v>0</v>
      </c>
      <c r="BW45" s="403">
        <f xml:space="preserve"> Debt!BW$165</f>
        <v>0</v>
      </c>
      <c r="BX45" s="403">
        <f xml:space="preserve"> Debt!BX$165</f>
        <v>0</v>
      </c>
      <c r="BY45" s="403">
        <f xml:space="preserve"> Debt!BY$165</f>
        <v>0</v>
      </c>
      <c r="BZ45" s="403">
        <f xml:space="preserve"> Debt!BZ$165</f>
        <v>0</v>
      </c>
      <c r="CA45" s="403">
        <f xml:space="preserve"> Debt!CA$165</f>
        <v>0</v>
      </c>
      <c r="CB45" s="403">
        <f xml:space="preserve"> Debt!CB$165</f>
        <v>0</v>
      </c>
      <c r="CC45" s="403">
        <f xml:space="preserve"> Debt!CC$165</f>
        <v>0</v>
      </c>
      <c r="CD45" s="403">
        <f xml:space="preserve"> Debt!CD$165</f>
        <v>0</v>
      </c>
      <c r="CE45" s="403">
        <f xml:space="preserve"> Debt!CE$165</f>
        <v>0</v>
      </c>
      <c r="CF45" s="403">
        <f xml:space="preserve"> Debt!CF$165</f>
        <v>0</v>
      </c>
      <c r="CG45" s="403">
        <f xml:space="preserve"> Debt!CG$165</f>
        <v>0</v>
      </c>
      <c r="CH45" s="403">
        <f xml:space="preserve"> Debt!CH$165</f>
        <v>0</v>
      </c>
      <c r="CI45" s="403">
        <f xml:space="preserve"> Debt!CI$165</f>
        <v>0</v>
      </c>
      <c r="CJ45" s="403">
        <f xml:space="preserve"> Debt!CJ$165</f>
        <v>0</v>
      </c>
      <c r="CK45" s="403">
        <f xml:space="preserve"> Debt!CK$165</f>
        <v>0</v>
      </c>
      <c r="CL45" s="403">
        <f xml:space="preserve"> Debt!CL$165</f>
        <v>0</v>
      </c>
      <c r="CM45" s="403">
        <f xml:space="preserve"> Debt!CM$165</f>
        <v>0</v>
      </c>
      <c r="CN45" s="403">
        <f xml:space="preserve"> Debt!CN$165</f>
        <v>0</v>
      </c>
      <c r="CO45" s="403">
        <f xml:space="preserve"> Debt!CO$165</f>
        <v>0</v>
      </c>
      <c r="CP45" s="403">
        <f xml:space="preserve"> Debt!CP$165</f>
        <v>0</v>
      </c>
      <c r="CQ45" s="403">
        <f xml:space="preserve"> Debt!CQ$165</f>
        <v>0</v>
      </c>
      <c r="CR45" s="403">
        <f xml:space="preserve"> Debt!CR$165</f>
        <v>0</v>
      </c>
      <c r="CS45" s="403">
        <f xml:space="preserve"> Debt!CS$165</f>
        <v>0</v>
      </c>
      <c r="CT45" s="403">
        <f xml:space="preserve"> Debt!CT$165</f>
        <v>0</v>
      </c>
      <c r="CU45" s="403">
        <f xml:space="preserve"> Debt!CU$165</f>
        <v>0</v>
      </c>
      <c r="CV45" s="403">
        <f xml:space="preserve"> Debt!CV$165</f>
        <v>0</v>
      </c>
      <c r="CW45" s="403">
        <f xml:space="preserve"> Debt!CW$165</f>
        <v>0</v>
      </c>
      <c r="CX45" s="403">
        <f xml:space="preserve"> Debt!CX$165</f>
        <v>0</v>
      </c>
      <c r="CY45" s="403">
        <f xml:space="preserve"> Debt!CY$165</f>
        <v>0</v>
      </c>
      <c r="CZ45" s="403">
        <f xml:space="preserve"> Debt!CZ$165</f>
        <v>0</v>
      </c>
      <c r="DA45" s="403">
        <f xml:space="preserve"> Debt!DA$165</f>
        <v>0</v>
      </c>
      <c r="DB45" s="403">
        <f xml:space="preserve"> Debt!DB$165</f>
        <v>0</v>
      </c>
      <c r="DC45" s="403">
        <f xml:space="preserve"> Debt!DC$165</f>
        <v>0</v>
      </c>
      <c r="DD45" s="403">
        <f xml:space="preserve"> Debt!DD$165</f>
        <v>0</v>
      </c>
      <c r="DE45" s="403">
        <f xml:space="preserve"> Debt!DE$165</f>
        <v>0</v>
      </c>
      <c r="DF45" s="403">
        <f xml:space="preserve"> Debt!DF$165</f>
        <v>0</v>
      </c>
      <c r="DG45" s="403">
        <f xml:space="preserve"> Debt!DG$165</f>
        <v>0</v>
      </c>
      <c r="DH45" s="403">
        <f xml:space="preserve"> Debt!DH$165</f>
        <v>0</v>
      </c>
      <c r="DI45" s="403">
        <f xml:space="preserve"> Debt!DI$165</f>
        <v>0</v>
      </c>
      <c r="DJ45" s="403">
        <f xml:space="preserve"> Debt!DJ$165</f>
        <v>0</v>
      </c>
      <c r="DK45" s="403">
        <f xml:space="preserve"> Debt!DK$165</f>
        <v>0</v>
      </c>
      <c r="DL45" s="403">
        <f xml:space="preserve"> Debt!DL$165</f>
        <v>0</v>
      </c>
      <c r="DM45" s="403">
        <f xml:space="preserve"> Debt!DM$165</f>
        <v>0</v>
      </c>
      <c r="DN45" s="403">
        <f xml:space="preserve"> Debt!DN$165</f>
        <v>0</v>
      </c>
      <c r="DO45" s="403">
        <f xml:space="preserve"> Debt!DO$165</f>
        <v>0</v>
      </c>
      <c r="DP45" s="403">
        <f xml:space="preserve"> Debt!DP$165</f>
        <v>0</v>
      </c>
      <c r="DQ45" s="403">
        <f xml:space="preserve"> Debt!DQ$165</f>
        <v>0</v>
      </c>
      <c r="DR45" s="403">
        <f xml:space="preserve"> Debt!DR$165</f>
        <v>0</v>
      </c>
      <c r="DS45" s="403">
        <f xml:space="preserve"> Debt!DS$165</f>
        <v>0</v>
      </c>
      <c r="DT45" s="403">
        <f xml:space="preserve"> Debt!DT$165</f>
        <v>0</v>
      </c>
      <c r="DU45" s="403">
        <f xml:space="preserve"> Debt!DU$165</f>
        <v>0</v>
      </c>
      <c r="DV45" s="403">
        <f xml:space="preserve"> Debt!DV$165</f>
        <v>0</v>
      </c>
      <c r="DW45" s="403">
        <f xml:space="preserve"> Debt!DW$165</f>
        <v>0</v>
      </c>
      <c r="DX45" s="403">
        <f xml:space="preserve"> Debt!DX$165</f>
        <v>0</v>
      </c>
      <c r="DY45" s="403">
        <f xml:space="preserve"> Debt!DY$165</f>
        <v>0</v>
      </c>
      <c r="DZ45" s="403">
        <f xml:space="preserve"> Debt!DZ$165</f>
        <v>0</v>
      </c>
      <c r="EA45" s="403">
        <f xml:space="preserve"> Debt!EA$165</f>
        <v>0</v>
      </c>
      <c r="EB45" s="403">
        <f xml:space="preserve"> Debt!EB$165</f>
        <v>0</v>
      </c>
      <c r="EC45" s="403">
        <f xml:space="preserve"> Debt!EC$165</f>
        <v>0</v>
      </c>
      <c r="ED45" s="403">
        <f xml:space="preserve"> Debt!ED$165</f>
        <v>0</v>
      </c>
      <c r="EE45" s="403">
        <f xml:space="preserve"> Debt!EE$165</f>
        <v>0</v>
      </c>
      <c r="EF45" s="403">
        <f xml:space="preserve"> Debt!EF$165</f>
        <v>0</v>
      </c>
      <c r="EG45" s="403">
        <f xml:space="preserve"> Debt!EG$165</f>
        <v>0</v>
      </c>
      <c r="EH45" s="403">
        <f xml:space="preserve"> Debt!EH$165</f>
        <v>0</v>
      </c>
      <c r="EI45" s="403">
        <f xml:space="preserve"> Debt!EI$165</f>
        <v>0</v>
      </c>
      <c r="EJ45" s="403">
        <f xml:space="preserve"> Debt!EJ$165</f>
        <v>0</v>
      </c>
      <c r="EK45" s="403">
        <f xml:space="preserve"> Debt!EK$165</f>
        <v>0</v>
      </c>
      <c r="EL45" s="403">
        <f xml:space="preserve"> Debt!EL$165</f>
        <v>0</v>
      </c>
      <c r="EM45" s="403">
        <f xml:space="preserve"> Debt!EM$165</f>
        <v>0</v>
      </c>
      <c r="EN45" s="403">
        <f xml:space="preserve"> Debt!EN$165</f>
        <v>0</v>
      </c>
      <c r="EO45" s="403">
        <f xml:space="preserve"> Debt!EO$165</f>
        <v>0</v>
      </c>
      <c r="EP45" s="403">
        <f xml:space="preserve"> Debt!EP$165</f>
        <v>0</v>
      </c>
      <c r="EQ45" s="403">
        <f xml:space="preserve"> Debt!EQ$165</f>
        <v>0</v>
      </c>
      <c r="ER45" s="403">
        <f xml:space="preserve"> Debt!ER$165</f>
        <v>0</v>
      </c>
      <c r="ES45" s="403">
        <f xml:space="preserve"> Debt!ES$165</f>
        <v>0</v>
      </c>
      <c r="ET45" s="403">
        <f xml:space="preserve"> Debt!ET$165</f>
        <v>0</v>
      </c>
      <c r="EU45" s="403">
        <f xml:space="preserve"> Debt!EU$165</f>
        <v>0</v>
      </c>
      <c r="EV45" s="403">
        <f xml:space="preserve"> Debt!EV$165</f>
        <v>0</v>
      </c>
      <c r="EW45" s="403">
        <f xml:space="preserve"> Debt!EW$165</f>
        <v>0</v>
      </c>
      <c r="EX45" s="403">
        <f xml:space="preserve"> Debt!EX$165</f>
        <v>0</v>
      </c>
      <c r="EY45" s="403">
        <f xml:space="preserve"> Debt!EY$165</f>
        <v>0</v>
      </c>
      <c r="EZ45" s="403">
        <f xml:space="preserve"> Debt!EZ$165</f>
        <v>0</v>
      </c>
      <c r="FA45" s="403">
        <f xml:space="preserve"> Debt!FA$165</f>
        <v>0</v>
      </c>
      <c r="FB45" s="403">
        <f xml:space="preserve"> Debt!FB$165</f>
        <v>0</v>
      </c>
      <c r="FC45" s="403">
        <f xml:space="preserve"> Debt!FC$165</f>
        <v>0</v>
      </c>
      <c r="FD45" s="403">
        <f xml:space="preserve"> Debt!FD$165</f>
        <v>0</v>
      </c>
      <c r="FE45" s="403">
        <f xml:space="preserve"> Debt!FE$165</f>
        <v>0</v>
      </c>
      <c r="FF45" s="403">
        <f xml:space="preserve"> Debt!FF$165</f>
        <v>0</v>
      </c>
      <c r="FG45" s="403">
        <f xml:space="preserve"> Debt!FG$165</f>
        <v>0</v>
      </c>
      <c r="FH45" s="403">
        <f xml:space="preserve"> Debt!FH$165</f>
        <v>0</v>
      </c>
      <c r="FI45" s="403">
        <f xml:space="preserve"> Debt!FI$165</f>
        <v>0</v>
      </c>
      <c r="FJ45" s="403">
        <f xml:space="preserve"> Debt!FJ$165</f>
        <v>0</v>
      </c>
      <c r="FK45" s="403">
        <f xml:space="preserve"> Debt!FK$165</f>
        <v>0</v>
      </c>
      <c r="FL45" s="403">
        <f xml:space="preserve"> Debt!FL$165</f>
        <v>0</v>
      </c>
      <c r="FM45" s="403">
        <f xml:space="preserve"> Debt!FM$165</f>
        <v>0</v>
      </c>
      <c r="FN45" s="403">
        <f xml:space="preserve"> Debt!FN$165</f>
        <v>0</v>
      </c>
      <c r="FO45" s="403">
        <f xml:space="preserve"> Debt!FO$165</f>
        <v>0</v>
      </c>
      <c r="FP45" s="403">
        <f xml:space="preserve"> Debt!FP$165</f>
        <v>0</v>
      </c>
      <c r="FQ45" s="403">
        <f xml:space="preserve"> Debt!FQ$165</f>
        <v>0</v>
      </c>
      <c r="FR45" s="403">
        <f xml:space="preserve"> Debt!FR$165</f>
        <v>0</v>
      </c>
      <c r="FS45" s="403">
        <f xml:space="preserve"> Debt!FS$165</f>
        <v>0</v>
      </c>
      <c r="FT45" s="403">
        <f xml:space="preserve"> Debt!FT$165</f>
        <v>0</v>
      </c>
      <c r="FU45" s="403">
        <f xml:space="preserve"> Debt!FU$165</f>
        <v>0</v>
      </c>
      <c r="FV45" s="403">
        <f xml:space="preserve"> Debt!FV$165</f>
        <v>0</v>
      </c>
      <c r="FW45" s="403">
        <f xml:space="preserve"> Debt!FW$165</f>
        <v>0</v>
      </c>
      <c r="FX45" s="403">
        <f xml:space="preserve"> Debt!FX$165</f>
        <v>0</v>
      </c>
      <c r="FY45" s="403">
        <f xml:space="preserve"> Debt!FY$165</f>
        <v>0</v>
      </c>
      <c r="FZ45" s="403">
        <f xml:space="preserve"> Debt!FZ$165</f>
        <v>0</v>
      </c>
      <c r="GA45" s="403">
        <f xml:space="preserve"> Debt!GA$165</f>
        <v>0</v>
      </c>
      <c r="GB45" s="403">
        <f xml:space="preserve"> Debt!GB$165</f>
        <v>0</v>
      </c>
      <c r="GC45" s="403">
        <f xml:space="preserve"> Debt!GC$165</f>
        <v>0</v>
      </c>
      <c r="GD45" s="403">
        <f xml:space="preserve"> Debt!GD$165</f>
        <v>0</v>
      </c>
      <c r="GE45" s="403">
        <f xml:space="preserve"> Debt!GE$165</f>
        <v>0</v>
      </c>
      <c r="GF45" s="403">
        <f xml:space="preserve"> Debt!GF$165</f>
        <v>0</v>
      </c>
      <c r="GG45" s="403">
        <f xml:space="preserve"> Debt!GG$165</f>
        <v>0</v>
      </c>
      <c r="GH45" s="403">
        <f xml:space="preserve"> Debt!GH$165</f>
        <v>0</v>
      </c>
      <c r="GI45" s="403">
        <f xml:space="preserve"> Debt!GI$165</f>
        <v>0</v>
      </c>
      <c r="GJ45" s="403">
        <f xml:space="preserve"> Debt!GJ$165</f>
        <v>0</v>
      </c>
    </row>
    <row r="46" spans="1:441" outlineLevel="1" x14ac:dyDescent="0.35">
      <c r="A46" s="277"/>
      <c r="D46" s="281"/>
      <c r="E46" s="403" t="str">
        <f xml:space="preserve"> Debt!E$181</f>
        <v>RCF principal repayment</v>
      </c>
      <c r="F46" s="403">
        <f xml:space="preserve"> Debt!F$181</f>
        <v>0</v>
      </c>
      <c r="G46" s="403" t="str">
        <f xml:space="preserve"> Debt!G$181</f>
        <v>$ 000s</v>
      </c>
      <c r="H46" s="403">
        <f xml:space="preserve"> Debt!H$181</f>
        <v>-7224.949815655521</v>
      </c>
      <c r="I46" s="403">
        <f xml:space="preserve"> Debt!I$181</f>
        <v>0</v>
      </c>
      <c r="J46" s="403">
        <f xml:space="preserve"> Debt!J$181</f>
        <v>0</v>
      </c>
      <c r="K46" s="403">
        <f xml:space="preserve"> Debt!K$181</f>
        <v>0</v>
      </c>
      <c r="L46" s="403">
        <f xml:space="preserve"> Debt!L$181</f>
        <v>0</v>
      </c>
      <c r="M46" s="403">
        <f xml:space="preserve"> Debt!M$181</f>
        <v>0</v>
      </c>
      <c r="N46" s="403">
        <f xml:space="preserve"> Debt!N$181</f>
        <v>-878.25488148345198</v>
      </c>
      <c r="O46" s="403">
        <f xml:space="preserve"> Debt!O$181</f>
        <v>0</v>
      </c>
      <c r="P46" s="403">
        <f xml:space="preserve"> Debt!P$181</f>
        <v>0</v>
      </c>
      <c r="Q46" s="403">
        <f xml:space="preserve"> Debt!Q$181</f>
        <v>-415.83004874872177</v>
      </c>
      <c r="R46" s="403">
        <f xml:space="preserve"> Debt!R$181</f>
        <v>0</v>
      </c>
      <c r="S46" s="403">
        <f xml:space="preserve"> Debt!S$181</f>
        <v>0</v>
      </c>
      <c r="T46" s="403">
        <f xml:space="preserve"> Debt!T$181</f>
        <v>0</v>
      </c>
      <c r="U46" s="403">
        <f xml:space="preserve"> Debt!U$181</f>
        <v>-439.93609786346701</v>
      </c>
      <c r="V46" s="403">
        <f xml:space="preserve"> Debt!V$181</f>
        <v>0</v>
      </c>
      <c r="W46" s="403">
        <f xml:space="preserve"> Debt!W$181</f>
        <v>0</v>
      </c>
      <c r="X46" s="403">
        <f xml:space="preserve"> Debt!X$181</f>
        <v>0</v>
      </c>
      <c r="Y46" s="403">
        <f xml:space="preserve"> Debt!Y$181</f>
        <v>-447.08130576862277</v>
      </c>
      <c r="Z46" s="403">
        <f xml:space="preserve"> Debt!Z$181</f>
        <v>-1.7624563831636806</v>
      </c>
      <c r="AA46" s="403">
        <f xml:space="preserve"> Debt!AA$181</f>
        <v>0</v>
      </c>
      <c r="AB46" s="403">
        <f xml:space="preserve"> Debt!AB$181</f>
        <v>0</v>
      </c>
      <c r="AC46" s="403">
        <f xml:space="preserve"> Debt!AC$181</f>
        <v>-431.58660608183334</v>
      </c>
      <c r="AD46" s="403">
        <f xml:space="preserve"> Debt!AD$181</f>
        <v>-57.321891692955774</v>
      </c>
      <c r="AE46" s="403">
        <f xml:space="preserve"> Debt!AE$181</f>
        <v>0</v>
      </c>
      <c r="AF46" s="403">
        <f xml:space="preserve"> Debt!AF$181</f>
        <v>0</v>
      </c>
      <c r="AG46" s="403">
        <f xml:space="preserve"> Debt!AG$181</f>
        <v>-400.85087795684569</v>
      </c>
      <c r="AH46" s="403">
        <f xml:space="preserve"> Debt!AH$181</f>
        <v>-112.94020182896418</v>
      </c>
      <c r="AI46" s="403">
        <f xml:space="preserve"> Debt!AI$181</f>
        <v>0</v>
      </c>
      <c r="AJ46" s="403">
        <f xml:space="preserve"> Debt!AJ$181</f>
        <v>0</v>
      </c>
      <c r="AK46" s="403">
        <f xml:space="preserve"> Debt!AK$181</f>
        <v>-369.84563572445421</v>
      </c>
      <c r="AL46" s="403">
        <f xml:space="preserve"> Debt!AL$181</f>
        <v>-169.10342606173327</v>
      </c>
      <c r="AM46" s="403">
        <f xml:space="preserve"> Debt!AM$181</f>
        <v>0</v>
      </c>
      <c r="AN46" s="403">
        <f xml:space="preserve"> Debt!AN$181</f>
        <v>0</v>
      </c>
      <c r="AO46" s="403">
        <f xml:space="preserve"> Debt!AO$181</f>
        <v>-324.10680043433399</v>
      </c>
      <c r="AP46" s="403">
        <f xml:space="preserve"> Debt!AP$181</f>
        <v>-225.37721373631052</v>
      </c>
      <c r="AQ46" s="403">
        <f xml:space="preserve"> Debt!AQ$181</f>
        <v>0</v>
      </c>
      <c r="AR46" s="403">
        <f xml:space="preserve"> Debt!AR$181</f>
        <v>0</v>
      </c>
      <c r="AS46" s="403">
        <f xml:space="preserve"> Debt!AS$181</f>
        <v>0</v>
      </c>
      <c r="AT46" s="403">
        <f xml:space="preserve"> Debt!AT$181</f>
        <v>-973.1796549399802</v>
      </c>
      <c r="AU46" s="403">
        <f xml:space="preserve"> Debt!AU$181</f>
        <v>0</v>
      </c>
      <c r="AV46" s="403">
        <f xml:space="preserve"> Debt!AV$181</f>
        <v>0</v>
      </c>
      <c r="AW46" s="403">
        <f xml:space="preserve"> Debt!AW$181</f>
        <v>0</v>
      </c>
      <c r="AX46" s="403">
        <f xml:space="preserve"> Debt!AX$181</f>
        <v>-1144.1649800506625</v>
      </c>
      <c r="AY46" s="403">
        <f xml:space="preserve"> Debt!AY$181</f>
        <v>0</v>
      </c>
      <c r="AZ46" s="403">
        <f xml:space="preserve"> Debt!AZ$181</f>
        <v>0</v>
      </c>
      <c r="BA46" s="403">
        <f xml:space="preserve"> Debt!BA$181</f>
        <v>-833.6077369000202</v>
      </c>
      <c r="BB46" s="403">
        <f xml:space="preserve"> Debt!BB$181</f>
        <v>0</v>
      </c>
      <c r="BC46" s="403">
        <f xml:space="preserve"> Debt!BC$181</f>
        <v>0</v>
      </c>
      <c r="BD46" s="403">
        <f xml:space="preserve"> Debt!BD$181</f>
        <v>0</v>
      </c>
      <c r="BE46" s="403">
        <f xml:space="preserve"> Debt!BE$181</f>
        <v>0</v>
      </c>
      <c r="BF46" s="403">
        <f xml:space="preserve"> Debt!BF$181</f>
        <v>0</v>
      </c>
      <c r="BG46" s="403">
        <f xml:space="preserve"> Debt!BG$181</f>
        <v>0</v>
      </c>
      <c r="BH46" s="403">
        <f xml:space="preserve"> Debt!BH$181</f>
        <v>0</v>
      </c>
      <c r="BI46" s="403">
        <f xml:space="preserve"> Debt!BI$181</f>
        <v>0</v>
      </c>
      <c r="BJ46" s="403">
        <f xml:space="preserve"> Debt!BJ$181</f>
        <v>0</v>
      </c>
      <c r="BK46" s="403">
        <f xml:space="preserve"> Debt!BK$181</f>
        <v>0</v>
      </c>
      <c r="BL46" s="403">
        <f xml:space="preserve"> Debt!BL$181</f>
        <v>0</v>
      </c>
      <c r="BM46" s="403">
        <f xml:space="preserve"> Debt!BM$181</f>
        <v>0</v>
      </c>
      <c r="BN46" s="403">
        <f xml:space="preserve"> Debt!BN$181</f>
        <v>0</v>
      </c>
      <c r="BO46" s="403">
        <f xml:space="preserve"> Debt!BO$181</f>
        <v>0</v>
      </c>
      <c r="BP46" s="403">
        <f xml:space="preserve"> Debt!BP$181</f>
        <v>0</v>
      </c>
      <c r="BQ46" s="403">
        <f xml:space="preserve"> Debt!BQ$181</f>
        <v>0</v>
      </c>
      <c r="BR46" s="403">
        <f xml:space="preserve"> Debt!BR$181</f>
        <v>0</v>
      </c>
      <c r="BS46" s="403">
        <f xml:space="preserve"> Debt!BS$181</f>
        <v>0</v>
      </c>
      <c r="BT46" s="403">
        <f xml:space="preserve"> Debt!BT$181</f>
        <v>0</v>
      </c>
      <c r="BU46" s="403">
        <f xml:space="preserve"> Debt!BU$181</f>
        <v>0</v>
      </c>
      <c r="BV46" s="403">
        <f xml:space="preserve"> Debt!BV$181</f>
        <v>0</v>
      </c>
      <c r="BW46" s="403">
        <f xml:space="preserve"> Debt!BW$181</f>
        <v>0</v>
      </c>
      <c r="BX46" s="403">
        <f xml:space="preserve"> Debt!BX$181</f>
        <v>0</v>
      </c>
      <c r="BY46" s="403">
        <f xml:space="preserve"> Debt!BY$181</f>
        <v>0</v>
      </c>
      <c r="BZ46" s="403">
        <f xml:space="preserve"> Debt!BZ$181</f>
        <v>0</v>
      </c>
      <c r="CA46" s="403">
        <f xml:space="preserve"> Debt!CA$181</f>
        <v>0</v>
      </c>
      <c r="CB46" s="403">
        <f xml:space="preserve"> Debt!CB$181</f>
        <v>0</v>
      </c>
      <c r="CC46" s="403">
        <f xml:space="preserve"> Debt!CC$181</f>
        <v>0</v>
      </c>
      <c r="CD46" s="403">
        <f xml:space="preserve"> Debt!CD$181</f>
        <v>0</v>
      </c>
      <c r="CE46" s="403">
        <f xml:space="preserve"> Debt!CE$181</f>
        <v>0</v>
      </c>
      <c r="CF46" s="403">
        <f xml:space="preserve"> Debt!CF$181</f>
        <v>0</v>
      </c>
      <c r="CG46" s="403">
        <f xml:space="preserve"> Debt!CG$181</f>
        <v>0</v>
      </c>
      <c r="CH46" s="403">
        <f xml:space="preserve"> Debt!CH$181</f>
        <v>0</v>
      </c>
      <c r="CI46" s="403">
        <f xml:space="preserve"> Debt!CI$181</f>
        <v>0</v>
      </c>
      <c r="CJ46" s="403">
        <f xml:space="preserve"> Debt!CJ$181</f>
        <v>0</v>
      </c>
      <c r="CK46" s="403">
        <f xml:space="preserve"> Debt!CK$181</f>
        <v>0</v>
      </c>
      <c r="CL46" s="403">
        <f xml:space="preserve"> Debt!CL$181</f>
        <v>0</v>
      </c>
      <c r="CM46" s="403">
        <f xml:space="preserve"> Debt!CM$181</f>
        <v>0</v>
      </c>
      <c r="CN46" s="403">
        <f xml:space="preserve"> Debt!CN$181</f>
        <v>0</v>
      </c>
      <c r="CO46" s="403">
        <f xml:space="preserve"> Debt!CO$181</f>
        <v>0</v>
      </c>
      <c r="CP46" s="403">
        <f xml:space="preserve"> Debt!CP$181</f>
        <v>0</v>
      </c>
      <c r="CQ46" s="403">
        <f xml:space="preserve"> Debt!CQ$181</f>
        <v>0</v>
      </c>
      <c r="CR46" s="403">
        <f xml:space="preserve"> Debt!CR$181</f>
        <v>0</v>
      </c>
      <c r="CS46" s="403">
        <f xml:space="preserve"> Debt!CS$181</f>
        <v>0</v>
      </c>
      <c r="CT46" s="403">
        <f xml:space="preserve"> Debt!CT$181</f>
        <v>0</v>
      </c>
      <c r="CU46" s="403">
        <f xml:space="preserve"> Debt!CU$181</f>
        <v>0</v>
      </c>
      <c r="CV46" s="403">
        <f xml:space="preserve"> Debt!CV$181</f>
        <v>0</v>
      </c>
      <c r="CW46" s="403">
        <f xml:space="preserve"> Debt!CW$181</f>
        <v>0</v>
      </c>
      <c r="CX46" s="403">
        <f xml:space="preserve"> Debt!CX$181</f>
        <v>0</v>
      </c>
      <c r="CY46" s="403">
        <f xml:space="preserve"> Debt!CY$181</f>
        <v>0</v>
      </c>
      <c r="CZ46" s="403">
        <f xml:space="preserve"> Debt!CZ$181</f>
        <v>0</v>
      </c>
      <c r="DA46" s="403">
        <f xml:space="preserve"> Debt!DA$181</f>
        <v>0</v>
      </c>
      <c r="DB46" s="403">
        <f xml:space="preserve"> Debt!DB$181</f>
        <v>0</v>
      </c>
      <c r="DC46" s="403">
        <f xml:space="preserve"> Debt!DC$181</f>
        <v>0</v>
      </c>
      <c r="DD46" s="403">
        <f xml:space="preserve"> Debt!DD$181</f>
        <v>0</v>
      </c>
      <c r="DE46" s="403">
        <f xml:space="preserve"> Debt!DE$181</f>
        <v>0</v>
      </c>
      <c r="DF46" s="403">
        <f xml:space="preserve"> Debt!DF$181</f>
        <v>0</v>
      </c>
      <c r="DG46" s="403">
        <f xml:space="preserve"> Debt!DG$181</f>
        <v>0</v>
      </c>
      <c r="DH46" s="403">
        <f xml:space="preserve"> Debt!DH$181</f>
        <v>0</v>
      </c>
      <c r="DI46" s="403">
        <f xml:space="preserve"> Debt!DI$181</f>
        <v>0</v>
      </c>
      <c r="DJ46" s="403">
        <f xml:space="preserve"> Debt!DJ$181</f>
        <v>0</v>
      </c>
      <c r="DK46" s="403">
        <f xml:space="preserve"> Debt!DK$181</f>
        <v>0</v>
      </c>
      <c r="DL46" s="403">
        <f xml:space="preserve"> Debt!DL$181</f>
        <v>0</v>
      </c>
      <c r="DM46" s="403">
        <f xml:space="preserve"> Debt!DM$181</f>
        <v>0</v>
      </c>
      <c r="DN46" s="403">
        <f xml:space="preserve"> Debt!DN$181</f>
        <v>0</v>
      </c>
      <c r="DO46" s="403">
        <f xml:space="preserve"> Debt!DO$181</f>
        <v>0</v>
      </c>
      <c r="DP46" s="403">
        <f xml:space="preserve"> Debt!DP$181</f>
        <v>0</v>
      </c>
      <c r="DQ46" s="403">
        <f xml:space="preserve"> Debt!DQ$181</f>
        <v>0</v>
      </c>
      <c r="DR46" s="403">
        <f xml:space="preserve"> Debt!DR$181</f>
        <v>0</v>
      </c>
      <c r="DS46" s="403">
        <f xml:space="preserve"> Debt!DS$181</f>
        <v>0</v>
      </c>
      <c r="DT46" s="403">
        <f xml:space="preserve"> Debt!DT$181</f>
        <v>0</v>
      </c>
      <c r="DU46" s="403">
        <f xml:space="preserve"> Debt!DU$181</f>
        <v>0</v>
      </c>
      <c r="DV46" s="403">
        <f xml:space="preserve"> Debt!DV$181</f>
        <v>0</v>
      </c>
      <c r="DW46" s="403">
        <f xml:space="preserve"> Debt!DW$181</f>
        <v>0</v>
      </c>
      <c r="DX46" s="403">
        <f xml:space="preserve"> Debt!DX$181</f>
        <v>0</v>
      </c>
      <c r="DY46" s="403">
        <f xml:space="preserve"> Debt!DY$181</f>
        <v>0</v>
      </c>
      <c r="DZ46" s="403">
        <f xml:space="preserve"> Debt!DZ$181</f>
        <v>0</v>
      </c>
      <c r="EA46" s="403">
        <f xml:space="preserve"> Debt!EA$181</f>
        <v>0</v>
      </c>
      <c r="EB46" s="403">
        <f xml:space="preserve"> Debt!EB$181</f>
        <v>0</v>
      </c>
      <c r="EC46" s="403">
        <f xml:space="preserve"> Debt!EC$181</f>
        <v>0</v>
      </c>
      <c r="ED46" s="403">
        <f xml:space="preserve"> Debt!ED$181</f>
        <v>0</v>
      </c>
      <c r="EE46" s="403">
        <f xml:space="preserve"> Debt!EE$181</f>
        <v>0</v>
      </c>
      <c r="EF46" s="403">
        <f xml:space="preserve"> Debt!EF$181</f>
        <v>0</v>
      </c>
      <c r="EG46" s="403">
        <f xml:space="preserve"> Debt!EG$181</f>
        <v>0</v>
      </c>
      <c r="EH46" s="403">
        <f xml:space="preserve"> Debt!EH$181</f>
        <v>0</v>
      </c>
      <c r="EI46" s="403">
        <f xml:space="preserve"> Debt!EI$181</f>
        <v>0</v>
      </c>
      <c r="EJ46" s="403">
        <f xml:space="preserve"> Debt!EJ$181</f>
        <v>0</v>
      </c>
      <c r="EK46" s="403">
        <f xml:space="preserve"> Debt!EK$181</f>
        <v>0</v>
      </c>
      <c r="EL46" s="403">
        <f xml:space="preserve"> Debt!EL$181</f>
        <v>0</v>
      </c>
      <c r="EM46" s="403">
        <f xml:space="preserve"> Debt!EM$181</f>
        <v>0</v>
      </c>
      <c r="EN46" s="403">
        <f xml:space="preserve"> Debt!EN$181</f>
        <v>0</v>
      </c>
      <c r="EO46" s="403">
        <f xml:space="preserve"> Debt!EO$181</f>
        <v>0</v>
      </c>
      <c r="EP46" s="403">
        <f xml:space="preserve"> Debt!EP$181</f>
        <v>0</v>
      </c>
      <c r="EQ46" s="403">
        <f xml:space="preserve"> Debt!EQ$181</f>
        <v>0</v>
      </c>
      <c r="ER46" s="403">
        <f xml:space="preserve"> Debt!ER$181</f>
        <v>0</v>
      </c>
      <c r="ES46" s="403">
        <f xml:space="preserve"> Debt!ES$181</f>
        <v>0</v>
      </c>
      <c r="ET46" s="403">
        <f xml:space="preserve"> Debt!ET$181</f>
        <v>0</v>
      </c>
      <c r="EU46" s="403">
        <f xml:space="preserve"> Debt!EU$181</f>
        <v>0</v>
      </c>
      <c r="EV46" s="403">
        <f xml:space="preserve"> Debt!EV$181</f>
        <v>0</v>
      </c>
      <c r="EW46" s="403">
        <f xml:space="preserve"> Debt!EW$181</f>
        <v>0</v>
      </c>
      <c r="EX46" s="403">
        <f xml:space="preserve"> Debt!EX$181</f>
        <v>0</v>
      </c>
      <c r="EY46" s="403">
        <f xml:space="preserve"> Debt!EY$181</f>
        <v>0</v>
      </c>
      <c r="EZ46" s="403">
        <f xml:space="preserve"> Debt!EZ$181</f>
        <v>0</v>
      </c>
      <c r="FA46" s="403">
        <f xml:space="preserve"> Debt!FA$181</f>
        <v>0</v>
      </c>
      <c r="FB46" s="403">
        <f xml:space="preserve"> Debt!FB$181</f>
        <v>0</v>
      </c>
      <c r="FC46" s="403">
        <f xml:space="preserve"> Debt!FC$181</f>
        <v>0</v>
      </c>
      <c r="FD46" s="403">
        <f xml:space="preserve"> Debt!FD$181</f>
        <v>0</v>
      </c>
      <c r="FE46" s="403">
        <f xml:space="preserve"> Debt!FE$181</f>
        <v>0</v>
      </c>
      <c r="FF46" s="403">
        <f xml:space="preserve"> Debt!FF$181</f>
        <v>0</v>
      </c>
      <c r="FG46" s="403">
        <f xml:space="preserve"> Debt!FG$181</f>
        <v>0</v>
      </c>
      <c r="FH46" s="403">
        <f xml:space="preserve"> Debt!FH$181</f>
        <v>0</v>
      </c>
      <c r="FI46" s="403">
        <f xml:space="preserve"> Debt!FI$181</f>
        <v>0</v>
      </c>
      <c r="FJ46" s="403">
        <f xml:space="preserve"> Debt!FJ$181</f>
        <v>0</v>
      </c>
      <c r="FK46" s="403">
        <f xml:space="preserve"> Debt!FK$181</f>
        <v>0</v>
      </c>
      <c r="FL46" s="403">
        <f xml:space="preserve"> Debt!FL$181</f>
        <v>0</v>
      </c>
      <c r="FM46" s="403">
        <f xml:space="preserve"> Debt!FM$181</f>
        <v>0</v>
      </c>
      <c r="FN46" s="403">
        <f xml:space="preserve"> Debt!FN$181</f>
        <v>0</v>
      </c>
      <c r="FO46" s="403">
        <f xml:space="preserve"> Debt!FO$181</f>
        <v>0</v>
      </c>
      <c r="FP46" s="403">
        <f xml:space="preserve"> Debt!FP$181</f>
        <v>0</v>
      </c>
      <c r="FQ46" s="403">
        <f xml:space="preserve"> Debt!FQ$181</f>
        <v>0</v>
      </c>
      <c r="FR46" s="403">
        <f xml:space="preserve"> Debt!FR$181</f>
        <v>0</v>
      </c>
      <c r="FS46" s="403">
        <f xml:space="preserve"> Debt!FS$181</f>
        <v>0</v>
      </c>
      <c r="FT46" s="403">
        <f xml:space="preserve"> Debt!FT$181</f>
        <v>0</v>
      </c>
      <c r="FU46" s="403">
        <f xml:space="preserve"> Debt!FU$181</f>
        <v>0</v>
      </c>
      <c r="FV46" s="403">
        <f xml:space="preserve"> Debt!FV$181</f>
        <v>0</v>
      </c>
      <c r="FW46" s="403">
        <f xml:space="preserve"> Debt!FW$181</f>
        <v>0</v>
      </c>
      <c r="FX46" s="403">
        <f xml:space="preserve"> Debt!FX$181</f>
        <v>0</v>
      </c>
      <c r="FY46" s="403">
        <f xml:space="preserve"> Debt!FY$181</f>
        <v>0</v>
      </c>
      <c r="FZ46" s="403">
        <f xml:space="preserve"> Debt!FZ$181</f>
        <v>0</v>
      </c>
      <c r="GA46" s="403">
        <f xml:space="preserve"> Debt!GA$181</f>
        <v>0</v>
      </c>
      <c r="GB46" s="403">
        <f xml:space="preserve"> Debt!GB$181</f>
        <v>0</v>
      </c>
      <c r="GC46" s="403">
        <f xml:space="preserve"> Debt!GC$181</f>
        <v>0</v>
      </c>
      <c r="GD46" s="403">
        <f xml:space="preserve"> Debt!GD$181</f>
        <v>0</v>
      </c>
      <c r="GE46" s="403">
        <f xml:space="preserve"> Debt!GE$181</f>
        <v>0</v>
      </c>
      <c r="GF46" s="403">
        <f xml:space="preserve"> Debt!GF$181</f>
        <v>0</v>
      </c>
      <c r="GG46" s="403">
        <f xml:space="preserve"> Debt!GG$181</f>
        <v>0</v>
      </c>
      <c r="GH46" s="403">
        <f xml:space="preserve"> Debt!GH$181</f>
        <v>0</v>
      </c>
      <c r="GI46" s="403">
        <f xml:space="preserve"> Debt!GI$181</f>
        <v>0</v>
      </c>
      <c r="GJ46" s="403">
        <f xml:space="preserve"> Debt!GJ$181</f>
        <v>0</v>
      </c>
      <c r="GK46" s="316"/>
      <c r="GL46" s="316"/>
      <c r="GM46" s="316"/>
      <c r="GN46" s="316"/>
      <c r="GO46" s="316"/>
      <c r="GP46" s="316"/>
      <c r="GQ46" s="316"/>
      <c r="GR46" s="316"/>
      <c r="GS46" s="316"/>
      <c r="GT46" s="316"/>
      <c r="GU46" s="316"/>
      <c r="GV46" s="316"/>
      <c r="GW46" s="316"/>
      <c r="GX46" s="316"/>
      <c r="GY46" s="316"/>
      <c r="GZ46" s="316"/>
      <c r="HA46" s="316"/>
      <c r="HB46" s="316"/>
      <c r="HC46" s="316"/>
      <c r="HD46" s="316"/>
      <c r="HE46" s="316"/>
      <c r="HF46" s="316"/>
      <c r="HG46" s="316"/>
      <c r="HH46" s="316"/>
      <c r="HI46" s="316"/>
      <c r="HJ46" s="316"/>
      <c r="HK46" s="316"/>
      <c r="HL46" s="316"/>
      <c r="HM46" s="316"/>
      <c r="HN46" s="316"/>
      <c r="HO46" s="316"/>
      <c r="HP46" s="316"/>
      <c r="HQ46" s="316"/>
      <c r="HR46" s="316"/>
      <c r="HS46" s="316"/>
      <c r="HT46" s="316"/>
      <c r="HU46" s="316"/>
      <c r="HV46" s="316"/>
      <c r="HW46" s="316"/>
      <c r="HX46" s="316"/>
      <c r="HY46" s="316"/>
      <c r="HZ46" s="316"/>
      <c r="IA46" s="316"/>
      <c r="IB46" s="316"/>
      <c r="IC46" s="316"/>
      <c r="ID46" s="316"/>
      <c r="IE46" s="316"/>
      <c r="IF46" s="316"/>
      <c r="IG46" s="316"/>
      <c r="IH46" s="316"/>
      <c r="II46" s="316"/>
      <c r="IJ46" s="316"/>
      <c r="IK46" s="316"/>
      <c r="IL46" s="316"/>
      <c r="IM46" s="316"/>
      <c r="IN46" s="316"/>
      <c r="IO46" s="316"/>
      <c r="IP46" s="316"/>
      <c r="IQ46" s="316"/>
      <c r="IR46" s="316"/>
      <c r="IS46" s="316"/>
      <c r="IT46" s="316"/>
      <c r="IU46" s="316"/>
      <c r="IV46" s="316"/>
      <c r="IW46" s="316"/>
      <c r="IX46" s="316"/>
      <c r="IY46" s="316"/>
      <c r="IZ46" s="316"/>
      <c r="JA46" s="316"/>
      <c r="JB46" s="316"/>
      <c r="JC46" s="316"/>
      <c r="JD46" s="316"/>
      <c r="JE46" s="316"/>
      <c r="JF46" s="316"/>
      <c r="JG46" s="316"/>
      <c r="JH46" s="316"/>
      <c r="JI46" s="316"/>
      <c r="JJ46" s="316"/>
      <c r="JK46" s="316"/>
      <c r="JL46" s="316"/>
      <c r="JM46" s="316"/>
      <c r="JN46" s="316"/>
      <c r="JO46" s="316"/>
      <c r="JP46" s="316"/>
      <c r="JQ46" s="316"/>
      <c r="JR46" s="316"/>
      <c r="JS46" s="316"/>
      <c r="JT46" s="316"/>
      <c r="JU46" s="316"/>
      <c r="JV46" s="316"/>
      <c r="JW46" s="316"/>
      <c r="JX46" s="316"/>
      <c r="JY46" s="316"/>
      <c r="JZ46" s="316"/>
      <c r="KA46" s="316"/>
      <c r="KB46" s="316"/>
      <c r="KC46" s="316"/>
      <c r="KD46" s="316"/>
      <c r="KE46" s="316"/>
      <c r="KF46" s="316"/>
      <c r="KG46" s="316"/>
      <c r="KH46" s="316"/>
      <c r="KI46" s="316"/>
      <c r="KJ46" s="316"/>
      <c r="KK46" s="316"/>
      <c r="KL46" s="316"/>
      <c r="KM46" s="316"/>
      <c r="KN46" s="316"/>
      <c r="KO46" s="316"/>
      <c r="KP46" s="316"/>
      <c r="KQ46" s="316"/>
      <c r="KR46" s="316"/>
      <c r="KS46" s="316"/>
      <c r="KT46" s="316"/>
      <c r="KU46" s="316"/>
      <c r="KV46" s="316"/>
      <c r="KW46" s="316"/>
      <c r="KX46" s="316"/>
      <c r="KY46" s="316"/>
      <c r="KZ46" s="316"/>
      <c r="LA46" s="316"/>
      <c r="LB46" s="316"/>
      <c r="LC46" s="316"/>
      <c r="LD46" s="316"/>
      <c r="LE46" s="316"/>
      <c r="LF46" s="316"/>
      <c r="LG46" s="316"/>
      <c r="LH46" s="316"/>
      <c r="LI46" s="316"/>
      <c r="LJ46" s="316"/>
      <c r="LK46" s="316"/>
      <c r="LL46" s="316"/>
      <c r="LM46" s="316"/>
      <c r="LN46" s="316"/>
      <c r="LO46" s="316"/>
      <c r="LP46" s="316"/>
      <c r="LQ46" s="316"/>
      <c r="LR46" s="316"/>
      <c r="LS46" s="316"/>
      <c r="LT46" s="316"/>
      <c r="LU46" s="316"/>
      <c r="LV46" s="316"/>
      <c r="LW46" s="316"/>
      <c r="LX46" s="316"/>
      <c r="LY46" s="316"/>
      <c r="LZ46" s="316"/>
      <c r="MA46" s="316"/>
      <c r="MB46" s="316"/>
      <c r="MC46" s="316"/>
      <c r="MD46" s="316"/>
      <c r="ME46" s="316"/>
      <c r="MF46" s="316"/>
      <c r="MG46" s="316"/>
      <c r="MH46" s="316"/>
      <c r="MI46" s="316"/>
      <c r="MJ46" s="316"/>
      <c r="MK46" s="316"/>
      <c r="ML46" s="316"/>
      <c r="MM46" s="316"/>
      <c r="MN46" s="316"/>
      <c r="MO46" s="316"/>
      <c r="MP46" s="316"/>
      <c r="MQ46" s="316"/>
      <c r="MR46" s="316"/>
      <c r="MS46" s="316"/>
      <c r="MT46" s="316"/>
      <c r="MU46" s="316"/>
      <c r="MV46" s="316"/>
      <c r="MW46" s="316"/>
      <c r="MX46" s="316"/>
      <c r="MY46" s="316"/>
      <c r="MZ46" s="316"/>
      <c r="NA46" s="316"/>
      <c r="NB46" s="316"/>
      <c r="NC46" s="316"/>
      <c r="ND46" s="316"/>
      <c r="NE46" s="316"/>
      <c r="NF46" s="316"/>
      <c r="NG46" s="316"/>
      <c r="NH46" s="316"/>
      <c r="NI46" s="316"/>
      <c r="NJ46" s="316"/>
      <c r="NK46" s="316"/>
      <c r="NL46" s="316"/>
      <c r="NM46" s="316"/>
      <c r="NN46" s="316"/>
      <c r="NO46" s="316"/>
      <c r="NP46" s="316"/>
      <c r="NQ46" s="316"/>
      <c r="NR46" s="316"/>
      <c r="NS46" s="316"/>
      <c r="NT46" s="316"/>
      <c r="NU46" s="316"/>
      <c r="NV46" s="316"/>
      <c r="NW46" s="316"/>
      <c r="NX46" s="316"/>
      <c r="NY46" s="316"/>
      <c r="NZ46" s="316"/>
      <c r="OA46" s="316"/>
      <c r="OB46" s="316"/>
      <c r="OC46" s="316"/>
      <c r="OD46" s="316"/>
      <c r="OE46" s="316"/>
      <c r="OF46" s="316"/>
      <c r="OG46" s="316"/>
      <c r="OH46" s="316"/>
      <c r="OI46" s="316"/>
      <c r="OJ46" s="316"/>
      <c r="OK46" s="316"/>
      <c r="OL46" s="316"/>
      <c r="OM46" s="316"/>
      <c r="ON46" s="316"/>
      <c r="OO46" s="316"/>
      <c r="OP46" s="316"/>
      <c r="OQ46" s="316"/>
      <c r="OR46" s="316"/>
      <c r="OS46" s="316"/>
      <c r="OT46" s="316"/>
      <c r="OU46" s="316"/>
      <c r="OV46" s="316"/>
      <c r="OW46" s="316"/>
      <c r="OX46" s="316"/>
      <c r="OY46" s="316"/>
      <c r="OZ46" s="316"/>
      <c r="PA46" s="316"/>
      <c r="PB46" s="316"/>
      <c r="PC46" s="316"/>
      <c r="PD46" s="316"/>
      <c r="PE46" s="316"/>
      <c r="PF46" s="316"/>
      <c r="PG46" s="316"/>
      <c r="PH46" s="316"/>
      <c r="PI46" s="316"/>
      <c r="PJ46" s="316"/>
      <c r="PK46" s="316"/>
      <c r="PL46" s="316"/>
      <c r="PM46" s="316"/>
      <c r="PN46" s="316"/>
      <c r="PO46" s="316"/>
      <c r="PP46" s="316"/>
      <c r="PQ46" s="316"/>
      <c r="PR46" s="316"/>
      <c r="PS46" s="316"/>
      <c r="PT46" s="316"/>
      <c r="PU46" s="316"/>
      <c r="PV46" s="316"/>
      <c r="PW46" s="316"/>
      <c r="PX46" s="316"/>
      <c r="PY46" s="316"/>
    </row>
    <row r="47" spans="1:441" outlineLevel="1" x14ac:dyDescent="0.35">
      <c r="A47" s="277"/>
      <c r="D47" s="281"/>
      <c r="E47" s="308" t="s">
        <v>138</v>
      </c>
      <c r="F47" s="308"/>
      <c r="G47" s="308" t="str">
        <f xml:space="preserve"> SMU</f>
        <v>$ 000s</v>
      </c>
      <c r="H47" s="308">
        <f xml:space="preserve"> SUM(J47:GJ47)</f>
        <v>170055.4425935949</v>
      </c>
      <c r="I47" s="308"/>
      <c r="J47" s="308">
        <f t="shared" ref="J47:AO47" si="44" xml:space="preserve"> J42 + SUM(J44:J46)</f>
        <v>0</v>
      </c>
      <c r="K47" s="308">
        <f t="shared" si="44"/>
        <v>0</v>
      </c>
      <c r="L47" s="308">
        <f t="shared" si="44"/>
        <v>0</v>
      </c>
      <c r="M47" s="308">
        <f t="shared" si="44"/>
        <v>0</v>
      </c>
      <c r="N47" s="308">
        <f t="shared" si="44"/>
        <v>1609.2766591005857</v>
      </c>
      <c r="O47" s="308">
        <f t="shared" si="44"/>
        <v>1680.4897638449829</v>
      </c>
      <c r="P47" s="308">
        <f t="shared" si="44"/>
        <v>0</v>
      </c>
      <c r="Q47" s="308">
        <f t="shared" si="44"/>
        <v>106.43569531523866</v>
      </c>
      <c r="R47" s="308">
        <f t="shared" si="44"/>
        <v>2475.6183085208986</v>
      </c>
      <c r="S47" s="308">
        <f t="shared" si="44"/>
        <v>1645.8460319049823</v>
      </c>
      <c r="T47" s="308">
        <f t="shared" si="44"/>
        <v>0</v>
      </c>
      <c r="U47" s="308">
        <f t="shared" si="44"/>
        <v>52.349242914758975</v>
      </c>
      <c r="V47" s="308">
        <f t="shared" si="44"/>
        <v>2436.5904572954696</v>
      </c>
      <c r="W47" s="308">
        <f t="shared" si="44"/>
        <v>1611.0012598168032</v>
      </c>
      <c r="X47" s="308">
        <f t="shared" si="44"/>
        <v>0</v>
      </c>
      <c r="Y47" s="308">
        <f t="shared" si="44"/>
        <v>0</v>
      </c>
      <c r="Z47" s="308">
        <f t="shared" si="44"/>
        <v>2395.5561660180329</v>
      </c>
      <c r="AA47" s="308">
        <f t="shared" si="44"/>
        <v>1575.9471128545988</v>
      </c>
      <c r="AB47" s="308">
        <f t="shared" si="44"/>
        <v>0</v>
      </c>
      <c r="AC47" s="308">
        <f t="shared" si="44"/>
        <v>0</v>
      </c>
      <c r="AD47" s="308">
        <f t="shared" si="44"/>
        <v>2298.8765291519026</v>
      </c>
      <c r="AE47" s="308">
        <f t="shared" si="44"/>
        <v>1540.6750643856813</v>
      </c>
      <c r="AF47" s="308">
        <f t="shared" si="44"/>
        <v>0</v>
      </c>
      <c r="AG47" s="308">
        <f t="shared" si="44"/>
        <v>0</v>
      </c>
      <c r="AH47" s="308">
        <f t="shared" si="44"/>
        <v>2201.928764696172</v>
      </c>
      <c r="AI47" s="308">
        <f t="shared" si="44"/>
        <v>1505.1763909909546</v>
      </c>
      <c r="AJ47" s="308">
        <f t="shared" si="44"/>
        <v>0</v>
      </c>
      <c r="AK47" s="308">
        <f t="shared" si="44"/>
        <v>0</v>
      </c>
      <c r="AL47" s="308">
        <f t="shared" si="44"/>
        <v>2104.2028715355577</v>
      </c>
      <c r="AM47" s="308">
        <f t="shared" si="44"/>
        <v>1469.4421674637601</v>
      </c>
      <c r="AN47" s="308">
        <f t="shared" si="44"/>
        <v>0</v>
      </c>
      <c r="AO47" s="308">
        <f t="shared" si="44"/>
        <v>0</v>
      </c>
      <c r="AP47" s="308">
        <f t="shared" ref="AP47:BU47" si="45" xml:space="preserve"> AP42 + SUM(AP44:AP46)</f>
        <v>2006.1372566113337</v>
      </c>
      <c r="AQ47" s="308">
        <f t="shared" si="45"/>
        <v>1405.8780801420016</v>
      </c>
      <c r="AR47" s="308">
        <f t="shared" si="45"/>
        <v>0</v>
      </c>
      <c r="AS47" s="308">
        <f t="shared" si="45"/>
        <v>0</v>
      </c>
      <c r="AT47" s="308">
        <f t="shared" si="45"/>
        <v>485.66117774142617</v>
      </c>
      <c r="AU47" s="308">
        <f t="shared" si="45"/>
        <v>1274.6791616664782</v>
      </c>
      <c r="AV47" s="308">
        <f t="shared" si="45"/>
        <v>0</v>
      </c>
      <c r="AW47" s="308">
        <f t="shared" si="45"/>
        <v>0</v>
      </c>
      <c r="AX47" s="308">
        <f t="shared" si="45"/>
        <v>217.47307364408721</v>
      </c>
      <c r="AY47" s="308">
        <f t="shared" si="45"/>
        <v>1183.9660197465196</v>
      </c>
      <c r="AZ47" s="308">
        <f t="shared" si="45"/>
        <v>0</v>
      </c>
      <c r="BA47" s="308">
        <f t="shared" si="45"/>
        <v>975.54534925758367</v>
      </c>
      <c r="BB47" s="308">
        <f t="shared" si="45"/>
        <v>3589.1280810813978</v>
      </c>
      <c r="BC47" s="308">
        <f t="shared" si="45"/>
        <v>3392.7344752881008</v>
      </c>
      <c r="BD47" s="308">
        <f t="shared" si="45"/>
        <v>1408.1438378547855</v>
      </c>
      <c r="BE47" s="308">
        <f t="shared" si="45"/>
        <v>1767.5207382834178</v>
      </c>
      <c r="BF47" s="308">
        <f t="shared" si="45"/>
        <v>3533.8689630145177</v>
      </c>
      <c r="BG47" s="308">
        <f t="shared" si="45"/>
        <v>3339.6228958296629</v>
      </c>
      <c r="BH47" s="308">
        <f t="shared" si="45"/>
        <v>1351.8115914107027</v>
      </c>
      <c r="BI47" s="308">
        <f t="shared" si="45"/>
        <v>1738.5209549849819</v>
      </c>
      <c r="BJ47" s="308">
        <f t="shared" si="45"/>
        <v>3482.5887468084061</v>
      </c>
      <c r="BK47" s="308">
        <f t="shared" si="45"/>
        <v>3290.276842867032</v>
      </c>
      <c r="BL47" s="308">
        <f t="shared" si="45"/>
        <v>1313.3498192866155</v>
      </c>
      <c r="BM47" s="308">
        <f t="shared" si="45"/>
        <v>1698.5010651160228</v>
      </c>
      <c r="BN47" s="308">
        <f t="shared" si="45"/>
        <v>3434.4997216980087</v>
      </c>
      <c r="BO47" s="308">
        <f t="shared" si="45"/>
        <v>3243.9476256645717</v>
      </c>
      <c r="BP47" s="308">
        <f t="shared" si="45"/>
        <v>1277.6961186631779</v>
      </c>
      <c r="BQ47" s="308">
        <f t="shared" si="45"/>
        <v>1661.1356374165398</v>
      </c>
      <c r="BR47" s="308">
        <f t="shared" si="45"/>
        <v>3388.9585181053608</v>
      </c>
      <c r="BS47" s="308">
        <f t="shared" si="45"/>
        <v>3200.0236685002988</v>
      </c>
      <c r="BT47" s="308">
        <f t="shared" si="45"/>
        <v>1258.0482565893556</v>
      </c>
      <c r="BU47" s="308">
        <f t="shared" si="45"/>
        <v>1612.0930430283136</v>
      </c>
      <c r="BV47" s="308">
        <f t="shared" ref="BV47:DA47" si="46" xml:space="preserve"> BV42 + SUM(BV44:BV46)</f>
        <v>3345.4392915473518</v>
      </c>
      <c r="BW47" s="308">
        <f t="shared" si="46"/>
        <v>3158.0050351502864</v>
      </c>
      <c r="BX47" s="308">
        <f t="shared" si="46"/>
        <v>1212.5945402209022</v>
      </c>
      <c r="BY47" s="308">
        <f t="shared" si="46"/>
        <v>1592.2578910871157</v>
      </c>
      <c r="BZ47" s="308">
        <f t="shared" si="46"/>
        <v>3303.5118797051987</v>
      </c>
      <c r="CA47" s="308">
        <f t="shared" si="46"/>
        <v>3117.4826778710108</v>
      </c>
      <c r="CB47" s="308">
        <f t="shared" si="46"/>
        <v>1182.2828730230044</v>
      </c>
      <c r="CC47" s="308">
        <f t="shared" si="46"/>
        <v>1559.9235304634544</v>
      </c>
      <c r="CD47" s="308">
        <f t="shared" si="46"/>
        <v>3262.8240101389092</v>
      </c>
      <c r="CE47" s="308">
        <f t="shared" si="46"/>
        <v>3078.1215344885677</v>
      </c>
      <c r="CF47" s="308">
        <f t="shared" si="46"/>
        <v>1153.0159269230949</v>
      </c>
      <c r="CG47" s="308">
        <f t="shared" si="46"/>
        <v>1528.5655641509625</v>
      </c>
      <c r="CH47" s="308">
        <f t="shared" si="46"/>
        <v>3223.0868072503745</v>
      </c>
      <c r="CI47" s="308">
        <f t="shared" si="46"/>
        <v>3039.6467597681117</v>
      </c>
      <c r="CJ47" s="308">
        <f t="shared" si="46"/>
        <v>1137.7204891219169</v>
      </c>
      <c r="CK47" s="308">
        <f t="shared" si="46"/>
        <v>1484.7469952299834</v>
      </c>
      <c r="CL47" s="308">
        <f t="shared" si="46"/>
        <v>3184.062986477446</v>
      </c>
      <c r="CM47" s="308">
        <f t="shared" si="46"/>
        <v>3001.8325096466237</v>
      </c>
      <c r="CN47" s="308">
        <f t="shared" si="46"/>
        <v>1096.6177184683522</v>
      </c>
      <c r="CO47" s="308">
        <f t="shared" si="46"/>
        <v>1467.8271924254402</v>
      </c>
      <c r="CP47" s="308">
        <f t="shared" si="46"/>
        <v>3145.5572372261281</v>
      </c>
      <c r="CQ47" s="308">
        <f t="shared" si="46"/>
        <v>2964.492804760534</v>
      </c>
      <c r="CR47" s="308">
        <f t="shared" si="46"/>
        <v>1069.0948884635964</v>
      </c>
      <c r="CS47" s="308">
        <f t="shared" si="46"/>
        <v>1438.0732209074138</v>
      </c>
      <c r="CT47" s="308">
        <f t="shared" si="46"/>
        <v>3107.4083885145069</v>
      </c>
      <c r="CU47" s="308">
        <f t="shared" si="46"/>
        <v>2927.4740875431035</v>
      </c>
      <c r="CV47" s="308">
        <f t="shared" si="46"/>
        <v>1041.8178933940515</v>
      </c>
      <c r="CW47" s="308">
        <f t="shared" si="46"/>
        <v>1408.5335472786705</v>
      </c>
      <c r="CX47" s="308">
        <f t="shared" si="46"/>
        <v>3069.4830266168024</v>
      </c>
      <c r="CY47" s="308">
        <f t="shared" si="46"/>
        <v>2890.6491587152909</v>
      </c>
      <c r="CZ47" s="308">
        <f t="shared" si="46"/>
        <v>1027.2414954193021</v>
      </c>
      <c r="DA47" s="308">
        <f t="shared" si="46"/>
        <v>1366.5165589107055</v>
      </c>
      <c r="DB47" s="308">
        <f t="shared" ref="DB47:EG47" si="47" xml:space="preserve"> DB42 + SUM(DB44:DB46)</f>
        <v>3031.6702953400254</v>
      </c>
      <c r="DC47" s="308">
        <f t="shared" si="47"/>
        <v>2853.9122372708212</v>
      </c>
      <c r="DD47" s="308">
        <f t="shared" si="47"/>
        <v>987.5376079284955</v>
      </c>
      <c r="DE47" s="308">
        <f t="shared" si="47"/>
        <v>1349.6531282610113</v>
      </c>
      <c r="DF47" s="308">
        <f t="shared" si="47"/>
        <v>2993.8776595310055</v>
      </c>
      <c r="DG47" s="308">
        <f t="shared" si="47"/>
        <v>2817.1749355231668</v>
      </c>
      <c r="DH47" s="308">
        <f t="shared" si="47"/>
        <v>1078.7600181887815</v>
      </c>
      <c r="DI47" s="308">
        <f t="shared" si="47"/>
        <v>1115.7249845322524</v>
      </c>
      <c r="DJ47" s="308">
        <f t="shared" si="47"/>
        <v>3.1702789419796319E-13</v>
      </c>
      <c r="DK47" s="308">
        <f t="shared" si="47"/>
        <v>3.1708813912700863E-13</v>
      </c>
      <c r="DL47" s="308">
        <f t="shared" si="47"/>
        <v>3.1023224437376483E-13</v>
      </c>
      <c r="DM47" s="308">
        <f t="shared" si="47"/>
        <v>3.1374879108625463E-13</v>
      </c>
      <c r="DN47" s="308">
        <f t="shared" si="47"/>
        <v>3.172367432853207E-13</v>
      </c>
      <c r="DO47" s="308">
        <f t="shared" si="47"/>
        <v>3.1727590248920032E-13</v>
      </c>
      <c r="DP47" s="308">
        <f t="shared" si="47"/>
        <v>3.1389975265483371E-13</v>
      </c>
      <c r="DQ47" s="308">
        <f t="shared" si="47"/>
        <v>3.1394444522447884E-13</v>
      </c>
      <c r="DR47" s="308">
        <f t="shared" si="47"/>
        <v>3.174676821799949E-13</v>
      </c>
      <c r="DS47" s="308">
        <f t="shared" si="47"/>
        <v>3.175108577124774E-13</v>
      </c>
      <c r="DT47" s="308">
        <f t="shared" si="47"/>
        <v>3.1067818781593812E-13</v>
      </c>
      <c r="DU47" s="308">
        <f t="shared" si="47"/>
        <v>3.1418578510056249E-13</v>
      </c>
      <c r="DV47" s="308">
        <f t="shared" si="47"/>
        <v>3.1767954351380465E-13</v>
      </c>
      <c r="DW47" s="308">
        <f t="shared" si="47"/>
        <v>3.1773878436069935E-13</v>
      </c>
      <c r="DX47" s="308">
        <f t="shared" si="47"/>
        <v>3.1089428375707942E-13</v>
      </c>
      <c r="DY47" s="308">
        <f t="shared" si="47"/>
        <v>3.1438441874342976E-13</v>
      </c>
      <c r="DZ47" s="308">
        <f t="shared" si="47"/>
        <v>3.1788136402610692E-13</v>
      </c>
      <c r="EA47" s="308">
        <f t="shared" si="47"/>
        <v>3.179476334480568E-13</v>
      </c>
      <c r="EB47" s="308">
        <f t="shared" si="47"/>
        <v>3.1107305403565987E-13</v>
      </c>
      <c r="EC47" s="308">
        <f t="shared" si="47"/>
        <v>3.1457411387236796E-13</v>
      </c>
      <c r="ED47" s="308">
        <f t="shared" si="47"/>
        <v>3.1810427026357504E-13</v>
      </c>
      <c r="EE47" s="308">
        <f t="shared" si="47"/>
        <v>3.1815748661756524E-13</v>
      </c>
      <c r="EF47" s="308">
        <f t="shared" si="47"/>
        <v>3.1475189098273408E-13</v>
      </c>
      <c r="EG47" s="308">
        <f t="shared" si="47"/>
        <v>3.1481942642130893E-13</v>
      </c>
      <c r="EH47" s="308">
        <f t="shared" ref="EH47:FM47" si="48" xml:space="preserve"> EH42 + SUM(EH44:EH46)</f>
        <v>3.183221560902894E-13</v>
      </c>
      <c r="EI47" s="308">
        <f t="shared" si="48"/>
        <v>3.183844091836363E-13</v>
      </c>
      <c r="EJ47" s="308">
        <f t="shared" si="48"/>
        <v>3.1150622817222033E-13</v>
      </c>
      <c r="EK47" s="308">
        <f t="shared" si="48"/>
        <v>3.1503792342846281E-13</v>
      </c>
      <c r="EL47" s="308">
        <f t="shared" si="48"/>
        <v>3.1856514397077266E-13</v>
      </c>
      <c r="EM47" s="308">
        <f t="shared" si="48"/>
        <v>3.186032990925015E-13</v>
      </c>
      <c r="EN47" s="308">
        <f t="shared" si="48"/>
        <v>3.1171446607913821E-13</v>
      </c>
      <c r="EO47" s="308">
        <f t="shared" si="48"/>
        <v>3.1522265271632932E-13</v>
      </c>
      <c r="EP47" s="308">
        <f t="shared" si="48"/>
        <v>3.1873282568994912E-13</v>
      </c>
      <c r="EQ47" s="308">
        <f t="shared" si="48"/>
        <v>3.1879206653684382E-13</v>
      </c>
      <c r="ER47" s="308">
        <f t="shared" si="48"/>
        <v>3.1191582820611077E-13</v>
      </c>
      <c r="ES47" s="308">
        <f t="shared" si="48"/>
        <v>3.1545108140562663E-13</v>
      </c>
      <c r="ET47" s="308">
        <f t="shared" si="48"/>
        <v>3.1898585439194001E-13</v>
      </c>
      <c r="EU47" s="308">
        <f t="shared" si="48"/>
        <v>3.1905011564958843E-13</v>
      </c>
      <c r="EV47" s="308">
        <f t="shared" si="48"/>
        <v>3.1561694049742074E-13</v>
      </c>
      <c r="EW47" s="308">
        <f t="shared" si="48"/>
        <v>3.1565666722599412E-13</v>
      </c>
      <c r="EX47" s="308">
        <f t="shared" si="48"/>
        <v>3.1918867898639291E-13</v>
      </c>
      <c r="EY47" s="308">
        <f t="shared" si="48"/>
        <v>3.1924992799758918E-13</v>
      </c>
      <c r="EZ47" s="308">
        <f t="shared" si="48"/>
        <v>3.1236078939400616E-13</v>
      </c>
      <c r="FA47" s="308">
        <f t="shared" si="48"/>
        <v>3.1587814373779116E-13</v>
      </c>
      <c r="FB47" s="308">
        <f t="shared" si="48"/>
        <v>3.1941560155246402E-13</v>
      </c>
      <c r="FC47" s="308">
        <f t="shared" si="48"/>
        <v>3.1946078524924815E-13</v>
      </c>
      <c r="FD47" s="308">
        <f t="shared" si="48"/>
        <v>3.1257884984370321E-13</v>
      </c>
      <c r="FE47" s="308">
        <f t="shared" si="48"/>
        <v>3.1610855876351711E-13</v>
      </c>
      <c r="FF47" s="308">
        <f t="shared" si="48"/>
        <v>3.1965055677574131E-13</v>
      </c>
      <c r="FG47" s="308">
        <f t="shared" si="48"/>
        <v>3.1970678537618366E-13</v>
      </c>
      <c r="FH47" s="308">
        <f t="shared" si="48"/>
        <v>3.1280083931051198E-13</v>
      </c>
      <c r="FI47" s="308">
        <f t="shared" si="48"/>
        <v>3.1631911042495635E-13</v>
      </c>
      <c r="FJ47" s="308">
        <f t="shared" si="48"/>
        <v>3.1987045076675714E-13</v>
      </c>
      <c r="FK47" s="308">
        <f t="shared" si="48"/>
        <v>3.1991362629923969E-13</v>
      </c>
      <c r="FL47" s="308">
        <f t="shared" si="48"/>
        <v>3.165008602081798E-13</v>
      </c>
      <c r="FM47" s="308">
        <f t="shared" si="48"/>
        <v>3.1654853228246798E-13</v>
      </c>
      <c r="FN47" s="308">
        <f t="shared" ref="FN47:GJ47" si="49" xml:space="preserve"> FN42 + SUM(FN44:FN46)</f>
        <v>3.2009837741497908E-13</v>
      </c>
      <c r="FO47" s="308">
        <f t="shared" si="49"/>
        <v>3.201626386726275E-13</v>
      </c>
      <c r="FP47" s="308">
        <f t="shared" si="49"/>
        <v>3.1327526812674485E-13</v>
      </c>
      <c r="FQ47" s="308">
        <f t="shared" si="49"/>
        <v>3.1681569453212431E-13</v>
      </c>
      <c r="FR47" s="308">
        <f t="shared" si="49"/>
        <v>3.2035241019912066E-13</v>
      </c>
      <c r="FS47" s="308">
        <f t="shared" si="49"/>
        <v>3.2041165104601536E-13</v>
      </c>
      <c r="FT47" s="308">
        <f t="shared" si="49"/>
        <v>3.1351690267911188E-13</v>
      </c>
      <c r="FU47" s="308">
        <f t="shared" si="49"/>
        <v>3.17051075398922E-13</v>
      </c>
      <c r="FV47" s="308">
        <f t="shared" si="49"/>
        <v>3.2058636134024706E-13</v>
      </c>
      <c r="FW47" s="308">
        <f t="shared" si="49"/>
        <v>3.2062552054412663E-13</v>
      </c>
      <c r="FX47" s="308">
        <f t="shared" si="49"/>
        <v>3.1371433578897268E-13</v>
      </c>
      <c r="FY47" s="308">
        <f t="shared" si="49"/>
        <v>3.1726460656500419E-13</v>
      </c>
      <c r="FZ47" s="308">
        <f t="shared" si="49"/>
        <v>3.2079219818115226E-13</v>
      </c>
      <c r="GA47" s="308">
        <f t="shared" si="49"/>
        <v>3.208614798495546E-13</v>
      </c>
      <c r="GB47" s="308">
        <f t="shared" si="49"/>
        <v>3.1741159546072595E-13</v>
      </c>
      <c r="GC47" s="308">
        <f t="shared" si="49"/>
        <v>3.1748608307680122E-13</v>
      </c>
      <c r="GD47" s="308">
        <f t="shared" si="49"/>
        <v>3.2104221463669096E-13</v>
      </c>
      <c r="GE47" s="308">
        <f t="shared" si="49"/>
        <v>3.2109342282637953E-13</v>
      </c>
      <c r="GF47" s="308">
        <f t="shared" si="49"/>
        <v>3.1416519050253558E-13</v>
      </c>
      <c r="GG47" s="308">
        <f t="shared" si="49"/>
        <v>3.1769564157002609E-13</v>
      </c>
      <c r="GH47" s="308">
        <f t="shared" si="49"/>
        <v>3.2126110454555605E-13</v>
      </c>
      <c r="GI47" s="308">
        <f t="shared" si="49"/>
        <v>3.2133540662471206E-13</v>
      </c>
      <c r="GJ47" s="308">
        <f t="shared" si="49"/>
        <v>3.1441173632629217E-13</v>
      </c>
      <c r="GK47" s="316"/>
      <c r="GL47" s="316"/>
      <c r="GM47" s="316"/>
      <c r="GN47" s="316"/>
      <c r="GO47" s="316"/>
      <c r="GP47" s="316"/>
      <c r="GQ47" s="316"/>
      <c r="GR47" s="316"/>
      <c r="GS47" s="316"/>
      <c r="GT47" s="316"/>
      <c r="GU47" s="316"/>
      <c r="GV47" s="316"/>
      <c r="GW47" s="316"/>
      <c r="GX47" s="316"/>
      <c r="GY47" s="316"/>
      <c r="GZ47" s="316"/>
      <c r="HA47" s="316"/>
      <c r="HB47" s="316"/>
      <c r="HC47" s="316"/>
      <c r="HD47" s="316"/>
      <c r="HE47" s="316"/>
      <c r="HF47" s="316"/>
      <c r="HG47" s="316"/>
      <c r="HH47" s="316"/>
      <c r="HI47" s="316"/>
      <c r="HJ47" s="316"/>
      <c r="HK47" s="316"/>
      <c r="HL47" s="316"/>
      <c r="HM47" s="316"/>
      <c r="HN47" s="316"/>
      <c r="HO47" s="316"/>
      <c r="HP47" s="316"/>
      <c r="HQ47" s="316"/>
      <c r="HR47" s="316"/>
      <c r="HS47" s="316"/>
      <c r="HT47" s="316"/>
      <c r="HU47" s="316"/>
      <c r="HV47" s="316"/>
      <c r="HW47" s="316"/>
      <c r="HX47" s="316"/>
      <c r="HY47" s="316"/>
      <c r="HZ47" s="316"/>
      <c r="IA47" s="316"/>
      <c r="IB47" s="316"/>
      <c r="IC47" s="316"/>
      <c r="ID47" s="316"/>
      <c r="IE47" s="316"/>
      <c r="IF47" s="316"/>
      <c r="IG47" s="316"/>
      <c r="IH47" s="316"/>
      <c r="II47" s="316"/>
      <c r="IJ47" s="316"/>
      <c r="IK47" s="316"/>
      <c r="IL47" s="316"/>
      <c r="IM47" s="316"/>
      <c r="IN47" s="316"/>
      <c r="IO47" s="316"/>
      <c r="IP47" s="316"/>
      <c r="IQ47" s="316"/>
      <c r="IR47" s="316"/>
      <c r="IS47" s="316"/>
      <c r="IT47" s="316"/>
      <c r="IU47" s="316"/>
      <c r="IV47" s="316"/>
      <c r="IW47" s="316"/>
      <c r="IX47" s="316"/>
      <c r="IY47" s="316"/>
      <c r="IZ47" s="316"/>
      <c r="JA47" s="316"/>
      <c r="JB47" s="316"/>
      <c r="JC47" s="316"/>
      <c r="JD47" s="316"/>
      <c r="JE47" s="316"/>
      <c r="JF47" s="316"/>
      <c r="JG47" s="316"/>
      <c r="JH47" s="316"/>
      <c r="JI47" s="316"/>
      <c r="JJ47" s="316"/>
      <c r="JK47" s="316"/>
      <c r="JL47" s="316"/>
      <c r="JM47" s="316"/>
      <c r="JN47" s="316"/>
      <c r="JO47" s="316"/>
      <c r="JP47" s="316"/>
      <c r="JQ47" s="316"/>
      <c r="JR47" s="316"/>
      <c r="JS47" s="316"/>
      <c r="JT47" s="316"/>
      <c r="JU47" s="316"/>
      <c r="JV47" s="316"/>
      <c r="JW47" s="316"/>
      <c r="JX47" s="316"/>
      <c r="JY47" s="316"/>
      <c r="JZ47" s="316"/>
      <c r="KA47" s="316"/>
      <c r="KB47" s="316"/>
      <c r="KC47" s="316"/>
      <c r="KD47" s="316"/>
      <c r="KE47" s="316"/>
      <c r="KF47" s="316"/>
      <c r="KG47" s="316"/>
      <c r="KH47" s="316"/>
      <c r="KI47" s="316"/>
      <c r="KJ47" s="316"/>
      <c r="KK47" s="316"/>
      <c r="KL47" s="316"/>
      <c r="KM47" s="316"/>
      <c r="KN47" s="316"/>
      <c r="KO47" s="316"/>
      <c r="KP47" s="316"/>
      <c r="KQ47" s="316"/>
      <c r="KR47" s="316"/>
      <c r="KS47" s="316"/>
      <c r="KT47" s="316"/>
      <c r="KU47" s="316"/>
      <c r="KV47" s="316"/>
      <c r="KW47" s="316"/>
      <c r="KX47" s="316"/>
      <c r="KY47" s="316"/>
      <c r="KZ47" s="316"/>
      <c r="LA47" s="316"/>
      <c r="LB47" s="316"/>
      <c r="LC47" s="316"/>
      <c r="LD47" s="316"/>
      <c r="LE47" s="316"/>
      <c r="LF47" s="316"/>
      <c r="LG47" s="316"/>
      <c r="LH47" s="316"/>
      <c r="LI47" s="316"/>
      <c r="LJ47" s="316"/>
      <c r="LK47" s="316"/>
      <c r="LL47" s="316"/>
      <c r="LM47" s="316"/>
      <c r="LN47" s="316"/>
      <c r="LO47" s="316"/>
      <c r="LP47" s="316"/>
      <c r="LQ47" s="316"/>
      <c r="LR47" s="316"/>
      <c r="LS47" s="316"/>
      <c r="LT47" s="316"/>
      <c r="LU47" s="316"/>
      <c r="LV47" s="316"/>
      <c r="LW47" s="316"/>
      <c r="LX47" s="316"/>
      <c r="LY47" s="316"/>
      <c r="LZ47" s="316"/>
      <c r="MA47" s="316"/>
      <c r="MB47" s="316"/>
      <c r="MC47" s="316"/>
      <c r="MD47" s="316"/>
      <c r="ME47" s="316"/>
      <c r="MF47" s="316"/>
      <c r="MG47" s="316"/>
      <c r="MH47" s="316"/>
      <c r="MI47" s="316"/>
      <c r="MJ47" s="316"/>
      <c r="MK47" s="316"/>
      <c r="ML47" s="316"/>
      <c r="MM47" s="316"/>
      <c r="MN47" s="316"/>
      <c r="MO47" s="316"/>
      <c r="MP47" s="316"/>
      <c r="MQ47" s="316"/>
      <c r="MR47" s="316"/>
      <c r="MS47" s="316"/>
      <c r="MT47" s="316"/>
      <c r="MU47" s="316"/>
      <c r="MV47" s="316"/>
      <c r="MW47" s="316"/>
      <c r="MX47" s="316"/>
      <c r="MY47" s="316"/>
      <c r="MZ47" s="316"/>
      <c r="NA47" s="316"/>
      <c r="NB47" s="316"/>
      <c r="NC47" s="316"/>
      <c r="ND47" s="316"/>
      <c r="NE47" s="316"/>
      <c r="NF47" s="316"/>
      <c r="NG47" s="316"/>
      <c r="NH47" s="316"/>
      <c r="NI47" s="316"/>
      <c r="NJ47" s="316"/>
      <c r="NK47" s="316"/>
      <c r="NL47" s="316"/>
      <c r="NM47" s="316"/>
      <c r="NN47" s="316"/>
      <c r="NO47" s="316"/>
      <c r="NP47" s="316"/>
      <c r="NQ47" s="316"/>
      <c r="NR47" s="316"/>
      <c r="NS47" s="316"/>
      <c r="NT47" s="316"/>
      <c r="NU47" s="316"/>
      <c r="NV47" s="316"/>
      <c r="NW47" s="316"/>
      <c r="NX47" s="316"/>
      <c r="NY47" s="316"/>
      <c r="NZ47" s="316"/>
      <c r="OA47" s="316"/>
      <c r="OB47" s="316"/>
      <c r="OC47" s="316"/>
      <c r="OD47" s="316"/>
      <c r="OE47" s="316"/>
      <c r="OF47" s="316"/>
      <c r="OG47" s="316"/>
      <c r="OH47" s="316"/>
      <c r="OI47" s="316"/>
      <c r="OJ47" s="316"/>
      <c r="OK47" s="316"/>
      <c r="OL47" s="316"/>
      <c r="OM47" s="316"/>
      <c r="ON47" s="316"/>
      <c r="OO47" s="316"/>
      <c r="OP47" s="316"/>
      <c r="OQ47" s="316"/>
      <c r="OR47" s="316"/>
      <c r="OS47" s="316"/>
      <c r="OT47" s="316"/>
      <c r="OU47" s="316"/>
      <c r="OV47" s="316"/>
      <c r="OW47" s="316"/>
      <c r="OX47" s="316"/>
      <c r="OY47" s="316"/>
      <c r="OZ47" s="316"/>
      <c r="PA47" s="316"/>
      <c r="PB47" s="316"/>
      <c r="PC47" s="316"/>
      <c r="PD47" s="316"/>
      <c r="PE47" s="316"/>
      <c r="PF47" s="316"/>
      <c r="PG47" s="316"/>
      <c r="PH47" s="316"/>
      <c r="PI47" s="316"/>
      <c r="PJ47" s="316"/>
      <c r="PK47" s="316"/>
      <c r="PL47" s="316"/>
      <c r="PM47" s="316"/>
      <c r="PN47" s="316"/>
      <c r="PO47" s="316"/>
      <c r="PP47" s="316"/>
      <c r="PQ47" s="316"/>
      <c r="PR47" s="316"/>
      <c r="PS47" s="316"/>
      <c r="PT47" s="316"/>
      <c r="PU47" s="316"/>
      <c r="PV47" s="316"/>
      <c r="PW47" s="316"/>
      <c r="PX47" s="316"/>
      <c r="PY47" s="316"/>
    </row>
    <row r="48" spans="1:441" outlineLevel="1" x14ac:dyDescent="0.35">
      <c r="A48" s="277"/>
      <c r="D48" s="281"/>
      <c r="E48" s="312"/>
      <c r="F48" s="312"/>
      <c r="G48" s="312"/>
      <c r="H48" s="312"/>
      <c r="I48" s="312"/>
      <c r="J48" s="312"/>
      <c r="K48" s="312"/>
      <c r="L48" s="312"/>
      <c r="M48" s="312"/>
      <c r="N48" s="312"/>
      <c r="O48" s="312"/>
      <c r="P48" s="312"/>
      <c r="Q48" s="312"/>
      <c r="R48" s="312"/>
      <c r="S48" s="312"/>
      <c r="T48" s="312"/>
      <c r="U48" s="312"/>
      <c r="V48" s="312"/>
      <c r="W48" s="312"/>
      <c r="X48" s="312"/>
      <c r="Y48" s="312"/>
      <c r="Z48" s="312"/>
      <c r="AA48" s="312"/>
      <c r="AB48" s="312"/>
      <c r="AC48" s="312"/>
      <c r="AD48" s="312"/>
      <c r="AE48" s="312"/>
      <c r="AF48" s="312"/>
      <c r="AG48" s="312"/>
      <c r="AH48" s="312"/>
      <c r="AI48" s="312"/>
      <c r="AJ48" s="312"/>
      <c r="AK48" s="312"/>
      <c r="AL48" s="312"/>
      <c r="AM48" s="312"/>
      <c r="AN48" s="312"/>
      <c r="AO48" s="312"/>
      <c r="AP48" s="312"/>
      <c r="AQ48" s="312"/>
      <c r="AR48" s="312"/>
      <c r="AS48" s="312"/>
      <c r="AT48" s="312"/>
      <c r="AU48" s="312"/>
      <c r="AV48" s="312"/>
      <c r="AW48" s="312"/>
      <c r="AX48" s="312"/>
      <c r="AY48" s="312"/>
      <c r="AZ48" s="312"/>
      <c r="BA48" s="312"/>
      <c r="BB48" s="312"/>
      <c r="BC48" s="312"/>
      <c r="BD48" s="312"/>
      <c r="BE48" s="312"/>
      <c r="BF48" s="312"/>
      <c r="BG48" s="312"/>
      <c r="BH48" s="312"/>
      <c r="BI48" s="312"/>
      <c r="BJ48" s="312"/>
      <c r="BK48" s="312"/>
      <c r="BL48" s="312"/>
      <c r="BM48" s="312"/>
      <c r="BN48" s="312"/>
      <c r="BO48" s="312"/>
      <c r="BP48" s="312"/>
      <c r="BQ48" s="312"/>
      <c r="BR48" s="312"/>
      <c r="BS48" s="312"/>
      <c r="BT48" s="312"/>
      <c r="BU48" s="312"/>
      <c r="BV48" s="312"/>
      <c r="BW48" s="312"/>
      <c r="BX48" s="312"/>
      <c r="BY48" s="312"/>
      <c r="BZ48" s="312"/>
      <c r="CA48" s="312"/>
      <c r="CB48" s="312"/>
      <c r="CC48" s="312"/>
      <c r="CD48" s="312"/>
      <c r="CE48" s="312"/>
      <c r="CF48" s="312"/>
      <c r="CG48" s="312"/>
      <c r="CH48" s="312"/>
      <c r="CI48" s="312"/>
      <c r="CJ48" s="312"/>
      <c r="CK48" s="312"/>
      <c r="CL48" s="312"/>
      <c r="CM48" s="312"/>
      <c r="CN48" s="312"/>
      <c r="CO48" s="312"/>
      <c r="CP48" s="312"/>
      <c r="CQ48" s="312"/>
      <c r="CR48" s="312"/>
      <c r="CS48" s="312"/>
      <c r="CT48" s="312"/>
      <c r="CU48" s="312"/>
      <c r="CV48" s="312"/>
      <c r="CW48" s="312"/>
      <c r="CX48" s="312"/>
      <c r="CY48" s="312"/>
      <c r="CZ48" s="312"/>
      <c r="DA48" s="312"/>
      <c r="DB48" s="312"/>
      <c r="DC48" s="312"/>
      <c r="DD48" s="312"/>
      <c r="DE48" s="312"/>
      <c r="DF48" s="312"/>
      <c r="DG48" s="312"/>
      <c r="DH48" s="312"/>
      <c r="DI48" s="312"/>
      <c r="DJ48" s="312"/>
      <c r="DK48" s="312"/>
      <c r="DL48" s="312"/>
      <c r="DM48" s="312"/>
      <c r="DN48" s="312"/>
      <c r="DO48" s="312"/>
      <c r="DP48" s="312"/>
      <c r="DQ48" s="312"/>
      <c r="DR48" s="312"/>
      <c r="DS48" s="312"/>
      <c r="DT48" s="312"/>
      <c r="DU48" s="312"/>
      <c r="DV48" s="312"/>
      <c r="DW48" s="312"/>
      <c r="DX48" s="312"/>
      <c r="DY48" s="312"/>
      <c r="DZ48" s="312"/>
      <c r="EA48" s="312"/>
      <c r="EB48" s="312"/>
      <c r="EC48" s="312"/>
      <c r="ED48" s="312"/>
      <c r="EE48" s="312"/>
      <c r="EF48" s="312"/>
      <c r="EG48" s="312"/>
      <c r="EH48" s="312"/>
      <c r="EI48" s="312"/>
      <c r="EJ48" s="312"/>
      <c r="EK48" s="312"/>
      <c r="EL48" s="312"/>
      <c r="EM48" s="312"/>
      <c r="EN48" s="312"/>
      <c r="EO48" s="312"/>
      <c r="EP48" s="312"/>
      <c r="EQ48" s="312"/>
      <c r="ER48" s="312"/>
      <c r="ES48" s="312"/>
      <c r="ET48" s="312"/>
      <c r="EU48" s="312"/>
      <c r="EV48" s="312"/>
      <c r="EW48" s="312"/>
      <c r="EX48" s="312"/>
      <c r="EY48" s="312"/>
      <c r="EZ48" s="312"/>
      <c r="FA48" s="312"/>
      <c r="FB48" s="312"/>
      <c r="FC48" s="312"/>
      <c r="FD48" s="312"/>
      <c r="FE48" s="312"/>
      <c r="FF48" s="312"/>
      <c r="FG48" s="312"/>
      <c r="FH48" s="312"/>
      <c r="FI48" s="312"/>
      <c r="FJ48" s="312"/>
      <c r="FK48" s="312"/>
      <c r="FL48" s="312"/>
      <c r="FM48" s="312"/>
      <c r="FN48" s="312"/>
      <c r="FO48" s="312"/>
      <c r="FP48" s="312"/>
      <c r="FQ48" s="312"/>
      <c r="FR48" s="312"/>
      <c r="FS48" s="312"/>
      <c r="FT48" s="312"/>
      <c r="FU48" s="312"/>
      <c r="FV48" s="312"/>
      <c r="FW48" s="312"/>
      <c r="FX48" s="312"/>
      <c r="FY48" s="312"/>
      <c r="FZ48" s="312"/>
      <c r="GA48" s="312"/>
      <c r="GB48" s="312"/>
      <c r="GC48" s="312"/>
      <c r="GD48" s="312"/>
      <c r="GE48" s="312"/>
      <c r="GF48" s="312"/>
      <c r="GG48" s="312"/>
      <c r="GH48" s="312"/>
      <c r="GI48" s="312"/>
      <c r="GJ48" s="312"/>
      <c r="GK48" s="316"/>
      <c r="GL48" s="316"/>
      <c r="GM48" s="316"/>
      <c r="GN48" s="316"/>
      <c r="GO48" s="316"/>
      <c r="GP48" s="316"/>
      <c r="GQ48" s="316"/>
      <c r="GR48" s="316"/>
      <c r="GS48" s="316"/>
      <c r="GT48" s="316"/>
      <c r="GU48" s="316"/>
      <c r="GV48" s="316"/>
      <c r="GW48" s="316"/>
      <c r="GX48" s="316"/>
      <c r="GY48" s="316"/>
      <c r="GZ48" s="316"/>
      <c r="HA48" s="316"/>
      <c r="HB48" s="316"/>
      <c r="HC48" s="316"/>
      <c r="HD48" s="316"/>
      <c r="HE48" s="316"/>
      <c r="HF48" s="316"/>
      <c r="HG48" s="316"/>
      <c r="HH48" s="316"/>
      <c r="HI48" s="316"/>
      <c r="HJ48" s="316"/>
      <c r="HK48" s="316"/>
      <c r="HL48" s="316"/>
      <c r="HM48" s="316"/>
      <c r="HN48" s="316"/>
      <c r="HO48" s="316"/>
      <c r="HP48" s="316"/>
      <c r="HQ48" s="316"/>
      <c r="HR48" s="316"/>
      <c r="HS48" s="316"/>
      <c r="HT48" s="316"/>
      <c r="HU48" s="316"/>
      <c r="HV48" s="316"/>
      <c r="HW48" s="316"/>
      <c r="HX48" s="316"/>
      <c r="HY48" s="316"/>
      <c r="HZ48" s="316"/>
      <c r="IA48" s="316"/>
      <c r="IB48" s="316"/>
      <c r="IC48" s="316"/>
      <c r="ID48" s="316"/>
      <c r="IE48" s="316"/>
      <c r="IF48" s="316"/>
      <c r="IG48" s="316"/>
      <c r="IH48" s="316"/>
      <c r="II48" s="316"/>
      <c r="IJ48" s="316"/>
      <c r="IK48" s="316"/>
      <c r="IL48" s="316"/>
      <c r="IM48" s="316"/>
      <c r="IN48" s="316"/>
      <c r="IO48" s="316"/>
      <c r="IP48" s="316"/>
      <c r="IQ48" s="316"/>
      <c r="IR48" s="316"/>
      <c r="IS48" s="316"/>
      <c r="IT48" s="316"/>
      <c r="IU48" s="316"/>
      <c r="IV48" s="316"/>
      <c r="IW48" s="316"/>
      <c r="IX48" s="316"/>
      <c r="IY48" s="316"/>
      <c r="IZ48" s="316"/>
      <c r="JA48" s="316"/>
      <c r="JB48" s="316"/>
      <c r="JC48" s="316"/>
      <c r="JD48" s="316"/>
      <c r="JE48" s="316"/>
      <c r="JF48" s="316"/>
      <c r="JG48" s="316"/>
      <c r="JH48" s="316"/>
      <c r="JI48" s="316"/>
      <c r="JJ48" s="316"/>
      <c r="JK48" s="316"/>
      <c r="JL48" s="316"/>
      <c r="JM48" s="316"/>
      <c r="JN48" s="316"/>
      <c r="JO48" s="316"/>
      <c r="JP48" s="316"/>
      <c r="JQ48" s="316"/>
      <c r="JR48" s="316"/>
      <c r="JS48" s="316"/>
      <c r="JT48" s="316"/>
      <c r="JU48" s="316"/>
      <c r="JV48" s="316"/>
      <c r="JW48" s="316"/>
      <c r="JX48" s="316"/>
      <c r="JY48" s="316"/>
      <c r="JZ48" s="316"/>
      <c r="KA48" s="316"/>
      <c r="KB48" s="316"/>
      <c r="KC48" s="316"/>
      <c r="KD48" s="316"/>
      <c r="KE48" s="316"/>
      <c r="KF48" s="316"/>
      <c r="KG48" s="316"/>
      <c r="KH48" s="316"/>
      <c r="KI48" s="316"/>
      <c r="KJ48" s="316"/>
      <c r="KK48" s="316"/>
      <c r="KL48" s="316"/>
      <c r="KM48" s="316"/>
      <c r="KN48" s="316"/>
      <c r="KO48" s="316"/>
      <c r="KP48" s="316"/>
      <c r="KQ48" s="316"/>
      <c r="KR48" s="316"/>
      <c r="KS48" s="316"/>
      <c r="KT48" s="316"/>
      <c r="KU48" s="316"/>
      <c r="KV48" s="316"/>
      <c r="KW48" s="316"/>
      <c r="KX48" s="316"/>
      <c r="KY48" s="316"/>
      <c r="KZ48" s="316"/>
      <c r="LA48" s="316"/>
      <c r="LB48" s="316"/>
      <c r="LC48" s="316"/>
      <c r="LD48" s="316"/>
      <c r="LE48" s="316"/>
      <c r="LF48" s="316"/>
      <c r="LG48" s="316"/>
      <c r="LH48" s="316"/>
      <c r="LI48" s="316"/>
      <c r="LJ48" s="316"/>
      <c r="LK48" s="316"/>
      <c r="LL48" s="316"/>
      <c r="LM48" s="316"/>
      <c r="LN48" s="316"/>
      <c r="LO48" s="316"/>
      <c r="LP48" s="316"/>
      <c r="LQ48" s="316"/>
      <c r="LR48" s="316"/>
      <c r="LS48" s="316"/>
      <c r="LT48" s="316"/>
      <c r="LU48" s="316"/>
      <c r="LV48" s="316"/>
      <c r="LW48" s="316"/>
      <c r="LX48" s="316"/>
      <c r="LY48" s="316"/>
      <c r="LZ48" s="316"/>
      <c r="MA48" s="316"/>
      <c r="MB48" s="316"/>
      <c r="MC48" s="316"/>
      <c r="MD48" s="316"/>
      <c r="ME48" s="316"/>
      <c r="MF48" s="316"/>
      <c r="MG48" s="316"/>
      <c r="MH48" s="316"/>
      <c r="MI48" s="316"/>
      <c r="MJ48" s="316"/>
      <c r="MK48" s="316"/>
      <c r="ML48" s="316"/>
      <c r="MM48" s="316"/>
      <c r="MN48" s="316"/>
      <c r="MO48" s="316"/>
      <c r="MP48" s="316"/>
      <c r="MQ48" s="316"/>
      <c r="MR48" s="316"/>
      <c r="MS48" s="316"/>
      <c r="MT48" s="316"/>
      <c r="MU48" s="316"/>
      <c r="MV48" s="316"/>
      <c r="MW48" s="316"/>
      <c r="MX48" s="316"/>
      <c r="MY48" s="316"/>
      <c r="MZ48" s="316"/>
      <c r="NA48" s="316"/>
      <c r="NB48" s="316"/>
      <c r="NC48" s="316"/>
      <c r="ND48" s="316"/>
      <c r="NE48" s="316"/>
      <c r="NF48" s="316"/>
      <c r="NG48" s="316"/>
      <c r="NH48" s="316"/>
      <c r="NI48" s="316"/>
      <c r="NJ48" s="316"/>
      <c r="NK48" s="316"/>
      <c r="NL48" s="316"/>
      <c r="NM48" s="316"/>
      <c r="NN48" s="316"/>
      <c r="NO48" s="316"/>
      <c r="NP48" s="316"/>
      <c r="NQ48" s="316"/>
      <c r="NR48" s="316"/>
      <c r="NS48" s="316"/>
      <c r="NT48" s="316"/>
      <c r="NU48" s="316"/>
      <c r="NV48" s="316"/>
      <c r="NW48" s="316"/>
      <c r="NX48" s="316"/>
      <c r="NY48" s="316"/>
      <c r="NZ48" s="316"/>
      <c r="OA48" s="316"/>
      <c r="OB48" s="316"/>
      <c r="OC48" s="316"/>
      <c r="OD48" s="316"/>
      <c r="OE48" s="316"/>
      <c r="OF48" s="316"/>
      <c r="OG48" s="316"/>
      <c r="OH48" s="316"/>
      <c r="OI48" s="316"/>
      <c r="OJ48" s="316"/>
      <c r="OK48" s="316"/>
      <c r="OL48" s="316"/>
      <c r="OM48" s="316"/>
      <c r="ON48" s="316"/>
      <c r="OO48" s="316"/>
      <c r="OP48" s="316"/>
      <c r="OQ48" s="316"/>
      <c r="OR48" s="316"/>
      <c r="OS48" s="316"/>
      <c r="OT48" s="316"/>
      <c r="OU48" s="316"/>
      <c r="OV48" s="316"/>
      <c r="OW48" s="316"/>
      <c r="OX48" s="316"/>
      <c r="OY48" s="316"/>
      <c r="OZ48" s="316"/>
      <c r="PA48" s="316"/>
      <c r="PB48" s="316"/>
      <c r="PC48" s="316"/>
      <c r="PD48" s="316"/>
      <c r="PE48" s="316"/>
      <c r="PF48" s="316"/>
      <c r="PG48" s="316"/>
      <c r="PH48" s="316"/>
      <c r="PI48" s="316"/>
      <c r="PJ48" s="316"/>
      <c r="PK48" s="316"/>
      <c r="PL48" s="316"/>
      <c r="PM48" s="316"/>
      <c r="PN48" s="316"/>
      <c r="PO48" s="316"/>
      <c r="PP48" s="316"/>
      <c r="PQ48" s="316"/>
      <c r="PR48" s="316"/>
      <c r="PS48" s="316"/>
      <c r="PT48" s="316"/>
      <c r="PU48" s="316"/>
      <c r="PV48" s="316"/>
      <c r="PW48" s="316"/>
      <c r="PX48" s="316"/>
      <c r="PY48" s="316"/>
    </row>
    <row r="49" spans="1:441" s="316" customFormat="1" outlineLevel="1" x14ac:dyDescent="0.35">
      <c r="A49" s="277"/>
      <c r="B49" s="277"/>
      <c r="C49" s="278"/>
      <c r="D49" s="281"/>
      <c r="E49" s="368" t="str">
        <f xml:space="preserve"> Equity!E$17</f>
        <v>Share capital redemption</v>
      </c>
      <c r="F49" s="368">
        <f xml:space="preserve"> Equity!F$17</f>
        <v>0</v>
      </c>
      <c r="G49" s="368" t="str">
        <f xml:space="preserve"> Equity!G$17</f>
        <v>$ 000s</v>
      </c>
      <c r="H49" s="368">
        <f xml:space="preserve"> Equity!H$17</f>
        <v>-32720.331576920085</v>
      </c>
      <c r="I49" s="368">
        <f xml:space="preserve"> Equity!I$17</f>
        <v>0</v>
      </c>
      <c r="J49" s="368">
        <f xml:space="preserve"> Equity!J$17</f>
        <v>0</v>
      </c>
      <c r="K49" s="368">
        <f xml:space="preserve"> Equity!K$17</f>
        <v>0</v>
      </c>
      <c r="L49" s="368">
        <f xml:space="preserve"> Equity!L$17</f>
        <v>0</v>
      </c>
      <c r="M49" s="368">
        <f xml:space="preserve"> Equity!M$17</f>
        <v>0</v>
      </c>
      <c r="N49" s="368">
        <f xml:space="preserve"> Equity!N$17</f>
        <v>0</v>
      </c>
      <c r="O49" s="368">
        <f xml:space="preserve"> Equity!O$17</f>
        <v>0</v>
      </c>
      <c r="P49" s="368">
        <f xml:space="preserve"> Equity!P$17</f>
        <v>0</v>
      </c>
      <c r="Q49" s="368">
        <f xml:space="preserve"> Equity!Q$17</f>
        <v>0</v>
      </c>
      <c r="R49" s="368">
        <f xml:space="preserve"> Equity!R$17</f>
        <v>0</v>
      </c>
      <c r="S49" s="368">
        <f xml:space="preserve"> Equity!S$17</f>
        <v>0</v>
      </c>
      <c r="T49" s="368">
        <f xml:space="preserve"> Equity!T$17</f>
        <v>0</v>
      </c>
      <c r="U49" s="368">
        <f xml:space="preserve"> Equity!U$17</f>
        <v>0</v>
      </c>
      <c r="V49" s="368">
        <f xml:space="preserve"> Equity!V$17</f>
        <v>0</v>
      </c>
      <c r="W49" s="368">
        <f xml:space="preserve"> Equity!W$17</f>
        <v>0</v>
      </c>
      <c r="X49" s="368">
        <f xml:space="preserve"> Equity!X$17</f>
        <v>0</v>
      </c>
      <c r="Y49" s="368">
        <f xml:space="preserve"> Equity!Y$17</f>
        <v>0</v>
      </c>
      <c r="Z49" s="368">
        <f xml:space="preserve"> Equity!Z$17</f>
        <v>0</v>
      </c>
      <c r="AA49" s="368">
        <f xml:space="preserve"> Equity!AA$17</f>
        <v>0</v>
      </c>
      <c r="AB49" s="368">
        <f xml:space="preserve"> Equity!AB$17</f>
        <v>0</v>
      </c>
      <c r="AC49" s="368">
        <f xml:space="preserve"> Equity!AC$17</f>
        <v>0</v>
      </c>
      <c r="AD49" s="368">
        <f xml:space="preserve"> Equity!AD$17</f>
        <v>0</v>
      </c>
      <c r="AE49" s="368">
        <f xml:space="preserve"> Equity!AE$17</f>
        <v>0</v>
      </c>
      <c r="AF49" s="368">
        <f xml:space="preserve"> Equity!AF$17</f>
        <v>0</v>
      </c>
      <c r="AG49" s="368">
        <f xml:space="preserve"> Equity!AG$17</f>
        <v>0</v>
      </c>
      <c r="AH49" s="368">
        <f xml:space="preserve"> Equity!AH$17</f>
        <v>0</v>
      </c>
      <c r="AI49" s="368">
        <f xml:space="preserve"> Equity!AI$17</f>
        <v>0</v>
      </c>
      <c r="AJ49" s="368">
        <f xml:space="preserve"> Equity!AJ$17</f>
        <v>0</v>
      </c>
      <c r="AK49" s="368">
        <f xml:space="preserve"> Equity!AK$17</f>
        <v>0</v>
      </c>
      <c r="AL49" s="368">
        <f xml:space="preserve"> Equity!AL$17</f>
        <v>0</v>
      </c>
      <c r="AM49" s="368">
        <f xml:space="preserve"> Equity!AM$17</f>
        <v>0</v>
      </c>
      <c r="AN49" s="368">
        <f xml:space="preserve"> Equity!AN$17</f>
        <v>0</v>
      </c>
      <c r="AO49" s="368">
        <f xml:space="preserve"> Equity!AO$17</f>
        <v>0</v>
      </c>
      <c r="AP49" s="368">
        <f xml:space="preserve"> Equity!AP$17</f>
        <v>0</v>
      </c>
      <c r="AQ49" s="368">
        <f xml:space="preserve"> Equity!AQ$17</f>
        <v>0</v>
      </c>
      <c r="AR49" s="368">
        <f xml:space="preserve"> Equity!AR$17</f>
        <v>0</v>
      </c>
      <c r="AS49" s="368">
        <f xml:space="preserve"> Equity!AS$17</f>
        <v>0</v>
      </c>
      <c r="AT49" s="368">
        <f xml:space="preserve"> Equity!AT$17</f>
        <v>0</v>
      </c>
      <c r="AU49" s="368">
        <f xml:space="preserve"> Equity!AU$17</f>
        <v>0</v>
      </c>
      <c r="AV49" s="368">
        <f xml:space="preserve"> Equity!AV$17</f>
        <v>0</v>
      </c>
      <c r="AW49" s="368">
        <f xml:space="preserve"> Equity!AW$17</f>
        <v>0</v>
      </c>
      <c r="AX49" s="368">
        <f xml:space="preserve"> Equity!AX$17</f>
        <v>0</v>
      </c>
      <c r="AY49" s="368">
        <f xml:space="preserve"> Equity!AY$17</f>
        <v>0</v>
      </c>
      <c r="AZ49" s="368">
        <f xml:space="preserve"> Equity!AZ$17</f>
        <v>0</v>
      </c>
      <c r="BA49" s="368">
        <f xml:space="preserve"> Equity!BA$17</f>
        <v>0</v>
      </c>
      <c r="BB49" s="368">
        <f xml:space="preserve"> Equity!BB$17</f>
        <v>0</v>
      </c>
      <c r="BC49" s="368">
        <f xml:space="preserve"> Equity!BC$17</f>
        <v>0</v>
      </c>
      <c r="BD49" s="368">
        <f xml:space="preserve"> Equity!BD$17</f>
        <v>0</v>
      </c>
      <c r="BE49" s="368">
        <f xml:space="preserve"> Equity!BE$17</f>
        <v>0</v>
      </c>
      <c r="BF49" s="368">
        <f xml:space="preserve"> Equity!BF$17</f>
        <v>0</v>
      </c>
      <c r="BG49" s="368">
        <f xml:space="preserve"> Equity!BG$17</f>
        <v>0</v>
      </c>
      <c r="BH49" s="368">
        <f xml:space="preserve"> Equity!BH$17</f>
        <v>0</v>
      </c>
      <c r="BI49" s="368">
        <f xml:space="preserve"> Equity!BI$17</f>
        <v>0</v>
      </c>
      <c r="BJ49" s="368">
        <f xml:space="preserve"> Equity!BJ$17</f>
        <v>0</v>
      </c>
      <c r="BK49" s="368">
        <f xml:space="preserve"> Equity!BK$17</f>
        <v>0</v>
      </c>
      <c r="BL49" s="368">
        <f xml:space="preserve"> Equity!BL$17</f>
        <v>0</v>
      </c>
      <c r="BM49" s="368">
        <f xml:space="preserve"> Equity!BM$17</f>
        <v>0</v>
      </c>
      <c r="BN49" s="368">
        <f xml:space="preserve"> Equity!BN$17</f>
        <v>0</v>
      </c>
      <c r="BO49" s="368">
        <f xml:space="preserve"> Equity!BO$17</f>
        <v>0</v>
      </c>
      <c r="BP49" s="368">
        <f xml:space="preserve"> Equity!BP$17</f>
        <v>0</v>
      </c>
      <c r="BQ49" s="368">
        <f xml:space="preserve"> Equity!BQ$17</f>
        <v>0</v>
      </c>
      <c r="BR49" s="368">
        <f xml:space="preserve"> Equity!BR$17</f>
        <v>0</v>
      </c>
      <c r="BS49" s="368">
        <f xml:space="preserve"> Equity!BS$17</f>
        <v>0</v>
      </c>
      <c r="BT49" s="368">
        <f xml:space="preserve"> Equity!BT$17</f>
        <v>0</v>
      </c>
      <c r="BU49" s="368">
        <f xml:space="preserve"> Equity!BU$17</f>
        <v>0</v>
      </c>
      <c r="BV49" s="368">
        <f xml:space="preserve"> Equity!BV$17</f>
        <v>0</v>
      </c>
      <c r="BW49" s="368">
        <f xml:space="preserve"> Equity!BW$17</f>
        <v>0</v>
      </c>
      <c r="BX49" s="368">
        <f xml:space="preserve"> Equity!BX$17</f>
        <v>0</v>
      </c>
      <c r="BY49" s="368">
        <f xml:space="preserve"> Equity!BY$17</f>
        <v>0</v>
      </c>
      <c r="BZ49" s="368">
        <f xml:space="preserve"> Equity!BZ$17</f>
        <v>0</v>
      </c>
      <c r="CA49" s="368">
        <f xml:space="preserve"> Equity!CA$17</f>
        <v>0</v>
      </c>
      <c r="CB49" s="368">
        <f xml:space="preserve"> Equity!CB$17</f>
        <v>0</v>
      </c>
      <c r="CC49" s="368">
        <f xml:space="preserve"> Equity!CC$17</f>
        <v>0</v>
      </c>
      <c r="CD49" s="368">
        <f xml:space="preserve"> Equity!CD$17</f>
        <v>0</v>
      </c>
      <c r="CE49" s="368">
        <f xml:space="preserve"> Equity!CE$17</f>
        <v>0</v>
      </c>
      <c r="CF49" s="368">
        <f xml:space="preserve"> Equity!CF$17</f>
        <v>0</v>
      </c>
      <c r="CG49" s="368">
        <f xml:space="preserve"> Equity!CG$17</f>
        <v>0</v>
      </c>
      <c r="CH49" s="368">
        <f xml:space="preserve"> Equity!CH$17</f>
        <v>0</v>
      </c>
      <c r="CI49" s="368">
        <f xml:space="preserve"> Equity!CI$17</f>
        <v>0</v>
      </c>
      <c r="CJ49" s="368">
        <f xml:space="preserve"> Equity!CJ$17</f>
        <v>0</v>
      </c>
      <c r="CK49" s="368">
        <f xml:space="preserve"> Equity!CK$17</f>
        <v>0</v>
      </c>
      <c r="CL49" s="368">
        <f xml:space="preserve"> Equity!CL$17</f>
        <v>0</v>
      </c>
      <c r="CM49" s="368">
        <f xml:space="preserve"> Equity!CM$17</f>
        <v>0</v>
      </c>
      <c r="CN49" s="368">
        <f xml:space="preserve"> Equity!CN$17</f>
        <v>0</v>
      </c>
      <c r="CO49" s="368">
        <f xml:space="preserve"> Equity!CO$17</f>
        <v>0</v>
      </c>
      <c r="CP49" s="368">
        <f xml:space="preserve"> Equity!CP$17</f>
        <v>0</v>
      </c>
      <c r="CQ49" s="368">
        <f xml:space="preserve"> Equity!CQ$17</f>
        <v>0</v>
      </c>
      <c r="CR49" s="368">
        <f xml:space="preserve"> Equity!CR$17</f>
        <v>0</v>
      </c>
      <c r="CS49" s="368">
        <f xml:space="preserve"> Equity!CS$17</f>
        <v>0</v>
      </c>
      <c r="CT49" s="368">
        <f xml:space="preserve"> Equity!CT$17</f>
        <v>0</v>
      </c>
      <c r="CU49" s="368">
        <f xml:space="preserve"> Equity!CU$17</f>
        <v>0</v>
      </c>
      <c r="CV49" s="368">
        <f xml:space="preserve"> Equity!CV$17</f>
        <v>0</v>
      </c>
      <c r="CW49" s="368">
        <f xml:space="preserve"> Equity!CW$17</f>
        <v>0</v>
      </c>
      <c r="CX49" s="368">
        <f xml:space="preserve"> Equity!CX$17</f>
        <v>0</v>
      </c>
      <c r="CY49" s="368">
        <f xml:space="preserve"> Equity!CY$17</f>
        <v>0</v>
      </c>
      <c r="CZ49" s="368">
        <f xml:space="preserve"> Equity!CZ$17</f>
        <v>0</v>
      </c>
      <c r="DA49" s="368">
        <f xml:space="preserve"> Equity!DA$17</f>
        <v>0</v>
      </c>
      <c r="DB49" s="368">
        <f xml:space="preserve"> Equity!DB$17</f>
        <v>0</v>
      </c>
      <c r="DC49" s="368">
        <f xml:space="preserve"> Equity!DC$17</f>
        <v>0</v>
      </c>
      <c r="DD49" s="368">
        <f xml:space="preserve"> Equity!DD$17</f>
        <v>0</v>
      </c>
      <c r="DE49" s="368">
        <f xml:space="preserve"> Equity!DE$17</f>
        <v>0</v>
      </c>
      <c r="DF49" s="368">
        <f xml:space="preserve"> Equity!DF$17</f>
        <v>0</v>
      </c>
      <c r="DG49" s="368">
        <f xml:space="preserve"> Equity!DG$17</f>
        <v>0</v>
      </c>
      <c r="DH49" s="368">
        <f xml:space="preserve"> Equity!DH$17</f>
        <v>-32720.331576920085</v>
      </c>
      <c r="DI49" s="368">
        <f xml:space="preserve"> Equity!DI$17</f>
        <v>0</v>
      </c>
      <c r="DJ49" s="368">
        <f xml:space="preserve"> Equity!DJ$17</f>
        <v>0</v>
      </c>
      <c r="DK49" s="368">
        <f xml:space="preserve"> Equity!DK$17</f>
        <v>0</v>
      </c>
      <c r="DL49" s="368">
        <f xml:space="preserve"> Equity!DL$17</f>
        <v>0</v>
      </c>
      <c r="DM49" s="368">
        <f xml:space="preserve"> Equity!DM$17</f>
        <v>0</v>
      </c>
      <c r="DN49" s="368">
        <f xml:space="preserve"> Equity!DN$17</f>
        <v>0</v>
      </c>
      <c r="DO49" s="368">
        <f xml:space="preserve"> Equity!DO$17</f>
        <v>0</v>
      </c>
      <c r="DP49" s="368">
        <f xml:space="preserve"> Equity!DP$17</f>
        <v>0</v>
      </c>
      <c r="DQ49" s="368">
        <f xml:space="preserve"> Equity!DQ$17</f>
        <v>0</v>
      </c>
      <c r="DR49" s="368">
        <f xml:space="preserve"> Equity!DR$17</f>
        <v>0</v>
      </c>
      <c r="DS49" s="368">
        <f xml:space="preserve"> Equity!DS$17</f>
        <v>0</v>
      </c>
      <c r="DT49" s="368">
        <f xml:space="preserve"> Equity!DT$17</f>
        <v>0</v>
      </c>
      <c r="DU49" s="368">
        <f xml:space="preserve"> Equity!DU$17</f>
        <v>0</v>
      </c>
      <c r="DV49" s="368">
        <f xml:space="preserve"> Equity!DV$17</f>
        <v>0</v>
      </c>
      <c r="DW49" s="368">
        <f xml:space="preserve"> Equity!DW$17</f>
        <v>0</v>
      </c>
      <c r="DX49" s="368">
        <f xml:space="preserve"> Equity!DX$17</f>
        <v>0</v>
      </c>
      <c r="DY49" s="368">
        <f xml:space="preserve"> Equity!DY$17</f>
        <v>0</v>
      </c>
      <c r="DZ49" s="368">
        <f xml:space="preserve"> Equity!DZ$17</f>
        <v>0</v>
      </c>
      <c r="EA49" s="368">
        <f xml:space="preserve"> Equity!EA$17</f>
        <v>0</v>
      </c>
      <c r="EB49" s="368">
        <f xml:space="preserve"> Equity!EB$17</f>
        <v>0</v>
      </c>
      <c r="EC49" s="368">
        <f xml:space="preserve"> Equity!EC$17</f>
        <v>0</v>
      </c>
      <c r="ED49" s="368">
        <f xml:space="preserve"> Equity!ED$17</f>
        <v>0</v>
      </c>
      <c r="EE49" s="368">
        <f xml:space="preserve"> Equity!EE$17</f>
        <v>0</v>
      </c>
      <c r="EF49" s="368">
        <f xml:space="preserve"> Equity!EF$17</f>
        <v>0</v>
      </c>
      <c r="EG49" s="368">
        <f xml:space="preserve"> Equity!EG$17</f>
        <v>0</v>
      </c>
      <c r="EH49" s="368">
        <f xml:space="preserve"> Equity!EH$17</f>
        <v>0</v>
      </c>
      <c r="EI49" s="368">
        <f xml:space="preserve"> Equity!EI$17</f>
        <v>0</v>
      </c>
      <c r="EJ49" s="368">
        <f xml:space="preserve"> Equity!EJ$17</f>
        <v>0</v>
      </c>
      <c r="EK49" s="368">
        <f xml:space="preserve"> Equity!EK$17</f>
        <v>0</v>
      </c>
      <c r="EL49" s="368">
        <f xml:space="preserve"> Equity!EL$17</f>
        <v>0</v>
      </c>
      <c r="EM49" s="368">
        <f xml:space="preserve"> Equity!EM$17</f>
        <v>0</v>
      </c>
      <c r="EN49" s="368">
        <f xml:space="preserve"> Equity!EN$17</f>
        <v>0</v>
      </c>
      <c r="EO49" s="368">
        <f xml:space="preserve"> Equity!EO$17</f>
        <v>0</v>
      </c>
      <c r="EP49" s="368">
        <f xml:space="preserve"> Equity!EP$17</f>
        <v>0</v>
      </c>
      <c r="EQ49" s="368">
        <f xml:space="preserve"> Equity!EQ$17</f>
        <v>0</v>
      </c>
      <c r="ER49" s="368">
        <f xml:space="preserve"> Equity!ER$17</f>
        <v>0</v>
      </c>
      <c r="ES49" s="368">
        <f xml:space="preserve"> Equity!ES$17</f>
        <v>0</v>
      </c>
      <c r="ET49" s="368">
        <f xml:space="preserve"> Equity!ET$17</f>
        <v>0</v>
      </c>
      <c r="EU49" s="368">
        <f xml:space="preserve"> Equity!EU$17</f>
        <v>0</v>
      </c>
      <c r="EV49" s="368">
        <f xml:space="preserve"> Equity!EV$17</f>
        <v>0</v>
      </c>
      <c r="EW49" s="368">
        <f xml:space="preserve"> Equity!EW$17</f>
        <v>0</v>
      </c>
      <c r="EX49" s="368">
        <f xml:space="preserve"> Equity!EX$17</f>
        <v>0</v>
      </c>
      <c r="EY49" s="368">
        <f xml:space="preserve"> Equity!EY$17</f>
        <v>0</v>
      </c>
      <c r="EZ49" s="368">
        <f xml:space="preserve"> Equity!EZ$17</f>
        <v>0</v>
      </c>
      <c r="FA49" s="368">
        <f xml:space="preserve"> Equity!FA$17</f>
        <v>0</v>
      </c>
      <c r="FB49" s="368">
        <f xml:space="preserve"> Equity!FB$17</f>
        <v>0</v>
      </c>
      <c r="FC49" s="368">
        <f xml:space="preserve"> Equity!FC$17</f>
        <v>0</v>
      </c>
      <c r="FD49" s="368">
        <f xml:space="preserve"> Equity!FD$17</f>
        <v>0</v>
      </c>
      <c r="FE49" s="368">
        <f xml:space="preserve"> Equity!FE$17</f>
        <v>0</v>
      </c>
      <c r="FF49" s="368">
        <f xml:space="preserve"> Equity!FF$17</f>
        <v>0</v>
      </c>
      <c r="FG49" s="368">
        <f xml:space="preserve"> Equity!FG$17</f>
        <v>0</v>
      </c>
      <c r="FH49" s="368">
        <f xml:space="preserve"> Equity!FH$17</f>
        <v>0</v>
      </c>
      <c r="FI49" s="368">
        <f xml:space="preserve"> Equity!FI$17</f>
        <v>0</v>
      </c>
      <c r="FJ49" s="368">
        <f xml:space="preserve"> Equity!FJ$17</f>
        <v>0</v>
      </c>
      <c r="FK49" s="368">
        <f xml:space="preserve"> Equity!FK$17</f>
        <v>0</v>
      </c>
      <c r="FL49" s="368">
        <f xml:space="preserve"> Equity!FL$17</f>
        <v>0</v>
      </c>
      <c r="FM49" s="368">
        <f xml:space="preserve"> Equity!FM$17</f>
        <v>0</v>
      </c>
      <c r="FN49" s="368">
        <f xml:space="preserve"> Equity!FN$17</f>
        <v>0</v>
      </c>
      <c r="FO49" s="368">
        <f xml:space="preserve"> Equity!FO$17</f>
        <v>0</v>
      </c>
      <c r="FP49" s="368">
        <f xml:space="preserve"> Equity!FP$17</f>
        <v>0</v>
      </c>
      <c r="FQ49" s="368">
        <f xml:space="preserve"> Equity!FQ$17</f>
        <v>0</v>
      </c>
      <c r="FR49" s="368">
        <f xml:space="preserve"> Equity!FR$17</f>
        <v>0</v>
      </c>
      <c r="FS49" s="368">
        <f xml:space="preserve"> Equity!FS$17</f>
        <v>0</v>
      </c>
      <c r="FT49" s="368">
        <f xml:space="preserve"> Equity!FT$17</f>
        <v>0</v>
      </c>
      <c r="FU49" s="368">
        <f xml:space="preserve"> Equity!FU$17</f>
        <v>0</v>
      </c>
      <c r="FV49" s="368">
        <f xml:space="preserve"> Equity!FV$17</f>
        <v>0</v>
      </c>
      <c r="FW49" s="368">
        <f xml:space="preserve"> Equity!FW$17</f>
        <v>0</v>
      </c>
      <c r="FX49" s="368">
        <f xml:space="preserve"> Equity!FX$17</f>
        <v>0</v>
      </c>
      <c r="FY49" s="368">
        <f xml:space="preserve"> Equity!FY$17</f>
        <v>0</v>
      </c>
      <c r="FZ49" s="368">
        <f xml:space="preserve"> Equity!FZ$17</f>
        <v>0</v>
      </c>
      <c r="GA49" s="368">
        <f xml:space="preserve"> Equity!GA$17</f>
        <v>0</v>
      </c>
      <c r="GB49" s="368">
        <f xml:space="preserve"> Equity!GB$17</f>
        <v>0</v>
      </c>
      <c r="GC49" s="368">
        <f xml:space="preserve"> Equity!GC$17</f>
        <v>0</v>
      </c>
      <c r="GD49" s="368">
        <f xml:space="preserve"> Equity!GD$17</f>
        <v>0</v>
      </c>
      <c r="GE49" s="368">
        <f xml:space="preserve"> Equity!GE$17</f>
        <v>0</v>
      </c>
      <c r="GF49" s="368">
        <f xml:space="preserve"> Equity!GF$17</f>
        <v>0</v>
      </c>
      <c r="GG49" s="368">
        <f xml:space="preserve"> Equity!GG$17</f>
        <v>0</v>
      </c>
      <c r="GH49" s="368">
        <f xml:space="preserve"> Equity!GH$17</f>
        <v>0</v>
      </c>
      <c r="GI49" s="368">
        <f xml:space="preserve"> Equity!GI$17</f>
        <v>0</v>
      </c>
      <c r="GJ49" s="368">
        <f xml:space="preserve"> Equity!GJ$17</f>
        <v>0</v>
      </c>
    </row>
    <row r="50" spans="1:441" outlineLevel="1" x14ac:dyDescent="0.35">
      <c r="A50" s="277"/>
      <c r="D50" s="281"/>
      <c r="E50" s="308" t="s">
        <v>56</v>
      </c>
      <c r="F50" s="308"/>
      <c r="G50" s="308" t="str">
        <f>SMU</f>
        <v>$ 000s</v>
      </c>
      <c r="H50" s="308">
        <f xml:space="preserve"> SUM(J50:GJ50)</f>
        <v>137335.11101667481</v>
      </c>
      <c r="I50" s="308"/>
      <c r="J50" s="308">
        <f t="shared" ref="J50:AO50" si="50" xml:space="preserve"> J47 + J49</f>
        <v>0</v>
      </c>
      <c r="K50" s="308">
        <f t="shared" si="50"/>
        <v>0</v>
      </c>
      <c r="L50" s="308">
        <f t="shared" si="50"/>
        <v>0</v>
      </c>
      <c r="M50" s="308">
        <f t="shared" si="50"/>
        <v>0</v>
      </c>
      <c r="N50" s="308">
        <f t="shared" si="50"/>
        <v>1609.2766591005857</v>
      </c>
      <c r="O50" s="308">
        <f t="shared" si="50"/>
        <v>1680.4897638449829</v>
      </c>
      <c r="P50" s="308">
        <f t="shared" si="50"/>
        <v>0</v>
      </c>
      <c r="Q50" s="308">
        <f t="shared" si="50"/>
        <v>106.43569531523866</v>
      </c>
      <c r="R50" s="308">
        <f t="shared" si="50"/>
        <v>2475.6183085208986</v>
      </c>
      <c r="S50" s="308">
        <f t="shared" si="50"/>
        <v>1645.8460319049823</v>
      </c>
      <c r="T50" s="308">
        <f t="shared" si="50"/>
        <v>0</v>
      </c>
      <c r="U50" s="308">
        <f t="shared" si="50"/>
        <v>52.349242914758975</v>
      </c>
      <c r="V50" s="308">
        <f t="shared" si="50"/>
        <v>2436.5904572954696</v>
      </c>
      <c r="W50" s="308">
        <f t="shared" si="50"/>
        <v>1611.0012598168032</v>
      </c>
      <c r="X50" s="308">
        <f t="shared" si="50"/>
        <v>0</v>
      </c>
      <c r="Y50" s="308">
        <f t="shared" si="50"/>
        <v>0</v>
      </c>
      <c r="Z50" s="308">
        <f t="shared" si="50"/>
        <v>2395.5561660180329</v>
      </c>
      <c r="AA50" s="308">
        <f t="shared" si="50"/>
        <v>1575.9471128545988</v>
      </c>
      <c r="AB50" s="308">
        <f t="shared" si="50"/>
        <v>0</v>
      </c>
      <c r="AC50" s="308">
        <f t="shared" si="50"/>
        <v>0</v>
      </c>
      <c r="AD50" s="308">
        <f t="shared" si="50"/>
        <v>2298.8765291519026</v>
      </c>
      <c r="AE50" s="308">
        <f t="shared" si="50"/>
        <v>1540.6750643856813</v>
      </c>
      <c r="AF50" s="308">
        <f t="shared" si="50"/>
        <v>0</v>
      </c>
      <c r="AG50" s="308">
        <f t="shared" si="50"/>
        <v>0</v>
      </c>
      <c r="AH50" s="308">
        <f t="shared" si="50"/>
        <v>2201.928764696172</v>
      </c>
      <c r="AI50" s="308">
        <f t="shared" si="50"/>
        <v>1505.1763909909546</v>
      </c>
      <c r="AJ50" s="308">
        <f t="shared" si="50"/>
        <v>0</v>
      </c>
      <c r="AK50" s="308">
        <f t="shared" si="50"/>
        <v>0</v>
      </c>
      <c r="AL50" s="308">
        <f t="shared" si="50"/>
        <v>2104.2028715355577</v>
      </c>
      <c r="AM50" s="308">
        <f t="shared" si="50"/>
        <v>1469.4421674637601</v>
      </c>
      <c r="AN50" s="308">
        <f t="shared" si="50"/>
        <v>0</v>
      </c>
      <c r="AO50" s="308">
        <f t="shared" si="50"/>
        <v>0</v>
      </c>
      <c r="AP50" s="308">
        <f t="shared" ref="AP50:BU50" si="51" xml:space="preserve"> AP47 + AP49</f>
        <v>2006.1372566113337</v>
      </c>
      <c r="AQ50" s="308">
        <f t="shared" si="51"/>
        <v>1405.8780801420016</v>
      </c>
      <c r="AR50" s="308">
        <f t="shared" si="51"/>
        <v>0</v>
      </c>
      <c r="AS50" s="308">
        <f t="shared" si="51"/>
        <v>0</v>
      </c>
      <c r="AT50" s="308">
        <f t="shared" si="51"/>
        <v>485.66117774142617</v>
      </c>
      <c r="AU50" s="308">
        <f t="shared" si="51"/>
        <v>1274.6791616664782</v>
      </c>
      <c r="AV50" s="308">
        <f t="shared" si="51"/>
        <v>0</v>
      </c>
      <c r="AW50" s="308">
        <f t="shared" si="51"/>
        <v>0</v>
      </c>
      <c r="AX50" s="308">
        <f t="shared" si="51"/>
        <v>217.47307364408721</v>
      </c>
      <c r="AY50" s="308">
        <f t="shared" si="51"/>
        <v>1183.9660197465196</v>
      </c>
      <c r="AZ50" s="308">
        <f t="shared" si="51"/>
        <v>0</v>
      </c>
      <c r="BA50" s="308">
        <f t="shared" si="51"/>
        <v>975.54534925758367</v>
      </c>
      <c r="BB50" s="308">
        <f t="shared" si="51"/>
        <v>3589.1280810813978</v>
      </c>
      <c r="BC50" s="308">
        <f t="shared" si="51"/>
        <v>3392.7344752881008</v>
      </c>
      <c r="BD50" s="308">
        <f t="shared" si="51"/>
        <v>1408.1438378547855</v>
      </c>
      <c r="BE50" s="308">
        <f t="shared" si="51"/>
        <v>1767.5207382834178</v>
      </c>
      <c r="BF50" s="308">
        <f t="shared" si="51"/>
        <v>3533.8689630145177</v>
      </c>
      <c r="BG50" s="308">
        <f t="shared" si="51"/>
        <v>3339.6228958296629</v>
      </c>
      <c r="BH50" s="308">
        <f t="shared" si="51"/>
        <v>1351.8115914107027</v>
      </c>
      <c r="BI50" s="308">
        <f t="shared" si="51"/>
        <v>1738.5209549849819</v>
      </c>
      <c r="BJ50" s="308">
        <f t="shared" si="51"/>
        <v>3482.5887468084061</v>
      </c>
      <c r="BK50" s="308">
        <f t="shared" si="51"/>
        <v>3290.276842867032</v>
      </c>
      <c r="BL50" s="308">
        <f t="shared" si="51"/>
        <v>1313.3498192866155</v>
      </c>
      <c r="BM50" s="308">
        <f t="shared" si="51"/>
        <v>1698.5010651160228</v>
      </c>
      <c r="BN50" s="308">
        <f t="shared" si="51"/>
        <v>3434.4997216980087</v>
      </c>
      <c r="BO50" s="308">
        <f t="shared" si="51"/>
        <v>3243.9476256645717</v>
      </c>
      <c r="BP50" s="308">
        <f t="shared" si="51"/>
        <v>1277.6961186631779</v>
      </c>
      <c r="BQ50" s="308">
        <f t="shared" si="51"/>
        <v>1661.1356374165398</v>
      </c>
      <c r="BR50" s="308">
        <f t="shared" si="51"/>
        <v>3388.9585181053608</v>
      </c>
      <c r="BS50" s="308">
        <f t="shared" si="51"/>
        <v>3200.0236685002988</v>
      </c>
      <c r="BT50" s="308">
        <f t="shared" si="51"/>
        <v>1258.0482565893556</v>
      </c>
      <c r="BU50" s="308">
        <f t="shared" si="51"/>
        <v>1612.0930430283136</v>
      </c>
      <c r="BV50" s="308">
        <f t="shared" ref="BV50:DA50" si="52" xml:space="preserve"> BV47 + BV49</f>
        <v>3345.4392915473518</v>
      </c>
      <c r="BW50" s="308">
        <f t="shared" si="52"/>
        <v>3158.0050351502864</v>
      </c>
      <c r="BX50" s="308">
        <f t="shared" si="52"/>
        <v>1212.5945402209022</v>
      </c>
      <c r="BY50" s="308">
        <f t="shared" si="52"/>
        <v>1592.2578910871157</v>
      </c>
      <c r="BZ50" s="308">
        <f t="shared" si="52"/>
        <v>3303.5118797051987</v>
      </c>
      <c r="CA50" s="308">
        <f t="shared" si="52"/>
        <v>3117.4826778710108</v>
      </c>
      <c r="CB50" s="308">
        <f t="shared" si="52"/>
        <v>1182.2828730230044</v>
      </c>
      <c r="CC50" s="308">
        <f t="shared" si="52"/>
        <v>1559.9235304634544</v>
      </c>
      <c r="CD50" s="308">
        <f t="shared" si="52"/>
        <v>3262.8240101389092</v>
      </c>
      <c r="CE50" s="308">
        <f t="shared" si="52"/>
        <v>3078.1215344885677</v>
      </c>
      <c r="CF50" s="308">
        <f t="shared" si="52"/>
        <v>1153.0159269230949</v>
      </c>
      <c r="CG50" s="308">
        <f t="shared" si="52"/>
        <v>1528.5655641509625</v>
      </c>
      <c r="CH50" s="308">
        <f t="shared" si="52"/>
        <v>3223.0868072503745</v>
      </c>
      <c r="CI50" s="308">
        <f t="shared" si="52"/>
        <v>3039.6467597681117</v>
      </c>
      <c r="CJ50" s="308">
        <f t="shared" si="52"/>
        <v>1137.7204891219169</v>
      </c>
      <c r="CK50" s="308">
        <f t="shared" si="52"/>
        <v>1484.7469952299834</v>
      </c>
      <c r="CL50" s="308">
        <f t="shared" si="52"/>
        <v>3184.062986477446</v>
      </c>
      <c r="CM50" s="308">
        <f t="shared" si="52"/>
        <v>3001.8325096466237</v>
      </c>
      <c r="CN50" s="308">
        <f t="shared" si="52"/>
        <v>1096.6177184683522</v>
      </c>
      <c r="CO50" s="308">
        <f t="shared" si="52"/>
        <v>1467.8271924254402</v>
      </c>
      <c r="CP50" s="308">
        <f t="shared" si="52"/>
        <v>3145.5572372261281</v>
      </c>
      <c r="CQ50" s="308">
        <f t="shared" si="52"/>
        <v>2964.492804760534</v>
      </c>
      <c r="CR50" s="308">
        <f t="shared" si="52"/>
        <v>1069.0948884635964</v>
      </c>
      <c r="CS50" s="308">
        <f t="shared" si="52"/>
        <v>1438.0732209074138</v>
      </c>
      <c r="CT50" s="308">
        <f t="shared" si="52"/>
        <v>3107.4083885145069</v>
      </c>
      <c r="CU50" s="308">
        <f t="shared" si="52"/>
        <v>2927.4740875431035</v>
      </c>
      <c r="CV50" s="308">
        <f t="shared" si="52"/>
        <v>1041.8178933940515</v>
      </c>
      <c r="CW50" s="308">
        <f t="shared" si="52"/>
        <v>1408.5335472786705</v>
      </c>
      <c r="CX50" s="308">
        <f t="shared" si="52"/>
        <v>3069.4830266168024</v>
      </c>
      <c r="CY50" s="308">
        <f t="shared" si="52"/>
        <v>2890.6491587152909</v>
      </c>
      <c r="CZ50" s="308">
        <f t="shared" si="52"/>
        <v>1027.2414954193021</v>
      </c>
      <c r="DA50" s="308">
        <f t="shared" si="52"/>
        <v>1366.5165589107055</v>
      </c>
      <c r="DB50" s="308">
        <f t="shared" ref="DB50:EG50" si="53" xml:space="preserve"> DB47 + DB49</f>
        <v>3031.6702953400254</v>
      </c>
      <c r="DC50" s="308">
        <f t="shared" si="53"/>
        <v>2853.9122372708212</v>
      </c>
      <c r="DD50" s="308">
        <f t="shared" si="53"/>
        <v>987.5376079284955</v>
      </c>
      <c r="DE50" s="308">
        <f t="shared" si="53"/>
        <v>1349.6531282610113</v>
      </c>
      <c r="DF50" s="308">
        <f t="shared" si="53"/>
        <v>2993.8776595310055</v>
      </c>
      <c r="DG50" s="308">
        <f t="shared" si="53"/>
        <v>2817.1749355231668</v>
      </c>
      <c r="DH50" s="308">
        <f t="shared" si="53"/>
        <v>-31641.571558731303</v>
      </c>
      <c r="DI50" s="308">
        <f t="shared" si="53"/>
        <v>1115.7249845322524</v>
      </c>
      <c r="DJ50" s="308">
        <f t="shared" si="53"/>
        <v>3.1702789419796319E-13</v>
      </c>
      <c r="DK50" s="308">
        <f t="shared" si="53"/>
        <v>3.1708813912700863E-13</v>
      </c>
      <c r="DL50" s="308">
        <f t="shared" si="53"/>
        <v>3.1023224437376483E-13</v>
      </c>
      <c r="DM50" s="308">
        <f t="shared" si="53"/>
        <v>3.1374879108625463E-13</v>
      </c>
      <c r="DN50" s="308">
        <f t="shared" si="53"/>
        <v>3.172367432853207E-13</v>
      </c>
      <c r="DO50" s="308">
        <f t="shared" si="53"/>
        <v>3.1727590248920032E-13</v>
      </c>
      <c r="DP50" s="308">
        <f t="shared" si="53"/>
        <v>3.1389975265483371E-13</v>
      </c>
      <c r="DQ50" s="308">
        <f t="shared" si="53"/>
        <v>3.1394444522447884E-13</v>
      </c>
      <c r="DR50" s="308">
        <f t="shared" si="53"/>
        <v>3.174676821799949E-13</v>
      </c>
      <c r="DS50" s="308">
        <f t="shared" si="53"/>
        <v>3.175108577124774E-13</v>
      </c>
      <c r="DT50" s="308">
        <f t="shared" si="53"/>
        <v>3.1067818781593812E-13</v>
      </c>
      <c r="DU50" s="308">
        <f t="shared" si="53"/>
        <v>3.1418578510056249E-13</v>
      </c>
      <c r="DV50" s="308">
        <f t="shared" si="53"/>
        <v>3.1767954351380465E-13</v>
      </c>
      <c r="DW50" s="308">
        <f t="shared" si="53"/>
        <v>3.1773878436069935E-13</v>
      </c>
      <c r="DX50" s="308">
        <f t="shared" si="53"/>
        <v>3.1089428375707942E-13</v>
      </c>
      <c r="DY50" s="308">
        <f t="shared" si="53"/>
        <v>3.1438441874342976E-13</v>
      </c>
      <c r="DZ50" s="308">
        <f t="shared" si="53"/>
        <v>3.1788136402610692E-13</v>
      </c>
      <c r="EA50" s="308">
        <f t="shared" si="53"/>
        <v>3.179476334480568E-13</v>
      </c>
      <c r="EB50" s="308">
        <f t="shared" si="53"/>
        <v>3.1107305403565987E-13</v>
      </c>
      <c r="EC50" s="308">
        <f t="shared" si="53"/>
        <v>3.1457411387236796E-13</v>
      </c>
      <c r="ED50" s="308">
        <f t="shared" si="53"/>
        <v>3.1810427026357504E-13</v>
      </c>
      <c r="EE50" s="308">
        <f t="shared" si="53"/>
        <v>3.1815748661756524E-13</v>
      </c>
      <c r="EF50" s="308">
        <f t="shared" si="53"/>
        <v>3.1475189098273408E-13</v>
      </c>
      <c r="EG50" s="308">
        <f t="shared" si="53"/>
        <v>3.1481942642130893E-13</v>
      </c>
      <c r="EH50" s="308">
        <f t="shared" ref="EH50:FM50" si="54" xml:space="preserve"> EH47 + EH49</f>
        <v>3.183221560902894E-13</v>
      </c>
      <c r="EI50" s="308">
        <f t="shared" si="54"/>
        <v>3.183844091836363E-13</v>
      </c>
      <c r="EJ50" s="308">
        <f t="shared" si="54"/>
        <v>3.1150622817222033E-13</v>
      </c>
      <c r="EK50" s="308">
        <f t="shared" si="54"/>
        <v>3.1503792342846281E-13</v>
      </c>
      <c r="EL50" s="308">
        <f t="shared" si="54"/>
        <v>3.1856514397077266E-13</v>
      </c>
      <c r="EM50" s="308">
        <f t="shared" si="54"/>
        <v>3.186032990925015E-13</v>
      </c>
      <c r="EN50" s="308">
        <f t="shared" si="54"/>
        <v>3.1171446607913821E-13</v>
      </c>
      <c r="EO50" s="308">
        <f t="shared" si="54"/>
        <v>3.1522265271632932E-13</v>
      </c>
      <c r="EP50" s="308">
        <f t="shared" si="54"/>
        <v>3.1873282568994912E-13</v>
      </c>
      <c r="EQ50" s="308">
        <f t="shared" si="54"/>
        <v>3.1879206653684382E-13</v>
      </c>
      <c r="ER50" s="308">
        <f t="shared" si="54"/>
        <v>3.1191582820611077E-13</v>
      </c>
      <c r="ES50" s="308">
        <f t="shared" si="54"/>
        <v>3.1545108140562663E-13</v>
      </c>
      <c r="ET50" s="308">
        <f t="shared" si="54"/>
        <v>3.1898585439194001E-13</v>
      </c>
      <c r="EU50" s="308">
        <f t="shared" si="54"/>
        <v>3.1905011564958843E-13</v>
      </c>
      <c r="EV50" s="308">
        <f t="shared" si="54"/>
        <v>3.1561694049742074E-13</v>
      </c>
      <c r="EW50" s="308">
        <f t="shared" si="54"/>
        <v>3.1565666722599412E-13</v>
      </c>
      <c r="EX50" s="308">
        <f t="shared" si="54"/>
        <v>3.1918867898639291E-13</v>
      </c>
      <c r="EY50" s="308">
        <f t="shared" si="54"/>
        <v>3.1924992799758918E-13</v>
      </c>
      <c r="EZ50" s="308">
        <f t="shared" si="54"/>
        <v>3.1236078939400616E-13</v>
      </c>
      <c r="FA50" s="308">
        <f t="shared" si="54"/>
        <v>3.1587814373779116E-13</v>
      </c>
      <c r="FB50" s="308">
        <f t="shared" si="54"/>
        <v>3.1941560155246402E-13</v>
      </c>
      <c r="FC50" s="308">
        <f t="shared" si="54"/>
        <v>3.1946078524924815E-13</v>
      </c>
      <c r="FD50" s="308">
        <f t="shared" si="54"/>
        <v>3.1257884984370321E-13</v>
      </c>
      <c r="FE50" s="308">
        <f t="shared" si="54"/>
        <v>3.1610855876351711E-13</v>
      </c>
      <c r="FF50" s="308">
        <f t="shared" si="54"/>
        <v>3.1965055677574131E-13</v>
      </c>
      <c r="FG50" s="308">
        <f t="shared" si="54"/>
        <v>3.1970678537618366E-13</v>
      </c>
      <c r="FH50" s="308">
        <f t="shared" si="54"/>
        <v>3.1280083931051198E-13</v>
      </c>
      <c r="FI50" s="308">
        <f t="shared" si="54"/>
        <v>3.1631911042495635E-13</v>
      </c>
      <c r="FJ50" s="308">
        <f t="shared" si="54"/>
        <v>3.1987045076675714E-13</v>
      </c>
      <c r="FK50" s="308">
        <f t="shared" si="54"/>
        <v>3.1991362629923969E-13</v>
      </c>
      <c r="FL50" s="308">
        <f t="shared" si="54"/>
        <v>3.165008602081798E-13</v>
      </c>
      <c r="FM50" s="308">
        <f t="shared" si="54"/>
        <v>3.1654853228246798E-13</v>
      </c>
      <c r="FN50" s="308">
        <f t="shared" ref="FN50:GJ50" si="55" xml:space="preserve"> FN47 + FN49</f>
        <v>3.2009837741497908E-13</v>
      </c>
      <c r="FO50" s="308">
        <f t="shared" si="55"/>
        <v>3.201626386726275E-13</v>
      </c>
      <c r="FP50" s="308">
        <f t="shared" si="55"/>
        <v>3.1327526812674485E-13</v>
      </c>
      <c r="FQ50" s="308">
        <f t="shared" si="55"/>
        <v>3.1681569453212431E-13</v>
      </c>
      <c r="FR50" s="308">
        <f t="shared" si="55"/>
        <v>3.2035241019912066E-13</v>
      </c>
      <c r="FS50" s="308">
        <f t="shared" si="55"/>
        <v>3.2041165104601536E-13</v>
      </c>
      <c r="FT50" s="308">
        <f t="shared" si="55"/>
        <v>3.1351690267911188E-13</v>
      </c>
      <c r="FU50" s="308">
        <f t="shared" si="55"/>
        <v>3.17051075398922E-13</v>
      </c>
      <c r="FV50" s="308">
        <f t="shared" si="55"/>
        <v>3.2058636134024706E-13</v>
      </c>
      <c r="FW50" s="308">
        <f t="shared" si="55"/>
        <v>3.2062552054412663E-13</v>
      </c>
      <c r="FX50" s="308">
        <f t="shared" si="55"/>
        <v>3.1371433578897268E-13</v>
      </c>
      <c r="FY50" s="308">
        <f t="shared" si="55"/>
        <v>3.1726460656500419E-13</v>
      </c>
      <c r="FZ50" s="308">
        <f t="shared" si="55"/>
        <v>3.2079219818115226E-13</v>
      </c>
      <c r="GA50" s="308">
        <f t="shared" si="55"/>
        <v>3.208614798495546E-13</v>
      </c>
      <c r="GB50" s="308">
        <f t="shared" si="55"/>
        <v>3.1741159546072595E-13</v>
      </c>
      <c r="GC50" s="308">
        <f t="shared" si="55"/>
        <v>3.1748608307680122E-13</v>
      </c>
      <c r="GD50" s="308">
        <f t="shared" si="55"/>
        <v>3.2104221463669096E-13</v>
      </c>
      <c r="GE50" s="308">
        <f t="shared" si="55"/>
        <v>3.2109342282637953E-13</v>
      </c>
      <c r="GF50" s="308">
        <f t="shared" si="55"/>
        <v>3.1416519050253558E-13</v>
      </c>
      <c r="GG50" s="308">
        <f t="shared" si="55"/>
        <v>3.1769564157002609E-13</v>
      </c>
      <c r="GH50" s="308">
        <f t="shared" si="55"/>
        <v>3.2126110454555605E-13</v>
      </c>
      <c r="GI50" s="308">
        <f t="shared" si="55"/>
        <v>3.2133540662471206E-13</v>
      </c>
      <c r="GJ50" s="308">
        <f t="shared" si="55"/>
        <v>3.1441173632629217E-13</v>
      </c>
      <c r="GK50" s="316"/>
      <c r="GL50" s="316"/>
      <c r="GM50" s="316"/>
      <c r="GN50" s="316"/>
      <c r="GO50" s="316"/>
      <c r="GP50" s="316"/>
      <c r="GQ50" s="316"/>
      <c r="GR50" s="316"/>
      <c r="GS50" s="316"/>
      <c r="GT50" s="316"/>
      <c r="GU50" s="316"/>
      <c r="GV50" s="316"/>
      <c r="GW50" s="316"/>
      <c r="GX50" s="316"/>
      <c r="GY50" s="316"/>
      <c r="GZ50" s="316"/>
      <c r="HA50" s="316"/>
      <c r="HB50" s="316"/>
      <c r="HC50" s="316"/>
      <c r="HD50" s="316"/>
      <c r="HE50" s="316"/>
      <c r="HF50" s="316"/>
      <c r="HG50" s="316"/>
      <c r="HH50" s="316"/>
      <c r="HI50" s="316"/>
      <c r="HJ50" s="316"/>
      <c r="HK50" s="316"/>
      <c r="HL50" s="316"/>
      <c r="HM50" s="316"/>
      <c r="HN50" s="316"/>
      <c r="HO50" s="316"/>
      <c r="HP50" s="316"/>
      <c r="HQ50" s="316"/>
      <c r="HR50" s="316"/>
      <c r="HS50" s="316"/>
      <c r="HT50" s="316"/>
      <c r="HU50" s="316"/>
      <c r="HV50" s="316"/>
      <c r="HW50" s="316"/>
      <c r="HX50" s="316"/>
      <c r="HY50" s="316"/>
      <c r="HZ50" s="316"/>
      <c r="IA50" s="316"/>
      <c r="IB50" s="316"/>
      <c r="IC50" s="316"/>
      <c r="ID50" s="316"/>
      <c r="IE50" s="316"/>
      <c r="IF50" s="316"/>
      <c r="IG50" s="316"/>
      <c r="IH50" s="316"/>
      <c r="II50" s="316"/>
      <c r="IJ50" s="316"/>
      <c r="IK50" s="316"/>
      <c r="IL50" s="316"/>
      <c r="IM50" s="316"/>
      <c r="IN50" s="316"/>
      <c r="IO50" s="316"/>
      <c r="IP50" s="316"/>
      <c r="IQ50" s="316"/>
      <c r="IR50" s="316"/>
      <c r="IS50" s="316"/>
      <c r="IT50" s="316"/>
      <c r="IU50" s="316"/>
      <c r="IV50" s="316"/>
      <c r="IW50" s="316"/>
      <c r="IX50" s="316"/>
      <c r="IY50" s="316"/>
      <c r="IZ50" s="316"/>
      <c r="JA50" s="316"/>
      <c r="JB50" s="316"/>
      <c r="JC50" s="316"/>
      <c r="JD50" s="316"/>
      <c r="JE50" s="316"/>
      <c r="JF50" s="316"/>
      <c r="JG50" s="316"/>
      <c r="JH50" s="316"/>
      <c r="JI50" s="316"/>
      <c r="JJ50" s="316"/>
      <c r="JK50" s="316"/>
      <c r="JL50" s="316"/>
      <c r="JM50" s="316"/>
      <c r="JN50" s="316"/>
      <c r="JO50" s="316"/>
      <c r="JP50" s="316"/>
      <c r="JQ50" s="316"/>
      <c r="JR50" s="316"/>
      <c r="JS50" s="316"/>
      <c r="JT50" s="316"/>
      <c r="JU50" s="316"/>
      <c r="JV50" s="316"/>
      <c r="JW50" s="316"/>
      <c r="JX50" s="316"/>
      <c r="JY50" s="316"/>
      <c r="JZ50" s="316"/>
      <c r="KA50" s="316"/>
      <c r="KB50" s="316"/>
      <c r="KC50" s="316"/>
      <c r="KD50" s="316"/>
      <c r="KE50" s="316"/>
      <c r="KF50" s="316"/>
      <c r="KG50" s="316"/>
      <c r="KH50" s="316"/>
      <c r="KI50" s="316"/>
      <c r="KJ50" s="316"/>
      <c r="KK50" s="316"/>
      <c r="KL50" s="316"/>
      <c r="KM50" s="316"/>
      <c r="KN50" s="316"/>
      <c r="KO50" s="316"/>
      <c r="KP50" s="316"/>
      <c r="KQ50" s="316"/>
      <c r="KR50" s="316"/>
      <c r="KS50" s="316"/>
      <c r="KT50" s="316"/>
      <c r="KU50" s="316"/>
      <c r="KV50" s="316"/>
      <c r="KW50" s="316"/>
      <c r="KX50" s="316"/>
      <c r="KY50" s="316"/>
      <c r="KZ50" s="316"/>
      <c r="LA50" s="316"/>
      <c r="LB50" s="316"/>
      <c r="LC50" s="316"/>
      <c r="LD50" s="316"/>
      <c r="LE50" s="316"/>
      <c r="LF50" s="316"/>
      <c r="LG50" s="316"/>
      <c r="LH50" s="316"/>
      <c r="LI50" s="316"/>
      <c r="LJ50" s="316"/>
      <c r="LK50" s="316"/>
      <c r="LL50" s="316"/>
      <c r="LM50" s="316"/>
      <c r="LN50" s="316"/>
      <c r="LO50" s="316"/>
      <c r="LP50" s="316"/>
      <c r="LQ50" s="316"/>
      <c r="LR50" s="316"/>
      <c r="LS50" s="316"/>
      <c r="LT50" s="316"/>
      <c r="LU50" s="316"/>
      <c r="LV50" s="316"/>
      <c r="LW50" s="316"/>
      <c r="LX50" s="316"/>
      <c r="LY50" s="316"/>
      <c r="LZ50" s="316"/>
      <c r="MA50" s="316"/>
      <c r="MB50" s="316"/>
      <c r="MC50" s="316"/>
      <c r="MD50" s="316"/>
      <c r="ME50" s="316"/>
      <c r="MF50" s="316"/>
      <c r="MG50" s="316"/>
      <c r="MH50" s="316"/>
      <c r="MI50" s="316"/>
      <c r="MJ50" s="316"/>
      <c r="MK50" s="316"/>
      <c r="ML50" s="316"/>
      <c r="MM50" s="316"/>
      <c r="MN50" s="316"/>
      <c r="MO50" s="316"/>
      <c r="MP50" s="316"/>
      <c r="MQ50" s="316"/>
      <c r="MR50" s="316"/>
      <c r="MS50" s="316"/>
      <c r="MT50" s="316"/>
      <c r="MU50" s="316"/>
      <c r="MV50" s="316"/>
      <c r="MW50" s="316"/>
      <c r="MX50" s="316"/>
      <c r="MY50" s="316"/>
      <c r="MZ50" s="316"/>
      <c r="NA50" s="316"/>
      <c r="NB50" s="316"/>
      <c r="NC50" s="316"/>
      <c r="ND50" s="316"/>
      <c r="NE50" s="316"/>
      <c r="NF50" s="316"/>
      <c r="NG50" s="316"/>
      <c r="NH50" s="316"/>
      <c r="NI50" s="316"/>
      <c r="NJ50" s="316"/>
      <c r="NK50" s="316"/>
      <c r="NL50" s="316"/>
      <c r="NM50" s="316"/>
      <c r="NN50" s="316"/>
      <c r="NO50" s="316"/>
      <c r="NP50" s="316"/>
      <c r="NQ50" s="316"/>
      <c r="NR50" s="316"/>
      <c r="NS50" s="316"/>
      <c r="NT50" s="316"/>
      <c r="NU50" s="316"/>
      <c r="NV50" s="316"/>
      <c r="NW50" s="316"/>
      <c r="NX50" s="316"/>
      <c r="NY50" s="316"/>
      <c r="NZ50" s="316"/>
      <c r="OA50" s="316"/>
      <c r="OB50" s="316"/>
      <c r="OC50" s="316"/>
      <c r="OD50" s="316"/>
      <c r="OE50" s="316"/>
      <c r="OF50" s="316"/>
      <c r="OG50" s="316"/>
      <c r="OH50" s="316"/>
      <c r="OI50" s="316"/>
      <c r="OJ50" s="316"/>
      <c r="OK50" s="316"/>
      <c r="OL50" s="316"/>
      <c r="OM50" s="316"/>
      <c r="ON50" s="316"/>
      <c r="OO50" s="316"/>
      <c r="OP50" s="316"/>
      <c r="OQ50" s="316"/>
      <c r="OR50" s="316"/>
      <c r="OS50" s="316"/>
      <c r="OT50" s="316"/>
      <c r="OU50" s="316"/>
      <c r="OV50" s="316"/>
      <c r="OW50" s="316"/>
      <c r="OX50" s="316"/>
      <c r="OY50" s="316"/>
      <c r="OZ50" s="316"/>
      <c r="PA50" s="316"/>
      <c r="PB50" s="316"/>
      <c r="PC50" s="316"/>
      <c r="PD50" s="316"/>
      <c r="PE50" s="316"/>
      <c r="PF50" s="316"/>
      <c r="PG50" s="316"/>
      <c r="PH50" s="316"/>
      <c r="PI50" s="316"/>
      <c r="PJ50" s="316"/>
      <c r="PK50" s="316"/>
      <c r="PL50" s="316"/>
      <c r="PM50" s="316"/>
      <c r="PN50" s="316"/>
      <c r="PO50" s="316"/>
      <c r="PP50" s="316"/>
      <c r="PQ50" s="316"/>
      <c r="PR50" s="316"/>
      <c r="PS50" s="316"/>
      <c r="PT50" s="316"/>
      <c r="PU50" s="316"/>
      <c r="PV50" s="316"/>
      <c r="PW50" s="316"/>
      <c r="PX50" s="316"/>
      <c r="PY50" s="316"/>
    </row>
    <row r="51" spans="1:441" outlineLevel="1" x14ac:dyDescent="0.35">
      <c r="A51" s="277"/>
      <c r="D51" s="281"/>
      <c r="E51" s="312"/>
      <c r="F51" s="312"/>
      <c r="G51" s="312"/>
      <c r="H51" s="312"/>
      <c r="I51" s="312"/>
      <c r="J51" s="312"/>
      <c r="K51" s="312"/>
      <c r="L51" s="312"/>
      <c r="M51" s="312"/>
      <c r="N51" s="312"/>
      <c r="O51" s="312"/>
      <c r="P51" s="312"/>
      <c r="Q51" s="312"/>
      <c r="R51" s="312"/>
      <c r="S51" s="312"/>
      <c r="T51" s="312"/>
      <c r="U51" s="312"/>
      <c r="V51" s="312"/>
      <c r="W51" s="312"/>
      <c r="X51" s="312"/>
      <c r="Y51" s="312"/>
      <c r="Z51" s="312"/>
      <c r="AA51" s="312"/>
      <c r="AB51" s="312"/>
      <c r="AC51" s="312"/>
      <c r="AD51" s="312"/>
      <c r="AE51" s="312"/>
      <c r="AF51" s="312"/>
      <c r="AG51" s="312"/>
      <c r="AH51" s="312"/>
      <c r="AI51" s="312"/>
      <c r="AJ51" s="312"/>
      <c r="AK51" s="312"/>
      <c r="AL51" s="312"/>
      <c r="AM51" s="312"/>
      <c r="AN51" s="312"/>
      <c r="AO51" s="312"/>
      <c r="AP51" s="312"/>
      <c r="AQ51" s="312"/>
      <c r="AR51" s="312"/>
      <c r="AS51" s="312"/>
      <c r="AT51" s="312"/>
      <c r="AU51" s="312"/>
      <c r="AV51" s="312"/>
      <c r="AW51" s="312"/>
      <c r="AX51" s="312"/>
      <c r="AY51" s="312"/>
      <c r="AZ51" s="312"/>
      <c r="BA51" s="312"/>
      <c r="BB51" s="312"/>
      <c r="BC51" s="312"/>
      <c r="BD51" s="312"/>
      <c r="BE51" s="312"/>
      <c r="BF51" s="312"/>
      <c r="BG51" s="312"/>
      <c r="BH51" s="312"/>
      <c r="BI51" s="312"/>
      <c r="BJ51" s="312"/>
      <c r="BK51" s="312"/>
      <c r="BL51" s="312"/>
      <c r="BM51" s="312"/>
      <c r="BN51" s="312"/>
      <c r="BO51" s="312"/>
      <c r="BP51" s="312"/>
      <c r="BQ51" s="312"/>
      <c r="BR51" s="312"/>
      <c r="BS51" s="312"/>
      <c r="BT51" s="312"/>
      <c r="BU51" s="312"/>
      <c r="BV51" s="312"/>
      <c r="BW51" s="312"/>
      <c r="BX51" s="312"/>
      <c r="BY51" s="312"/>
      <c r="BZ51" s="312"/>
      <c r="CA51" s="312"/>
      <c r="CB51" s="312"/>
      <c r="CC51" s="312"/>
      <c r="CD51" s="312"/>
      <c r="CE51" s="312"/>
      <c r="CF51" s="312"/>
      <c r="CG51" s="312"/>
      <c r="CH51" s="312"/>
      <c r="CI51" s="312"/>
      <c r="CJ51" s="312"/>
      <c r="CK51" s="312"/>
      <c r="CL51" s="312"/>
      <c r="CM51" s="312"/>
      <c r="CN51" s="312"/>
      <c r="CO51" s="312"/>
      <c r="CP51" s="312"/>
      <c r="CQ51" s="312"/>
      <c r="CR51" s="312"/>
      <c r="CS51" s="312"/>
      <c r="CT51" s="312"/>
      <c r="CU51" s="312"/>
      <c r="CV51" s="312"/>
      <c r="CW51" s="312"/>
      <c r="CX51" s="312"/>
      <c r="CY51" s="312"/>
      <c r="CZ51" s="312"/>
      <c r="DA51" s="312"/>
      <c r="DB51" s="312"/>
      <c r="DC51" s="312"/>
      <c r="DD51" s="312"/>
      <c r="DE51" s="312"/>
      <c r="DF51" s="312"/>
      <c r="DG51" s="312"/>
      <c r="DH51" s="312"/>
      <c r="DI51" s="312"/>
      <c r="DJ51" s="312"/>
      <c r="DK51" s="312"/>
      <c r="DL51" s="312"/>
      <c r="DM51" s="312"/>
      <c r="DN51" s="312"/>
      <c r="DO51" s="312"/>
      <c r="DP51" s="312"/>
      <c r="DQ51" s="312"/>
      <c r="DR51" s="312"/>
      <c r="DS51" s="312"/>
      <c r="DT51" s="312"/>
      <c r="DU51" s="312"/>
      <c r="DV51" s="312"/>
      <c r="DW51" s="312"/>
      <c r="DX51" s="312"/>
      <c r="DY51" s="312"/>
      <c r="DZ51" s="312"/>
      <c r="EA51" s="312"/>
      <c r="EB51" s="312"/>
      <c r="EC51" s="312"/>
      <c r="ED51" s="312"/>
      <c r="EE51" s="312"/>
      <c r="EF51" s="312"/>
      <c r="EG51" s="312"/>
      <c r="EH51" s="312"/>
      <c r="EI51" s="312"/>
      <c r="EJ51" s="312"/>
      <c r="EK51" s="312"/>
      <c r="EL51" s="312"/>
      <c r="EM51" s="312"/>
      <c r="EN51" s="312"/>
      <c r="EO51" s="312"/>
      <c r="EP51" s="312"/>
      <c r="EQ51" s="312"/>
      <c r="ER51" s="312"/>
      <c r="ES51" s="312"/>
      <c r="ET51" s="312"/>
      <c r="EU51" s="312"/>
      <c r="EV51" s="312"/>
      <c r="EW51" s="312"/>
      <c r="EX51" s="312"/>
      <c r="EY51" s="312"/>
      <c r="EZ51" s="312"/>
      <c r="FA51" s="312"/>
      <c r="FB51" s="312"/>
      <c r="FC51" s="312"/>
      <c r="FD51" s="312"/>
      <c r="FE51" s="312"/>
      <c r="FF51" s="312"/>
      <c r="FG51" s="312"/>
      <c r="FH51" s="312"/>
      <c r="FI51" s="312"/>
      <c r="FJ51" s="312"/>
      <c r="FK51" s="312"/>
      <c r="FL51" s="312"/>
      <c r="FM51" s="312"/>
      <c r="FN51" s="312"/>
      <c r="FO51" s="312"/>
      <c r="FP51" s="312"/>
      <c r="FQ51" s="312"/>
      <c r="FR51" s="312"/>
      <c r="FS51" s="312"/>
      <c r="FT51" s="312"/>
      <c r="FU51" s="312"/>
      <c r="FV51" s="312"/>
      <c r="FW51" s="312"/>
      <c r="FX51" s="312"/>
      <c r="FY51" s="312"/>
      <c r="FZ51" s="312"/>
      <c r="GA51" s="312"/>
      <c r="GB51" s="312"/>
      <c r="GC51" s="312"/>
      <c r="GD51" s="312"/>
      <c r="GE51" s="312"/>
      <c r="GF51" s="312"/>
      <c r="GG51" s="312"/>
      <c r="GH51" s="312"/>
      <c r="GI51" s="312"/>
      <c r="GJ51" s="312"/>
      <c r="GK51" s="316"/>
      <c r="GL51" s="316"/>
      <c r="GM51" s="316"/>
      <c r="GN51" s="316"/>
      <c r="GO51" s="316"/>
      <c r="GP51" s="316"/>
      <c r="GQ51" s="316"/>
      <c r="GR51" s="316"/>
      <c r="GS51" s="316"/>
      <c r="GT51" s="316"/>
      <c r="GU51" s="316"/>
      <c r="GV51" s="316"/>
      <c r="GW51" s="316"/>
      <c r="GX51" s="316"/>
      <c r="GY51" s="316"/>
      <c r="GZ51" s="316"/>
      <c r="HA51" s="316"/>
      <c r="HB51" s="316"/>
      <c r="HC51" s="316"/>
      <c r="HD51" s="316"/>
      <c r="HE51" s="316"/>
      <c r="HF51" s="316"/>
      <c r="HG51" s="316"/>
      <c r="HH51" s="316"/>
      <c r="HI51" s="316"/>
      <c r="HJ51" s="316"/>
      <c r="HK51" s="316"/>
      <c r="HL51" s="316"/>
      <c r="HM51" s="316"/>
      <c r="HN51" s="316"/>
      <c r="HO51" s="316"/>
      <c r="HP51" s="316"/>
      <c r="HQ51" s="316"/>
      <c r="HR51" s="316"/>
      <c r="HS51" s="316"/>
      <c r="HT51" s="316"/>
      <c r="HU51" s="316"/>
      <c r="HV51" s="316"/>
      <c r="HW51" s="316"/>
      <c r="HX51" s="316"/>
      <c r="HY51" s="316"/>
      <c r="HZ51" s="316"/>
      <c r="IA51" s="316"/>
      <c r="IB51" s="316"/>
      <c r="IC51" s="316"/>
      <c r="ID51" s="316"/>
      <c r="IE51" s="316"/>
      <c r="IF51" s="316"/>
      <c r="IG51" s="316"/>
      <c r="IH51" s="316"/>
      <c r="II51" s="316"/>
      <c r="IJ51" s="316"/>
      <c r="IK51" s="316"/>
      <c r="IL51" s="316"/>
      <c r="IM51" s="316"/>
      <c r="IN51" s="316"/>
      <c r="IO51" s="316"/>
      <c r="IP51" s="316"/>
      <c r="IQ51" s="316"/>
      <c r="IR51" s="316"/>
      <c r="IS51" s="316"/>
      <c r="IT51" s="316"/>
      <c r="IU51" s="316"/>
      <c r="IV51" s="316"/>
      <c r="IW51" s="316"/>
      <c r="IX51" s="316"/>
      <c r="IY51" s="316"/>
      <c r="IZ51" s="316"/>
      <c r="JA51" s="316"/>
      <c r="JB51" s="316"/>
      <c r="JC51" s="316"/>
      <c r="JD51" s="316"/>
      <c r="JE51" s="316"/>
      <c r="JF51" s="316"/>
      <c r="JG51" s="316"/>
      <c r="JH51" s="316"/>
      <c r="JI51" s="316"/>
      <c r="JJ51" s="316"/>
      <c r="JK51" s="316"/>
      <c r="JL51" s="316"/>
      <c r="JM51" s="316"/>
      <c r="JN51" s="316"/>
      <c r="JO51" s="316"/>
      <c r="JP51" s="316"/>
      <c r="JQ51" s="316"/>
      <c r="JR51" s="316"/>
      <c r="JS51" s="316"/>
      <c r="JT51" s="316"/>
      <c r="JU51" s="316"/>
      <c r="JV51" s="316"/>
      <c r="JW51" s="316"/>
      <c r="JX51" s="316"/>
      <c r="JY51" s="316"/>
      <c r="JZ51" s="316"/>
      <c r="KA51" s="316"/>
      <c r="KB51" s="316"/>
      <c r="KC51" s="316"/>
      <c r="KD51" s="316"/>
      <c r="KE51" s="316"/>
      <c r="KF51" s="316"/>
      <c r="KG51" s="316"/>
      <c r="KH51" s="316"/>
      <c r="KI51" s="316"/>
      <c r="KJ51" s="316"/>
      <c r="KK51" s="316"/>
      <c r="KL51" s="316"/>
      <c r="KM51" s="316"/>
      <c r="KN51" s="316"/>
      <c r="KO51" s="316"/>
      <c r="KP51" s="316"/>
      <c r="KQ51" s="316"/>
      <c r="KR51" s="316"/>
      <c r="KS51" s="316"/>
      <c r="KT51" s="316"/>
      <c r="KU51" s="316"/>
      <c r="KV51" s="316"/>
      <c r="KW51" s="316"/>
      <c r="KX51" s="316"/>
      <c r="KY51" s="316"/>
      <c r="KZ51" s="316"/>
      <c r="LA51" s="316"/>
      <c r="LB51" s="316"/>
      <c r="LC51" s="316"/>
      <c r="LD51" s="316"/>
      <c r="LE51" s="316"/>
      <c r="LF51" s="316"/>
      <c r="LG51" s="316"/>
      <c r="LH51" s="316"/>
      <c r="LI51" s="316"/>
      <c r="LJ51" s="316"/>
      <c r="LK51" s="316"/>
      <c r="LL51" s="316"/>
      <c r="LM51" s="316"/>
      <c r="LN51" s="316"/>
      <c r="LO51" s="316"/>
      <c r="LP51" s="316"/>
      <c r="LQ51" s="316"/>
      <c r="LR51" s="316"/>
      <c r="LS51" s="316"/>
      <c r="LT51" s="316"/>
      <c r="LU51" s="316"/>
      <c r="LV51" s="316"/>
      <c r="LW51" s="316"/>
      <c r="LX51" s="316"/>
      <c r="LY51" s="316"/>
      <c r="LZ51" s="316"/>
      <c r="MA51" s="316"/>
      <c r="MB51" s="316"/>
      <c r="MC51" s="316"/>
      <c r="MD51" s="316"/>
      <c r="ME51" s="316"/>
      <c r="MF51" s="316"/>
      <c r="MG51" s="316"/>
      <c r="MH51" s="316"/>
      <c r="MI51" s="316"/>
      <c r="MJ51" s="316"/>
      <c r="MK51" s="316"/>
      <c r="ML51" s="316"/>
      <c r="MM51" s="316"/>
      <c r="MN51" s="316"/>
      <c r="MO51" s="316"/>
      <c r="MP51" s="316"/>
      <c r="MQ51" s="316"/>
      <c r="MR51" s="316"/>
      <c r="MS51" s="316"/>
      <c r="MT51" s="316"/>
      <c r="MU51" s="316"/>
      <c r="MV51" s="316"/>
      <c r="MW51" s="316"/>
      <c r="MX51" s="316"/>
      <c r="MY51" s="316"/>
      <c r="MZ51" s="316"/>
      <c r="NA51" s="316"/>
      <c r="NB51" s="316"/>
      <c r="NC51" s="316"/>
      <c r="ND51" s="316"/>
      <c r="NE51" s="316"/>
      <c r="NF51" s="316"/>
      <c r="NG51" s="316"/>
      <c r="NH51" s="316"/>
      <c r="NI51" s="316"/>
      <c r="NJ51" s="316"/>
      <c r="NK51" s="316"/>
      <c r="NL51" s="316"/>
      <c r="NM51" s="316"/>
      <c r="NN51" s="316"/>
      <c r="NO51" s="316"/>
      <c r="NP51" s="316"/>
      <c r="NQ51" s="316"/>
      <c r="NR51" s="316"/>
      <c r="NS51" s="316"/>
      <c r="NT51" s="316"/>
      <c r="NU51" s="316"/>
      <c r="NV51" s="316"/>
      <c r="NW51" s="316"/>
      <c r="NX51" s="316"/>
      <c r="NY51" s="316"/>
      <c r="NZ51" s="316"/>
      <c r="OA51" s="316"/>
      <c r="OB51" s="316"/>
      <c r="OC51" s="316"/>
      <c r="OD51" s="316"/>
      <c r="OE51" s="316"/>
      <c r="OF51" s="316"/>
      <c r="OG51" s="316"/>
      <c r="OH51" s="316"/>
      <c r="OI51" s="316"/>
      <c r="OJ51" s="316"/>
      <c r="OK51" s="316"/>
      <c r="OL51" s="316"/>
      <c r="OM51" s="316"/>
      <c r="ON51" s="316"/>
      <c r="OO51" s="316"/>
      <c r="OP51" s="316"/>
      <c r="OQ51" s="316"/>
      <c r="OR51" s="316"/>
      <c r="OS51" s="316"/>
      <c r="OT51" s="316"/>
      <c r="OU51" s="316"/>
      <c r="OV51" s="316"/>
      <c r="OW51" s="316"/>
      <c r="OX51" s="316"/>
      <c r="OY51" s="316"/>
      <c r="OZ51" s="316"/>
      <c r="PA51" s="316"/>
      <c r="PB51" s="316"/>
      <c r="PC51" s="316"/>
      <c r="PD51" s="316"/>
      <c r="PE51" s="316"/>
      <c r="PF51" s="316"/>
      <c r="PG51" s="316"/>
      <c r="PH51" s="316"/>
      <c r="PI51" s="316"/>
      <c r="PJ51" s="316"/>
      <c r="PK51" s="316"/>
      <c r="PL51" s="316"/>
      <c r="PM51" s="316"/>
      <c r="PN51" s="316"/>
      <c r="PO51" s="316"/>
      <c r="PP51" s="316"/>
      <c r="PQ51" s="316"/>
      <c r="PR51" s="316"/>
      <c r="PS51" s="316"/>
      <c r="PT51" s="316"/>
      <c r="PU51" s="316"/>
      <c r="PV51" s="316"/>
      <c r="PW51" s="316"/>
      <c r="PX51" s="316"/>
      <c r="PY51" s="316"/>
    </row>
    <row r="52" spans="1:441" s="316" customFormat="1" outlineLevel="1" x14ac:dyDescent="0.35">
      <c r="A52" s="277"/>
      <c r="B52" s="277"/>
      <c r="C52" s="278"/>
      <c r="D52" s="281"/>
      <c r="E52" s="368" t="str">
        <f xml:space="preserve"> Equity!E$63</f>
        <v>Dividends paid</v>
      </c>
      <c r="F52" s="368">
        <f xml:space="preserve"> Equity!F$63</f>
        <v>0</v>
      </c>
      <c r="G52" s="368" t="str">
        <f xml:space="preserve"> Equity!G$63</f>
        <v>$ 000s</v>
      </c>
      <c r="H52" s="368">
        <f xml:space="preserve"> Equity!H$63</f>
        <v>-137335.11101667475</v>
      </c>
      <c r="I52" s="368">
        <f xml:space="preserve"> Equity!I$63</f>
        <v>0</v>
      </c>
      <c r="J52" s="368">
        <f xml:space="preserve"> Equity!J$63</f>
        <v>0</v>
      </c>
      <c r="K52" s="368">
        <f xml:space="preserve"> Equity!K$63</f>
        <v>0</v>
      </c>
      <c r="L52" s="368">
        <f xml:space="preserve"> Equity!L$63</f>
        <v>0</v>
      </c>
      <c r="M52" s="368">
        <f xml:space="preserve"> Equity!M$63</f>
        <v>0</v>
      </c>
      <c r="N52" s="368">
        <f xml:space="preserve"> Equity!N$63</f>
        <v>-1609.2766591005857</v>
      </c>
      <c r="O52" s="368">
        <f xml:space="preserve"> Equity!O$63</f>
        <v>-1680.4897638449829</v>
      </c>
      <c r="P52" s="368">
        <f xml:space="preserve"> Equity!P$63</f>
        <v>0</v>
      </c>
      <c r="Q52" s="368">
        <f xml:space="preserve"> Equity!Q$63</f>
        <v>-106.43569531523866</v>
      </c>
      <c r="R52" s="368">
        <f xml:space="preserve"> Equity!R$63</f>
        <v>-2475.6183085208986</v>
      </c>
      <c r="S52" s="368">
        <f xml:space="preserve"> Equity!S$63</f>
        <v>-1645.8460319049823</v>
      </c>
      <c r="T52" s="368">
        <f xml:space="preserve"> Equity!T$63</f>
        <v>0</v>
      </c>
      <c r="U52" s="368">
        <f xml:space="preserve"> Equity!U$63</f>
        <v>-52.349242914758975</v>
      </c>
      <c r="V52" s="368">
        <f xml:space="preserve"> Equity!V$63</f>
        <v>-2436.5904572954696</v>
      </c>
      <c r="W52" s="368">
        <f xml:space="preserve"> Equity!W$63</f>
        <v>-1611.0012598168032</v>
      </c>
      <c r="X52" s="368">
        <f xml:space="preserve"> Equity!X$63</f>
        <v>0</v>
      </c>
      <c r="Y52" s="368">
        <f xml:space="preserve"> Equity!Y$63</f>
        <v>0</v>
      </c>
      <c r="Z52" s="368">
        <f xml:space="preserve"> Equity!Z$63</f>
        <v>-2395.5561660180329</v>
      </c>
      <c r="AA52" s="368">
        <f xml:space="preserve"> Equity!AA$63</f>
        <v>-1575.9471128545988</v>
      </c>
      <c r="AB52" s="368">
        <f xml:space="preserve"> Equity!AB$63</f>
        <v>0</v>
      </c>
      <c r="AC52" s="368">
        <f xml:space="preserve"> Equity!AC$63</f>
        <v>0</v>
      </c>
      <c r="AD52" s="368">
        <f xml:space="preserve"> Equity!AD$63</f>
        <v>-2298.8765291519026</v>
      </c>
      <c r="AE52" s="368">
        <f xml:space="preserve"> Equity!AE$63</f>
        <v>-1540.6750643856813</v>
      </c>
      <c r="AF52" s="368">
        <f xml:space="preserve"> Equity!AF$63</f>
        <v>0</v>
      </c>
      <c r="AG52" s="368">
        <f xml:space="preserve"> Equity!AG$63</f>
        <v>0</v>
      </c>
      <c r="AH52" s="368">
        <f xml:space="preserve"> Equity!AH$63</f>
        <v>-2201.928764696172</v>
      </c>
      <c r="AI52" s="368">
        <f xml:space="preserve"> Equity!AI$63</f>
        <v>-1505.1763909909546</v>
      </c>
      <c r="AJ52" s="368">
        <f xml:space="preserve"> Equity!AJ$63</f>
        <v>0</v>
      </c>
      <c r="AK52" s="368">
        <f xml:space="preserve"> Equity!AK$63</f>
        <v>0</v>
      </c>
      <c r="AL52" s="368">
        <f xml:space="preserve"> Equity!AL$63</f>
        <v>-2104.2028715355577</v>
      </c>
      <c r="AM52" s="368">
        <f xml:space="preserve"> Equity!AM$63</f>
        <v>-1469.4421674637601</v>
      </c>
      <c r="AN52" s="368">
        <f xml:space="preserve"> Equity!AN$63</f>
        <v>0</v>
      </c>
      <c r="AO52" s="368">
        <f xml:space="preserve"> Equity!AO$63</f>
        <v>0</v>
      </c>
      <c r="AP52" s="368">
        <f xml:space="preserve"> Equity!AP$63</f>
        <v>-2006.1372566113337</v>
      </c>
      <c r="AQ52" s="368">
        <f xml:space="preserve"> Equity!AQ$63</f>
        <v>-1405.8780801420016</v>
      </c>
      <c r="AR52" s="368">
        <f xml:space="preserve"> Equity!AR$63</f>
        <v>0</v>
      </c>
      <c r="AS52" s="368">
        <f xml:space="preserve"> Equity!AS$63</f>
        <v>0</v>
      </c>
      <c r="AT52" s="368">
        <f xml:space="preserve"> Equity!AT$63</f>
        <v>-485.66117774142617</v>
      </c>
      <c r="AU52" s="368">
        <f xml:space="preserve"> Equity!AU$63</f>
        <v>-1274.6791616664782</v>
      </c>
      <c r="AV52" s="368">
        <f xml:space="preserve"> Equity!AV$63</f>
        <v>0</v>
      </c>
      <c r="AW52" s="368">
        <f xml:space="preserve"> Equity!AW$63</f>
        <v>0</v>
      </c>
      <c r="AX52" s="368">
        <f xml:space="preserve"> Equity!AX$63</f>
        <v>-217.47307364408721</v>
      </c>
      <c r="AY52" s="368">
        <f xml:space="preserve"> Equity!AY$63</f>
        <v>-1183.9660197465196</v>
      </c>
      <c r="AZ52" s="368">
        <f xml:space="preserve"> Equity!AZ$63</f>
        <v>0</v>
      </c>
      <c r="BA52" s="368">
        <f xml:space="preserve"> Equity!BA$63</f>
        <v>-975.54534925758367</v>
      </c>
      <c r="BB52" s="368">
        <f xml:space="preserve"> Equity!BB$63</f>
        <v>-3589.1280810813978</v>
      </c>
      <c r="BC52" s="368">
        <f xml:space="preserve"> Equity!BC$63</f>
        <v>-3392.7344752881008</v>
      </c>
      <c r="BD52" s="368">
        <f xml:space="preserve"> Equity!BD$63</f>
        <v>-1408.1438378547855</v>
      </c>
      <c r="BE52" s="368">
        <f xml:space="preserve"> Equity!BE$63</f>
        <v>-1767.5207382834178</v>
      </c>
      <c r="BF52" s="368">
        <f xml:space="preserve"> Equity!BF$63</f>
        <v>-3533.8689630145177</v>
      </c>
      <c r="BG52" s="368">
        <f xml:space="preserve"> Equity!BG$63</f>
        <v>-3339.6228958296629</v>
      </c>
      <c r="BH52" s="368">
        <f xml:space="preserve"> Equity!BH$63</f>
        <v>-1351.8115914107027</v>
      </c>
      <c r="BI52" s="368">
        <f xml:space="preserve"> Equity!BI$63</f>
        <v>-1738.5209549849819</v>
      </c>
      <c r="BJ52" s="368">
        <f xml:space="preserve"> Equity!BJ$63</f>
        <v>-3482.5887468084061</v>
      </c>
      <c r="BK52" s="368">
        <f xml:space="preserve"> Equity!BK$63</f>
        <v>-3290.276842867032</v>
      </c>
      <c r="BL52" s="368">
        <f xml:space="preserve"> Equity!BL$63</f>
        <v>-1313.3498192866155</v>
      </c>
      <c r="BM52" s="368">
        <f xml:space="preserve"> Equity!BM$63</f>
        <v>-1698.5010651160228</v>
      </c>
      <c r="BN52" s="368">
        <f xml:space="preserve"> Equity!BN$63</f>
        <v>-3434.4997216980087</v>
      </c>
      <c r="BO52" s="368">
        <f xml:space="preserve"> Equity!BO$63</f>
        <v>-3243.9476256645717</v>
      </c>
      <c r="BP52" s="368">
        <f xml:space="preserve"> Equity!BP$63</f>
        <v>-1277.6961186631779</v>
      </c>
      <c r="BQ52" s="368">
        <f xml:space="preserve"> Equity!BQ$63</f>
        <v>-1661.1356374165398</v>
      </c>
      <c r="BR52" s="368">
        <f xml:space="preserve"> Equity!BR$63</f>
        <v>-3388.9585181053608</v>
      </c>
      <c r="BS52" s="368">
        <f xml:space="preserve"> Equity!BS$63</f>
        <v>-3200.0236685002988</v>
      </c>
      <c r="BT52" s="368">
        <f xml:space="preserve"> Equity!BT$63</f>
        <v>-1258.0482565893556</v>
      </c>
      <c r="BU52" s="368">
        <f xml:space="preserve"> Equity!BU$63</f>
        <v>-1612.0930430283136</v>
      </c>
      <c r="BV52" s="368">
        <f xml:space="preserve"> Equity!BV$63</f>
        <v>-3345.4392915473518</v>
      </c>
      <c r="BW52" s="368">
        <f xml:space="preserve"> Equity!BW$63</f>
        <v>-2041.2906020076248</v>
      </c>
      <c r="BX52" s="368">
        <f xml:space="preserve"> Equity!BX$63</f>
        <v>-400.06511888443453</v>
      </c>
      <c r="BY52" s="368">
        <f xml:space="preserve"> Equity!BY$63</f>
        <v>-2373.5325987030251</v>
      </c>
      <c r="BZ52" s="368">
        <f xml:space="preserve"> Equity!BZ$63</f>
        <v>-2715.8314398855446</v>
      </c>
      <c r="CA52" s="368">
        <f xml:space="preserve"> Equity!CA$63</f>
        <v>-376.78935847165627</v>
      </c>
      <c r="CB52" s="368">
        <f xml:space="preserve"> Equity!CB$63</f>
        <v>-376.78935847165735</v>
      </c>
      <c r="CC52" s="368">
        <f xml:space="preserve"> Equity!CC$63</f>
        <v>-2340.0059599423844</v>
      </c>
      <c r="CD52" s="368">
        <f xml:space="preserve"> Equity!CD$63</f>
        <v>-2680.6018218155396</v>
      </c>
      <c r="CE52" s="368">
        <f xml:space="preserve"> Equity!CE$63</f>
        <v>-353.19676568231569</v>
      </c>
      <c r="CF52" s="368">
        <f xml:space="preserve"> Equity!CF$63</f>
        <v>-353.19676568231637</v>
      </c>
      <c r="CG52" s="368">
        <f xml:space="preserve"> Equity!CG$63</f>
        <v>-2306.2026723954568</v>
      </c>
      <c r="CH52" s="368">
        <f xml:space="preserve"> Equity!CH$63</f>
        <v>-2645.1040274931224</v>
      </c>
      <c r="CI52" s="368">
        <f xml:space="preserve"> Equity!CI$63</f>
        <v>-329.2781009924019</v>
      </c>
      <c r="CJ52" s="368">
        <f xml:space="preserve"> Equity!CJ$63</f>
        <v>-329.27810099240264</v>
      </c>
      <c r="CK52" s="368">
        <f xml:space="preserve"> Equity!CK$63</f>
        <v>-2272.1130262247566</v>
      </c>
      <c r="CL52" s="368">
        <f xml:space="preserve"> Equity!CL$63</f>
        <v>-2609.3283049289016</v>
      </c>
      <c r="CM52" s="368">
        <f xml:space="preserve"> Equity!CM$63</f>
        <v>-305.02390045057302</v>
      </c>
      <c r="CN52" s="368">
        <f xml:space="preserve"> Equity!CN$63</f>
        <v>-305.02390045057416</v>
      </c>
      <c r="CO52" s="368">
        <f xml:space="preserve"> Equity!CO$63</f>
        <v>-2237.7270827454636</v>
      </c>
      <c r="CP52" s="368">
        <f xml:space="preserve"> Equity!CP$63</f>
        <v>-2573.2646734958571</v>
      </c>
      <c r="CQ52" s="368">
        <f xml:space="preserve"> Equity!CQ$63</f>
        <v>-280.42447003483335</v>
      </c>
      <c r="CR52" s="368">
        <f xml:space="preserve"> Equity!CR$63</f>
        <v>-280.42447003483443</v>
      </c>
      <c r="CS52" s="368">
        <f xml:space="preserve"> Equity!CS$63</f>
        <v>-2203.0346686350849</v>
      </c>
      <c r="CT52" s="368">
        <f xml:space="preserve"> Equity!CT$63</f>
        <v>-2536.9029181379624</v>
      </c>
      <c r="CU52" s="368">
        <f xml:space="preserve"> Equity!CU$63</f>
        <v>-255.46987986828714</v>
      </c>
      <c r="CV52" s="368">
        <f xml:space="preserve"> Equity!CV$63</f>
        <v>-255.46987986828859</v>
      </c>
      <c r="CW52" s="368">
        <f xml:space="preserve"> Equity!CW$63</f>
        <v>-2168.0253699987061</v>
      </c>
      <c r="CX52" s="368">
        <f xml:space="preserve"> Equity!CX$63</f>
        <v>-2500.2325834344074</v>
      </c>
      <c r="CY52" s="368">
        <f xml:space="preserve"> Equity!CY$63</f>
        <v>-230.14995829045014</v>
      </c>
      <c r="CZ52" s="368">
        <f xml:space="preserve"> Equity!CZ$63</f>
        <v>-230.14995829045125</v>
      </c>
      <c r="DA52" s="368">
        <f xml:space="preserve"> Equity!DA$63</f>
        <v>-2132.6885262862311</v>
      </c>
      <c r="DB52" s="368">
        <f xml:space="preserve"> Equity!DB$63</f>
        <v>-2463.2429675157832</v>
      </c>
      <c r="DC52" s="368">
        <f xml:space="preserve"> Equity!DC$63</f>
        <v>-204.45428578050337</v>
      </c>
      <c r="DD52" s="368">
        <f xml:space="preserve"> Equity!DD$63</f>
        <v>-204.45428578050445</v>
      </c>
      <c r="DE52" s="368">
        <f xml:space="preserve"> Equity!DE$63</f>
        <v>-2097.013224057871</v>
      </c>
      <c r="DF52" s="368">
        <f xml:space="preserve"> Equity!DF$63</f>
        <v>-2425.9231158285702</v>
      </c>
      <c r="DG52" s="368">
        <f xml:space="preserve"> Equity!DG$63</f>
        <v>-178.3721887287889</v>
      </c>
      <c r="DH52" s="368">
        <f xml:space="preserve"> Equity!DH$63</f>
        <v>0</v>
      </c>
      <c r="DI52" s="368">
        <f xml:space="preserve"> Equity!DI$63</f>
        <v>-178.37218872876588</v>
      </c>
      <c r="DJ52" s="368">
        <f xml:space="preserve"> Equity!DJ$63</f>
        <v>-3.1702789419796319E-13</v>
      </c>
      <c r="DK52" s="368">
        <f xml:space="preserve"> Equity!DK$63</f>
        <v>-3.1708813912700863E-13</v>
      </c>
      <c r="DL52" s="368">
        <f xml:space="preserve"> Equity!DL$63</f>
        <v>-3.1023224437376483E-13</v>
      </c>
      <c r="DM52" s="368">
        <f xml:space="preserve"> Equity!DM$63</f>
        <v>-3.1374879108625463E-13</v>
      </c>
      <c r="DN52" s="368">
        <f xml:space="preserve"> Equity!DN$63</f>
        <v>-3.172367432853207E-13</v>
      </c>
      <c r="DO52" s="368">
        <f xml:space="preserve"> Equity!DO$63</f>
        <v>-3.1727590248920032E-13</v>
      </c>
      <c r="DP52" s="368">
        <f xml:space="preserve"> Equity!DP$63</f>
        <v>-3.1389975265483371E-13</v>
      </c>
      <c r="DQ52" s="368">
        <f xml:space="preserve"> Equity!DQ$63</f>
        <v>-3.1394444522447884E-13</v>
      </c>
      <c r="DR52" s="368">
        <f xml:space="preserve"> Equity!DR$63</f>
        <v>-3.174676821799949E-13</v>
      </c>
      <c r="DS52" s="368">
        <f xml:space="preserve"> Equity!DS$63</f>
        <v>-3.175108577124774E-13</v>
      </c>
      <c r="DT52" s="368">
        <f xml:space="preserve"> Equity!DT$63</f>
        <v>-3.1067818781593812E-13</v>
      </c>
      <c r="DU52" s="368">
        <f xml:space="preserve"> Equity!DU$63</f>
        <v>-3.1418578510056249E-13</v>
      </c>
      <c r="DV52" s="368">
        <f xml:space="preserve"> Equity!DV$63</f>
        <v>-3.1767954351380465E-13</v>
      </c>
      <c r="DW52" s="368">
        <f xml:space="preserve"> Equity!DW$63</f>
        <v>-3.1773878436069935E-13</v>
      </c>
      <c r="DX52" s="368">
        <f xml:space="preserve"> Equity!DX$63</f>
        <v>-3.1089428375707942E-13</v>
      </c>
      <c r="DY52" s="368">
        <f xml:space="preserve"> Equity!DY$63</f>
        <v>-3.1438441874342976E-13</v>
      </c>
      <c r="DZ52" s="368">
        <f xml:space="preserve"> Equity!DZ$63</f>
        <v>-3.1788136402610692E-13</v>
      </c>
      <c r="EA52" s="368">
        <f xml:space="preserve"> Equity!EA$63</f>
        <v>-3.179476334480568E-13</v>
      </c>
      <c r="EB52" s="368">
        <f xml:space="preserve"> Equity!EB$63</f>
        <v>-3.1107305403565987E-13</v>
      </c>
      <c r="EC52" s="368">
        <f xml:space="preserve"> Equity!EC$63</f>
        <v>-3.1457411387236796E-13</v>
      </c>
      <c r="ED52" s="368">
        <f xml:space="preserve"> Equity!ED$63</f>
        <v>-3.1810427026357504E-13</v>
      </c>
      <c r="EE52" s="368">
        <f xml:space="preserve"> Equity!EE$63</f>
        <v>-3.1815748661756524E-13</v>
      </c>
      <c r="EF52" s="368">
        <f xml:space="preserve"> Equity!EF$63</f>
        <v>-3.1475189098273408E-13</v>
      </c>
      <c r="EG52" s="368">
        <f xml:space="preserve"> Equity!EG$63</f>
        <v>-3.1481942642130893E-13</v>
      </c>
      <c r="EH52" s="368">
        <f xml:space="preserve"> Equity!EH$63</f>
        <v>-3.183221560902894E-13</v>
      </c>
      <c r="EI52" s="368">
        <f xml:space="preserve"> Equity!EI$63</f>
        <v>-3.183844091836363E-13</v>
      </c>
      <c r="EJ52" s="368">
        <f xml:space="preserve"> Equity!EJ$63</f>
        <v>-3.1150622817222033E-13</v>
      </c>
      <c r="EK52" s="368">
        <f xml:space="preserve"> Equity!EK$63</f>
        <v>-3.1503792342846281E-13</v>
      </c>
      <c r="EL52" s="368">
        <f xml:space="preserve"> Equity!EL$63</f>
        <v>-3.1856514397077266E-13</v>
      </c>
      <c r="EM52" s="368">
        <f xml:space="preserve"> Equity!EM$63</f>
        <v>-3.186032990925015E-13</v>
      </c>
      <c r="EN52" s="368">
        <f xml:space="preserve"> Equity!EN$63</f>
        <v>-3.1171446607913821E-13</v>
      </c>
      <c r="EO52" s="368">
        <f xml:space="preserve"> Equity!EO$63</f>
        <v>-3.1522265271632932E-13</v>
      </c>
      <c r="EP52" s="368">
        <f xml:space="preserve"> Equity!EP$63</f>
        <v>-3.1873282568994912E-13</v>
      </c>
      <c r="EQ52" s="368">
        <f xml:space="preserve"> Equity!EQ$63</f>
        <v>-3.1879206653684382E-13</v>
      </c>
      <c r="ER52" s="368">
        <f xml:space="preserve"> Equity!ER$63</f>
        <v>-3.1191582820611077E-13</v>
      </c>
      <c r="ES52" s="368">
        <f xml:space="preserve"> Equity!ES$63</f>
        <v>-3.1545108140562663E-13</v>
      </c>
      <c r="ET52" s="368">
        <f xml:space="preserve"> Equity!ET$63</f>
        <v>-3.1898585439194001E-13</v>
      </c>
      <c r="EU52" s="368">
        <f xml:space="preserve"> Equity!EU$63</f>
        <v>-3.1905011564958843E-13</v>
      </c>
      <c r="EV52" s="368">
        <f xml:space="preserve"> Equity!EV$63</f>
        <v>-3.1561694049742074E-13</v>
      </c>
      <c r="EW52" s="368">
        <f xml:space="preserve"> Equity!EW$63</f>
        <v>-3.1565666722599412E-13</v>
      </c>
      <c r="EX52" s="368">
        <f xml:space="preserve"> Equity!EX$63</f>
        <v>-3.1918867898639291E-13</v>
      </c>
      <c r="EY52" s="368">
        <f xml:space="preserve"> Equity!EY$63</f>
        <v>-3.1924992799758918E-13</v>
      </c>
      <c r="EZ52" s="368">
        <f xml:space="preserve"> Equity!EZ$63</f>
        <v>-3.1236078939400616E-13</v>
      </c>
      <c r="FA52" s="368">
        <f xml:space="preserve"> Equity!FA$63</f>
        <v>-3.1587814373779116E-13</v>
      </c>
      <c r="FB52" s="368">
        <f xml:space="preserve"> Equity!FB$63</f>
        <v>-3.1941560155246402E-13</v>
      </c>
      <c r="FC52" s="368">
        <f xml:space="preserve"> Equity!FC$63</f>
        <v>-3.1946078524924815E-13</v>
      </c>
      <c r="FD52" s="368">
        <f xml:space="preserve"> Equity!FD$63</f>
        <v>-3.1257884984370321E-13</v>
      </c>
      <c r="FE52" s="368">
        <f xml:space="preserve"> Equity!FE$63</f>
        <v>-3.1610855876351711E-13</v>
      </c>
      <c r="FF52" s="368">
        <f xml:space="preserve"> Equity!FF$63</f>
        <v>-3.1965055677574131E-13</v>
      </c>
      <c r="FG52" s="368">
        <f xml:space="preserve"> Equity!FG$63</f>
        <v>-3.1970678537618366E-13</v>
      </c>
      <c r="FH52" s="368">
        <f xml:space="preserve"> Equity!FH$63</f>
        <v>-3.1280083931051198E-13</v>
      </c>
      <c r="FI52" s="368">
        <f xml:space="preserve"> Equity!FI$63</f>
        <v>-3.1631911042495635E-13</v>
      </c>
      <c r="FJ52" s="368">
        <f xml:space="preserve"> Equity!FJ$63</f>
        <v>-3.1987045076675714E-13</v>
      </c>
      <c r="FK52" s="368">
        <f xml:space="preserve"> Equity!FK$63</f>
        <v>-3.1991362629923969E-13</v>
      </c>
      <c r="FL52" s="368">
        <f xml:space="preserve"> Equity!FL$63</f>
        <v>-3.165008602081798E-13</v>
      </c>
      <c r="FM52" s="368">
        <f xml:space="preserve"> Equity!FM$63</f>
        <v>-3.1654853228246798E-13</v>
      </c>
      <c r="FN52" s="368">
        <f xml:space="preserve"> Equity!FN$63</f>
        <v>-3.2009837741497908E-13</v>
      </c>
      <c r="FO52" s="368">
        <f xml:space="preserve"> Equity!FO$63</f>
        <v>-3.201626386726275E-13</v>
      </c>
      <c r="FP52" s="368">
        <f xml:space="preserve"> Equity!FP$63</f>
        <v>-3.1327526812674485E-13</v>
      </c>
      <c r="FQ52" s="368">
        <f xml:space="preserve"> Equity!FQ$63</f>
        <v>-3.1681569453212431E-13</v>
      </c>
      <c r="FR52" s="368">
        <f xml:space="preserve"> Equity!FR$63</f>
        <v>-3.2035241019912066E-13</v>
      </c>
      <c r="FS52" s="368">
        <f xml:space="preserve"> Equity!FS$63</f>
        <v>-3.2041165104601536E-13</v>
      </c>
      <c r="FT52" s="368">
        <f xml:space="preserve"> Equity!FT$63</f>
        <v>-3.1351690267911188E-13</v>
      </c>
      <c r="FU52" s="368">
        <f xml:space="preserve"> Equity!FU$63</f>
        <v>-3.17051075398922E-13</v>
      </c>
      <c r="FV52" s="368">
        <f xml:space="preserve"> Equity!FV$63</f>
        <v>-3.2058636134024706E-13</v>
      </c>
      <c r="FW52" s="368">
        <f xml:space="preserve"> Equity!FW$63</f>
        <v>-3.2062552054412663E-13</v>
      </c>
      <c r="FX52" s="368">
        <f xml:space="preserve"> Equity!FX$63</f>
        <v>-3.1371433578897268E-13</v>
      </c>
      <c r="FY52" s="368">
        <f xml:space="preserve"> Equity!FY$63</f>
        <v>-3.1726460656500419E-13</v>
      </c>
      <c r="FZ52" s="368">
        <f xml:space="preserve"> Equity!FZ$63</f>
        <v>-3.2079219818115226E-13</v>
      </c>
      <c r="GA52" s="368">
        <f xml:space="preserve"> Equity!GA$63</f>
        <v>-3.208614798495546E-13</v>
      </c>
      <c r="GB52" s="368">
        <f xml:space="preserve"> Equity!GB$63</f>
        <v>-3.1741159546072595E-13</v>
      </c>
      <c r="GC52" s="368">
        <f xml:space="preserve"> Equity!GC$63</f>
        <v>-3.1748608307680122E-13</v>
      </c>
      <c r="GD52" s="368">
        <f xml:space="preserve"> Equity!GD$63</f>
        <v>-3.2104221463669096E-13</v>
      </c>
      <c r="GE52" s="368">
        <f xml:space="preserve"> Equity!GE$63</f>
        <v>-3.2109342282637953E-13</v>
      </c>
      <c r="GF52" s="368">
        <f xml:space="preserve"> Equity!GF$63</f>
        <v>-3.1416519050253558E-13</v>
      </c>
      <c r="GG52" s="368">
        <f xml:space="preserve"> Equity!GG$63</f>
        <v>-3.1769564157002609E-13</v>
      </c>
      <c r="GH52" s="368">
        <f xml:space="preserve"> Equity!GH$63</f>
        <v>-3.2126110454555605E-13</v>
      </c>
      <c r="GI52" s="368">
        <f xml:space="preserve"> Equity!GI$63</f>
        <v>-3.2133540662471206E-13</v>
      </c>
      <c r="GJ52" s="368">
        <f xml:space="preserve"> Equity!GJ$63</f>
        <v>-3.1441173632629217E-13</v>
      </c>
    </row>
    <row r="53" spans="1:441" outlineLevel="1" x14ac:dyDescent="0.35">
      <c r="A53" s="277"/>
      <c r="D53" s="281"/>
      <c r="E53" s="308" t="s">
        <v>57</v>
      </c>
      <c r="F53" s="308"/>
      <c r="G53" s="308" t="str">
        <f>SMU</f>
        <v>$ 000s</v>
      </c>
      <c r="H53" s="308">
        <f xml:space="preserve"> SUM(J53:GJ53)</f>
        <v>1.4551915228366852E-11</v>
      </c>
      <c r="I53" s="308"/>
      <c r="J53" s="308">
        <f xml:space="preserve"> J50 + J52</f>
        <v>0</v>
      </c>
      <c r="K53" s="308">
        <f t="shared" ref="K53:BV53" si="56" xml:space="preserve"> K50 + K52</f>
        <v>0</v>
      </c>
      <c r="L53" s="308">
        <f t="shared" si="56"/>
        <v>0</v>
      </c>
      <c r="M53" s="308">
        <f t="shared" si="56"/>
        <v>0</v>
      </c>
      <c r="N53" s="308">
        <f t="shared" si="56"/>
        <v>0</v>
      </c>
      <c r="O53" s="308">
        <f t="shared" si="56"/>
        <v>0</v>
      </c>
      <c r="P53" s="308">
        <f t="shared" si="56"/>
        <v>0</v>
      </c>
      <c r="Q53" s="308">
        <f t="shared" si="56"/>
        <v>0</v>
      </c>
      <c r="R53" s="308">
        <f t="shared" si="56"/>
        <v>0</v>
      </c>
      <c r="S53" s="308">
        <f t="shared" si="56"/>
        <v>0</v>
      </c>
      <c r="T53" s="308">
        <f t="shared" si="56"/>
        <v>0</v>
      </c>
      <c r="U53" s="308">
        <f t="shared" si="56"/>
        <v>0</v>
      </c>
      <c r="V53" s="308">
        <f t="shared" si="56"/>
        <v>0</v>
      </c>
      <c r="W53" s="308">
        <f t="shared" si="56"/>
        <v>0</v>
      </c>
      <c r="X53" s="308">
        <f t="shared" si="56"/>
        <v>0</v>
      </c>
      <c r="Y53" s="308">
        <f t="shared" si="56"/>
        <v>0</v>
      </c>
      <c r="Z53" s="308">
        <f t="shared" si="56"/>
        <v>0</v>
      </c>
      <c r="AA53" s="308">
        <f t="shared" si="56"/>
        <v>0</v>
      </c>
      <c r="AB53" s="308">
        <f t="shared" si="56"/>
        <v>0</v>
      </c>
      <c r="AC53" s="308">
        <f t="shared" si="56"/>
        <v>0</v>
      </c>
      <c r="AD53" s="308">
        <f t="shared" si="56"/>
        <v>0</v>
      </c>
      <c r="AE53" s="308">
        <f t="shared" si="56"/>
        <v>0</v>
      </c>
      <c r="AF53" s="308">
        <f t="shared" si="56"/>
        <v>0</v>
      </c>
      <c r="AG53" s="308">
        <f t="shared" si="56"/>
        <v>0</v>
      </c>
      <c r="AH53" s="308">
        <f t="shared" si="56"/>
        <v>0</v>
      </c>
      <c r="AI53" s="308">
        <f t="shared" si="56"/>
        <v>0</v>
      </c>
      <c r="AJ53" s="308">
        <f t="shared" si="56"/>
        <v>0</v>
      </c>
      <c r="AK53" s="308">
        <f t="shared" si="56"/>
        <v>0</v>
      </c>
      <c r="AL53" s="308">
        <f t="shared" si="56"/>
        <v>0</v>
      </c>
      <c r="AM53" s="308">
        <f t="shared" si="56"/>
        <v>0</v>
      </c>
      <c r="AN53" s="308">
        <f t="shared" si="56"/>
        <v>0</v>
      </c>
      <c r="AO53" s="308">
        <f t="shared" si="56"/>
        <v>0</v>
      </c>
      <c r="AP53" s="308">
        <f t="shared" si="56"/>
        <v>0</v>
      </c>
      <c r="AQ53" s="308">
        <f t="shared" si="56"/>
        <v>0</v>
      </c>
      <c r="AR53" s="308">
        <f t="shared" si="56"/>
        <v>0</v>
      </c>
      <c r="AS53" s="308">
        <f t="shared" si="56"/>
        <v>0</v>
      </c>
      <c r="AT53" s="308">
        <f t="shared" si="56"/>
        <v>0</v>
      </c>
      <c r="AU53" s="308">
        <f t="shared" si="56"/>
        <v>0</v>
      </c>
      <c r="AV53" s="308">
        <f t="shared" si="56"/>
        <v>0</v>
      </c>
      <c r="AW53" s="308">
        <f t="shared" si="56"/>
        <v>0</v>
      </c>
      <c r="AX53" s="308">
        <f t="shared" si="56"/>
        <v>0</v>
      </c>
      <c r="AY53" s="308">
        <f t="shared" si="56"/>
        <v>0</v>
      </c>
      <c r="AZ53" s="308">
        <f t="shared" si="56"/>
        <v>0</v>
      </c>
      <c r="BA53" s="308">
        <f t="shared" si="56"/>
        <v>0</v>
      </c>
      <c r="BB53" s="308">
        <f t="shared" si="56"/>
        <v>0</v>
      </c>
      <c r="BC53" s="308">
        <f t="shared" si="56"/>
        <v>0</v>
      </c>
      <c r="BD53" s="308">
        <f t="shared" si="56"/>
        <v>0</v>
      </c>
      <c r="BE53" s="308">
        <f t="shared" si="56"/>
        <v>0</v>
      </c>
      <c r="BF53" s="308">
        <f t="shared" si="56"/>
        <v>0</v>
      </c>
      <c r="BG53" s="308">
        <f t="shared" si="56"/>
        <v>0</v>
      </c>
      <c r="BH53" s="308">
        <f t="shared" si="56"/>
        <v>0</v>
      </c>
      <c r="BI53" s="308">
        <f t="shared" si="56"/>
        <v>0</v>
      </c>
      <c r="BJ53" s="308">
        <f t="shared" si="56"/>
        <v>0</v>
      </c>
      <c r="BK53" s="308">
        <f t="shared" si="56"/>
        <v>0</v>
      </c>
      <c r="BL53" s="308">
        <f t="shared" si="56"/>
        <v>0</v>
      </c>
      <c r="BM53" s="308">
        <f t="shared" si="56"/>
        <v>0</v>
      </c>
      <c r="BN53" s="308">
        <f t="shared" si="56"/>
        <v>0</v>
      </c>
      <c r="BO53" s="308">
        <f t="shared" si="56"/>
        <v>0</v>
      </c>
      <c r="BP53" s="308">
        <f t="shared" si="56"/>
        <v>0</v>
      </c>
      <c r="BQ53" s="308">
        <f t="shared" si="56"/>
        <v>0</v>
      </c>
      <c r="BR53" s="308">
        <f t="shared" si="56"/>
        <v>0</v>
      </c>
      <c r="BS53" s="308">
        <f t="shared" si="56"/>
        <v>0</v>
      </c>
      <c r="BT53" s="308">
        <f t="shared" si="56"/>
        <v>0</v>
      </c>
      <c r="BU53" s="308">
        <f t="shared" si="56"/>
        <v>0</v>
      </c>
      <c r="BV53" s="308">
        <f t="shared" si="56"/>
        <v>0</v>
      </c>
      <c r="BW53" s="308">
        <f t="shared" ref="BW53:EH53" si="57" xml:space="preserve"> BW50 + BW52</f>
        <v>1116.7144331426616</v>
      </c>
      <c r="BX53" s="308">
        <f t="shared" si="57"/>
        <v>812.52942133646775</v>
      </c>
      <c r="BY53" s="308">
        <f t="shared" si="57"/>
        <v>-781.27470761590939</v>
      </c>
      <c r="BZ53" s="308">
        <f t="shared" si="57"/>
        <v>587.68043981965411</v>
      </c>
      <c r="CA53" s="308">
        <f t="shared" si="57"/>
        <v>2740.6933193993546</v>
      </c>
      <c r="CB53" s="308">
        <f t="shared" si="57"/>
        <v>805.49351455134706</v>
      </c>
      <c r="CC53" s="308">
        <f t="shared" si="57"/>
        <v>-780.08242947892995</v>
      </c>
      <c r="CD53" s="308">
        <f t="shared" si="57"/>
        <v>582.22218832336966</v>
      </c>
      <c r="CE53" s="308">
        <f t="shared" si="57"/>
        <v>2724.9247688062519</v>
      </c>
      <c r="CF53" s="308">
        <f t="shared" si="57"/>
        <v>799.8191612407785</v>
      </c>
      <c r="CG53" s="308">
        <f t="shared" si="57"/>
        <v>-777.63710824449436</v>
      </c>
      <c r="CH53" s="308">
        <f t="shared" si="57"/>
        <v>577.98277975725205</v>
      </c>
      <c r="CI53" s="308">
        <f t="shared" si="57"/>
        <v>2710.3686587757097</v>
      </c>
      <c r="CJ53" s="308">
        <f t="shared" si="57"/>
        <v>808.44238812951426</v>
      </c>
      <c r="CK53" s="308">
        <f t="shared" si="57"/>
        <v>-787.36603099477315</v>
      </c>
      <c r="CL53" s="308">
        <f t="shared" si="57"/>
        <v>574.73468154854436</v>
      </c>
      <c r="CM53" s="308">
        <f t="shared" si="57"/>
        <v>2696.8086091960508</v>
      </c>
      <c r="CN53" s="308">
        <f t="shared" si="57"/>
        <v>791.59381801777806</v>
      </c>
      <c r="CO53" s="308">
        <f t="shared" si="57"/>
        <v>-769.89989032002336</v>
      </c>
      <c r="CP53" s="308">
        <f t="shared" si="57"/>
        <v>572.29256373027101</v>
      </c>
      <c r="CQ53" s="308">
        <f t="shared" si="57"/>
        <v>2684.0683347257009</v>
      </c>
      <c r="CR53" s="308">
        <f t="shared" si="57"/>
        <v>788.67041842876188</v>
      </c>
      <c r="CS53" s="308">
        <f t="shared" si="57"/>
        <v>-764.96144772767116</v>
      </c>
      <c r="CT53" s="308">
        <f t="shared" si="57"/>
        <v>570.50547037654451</v>
      </c>
      <c r="CU53" s="308">
        <f t="shared" si="57"/>
        <v>2672.0042076748164</v>
      </c>
      <c r="CV53" s="308">
        <f t="shared" si="57"/>
        <v>786.34801352576289</v>
      </c>
      <c r="CW53" s="308">
        <f t="shared" si="57"/>
        <v>-759.49182272003554</v>
      </c>
      <c r="CX53" s="308">
        <f t="shared" si="57"/>
        <v>569.25044318239497</v>
      </c>
      <c r="CY53" s="308">
        <f t="shared" si="57"/>
        <v>2660.4992004248406</v>
      </c>
      <c r="CZ53" s="308">
        <f t="shared" si="57"/>
        <v>797.09153712885086</v>
      </c>
      <c r="DA53" s="308">
        <f t="shared" si="57"/>
        <v>-766.17196737552558</v>
      </c>
      <c r="DB53" s="308">
        <f t="shared" si="57"/>
        <v>568.42732782424218</v>
      </c>
      <c r="DC53" s="308">
        <f t="shared" si="57"/>
        <v>2649.457951490318</v>
      </c>
      <c r="DD53" s="308">
        <f t="shared" si="57"/>
        <v>783.08332214799111</v>
      </c>
      <c r="DE53" s="308">
        <f t="shared" si="57"/>
        <v>-747.3600957968597</v>
      </c>
      <c r="DF53" s="308">
        <f t="shared" si="57"/>
        <v>567.95454370243533</v>
      </c>
      <c r="DG53" s="308">
        <f t="shared" si="57"/>
        <v>2638.802746794378</v>
      </c>
      <c r="DH53" s="308">
        <f t="shared" si="57"/>
        <v>-31641.571558731303</v>
      </c>
      <c r="DI53" s="308">
        <f t="shared" si="57"/>
        <v>937.35279580348652</v>
      </c>
      <c r="DJ53" s="308">
        <f t="shared" si="57"/>
        <v>0</v>
      </c>
      <c r="DK53" s="308">
        <f t="shared" si="57"/>
        <v>0</v>
      </c>
      <c r="DL53" s="308">
        <f t="shared" si="57"/>
        <v>0</v>
      </c>
      <c r="DM53" s="308">
        <f t="shared" si="57"/>
        <v>0</v>
      </c>
      <c r="DN53" s="308">
        <f t="shared" si="57"/>
        <v>0</v>
      </c>
      <c r="DO53" s="308">
        <f t="shared" si="57"/>
        <v>0</v>
      </c>
      <c r="DP53" s="308">
        <f t="shared" si="57"/>
        <v>0</v>
      </c>
      <c r="DQ53" s="308">
        <f t="shared" si="57"/>
        <v>0</v>
      </c>
      <c r="DR53" s="308">
        <f t="shared" si="57"/>
        <v>0</v>
      </c>
      <c r="DS53" s="308">
        <f t="shared" si="57"/>
        <v>0</v>
      </c>
      <c r="DT53" s="308">
        <f t="shared" si="57"/>
        <v>0</v>
      </c>
      <c r="DU53" s="308">
        <f t="shared" si="57"/>
        <v>0</v>
      </c>
      <c r="DV53" s="308">
        <f t="shared" si="57"/>
        <v>0</v>
      </c>
      <c r="DW53" s="308">
        <f t="shared" si="57"/>
        <v>0</v>
      </c>
      <c r="DX53" s="308">
        <f t="shared" si="57"/>
        <v>0</v>
      </c>
      <c r="DY53" s="308">
        <f t="shared" si="57"/>
        <v>0</v>
      </c>
      <c r="DZ53" s="308">
        <f t="shared" si="57"/>
        <v>0</v>
      </c>
      <c r="EA53" s="308">
        <f t="shared" si="57"/>
        <v>0</v>
      </c>
      <c r="EB53" s="308">
        <f t="shared" si="57"/>
        <v>0</v>
      </c>
      <c r="EC53" s="308">
        <f t="shared" si="57"/>
        <v>0</v>
      </c>
      <c r="ED53" s="308">
        <f t="shared" si="57"/>
        <v>0</v>
      </c>
      <c r="EE53" s="308">
        <f t="shared" si="57"/>
        <v>0</v>
      </c>
      <c r="EF53" s="308">
        <f t="shared" si="57"/>
        <v>0</v>
      </c>
      <c r="EG53" s="308">
        <f t="shared" si="57"/>
        <v>0</v>
      </c>
      <c r="EH53" s="308">
        <f t="shared" si="57"/>
        <v>0</v>
      </c>
      <c r="EI53" s="308">
        <f t="shared" ref="EI53:GG53" si="58" xml:space="preserve"> EI50 + EI52</f>
        <v>0</v>
      </c>
      <c r="EJ53" s="308">
        <f t="shared" si="58"/>
        <v>0</v>
      </c>
      <c r="EK53" s="308">
        <f t="shared" si="58"/>
        <v>0</v>
      </c>
      <c r="EL53" s="308">
        <f t="shared" si="58"/>
        <v>0</v>
      </c>
      <c r="EM53" s="308">
        <f t="shared" si="58"/>
        <v>0</v>
      </c>
      <c r="EN53" s="308">
        <f t="shared" si="58"/>
        <v>0</v>
      </c>
      <c r="EO53" s="308">
        <f t="shared" si="58"/>
        <v>0</v>
      </c>
      <c r="EP53" s="308">
        <f t="shared" si="58"/>
        <v>0</v>
      </c>
      <c r="EQ53" s="308">
        <f t="shared" si="58"/>
        <v>0</v>
      </c>
      <c r="ER53" s="308">
        <f t="shared" si="58"/>
        <v>0</v>
      </c>
      <c r="ES53" s="308">
        <f t="shared" si="58"/>
        <v>0</v>
      </c>
      <c r="ET53" s="308">
        <f t="shared" si="58"/>
        <v>0</v>
      </c>
      <c r="EU53" s="308">
        <f t="shared" si="58"/>
        <v>0</v>
      </c>
      <c r="EV53" s="308">
        <f t="shared" si="58"/>
        <v>0</v>
      </c>
      <c r="EW53" s="308">
        <f t="shared" si="58"/>
        <v>0</v>
      </c>
      <c r="EX53" s="308">
        <f t="shared" si="58"/>
        <v>0</v>
      </c>
      <c r="EY53" s="308">
        <f t="shared" si="58"/>
        <v>0</v>
      </c>
      <c r="EZ53" s="308">
        <f t="shared" si="58"/>
        <v>0</v>
      </c>
      <c r="FA53" s="308">
        <f t="shared" si="58"/>
        <v>0</v>
      </c>
      <c r="FB53" s="308">
        <f t="shared" si="58"/>
        <v>0</v>
      </c>
      <c r="FC53" s="308">
        <f t="shared" si="58"/>
        <v>0</v>
      </c>
      <c r="FD53" s="308">
        <f t="shared" si="58"/>
        <v>0</v>
      </c>
      <c r="FE53" s="308">
        <f t="shared" si="58"/>
        <v>0</v>
      </c>
      <c r="FF53" s="308">
        <f t="shared" si="58"/>
        <v>0</v>
      </c>
      <c r="FG53" s="308">
        <f t="shared" si="58"/>
        <v>0</v>
      </c>
      <c r="FH53" s="308">
        <f t="shared" si="58"/>
        <v>0</v>
      </c>
      <c r="FI53" s="308">
        <f t="shared" si="58"/>
        <v>0</v>
      </c>
      <c r="FJ53" s="308">
        <f t="shared" si="58"/>
        <v>0</v>
      </c>
      <c r="FK53" s="308">
        <f t="shared" si="58"/>
        <v>0</v>
      </c>
      <c r="FL53" s="308">
        <f t="shared" si="58"/>
        <v>0</v>
      </c>
      <c r="FM53" s="308">
        <f t="shared" si="58"/>
        <v>0</v>
      </c>
      <c r="FN53" s="308">
        <f t="shared" si="58"/>
        <v>0</v>
      </c>
      <c r="FO53" s="308">
        <f t="shared" si="58"/>
        <v>0</v>
      </c>
      <c r="FP53" s="308">
        <f t="shared" si="58"/>
        <v>0</v>
      </c>
      <c r="FQ53" s="308">
        <f t="shared" si="58"/>
        <v>0</v>
      </c>
      <c r="FR53" s="308">
        <f t="shared" si="58"/>
        <v>0</v>
      </c>
      <c r="FS53" s="308">
        <f t="shared" si="58"/>
        <v>0</v>
      </c>
      <c r="FT53" s="308">
        <f t="shared" si="58"/>
        <v>0</v>
      </c>
      <c r="FU53" s="308">
        <f t="shared" si="58"/>
        <v>0</v>
      </c>
      <c r="FV53" s="308">
        <f t="shared" si="58"/>
        <v>0</v>
      </c>
      <c r="FW53" s="308">
        <f t="shared" si="58"/>
        <v>0</v>
      </c>
      <c r="FX53" s="308">
        <f t="shared" si="58"/>
        <v>0</v>
      </c>
      <c r="FY53" s="308">
        <f t="shared" si="58"/>
        <v>0</v>
      </c>
      <c r="FZ53" s="308">
        <f t="shared" si="58"/>
        <v>0</v>
      </c>
      <c r="GA53" s="308">
        <f t="shared" si="58"/>
        <v>0</v>
      </c>
      <c r="GB53" s="308">
        <f t="shared" si="58"/>
        <v>0</v>
      </c>
      <c r="GC53" s="308">
        <f t="shared" si="58"/>
        <v>0</v>
      </c>
      <c r="GD53" s="308">
        <f t="shared" si="58"/>
        <v>0</v>
      </c>
      <c r="GE53" s="308">
        <f t="shared" si="58"/>
        <v>0</v>
      </c>
      <c r="GF53" s="308">
        <f t="shared" si="58"/>
        <v>0</v>
      </c>
      <c r="GG53" s="308">
        <f t="shared" si="58"/>
        <v>0</v>
      </c>
      <c r="GH53" s="308">
        <f t="shared" ref="GH53:GJ53" si="59" xml:space="preserve"> GH50 + GH52</f>
        <v>0</v>
      </c>
      <c r="GI53" s="308">
        <f t="shared" si="59"/>
        <v>0</v>
      </c>
      <c r="GJ53" s="308">
        <f t="shared" si="59"/>
        <v>0</v>
      </c>
      <c r="GK53" s="316"/>
      <c r="GL53" s="316"/>
      <c r="GM53" s="316"/>
      <c r="GN53" s="316"/>
      <c r="GO53" s="316"/>
      <c r="GP53" s="316"/>
      <c r="GQ53" s="316"/>
      <c r="GR53" s="316"/>
      <c r="GS53" s="316"/>
      <c r="GT53" s="316"/>
      <c r="GU53" s="316"/>
      <c r="GV53" s="316"/>
      <c r="GW53" s="316"/>
      <c r="GX53" s="316"/>
      <c r="GY53" s="316"/>
      <c r="GZ53" s="316"/>
      <c r="HA53" s="316"/>
      <c r="HB53" s="316"/>
      <c r="HC53" s="316"/>
      <c r="HD53" s="316"/>
      <c r="HE53" s="316"/>
      <c r="HF53" s="316"/>
      <c r="HG53" s="316"/>
      <c r="HH53" s="316"/>
      <c r="HI53" s="316"/>
      <c r="HJ53" s="316"/>
      <c r="HK53" s="316"/>
      <c r="HL53" s="316"/>
      <c r="HM53" s="316"/>
      <c r="HN53" s="316"/>
      <c r="HO53" s="316"/>
      <c r="HP53" s="316"/>
      <c r="HQ53" s="316"/>
      <c r="HR53" s="316"/>
      <c r="HS53" s="316"/>
      <c r="HT53" s="316"/>
      <c r="HU53" s="316"/>
      <c r="HV53" s="316"/>
      <c r="HW53" s="316"/>
      <c r="HX53" s="316"/>
      <c r="HY53" s="316"/>
      <c r="HZ53" s="316"/>
      <c r="IA53" s="316"/>
      <c r="IB53" s="316"/>
      <c r="IC53" s="316"/>
      <c r="ID53" s="316"/>
      <c r="IE53" s="316"/>
      <c r="IF53" s="316"/>
      <c r="IG53" s="316"/>
      <c r="IH53" s="316"/>
      <c r="II53" s="316"/>
      <c r="IJ53" s="316"/>
      <c r="IK53" s="316"/>
      <c r="IL53" s="316"/>
      <c r="IM53" s="316"/>
      <c r="IN53" s="316"/>
      <c r="IO53" s="316"/>
      <c r="IP53" s="316"/>
      <c r="IQ53" s="316"/>
      <c r="IR53" s="316"/>
      <c r="IS53" s="316"/>
      <c r="IT53" s="316"/>
      <c r="IU53" s="316"/>
      <c r="IV53" s="316"/>
      <c r="IW53" s="316"/>
      <c r="IX53" s="316"/>
      <c r="IY53" s="316"/>
      <c r="IZ53" s="316"/>
      <c r="JA53" s="316"/>
      <c r="JB53" s="316"/>
      <c r="JC53" s="316"/>
      <c r="JD53" s="316"/>
      <c r="JE53" s="316"/>
      <c r="JF53" s="316"/>
      <c r="JG53" s="316"/>
      <c r="JH53" s="316"/>
      <c r="JI53" s="316"/>
      <c r="JJ53" s="316"/>
      <c r="JK53" s="316"/>
      <c r="JL53" s="316"/>
      <c r="JM53" s="316"/>
      <c r="JN53" s="316"/>
      <c r="JO53" s="316"/>
      <c r="JP53" s="316"/>
      <c r="JQ53" s="316"/>
      <c r="JR53" s="316"/>
      <c r="JS53" s="316"/>
      <c r="JT53" s="316"/>
      <c r="JU53" s="316"/>
      <c r="JV53" s="316"/>
      <c r="JW53" s="316"/>
      <c r="JX53" s="316"/>
      <c r="JY53" s="316"/>
      <c r="JZ53" s="316"/>
      <c r="KA53" s="316"/>
      <c r="KB53" s="316"/>
      <c r="KC53" s="316"/>
      <c r="KD53" s="316"/>
      <c r="KE53" s="316"/>
      <c r="KF53" s="316"/>
      <c r="KG53" s="316"/>
      <c r="KH53" s="316"/>
      <c r="KI53" s="316"/>
      <c r="KJ53" s="316"/>
      <c r="KK53" s="316"/>
      <c r="KL53" s="316"/>
      <c r="KM53" s="316"/>
      <c r="KN53" s="316"/>
      <c r="KO53" s="316"/>
      <c r="KP53" s="316"/>
      <c r="KQ53" s="316"/>
      <c r="KR53" s="316"/>
      <c r="KS53" s="316"/>
      <c r="KT53" s="316"/>
      <c r="KU53" s="316"/>
      <c r="KV53" s="316"/>
      <c r="KW53" s="316"/>
      <c r="KX53" s="316"/>
      <c r="KY53" s="316"/>
      <c r="KZ53" s="316"/>
      <c r="LA53" s="316"/>
      <c r="LB53" s="316"/>
      <c r="LC53" s="316"/>
      <c r="LD53" s="316"/>
      <c r="LE53" s="316"/>
      <c r="LF53" s="316"/>
      <c r="LG53" s="316"/>
      <c r="LH53" s="316"/>
      <c r="LI53" s="316"/>
      <c r="LJ53" s="316"/>
      <c r="LK53" s="316"/>
      <c r="LL53" s="316"/>
      <c r="LM53" s="316"/>
      <c r="LN53" s="316"/>
      <c r="LO53" s="316"/>
      <c r="LP53" s="316"/>
      <c r="LQ53" s="316"/>
      <c r="LR53" s="316"/>
      <c r="LS53" s="316"/>
      <c r="LT53" s="316"/>
      <c r="LU53" s="316"/>
      <c r="LV53" s="316"/>
      <c r="LW53" s="316"/>
      <c r="LX53" s="316"/>
      <c r="LY53" s="316"/>
      <c r="LZ53" s="316"/>
      <c r="MA53" s="316"/>
      <c r="MB53" s="316"/>
      <c r="MC53" s="316"/>
      <c r="MD53" s="316"/>
      <c r="ME53" s="316"/>
      <c r="MF53" s="316"/>
      <c r="MG53" s="316"/>
      <c r="MH53" s="316"/>
      <c r="MI53" s="316"/>
      <c r="MJ53" s="316"/>
      <c r="MK53" s="316"/>
      <c r="ML53" s="316"/>
      <c r="MM53" s="316"/>
      <c r="MN53" s="316"/>
      <c r="MO53" s="316"/>
      <c r="MP53" s="316"/>
      <c r="MQ53" s="316"/>
      <c r="MR53" s="316"/>
      <c r="MS53" s="316"/>
      <c r="MT53" s="316"/>
      <c r="MU53" s="316"/>
      <c r="MV53" s="316"/>
      <c r="MW53" s="316"/>
      <c r="MX53" s="316"/>
      <c r="MY53" s="316"/>
      <c r="MZ53" s="316"/>
      <c r="NA53" s="316"/>
      <c r="NB53" s="316"/>
      <c r="NC53" s="316"/>
      <c r="ND53" s="316"/>
      <c r="NE53" s="316"/>
      <c r="NF53" s="316"/>
      <c r="NG53" s="316"/>
      <c r="NH53" s="316"/>
      <c r="NI53" s="316"/>
      <c r="NJ53" s="316"/>
      <c r="NK53" s="316"/>
      <c r="NL53" s="316"/>
      <c r="NM53" s="316"/>
      <c r="NN53" s="316"/>
      <c r="NO53" s="316"/>
      <c r="NP53" s="316"/>
      <c r="NQ53" s="316"/>
      <c r="NR53" s="316"/>
      <c r="NS53" s="316"/>
      <c r="NT53" s="316"/>
      <c r="NU53" s="316"/>
      <c r="NV53" s="316"/>
      <c r="NW53" s="316"/>
      <c r="NX53" s="316"/>
      <c r="NY53" s="316"/>
      <c r="NZ53" s="316"/>
      <c r="OA53" s="316"/>
      <c r="OB53" s="316"/>
      <c r="OC53" s="316"/>
      <c r="OD53" s="316"/>
      <c r="OE53" s="316"/>
      <c r="OF53" s="316"/>
      <c r="OG53" s="316"/>
      <c r="OH53" s="316"/>
      <c r="OI53" s="316"/>
      <c r="OJ53" s="316"/>
      <c r="OK53" s="316"/>
      <c r="OL53" s="316"/>
      <c r="OM53" s="316"/>
      <c r="ON53" s="316"/>
      <c r="OO53" s="316"/>
      <c r="OP53" s="316"/>
      <c r="OQ53" s="316"/>
      <c r="OR53" s="316"/>
      <c r="OS53" s="316"/>
      <c r="OT53" s="316"/>
      <c r="OU53" s="316"/>
      <c r="OV53" s="316"/>
      <c r="OW53" s="316"/>
      <c r="OX53" s="316"/>
      <c r="OY53" s="316"/>
      <c r="OZ53" s="316"/>
      <c r="PA53" s="316"/>
      <c r="PB53" s="316"/>
      <c r="PC53" s="316"/>
      <c r="PD53" s="316"/>
      <c r="PE53" s="316"/>
      <c r="PF53" s="316"/>
      <c r="PG53" s="316"/>
      <c r="PH53" s="316"/>
      <c r="PI53" s="316"/>
      <c r="PJ53" s="316"/>
      <c r="PK53" s="316"/>
      <c r="PL53" s="316"/>
      <c r="PM53" s="316"/>
      <c r="PN53" s="316"/>
      <c r="PO53" s="316"/>
      <c r="PP53" s="316"/>
      <c r="PQ53" s="316"/>
      <c r="PR53" s="316"/>
      <c r="PS53" s="316"/>
      <c r="PT53" s="316"/>
      <c r="PU53" s="316"/>
      <c r="PV53" s="316"/>
      <c r="PW53" s="316"/>
      <c r="PX53" s="316"/>
      <c r="PY53" s="316"/>
    </row>
    <row r="54" spans="1:441" outlineLevel="1" x14ac:dyDescent="0.35">
      <c r="A54" s="277"/>
      <c r="D54" s="281"/>
      <c r="E54" s="312"/>
      <c r="F54" s="312"/>
      <c r="G54" s="312"/>
      <c r="H54" s="312"/>
      <c r="I54" s="312"/>
      <c r="J54" s="312"/>
      <c r="K54" s="312"/>
      <c r="L54" s="312"/>
      <c r="M54" s="312"/>
      <c r="N54" s="312"/>
      <c r="O54" s="312"/>
      <c r="P54" s="312"/>
      <c r="Q54" s="312"/>
      <c r="R54" s="312"/>
      <c r="S54" s="312"/>
      <c r="T54" s="312"/>
      <c r="U54" s="312"/>
      <c r="V54" s="312"/>
      <c r="W54" s="312"/>
      <c r="X54" s="312"/>
      <c r="Y54" s="312"/>
      <c r="Z54" s="312"/>
      <c r="AA54" s="312"/>
      <c r="AB54" s="312"/>
      <c r="AC54" s="312"/>
      <c r="AD54" s="312"/>
      <c r="AE54" s="312"/>
      <c r="AF54" s="312"/>
      <c r="AG54" s="312"/>
      <c r="AH54" s="312"/>
      <c r="AI54" s="312"/>
      <c r="AJ54" s="312"/>
      <c r="AK54" s="312"/>
      <c r="AL54" s="312"/>
      <c r="AM54" s="312"/>
      <c r="AN54" s="312"/>
      <c r="AO54" s="312"/>
      <c r="AP54" s="312"/>
      <c r="AQ54" s="312"/>
      <c r="AR54" s="312"/>
      <c r="AS54" s="312"/>
      <c r="AT54" s="312"/>
      <c r="AU54" s="312"/>
      <c r="AV54" s="312"/>
      <c r="AW54" s="312"/>
      <c r="AX54" s="312"/>
      <c r="AY54" s="312"/>
      <c r="AZ54" s="312"/>
      <c r="BA54" s="312"/>
      <c r="BB54" s="312"/>
      <c r="BC54" s="312"/>
      <c r="BD54" s="312"/>
      <c r="BE54" s="312"/>
      <c r="BF54" s="312"/>
      <c r="BG54" s="312"/>
      <c r="BH54" s="312"/>
      <c r="BI54" s="312"/>
      <c r="BJ54" s="312"/>
      <c r="BK54" s="312"/>
      <c r="BL54" s="312"/>
      <c r="BM54" s="312"/>
      <c r="BN54" s="312"/>
      <c r="BO54" s="312"/>
      <c r="BP54" s="312"/>
      <c r="BQ54" s="312"/>
      <c r="BR54" s="312"/>
      <c r="BS54" s="312"/>
      <c r="BT54" s="312"/>
      <c r="BU54" s="312"/>
      <c r="BV54" s="312"/>
      <c r="BW54" s="312"/>
      <c r="BX54" s="312"/>
      <c r="BY54" s="312"/>
      <c r="BZ54" s="312"/>
      <c r="CA54" s="312"/>
      <c r="CB54" s="312"/>
      <c r="CC54" s="312"/>
      <c r="CD54" s="312"/>
      <c r="CE54" s="312"/>
      <c r="CF54" s="312"/>
      <c r="CG54" s="312"/>
      <c r="CH54" s="312"/>
      <c r="CI54" s="312"/>
      <c r="CJ54" s="312"/>
      <c r="CK54" s="312"/>
      <c r="CL54" s="312"/>
      <c r="CM54" s="312"/>
      <c r="CN54" s="312"/>
      <c r="CO54" s="312"/>
      <c r="CP54" s="312"/>
      <c r="CQ54" s="312"/>
      <c r="CR54" s="312"/>
      <c r="CS54" s="312"/>
      <c r="CT54" s="312"/>
      <c r="CU54" s="312"/>
      <c r="CV54" s="312"/>
      <c r="CW54" s="312"/>
      <c r="CX54" s="312"/>
      <c r="CY54" s="312"/>
      <c r="CZ54" s="312"/>
      <c r="DA54" s="312"/>
      <c r="DB54" s="312"/>
      <c r="DC54" s="312"/>
      <c r="DD54" s="312"/>
      <c r="DE54" s="312"/>
      <c r="DF54" s="312"/>
      <c r="DG54" s="312"/>
      <c r="DH54" s="312"/>
      <c r="DI54" s="312"/>
      <c r="DJ54" s="312"/>
      <c r="DK54" s="312"/>
      <c r="DL54" s="312"/>
      <c r="DM54" s="312"/>
      <c r="DN54" s="312"/>
      <c r="DO54" s="312"/>
      <c r="DP54" s="312"/>
      <c r="DQ54" s="312"/>
      <c r="DR54" s="312"/>
      <c r="DS54" s="312"/>
      <c r="DT54" s="312"/>
      <c r="DU54" s="312"/>
      <c r="DV54" s="312"/>
      <c r="DW54" s="312"/>
      <c r="DX54" s="312"/>
      <c r="DY54" s="312"/>
      <c r="DZ54" s="312"/>
      <c r="EA54" s="312"/>
      <c r="EB54" s="312"/>
      <c r="EC54" s="312"/>
      <c r="ED54" s="312"/>
      <c r="EE54" s="312"/>
      <c r="EF54" s="312"/>
      <c r="EG54" s="312"/>
      <c r="EH54" s="312"/>
      <c r="EI54" s="312"/>
      <c r="EJ54" s="312"/>
      <c r="EK54" s="312"/>
      <c r="EL54" s="312"/>
      <c r="EM54" s="312"/>
      <c r="EN54" s="312"/>
      <c r="EO54" s="312"/>
      <c r="EP54" s="312"/>
      <c r="EQ54" s="312"/>
      <c r="ER54" s="312"/>
      <c r="ES54" s="312"/>
      <c r="ET54" s="312"/>
      <c r="EU54" s="312"/>
      <c r="EV54" s="312"/>
      <c r="EW54" s="312"/>
      <c r="EX54" s="312"/>
      <c r="EY54" s="312"/>
      <c r="EZ54" s="312"/>
      <c r="FA54" s="312"/>
      <c r="FB54" s="312"/>
      <c r="FC54" s="312"/>
      <c r="FD54" s="312"/>
      <c r="FE54" s="312"/>
      <c r="FF54" s="312"/>
      <c r="FG54" s="312"/>
      <c r="FH54" s="312"/>
      <c r="FI54" s="312"/>
      <c r="FJ54" s="312"/>
      <c r="FK54" s="312"/>
      <c r="FL54" s="312"/>
      <c r="FM54" s="312"/>
      <c r="FN54" s="312"/>
      <c r="FO54" s="312"/>
      <c r="FP54" s="312"/>
      <c r="FQ54" s="312"/>
      <c r="FR54" s="312"/>
      <c r="FS54" s="312"/>
      <c r="FT54" s="312"/>
      <c r="FU54" s="312"/>
      <c r="FV54" s="312"/>
      <c r="FW54" s="312"/>
      <c r="FX54" s="312"/>
      <c r="FY54" s="312"/>
      <c r="FZ54" s="312"/>
      <c r="GA54" s="312"/>
      <c r="GB54" s="312"/>
      <c r="GC54" s="312"/>
      <c r="GD54" s="312"/>
      <c r="GE54" s="312"/>
      <c r="GF54" s="312"/>
      <c r="GG54" s="312"/>
      <c r="GH54" s="312"/>
      <c r="GI54" s="312"/>
      <c r="GJ54" s="312"/>
      <c r="GK54" s="316"/>
      <c r="GL54" s="316"/>
      <c r="GM54" s="316"/>
      <c r="GN54" s="316"/>
      <c r="GO54" s="316"/>
      <c r="GP54" s="316"/>
      <c r="GQ54" s="316"/>
      <c r="GR54" s="316"/>
      <c r="GS54" s="316"/>
      <c r="GT54" s="316"/>
      <c r="GU54" s="316"/>
      <c r="GV54" s="316"/>
      <c r="GW54" s="316"/>
      <c r="GX54" s="316"/>
      <c r="GY54" s="316"/>
      <c r="GZ54" s="316"/>
      <c r="HA54" s="316"/>
      <c r="HB54" s="316"/>
      <c r="HC54" s="316"/>
      <c r="HD54" s="316"/>
      <c r="HE54" s="316"/>
      <c r="HF54" s="316"/>
      <c r="HG54" s="316"/>
      <c r="HH54" s="316"/>
      <c r="HI54" s="316"/>
      <c r="HJ54" s="316"/>
      <c r="HK54" s="316"/>
      <c r="HL54" s="316"/>
      <c r="HM54" s="316"/>
      <c r="HN54" s="316"/>
      <c r="HO54" s="316"/>
      <c r="HP54" s="316"/>
      <c r="HQ54" s="316"/>
      <c r="HR54" s="316"/>
      <c r="HS54" s="316"/>
      <c r="HT54" s="316"/>
      <c r="HU54" s="316"/>
      <c r="HV54" s="316"/>
      <c r="HW54" s="316"/>
      <c r="HX54" s="316"/>
      <c r="HY54" s="316"/>
      <c r="HZ54" s="316"/>
      <c r="IA54" s="316"/>
      <c r="IB54" s="316"/>
      <c r="IC54" s="316"/>
      <c r="ID54" s="316"/>
      <c r="IE54" s="316"/>
      <c r="IF54" s="316"/>
      <c r="IG54" s="316"/>
      <c r="IH54" s="316"/>
      <c r="II54" s="316"/>
      <c r="IJ54" s="316"/>
      <c r="IK54" s="316"/>
      <c r="IL54" s="316"/>
      <c r="IM54" s="316"/>
      <c r="IN54" s="316"/>
      <c r="IO54" s="316"/>
      <c r="IP54" s="316"/>
      <c r="IQ54" s="316"/>
      <c r="IR54" s="316"/>
      <c r="IS54" s="316"/>
      <c r="IT54" s="316"/>
      <c r="IU54" s="316"/>
      <c r="IV54" s="316"/>
      <c r="IW54" s="316"/>
      <c r="IX54" s="316"/>
      <c r="IY54" s="316"/>
      <c r="IZ54" s="316"/>
      <c r="JA54" s="316"/>
      <c r="JB54" s="316"/>
      <c r="JC54" s="316"/>
      <c r="JD54" s="316"/>
      <c r="JE54" s="316"/>
      <c r="JF54" s="316"/>
      <c r="JG54" s="316"/>
      <c r="JH54" s="316"/>
      <c r="JI54" s="316"/>
      <c r="JJ54" s="316"/>
      <c r="JK54" s="316"/>
      <c r="JL54" s="316"/>
      <c r="JM54" s="316"/>
      <c r="JN54" s="316"/>
      <c r="JO54" s="316"/>
      <c r="JP54" s="316"/>
      <c r="JQ54" s="316"/>
      <c r="JR54" s="316"/>
      <c r="JS54" s="316"/>
      <c r="JT54" s="316"/>
      <c r="JU54" s="316"/>
      <c r="JV54" s="316"/>
      <c r="JW54" s="316"/>
      <c r="JX54" s="316"/>
      <c r="JY54" s="316"/>
      <c r="JZ54" s="316"/>
      <c r="KA54" s="316"/>
      <c r="KB54" s="316"/>
      <c r="KC54" s="316"/>
      <c r="KD54" s="316"/>
      <c r="KE54" s="316"/>
      <c r="KF54" s="316"/>
      <c r="KG54" s="316"/>
      <c r="KH54" s="316"/>
      <c r="KI54" s="316"/>
      <c r="KJ54" s="316"/>
      <c r="KK54" s="316"/>
      <c r="KL54" s="316"/>
      <c r="KM54" s="316"/>
      <c r="KN54" s="316"/>
      <c r="KO54" s="316"/>
      <c r="KP54" s="316"/>
      <c r="KQ54" s="316"/>
      <c r="KR54" s="316"/>
      <c r="KS54" s="316"/>
      <c r="KT54" s="316"/>
      <c r="KU54" s="316"/>
      <c r="KV54" s="316"/>
      <c r="KW54" s="316"/>
      <c r="KX54" s="316"/>
      <c r="KY54" s="316"/>
      <c r="KZ54" s="316"/>
      <c r="LA54" s="316"/>
      <c r="LB54" s="316"/>
      <c r="LC54" s="316"/>
      <c r="LD54" s="316"/>
      <c r="LE54" s="316"/>
      <c r="LF54" s="316"/>
      <c r="LG54" s="316"/>
      <c r="LH54" s="316"/>
      <c r="LI54" s="316"/>
      <c r="LJ54" s="316"/>
      <c r="LK54" s="316"/>
      <c r="LL54" s="316"/>
      <c r="LM54" s="316"/>
      <c r="LN54" s="316"/>
      <c r="LO54" s="316"/>
      <c r="LP54" s="316"/>
      <c r="LQ54" s="316"/>
      <c r="LR54" s="316"/>
      <c r="LS54" s="316"/>
      <c r="LT54" s="316"/>
      <c r="LU54" s="316"/>
      <c r="LV54" s="316"/>
      <c r="LW54" s="316"/>
      <c r="LX54" s="316"/>
      <c r="LY54" s="316"/>
      <c r="LZ54" s="316"/>
      <c r="MA54" s="316"/>
      <c r="MB54" s="316"/>
      <c r="MC54" s="316"/>
      <c r="MD54" s="316"/>
      <c r="ME54" s="316"/>
      <c r="MF54" s="316"/>
      <c r="MG54" s="316"/>
      <c r="MH54" s="316"/>
      <c r="MI54" s="316"/>
      <c r="MJ54" s="316"/>
      <c r="MK54" s="316"/>
      <c r="ML54" s="316"/>
      <c r="MM54" s="316"/>
      <c r="MN54" s="316"/>
      <c r="MO54" s="316"/>
      <c r="MP54" s="316"/>
      <c r="MQ54" s="316"/>
      <c r="MR54" s="316"/>
      <c r="MS54" s="316"/>
      <c r="MT54" s="316"/>
      <c r="MU54" s="316"/>
      <c r="MV54" s="316"/>
      <c r="MW54" s="316"/>
      <c r="MX54" s="316"/>
      <c r="MY54" s="316"/>
      <c r="MZ54" s="316"/>
      <c r="NA54" s="316"/>
      <c r="NB54" s="316"/>
      <c r="NC54" s="316"/>
      <c r="ND54" s="316"/>
      <c r="NE54" s="316"/>
      <c r="NF54" s="316"/>
      <c r="NG54" s="316"/>
      <c r="NH54" s="316"/>
      <c r="NI54" s="316"/>
      <c r="NJ54" s="316"/>
      <c r="NK54" s="316"/>
      <c r="NL54" s="316"/>
      <c r="NM54" s="316"/>
      <c r="NN54" s="316"/>
      <c r="NO54" s="316"/>
      <c r="NP54" s="316"/>
      <c r="NQ54" s="316"/>
      <c r="NR54" s="316"/>
      <c r="NS54" s="316"/>
      <c r="NT54" s="316"/>
      <c r="NU54" s="316"/>
      <c r="NV54" s="316"/>
      <c r="NW54" s="316"/>
      <c r="NX54" s="316"/>
      <c r="NY54" s="316"/>
      <c r="NZ54" s="316"/>
      <c r="OA54" s="316"/>
      <c r="OB54" s="316"/>
      <c r="OC54" s="316"/>
      <c r="OD54" s="316"/>
      <c r="OE54" s="316"/>
      <c r="OF54" s="316"/>
      <c r="OG54" s="316"/>
      <c r="OH54" s="316"/>
      <c r="OI54" s="316"/>
      <c r="OJ54" s="316"/>
      <c r="OK54" s="316"/>
      <c r="OL54" s="316"/>
      <c r="OM54" s="316"/>
      <c r="ON54" s="316"/>
      <c r="OO54" s="316"/>
      <c r="OP54" s="316"/>
      <c r="OQ54" s="316"/>
      <c r="OR54" s="316"/>
      <c r="OS54" s="316"/>
      <c r="OT54" s="316"/>
      <c r="OU54" s="316"/>
      <c r="OV54" s="316"/>
      <c r="OW54" s="316"/>
      <c r="OX54" s="316"/>
      <c r="OY54" s="316"/>
      <c r="OZ54" s="316"/>
      <c r="PA54" s="316"/>
      <c r="PB54" s="316"/>
      <c r="PC54" s="316"/>
      <c r="PD54" s="316"/>
      <c r="PE54" s="316"/>
      <c r="PF54" s="316"/>
      <c r="PG54" s="316"/>
      <c r="PH54" s="316"/>
      <c r="PI54" s="316"/>
      <c r="PJ54" s="316"/>
      <c r="PK54" s="316"/>
      <c r="PL54" s="316"/>
      <c r="PM54" s="316"/>
      <c r="PN54" s="316"/>
      <c r="PO54" s="316"/>
      <c r="PP54" s="316"/>
      <c r="PQ54" s="316"/>
      <c r="PR54" s="316"/>
      <c r="PS54" s="316"/>
      <c r="PT54" s="316"/>
      <c r="PU54" s="316"/>
      <c r="PV54" s="316"/>
      <c r="PW54" s="316"/>
      <c r="PX54" s="316"/>
      <c r="PY54" s="316"/>
    </row>
    <row r="55" spans="1:441" x14ac:dyDescent="0.35">
      <c r="A55" s="277"/>
      <c r="D55" s="281"/>
      <c r="E55" s="312"/>
      <c r="F55" s="312"/>
      <c r="G55" s="312"/>
      <c r="H55" s="312"/>
      <c r="I55" s="312"/>
      <c r="J55" s="312"/>
      <c r="K55" s="312"/>
      <c r="L55" s="312"/>
      <c r="M55" s="312"/>
      <c r="N55" s="312"/>
      <c r="O55" s="312"/>
      <c r="P55" s="312"/>
      <c r="Q55" s="312"/>
      <c r="R55" s="312"/>
      <c r="S55" s="312"/>
      <c r="T55" s="312"/>
      <c r="U55" s="312"/>
      <c r="V55" s="312"/>
      <c r="W55" s="312"/>
      <c r="X55" s="312"/>
      <c r="Y55" s="312"/>
      <c r="Z55" s="312"/>
      <c r="AA55" s="312"/>
      <c r="AB55" s="312"/>
      <c r="AC55" s="312"/>
      <c r="AD55" s="312"/>
      <c r="AE55" s="312"/>
      <c r="AF55" s="312"/>
      <c r="AG55" s="312"/>
      <c r="AH55" s="312"/>
      <c r="AI55" s="312"/>
      <c r="AJ55" s="312"/>
      <c r="AK55" s="312"/>
      <c r="AL55" s="312"/>
      <c r="AM55" s="312"/>
      <c r="AN55" s="312"/>
      <c r="AO55" s="312"/>
      <c r="AP55" s="312"/>
      <c r="AQ55" s="312"/>
      <c r="AR55" s="312"/>
      <c r="AS55" s="312"/>
      <c r="AT55" s="312"/>
      <c r="AU55" s="312"/>
      <c r="AV55" s="312"/>
      <c r="AW55" s="312"/>
      <c r="AX55" s="312"/>
      <c r="AY55" s="312"/>
      <c r="AZ55" s="312"/>
      <c r="BA55" s="312"/>
      <c r="BB55" s="312"/>
      <c r="BC55" s="312"/>
      <c r="BD55" s="312"/>
      <c r="BE55" s="312"/>
      <c r="BF55" s="312"/>
      <c r="BG55" s="312"/>
      <c r="BH55" s="312"/>
      <c r="BI55" s="312"/>
      <c r="BJ55" s="312"/>
      <c r="BK55" s="312"/>
      <c r="BL55" s="312"/>
      <c r="BM55" s="312"/>
      <c r="BN55" s="312"/>
      <c r="BO55" s="312"/>
      <c r="BP55" s="312"/>
      <c r="BQ55" s="312"/>
      <c r="BR55" s="312"/>
      <c r="BS55" s="312"/>
      <c r="BT55" s="312"/>
      <c r="BU55" s="312"/>
      <c r="BV55" s="312"/>
      <c r="BW55" s="312"/>
      <c r="BX55" s="312"/>
      <c r="BY55" s="312"/>
      <c r="BZ55" s="312"/>
      <c r="CA55" s="312"/>
      <c r="CB55" s="312"/>
      <c r="CC55" s="312"/>
      <c r="CD55" s="312"/>
      <c r="CE55" s="312"/>
      <c r="CF55" s="312"/>
      <c r="CG55" s="312"/>
      <c r="CH55" s="312"/>
      <c r="CI55" s="312"/>
      <c r="CJ55" s="312"/>
      <c r="CK55" s="312"/>
      <c r="CL55" s="312"/>
      <c r="CM55" s="312"/>
      <c r="CN55" s="312"/>
      <c r="CO55" s="312"/>
      <c r="CP55" s="312"/>
      <c r="CQ55" s="312"/>
      <c r="CR55" s="312"/>
      <c r="CS55" s="312"/>
      <c r="CT55" s="312"/>
      <c r="CU55" s="312"/>
      <c r="CV55" s="312"/>
      <c r="CW55" s="312"/>
      <c r="CX55" s="312"/>
      <c r="CY55" s="312"/>
      <c r="CZ55" s="312"/>
      <c r="DA55" s="312"/>
      <c r="DB55" s="312"/>
      <c r="DC55" s="312"/>
      <c r="DD55" s="312"/>
      <c r="DE55" s="312"/>
      <c r="DF55" s="312"/>
      <c r="DG55" s="312"/>
      <c r="DH55" s="312"/>
      <c r="DI55" s="312"/>
      <c r="DJ55" s="312"/>
      <c r="DK55" s="312"/>
      <c r="DL55" s="312"/>
      <c r="DM55" s="312"/>
      <c r="DN55" s="312"/>
      <c r="DO55" s="312"/>
      <c r="DP55" s="312"/>
      <c r="DQ55" s="312"/>
      <c r="DR55" s="312"/>
      <c r="DS55" s="312"/>
      <c r="DT55" s="312"/>
      <c r="DU55" s="312"/>
      <c r="DV55" s="312"/>
      <c r="DW55" s="312"/>
      <c r="DX55" s="312"/>
      <c r="DY55" s="312"/>
      <c r="DZ55" s="312"/>
      <c r="EA55" s="312"/>
      <c r="EB55" s="312"/>
      <c r="EC55" s="312"/>
      <c r="ED55" s="312"/>
      <c r="EE55" s="312"/>
      <c r="EF55" s="312"/>
      <c r="EG55" s="312"/>
      <c r="EH55" s="312"/>
      <c r="EI55" s="312"/>
      <c r="EJ55" s="312"/>
      <c r="EK55" s="312"/>
      <c r="EL55" s="312"/>
      <c r="EM55" s="312"/>
      <c r="EN55" s="312"/>
      <c r="EO55" s="312"/>
      <c r="EP55" s="312"/>
      <c r="EQ55" s="312"/>
      <c r="ER55" s="312"/>
      <c r="ES55" s="312"/>
      <c r="ET55" s="312"/>
      <c r="EU55" s="312"/>
      <c r="EV55" s="312"/>
      <c r="EW55" s="312"/>
      <c r="EX55" s="312"/>
      <c r="EY55" s="312"/>
      <c r="EZ55" s="312"/>
      <c r="FA55" s="312"/>
      <c r="FB55" s="312"/>
      <c r="FC55" s="312"/>
      <c r="FD55" s="312"/>
      <c r="FE55" s="312"/>
      <c r="FF55" s="312"/>
      <c r="FG55" s="312"/>
      <c r="FH55" s="312"/>
      <c r="FI55" s="312"/>
      <c r="FJ55" s="312"/>
      <c r="FK55" s="312"/>
      <c r="FL55" s="312"/>
      <c r="FM55" s="312"/>
      <c r="FN55" s="312"/>
      <c r="FO55" s="312"/>
      <c r="FP55" s="312"/>
      <c r="FQ55" s="312"/>
      <c r="FR55" s="312"/>
      <c r="FS55" s="312"/>
      <c r="FT55" s="312"/>
      <c r="FU55" s="312"/>
      <c r="FV55" s="312"/>
      <c r="FW55" s="312"/>
      <c r="FX55" s="312"/>
      <c r="FY55" s="312"/>
      <c r="FZ55" s="312"/>
      <c r="GA55" s="312"/>
      <c r="GB55" s="312"/>
      <c r="GC55" s="312"/>
      <c r="GD55" s="312"/>
      <c r="GE55" s="312"/>
      <c r="GF55" s="312"/>
      <c r="GG55" s="312"/>
      <c r="GH55" s="312"/>
      <c r="GI55" s="312"/>
      <c r="GJ55" s="312"/>
      <c r="GK55" s="316"/>
      <c r="GL55" s="316"/>
      <c r="GM55" s="316"/>
      <c r="GN55" s="316"/>
      <c r="GO55" s="316"/>
      <c r="GP55" s="316"/>
      <c r="GQ55" s="316"/>
      <c r="GR55" s="316"/>
      <c r="GS55" s="316"/>
      <c r="GT55" s="316"/>
      <c r="GU55" s="316"/>
      <c r="GV55" s="316"/>
      <c r="GW55" s="316"/>
      <c r="GX55" s="316"/>
      <c r="GY55" s="316"/>
      <c r="GZ55" s="316"/>
      <c r="HA55" s="316"/>
      <c r="HB55" s="316"/>
      <c r="HC55" s="316"/>
      <c r="HD55" s="316"/>
      <c r="HE55" s="316"/>
      <c r="HF55" s="316"/>
      <c r="HG55" s="316"/>
      <c r="HH55" s="316"/>
      <c r="HI55" s="316"/>
      <c r="HJ55" s="316"/>
      <c r="HK55" s="316"/>
      <c r="HL55" s="316"/>
      <c r="HM55" s="316"/>
      <c r="HN55" s="316"/>
      <c r="HO55" s="316"/>
      <c r="HP55" s="316"/>
      <c r="HQ55" s="316"/>
      <c r="HR55" s="316"/>
      <c r="HS55" s="316"/>
      <c r="HT55" s="316"/>
      <c r="HU55" s="316"/>
      <c r="HV55" s="316"/>
      <c r="HW55" s="316"/>
      <c r="HX55" s="316"/>
      <c r="HY55" s="316"/>
      <c r="HZ55" s="316"/>
      <c r="IA55" s="316"/>
      <c r="IB55" s="316"/>
      <c r="IC55" s="316"/>
      <c r="ID55" s="316"/>
      <c r="IE55" s="316"/>
      <c r="IF55" s="316"/>
      <c r="IG55" s="316"/>
      <c r="IH55" s="316"/>
      <c r="II55" s="316"/>
      <c r="IJ55" s="316"/>
      <c r="IK55" s="316"/>
      <c r="IL55" s="316"/>
      <c r="IM55" s="316"/>
      <c r="IN55" s="316"/>
      <c r="IO55" s="316"/>
      <c r="IP55" s="316"/>
      <c r="IQ55" s="316"/>
      <c r="IR55" s="316"/>
      <c r="IS55" s="316"/>
      <c r="IT55" s="316"/>
      <c r="IU55" s="316"/>
      <c r="IV55" s="316"/>
      <c r="IW55" s="316"/>
      <c r="IX55" s="316"/>
      <c r="IY55" s="316"/>
      <c r="IZ55" s="316"/>
      <c r="JA55" s="316"/>
      <c r="JB55" s="316"/>
      <c r="JC55" s="316"/>
      <c r="JD55" s="316"/>
      <c r="JE55" s="316"/>
      <c r="JF55" s="316"/>
      <c r="JG55" s="316"/>
      <c r="JH55" s="316"/>
      <c r="JI55" s="316"/>
      <c r="JJ55" s="316"/>
      <c r="JK55" s="316"/>
      <c r="JL55" s="316"/>
      <c r="JM55" s="316"/>
      <c r="JN55" s="316"/>
      <c r="JO55" s="316"/>
      <c r="JP55" s="316"/>
      <c r="JQ55" s="316"/>
      <c r="JR55" s="316"/>
      <c r="JS55" s="316"/>
      <c r="JT55" s="316"/>
      <c r="JU55" s="316"/>
      <c r="JV55" s="316"/>
      <c r="JW55" s="316"/>
      <c r="JX55" s="316"/>
      <c r="JY55" s="316"/>
      <c r="JZ55" s="316"/>
      <c r="KA55" s="316"/>
      <c r="KB55" s="316"/>
      <c r="KC55" s="316"/>
      <c r="KD55" s="316"/>
      <c r="KE55" s="316"/>
      <c r="KF55" s="316"/>
      <c r="KG55" s="316"/>
      <c r="KH55" s="316"/>
      <c r="KI55" s="316"/>
      <c r="KJ55" s="316"/>
      <c r="KK55" s="316"/>
      <c r="KL55" s="316"/>
      <c r="KM55" s="316"/>
      <c r="KN55" s="316"/>
      <c r="KO55" s="316"/>
      <c r="KP55" s="316"/>
      <c r="KQ55" s="316"/>
      <c r="KR55" s="316"/>
      <c r="KS55" s="316"/>
      <c r="KT55" s="316"/>
      <c r="KU55" s="316"/>
      <c r="KV55" s="316"/>
      <c r="KW55" s="316"/>
      <c r="KX55" s="316"/>
      <c r="KY55" s="316"/>
      <c r="KZ55" s="316"/>
      <c r="LA55" s="316"/>
      <c r="LB55" s="316"/>
      <c r="LC55" s="316"/>
      <c r="LD55" s="316"/>
      <c r="LE55" s="316"/>
      <c r="LF55" s="316"/>
      <c r="LG55" s="316"/>
      <c r="LH55" s="316"/>
      <c r="LI55" s="316"/>
      <c r="LJ55" s="316"/>
      <c r="LK55" s="316"/>
      <c r="LL55" s="316"/>
      <c r="LM55" s="316"/>
      <c r="LN55" s="316"/>
      <c r="LO55" s="316"/>
      <c r="LP55" s="316"/>
      <c r="LQ55" s="316"/>
      <c r="LR55" s="316"/>
      <c r="LS55" s="316"/>
      <c r="LT55" s="316"/>
      <c r="LU55" s="316"/>
      <c r="LV55" s="316"/>
      <c r="LW55" s="316"/>
      <c r="LX55" s="316"/>
      <c r="LY55" s="316"/>
      <c r="LZ55" s="316"/>
      <c r="MA55" s="316"/>
      <c r="MB55" s="316"/>
      <c r="MC55" s="316"/>
      <c r="MD55" s="316"/>
      <c r="ME55" s="316"/>
      <c r="MF55" s="316"/>
      <c r="MG55" s="316"/>
      <c r="MH55" s="316"/>
      <c r="MI55" s="316"/>
      <c r="MJ55" s="316"/>
      <c r="MK55" s="316"/>
      <c r="ML55" s="316"/>
      <c r="MM55" s="316"/>
      <c r="MN55" s="316"/>
      <c r="MO55" s="316"/>
      <c r="MP55" s="316"/>
      <c r="MQ55" s="316"/>
      <c r="MR55" s="316"/>
      <c r="MS55" s="316"/>
      <c r="MT55" s="316"/>
      <c r="MU55" s="316"/>
      <c r="MV55" s="316"/>
      <c r="MW55" s="316"/>
      <c r="MX55" s="316"/>
      <c r="MY55" s="316"/>
      <c r="MZ55" s="316"/>
      <c r="NA55" s="316"/>
      <c r="NB55" s="316"/>
      <c r="NC55" s="316"/>
      <c r="ND55" s="316"/>
      <c r="NE55" s="316"/>
      <c r="NF55" s="316"/>
      <c r="NG55" s="316"/>
      <c r="NH55" s="316"/>
      <c r="NI55" s="316"/>
      <c r="NJ55" s="316"/>
      <c r="NK55" s="316"/>
      <c r="NL55" s="316"/>
      <c r="NM55" s="316"/>
      <c r="NN55" s="316"/>
      <c r="NO55" s="316"/>
      <c r="NP55" s="316"/>
      <c r="NQ55" s="316"/>
      <c r="NR55" s="316"/>
      <c r="NS55" s="316"/>
      <c r="NT55" s="316"/>
      <c r="NU55" s="316"/>
      <c r="NV55" s="316"/>
      <c r="NW55" s="316"/>
      <c r="NX55" s="316"/>
      <c r="NY55" s="316"/>
      <c r="NZ55" s="316"/>
      <c r="OA55" s="316"/>
      <c r="OB55" s="316"/>
      <c r="OC55" s="316"/>
      <c r="OD55" s="316"/>
      <c r="OE55" s="316"/>
      <c r="OF55" s="316"/>
      <c r="OG55" s="316"/>
      <c r="OH55" s="316"/>
      <c r="OI55" s="316"/>
      <c r="OJ55" s="316"/>
      <c r="OK55" s="316"/>
      <c r="OL55" s="316"/>
      <c r="OM55" s="316"/>
      <c r="ON55" s="316"/>
      <c r="OO55" s="316"/>
      <c r="OP55" s="316"/>
      <c r="OQ55" s="316"/>
      <c r="OR55" s="316"/>
      <c r="OS55" s="316"/>
      <c r="OT55" s="316"/>
      <c r="OU55" s="316"/>
      <c r="OV55" s="316"/>
      <c r="OW55" s="316"/>
      <c r="OX55" s="316"/>
      <c r="OY55" s="316"/>
      <c r="OZ55" s="316"/>
      <c r="PA55" s="316"/>
      <c r="PB55" s="316"/>
      <c r="PC55" s="316"/>
      <c r="PD55" s="316"/>
      <c r="PE55" s="316"/>
      <c r="PF55" s="316"/>
      <c r="PG55" s="316"/>
      <c r="PH55" s="316"/>
      <c r="PI55" s="316"/>
      <c r="PJ55" s="316"/>
      <c r="PK55" s="316"/>
      <c r="PL55" s="316"/>
      <c r="PM55" s="316"/>
      <c r="PN55" s="316"/>
      <c r="PO55" s="316"/>
      <c r="PP55" s="316"/>
      <c r="PQ55" s="316"/>
      <c r="PR55" s="316"/>
      <c r="PS55" s="316"/>
      <c r="PT55" s="316"/>
      <c r="PU55" s="316"/>
      <c r="PV55" s="316"/>
      <c r="PW55" s="316"/>
      <c r="PX55" s="316"/>
      <c r="PY55" s="316"/>
    </row>
    <row r="56" spans="1:441" x14ac:dyDescent="0.35">
      <c r="A56" s="277" t="s">
        <v>61</v>
      </c>
      <c r="D56" s="281"/>
      <c r="E56" s="312"/>
      <c r="F56" s="312"/>
      <c r="G56" s="312"/>
      <c r="H56" s="312"/>
      <c r="I56" s="312"/>
      <c r="J56" s="312"/>
      <c r="K56" s="312"/>
      <c r="L56" s="312"/>
      <c r="M56" s="312"/>
      <c r="N56" s="312"/>
      <c r="O56" s="312"/>
      <c r="P56" s="312"/>
      <c r="Q56" s="312"/>
      <c r="R56" s="312"/>
      <c r="S56" s="312"/>
      <c r="T56" s="312"/>
      <c r="U56" s="312"/>
      <c r="V56" s="312"/>
      <c r="W56" s="312"/>
      <c r="X56" s="312"/>
      <c r="Y56" s="312"/>
      <c r="Z56" s="312"/>
      <c r="AA56" s="312"/>
      <c r="AB56" s="312"/>
      <c r="AC56" s="312"/>
      <c r="AD56" s="312"/>
      <c r="AE56" s="312"/>
      <c r="AF56" s="312"/>
      <c r="AG56" s="312"/>
      <c r="AH56" s="312"/>
      <c r="AI56" s="312"/>
      <c r="AJ56" s="312"/>
      <c r="AK56" s="312"/>
      <c r="AL56" s="312"/>
      <c r="AM56" s="312"/>
      <c r="AN56" s="312"/>
      <c r="AO56" s="312"/>
      <c r="AP56" s="312"/>
      <c r="AQ56" s="312"/>
      <c r="AR56" s="312"/>
      <c r="AS56" s="312"/>
      <c r="AT56" s="312"/>
      <c r="AU56" s="312"/>
      <c r="AV56" s="312"/>
      <c r="AW56" s="312"/>
      <c r="AX56" s="312"/>
      <c r="AY56" s="312"/>
      <c r="AZ56" s="312"/>
      <c r="BA56" s="312"/>
      <c r="BB56" s="312"/>
      <c r="BC56" s="312"/>
      <c r="BD56" s="312"/>
      <c r="BE56" s="312"/>
      <c r="BF56" s="312"/>
      <c r="BG56" s="312"/>
      <c r="BH56" s="312"/>
      <c r="BI56" s="312"/>
      <c r="BJ56" s="312"/>
      <c r="BK56" s="312"/>
      <c r="BL56" s="312"/>
      <c r="BM56" s="312"/>
      <c r="BN56" s="312"/>
      <c r="BO56" s="312"/>
      <c r="BP56" s="312"/>
      <c r="BQ56" s="312"/>
      <c r="BR56" s="312"/>
      <c r="BS56" s="312"/>
      <c r="BT56" s="312"/>
      <c r="BU56" s="312"/>
      <c r="BV56" s="312"/>
      <c r="BW56" s="312"/>
      <c r="BX56" s="312"/>
      <c r="BY56" s="312"/>
      <c r="BZ56" s="312"/>
      <c r="CA56" s="312"/>
      <c r="CB56" s="312"/>
      <c r="CC56" s="312"/>
      <c r="CD56" s="312"/>
      <c r="CE56" s="312"/>
      <c r="CF56" s="312"/>
      <c r="CG56" s="312"/>
      <c r="CH56" s="312"/>
      <c r="CI56" s="312"/>
      <c r="CJ56" s="312"/>
      <c r="CK56" s="312"/>
      <c r="CL56" s="312"/>
      <c r="CM56" s="312"/>
      <c r="CN56" s="312"/>
      <c r="CO56" s="312"/>
      <c r="CP56" s="312"/>
      <c r="CQ56" s="312"/>
      <c r="CR56" s="312"/>
      <c r="CS56" s="312"/>
      <c r="CT56" s="312"/>
      <c r="CU56" s="312"/>
      <c r="CV56" s="312"/>
      <c r="CW56" s="312"/>
      <c r="CX56" s="312"/>
      <c r="CY56" s="312"/>
      <c r="CZ56" s="312"/>
      <c r="DA56" s="312"/>
      <c r="DB56" s="312"/>
      <c r="DC56" s="312"/>
      <c r="DD56" s="312"/>
      <c r="DE56" s="312"/>
      <c r="DF56" s="312"/>
      <c r="DG56" s="312"/>
      <c r="DH56" s="312"/>
      <c r="DI56" s="312"/>
      <c r="DJ56" s="312"/>
      <c r="DK56" s="312"/>
      <c r="DL56" s="312"/>
      <c r="DM56" s="312"/>
      <c r="DN56" s="312"/>
      <c r="DO56" s="312"/>
      <c r="DP56" s="312"/>
      <c r="DQ56" s="312"/>
      <c r="DR56" s="312"/>
      <c r="DS56" s="312"/>
      <c r="DT56" s="312"/>
      <c r="DU56" s="312"/>
      <c r="DV56" s="312"/>
      <c r="DW56" s="312"/>
      <c r="DX56" s="312"/>
      <c r="DY56" s="312"/>
      <c r="DZ56" s="312"/>
      <c r="EA56" s="312"/>
      <c r="EB56" s="312"/>
      <c r="EC56" s="312"/>
      <c r="ED56" s="312"/>
      <c r="EE56" s="312"/>
      <c r="EF56" s="312"/>
      <c r="EG56" s="312"/>
      <c r="EH56" s="312"/>
      <c r="EI56" s="312"/>
      <c r="EJ56" s="312"/>
      <c r="EK56" s="312"/>
      <c r="EL56" s="312"/>
      <c r="EM56" s="312"/>
      <c r="EN56" s="312"/>
      <c r="EO56" s="312"/>
      <c r="EP56" s="312"/>
      <c r="EQ56" s="312"/>
      <c r="ER56" s="312"/>
      <c r="ES56" s="312"/>
      <c r="ET56" s="312"/>
      <c r="EU56" s="312"/>
      <c r="EV56" s="312"/>
      <c r="EW56" s="312"/>
      <c r="EX56" s="312"/>
      <c r="EY56" s="312"/>
      <c r="EZ56" s="312"/>
      <c r="FA56" s="312"/>
      <c r="FB56" s="312"/>
      <c r="FC56" s="312"/>
      <c r="FD56" s="312"/>
      <c r="FE56" s="312"/>
      <c r="FF56" s="312"/>
      <c r="FG56" s="312"/>
      <c r="FH56" s="312"/>
      <c r="FI56" s="312"/>
      <c r="FJ56" s="312"/>
      <c r="FK56" s="312"/>
      <c r="FL56" s="312"/>
      <c r="FM56" s="312"/>
      <c r="FN56" s="312"/>
      <c r="FO56" s="312"/>
      <c r="FP56" s="312"/>
      <c r="FQ56" s="312"/>
      <c r="FR56" s="312"/>
      <c r="FS56" s="312"/>
      <c r="FT56" s="312"/>
      <c r="FU56" s="312"/>
      <c r="FV56" s="312"/>
      <c r="FW56" s="312"/>
      <c r="FX56" s="312"/>
      <c r="FY56" s="312"/>
      <c r="FZ56" s="312"/>
      <c r="GA56" s="312"/>
      <c r="GB56" s="312"/>
      <c r="GC56" s="312"/>
      <c r="GD56" s="312"/>
      <c r="GE56" s="312"/>
      <c r="GF56" s="312"/>
      <c r="GG56" s="312"/>
      <c r="GH56" s="312"/>
      <c r="GI56" s="312"/>
      <c r="GJ56" s="312"/>
      <c r="GK56" s="316"/>
      <c r="GL56" s="316"/>
      <c r="GM56" s="316"/>
      <c r="GN56" s="316"/>
      <c r="GO56" s="316"/>
      <c r="GP56" s="316"/>
      <c r="GQ56" s="316"/>
      <c r="GR56" s="316"/>
      <c r="GS56" s="316"/>
      <c r="GT56" s="316"/>
      <c r="GU56" s="316"/>
      <c r="GV56" s="316"/>
      <c r="GW56" s="316"/>
      <c r="GX56" s="316"/>
      <c r="GY56" s="316"/>
      <c r="GZ56" s="316"/>
      <c r="HA56" s="316"/>
      <c r="HB56" s="316"/>
      <c r="HC56" s="316"/>
      <c r="HD56" s="316"/>
      <c r="HE56" s="316"/>
      <c r="HF56" s="316"/>
      <c r="HG56" s="316"/>
      <c r="HH56" s="316"/>
      <c r="HI56" s="316"/>
      <c r="HJ56" s="316"/>
      <c r="HK56" s="316"/>
      <c r="HL56" s="316"/>
      <c r="HM56" s="316"/>
      <c r="HN56" s="316"/>
      <c r="HO56" s="316"/>
      <c r="HP56" s="316"/>
      <c r="HQ56" s="316"/>
      <c r="HR56" s="316"/>
      <c r="HS56" s="316"/>
      <c r="HT56" s="316"/>
      <c r="HU56" s="316"/>
      <c r="HV56" s="316"/>
      <c r="HW56" s="316"/>
      <c r="HX56" s="316"/>
      <c r="HY56" s="316"/>
      <c r="HZ56" s="316"/>
      <c r="IA56" s="316"/>
      <c r="IB56" s="316"/>
      <c r="IC56" s="316"/>
      <c r="ID56" s="316"/>
      <c r="IE56" s="316"/>
      <c r="IF56" s="316"/>
      <c r="IG56" s="316"/>
      <c r="IH56" s="316"/>
      <c r="II56" s="316"/>
      <c r="IJ56" s="316"/>
      <c r="IK56" s="316"/>
      <c r="IL56" s="316"/>
      <c r="IM56" s="316"/>
      <c r="IN56" s="316"/>
      <c r="IO56" s="316"/>
      <c r="IP56" s="316"/>
      <c r="IQ56" s="316"/>
      <c r="IR56" s="316"/>
      <c r="IS56" s="316"/>
      <c r="IT56" s="316"/>
      <c r="IU56" s="316"/>
      <c r="IV56" s="316"/>
      <c r="IW56" s="316"/>
      <c r="IX56" s="316"/>
      <c r="IY56" s="316"/>
      <c r="IZ56" s="316"/>
      <c r="JA56" s="316"/>
      <c r="JB56" s="316"/>
      <c r="JC56" s="316"/>
      <c r="JD56" s="316"/>
      <c r="JE56" s="316"/>
      <c r="JF56" s="316"/>
      <c r="JG56" s="316"/>
      <c r="JH56" s="316"/>
      <c r="JI56" s="316"/>
      <c r="JJ56" s="316"/>
      <c r="JK56" s="316"/>
      <c r="JL56" s="316"/>
      <c r="JM56" s="316"/>
      <c r="JN56" s="316"/>
      <c r="JO56" s="316"/>
      <c r="JP56" s="316"/>
      <c r="JQ56" s="316"/>
      <c r="JR56" s="316"/>
      <c r="JS56" s="316"/>
      <c r="JT56" s="316"/>
      <c r="JU56" s="316"/>
      <c r="JV56" s="316"/>
      <c r="JW56" s="316"/>
      <c r="JX56" s="316"/>
      <c r="JY56" s="316"/>
      <c r="JZ56" s="316"/>
      <c r="KA56" s="316"/>
      <c r="KB56" s="316"/>
      <c r="KC56" s="316"/>
      <c r="KD56" s="316"/>
      <c r="KE56" s="316"/>
      <c r="KF56" s="316"/>
      <c r="KG56" s="316"/>
      <c r="KH56" s="316"/>
      <c r="KI56" s="316"/>
      <c r="KJ56" s="316"/>
      <c r="KK56" s="316"/>
      <c r="KL56" s="316"/>
      <c r="KM56" s="316"/>
      <c r="KN56" s="316"/>
      <c r="KO56" s="316"/>
      <c r="KP56" s="316"/>
      <c r="KQ56" s="316"/>
      <c r="KR56" s="316"/>
      <c r="KS56" s="316"/>
      <c r="KT56" s="316"/>
      <c r="KU56" s="316"/>
      <c r="KV56" s="316"/>
      <c r="KW56" s="316"/>
      <c r="KX56" s="316"/>
      <c r="KY56" s="316"/>
      <c r="KZ56" s="316"/>
      <c r="LA56" s="316"/>
      <c r="LB56" s="316"/>
      <c r="LC56" s="316"/>
      <c r="LD56" s="316"/>
      <c r="LE56" s="316"/>
      <c r="LF56" s="316"/>
      <c r="LG56" s="316"/>
      <c r="LH56" s="316"/>
      <c r="LI56" s="316"/>
      <c r="LJ56" s="316"/>
      <c r="LK56" s="316"/>
      <c r="LL56" s="316"/>
      <c r="LM56" s="316"/>
      <c r="LN56" s="316"/>
      <c r="LO56" s="316"/>
      <c r="LP56" s="316"/>
      <c r="LQ56" s="316"/>
      <c r="LR56" s="316"/>
      <c r="LS56" s="316"/>
      <c r="LT56" s="316"/>
      <c r="LU56" s="316"/>
      <c r="LV56" s="316"/>
      <c r="LW56" s="316"/>
      <c r="LX56" s="316"/>
      <c r="LY56" s="316"/>
      <c r="LZ56" s="316"/>
      <c r="MA56" s="316"/>
      <c r="MB56" s="316"/>
      <c r="MC56" s="316"/>
      <c r="MD56" s="316"/>
      <c r="ME56" s="316"/>
      <c r="MF56" s="316"/>
      <c r="MG56" s="316"/>
      <c r="MH56" s="316"/>
      <c r="MI56" s="316"/>
      <c r="MJ56" s="316"/>
      <c r="MK56" s="316"/>
      <c r="ML56" s="316"/>
      <c r="MM56" s="316"/>
      <c r="MN56" s="316"/>
      <c r="MO56" s="316"/>
      <c r="MP56" s="316"/>
      <c r="MQ56" s="316"/>
      <c r="MR56" s="316"/>
      <c r="MS56" s="316"/>
      <c r="MT56" s="316"/>
      <c r="MU56" s="316"/>
      <c r="MV56" s="316"/>
      <c r="MW56" s="316"/>
      <c r="MX56" s="316"/>
      <c r="MY56" s="316"/>
      <c r="MZ56" s="316"/>
      <c r="NA56" s="316"/>
      <c r="NB56" s="316"/>
      <c r="NC56" s="316"/>
      <c r="ND56" s="316"/>
      <c r="NE56" s="316"/>
      <c r="NF56" s="316"/>
      <c r="NG56" s="316"/>
      <c r="NH56" s="316"/>
      <c r="NI56" s="316"/>
      <c r="NJ56" s="316"/>
      <c r="NK56" s="316"/>
      <c r="NL56" s="316"/>
      <c r="NM56" s="316"/>
      <c r="NN56" s="316"/>
      <c r="NO56" s="316"/>
      <c r="NP56" s="316"/>
      <c r="NQ56" s="316"/>
      <c r="NR56" s="316"/>
      <c r="NS56" s="316"/>
      <c r="NT56" s="316"/>
      <c r="NU56" s="316"/>
      <c r="NV56" s="316"/>
      <c r="NW56" s="316"/>
      <c r="NX56" s="316"/>
      <c r="NY56" s="316"/>
      <c r="NZ56" s="316"/>
      <c r="OA56" s="316"/>
      <c r="OB56" s="316"/>
      <c r="OC56" s="316"/>
      <c r="OD56" s="316"/>
      <c r="OE56" s="316"/>
      <c r="OF56" s="316"/>
      <c r="OG56" s="316"/>
      <c r="OH56" s="316"/>
      <c r="OI56" s="316"/>
      <c r="OJ56" s="316"/>
      <c r="OK56" s="316"/>
      <c r="OL56" s="316"/>
      <c r="OM56" s="316"/>
      <c r="ON56" s="316"/>
      <c r="OO56" s="316"/>
      <c r="OP56" s="316"/>
      <c r="OQ56" s="316"/>
      <c r="OR56" s="316"/>
      <c r="OS56" s="316"/>
      <c r="OT56" s="316"/>
      <c r="OU56" s="316"/>
      <c r="OV56" s="316"/>
      <c r="OW56" s="316"/>
      <c r="OX56" s="316"/>
      <c r="OY56" s="316"/>
      <c r="OZ56" s="316"/>
      <c r="PA56" s="316"/>
      <c r="PB56" s="316"/>
      <c r="PC56" s="316"/>
      <c r="PD56" s="316"/>
      <c r="PE56" s="316"/>
      <c r="PF56" s="316"/>
      <c r="PG56" s="316"/>
      <c r="PH56" s="316"/>
      <c r="PI56" s="316"/>
      <c r="PJ56" s="316"/>
      <c r="PK56" s="316"/>
      <c r="PL56" s="316"/>
      <c r="PM56" s="316"/>
      <c r="PN56" s="316"/>
      <c r="PO56" s="316"/>
      <c r="PP56" s="316"/>
      <c r="PQ56" s="316"/>
      <c r="PR56" s="316"/>
      <c r="PS56" s="316"/>
      <c r="PT56" s="316"/>
      <c r="PU56" s="316"/>
      <c r="PV56" s="316"/>
      <c r="PW56" s="316"/>
      <c r="PX56" s="316"/>
      <c r="PY56" s="316"/>
    </row>
    <row r="57" spans="1:441" outlineLevel="1" x14ac:dyDescent="0.35">
      <c r="A57" s="277"/>
      <c r="D57" s="281"/>
      <c r="E57" s="312"/>
      <c r="F57" s="312"/>
      <c r="G57" s="312"/>
      <c r="H57" s="312"/>
      <c r="I57" s="312"/>
      <c r="J57" s="312"/>
      <c r="K57" s="312"/>
      <c r="L57" s="312"/>
      <c r="M57" s="312"/>
      <c r="N57" s="312"/>
      <c r="O57" s="312"/>
      <c r="P57" s="312"/>
      <c r="Q57" s="312"/>
      <c r="R57" s="312"/>
      <c r="S57" s="312"/>
      <c r="T57" s="312"/>
      <c r="U57" s="312"/>
      <c r="V57" s="312"/>
      <c r="W57" s="312"/>
      <c r="X57" s="312"/>
      <c r="Y57" s="312"/>
      <c r="Z57" s="312"/>
      <c r="AA57" s="312"/>
      <c r="AB57" s="312"/>
      <c r="AC57" s="312"/>
      <c r="AD57" s="312"/>
      <c r="AE57" s="312"/>
      <c r="AF57" s="312"/>
      <c r="AG57" s="312"/>
      <c r="AH57" s="312"/>
      <c r="AI57" s="312"/>
      <c r="AJ57" s="312"/>
      <c r="AK57" s="312"/>
      <c r="AL57" s="312"/>
      <c r="AM57" s="312"/>
      <c r="AN57" s="312"/>
      <c r="AO57" s="312"/>
      <c r="AP57" s="312"/>
      <c r="AQ57" s="312"/>
      <c r="AR57" s="312"/>
      <c r="AS57" s="312"/>
      <c r="AT57" s="312"/>
      <c r="AU57" s="312"/>
      <c r="AV57" s="312"/>
      <c r="AW57" s="312"/>
      <c r="AX57" s="312"/>
      <c r="AY57" s="312"/>
      <c r="AZ57" s="312"/>
      <c r="BA57" s="312"/>
      <c r="BB57" s="312"/>
      <c r="BC57" s="312"/>
      <c r="BD57" s="312"/>
      <c r="BE57" s="312"/>
      <c r="BF57" s="312"/>
      <c r="BG57" s="312"/>
      <c r="BH57" s="312"/>
      <c r="BI57" s="312"/>
      <c r="BJ57" s="312"/>
      <c r="BK57" s="312"/>
      <c r="BL57" s="312"/>
      <c r="BM57" s="312"/>
      <c r="BN57" s="312"/>
      <c r="BO57" s="312"/>
      <c r="BP57" s="312"/>
      <c r="BQ57" s="312"/>
      <c r="BR57" s="312"/>
      <c r="BS57" s="312"/>
      <c r="BT57" s="312"/>
      <c r="BU57" s="312"/>
      <c r="BV57" s="312"/>
      <c r="BW57" s="312"/>
      <c r="BX57" s="312"/>
      <c r="BY57" s="312"/>
      <c r="BZ57" s="312"/>
      <c r="CA57" s="312"/>
      <c r="CB57" s="312"/>
      <c r="CC57" s="312"/>
      <c r="CD57" s="312"/>
      <c r="CE57" s="312"/>
      <c r="CF57" s="312"/>
      <c r="CG57" s="312"/>
      <c r="CH57" s="312"/>
      <c r="CI57" s="312"/>
      <c r="CJ57" s="312"/>
      <c r="CK57" s="312"/>
      <c r="CL57" s="312"/>
      <c r="CM57" s="312"/>
      <c r="CN57" s="312"/>
      <c r="CO57" s="312"/>
      <c r="CP57" s="312"/>
      <c r="CQ57" s="312"/>
      <c r="CR57" s="312"/>
      <c r="CS57" s="312"/>
      <c r="CT57" s="312"/>
      <c r="CU57" s="312"/>
      <c r="CV57" s="312"/>
      <c r="CW57" s="312"/>
      <c r="CX57" s="312"/>
      <c r="CY57" s="312"/>
      <c r="CZ57" s="312"/>
      <c r="DA57" s="312"/>
      <c r="DB57" s="312"/>
      <c r="DC57" s="312"/>
      <c r="DD57" s="312"/>
      <c r="DE57" s="312"/>
      <c r="DF57" s="312"/>
      <c r="DG57" s="312"/>
      <c r="DH57" s="312"/>
      <c r="DI57" s="312"/>
      <c r="DJ57" s="312"/>
      <c r="DK57" s="312"/>
      <c r="DL57" s="312"/>
      <c r="DM57" s="312"/>
      <c r="DN57" s="312"/>
      <c r="DO57" s="312"/>
      <c r="DP57" s="312"/>
      <c r="DQ57" s="312"/>
      <c r="DR57" s="312"/>
      <c r="DS57" s="312"/>
      <c r="DT57" s="312"/>
      <c r="DU57" s="312"/>
      <c r="DV57" s="312"/>
      <c r="DW57" s="312"/>
      <c r="DX57" s="312"/>
      <c r="DY57" s="312"/>
      <c r="DZ57" s="312"/>
      <c r="EA57" s="312"/>
      <c r="EB57" s="312"/>
      <c r="EC57" s="312"/>
      <c r="ED57" s="312"/>
      <c r="EE57" s="312"/>
      <c r="EF57" s="312"/>
      <c r="EG57" s="312"/>
      <c r="EH57" s="312"/>
      <c r="EI57" s="312"/>
      <c r="EJ57" s="312"/>
      <c r="EK57" s="312"/>
      <c r="EL57" s="312"/>
      <c r="EM57" s="312"/>
      <c r="EN57" s="312"/>
      <c r="EO57" s="312"/>
      <c r="EP57" s="312"/>
      <c r="EQ57" s="312"/>
      <c r="ER57" s="312"/>
      <c r="ES57" s="312"/>
      <c r="ET57" s="312"/>
      <c r="EU57" s="312"/>
      <c r="EV57" s="312"/>
      <c r="EW57" s="312"/>
      <c r="EX57" s="312"/>
      <c r="EY57" s="312"/>
      <c r="EZ57" s="312"/>
      <c r="FA57" s="312"/>
      <c r="FB57" s="312"/>
      <c r="FC57" s="312"/>
      <c r="FD57" s="312"/>
      <c r="FE57" s="312"/>
      <c r="FF57" s="312"/>
      <c r="FG57" s="312"/>
      <c r="FH57" s="312"/>
      <c r="FI57" s="312"/>
      <c r="FJ57" s="312"/>
      <c r="FK57" s="312"/>
      <c r="FL57" s="312"/>
      <c r="FM57" s="312"/>
      <c r="FN57" s="312"/>
      <c r="FO57" s="312"/>
      <c r="FP57" s="312"/>
      <c r="FQ57" s="312"/>
      <c r="FR57" s="312"/>
      <c r="FS57" s="312"/>
      <c r="FT57" s="312"/>
      <c r="FU57" s="312"/>
      <c r="FV57" s="312"/>
      <c r="FW57" s="312"/>
      <c r="FX57" s="312"/>
      <c r="FY57" s="312"/>
      <c r="FZ57" s="312"/>
      <c r="GA57" s="312"/>
      <c r="GB57" s="312"/>
      <c r="GC57" s="312"/>
      <c r="GD57" s="312"/>
      <c r="GE57" s="312"/>
      <c r="GF57" s="312"/>
      <c r="GG57" s="312"/>
      <c r="GH57" s="312"/>
      <c r="GI57" s="312"/>
      <c r="GJ57" s="312"/>
      <c r="GK57" s="316"/>
      <c r="GL57" s="316"/>
      <c r="GM57" s="316"/>
      <c r="GN57" s="316"/>
      <c r="GO57" s="316"/>
      <c r="GP57" s="316"/>
      <c r="GQ57" s="316"/>
      <c r="GR57" s="316"/>
      <c r="GS57" s="316"/>
      <c r="GT57" s="316"/>
      <c r="GU57" s="316"/>
      <c r="GV57" s="316"/>
      <c r="GW57" s="316"/>
      <c r="GX57" s="316"/>
      <c r="GY57" s="316"/>
      <c r="GZ57" s="316"/>
      <c r="HA57" s="316"/>
      <c r="HB57" s="316"/>
      <c r="HC57" s="316"/>
      <c r="HD57" s="316"/>
      <c r="HE57" s="316"/>
      <c r="HF57" s="316"/>
      <c r="HG57" s="316"/>
      <c r="HH57" s="316"/>
      <c r="HI57" s="316"/>
      <c r="HJ57" s="316"/>
      <c r="HK57" s="316"/>
      <c r="HL57" s="316"/>
      <c r="HM57" s="316"/>
      <c r="HN57" s="316"/>
      <c r="HO57" s="316"/>
      <c r="HP57" s="316"/>
      <c r="HQ57" s="316"/>
      <c r="HR57" s="316"/>
      <c r="HS57" s="316"/>
      <c r="HT57" s="316"/>
      <c r="HU57" s="316"/>
      <c r="HV57" s="316"/>
      <c r="HW57" s="316"/>
      <c r="HX57" s="316"/>
      <c r="HY57" s="316"/>
      <c r="HZ57" s="316"/>
      <c r="IA57" s="316"/>
      <c r="IB57" s="316"/>
      <c r="IC57" s="316"/>
      <c r="ID57" s="316"/>
      <c r="IE57" s="316"/>
      <c r="IF57" s="316"/>
      <c r="IG57" s="316"/>
      <c r="IH57" s="316"/>
      <c r="II57" s="316"/>
      <c r="IJ57" s="316"/>
      <c r="IK57" s="316"/>
      <c r="IL57" s="316"/>
      <c r="IM57" s="316"/>
      <c r="IN57" s="316"/>
      <c r="IO57" s="316"/>
      <c r="IP57" s="316"/>
      <c r="IQ57" s="316"/>
      <c r="IR57" s="316"/>
      <c r="IS57" s="316"/>
      <c r="IT57" s="316"/>
      <c r="IU57" s="316"/>
      <c r="IV57" s="316"/>
      <c r="IW57" s="316"/>
      <c r="IX57" s="316"/>
      <c r="IY57" s="316"/>
      <c r="IZ57" s="316"/>
      <c r="JA57" s="316"/>
      <c r="JB57" s="316"/>
      <c r="JC57" s="316"/>
      <c r="JD57" s="316"/>
      <c r="JE57" s="316"/>
      <c r="JF57" s="316"/>
      <c r="JG57" s="316"/>
      <c r="JH57" s="316"/>
      <c r="JI57" s="316"/>
      <c r="JJ57" s="316"/>
      <c r="JK57" s="316"/>
      <c r="JL57" s="316"/>
      <c r="JM57" s="316"/>
      <c r="JN57" s="316"/>
      <c r="JO57" s="316"/>
      <c r="JP57" s="316"/>
      <c r="JQ57" s="316"/>
      <c r="JR57" s="316"/>
      <c r="JS57" s="316"/>
      <c r="JT57" s="316"/>
      <c r="JU57" s="316"/>
      <c r="JV57" s="316"/>
      <c r="JW57" s="316"/>
      <c r="JX57" s="316"/>
      <c r="JY57" s="316"/>
      <c r="JZ57" s="316"/>
      <c r="KA57" s="316"/>
      <c r="KB57" s="316"/>
      <c r="KC57" s="316"/>
      <c r="KD57" s="316"/>
      <c r="KE57" s="316"/>
      <c r="KF57" s="316"/>
      <c r="KG57" s="316"/>
      <c r="KH57" s="316"/>
      <c r="KI57" s="316"/>
      <c r="KJ57" s="316"/>
      <c r="KK57" s="316"/>
      <c r="KL57" s="316"/>
      <c r="KM57" s="316"/>
      <c r="KN57" s="316"/>
      <c r="KO57" s="316"/>
      <c r="KP57" s="316"/>
      <c r="KQ57" s="316"/>
      <c r="KR57" s="316"/>
      <c r="KS57" s="316"/>
      <c r="KT57" s="316"/>
      <c r="KU57" s="316"/>
      <c r="KV57" s="316"/>
      <c r="KW57" s="316"/>
      <c r="KX57" s="316"/>
      <c r="KY57" s="316"/>
      <c r="KZ57" s="316"/>
      <c r="LA57" s="316"/>
      <c r="LB57" s="316"/>
      <c r="LC57" s="316"/>
      <c r="LD57" s="316"/>
      <c r="LE57" s="316"/>
      <c r="LF57" s="316"/>
      <c r="LG57" s="316"/>
      <c r="LH57" s="316"/>
      <c r="LI57" s="316"/>
      <c r="LJ57" s="316"/>
      <c r="LK57" s="316"/>
      <c r="LL57" s="316"/>
      <c r="LM57" s="316"/>
      <c r="LN57" s="316"/>
      <c r="LO57" s="316"/>
      <c r="LP57" s="316"/>
      <c r="LQ57" s="316"/>
      <c r="LR57" s="316"/>
      <c r="LS57" s="316"/>
      <c r="LT57" s="316"/>
      <c r="LU57" s="316"/>
      <c r="LV57" s="316"/>
      <c r="LW57" s="316"/>
      <c r="LX57" s="316"/>
      <c r="LY57" s="316"/>
      <c r="LZ57" s="316"/>
      <c r="MA57" s="316"/>
      <c r="MB57" s="316"/>
      <c r="MC57" s="316"/>
      <c r="MD57" s="316"/>
      <c r="ME57" s="316"/>
      <c r="MF57" s="316"/>
      <c r="MG57" s="316"/>
      <c r="MH57" s="316"/>
      <c r="MI57" s="316"/>
      <c r="MJ57" s="316"/>
      <c r="MK57" s="316"/>
      <c r="ML57" s="316"/>
      <c r="MM57" s="316"/>
      <c r="MN57" s="316"/>
      <c r="MO57" s="316"/>
      <c r="MP57" s="316"/>
      <c r="MQ57" s="316"/>
      <c r="MR57" s="316"/>
      <c r="MS57" s="316"/>
      <c r="MT57" s="316"/>
      <c r="MU57" s="316"/>
      <c r="MV57" s="316"/>
      <c r="MW57" s="316"/>
      <c r="MX57" s="316"/>
      <c r="MY57" s="316"/>
      <c r="MZ57" s="316"/>
      <c r="NA57" s="316"/>
      <c r="NB57" s="316"/>
      <c r="NC57" s="316"/>
      <c r="ND57" s="316"/>
      <c r="NE57" s="316"/>
      <c r="NF57" s="316"/>
      <c r="NG57" s="316"/>
      <c r="NH57" s="316"/>
      <c r="NI57" s="316"/>
      <c r="NJ57" s="316"/>
      <c r="NK57" s="316"/>
      <c r="NL57" s="316"/>
      <c r="NM57" s="316"/>
      <c r="NN57" s="316"/>
      <c r="NO57" s="316"/>
      <c r="NP57" s="316"/>
      <c r="NQ57" s="316"/>
      <c r="NR57" s="316"/>
      <c r="NS57" s="316"/>
      <c r="NT57" s="316"/>
      <c r="NU57" s="316"/>
      <c r="NV57" s="316"/>
      <c r="NW57" s="316"/>
      <c r="NX57" s="316"/>
      <c r="NY57" s="316"/>
      <c r="NZ57" s="316"/>
      <c r="OA57" s="316"/>
      <c r="OB57" s="316"/>
      <c r="OC57" s="316"/>
      <c r="OD57" s="316"/>
      <c r="OE57" s="316"/>
      <c r="OF57" s="316"/>
      <c r="OG57" s="316"/>
      <c r="OH57" s="316"/>
      <c r="OI57" s="316"/>
      <c r="OJ57" s="316"/>
      <c r="OK57" s="316"/>
      <c r="OL57" s="316"/>
      <c r="OM57" s="316"/>
      <c r="ON57" s="316"/>
      <c r="OO57" s="316"/>
      <c r="OP57" s="316"/>
      <c r="OQ57" s="316"/>
      <c r="OR57" s="316"/>
      <c r="OS57" s="316"/>
      <c r="OT57" s="316"/>
      <c r="OU57" s="316"/>
      <c r="OV57" s="316"/>
      <c r="OW57" s="316"/>
      <c r="OX57" s="316"/>
      <c r="OY57" s="316"/>
      <c r="OZ57" s="316"/>
      <c r="PA57" s="316"/>
      <c r="PB57" s="316"/>
      <c r="PC57" s="316"/>
      <c r="PD57" s="316"/>
      <c r="PE57" s="316"/>
      <c r="PF57" s="316"/>
      <c r="PG57" s="316"/>
      <c r="PH57" s="316"/>
      <c r="PI57" s="316"/>
      <c r="PJ57" s="316"/>
      <c r="PK57" s="316"/>
      <c r="PL57" s="316"/>
      <c r="PM57" s="316"/>
      <c r="PN57" s="316"/>
      <c r="PO57" s="316"/>
      <c r="PP57" s="316"/>
      <c r="PQ57" s="316"/>
      <c r="PR57" s="316"/>
      <c r="PS57" s="316"/>
      <c r="PT57" s="316"/>
      <c r="PU57" s="316"/>
      <c r="PV57" s="316"/>
      <c r="PW57" s="316"/>
      <c r="PX57" s="316"/>
      <c r="PY57" s="316"/>
    </row>
    <row r="58" spans="1:441" outlineLevel="1" x14ac:dyDescent="0.35">
      <c r="A58" s="277"/>
      <c r="B58" s="277" t="s">
        <v>62</v>
      </c>
      <c r="D58" s="281"/>
      <c r="E58" s="312"/>
      <c r="F58" s="312"/>
      <c r="G58" s="312"/>
      <c r="H58" s="312"/>
      <c r="I58" s="312"/>
      <c r="J58" s="312"/>
      <c r="K58" s="312"/>
      <c r="L58" s="312"/>
      <c r="M58" s="312"/>
      <c r="N58" s="312"/>
      <c r="O58" s="312"/>
      <c r="P58" s="312"/>
      <c r="Q58" s="312"/>
      <c r="R58" s="312"/>
      <c r="S58" s="312"/>
      <c r="T58" s="312"/>
      <c r="U58" s="312"/>
      <c r="V58" s="312"/>
      <c r="W58" s="312"/>
      <c r="X58" s="312"/>
      <c r="Y58" s="312"/>
      <c r="Z58" s="312"/>
      <c r="AA58" s="312"/>
      <c r="AB58" s="312"/>
      <c r="AC58" s="312"/>
      <c r="AD58" s="312"/>
      <c r="AE58" s="312"/>
      <c r="AF58" s="312"/>
      <c r="AG58" s="312"/>
      <c r="AH58" s="312"/>
      <c r="AI58" s="312"/>
      <c r="AJ58" s="312"/>
      <c r="AK58" s="312"/>
      <c r="AL58" s="312"/>
      <c r="AM58" s="312"/>
      <c r="AN58" s="312"/>
      <c r="AO58" s="312"/>
      <c r="AP58" s="312"/>
      <c r="AQ58" s="312"/>
      <c r="AR58" s="312"/>
      <c r="AS58" s="312"/>
      <c r="AT58" s="312"/>
      <c r="AU58" s="312"/>
      <c r="AV58" s="312"/>
      <c r="AW58" s="312"/>
      <c r="AX58" s="312"/>
      <c r="AY58" s="312"/>
      <c r="AZ58" s="312"/>
      <c r="BA58" s="312"/>
      <c r="BB58" s="312"/>
      <c r="BC58" s="312"/>
      <c r="BD58" s="312"/>
      <c r="BE58" s="312"/>
      <c r="BF58" s="312"/>
      <c r="BG58" s="312"/>
      <c r="BH58" s="312"/>
      <c r="BI58" s="312"/>
      <c r="BJ58" s="312"/>
      <c r="BK58" s="312"/>
      <c r="BL58" s="312"/>
      <c r="BM58" s="312"/>
      <c r="BN58" s="312"/>
      <c r="BO58" s="312"/>
      <c r="BP58" s="312"/>
      <c r="BQ58" s="312"/>
      <c r="BR58" s="312"/>
      <c r="BS58" s="312"/>
      <c r="BT58" s="312"/>
      <c r="BU58" s="312"/>
      <c r="BV58" s="312"/>
      <c r="BW58" s="312"/>
      <c r="BX58" s="312"/>
      <c r="BY58" s="312"/>
      <c r="BZ58" s="312"/>
      <c r="CA58" s="312"/>
      <c r="CB58" s="312"/>
      <c r="CC58" s="312"/>
      <c r="CD58" s="312"/>
      <c r="CE58" s="312"/>
      <c r="CF58" s="312"/>
      <c r="CG58" s="312"/>
      <c r="CH58" s="312"/>
      <c r="CI58" s="312"/>
      <c r="CJ58" s="312"/>
      <c r="CK58" s="312"/>
      <c r="CL58" s="312"/>
      <c r="CM58" s="312"/>
      <c r="CN58" s="312"/>
      <c r="CO58" s="312"/>
      <c r="CP58" s="312"/>
      <c r="CQ58" s="312"/>
      <c r="CR58" s="312"/>
      <c r="CS58" s="312"/>
      <c r="CT58" s="312"/>
      <c r="CU58" s="312"/>
      <c r="CV58" s="312"/>
      <c r="CW58" s="312"/>
      <c r="CX58" s="312"/>
      <c r="CY58" s="312"/>
      <c r="CZ58" s="312"/>
      <c r="DA58" s="312"/>
      <c r="DB58" s="312"/>
      <c r="DC58" s="312"/>
      <c r="DD58" s="312"/>
      <c r="DE58" s="312"/>
      <c r="DF58" s="312"/>
      <c r="DG58" s="312"/>
      <c r="DH58" s="312"/>
      <c r="DI58" s="312"/>
      <c r="DJ58" s="312"/>
      <c r="DK58" s="312"/>
      <c r="DL58" s="312"/>
      <c r="DM58" s="312"/>
      <c r="DN58" s="312"/>
      <c r="DO58" s="312"/>
      <c r="DP58" s="312"/>
      <c r="DQ58" s="312"/>
      <c r="DR58" s="312"/>
      <c r="DS58" s="312"/>
      <c r="DT58" s="312"/>
      <c r="DU58" s="312"/>
      <c r="DV58" s="312"/>
      <c r="DW58" s="312"/>
      <c r="DX58" s="312"/>
      <c r="DY58" s="312"/>
      <c r="DZ58" s="312"/>
      <c r="EA58" s="312"/>
      <c r="EB58" s="312"/>
      <c r="EC58" s="312"/>
      <c r="ED58" s="312"/>
      <c r="EE58" s="312"/>
      <c r="EF58" s="312"/>
      <c r="EG58" s="312"/>
      <c r="EH58" s="312"/>
      <c r="EI58" s="312"/>
      <c r="EJ58" s="312"/>
      <c r="EK58" s="312"/>
      <c r="EL58" s="312"/>
      <c r="EM58" s="312"/>
      <c r="EN58" s="312"/>
      <c r="EO58" s="312"/>
      <c r="EP58" s="312"/>
      <c r="EQ58" s="312"/>
      <c r="ER58" s="312"/>
      <c r="ES58" s="312"/>
      <c r="ET58" s="312"/>
      <c r="EU58" s="312"/>
      <c r="EV58" s="312"/>
      <c r="EW58" s="312"/>
      <c r="EX58" s="312"/>
      <c r="EY58" s="312"/>
      <c r="EZ58" s="312"/>
      <c r="FA58" s="312"/>
      <c r="FB58" s="312"/>
      <c r="FC58" s="312"/>
      <c r="FD58" s="312"/>
      <c r="FE58" s="312"/>
      <c r="FF58" s="312"/>
      <c r="FG58" s="312"/>
      <c r="FH58" s="312"/>
      <c r="FI58" s="312"/>
      <c r="FJ58" s="312"/>
      <c r="FK58" s="312"/>
      <c r="FL58" s="312"/>
      <c r="FM58" s="312"/>
      <c r="FN58" s="312"/>
      <c r="FO58" s="312"/>
      <c r="FP58" s="312"/>
      <c r="FQ58" s="312"/>
      <c r="FR58" s="312"/>
      <c r="FS58" s="312"/>
      <c r="FT58" s="312"/>
      <c r="FU58" s="312"/>
      <c r="FV58" s="312"/>
      <c r="FW58" s="312"/>
      <c r="FX58" s="312"/>
      <c r="FY58" s="312"/>
      <c r="FZ58" s="312"/>
      <c r="GA58" s="312"/>
      <c r="GB58" s="312"/>
      <c r="GC58" s="312"/>
      <c r="GD58" s="312"/>
      <c r="GE58" s="312"/>
      <c r="GF58" s="312"/>
      <c r="GG58" s="312"/>
      <c r="GH58" s="312"/>
      <c r="GI58" s="312"/>
      <c r="GJ58" s="312"/>
      <c r="GK58" s="316"/>
      <c r="GL58" s="316"/>
      <c r="GM58" s="316"/>
      <c r="GN58" s="316"/>
      <c r="GO58" s="316"/>
      <c r="GP58" s="316"/>
      <c r="GQ58" s="316"/>
      <c r="GR58" s="316"/>
      <c r="GS58" s="316"/>
      <c r="GT58" s="316"/>
      <c r="GU58" s="316"/>
      <c r="GV58" s="316"/>
      <c r="GW58" s="316"/>
      <c r="GX58" s="316"/>
      <c r="GY58" s="316"/>
      <c r="GZ58" s="316"/>
      <c r="HA58" s="316"/>
      <c r="HB58" s="316"/>
      <c r="HC58" s="316"/>
      <c r="HD58" s="316"/>
      <c r="HE58" s="316"/>
      <c r="HF58" s="316"/>
      <c r="HG58" s="316"/>
      <c r="HH58" s="316"/>
      <c r="HI58" s="316"/>
      <c r="HJ58" s="316"/>
      <c r="HK58" s="316"/>
      <c r="HL58" s="316"/>
      <c r="HM58" s="316"/>
      <c r="HN58" s="316"/>
      <c r="HO58" s="316"/>
      <c r="HP58" s="316"/>
      <c r="HQ58" s="316"/>
      <c r="HR58" s="316"/>
      <c r="HS58" s="316"/>
      <c r="HT58" s="316"/>
      <c r="HU58" s="316"/>
      <c r="HV58" s="316"/>
      <c r="HW58" s="316"/>
      <c r="HX58" s="316"/>
      <c r="HY58" s="316"/>
      <c r="HZ58" s="316"/>
      <c r="IA58" s="316"/>
      <c r="IB58" s="316"/>
      <c r="IC58" s="316"/>
      <c r="ID58" s="316"/>
      <c r="IE58" s="316"/>
      <c r="IF58" s="316"/>
      <c r="IG58" s="316"/>
      <c r="IH58" s="316"/>
      <c r="II58" s="316"/>
      <c r="IJ58" s="316"/>
      <c r="IK58" s="316"/>
      <c r="IL58" s="316"/>
      <c r="IM58" s="316"/>
      <c r="IN58" s="316"/>
      <c r="IO58" s="316"/>
      <c r="IP58" s="316"/>
      <c r="IQ58" s="316"/>
      <c r="IR58" s="316"/>
      <c r="IS58" s="316"/>
      <c r="IT58" s="316"/>
      <c r="IU58" s="316"/>
      <c r="IV58" s="316"/>
      <c r="IW58" s="316"/>
      <c r="IX58" s="316"/>
      <c r="IY58" s="316"/>
      <c r="IZ58" s="316"/>
      <c r="JA58" s="316"/>
      <c r="JB58" s="316"/>
      <c r="JC58" s="316"/>
      <c r="JD58" s="316"/>
      <c r="JE58" s="316"/>
      <c r="JF58" s="316"/>
      <c r="JG58" s="316"/>
      <c r="JH58" s="316"/>
      <c r="JI58" s="316"/>
      <c r="JJ58" s="316"/>
      <c r="JK58" s="316"/>
      <c r="JL58" s="316"/>
      <c r="JM58" s="316"/>
      <c r="JN58" s="316"/>
      <c r="JO58" s="316"/>
      <c r="JP58" s="316"/>
      <c r="JQ58" s="316"/>
      <c r="JR58" s="316"/>
      <c r="JS58" s="316"/>
      <c r="JT58" s="316"/>
      <c r="JU58" s="316"/>
      <c r="JV58" s="316"/>
      <c r="JW58" s="316"/>
      <c r="JX58" s="316"/>
      <c r="JY58" s="316"/>
      <c r="JZ58" s="316"/>
      <c r="KA58" s="316"/>
      <c r="KB58" s="316"/>
      <c r="KC58" s="316"/>
      <c r="KD58" s="316"/>
      <c r="KE58" s="316"/>
      <c r="KF58" s="316"/>
      <c r="KG58" s="316"/>
      <c r="KH58" s="316"/>
      <c r="KI58" s="316"/>
      <c r="KJ58" s="316"/>
      <c r="KK58" s="316"/>
      <c r="KL58" s="316"/>
      <c r="KM58" s="316"/>
      <c r="KN58" s="316"/>
      <c r="KO58" s="316"/>
      <c r="KP58" s="316"/>
      <c r="KQ58" s="316"/>
      <c r="KR58" s="316"/>
      <c r="KS58" s="316"/>
      <c r="KT58" s="316"/>
      <c r="KU58" s="316"/>
      <c r="KV58" s="316"/>
      <c r="KW58" s="316"/>
      <c r="KX58" s="316"/>
      <c r="KY58" s="316"/>
      <c r="KZ58" s="316"/>
      <c r="LA58" s="316"/>
      <c r="LB58" s="316"/>
      <c r="LC58" s="316"/>
      <c r="LD58" s="316"/>
      <c r="LE58" s="316"/>
      <c r="LF58" s="316"/>
      <c r="LG58" s="316"/>
      <c r="LH58" s="316"/>
      <c r="LI58" s="316"/>
      <c r="LJ58" s="316"/>
      <c r="LK58" s="316"/>
      <c r="LL58" s="316"/>
      <c r="LM58" s="316"/>
      <c r="LN58" s="316"/>
      <c r="LO58" s="316"/>
      <c r="LP58" s="316"/>
      <c r="LQ58" s="316"/>
      <c r="LR58" s="316"/>
      <c r="LS58" s="316"/>
      <c r="LT58" s="316"/>
      <c r="LU58" s="316"/>
      <c r="LV58" s="316"/>
      <c r="LW58" s="316"/>
      <c r="LX58" s="316"/>
      <c r="LY58" s="316"/>
      <c r="LZ58" s="316"/>
      <c r="MA58" s="316"/>
      <c r="MB58" s="316"/>
      <c r="MC58" s="316"/>
      <c r="MD58" s="316"/>
      <c r="ME58" s="316"/>
      <c r="MF58" s="316"/>
      <c r="MG58" s="316"/>
      <c r="MH58" s="316"/>
      <c r="MI58" s="316"/>
      <c r="MJ58" s="316"/>
      <c r="MK58" s="316"/>
      <c r="ML58" s="316"/>
      <c r="MM58" s="316"/>
      <c r="MN58" s="316"/>
      <c r="MO58" s="316"/>
      <c r="MP58" s="316"/>
      <c r="MQ58" s="316"/>
      <c r="MR58" s="316"/>
      <c r="MS58" s="316"/>
      <c r="MT58" s="316"/>
      <c r="MU58" s="316"/>
      <c r="MV58" s="316"/>
      <c r="MW58" s="316"/>
      <c r="MX58" s="316"/>
      <c r="MY58" s="316"/>
      <c r="MZ58" s="316"/>
      <c r="NA58" s="316"/>
      <c r="NB58" s="316"/>
      <c r="NC58" s="316"/>
      <c r="ND58" s="316"/>
      <c r="NE58" s="316"/>
      <c r="NF58" s="316"/>
      <c r="NG58" s="316"/>
      <c r="NH58" s="316"/>
      <c r="NI58" s="316"/>
      <c r="NJ58" s="316"/>
      <c r="NK58" s="316"/>
      <c r="NL58" s="316"/>
      <c r="NM58" s="316"/>
      <c r="NN58" s="316"/>
      <c r="NO58" s="316"/>
      <c r="NP58" s="316"/>
      <c r="NQ58" s="316"/>
      <c r="NR58" s="316"/>
      <c r="NS58" s="316"/>
      <c r="NT58" s="316"/>
      <c r="NU58" s="316"/>
      <c r="NV58" s="316"/>
      <c r="NW58" s="316"/>
      <c r="NX58" s="316"/>
      <c r="NY58" s="316"/>
      <c r="NZ58" s="316"/>
      <c r="OA58" s="316"/>
      <c r="OB58" s="316"/>
      <c r="OC58" s="316"/>
      <c r="OD58" s="316"/>
      <c r="OE58" s="316"/>
      <c r="OF58" s="316"/>
      <c r="OG58" s="316"/>
      <c r="OH58" s="316"/>
      <c r="OI58" s="316"/>
      <c r="OJ58" s="316"/>
      <c r="OK58" s="316"/>
      <c r="OL58" s="316"/>
      <c r="OM58" s="316"/>
      <c r="ON58" s="316"/>
      <c r="OO58" s="316"/>
      <c r="OP58" s="316"/>
      <c r="OQ58" s="316"/>
      <c r="OR58" s="316"/>
      <c r="OS58" s="316"/>
      <c r="OT58" s="316"/>
      <c r="OU58" s="316"/>
      <c r="OV58" s="316"/>
      <c r="OW58" s="316"/>
      <c r="OX58" s="316"/>
      <c r="OY58" s="316"/>
      <c r="OZ58" s="316"/>
      <c r="PA58" s="316"/>
      <c r="PB58" s="316"/>
      <c r="PC58" s="316"/>
      <c r="PD58" s="316"/>
      <c r="PE58" s="316"/>
      <c r="PF58" s="316"/>
      <c r="PG58" s="316"/>
      <c r="PH58" s="316"/>
      <c r="PI58" s="316"/>
      <c r="PJ58" s="316"/>
      <c r="PK58" s="316"/>
      <c r="PL58" s="316"/>
      <c r="PM58" s="316"/>
      <c r="PN58" s="316"/>
      <c r="PO58" s="316"/>
      <c r="PP58" s="316"/>
      <c r="PQ58" s="316"/>
      <c r="PR58" s="316"/>
      <c r="PS58" s="316"/>
      <c r="PT58" s="316"/>
      <c r="PU58" s="316"/>
      <c r="PV58" s="316"/>
      <c r="PW58" s="316"/>
      <c r="PX58" s="316"/>
      <c r="PY58" s="316"/>
    </row>
    <row r="59" spans="1:441" s="316" customFormat="1" outlineLevel="1" x14ac:dyDescent="0.35">
      <c r="A59" s="277"/>
      <c r="B59" s="277"/>
      <c r="C59" s="278"/>
      <c r="D59" s="281"/>
      <c r="E59" s="368" t="str">
        <f xml:space="preserve"> Acct!E$23</f>
        <v>Solar asset balance balance</v>
      </c>
      <c r="F59" s="368">
        <f xml:space="preserve"> Acct!F$23</f>
        <v>0</v>
      </c>
      <c r="G59" s="368" t="str">
        <f xml:space="preserve"> Acct!G$23</f>
        <v>$ 000s</v>
      </c>
      <c r="H59" s="368">
        <f xml:space="preserve"> Acct!H$23</f>
        <v>0</v>
      </c>
      <c r="I59" s="368">
        <f xml:space="preserve"> Acct!I$23</f>
        <v>0</v>
      </c>
      <c r="J59" s="368">
        <f xml:space="preserve"> Acct!J$23</f>
        <v>0</v>
      </c>
      <c r="K59" s="368">
        <f xml:space="preserve"> Acct!K$23</f>
        <v>0</v>
      </c>
      <c r="L59" s="368">
        <f xml:space="preserve"> Acct!L$23</f>
        <v>100000</v>
      </c>
      <c r="M59" s="368">
        <f xml:space="preserve"> Acct!M$23</f>
        <v>99000</v>
      </c>
      <c r="N59" s="368">
        <f xml:space="preserve"> Acct!N$23</f>
        <v>98000</v>
      </c>
      <c r="O59" s="368">
        <f xml:space="preserve"> Acct!O$23</f>
        <v>97000</v>
      </c>
      <c r="P59" s="368">
        <f xml:space="preserve"> Acct!P$23</f>
        <v>96000</v>
      </c>
      <c r="Q59" s="368">
        <f xml:space="preserve"> Acct!Q$23</f>
        <v>95000</v>
      </c>
      <c r="R59" s="368">
        <f xml:space="preserve"> Acct!R$23</f>
        <v>94000</v>
      </c>
      <c r="S59" s="368">
        <f xml:space="preserve"> Acct!S$23</f>
        <v>93000</v>
      </c>
      <c r="T59" s="368">
        <f xml:space="preserve"> Acct!T$23</f>
        <v>92000</v>
      </c>
      <c r="U59" s="368">
        <f xml:space="preserve"> Acct!U$23</f>
        <v>91000</v>
      </c>
      <c r="V59" s="368">
        <f xml:space="preserve"> Acct!V$23</f>
        <v>90000</v>
      </c>
      <c r="W59" s="368">
        <f xml:space="preserve"> Acct!W$23</f>
        <v>89000</v>
      </c>
      <c r="X59" s="368">
        <f xml:space="preserve"> Acct!X$23</f>
        <v>88000</v>
      </c>
      <c r="Y59" s="368">
        <f xml:space="preserve"> Acct!Y$23</f>
        <v>87000</v>
      </c>
      <c r="Z59" s="368">
        <f xml:space="preserve"> Acct!Z$23</f>
        <v>86000</v>
      </c>
      <c r="AA59" s="368">
        <f xml:space="preserve"> Acct!AA$23</f>
        <v>85000</v>
      </c>
      <c r="AB59" s="368">
        <f xml:space="preserve"> Acct!AB$23</f>
        <v>84000</v>
      </c>
      <c r="AC59" s="368">
        <f xml:space="preserve"> Acct!AC$23</f>
        <v>83000</v>
      </c>
      <c r="AD59" s="368">
        <f xml:space="preserve"> Acct!AD$23</f>
        <v>82000</v>
      </c>
      <c r="AE59" s="368">
        <f xml:space="preserve"> Acct!AE$23</f>
        <v>81000</v>
      </c>
      <c r="AF59" s="368">
        <f xml:space="preserve"> Acct!AF$23</f>
        <v>80000</v>
      </c>
      <c r="AG59" s="368">
        <f xml:space="preserve"> Acct!AG$23</f>
        <v>79000</v>
      </c>
      <c r="AH59" s="368">
        <f xml:space="preserve"> Acct!AH$23</f>
        <v>78000</v>
      </c>
      <c r="AI59" s="368">
        <f xml:space="preserve"> Acct!AI$23</f>
        <v>77000</v>
      </c>
      <c r="AJ59" s="368">
        <f xml:space="preserve"> Acct!AJ$23</f>
        <v>76000</v>
      </c>
      <c r="AK59" s="368">
        <f xml:space="preserve"> Acct!AK$23</f>
        <v>75000</v>
      </c>
      <c r="AL59" s="368">
        <f xml:space="preserve"> Acct!AL$23</f>
        <v>74000</v>
      </c>
      <c r="AM59" s="368">
        <f xml:space="preserve"> Acct!AM$23</f>
        <v>73000</v>
      </c>
      <c r="AN59" s="368">
        <f xml:space="preserve"> Acct!AN$23</f>
        <v>72000</v>
      </c>
      <c r="AO59" s="368">
        <f xml:space="preserve"> Acct!AO$23</f>
        <v>71000</v>
      </c>
      <c r="AP59" s="368">
        <f xml:space="preserve"> Acct!AP$23</f>
        <v>70000</v>
      </c>
      <c r="AQ59" s="368">
        <f xml:space="preserve"> Acct!AQ$23</f>
        <v>69000</v>
      </c>
      <c r="AR59" s="368">
        <f xml:space="preserve"> Acct!AR$23</f>
        <v>68000</v>
      </c>
      <c r="AS59" s="368">
        <f xml:space="preserve"> Acct!AS$23</f>
        <v>67000</v>
      </c>
      <c r="AT59" s="368">
        <f xml:space="preserve"> Acct!AT$23</f>
        <v>66000</v>
      </c>
      <c r="AU59" s="368">
        <f xml:space="preserve"> Acct!AU$23</f>
        <v>65000</v>
      </c>
      <c r="AV59" s="368">
        <f xml:space="preserve"> Acct!AV$23</f>
        <v>64000</v>
      </c>
      <c r="AW59" s="368">
        <f xml:space="preserve"> Acct!AW$23</f>
        <v>63000</v>
      </c>
      <c r="AX59" s="368">
        <f xml:space="preserve"> Acct!AX$23</f>
        <v>62000</v>
      </c>
      <c r="AY59" s="368">
        <f xml:space="preserve"> Acct!AY$23</f>
        <v>61000</v>
      </c>
      <c r="AZ59" s="368">
        <f xml:space="preserve"> Acct!AZ$23</f>
        <v>60000</v>
      </c>
      <c r="BA59" s="368">
        <f xml:space="preserve"> Acct!BA$23</f>
        <v>59000</v>
      </c>
      <c r="BB59" s="368">
        <f xml:space="preserve"> Acct!BB$23</f>
        <v>58000</v>
      </c>
      <c r="BC59" s="368">
        <f xml:space="preserve"> Acct!BC$23</f>
        <v>57000</v>
      </c>
      <c r="BD59" s="368">
        <f xml:space="preserve"> Acct!BD$23</f>
        <v>56000</v>
      </c>
      <c r="BE59" s="368">
        <f xml:space="preserve"> Acct!BE$23</f>
        <v>55000</v>
      </c>
      <c r="BF59" s="368">
        <f xml:space="preserve"> Acct!BF$23</f>
        <v>54000</v>
      </c>
      <c r="BG59" s="368">
        <f xml:space="preserve"> Acct!BG$23</f>
        <v>53000</v>
      </c>
      <c r="BH59" s="368">
        <f xml:space="preserve"> Acct!BH$23</f>
        <v>52000</v>
      </c>
      <c r="BI59" s="368">
        <f xml:space="preserve"> Acct!BI$23</f>
        <v>51000</v>
      </c>
      <c r="BJ59" s="368">
        <f xml:space="preserve"> Acct!BJ$23</f>
        <v>50000</v>
      </c>
      <c r="BK59" s="368">
        <f xml:space="preserve"> Acct!BK$23</f>
        <v>49000</v>
      </c>
      <c r="BL59" s="368">
        <f xml:space="preserve"> Acct!BL$23</f>
        <v>48000</v>
      </c>
      <c r="BM59" s="368">
        <f xml:space="preserve"> Acct!BM$23</f>
        <v>47000</v>
      </c>
      <c r="BN59" s="368">
        <f xml:space="preserve"> Acct!BN$23</f>
        <v>46000</v>
      </c>
      <c r="BO59" s="368">
        <f xml:space="preserve"> Acct!BO$23</f>
        <v>45000</v>
      </c>
      <c r="BP59" s="368">
        <f xml:space="preserve"> Acct!BP$23</f>
        <v>44000</v>
      </c>
      <c r="BQ59" s="368">
        <f xml:space="preserve"> Acct!BQ$23</f>
        <v>43000</v>
      </c>
      <c r="BR59" s="368">
        <f xml:space="preserve"> Acct!BR$23</f>
        <v>42000</v>
      </c>
      <c r="BS59" s="368">
        <f xml:space="preserve"> Acct!BS$23</f>
        <v>41000</v>
      </c>
      <c r="BT59" s="368">
        <f xml:space="preserve"> Acct!BT$23</f>
        <v>40000</v>
      </c>
      <c r="BU59" s="368">
        <f xml:space="preserve"> Acct!BU$23</f>
        <v>39000</v>
      </c>
      <c r="BV59" s="368">
        <f xml:space="preserve"> Acct!BV$23</f>
        <v>38000</v>
      </c>
      <c r="BW59" s="368">
        <f xml:space="preserve"> Acct!BW$23</f>
        <v>37000</v>
      </c>
      <c r="BX59" s="368">
        <f xml:space="preserve"> Acct!BX$23</f>
        <v>36000</v>
      </c>
      <c r="BY59" s="368">
        <f xml:space="preserve"> Acct!BY$23</f>
        <v>35000</v>
      </c>
      <c r="BZ59" s="368">
        <f xml:space="preserve"> Acct!BZ$23</f>
        <v>34000</v>
      </c>
      <c r="CA59" s="368">
        <f xml:space="preserve"> Acct!CA$23</f>
        <v>33000</v>
      </c>
      <c r="CB59" s="368">
        <f xml:space="preserve"> Acct!CB$23</f>
        <v>32000</v>
      </c>
      <c r="CC59" s="368">
        <f xml:space="preserve"> Acct!CC$23</f>
        <v>31000</v>
      </c>
      <c r="CD59" s="368">
        <f xml:space="preserve"> Acct!CD$23</f>
        <v>30000</v>
      </c>
      <c r="CE59" s="368">
        <f xml:space="preserve"> Acct!CE$23</f>
        <v>29000</v>
      </c>
      <c r="CF59" s="368">
        <f xml:space="preserve"> Acct!CF$23</f>
        <v>28000</v>
      </c>
      <c r="CG59" s="368">
        <f xml:space="preserve"> Acct!CG$23</f>
        <v>27000</v>
      </c>
      <c r="CH59" s="368">
        <f xml:space="preserve"> Acct!CH$23</f>
        <v>26000</v>
      </c>
      <c r="CI59" s="368">
        <f xml:space="preserve"> Acct!CI$23</f>
        <v>25000</v>
      </c>
      <c r="CJ59" s="368">
        <f xml:space="preserve"> Acct!CJ$23</f>
        <v>24000</v>
      </c>
      <c r="CK59" s="368">
        <f xml:space="preserve"> Acct!CK$23</f>
        <v>23000</v>
      </c>
      <c r="CL59" s="368">
        <f xml:space="preserve"> Acct!CL$23</f>
        <v>22000</v>
      </c>
      <c r="CM59" s="368">
        <f xml:space="preserve"> Acct!CM$23</f>
        <v>21000</v>
      </c>
      <c r="CN59" s="368">
        <f xml:space="preserve"> Acct!CN$23</f>
        <v>20000</v>
      </c>
      <c r="CO59" s="368">
        <f xml:space="preserve"> Acct!CO$23</f>
        <v>19000</v>
      </c>
      <c r="CP59" s="368">
        <f xml:space="preserve"> Acct!CP$23</f>
        <v>18000</v>
      </c>
      <c r="CQ59" s="368">
        <f xml:space="preserve"> Acct!CQ$23</f>
        <v>17000</v>
      </c>
      <c r="CR59" s="368">
        <f xml:space="preserve"> Acct!CR$23</f>
        <v>16000</v>
      </c>
      <c r="CS59" s="368">
        <f xml:space="preserve"> Acct!CS$23</f>
        <v>15000</v>
      </c>
      <c r="CT59" s="368">
        <f xml:space="preserve"> Acct!CT$23</f>
        <v>14000</v>
      </c>
      <c r="CU59" s="368">
        <f xml:space="preserve"> Acct!CU$23</f>
        <v>13000</v>
      </c>
      <c r="CV59" s="368">
        <f xml:space="preserve"> Acct!CV$23</f>
        <v>12000</v>
      </c>
      <c r="CW59" s="368">
        <f xml:space="preserve"> Acct!CW$23</f>
        <v>11000</v>
      </c>
      <c r="CX59" s="368">
        <f xml:space="preserve"> Acct!CX$23</f>
        <v>10000</v>
      </c>
      <c r="CY59" s="368">
        <f xml:space="preserve"> Acct!CY$23</f>
        <v>9000</v>
      </c>
      <c r="CZ59" s="368">
        <f xml:space="preserve"> Acct!CZ$23</f>
        <v>8000</v>
      </c>
      <c r="DA59" s="368">
        <f xml:space="preserve"> Acct!DA$23</f>
        <v>7000</v>
      </c>
      <c r="DB59" s="368">
        <f xml:space="preserve"> Acct!DB$23</f>
        <v>6000</v>
      </c>
      <c r="DC59" s="368">
        <f xml:space="preserve"> Acct!DC$23</f>
        <v>5000</v>
      </c>
      <c r="DD59" s="368">
        <f xml:space="preserve"> Acct!DD$23</f>
        <v>4000</v>
      </c>
      <c r="DE59" s="368">
        <f xml:space="preserve"> Acct!DE$23</f>
        <v>3000</v>
      </c>
      <c r="DF59" s="368">
        <f xml:space="preserve"> Acct!DF$23</f>
        <v>2000</v>
      </c>
      <c r="DG59" s="368">
        <f xml:space="preserve"> Acct!DG$23</f>
        <v>1000</v>
      </c>
      <c r="DH59" s="368">
        <f xml:space="preserve"> Acct!DH$23</f>
        <v>0</v>
      </c>
      <c r="DI59" s="368">
        <f xml:space="preserve"> Acct!DI$23</f>
        <v>0</v>
      </c>
      <c r="DJ59" s="368">
        <f xml:space="preserve"> Acct!DJ$23</f>
        <v>0</v>
      </c>
      <c r="DK59" s="368">
        <f xml:space="preserve"> Acct!DK$23</f>
        <v>0</v>
      </c>
      <c r="DL59" s="368">
        <f xml:space="preserve"> Acct!DL$23</f>
        <v>0</v>
      </c>
      <c r="DM59" s="368">
        <f xml:space="preserve"> Acct!DM$23</f>
        <v>0</v>
      </c>
      <c r="DN59" s="368">
        <f xml:space="preserve"> Acct!DN$23</f>
        <v>0</v>
      </c>
      <c r="DO59" s="368">
        <f xml:space="preserve"> Acct!DO$23</f>
        <v>0</v>
      </c>
      <c r="DP59" s="368">
        <f xml:space="preserve"> Acct!DP$23</f>
        <v>0</v>
      </c>
      <c r="DQ59" s="368">
        <f xml:space="preserve"> Acct!DQ$23</f>
        <v>0</v>
      </c>
      <c r="DR59" s="368">
        <f xml:space="preserve"> Acct!DR$23</f>
        <v>0</v>
      </c>
      <c r="DS59" s="368">
        <f xml:space="preserve"> Acct!DS$23</f>
        <v>0</v>
      </c>
      <c r="DT59" s="368">
        <f xml:space="preserve"> Acct!DT$23</f>
        <v>0</v>
      </c>
      <c r="DU59" s="368">
        <f xml:space="preserve"> Acct!DU$23</f>
        <v>0</v>
      </c>
      <c r="DV59" s="368">
        <f xml:space="preserve"> Acct!DV$23</f>
        <v>0</v>
      </c>
      <c r="DW59" s="368">
        <f xml:space="preserve"> Acct!DW$23</f>
        <v>0</v>
      </c>
      <c r="DX59" s="368">
        <f xml:space="preserve"> Acct!DX$23</f>
        <v>0</v>
      </c>
      <c r="DY59" s="368">
        <f xml:space="preserve"> Acct!DY$23</f>
        <v>0</v>
      </c>
      <c r="DZ59" s="368">
        <f xml:space="preserve"> Acct!DZ$23</f>
        <v>0</v>
      </c>
      <c r="EA59" s="368">
        <f xml:space="preserve"> Acct!EA$23</f>
        <v>0</v>
      </c>
      <c r="EB59" s="368">
        <f xml:space="preserve"> Acct!EB$23</f>
        <v>0</v>
      </c>
      <c r="EC59" s="368">
        <f xml:space="preserve"> Acct!EC$23</f>
        <v>0</v>
      </c>
      <c r="ED59" s="368">
        <f xml:space="preserve"> Acct!ED$23</f>
        <v>0</v>
      </c>
      <c r="EE59" s="368">
        <f xml:space="preserve"> Acct!EE$23</f>
        <v>0</v>
      </c>
      <c r="EF59" s="368">
        <f xml:space="preserve"> Acct!EF$23</f>
        <v>0</v>
      </c>
      <c r="EG59" s="368">
        <f xml:space="preserve"> Acct!EG$23</f>
        <v>0</v>
      </c>
      <c r="EH59" s="368">
        <f xml:space="preserve"> Acct!EH$23</f>
        <v>0</v>
      </c>
      <c r="EI59" s="368">
        <f xml:space="preserve"> Acct!EI$23</f>
        <v>0</v>
      </c>
      <c r="EJ59" s="368">
        <f xml:space="preserve"> Acct!EJ$23</f>
        <v>0</v>
      </c>
      <c r="EK59" s="368">
        <f xml:space="preserve"> Acct!EK$23</f>
        <v>0</v>
      </c>
      <c r="EL59" s="368">
        <f xml:space="preserve"> Acct!EL$23</f>
        <v>0</v>
      </c>
      <c r="EM59" s="368">
        <f xml:space="preserve"> Acct!EM$23</f>
        <v>0</v>
      </c>
      <c r="EN59" s="368">
        <f xml:space="preserve"> Acct!EN$23</f>
        <v>0</v>
      </c>
      <c r="EO59" s="368">
        <f xml:space="preserve"> Acct!EO$23</f>
        <v>0</v>
      </c>
      <c r="EP59" s="368">
        <f xml:space="preserve"> Acct!EP$23</f>
        <v>0</v>
      </c>
      <c r="EQ59" s="368">
        <f xml:space="preserve"> Acct!EQ$23</f>
        <v>0</v>
      </c>
      <c r="ER59" s="368">
        <f xml:space="preserve"> Acct!ER$23</f>
        <v>0</v>
      </c>
      <c r="ES59" s="368">
        <f xml:space="preserve"> Acct!ES$23</f>
        <v>0</v>
      </c>
      <c r="ET59" s="368">
        <f xml:space="preserve"> Acct!ET$23</f>
        <v>0</v>
      </c>
      <c r="EU59" s="368">
        <f xml:space="preserve"> Acct!EU$23</f>
        <v>0</v>
      </c>
      <c r="EV59" s="368">
        <f xml:space="preserve"> Acct!EV$23</f>
        <v>0</v>
      </c>
      <c r="EW59" s="368">
        <f xml:space="preserve"> Acct!EW$23</f>
        <v>0</v>
      </c>
      <c r="EX59" s="368">
        <f xml:space="preserve"> Acct!EX$23</f>
        <v>0</v>
      </c>
      <c r="EY59" s="368">
        <f xml:space="preserve"> Acct!EY$23</f>
        <v>0</v>
      </c>
      <c r="EZ59" s="368">
        <f xml:space="preserve"> Acct!EZ$23</f>
        <v>0</v>
      </c>
      <c r="FA59" s="368">
        <f xml:space="preserve"> Acct!FA$23</f>
        <v>0</v>
      </c>
      <c r="FB59" s="368">
        <f xml:space="preserve"> Acct!FB$23</f>
        <v>0</v>
      </c>
      <c r="FC59" s="368">
        <f xml:space="preserve"> Acct!FC$23</f>
        <v>0</v>
      </c>
      <c r="FD59" s="368">
        <f xml:space="preserve"> Acct!FD$23</f>
        <v>0</v>
      </c>
      <c r="FE59" s="368">
        <f xml:space="preserve"> Acct!FE$23</f>
        <v>0</v>
      </c>
      <c r="FF59" s="368">
        <f xml:space="preserve"> Acct!FF$23</f>
        <v>0</v>
      </c>
      <c r="FG59" s="368">
        <f xml:space="preserve"> Acct!FG$23</f>
        <v>0</v>
      </c>
      <c r="FH59" s="368">
        <f xml:space="preserve"> Acct!FH$23</f>
        <v>0</v>
      </c>
      <c r="FI59" s="368">
        <f xml:space="preserve"> Acct!FI$23</f>
        <v>0</v>
      </c>
      <c r="FJ59" s="368">
        <f xml:space="preserve"> Acct!FJ$23</f>
        <v>0</v>
      </c>
      <c r="FK59" s="368">
        <f xml:space="preserve"> Acct!FK$23</f>
        <v>0</v>
      </c>
      <c r="FL59" s="368">
        <f xml:space="preserve"> Acct!FL$23</f>
        <v>0</v>
      </c>
      <c r="FM59" s="368">
        <f xml:space="preserve"> Acct!FM$23</f>
        <v>0</v>
      </c>
      <c r="FN59" s="368">
        <f xml:space="preserve"> Acct!FN$23</f>
        <v>0</v>
      </c>
      <c r="FO59" s="368">
        <f xml:space="preserve"> Acct!FO$23</f>
        <v>0</v>
      </c>
      <c r="FP59" s="368">
        <f xml:space="preserve"> Acct!FP$23</f>
        <v>0</v>
      </c>
      <c r="FQ59" s="368">
        <f xml:space="preserve"> Acct!FQ$23</f>
        <v>0</v>
      </c>
      <c r="FR59" s="368">
        <f xml:space="preserve"> Acct!FR$23</f>
        <v>0</v>
      </c>
      <c r="FS59" s="368">
        <f xml:space="preserve"> Acct!FS$23</f>
        <v>0</v>
      </c>
      <c r="FT59" s="368">
        <f xml:space="preserve"> Acct!FT$23</f>
        <v>0</v>
      </c>
      <c r="FU59" s="368">
        <f xml:space="preserve"> Acct!FU$23</f>
        <v>0</v>
      </c>
      <c r="FV59" s="368">
        <f xml:space="preserve"> Acct!FV$23</f>
        <v>0</v>
      </c>
      <c r="FW59" s="368">
        <f xml:space="preserve"> Acct!FW$23</f>
        <v>0</v>
      </c>
      <c r="FX59" s="368">
        <f xml:space="preserve"> Acct!FX$23</f>
        <v>0</v>
      </c>
      <c r="FY59" s="368">
        <f xml:space="preserve"> Acct!FY$23</f>
        <v>0</v>
      </c>
      <c r="FZ59" s="368">
        <f xml:space="preserve"> Acct!FZ$23</f>
        <v>0</v>
      </c>
      <c r="GA59" s="368">
        <f xml:space="preserve"> Acct!GA$23</f>
        <v>0</v>
      </c>
      <c r="GB59" s="368">
        <f xml:space="preserve"> Acct!GB$23</f>
        <v>0</v>
      </c>
      <c r="GC59" s="368">
        <f xml:space="preserve"> Acct!GC$23</f>
        <v>0</v>
      </c>
      <c r="GD59" s="368">
        <f xml:space="preserve"> Acct!GD$23</f>
        <v>0</v>
      </c>
      <c r="GE59" s="368">
        <f xml:space="preserve"> Acct!GE$23</f>
        <v>0</v>
      </c>
      <c r="GF59" s="368">
        <f xml:space="preserve"> Acct!GF$23</f>
        <v>0</v>
      </c>
      <c r="GG59" s="368">
        <f xml:space="preserve"> Acct!GG$23</f>
        <v>0</v>
      </c>
      <c r="GH59" s="368">
        <f xml:space="preserve"> Acct!GH$23</f>
        <v>0</v>
      </c>
      <c r="GI59" s="368">
        <f xml:space="preserve"> Acct!GI$23</f>
        <v>0</v>
      </c>
      <c r="GJ59" s="368">
        <f xml:space="preserve"> Acct!GJ$23</f>
        <v>0</v>
      </c>
    </row>
    <row r="60" spans="1:441" outlineLevel="1" x14ac:dyDescent="0.35">
      <c r="A60" s="277"/>
      <c r="D60" s="281"/>
      <c r="E60" s="308" t="s">
        <v>62</v>
      </c>
      <c r="F60" s="308"/>
      <c r="G60" s="308" t="str">
        <f>SMU</f>
        <v>$ 000s</v>
      </c>
      <c r="H60" s="308"/>
      <c r="I60" s="308"/>
      <c r="J60" s="308">
        <f t="shared" ref="J60:AO60" si="60">SUM(J59)</f>
        <v>0</v>
      </c>
      <c r="K60" s="308">
        <f t="shared" si="60"/>
        <v>0</v>
      </c>
      <c r="L60" s="308">
        <f t="shared" si="60"/>
        <v>100000</v>
      </c>
      <c r="M60" s="308">
        <f t="shared" si="60"/>
        <v>99000</v>
      </c>
      <c r="N60" s="308">
        <f t="shared" si="60"/>
        <v>98000</v>
      </c>
      <c r="O60" s="308">
        <f t="shared" si="60"/>
        <v>97000</v>
      </c>
      <c r="P60" s="308">
        <f t="shared" si="60"/>
        <v>96000</v>
      </c>
      <c r="Q60" s="308">
        <f t="shared" si="60"/>
        <v>95000</v>
      </c>
      <c r="R60" s="308">
        <f t="shared" si="60"/>
        <v>94000</v>
      </c>
      <c r="S60" s="308">
        <f t="shared" si="60"/>
        <v>93000</v>
      </c>
      <c r="T60" s="308">
        <f t="shared" si="60"/>
        <v>92000</v>
      </c>
      <c r="U60" s="308">
        <f t="shared" si="60"/>
        <v>91000</v>
      </c>
      <c r="V60" s="308">
        <f t="shared" si="60"/>
        <v>90000</v>
      </c>
      <c r="W60" s="308">
        <f t="shared" si="60"/>
        <v>89000</v>
      </c>
      <c r="X60" s="308">
        <f t="shared" si="60"/>
        <v>88000</v>
      </c>
      <c r="Y60" s="308">
        <f t="shared" si="60"/>
        <v>87000</v>
      </c>
      <c r="Z60" s="308">
        <f t="shared" si="60"/>
        <v>86000</v>
      </c>
      <c r="AA60" s="308">
        <f t="shared" si="60"/>
        <v>85000</v>
      </c>
      <c r="AB60" s="308">
        <f t="shared" si="60"/>
        <v>84000</v>
      </c>
      <c r="AC60" s="308">
        <f t="shared" si="60"/>
        <v>83000</v>
      </c>
      <c r="AD60" s="308">
        <f t="shared" si="60"/>
        <v>82000</v>
      </c>
      <c r="AE60" s="308">
        <f t="shared" si="60"/>
        <v>81000</v>
      </c>
      <c r="AF60" s="308">
        <f t="shared" si="60"/>
        <v>80000</v>
      </c>
      <c r="AG60" s="308">
        <f t="shared" si="60"/>
        <v>79000</v>
      </c>
      <c r="AH60" s="308">
        <f t="shared" si="60"/>
        <v>78000</v>
      </c>
      <c r="AI60" s="308">
        <f t="shared" si="60"/>
        <v>77000</v>
      </c>
      <c r="AJ60" s="308">
        <f t="shared" si="60"/>
        <v>76000</v>
      </c>
      <c r="AK60" s="308">
        <f t="shared" si="60"/>
        <v>75000</v>
      </c>
      <c r="AL60" s="308">
        <f t="shared" si="60"/>
        <v>74000</v>
      </c>
      <c r="AM60" s="308">
        <f t="shared" si="60"/>
        <v>73000</v>
      </c>
      <c r="AN60" s="308">
        <f t="shared" si="60"/>
        <v>72000</v>
      </c>
      <c r="AO60" s="308">
        <f t="shared" si="60"/>
        <v>71000</v>
      </c>
      <c r="AP60" s="308">
        <f t="shared" ref="AP60:BU60" si="61">SUM(AP59)</f>
        <v>70000</v>
      </c>
      <c r="AQ60" s="308">
        <f t="shared" si="61"/>
        <v>69000</v>
      </c>
      <c r="AR60" s="308">
        <f t="shared" si="61"/>
        <v>68000</v>
      </c>
      <c r="AS60" s="308">
        <f t="shared" si="61"/>
        <v>67000</v>
      </c>
      <c r="AT60" s="308">
        <f t="shared" si="61"/>
        <v>66000</v>
      </c>
      <c r="AU60" s="308">
        <f t="shared" si="61"/>
        <v>65000</v>
      </c>
      <c r="AV60" s="308">
        <f t="shared" si="61"/>
        <v>64000</v>
      </c>
      <c r="AW60" s="308">
        <f t="shared" si="61"/>
        <v>63000</v>
      </c>
      <c r="AX60" s="308">
        <f t="shared" si="61"/>
        <v>62000</v>
      </c>
      <c r="AY60" s="308">
        <f t="shared" si="61"/>
        <v>61000</v>
      </c>
      <c r="AZ60" s="308">
        <f t="shared" si="61"/>
        <v>60000</v>
      </c>
      <c r="BA60" s="308">
        <f t="shared" si="61"/>
        <v>59000</v>
      </c>
      <c r="BB60" s="308">
        <f t="shared" si="61"/>
        <v>58000</v>
      </c>
      <c r="BC60" s="308">
        <f t="shared" si="61"/>
        <v>57000</v>
      </c>
      <c r="BD60" s="308">
        <f t="shared" si="61"/>
        <v>56000</v>
      </c>
      <c r="BE60" s="308">
        <f t="shared" si="61"/>
        <v>55000</v>
      </c>
      <c r="BF60" s="308">
        <f t="shared" si="61"/>
        <v>54000</v>
      </c>
      <c r="BG60" s="308">
        <f t="shared" si="61"/>
        <v>53000</v>
      </c>
      <c r="BH60" s="308">
        <f t="shared" si="61"/>
        <v>52000</v>
      </c>
      <c r="BI60" s="308">
        <f t="shared" si="61"/>
        <v>51000</v>
      </c>
      <c r="BJ60" s="308">
        <f t="shared" si="61"/>
        <v>50000</v>
      </c>
      <c r="BK60" s="308">
        <f t="shared" si="61"/>
        <v>49000</v>
      </c>
      <c r="BL60" s="308">
        <f t="shared" si="61"/>
        <v>48000</v>
      </c>
      <c r="BM60" s="308">
        <f t="shared" si="61"/>
        <v>47000</v>
      </c>
      <c r="BN60" s="308">
        <f t="shared" si="61"/>
        <v>46000</v>
      </c>
      <c r="BO60" s="308">
        <f t="shared" si="61"/>
        <v>45000</v>
      </c>
      <c r="BP60" s="308">
        <f t="shared" si="61"/>
        <v>44000</v>
      </c>
      <c r="BQ60" s="308">
        <f t="shared" si="61"/>
        <v>43000</v>
      </c>
      <c r="BR60" s="308">
        <f t="shared" si="61"/>
        <v>42000</v>
      </c>
      <c r="BS60" s="308">
        <f t="shared" si="61"/>
        <v>41000</v>
      </c>
      <c r="BT60" s="308">
        <f t="shared" si="61"/>
        <v>40000</v>
      </c>
      <c r="BU60" s="308">
        <f t="shared" si="61"/>
        <v>39000</v>
      </c>
      <c r="BV60" s="308">
        <f t="shared" ref="BV60:DA60" si="62">SUM(BV59)</f>
        <v>38000</v>
      </c>
      <c r="BW60" s="308">
        <f t="shared" si="62"/>
        <v>37000</v>
      </c>
      <c r="BX60" s="308">
        <f t="shared" si="62"/>
        <v>36000</v>
      </c>
      <c r="BY60" s="308">
        <f t="shared" si="62"/>
        <v>35000</v>
      </c>
      <c r="BZ60" s="308">
        <f t="shared" si="62"/>
        <v>34000</v>
      </c>
      <c r="CA60" s="308">
        <f t="shared" si="62"/>
        <v>33000</v>
      </c>
      <c r="CB60" s="308">
        <f t="shared" si="62"/>
        <v>32000</v>
      </c>
      <c r="CC60" s="308">
        <f t="shared" si="62"/>
        <v>31000</v>
      </c>
      <c r="CD60" s="308">
        <f t="shared" si="62"/>
        <v>30000</v>
      </c>
      <c r="CE60" s="308">
        <f t="shared" si="62"/>
        <v>29000</v>
      </c>
      <c r="CF60" s="308">
        <f t="shared" si="62"/>
        <v>28000</v>
      </c>
      <c r="CG60" s="308">
        <f t="shared" si="62"/>
        <v>27000</v>
      </c>
      <c r="CH60" s="308">
        <f t="shared" si="62"/>
        <v>26000</v>
      </c>
      <c r="CI60" s="308">
        <f t="shared" si="62"/>
        <v>25000</v>
      </c>
      <c r="CJ60" s="308">
        <f t="shared" si="62"/>
        <v>24000</v>
      </c>
      <c r="CK60" s="308">
        <f t="shared" si="62"/>
        <v>23000</v>
      </c>
      <c r="CL60" s="308">
        <f t="shared" si="62"/>
        <v>22000</v>
      </c>
      <c r="CM60" s="308">
        <f t="shared" si="62"/>
        <v>21000</v>
      </c>
      <c r="CN60" s="308">
        <f t="shared" si="62"/>
        <v>20000</v>
      </c>
      <c r="CO60" s="308">
        <f t="shared" si="62"/>
        <v>19000</v>
      </c>
      <c r="CP60" s="308">
        <f t="shared" si="62"/>
        <v>18000</v>
      </c>
      <c r="CQ60" s="308">
        <f t="shared" si="62"/>
        <v>17000</v>
      </c>
      <c r="CR60" s="308">
        <f t="shared" si="62"/>
        <v>16000</v>
      </c>
      <c r="CS60" s="308">
        <f t="shared" si="62"/>
        <v>15000</v>
      </c>
      <c r="CT60" s="308">
        <f t="shared" si="62"/>
        <v>14000</v>
      </c>
      <c r="CU60" s="308">
        <f t="shared" si="62"/>
        <v>13000</v>
      </c>
      <c r="CV60" s="308">
        <f t="shared" si="62"/>
        <v>12000</v>
      </c>
      <c r="CW60" s="308">
        <f t="shared" si="62"/>
        <v>11000</v>
      </c>
      <c r="CX60" s="308">
        <f t="shared" si="62"/>
        <v>10000</v>
      </c>
      <c r="CY60" s="308">
        <f t="shared" si="62"/>
        <v>9000</v>
      </c>
      <c r="CZ60" s="308">
        <f t="shared" si="62"/>
        <v>8000</v>
      </c>
      <c r="DA60" s="308">
        <f t="shared" si="62"/>
        <v>7000</v>
      </c>
      <c r="DB60" s="308">
        <f t="shared" ref="DB60:EG60" si="63">SUM(DB59)</f>
        <v>6000</v>
      </c>
      <c r="DC60" s="308">
        <f t="shared" si="63"/>
        <v>5000</v>
      </c>
      <c r="DD60" s="308">
        <f t="shared" si="63"/>
        <v>4000</v>
      </c>
      <c r="DE60" s="308">
        <f t="shared" si="63"/>
        <v>3000</v>
      </c>
      <c r="DF60" s="308">
        <f t="shared" si="63"/>
        <v>2000</v>
      </c>
      <c r="DG60" s="308">
        <f t="shared" si="63"/>
        <v>1000</v>
      </c>
      <c r="DH60" s="308">
        <f t="shared" si="63"/>
        <v>0</v>
      </c>
      <c r="DI60" s="308">
        <f t="shared" si="63"/>
        <v>0</v>
      </c>
      <c r="DJ60" s="308">
        <f t="shared" si="63"/>
        <v>0</v>
      </c>
      <c r="DK60" s="308">
        <f t="shared" si="63"/>
        <v>0</v>
      </c>
      <c r="DL60" s="308">
        <f t="shared" si="63"/>
        <v>0</v>
      </c>
      <c r="DM60" s="308">
        <f t="shared" si="63"/>
        <v>0</v>
      </c>
      <c r="DN60" s="308">
        <f t="shared" si="63"/>
        <v>0</v>
      </c>
      <c r="DO60" s="308">
        <f t="shared" si="63"/>
        <v>0</v>
      </c>
      <c r="DP60" s="308">
        <f t="shared" si="63"/>
        <v>0</v>
      </c>
      <c r="DQ60" s="308">
        <f t="shared" si="63"/>
        <v>0</v>
      </c>
      <c r="DR60" s="308">
        <f t="shared" si="63"/>
        <v>0</v>
      </c>
      <c r="DS60" s="308">
        <f t="shared" si="63"/>
        <v>0</v>
      </c>
      <c r="DT60" s="308">
        <f t="shared" si="63"/>
        <v>0</v>
      </c>
      <c r="DU60" s="308">
        <f t="shared" si="63"/>
        <v>0</v>
      </c>
      <c r="DV60" s="308">
        <f t="shared" si="63"/>
        <v>0</v>
      </c>
      <c r="DW60" s="308">
        <f t="shared" si="63"/>
        <v>0</v>
      </c>
      <c r="DX60" s="308">
        <f t="shared" si="63"/>
        <v>0</v>
      </c>
      <c r="DY60" s="308">
        <f t="shared" si="63"/>
        <v>0</v>
      </c>
      <c r="DZ60" s="308">
        <f t="shared" si="63"/>
        <v>0</v>
      </c>
      <c r="EA60" s="308">
        <f t="shared" si="63"/>
        <v>0</v>
      </c>
      <c r="EB60" s="308">
        <f t="shared" si="63"/>
        <v>0</v>
      </c>
      <c r="EC60" s="308">
        <f t="shared" si="63"/>
        <v>0</v>
      </c>
      <c r="ED60" s="308">
        <f t="shared" si="63"/>
        <v>0</v>
      </c>
      <c r="EE60" s="308">
        <f t="shared" si="63"/>
        <v>0</v>
      </c>
      <c r="EF60" s="308">
        <f t="shared" si="63"/>
        <v>0</v>
      </c>
      <c r="EG60" s="308">
        <f t="shared" si="63"/>
        <v>0</v>
      </c>
      <c r="EH60" s="308">
        <f t="shared" ref="EH60:FM60" si="64">SUM(EH59)</f>
        <v>0</v>
      </c>
      <c r="EI60" s="308">
        <f t="shared" si="64"/>
        <v>0</v>
      </c>
      <c r="EJ60" s="308">
        <f t="shared" si="64"/>
        <v>0</v>
      </c>
      <c r="EK60" s="308">
        <f t="shared" si="64"/>
        <v>0</v>
      </c>
      <c r="EL60" s="308">
        <f t="shared" si="64"/>
        <v>0</v>
      </c>
      <c r="EM60" s="308">
        <f t="shared" si="64"/>
        <v>0</v>
      </c>
      <c r="EN60" s="308">
        <f t="shared" si="64"/>
        <v>0</v>
      </c>
      <c r="EO60" s="308">
        <f t="shared" si="64"/>
        <v>0</v>
      </c>
      <c r="EP60" s="308">
        <f t="shared" si="64"/>
        <v>0</v>
      </c>
      <c r="EQ60" s="308">
        <f t="shared" si="64"/>
        <v>0</v>
      </c>
      <c r="ER60" s="308">
        <f t="shared" si="64"/>
        <v>0</v>
      </c>
      <c r="ES60" s="308">
        <f t="shared" si="64"/>
        <v>0</v>
      </c>
      <c r="ET60" s="308">
        <f t="shared" si="64"/>
        <v>0</v>
      </c>
      <c r="EU60" s="308">
        <f t="shared" si="64"/>
        <v>0</v>
      </c>
      <c r="EV60" s="308">
        <f t="shared" si="64"/>
        <v>0</v>
      </c>
      <c r="EW60" s="308">
        <f t="shared" si="64"/>
        <v>0</v>
      </c>
      <c r="EX60" s="308">
        <f t="shared" si="64"/>
        <v>0</v>
      </c>
      <c r="EY60" s="308">
        <f t="shared" si="64"/>
        <v>0</v>
      </c>
      <c r="EZ60" s="308">
        <f t="shared" si="64"/>
        <v>0</v>
      </c>
      <c r="FA60" s="308">
        <f t="shared" si="64"/>
        <v>0</v>
      </c>
      <c r="FB60" s="308">
        <f t="shared" si="64"/>
        <v>0</v>
      </c>
      <c r="FC60" s="308">
        <f t="shared" si="64"/>
        <v>0</v>
      </c>
      <c r="FD60" s="308">
        <f t="shared" si="64"/>
        <v>0</v>
      </c>
      <c r="FE60" s="308">
        <f t="shared" si="64"/>
        <v>0</v>
      </c>
      <c r="FF60" s="308">
        <f t="shared" si="64"/>
        <v>0</v>
      </c>
      <c r="FG60" s="308">
        <f t="shared" si="64"/>
        <v>0</v>
      </c>
      <c r="FH60" s="308">
        <f t="shared" si="64"/>
        <v>0</v>
      </c>
      <c r="FI60" s="308">
        <f t="shared" si="64"/>
        <v>0</v>
      </c>
      <c r="FJ60" s="308">
        <f t="shared" si="64"/>
        <v>0</v>
      </c>
      <c r="FK60" s="308">
        <f t="shared" si="64"/>
        <v>0</v>
      </c>
      <c r="FL60" s="308">
        <f t="shared" si="64"/>
        <v>0</v>
      </c>
      <c r="FM60" s="308">
        <f t="shared" si="64"/>
        <v>0</v>
      </c>
      <c r="FN60" s="308">
        <f t="shared" ref="FN60:GJ60" si="65">SUM(FN59)</f>
        <v>0</v>
      </c>
      <c r="FO60" s="308">
        <f t="shared" si="65"/>
        <v>0</v>
      </c>
      <c r="FP60" s="308">
        <f t="shared" si="65"/>
        <v>0</v>
      </c>
      <c r="FQ60" s="308">
        <f t="shared" si="65"/>
        <v>0</v>
      </c>
      <c r="FR60" s="308">
        <f t="shared" si="65"/>
        <v>0</v>
      </c>
      <c r="FS60" s="308">
        <f t="shared" si="65"/>
        <v>0</v>
      </c>
      <c r="FT60" s="308">
        <f t="shared" si="65"/>
        <v>0</v>
      </c>
      <c r="FU60" s="308">
        <f t="shared" si="65"/>
        <v>0</v>
      </c>
      <c r="FV60" s="308">
        <f t="shared" si="65"/>
        <v>0</v>
      </c>
      <c r="FW60" s="308">
        <f t="shared" si="65"/>
        <v>0</v>
      </c>
      <c r="FX60" s="308">
        <f t="shared" si="65"/>
        <v>0</v>
      </c>
      <c r="FY60" s="308">
        <f t="shared" si="65"/>
        <v>0</v>
      </c>
      <c r="FZ60" s="308">
        <f t="shared" si="65"/>
        <v>0</v>
      </c>
      <c r="GA60" s="308">
        <f t="shared" si="65"/>
        <v>0</v>
      </c>
      <c r="GB60" s="308">
        <f t="shared" si="65"/>
        <v>0</v>
      </c>
      <c r="GC60" s="308">
        <f t="shared" si="65"/>
        <v>0</v>
      </c>
      <c r="GD60" s="308">
        <f t="shared" si="65"/>
        <v>0</v>
      </c>
      <c r="GE60" s="308">
        <f t="shared" si="65"/>
        <v>0</v>
      </c>
      <c r="GF60" s="308">
        <f t="shared" si="65"/>
        <v>0</v>
      </c>
      <c r="GG60" s="308">
        <f t="shared" si="65"/>
        <v>0</v>
      </c>
      <c r="GH60" s="308">
        <f t="shared" si="65"/>
        <v>0</v>
      </c>
      <c r="GI60" s="308">
        <f t="shared" si="65"/>
        <v>0</v>
      </c>
      <c r="GJ60" s="308">
        <f t="shared" si="65"/>
        <v>0</v>
      </c>
      <c r="GK60" s="316"/>
      <c r="GL60" s="316"/>
      <c r="GM60" s="316"/>
      <c r="GN60" s="316"/>
      <c r="GO60" s="316"/>
      <c r="GP60" s="316"/>
      <c r="GQ60" s="316"/>
      <c r="GR60" s="316"/>
      <c r="GS60" s="316"/>
      <c r="GT60" s="316"/>
      <c r="GU60" s="316"/>
      <c r="GV60" s="316"/>
      <c r="GW60" s="316"/>
      <c r="GX60" s="316"/>
      <c r="GY60" s="316"/>
      <c r="GZ60" s="316"/>
      <c r="HA60" s="316"/>
      <c r="HB60" s="316"/>
      <c r="HC60" s="316"/>
      <c r="HD60" s="316"/>
      <c r="HE60" s="316"/>
      <c r="HF60" s="316"/>
      <c r="HG60" s="316"/>
      <c r="HH60" s="316"/>
      <c r="HI60" s="316"/>
      <c r="HJ60" s="316"/>
      <c r="HK60" s="316"/>
      <c r="HL60" s="316"/>
      <c r="HM60" s="316"/>
      <c r="HN60" s="316"/>
      <c r="HO60" s="316"/>
      <c r="HP60" s="316"/>
      <c r="HQ60" s="316"/>
      <c r="HR60" s="316"/>
      <c r="HS60" s="316"/>
      <c r="HT60" s="316"/>
      <c r="HU60" s="316"/>
      <c r="HV60" s="316"/>
      <c r="HW60" s="316"/>
      <c r="HX60" s="316"/>
      <c r="HY60" s="316"/>
      <c r="HZ60" s="316"/>
      <c r="IA60" s="316"/>
      <c r="IB60" s="316"/>
      <c r="IC60" s="316"/>
      <c r="ID60" s="316"/>
      <c r="IE60" s="316"/>
      <c r="IF60" s="316"/>
      <c r="IG60" s="316"/>
      <c r="IH60" s="316"/>
      <c r="II60" s="316"/>
      <c r="IJ60" s="316"/>
      <c r="IK60" s="316"/>
      <c r="IL60" s="316"/>
      <c r="IM60" s="316"/>
      <c r="IN60" s="316"/>
      <c r="IO60" s="316"/>
      <c r="IP60" s="316"/>
      <c r="IQ60" s="316"/>
      <c r="IR60" s="316"/>
      <c r="IS60" s="316"/>
      <c r="IT60" s="316"/>
      <c r="IU60" s="316"/>
      <c r="IV60" s="316"/>
      <c r="IW60" s="316"/>
      <c r="IX60" s="316"/>
      <c r="IY60" s="316"/>
      <c r="IZ60" s="316"/>
      <c r="JA60" s="316"/>
      <c r="JB60" s="316"/>
      <c r="JC60" s="316"/>
      <c r="JD60" s="316"/>
      <c r="JE60" s="316"/>
      <c r="JF60" s="316"/>
      <c r="JG60" s="316"/>
      <c r="JH60" s="316"/>
      <c r="JI60" s="316"/>
      <c r="JJ60" s="316"/>
      <c r="JK60" s="316"/>
      <c r="JL60" s="316"/>
      <c r="JM60" s="316"/>
      <c r="JN60" s="316"/>
      <c r="JO60" s="316"/>
      <c r="JP60" s="316"/>
      <c r="JQ60" s="316"/>
      <c r="JR60" s="316"/>
      <c r="JS60" s="316"/>
      <c r="JT60" s="316"/>
      <c r="JU60" s="316"/>
      <c r="JV60" s="316"/>
      <c r="JW60" s="316"/>
      <c r="JX60" s="316"/>
      <c r="JY60" s="316"/>
      <c r="JZ60" s="316"/>
      <c r="KA60" s="316"/>
      <c r="KB60" s="316"/>
      <c r="KC60" s="316"/>
      <c r="KD60" s="316"/>
      <c r="KE60" s="316"/>
      <c r="KF60" s="316"/>
      <c r="KG60" s="316"/>
      <c r="KH60" s="316"/>
      <c r="KI60" s="316"/>
      <c r="KJ60" s="316"/>
      <c r="KK60" s="316"/>
      <c r="KL60" s="316"/>
      <c r="KM60" s="316"/>
      <c r="KN60" s="316"/>
      <c r="KO60" s="316"/>
      <c r="KP60" s="316"/>
      <c r="KQ60" s="316"/>
      <c r="KR60" s="316"/>
      <c r="KS60" s="316"/>
      <c r="KT60" s="316"/>
      <c r="KU60" s="316"/>
      <c r="KV60" s="316"/>
      <c r="KW60" s="316"/>
      <c r="KX60" s="316"/>
      <c r="KY60" s="316"/>
      <c r="KZ60" s="316"/>
      <c r="LA60" s="316"/>
      <c r="LB60" s="316"/>
      <c r="LC60" s="316"/>
      <c r="LD60" s="316"/>
      <c r="LE60" s="316"/>
      <c r="LF60" s="316"/>
      <c r="LG60" s="316"/>
      <c r="LH60" s="316"/>
      <c r="LI60" s="316"/>
      <c r="LJ60" s="316"/>
      <c r="LK60" s="316"/>
      <c r="LL60" s="316"/>
      <c r="LM60" s="316"/>
      <c r="LN60" s="316"/>
      <c r="LO60" s="316"/>
      <c r="LP60" s="316"/>
      <c r="LQ60" s="316"/>
      <c r="LR60" s="316"/>
      <c r="LS60" s="316"/>
      <c r="LT60" s="316"/>
      <c r="LU60" s="316"/>
      <c r="LV60" s="316"/>
      <c r="LW60" s="316"/>
      <c r="LX60" s="316"/>
      <c r="LY60" s="316"/>
      <c r="LZ60" s="316"/>
      <c r="MA60" s="316"/>
      <c r="MB60" s="316"/>
      <c r="MC60" s="316"/>
      <c r="MD60" s="316"/>
      <c r="ME60" s="316"/>
      <c r="MF60" s="316"/>
      <c r="MG60" s="316"/>
      <c r="MH60" s="316"/>
      <c r="MI60" s="316"/>
      <c r="MJ60" s="316"/>
      <c r="MK60" s="316"/>
      <c r="ML60" s="316"/>
      <c r="MM60" s="316"/>
      <c r="MN60" s="316"/>
      <c r="MO60" s="316"/>
      <c r="MP60" s="316"/>
      <c r="MQ60" s="316"/>
      <c r="MR60" s="316"/>
      <c r="MS60" s="316"/>
      <c r="MT60" s="316"/>
      <c r="MU60" s="316"/>
      <c r="MV60" s="316"/>
      <c r="MW60" s="316"/>
      <c r="MX60" s="316"/>
      <c r="MY60" s="316"/>
      <c r="MZ60" s="316"/>
      <c r="NA60" s="316"/>
      <c r="NB60" s="316"/>
      <c r="NC60" s="316"/>
      <c r="ND60" s="316"/>
      <c r="NE60" s="316"/>
      <c r="NF60" s="316"/>
      <c r="NG60" s="316"/>
      <c r="NH60" s="316"/>
      <c r="NI60" s="316"/>
      <c r="NJ60" s="316"/>
      <c r="NK60" s="316"/>
      <c r="NL60" s="316"/>
      <c r="NM60" s="316"/>
      <c r="NN60" s="316"/>
      <c r="NO60" s="316"/>
      <c r="NP60" s="316"/>
      <c r="NQ60" s="316"/>
      <c r="NR60" s="316"/>
      <c r="NS60" s="316"/>
      <c r="NT60" s="316"/>
      <c r="NU60" s="316"/>
      <c r="NV60" s="316"/>
      <c r="NW60" s="316"/>
      <c r="NX60" s="316"/>
      <c r="NY60" s="316"/>
      <c r="NZ60" s="316"/>
      <c r="OA60" s="316"/>
      <c r="OB60" s="316"/>
      <c r="OC60" s="316"/>
      <c r="OD60" s="316"/>
      <c r="OE60" s="316"/>
      <c r="OF60" s="316"/>
      <c r="OG60" s="316"/>
      <c r="OH60" s="316"/>
      <c r="OI60" s="316"/>
      <c r="OJ60" s="316"/>
      <c r="OK60" s="316"/>
      <c r="OL60" s="316"/>
      <c r="OM60" s="316"/>
      <c r="ON60" s="316"/>
      <c r="OO60" s="316"/>
      <c r="OP60" s="316"/>
      <c r="OQ60" s="316"/>
      <c r="OR60" s="316"/>
      <c r="OS60" s="316"/>
      <c r="OT60" s="316"/>
      <c r="OU60" s="316"/>
      <c r="OV60" s="316"/>
      <c r="OW60" s="316"/>
      <c r="OX60" s="316"/>
      <c r="OY60" s="316"/>
      <c r="OZ60" s="316"/>
      <c r="PA60" s="316"/>
      <c r="PB60" s="316"/>
      <c r="PC60" s="316"/>
      <c r="PD60" s="316"/>
      <c r="PE60" s="316"/>
      <c r="PF60" s="316"/>
      <c r="PG60" s="316"/>
      <c r="PH60" s="316"/>
      <c r="PI60" s="316"/>
      <c r="PJ60" s="316"/>
      <c r="PK60" s="316"/>
      <c r="PL60" s="316"/>
      <c r="PM60" s="316"/>
      <c r="PN60" s="316"/>
      <c r="PO60" s="316"/>
      <c r="PP60" s="316"/>
      <c r="PQ60" s="316"/>
      <c r="PR60" s="316"/>
      <c r="PS60" s="316"/>
      <c r="PT60" s="316"/>
      <c r="PU60" s="316"/>
      <c r="PV60" s="316"/>
      <c r="PW60" s="316"/>
      <c r="PX60" s="316"/>
      <c r="PY60" s="316"/>
    </row>
    <row r="61" spans="1:441" outlineLevel="1" x14ac:dyDescent="0.35">
      <c r="A61" s="277"/>
      <c r="D61" s="281"/>
      <c r="E61" s="312"/>
      <c r="F61" s="312"/>
      <c r="G61" s="312"/>
      <c r="H61" s="312"/>
      <c r="I61" s="312"/>
      <c r="J61" s="312"/>
      <c r="K61" s="312"/>
      <c r="L61" s="312"/>
      <c r="M61" s="312"/>
      <c r="N61" s="312"/>
      <c r="O61" s="312"/>
      <c r="P61" s="312"/>
      <c r="Q61" s="312"/>
      <c r="R61" s="312"/>
      <c r="S61" s="312"/>
      <c r="T61" s="312"/>
      <c r="U61" s="312"/>
      <c r="V61" s="312"/>
      <c r="W61" s="312"/>
      <c r="X61" s="312"/>
      <c r="Y61" s="312"/>
      <c r="Z61" s="312"/>
      <c r="AA61" s="312"/>
      <c r="AB61" s="312"/>
      <c r="AC61" s="312"/>
      <c r="AD61" s="312"/>
      <c r="AE61" s="312"/>
      <c r="AF61" s="312"/>
      <c r="AG61" s="312"/>
      <c r="AH61" s="312"/>
      <c r="AI61" s="312"/>
      <c r="AJ61" s="312"/>
      <c r="AK61" s="312"/>
      <c r="AL61" s="312"/>
      <c r="AM61" s="312"/>
      <c r="AN61" s="312"/>
      <c r="AO61" s="312"/>
      <c r="AP61" s="312"/>
      <c r="AQ61" s="312"/>
      <c r="AR61" s="312"/>
      <c r="AS61" s="312"/>
      <c r="AT61" s="312"/>
      <c r="AU61" s="312"/>
      <c r="AV61" s="312"/>
      <c r="AW61" s="312"/>
      <c r="AX61" s="312"/>
      <c r="AY61" s="312"/>
      <c r="AZ61" s="312"/>
      <c r="BA61" s="312"/>
      <c r="BB61" s="312"/>
      <c r="BC61" s="312"/>
      <c r="BD61" s="312"/>
      <c r="BE61" s="312"/>
      <c r="BF61" s="312"/>
      <c r="BG61" s="312"/>
      <c r="BH61" s="312"/>
      <c r="BI61" s="312"/>
      <c r="BJ61" s="312"/>
      <c r="BK61" s="312"/>
      <c r="BL61" s="312"/>
      <c r="BM61" s="312"/>
      <c r="BN61" s="312"/>
      <c r="BO61" s="312"/>
      <c r="BP61" s="312"/>
      <c r="BQ61" s="312"/>
      <c r="BR61" s="312"/>
      <c r="BS61" s="312"/>
      <c r="BT61" s="312"/>
      <c r="BU61" s="312"/>
      <c r="BV61" s="312"/>
      <c r="BW61" s="312"/>
      <c r="BX61" s="312"/>
      <c r="BY61" s="312"/>
      <c r="BZ61" s="312"/>
      <c r="CA61" s="312"/>
      <c r="CB61" s="312"/>
      <c r="CC61" s="312"/>
      <c r="CD61" s="312"/>
      <c r="CE61" s="312"/>
      <c r="CF61" s="312"/>
      <c r="CG61" s="312"/>
      <c r="CH61" s="312"/>
      <c r="CI61" s="312"/>
      <c r="CJ61" s="312"/>
      <c r="CK61" s="312"/>
      <c r="CL61" s="312"/>
      <c r="CM61" s="312"/>
      <c r="CN61" s="312"/>
      <c r="CO61" s="312"/>
      <c r="CP61" s="312"/>
      <c r="CQ61" s="312"/>
      <c r="CR61" s="312"/>
      <c r="CS61" s="312"/>
      <c r="CT61" s="312"/>
      <c r="CU61" s="312"/>
      <c r="CV61" s="312"/>
      <c r="CW61" s="312"/>
      <c r="CX61" s="312"/>
      <c r="CY61" s="312"/>
      <c r="CZ61" s="312"/>
      <c r="DA61" s="312"/>
      <c r="DB61" s="312"/>
      <c r="DC61" s="312"/>
      <c r="DD61" s="312"/>
      <c r="DE61" s="312"/>
      <c r="DF61" s="312"/>
      <c r="DG61" s="312"/>
      <c r="DH61" s="312"/>
      <c r="DI61" s="312"/>
      <c r="DJ61" s="312"/>
      <c r="DK61" s="312"/>
      <c r="DL61" s="312"/>
      <c r="DM61" s="312"/>
      <c r="DN61" s="312"/>
      <c r="DO61" s="312"/>
      <c r="DP61" s="312"/>
      <c r="DQ61" s="312"/>
      <c r="DR61" s="312"/>
      <c r="DS61" s="312"/>
      <c r="DT61" s="312"/>
      <c r="DU61" s="312"/>
      <c r="DV61" s="312"/>
      <c r="DW61" s="312"/>
      <c r="DX61" s="312"/>
      <c r="DY61" s="312"/>
      <c r="DZ61" s="312"/>
      <c r="EA61" s="312"/>
      <c r="EB61" s="312"/>
      <c r="EC61" s="312"/>
      <c r="ED61" s="312"/>
      <c r="EE61" s="312"/>
      <c r="EF61" s="312"/>
      <c r="EG61" s="312"/>
      <c r="EH61" s="312"/>
      <c r="EI61" s="312"/>
      <c r="EJ61" s="312"/>
      <c r="EK61" s="312"/>
      <c r="EL61" s="312"/>
      <c r="EM61" s="312"/>
      <c r="EN61" s="312"/>
      <c r="EO61" s="312"/>
      <c r="EP61" s="312"/>
      <c r="EQ61" s="312"/>
      <c r="ER61" s="312"/>
      <c r="ES61" s="312"/>
      <c r="ET61" s="312"/>
      <c r="EU61" s="312"/>
      <c r="EV61" s="312"/>
      <c r="EW61" s="312"/>
      <c r="EX61" s="312"/>
      <c r="EY61" s="312"/>
      <c r="EZ61" s="312"/>
      <c r="FA61" s="312"/>
      <c r="FB61" s="312"/>
      <c r="FC61" s="312"/>
      <c r="FD61" s="312"/>
      <c r="FE61" s="312"/>
      <c r="FF61" s="312"/>
      <c r="FG61" s="312"/>
      <c r="FH61" s="312"/>
      <c r="FI61" s="312"/>
      <c r="FJ61" s="312"/>
      <c r="FK61" s="312"/>
      <c r="FL61" s="312"/>
      <c r="FM61" s="312"/>
      <c r="FN61" s="312"/>
      <c r="FO61" s="312"/>
      <c r="FP61" s="312"/>
      <c r="FQ61" s="312"/>
      <c r="FR61" s="312"/>
      <c r="FS61" s="312"/>
      <c r="FT61" s="312"/>
      <c r="FU61" s="312"/>
      <c r="FV61" s="312"/>
      <c r="FW61" s="312"/>
      <c r="FX61" s="312"/>
      <c r="FY61" s="312"/>
      <c r="FZ61" s="312"/>
      <c r="GA61" s="312"/>
      <c r="GB61" s="312"/>
      <c r="GC61" s="312"/>
      <c r="GD61" s="312"/>
      <c r="GE61" s="312"/>
      <c r="GF61" s="312"/>
      <c r="GG61" s="312"/>
      <c r="GH61" s="312"/>
      <c r="GI61" s="312"/>
      <c r="GJ61" s="312"/>
      <c r="GK61" s="316"/>
      <c r="GL61" s="316"/>
      <c r="GM61" s="316"/>
      <c r="GN61" s="316"/>
      <c r="GO61" s="316"/>
      <c r="GP61" s="316"/>
      <c r="GQ61" s="316"/>
      <c r="GR61" s="316"/>
      <c r="GS61" s="316"/>
      <c r="GT61" s="316"/>
      <c r="GU61" s="316"/>
      <c r="GV61" s="316"/>
      <c r="GW61" s="316"/>
      <c r="GX61" s="316"/>
      <c r="GY61" s="316"/>
      <c r="GZ61" s="316"/>
      <c r="HA61" s="316"/>
      <c r="HB61" s="316"/>
      <c r="HC61" s="316"/>
      <c r="HD61" s="316"/>
      <c r="HE61" s="316"/>
      <c r="HF61" s="316"/>
      <c r="HG61" s="316"/>
      <c r="HH61" s="316"/>
      <c r="HI61" s="316"/>
      <c r="HJ61" s="316"/>
      <c r="HK61" s="316"/>
      <c r="HL61" s="316"/>
      <c r="HM61" s="316"/>
      <c r="HN61" s="316"/>
      <c r="HO61" s="316"/>
      <c r="HP61" s="316"/>
      <c r="HQ61" s="316"/>
      <c r="HR61" s="316"/>
      <c r="HS61" s="316"/>
      <c r="HT61" s="316"/>
      <c r="HU61" s="316"/>
      <c r="HV61" s="316"/>
      <c r="HW61" s="316"/>
      <c r="HX61" s="316"/>
      <c r="HY61" s="316"/>
      <c r="HZ61" s="316"/>
      <c r="IA61" s="316"/>
      <c r="IB61" s="316"/>
      <c r="IC61" s="316"/>
      <c r="ID61" s="316"/>
      <c r="IE61" s="316"/>
      <c r="IF61" s="316"/>
      <c r="IG61" s="316"/>
      <c r="IH61" s="316"/>
      <c r="II61" s="316"/>
      <c r="IJ61" s="316"/>
      <c r="IK61" s="316"/>
      <c r="IL61" s="316"/>
      <c r="IM61" s="316"/>
      <c r="IN61" s="316"/>
      <c r="IO61" s="316"/>
      <c r="IP61" s="316"/>
      <c r="IQ61" s="316"/>
      <c r="IR61" s="316"/>
      <c r="IS61" s="316"/>
      <c r="IT61" s="316"/>
      <c r="IU61" s="316"/>
      <c r="IV61" s="316"/>
      <c r="IW61" s="316"/>
      <c r="IX61" s="316"/>
      <c r="IY61" s="316"/>
      <c r="IZ61" s="316"/>
      <c r="JA61" s="316"/>
      <c r="JB61" s="316"/>
      <c r="JC61" s="316"/>
      <c r="JD61" s="316"/>
      <c r="JE61" s="316"/>
      <c r="JF61" s="316"/>
      <c r="JG61" s="316"/>
      <c r="JH61" s="316"/>
      <c r="JI61" s="316"/>
      <c r="JJ61" s="316"/>
      <c r="JK61" s="316"/>
      <c r="JL61" s="316"/>
      <c r="JM61" s="316"/>
      <c r="JN61" s="316"/>
      <c r="JO61" s="316"/>
      <c r="JP61" s="316"/>
      <c r="JQ61" s="316"/>
      <c r="JR61" s="316"/>
      <c r="JS61" s="316"/>
      <c r="JT61" s="316"/>
      <c r="JU61" s="316"/>
      <c r="JV61" s="316"/>
      <c r="JW61" s="316"/>
      <c r="JX61" s="316"/>
      <c r="JY61" s="316"/>
      <c r="JZ61" s="316"/>
      <c r="KA61" s="316"/>
      <c r="KB61" s="316"/>
      <c r="KC61" s="316"/>
      <c r="KD61" s="316"/>
      <c r="KE61" s="316"/>
      <c r="KF61" s="316"/>
      <c r="KG61" s="316"/>
      <c r="KH61" s="316"/>
      <c r="KI61" s="316"/>
      <c r="KJ61" s="316"/>
      <c r="KK61" s="316"/>
      <c r="KL61" s="316"/>
      <c r="KM61" s="316"/>
      <c r="KN61" s="316"/>
      <c r="KO61" s="316"/>
      <c r="KP61" s="316"/>
      <c r="KQ61" s="316"/>
      <c r="KR61" s="316"/>
      <c r="KS61" s="316"/>
      <c r="KT61" s="316"/>
      <c r="KU61" s="316"/>
      <c r="KV61" s="316"/>
      <c r="KW61" s="316"/>
      <c r="KX61" s="316"/>
      <c r="KY61" s="316"/>
      <c r="KZ61" s="316"/>
      <c r="LA61" s="316"/>
      <c r="LB61" s="316"/>
      <c r="LC61" s="316"/>
      <c r="LD61" s="316"/>
      <c r="LE61" s="316"/>
      <c r="LF61" s="316"/>
      <c r="LG61" s="316"/>
      <c r="LH61" s="316"/>
      <c r="LI61" s="316"/>
      <c r="LJ61" s="316"/>
      <c r="LK61" s="316"/>
      <c r="LL61" s="316"/>
      <c r="LM61" s="316"/>
      <c r="LN61" s="316"/>
      <c r="LO61" s="316"/>
      <c r="LP61" s="316"/>
      <c r="LQ61" s="316"/>
      <c r="LR61" s="316"/>
      <c r="LS61" s="316"/>
      <c r="LT61" s="316"/>
      <c r="LU61" s="316"/>
      <c r="LV61" s="316"/>
      <c r="LW61" s="316"/>
      <c r="LX61" s="316"/>
      <c r="LY61" s="316"/>
      <c r="LZ61" s="316"/>
      <c r="MA61" s="316"/>
      <c r="MB61" s="316"/>
      <c r="MC61" s="316"/>
      <c r="MD61" s="316"/>
      <c r="ME61" s="316"/>
      <c r="MF61" s="316"/>
      <c r="MG61" s="316"/>
      <c r="MH61" s="316"/>
      <c r="MI61" s="316"/>
      <c r="MJ61" s="316"/>
      <c r="MK61" s="316"/>
      <c r="ML61" s="316"/>
      <c r="MM61" s="316"/>
      <c r="MN61" s="316"/>
      <c r="MO61" s="316"/>
      <c r="MP61" s="316"/>
      <c r="MQ61" s="316"/>
      <c r="MR61" s="316"/>
      <c r="MS61" s="316"/>
      <c r="MT61" s="316"/>
      <c r="MU61" s="316"/>
      <c r="MV61" s="316"/>
      <c r="MW61" s="316"/>
      <c r="MX61" s="316"/>
      <c r="MY61" s="316"/>
      <c r="MZ61" s="316"/>
      <c r="NA61" s="316"/>
      <c r="NB61" s="316"/>
      <c r="NC61" s="316"/>
      <c r="ND61" s="316"/>
      <c r="NE61" s="316"/>
      <c r="NF61" s="316"/>
      <c r="NG61" s="316"/>
      <c r="NH61" s="316"/>
      <c r="NI61" s="316"/>
      <c r="NJ61" s="316"/>
      <c r="NK61" s="316"/>
      <c r="NL61" s="316"/>
      <c r="NM61" s="316"/>
      <c r="NN61" s="316"/>
      <c r="NO61" s="316"/>
      <c r="NP61" s="316"/>
      <c r="NQ61" s="316"/>
      <c r="NR61" s="316"/>
      <c r="NS61" s="316"/>
      <c r="NT61" s="316"/>
      <c r="NU61" s="316"/>
      <c r="NV61" s="316"/>
      <c r="NW61" s="316"/>
      <c r="NX61" s="316"/>
      <c r="NY61" s="316"/>
      <c r="NZ61" s="316"/>
      <c r="OA61" s="316"/>
      <c r="OB61" s="316"/>
      <c r="OC61" s="316"/>
      <c r="OD61" s="316"/>
      <c r="OE61" s="316"/>
      <c r="OF61" s="316"/>
      <c r="OG61" s="316"/>
      <c r="OH61" s="316"/>
      <c r="OI61" s="316"/>
      <c r="OJ61" s="316"/>
      <c r="OK61" s="316"/>
      <c r="OL61" s="316"/>
      <c r="OM61" s="316"/>
      <c r="ON61" s="316"/>
      <c r="OO61" s="316"/>
      <c r="OP61" s="316"/>
      <c r="OQ61" s="316"/>
      <c r="OR61" s="316"/>
      <c r="OS61" s="316"/>
      <c r="OT61" s="316"/>
      <c r="OU61" s="316"/>
      <c r="OV61" s="316"/>
      <c r="OW61" s="316"/>
      <c r="OX61" s="316"/>
      <c r="OY61" s="316"/>
      <c r="OZ61" s="316"/>
      <c r="PA61" s="316"/>
      <c r="PB61" s="316"/>
      <c r="PC61" s="316"/>
      <c r="PD61" s="316"/>
      <c r="PE61" s="316"/>
      <c r="PF61" s="316"/>
      <c r="PG61" s="316"/>
      <c r="PH61" s="316"/>
      <c r="PI61" s="316"/>
      <c r="PJ61" s="316"/>
      <c r="PK61" s="316"/>
      <c r="PL61" s="316"/>
      <c r="PM61" s="316"/>
      <c r="PN61" s="316"/>
      <c r="PO61" s="316"/>
      <c r="PP61" s="316"/>
      <c r="PQ61" s="316"/>
      <c r="PR61" s="316"/>
      <c r="PS61" s="316"/>
      <c r="PT61" s="316"/>
      <c r="PU61" s="316"/>
      <c r="PV61" s="316"/>
      <c r="PW61" s="316"/>
      <c r="PX61" s="316"/>
      <c r="PY61" s="316"/>
    </row>
    <row r="62" spans="1:441" outlineLevel="1" x14ac:dyDescent="0.35">
      <c r="A62" s="277"/>
      <c r="B62" s="277" t="s">
        <v>58</v>
      </c>
      <c r="D62" s="281"/>
      <c r="E62" s="312"/>
      <c r="F62" s="312"/>
      <c r="G62" s="312"/>
      <c r="H62" s="312"/>
      <c r="I62" s="312"/>
      <c r="J62" s="312"/>
      <c r="K62" s="312"/>
      <c r="L62" s="312"/>
      <c r="M62" s="312"/>
      <c r="N62" s="312"/>
      <c r="O62" s="312"/>
      <c r="P62" s="312"/>
      <c r="Q62" s="312"/>
      <c r="R62" s="312"/>
      <c r="S62" s="312"/>
      <c r="T62" s="312"/>
      <c r="U62" s="312"/>
      <c r="V62" s="312"/>
      <c r="W62" s="312"/>
      <c r="X62" s="312"/>
      <c r="Y62" s="312"/>
      <c r="Z62" s="312"/>
      <c r="AA62" s="312"/>
      <c r="AB62" s="312"/>
      <c r="AC62" s="312"/>
      <c r="AD62" s="312"/>
      <c r="AE62" s="312"/>
      <c r="AF62" s="312"/>
      <c r="AG62" s="312"/>
      <c r="AH62" s="312"/>
      <c r="AI62" s="312"/>
      <c r="AJ62" s="312"/>
      <c r="AK62" s="312"/>
      <c r="AL62" s="312"/>
      <c r="AM62" s="312"/>
      <c r="AN62" s="312"/>
      <c r="AO62" s="312"/>
      <c r="AP62" s="312"/>
      <c r="AQ62" s="312"/>
      <c r="AR62" s="312"/>
      <c r="AS62" s="312"/>
      <c r="AT62" s="312"/>
      <c r="AU62" s="312"/>
      <c r="AV62" s="312"/>
      <c r="AW62" s="312"/>
      <c r="AX62" s="312"/>
      <c r="AY62" s="312"/>
      <c r="AZ62" s="312"/>
      <c r="BA62" s="312"/>
      <c r="BB62" s="312"/>
      <c r="BC62" s="312"/>
      <c r="BD62" s="312"/>
      <c r="BE62" s="312"/>
      <c r="BF62" s="312"/>
      <c r="BG62" s="312"/>
      <c r="BH62" s="312"/>
      <c r="BI62" s="312"/>
      <c r="BJ62" s="312"/>
      <c r="BK62" s="312"/>
      <c r="BL62" s="312"/>
      <c r="BM62" s="312"/>
      <c r="BN62" s="312"/>
      <c r="BO62" s="312"/>
      <c r="BP62" s="312"/>
      <c r="BQ62" s="312"/>
      <c r="BR62" s="312"/>
      <c r="BS62" s="312"/>
      <c r="BT62" s="312"/>
      <c r="BU62" s="312"/>
      <c r="BV62" s="312"/>
      <c r="BW62" s="312"/>
      <c r="BX62" s="312"/>
      <c r="BY62" s="312"/>
      <c r="BZ62" s="312"/>
      <c r="CA62" s="312"/>
      <c r="CB62" s="312"/>
      <c r="CC62" s="312"/>
      <c r="CD62" s="312"/>
      <c r="CE62" s="312"/>
      <c r="CF62" s="312"/>
      <c r="CG62" s="312"/>
      <c r="CH62" s="312"/>
      <c r="CI62" s="312"/>
      <c r="CJ62" s="312"/>
      <c r="CK62" s="312"/>
      <c r="CL62" s="312"/>
      <c r="CM62" s="312"/>
      <c r="CN62" s="312"/>
      <c r="CO62" s="312"/>
      <c r="CP62" s="312"/>
      <c r="CQ62" s="312"/>
      <c r="CR62" s="312"/>
      <c r="CS62" s="312"/>
      <c r="CT62" s="312"/>
      <c r="CU62" s="312"/>
      <c r="CV62" s="312"/>
      <c r="CW62" s="312"/>
      <c r="CX62" s="312"/>
      <c r="CY62" s="312"/>
      <c r="CZ62" s="312"/>
      <c r="DA62" s="312"/>
      <c r="DB62" s="312"/>
      <c r="DC62" s="312"/>
      <c r="DD62" s="312"/>
      <c r="DE62" s="312"/>
      <c r="DF62" s="312"/>
      <c r="DG62" s="312"/>
      <c r="DH62" s="312"/>
      <c r="DI62" s="312"/>
      <c r="DJ62" s="312"/>
      <c r="DK62" s="312"/>
      <c r="DL62" s="312"/>
      <c r="DM62" s="312"/>
      <c r="DN62" s="312"/>
      <c r="DO62" s="312"/>
      <c r="DP62" s="312"/>
      <c r="DQ62" s="312"/>
      <c r="DR62" s="312"/>
      <c r="DS62" s="312"/>
      <c r="DT62" s="312"/>
      <c r="DU62" s="312"/>
      <c r="DV62" s="312"/>
      <c r="DW62" s="312"/>
      <c r="DX62" s="312"/>
      <c r="DY62" s="312"/>
      <c r="DZ62" s="312"/>
      <c r="EA62" s="312"/>
      <c r="EB62" s="312"/>
      <c r="EC62" s="312"/>
      <c r="ED62" s="312"/>
      <c r="EE62" s="312"/>
      <c r="EF62" s="312"/>
      <c r="EG62" s="312"/>
      <c r="EH62" s="312"/>
      <c r="EI62" s="312"/>
      <c r="EJ62" s="312"/>
      <c r="EK62" s="312"/>
      <c r="EL62" s="312"/>
      <c r="EM62" s="312"/>
      <c r="EN62" s="312"/>
      <c r="EO62" s="312"/>
      <c r="EP62" s="312"/>
      <c r="EQ62" s="312"/>
      <c r="ER62" s="312"/>
      <c r="ES62" s="312"/>
      <c r="ET62" s="312"/>
      <c r="EU62" s="312"/>
      <c r="EV62" s="312"/>
      <c r="EW62" s="312"/>
      <c r="EX62" s="312"/>
      <c r="EY62" s="312"/>
      <c r="EZ62" s="312"/>
      <c r="FA62" s="312"/>
      <c r="FB62" s="312"/>
      <c r="FC62" s="312"/>
      <c r="FD62" s="312"/>
      <c r="FE62" s="312"/>
      <c r="FF62" s="312"/>
      <c r="FG62" s="312"/>
      <c r="FH62" s="312"/>
      <c r="FI62" s="312"/>
      <c r="FJ62" s="312"/>
      <c r="FK62" s="312"/>
      <c r="FL62" s="312"/>
      <c r="FM62" s="312"/>
      <c r="FN62" s="312"/>
      <c r="FO62" s="312"/>
      <c r="FP62" s="312"/>
      <c r="FQ62" s="312"/>
      <c r="FR62" s="312"/>
      <c r="FS62" s="312"/>
      <c r="FT62" s="312"/>
      <c r="FU62" s="312"/>
      <c r="FV62" s="312"/>
      <c r="FW62" s="312"/>
      <c r="FX62" s="312"/>
      <c r="FY62" s="312"/>
      <c r="FZ62" s="312"/>
      <c r="GA62" s="312"/>
      <c r="GB62" s="312"/>
      <c r="GC62" s="312"/>
      <c r="GD62" s="312"/>
      <c r="GE62" s="312"/>
      <c r="GF62" s="312"/>
      <c r="GG62" s="312"/>
      <c r="GH62" s="312"/>
      <c r="GI62" s="312"/>
      <c r="GJ62" s="312"/>
      <c r="GK62" s="316"/>
      <c r="GL62" s="316"/>
      <c r="GM62" s="316"/>
      <c r="GN62" s="316"/>
      <c r="GO62" s="316"/>
      <c r="GP62" s="316"/>
      <c r="GQ62" s="316"/>
      <c r="GR62" s="316"/>
      <c r="GS62" s="316"/>
      <c r="GT62" s="316"/>
      <c r="GU62" s="316"/>
      <c r="GV62" s="316"/>
      <c r="GW62" s="316"/>
      <c r="GX62" s="316"/>
      <c r="GY62" s="316"/>
      <c r="GZ62" s="316"/>
      <c r="HA62" s="316"/>
      <c r="HB62" s="316"/>
      <c r="HC62" s="316"/>
      <c r="HD62" s="316"/>
      <c r="HE62" s="316"/>
      <c r="HF62" s="316"/>
      <c r="HG62" s="316"/>
      <c r="HH62" s="316"/>
      <c r="HI62" s="316"/>
      <c r="HJ62" s="316"/>
      <c r="HK62" s="316"/>
      <c r="HL62" s="316"/>
      <c r="HM62" s="316"/>
      <c r="HN62" s="316"/>
      <c r="HO62" s="316"/>
      <c r="HP62" s="316"/>
      <c r="HQ62" s="316"/>
      <c r="HR62" s="316"/>
      <c r="HS62" s="316"/>
      <c r="HT62" s="316"/>
      <c r="HU62" s="316"/>
      <c r="HV62" s="316"/>
      <c r="HW62" s="316"/>
      <c r="HX62" s="316"/>
      <c r="HY62" s="316"/>
      <c r="HZ62" s="316"/>
      <c r="IA62" s="316"/>
      <c r="IB62" s="316"/>
      <c r="IC62" s="316"/>
      <c r="ID62" s="316"/>
      <c r="IE62" s="316"/>
      <c r="IF62" s="316"/>
      <c r="IG62" s="316"/>
      <c r="IH62" s="316"/>
      <c r="II62" s="316"/>
      <c r="IJ62" s="316"/>
      <c r="IK62" s="316"/>
      <c r="IL62" s="316"/>
      <c r="IM62" s="316"/>
      <c r="IN62" s="316"/>
      <c r="IO62" s="316"/>
      <c r="IP62" s="316"/>
      <c r="IQ62" s="316"/>
      <c r="IR62" s="316"/>
      <c r="IS62" s="316"/>
      <c r="IT62" s="316"/>
      <c r="IU62" s="316"/>
      <c r="IV62" s="316"/>
      <c r="IW62" s="316"/>
      <c r="IX62" s="316"/>
      <c r="IY62" s="316"/>
      <c r="IZ62" s="316"/>
      <c r="JA62" s="316"/>
      <c r="JB62" s="316"/>
      <c r="JC62" s="316"/>
      <c r="JD62" s="316"/>
      <c r="JE62" s="316"/>
      <c r="JF62" s="316"/>
      <c r="JG62" s="316"/>
      <c r="JH62" s="316"/>
      <c r="JI62" s="316"/>
      <c r="JJ62" s="316"/>
      <c r="JK62" s="316"/>
      <c r="JL62" s="316"/>
      <c r="JM62" s="316"/>
      <c r="JN62" s="316"/>
      <c r="JO62" s="316"/>
      <c r="JP62" s="316"/>
      <c r="JQ62" s="316"/>
      <c r="JR62" s="316"/>
      <c r="JS62" s="316"/>
      <c r="JT62" s="316"/>
      <c r="JU62" s="316"/>
      <c r="JV62" s="316"/>
      <c r="JW62" s="316"/>
      <c r="JX62" s="316"/>
      <c r="JY62" s="316"/>
      <c r="JZ62" s="316"/>
      <c r="KA62" s="316"/>
      <c r="KB62" s="316"/>
      <c r="KC62" s="316"/>
      <c r="KD62" s="316"/>
      <c r="KE62" s="316"/>
      <c r="KF62" s="316"/>
      <c r="KG62" s="316"/>
      <c r="KH62" s="316"/>
      <c r="KI62" s="316"/>
      <c r="KJ62" s="316"/>
      <c r="KK62" s="316"/>
      <c r="KL62" s="316"/>
      <c r="KM62" s="316"/>
      <c r="KN62" s="316"/>
      <c r="KO62" s="316"/>
      <c r="KP62" s="316"/>
      <c r="KQ62" s="316"/>
      <c r="KR62" s="316"/>
      <c r="KS62" s="316"/>
      <c r="KT62" s="316"/>
      <c r="KU62" s="316"/>
      <c r="KV62" s="316"/>
      <c r="KW62" s="316"/>
      <c r="KX62" s="316"/>
      <c r="KY62" s="316"/>
      <c r="KZ62" s="316"/>
      <c r="LA62" s="316"/>
      <c r="LB62" s="316"/>
      <c r="LC62" s="316"/>
      <c r="LD62" s="316"/>
      <c r="LE62" s="316"/>
      <c r="LF62" s="316"/>
      <c r="LG62" s="316"/>
      <c r="LH62" s="316"/>
      <c r="LI62" s="316"/>
      <c r="LJ62" s="316"/>
      <c r="LK62" s="316"/>
      <c r="LL62" s="316"/>
      <c r="LM62" s="316"/>
      <c r="LN62" s="316"/>
      <c r="LO62" s="316"/>
      <c r="LP62" s="316"/>
      <c r="LQ62" s="316"/>
      <c r="LR62" s="316"/>
      <c r="LS62" s="316"/>
      <c r="LT62" s="316"/>
      <c r="LU62" s="316"/>
      <c r="LV62" s="316"/>
      <c r="LW62" s="316"/>
      <c r="LX62" s="316"/>
      <c r="LY62" s="316"/>
      <c r="LZ62" s="316"/>
      <c r="MA62" s="316"/>
      <c r="MB62" s="316"/>
      <c r="MC62" s="316"/>
      <c r="MD62" s="316"/>
      <c r="ME62" s="316"/>
      <c r="MF62" s="316"/>
      <c r="MG62" s="316"/>
      <c r="MH62" s="316"/>
      <c r="MI62" s="316"/>
      <c r="MJ62" s="316"/>
      <c r="MK62" s="316"/>
      <c r="ML62" s="316"/>
      <c r="MM62" s="316"/>
      <c r="MN62" s="316"/>
      <c r="MO62" s="316"/>
      <c r="MP62" s="316"/>
      <c r="MQ62" s="316"/>
      <c r="MR62" s="316"/>
      <c r="MS62" s="316"/>
      <c r="MT62" s="316"/>
      <c r="MU62" s="316"/>
      <c r="MV62" s="316"/>
      <c r="MW62" s="316"/>
      <c r="MX62" s="316"/>
      <c r="MY62" s="316"/>
      <c r="MZ62" s="316"/>
      <c r="NA62" s="316"/>
      <c r="NB62" s="316"/>
      <c r="NC62" s="316"/>
      <c r="ND62" s="316"/>
      <c r="NE62" s="316"/>
      <c r="NF62" s="316"/>
      <c r="NG62" s="316"/>
      <c r="NH62" s="316"/>
      <c r="NI62" s="316"/>
      <c r="NJ62" s="316"/>
      <c r="NK62" s="316"/>
      <c r="NL62" s="316"/>
      <c r="NM62" s="316"/>
      <c r="NN62" s="316"/>
      <c r="NO62" s="316"/>
      <c r="NP62" s="316"/>
      <c r="NQ62" s="316"/>
      <c r="NR62" s="316"/>
      <c r="NS62" s="316"/>
      <c r="NT62" s="316"/>
      <c r="NU62" s="316"/>
      <c r="NV62" s="316"/>
      <c r="NW62" s="316"/>
      <c r="NX62" s="316"/>
      <c r="NY62" s="316"/>
      <c r="NZ62" s="316"/>
      <c r="OA62" s="316"/>
      <c r="OB62" s="316"/>
      <c r="OC62" s="316"/>
      <c r="OD62" s="316"/>
      <c r="OE62" s="316"/>
      <c r="OF62" s="316"/>
      <c r="OG62" s="316"/>
      <c r="OH62" s="316"/>
      <c r="OI62" s="316"/>
      <c r="OJ62" s="316"/>
      <c r="OK62" s="316"/>
      <c r="OL62" s="316"/>
      <c r="OM62" s="316"/>
      <c r="ON62" s="316"/>
      <c r="OO62" s="316"/>
      <c r="OP62" s="316"/>
      <c r="OQ62" s="316"/>
      <c r="OR62" s="316"/>
      <c r="OS62" s="316"/>
      <c r="OT62" s="316"/>
      <c r="OU62" s="316"/>
      <c r="OV62" s="316"/>
      <c r="OW62" s="316"/>
      <c r="OX62" s="316"/>
      <c r="OY62" s="316"/>
      <c r="OZ62" s="316"/>
      <c r="PA62" s="316"/>
      <c r="PB62" s="316"/>
      <c r="PC62" s="316"/>
      <c r="PD62" s="316"/>
      <c r="PE62" s="316"/>
      <c r="PF62" s="316"/>
      <c r="PG62" s="316"/>
      <c r="PH62" s="316"/>
      <c r="PI62" s="316"/>
      <c r="PJ62" s="316"/>
      <c r="PK62" s="316"/>
      <c r="PL62" s="316"/>
      <c r="PM62" s="316"/>
      <c r="PN62" s="316"/>
      <c r="PO62" s="316"/>
      <c r="PP62" s="316"/>
      <c r="PQ62" s="316"/>
      <c r="PR62" s="316"/>
      <c r="PS62" s="316"/>
      <c r="PT62" s="316"/>
      <c r="PU62" s="316"/>
      <c r="PV62" s="316"/>
      <c r="PW62" s="316"/>
      <c r="PX62" s="316"/>
      <c r="PY62" s="316"/>
    </row>
    <row r="63" spans="1:441" s="316" customFormat="1" outlineLevel="1" x14ac:dyDescent="0.35">
      <c r="A63" s="277"/>
      <c r="B63" s="277"/>
      <c r="C63" s="278"/>
      <c r="D63" s="281"/>
      <c r="E63" s="368" t="str">
        <f xml:space="preserve"> Equity!E$48</f>
        <v>Retained cash balance</v>
      </c>
      <c r="F63" s="368">
        <f xml:space="preserve"> Equity!F$48</f>
        <v>0</v>
      </c>
      <c r="G63" s="368" t="str">
        <f xml:space="preserve"> Equity!G$48</f>
        <v>$ 000s</v>
      </c>
      <c r="H63" s="368">
        <f xml:space="preserve"> Equity!H$48</f>
        <v>0</v>
      </c>
      <c r="I63" s="368">
        <f xml:space="preserve"> Equity!I$48</f>
        <v>0</v>
      </c>
      <c r="J63" s="368">
        <f xml:space="preserve"> Equity!J$48</f>
        <v>0</v>
      </c>
      <c r="K63" s="368">
        <f xml:space="preserve"> Equity!K$48</f>
        <v>0</v>
      </c>
      <c r="L63" s="368">
        <f xml:space="preserve"> Equity!L$48</f>
        <v>0</v>
      </c>
      <c r="M63" s="368">
        <f xml:space="preserve"> Equity!M$48</f>
        <v>0</v>
      </c>
      <c r="N63" s="368">
        <f xml:space="preserve"> Equity!N$48</f>
        <v>0</v>
      </c>
      <c r="O63" s="368">
        <f xml:space="preserve"> Equity!O$48</f>
        <v>0</v>
      </c>
      <c r="P63" s="368">
        <f xml:space="preserve"> Equity!P$48</f>
        <v>0</v>
      </c>
      <c r="Q63" s="368">
        <f xml:space="preserve"> Equity!Q$48</f>
        <v>0</v>
      </c>
      <c r="R63" s="368">
        <f xml:space="preserve"> Equity!R$48</f>
        <v>0</v>
      </c>
      <c r="S63" s="368">
        <f xml:space="preserve"> Equity!S$48</f>
        <v>0</v>
      </c>
      <c r="T63" s="368">
        <f xml:space="preserve"> Equity!T$48</f>
        <v>0</v>
      </c>
      <c r="U63" s="368">
        <f xml:space="preserve"> Equity!U$48</f>
        <v>0</v>
      </c>
      <c r="V63" s="368">
        <f xml:space="preserve"> Equity!V$48</f>
        <v>0</v>
      </c>
      <c r="W63" s="368">
        <f xml:space="preserve"> Equity!W$48</f>
        <v>0</v>
      </c>
      <c r="X63" s="368">
        <f xml:space="preserve"> Equity!X$48</f>
        <v>0</v>
      </c>
      <c r="Y63" s="368">
        <f xml:space="preserve"> Equity!Y$48</f>
        <v>0</v>
      </c>
      <c r="Z63" s="368">
        <f xml:space="preserve"> Equity!Z$48</f>
        <v>0</v>
      </c>
      <c r="AA63" s="368">
        <f xml:space="preserve"> Equity!AA$48</f>
        <v>0</v>
      </c>
      <c r="AB63" s="368">
        <f xml:space="preserve"> Equity!AB$48</f>
        <v>0</v>
      </c>
      <c r="AC63" s="368">
        <f xml:space="preserve"> Equity!AC$48</f>
        <v>0</v>
      </c>
      <c r="AD63" s="368">
        <f xml:space="preserve"> Equity!AD$48</f>
        <v>0</v>
      </c>
      <c r="AE63" s="368">
        <f xml:space="preserve"> Equity!AE$48</f>
        <v>0</v>
      </c>
      <c r="AF63" s="368">
        <f xml:space="preserve"> Equity!AF$48</f>
        <v>0</v>
      </c>
      <c r="AG63" s="368">
        <f xml:space="preserve"> Equity!AG$48</f>
        <v>0</v>
      </c>
      <c r="AH63" s="368">
        <f xml:space="preserve"> Equity!AH$48</f>
        <v>0</v>
      </c>
      <c r="AI63" s="368">
        <f xml:space="preserve"> Equity!AI$48</f>
        <v>0</v>
      </c>
      <c r="AJ63" s="368">
        <f xml:space="preserve"> Equity!AJ$48</f>
        <v>0</v>
      </c>
      <c r="AK63" s="368">
        <f xml:space="preserve"> Equity!AK$48</f>
        <v>0</v>
      </c>
      <c r="AL63" s="368">
        <f xml:space="preserve"> Equity!AL$48</f>
        <v>0</v>
      </c>
      <c r="AM63" s="368">
        <f xml:space="preserve"> Equity!AM$48</f>
        <v>0</v>
      </c>
      <c r="AN63" s="368">
        <f xml:space="preserve"> Equity!AN$48</f>
        <v>0</v>
      </c>
      <c r="AO63" s="368">
        <f xml:space="preserve"> Equity!AO$48</f>
        <v>0</v>
      </c>
      <c r="AP63" s="368">
        <f xml:space="preserve"> Equity!AP$48</f>
        <v>0</v>
      </c>
      <c r="AQ63" s="368">
        <f xml:space="preserve"> Equity!AQ$48</f>
        <v>0</v>
      </c>
      <c r="AR63" s="368">
        <f xml:space="preserve"> Equity!AR$48</f>
        <v>0</v>
      </c>
      <c r="AS63" s="368">
        <f xml:space="preserve"> Equity!AS$48</f>
        <v>0</v>
      </c>
      <c r="AT63" s="368">
        <f xml:space="preserve"> Equity!AT$48</f>
        <v>0</v>
      </c>
      <c r="AU63" s="368">
        <f xml:space="preserve"> Equity!AU$48</f>
        <v>0</v>
      </c>
      <c r="AV63" s="368">
        <f xml:space="preserve"> Equity!AV$48</f>
        <v>0</v>
      </c>
      <c r="AW63" s="368">
        <f xml:space="preserve"> Equity!AW$48</f>
        <v>0</v>
      </c>
      <c r="AX63" s="368">
        <f xml:space="preserve"> Equity!AX$48</f>
        <v>0</v>
      </c>
      <c r="AY63" s="368">
        <f xml:space="preserve"> Equity!AY$48</f>
        <v>0</v>
      </c>
      <c r="AZ63" s="368">
        <f xml:space="preserve"> Equity!AZ$48</f>
        <v>0</v>
      </c>
      <c r="BA63" s="368">
        <f xml:space="preserve"> Equity!BA$48</f>
        <v>0</v>
      </c>
      <c r="BB63" s="368">
        <f xml:space="preserve"> Equity!BB$48</f>
        <v>0</v>
      </c>
      <c r="BC63" s="368">
        <f xml:space="preserve"> Equity!BC$48</f>
        <v>0</v>
      </c>
      <c r="BD63" s="368">
        <f xml:space="preserve"> Equity!BD$48</f>
        <v>0</v>
      </c>
      <c r="BE63" s="368">
        <f xml:space="preserve"> Equity!BE$48</f>
        <v>0</v>
      </c>
      <c r="BF63" s="368">
        <f xml:space="preserve"> Equity!BF$48</f>
        <v>0</v>
      </c>
      <c r="BG63" s="368">
        <f xml:space="preserve"> Equity!BG$48</f>
        <v>0</v>
      </c>
      <c r="BH63" s="368">
        <f xml:space="preserve"> Equity!BH$48</f>
        <v>0</v>
      </c>
      <c r="BI63" s="368">
        <f xml:space="preserve"> Equity!BI$48</f>
        <v>0</v>
      </c>
      <c r="BJ63" s="368">
        <f xml:space="preserve"> Equity!BJ$48</f>
        <v>0</v>
      </c>
      <c r="BK63" s="368">
        <f xml:space="preserve"> Equity!BK$48</f>
        <v>0</v>
      </c>
      <c r="BL63" s="368">
        <f xml:space="preserve"> Equity!BL$48</f>
        <v>0</v>
      </c>
      <c r="BM63" s="368">
        <f xml:space="preserve"> Equity!BM$48</f>
        <v>0</v>
      </c>
      <c r="BN63" s="368">
        <f xml:space="preserve"> Equity!BN$48</f>
        <v>0</v>
      </c>
      <c r="BO63" s="368">
        <f xml:space="preserve"> Equity!BO$48</f>
        <v>0</v>
      </c>
      <c r="BP63" s="368">
        <f xml:space="preserve"> Equity!BP$48</f>
        <v>0</v>
      </c>
      <c r="BQ63" s="368">
        <f xml:space="preserve"> Equity!BQ$48</f>
        <v>0</v>
      </c>
      <c r="BR63" s="368">
        <f xml:space="preserve"> Equity!BR$48</f>
        <v>0</v>
      </c>
      <c r="BS63" s="368">
        <f xml:space="preserve"> Equity!BS$48</f>
        <v>0</v>
      </c>
      <c r="BT63" s="368">
        <f xml:space="preserve"> Equity!BT$48</f>
        <v>0</v>
      </c>
      <c r="BU63" s="368">
        <f xml:space="preserve"> Equity!BU$48</f>
        <v>0</v>
      </c>
      <c r="BV63" s="368">
        <f xml:space="preserve"> Equity!BV$48</f>
        <v>0</v>
      </c>
      <c r="BW63" s="368">
        <f xml:space="preserve"> Equity!BW$48</f>
        <v>1116.7144331426616</v>
      </c>
      <c r="BX63" s="368">
        <f xml:space="preserve"> Equity!BX$48</f>
        <v>1929.2438544791294</v>
      </c>
      <c r="BY63" s="368">
        <f xml:space="preserve"> Equity!BY$48</f>
        <v>1147.96914686322</v>
      </c>
      <c r="BZ63" s="368">
        <f xml:space="preserve"> Equity!BZ$48</f>
        <v>1735.6495866828745</v>
      </c>
      <c r="CA63" s="368">
        <f xml:space="preserve"> Equity!CA$48</f>
        <v>4476.3429060822291</v>
      </c>
      <c r="CB63" s="368">
        <f xml:space="preserve"> Equity!CB$48</f>
        <v>5281.8364206335764</v>
      </c>
      <c r="CC63" s="368">
        <f xml:space="preserve"> Equity!CC$48</f>
        <v>4501.7539911546464</v>
      </c>
      <c r="CD63" s="368">
        <f xml:space="preserve"> Equity!CD$48</f>
        <v>5083.9761794780161</v>
      </c>
      <c r="CE63" s="368">
        <f xml:space="preserve"> Equity!CE$48</f>
        <v>7808.9009482842685</v>
      </c>
      <c r="CF63" s="368">
        <f xml:space="preserve"> Equity!CF$48</f>
        <v>8608.7201095250475</v>
      </c>
      <c r="CG63" s="368">
        <f xml:space="preserve"> Equity!CG$48</f>
        <v>7831.0830012805527</v>
      </c>
      <c r="CH63" s="368">
        <f xml:space="preserve"> Equity!CH$48</f>
        <v>8409.0657810378052</v>
      </c>
      <c r="CI63" s="368">
        <f xml:space="preserve"> Equity!CI$48</f>
        <v>11119.434439813514</v>
      </c>
      <c r="CJ63" s="368">
        <f xml:space="preserve"> Equity!CJ$48</f>
        <v>11927.87682794303</v>
      </c>
      <c r="CK63" s="368">
        <f xml:space="preserve"> Equity!CK$48</f>
        <v>11140.510796948256</v>
      </c>
      <c r="CL63" s="368">
        <f xml:space="preserve"> Equity!CL$48</f>
        <v>11715.245478496799</v>
      </c>
      <c r="CM63" s="368">
        <f xml:space="preserve"> Equity!CM$48</f>
        <v>14412.05408769285</v>
      </c>
      <c r="CN63" s="368">
        <f xml:space="preserve"> Equity!CN$48</f>
        <v>15203.647905710628</v>
      </c>
      <c r="CO63" s="368">
        <f xml:space="preserve"> Equity!CO$48</f>
        <v>14433.748015390604</v>
      </c>
      <c r="CP63" s="368">
        <f xml:space="preserve"> Equity!CP$48</f>
        <v>15006.040579120872</v>
      </c>
      <c r="CQ63" s="368">
        <f xml:space="preserve"> Equity!CQ$48</f>
        <v>17690.108913846576</v>
      </c>
      <c r="CR63" s="368">
        <f xml:space="preserve"> Equity!CR$48</f>
        <v>18478.779332275335</v>
      </c>
      <c r="CS63" s="368">
        <f xml:space="preserve"> Equity!CS$48</f>
        <v>17713.817884547661</v>
      </c>
      <c r="CT63" s="368">
        <f xml:space="preserve"> Equity!CT$48</f>
        <v>18284.323354924207</v>
      </c>
      <c r="CU63" s="368">
        <f xml:space="preserve"> Equity!CU$48</f>
        <v>20956.327562599021</v>
      </c>
      <c r="CV63" s="368">
        <f xml:space="preserve"> Equity!CV$48</f>
        <v>21742.675576124784</v>
      </c>
      <c r="CW63" s="368">
        <f xml:space="preserve"> Equity!CW$48</f>
        <v>20983.183753404752</v>
      </c>
      <c r="CX63" s="368">
        <f xml:space="preserve"> Equity!CX$48</f>
        <v>21552.434196587146</v>
      </c>
      <c r="CY63" s="368">
        <f xml:space="preserve"> Equity!CY$48</f>
        <v>24212.933397011988</v>
      </c>
      <c r="CZ63" s="368">
        <f xml:space="preserve"> Equity!CZ$48</f>
        <v>25010.024934140838</v>
      </c>
      <c r="DA63" s="368">
        <f xml:space="preserve"> Equity!DA$48</f>
        <v>24243.852966765313</v>
      </c>
      <c r="DB63" s="368">
        <f xml:space="preserve"> Equity!DB$48</f>
        <v>24812.280294589553</v>
      </c>
      <c r="DC63" s="368">
        <f xml:space="preserve"> Equity!DC$48</f>
        <v>27461.738246079873</v>
      </c>
      <c r="DD63" s="368">
        <f xml:space="preserve"> Equity!DD$48</f>
        <v>28244.821568227864</v>
      </c>
      <c r="DE63" s="368">
        <f xml:space="preserve"> Equity!DE$48</f>
        <v>27497.461472431005</v>
      </c>
      <c r="DF63" s="368">
        <f xml:space="preserve"> Equity!DF$48</f>
        <v>28065.41601613344</v>
      </c>
      <c r="DG63" s="368">
        <f xml:space="preserve"> Equity!DG$48</f>
        <v>30704.218762927816</v>
      </c>
      <c r="DH63" s="368">
        <f xml:space="preserve"> Equity!DH$48</f>
        <v>-937.35279580348652</v>
      </c>
      <c r="DI63" s="368">
        <f xml:space="preserve"> Equity!DI$48</f>
        <v>0</v>
      </c>
      <c r="DJ63" s="368">
        <f xml:space="preserve"> Equity!DJ$48</f>
        <v>0</v>
      </c>
      <c r="DK63" s="368">
        <f xml:space="preserve"> Equity!DK$48</f>
        <v>0</v>
      </c>
      <c r="DL63" s="368">
        <f xml:space="preserve"> Equity!DL$48</f>
        <v>0</v>
      </c>
      <c r="DM63" s="368">
        <f xml:space="preserve"> Equity!DM$48</f>
        <v>0</v>
      </c>
      <c r="DN63" s="368">
        <f xml:space="preserve"> Equity!DN$48</f>
        <v>0</v>
      </c>
      <c r="DO63" s="368">
        <f xml:space="preserve"> Equity!DO$48</f>
        <v>0</v>
      </c>
      <c r="DP63" s="368">
        <f xml:space="preserve"> Equity!DP$48</f>
        <v>0</v>
      </c>
      <c r="DQ63" s="368">
        <f xml:space="preserve"> Equity!DQ$48</f>
        <v>0</v>
      </c>
      <c r="DR63" s="368">
        <f xml:space="preserve"> Equity!DR$48</f>
        <v>0</v>
      </c>
      <c r="DS63" s="368">
        <f xml:space="preserve"> Equity!DS$48</f>
        <v>0</v>
      </c>
      <c r="DT63" s="368">
        <f xml:space="preserve"> Equity!DT$48</f>
        <v>0</v>
      </c>
      <c r="DU63" s="368">
        <f xml:space="preserve"> Equity!DU$48</f>
        <v>0</v>
      </c>
      <c r="DV63" s="368">
        <f xml:space="preserve"> Equity!DV$48</f>
        <v>0</v>
      </c>
      <c r="DW63" s="368">
        <f xml:space="preserve"> Equity!DW$48</f>
        <v>0</v>
      </c>
      <c r="DX63" s="368">
        <f xml:space="preserve"> Equity!DX$48</f>
        <v>0</v>
      </c>
      <c r="DY63" s="368">
        <f xml:space="preserve"> Equity!DY$48</f>
        <v>0</v>
      </c>
      <c r="DZ63" s="368">
        <f xml:space="preserve"> Equity!DZ$48</f>
        <v>0</v>
      </c>
      <c r="EA63" s="368">
        <f xml:space="preserve"> Equity!EA$48</f>
        <v>0</v>
      </c>
      <c r="EB63" s="368">
        <f xml:space="preserve"> Equity!EB$48</f>
        <v>0</v>
      </c>
      <c r="EC63" s="368">
        <f xml:space="preserve"> Equity!EC$48</f>
        <v>0</v>
      </c>
      <c r="ED63" s="368">
        <f xml:space="preserve"> Equity!ED$48</f>
        <v>0</v>
      </c>
      <c r="EE63" s="368">
        <f xml:space="preserve"> Equity!EE$48</f>
        <v>0</v>
      </c>
      <c r="EF63" s="368">
        <f xml:space="preserve"> Equity!EF$48</f>
        <v>0</v>
      </c>
      <c r="EG63" s="368">
        <f xml:space="preserve"> Equity!EG$48</f>
        <v>0</v>
      </c>
      <c r="EH63" s="368">
        <f xml:space="preserve"> Equity!EH$48</f>
        <v>0</v>
      </c>
      <c r="EI63" s="368">
        <f xml:space="preserve"> Equity!EI$48</f>
        <v>0</v>
      </c>
      <c r="EJ63" s="368">
        <f xml:space="preserve"> Equity!EJ$48</f>
        <v>0</v>
      </c>
      <c r="EK63" s="368">
        <f xml:space="preserve"> Equity!EK$48</f>
        <v>0</v>
      </c>
      <c r="EL63" s="368">
        <f xml:space="preserve"> Equity!EL$48</f>
        <v>0</v>
      </c>
      <c r="EM63" s="368">
        <f xml:space="preserve"> Equity!EM$48</f>
        <v>0</v>
      </c>
      <c r="EN63" s="368">
        <f xml:space="preserve"> Equity!EN$48</f>
        <v>0</v>
      </c>
      <c r="EO63" s="368">
        <f xml:space="preserve"> Equity!EO$48</f>
        <v>0</v>
      </c>
      <c r="EP63" s="368">
        <f xml:space="preserve"> Equity!EP$48</f>
        <v>0</v>
      </c>
      <c r="EQ63" s="368">
        <f xml:space="preserve"> Equity!EQ$48</f>
        <v>0</v>
      </c>
      <c r="ER63" s="368">
        <f xml:space="preserve"> Equity!ER$48</f>
        <v>0</v>
      </c>
      <c r="ES63" s="368">
        <f xml:space="preserve"> Equity!ES$48</f>
        <v>0</v>
      </c>
      <c r="ET63" s="368">
        <f xml:space="preserve"> Equity!ET$48</f>
        <v>0</v>
      </c>
      <c r="EU63" s="368">
        <f xml:space="preserve"> Equity!EU$48</f>
        <v>0</v>
      </c>
      <c r="EV63" s="368">
        <f xml:space="preserve"> Equity!EV$48</f>
        <v>0</v>
      </c>
      <c r="EW63" s="368">
        <f xml:space="preserve"> Equity!EW$48</f>
        <v>0</v>
      </c>
      <c r="EX63" s="368">
        <f xml:space="preserve"> Equity!EX$48</f>
        <v>0</v>
      </c>
      <c r="EY63" s="368">
        <f xml:space="preserve"> Equity!EY$48</f>
        <v>0</v>
      </c>
      <c r="EZ63" s="368">
        <f xml:space="preserve"> Equity!EZ$48</f>
        <v>0</v>
      </c>
      <c r="FA63" s="368">
        <f xml:space="preserve"> Equity!FA$48</f>
        <v>0</v>
      </c>
      <c r="FB63" s="368">
        <f xml:space="preserve"> Equity!FB$48</f>
        <v>0</v>
      </c>
      <c r="FC63" s="368">
        <f xml:space="preserve"> Equity!FC$48</f>
        <v>0</v>
      </c>
      <c r="FD63" s="368">
        <f xml:space="preserve"> Equity!FD$48</f>
        <v>0</v>
      </c>
      <c r="FE63" s="368">
        <f xml:space="preserve"> Equity!FE$48</f>
        <v>0</v>
      </c>
      <c r="FF63" s="368">
        <f xml:space="preserve"> Equity!FF$48</f>
        <v>0</v>
      </c>
      <c r="FG63" s="368">
        <f xml:space="preserve"> Equity!FG$48</f>
        <v>0</v>
      </c>
      <c r="FH63" s="368">
        <f xml:space="preserve"> Equity!FH$48</f>
        <v>0</v>
      </c>
      <c r="FI63" s="368">
        <f xml:space="preserve"> Equity!FI$48</f>
        <v>0</v>
      </c>
      <c r="FJ63" s="368">
        <f xml:space="preserve"> Equity!FJ$48</f>
        <v>0</v>
      </c>
      <c r="FK63" s="368">
        <f xml:space="preserve"> Equity!FK$48</f>
        <v>0</v>
      </c>
      <c r="FL63" s="368">
        <f xml:space="preserve"> Equity!FL$48</f>
        <v>0</v>
      </c>
      <c r="FM63" s="368">
        <f xml:space="preserve"> Equity!FM$48</f>
        <v>0</v>
      </c>
      <c r="FN63" s="368">
        <f xml:space="preserve"> Equity!FN$48</f>
        <v>0</v>
      </c>
      <c r="FO63" s="368">
        <f xml:space="preserve"> Equity!FO$48</f>
        <v>0</v>
      </c>
      <c r="FP63" s="368">
        <f xml:space="preserve"> Equity!FP$48</f>
        <v>0</v>
      </c>
      <c r="FQ63" s="368">
        <f xml:space="preserve"> Equity!FQ$48</f>
        <v>0</v>
      </c>
      <c r="FR63" s="368">
        <f xml:space="preserve"> Equity!FR$48</f>
        <v>0</v>
      </c>
      <c r="FS63" s="368">
        <f xml:space="preserve"> Equity!FS$48</f>
        <v>0</v>
      </c>
      <c r="FT63" s="368">
        <f xml:space="preserve"> Equity!FT$48</f>
        <v>0</v>
      </c>
      <c r="FU63" s="368">
        <f xml:space="preserve"> Equity!FU$48</f>
        <v>0</v>
      </c>
      <c r="FV63" s="368">
        <f xml:space="preserve"> Equity!FV$48</f>
        <v>0</v>
      </c>
      <c r="FW63" s="368">
        <f xml:space="preserve"> Equity!FW$48</f>
        <v>0</v>
      </c>
      <c r="FX63" s="368">
        <f xml:space="preserve"> Equity!FX$48</f>
        <v>0</v>
      </c>
      <c r="FY63" s="368">
        <f xml:space="preserve"> Equity!FY$48</f>
        <v>0</v>
      </c>
      <c r="FZ63" s="368">
        <f xml:space="preserve"> Equity!FZ$48</f>
        <v>0</v>
      </c>
      <c r="GA63" s="368">
        <f xml:space="preserve"> Equity!GA$48</f>
        <v>0</v>
      </c>
      <c r="GB63" s="368">
        <f xml:space="preserve"> Equity!GB$48</f>
        <v>0</v>
      </c>
      <c r="GC63" s="368">
        <f xml:space="preserve"> Equity!GC$48</f>
        <v>0</v>
      </c>
      <c r="GD63" s="368">
        <f xml:space="preserve"> Equity!GD$48</f>
        <v>0</v>
      </c>
      <c r="GE63" s="368">
        <f xml:space="preserve"> Equity!GE$48</f>
        <v>0</v>
      </c>
      <c r="GF63" s="368">
        <f xml:space="preserve"> Equity!GF$48</f>
        <v>0</v>
      </c>
      <c r="GG63" s="368">
        <f xml:space="preserve"> Equity!GG$48</f>
        <v>0</v>
      </c>
      <c r="GH63" s="368">
        <f xml:space="preserve"> Equity!GH$48</f>
        <v>0</v>
      </c>
      <c r="GI63" s="368">
        <f xml:space="preserve"> Equity!GI$48</f>
        <v>0</v>
      </c>
      <c r="GJ63" s="368">
        <f xml:space="preserve"> Equity!GJ$48</f>
        <v>0</v>
      </c>
    </row>
    <row r="64" spans="1:441" s="316" customFormat="1" outlineLevel="1" x14ac:dyDescent="0.35">
      <c r="A64" s="277"/>
      <c r="B64" s="277"/>
      <c r="C64" s="278"/>
      <c r="D64" s="281"/>
      <c r="E64" s="403" t="str">
        <f xml:space="preserve"> Ops!E$64</f>
        <v>Accounts receivable balance</v>
      </c>
      <c r="F64" s="403">
        <f xml:space="preserve"> Ops!F$64</f>
        <v>0</v>
      </c>
      <c r="G64" s="403" t="str">
        <f xml:space="preserve"> Ops!G$64</f>
        <v>$ 000s</v>
      </c>
      <c r="H64" s="403">
        <f xml:space="preserve"> Ops!H$64</f>
        <v>0</v>
      </c>
      <c r="I64" s="403">
        <f xml:space="preserve"> Ops!I$64</f>
        <v>0</v>
      </c>
      <c r="J64" s="403">
        <f xml:space="preserve"> Ops!J$64</f>
        <v>0</v>
      </c>
      <c r="K64" s="403">
        <f xml:space="preserve"> Ops!K$64</f>
        <v>0</v>
      </c>
      <c r="L64" s="403">
        <f xml:space="preserve"> Ops!L$64</f>
        <v>0</v>
      </c>
      <c r="M64" s="403">
        <f xml:space="preserve"> Ops!M$64</f>
        <v>3361.0500000000011</v>
      </c>
      <c r="N64" s="403">
        <f xml:space="preserve"> Ops!N$64</f>
        <v>3626.7456521739132</v>
      </c>
      <c r="O64" s="403">
        <f xml:space="preserve"> Ops!O$64</f>
        <v>1561.5154891304337</v>
      </c>
      <c r="P64" s="403">
        <f xml:space="preserve"> Ops!P$64</f>
        <v>1596.2158333333336</v>
      </c>
      <c r="Q64" s="403">
        <f xml:space="preserve"> Ops!Q$64</f>
        <v>3344.3283582089562</v>
      </c>
      <c r="R64" s="403">
        <f xml:space="preserve"> Ops!R$64</f>
        <v>3608.7021414665805</v>
      </c>
      <c r="S64" s="403">
        <f xml:space="preserve"> Ops!S$64</f>
        <v>1553.7467553536662</v>
      </c>
      <c r="T64" s="403">
        <f xml:space="preserve"> Ops!T$64</f>
        <v>1588.2744610281925</v>
      </c>
      <c r="U64" s="403">
        <f xml:space="preserve"> Ops!U$64</f>
        <v>3327.6899086656285</v>
      </c>
      <c r="V64" s="403">
        <f xml:space="preserve"> Ops!V$64</f>
        <v>3590.7483994692357</v>
      </c>
      <c r="W64" s="403">
        <f xml:space="preserve"> Ops!W$64</f>
        <v>1546.0166719936979</v>
      </c>
      <c r="X64" s="403">
        <f xml:space="preserve"> Ops!X$64</f>
        <v>1563.0058661914318</v>
      </c>
      <c r="Y64" s="403">
        <f xml:space="preserve"> Ops!Y$64</f>
        <v>3311.1342374782371</v>
      </c>
      <c r="Z64" s="403">
        <f xml:space="preserve"> Ops!Z$64</f>
        <v>3572.8839795713793</v>
      </c>
      <c r="AA64" s="403">
        <f xml:space="preserve"> Ops!AA$64</f>
        <v>1538.3250467598982</v>
      </c>
      <c r="AB64" s="403">
        <f xml:space="preserve"> Ops!AB$64</f>
        <v>1572.5100477990081</v>
      </c>
      <c r="AC64" s="403">
        <f xml:space="preserve"> Ops!AC$64</f>
        <v>3294.6609328141681</v>
      </c>
      <c r="AD64" s="403">
        <f xml:space="preserve"> Ops!AD$64</f>
        <v>3555.1084373844578</v>
      </c>
      <c r="AE64" s="403">
        <f xml:space="preserve"> Ops!AE$64</f>
        <v>1530.6716883183071</v>
      </c>
      <c r="AF64" s="403">
        <f xml:space="preserve"> Ops!AF$64</f>
        <v>1564.6866147253813</v>
      </c>
      <c r="AG64" s="403">
        <f xml:space="preserve"> Ops!AG$64</f>
        <v>3278.2695848897201</v>
      </c>
      <c r="AH64" s="403">
        <f xml:space="preserve"> Ops!AH$64</f>
        <v>3537.4213307308037</v>
      </c>
      <c r="AI64" s="403">
        <f xml:space="preserve"> Ops!AI$64</f>
        <v>1523.0564062868725</v>
      </c>
      <c r="AJ64" s="403">
        <f xml:space="preserve"> Ops!AJ$64</f>
        <v>1556.9021042043601</v>
      </c>
      <c r="AK64" s="403">
        <f xml:space="preserve"> Ops!AK$64</f>
        <v>3261.9597859599207</v>
      </c>
      <c r="AL64" s="403">
        <f xml:space="preserve"> Ops!AL$64</f>
        <v>3519.8222196326415</v>
      </c>
      <c r="AM64" s="403">
        <f xml:space="preserve"> Ops!AM$64</f>
        <v>1515.4790112307201</v>
      </c>
      <c r="AN64" s="403">
        <f xml:space="preserve"> Ops!AN$64</f>
        <v>1532.1326267387508</v>
      </c>
      <c r="AO64" s="403">
        <f xml:space="preserve"> Ops!AO$64</f>
        <v>3245.7311303083789</v>
      </c>
      <c r="AP64" s="403">
        <f xml:space="preserve"> Ops!AP$64</f>
        <v>3502.3106663011358</v>
      </c>
      <c r="AQ64" s="403">
        <f xml:space="preserve"> Ops!AQ$64</f>
        <v>1507.939314657433</v>
      </c>
      <c r="AR64" s="403">
        <f xml:space="preserve"> Ops!AR$64</f>
        <v>1541.4490772053764</v>
      </c>
      <c r="AS64" s="403">
        <f xml:space="preserve"> Ops!AS$64</f>
        <v>3229.5832142371933</v>
      </c>
      <c r="AT64" s="403">
        <f xml:space="preserve"> Ops!AT$64</f>
        <v>3484.8862351255084</v>
      </c>
      <c r="AU64" s="403">
        <f xml:space="preserve"> Ops!AU$64</f>
        <v>1500.4371290123709</v>
      </c>
      <c r="AV64" s="403">
        <f xml:space="preserve"> Ops!AV$64</f>
        <v>1533.7801763237576</v>
      </c>
      <c r="AW64" s="403">
        <f xml:space="preserve"> Ops!AW$64</f>
        <v>3213.5156360569094</v>
      </c>
      <c r="AX64" s="403">
        <f xml:space="preserve"> Ops!AX$64</f>
        <v>3467.5484926621984</v>
      </c>
      <c r="AY64" s="403">
        <f xml:space="preserve"> Ops!AY$64</f>
        <v>1492.9722676740012</v>
      </c>
      <c r="AZ64" s="403">
        <f xml:space="preserve"> Ops!AZ$64</f>
        <v>1526.149429177869</v>
      </c>
      <c r="BA64" s="403">
        <f xml:space="preserve"> Ops!BA$64</f>
        <v>3197.527996076527</v>
      </c>
      <c r="BB64" s="403">
        <f xml:space="preserve"> Ops!BB$64</f>
        <v>3450.2970076240781</v>
      </c>
      <c r="BC64" s="403">
        <f xml:space="preserve"> Ops!BC$64</f>
        <v>1485.5445449492545</v>
      </c>
      <c r="BD64" s="403">
        <f xml:space="preserve"> Ops!BD$64</f>
        <v>1501.8692102783684</v>
      </c>
      <c r="BE64" s="403">
        <f xml:space="preserve"> Ops!BE$64</f>
        <v>3181.6198965935587</v>
      </c>
      <c r="BF64" s="403">
        <f xml:space="preserve"> Ops!BF$64</f>
        <v>3433.1313508697312</v>
      </c>
      <c r="BG64" s="403">
        <f xml:space="preserve"> Ops!BG$64</f>
        <v>1478.1537760689107</v>
      </c>
      <c r="BH64" s="403">
        <f xml:space="preserve"> Ops!BH$64</f>
        <v>1511.0016377593315</v>
      </c>
      <c r="BI64" s="403">
        <f xml:space="preserve"> Ops!BI$64</f>
        <v>3165.79094188414</v>
      </c>
      <c r="BJ64" s="403">
        <f xml:space="preserve"> Ops!BJ$64</f>
        <v>3416.0510953927678</v>
      </c>
      <c r="BK64" s="403">
        <f xml:space="preserve"> Ops!BK$64</f>
        <v>1470.799777182996</v>
      </c>
      <c r="BL64" s="403">
        <f xml:space="preserve"> Ops!BL$64</f>
        <v>1503.4842166759527</v>
      </c>
      <c r="BM64" s="403">
        <f xml:space="preserve"> Ops!BM$64</f>
        <v>3150.0407381931741</v>
      </c>
      <c r="BN64" s="403">
        <f xml:space="preserve"> Ops!BN$64</f>
        <v>3399.0558163112109</v>
      </c>
      <c r="BO64" s="403">
        <f xml:space="preserve"> Ops!BO$64</f>
        <v>1463.4823653562153</v>
      </c>
      <c r="BP64" s="403">
        <f xml:space="preserve"> Ops!BP$64</f>
        <v>1496.0041956974651</v>
      </c>
      <c r="BQ64" s="403">
        <f xml:space="preserve"> Ops!BQ$64</f>
        <v>3134.368893724552</v>
      </c>
      <c r="BR64" s="403">
        <f xml:space="preserve"> Ops!BR$64</f>
        <v>3382.1450908569277</v>
      </c>
      <c r="BS64" s="403">
        <f xml:space="preserve"> Ops!BS$64</f>
        <v>1456.2013585633986</v>
      </c>
      <c r="BT64" s="403">
        <f xml:space="preserve"> Ops!BT$64</f>
        <v>1472.2035712948655</v>
      </c>
      <c r="BU64" s="403">
        <f xml:space="preserve"> Ops!BU$64</f>
        <v>3118.7750186313956</v>
      </c>
      <c r="BV64" s="403">
        <f xml:space="preserve"> Ops!BV$64</f>
        <v>3365.3184983651026</v>
      </c>
      <c r="BW64" s="403">
        <f xml:space="preserve"> Ops!BW$64</f>
        <v>1448.9565756849743</v>
      </c>
      <c r="BX64" s="403">
        <f xml:space="preserve"> Ops!BX$64</f>
        <v>1481.1556107001966</v>
      </c>
      <c r="BY64" s="403">
        <f xml:space="preserve"> Ops!BY$64</f>
        <v>3103.2587250063643</v>
      </c>
      <c r="BZ64" s="403">
        <f xml:space="preserve"> Ops!BZ$64</f>
        <v>3348.575620263784</v>
      </c>
      <c r="CA64" s="403">
        <f xml:space="preserve"> Ops!CA$64</f>
        <v>1441.7478365024617</v>
      </c>
      <c r="CB64" s="403">
        <f xml:space="preserve"> Ops!CB$64</f>
        <v>1473.7866773136288</v>
      </c>
      <c r="CC64" s="403">
        <f xml:space="preserve"> Ops!CC$64</f>
        <v>3087.8196268720044</v>
      </c>
      <c r="CD64" s="403">
        <f xml:space="preserve"> Ops!CD$64</f>
        <v>3331.9160400634682</v>
      </c>
      <c r="CE64" s="403">
        <f xml:space="preserve"> Ops!CE$64</f>
        <v>1434.574961693992</v>
      </c>
      <c r="CF64" s="403">
        <f xml:space="preserve"> Ops!CF$64</f>
        <v>1466.4544052871925</v>
      </c>
      <c r="CG64" s="403">
        <f xml:space="preserve"> Ops!CG$64</f>
        <v>3072.4573401711505</v>
      </c>
      <c r="CH64" s="403">
        <f xml:space="preserve"> Ops!CH$64</f>
        <v>3315.3393433467345</v>
      </c>
      <c r="CI64" s="403">
        <f xml:space="preserve"> Ops!CI$64</f>
        <v>1427.4377728298432</v>
      </c>
      <c r="CJ64" s="403">
        <f xml:space="preserve"> Ops!CJ$64</f>
        <v>1443.1239022016007</v>
      </c>
      <c r="CK64" s="403">
        <f xml:space="preserve"> Ops!CK$64</f>
        <v>3057.1714827573633</v>
      </c>
      <c r="CL64" s="403">
        <f xml:space="preserve"> Ops!CL$64</f>
        <v>3298.8451177579445</v>
      </c>
      <c r="CM64" s="403">
        <f xml:space="preserve"> Ops!CM$64</f>
        <v>1420.3360923680038</v>
      </c>
      <c r="CN64" s="403">
        <f xml:space="preserve"> Ops!CN$64</f>
        <v>1451.8991166428486</v>
      </c>
      <c r="CO64" s="403">
        <f xml:space="preserve"> Ops!CO$64</f>
        <v>3041.9616743854363</v>
      </c>
      <c r="CP64" s="403">
        <f xml:space="preserve"> Ops!CP$64</f>
        <v>3282.4329529929801</v>
      </c>
      <c r="CQ64" s="403">
        <f xml:space="preserve"> Ops!CQ$64</f>
        <v>1413.2697436497547</v>
      </c>
      <c r="CR64" s="403">
        <f xml:space="preserve"> Ops!CR$64</f>
        <v>1444.6757379530836</v>
      </c>
      <c r="CS64" s="403">
        <f xml:space="preserve"> Ops!CS$64</f>
        <v>3026.8275367019278</v>
      </c>
      <c r="CT64" s="403">
        <f xml:space="preserve"> Ops!CT$64</f>
        <v>3266.1024407890354</v>
      </c>
      <c r="CU64" s="403">
        <f xml:space="preserve"> Ops!CU$64</f>
        <v>1406.2385508952784</v>
      </c>
      <c r="CV64" s="403">
        <f xml:space="preserve"> Ops!CV$64</f>
        <v>1437.4882964707303</v>
      </c>
      <c r="CW64" s="403">
        <f xml:space="preserve"> Ops!CW$64</f>
        <v>3011.7686932357487</v>
      </c>
      <c r="CX64" s="403">
        <f xml:space="preserve"> Ops!CX$64</f>
        <v>3249.853174914464</v>
      </c>
      <c r="CY64" s="403">
        <f xml:space="preserve"> Ops!CY$64</f>
        <v>1399.2423391992825</v>
      </c>
      <c r="CZ64" s="403">
        <f xml:space="preserve"> Ops!CZ$64</f>
        <v>1414.6186286410334</v>
      </c>
      <c r="DA64" s="403">
        <f xml:space="preserve"> Ops!DA$64</f>
        <v>2996.7847693888057</v>
      </c>
      <c r="DB64" s="403">
        <f xml:space="preserve"> Ops!DB$64</f>
        <v>3233.6847511586711</v>
      </c>
      <c r="DC64" s="403">
        <f xml:space="preserve"> Ops!DC$64</f>
        <v>1392.2809345266496</v>
      </c>
      <c r="DD64" s="403">
        <f xml:space="preserve"> Ops!DD$64</f>
        <v>1423.2205108494645</v>
      </c>
      <c r="DE64" s="403">
        <f xml:space="preserve"> Ops!DE$64</f>
        <v>2981.8753924266721</v>
      </c>
      <c r="DF64" s="403">
        <f xml:space="preserve"> Ops!DF$64</f>
        <v>3217.5967673220612</v>
      </c>
      <c r="DG64" s="403">
        <f xml:space="preserve"> Ops!DG$64</f>
        <v>1385.3541637081089</v>
      </c>
      <c r="DH64" s="403">
        <f xml:space="preserve"> Ops!DH$64</f>
        <v>1416.1398117905123</v>
      </c>
      <c r="DI64" s="403">
        <f xml:space="preserve"> Ops!DI$64</f>
        <v>0</v>
      </c>
      <c r="DJ64" s="403">
        <f xml:space="preserve"> Ops!DJ$64</f>
        <v>0</v>
      </c>
      <c r="DK64" s="403">
        <f xml:space="preserve"> Ops!DK$64</f>
        <v>0</v>
      </c>
      <c r="DL64" s="403">
        <f xml:space="preserve"> Ops!DL$64</f>
        <v>0</v>
      </c>
      <c r="DM64" s="403">
        <f xml:space="preserve"> Ops!DM$64</f>
        <v>0</v>
      </c>
      <c r="DN64" s="403">
        <f xml:space="preserve"> Ops!DN$64</f>
        <v>0</v>
      </c>
      <c r="DO64" s="403">
        <f xml:space="preserve"> Ops!DO$64</f>
        <v>0</v>
      </c>
      <c r="DP64" s="403">
        <f xml:space="preserve"> Ops!DP$64</f>
        <v>0</v>
      </c>
      <c r="DQ64" s="403">
        <f xml:space="preserve"> Ops!DQ$64</f>
        <v>0</v>
      </c>
      <c r="DR64" s="403">
        <f xml:space="preserve"> Ops!DR$64</f>
        <v>0</v>
      </c>
      <c r="DS64" s="403">
        <f xml:space="preserve"> Ops!DS$64</f>
        <v>0</v>
      </c>
      <c r="DT64" s="403">
        <f xml:space="preserve"> Ops!DT$64</f>
        <v>0</v>
      </c>
      <c r="DU64" s="403">
        <f xml:space="preserve"> Ops!DU$64</f>
        <v>0</v>
      </c>
      <c r="DV64" s="403">
        <f xml:space="preserve"> Ops!DV$64</f>
        <v>0</v>
      </c>
      <c r="DW64" s="403">
        <f xml:space="preserve"> Ops!DW$64</f>
        <v>0</v>
      </c>
      <c r="DX64" s="403">
        <f xml:space="preserve"> Ops!DX$64</f>
        <v>0</v>
      </c>
      <c r="DY64" s="403">
        <f xml:space="preserve"> Ops!DY$64</f>
        <v>0</v>
      </c>
      <c r="DZ64" s="403">
        <f xml:space="preserve"> Ops!DZ$64</f>
        <v>0</v>
      </c>
      <c r="EA64" s="403">
        <f xml:space="preserve"> Ops!EA$64</f>
        <v>0</v>
      </c>
      <c r="EB64" s="403">
        <f xml:space="preserve"> Ops!EB$64</f>
        <v>0</v>
      </c>
      <c r="EC64" s="403">
        <f xml:space="preserve"> Ops!EC$64</f>
        <v>0</v>
      </c>
      <c r="ED64" s="403">
        <f xml:space="preserve"> Ops!ED$64</f>
        <v>0</v>
      </c>
      <c r="EE64" s="403">
        <f xml:space="preserve"> Ops!EE$64</f>
        <v>0</v>
      </c>
      <c r="EF64" s="403">
        <f xml:space="preserve"> Ops!EF$64</f>
        <v>0</v>
      </c>
      <c r="EG64" s="403">
        <f xml:space="preserve"> Ops!EG$64</f>
        <v>0</v>
      </c>
      <c r="EH64" s="403">
        <f xml:space="preserve"> Ops!EH$64</f>
        <v>0</v>
      </c>
      <c r="EI64" s="403">
        <f xml:space="preserve"> Ops!EI$64</f>
        <v>0</v>
      </c>
      <c r="EJ64" s="403">
        <f xml:space="preserve"> Ops!EJ$64</f>
        <v>0</v>
      </c>
      <c r="EK64" s="403">
        <f xml:space="preserve"> Ops!EK$64</f>
        <v>0</v>
      </c>
      <c r="EL64" s="403">
        <f xml:space="preserve"> Ops!EL$64</f>
        <v>0</v>
      </c>
      <c r="EM64" s="403">
        <f xml:space="preserve"> Ops!EM$64</f>
        <v>0</v>
      </c>
      <c r="EN64" s="403">
        <f xml:space="preserve"> Ops!EN$64</f>
        <v>0</v>
      </c>
      <c r="EO64" s="403">
        <f xml:space="preserve"> Ops!EO$64</f>
        <v>0</v>
      </c>
      <c r="EP64" s="403">
        <f xml:space="preserve"> Ops!EP$64</f>
        <v>0</v>
      </c>
      <c r="EQ64" s="403">
        <f xml:space="preserve"> Ops!EQ$64</f>
        <v>0</v>
      </c>
      <c r="ER64" s="403">
        <f xml:space="preserve"> Ops!ER$64</f>
        <v>0</v>
      </c>
      <c r="ES64" s="403">
        <f xml:space="preserve"> Ops!ES$64</f>
        <v>0</v>
      </c>
      <c r="ET64" s="403">
        <f xml:space="preserve"> Ops!ET$64</f>
        <v>0</v>
      </c>
      <c r="EU64" s="403">
        <f xml:space="preserve"> Ops!EU$64</f>
        <v>0</v>
      </c>
      <c r="EV64" s="403">
        <f xml:space="preserve"> Ops!EV$64</f>
        <v>0</v>
      </c>
      <c r="EW64" s="403">
        <f xml:space="preserve"> Ops!EW$64</f>
        <v>0</v>
      </c>
      <c r="EX64" s="403">
        <f xml:space="preserve"> Ops!EX$64</f>
        <v>0</v>
      </c>
      <c r="EY64" s="403">
        <f xml:space="preserve"> Ops!EY$64</f>
        <v>0</v>
      </c>
      <c r="EZ64" s="403">
        <f xml:space="preserve"> Ops!EZ$64</f>
        <v>0</v>
      </c>
      <c r="FA64" s="403">
        <f xml:space="preserve"> Ops!FA$64</f>
        <v>0</v>
      </c>
      <c r="FB64" s="403">
        <f xml:space="preserve"> Ops!FB$64</f>
        <v>0</v>
      </c>
      <c r="FC64" s="403">
        <f xml:space="preserve"> Ops!FC$64</f>
        <v>0</v>
      </c>
      <c r="FD64" s="403">
        <f xml:space="preserve"> Ops!FD$64</f>
        <v>0</v>
      </c>
      <c r="FE64" s="403">
        <f xml:space="preserve"> Ops!FE$64</f>
        <v>0</v>
      </c>
      <c r="FF64" s="403">
        <f xml:space="preserve"> Ops!FF$64</f>
        <v>0</v>
      </c>
      <c r="FG64" s="403">
        <f xml:space="preserve"> Ops!FG$64</f>
        <v>0</v>
      </c>
      <c r="FH64" s="403">
        <f xml:space="preserve"> Ops!FH$64</f>
        <v>0</v>
      </c>
      <c r="FI64" s="403">
        <f xml:space="preserve"> Ops!FI$64</f>
        <v>0</v>
      </c>
      <c r="FJ64" s="403">
        <f xml:space="preserve"> Ops!FJ$64</f>
        <v>0</v>
      </c>
      <c r="FK64" s="403">
        <f xml:space="preserve"> Ops!FK$64</f>
        <v>0</v>
      </c>
      <c r="FL64" s="403">
        <f xml:space="preserve"> Ops!FL$64</f>
        <v>0</v>
      </c>
      <c r="FM64" s="403">
        <f xml:space="preserve"> Ops!FM$64</f>
        <v>0</v>
      </c>
      <c r="FN64" s="403">
        <f xml:space="preserve"> Ops!FN$64</f>
        <v>0</v>
      </c>
      <c r="FO64" s="403">
        <f xml:space="preserve"> Ops!FO$64</f>
        <v>0</v>
      </c>
      <c r="FP64" s="403">
        <f xml:space="preserve"> Ops!FP$64</f>
        <v>0</v>
      </c>
      <c r="FQ64" s="403">
        <f xml:space="preserve"> Ops!FQ$64</f>
        <v>0</v>
      </c>
      <c r="FR64" s="403">
        <f xml:space="preserve"> Ops!FR$64</f>
        <v>0</v>
      </c>
      <c r="FS64" s="403">
        <f xml:space="preserve"> Ops!FS$64</f>
        <v>0</v>
      </c>
      <c r="FT64" s="403">
        <f xml:space="preserve"> Ops!FT$64</f>
        <v>0</v>
      </c>
      <c r="FU64" s="403">
        <f xml:space="preserve"> Ops!FU$64</f>
        <v>0</v>
      </c>
      <c r="FV64" s="403">
        <f xml:space="preserve"> Ops!FV$64</f>
        <v>0</v>
      </c>
      <c r="FW64" s="403">
        <f xml:space="preserve"> Ops!FW$64</f>
        <v>0</v>
      </c>
      <c r="FX64" s="403">
        <f xml:space="preserve"> Ops!FX$64</f>
        <v>0</v>
      </c>
      <c r="FY64" s="403">
        <f xml:space="preserve"> Ops!FY$64</f>
        <v>0</v>
      </c>
      <c r="FZ64" s="403">
        <f xml:space="preserve"> Ops!FZ$64</f>
        <v>0</v>
      </c>
      <c r="GA64" s="403">
        <f xml:space="preserve"> Ops!GA$64</f>
        <v>0</v>
      </c>
      <c r="GB64" s="403">
        <f xml:space="preserve"> Ops!GB$64</f>
        <v>0</v>
      </c>
      <c r="GC64" s="403">
        <f xml:space="preserve"> Ops!GC$64</f>
        <v>0</v>
      </c>
      <c r="GD64" s="403">
        <f xml:space="preserve"> Ops!GD$64</f>
        <v>0</v>
      </c>
      <c r="GE64" s="403">
        <f xml:space="preserve"> Ops!GE$64</f>
        <v>0</v>
      </c>
      <c r="GF64" s="403">
        <f xml:space="preserve"> Ops!GF$64</f>
        <v>0</v>
      </c>
      <c r="GG64" s="403">
        <f xml:space="preserve"> Ops!GG$64</f>
        <v>0</v>
      </c>
      <c r="GH64" s="403">
        <f xml:space="preserve"> Ops!GH$64</f>
        <v>0</v>
      </c>
      <c r="GI64" s="403">
        <f xml:space="preserve"> Ops!GI$64</f>
        <v>0</v>
      </c>
      <c r="GJ64" s="403">
        <f xml:space="preserve"> Ops!GJ$64</f>
        <v>0</v>
      </c>
    </row>
    <row r="65" spans="1:441" outlineLevel="1" x14ac:dyDescent="0.35">
      <c r="A65" s="277"/>
      <c r="D65" s="281"/>
      <c r="E65" s="308" t="s">
        <v>58</v>
      </c>
      <c r="F65" s="308"/>
      <c r="G65" s="308" t="str">
        <f>SMU</f>
        <v>$ 000s</v>
      </c>
      <c r="H65" s="308"/>
      <c r="I65" s="308"/>
      <c r="J65" s="308">
        <f t="shared" ref="J65:AO65" si="66">SUM(J63:J64)</f>
        <v>0</v>
      </c>
      <c r="K65" s="308">
        <f t="shared" si="66"/>
        <v>0</v>
      </c>
      <c r="L65" s="308">
        <f t="shared" si="66"/>
        <v>0</v>
      </c>
      <c r="M65" s="308">
        <f t="shared" si="66"/>
        <v>3361.0500000000011</v>
      </c>
      <c r="N65" s="308">
        <f t="shared" si="66"/>
        <v>3626.7456521739132</v>
      </c>
      <c r="O65" s="308">
        <f t="shared" si="66"/>
        <v>1561.5154891304337</v>
      </c>
      <c r="P65" s="308">
        <f t="shared" si="66"/>
        <v>1596.2158333333336</v>
      </c>
      <c r="Q65" s="308">
        <f t="shared" si="66"/>
        <v>3344.3283582089562</v>
      </c>
      <c r="R65" s="308">
        <f t="shared" si="66"/>
        <v>3608.7021414665805</v>
      </c>
      <c r="S65" s="308">
        <f t="shared" si="66"/>
        <v>1553.7467553536662</v>
      </c>
      <c r="T65" s="308">
        <f t="shared" si="66"/>
        <v>1588.2744610281925</v>
      </c>
      <c r="U65" s="308">
        <f t="shared" si="66"/>
        <v>3327.6899086656285</v>
      </c>
      <c r="V65" s="308">
        <f t="shared" si="66"/>
        <v>3590.7483994692357</v>
      </c>
      <c r="W65" s="308">
        <f t="shared" si="66"/>
        <v>1546.0166719936979</v>
      </c>
      <c r="X65" s="308">
        <f t="shared" si="66"/>
        <v>1563.0058661914318</v>
      </c>
      <c r="Y65" s="308">
        <f t="shared" si="66"/>
        <v>3311.1342374782371</v>
      </c>
      <c r="Z65" s="308">
        <f t="shared" si="66"/>
        <v>3572.8839795713793</v>
      </c>
      <c r="AA65" s="308">
        <f t="shared" si="66"/>
        <v>1538.3250467598982</v>
      </c>
      <c r="AB65" s="308">
        <f t="shared" si="66"/>
        <v>1572.5100477990081</v>
      </c>
      <c r="AC65" s="308">
        <f t="shared" si="66"/>
        <v>3294.6609328141681</v>
      </c>
      <c r="AD65" s="308">
        <f t="shared" si="66"/>
        <v>3555.1084373844578</v>
      </c>
      <c r="AE65" s="308">
        <f t="shared" si="66"/>
        <v>1530.6716883183071</v>
      </c>
      <c r="AF65" s="308">
        <f t="shared" si="66"/>
        <v>1564.6866147253813</v>
      </c>
      <c r="AG65" s="308">
        <f t="shared" si="66"/>
        <v>3278.2695848897201</v>
      </c>
      <c r="AH65" s="308">
        <f t="shared" si="66"/>
        <v>3537.4213307308037</v>
      </c>
      <c r="AI65" s="308">
        <f t="shared" si="66"/>
        <v>1523.0564062868725</v>
      </c>
      <c r="AJ65" s="308">
        <f t="shared" si="66"/>
        <v>1556.9021042043601</v>
      </c>
      <c r="AK65" s="308">
        <f t="shared" si="66"/>
        <v>3261.9597859599207</v>
      </c>
      <c r="AL65" s="308">
        <f t="shared" si="66"/>
        <v>3519.8222196326415</v>
      </c>
      <c r="AM65" s="308">
        <f t="shared" si="66"/>
        <v>1515.4790112307201</v>
      </c>
      <c r="AN65" s="308">
        <f t="shared" si="66"/>
        <v>1532.1326267387508</v>
      </c>
      <c r="AO65" s="308">
        <f t="shared" si="66"/>
        <v>3245.7311303083789</v>
      </c>
      <c r="AP65" s="308">
        <f t="shared" ref="AP65:BU65" si="67">SUM(AP63:AP64)</f>
        <v>3502.3106663011358</v>
      </c>
      <c r="AQ65" s="308">
        <f t="shared" si="67"/>
        <v>1507.939314657433</v>
      </c>
      <c r="AR65" s="308">
        <f t="shared" si="67"/>
        <v>1541.4490772053764</v>
      </c>
      <c r="AS65" s="308">
        <f t="shared" si="67"/>
        <v>3229.5832142371933</v>
      </c>
      <c r="AT65" s="308">
        <f t="shared" si="67"/>
        <v>3484.8862351255084</v>
      </c>
      <c r="AU65" s="308">
        <f t="shared" si="67"/>
        <v>1500.4371290123709</v>
      </c>
      <c r="AV65" s="308">
        <f t="shared" si="67"/>
        <v>1533.7801763237576</v>
      </c>
      <c r="AW65" s="308">
        <f t="shared" si="67"/>
        <v>3213.5156360569094</v>
      </c>
      <c r="AX65" s="308">
        <f t="shared" si="67"/>
        <v>3467.5484926621984</v>
      </c>
      <c r="AY65" s="308">
        <f t="shared" si="67"/>
        <v>1492.9722676740012</v>
      </c>
      <c r="AZ65" s="308">
        <f t="shared" si="67"/>
        <v>1526.149429177869</v>
      </c>
      <c r="BA65" s="308">
        <f t="shared" si="67"/>
        <v>3197.527996076527</v>
      </c>
      <c r="BB65" s="308">
        <f t="shared" si="67"/>
        <v>3450.2970076240781</v>
      </c>
      <c r="BC65" s="308">
        <f t="shared" si="67"/>
        <v>1485.5445449492545</v>
      </c>
      <c r="BD65" s="308">
        <f t="shared" si="67"/>
        <v>1501.8692102783684</v>
      </c>
      <c r="BE65" s="308">
        <f t="shared" si="67"/>
        <v>3181.6198965935587</v>
      </c>
      <c r="BF65" s="308">
        <f t="shared" si="67"/>
        <v>3433.1313508697312</v>
      </c>
      <c r="BG65" s="308">
        <f t="shared" si="67"/>
        <v>1478.1537760689107</v>
      </c>
      <c r="BH65" s="308">
        <f t="shared" si="67"/>
        <v>1511.0016377593315</v>
      </c>
      <c r="BI65" s="308">
        <f t="shared" si="67"/>
        <v>3165.79094188414</v>
      </c>
      <c r="BJ65" s="308">
        <f t="shared" si="67"/>
        <v>3416.0510953927678</v>
      </c>
      <c r="BK65" s="308">
        <f t="shared" si="67"/>
        <v>1470.799777182996</v>
      </c>
      <c r="BL65" s="308">
        <f t="shared" si="67"/>
        <v>1503.4842166759527</v>
      </c>
      <c r="BM65" s="308">
        <f t="shared" si="67"/>
        <v>3150.0407381931741</v>
      </c>
      <c r="BN65" s="308">
        <f t="shared" si="67"/>
        <v>3399.0558163112109</v>
      </c>
      <c r="BO65" s="308">
        <f t="shared" si="67"/>
        <v>1463.4823653562153</v>
      </c>
      <c r="BP65" s="308">
        <f t="shared" si="67"/>
        <v>1496.0041956974651</v>
      </c>
      <c r="BQ65" s="308">
        <f t="shared" si="67"/>
        <v>3134.368893724552</v>
      </c>
      <c r="BR65" s="308">
        <f t="shared" si="67"/>
        <v>3382.1450908569277</v>
      </c>
      <c r="BS65" s="308">
        <f t="shared" si="67"/>
        <v>1456.2013585633986</v>
      </c>
      <c r="BT65" s="308">
        <f t="shared" si="67"/>
        <v>1472.2035712948655</v>
      </c>
      <c r="BU65" s="308">
        <f t="shared" si="67"/>
        <v>3118.7750186313956</v>
      </c>
      <c r="BV65" s="308">
        <f t="shared" ref="BV65:DA65" si="68">SUM(BV63:BV64)</f>
        <v>3365.3184983651026</v>
      </c>
      <c r="BW65" s="308">
        <f t="shared" si="68"/>
        <v>2565.6710088276359</v>
      </c>
      <c r="BX65" s="308">
        <f t="shared" si="68"/>
        <v>3410.3994651793259</v>
      </c>
      <c r="BY65" s="308">
        <f t="shared" si="68"/>
        <v>4251.2278718695843</v>
      </c>
      <c r="BZ65" s="308">
        <f t="shared" si="68"/>
        <v>5084.2252069466585</v>
      </c>
      <c r="CA65" s="308">
        <f t="shared" si="68"/>
        <v>5918.0907425846908</v>
      </c>
      <c r="CB65" s="308">
        <f t="shared" si="68"/>
        <v>6755.6230979472057</v>
      </c>
      <c r="CC65" s="308">
        <f t="shared" si="68"/>
        <v>7589.5736180266504</v>
      </c>
      <c r="CD65" s="308">
        <f t="shared" si="68"/>
        <v>8415.8922195414852</v>
      </c>
      <c r="CE65" s="308">
        <f t="shared" si="68"/>
        <v>9243.4759099782605</v>
      </c>
      <c r="CF65" s="308">
        <f t="shared" si="68"/>
        <v>10075.174514812239</v>
      </c>
      <c r="CG65" s="308">
        <f t="shared" si="68"/>
        <v>10903.540341451702</v>
      </c>
      <c r="CH65" s="308">
        <f t="shared" si="68"/>
        <v>11724.405124384539</v>
      </c>
      <c r="CI65" s="308">
        <f t="shared" si="68"/>
        <v>12546.872212643357</v>
      </c>
      <c r="CJ65" s="308">
        <f t="shared" si="68"/>
        <v>13371.000730144631</v>
      </c>
      <c r="CK65" s="308">
        <f t="shared" si="68"/>
        <v>14197.682279705619</v>
      </c>
      <c r="CL65" s="308">
        <f t="shared" si="68"/>
        <v>15014.090596254744</v>
      </c>
      <c r="CM65" s="308">
        <f t="shared" si="68"/>
        <v>15832.390180060855</v>
      </c>
      <c r="CN65" s="308">
        <f t="shared" si="68"/>
        <v>16655.547022353476</v>
      </c>
      <c r="CO65" s="308">
        <f t="shared" si="68"/>
        <v>17475.709689776038</v>
      </c>
      <c r="CP65" s="308">
        <f t="shared" si="68"/>
        <v>18288.473532113851</v>
      </c>
      <c r="CQ65" s="308">
        <f t="shared" si="68"/>
        <v>19103.378657496331</v>
      </c>
      <c r="CR65" s="308">
        <f t="shared" si="68"/>
        <v>19923.455070228418</v>
      </c>
      <c r="CS65" s="308">
        <f t="shared" si="68"/>
        <v>20740.645421249588</v>
      </c>
      <c r="CT65" s="308">
        <f t="shared" si="68"/>
        <v>21550.425795713243</v>
      </c>
      <c r="CU65" s="308">
        <f t="shared" si="68"/>
        <v>22362.5661134943</v>
      </c>
      <c r="CV65" s="308">
        <f t="shared" si="68"/>
        <v>23180.163872595513</v>
      </c>
      <c r="CW65" s="308">
        <f t="shared" si="68"/>
        <v>23994.952446640502</v>
      </c>
      <c r="CX65" s="308">
        <f t="shared" si="68"/>
        <v>24802.28737150161</v>
      </c>
      <c r="CY65" s="308">
        <f t="shared" si="68"/>
        <v>25612.175736211269</v>
      </c>
      <c r="CZ65" s="308">
        <f t="shared" si="68"/>
        <v>26424.643562781872</v>
      </c>
      <c r="DA65" s="308">
        <f t="shared" si="68"/>
        <v>27240.63773615412</v>
      </c>
      <c r="DB65" s="308">
        <f t="shared" ref="DB65:EG65" si="69">SUM(DB63:DB64)</f>
        <v>28045.965045748224</v>
      </c>
      <c r="DC65" s="308">
        <f t="shared" si="69"/>
        <v>28854.019180606523</v>
      </c>
      <c r="DD65" s="308">
        <f t="shared" si="69"/>
        <v>29668.042079077328</v>
      </c>
      <c r="DE65" s="308">
        <f t="shared" si="69"/>
        <v>30479.336864857676</v>
      </c>
      <c r="DF65" s="308">
        <f t="shared" si="69"/>
        <v>31283.012783455502</v>
      </c>
      <c r="DG65" s="308">
        <f t="shared" si="69"/>
        <v>32089.572926635927</v>
      </c>
      <c r="DH65" s="308">
        <f t="shared" si="69"/>
        <v>478.78701598702582</v>
      </c>
      <c r="DI65" s="308">
        <f t="shared" si="69"/>
        <v>0</v>
      </c>
      <c r="DJ65" s="308">
        <f t="shared" si="69"/>
        <v>0</v>
      </c>
      <c r="DK65" s="308">
        <f t="shared" si="69"/>
        <v>0</v>
      </c>
      <c r="DL65" s="308">
        <f t="shared" si="69"/>
        <v>0</v>
      </c>
      <c r="DM65" s="308">
        <f t="shared" si="69"/>
        <v>0</v>
      </c>
      <c r="DN65" s="308">
        <f t="shared" si="69"/>
        <v>0</v>
      </c>
      <c r="DO65" s="308">
        <f t="shared" si="69"/>
        <v>0</v>
      </c>
      <c r="DP65" s="308">
        <f t="shared" si="69"/>
        <v>0</v>
      </c>
      <c r="DQ65" s="308">
        <f t="shared" si="69"/>
        <v>0</v>
      </c>
      <c r="DR65" s="308">
        <f t="shared" si="69"/>
        <v>0</v>
      </c>
      <c r="DS65" s="308">
        <f t="shared" si="69"/>
        <v>0</v>
      </c>
      <c r="DT65" s="308">
        <f t="shared" si="69"/>
        <v>0</v>
      </c>
      <c r="DU65" s="308">
        <f t="shared" si="69"/>
        <v>0</v>
      </c>
      <c r="DV65" s="308">
        <f t="shared" si="69"/>
        <v>0</v>
      </c>
      <c r="DW65" s="308">
        <f t="shared" si="69"/>
        <v>0</v>
      </c>
      <c r="DX65" s="308">
        <f t="shared" si="69"/>
        <v>0</v>
      </c>
      <c r="DY65" s="308">
        <f t="shared" si="69"/>
        <v>0</v>
      </c>
      <c r="DZ65" s="308">
        <f t="shared" si="69"/>
        <v>0</v>
      </c>
      <c r="EA65" s="308">
        <f t="shared" si="69"/>
        <v>0</v>
      </c>
      <c r="EB65" s="308">
        <f t="shared" si="69"/>
        <v>0</v>
      </c>
      <c r="EC65" s="308">
        <f t="shared" si="69"/>
        <v>0</v>
      </c>
      <c r="ED65" s="308">
        <f t="shared" si="69"/>
        <v>0</v>
      </c>
      <c r="EE65" s="308">
        <f t="shared" si="69"/>
        <v>0</v>
      </c>
      <c r="EF65" s="308">
        <f t="shared" si="69"/>
        <v>0</v>
      </c>
      <c r="EG65" s="308">
        <f t="shared" si="69"/>
        <v>0</v>
      </c>
      <c r="EH65" s="308">
        <f t="shared" ref="EH65:FM65" si="70">SUM(EH63:EH64)</f>
        <v>0</v>
      </c>
      <c r="EI65" s="308">
        <f t="shared" si="70"/>
        <v>0</v>
      </c>
      <c r="EJ65" s="308">
        <f t="shared" si="70"/>
        <v>0</v>
      </c>
      <c r="EK65" s="308">
        <f t="shared" si="70"/>
        <v>0</v>
      </c>
      <c r="EL65" s="308">
        <f t="shared" si="70"/>
        <v>0</v>
      </c>
      <c r="EM65" s="308">
        <f t="shared" si="70"/>
        <v>0</v>
      </c>
      <c r="EN65" s="308">
        <f t="shared" si="70"/>
        <v>0</v>
      </c>
      <c r="EO65" s="308">
        <f t="shared" si="70"/>
        <v>0</v>
      </c>
      <c r="EP65" s="308">
        <f t="shared" si="70"/>
        <v>0</v>
      </c>
      <c r="EQ65" s="308">
        <f t="shared" si="70"/>
        <v>0</v>
      </c>
      <c r="ER65" s="308">
        <f t="shared" si="70"/>
        <v>0</v>
      </c>
      <c r="ES65" s="308">
        <f t="shared" si="70"/>
        <v>0</v>
      </c>
      <c r="ET65" s="308">
        <f t="shared" si="70"/>
        <v>0</v>
      </c>
      <c r="EU65" s="308">
        <f t="shared" si="70"/>
        <v>0</v>
      </c>
      <c r="EV65" s="308">
        <f t="shared" si="70"/>
        <v>0</v>
      </c>
      <c r="EW65" s="308">
        <f t="shared" si="70"/>
        <v>0</v>
      </c>
      <c r="EX65" s="308">
        <f t="shared" si="70"/>
        <v>0</v>
      </c>
      <c r="EY65" s="308">
        <f t="shared" si="70"/>
        <v>0</v>
      </c>
      <c r="EZ65" s="308">
        <f t="shared" si="70"/>
        <v>0</v>
      </c>
      <c r="FA65" s="308">
        <f t="shared" si="70"/>
        <v>0</v>
      </c>
      <c r="FB65" s="308">
        <f t="shared" si="70"/>
        <v>0</v>
      </c>
      <c r="FC65" s="308">
        <f t="shared" si="70"/>
        <v>0</v>
      </c>
      <c r="FD65" s="308">
        <f t="shared" si="70"/>
        <v>0</v>
      </c>
      <c r="FE65" s="308">
        <f t="shared" si="70"/>
        <v>0</v>
      </c>
      <c r="FF65" s="308">
        <f t="shared" si="70"/>
        <v>0</v>
      </c>
      <c r="FG65" s="308">
        <f t="shared" si="70"/>
        <v>0</v>
      </c>
      <c r="FH65" s="308">
        <f t="shared" si="70"/>
        <v>0</v>
      </c>
      <c r="FI65" s="308">
        <f t="shared" si="70"/>
        <v>0</v>
      </c>
      <c r="FJ65" s="308">
        <f t="shared" si="70"/>
        <v>0</v>
      </c>
      <c r="FK65" s="308">
        <f t="shared" si="70"/>
        <v>0</v>
      </c>
      <c r="FL65" s="308">
        <f t="shared" si="70"/>
        <v>0</v>
      </c>
      <c r="FM65" s="308">
        <f t="shared" si="70"/>
        <v>0</v>
      </c>
      <c r="FN65" s="308">
        <f t="shared" ref="FN65:GJ65" si="71">SUM(FN63:FN64)</f>
        <v>0</v>
      </c>
      <c r="FO65" s="308">
        <f t="shared" si="71"/>
        <v>0</v>
      </c>
      <c r="FP65" s="308">
        <f t="shared" si="71"/>
        <v>0</v>
      </c>
      <c r="FQ65" s="308">
        <f t="shared" si="71"/>
        <v>0</v>
      </c>
      <c r="FR65" s="308">
        <f t="shared" si="71"/>
        <v>0</v>
      </c>
      <c r="FS65" s="308">
        <f t="shared" si="71"/>
        <v>0</v>
      </c>
      <c r="FT65" s="308">
        <f t="shared" si="71"/>
        <v>0</v>
      </c>
      <c r="FU65" s="308">
        <f t="shared" si="71"/>
        <v>0</v>
      </c>
      <c r="FV65" s="308">
        <f t="shared" si="71"/>
        <v>0</v>
      </c>
      <c r="FW65" s="308">
        <f t="shared" si="71"/>
        <v>0</v>
      </c>
      <c r="FX65" s="308">
        <f t="shared" si="71"/>
        <v>0</v>
      </c>
      <c r="FY65" s="308">
        <f t="shared" si="71"/>
        <v>0</v>
      </c>
      <c r="FZ65" s="308">
        <f t="shared" si="71"/>
        <v>0</v>
      </c>
      <c r="GA65" s="308">
        <f t="shared" si="71"/>
        <v>0</v>
      </c>
      <c r="GB65" s="308">
        <f t="shared" si="71"/>
        <v>0</v>
      </c>
      <c r="GC65" s="308">
        <f t="shared" si="71"/>
        <v>0</v>
      </c>
      <c r="GD65" s="308">
        <f t="shared" si="71"/>
        <v>0</v>
      </c>
      <c r="GE65" s="308">
        <f t="shared" si="71"/>
        <v>0</v>
      </c>
      <c r="GF65" s="308">
        <f t="shared" si="71"/>
        <v>0</v>
      </c>
      <c r="GG65" s="308">
        <f t="shared" si="71"/>
        <v>0</v>
      </c>
      <c r="GH65" s="308">
        <f t="shared" si="71"/>
        <v>0</v>
      </c>
      <c r="GI65" s="308">
        <f t="shared" si="71"/>
        <v>0</v>
      </c>
      <c r="GJ65" s="308">
        <f t="shared" si="71"/>
        <v>0</v>
      </c>
      <c r="GK65" s="316"/>
      <c r="GL65" s="316"/>
      <c r="GM65" s="316"/>
      <c r="GN65" s="316"/>
      <c r="GO65" s="316"/>
      <c r="GP65" s="316"/>
      <c r="GQ65" s="316"/>
      <c r="GR65" s="316"/>
      <c r="GS65" s="316"/>
      <c r="GT65" s="316"/>
      <c r="GU65" s="316"/>
      <c r="GV65" s="316"/>
      <c r="GW65" s="316"/>
      <c r="GX65" s="316"/>
      <c r="GY65" s="316"/>
      <c r="GZ65" s="316"/>
      <c r="HA65" s="316"/>
      <c r="HB65" s="316"/>
      <c r="HC65" s="316"/>
      <c r="HD65" s="316"/>
      <c r="HE65" s="316"/>
      <c r="HF65" s="316"/>
      <c r="HG65" s="316"/>
      <c r="HH65" s="316"/>
      <c r="HI65" s="316"/>
      <c r="HJ65" s="316"/>
      <c r="HK65" s="316"/>
      <c r="HL65" s="316"/>
      <c r="HM65" s="316"/>
      <c r="HN65" s="316"/>
      <c r="HO65" s="316"/>
      <c r="HP65" s="316"/>
      <c r="HQ65" s="316"/>
      <c r="HR65" s="316"/>
      <c r="HS65" s="316"/>
      <c r="HT65" s="316"/>
      <c r="HU65" s="316"/>
      <c r="HV65" s="316"/>
      <c r="HW65" s="316"/>
      <c r="HX65" s="316"/>
      <c r="HY65" s="316"/>
      <c r="HZ65" s="316"/>
      <c r="IA65" s="316"/>
      <c r="IB65" s="316"/>
      <c r="IC65" s="316"/>
      <c r="ID65" s="316"/>
      <c r="IE65" s="316"/>
      <c r="IF65" s="316"/>
      <c r="IG65" s="316"/>
      <c r="IH65" s="316"/>
      <c r="II65" s="316"/>
      <c r="IJ65" s="316"/>
      <c r="IK65" s="316"/>
      <c r="IL65" s="316"/>
      <c r="IM65" s="316"/>
      <c r="IN65" s="316"/>
      <c r="IO65" s="316"/>
      <c r="IP65" s="316"/>
      <c r="IQ65" s="316"/>
      <c r="IR65" s="316"/>
      <c r="IS65" s="316"/>
      <c r="IT65" s="316"/>
      <c r="IU65" s="316"/>
      <c r="IV65" s="316"/>
      <c r="IW65" s="316"/>
      <c r="IX65" s="316"/>
      <c r="IY65" s="316"/>
      <c r="IZ65" s="316"/>
      <c r="JA65" s="316"/>
      <c r="JB65" s="316"/>
      <c r="JC65" s="316"/>
      <c r="JD65" s="316"/>
      <c r="JE65" s="316"/>
      <c r="JF65" s="316"/>
      <c r="JG65" s="316"/>
      <c r="JH65" s="316"/>
      <c r="JI65" s="316"/>
      <c r="JJ65" s="316"/>
      <c r="JK65" s="316"/>
      <c r="JL65" s="316"/>
      <c r="JM65" s="316"/>
      <c r="JN65" s="316"/>
      <c r="JO65" s="316"/>
      <c r="JP65" s="316"/>
      <c r="JQ65" s="316"/>
      <c r="JR65" s="316"/>
      <c r="JS65" s="316"/>
      <c r="JT65" s="316"/>
      <c r="JU65" s="316"/>
      <c r="JV65" s="316"/>
      <c r="JW65" s="316"/>
      <c r="JX65" s="316"/>
      <c r="JY65" s="316"/>
      <c r="JZ65" s="316"/>
      <c r="KA65" s="316"/>
      <c r="KB65" s="316"/>
      <c r="KC65" s="316"/>
      <c r="KD65" s="316"/>
      <c r="KE65" s="316"/>
      <c r="KF65" s="316"/>
      <c r="KG65" s="316"/>
      <c r="KH65" s="316"/>
      <c r="KI65" s="316"/>
      <c r="KJ65" s="316"/>
      <c r="KK65" s="316"/>
      <c r="KL65" s="316"/>
      <c r="KM65" s="316"/>
      <c r="KN65" s="316"/>
      <c r="KO65" s="316"/>
      <c r="KP65" s="316"/>
      <c r="KQ65" s="316"/>
      <c r="KR65" s="316"/>
      <c r="KS65" s="316"/>
      <c r="KT65" s="316"/>
      <c r="KU65" s="316"/>
      <c r="KV65" s="316"/>
      <c r="KW65" s="316"/>
      <c r="KX65" s="316"/>
      <c r="KY65" s="316"/>
      <c r="KZ65" s="316"/>
      <c r="LA65" s="316"/>
      <c r="LB65" s="316"/>
      <c r="LC65" s="316"/>
      <c r="LD65" s="316"/>
      <c r="LE65" s="316"/>
      <c r="LF65" s="316"/>
      <c r="LG65" s="316"/>
      <c r="LH65" s="316"/>
      <c r="LI65" s="316"/>
      <c r="LJ65" s="316"/>
      <c r="LK65" s="316"/>
      <c r="LL65" s="316"/>
      <c r="LM65" s="316"/>
      <c r="LN65" s="316"/>
      <c r="LO65" s="316"/>
      <c r="LP65" s="316"/>
      <c r="LQ65" s="316"/>
      <c r="LR65" s="316"/>
      <c r="LS65" s="316"/>
      <c r="LT65" s="316"/>
      <c r="LU65" s="316"/>
      <c r="LV65" s="316"/>
      <c r="LW65" s="316"/>
      <c r="LX65" s="316"/>
      <c r="LY65" s="316"/>
      <c r="LZ65" s="316"/>
      <c r="MA65" s="316"/>
      <c r="MB65" s="316"/>
      <c r="MC65" s="316"/>
      <c r="MD65" s="316"/>
      <c r="ME65" s="316"/>
      <c r="MF65" s="316"/>
      <c r="MG65" s="316"/>
      <c r="MH65" s="316"/>
      <c r="MI65" s="316"/>
      <c r="MJ65" s="316"/>
      <c r="MK65" s="316"/>
      <c r="ML65" s="316"/>
      <c r="MM65" s="316"/>
      <c r="MN65" s="316"/>
      <c r="MO65" s="316"/>
      <c r="MP65" s="316"/>
      <c r="MQ65" s="316"/>
      <c r="MR65" s="316"/>
      <c r="MS65" s="316"/>
      <c r="MT65" s="316"/>
      <c r="MU65" s="316"/>
      <c r="MV65" s="316"/>
      <c r="MW65" s="316"/>
      <c r="MX65" s="316"/>
      <c r="MY65" s="316"/>
      <c r="MZ65" s="316"/>
      <c r="NA65" s="316"/>
      <c r="NB65" s="316"/>
      <c r="NC65" s="316"/>
      <c r="ND65" s="316"/>
      <c r="NE65" s="316"/>
      <c r="NF65" s="316"/>
      <c r="NG65" s="316"/>
      <c r="NH65" s="316"/>
      <c r="NI65" s="316"/>
      <c r="NJ65" s="316"/>
      <c r="NK65" s="316"/>
      <c r="NL65" s="316"/>
      <c r="NM65" s="316"/>
      <c r="NN65" s="316"/>
      <c r="NO65" s="316"/>
      <c r="NP65" s="316"/>
      <c r="NQ65" s="316"/>
      <c r="NR65" s="316"/>
      <c r="NS65" s="316"/>
      <c r="NT65" s="316"/>
      <c r="NU65" s="316"/>
      <c r="NV65" s="316"/>
      <c r="NW65" s="316"/>
      <c r="NX65" s="316"/>
      <c r="NY65" s="316"/>
      <c r="NZ65" s="316"/>
      <c r="OA65" s="316"/>
      <c r="OB65" s="316"/>
      <c r="OC65" s="316"/>
      <c r="OD65" s="316"/>
      <c r="OE65" s="316"/>
      <c r="OF65" s="316"/>
      <c r="OG65" s="316"/>
      <c r="OH65" s="316"/>
      <c r="OI65" s="316"/>
      <c r="OJ65" s="316"/>
      <c r="OK65" s="316"/>
      <c r="OL65" s="316"/>
      <c r="OM65" s="316"/>
      <c r="ON65" s="316"/>
      <c r="OO65" s="316"/>
      <c r="OP65" s="316"/>
      <c r="OQ65" s="316"/>
      <c r="OR65" s="316"/>
      <c r="OS65" s="316"/>
      <c r="OT65" s="316"/>
      <c r="OU65" s="316"/>
      <c r="OV65" s="316"/>
      <c r="OW65" s="316"/>
      <c r="OX65" s="316"/>
      <c r="OY65" s="316"/>
      <c r="OZ65" s="316"/>
      <c r="PA65" s="316"/>
      <c r="PB65" s="316"/>
      <c r="PC65" s="316"/>
      <c r="PD65" s="316"/>
      <c r="PE65" s="316"/>
      <c r="PF65" s="316"/>
      <c r="PG65" s="316"/>
      <c r="PH65" s="316"/>
      <c r="PI65" s="316"/>
      <c r="PJ65" s="316"/>
      <c r="PK65" s="316"/>
      <c r="PL65" s="316"/>
      <c r="PM65" s="316"/>
      <c r="PN65" s="316"/>
      <c r="PO65" s="316"/>
      <c r="PP65" s="316"/>
      <c r="PQ65" s="316"/>
      <c r="PR65" s="316"/>
      <c r="PS65" s="316"/>
      <c r="PT65" s="316"/>
      <c r="PU65" s="316"/>
      <c r="PV65" s="316"/>
      <c r="PW65" s="316"/>
      <c r="PX65" s="316"/>
      <c r="PY65" s="316"/>
    </row>
    <row r="66" spans="1:441" outlineLevel="1" x14ac:dyDescent="0.35">
      <c r="A66" s="277"/>
      <c r="D66" s="281"/>
      <c r="E66" s="312"/>
      <c r="F66" s="312"/>
      <c r="G66" s="312"/>
      <c r="H66" s="312"/>
      <c r="I66" s="312"/>
      <c r="J66" s="312"/>
      <c r="K66" s="312"/>
      <c r="L66" s="312"/>
      <c r="M66" s="312"/>
      <c r="N66" s="312"/>
      <c r="O66" s="312"/>
      <c r="P66" s="312"/>
      <c r="Q66" s="312"/>
      <c r="R66" s="312"/>
      <c r="S66" s="312"/>
      <c r="T66" s="312"/>
      <c r="U66" s="312"/>
      <c r="V66" s="312"/>
      <c r="W66" s="312"/>
      <c r="X66" s="312"/>
      <c r="Y66" s="312"/>
      <c r="Z66" s="312"/>
      <c r="AA66" s="312"/>
      <c r="AB66" s="312"/>
      <c r="AC66" s="312"/>
      <c r="AD66" s="312"/>
      <c r="AE66" s="312"/>
      <c r="AF66" s="312"/>
      <c r="AG66" s="312"/>
      <c r="AH66" s="312"/>
      <c r="AI66" s="312"/>
      <c r="AJ66" s="312"/>
      <c r="AK66" s="312"/>
      <c r="AL66" s="312"/>
      <c r="AM66" s="312"/>
      <c r="AN66" s="312"/>
      <c r="AO66" s="312"/>
      <c r="AP66" s="312"/>
      <c r="AQ66" s="312"/>
      <c r="AR66" s="312"/>
      <c r="AS66" s="312"/>
      <c r="AT66" s="312"/>
      <c r="AU66" s="312"/>
      <c r="AV66" s="312"/>
      <c r="AW66" s="312"/>
      <c r="AX66" s="312"/>
      <c r="AY66" s="312"/>
      <c r="AZ66" s="312"/>
      <c r="BA66" s="312"/>
      <c r="BB66" s="312"/>
      <c r="BC66" s="312"/>
      <c r="BD66" s="312"/>
      <c r="BE66" s="312"/>
      <c r="BF66" s="312"/>
      <c r="BG66" s="312"/>
      <c r="BH66" s="312"/>
      <c r="BI66" s="312"/>
      <c r="BJ66" s="312"/>
      <c r="BK66" s="312"/>
      <c r="BL66" s="312"/>
      <c r="BM66" s="312"/>
      <c r="BN66" s="312"/>
      <c r="BO66" s="312"/>
      <c r="BP66" s="312"/>
      <c r="BQ66" s="312"/>
      <c r="BR66" s="312"/>
      <c r="BS66" s="312"/>
      <c r="BT66" s="312"/>
      <c r="BU66" s="312"/>
      <c r="BV66" s="312"/>
      <c r="BW66" s="312"/>
      <c r="BX66" s="312"/>
      <c r="BY66" s="312"/>
      <c r="BZ66" s="312"/>
      <c r="CA66" s="312"/>
      <c r="CB66" s="312"/>
      <c r="CC66" s="312"/>
      <c r="CD66" s="312"/>
      <c r="CE66" s="312"/>
      <c r="CF66" s="312"/>
      <c r="CG66" s="312"/>
      <c r="CH66" s="312"/>
      <c r="CI66" s="312"/>
      <c r="CJ66" s="312"/>
      <c r="CK66" s="312"/>
      <c r="CL66" s="312"/>
      <c r="CM66" s="312"/>
      <c r="CN66" s="312"/>
      <c r="CO66" s="312"/>
      <c r="CP66" s="312"/>
      <c r="CQ66" s="312"/>
      <c r="CR66" s="312"/>
      <c r="CS66" s="312"/>
      <c r="CT66" s="312"/>
      <c r="CU66" s="312"/>
      <c r="CV66" s="312"/>
      <c r="CW66" s="312"/>
      <c r="CX66" s="312"/>
      <c r="CY66" s="312"/>
      <c r="CZ66" s="312"/>
      <c r="DA66" s="312"/>
      <c r="DB66" s="312"/>
      <c r="DC66" s="312"/>
      <c r="DD66" s="312"/>
      <c r="DE66" s="312"/>
      <c r="DF66" s="312"/>
      <c r="DG66" s="312"/>
      <c r="DH66" s="312"/>
      <c r="DI66" s="312"/>
      <c r="DJ66" s="312"/>
      <c r="DK66" s="312"/>
      <c r="DL66" s="312"/>
      <c r="DM66" s="312"/>
      <c r="DN66" s="312"/>
      <c r="DO66" s="312"/>
      <c r="DP66" s="312"/>
      <c r="DQ66" s="312"/>
      <c r="DR66" s="312"/>
      <c r="DS66" s="312"/>
      <c r="DT66" s="312"/>
      <c r="DU66" s="312"/>
      <c r="DV66" s="312"/>
      <c r="DW66" s="312"/>
      <c r="DX66" s="312"/>
      <c r="DY66" s="312"/>
      <c r="DZ66" s="312"/>
      <c r="EA66" s="312"/>
      <c r="EB66" s="312"/>
      <c r="EC66" s="312"/>
      <c r="ED66" s="312"/>
      <c r="EE66" s="312"/>
      <c r="EF66" s="312"/>
      <c r="EG66" s="312"/>
      <c r="EH66" s="312"/>
      <c r="EI66" s="312"/>
      <c r="EJ66" s="312"/>
      <c r="EK66" s="312"/>
      <c r="EL66" s="312"/>
      <c r="EM66" s="312"/>
      <c r="EN66" s="312"/>
      <c r="EO66" s="312"/>
      <c r="EP66" s="312"/>
      <c r="EQ66" s="312"/>
      <c r="ER66" s="312"/>
      <c r="ES66" s="312"/>
      <c r="ET66" s="312"/>
      <c r="EU66" s="312"/>
      <c r="EV66" s="312"/>
      <c r="EW66" s="312"/>
      <c r="EX66" s="312"/>
      <c r="EY66" s="312"/>
      <c r="EZ66" s="312"/>
      <c r="FA66" s="312"/>
      <c r="FB66" s="312"/>
      <c r="FC66" s="312"/>
      <c r="FD66" s="312"/>
      <c r="FE66" s="312"/>
      <c r="FF66" s="312"/>
      <c r="FG66" s="312"/>
      <c r="FH66" s="312"/>
      <c r="FI66" s="312"/>
      <c r="FJ66" s="312"/>
      <c r="FK66" s="312"/>
      <c r="FL66" s="312"/>
      <c r="FM66" s="312"/>
      <c r="FN66" s="312"/>
      <c r="FO66" s="312"/>
      <c r="FP66" s="312"/>
      <c r="FQ66" s="312"/>
      <c r="FR66" s="312"/>
      <c r="FS66" s="312"/>
      <c r="FT66" s="312"/>
      <c r="FU66" s="312"/>
      <c r="FV66" s="312"/>
      <c r="FW66" s="312"/>
      <c r="FX66" s="312"/>
      <c r="FY66" s="312"/>
      <c r="FZ66" s="312"/>
      <c r="GA66" s="312"/>
      <c r="GB66" s="312"/>
      <c r="GC66" s="312"/>
      <c r="GD66" s="312"/>
      <c r="GE66" s="312"/>
      <c r="GF66" s="312"/>
      <c r="GG66" s="312"/>
      <c r="GH66" s="312"/>
      <c r="GI66" s="312"/>
      <c r="GJ66" s="312"/>
      <c r="GK66" s="316"/>
      <c r="GL66" s="316"/>
      <c r="GM66" s="316"/>
      <c r="GN66" s="316"/>
      <c r="GO66" s="316"/>
      <c r="GP66" s="316"/>
      <c r="GQ66" s="316"/>
      <c r="GR66" s="316"/>
      <c r="GS66" s="316"/>
      <c r="GT66" s="316"/>
      <c r="GU66" s="316"/>
      <c r="GV66" s="316"/>
      <c r="GW66" s="316"/>
      <c r="GX66" s="316"/>
      <c r="GY66" s="316"/>
      <c r="GZ66" s="316"/>
      <c r="HA66" s="316"/>
      <c r="HB66" s="316"/>
      <c r="HC66" s="316"/>
      <c r="HD66" s="316"/>
      <c r="HE66" s="316"/>
      <c r="HF66" s="316"/>
      <c r="HG66" s="316"/>
      <c r="HH66" s="316"/>
      <c r="HI66" s="316"/>
      <c r="HJ66" s="316"/>
      <c r="HK66" s="316"/>
      <c r="HL66" s="316"/>
      <c r="HM66" s="316"/>
      <c r="HN66" s="316"/>
      <c r="HO66" s="316"/>
      <c r="HP66" s="316"/>
      <c r="HQ66" s="316"/>
      <c r="HR66" s="316"/>
      <c r="HS66" s="316"/>
      <c r="HT66" s="316"/>
      <c r="HU66" s="316"/>
      <c r="HV66" s="316"/>
      <c r="HW66" s="316"/>
      <c r="HX66" s="316"/>
      <c r="HY66" s="316"/>
      <c r="HZ66" s="316"/>
      <c r="IA66" s="316"/>
      <c r="IB66" s="316"/>
      <c r="IC66" s="316"/>
      <c r="ID66" s="316"/>
      <c r="IE66" s="316"/>
      <c r="IF66" s="316"/>
      <c r="IG66" s="316"/>
      <c r="IH66" s="316"/>
      <c r="II66" s="316"/>
      <c r="IJ66" s="316"/>
      <c r="IK66" s="316"/>
      <c r="IL66" s="316"/>
      <c r="IM66" s="316"/>
      <c r="IN66" s="316"/>
      <c r="IO66" s="316"/>
      <c r="IP66" s="316"/>
      <c r="IQ66" s="316"/>
      <c r="IR66" s="316"/>
      <c r="IS66" s="316"/>
      <c r="IT66" s="316"/>
      <c r="IU66" s="316"/>
      <c r="IV66" s="316"/>
      <c r="IW66" s="316"/>
      <c r="IX66" s="316"/>
      <c r="IY66" s="316"/>
      <c r="IZ66" s="316"/>
      <c r="JA66" s="316"/>
      <c r="JB66" s="316"/>
      <c r="JC66" s="316"/>
      <c r="JD66" s="316"/>
      <c r="JE66" s="316"/>
      <c r="JF66" s="316"/>
      <c r="JG66" s="316"/>
      <c r="JH66" s="316"/>
      <c r="JI66" s="316"/>
      <c r="JJ66" s="316"/>
      <c r="JK66" s="316"/>
      <c r="JL66" s="316"/>
      <c r="JM66" s="316"/>
      <c r="JN66" s="316"/>
      <c r="JO66" s="316"/>
      <c r="JP66" s="316"/>
      <c r="JQ66" s="316"/>
      <c r="JR66" s="316"/>
      <c r="JS66" s="316"/>
      <c r="JT66" s="316"/>
      <c r="JU66" s="316"/>
      <c r="JV66" s="316"/>
      <c r="JW66" s="316"/>
      <c r="JX66" s="316"/>
      <c r="JY66" s="316"/>
      <c r="JZ66" s="316"/>
      <c r="KA66" s="316"/>
      <c r="KB66" s="316"/>
      <c r="KC66" s="316"/>
      <c r="KD66" s="316"/>
      <c r="KE66" s="316"/>
      <c r="KF66" s="316"/>
      <c r="KG66" s="316"/>
      <c r="KH66" s="316"/>
      <c r="KI66" s="316"/>
      <c r="KJ66" s="316"/>
      <c r="KK66" s="316"/>
      <c r="KL66" s="316"/>
      <c r="KM66" s="316"/>
      <c r="KN66" s="316"/>
      <c r="KO66" s="316"/>
      <c r="KP66" s="316"/>
      <c r="KQ66" s="316"/>
      <c r="KR66" s="316"/>
      <c r="KS66" s="316"/>
      <c r="KT66" s="316"/>
      <c r="KU66" s="316"/>
      <c r="KV66" s="316"/>
      <c r="KW66" s="316"/>
      <c r="KX66" s="316"/>
      <c r="KY66" s="316"/>
      <c r="KZ66" s="316"/>
      <c r="LA66" s="316"/>
      <c r="LB66" s="316"/>
      <c r="LC66" s="316"/>
      <c r="LD66" s="316"/>
      <c r="LE66" s="316"/>
      <c r="LF66" s="316"/>
      <c r="LG66" s="316"/>
      <c r="LH66" s="316"/>
      <c r="LI66" s="316"/>
      <c r="LJ66" s="316"/>
      <c r="LK66" s="316"/>
      <c r="LL66" s="316"/>
      <c r="LM66" s="316"/>
      <c r="LN66" s="316"/>
      <c r="LO66" s="316"/>
      <c r="LP66" s="316"/>
      <c r="LQ66" s="316"/>
      <c r="LR66" s="316"/>
      <c r="LS66" s="316"/>
      <c r="LT66" s="316"/>
      <c r="LU66" s="316"/>
      <c r="LV66" s="316"/>
      <c r="LW66" s="316"/>
      <c r="LX66" s="316"/>
      <c r="LY66" s="316"/>
      <c r="LZ66" s="316"/>
      <c r="MA66" s="316"/>
      <c r="MB66" s="316"/>
      <c r="MC66" s="316"/>
      <c r="MD66" s="316"/>
      <c r="ME66" s="316"/>
      <c r="MF66" s="316"/>
      <c r="MG66" s="316"/>
      <c r="MH66" s="316"/>
      <c r="MI66" s="316"/>
      <c r="MJ66" s="316"/>
      <c r="MK66" s="316"/>
      <c r="ML66" s="316"/>
      <c r="MM66" s="316"/>
      <c r="MN66" s="316"/>
      <c r="MO66" s="316"/>
      <c r="MP66" s="316"/>
      <c r="MQ66" s="316"/>
      <c r="MR66" s="316"/>
      <c r="MS66" s="316"/>
      <c r="MT66" s="316"/>
      <c r="MU66" s="316"/>
      <c r="MV66" s="316"/>
      <c r="MW66" s="316"/>
      <c r="MX66" s="316"/>
      <c r="MY66" s="316"/>
      <c r="MZ66" s="316"/>
      <c r="NA66" s="316"/>
      <c r="NB66" s="316"/>
      <c r="NC66" s="316"/>
      <c r="ND66" s="316"/>
      <c r="NE66" s="316"/>
      <c r="NF66" s="316"/>
      <c r="NG66" s="316"/>
      <c r="NH66" s="316"/>
      <c r="NI66" s="316"/>
      <c r="NJ66" s="316"/>
      <c r="NK66" s="316"/>
      <c r="NL66" s="316"/>
      <c r="NM66" s="316"/>
      <c r="NN66" s="316"/>
      <c r="NO66" s="316"/>
      <c r="NP66" s="316"/>
      <c r="NQ66" s="316"/>
      <c r="NR66" s="316"/>
      <c r="NS66" s="316"/>
      <c r="NT66" s="316"/>
      <c r="NU66" s="316"/>
      <c r="NV66" s="316"/>
      <c r="NW66" s="316"/>
      <c r="NX66" s="316"/>
      <c r="NY66" s="316"/>
      <c r="NZ66" s="316"/>
      <c r="OA66" s="316"/>
      <c r="OB66" s="316"/>
      <c r="OC66" s="316"/>
      <c r="OD66" s="316"/>
      <c r="OE66" s="316"/>
      <c r="OF66" s="316"/>
      <c r="OG66" s="316"/>
      <c r="OH66" s="316"/>
      <c r="OI66" s="316"/>
      <c r="OJ66" s="316"/>
      <c r="OK66" s="316"/>
      <c r="OL66" s="316"/>
      <c r="OM66" s="316"/>
      <c r="ON66" s="316"/>
      <c r="OO66" s="316"/>
      <c r="OP66" s="316"/>
      <c r="OQ66" s="316"/>
      <c r="OR66" s="316"/>
      <c r="OS66" s="316"/>
      <c r="OT66" s="316"/>
      <c r="OU66" s="316"/>
      <c r="OV66" s="316"/>
      <c r="OW66" s="316"/>
      <c r="OX66" s="316"/>
      <c r="OY66" s="316"/>
      <c r="OZ66" s="316"/>
      <c r="PA66" s="316"/>
      <c r="PB66" s="316"/>
      <c r="PC66" s="316"/>
      <c r="PD66" s="316"/>
      <c r="PE66" s="316"/>
      <c r="PF66" s="316"/>
      <c r="PG66" s="316"/>
      <c r="PH66" s="316"/>
      <c r="PI66" s="316"/>
      <c r="PJ66" s="316"/>
      <c r="PK66" s="316"/>
      <c r="PL66" s="316"/>
      <c r="PM66" s="316"/>
      <c r="PN66" s="316"/>
      <c r="PO66" s="316"/>
      <c r="PP66" s="316"/>
      <c r="PQ66" s="316"/>
      <c r="PR66" s="316"/>
      <c r="PS66" s="316"/>
      <c r="PT66" s="316"/>
      <c r="PU66" s="316"/>
      <c r="PV66" s="316"/>
      <c r="PW66" s="316"/>
      <c r="PX66" s="316"/>
      <c r="PY66" s="316"/>
    </row>
    <row r="67" spans="1:441" outlineLevel="1" x14ac:dyDescent="0.35">
      <c r="A67" s="277"/>
      <c r="D67" s="281"/>
      <c r="E67" s="308" t="s">
        <v>59</v>
      </c>
      <c r="F67" s="308"/>
      <c r="G67" s="308" t="str">
        <f>SMU</f>
        <v>$ 000s</v>
      </c>
      <c r="H67" s="308"/>
      <c r="I67" s="308"/>
      <c r="J67" s="308">
        <f t="shared" ref="J67:AO67" si="72" xml:space="preserve"> J65 + J60</f>
        <v>0</v>
      </c>
      <c r="K67" s="308">
        <f t="shared" si="72"/>
        <v>0</v>
      </c>
      <c r="L67" s="308">
        <f t="shared" si="72"/>
        <v>100000</v>
      </c>
      <c r="M67" s="308">
        <f t="shared" si="72"/>
        <v>102361.05</v>
      </c>
      <c r="N67" s="308">
        <f t="shared" si="72"/>
        <v>101626.74565217391</v>
      </c>
      <c r="O67" s="308">
        <f t="shared" si="72"/>
        <v>98561.515489130426</v>
      </c>
      <c r="P67" s="308">
        <f t="shared" si="72"/>
        <v>97596.215833333335</v>
      </c>
      <c r="Q67" s="308">
        <f t="shared" si="72"/>
        <v>98344.32835820895</v>
      </c>
      <c r="R67" s="308">
        <f t="shared" si="72"/>
        <v>97608.70214146658</v>
      </c>
      <c r="S67" s="308">
        <f t="shared" si="72"/>
        <v>94553.74675535367</v>
      </c>
      <c r="T67" s="308">
        <f t="shared" si="72"/>
        <v>93588.274461028195</v>
      </c>
      <c r="U67" s="308">
        <f t="shared" si="72"/>
        <v>94327.689908665634</v>
      </c>
      <c r="V67" s="308">
        <f t="shared" si="72"/>
        <v>93590.74839946923</v>
      </c>
      <c r="W67" s="308">
        <f t="shared" si="72"/>
        <v>90546.016671993697</v>
      </c>
      <c r="X67" s="308">
        <f t="shared" si="72"/>
        <v>89563.005866191437</v>
      </c>
      <c r="Y67" s="308">
        <f t="shared" si="72"/>
        <v>90311.13423747824</v>
      </c>
      <c r="Z67" s="308">
        <f t="shared" si="72"/>
        <v>89572.883979571372</v>
      </c>
      <c r="AA67" s="308">
        <f t="shared" si="72"/>
        <v>86538.325046759899</v>
      </c>
      <c r="AB67" s="308">
        <f t="shared" si="72"/>
        <v>85572.510047799005</v>
      </c>
      <c r="AC67" s="308">
        <f t="shared" si="72"/>
        <v>86294.660932814164</v>
      </c>
      <c r="AD67" s="308">
        <f t="shared" si="72"/>
        <v>85555.108437384464</v>
      </c>
      <c r="AE67" s="308">
        <f t="shared" si="72"/>
        <v>82530.671688318311</v>
      </c>
      <c r="AF67" s="308">
        <f t="shared" si="72"/>
        <v>81564.686614725375</v>
      </c>
      <c r="AG67" s="308">
        <f t="shared" si="72"/>
        <v>82278.269584889727</v>
      </c>
      <c r="AH67" s="308">
        <f t="shared" si="72"/>
        <v>81537.421330730809</v>
      </c>
      <c r="AI67" s="308">
        <f t="shared" si="72"/>
        <v>78523.056406286865</v>
      </c>
      <c r="AJ67" s="308">
        <f t="shared" si="72"/>
        <v>77556.902104204361</v>
      </c>
      <c r="AK67" s="308">
        <f t="shared" si="72"/>
        <v>78261.959785959916</v>
      </c>
      <c r="AL67" s="308">
        <f t="shared" si="72"/>
        <v>77519.822219632639</v>
      </c>
      <c r="AM67" s="308">
        <f t="shared" si="72"/>
        <v>74515.479011230724</v>
      </c>
      <c r="AN67" s="308">
        <f t="shared" si="72"/>
        <v>73532.132626738749</v>
      </c>
      <c r="AO67" s="308">
        <f t="shared" si="72"/>
        <v>74245.731130308384</v>
      </c>
      <c r="AP67" s="308">
        <f t="shared" ref="AP67:BU67" si="73" xml:space="preserve"> AP65 + AP60</f>
        <v>73502.310666301142</v>
      </c>
      <c r="AQ67" s="308">
        <f t="shared" si="73"/>
        <v>70507.939314657429</v>
      </c>
      <c r="AR67" s="308">
        <f t="shared" si="73"/>
        <v>69541.449077205383</v>
      </c>
      <c r="AS67" s="308">
        <f t="shared" si="73"/>
        <v>70229.583214237195</v>
      </c>
      <c r="AT67" s="308">
        <f t="shared" si="73"/>
        <v>69484.886235125508</v>
      </c>
      <c r="AU67" s="308">
        <f t="shared" si="73"/>
        <v>66500.437129012367</v>
      </c>
      <c r="AV67" s="308">
        <f t="shared" si="73"/>
        <v>65533.780176323758</v>
      </c>
      <c r="AW67" s="308">
        <f t="shared" si="73"/>
        <v>66213.515636056909</v>
      </c>
      <c r="AX67" s="308">
        <f t="shared" si="73"/>
        <v>65467.548492662201</v>
      </c>
      <c r="AY67" s="308">
        <f t="shared" si="73"/>
        <v>62492.972267673998</v>
      </c>
      <c r="AZ67" s="308">
        <f t="shared" si="73"/>
        <v>61526.149429177865</v>
      </c>
      <c r="BA67" s="308">
        <f t="shared" si="73"/>
        <v>62197.527996076526</v>
      </c>
      <c r="BB67" s="308">
        <f t="shared" si="73"/>
        <v>61450.297007624074</v>
      </c>
      <c r="BC67" s="308">
        <f t="shared" si="73"/>
        <v>58485.544544949254</v>
      </c>
      <c r="BD67" s="308">
        <f t="shared" si="73"/>
        <v>57501.869210278368</v>
      </c>
      <c r="BE67" s="308">
        <f t="shared" si="73"/>
        <v>58181.619896593562</v>
      </c>
      <c r="BF67" s="308">
        <f t="shared" si="73"/>
        <v>57433.131350869735</v>
      </c>
      <c r="BG67" s="308">
        <f t="shared" si="73"/>
        <v>54478.15377606891</v>
      </c>
      <c r="BH67" s="308">
        <f t="shared" si="73"/>
        <v>53511.001637759335</v>
      </c>
      <c r="BI67" s="308">
        <f t="shared" si="73"/>
        <v>54165.790941884137</v>
      </c>
      <c r="BJ67" s="308">
        <f t="shared" si="73"/>
        <v>53416.051095392766</v>
      </c>
      <c r="BK67" s="308">
        <f t="shared" si="73"/>
        <v>50470.799777182998</v>
      </c>
      <c r="BL67" s="308">
        <f t="shared" si="73"/>
        <v>49503.484216675955</v>
      </c>
      <c r="BM67" s="308">
        <f t="shared" si="73"/>
        <v>50150.040738193173</v>
      </c>
      <c r="BN67" s="308">
        <f t="shared" si="73"/>
        <v>49399.055816311215</v>
      </c>
      <c r="BO67" s="308">
        <f t="shared" si="73"/>
        <v>46463.482365356213</v>
      </c>
      <c r="BP67" s="308">
        <f t="shared" si="73"/>
        <v>45496.004195697467</v>
      </c>
      <c r="BQ67" s="308">
        <f t="shared" si="73"/>
        <v>46134.368893724553</v>
      </c>
      <c r="BR67" s="308">
        <f t="shared" si="73"/>
        <v>45382.145090856924</v>
      </c>
      <c r="BS67" s="308">
        <f t="shared" si="73"/>
        <v>42456.201358563398</v>
      </c>
      <c r="BT67" s="308">
        <f t="shared" si="73"/>
        <v>41472.203571294864</v>
      </c>
      <c r="BU67" s="308">
        <f t="shared" si="73"/>
        <v>42118.775018631393</v>
      </c>
      <c r="BV67" s="308">
        <f t="shared" ref="BV67:DA67" si="74" xml:space="preserve"> BV65 + BV60</f>
        <v>41365.318498365101</v>
      </c>
      <c r="BW67" s="308">
        <f t="shared" si="74"/>
        <v>39565.671008827638</v>
      </c>
      <c r="BX67" s="308">
        <f t="shared" si="74"/>
        <v>39410.399465179325</v>
      </c>
      <c r="BY67" s="308">
        <f t="shared" si="74"/>
        <v>39251.227871869582</v>
      </c>
      <c r="BZ67" s="308">
        <f t="shared" si="74"/>
        <v>39084.225206946656</v>
      </c>
      <c r="CA67" s="308">
        <f t="shared" si="74"/>
        <v>38918.090742584689</v>
      </c>
      <c r="CB67" s="308">
        <f t="shared" si="74"/>
        <v>38755.623097947202</v>
      </c>
      <c r="CC67" s="308">
        <f t="shared" si="74"/>
        <v>38589.573618026654</v>
      </c>
      <c r="CD67" s="308">
        <f t="shared" si="74"/>
        <v>38415.892219541485</v>
      </c>
      <c r="CE67" s="308">
        <f t="shared" si="74"/>
        <v>38243.47590997826</v>
      </c>
      <c r="CF67" s="308">
        <f t="shared" si="74"/>
        <v>38075.174514812243</v>
      </c>
      <c r="CG67" s="308">
        <f t="shared" si="74"/>
        <v>37903.540341451706</v>
      </c>
      <c r="CH67" s="308">
        <f t="shared" si="74"/>
        <v>37724.405124384539</v>
      </c>
      <c r="CI67" s="308">
        <f t="shared" si="74"/>
        <v>37546.872212643357</v>
      </c>
      <c r="CJ67" s="308">
        <f t="shared" si="74"/>
        <v>37371.000730144631</v>
      </c>
      <c r="CK67" s="308">
        <f t="shared" si="74"/>
        <v>37197.682279705623</v>
      </c>
      <c r="CL67" s="308">
        <f t="shared" si="74"/>
        <v>37014.09059625474</v>
      </c>
      <c r="CM67" s="308">
        <f t="shared" si="74"/>
        <v>36832.390180060858</v>
      </c>
      <c r="CN67" s="308">
        <f t="shared" si="74"/>
        <v>36655.547022353479</v>
      </c>
      <c r="CO67" s="308">
        <f t="shared" si="74"/>
        <v>36475.709689776035</v>
      </c>
      <c r="CP67" s="308">
        <f t="shared" si="74"/>
        <v>36288.473532113851</v>
      </c>
      <c r="CQ67" s="308">
        <f t="shared" si="74"/>
        <v>36103.378657496331</v>
      </c>
      <c r="CR67" s="308">
        <f t="shared" si="74"/>
        <v>35923.455070228418</v>
      </c>
      <c r="CS67" s="308">
        <f t="shared" si="74"/>
        <v>35740.645421249588</v>
      </c>
      <c r="CT67" s="308">
        <f t="shared" si="74"/>
        <v>35550.425795713243</v>
      </c>
      <c r="CU67" s="308">
        <f t="shared" si="74"/>
        <v>35362.5661134943</v>
      </c>
      <c r="CV67" s="308">
        <f t="shared" si="74"/>
        <v>35180.163872595513</v>
      </c>
      <c r="CW67" s="308">
        <f t="shared" si="74"/>
        <v>34994.952446640498</v>
      </c>
      <c r="CX67" s="308">
        <f t="shared" si="74"/>
        <v>34802.28737150161</v>
      </c>
      <c r="CY67" s="308">
        <f t="shared" si="74"/>
        <v>34612.175736211269</v>
      </c>
      <c r="CZ67" s="308">
        <f t="shared" si="74"/>
        <v>34424.643562781872</v>
      </c>
      <c r="DA67" s="308">
        <f t="shared" si="74"/>
        <v>34240.637736154124</v>
      </c>
      <c r="DB67" s="308">
        <f t="shared" ref="DB67:EG67" si="75" xml:space="preserve"> DB65 + DB60</f>
        <v>34045.96504574822</v>
      </c>
      <c r="DC67" s="308">
        <f t="shared" si="75"/>
        <v>33854.019180606527</v>
      </c>
      <c r="DD67" s="308">
        <f t="shared" si="75"/>
        <v>33668.042079077328</v>
      </c>
      <c r="DE67" s="308">
        <f t="shared" si="75"/>
        <v>33479.336864857672</v>
      </c>
      <c r="DF67" s="308">
        <f t="shared" si="75"/>
        <v>33283.012783455502</v>
      </c>
      <c r="DG67" s="308">
        <f t="shared" si="75"/>
        <v>33089.572926635927</v>
      </c>
      <c r="DH67" s="308">
        <f t="shared" si="75"/>
        <v>478.78701598702582</v>
      </c>
      <c r="DI67" s="308">
        <f t="shared" si="75"/>
        <v>0</v>
      </c>
      <c r="DJ67" s="308">
        <f t="shared" si="75"/>
        <v>0</v>
      </c>
      <c r="DK67" s="308">
        <f t="shared" si="75"/>
        <v>0</v>
      </c>
      <c r="DL67" s="308">
        <f t="shared" si="75"/>
        <v>0</v>
      </c>
      <c r="DM67" s="308">
        <f t="shared" si="75"/>
        <v>0</v>
      </c>
      <c r="DN67" s="308">
        <f t="shared" si="75"/>
        <v>0</v>
      </c>
      <c r="DO67" s="308">
        <f t="shared" si="75"/>
        <v>0</v>
      </c>
      <c r="DP67" s="308">
        <f t="shared" si="75"/>
        <v>0</v>
      </c>
      <c r="DQ67" s="308">
        <f t="shared" si="75"/>
        <v>0</v>
      </c>
      <c r="DR67" s="308">
        <f t="shared" si="75"/>
        <v>0</v>
      </c>
      <c r="DS67" s="308">
        <f t="shared" si="75"/>
        <v>0</v>
      </c>
      <c r="DT67" s="308">
        <f t="shared" si="75"/>
        <v>0</v>
      </c>
      <c r="DU67" s="308">
        <f t="shared" si="75"/>
        <v>0</v>
      </c>
      <c r="DV67" s="308">
        <f t="shared" si="75"/>
        <v>0</v>
      </c>
      <c r="DW67" s="308">
        <f t="shared" si="75"/>
        <v>0</v>
      </c>
      <c r="DX67" s="308">
        <f t="shared" si="75"/>
        <v>0</v>
      </c>
      <c r="DY67" s="308">
        <f t="shared" si="75"/>
        <v>0</v>
      </c>
      <c r="DZ67" s="308">
        <f t="shared" si="75"/>
        <v>0</v>
      </c>
      <c r="EA67" s="308">
        <f t="shared" si="75"/>
        <v>0</v>
      </c>
      <c r="EB67" s="308">
        <f t="shared" si="75"/>
        <v>0</v>
      </c>
      <c r="EC67" s="308">
        <f t="shared" si="75"/>
        <v>0</v>
      </c>
      <c r="ED67" s="308">
        <f t="shared" si="75"/>
        <v>0</v>
      </c>
      <c r="EE67" s="308">
        <f t="shared" si="75"/>
        <v>0</v>
      </c>
      <c r="EF67" s="308">
        <f t="shared" si="75"/>
        <v>0</v>
      </c>
      <c r="EG67" s="308">
        <f t="shared" si="75"/>
        <v>0</v>
      </c>
      <c r="EH67" s="308">
        <f t="shared" ref="EH67:FM67" si="76" xml:space="preserve"> EH65 + EH60</f>
        <v>0</v>
      </c>
      <c r="EI67" s="308">
        <f t="shared" si="76"/>
        <v>0</v>
      </c>
      <c r="EJ67" s="308">
        <f t="shared" si="76"/>
        <v>0</v>
      </c>
      <c r="EK67" s="308">
        <f t="shared" si="76"/>
        <v>0</v>
      </c>
      <c r="EL67" s="308">
        <f t="shared" si="76"/>
        <v>0</v>
      </c>
      <c r="EM67" s="308">
        <f t="shared" si="76"/>
        <v>0</v>
      </c>
      <c r="EN67" s="308">
        <f t="shared" si="76"/>
        <v>0</v>
      </c>
      <c r="EO67" s="308">
        <f t="shared" si="76"/>
        <v>0</v>
      </c>
      <c r="EP67" s="308">
        <f t="shared" si="76"/>
        <v>0</v>
      </c>
      <c r="EQ67" s="308">
        <f t="shared" si="76"/>
        <v>0</v>
      </c>
      <c r="ER67" s="308">
        <f t="shared" si="76"/>
        <v>0</v>
      </c>
      <c r="ES67" s="308">
        <f t="shared" si="76"/>
        <v>0</v>
      </c>
      <c r="ET67" s="308">
        <f t="shared" si="76"/>
        <v>0</v>
      </c>
      <c r="EU67" s="308">
        <f t="shared" si="76"/>
        <v>0</v>
      </c>
      <c r="EV67" s="308">
        <f t="shared" si="76"/>
        <v>0</v>
      </c>
      <c r="EW67" s="308">
        <f t="shared" si="76"/>
        <v>0</v>
      </c>
      <c r="EX67" s="308">
        <f t="shared" si="76"/>
        <v>0</v>
      </c>
      <c r="EY67" s="308">
        <f t="shared" si="76"/>
        <v>0</v>
      </c>
      <c r="EZ67" s="308">
        <f t="shared" si="76"/>
        <v>0</v>
      </c>
      <c r="FA67" s="308">
        <f t="shared" si="76"/>
        <v>0</v>
      </c>
      <c r="FB67" s="308">
        <f t="shared" si="76"/>
        <v>0</v>
      </c>
      <c r="FC67" s="308">
        <f t="shared" si="76"/>
        <v>0</v>
      </c>
      <c r="FD67" s="308">
        <f t="shared" si="76"/>
        <v>0</v>
      </c>
      <c r="FE67" s="308">
        <f t="shared" si="76"/>
        <v>0</v>
      </c>
      <c r="FF67" s="308">
        <f t="shared" si="76"/>
        <v>0</v>
      </c>
      <c r="FG67" s="308">
        <f t="shared" si="76"/>
        <v>0</v>
      </c>
      <c r="FH67" s="308">
        <f t="shared" si="76"/>
        <v>0</v>
      </c>
      <c r="FI67" s="308">
        <f t="shared" si="76"/>
        <v>0</v>
      </c>
      <c r="FJ67" s="308">
        <f t="shared" si="76"/>
        <v>0</v>
      </c>
      <c r="FK67" s="308">
        <f t="shared" si="76"/>
        <v>0</v>
      </c>
      <c r="FL67" s="308">
        <f t="shared" si="76"/>
        <v>0</v>
      </c>
      <c r="FM67" s="308">
        <f t="shared" si="76"/>
        <v>0</v>
      </c>
      <c r="FN67" s="308">
        <f t="shared" ref="FN67:GJ67" si="77" xml:space="preserve"> FN65 + FN60</f>
        <v>0</v>
      </c>
      <c r="FO67" s="308">
        <f t="shared" si="77"/>
        <v>0</v>
      </c>
      <c r="FP67" s="308">
        <f t="shared" si="77"/>
        <v>0</v>
      </c>
      <c r="FQ67" s="308">
        <f t="shared" si="77"/>
        <v>0</v>
      </c>
      <c r="FR67" s="308">
        <f t="shared" si="77"/>
        <v>0</v>
      </c>
      <c r="FS67" s="308">
        <f t="shared" si="77"/>
        <v>0</v>
      </c>
      <c r="FT67" s="308">
        <f t="shared" si="77"/>
        <v>0</v>
      </c>
      <c r="FU67" s="308">
        <f t="shared" si="77"/>
        <v>0</v>
      </c>
      <c r="FV67" s="308">
        <f t="shared" si="77"/>
        <v>0</v>
      </c>
      <c r="FW67" s="308">
        <f t="shared" si="77"/>
        <v>0</v>
      </c>
      <c r="FX67" s="308">
        <f t="shared" si="77"/>
        <v>0</v>
      </c>
      <c r="FY67" s="308">
        <f t="shared" si="77"/>
        <v>0</v>
      </c>
      <c r="FZ67" s="308">
        <f t="shared" si="77"/>
        <v>0</v>
      </c>
      <c r="GA67" s="308">
        <f t="shared" si="77"/>
        <v>0</v>
      </c>
      <c r="GB67" s="308">
        <f t="shared" si="77"/>
        <v>0</v>
      </c>
      <c r="GC67" s="308">
        <f t="shared" si="77"/>
        <v>0</v>
      </c>
      <c r="GD67" s="308">
        <f t="shared" si="77"/>
        <v>0</v>
      </c>
      <c r="GE67" s="308">
        <f t="shared" si="77"/>
        <v>0</v>
      </c>
      <c r="GF67" s="308">
        <f t="shared" si="77"/>
        <v>0</v>
      </c>
      <c r="GG67" s="308">
        <f t="shared" si="77"/>
        <v>0</v>
      </c>
      <c r="GH67" s="308">
        <f t="shared" si="77"/>
        <v>0</v>
      </c>
      <c r="GI67" s="308">
        <f t="shared" si="77"/>
        <v>0</v>
      </c>
      <c r="GJ67" s="308">
        <f t="shared" si="77"/>
        <v>0</v>
      </c>
      <c r="GK67" s="316"/>
      <c r="GL67" s="316"/>
      <c r="GM67" s="316"/>
      <c r="GN67" s="316"/>
      <c r="GO67" s="316"/>
      <c r="GP67" s="316"/>
      <c r="GQ67" s="316"/>
      <c r="GR67" s="316"/>
      <c r="GS67" s="316"/>
      <c r="GT67" s="316"/>
      <c r="GU67" s="316"/>
      <c r="GV67" s="316"/>
      <c r="GW67" s="316"/>
      <c r="GX67" s="316"/>
      <c r="GY67" s="316"/>
      <c r="GZ67" s="316"/>
      <c r="HA67" s="316"/>
      <c r="HB67" s="316"/>
      <c r="HC67" s="316"/>
      <c r="HD67" s="316"/>
      <c r="HE67" s="316"/>
      <c r="HF67" s="316"/>
      <c r="HG67" s="316"/>
      <c r="HH67" s="316"/>
      <c r="HI67" s="316"/>
      <c r="HJ67" s="316"/>
      <c r="HK67" s="316"/>
      <c r="HL67" s="316"/>
      <c r="HM67" s="316"/>
      <c r="HN67" s="316"/>
      <c r="HO67" s="316"/>
      <c r="HP67" s="316"/>
      <c r="HQ67" s="316"/>
      <c r="HR67" s="316"/>
      <c r="HS67" s="316"/>
      <c r="HT67" s="316"/>
      <c r="HU67" s="316"/>
      <c r="HV67" s="316"/>
      <c r="HW67" s="316"/>
      <c r="HX67" s="316"/>
      <c r="HY67" s="316"/>
      <c r="HZ67" s="316"/>
      <c r="IA67" s="316"/>
      <c r="IB67" s="316"/>
      <c r="IC67" s="316"/>
      <c r="ID67" s="316"/>
      <c r="IE67" s="316"/>
      <c r="IF67" s="316"/>
      <c r="IG67" s="316"/>
      <c r="IH67" s="316"/>
      <c r="II67" s="316"/>
      <c r="IJ67" s="316"/>
      <c r="IK67" s="316"/>
      <c r="IL67" s="316"/>
      <c r="IM67" s="316"/>
      <c r="IN67" s="316"/>
      <c r="IO67" s="316"/>
      <c r="IP67" s="316"/>
      <c r="IQ67" s="316"/>
      <c r="IR67" s="316"/>
      <c r="IS67" s="316"/>
      <c r="IT67" s="316"/>
      <c r="IU67" s="316"/>
      <c r="IV67" s="316"/>
      <c r="IW67" s="316"/>
      <c r="IX67" s="316"/>
      <c r="IY67" s="316"/>
      <c r="IZ67" s="316"/>
      <c r="JA67" s="316"/>
      <c r="JB67" s="316"/>
      <c r="JC67" s="316"/>
      <c r="JD67" s="316"/>
      <c r="JE67" s="316"/>
      <c r="JF67" s="316"/>
      <c r="JG67" s="316"/>
      <c r="JH67" s="316"/>
      <c r="JI67" s="316"/>
      <c r="JJ67" s="316"/>
      <c r="JK67" s="316"/>
      <c r="JL67" s="316"/>
      <c r="JM67" s="316"/>
      <c r="JN67" s="316"/>
      <c r="JO67" s="316"/>
      <c r="JP67" s="316"/>
      <c r="JQ67" s="316"/>
      <c r="JR67" s="316"/>
      <c r="JS67" s="316"/>
      <c r="JT67" s="316"/>
      <c r="JU67" s="316"/>
      <c r="JV67" s="316"/>
      <c r="JW67" s="316"/>
      <c r="JX67" s="316"/>
      <c r="JY67" s="316"/>
      <c r="JZ67" s="316"/>
      <c r="KA67" s="316"/>
      <c r="KB67" s="316"/>
      <c r="KC67" s="316"/>
      <c r="KD67" s="316"/>
      <c r="KE67" s="316"/>
      <c r="KF67" s="316"/>
      <c r="KG67" s="316"/>
      <c r="KH67" s="316"/>
      <c r="KI67" s="316"/>
      <c r="KJ67" s="316"/>
      <c r="KK67" s="316"/>
      <c r="KL67" s="316"/>
      <c r="KM67" s="316"/>
      <c r="KN67" s="316"/>
      <c r="KO67" s="316"/>
      <c r="KP67" s="316"/>
      <c r="KQ67" s="316"/>
      <c r="KR67" s="316"/>
      <c r="KS67" s="316"/>
      <c r="KT67" s="316"/>
      <c r="KU67" s="316"/>
      <c r="KV67" s="316"/>
      <c r="KW67" s="316"/>
      <c r="KX67" s="316"/>
      <c r="KY67" s="316"/>
      <c r="KZ67" s="316"/>
      <c r="LA67" s="316"/>
      <c r="LB67" s="316"/>
      <c r="LC67" s="316"/>
      <c r="LD67" s="316"/>
      <c r="LE67" s="316"/>
      <c r="LF67" s="316"/>
      <c r="LG67" s="316"/>
      <c r="LH67" s="316"/>
      <c r="LI67" s="316"/>
      <c r="LJ67" s="316"/>
      <c r="LK67" s="316"/>
      <c r="LL67" s="316"/>
      <c r="LM67" s="316"/>
      <c r="LN67" s="316"/>
      <c r="LO67" s="316"/>
      <c r="LP67" s="316"/>
      <c r="LQ67" s="316"/>
      <c r="LR67" s="316"/>
      <c r="LS67" s="316"/>
      <c r="LT67" s="316"/>
      <c r="LU67" s="316"/>
      <c r="LV67" s="316"/>
      <c r="LW67" s="316"/>
      <c r="LX67" s="316"/>
      <c r="LY67" s="316"/>
      <c r="LZ67" s="316"/>
      <c r="MA67" s="316"/>
      <c r="MB67" s="316"/>
      <c r="MC67" s="316"/>
      <c r="MD67" s="316"/>
      <c r="ME67" s="316"/>
      <c r="MF67" s="316"/>
      <c r="MG67" s="316"/>
      <c r="MH67" s="316"/>
      <c r="MI67" s="316"/>
      <c r="MJ67" s="316"/>
      <c r="MK67" s="316"/>
      <c r="ML67" s="316"/>
      <c r="MM67" s="316"/>
      <c r="MN67" s="316"/>
      <c r="MO67" s="316"/>
      <c r="MP67" s="316"/>
      <c r="MQ67" s="316"/>
      <c r="MR67" s="316"/>
      <c r="MS67" s="316"/>
      <c r="MT67" s="316"/>
      <c r="MU67" s="316"/>
      <c r="MV67" s="316"/>
      <c r="MW67" s="316"/>
      <c r="MX67" s="316"/>
      <c r="MY67" s="316"/>
      <c r="MZ67" s="316"/>
      <c r="NA67" s="316"/>
      <c r="NB67" s="316"/>
      <c r="NC67" s="316"/>
      <c r="ND67" s="316"/>
      <c r="NE67" s="316"/>
      <c r="NF67" s="316"/>
      <c r="NG67" s="316"/>
      <c r="NH67" s="316"/>
      <c r="NI67" s="316"/>
      <c r="NJ67" s="316"/>
      <c r="NK67" s="316"/>
      <c r="NL67" s="316"/>
      <c r="NM67" s="316"/>
      <c r="NN67" s="316"/>
      <c r="NO67" s="316"/>
      <c r="NP67" s="316"/>
      <c r="NQ67" s="316"/>
      <c r="NR67" s="316"/>
      <c r="NS67" s="316"/>
      <c r="NT67" s="316"/>
      <c r="NU67" s="316"/>
      <c r="NV67" s="316"/>
      <c r="NW67" s="316"/>
      <c r="NX67" s="316"/>
      <c r="NY67" s="316"/>
      <c r="NZ67" s="316"/>
      <c r="OA67" s="316"/>
      <c r="OB67" s="316"/>
      <c r="OC67" s="316"/>
      <c r="OD67" s="316"/>
      <c r="OE67" s="316"/>
      <c r="OF67" s="316"/>
      <c r="OG67" s="316"/>
      <c r="OH67" s="316"/>
      <c r="OI67" s="316"/>
      <c r="OJ67" s="316"/>
      <c r="OK67" s="316"/>
      <c r="OL67" s="316"/>
      <c r="OM67" s="316"/>
      <c r="ON67" s="316"/>
      <c r="OO67" s="316"/>
      <c r="OP67" s="316"/>
      <c r="OQ67" s="316"/>
      <c r="OR67" s="316"/>
      <c r="OS67" s="316"/>
      <c r="OT67" s="316"/>
      <c r="OU67" s="316"/>
      <c r="OV67" s="316"/>
      <c r="OW67" s="316"/>
      <c r="OX67" s="316"/>
      <c r="OY67" s="316"/>
      <c r="OZ67" s="316"/>
      <c r="PA67" s="316"/>
      <c r="PB67" s="316"/>
      <c r="PC67" s="316"/>
      <c r="PD67" s="316"/>
      <c r="PE67" s="316"/>
      <c r="PF67" s="316"/>
      <c r="PG67" s="316"/>
      <c r="PH67" s="316"/>
      <c r="PI67" s="316"/>
      <c r="PJ67" s="316"/>
      <c r="PK67" s="316"/>
      <c r="PL67" s="316"/>
      <c r="PM67" s="316"/>
      <c r="PN67" s="316"/>
      <c r="PO67" s="316"/>
      <c r="PP67" s="316"/>
      <c r="PQ67" s="316"/>
      <c r="PR67" s="316"/>
      <c r="PS67" s="316"/>
      <c r="PT67" s="316"/>
      <c r="PU67" s="316"/>
      <c r="PV67" s="316"/>
      <c r="PW67" s="316"/>
      <c r="PX67" s="316"/>
      <c r="PY67" s="316"/>
    </row>
    <row r="68" spans="1:441" outlineLevel="1" x14ac:dyDescent="0.35">
      <c r="A68" s="277"/>
      <c r="D68" s="281"/>
      <c r="E68" s="312"/>
      <c r="F68" s="312"/>
      <c r="G68" s="312"/>
      <c r="H68" s="312"/>
      <c r="I68" s="312"/>
      <c r="J68" s="312"/>
      <c r="K68" s="312"/>
      <c r="L68" s="312"/>
      <c r="M68" s="312"/>
      <c r="N68" s="312"/>
      <c r="O68" s="312"/>
      <c r="P68" s="312"/>
      <c r="Q68" s="312"/>
      <c r="R68" s="312"/>
      <c r="S68" s="312"/>
      <c r="T68" s="312"/>
      <c r="U68" s="312"/>
      <c r="V68" s="312"/>
      <c r="W68" s="312"/>
      <c r="X68" s="312"/>
      <c r="Y68" s="312"/>
      <c r="Z68" s="312"/>
      <c r="AA68" s="312"/>
      <c r="AB68" s="312"/>
      <c r="AC68" s="312"/>
      <c r="AD68" s="312"/>
      <c r="AE68" s="312"/>
      <c r="AF68" s="312"/>
      <c r="AG68" s="312"/>
      <c r="AH68" s="312"/>
      <c r="AI68" s="312"/>
      <c r="AJ68" s="312"/>
      <c r="AK68" s="312"/>
      <c r="AL68" s="312"/>
      <c r="AM68" s="312"/>
      <c r="AN68" s="312"/>
      <c r="AO68" s="312"/>
      <c r="AP68" s="312"/>
      <c r="AQ68" s="312"/>
      <c r="AR68" s="312"/>
      <c r="AS68" s="312"/>
      <c r="AT68" s="312"/>
      <c r="AU68" s="312"/>
      <c r="AV68" s="312"/>
      <c r="AW68" s="312"/>
      <c r="AX68" s="312"/>
      <c r="AY68" s="312"/>
      <c r="AZ68" s="312"/>
      <c r="BA68" s="312"/>
      <c r="BB68" s="312"/>
      <c r="BC68" s="312"/>
      <c r="BD68" s="312"/>
      <c r="BE68" s="312"/>
      <c r="BF68" s="312"/>
      <c r="BG68" s="312"/>
      <c r="BH68" s="312"/>
      <c r="BI68" s="312"/>
      <c r="BJ68" s="312"/>
      <c r="BK68" s="312"/>
      <c r="BL68" s="312"/>
      <c r="BM68" s="312"/>
      <c r="BN68" s="312"/>
      <c r="BO68" s="312"/>
      <c r="BP68" s="312"/>
      <c r="BQ68" s="312"/>
      <c r="BR68" s="312"/>
      <c r="BS68" s="312"/>
      <c r="BT68" s="312"/>
      <c r="BU68" s="312"/>
      <c r="BV68" s="312"/>
      <c r="BW68" s="312"/>
      <c r="BX68" s="312"/>
      <c r="BY68" s="312"/>
      <c r="BZ68" s="312"/>
      <c r="CA68" s="312"/>
      <c r="CB68" s="312"/>
      <c r="CC68" s="312"/>
      <c r="CD68" s="312"/>
      <c r="CE68" s="312"/>
      <c r="CF68" s="312"/>
      <c r="CG68" s="312"/>
      <c r="CH68" s="312"/>
      <c r="CI68" s="312"/>
      <c r="CJ68" s="312"/>
      <c r="CK68" s="312"/>
      <c r="CL68" s="312"/>
      <c r="CM68" s="312"/>
      <c r="CN68" s="312"/>
      <c r="CO68" s="312"/>
      <c r="CP68" s="312"/>
      <c r="CQ68" s="312"/>
      <c r="CR68" s="312"/>
      <c r="CS68" s="312"/>
      <c r="CT68" s="312"/>
      <c r="CU68" s="312"/>
      <c r="CV68" s="312"/>
      <c r="CW68" s="312"/>
      <c r="CX68" s="312"/>
      <c r="CY68" s="312"/>
      <c r="CZ68" s="312"/>
      <c r="DA68" s="312"/>
      <c r="DB68" s="312"/>
      <c r="DC68" s="312"/>
      <c r="DD68" s="312"/>
      <c r="DE68" s="312"/>
      <c r="DF68" s="312"/>
      <c r="DG68" s="312"/>
      <c r="DH68" s="312"/>
      <c r="DI68" s="312"/>
      <c r="DJ68" s="312"/>
      <c r="DK68" s="312"/>
      <c r="DL68" s="312"/>
      <c r="DM68" s="312"/>
      <c r="DN68" s="312"/>
      <c r="DO68" s="312"/>
      <c r="DP68" s="312"/>
      <c r="DQ68" s="312"/>
      <c r="DR68" s="312"/>
      <c r="DS68" s="312"/>
      <c r="DT68" s="312"/>
      <c r="DU68" s="312"/>
      <c r="DV68" s="312"/>
      <c r="DW68" s="312"/>
      <c r="DX68" s="312"/>
      <c r="DY68" s="312"/>
      <c r="DZ68" s="312"/>
      <c r="EA68" s="312"/>
      <c r="EB68" s="312"/>
      <c r="EC68" s="312"/>
      <c r="ED68" s="312"/>
      <c r="EE68" s="312"/>
      <c r="EF68" s="312"/>
      <c r="EG68" s="312"/>
      <c r="EH68" s="312"/>
      <c r="EI68" s="312"/>
      <c r="EJ68" s="312"/>
      <c r="EK68" s="312"/>
      <c r="EL68" s="312"/>
      <c r="EM68" s="312"/>
      <c r="EN68" s="312"/>
      <c r="EO68" s="312"/>
      <c r="EP68" s="312"/>
      <c r="EQ68" s="312"/>
      <c r="ER68" s="312"/>
      <c r="ES68" s="312"/>
      <c r="ET68" s="312"/>
      <c r="EU68" s="312"/>
      <c r="EV68" s="312"/>
      <c r="EW68" s="312"/>
      <c r="EX68" s="312"/>
      <c r="EY68" s="312"/>
      <c r="EZ68" s="312"/>
      <c r="FA68" s="312"/>
      <c r="FB68" s="312"/>
      <c r="FC68" s="312"/>
      <c r="FD68" s="312"/>
      <c r="FE68" s="312"/>
      <c r="FF68" s="312"/>
      <c r="FG68" s="312"/>
      <c r="FH68" s="312"/>
      <c r="FI68" s="312"/>
      <c r="FJ68" s="312"/>
      <c r="FK68" s="312"/>
      <c r="FL68" s="312"/>
      <c r="FM68" s="312"/>
      <c r="FN68" s="312"/>
      <c r="FO68" s="312"/>
      <c r="FP68" s="312"/>
      <c r="FQ68" s="312"/>
      <c r="FR68" s="312"/>
      <c r="FS68" s="312"/>
      <c r="FT68" s="312"/>
      <c r="FU68" s="312"/>
      <c r="FV68" s="312"/>
      <c r="FW68" s="312"/>
      <c r="FX68" s="312"/>
      <c r="FY68" s="312"/>
      <c r="FZ68" s="312"/>
      <c r="GA68" s="312"/>
      <c r="GB68" s="312"/>
      <c r="GC68" s="312"/>
      <c r="GD68" s="312"/>
      <c r="GE68" s="312"/>
      <c r="GF68" s="312"/>
      <c r="GG68" s="312"/>
      <c r="GH68" s="312"/>
      <c r="GI68" s="312"/>
      <c r="GJ68" s="312"/>
      <c r="GK68" s="316"/>
      <c r="GL68" s="316"/>
      <c r="GM68" s="316"/>
      <c r="GN68" s="316"/>
      <c r="GO68" s="316"/>
      <c r="GP68" s="316"/>
      <c r="GQ68" s="316"/>
      <c r="GR68" s="316"/>
      <c r="GS68" s="316"/>
      <c r="GT68" s="316"/>
      <c r="GU68" s="316"/>
      <c r="GV68" s="316"/>
      <c r="GW68" s="316"/>
      <c r="GX68" s="316"/>
      <c r="GY68" s="316"/>
      <c r="GZ68" s="316"/>
      <c r="HA68" s="316"/>
      <c r="HB68" s="316"/>
      <c r="HC68" s="316"/>
      <c r="HD68" s="316"/>
      <c r="HE68" s="316"/>
      <c r="HF68" s="316"/>
      <c r="HG68" s="316"/>
      <c r="HH68" s="316"/>
      <c r="HI68" s="316"/>
      <c r="HJ68" s="316"/>
      <c r="HK68" s="316"/>
      <c r="HL68" s="316"/>
      <c r="HM68" s="316"/>
      <c r="HN68" s="316"/>
      <c r="HO68" s="316"/>
      <c r="HP68" s="316"/>
      <c r="HQ68" s="316"/>
      <c r="HR68" s="316"/>
      <c r="HS68" s="316"/>
      <c r="HT68" s="316"/>
      <c r="HU68" s="316"/>
      <c r="HV68" s="316"/>
      <c r="HW68" s="316"/>
      <c r="HX68" s="316"/>
      <c r="HY68" s="316"/>
      <c r="HZ68" s="316"/>
      <c r="IA68" s="316"/>
      <c r="IB68" s="316"/>
      <c r="IC68" s="316"/>
      <c r="ID68" s="316"/>
      <c r="IE68" s="316"/>
      <c r="IF68" s="316"/>
      <c r="IG68" s="316"/>
      <c r="IH68" s="316"/>
      <c r="II68" s="316"/>
      <c r="IJ68" s="316"/>
      <c r="IK68" s="316"/>
      <c r="IL68" s="316"/>
      <c r="IM68" s="316"/>
      <c r="IN68" s="316"/>
      <c r="IO68" s="316"/>
      <c r="IP68" s="316"/>
      <c r="IQ68" s="316"/>
      <c r="IR68" s="316"/>
      <c r="IS68" s="316"/>
      <c r="IT68" s="316"/>
      <c r="IU68" s="316"/>
      <c r="IV68" s="316"/>
      <c r="IW68" s="316"/>
      <c r="IX68" s="316"/>
      <c r="IY68" s="316"/>
      <c r="IZ68" s="316"/>
      <c r="JA68" s="316"/>
      <c r="JB68" s="316"/>
      <c r="JC68" s="316"/>
      <c r="JD68" s="316"/>
      <c r="JE68" s="316"/>
      <c r="JF68" s="316"/>
      <c r="JG68" s="316"/>
      <c r="JH68" s="316"/>
      <c r="JI68" s="316"/>
      <c r="JJ68" s="316"/>
      <c r="JK68" s="316"/>
      <c r="JL68" s="316"/>
      <c r="JM68" s="316"/>
      <c r="JN68" s="316"/>
      <c r="JO68" s="316"/>
      <c r="JP68" s="316"/>
      <c r="JQ68" s="316"/>
      <c r="JR68" s="316"/>
      <c r="JS68" s="316"/>
      <c r="JT68" s="316"/>
      <c r="JU68" s="316"/>
      <c r="JV68" s="316"/>
      <c r="JW68" s="316"/>
      <c r="JX68" s="316"/>
      <c r="JY68" s="316"/>
      <c r="JZ68" s="316"/>
      <c r="KA68" s="316"/>
      <c r="KB68" s="316"/>
      <c r="KC68" s="316"/>
      <c r="KD68" s="316"/>
      <c r="KE68" s="316"/>
      <c r="KF68" s="316"/>
      <c r="KG68" s="316"/>
      <c r="KH68" s="316"/>
      <c r="KI68" s="316"/>
      <c r="KJ68" s="316"/>
      <c r="KK68" s="316"/>
      <c r="KL68" s="316"/>
      <c r="KM68" s="316"/>
      <c r="KN68" s="316"/>
      <c r="KO68" s="316"/>
      <c r="KP68" s="316"/>
      <c r="KQ68" s="316"/>
      <c r="KR68" s="316"/>
      <c r="KS68" s="316"/>
      <c r="KT68" s="316"/>
      <c r="KU68" s="316"/>
      <c r="KV68" s="316"/>
      <c r="KW68" s="316"/>
      <c r="KX68" s="316"/>
      <c r="KY68" s="316"/>
      <c r="KZ68" s="316"/>
      <c r="LA68" s="316"/>
      <c r="LB68" s="316"/>
      <c r="LC68" s="316"/>
      <c r="LD68" s="316"/>
      <c r="LE68" s="316"/>
      <c r="LF68" s="316"/>
      <c r="LG68" s="316"/>
      <c r="LH68" s="316"/>
      <c r="LI68" s="316"/>
      <c r="LJ68" s="316"/>
      <c r="LK68" s="316"/>
      <c r="LL68" s="316"/>
      <c r="LM68" s="316"/>
      <c r="LN68" s="316"/>
      <c r="LO68" s="316"/>
      <c r="LP68" s="316"/>
      <c r="LQ68" s="316"/>
      <c r="LR68" s="316"/>
      <c r="LS68" s="316"/>
      <c r="LT68" s="316"/>
      <c r="LU68" s="316"/>
      <c r="LV68" s="316"/>
      <c r="LW68" s="316"/>
      <c r="LX68" s="316"/>
      <c r="LY68" s="316"/>
      <c r="LZ68" s="316"/>
      <c r="MA68" s="316"/>
      <c r="MB68" s="316"/>
      <c r="MC68" s="316"/>
      <c r="MD68" s="316"/>
      <c r="ME68" s="316"/>
      <c r="MF68" s="316"/>
      <c r="MG68" s="316"/>
      <c r="MH68" s="316"/>
      <c r="MI68" s="316"/>
      <c r="MJ68" s="316"/>
      <c r="MK68" s="316"/>
      <c r="ML68" s="316"/>
      <c r="MM68" s="316"/>
      <c r="MN68" s="316"/>
      <c r="MO68" s="316"/>
      <c r="MP68" s="316"/>
      <c r="MQ68" s="316"/>
      <c r="MR68" s="316"/>
      <c r="MS68" s="316"/>
      <c r="MT68" s="316"/>
      <c r="MU68" s="316"/>
      <c r="MV68" s="316"/>
      <c r="MW68" s="316"/>
      <c r="MX68" s="316"/>
      <c r="MY68" s="316"/>
      <c r="MZ68" s="316"/>
      <c r="NA68" s="316"/>
      <c r="NB68" s="316"/>
      <c r="NC68" s="316"/>
      <c r="ND68" s="316"/>
      <c r="NE68" s="316"/>
      <c r="NF68" s="316"/>
      <c r="NG68" s="316"/>
      <c r="NH68" s="316"/>
      <c r="NI68" s="316"/>
      <c r="NJ68" s="316"/>
      <c r="NK68" s="316"/>
      <c r="NL68" s="316"/>
      <c r="NM68" s="316"/>
      <c r="NN68" s="316"/>
      <c r="NO68" s="316"/>
      <c r="NP68" s="316"/>
      <c r="NQ68" s="316"/>
      <c r="NR68" s="316"/>
      <c r="NS68" s="316"/>
      <c r="NT68" s="316"/>
      <c r="NU68" s="316"/>
      <c r="NV68" s="316"/>
      <c r="NW68" s="316"/>
      <c r="NX68" s="316"/>
      <c r="NY68" s="316"/>
      <c r="NZ68" s="316"/>
      <c r="OA68" s="316"/>
      <c r="OB68" s="316"/>
      <c r="OC68" s="316"/>
      <c r="OD68" s="316"/>
      <c r="OE68" s="316"/>
      <c r="OF68" s="316"/>
      <c r="OG68" s="316"/>
      <c r="OH68" s="316"/>
      <c r="OI68" s="316"/>
      <c r="OJ68" s="316"/>
      <c r="OK68" s="316"/>
      <c r="OL68" s="316"/>
      <c r="OM68" s="316"/>
      <c r="ON68" s="316"/>
      <c r="OO68" s="316"/>
      <c r="OP68" s="316"/>
      <c r="OQ68" s="316"/>
      <c r="OR68" s="316"/>
      <c r="OS68" s="316"/>
      <c r="OT68" s="316"/>
      <c r="OU68" s="316"/>
      <c r="OV68" s="316"/>
      <c r="OW68" s="316"/>
      <c r="OX68" s="316"/>
      <c r="OY68" s="316"/>
      <c r="OZ68" s="316"/>
      <c r="PA68" s="316"/>
      <c r="PB68" s="316"/>
      <c r="PC68" s="316"/>
      <c r="PD68" s="316"/>
      <c r="PE68" s="316"/>
      <c r="PF68" s="316"/>
      <c r="PG68" s="316"/>
      <c r="PH68" s="316"/>
      <c r="PI68" s="316"/>
      <c r="PJ68" s="316"/>
      <c r="PK68" s="316"/>
      <c r="PL68" s="316"/>
      <c r="PM68" s="316"/>
      <c r="PN68" s="316"/>
      <c r="PO68" s="316"/>
      <c r="PP68" s="316"/>
      <c r="PQ68" s="316"/>
      <c r="PR68" s="316"/>
      <c r="PS68" s="316"/>
      <c r="PT68" s="316"/>
      <c r="PU68" s="316"/>
      <c r="PV68" s="316"/>
      <c r="PW68" s="316"/>
      <c r="PX68" s="316"/>
      <c r="PY68" s="316"/>
    </row>
    <row r="69" spans="1:441" s="316" customFormat="1" outlineLevel="1" x14ac:dyDescent="0.35">
      <c r="A69" s="277"/>
      <c r="B69" s="277"/>
      <c r="C69" s="278"/>
      <c r="D69" s="281"/>
      <c r="E69" s="403" t="str">
        <f xml:space="preserve"> Ops!E$85</f>
        <v>Accounts payable balance</v>
      </c>
      <c r="F69" s="403">
        <f xml:space="preserve"> Ops!F$85</f>
        <v>0</v>
      </c>
      <c r="G69" s="403" t="str">
        <f xml:space="preserve"> Ops!G$85</f>
        <v>$ 000s</v>
      </c>
      <c r="H69" s="403">
        <f xml:space="preserve"> Ops!H$85</f>
        <v>0</v>
      </c>
      <c r="I69" s="403">
        <f xml:space="preserve"> Ops!I$85</f>
        <v>0</v>
      </c>
      <c r="J69" s="403">
        <f xml:space="preserve"> Ops!J$85</f>
        <v>0</v>
      </c>
      <c r="K69" s="403">
        <f xml:space="preserve"> Ops!K$85</f>
        <v>0</v>
      </c>
      <c r="L69" s="403">
        <f xml:space="preserve"> Ops!L$85</f>
        <v>0</v>
      </c>
      <c r="M69" s="403">
        <f xml:space="preserve"> Ops!M$85</f>
        <v>164.26676771504356</v>
      </c>
      <c r="N69" s="403">
        <f xml:space="preserve"> Ops!N$85</f>
        <v>162.48125937031483</v>
      </c>
      <c r="O69" s="403">
        <f xml:space="preserve"> Ops!O$85</f>
        <v>162.48125937031483</v>
      </c>
      <c r="P69" s="403">
        <f xml:space="preserve"> Ops!P$85</f>
        <v>166.09195402298849</v>
      </c>
      <c r="Q69" s="403">
        <f xml:space="preserve"> Ops!Q$85</f>
        <v>168.37343690791971</v>
      </c>
      <c r="R69" s="403">
        <f xml:space="preserve"> Ops!R$85</f>
        <v>166.54329085457277</v>
      </c>
      <c r="S69" s="403">
        <f xml:space="preserve"> Ops!S$85</f>
        <v>166.54329085457277</v>
      </c>
      <c r="T69" s="403">
        <f xml:space="preserve"> Ops!T$85</f>
        <v>170.24425287356325</v>
      </c>
      <c r="U69" s="403">
        <f xml:space="preserve"> Ops!U$85</f>
        <v>172.58277283061773</v>
      </c>
      <c r="V69" s="403">
        <f xml:space="preserve"> Ops!V$85</f>
        <v>170.70687312593714</v>
      </c>
      <c r="W69" s="403">
        <f xml:space="preserve"> Ops!W$85</f>
        <v>170.70687312593714</v>
      </c>
      <c r="X69" s="403">
        <f xml:space="preserve"> Ops!X$85</f>
        <v>172.58277283061773</v>
      </c>
      <c r="Y69" s="403">
        <f xml:space="preserve"> Ops!Y$85</f>
        <v>176.89734215138333</v>
      </c>
      <c r="Z69" s="403">
        <f xml:space="preserve"> Ops!Z$85</f>
        <v>174.97454495408567</v>
      </c>
      <c r="AA69" s="403">
        <f xml:space="preserve"> Ops!AA$85</f>
        <v>174.97454495408567</v>
      </c>
      <c r="AB69" s="403">
        <f xml:space="preserve"> Ops!AB$85</f>
        <v>178.86286817528753</v>
      </c>
      <c r="AC69" s="403">
        <f xml:space="preserve"> Ops!AC$85</f>
        <v>181.31977570516801</v>
      </c>
      <c r="AD69" s="403">
        <f xml:space="preserve"> Ops!AD$85</f>
        <v>179.34890857793789</v>
      </c>
      <c r="AE69" s="403">
        <f xml:space="preserve"> Ops!AE$85</f>
        <v>179.34890857793789</v>
      </c>
      <c r="AF69" s="403">
        <f xml:space="preserve"> Ops!AF$85</f>
        <v>183.33443987966984</v>
      </c>
      <c r="AG69" s="403">
        <f xml:space="preserve"> Ops!AG$85</f>
        <v>185.85277009779725</v>
      </c>
      <c r="AH69" s="403">
        <f xml:space="preserve"> Ops!AH$85</f>
        <v>183.8326312923864</v>
      </c>
      <c r="AI69" s="403">
        <f xml:space="preserve"> Ops!AI$85</f>
        <v>183.8326312923864</v>
      </c>
      <c r="AJ69" s="403">
        <f xml:space="preserve"> Ops!AJ$85</f>
        <v>187.91780087666166</v>
      </c>
      <c r="AK69" s="403">
        <f xml:space="preserve"> Ops!AK$85</f>
        <v>190.49908935024223</v>
      </c>
      <c r="AL69" s="403">
        <f xml:space="preserve"> Ops!AL$85</f>
        <v>188.42844707469612</v>
      </c>
      <c r="AM69" s="403">
        <f xml:space="preserve"> Ops!AM$85</f>
        <v>188.42844707469612</v>
      </c>
      <c r="AN69" s="403">
        <f xml:space="preserve"> Ops!AN$85</f>
        <v>190.49908935024223</v>
      </c>
      <c r="AO69" s="403">
        <f xml:space="preserve"> Ops!AO$85</f>
        <v>195.26156658399827</v>
      </c>
      <c r="AP69" s="403">
        <f xml:space="preserve"> Ops!AP$85</f>
        <v>193.13915825156357</v>
      </c>
      <c r="AQ69" s="403">
        <f xml:space="preserve"> Ops!AQ$85</f>
        <v>193.13915825156357</v>
      </c>
      <c r="AR69" s="403">
        <f xml:space="preserve"> Ops!AR$85</f>
        <v>197.4311395460428</v>
      </c>
      <c r="AS69" s="403">
        <f xml:space="preserve"> Ops!AS$85</f>
        <v>200.14310574859837</v>
      </c>
      <c r="AT69" s="403">
        <f xml:space="preserve"> Ops!AT$85</f>
        <v>197.9676372078527</v>
      </c>
      <c r="AU69" s="403">
        <f xml:space="preserve"> Ops!AU$85</f>
        <v>197.9676372078527</v>
      </c>
      <c r="AV69" s="403">
        <f xml:space="preserve"> Ops!AV$85</f>
        <v>202.36691803469387</v>
      </c>
      <c r="AW69" s="403">
        <f xml:space="preserve"> Ops!AW$85</f>
        <v>205.14668339231343</v>
      </c>
      <c r="AX69" s="403">
        <f xml:space="preserve"> Ops!AX$85</f>
        <v>202.91682813804914</v>
      </c>
      <c r="AY69" s="403">
        <f xml:space="preserve"> Ops!AY$85</f>
        <v>202.91682813804914</v>
      </c>
      <c r="AZ69" s="403">
        <f xml:space="preserve"> Ops!AZ$85</f>
        <v>207.42609098556125</v>
      </c>
      <c r="BA69" s="403">
        <f xml:space="preserve"> Ops!BA$85</f>
        <v>210.27535047712126</v>
      </c>
      <c r="BB69" s="403">
        <f xml:space="preserve"> Ops!BB$85</f>
        <v>207.98974884150039</v>
      </c>
      <c r="BC69" s="403">
        <f xml:space="preserve"> Ops!BC$85</f>
        <v>207.98974884150039</v>
      </c>
      <c r="BD69" s="403">
        <f xml:space="preserve"> Ops!BD$85</f>
        <v>210.27535047712126</v>
      </c>
      <c r="BE69" s="403">
        <f xml:space="preserve"> Ops!BE$85</f>
        <v>215.53223423904933</v>
      </c>
      <c r="BF69" s="403">
        <f xml:space="preserve"> Ops!BF$85</f>
        <v>213.18949256253791</v>
      </c>
      <c r="BG69" s="403">
        <f xml:space="preserve"> Ops!BG$85</f>
        <v>213.18949256253791</v>
      </c>
      <c r="BH69" s="403">
        <f xml:space="preserve"> Ops!BH$85</f>
        <v>217.92703684170544</v>
      </c>
      <c r="BI69" s="403">
        <f xml:space="preserve"> Ops!BI$85</f>
        <v>220.92054009502567</v>
      </c>
      <c r="BJ69" s="403">
        <f xml:space="preserve"> Ops!BJ$85</f>
        <v>218.51922987660146</v>
      </c>
      <c r="BK69" s="403">
        <f xml:space="preserve"> Ops!BK$85</f>
        <v>218.51922987660146</v>
      </c>
      <c r="BL69" s="403">
        <f xml:space="preserve"> Ops!BL$85</f>
        <v>223.37521276274811</v>
      </c>
      <c r="BM69" s="403">
        <f xml:space="preserve"> Ops!BM$85</f>
        <v>226.44355359740143</v>
      </c>
      <c r="BN69" s="403">
        <f xml:space="preserve"> Ops!BN$85</f>
        <v>223.98221062351661</v>
      </c>
      <c r="BO69" s="403">
        <f xml:space="preserve"> Ops!BO$85</f>
        <v>223.98221062351661</v>
      </c>
      <c r="BP69" s="403">
        <f xml:space="preserve"> Ops!BP$85</f>
        <v>228.95959308181705</v>
      </c>
      <c r="BQ69" s="403">
        <f xml:space="preserve"> Ops!BQ$85</f>
        <v>232.10464243733657</v>
      </c>
      <c r="BR69" s="403">
        <f xml:space="preserve"> Ops!BR$85</f>
        <v>229.58176588910464</v>
      </c>
      <c r="BS69" s="403">
        <f xml:space="preserve"> Ops!BS$85</f>
        <v>229.58176588910464</v>
      </c>
      <c r="BT69" s="403">
        <f xml:space="preserve"> Ops!BT$85</f>
        <v>232.10464243733657</v>
      </c>
      <c r="BU69" s="403">
        <f xml:space="preserve"> Ops!BU$85</f>
        <v>237.90725849827004</v>
      </c>
      <c r="BV69" s="403">
        <f xml:space="preserve"> Ops!BV$85</f>
        <v>235.32131003633231</v>
      </c>
      <c r="BW69" s="403">
        <f xml:space="preserve"> Ops!BW$85</f>
        <v>235.32131003633231</v>
      </c>
      <c r="BX69" s="403">
        <f xml:space="preserve"> Ops!BX$85</f>
        <v>240.55067248158412</v>
      </c>
      <c r="BY69" s="403">
        <f xml:space="preserve"> Ops!BY$85</f>
        <v>243.85493996072694</v>
      </c>
      <c r="BZ69" s="403">
        <f xml:space="preserve"> Ops!BZ$85</f>
        <v>241.20434278724076</v>
      </c>
      <c r="CA69" s="403">
        <f xml:space="preserve"> Ops!CA$85</f>
        <v>241.20434278724076</v>
      </c>
      <c r="CB69" s="403">
        <f xml:space="preserve"> Ops!CB$85</f>
        <v>246.56443929362388</v>
      </c>
      <c r="CC69" s="403">
        <f xml:space="preserve"> Ops!CC$85</f>
        <v>249.95131345974517</v>
      </c>
      <c r="CD69" s="403">
        <f xml:space="preserve"> Ops!CD$85</f>
        <v>247.2344513569218</v>
      </c>
      <c r="CE69" s="403">
        <f xml:space="preserve"> Ops!CE$85</f>
        <v>247.2344513569218</v>
      </c>
      <c r="CF69" s="403">
        <f xml:space="preserve"> Ops!CF$85</f>
        <v>252.72855027596449</v>
      </c>
      <c r="CG69" s="403">
        <f xml:space="preserve"> Ops!CG$85</f>
        <v>256.20009629623883</v>
      </c>
      <c r="CH69" s="403">
        <f xml:space="preserve"> Ops!CH$85</f>
        <v>253.41531264084483</v>
      </c>
      <c r="CI69" s="403">
        <f xml:space="preserve"> Ops!CI$85</f>
        <v>253.41531264084483</v>
      </c>
      <c r="CJ69" s="403">
        <f xml:space="preserve"> Ops!CJ$85</f>
        <v>256.20009629623883</v>
      </c>
      <c r="CK69" s="403">
        <f xml:space="preserve"> Ops!CK$85</f>
        <v>262.6050987036449</v>
      </c>
      <c r="CL69" s="403">
        <f xml:space="preserve"> Ops!CL$85</f>
        <v>259.7506954568662</v>
      </c>
      <c r="CM69" s="403">
        <f xml:space="preserve"> Ops!CM$85</f>
        <v>259.7506954568662</v>
      </c>
      <c r="CN69" s="403">
        <f xml:space="preserve"> Ops!CN$85</f>
        <v>265.52293313368534</v>
      </c>
      <c r="CO69" s="403">
        <f xml:space="preserve"> Ops!CO$85</f>
        <v>269.1702261712361</v>
      </c>
      <c r="CP69" s="403">
        <f xml:space="preserve"> Ops!CP$85</f>
        <v>266.24446284328792</v>
      </c>
      <c r="CQ69" s="403">
        <f xml:space="preserve"> Ops!CQ$85</f>
        <v>266.24446284328792</v>
      </c>
      <c r="CR69" s="403">
        <f xml:space="preserve"> Ops!CR$85</f>
        <v>272.16100646202756</v>
      </c>
      <c r="CS69" s="403">
        <f xml:space="preserve"> Ops!CS$85</f>
        <v>275.89948182551711</v>
      </c>
      <c r="CT69" s="403">
        <f xml:space="preserve"> Ops!CT$85</f>
        <v>272.90057441437011</v>
      </c>
      <c r="CU69" s="403">
        <f xml:space="preserve"> Ops!CU$85</f>
        <v>272.90057441437011</v>
      </c>
      <c r="CV69" s="403">
        <f xml:space="preserve"> Ops!CV$85</f>
        <v>278.9650316235784</v>
      </c>
      <c r="CW69" s="403">
        <f xml:space="preserve"> Ops!CW$85</f>
        <v>282.79696887115517</v>
      </c>
      <c r="CX69" s="403">
        <f xml:space="preserve"> Ops!CX$85</f>
        <v>279.7230887747296</v>
      </c>
      <c r="CY69" s="403">
        <f xml:space="preserve"> Ops!CY$85</f>
        <v>279.7230887747296</v>
      </c>
      <c r="CZ69" s="403">
        <f xml:space="preserve"> Ops!CZ$85</f>
        <v>282.79696887115517</v>
      </c>
      <c r="DA69" s="403">
        <f xml:space="preserve"> Ops!DA$85</f>
        <v>289.86689309293411</v>
      </c>
      <c r="DB69" s="403">
        <f xml:space="preserve"> Ops!DB$85</f>
        <v>286.71616599409799</v>
      </c>
      <c r="DC69" s="403">
        <f xml:space="preserve"> Ops!DC$85</f>
        <v>286.71616599409799</v>
      </c>
      <c r="DD69" s="403">
        <f xml:space="preserve"> Ops!DD$85</f>
        <v>293.08763634952231</v>
      </c>
      <c r="DE69" s="403">
        <f xml:space="preserve"> Ops!DE$85</f>
        <v>297.1135654202576</v>
      </c>
      <c r="DF69" s="403">
        <f xml:space="preserve"> Ops!DF$85</f>
        <v>293.88407014395034</v>
      </c>
      <c r="DG69" s="403">
        <f xml:space="preserve"> Ops!DG$85</f>
        <v>293.88407014395034</v>
      </c>
      <c r="DH69" s="403">
        <f xml:space="preserve"> Ops!DH$85</f>
        <v>300.4148272582604</v>
      </c>
      <c r="DI69" s="403">
        <f xml:space="preserve"> Ops!DI$85</f>
        <v>0</v>
      </c>
      <c r="DJ69" s="403">
        <f xml:space="preserve"> Ops!DJ$85</f>
        <v>0</v>
      </c>
      <c r="DK69" s="403">
        <f xml:space="preserve"> Ops!DK$85</f>
        <v>0</v>
      </c>
      <c r="DL69" s="403">
        <f xml:space="preserve"> Ops!DL$85</f>
        <v>0</v>
      </c>
      <c r="DM69" s="403">
        <f xml:space="preserve"> Ops!DM$85</f>
        <v>0</v>
      </c>
      <c r="DN69" s="403">
        <f xml:space="preserve"> Ops!DN$85</f>
        <v>0</v>
      </c>
      <c r="DO69" s="403">
        <f xml:space="preserve"> Ops!DO$85</f>
        <v>0</v>
      </c>
      <c r="DP69" s="403">
        <f xml:space="preserve"> Ops!DP$85</f>
        <v>0</v>
      </c>
      <c r="DQ69" s="403">
        <f xml:space="preserve"> Ops!DQ$85</f>
        <v>0</v>
      </c>
      <c r="DR69" s="403">
        <f xml:space="preserve"> Ops!DR$85</f>
        <v>0</v>
      </c>
      <c r="DS69" s="403">
        <f xml:space="preserve"> Ops!DS$85</f>
        <v>0</v>
      </c>
      <c r="DT69" s="403">
        <f xml:space="preserve"> Ops!DT$85</f>
        <v>0</v>
      </c>
      <c r="DU69" s="403">
        <f xml:space="preserve"> Ops!DU$85</f>
        <v>0</v>
      </c>
      <c r="DV69" s="403">
        <f xml:space="preserve"> Ops!DV$85</f>
        <v>0</v>
      </c>
      <c r="DW69" s="403">
        <f xml:space="preserve"> Ops!DW$85</f>
        <v>0</v>
      </c>
      <c r="DX69" s="403">
        <f xml:space="preserve"> Ops!DX$85</f>
        <v>0</v>
      </c>
      <c r="DY69" s="403">
        <f xml:space="preserve"> Ops!DY$85</f>
        <v>0</v>
      </c>
      <c r="DZ69" s="403">
        <f xml:space="preserve"> Ops!DZ$85</f>
        <v>0</v>
      </c>
      <c r="EA69" s="403">
        <f xml:space="preserve"> Ops!EA$85</f>
        <v>0</v>
      </c>
      <c r="EB69" s="403">
        <f xml:space="preserve"> Ops!EB$85</f>
        <v>0</v>
      </c>
      <c r="EC69" s="403">
        <f xml:space="preserve"> Ops!EC$85</f>
        <v>0</v>
      </c>
      <c r="ED69" s="403">
        <f xml:space="preserve"> Ops!ED$85</f>
        <v>0</v>
      </c>
      <c r="EE69" s="403">
        <f xml:space="preserve"> Ops!EE$85</f>
        <v>0</v>
      </c>
      <c r="EF69" s="403">
        <f xml:space="preserve"> Ops!EF$85</f>
        <v>0</v>
      </c>
      <c r="EG69" s="403">
        <f xml:space="preserve"> Ops!EG$85</f>
        <v>0</v>
      </c>
      <c r="EH69" s="403">
        <f xml:space="preserve"> Ops!EH$85</f>
        <v>0</v>
      </c>
      <c r="EI69" s="403">
        <f xml:space="preserve"> Ops!EI$85</f>
        <v>0</v>
      </c>
      <c r="EJ69" s="403">
        <f xml:space="preserve"> Ops!EJ$85</f>
        <v>0</v>
      </c>
      <c r="EK69" s="403">
        <f xml:space="preserve"> Ops!EK$85</f>
        <v>0</v>
      </c>
      <c r="EL69" s="403">
        <f xml:space="preserve"> Ops!EL$85</f>
        <v>0</v>
      </c>
      <c r="EM69" s="403">
        <f xml:space="preserve"> Ops!EM$85</f>
        <v>0</v>
      </c>
      <c r="EN69" s="403">
        <f xml:space="preserve"> Ops!EN$85</f>
        <v>0</v>
      </c>
      <c r="EO69" s="403">
        <f xml:space="preserve"> Ops!EO$85</f>
        <v>0</v>
      </c>
      <c r="EP69" s="403">
        <f xml:space="preserve"> Ops!EP$85</f>
        <v>0</v>
      </c>
      <c r="EQ69" s="403">
        <f xml:space="preserve"> Ops!EQ$85</f>
        <v>0</v>
      </c>
      <c r="ER69" s="403">
        <f xml:space="preserve"> Ops!ER$85</f>
        <v>0</v>
      </c>
      <c r="ES69" s="403">
        <f xml:space="preserve"> Ops!ES$85</f>
        <v>0</v>
      </c>
      <c r="ET69" s="403">
        <f xml:space="preserve"> Ops!ET$85</f>
        <v>0</v>
      </c>
      <c r="EU69" s="403">
        <f xml:space="preserve"> Ops!EU$85</f>
        <v>0</v>
      </c>
      <c r="EV69" s="403">
        <f xml:space="preserve"> Ops!EV$85</f>
        <v>0</v>
      </c>
      <c r="EW69" s="403">
        <f xml:space="preserve"> Ops!EW$85</f>
        <v>0</v>
      </c>
      <c r="EX69" s="403">
        <f xml:space="preserve"> Ops!EX$85</f>
        <v>0</v>
      </c>
      <c r="EY69" s="403">
        <f xml:space="preserve"> Ops!EY$85</f>
        <v>0</v>
      </c>
      <c r="EZ69" s="403">
        <f xml:space="preserve"> Ops!EZ$85</f>
        <v>0</v>
      </c>
      <c r="FA69" s="403">
        <f xml:space="preserve"> Ops!FA$85</f>
        <v>0</v>
      </c>
      <c r="FB69" s="403">
        <f xml:space="preserve"> Ops!FB$85</f>
        <v>0</v>
      </c>
      <c r="FC69" s="403">
        <f xml:space="preserve"> Ops!FC$85</f>
        <v>0</v>
      </c>
      <c r="FD69" s="403">
        <f xml:space="preserve"> Ops!FD$85</f>
        <v>0</v>
      </c>
      <c r="FE69" s="403">
        <f xml:space="preserve"> Ops!FE$85</f>
        <v>0</v>
      </c>
      <c r="FF69" s="403">
        <f xml:space="preserve"> Ops!FF$85</f>
        <v>0</v>
      </c>
      <c r="FG69" s="403">
        <f xml:space="preserve"> Ops!FG$85</f>
        <v>0</v>
      </c>
      <c r="FH69" s="403">
        <f xml:space="preserve"> Ops!FH$85</f>
        <v>0</v>
      </c>
      <c r="FI69" s="403">
        <f xml:space="preserve"> Ops!FI$85</f>
        <v>0</v>
      </c>
      <c r="FJ69" s="403">
        <f xml:space="preserve"> Ops!FJ$85</f>
        <v>0</v>
      </c>
      <c r="FK69" s="403">
        <f xml:space="preserve"> Ops!FK$85</f>
        <v>0</v>
      </c>
      <c r="FL69" s="403">
        <f xml:space="preserve"> Ops!FL$85</f>
        <v>0</v>
      </c>
      <c r="FM69" s="403">
        <f xml:space="preserve"> Ops!FM$85</f>
        <v>0</v>
      </c>
      <c r="FN69" s="403">
        <f xml:space="preserve"> Ops!FN$85</f>
        <v>0</v>
      </c>
      <c r="FO69" s="403">
        <f xml:space="preserve"> Ops!FO$85</f>
        <v>0</v>
      </c>
      <c r="FP69" s="403">
        <f xml:space="preserve"> Ops!FP$85</f>
        <v>0</v>
      </c>
      <c r="FQ69" s="403">
        <f xml:space="preserve"> Ops!FQ$85</f>
        <v>0</v>
      </c>
      <c r="FR69" s="403">
        <f xml:space="preserve"> Ops!FR$85</f>
        <v>0</v>
      </c>
      <c r="FS69" s="403">
        <f xml:space="preserve"> Ops!FS$85</f>
        <v>0</v>
      </c>
      <c r="FT69" s="403">
        <f xml:space="preserve"> Ops!FT$85</f>
        <v>0</v>
      </c>
      <c r="FU69" s="403">
        <f xml:space="preserve"> Ops!FU$85</f>
        <v>0</v>
      </c>
      <c r="FV69" s="403">
        <f xml:space="preserve"> Ops!FV$85</f>
        <v>0</v>
      </c>
      <c r="FW69" s="403">
        <f xml:space="preserve"> Ops!FW$85</f>
        <v>0</v>
      </c>
      <c r="FX69" s="403">
        <f xml:space="preserve"> Ops!FX$85</f>
        <v>0</v>
      </c>
      <c r="FY69" s="403">
        <f xml:space="preserve"> Ops!FY$85</f>
        <v>0</v>
      </c>
      <c r="FZ69" s="403">
        <f xml:space="preserve"> Ops!FZ$85</f>
        <v>0</v>
      </c>
      <c r="GA69" s="403">
        <f xml:space="preserve"> Ops!GA$85</f>
        <v>0</v>
      </c>
      <c r="GB69" s="403">
        <f xml:space="preserve"> Ops!GB$85</f>
        <v>0</v>
      </c>
      <c r="GC69" s="403">
        <f xml:space="preserve"> Ops!GC$85</f>
        <v>0</v>
      </c>
      <c r="GD69" s="403">
        <f xml:space="preserve"> Ops!GD$85</f>
        <v>0</v>
      </c>
      <c r="GE69" s="403">
        <f xml:space="preserve"> Ops!GE$85</f>
        <v>0</v>
      </c>
      <c r="GF69" s="403">
        <f xml:space="preserve"> Ops!GF$85</f>
        <v>0</v>
      </c>
      <c r="GG69" s="403">
        <f xml:space="preserve"> Ops!GG$85</f>
        <v>0</v>
      </c>
      <c r="GH69" s="403">
        <f xml:space="preserve"> Ops!GH$85</f>
        <v>0</v>
      </c>
      <c r="GI69" s="403">
        <f xml:space="preserve"> Ops!GI$85</f>
        <v>0</v>
      </c>
      <c r="GJ69" s="403">
        <f xml:space="preserve"> Ops!GJ$85</f>
        <v>0</v>
      </c>
    </row>
    <row r="70" spans="1:441" s="316" customFormat="1" outlineLevel="1" x14ac:dyDescent="0.35">
      <c r="A70" s="277"/>
      <c r="B70" s="277"/>
      <c r="C70" s="278"/>
      <c r="D70" s="281"/>
      <c r="E70" s="403" t="str">
        <f xml:space="preserve"> Debt!E$117</f>
        <v>Senior debt balance</v>
      </c>
      <c r="F70" s="403">
        <f xml:space="preserve"> Debt!F$117</f>
        <v>0</v>
      </c>
      <c r="G70" s="403" t="str">
        <f xml:space="preserve"> Debt!G$117</f>
        <v>$ 000s</v>
      </c>
      <c r="H70" s="403">
        <f xml:space="preserve"> Debt!H$117</f>
        <v>0</v>
      </c>
      <c r="I70" s="403">
        <f xml:space="preserve"> Debt!I$117</f>
        <v>0</v>
      </c>
      <c r="J70" s="403">
        <f xml:space="preserve"> Debt!J$117</f>
        <v>0</v>
      </c>
      <c r="K70" s="403">
        <f xml:space="preserve"> Debt!K$117</f>
        <v>0</v>
      </c>
      <c r="L70" s="403">
        <f xml:space="preserve"> Debt!L$117</f>
        <v>67279.668423079915</v>
      </c>
      <c r="M70" s="403">
        <f xml:space="preserve"> Debt!M$117</f>
        <v>66053.927900941024</v>
      </c>
      <c r="N70" s="403">
        <f xml:space="preserve"> Debt!N$117</f>
        <v>64820.541042380522</v>
      </c>
      <c r="O70" s="403">
        <f xml:space="preserve"> Debt!O$117</f>
        <v>63567.818636017473</v>
      </c>
      <c r="P70" s="403">
        <f xml:space="preserve"> Debt!P$117</f>
        <v>62273.52343434564</v>
      </c>
      <c r="Q70" s="403">
        <f xml:space="preserve"> Debt!Q$117</f>
        <v>60970.065995336889</v>
      </c>
      <c r="R70" s="403">
        <f xml:space="preserve"> Debt!R$117</f>
        <v>59656.891353040257</v>
      </c>
      <c r="S70" s="403">
        <f xml:space="preserve"> Debt!S$117</f>
        <v>58323.068321653649</v>
      </c>
      <c r="T70" s="403">
        <f xml:space="preserve"> Debt!T$117</f>
        <v>56948.095608627722</v>
      </c>
      <c r="U70" s="403">
        <f xml:space="preserve"> Debt!U$117</f>
        <v>55561.727973388108</v>
      </c>
      <c r="V70" s="403">
        <f xml:space="preserve"> Debt!V$117</f>
        <v>54163.326230138031</v>
      </c>
      <c r="W70" s="403">
        <f xml:space="preserve"> Debt!W$117</f>
        <v>52742.821395661558</v>
      </c>
      <c r="X70" s="403">
        <f xml:space="preserve"> Debt!X$117</f>
        <v>51290.750147968407</v>
      </c>
      <c r="Y70" s="403">
        <f xml:space="preserve"> Debt!Y$117</f>
        <v>49816.005972615618</v>
      </c>
      <c r="Z70" s="403">
        <f xml:space="preserve"> Debt!Z$117</f>
        <v>48326.785607021055</v>
      </c>
      <c r="AA70" s="403">
        <f xml:space="preserve"> Debt!AA$117</f>
        <v>46814.064803686742</v>
      </c>
      <c r="AB70" s="403">
        <f xml:space="preserve"> Debt!AB$117</f>
        <v>45261.291401132308</v>
      </c>
      <c r="AC70" s="403">
        <f xml:space="preserve"> Debt!AC$117</f>
        <v>43692.34456772363</v>
      </c>
      <c r="AD70" s="403">
        <f xml:space="preserve"> Debt!AD$117</f>
        <v>42106.369615036063</v>
      </c>
      <c r="AE70" s="403">
        <f xml:space="preserve"> Debt!AE$117</f>
        <v>40495.326646548951</v>
      </c>
      <c r="AF70" s="403">
        <f xml:space="preserve"> Debt!AF$117</f>
        <v>38844.805598579973</v>
      </c>
      <c r="AG70" s="403">
        <f xml:space="preserve"> Debt!AG$117</f>
        <v>37175.386125047778</v>
      </c>
      <c r="AH70" s="403">
        <f xml:space="preserve"> Debt!AH$117</f>
        <v>35486.218580999914</v>
      </c>
      <c r="AI70" s="403">
        <f xml:space="preserve"> Debt!AI$117</f>
        <v>33770.267037346857</v>
      </c>
      <c r="AJ70" s="403">
        <f xml:space="preserve"> Debt!AJ$117</f>
        <v>32015.400003923449</v>
      </c>
      <c r="AK70" s="403">
        <f xml:space="preserve"> Debt!AK$117</f>
        <v>30238.817911590377</v>
      </c>
      <c r="AL70" s="403">
        <f xml:space="preserve"> Debt!AL$117</f>
        <v>28439.573392070684</v>
      </c>
      <c r="AM70" s="403">
        <f xml:space="preserve"> Debt!AM$117</f>
        <v>26611.776760238099</v>
      </c>
      <c r="AN70" s="403">
        <f xml:space="preserve"> Debt!AN$117</f>
        <v>24750.353394950955</v>
      </c>
      <c r="AO70" s="403">
        <f xml:space="preserve"> Debt!AO$117</f>
        <v>22859.675392964316</v>
      </c>
      <c r="AP70" s="403">
        <f xml:space="preserve"> Debt!AP$117</f>
        <v>20943.204241737112</v>
      </c>
      <c r="AQ70" s="403">
        <f xml:space="preserve"> Debt!AQ$117</f>
        <v>18996.238250460141</v>
      </c>
      <c r="AR70" s="403">
        <f xml:space="preserve"> Debt!AR$117</f>
        <v>17011.708646401399</v>
      </c>
      <c r="AS70" s="403">
        <f xml:space="preserve"> Debt!AS$117</f>
        <v>14999.239669811765</v>
      </c>
      <c r="AT70" s="403">
        <f xml:space="preserve"> Debt!AT$117</f>
        <v>12957.670689690185</v>
      </c>
      <c r="AU70" s="403">
        <f xml:space="preserve"> Debt!AU$117</f>
        <v>10883.573000829807</v>
      </c>
      <c r="AV70" s="403">
        <f xml:space="preserve"> Debt!AV$117</f>
        <v>8772.6489909534284</v>
      </c>
      <c r="AW70" s="403">
        <f xml:space="preserve"> Debt!AW$117</f>
        <v>6630.3304179015176</v>
      </c>
      <c r="AX70" s="403">
        <f xml:space="preserve"> Debt!AX$117</f>
        <v>4455.3693649985471</v>
      </c>
      <c r="AY70" s="403">
        <f xml:space="preserve"> Debt!AY$117</f>
        <v>2245.7092973359349</v>
      </c>
      <c r="AZ70" s="403">
        <f xml:space="preserve"> Debt!AZ$117</f>
        <v>-2.4556356947869062E-11</v>
      </c>
      <c r="BA70" s="403">
        <f xml:space="preserve"> Debt!BA$117</f>
        <v>-2.4556356947869062E-11</v>
      </c>
      <c r="BB70" s="403">
        <f xml:space="preserve"> Debt!BB$117</f>
        <v>-2.4556356947869062E-11</v>
      </c>
      <c r="BC70" s="403">
        <f xml:space="preserve"> Debt!BC$117</f>
        <v>-2.4556356947869062E-11</v>
      </c>
      <c r="BD70" s="403">
        <f xml:space="preserve"> Debt!BD$117</f>
        <v>-2.4556356947869062E-11</v>
      </c>
      <c r="BE70" s="403">
        <f xml:space="preserve"> Debt!BE$117</f>
        <v>-2.4556356947869062E-11</v>
      </c>
      <c r="BF70" s="403">
        <f xml:space="preserve"> Debt!BF$117</f>
        <v>-2.4556356947869062E-11</v>
      </c>
      <c r="BG70" s="403">
        <f xml:space="preserve"> Debt!BG$117</f>
        <v>-2.4556356947869062E-11</v>
      </c>
      <c r="BH70" s="403">
        <f xml:space="preserve"> Debt!BH$117</f>
        <v>-2.4556356947869062E-11</v>
      </c>
      <c r="BI70" s="403">
        <f xml:space="preserve"> Debt!BI$117</f>
        <v>-2.4556356947869062E-11</v>
      </c>
      <c r="BJ70" s="403">
        <f xml:space="preserve"> Debt!BJ$117</f>
        <v>-2.4556356947869062E-11</v>
      </c>
      <c r="BK70" s="403">
        <f xml:space="preserve"> Debt!BK$117</f>
        <v>-2.4556356947869062E-11</v>
      </c>
      <c r="BL70" s="403">
        <f xml:space="preserve"> Debt!BL$117</f>
        <v>-2.4556356947869062E-11</v>
      </c>
      <c r="BM70" s="403">
        <f xml:space="preserve"> Debt!BM$117</f>
        <v>-2.4556356947869062E-11</v>
      </c>
      <c r="BN70" s="403">
        <f xml:space="preserve"> Debt!BN$117</f>
        <v>-2.4556356947869062E-11</v>
      </c>
      <c r="BO70" s="403">
        <f xml:space="preserve"> Debt!BO$117</f>
        <v>-2.4556356947869062E-11</v>
      </c>
      <c r="BP70" s="403">
        <f xml:space="preserve"> Debt!BP$117</f>
        <v>-2.4556356947869062E-11</v>
      </c>
      <c r="BQ70" s="403">
        <f xml:space="preserve"> Debt!BQ$117</f>
        <v>-2.4556356947869062E-11</v>
      </c>
      <c r="BR70" s="403">
        <f xml:space="preserve"> Debt!BR$117</f>
        <v>-2.4556356947869062E-11</v>
      </c>
      <c r="BS70" s="403">
        <f xml:space="preserve"> Debt!BS$117</f>
        <v>-2.4556356947869062E-11</v>
      </c>
      <c r="BT70" s="403">
        <f xml:space="preserve"> Debt!BT$117</f>
        <v>-2.4556356947869062E-11</v>
      </c>
      <c r="BU70" s="403">
        <f xml:space="preserve"> Debt!BU$117</f>
        <v>-2.4556356947869062E-11</v>
      </c>
      <c r="BV70" s="403">
        <f xml:space="preserve"> Debt!BV$117</f>
        <v>-2.4556356947869062E-11</v>
      </c>
      <c r="BW70" s="403">
        <f xml:space="preserve"> Debt!BW$117</f>
        <v>-2.4556356947869062E-11</v>
      </c>
      <c r="BX70" s="403">
        <f xml:space="preserve"> Debt!BX$117</f>
        <v>-2.4556356947869062E-11</v>
      </c>
      <c r="BY70" s="403">
        <f xml:space="preserve"> Debt!BY$117</f>
        <v>-2.4556356947869062E-11</v>
      </c>
      <c r="BZ70" s="403">
        <f xml:space="preserve"> Debt!BZ$117</f>
        <v>-2.4556356947869062E-11</v>
      </c>
      <c r="CA70" s="403">
        <f xml:space="preserve"> Debt!CA$117</f>
        <v>-2.4556356947869062E-11</v>
      </c>
      <c r="CB70" s="403">
        <f xml:space="preserve"> Debt!CB$117</f>
        <v>-2.4556356947869062E-11</v>
      </c>
      <c r="CC70" s="403">
        <f xml:space="preserve"> Debt!CC$117</f>
        <v>-2.4556356947869062E-11</v>
      </c>
      <c r="CD70" s="403">
        <f xml:space="preserve"> Debt!CD$117</f>
        <v>-2.4556356947869062E-11</v>
      </c>
      <c r="CE70" s="403">
        <f xml:space="preserve"> Debt!CE$117</f>
        <v>-2.4556356947869062E-11</v>
      </c>
      <c r="CF70" s="403">
        <f xml:space="preserve"> Debt!CF$117</f>
        <v>-2.4556356947869062E-11</v>
      </c>
      <c r="CG70" s="403">
        <f xml:space="preserve"> Debt!CG$117</f>
        <v>-2.4556356947869062E-11</v>
      </c>
      <c r="CH70" s="403">
        <f xml:space="preserve"> Debt!CH$117</f>
        <v>-2.4556356947869062E-11</v>
      </c>
      <c r="CI70" s="403">
        <f xml:space="preserve"> Debt!CI$117</f>
        <v>-2.4556356947869062E-11</v>
      </c>
      <c r="CJ70" s="403">
        <f xml:space="preserve"> Debt!CJ$117</f>
        <v>-2.4556356947869062E-11</v>
      </c>
      <c r="CK70" s="403">
        <f xml:space="preserve"> Debt!CK$117</f>
        <v>-2.4556356947869062E-11</v>
      </c>
      <c r="CL70" s="403">
        <f xml:space="preserve"> Debt!CL$117</f>
        <v>-2.4556356947869062E-11</v>
      </c>
      <c r="CM70" s="403">
        <f xml:space="preserve"> Debt!CM$117</f>
        <v>-2.4556356947869062E-11</v>
      </c>
      <c r="CN70" s="403">
        <f xml:space="preserve"> Debt!CN$117</f>
        <v>-2.4556356947869062E-11</v>
      </c>
      <c r="CO70" s="403">
        <f xml:space="preserve"> Debt!CO$117</f>
        <v>-2.4556356947869062E-11</v>
      </c>
      <c r="CP70" s="403">
        <f xml:space="preserve"> Debt!CP$117</f>
        <v>-2.4556356947869062E-11</v>
      </c>
      <c r="CQ70" s="403">
        <f xml:space="preserve"> Debt!CQ$117</f>
        <v>-2.4556356947869062E-11</v>
      </c>
      <c r="CR70" s="403">
        <f xml:space="preserve"> Debt!CR$117</f>
        <v>-2.4556356947869062E-11</v>
      </c>
      <c r="CS70" s="403">
        <f xml:space="preserve"> Debt!CS$117</f>
        <v>-2.4556356947869062E-11</v>
      </c>
      <c r="CT70" s="403">
        <f xml:space="preserve"> Debt!CT$117</f>
        <v>-2.4556356947869062E-11</v>
      </c>
      <c r="CU70" s="403">
        <f xml:space="preserve"> Debt!CU$117</f>
        <v>-2.4556356947869062E-11</v>
      </c>
      <c r="CV70" s="403">
        <f xml:space="preserve"> Debt!CV$117</f>
        <v>-2.4556356947869062E-11</v>
      </c>
      <c r="CW70" s="403">
        <f xml:space="preserve"> Debt!CW$117</f>
        <v>-2.4556356947869062E-11</v>
      </c>
      <c r="CX70" s="403">
        <f xml:space="preserve"> Debt!CX$117</f>
        <v>-2.4556356947869062E-11</v>
      </c>
      <c r="CY70" s="403">
        <f xml:space="preserve"> Debt!CY$117</f>
        <v>-2.4556356947869062E-11</v>
      </c>
      <c r="CZ70" s="403">
        <f xml:space="preserve"> Debt!CZ$117</f>
        <v>-2.4556356947869062E-11</v>
      </c>
      <c r="DA70" s="403">
        <f xml:space="preserve"> Debt!DA$117</f>
        <v>-2.4556356947869062E-11</v>
      </c>
      <c r="DB70" s="403">
        <f xml:space="preserve"> Debt!DB$117</f>
        <v>-2.4556356947869062E-11</v>
      </c>
      <c r="DC70" s="403">
        <f xml:space="preserve"> Debt!DC$117</f>
        <v>-2.4556356947869062E-11</v>
      </c>
      <c r="DD70" s="403">
        <f xml:space="preserve"> Debt!DD$117</f>
        <v>-2.4556356947869062E-11</v>
      </c>
      <c r="DE70" s="403">
        <f xml:space="preserve"> Debt!DE$117</f>
        <v>-2.4556356947869062E-11</v>
      </c>
      <c r="DF70" s="403">
        <f xml:space="preserve"> Debt!DF$117</f>
        <v>-2.4556356947869062E-11</v>
      </c>
      <c r="DG70" s="403">
        <f xml:space="preserve"> Debt!DG$117</f>
        <v>-2.4556356947869062E-11</v>
      </c>
      <c r="DH70" s="403">
        <f xml:space="preserve"> Debt!DH$117</f>
        <v>-2.4556356947869062E-11</v>
      </c>
      <c r="DI70" s="403">
        <f xml:space="preserve"> Debt!DI$117</f>
        <v>-2.4556356947869062E-11</v>
      </c>
      <c r="DJ70" s="403">
        <f xml:space="preserve"> Debt!DJ$117</f>
        <v>-2.4556356947869062E-11</v>
      </c>
      <c r="DK70" s="403">
        <f xml:space="preserve"> Debt!DK$117</f>
        <v>-2.4556356947869062E-11</v>
      </c>
      <c r="DL70" s="403">
        <f xml:space="preserve"> Debt!DL$117</f>
        <v>-2.4556356947869062E-11</v>
      </c>
      <c r="DM70" s="403">
        <f xml:space="preserve"> Debt!DM$117</f>
        <v>-2.4556356947869062E-11</v>
      </c>
      <c r="DN70" s="403">
        <f xml:space="preserve"> Debt!DN$117</f>
        <v>-2.4556356947869062E-11</v>
      </c>
      <c r="DO70" s="403">
        <f xml:space="preserve"> Debt!DO$117</f>
        <v>-2.4556356947869062E-11</v>
      </c>
      <c r="DP70" s="403">
        <f xml:space="preserve"> Debt!DP$117</f>
        <v>-2.4556356947869062E-11</v>
      </c>
      <c r="DQ70" s="403">
        <f xml:space="preserve"> Debt!DQ$117</f>
        <v>-2.4556356947869062E-11</v>
      </c>
      <c r="DR70" s="403">
        <f xml:space="preserve"> Debt!DR$117</f>
        <v>-2.4556356947869062E-11</v>
      </c>
      <c r="DS70" s="403">
        <f xml:space="preserve"> Debt!DS$117</f>
        <v>-2.4556356947869062E-11</v>
      </c>
      <c r="DT70" s="403">
        <f xml:space="preserve"> Debt!DT$117</f>
        <v>-2.4556356947869062E-11</v>
      </c>
      <c r="DU70" s="403">
        <f xml:space="preserve"> Debt!DU$117</f>
        <v>-2.4556356947869062E-11</v>
      </c>
      <c r="DV70" s="403">
        <f xml:space="preserve"> Debt!DV$117</f>
        <v>-2.4556356947869062E-11</v>
      </c>
      <c r="DW70" s="403">
        <f xml:space="preserve"> Debt!DW$117</f>
        <v>-2.4556356947869062E-11</v>
      </c>
      <c r="DX70" s="403">
        <f xml:space="preserve"> Debt!DX$117</f>
        <v>-2.4556356947869062E-11</v>
      </c>
      <c r="DY70" s="403">
        <f xml:space="preserve"> Debt!DY$117</f>
        <v>-2.4556356947869062E-11</v>
      </c>
      <c r="DZ70" s="403">
        <f xml:space="preserve"> Debt!DZ$117</f>
        <v>-2.4556356947869062E-11</v>
      </c>
      <c r="EA70" s="403">
        <f xml:space="preserve"> Debt!EA$117</f>
        <v>-2.4556356947869062E-11</v>
      </c>
      <c r="EB70" s="403">
        <f xml:space="preserve"> Debt!EB$117</f>
        <v>-2.4556356947869062E-11</v>
      </c>
      <c r="EC70" s="403">
        <f xml:space="preserve"> Debt!EC$117</f>
        <v>-2.4556356947869062E-11</v>
      </c>
      <c r="ED70" s="403">
        <f xml:space="preserve"> Debt!ED$117</f>
        <v>-2.4556356947869062E-11</v>
      </c>
      <c r="EE70" s="403">
        <f xml:space="preserve"> Debt!EE$117</f>
        <v>-2.4556356947869062E-11</v>
      </c>
      <c r="EF70" s="403">
        <f xml:space="preserve"> Debt!EF$117</f>
        <v>-2.4556356947869062E-11</v>
      </c>
      <c r="EG70" s="403">
        <f xml:space="preserve"> Debt!EG$117</f>
        <v>-2.4556356947869062E-11</v>
      </c>
      <c r="EH70" s="403">
        <f xml:space="preserve"> Debt!EH$117</f>
        <v>-2.4556356947869062E-11</v>
      </c>
      <c r="EI70" s="403">
        <f xml:space="preserve"> Debt!EI$117</f>
        <v>-2.4556356947869062E-11</v>
      </c>
      <c r="EJ70" s="403">
        <f xml:space="preserve"> Debt!EJ$117</f>
        <v>-2.4556356947869062E-11</v>
      </c>
      <c r="EK70" s="403">
        <f xml:space="preserve"> Debt!EK$117</f>
        <v>-2.4556356947869062E-11</v>
      </c>
      <c r="EL70" s="403">
        <f xml:space="preserve"> Debt!EL$117</f>
        <v>-2.4556356947869062E-11</v>
      </c>
      <c r="EM70" s="403">
        <f xml:space="preserve"> Debt!EM$117</f>
        <v>-2.4556356947869062E-11</v>
      </c>
      <c r="EN70" s="403">
        <f xml:space="preserve"> Debt!EN$117</f>
        <v>-2.4556356947869062E-11</v>
      </c>
      <c r="EO70" s="403">
        <f xml:space="preserve"> Debt!EO$117</f>
        <v>-2.4556356947869062E-11</v>
      </c>
      <c r="EP70" s="403">
        <f xml:space="preserve"> Debt!EP$117</f>
        <v>-2.4556356947869062E-11</v>
      </c>
      <c r="EQ70" s="403">
        <f xml:space="preserve"> Debt!EQ$117</f>
        <v>-2.4556356947869062E-11</v>
      </c>
      <c r="ER70" s="403">
        <f xml:space="preserve"> Debt!ER$117</f>
        <v>-2.4556356947869062E-11</v>
      </c>
      <c r="ES70" s="403">
        <f xml:space="preserve"> Debt!ES$117</f>
        <v>-2.4556356947869062E-11</v>
      </c>
      <c r="ET70" s="403">
        <f xml:space="preserve"> Debt!ET$117</f>
        <v>-2.4556356947869062E-11</v>
      </c>
      <c r="EU70" s="403">
        <f xml:space="preserve"> Debt!EU$117</f>
        <v>-2.4556356947869062E-11</v>
      </c>
      <c r="EV70" s="403">
        <f xml:space="preserve"> Debt!EV$117</f>
        <v>-2.4556356947869062E-11</v>
      </c>
      <c r="EW70" s="403">
        <f xml:space="preserve"> Debt!EW$117</f>
        <v>-2.4556356947869062E-11</v>
      </c>
      <c r="EX70" s="403">
        <f xml:space="preserve"> Debt!EX$117</f>
        <v>-2.4556356947869062E-11</v>
      </c>
      <c r="EY70" s="403">
        <f xml:space="preserve"> Debt!EY$117</f>
        <v>-2.4556356947869062E-11</v>
      </c>
      <c r="EZ70" s="403">
        <f xml:space="preserve"> Debt!EZ$117</f>
        <v>-2.4556356947869062E-11</v>
      </c>
      <c r="FA70" s="403">
        <f xml:space="preserve"> Debt!FA$117</f>
        <v>-2.4556356947869062E-11</v>
      </c>
      <c r="FB70" s="403">
        <f xml:space="preserve"> Debt!FB$117</f>
        <v>-2.4556356947869062E-11</v>
      </c>
      <c r="FC70" s="403">
        <f xml:space="preserve"> Debt!FC$117</f>
        <v>-2.4556356947869062E-11</v>
      </c>
      <c r="FD70" s="403">
        <f xml:space="preserve"> Debt!FD$117</f>
        <v>-2.4556356947869062E-11</v>
      </c>
      <c r="FE70" s="403">
        <f xml:space="preserve"> Debt!FE$117</f>
        <v>-2.4556356947869062E-11</v>
      </c>
      <c r="FF70" s="403">
        <f xml:space="preserve"> Debt!FF$117</f>
        <v>-2.4556356947869062E-11</v>
      </c>
      <c r="FG70" s="403">
        <f xml:space="preserve"> Debt!FG$117</f>
        <v>-2.4556356947869062E-11</v>
      </c>
      <c r="FH70" s="403">
        <f xml:space="preserve"> Debt!FH$117</f>
        <v>-2.4556356947869062E-11</v>
      </c>
      <c r="FI70" s="403">
        <f xml:space="preserve"> Debt!FI$117</f>
        <v>-2.4556356947869062E-11</v>
      </c>
      <c r="FJ70" s="403">
        <f xml:space="preserve"> Debt!FJ$117</f>
        <v>-2.4556356947869062E-11</v>
      </c>
      <c r="FK70" s="403">
        <f xml:space="preserve"> Debt!FK$117</f>
        <v>-2.4556356947869062E-11</v>
      </c>
      <c r="FL70" s="403">
        <f xml:space="preserve"> Debt!FL$117</f>
        <v>-2.4556356947869062E-11</v>
      </c>
      <c r="FM70" s="403">
        <f xml:space="preserve"> Debt!FM$117</f>
        <v>-2.4556356947869062E-11</v>
      </c>
      <c r="FN70" s="403">
        <f xml:space="preserve"> Debt!FN$117</f>
        <v>-2.4556356947869062E-11</v>
      </c>
      <c r="FO70" s="403">
        <f xml:space="preserve"> Debt!FO$117</f>
        <v>-2.4556356947869062E-11</v>
      </c>
      <c r="FP70" s="403">
        <f xml:space="preserve"> Debt!FP$117</f>
        <v>-2.4556356947869062E-11</v>
      </c>
      <c r="FQ70" s="403">
        <f xml:space="preserve"> Debt!FQ$117</f>
        <v>-2.4556356947869062E-11</v>
      </c>
      <c r="FR70" s="403">
        <f xml:space="preserve"> Debt!FR$117</f>
        <v>-2.4556356947869062E-11</v>
      </c>
      <c r="FS70" s="403">
        <f xml:space="preserve"> Debt!FS$117</f>
        <v>-2.4556356947869062E-11</v>
      </c>
      <c r="FT70" s="403">
        <f xml:space="preserve"> Debt!FT$117</f>
        <v>-2.4556356947869062E-11</v>
      </c>
      <c r="FU70" s="403">
        <f xml:space="preserve"> Debt!FU$117</f>
        <v>-2.4556356947869062E-11</v>
      </c>
      <c r="FV70" s="403">
        <f xml:space="preserve"> Debt!FV$117</f>
        <v>-2.4556356947869062E-11</v>
      </c>
      <c r="FW70" s="403">
        <f xml:space="preserve"> Debt!FW$117</f>
        <v>-2.4556356947869062E-11</v>
      </c>
      <c r="FX70" s="403">
        <f xml:space="preserve"> Debt!FX$117</f>
        <v>-2.4556356947869062E-11</v>
      </c>
      <c r="FY70" s="403">
        <f xml:space="preserve"> Debt!FY$117</f>
        <v>-2.4556356947869062E-11</v>
      </c>
      <c r="FZ70" s="403">
        <f xml:space="preserve"> Debt!FZ$117</f>
        <v>-2.4556356947869062E-11</v>
      </c>
      <c r="GA70" s="403">
        <f xml:space="preserve"> Debt!GA$117</f>
        <v>-2.4556356947869062E-11</v>
      </c>
      <c r="GB70" s="403">
        <f xml:space="preserve"> Debt!GB$117</f>
        <v>-2.4556356947869062E-11</v>
      </c>
      <c r="GC70" s="403">
        <f xml:space="preserve"> Debt!GC$117</f>
        <v>-2.4556356947869062E-11</v>
      </c>
      <c r="GD70" s="403">
        <f xml:space="preserve"> Debt!GD$117</f>
        <v>-2.4556356947869062E-11</v>
      </c>
      <c r="GE70" s="403">
        <f xml:space="preserve"> Debt!GE$117</f>
        <v>-2.4556356947869062E-11</v>
      </c>
      <c r="GF70" s="403">
        <f xml:space="preserve"> Debt!GF$117</f>
        <v>-2.4556356947869062E-11</v>
      </c>
      <c r="GG70" s="403">
        <f xml:space="preserve"> Debt!GG$117</f>
        <v>-2.4556356947869062E-11</v>
      </c>
      <c r="GH70" s="403">
        <f xml:space="preserve"> Debt!GH$117</f>
        <v>-2.4556356947869062E-11</v>
      </c>
      <c r="GI70" s="403">
        <f xml:space="preserve"> Debt!GI$117</f>
        <v>-2.4556356947869062E-11</v>
      </c>
      <c r="GJ70" s="403">
        <f xml:space="preserve"> Debt!GJ$117</f>
        <v>-2.4556356947869062E-11</v>
      </c>
    </row>
    <row r="71" spans="1:441" s="316" customFormat="1" outlineLevel="1" x14ac:dyDescent="0.35">
      <c r="A71" s="277"/>
      <c r="B71" s="277"/>
      <c r="C71" s="278"/>
      <c r="D71" s="281"/>
      <c r="E71" s="368" t="s">
        <v>145</v>
      </c>
      <c r="F71" s="368"/>
      <c r="G71" s="368"/>
      <c r="H71" s="368"/>
      <c r="I71" s="368"/>
      <c r="J71" s="368"/>
      <c r="K71" s="368"/>
      <c r="L71" s="368"/>
      <c r="M71" s="368"/>
      <c r="N71" s="368"/>
      <c r="O71" s="368"/>
      <c r="P71" s="368"/>
      <c r="Q71" s="368"/>
      <c r="R71" s="368"/>
      <c r="S71" s="368"/>
      <c r="T71" s="368"/>
      <c r="U71" s="368"/>
      <c r="V71" s="368"/>
      <c r="W71" s="368"/>
      <c r="X71" s="368"/>
      <c r="Y71" s="368"/>
      <c r="Z71" s="368"/>
      <c r="AA71" s="368"/>
      <c r="AB71" s="368"/>
      <c r="AC71" s="368"/>
      <c r="AD71" s="368"/>
      <c r="AE71" s="368"/>
      <c r="AF71" s="368"/>
      <c r="AG71" s="368"/>
      <c r="AH71" s="368"/>
      <c r="AI71" s="368"/>
      <c r="AJ71" s="368"/>
      <c r="AK71" s="368"/>
      <c r="AL71" s="368"/>
      <c r="AM71" s="368"/>
      <c r="AN71" s="368"/>
      <c r="AO71" s="368"/>
      <c r="AP71" s="368"/>
      <c r="AQ71" s="368"/>
      <c r="AR71" s="368"/>
      <c r="AS71" s="368"/>
      <c r="AT71" s="368"/>
      <c r="AU71" s="368"/>
      <c r="AV71" s="368"/>
      <c r="AW71" s="368"/>
      <c r="AX71" s="368"/>
      <c r="AY71" s="368"/>
      <c r="AZ71" s="368"/>
      <c r="BA71" s="368"/>
      <c r="BB71" s="368"/>
      <c r="BC71" s="368"/>
      <c r="BD71" s="368"/>
      <c r="BE71" s="368"/>
      <c r="BF71" s="368"/>
      <c r="BG71" s="368"/>
      <c r="BH71" s="368"/>
      <c r="BI71" s="368"/>
      <c r="BJ71" s="368"/>
      <c r="BK71" s="368"/>
      <c r="BL71" s="368"/>
      <c r="BM71" s="368"/>
      <c r="BN71" s="368"/>
      <c r="BO71" s="368"/>
      <c r="BP71" s="368"/>
      <c r="BQ71" s="368"/>
      <c r="BR71" s="368"/>
      <c r="BS71" s="368"/>
      <c r="BT71" s="368"/>
      <c r="BU71" s="368"/>
      <c r="BV71" s="368"/>
      <c r="BW71" s="368"/>
      <c r="BX71" s="368"/>
      <c r="BY71" s="368"/>
      <c r="BZ71" s="368"/>
      <c r="CA71" s="368"/>
      <c r="CB71" s="368"/>
      <c r="CC71" s="368"/>
      <c r="CD71" s="368"/>
      <c r="CE71" s="368"/>
      <c r="CF71" s="368"/>
      <c r="CG71" s="368"/>
      <c r="CH71" s="368"/>
      <c r="CI71" s="368"/>
      <c r="CJ71" s="368"/>
      <c r="CK71" s="368"/>
      <c r="CL71" s="368"/>
      <c r="CM71" s="368"/>
      <c r="CN71" s="368"/>
      <c r="CO71" s="368"/>
      <c r="CP71" s="368"/>
      <c r="CQ71" s="368"/>
      <c r="CR71" s="368"/>
      <c r="CS71" s="368"/>
      <c r="CT71" s="368"/>
      <c r="CU71" s="368"/>
      <c r="CV71" s="368"/>
      <c r="CW71" s="368"/>
      <c r="CX71" s="368"/>
      <c r="CY71" s="368"/>
      <c r="CZ71" s="368"/>
      <c r="DA71" s="368"/>
      <c r="DB71" s="368"/>
      <c r="DC71" s="368"/>
      <c r="DD71" s="368"/>
      <c r="DE71" s="368"/>
      <c r="DF71" s="368"/>
      <c r="DG71" s="368"/>
      <c r="DH71" s="368"/>
      <c r="DI71" s="368"/>
      <c r="DJ71" s="368"/>
      <c r="DK71" s="368"/>
      <c r="DL71" s="368"/>
      <c r="DM71" s="368"/>
      <c r="DN71" s="368"/>
      <c r="DO71" s="368"/>
      <c r="DP71" s="368"/>
      <c r="DQ71" s="368"/>
      <c r="DR71" s="368"/>
      <c r="DS71" s="368"/>
      <c r="DT71" s="368"/>
      <c r="DU71" s="368"/>
      <c r="DV71" s="368"/>
      <c r="DW71" s="368"/>
      <c r="DX71" s="368"/>
      <c r="DY71" s="368"/>
      <c r="DZ71" s="368"/>
      <c r="EA71" s="368"/>
      <c r="EB71" s="368"/>
      <c r="EC71" s="368"/>
      <c r="ED71" s="368"/>
      <c r="EE71" s="368"/>
      <c r="EF71" s="368"/>
      <c r="EG71" s="368"/>
      <c r="EH71" s="368"/>
      <c r="EI71" s="368"/>
      <c r="EJ71" s="368"/>
      <c r="EK71" s="368"/>
      <c r="EL71" s="368"/>
      <c r="EM71" s="368"/>
      <c r="EN71" s="368"/>
      <c r="EO71" s="368"/>
      <c r="EP71" s="368"/>
      <c r="EQ71" s="368"/>
      <c r="ER71" s="368"/>
      <c r="ES71" s="368"/>
      <c r="ET71" s="368"/>
      <c r="EU71" s="368"/>
      <c r="EV71" s="368"/>
      <c r="EW71" s="368"/>
      <c r="EX71" s="368"/>
      <c r="EY71" s="368"/>
      <c r="EZ71" s="368"/>
      <c r="FA71" s="368"/>
      <c r="FB71" s="368"/>
      <c r="FC71" s="368"/>
      <c r="FD71" s="368"/>
      <c r="FE71" s="368"/>
      <c r="FF71" s="368"/>
      <c r="FG71" s="368"/>
      <c r="FH71" s="368"/>
      <c r="FI71" s="368"/>
      <c r="FJ71" s="368"/>
      <c r="FK71" s="368"/>
      <c r="FL71" s="368"/>
      <c r="FM71" s="368"/>
      <c r="FN71" s="368"/>
      <c r="FO71" s="368"/>
      <c r="FP71" s="368"/>
      <c r="FQ71" s="368"/>
      <c r="FR71" s="368"/>
      <c r="FS71" s="368"/>
      <c r="FT71" s="368"/>
      <c r="FU71" s="368"/>
      <c r="FV71" s="368"/>
      <c r="FW71" s="368"/>
      <c r="FX71" s="368"/>
      <c r="FY71" s="368"/>
      <c r="FZ71" s="368"/>
      <c r="GA71" s="368"/>
      <c r="GB71" s="368"/>
      <c r="GC71" s="368"/>
      <c r="GD71" s="368"/>
      <c r="GE71" s="368"/>
      <c r="GF71" s="368"/>
      <c r="GG71" s="368"/>
      <c r="GH71" s="368"/>
      <c r="GI71" s="368"/>
      <c r="GJ71" s="368"/>
    </row>
    <row r="72" spans="1:441" s="316" customFormat="1" outlineLevel="1" x14ac:dyDescent="0.35">
      <c r="A72" s="277"/>
      <c r="B72" s="277"/>
      <c r="C72" s="278"/>
      <c r="D72" s="281"/>
      <c r="E72" s="403" t="str">
        <f xml:space="preserve"> Debt!E$191</f>
        <v>RCF balance</v>
      </c>
      <c r="F72" s="403">
        <f xml:space="preserve"> Debt!F$191</f>
        <v>0</v>
      </c>
      <c r="G72" s="403" t="str">
        <f xml:space="preserve"> Debt!G$191</f>
        <v>$ 000s</v>
      </c>
      <c r="H72" s="403">
        <f xml:space="preserve"> Debt!H$191</f>
        <v>0</v>
      </c>
      <c r="I72" s="403">
        <f xml:space="preserve"> Debt!I$191</f>
        <v>0</v>
      </c>
      <c r="J72" s="403">
        <f xml:space="preserve"> Debt!J$191</f>
        <v>0</v>
      </c>
      <c r="K72" s="403">
        <f xml:space="preserve"> Debt!K$191</f>
        <v>0</v>
      </c>
      <c r="L72" s="403">
        <f xml:space="preserve"> Debt!L$191</f>
        <v>0</v>
      </c>
      <c r="M72" s="403">
        <f xml:space="preserve"> Debt!M$191</f>
        <v>878.25488148345198</v>
      </c>
      <c r="N72" s="403">
        <f xml:space="preserve"> Debt!N$191</f>
        <v>0</v>
      </c>
      <c r="O72" s="403">
        <f xml:space="preserve"> Debt!O$191</f>
        <v>0</v>
      </c>
      <c r="P72" s="403">
        <f xml:space="preserve"> Debt!P$191</f>
        <v>415.83004874872177</v>
      </c>
      <c r="Q72" s="403">
        <f xml:space="preserve"> Debt!Q$191</f>
        <v>0</v>
      </c>
      <c r="R72" s="403">
        <f xml:space="preserve"> Debt!R$191</f>
        <v>0</v>
      </c>
      <c r="S72" s="403">
        <f xml:space="preserve"> Debt!S$191</f>
        <v>0</v>
      </c>
      <c r="T72" s="403">
        <f xml:space="preserve"> Debt!T$191</f>
        <v>439.93609786346701</v>
      </c>
      <c r="U72" s="403">
        <f xml:space="preserve"> Debt!U$191</f>
        <v>0</v>
      </c>
      <c r="V72" s="403">
        <f xml:space="preserve"> Debt!V$191</f>
        <v>0</v>
      </c>
      <c r="W72" s="403">
        <f xml:space="preserve"> Debt!W$191</f>
        <v>0</v>
      </c>
      <c r="X72" s="403">
        <f xml:space="preserve"> Debt!X$191</f>
        <v>448.84376215178645</v>
      </c>
      <c r="Y72" s="403">
        <f xml:space="preserve"> Debt!Y$191</f>
        <v>1.7624563831636806</v>
      </c>
      <c r="Z72" s="403">
        <f xml:space="preserve"> Debt!Z$191</f>
        <v>0</v>
      </c>
      <c r="AA72" s="403">
        <f xml:space="preserve"> Debt!AA$191</f>
        <v>0</v>
      </c>
      <c r="AB72" s="403">
        <f xml:space="preserve"> Debt!AB$191</f>
        <v>488.90849777478911</v>
      </c>
      <c r="AC72" s="403">
        <f xml:space="preserve"> Debt!AC$191</f>
        <v>57.321891692955774</v>
      </c>
      <c r="AD72" s="403">
        <f xml:space="preserve"> Debt!AD$191</f>
        <v>0</v>
      </c>
      <c r="AE72" s="403">
        <f xml:space="preserve"> Debt!AE$191</f>
        <v>0</v>
      </c>
      <c r="AF72" s="403">
        <f xml:space="preserve"> Debt!AF$191</f>
        <v>513.79107978580987</v>
      </c>
      <c r="AG72" s="403">
        <f xml:space="preserve"> Debt!AG$191</f>
        <v>112.94020182896418</v>
      </c>
      <c r="AH72" s="403">
        <f xml:space="preserve"> Debt!AH$191</f>
        <v>0</v>
      </c>
      <c r="AI72" s="403">
        <f xml:space="preserve"> Debt!AI$191</f>
        <v>0</v>
      </c>
      <c r="AJ72" s="403">
        <f xml:space="preserve"> Debt!AJ$191</f>
        <v>538.94906178618749</v>
      </c>
      <c r="AK72" s="403">
        <f xml:space="preserve"> Debt!AK$191</f>
        <v>169.10342606173327</v>
      </c>
      <c r="AL72" s="403">
        <f xml:space="preserve"> Debt!AL$191</f>
        <v>0</v>
      </c>
      <c r="AM72" s="403">
        <f xml:space="preserve"> Debt!AM$191</f>
        <v>0</v>
      </c>
      <c r="AN72" s="403">
        <f xml:space="preserve"> Debt!AN$191</f>
        <v>549.48401417064451</v>
      </c>
      <c r="AO72" s="403">
        <f xml:space="preserve"> Debt!AO$191</f>
        <v>225.37721373631052</v>
      </c>
      <c r="AP72" s="403">
        <f xml:space="preserve"> Debt!AP$191</f>
        <v>0</v>
      </c>
      <c r="AQ72" s="403">
        <f xml:space="preserve"> Debt!AQ$191</f>
        <v>0</v>
      </c>
      <c r="AR72" s="403">
        <f xml:space="preserve"> Debt!AR$191</f>
        <v>670.94334828709702</v>
      </c>
      <c r="AS72" s="403">
        <f xml:space="preserve"> Debt!AS$191</f>
        <v>973.1796549399802</v>
      </c>
      <c r="AT72" s="403">
        <f xml:space="preserve"> Debt!AT$191</f>
        <v>0</v>
      </c>
      <c r="AU72" s="403">
        <f xml:space="preserve"> Debt!AU$191</f>
        <v>0</v>
      </c>
      <c r="AV72" s="403">
        <f xml:space="preserve"> Debt!AV$191</f>
        <v>754.82020587059424</v>
      </c>
      <c r="AW72" s="403">
        <f xml:space="preserve"> Debt!AW$191</f>
        <v>1144.1649800506625</v>
      </c>
      <c r="AX72" s="403">
        <f xml:space="preserve"> Debt!AX$191</f>
        <v>0</v>
      </c>
      <c r="AY72" s="403">
        <f xml:space="preserve"> Debt!AY$191</f>
        <v>0</v>
      </c>
      <c r="AZ72" s="403">
        <f xml:space="preserve"> Debt!AZ$191</f>
        <v>833.6077369000202</v>
      </c>
      <c r="BA72" s="403">
        <f xml:space="preserve"> Debt!BA$191</f>
        <v>0</v>
      </c>
      <c r="BB72" s="403">
        <f xml:space="preserve"> Debt!BB$191</f>
        <v>0</v>
      </c>
      <c r="BC72" s="403">
        <f xml:space="preserve"> Debt!BC$191</f>
        <v>0</v>
      </c>
      <c r="BD72" s="403">
        <f xml:space="preserve"> Debt!BD$191</f>
        <v>0</v>
      </c>
      <c r="BE72" s="403">
        <f xml:space="preserve"> Debt!BE$191</f>
        <v>0</v>
      </c>
      <c r="BF72" s="403">
        <f xml:space="preserve"> Debt!BF$191</f>
        <v>0</v>
      </c>
      <c r="BG72" s="403">
        <f xml:space="preserve"> Debt!BG$191</f>
        <v>0</v>
      </c>
      <c r="BH72" s="403">
        <f xml:space="preserve"> Debt!BH$191</f>
        <v>0</v>
      </c>
      <c r="BI72" s="403">
        <f xml:space="preserve"> Debt!BI$191</f>
        <v>0</v>
      </c>
      <c r="BJ72" s="403">
        <f xml:space="preserve"> Debt!BJ$191</f>
        <v>0</v>
      </c>
      <c r="BK72" s="403">
        <f xml:space="preserve"> Debt!BK$191</f>
        <v>0</v>
      </c>
      <c r="BL72" s="403">
        <f xml:space="preserve"> Debt!BL$191</f>
        <v>0</v>
      </c>
      <c r="BM72" s="403">
        <f xml:space="preserve"> Debt!BM$191</f>
        <v>0</v>
      </c>
      <c r="BN72" s="403">
        <f xml:space="preserve"> Debt!BN$191</f>
        <v>0</v>
      </c>
      <c r="BO72" s="403">
        <f xml:space="preserve"> Debt!BO$191</f>
        <v>0</v>
      </c>
      <c r="BP72" s="403">
        <f xml:space="preserve"> Debt!BP$191</f>
        <v>0</v>
      </c>
      <c r="BQ72" s="403">
        <f xml:space="preserve"> Debt!BQ$191</f>
        <v>0</v>
      </c>
      <c r="BR72" s="403">
        <f xml:space="preserve"> Debt!BR$191</f>
        <v>0</v>
      </c>
      <c r="BS72" s="403">
        <f xml:space="preserve"> Debt!BS$191</f>
        <v>0</v>
      </c>
      <c r="BT72" s="403">
        <f xml:space="preserve"> Debt!BT$191</f>
        <v>0</v>
      </c>
      <c r="BU72" s="403">
        <f xml:space="preserve"> Debt!BU$191</f>
        <v>0</v>
      </c>
      <c r="BV72" s="403">
        <f xml:space="preserve"> Debt!BV$191</f>
        <v>0</v>
      </c>
      <c r="BW72" s="403">
        <f xml:space="preserve"> Debt!BW$191</f>
        <v>0</v>
      </c>
      <c r="BX72" s="403">
        <f xml:space="preserve"> Debt!BX$191</f>
        <v>0</v>
      </c>
      <c r="BY72" s="403">
        <f xml:space="preserve"> Debt!BY$191</f>
        <v>0</v>
      </c>
      <c r="BZ72" s="403">
        <f xml:space="preserve"> Debt!BZ$191</f>
        <v>0</v>
      </c>
      <c r="CA72" s="403">
        <f xml:space="preserve"> Debt!CA$191</f>
        <v>0</v>
      </c>
      <c r="CB72" s="403">
        <f xml:space="preserve"> Debt!CB$191</f>
        <v>0</v>
      </c>
      <c r="CC72" s="403">
        <f xml:space="preserve"> Debt!CC$191</f>
        <v>0</v>
      </c>
      <c r="CD72" s="403">
        <f xml:space="preserve"> Debt!CD$191</f>
        <v>0</v>
      </c>
      <c r="CE72" s="403">
        <f xml:space="preserve"> Debt!CE$191</f>
        <v>0</v>
      </c>
      <c r="CF72" s="403">
        <f xml:space="preserve"> Debt!CF$191</f>
        <v>0</v>
      </c>
      <c r="CG72" s="403">
        <f xml:space="preserve"> Debt!CG$191</f>
        <v>0</v>
      </c>
      <c r="CH72" s="403">
        <f xml:space="preserve"> Debt!CH$191</f>
        <v>0</v>
      </c>
      <c r="CI72" s="403">
        <f xml:space="preserve"> Debt!CI$191</f>
        <v>0</v>
      </c>
      <c r="CJ72" s="403">
        <f xml:space="preserve"> Debt!CJ$191</f>
        <v>0</v>
      </c>
      <c r="CK72" s="403">
        <f xml:space="preserve"> Debt!CK$191</f>
        <v>0</v>
      </c>
      <c r="CL72" s="403">
        <f xml:space="preserve"> Debt!CL$191</f>
        <v>0</v>
      </c>
      <c r="CM72" s="403">
        <f xml:space="preserve"> Debt!CM$191</f>
        <v>0</v>
      </c>
      <c r="CN72" s="403">
        <f xml:space="preserve"> Debt!CN$191</f>
        <v>0</v>
      </c>
      <c r="CO72" s="403">
        <f xml:space="preserve"> Debt!CO$191</f>
        <v>0</v>
      </c>
      <c r="CP72" s="403">
        <f xml:space="preserve"> Debt!CP$191</f>
        <v>0</v>
      </c>
      <c r="CQ72" s="403">
        <f xml:space="preserve"> Debt!CQ$191</f>
        <v>0</v>
      </c>
      <c r="CR72" s="403">
        <f xml:space="preserve"> Debt!CR$191</f>
        <v>0</v>
      </c>
      <c r="CS72" s="403">
        <f xml:space="preserve"> Debt!CS$191</f>
        <v>0</v>
      </c>
      <c r="CT72" s="403">
        <f xml:space="preserve"> Debt!CT$191</f>
        <v>0</v>
      </c>
      <c r="CU72" s="403">
        <f xml:space="preserve"> Debt!CU$191</f>
        <v>0</v>
      </c>
      <c r="CV72" s="403">
        <f xml:space="preserve"> Debt!CV$191</f>
        <v>0</v>
      </c>
      <c r="CW72" s="403">
        <f xml:space="preserve"> Debt!CW$191</f>
        <v>0</v>
      </c>
      <c r="CX72" s="403">
        <f xml:space="preserve"> Debt!CX$191</f>
        <v>0</v>
      </c>
      <c r="CY72" s="403">
        <f xml:space="preserve"> Debt!CY$191</f>
        <v>0</v>
      </c>
      <c r="CZ72" s="403">
        <f xml:space="preserve"> Debt!CZ$191</f>
        <v>0</v>
      </c>
      <c r="DA72" s="403">
        <f xml:space="preserve"> Debt!DA$191</f>
        <v>0</v>
      </c>
      <c r="DB72" s="403">
        <f xml:space="preserve"> Debt!DB$191</f>
        <v>0</v>
      </c>
      <c r="DC72" s="403">
        <f xml:space="preserve"> Debt!DC$191</f>
        <v>0</v>
      </c>
      <c r="DD72" s="403">
        <f xml:space="preserve"> Debt!DD$191</f>
        <v>0</v>
      </c>
      <c r="DE72" s="403">
        <f xml:space="preserve"> Debt!DE$191</f>
        <v>0</v>
      </c>
      <c r="DF72" s="403">
        <f xml:space="preserve"> Debt!DF$191</f>
        <v>0</v>
      </c>
      <c r="DG72" s="403">
        <f xml:space="preserve"> Debt!DG$191</f>
        <v>0</v>
      </c>
      <c r="DH72" s="403">
        <f xml:space="preserve"> Debt!DH$191</f>
        <v>0</v>
      </c>
      <c r="DI72" s="403">
        <f xml:space="preserve"> Debt!DI$191</f>
        <v>0</v>
      </c>
      <c r="DJ72" s="403">
        <f xml:space="preserve"> Debt!DJ$191</f>
        <v>0</v>
      </c>
      <c r="DK72" s="403">
        <f xml:space="preserve"> Debt!DK$191</f>
        <v>0</v>
      </c>
      <c r="DL72" s="403">
        <f xml:space="preserve"> Debt!DL$191</f>
        <v>0</v>
      </c>
      <c r="DM72" s="403">
        <f xml:space="preserve"> Debt!DM$191</f>
        <v>0</v>
      </c>
      <c r="DN72" s="403">
        <f xml:space="preserve"> Debt!DN$191</f>
        <v>0</v>
      </c>
      <c r="DO72" s="403">
        <f xml:space="preserve"> Debt!DO$191</f>
        <v>0</v>
      </c>
      <c r="DP72" s="403">
        <f xml:space="preserve"> Debt!DP$191</f>
        <v>0</v>
      </c>
      <c r="DQ72" s="403">
        <f xml:space="preserve"> Debt!DQ$191</f>
        <v>0</v>
      </c>
      <c r="DR72" s="403">
        <f xml:space="preserve"> Debt!DR$191</f>
        <v>0</v>
      </c>
      <c r="DS72" s="403">
        <f xml:space="preserve"> Debt!DS$191</f>
        <v>0</v>
      </c>
      <c r="DT72" s="403">
        <f xml:space="preserve"> Debt!DT$191</f>
        <v>0</v>
      </c>
      <c r="DU72" s="403">
        <f xml:space="preserve"> Debt!DU$191</f>
        <v>0</v>
      </c>
      <c r="DV72" s="403">
        <f xml:space="preserve"> Debt!DV$191</f>
        <v>0</v>
      </c>
      <c r="DW72" s="403">
        <f xml:space="preserve"> Debt!DW$191</f>
        <v>0</v>
      </c>
      <c r="DX72" s="403">
        <f xml:space="preserve"> Debt!DX$191</f>
        <v>0</v>
      </c>
      <c r="DY72" s="403">
        <f xml:space="preserve"> Debt!DY$191</f>
        <v>0</v>
      </c>
      <c r="DZ72" s="403">
        <f xml:space="preserve"> Debt!DZ$191</f>
        <v>0</v>
      </c>
      <c r="EA72" s="403">
        <f xml:space="preserve"> Debt!EA$191</f>
        <v>0</v>
      </c>
      <c r="EB72" s="403">
        <f xml:space="preserve"> Debt!EB$191</f>
        <v>0</v>
      </c>
      <c r="EC72" s="403">
        <f xml:space="preserve"> Debt!EC$191</f>
        <v>0</v>
      </c>
      <c r="ED72" s="403">
        <f xml:space="preserve"> Debt!ED$191</f>
        <v>0</v>
      </c>
      <c r="EE72" s="403">
        <f xml:space="preserve"> Debt!EE$191</f>
        <v>0</v>
      </c>
      <c r="EF72" s="403">
        <f xml:space="preserve"> Debt!EF$191</f>
        <v>0</v>
      </c>
      <c r="EG72" s="403">
        <f xml:space="preserve"> Debt!EG$191</f>
        <v>0</v>
      </c>
      <c r="EH72" s="403">
        <f xml:space="preserve"> Debt!EH$191</f>
        <v>0</v>
      </c>
      <c r="EI72" s="403">
        <f xml:space="preserve"> Debt!EI$191</f>
        <v>0</v>
      </c>
      <c r="EJ72" s="403">
        <f xml:space="preserve"> Debt!EJ$191</f>
        <v>0</v>
      </c>
      <c r="EK72" s="403">
        <f xml:space="preserve"> Debt!EK$191</f>
        <v>0</v>
      </c>
      <c r="EL72" s="403">
        <f xml:space="preserve"> Debt!EL$191</f>
        <v>0</v>
      </c>
      <c r="EM72" s="403">
        <f xml:space="preserve"> Debt!EM$191</f>
        <v>0</v>
      </c>
      <c r="EN72" s="403">
        <f xml:space="preserve"> Debt!EN$191</f>
        <v>0</v>
      </c>
      <c r="EO72" s="403">
        <f xml:space="preserve"> Debt!EO$191</f>
        <v>0</v>
      </c>
      <c r="EP72" s="403">
        <f xml:space="preserve"> Debt!EP$191</f>
        <v>0</v>
      </c>
      <c r="EQ72" s="403">
        <f xml:space="preserve"> Debt!EQ$191</f>
        <v>0</v>
      </c>
      <c r="ER72" s="403">
        <f xml:space="preserve"> Debt!ER$191</f>
        <v>0</v>
      </c>
      <c r="ES72" s="403">
        <f xml:space="preserve"> Debt!ES$191</f>
        <v>0</v>
      </c>
      <c r="ET72" s="403">
        <f xml:space="preserve"> Debt!ET$191</f>
        <v>0</v>
      </c>
      <c r="EU72" s="403">
        <f xml:space="preserve"> Debt!EU$191</f>
        <v>0</v>
      </c>
      <c r="EV72" s="403">
        <f xml:space="preserve"> Debt!EV$191</f>
        <v>0</v>
      </c>
      <c r="EW72" s="403">
        <f xml:space="preserve"> Debt!EW$191</f>
        <v>0</v>
      </c>
      <c r="EX72" s="403">
        <f xml:space="preserve"> Debt!EX$191</f>
        <v>0</v>
      </c>
      <c r="EY72" s="403">
        <f xml:space="preserve"> Debt!EY$191</f>
        <v>0</v>
      </c>
      <c r="EZ72" s="403">
        <f xml:space="preserve"> Debt!EZ$191</f>
        <v>0</v>
      </c>
      <c r="FA72" s="403">
        <f xml:space="preserve"> Debt!FA$191</f>
        <v>0</v>
      </c>
      <c r="FB72" s="403">
        <f xml:space="preserve"> Debt!FB$191</f>
        <v>0</v>
      </c>
      <c r="FC72" s="403">
        <f xml:space="preserve"> Debt!FC$191</f>
        <v>0</v>
      </c>
      <c r="FD72" s="403">
        <f xml:space="preserve"> Debt!FD$191</f>
        <v>0</v>
      </c>
      <c r="FE72" s="403">
        <f xml:space="preserve"> Debt!FE$191</f>
        <v>0</v>
      </c>
      <c r="FF72" s="403">
        <f xml:space="preserve"> Debt!FF$191</f>
        <v>0</v>
      </c>
      <c r="FG72" s="403">
        <f xml:space="preserve"> Debt!FG$191</f>
        <v>0</v>
      </c>
      <c r="FH72" s="403">
        <f xml:space="preserve"> Debt!FH$191</f>
        <v>0</v>
      </c>
      <c r="FI72" s="403">
        <f xml:space="preserve"> Debt!FI$191</f>
        <v>0</v>
      </c>
      <c r="FJ72" s="403">
        <f xml:space="preserve"> Debt!FJ$191</f>
        <v>0</v>
      </c>
      <c r="FK72" s="403">
        <f xml:space="preserve"> Debt!FK$191</f>
        <v>0</v>
      </c>
      <c r="FL72" s="403">
        <f xml:space="preserve"> Debt!FL$191</f>
        <v>0</v>
      </c>
      <c r="FM72" s="403">
        <f xml:space="preserve"> Debt!FM$191</f>
        <v>0</v>
      </c>
      <c r="FN72" s="403">
        <f xml:space="preserve"> Debt!FN$191</f>
        <v>0</v>
      </c>
      <c r="FO72" s="403">
        <f xml:space="preserve"> Debt!FO$191</f>
        <v>0</v>
      </c>
      <c r="FP72" s="403">
        <f xml:space="preserve"> Debt!FP$191</f>
        <v>0</v>
      </c>
      <c r="FQ72" s="403">
        <f xml:space="preserve"> Debt!FQ$191</f>
        <v>0</v>
      </c>
      <c r="FR72" s="403">
        <f xml:space="preserve"> Debt!FR$191</f>
        <v>0</v>
      </c>
      <c r="FS72" s="403">
        <f xml:space="preserve"> Debt!FS$191</f>
        <v>0</v>
      </c>
      <c r="FT72" s="403">
        <f xml:space="preserve"> Debt!FT$191</f>
        <v>0</v>
      </c>
      <c r="FU72" s="403">
        <f xml:space="preserve"> Debt!FU$191</f>
        <v>0</v>
      </c>
      <c r="FV72" s="403">
        <f xml:space="preserve"> Debt!FV$191</f>
        <v>0</v>
      </c>
      <c r="FW72" s="403">
        <f xml:space="preserve"> Debt!FW$191</f>
        <v>0</v>
      </c>
      <c r="FX72" s="403">
        <f xml:space="preserve"> Debt!FX$191</f>
        <v>0</v>
      </c>
      <c r="FY72" s="403">
        <f xml:space="preserve"> Debt!FY$191</f>
        <v>0</v>
      </c>
      <c r="FZ72" s="403">
        <f xml:space="preserve"> Debt!FZ$191</f>
        <v>0</v>
      </c>
      <c r="GA72" s="403">
        <f xml:space="preserve"> Debt!GA$191</f>
        <v>0</v>
      </c>
      <c r="GB72" s="403">
        <f xml:space="preserve"> Debt!GB$191</f>
        <v>0</v>
      </c>
      <c r="GC72" s="403">
        <f xml:space="preserve"> Debt!GC$191</f>
        <v>0</v>
      </c>
      <c r="GD72" s="403">
        <f xml:space="preserve"> Debt!GD$191</f>
        <v>0</v>
      </c>
      <c r="GE72" s="403">
        <f xml:space="preserve"> Debt!GE$191</f>
        <v>0</v>
      </c>
      <c r="GF72" s="403">
        <f xml:space="preserve"> Debt!GF$191</f>
        <v>0</v>
      </c>
      <c r="GG72" s="403">
        <f xml:space="preserve"> Debt!GG$191</f>
        <v>0</v>
      </c>
      <c r="GH72" s="403">
        <f xml:space="preserve"> Debt!GH$191</f>
        <v>0</v>
      </c>
      <c r="GI72" s="403">
        <f xml:space="preserve"> Debt!GI$191</f>
        <v>0</v>
      </c>
      <c r="GJ72" s="403">
        <f xml:space="preserve"> Debt!GJ$191</f>
        <v>0</v>
      </c>
    </row>
    <row r="73" spans="1:441" s="316" customFormat="1" outlineLevel="1" x14ac:dyDescent="0.35">
      <c r="A73" s="277"/>
      <c r="B73" s="277"/>
      <c r="C73" s="278"/>
      <c r="D73" s="281"/>
      <c r="E73" s="403" t="str">
        <f xml:space="preserve"> Tax!E$89</f>
        <v>Deferred tax balance</v>
      </c>
      <c r="F73" s="403">
        <f xml:space="preserve"> Tax!F$89</f>
        <v>0</v>
      </c>
      <c r="G73" s="403" t="str">
        <f xml:space="preserve"> Tax!G$89</f>
        <v>$ 000s</v>
      </c>
      <c r="H73" s="403">
        <f xml:space="preserve"> Tax!H$89</f>
        <v>0</v>
      </c>
      <c r="I73" s="403">
        <f xml:space="preserve"> Tax!I$89</f>
        <v>0</v>
      </c>
      <c r="J73" s="403">
        <f xml:space="preserve"> Tax!J$89</f>
        <v>0</v>
      </c>
      <c r="K73" s="403">
        <f xml:space="preserve"> Tax!K$89</f>
        <v>0</v>
      </c>
      <c r="L73" s="403">
        <f xml:space="preserve"> Tax!L$89</f>
        <v>0</v>
      </c>
      <c r="M73" s="403">
        <f xml:space="preserve"> Tax!M$89</f>
        <v>508.85377458807829</v>
      </c>
      <c r="N73" s="403">
        <f xml:space="preserve"> Tax!N$89</f>
        <v>1106.5336865207137</v>
      </c>
      <c r="O73" s="403">
        <f xml:space="preserve"> Tax!O$89</f>
        <v>1080.1300879536238</v>
      </c>
      <c r="P73" s="403">
        <f xml:space="preserve"> Tax!P$89</f>
        <v>1062.0410484482916</v>
      </c>
      <c r="Q73" s="403">
        <f xml:space="preserve"> Tax!Q$89</f>
        <v>1576.3518934609717</v>
      </c>
      <c r="R73" s="403">
        <f xml:space="preserve"> Tax!R$89</f>
        <v>2187.3512694866713</v>
      </c>
      <c r="S73" s="403">
        <f xml:space="preserve"> Tax!S$89</f>
        <v>2172.2940049224067</v>
      </c>
      <c r="T73" s="403">
        <f xml:space="preserve"> Tax!T$89</f>
        <v>2165.4666766860059</v>
      </c>
      <c r="U73" s="403">
        <f xml:space="preserve"> Tax!U$89</f>
        <v>2688.6126574256509</v>
      </c>
      <c r="V73" s="403">
        <f xml:space="preserve"> Tax!V$89</f>
        <v>3308.5979756364181</v>
      </c>
      <c r="W73" s="403">
        <f xml:space="preserve"> Tax!W$89</f>
        <v>3305.9528489999652</v>
      </c>
      <c r="X73" s="403">
        <f xml:space="preserve"> Tax!X$89</f>
        <v>3309.6210050068489</v>
      </c>
      <c r="Y73" s="403">
        <f xml:space="preserve"> Tax!Y$89</f>
        <v>3842.748861624339</v>
      </c>
      <c r="Z73" s="403">
        <f xml:space="preserve"> Tax!Z$89</f>
        <v>4472.7911670815802</v>
      </c>
      <c r="AA73" s="403">
        <f xml:space="preserve"> Tax!AA$89</f>
        <v>4483.6129637570657</v>
      </c>
      <c r="AB73" s="403">
        <f xml:space="preserve"> Tax!AB$89</f>
        <v>4502.4452802765773</v>
      </c>
      <c r="AC73" s="403">
        <f xml:space="preserve"> Tax!AC$89</f>
        <v>5046.4907636717353</v>
      </c>
      <c r="AD73" s="403">
        <f xml:space="preserve"> Tax!AD$89</f>
        <v>5687.4091127177235</v>
      </c>
      <c r="AE73" s="403">
        <f xml:space="preserve"> Tax!AE$89</f>
        <v>5712.8653694790519</v>
      </c>
      <c r="AF73" s="403">
        <f xml:space="preserve"> Tax!AF$89</f>
        <v>5746.2172421367532</v>
      </c>
      <c r="AG73" s="403">
        <f xml:space="preserve"> Tax!AG$89</f>
        <v>6302.4842404238034</v>
      </c>
      <c r="AH73" s="403">
        <f xml:space="preserve"> Tax!AH$89</f>
        <v>6955.5259194677028</v>
      </c>
      <c r="AI73" s="403">
        <f xml:space="preserve"> Tax!AI$89</f>
        <v>6996.8785215077196</v>
      </c>
      <c r="AJ73" s="403">
        <f xml:space="preserve"> Tax!AJ$89</f>
        <v>7046.0142215018068</v>
      </c>
      <c r="AK73" s="403">
        <f xml:space="preserve"> Tax!AK$89</f>
        <v>7615.7950457697088</v>
      </c>
      <c r="AL73" s="403">
        <f xml:space="preserve"> Tax!AL$89</f>
        <v>8282.2918243827589</v>
      </c>
      <c r="AM73" s="403">
        <f xml:space="preserve"> Tax!AM$89</f>
        <v>8340.8709425616435</v>
      </c>
      <c r="AN73" s="403">
        <f xml:space="preserve"> Tax!AN$89</f>
        <v>8406.1754074314413</v>
      </c>
      <c r="AO73" s="403">
        <f xml:space="preserve"> Tax!AO$89</f>
        <v>8990.8995731828109</v>
      </c>
      <c r="AP73" s="403">
        <f xml:space="preserve"> Tax!AP$89</f>
        <v>9672.2370863628184</v>
      </c>
      <c r="AQ73" s="403">
        <f xml:space="preserve"> Tax!AQ$89</f>
        <v>9721.8634850841881</v>
      </c>
      <c r="AR73" s="403">
        <f xml:space="preserve"> Tax!AR$89</f>
        <v>9725.7703108299793</v>
      </c>
      <c r="AS73" s="403">
        <f xml:space="preserve"> Tax!AS$89</f>
        <v>9719.4817952884805</v>
      </c>
      <c r="AT73" s="403">
        <f xml:space="preserve"> Tax!AT$89</f>
        <v>9703.5077055240581</v>
      </c>
      <c r="AU73" s="403">
        <f xml:space="preserve"> Tax!AU$89</f>
        <v>9678.3323202478568</v>
      </c>
      <c r="AV73" s="403">
        <f xml:space="preserve"> Tax!AV$89</f>
        <v>9644.4157042354636</v>
      </c>
      <c r="AW73" s="403">
        <f xml:space="preserve"> Tax!AW$89</f>
        <v>9602.1949190236919</v>
      </c>
      <c r="AX73" s="403">
        <f xml:space="preserve"> Tax!AX$89</f>
        <v>9552.085173072508</v>
      </c>
      <c r="AY73" s="403">
        <f xml:space="preserve"> Tax!AY$89</f>
        <v>9494.4809144188821</v>
      </c>
      <c r="AZ73" s="403">
        <f xml:space="preserve"> Tax!AZ$89</f>
        <v>9429.7568686979375</v>
      </c>
      <c r="BA73" s="403">
        <f xml:space="preserve"> Tax!BA$89</f>
        <v>9358.2690252630418</v>
      </c>
      <c r="BB73" s="403">
        <f xml:space="preserve"> Tax!BB$89</f>
        <v>9280.3555739998901</v>
      </c>
      <c r="BC73" s="403">
        <f xml:space="preserve"> Tax!BC$89</f>
        <v>9196.3377952998944</v>
      </c>
      <c r="BD73" s="403">
        <f xml:space="preserve"> Tax!BD$89</f>
        <v>9106.5209055349005</v>
      </c>
      <c r="BE73" s="403">
        <f xml:space="preserve"> Tax!BE$89</f>
        <v>9011.194860258156</v>
      </c>
      <c r="BF73" s="403">
        <f xml:space="preserve"> Tax!BF$89</f>
        <v>8910.6351172452487</v>
      </c>
      <c r="BG73" s="403">
        <f xml:space="preserve"> Tax!BG$89</f>
        <v>8805.1033613829859</v>
      </c>
      <c r="BH73" s="403">
        <f xml:space="preserve"> Tax!BH$89</f>
        <v>8694.8481933138373</v>
      </c>
      <c r="BI73" s="403">
        <f xml:space="preserve"> Tax!BI$89</f>
        <v>8580.105783648145</v>
      </c>
      <c r="BJ73" s="403">
        <f xml:space="preserve"> Tax!BJ$89</f>
        <v>8461.1004944657379</v>
      </c>
      <c r="BK73" s="403">
        <f xml:space="preserve"> Tax!BK$89</f>
        <v>8338.0454697424502</v>
      </c>
      <c r="BL73" s="403">
        <f xml:space="preserve"> Tax!BL$89</f>
        <v>8211.143196255327</v>
      </c>
      <c r="BM73" s="403">
        <f xml:space="preserve"> Tax!BM$89</f>
        <v>8080.5860364425607</v>
      </c>
      <c r="BN73" s="403">
        <f xml:space="preserve"> Tax!BN$89</f>
        <v>7946.5567346204325</v>
      </c>
      <c r="BO73" s="403">
        <f xml:space="preserve"> Tax!BO$89</f>
        <v>7809.2288978894112</v>
      </c>
      <c r="BP73" s="403">
        <f xml:space="preserve"> Tax!BP$89</f>
        <v>7668.7674529949409</v>
      </c>
      <c r="BQ73" s="403">
        <f xml:space="preserve"> Tax!BQ$89</f>
        <v>7525.3290803451937</v>
      </c>
      <c r="BR73" s="403">
        <f xml:space="preserve"> Tax!BR$89</f>
        <v>7379.0626263279346</v>
      </c>
      <c r="BS73" s="403">
        <f xml:space="preserve"> Tax!BS$89</f>
        <v>7230.1094950115385</v>
      </c>
      <c r="BT73" s="403">
        <f xml:space="preserve"> Tax!BT$89</f>
        <v>7078.604020260962</v>
      </c>
      <c r="BU73" s="403">
        <f xml:space="preserve"> Tax!BU$89</f>
        <v>6924.6738192479143</v>
      </c>
      <c r="BV73" s="403">
        <f xml:space="preserve"> Tax!BV$89</f>
        <v>6768.4401282855179</v>
      </c>
      <c r="BW73" s="403">
        <f xml:space="preserve"> Tax!BW$89</f>
        <v>6610.0181218712423</v>
      </c>
      <c r="BX73" s="403">
        <f xml:space="preserve"> Tax!BX$89</f>
        <v>6449.5172157776806</v>
      </c>
      <c r="BY73" s="403">
        <f xml:space="preserve"> Tax!BY$89</f>
        <v>6287.0413549887971</v>
      </c>
      <c r="BZ73" s="403">
        <f xml:space="preserve"> Tax!BZ$89</f>
        <v>6122.6892872393573</v>
      </c>
      <c r="CA73" s="403">
        <f xml:space="preserve"> Tax!CA$89</f>
        <v>5956.5548228773896</v>
      </c>
      <c r="CB73" s="403">
        <f xml:space="preserve"> Tax!CB$89</f>
        <v>5788.7270817335202</v>
      </c>
      <c r="CC73" s="403">
        <f xml:space="preserve"> Tax!CC$89</f>
        <v>5619.2907276468441</v>
      </c>
      <c r="CD73" s="403">
        <f xml:space="preserve"> Tax!CD$89</f>
        <v>5448.3261912645021</v>
      </c>
      <c r="CE73" s="403">
        <f xml:space="preserve"> Tax!CE$89</f>
        <v>5275.9098817012764</v>
      </c>
      <c r="CF73" s="403">
        <f xml:space="preserve"> Tax!CF$89</f>
        <v>5102.1143876162132</v>
      </c>
      <c r="CG73" s="403">
        <f xml:space="preserve"> Tax!CG$89</f>
        <v>4927.0086682354022</v>
      </c>
      <c r="CH73" s="403">
        <f xml:space="preserve"> Tax!CH$89</f>
        <v>4750.6582348236316</v>
      </c>
      <c r="CI73" s="403">
        <f xml:space="preserve"> Tax!CI$89</f>
        <v>4573.1253230824495</v>
      </c>
      <c r="CJ73" s="403">
        <f xml:space="preserve"> Tax!CJ$89</f>
        <v>4394.4690569283275</v>
      </c>
      <c r="CK73" s="403">
        <f xml:space="preserve"> Tax!CK$89</f>
        <v>4214.7456040819116</v>
      </c>
      <c r="CL73" s="403">
        <f xml:space="preserve"> Tax!CL$89</f>
        <v>4034.0083238778161</v>
      </c>
      <c r="CM73" s="403">
        <f xml:space="preserve"> Tax!CM$89</f>
        <v>3852.3079076839258</v>
      </c>
      <c r="CN73" s="403">
        <f xml:space="preserve"> Tax!CN$89</f>
        <v>3669.69251229973</v>
      </c>
      <c r="CO73" s="403">
        <f xml:space="preserve"> Tax!CO$89</f>
        <v>3486.2078866847432</v>
      </c>
      <c r="CP73" s="403">
        <f xml:space="preserve"> Tax!CP$89</f>
        <v>3301.8974923505066</v>
      </c>
      <c r="CQ73" s="403">
        <f xml:space="preserve"> Tax!CQ$89</f>
        <v>3116.8026177329816</v>
      </c>
      <c r="CR73" s="403">
        <f xml:space="preserve"> Tax!CR$89</f>
        <v>2930.9624868463325</v>
      </c>
      <c r="CS73" s="403">
        <f xml:space="preserve"> Tax!CS$89</f>
        <v>2744.414362504016</v>
      </c>
      <c r="CT73" s="403">
        <f xml:space="preserve"> Tax!CT$89</f>
        <v>2557.1936443788154</v>
      </c>
      <c r="CU73" s="403">
        <f xml:space="preserve"> Tax!CU$89</f>
        <v>2369.3339621598748</v>
      </c>
      <c r="CV73" s="403">
        <f xml:space="preserve"> Tax!CV$89</f>
        <v>2180.8672640518812</v>
      </c>
      <c r="CW73" s="403">
        <f xml:space="preserve"> Tax!CW$89</f>
        <v>1991.8239008492874</v>
      </c>
      <c r="CX73" s="403">
        <f xml:space="preserve"> Tax!CX$89</f>
        <v>1802.2327058068236</v>
      </c>
      <c r="CY73" s="403">
        <f xml:space="preserve"> Tax!CY$89</f>
        <v>1612.1210705164824</v>
      </c>
      <c r="CZ73" s="403">
        <f xml:space="preserve"> Tax!CZ$89</f>
        <v>1421.5150169906585</v>
      </c>
      <c r="DA73" s="403">
        <f xml:space="preserve"> Tax!DA$89</f>
        <v>1230.4392661411257</v>
      </c>
      <c r="DB73" s="403">
        <f xml:space="preserve"> Tax!DB$89</f>
        <v>1038.9173028340697</v>
      </c>
      <c r="DC73" s="403">
        <f xml:space="preserve"> Tax!DC$89</f>
        <v>846.97143769236641</v>
      </c>
      <c r="DD73" s="403">
        <f xml:space="preserve"> Tax!DD$89</f>
        <v>654.62286580774821</v>
      </c>
      <c r="DE73" s="403">
        <f xml:space="preserve"> Tax!DE$89</f>
        <v>461.89172251736079</v>
      </c>
      <c r="DF73" s="403">
        <f xml:space="preserve"> Tax!DF$89</f>
        <v>268.79713639149293</v>
      </c>
      <c r="DG73" s="403">
        <f xml:space="preserve"> Tax!DG$89</f>
        <v>75.357279571918411</v>
      </c>
      <c r="DH73" s="403">
        <f xml:space="preserve"> Tax!DH$89</f>
        <v>3.1690206014900468E-12</v>
      </c>
      <c r="DI73" s="403">
        <f xml:space="preserve"> Tax!DI$89</f>
        <v>3.1690206014900468E-12</v>
      </c>
      <c r="DJ73" s="403">
        <f xml:space="preserve"> Tax!DJ$89</f>
        <v>3.1690206014900468E-12</v>
      </c>
      <c r="DK73" s="403">
        <f xml:space="preserve"> Tax!DK$89</f>
        <v>3.1690206014900468E-12</v>
      </c>
      <c r="DL73" s="403">
        <f xml:space="preserve"> Tax!DL$89</f>
        <v>3.1690206014900468E-12</v>
      </c>
      <c r="DM73" s="403">
        <f xml:space="preserve"> Tax!DM$89</f>
        <v>3.1690206014900468E-12</v>
      </c>
      <c r="DN73" s="403">
        <f xml:space="preserve"> Tax!DN$89</f>
        <v>3.1690206014900468E-12</v>
      </c>
      <c r="DO73" s="403">
        <f xml:space="preserve"> Tax!DO$89</f>
        <v>3.1690206014900468E-12</v>
      </c>
      <c r="DP73" s="403">
        <f xml:space="preserve"> Tax!DP$89</f>
        <v>3.1690206014900468E-12</v>
      </c>
      <c r="DQ73" s="403">
        <f xml:space="preserve"> Tax!DQ$89</f>
        <v>3.1690206014900468E-12</v>
      </c>
      <c r="DR73" s="403">
        <f xml:space="preserve"> Tax!DR$89</f>
        <v>3.1690206014900468E-12</v>
      </c>
      <c r="DS73" s="403">
        <f xml:space="preserve"> Tax!DS$89</f>
        <v>3.1690206014900468E-12</v>
      </c>
      <c r="DT73" s="403">
        <f xml:space="preserve"> Tax!DT$89</f>
        <v>3.1690206014900468E-12</v>
      </c>
      <c r="DU73" s="403">
        <f xml:space="preserve"> Tax!DU$89</f>
        <v>3.1690206014900468E-12</v>
      </c>
      <c r="DV73" s="403">
        <f xml:space="preserve"> Tax!DV$89</f>
        <v>3.1690206014900468E-12</v>
      </c>
      <c r="DW73" s="403">
        <f xml:space="preserve"> Tax!DW$89</f>
        <v>3.1690206014900468E-12</v>
      </c>
      <c r="DX73" s="403">
        <f xml:space="preserve"> Tax!DX$89</f>
        <v>3.1690206014900468E-12</v>
      </c>
      <c r="DY73" s="403">
        <f xml:space="preserve"> Tax!DY$89</f>
        <v>3.1690206014900468E-12</v>
      </c>
      <c r="DZ73" s="403">
        <f xml:space="preserve"> Tax!DZ$89</f>
        <v>3.1690206014900468E-12</v>
      </c>
      <c r="EA73" s="403">
        <f xml:space="preserve"> Tax!EA$89</f>
        <v>3.1690206014900468E-12</v>
      </c>
      <c r="EB73" s="403">
        <f xml:space="preserve"> Tax!EB$89</f>
        <v>3.1690206014900468E-12</v>
      </c>
      <c r="EC73" s="403">
        <f xml:space="preserve"> Tax!EC$89</f>
        <v>3.1690206014900468E-12</v>
      </c>
      <c r="ED73" s="403">
        <f xml:space="preserve"> Tax!ED$89</f>
        <v>3.1690206014900468E-12</v>
      </c>
      <c r="EE73" s="403">
        <f xml:space="preserve"> Tax!EE$89</f>
        <v>3.1690206014900468E-12</v>
      </c>
      <c r="EF73" s="403">
        <f xml:space="preserve"> Tax!EF$89</f>
        <v>3.1690206014900468E-12</v>
      </c>
      <c r="EG73" s="403">
        <f xml:space="preserve"> Tax!EG$89</f>
        <v>3.1690206014900468E-12</v>
      </c>
      <c r="EH73" s="403">
        <f xml:space="preserve"> Tax!EH$89</f>
        <v>3.1690206014900468E-12</v>
      </c>
      <c r="EI73" s="403">
        <f xml:space="preserve"> Tax!EI$89</f>
        <v>3.1690206014900468E-12</v>
      </c>
      <c r="EJ73" s="403">
        <f xml:space="preserve"> Tax!EJ$89</f>
        <v>3.1690206014900468E-12</v>
      </c>
      <c r="EK73" s="403">
        <f xml:space="preserve"> Tax!EK$89</f>
        <v>3.1690206014900468E-12</v>
      </c>
      <c r="EL73" s="403">
        <f xml:space="preserve"> Tax!EL$89</f>
        <v>3.1690206014900468E-12</v>
      </c>
      <c r="EM73" s="403">
        <f xml:space="preserve"> Tax!EM$89</f>
        <v>3.1690206014900468E-12</v>
      </c>
      <c r="EN73" s="403">
        <f xml:space="preserve"> Tax!EN$89</f>
        <v>3.1690206014900468E-12</v>
      </c>
      <c r="EO73" s="403">
        <f xml:space="preserve"> Tax!EO$89</f>
        <v>3.1690206014900468E-12</v>
      </c>
      <c r="EP73" s="403">
        <f xml:space="preserve"> Tax!EP$89</f>
        <v>3.1690206014900468E-12</v>
      </c>
      <c r="EQ73" s="403">
        <f xml:space="preserve"> Tax!EQ$89</f>
        <v>3.1690206014900468E-12</v>
      </c>
      <c r="ER73" s="403">
        <f xml:space="preserve"> Tax!ER$89</f>
        <v>3.1690206014900468E-12</v>
      </c>
      <c r="ES73" s="403">
        <f xml:space="preserve"> Tax!ES$89</f>
        <v>3.1690206014900468E-12</v>
      </c>
      <c r="ET73" s="403">
        <f xml:space="preserve"> Tax!ET$89</f>
        <v>3.1690206014900468E-12</v>
      </c>
      <c r="EU73" s="403">
        <f xml:space="preserve"> Tax!EU$89</f>
        <v>3.1690206014900468E-12</v>
      </c>
      <c r="EV73" s="403">
        <f xml:space="preserve"> Tax!EV$89</f>
        <v>3.1690206014900468E-12</v>
      </c>
      <c r="EW73" s="403">
        <f xml:space="preserve"> Tax!EW$89</f>
        <v>3.1690206014900468E-12</v>
      </c>
      <c r="EX73" s="403">
        <f xml:space="preserve"> Tax!EX$89</f>
        <v>3.1690206014900468E-12</v>
      </c>
      <c r="EY73" s="403">
        <f xml:space="preserve"> Tax!EY$89</f>
        <v>3.1690206014900468E-12</v>
      </c>
      <c r="EZ73" s="403">
        <f xml:space="preserve"> Tax!EZ$89</f>
        <v>3.1690206014900468E-12</v>
      </c>
      <c r="FA73" s="403">
        <f xml:space="preserve"> Tax!FA$89</f>
        <v>3.1690206014900468E-12</v>
      </c>
      <c r="FB73" s="403">
        <f xml:space="preserve"> Tax!FB$89</f>
        <v>3.1690206014900468E-12</v>
      </c>
      <c r="FC73" s="403">
        <f xml:space="preserve"> Tax!FC$89</f>
        <v>3.1690206014900468E-12</v>
      </c>
      <c r="FD73" s="403">
        <f xml:space="preserve"> Tax!FD$89</f>
        <v>3.1690206014900468E-12</v>
      </c>
      <c r="FE73" s="403">
        <f xml:space="preserve"> Tax!FE$89</f>
        <v>3.1690206014900468E-12</v>
      </c>
      <c r="FF73" s="403">
        <f xml:space="preserve"> Tax!FF$89</f>
        <v>3.1690206014900468E-12</v>
      </c>
      <c r="FG73" s="403">
        <f xml:space="preserve"> Tax!FG$89</f>
        <v>3.1690206014900468E-12</v>
      </c>
      <c r="FH73" s="403">
        <f xml:space="preserve"> Tax!FH$89</f>
        <v>3.1690206014900468E-12</v>
      </c>
      <c r="FI73" s="403">
        <f xml:space="preserve"> Tax!FI$89</f>
        <v>3.1690206014900468E-12</v>
      </c>
      <c r="FJ73" s="403">
        <f xml:space="preserve"> Tax!FJ$89</f>
        <v>3.1690206014900468E-12</v>
      </c>
      <c r="FK73" s="403">
        <f xml:space="preserve"> Tax!FK$89</f>
        <v>3.1690206014900468E-12</v>
      </c>
      <c r="FL73" s="403">
        <f xml:space="preserve"> Tax!FL$89</f>
        <v>3.1690206014900468E-12</v>
      </c>
      <c r="FM73" s="403">
        <f xml:space="preserve"> Tax!FM$89</f>
        <v>3.1690206014900468E-12</v>
      </c>
      <c r="FN73" s="403">
        <f xml:space="preserve"> Tax!FN$89</f>
        <v>3.1690206014900468E-12</v>
      </c>
      <c r="FO73" s="403">
        <f xml:space="preserve"> Tax!FO$89</f>
        <v>3.1690206014900468E-12</v>
      </c>
      <c r="FP73" s="403">
        <f xml:space="preserve"> Tax!FP$89</f>
        <v>3.1690206014900468E-12</v>
      </c>
      <c r="FQ73" s="403">
        <f xml:space="preserve"> Tax!FQ$89</f>
        <v>3.1690206014900468E-12</v>
      </c>
      <c r="FR73" s="403">
        <f xml:space="preserve"> Tax!FR$89</f>
        <v>3.1690206014900468E-12</v>
      </c>
      <c r="FS73" s="403">
        <f xml:space="preserve"> Tax!FS$89</f>
        <v>3.1690206014900468E-12</v>
      </c>
      <c r="FT73" s="403">
        <f xml:space="preserve"> Tax!FT$89</f>
        <v>3.1690206014900468E-12</v>
      </c>
      <c r="FU73" s="403">
        <f xml:space="preserve"> Tax!FU$89</f>
        <v>3.1690206014900468E-12</v>
      </c>
      <c r="FV73" s="403">
        <f xml:space="preserve"> Tax!FV$89</f>
        <v>3.1690206014900468E-12</v>
      </c>
      <c r="FW73" s="403">
        <f xml:space="preserve"> Tax!FW$89</f>
        <v>3.1690206014900468E-12</v>
      </c>
      <c r="FX73" s="403">
        <f xml:space="preserve"> Tax!FX$89</f>
        <v>3.1690206014900468E-12</v>
      </c>
      <c r="FY73" s="403">
        <f xml:space="preserve"> Tax!FY$89</f>
        <v>3.1690206014900468E-12</v>
      </c>
      <c r="FZ73" s="403">
        <f xml:space="preserve"> Tax!FZ$89</f>
        <v>3.1690206014900468E-12</v>
      </c>
      <c r="GA73" s="403">
        <f xml:space="preserve"> Tax!GA$89</f>
        <v>3.1690206014900468E-12</v>
      </c>
      <c r="GB73" s="403">
        <f xml:space="preserve"> Tax!GB$89</f>
        <v>3.1690206014900468E-12</v>
      </c>
      <c r="GC73" s="403">
        <f xml:space="preserve"> Tax!GC$89</f>
        <v>3.1690206014900468E-12</v>
      </c>
      <c r="GD73" s="403">
        <f xml:space="preserve"> Tax!GD$89</f>
        <v>3.1690206014900468E-12</v>
      </c>
      <c r="GE73" s="403">
        <f xml:space="preserve"> Tax!GE$89</f>
        <v>3.1690206014900468E-12</v>
      </c>
      <c r="GF73" s="403">
        <f xml:space="preserve"> Tax!GF$89</f>
        <v>3.1690206014900468E-12</v>
      </c>
      <c r="GG73" s="403">
        <f xml:space="preserve"> Tax!GG$89</f>
        <v>3.1690206014900468E-12</v>
      </c>
      <c r="GH73" s="403">
        <f xml:space="preserve"> Tax!GH$89</f>
        <v>3.1690206014900468E-12</v>
      </c>
      <c r="GI73" s="403">
        <f xml:space="preserve"> Tax!GI$89</f>
        <v>3.1690206014900468E-12</v>
      </c>
      <c r="GJ73" s="403">
        <f xml:space="preserve"> Tax!GJ$89</f>
        <v>3.1690206014900468E-12</v>
      </c>
    </row>
    <row r="74" spans="1:441" s="316" customFormat="1" outlineLevel="1" x14ac:dyDescent="0.35">
      <c r="A74" s="277"/>
      <c r="B74" s="277"/>
      <c r="C74" s="278"/>
      <c r="D74" s="281"/>
      <c r="E74" s="368" t="str">
        <f xml:space="preserve"> Equity!E$25</f>
        <v>Share capital balance</v>
      </c>
      <c r="F74" s="368">
        <f xml:space="preserve"> Equity!F$25</f>
        <v>0</v>
      </c>
      <c r="G74" s="368" t="str">
        <f xml:space="preserve"> Equity!G$25</f>
        <v>$ 000s</v>
      </c>
      <c r="H74" s="368">
        <f xml:space="preserve"> Equity!H$25</f>
        <v>0</v>
      </c>
      <c r="I74" s="368">
        <f xml:space="preserve"> Equity!I$25</f>
        <v>0</v>
      </c>
      <c r="J74" s="368">
        <f xml:space="preserve"> Equity!J$25</f>
        <v>0</v>
      </c>
      <c r="K74" s="368">
        <f xml:space="preserve"> Equity!K$25</f>
        <v>0</v>
      </c>
      <c r="L74" s="368">
        <f xml:space="preserve"> Equity!L$25</f>
        <v>32720.331576920085</v>
      </c>
      <c r="M74" s="368">
        <f xml:space="preserve"> Equity!M$25</f>
        <v>32720.331576920085</v>
      </c>
      <c r="N74" s="368">
        <f xml:space="preserve"> Equity!N$25</f>
        <v>32720.331576920085</v>
      </c>
      <c r="O74" s="368">
        <f xml:space="preserve"> Equity!O$25</f>
        <v>32720.331576920085</v>
      </c>
      <c r="P74" s="368">
        <f xml:space="preserve"> Equity!P$25</f>
        <v>32720.331576920085</v>
      </c>
      <c r="Q74" s="368">
        <f xml:space="preserve"> Equity!Q$25</f>
        <v>32720.331576920085</v>
      </c>
      <c r="R74" s="368">
        <f xml:space="preserve"> Equity!R$25</f>
        <v>32720.331576920085</v>
      </c>
      <c r="S74" s="368">
        <f xml:space="preserve"> Equity!S$25</f>
        <v>32720.331576920085</v>
      </c>
      <c r="T74" s="368">
        <f xml:space="preserve"> Equity!T$25</f>
        <v>32720.331576920085</v>
      </c>
      <c r="U74" s="368">
        <f xml:space="preserve"> Equity!U$25</f>
        <v>32720.331576920085</v>
      </c>
      <c r="V74" s="368">
        <f xml:space="preserve"> Equity!V$25</f>
        <v>32720.331576920085</v>
      </c>
      <c r="W74" s="368">
        <f xml:space="preserve"> Equity!W$25</f>
        <v>32720.331576920085</v>
      </c>
      <c r="X74" s="368">
        <f xml:space="preserve"> Equity!X$25</f>
        <v>32720.331576920085</v>
      </c>
      <c r="Y74" s="368">
        <f xml:space="preserve"> Equity!Y$25</f>
        <v>32720.331576920085</v>
      </c>
      <c r="Z74" s="368">
        <f xml:space="preserve"> Equity!Z$25</f>
        <v>32720.331576920085</v>
      </c>
      <c r="AA74" s="368">
        <f xml:space="preserve"> Equity!AA$25</f>
        <v>32720.331576920085</v>
      </c>
      <c r="AB74" s="368">
        <f xml:space="preserve"> Equity!AB$25</f>
        <v>32720.331576920085</v>
      </c>
      <c r="AC74" s="368">
        <f xml:space="preserve"> Equity!AC$25</f>
        <v>32720.331576920085</v>
      </c>
      <c r="AD74" s="368">
        <f xml:space="preserve"> Equity!AD$25</f>
        <v>32720.331576920085</v>
      </c>
      <c r="AE74" s="368">
        <f xml:space="preserve"> Equity!AE$25</f>
        <v>32720.331576920085</v>
      </c>
      <c r="AF74" s="368">
        <f xml:space="preserve"> Equity!AF$25</f>
        <v>32720.331576920085</v>
      </c>
      <c r="AG74" s="368">
        <f xml:space="preserve"> Equity!AG$25</f>
        <v>32720.331576920085</v>
      </c>
      <c r="AH74" s="368">
        <f xml:space="preserve"> Equity!AH$25</f>
        <v>32720.331576920085</v>
      </c>
      <c r="AI74" s="368">
        <f xml:space="preserve"> Equity!AI$25</f>
        <v>32720.331576920085</v>
      </c>
      <c r="AJ74" s="368">
        <f xml:space="preserve"> Equity!AJ$25</f>
        <v>32720.331576920085</v>
      </c>
      <c r="AK74" s="368">
        <f xml:space="preserve"> Equity!AK$25</f>
        <v>32720.331576920085</v>
      </c>
      <c r="AL74" s="368">
        <f xml:space="preserve"> Equity!AL$25</f>
        <v>32720.331576920085</v>
      </c>
      <c r="AM74" s="368">
        <f xml:space="preserve"> Equity!AM$25</f>
        <v>32720.331576920085</v>
      </c>
      <c r="AN74" s="368">
        <f xml:space="preserve"> Equity!AN$25</f>
        <v>32720.331576920085</v>
      </c>
      <c r="AO74" s="368">
        <f xml:space="preserve"> Equity!AO$25</f>
        <v>32720.331576920085</v>
      </c>
      <c r="AP74" s="368">
        <f xml:space="preserve"> Equity!AP$25</f>
        <v>32720.331576920085</v>
      </c>
      <c r="AQ74" s="368">
        <f xml:space="preserve"> Equity!AQ$25</f>
        <v>32720.331576920085</v>
      </c>
      <c r="AR74" s="368">
        <f xml:space="preserve"> Equity!AR$25</f>
        <v>32720.331576920085</v>
      </c>
      <c r="AS74" s="368">
        <f xml:space="preserve"> Equity!AS$25</f>
        <v>32720.331576920085</v>
      </c>
      <c r="AT74" s="368">
        <f xml:space="preserve"> Equity!AT$25</f>
        <v>32720.331576920085</v>
      </c>
      <c r="AU74" s="368">
        <f xml:space="preserve"> Equity!AU$25</f>
        <v>32720.331576920085</v>
      </c>
      <c r="AV74" s="368">
        <f xml:space="preserve"> Equity!AV$25</f>
        <v>32720.331576920085</v>
      </c>
      <c r="AW74" s="368">
        <f xml:space="preserve"> Equity!AW$25</f>
        <v>32720.331576920085</v>
      </c>
      <c r="AX74" s="368">
        <f xml:space="preserve"> Equity!AX$25</f>
        <v>32720.331576920085</v>
      </c>
      <c r="AY74" s="368">
        <f xml:space="preserve"> Equity!AY$25</f>
        <v>32720.331576920085</v>
      </c>
      <c r="AZ74" s="368">
        <f xml:space="preserve"> Equity!AZ$25</f>
        <v>32720.331576920085</v>
      </c>
      <c r="BA74" s="368">
        <f xml:space="preserve"> Equity!BA$25</f>
        <v>32720.331576920085</v>
      </c>
      <c r="BB74" s="368">
        <f xml:space="preserve"> Equity!BB$25</f>
        <v>32720.331576920085</v>
      </c>
      <c r="BC74" s="368">
        <f xml:space="preserve"> Equity!BC$25</f>
        <v>32720.331576920085</v>
      </c>
      <c r="BD74" s="368">
        <f xml:space="preserve"> Equity!BD$25</f>
        <v>32720.331576920085</v>
      </c>
      <c r="BE74" s="368">
        <f xml:space="preserve"> Equity!BE$25</f>
        <v>32720.331576920085</v>
      </c>
      <c r="BF74" s="368">
        <f xml:space="preserve"> Equity!BF$25</f>
        <v>32720.331576920085</v>
      </c>
      <c r="BG74" s="368">
        <f xml:space="preserve"> Equity!BG$25</f>
        <v>32720.331576920085</v>
      </c>
      <c r="BH74" s="368">
        <f xml:space="preserve"> Equity!BH$25</f>
        <v>32720.331576920085</v>
      </c>
      <c r="BI74" s="368">
        <f xml:space="preserve"> Equity!BI$25</f>
        <v>32720.331576920085</v>
      </c>
      <c r="BJ74" s="368">
        <f xml:space="preserve"> Equity!BJ$25</f>
        <v>32720.331576920085</v>
      </c>
      <c r="BK74" s="368">
        <f xml:space="preserve"> Equity!BK$25</f>
        <v>32720.331576920085</v>
      </c>
      <c r="BL74" s="368">
        <f xml:space="preserve"> Equity!BL$25</f>
        <v>32720.331576920085</v>
      </c>
      <c r="BM74" s="368">
        <f xml:space="preserve"> Equity!BM$25</f>
        <v>32720.331576920085</v>
      </c>
      <c r="BN74" s="368">
        <f xml:space="preserve"> Equity!BN$25</f>
        <v>32720.331576920085</v>
      </c>
      <c r="BO74" s="368">
        <f xml:space="preserve"> Equity!BO$25</f>
        <v>32720.331576920085</v>
      </c>
      <c r="BP74" s="368">
        <f xml:space="preserve"> Equity!BP$25</f>
        <v>32720.331576920085</v>
      </c>
      <c r="BQ74" s="368">
        <f xml:space="preserve"> Equity!BQ$25</f>
        <v>32720.331576920085</v>
      </c>
      <c r="BR74" s="368">
        <f xml:space="preserve"> Equity!BR$25</f>
        <v>32720.331576920085</v>
      </c>
      <c r="BS74" s="368">
        <f xml:space="preserve"> Equity!BS$25</f>
        <v>32720.331576920085</v>
      </c>
      <c r="BT74" s="368">
        <f xml:space="preserve"> Equity!BT$25</f>
        <v>32720.331576920085</v>
      </c>
      <c r="BU74" s="368">
        <f xml:space="preserve"> Equity!BU$25</f>
        <v>32720.331576920085</v>
      </c>
      <c r="BV74" s="368">
        <f xml:space="preserve"> Equity!BV$25</f>
        <v>32720.331576920085</v>
      </c>
      <c r="BW74" s="368">
        <f xml:space="preserve"> Equity!BW$25</f>
        <v>32720.331576920085</v>
      </c>
      <c r="BX74" s="368">
        <f xml:space="preserve"> Equity!BX$25</f>
        <v>32720.331576920085</v>
      </c>
      <c r="BY74" s="368">
        <f xml:space="preserve"> Equity!BY$25</f>
        <v>32720.331576920085</v>
      </c>
      <c r="BZ74" s="368">
        <f xml:space="preserve"> Equity!BZ$25</f>
        <v>32720.331576920085</v>
      </c>
      <c r="CA74" s="368">
        <f xml:space="preserve"> Equity!CA$25</f>
        <v>32720.331576920085</v>
      </c>
      <c r="CB74" s="368">
        <f xml:space="preserve"> Equity!CB$25</f>
        <v>32720.331576920085</v>
      </c>
      <c r="CC74" s="368">
        <f xml:space="preserve"> Equity!CC$25</f>
        <v>32720.331576920085</v>
      </c>
      <c r="CD74" s="368">
        <f xml:space="preserve"> Equity!CD$25</f>
        <v>32720.331576920085</v>
      </c>
      <c r="CE74" s="368">
        <f xml:space="preserve"> Equity!CE$25</f>
        <v>32720.331576920085</v>
      </c>
      <c r="CF74" s="368">
        <f xml:space="preserve"> Equity!CF$25</f>
        <v>32720.331576920085</v>
      </c>
      <c r="CG74" s="368">
        <f xml:space="preserve"> Equity!CG$25</f>
        <v>32720.331576920085</v>
      </c>
      <c r="CH74" s="368">
        <f xml:space="preserve"> Equity!CH$25</f>
        <v>32720.331576920085</v>
      </c>
      <c r="CI74" s="368">
        <f xml:space="preserve"> Equity!CI$25</f>
        <v>32720.331576920085</v>
      </c>
      <c r="CJ74" s="368">
        <f xml:space="preserve"> Equity!CJ$25</f>
        <v>32720.331576920085</v>
      </c>
      <c r="CK74" s="368">
        <f xml:space="preserve"> Equity!CK$25</f>
        <v>32720.331576920085</v>
      </c>
      <c r="CL74" s="368">
        <f xml:space="preserve"> Equity!CL$25</f>
        <v>32720.331576920085</v>
      </c>
      <c r="CM74" s="368">
        <f xml:space="preserve"> Equity!CM$25</f>
        <v>32720.331576920085</v>
      </c>
      <c r="CN74" s="368">
        <f xml:space="preserve"> Equity!CN$25</f>
        <v>32720.331576920085</v>
      </c>
      <c r="CO74" s="368">
        <f xml:space="preserve"> Equity!CO$25</f>
        <v>32720.331576920085</v>
      </c>
      <c r="CP74" s="368">
        <f xml:space="preserve"> Equity!CP$25</f>
        <v>32720.331576920085</v>
      </c>
      <c r="CQ74" s="368">
        <f xml:space="preserve"> Equity!CQ$25</f>
        <v>32720.331576920085</v>
      </c>
      <c r="CR74" s="368">
        <f xml:space="preserve"> Equity!CR$25</f>
        <v>32720.331576920085</v>
      </c>
      <c r="CS74" s="368">
        <f xml:space="preserve"> Equity!CS$25</f>
        <v>32720.331576920085</v>
      </c>
      <c r="CT74" s="368">
        <f xml:space="preserve"> Equity!CT$25</f>
        <v>32720.331576920085</v>
      </c>
      <c r="CU74" s="368">
        <f xml:space="preserve"> Equity!CU$25</f>
        <v>32720.331576920085</v>
      </c>
      <c r="CV74" s="368">
        <f xml:space="preserve"> Equity!CV$25</f>
        <v>32720.331576920085</v>
      </c>
      <c r="CW74" s="368">
        <f xml:space="preserve"> Equity!CW$25</f>
        <v>32720.331576920085</v>
      </c>
      <c r="CX74" s="368">
        <f xml:space="preserve"> Equity!CX$25</f>
        <v>32720.331576920085</v>
      </c>
      <c r="CY74" s="368">
        <f xml:space="preserve"> Equity!CY$25</f>
        <v>32720.331576920085</v>
      </c>
      <c r="CZ74" s="368">
        <f xml:space="preserve"> Equity!CZ$25</f>
        <v>32720.331576920085</v>
      </c>
      <c r="DA74" s="368">
        <f xml:space="preserve"> Equity!DA$25</f>
        <v>32720.331576920085</v>
      </c>
      <c r="DB74" s="368">
        <f xml:space="preserve"> Equity!DB$25</f>
        <v>32720.331576920085</v>
      </c>
      <c r="DC74" s="368">
        <f xml:space="preserve"> Equity!DC$25</f>
        <v>32720.331576920085</v>
      </c>
      <c r="DD74" s="368">
        <f xml:space="preserve"> Equity!DD$25</f>
        <v>32720.331576920085</v>
      </c>
      <c r="DE74" s="368">
        <f xml:space="preserve"> Equity!DE$25</f>
        <v>32720.331576920085</v>
      </c>
      <c r="DF74" s="368">
        <f xml:space="preserve"> Equity!DF$25</f>
        <v>32720.331576920085</v>
      </c>
      <c r="DG74" s="368">
        <f xml:space="preserve"> Equity!DG$25</f>
        <v>32720.331576920085</v>
      </c>
      <c r="DH74" s="368">
        <f xml:space="preserve"> Equity!DH$25</f>
        <v>0</v>
      </c>
      <c r="DI74" s="368">
        <f xml:space="preserve"> Equity!DI$25</f>
        <v>0</v>
      </c>
      <c r="DJ74" s="368">
        <f xml:space="preserve"> Equity!DJ$25</f>
        <v>0</v>
      </c>
      <c r="DK74" s="368">
        <f xml:space="preserve"> Equity!DK$25</f>
        <v>0</v>
      </c>
      <c r="DL74" s="368">
        <f xml:space="preserve"> Equity!DL$25</f>
        <v>0</v>
      </c>
      <c r="DM74" s="368">
        <f xml:space="preserve"> Equity!DM$25</f>
        <v>0</v>
      </c>
      <c r="DN74" s="368">
        <f xml:space="preserve"> Equity!DN$25</f>
        <v>0</v>
      </c>
      <c r="DO74" s="368">
        <f xml:space="preserve"> Equity!DO$25</f>
        <v>0</v>
      </c>
      <c r="DP74" s="368">
        <f xml:space="preserve"> Equity!DP$25</f>
        <v>0</v>
      </c>
      <c r="DQ74" s="368">
        <f xml:space="preserve"> Equity!DQ$25</f>
        <v>0</v>
      </c>
      <c r="DR74" s="368">
        <f xml:space="preserve"> Equity!DR$25</f>
        <v>0</v>
      </c>
      <c r="DS74" s="368">
        <f xml:space="preserve"> Equity!DS$25</f>
        <v>0</v>
      </c>
      <c r="DT74" s="368">
        <f xml:space="preserve"> Equity!DT$25</f>
        <v>0</v>
      </c>
      <c r="DU74" s="368">
        <f xml:space="preserve"> Equity!DU$25</f>
        <v>0</v>
      </c>
      <c r="DV74" s="368">
        <f xml:space="preserve"> Equity!DV$25</f>
        <v>0</v>
      </c>
      <c r="DW74" s="368">
        <f xml:space="preserve"> Equity!DW$25</f>
        <v>0</v>
      </c>
      <c r="DX74" s="368">
        <f xml:space="preserve"> Equity!DX$25</f>
        <v>0</v>
      </c>
      <c r="DY74" s="368">
        <f xml:space="preserve"> Equity!DY$25</f>
        <v>0</v>
      </c>
      <c r="DZ74" s="368">
        <f xml:space="preserve"> Equity!DZ$25</f>
        <v>0</v>
      </c>
      <c r="EA74" s="368">
        <f xml:space="preserve"> Equity!EA$25</f>
        <v>0</v>
      </c>
      <c r="EB74" s="368">
        <f xml:space="preserve"> Equity!EB$25</f>
        <v>0</v>
      </c>
      <c r="EC74" s="368">
        <f xml:space="preserve"> Equity!EC$25</f>
        <v>0</v>
      </c>
      <c r="ED74" s="368">
        <f xml:space="preserve"> Equity!ED$25</f>
        <v>0</v>
      </c>
      <c r="EE74" s="368">
        <f xml:space="preserve"> Equity!EE$25</f>
        <v>0</v>
      </c>
      <c r="EF74" s="368">
        <f xml:space="preserve"> Equity!EF$25</f>
        <v>0</v>
      </c>
      <c r="EG74" s="368">
        <f xml:space="preserve"> Equity!EG$25</f>
        <v>0</v>
      </c>
      <c r="EH74" s="368">
        <f xml:space="preserve"> Equity!EH$25</f>
        <v>0</v>
      </c>
      <c r="EI74" s="368">
        <f xml:space="preserve"> Equity!EI$25</f>
        <v>0</v>
      </c>
      <c r="EJ74" s="368">
        <f xml:space="preserve"> Equity!EJ$25</f>
        <v>0</v>
      </c>
      <c r="EK74" s="368">
        <f xml:space="preserve"> Equity!EK$25</f>
        <v>0</v>
      </c>
      <c r="EL74" s="368">
        <f xml:space="preserve"> Equity!EL$25</f>
        <v>0</v>
      </c>
      <c r="EM74" s="368">
        <f xml:space="preserve"> Equity!EM$25</f>
        <v>0</v>
      </c>
      <c r="EN74" s="368">
        <f xml:space="preserve"> Equity!EN$25</f>
        <v>0</v>
      </c>
      <c r="EO74" s="368">
        <f xml:space="preserve"> Equity!EO$25</f>
        <v>0</v>
      </c>
      <c r="EP74" s="368">
        <f xml:space="preserve"> Equity!EP$25</f>
        <v>0</v>
      </c>
      <c r="EQ74" s="368">
        <f xml:space="preserve"> Equity!EQ$25</f>
        <v>0</v>
      </c>
      <c r="ER74" s="368">
        <f xml:space="preserve"> Equity!ER$25</f>
        <v>0</v>
      </c>
      <c r="ES74" s="368">
        <f xml:space="preserve"> Equity!ES$25</f>
        <v>0</v>
      </c>
      <c r="ET74" s="368">
        <f xml:space="preserve"> Equity!ET$25</f>
        <v>0</v>
      </c>
      <c r="EU74" s="368">
        <f xml:space="preserve"> Equity!EU$25</f>
        <v>0</v>
      </c>
      <c r="EV74" s="368">
        <f xml:space="preserve"> Equity!EV$25</f>
        <v>0</v>
      </c>
      <c r="EW74" s="368">
        <f xml:space="preserve"> Equity!EW$25</f>
        <v>0</v>
      </c>
      <c r="EX74" s="368">
        <f xml:space="preserve"> Equity!EX$25</f>
        <v>0</v>
      </c>
      <c r="EY74" s="368">
        <f xml:space="preserve"> Equity!EY$25</f>
        <v>0</v>
      </c>
      <c r="EZ74" s="368">
        <f xml:space="preserve"> Equity!EZ$25</f>
        <v>0</v>
      </c>
      <c r="FA74" s="368">
        <f xml:space="preserve"> Equity!FA$25</f>
        <v>0</v>
      </c>
      <c r="FB74" s="368">
        <f xml:space="preserve"> Equity!FB$25</f>
        <v>0</v>
      </c>
      <c r="FC74" s="368">
        <f xml:space="preserve"> Equity!FC$25</f>
        <v>0</v>
      </c>
      <c r="FD74" s="368">
        <f xml:space="preserve"> Equity!FD$25</f>
        <v>0</v>
      </c>
      <c r="FE74" s="368">
        <f xml:space="preserve"> Equity!FE$25</f>
        <v>0</v>
      </c>
      <c r="FF74" s="368">
        <f xml:space="preserve"> Equity!FF$25</f>
        <v>0</v>
      </c>
      <c r="FG74" s="368">
        <f xml:space="preserve"> Equity!FG$25</f>
        <v>0</v>
      </c>
      <c r="FH74" s="368">
        <f xml:space="preserve"> Equity!FH$25</f>
        <v>0</v>
      </c>
      <c r="FI74" s="368">
        <f xml:space="preserve"> Equity!FI$25</f>
        <v>0</v>
      </c>
      <c r="FJ74" s="368">
        <f xml:space="preserve"> Equity!FJ$25</f>
        <v>0</v>
      </c>
      <c r="FK74" s="368">
        <f xml:space="preserve"> Equity!FK$25</f>
        <v>0</v>
      </c>
      <c r="FL74" s="368">
        <f xml:space="preserve"> Equity!FL$25</f>
        <v>0</v>
      </c>
      <c r="FM74" s="368">
        <f xml:space="preserve"> Equity!FM$25</f>
        <v>0</v>
      </c>
      <c r="FN74" s="368">
        <f xml:space="preserve"> Equity!FN$25</f>
        <v>0</v>
      </c>
      <c r="FO74" s="368">
        <f xml:space="preserve"> Equity!FO$25</f>
        <v>0</v>
      </c>
      <c r="FP74" s="368">
        <f xml:space="preserve"> Equity!FP$25</f>
        <v>0</v>
      </c>
      <c r="FQ74" s="368">
        <f xml:space="preserve"> Equity!FQ$25</f>
        <v>0</v>
      </c>
      <c r="FR74" s="368">
        <f xml:space="preserve"> Equity!FR$25</f>
        <v>0</v>
      </c>
      <c r="FS74" s="368">
        <f xml:space="preserve"> Equity!FS$25</f>
        <v>0</v>
      </c>
      <c r="FT74" s="368">
        <f xml:space="preserve"> Equity!FT$25</f>
        <v>0</v>
      </c>
      <c r="FU74" s="368">
        <f xml:space="preserve"> Equity!FU$25</f>
        <v>0</v>
      </c>
      <c r="FV74" s="368">
        <f xml:space="preserve"> Equity!FV$25</f>
        <v>0</v>
      </c>
      <c r="FW74" s="368">
        <f xml:space="preserve"> Equity!FW$25</f>
        <v>0</v>
      </c>
      <c r="FX74" s="368">
        <f xml:space="preserve"> Equity!FX$25</f>
        <v>0</v>
      </c>
      <c r="FY74" s="368">
        <f xml:space="preserve"> Equity!FY$25</f>
        <v>0</v>
      </c>
      <c r="FZ74" s="368">
        <f xml:space="preserve"> Equity!FZ$25</f>
        <v>0</v>
      </c>
      <c r="GA74" s="368">
        <f xml:space="preserve"> Equity!GA$25</f>
        <v>0</v>
      </c>
      <c r="GB74" s="368">
        <f xml:space="preserve"> Equity!GB$25</f>
        <v>0</v>
      </c>
      <c r="GC74" s="368">
        <f xml:space="preserve"> Equity!GC$25</f>
        <v>0</v>
      </c>
      <c r="GD74" s="368">
        <f xml:space="preserve"> Equity!GD$25</f>
        <v>0</v>
      </c>
      <c r="GE74" s="368">
        <f xml:space="preserve"> Equity!GE$25</f>
        <v>0</v>
      </c>
      <c r="GF74" s="368">
        <f xml:space="preserve"> Equity!GF$25</f>
        <v>0</v>
      </c>
      <c r="GG74" s="368">
        <f xml:space="preserve"> Equity!GG$25</f>
        <v>0</v>
      </c>
      <c r="GH74" s="368">
        <f xml:space="preserve"> Equity!GH$25</f>
        <v>0</v>
      </c>
      <c r="GI74" s="368">
        <f xml:space="preserve"> Equity!GI$25</f>
        <v>0</v>
      </c>
      <c r="GJ74" s="368">
        <f xml:space="preserve"> Equity!GJ$25</f>
        <v>0</v>
      </c>
    </row>
    <row r="75" spans="1:441" s="316" customFormat="1" outlineLevel="1" x14ac:dyDescent="0.35">
      <c r="A75" s="277"/>
      <c r="B75" s="277"/>
      <c r="C75" s="278"/>
      <c r="D75" s="281"/>
      <c r="E75" s="368" t="str">
        <f xml:space="preserve"> Equity!E$37</f>
        <v>Retained earnings balance</v>
      </c>
      <c r="F75" s="368">
        <f xml:space="preserve"> Equity!F$37</f>
        <v>0</v>
      </c>
      <c r="G75" s="368" t="str">
        <f xml:space="preserve"> Equity!G$37</f>
        <v>$ 000s</v>
      </c>
      <c r="H75" s="368">
        <f xml:space="preserve"> Equity!H$37</f>
        <v>0</v>
      </c>
      <c r="I75" s="368">
        <f xml:space="preserve"> Equity!I$37</f>
        <v>0</v>
      </c>
      <c r="J75" s="368">
        <f xml:space="preserve"> Equity!J$37</f>
        <v>0</v>
      </c>
      <c r="K75" s="368">
        <f xml:space="preserve"> Equity!K$37</f>
        <v>0</v>
      </c>
      <c r="L75" s="368">
        <f xml:space="preserve"> Equity!L$37</f>
        <v>0</v>
      </c>
      <c r="M75" s="368">
        <f xml:space="preserve"> Equity!M$37</f>
        <v>2035.415098352313</v>
      </c>
      <c r="N75" s="368">
        <f xml:space="preserve"> Equity!N$37</f>
        <v>2816.858086982269</v>
      </c>
      <c r="O75" s="368">
        <f xml:space="preserve"> Equity!O$37</f>
        <v>1030.7539288689263</v>
      </c>
      <c r="P75" s="368">
        <f xml:space="preserve"> Equity!P$37</f>
        <v>958.39777084759714</v>
      </c>
      <c r="Q75" s="368">
        <f xml:space="preserve"> Equity!Q$37</f>
        <v>2909.2054555830791</v>
      </c>
      <c r="R75" s="368">
        <f xml:space="preserve"> Equity!R$37</f>
        <v>2877.5846511649788</v>
      </c>
      <c r="S75" s="368">
        <f xml:space="preserve"> Equity!S$37</f>
        <v>1171.5095610029389</v>
      </c>
      <c r="T75" s="368">
        <f xml:space="preserve"> Equity!T$37</f>
        <v>1144.2002480573362</v>
      </c>
      <c r="U75" s="368">
        <f xml:space="preserve"> Equity!U$37</f>
        <v>3184.4349281011564</v>
      </c>
      <c r="V75" s="368">
        <f xml:space="preserve"> Equity!V$37</f>
        <v>3227.7857436487557</v>
      </c>
      <c r="W75" s="368">
        <f xml:space="preserve"> Equity!W$37</f>
        <v>1606.2039772861413</v>
      </c>
      <c r="X75" s="368">
        <f xml:space="preserve"> Equity!X$37</f>
        <v>1620.876601313676</v>
      </c>
      <c r="Y75" s="368">
        <f xml:space="preserve"> Equity!Y$37</f>
        <v>3753.388027783637</v>
      </c>
      <c r="Z75" s="368">
        <f xml:space="preserve"> Equity!Z$37</f>
        <v>3878.0010835945677</v>
      </c>
      <c r="AA75" s="368">
        <f xml:space="preserve"> Equity!AA$37</f>
        <v>2345.341157441911</v>
      </c>
      <c r="AB75" s="368">
        <f xml:space="preserve"> Equity!AB$37</f>
        <v>2420.6704235199559</v>
      </c>
      <c r="AC75" s="368">
        <f xml:space="preserve"> Equity!AC$37</f>
        <v>4596.8523571005871</v>
      </c>
      <c r="AD75" s="368">
        <f xml:space="preserve"> Equity!AD$37</f>
        <v>4861.6492241326378</v>
      </c>
      <c r="AE75" s="368">
        <f xml:space="preserve"> Equity!AE$37</f>
        <v>3422.7991867922719</v>
      </c>
      <c r="AF75" s="368">
        <f xml:space="preserve"> Equity!AF$37</f>
        <v>3556.206677423078</v>
      </c>
      <c r="AG75" s="368">
        <f xml:space="preserve"> Equity!AG$37</f>
        <v>5781.2746705712798</v>
      </c>
      <c r="AH75" s="368">
        <f xml:space="preserve"> Equity!AH$37</f>
        <v>6191.5126220507054</v>
      </c>
      <c r="AI75" s="368">
        <f xml:space="preserve"> Equity!AI$37</f>
        <v>4851.7466392198166</v>
      </c>
      <c r="AJ75" s="368">
        <f xml:space="preserve"> Equity!AJ$37</f>
        <v>5048.2894391961636</v>
      </c>
      <c r="AK75" s="368">
        <f xml:space="preserve"> Equity!AK$37</f>
        <v>7327.41273626777</v>
      </c>
      <c r="AL75" s="368">
        <f xml:space="preserve"> Equity!AL$37</f>
        <v>7889.1969791844149</v>
      </c>
      <c r="AM75" s="368">
        <f xml:space="preserve"> Equity!AM$37</f>
        <v>6654.0712844361951</v>
      </c>
      <c r="AN75" s="368">
        <f xml:space="preserve"> Equity!AN$37</f>
        <v>6915.2891439153836</v>
      </c>
      <c r="AO75" s="368">
        <f xml:space="preserve"> Equity!AO$37</f>
        <v>9254.1858069208574</v>
      </c>
      <c r="AP75" s="368">
        <f xml:space="preserve"> Equity!AP$37</f>
        <v>9973.3986030295564</v>
      </c>
      <c r="AQ75" s="368">
        <f xml:space="preserve"> Equity!AQ$37</f>
        <v>8876.3668439414541</v>
      </c>
      <c r="AR75" s="368">
        <f xml:space="preserve"> Equity!AR$37</f>
        <v>9215.2640552207722</v>
      </c>
      <c r="AS75" s="368">
        <f xml:space="preserve"> Equity!AS$37</f>
        <v>11617.207411528285</v>
      </c>
      <c r="AT75" s="368">
        <f xml:space="preserve"> Equity!AT$37</f>
        <v>13905.40862578333</v>
      </c>
      <c r="AU75" s="368">
        <f xml:space="preserve"> Equity!AU$37</f>
        <v>13020.232593806773</v>
      </c>
      <c r="AV75" s="368">
        <f xml:space="preserve"> Equity!AV$37</f>
        <v>13439.196780309496</v>
      </c>
      <c r="AW75" s="368">
        <f xml:space="preserve"> Equity!AW$37</f>
        <v>15911.347058768642</v>
      </c>
      <c r="AX75" s="368">
        <f xml:space="preserve"> Equity!AX$37</f>
        <v>18536.845549533016</v>
      </c>
      <c r="AY75" s="368">
        <f xml:space="preserve"> Equity!AY$37</f>
        <v>17829.533650861056</v>
      </c>
      <c r="AZ75" s="368">
        <f xml:space="preserve"> Equity!AZ$37</f>
        <v>18335.027155674295</v>
      </c>
      <c r="BA75" s="368">
        <f xml:space="preserve"> Equity!BA$37</f>
        <v>19908.65204341631</v>
      </c>
      <c r="BB75" s="368">
        <f xml:space="preserve"> Equity!BB$37</f>
        <v>19241.620107862633</v>
      </c>
      <c r="BC75" s="368">
        <f xml:space="preserve"> Equity!BC$37</f>
        <v>16360.885423887805</v>
      </c>
      <c r="BD75" s="368">
        <f xml:space="preserve"> Equity!BD$37</f>
        <v>15464.74137734629</v>
      </c>
      <c r="BE75" s="368">
        <f xml:space="preserve"> Equity!BE$37</f>
        <v>16234.561225176296</v>
      </c>
      <c r="BF75" s="368">
        <f xml:space="preserve"> Equity!BF$37</f>
        <v>15588.975164141886</v>
      </c>
      <c r="BG75" s="368">
        <f xml:space="preserve"> Equity!BG$37</f>
        <v>12739.529345203327</v>
      </c>
      <c r="BH75" s="368">
        <f xml:space="preserve"> Equity!BH$37</f>
        <v>11877.89483068373</v>
      </c>
      <c r="BI75" s="368">
        <f xml:space="preserve"> Equity!BI$37</f>
        <v>12644.433041220909</v>
      </c>
      <c r="BJ75" s="368">
        <f xml:space="preserve"> Equity!BJ$37</f>
        <v>12016.09979413037</v>
      </c>
      <c r="BK75" s="368">
        <f xml:space="preserve"> Equity!BK$37</f>
        <v>9193.9035006438862</v>
      </c>
      <c r="BL75" s="368">
        <f xml:space="preserve"> Equity!BL$37</f>
        <v>8348.6342307378181</v>
      </c>
      <c r="BM75" s="368">
        <f xml:space="preserve"> Equity!BM$37</f>
        <v>9122.6795712331532</v>
      </c>
      <c r="BN75" s="368">
        <f xml:space="preserve"> Equity!BN$37</f>
        <v>8508.1852941472025</v>
      </c>
      <c r="BO75" s="368">
        <f xml:space="preserve"> Equity!BO$37</f>
        <v>5709.9396799232272</v>
      </c>
      <c r="BP75" s="368">
        <f xml:space="preserve"> Equity!BP$37</f>
        <v>4877.9455727006471</v>
      </c>
      <c r="BQ75" s="368">
        <f xml:space="preserve"> Equity!BQ$37</f>
        <v>5656.6035940219599</v>
      </c>
      <c r="BR75" s="368">
        <f xml:space="preserve"> Equity!BR$37</f>
        <v>5053.1691217198277</v>
      </c>
      <c r="BS75" s="368">
        <f xml:space="preserve"> Equity!BS$37</f>
        <v>2276.1785207426951</v>
      </c>
      <c r="BT75" s="368">
        <f xml:space="preserve"> Equity!BT$37</f>
        <v>1441.1633316765067</v>
      </c>
      <c r="BU75" s="368">
        <f xml:space="preserve"> Equity!BU$37</f>
        <v>2235.8623639651514</v>
      </c>
      <c r="BV75" s="368">
        <f xml:space="preserve"> Equity!BV$37</f>
        <v>1641.2254831231912</v>
      </c>
      <c r="BW75" s="368">
        <f xml:space="preserve"> Equity!BW$37</f>
        <v>0</v>
      </c>
      <c r="BX75" s="368">
        <f xml:space="preserve"> Equity!BX$37</f>
        <v>0</v>
      </c>
      <c r="BY75" s="368">
        <f xml:space="preserve"> Equity!BY$37</f>
        <v>0</v>
      </c>
      <c r="BZ75" s="368">
        <f xml:space="preserve"> Equity!BZ$37</f>
        <v>0</v>
      </c>
      <c r="CA75" s="368">
        <f xml:space="preserve"> Equity!CA$37</f>
        <v>0</v>
      </c>
      <c r="CB75" s="368">
        <f xml:space="preserve"> Equity!CB$37</f>
        <v>0</v>
      </c>
      <c r="CC75" s="368">
        <f xml:space="preserve"> Equity!CC$37</f>
        <v>0</v>
      </c>
      <c r="CD75" s="368">
        <f xml:space="preserve"> Equity!CD$37</f>
        <v>0</v>
      </c>
      <c r="CE75" s="368">
        <f xml:space="preserve"> Equity!CE$37</f>
        <v>0</v>
      </c>
      <c r="CF75" s="368">
        <f xml:space="preserve"> Equity!CF$37</f>
        <v>0</v>
      </c>
      <c r="CG75" s="368">
        <f xml:space="preserve"> Equity!CG$37</f>
        <v>0</v>
      </c>
      <c r="CH75" s="368">
        <f xml:space="preserve"> Equity!CH$37</f>
        <v>0</v>
      </c>
      <c r="CI75" s="368">
        <f xml:space="preserve"> Equity!CI$37</f>
        <v>0</v>
      </c>
      <c r="CJ75" s="368">
        <f xml:space="preserve"> Equity!CJ$37</f>
        <v>0</v>
      </c>
      <c r="CK75" s="368">
        <f xml:space="preserve"> Equity!CK$37</f>
        <v>0</v>
      </c>
      <c r="CL75" s="368">
        <f xml:space="preserve"> Equity!CL$37</f>
        <v>0</v>
      </c>
      <c r="CM75" s="368">
        <f xml:space="preserve"> Equity!CM$37</f>
        <v>0</v>
      </c>
      <c r="CN75" s="368">
        <f xml:space="preserve"> Equity!CN$37</f>
        <v>0</v>
      </c>
      <c r="CO75" s="368">
        <f xml:space="preserve"> Equity!CO$37</f>
        <v>0</v>
      </c>
      <c r="CP75" s="368">
        <f xml:space="preserve"> Equity!CP$37</f>
        <v>0</v>
      </c>
      <c r="CQ75" s="368">
        <f xml:space="preserve"> Equity!CQ$37</f>
        <v>0</v>
      </c>
      <c r="CR75" s="368">
        <f xml:space="preserve"> Equity!CR$37</f>
        <v>0</v>
      </c>
      <c r="CS75" s="368">
        <f xml:space="preserve"> Equity!CS$37</f>
        <v>0</v>
      </c>
      <c r="CT75" s="368">
        <f xml:space="preserve"> Equity!CT$37</f>
        <v>0</v>
      </c>
      <c r="CU75" s="368">
        <f xml:space="preserve"> Equity!CU$37</f>
        <v>0</v>
      </c>
      <c r="CV75" s="368">
        <f xml:space="preserve"> Equity!CV$37</f>
        <v>0</v>
      </c>
      <c r="CW75" s="368">
        <f xml:space="preserve"> Equity!CW$37</f>
        <v>0</v>
      </c>
      <c r="CX75" s="368">
        <f xml:space="preserve"> Equity!CX$37</f>
        <v>0</v>
      </c>
      <c r="CY75" s="368">
        <f xml:space="preserve"> Equity!CY$37</f>
        <v>0</v>
      </c>
      <c r="CZ75" s="368">
        <f xml:space="preserve"> Equity!CZ$37</f>
        <v>0</v>
      </c>
      <c r="DA75" s="368">
        <f xml:space="preserve"> Equity!DA$37</f>
        <v>0</v>
      </c>
      <c r="DB75" s="368">
        <f xml:space="preserve"> Equity!DB$37</f>
        <v>0</v>
      </c>
      <c r="DC75" s="368">
        <f xml:space="preserve"> Equity!DC$37</f>
        <v>0</v>
      </c>
      <c r="DD75" s="368">
        <f xml:space="preserve"> Equity!DD$37</f>
        <v>0</v>
      </c>
      <c r="DE75" s="368">
        <f xml:space="preserve"> Equity!DE$37</f>
        <v>0</v>
      </c>
      <c r="DF75" s="368">
        <f xml:space="preserve"> Equity!DF$37</f>
        <v>0</v>
      </c>
      <c r="DG75" s="368">
        <f xml:space="preserve"> Equity!DG$37</f>
        <v>0</v>
      </c>
      <c r="DH75" s="368">
        <f xml:space="preserve"> Equity!DH$37</f>
        <v>178.37218872878998</v>
      </c>
      <c r="DI75" s="368">
        <f xml:space="preserve"> Equity!DI$37</f>
        <v>2.4414248400717042E-11</v>
      </c>
      <c r="DJ75" s="368">
        <f xml:space="preserve"> Equity!DJ$37</f>
        <v>2.4414248400717042E-11</v>
      </c>
      <c r="DK75" s="368">
        <f xml:space="preserve"> Equity!DK$37</f>
        <v>2.4414248400717042E-11</v>
      </c>
      <c r="DL75" s="368">
        <f xml:space="preserve"> Equity!DL$37</f>
        <v>2.4414248400717042E-11</v>
      </c>
      <c r="DM75" s="368">
        <f xml:space="preserve"> Equity!DM$37</f>
        <v>2.4414248400717042E-11</v>
      </c>
      <c r="DN75" s="368">
        <f xml:space="preserve"> Equity!DN$37</f>
        <v>2.4414248400717042E-11</v>
      </c>
      <c r="DO75" s="368">
        <f xml:space="preserve"> Equity!DO$37</f>
        <v>2.4414248400717042E-11</v>
      </c>
      <c r="DP75" s="368">
        <f xml:space="preserve"> Equity!DP$37</f>
        <v>2.4414248400717042E-11</v>
      </c>
      <c r="DQ75" s="368">
        <f xml:space="preserve"> Equity!DQ$37</f>
        <v>2.4414248400717042E-11</v>
      </c>
      <c r="DR75" s="368">
        <f xml:space="preserve"> Equity!DR$37</f>
        <v>2.4414248400717042E-11</v>
      </c>
      <c r="DS75" s="368">
        <f xml:space="preserve"> Equity!DS$37</f>
        <v>2.4414248400717042E-11</v>
      </c>
      <c r="DT75" s="368">
        <f xml:space="preserve"> Equity!DT$37</f>
        <v>2.4414248400717042E-11</v>
      </c>
      <c r="DU75" s="368">
        <f xml:space="preserve"> Equity!DU$37</f>
        <v>2.4414248400717042E-11</v>
      </c>
      <c r="DV75" s="368">
        <f xml:space="preserve"> Equity!DV$37</f>
        <v>2.4414248400717042E-11</v>
      </c>
      <c r="DW75" s="368">
        <f xml:space="preserve"> Equity!DW$37</f>
        <v>2.4414248400717042E-11</v>
      </c>
      <c r="DX75" s="368">
        <f xml:space="preserve"> Equity!DX$37</f>
        <v>2.4414248400717042E-11</v>
      </c>
      <c r="DY75" s="368">
        <f xml:space="preserve"> Equity!DY$37</f>
        <v>2.4414248400717042E-11</v>
      </c>
      <c r="DZ75" s="368">
        <f xml:space="preserve"> Equity!DZ$37</f>
        <v>2.4414248400717042E-11</v>
      </c>
      <c r="EA75" s="368">
        <f xml:space="preserve"> Equity!EA$37</f>
        <v>2.4414248400717042E-11</v>
      </c>
      <c r="EB75" s="368">
        <f xml:space="preserve"> Equity!EB$37</f>
        <v>2.4414248400717042E-11</v>
      </c>
      <c r="EC75" s="368">
        <f xml:space="preserve"> Equity!EC$37</f>
        <v>2.4414248400717042E-11</v>
      </c>
      <c r="ED75" s="368">
        <f xml:space="preserve"> Equity!ED$37</f>
        <v>2.4414248400717042E-11</v>
      </c>
      <c r="EE75" s="368">
        <f xml:space="preserve"> Equity!EE$37</f>
        <v>2.4414248400717042E-11</v>
      </c>
      <c r="EF75" s="368">
        <f xml:space="preserve"> Equity!EF$37</f>
        <v>2.4414248400717042E-11</v>
      </c>
      <c r="EG75" s="368">
        <f xml:space="preserve"> Equity!EG$37</f>
        <v>2.4414248400717042E-11</v>
      </c>
      <c r="EH75" s="368">
        <f xml:space="preserve"> Equity!EH$37</f>
        <v>2.4414248400717042E-11</v>
      </c>
      <c r="EI75" s="368">
        <f xml:space="preserve"> Equity!EI$37</f>
        <v>2.4414248400717042E-11</v>
      </c>
      <c r="EJ75" s="368">
        <f xml:space="preserve"> Equity!EJ$37</f>
        <v>2.4414248400717042E-11</v>
      </c>
      <c r="EK75" s="368">
        <f xml:space="preserve"> Equity!EK$37</f>
        <v>2.4414248400717042E-11</v>
      </c>
      <c r="EL75" s="368">
        <f xml:space="preserve"> Equity!EL$37</f>
        <v>2.4414248400717042E-11</v>
      </c>
      <c r="EM75" s="368">
        <f xml:space="preserve"> Equity!EM$37</f>
        <v>2.4414248400717042E-11</v>
      </c>
      <c r="EN75" s="368">
        <f xml:space="preserve"> Equity!EN$37</f>
        <v>2.4414248400717042E-11</v>
      </c>
      <c r="EO75" s="368">
        <f xml:space="preserve"> Equity!EO$37</f>
        <v>2.4414248400717042E-11</v>
      </c>
      <c r="EP75" s="368">
        <f xml:space="preserve"> Equity!EP$37</f>
        <v>2.4414248400717042E-11</v>
      </c>
      <c r="EQ75" s="368">
        <f xml:space="preserve"> Equity!EQ$37</f>
        <v>2.4414248400717042E-11</v>
      </c>
      <c r="ER75" s="368">
        <f xml:space="preserve"> Equity!ER$37</f>
        <v>2.4414248400717042E-11</v>
      </c>
      <c r="ES75" s="368">
        <f xml:space="preserve"> Equity!ES$37</f>
        <v>2.4414248400717042E-11</v>
      </c>
      <c r="ET75" s="368">
        <f xml:space="preserve"> Equity!ET$37</f>
        <v>2.4414248400717042E-11</v>
      </c>
      <c r="EU75" s="368">
        <f xml:space="preserve"> Equity!EU$37</f>
        <v>2.4414248400717042E-11</v>
      </c>
      <c r="EV75" s="368">
        <f xml:space="preserve"> Equity!EV$37</f>
        <v>2.4414248400717042E-11</v>
      </c>
      <c r="EW75" s="368">
        <f xml:space="preserve"> Equity!EW$37</f>
        <v>2.4414248400717042E-11</v>
      </c>
      <c r="EX75" s="368">
        <f xml:space="preserve"> Equity!EX$37</f>
        <v>2.4414248400717042E-11</v>
      </c>
      <c r="EY75" s="368">
        <f xml:space="preserve"> Equity!EY$37</f>
        <v>2.4414248400717042E-11</v>
      </c>
      <c r="EZ75" s="368">
        <f xml:space="preserve"> Equity!EZ$37</f>
        <v>2.4414248400717042E-11</v>
      </c>
      <c r="FA75" s="368">
        <f xml:space="preserve"> Equity!FA$37</f>
        <v>2.4414248400717042E-11</v>
      </c>
      <c r="FB75" s="368">
        <f xml:space="preserve"> Equity!FB$37</f>
        <v>2.4414248400717042E-11</v>
      </c>
      <c r="FC75" s="368">
        <f xml:space="preserve"> Equity!FC$37</f>
        <v>2.4414248400717042E-11</v>
      </c>
      <c r="FD75" s="368">
        <f xml:space="preserve"> Equity!FD$37</f>
        <v>2.4414248400717042E-11</v>
      </c>
      <c r="FE75" s="368">
        <f xml:space="preserve"> Equity!FE$37</f>
        <v>2.4414248400717042E-11</v>
      </c>
      <c r="FF75" s="368">
        <f xml:space="preserve"> Equity!FF$37</f>
        <v>2.4414248400717042E-11</v>
      </c>
      <c r="FG75" s="368">
        <f xml:space="preserve"> Equity!FG$37</f>
        <v>2.4414248400717042E-11</v>
      </c>
      <c r="FH75" s="368">
        <f xml:space="preserve"> Equity!FH$37</f>
        <v>2.4414248400717042E-11</v>
      </c>
      <c r="FI75" s="368">
        <f xml:space="preserve"> Equity!FI$37</f>
        <v>2.4414248400717042E-11</v>
      </c>
      <c r="FJ75" s="368">
        <f xml:space="preserve"> Equity!FJ$37</f>
        <v>2.4414248400717042E-11</v>
      </c>
      <c r="FK75" s="368">
        <f xml:space="preserve"> Equity!FK$37</f>
        <v>2.4414248400717042E-11</v>
      </c>
      <c r="FL75" s="368">
        <f xml:space="preserve"> Equity!FL$37</f>
        <v>2.4414248400717042E-11</v>
      </c>
      <c r="FM75" s="368">
        <f xml:space="preserve"> Equity!FM$37</f>
        <v>2.4414248400717042E-11</v>
      </c>
      <c r="FN75" s="368">
        <f xml:space="preserve"> Equity!FN$37</f>
        <v>2.4414248400717042E-11</v>
      </c>
      <c r="FO75" s="368">
        <f xml:space="preserve"> Equity!FO$37</f>
        <v>2.4414248400717042E-11</v>
      </c>
      <c r="FP75" s="368">
        <f xml:space="preserve"> Equity!FP$37</f>
        <v>2.4414248400717042E-11</v>
      </c>
      <c r="FQ75" s="368">
        <f xml:space="preserve"> Equity!FQ$37</f>
        <v>2.4414248400717042E-11</v>
      </c>
      <c r="FR75" s="368">
        <f xml:space="preserve"> Equity!FR$37</f>
        <v>2.4414248400717042E-11</v>
      </c>
      <c r="FS75" s="368">
        <f xml:space="preserve"> Equity!FS$37</f>
        <v>2.4414248400717042E-11</v>
      </c>
      <c r="FT75" s="368">
        <f xml:space="preserve"> Equity!FT$37</f>
        <v>2.4414248400717042E-11</v>
      </c>
      <c r="FU75" s="368">
        <f xml:space="preserve"> Equity!FU$37</f>
        <v>2.4414248400717042E-11</v>
      </c>
      <c r="FV75" s="368">
        <f xml:space="preserve"> Equity!FV$37</f>
        <v>2.4414248400717042E-11</v>
      </c>
      <c r="FW75" s="368">
        <f xml:space="preserve"> Equity!FW$37</f>
        <v>2.4414248400717042E-11</v>
      </c>
      <c r="FX75" s="368">
        <f xml:space="preserve"> Equity!FX$37</f>
        <v>2.4414248400717042E-11</v>
      </c>
      <c r="FY75" s="368">
        <f xml:space="preserve"> Equity!FY$37</f>
        <v>2.4414248400717042E-11</v>
      </c>
      <c r="FZ75" s="368">
        <f xml:space="preserve"> Equity!FZ$37</f>
        <v>2.4414248400717042E-11</v>
      </c>
      <c r="GA75" s="368">
        <f xml:space="preserve"> Equity!GA$37</f>
        <v>2.4414248400717042E-11</v>
      </c>
      <c r="GB75" s="368">
        <f xml:space="preserve"> Equity!GB$37</f>
        <v>2.4414248400717042E-11</v>
      </c>
      <c r="GC75" s="368">
        <f xml:space="preserve"> Equity!GC$37</f>
        <v>2.4414248400717042E-11</v>
      </c>
      <c r="GD75" s="368">
        <f xml:space="preserve"> Equity!GD$37</f>
        <v>2.4414248400717042E-11</v>
      </c>
      <c r="GE75" s="368">
        <f xml:space="preserve"> Equity!GE$37</f>
        <v>2.4414248400717042E-11</v>
      </c>
      <c r="GF75" s="368">
        <f xml:space="preserve"> Equity!GF$37</f>
        <v>2.4414248400717042E-11</v>
      </c>
      <c r="GG75" s="368">
        <f xml:space="preserve"> Equity!GG$37</f>
        <v>2.4414248400717042E-11</v>
      </c>
      <c r="GH75" s="368">
        <f xml:space="preserve"> Equity!GH$37</f>
        <v>2.4414248400717042E-11</v>
      </c>
      <c r="GI75" s="368">
        <f xml:space="preserve"> Equity!GI$37</f>
        <v>2.4414248400717042E-11</v>
      </c>
      <c r="GJ75" s="368">
        <f xml:space="preserve"> Equity!GJ$37</f>
        <v>2.4414248400717042E-11</v>
      </c>
    </row>
    <row r="76" spans="1:441" outlineLevel="1" x14ac:dyDescent="0.35">
      <c r="A76" s="277"/>
      <c r="D76" s="281"/>
      <c r="E76" s="308" t="s">
        <v>60</v>
      </c>
      <c r="F76" s="308"/>
      <c r="G76" s="308" t="str">
        <f>SMU</f>
        <v>$ 000s</v>
      </c>
      <c r="H76" s="308"/>
      <c r="I76" s="308"/>
      <c r="J76" s="308">
        <f t="shared" ref="J76:AO76" si="78" xml:space="preserve"> SUM(J69:J75)</f>
        <v>0</v>
      </c>
      <c r="K76" s="308">
        <f t="shared" si="78"/>
        <v>0</v>
      </c>
      <c r="L76" s="308">
        <f t="shared" si="78"/>
        <v>100000</v>
      </c>
      <c r="M76" s="308">
        <f t="shared" si="78"/>
        <v>102361.05</v>
      </c>
      <c r="N76" s="308">
        <f t="shared" si="78"/>
        <v>101626.74565217391</v>
      </c>
      <c r="O76" s="308">
        <f t="shared" si="78"/>
        <v>98561.515489130426</v>
      </c>
      <c r="P76" s="308">
        <f t="shared" si="78"/>
        <v>97596.215833333321</v>
      </c>
      <c r="Q76" s="308">
        <f t="shared" si="78"/>
        <v>98344.32835820895</v>
      </c>
      <c r="R76" s="308">
        <f t="shared" si="78"/>
        <v>97608.702141466551</v>
      </c>
      <c r="S76" s="308">
        <f t="shared" si="78"/>
        <v>94553.746755353655</v>
      </c>
      <c r="T76" s="308">
        <f t="shared" si="78"/>
        <v>93588.274461028181</v>
      </c>
      <c r="U76" s="308">
        <f t="shared" si="78"/>
        <v>94327.689908665619</v>
      </c>
      <c r="V76" s="308">
        <f t="shared" si="78"/>
        <v>93590.74839946923</v>
      </c>
      <c r="W76" s="308">
        <f t="shared" si="78"/>
        <v>90546.016671993682</v>
      </c>
      <c r="X76" s="308">
        <f t="shared" si="78"/>
        <v>89563.005866191423</v>
      </c>
      <c r="Y76" s="308">
        <f t="shared" si="78"/>
        <v>90311.134237478225</v>
      </c>
      <c r="Z76" s="308">
        <f t="shared" si="78"/>
        <v>89572.883979571372</v>
      </c>
      <c r="AA76" s="308">
        <f t="shared" si="78"/>
        <v>86538.325046759899</v>
      </c>
      <c r="AB76" s="308">
        <f t="shared" si="78"/>
        <v>85572.510047799005</v>
      </c>
      <c r="AC76" s="308">
        <f t="shared" si="78"/>
        <v>86294.660932814164</v>
      </c>
      <c r="AD76" s="308">
        <f t="shared" si="78"/>
        <v>85555.108437384435</v>
      </c>
      <c r="AE76" s="308">
        <f t="shared" si="78"/>
        <v>82530.671688318296</v>
      </c>
      <c r="AF76" s="308">
        <f t="shared" si="78"/>
        <v>81564.686614725375</v>
      </c>
      <c r="AG76" s="308">
        <f t="shared" si="78"/>
        <v>82278.269584889698</v>
      </c>
      <c r="AH76" s="308">
        <f t="shared" si="78"/>
        <v>81537.421330730809</v>
      </c>
      <c r="AI76" s="308">
        <f t="shared" si="78"/>
        <v>78523.056406286865</v>
      </c>
      <c r="AJ76" s="308">
        <f t="shared" si="78"/>
        <v>77556.902104204361</v>
      </c>
      <c r="AK76" s="308">
        <f t="shared" si="78"/>
        <v>78261.959785959916</v>
      </c>
      <c r="AL76" s="308">
        <f t="shared" si="78"/>
        <v>77519.822219632639</v>
      </c>
      <c r="AM76" s="308">
        <f t="shared" si="78"/>
        <v>74515.479011230724</v>
      </c>
      <c r="AN76" s="308">
        <f t="shared" si="78"/>
        <v>73532.132626738763</v>
      </c>
      <c r="AO76" s="308">
        <f t="shared" si="78"/>
        <v>74245.731130308384</v>
      </c>
      <c r="AP76" s="308">
        <f t="shared" ref="AP76:BU76" si="79" xml:space="preserve"> SUM(AP69:AP75)</f>
        <v>73502.310666301142</v>
      </c>
      <c r="AQ76" s="308">
        <f t="shared" si="79"/>
        <v>70507.939314657444</v>
      </c>
      <c r="AR76" s="308">
        <f t="shared" si="79"/>
        <v>69541.449077205369</v>
      </c>
      <c r="AS76" s="308">
        <f t="shared" si="79"/>
        <v>70229.583214237195</v>
      </c>
      <c r="AT76" s="308">
        <f t="shared" si="79"/>
        <v>69484.886235125508</v>
      </c>
      <c r="AU76" s="308">
        <f t="shared" si="79"/>
        <v>66500.437129012367</v>
      </c>
      <c r="AV76" s="308">
        <f t="shared" si="79"/>
        <v>65533.780176323758</v>
      </c>
      <c r="AW76" s="308">
        <f t="shared" si="79"/>
        <v>66213.515636056909</v>
      </c>
      <c r="AX76" s="308">
        <f t="shared" si="79"/>
        <v>65467.548492662201</v>
      </c>
      <c r="AY76" s="308">
        <f t="shared" si="79"/>
        <v>62492.972267674006</v>
      </c>
      <c r="AZ76" s="308">
        <f t="shared" si="79"/>
        <v>61526.14942917788</v>
      </c>
      <c r="BA76" s="308">
        <f t="shared" si="79"/>
        <v>62197.527996076533</v>
      </c>
      <c r="BB76" s="308">
        <f t="shared" si="79"/>
        <v>61450.297007624082</v>
      </c>
      <c r="BC76" s="308">
        <f t="shared" si="79"/>
        <v>58485.544544949262</v>
      </c>
      <c r="BD76" s="308">
        <f t="shared" si="79"/>
        <v>57501.869210278375</v>
      </c>
      <c r="BE76" s="308">
        <f t="shared" si="79"/>
        <v>58181.619896593562</v>
      </c>
      <c r="BF76" s="308">
        <f t="shared" si="79"/>
        <v>57433.131350869735</v>
      </c>
      <c r="BG76" s="308">
        <f t="shared" si="79"/>
        <v>54478.153776068917</v>
      </c>
      <c r="BH76" s="308">
        <f t="shared" si="79"/>
        <v>53511.001637759327</v>
      </c>
      <c r="BI76" s="308">
        <f t="shared" si="79"/>
        <v>54165.790941884145</v>
      </c>
      <c r="BJ76" s="308">
        <f t="shared" si="79"/>
        <v>53416.051095392773</v>
      </c>
      <c r="BK76" s="308">
        <f t="shared" si="79"/>
        <v>50470.799777182998</v>
      </c>
      <c r="BL76" s="308">
        <f t="shared" si="79"/>
        <v>49503.484216675948</v>
      </c>
      <c r="BM76" s="308">
        <f t="shared" si="79"/>
        <v>50150.040738193173</v>
      </c>
      <c r="BN76" s="308">
        <f t="shared" si="79"/>
        <v>49399.055816311215</v>
      </c>
      <c r="BO76" s="308">
        <f t="shared" si="79"/>
        <v>46463.482365356213</v>
      </c>
      <c r="BP76" s="308">
        <f t="shared" si="79"/>
        <v>45496.004195697467</v>
      </c>
      <c r="BQ76" s="308">
        <f t="shared" si="79"/>
        <v>46134.368893724546</v>
      </c>
      <c r="BR76" s="308">
        <f t="shared" si="79"/>
        <v>45382.145090856924</v>
      </c>
      <c r="BS76" s="308">
        <f t="shared" si="79"/>
        <v>42456.201358563398</v>
      </c>
      <c r="BT76" s="308">
        <f t="shared" si="79"/>
        <v>41472.203571294864</v>
      </c>
      <c r="BU76" s="308">
        <f t="shared" si="79"/>
        <v>42118.775018631393</v>
      </c>
      <c r="BV76" s="308">
        <f t="shared" ref="BV76:DA76" si="80" xml:space="preserve"> SUM(BV69:BV75)</f>
        <v>41365.318498365101</v>
      </c>
      <c r="BW76" s="308">
        <f t="shared" si="80"/>
        <v>39565.671008827638</v>
      </c>
      <c r="BX76" s="308">
        <f t="shared" si="80"/>
        <v>39410.399465179325</v>
      </c>
      <c r="BY76" s="308">
        <f t="shared" si="80"/>
        <v>39251.227871869589</v>
      </c>
      <c r="BZ76" s="308">
        <f t="shared" si="80"/>
        <v>39084.225206946656</v>
      </c>
      <c r="CA76" s="308">
        <f t="shared" si="80"/>
        <v>38918.090742584689</v>
      </c>
      <c r="CB76" s="308">
        <f t="shared" si="80"/>
        <v>38755.623097947202</v>
      </c>
      <c r="CC76" s="308">
        <f t="shared" si="80"/>
        <v>38589.573618026654</v>
      </c>
      <c r="CD76" s="308">
        <f t="shared" si="80"/>
        <v>38415.892219541485</v>
      </c>
      <c r="CE76" s="308">
        <f t="shared" si="80"/>
        <v>38243.47590997826</v>
      </c>
      <c r="CF76" s="308">
        <f t="shared" si="80"/>
        <v>38075.174514812235</v>
      </c>
      <c r="CG76" s="308">
        <f t="shared" si="80"/>
        <v>37903.540341451706</v>
      </c>
      <c r="CH76" s="308">
        <f t="shared" si="80"/>
        <v>37724.405124384539</v>
      </c>
      <c r="CI76" s="308">
        <f t="shared" si="80"/>
        <v>37546.872212643357</v>
      </c>
      <c r="CJ76" s="308">
        <f t="shared" si="80"/>
        <v>37371.000730144631</v>
      </c>
      <c r="CK76" s="308">
        <f t="shared" si="80"/>
        <v>37197.682279705616</v>
      </c>
      <c r="CL76" s="308">
        <f t="shared" si="80"/>
        <v>37014.09059625474</v>
      </c>
      <c r="CM76" s="308">
        <f t="shared" si="80"/>
        <v>36832.390180060851</v>
      </c>
      <c r="CN76" s="308">
        <f t="shared" si="80"/>
        <v>36655.547022353479</v>
      </c>
      <c r="CO76" s="308">
        <f t="shared" si="80"/>
        <v>36475.709689776042</v>
      </c>
      <c r="CP76" s="308">
        <f t="shared" si="80"/>
        <v>36288.473532113858</v>
      </c>
      <c r="CQ76" s="308">
        <f t="shared" si="80"/>
        <v>36103.378657496331</v>
      </c>
      <c r="CR76" s="308">
        <f t="shared" si="80"/>
        <v>35923.455070228418</v>
      </c>
      <c r="CS76" s="308">
        <f t="shared" si="80"/>
        <v>35740.645421249596</v>
      </c>
      <c r="CT76" s="308">
        <f t="shared" si="80"/>
        <v>35550.425795713243</v>
      </c>
      <c r="CU76" s="308">
        <f t="shared" si="80"/>
        <v>35362.566113494308</v>
      </c>
      <c r="CV76" s="308">
        <f t="shared" si="80"/>
        <v>35180.16387259552</v>
      </c>
      <c r="CW76" s="308">
        <f t="shared" si="80"/>
        <v>34994.952446640506</v>
      </c>
      <c r="CX76" s="308">
        <f t="shared" si="80"/>
        <v>34802.287371501618</v>
      </c>
      <c r="CY76" s="308">
        <f t="shared" si="80"/>
        <v>34612.175736211269</v>
      </c>
      <c r="CZ76" s="308">
        <f t="shared" si="80"/>
        <v>34424.643562781872</v>
      </c>
      <c r="DA76" s="308">
        <f t="shared" si="80"/>
        <v>34240.637736154124</v>
      </c>
      <c r="DB76" s="308">
        <f t="shared" ref="DB76:EG76" si="81" xml:space="preserve"> SUM(DB69:DB75)</f>
        <v>34045.965045748228</v>
      </c>
      <c r="DC76" s="308">
        <f t="shared" si="81"/>
        <v>33854.019180606527</v>
      </c>
      <c r="DD76" s="308">
        <f t="shared" si="81"/>
        <v>33668.042079077328</v>
      </c>
      <c r="DE76" s="308">
        <f t="shared" si="81"/>
        <v>33479.33686485768</v>
      </c>
      <c r="DF76" s="308">
        <f t="shared" si="81"/>
        <v>33283.012783455502</v>
      </c>
      <c r="DG76" s="308">
        <f t="shared" si="81"/>
        <v>33089.572926635927</v>
      </c>
      <c r="DH76" s="308">
        <f t="shared" si="81"/>
        <v>478.78701598702901</v>
      </c>
      <c r="DI76" s="308">
        <f t="shared" si="81"/>
        <v>3.0269120543380268E-12</v>
      </c>
      <c r="DJ76" s="308">
        <f t="shared" si="81"/>
        <v>3.0269120543380268E-12</v>
      </c>
      <c r="DK76" s="308">
        <f t="shared" si="81"/>
        <v>3.0269120543380268E-12</v>
      </c>
      <c r="DL76" s="308">
        <f t="shared" si="81"/>
        <v>3.0269120543380268E-12</v>
      </c>
      <c r="DM76" s="308">
        <f t="shared" si="81"/>
        <v>3.0269120543380268E-12</v>
      </c>
      <c r="DN76" s="308">
        <f t="shared" si="81"/>
        <v>3.0269120543380268E-12</v>
      </c>
      <c r="DO76" s="308">
        <f t="shared" si="81"/>
        <v>3.0269120543380268E-12</v>
      </c>
      <c r="DP76" s="308">
        <f t="shared" si="81"/>
        <v>3.0269120543380268E-12</v>
      </c>
      <c r="DQ76" s="308">
        <f t="shared" si="81"/>
        <v>3.0269120543380268E-12</v>
      </c>
      <c r="DR76" s="308">
        <f t="shared" si="81"/>
        <v>3.0269120543380268E-12</v>
      </c>
      <c r="DS76" s="308">
        <f t="shared" si="81"/>
        <v>3.0269120543380268E-12</v>
      </c>
      <c r="DT76" s="308">
        <f t="shared" si="81"/>
        <v>3.0269120543380268E-12</v>
      </c>
      <c r="DU76" s="308">
        <f t="shared" si="81"/>
        <v>3.0269120543380268E-12</v>
      </c>
      <c r="DV76" s="308">
        <f t="shared" si="81"/>
        <v>3.0269120543380268E-12</v>
      </c>
      <c r="DW76" s="308">
        <f t="shared" si="81"/>
        <v>3.0269120543380268E-12</v>
      </c>
      <c r="DX76" s="308">
        <f t="shared" si="81"/>
        <v>3.0269120543380268E-12</v>
      </c>
      <c r="DY76" s="308">
        <f t="shared" si="81"/>
        <v>3.0269120543380268E-12</v>
      </c>
      <c r="DZ76" s="308">
        <f t="shared" si="81"/>
        <v>3.0269120543380268E-12</v>
      </c>
      <c r="EA76" s="308">
        <f t="shared" si="81"/>
        <v>3.0269120543380268E-12</v>
      </c>
      <c r="EB76" s="308">
        <f t="shared" si="81"/>
        <v>3.0269120543380268E-12</v>
      </c>
      <c r="EC76" s="308">
        <f t="shared" si="81"/>
        <v>3.0269120543380268E-12</v>
      </c>
      <c r="ED76" s="308">
        <f t="shared" si="81"/>
        <v>3.0269120543380268E-12</v>
      </c>
      <c r="EE76" s="308">
        <f t="shared" si="81"/>
        <v>3.0269120543380268E-12</v>
      </c>
      <c r="EF76" s="308">
        <f t="shared" si="81"/>
        <v>3.0269120543380268E-12</v>
      </c>
      <c r="EG76" s="308">
        <f t="shared" si="81"/>
        <v>3.0269120543380268E-12</v>
      </c>
      <c r="EH76" s="308">
        <f t="shared" ref="EH76:FM76" si="82" xml:space="preserve"> SUM(EH69:EH75)</f>
        <v>3.0269120543380268E-12</v>
      </c>
      <c r="EI76" s="308">
        <f t="shared" si="82"/>
        <v>3.0269120543380268E-12</v>
      </c>
      <c r="EJ76" s="308">
        <f t="shared" si="82"/>
        <v>3.0269120543380268E-12</v>
      </c>
      <c r="EK76" s="308">
        <f t="shared" si="82"/>
        <v>3.0269120543380268E-12</v>
      </c>
      <c r="EL76" s="308">
        <f t="shared" si="82"/>
        <v>3.0269120543380268E-12</v>
      </c>
      <c r="EM76" s="308">
        <f t="shared" si="82"/>
        <v>3.0269120543380268E-12</v>
      </c>
      <c r="EN76" s="308">
        <f t="shared" si="82"/>
        <v>3.0269120543380268E-12</v>
      </c>
      <c r="EO76" s="308">
        <f t="shared" si="82"/>
        <v>3.0269120543380268E-12</v>
      </c>
      <c r="EP76" s="308">
        <f t="shared" si="82"/>
        <v>3.0269120543380268E-12</v>
      </c>
      <c r="EQ76" s="308">
        <f t="shared" si="82"/>
        <v>3.0269120543380268E-12</v>
      </c>
      <c r="ER76" s="308">
        <f t="shared" si="82"/>
        <v>3.0269120543380268E-12</v>
      </c>
      <c r="ES76" s="308">
        <f t="shared" si="82"/>
        <v>3.0269120543380268E-12</v>
      </c>
      <c r="ET76" s="308">
        <f t="shared" si="82"/>
        <v>3.0269120543380268E-12</v>
      </c>
      <c r="EU76" s="308">
        <f t="shared" si="82"/>
        <v>3.0269120543380268E-12</v>
      </c>
      <c r="EV76" s="308">
        <f t="shared" si="82"/>
        <v>3.0269120543380268E-12</v>
      </c>
      <c r="EW76" s="308">
        <f t="shared" si="82"/>
        <v>3.0269120543380268E-12</v>
      </c>
      <c r="EX76" s="308">
        <f t="shared" si="82"/>
        <v>3.0269120543380268E-12</v>
      </c>
      <c r="EY76" s="308">
        <f t="shared" si="82"/>
        <v>3.0269120543380268E-12</v>
      </c>
      <c r="EZ76" s="308">
        <f t="shared" si="82"/>
        <v>3.0269120543380268E-12</v>
      </c>
      <c r="FA76" s="308">
        <f t="shared" si="82"/>
        <v>3.0269120543380268E-12</v>
      </c>
      <c r="FB76" s="308">
        <f t="shared" si="82"/>
        <v>3.0269120543380268E-12</v>
      </c>
      <c r="FC76" s="308">
        <f t="shared" si="82"/>
        <v>3.0269120543380268E-12</v>
      </c>
      <c r="FD76" s="308">
        <f t="shared" si="82"/>
        <v>3.0269120543380268E-12</v>
      </c>
      <c r="FE76" s="308">
        <f t="shared" si="82"/>
        <v>3.0269120543380268E-12</v>
      </c>
      <c r="FF76" s="308">
        <f t="shared" si="82"/>
        <v>3.0269120543380268E-12</v>
      </c>
      <c r="FG76" s="308">
        <f t="shared" si="82"/>
        <v>3.0269120543380268E-12</v>
      </c>
      <c r="FH76" s="308">
        <f t="shared" si="82"/>
        <v>3.0269120543380268E-12</v>
      </c>
      <c r="FI76" s="308">
        <f t="shared" si="82"/>
        <v>3.0269120543380268E-12</v>
      </c>
      <c r="FJ76" s="308">
        <f t="shared" si="82"/>
        <v>3.0269120543380268E-12</v>
      </c>
      <c r="FK76" s="308">
        <f t="shared" si="82"/>
        <v>3.0269120543380268E-12</v>
      </c>
      <c r="FL76" s="308">
        <f t="shared" si="82"/>
        <v>3.0269120543380268E-12</v>
      </c>
      <c r="FM76" s="308">
        <f t="shared" si="82"/>
        <v>3.0269120543380268E-12</v>
      </c>
      <c r="FN76" s="308">
        <f t="shared" ref="FN76:GG76" si="83" xml:space="preserve"> SUM(FN69:FN75)</f>
        <v>3.0269120543380268E-12</v>
      </c>
      <c r="FO76" s="308">
        <f t="shared" si="83"/>
        <v>3.0269120543380268E-12</v>
      </c>
      <c r="FP76" s="308">
        <f t="shared" si="83"/>
        <v>3.0269120543380268E-12</v>
      </c>
      <c r="FQ76" s="308">
        <f t="shared" si="83"/>
        <v>3.0269120543380268E-12</v>
      </c>
      <c r="FR76" s="308">
        <f t="shared" si="83"/>
        <v>3.0269120543380268E-12</v>
      </c>
      <c r="FS76" s="308">
        <f t="shared" si="83"/>
        <v>3.0269120543380268E-12</v>
      </c>
      <c r="FT76" s="308">
        <f t="shared" si="83"/>
        <v>3.0269120543380268E-12</v>
      </c>
      <c r="FU76" s="308">
        <f t="shared" si="83"/>
        <v>3.0269120543380268E-12</v>
      </c>
      <c r="FV76" s="308">
        <f t="shared" si="83"/>
        <v>3.0269120543380268E-12</v>
      </c>
      <c r="FW76" s="308">
        <f t="shared" si="83"/>
        <v>3.0269120543380268E-12</v>
      </c>
      <c r="FX76" s="308">
        <f t="shared" si="83"/>
        <v>3.0269120543380268E-12</v>
      </c>
      <c r="FY76" s="308">
        <f t="shared" si="83"/>
        <v>3.0269120543380268E-12</v>
      </c>
      <c r="FZ76" s="308">
        <f t="shared" si="83"/>
        <v>3.0269120543380268E-12</v>
      </c>
      <c r="GA76" s="308">
        <f t="shared" si="83"/>
        <v>3.0269120543380268E-12</v>
      </c>
      <c r="GB76" s="308">
        <f t="shared" si="83"/>
        <v>3.0269120543380268E-12</v>
      </c>
      <c r="GC76" s="308">
        <f t="shared" si="83"/>
        <v>3.0269120543380268E-12</v>
      </c>
      <c r="GD76" s="308">
        <f t="shared" si="83"/>
        <v>3.0269120543380268E-12</v>
      </c>
      <c r="GE76" s="308">
        <f t="shared" si="83"/>
        <v>3.0269120543380268E-12</v>
      </c>
      <c r="GF76" s="308">
        <f t="shared" si="83"/>
        <v>3.0269120543380268E-12</v>
      </c>
      <c r="GG76" s="308">
        <f t="shared" si="83"/>
        <v>3.0269120543380268E-12</v>
      </c>
      <c r="GH76" s="308">
        <f t="shared" ref="GH76:GJ76" si="84" xml:space="preserve"> SUM(GH69:GH75)</f>
        <v>3.0269120543380268E-12</v>
      </c>
      <c r="GI76" s="308">
        <f t="shared" si="84"/>
        <v>3.0269120543380268E-12</v>
      </c>
      <c r="GJ76" s="308">
        <f t="shared" si="84"/>
        <v>3.0269120543380268E-12</v>
      </c>
      <c r="GK76" s="316"/>
      <c r="GL76" s="316"/>
      <c r="GM76" s="316"/>
      <c r="GN76" s="316"/>
      <c r="GO76" s="316"/>
      <c r="GP76" s="316"/>
      <c r="GQ76" s="316"/>
      <c r="GR76" s="316"/>
      <c r="GS76" s="316"/>
      <c r="GT76" s="316"/>
      <c r="GU76" s="316"/>
      <c r="GV76" s="316"/>
      <c r="GW76" s="316"/>
      <c r="GX76" s="316"/>
      <c r="GY76" s="316"/>
      <c r="GZ76" s="316"/>
      <c r="HA76" s="316"/>
      <c r="HB76" s="316"/>
      <c r="HC76" s="316"/>
      <c r="HD76" s="316"/>
      <c r="HE76" s="316"/>
      <c r="HF76" s="316"/>
      <c r="HG76" s="316"/>
      <c r="HH76" s="316"/>
      <c r="HI76" s="316"/>
      <c r="HJ76" s="316"/>
      <c r="HK76" s="316"/>
      <c r="HL76" s="316"/>
      <c r="HM76" s="316"/>
      <c r="HN76" s="316"/>
      <c r="HO76" s="316"/>
      <c r="HP76" s="316"/>
      <c r="HQ76" s="316"/>
      <c r="HR76" s="316"/>
      <c r="HS76" s="316"/>
      <c r="HT76" s="316"/>
      <c r="HU76" s="316"/>
      <c r="HV76" s="316"/>
      <c r="HW76" s="316"/>
      <c r="HX76" s="316"/>
      <c r="HY76" s="316"/>
      <c r="HZ76" s="316"/>
      <c r="IA76" s="316"/>
      <c r="IB76" s="316"/>
      <c r="IC76" s="316"/>
      <c r="ID76" s="316"/>
      <c r="IE76" s="316"/>
      <c r="IF76" s="316"/>
      <c r="IG76" s="316"/>
      <c r="IH76" s="316"/>
      <c r="II76" s="316"/>
      <c r="IJ76" s="316"/>
      <c r="IK76" s="316"/>
      <c r="IL76" s="316"/>
      <c r="IM76" s="316"/>
      <c r="IN76" s="316"/>
      <c r="IO76" s="316"/>
      <c r="IP76" s="316"/>
      <c r="IQ76" s="316"/>
      <c r="IR76" s="316"/>
      <c r="IS76" s="316"/>
      <c r="IT76" s="316"/>
      <c r="IU76" s="316"/>
      <c r="IV76" s="316"/>
      <c r="IW76" s="316"/>
      <c r="IX76" s="316"/>
      <c r="IY76" s="316"/>
      <c r="IZ76" s="316"/>
      <c r="JA76" s="316"/>
      <c r="JB76" s="316"/>
      <c r="JC76" s="316"/>
      <c r="JD76" s="316"/>
      <c r="JE76" s="316"/>
      <c r="JF76" s="316"/>
      <c r="JG76" s="316"/>
      <c r="JH76" s="316"/>
      <c r="JI76" s="316"/>
      <c r="JJ76" s="316"/>
      <c r="JK76" s="316"/>
      <c r="JL76" s="316"/>
      <c r="JM76" s="316"/>
      <c r="JN76" s="316"/>
      <c r="JO76" s="316"/>
      <c r="JP76" s="316"/>
      <c r="JQ76" s="316"/>
      <c r="JR76" s="316"/>
      <c r="JS76" s="316"/>
      <c r="JT76" s="316"/>
      <c r="JU76" s="316"/>
      <c r="JV76" s="316"/>
      <c r="JW76" s="316"/>
      <c r="JX76" s="316"/>
      <c r="JY76" s="316"/>
      <c r="JZ76" s="316"/>
      <c r="KA76" s="316"/>
      <c r="KB76" s="316"/>
      <c r="KC76" s="316"/>
      <c r="KD76" s="316"/>
      <c r="KE76" s="316"/>
      <c r="KF76" s="316"/>
      <c r="KG76" s="316"/>
      <c r="KH76" s="316"/>
      <c r="KI76" s="316"/>
      <c r="KJ76" s="316"/>
      <c r="KK76" s="316"/>
      <c r="KL76" s="316"/>
      <c r="KM76" s="316"/>
      <c r="KN76" s="316"/>
      <c r="KO76" s="316"/>
      <c r="KP76" s="316"/>
      <c r="KQ76" s="316"/>
      <c r="KR76" s="316"/>
      <c r="KS76" s="316"/>
      <c r="KT76" s="316"/>
      <c r="KU76" s="316"/>
      <c r="KV76" s="316"/>
      <c r="KW76" s="316"/>
      <c r="KX76" s="316"/>
      <c r="KY76" s="316"/>
      <c r="KZ76" s="316"/>
      <c r="LA76" s="316"/>
      <c r="LB76" s="316"/>
      <c r="LC76" s="316"/>
      <c r="LD76" s="316"/>
      <c r="LE76" s="316"/>
      <c r="LF76" s="316"/>
      <c r="LG76" s="316"/>
      <c r="LH76" s="316"/>
      <c r="LI76" s="316"/>
      <c r="LJ76" s="316"/>
      <c r="LK76" s="316"/>
      <c r="LL76" s="316"/>
      <c r="LM76" s="316"/>
      <c r="LN76" s="316"/>
      <c r="LO76" s="316"/>
      <c r="LP76" s="316"/>
      <c r="LQ76" s="316"/>
      <c r="LR76" s="316"/>
      <c r="LS76" s="316"/>
      <c r="LT76" s="316"/>
      <c r="LU76" s="316"/>
      <c r="LV76" s="316"/>
      <c r="LW76" s="316"/>
      <c r="LX76" s="316"/>
      <c r="LY76" s="316"/>
      <c r="LZ76" s="316"/>
      <c r="MA76" s="316"/>
      <c r="MB76" s="316"/>
      <c r="MC76" s="316"/>
      <c r="MD76" s="316"/>
      <c r="ME76" s="316"/>
      <c r="MF76" s="316"/>
      <c r="MG76" s="316"/>
      <c r="MH76" s="316"/>
      <c r="MI76" s="316"/>
      <c r="MJ76" s="316"/>
      <c r="MK76" s="316"/>
      <c r="ML76" s="316"/>
      <c r="MM76" s="316"/>
      <c r="MN76" s="316"/>
      <c r="MO76" s="316"/>
      <c r="MP76" s="316"/>
      <c r="MQ76" s="316"/>
      <c r="MR76" s="316"/>
      <c r="MS76" s="316"/>
      <c r="MT76" s="316"/>
      <c r="MU76" s="316"/>
      <c r="MV76" s="316"/>
      <c r="MW76" s="316"/>
      <c r="MX76" s="316"/>
      <c r="MY76" s="316"/>
      <c r="MZ76" s="316"/>
      <c r="NA76" s="316"/>
      <c r="NB76" s="316"/>
      <c r="NC76" s="316"/>
      <c r="ND76" s="316"/>
      <c r="NE76" s="316"/>
      <c r="NF76" s="316"/>
      <c r="NG76" s="316"/>
      <c r="NH76" s="316"/>
      <c r="NI76" s="316"/>
      <c r="NJ76" s="316"/>
      <c r="NK76" s="316"/>
      <c r="NL76" s="316"/>
      <c r="NM76" s="316"/>
      <c r="NN76" s="316"/>
      <c r="NO76" s="316"/>
      <c r="NP76" s="316"/>
      <c r="NQ76" s="316"/>
      <c r="NR76" s="316"/>
      <c r="NS76" s="316"/>
      <c r="NT76" s="316"/>
      <c r="NU76" s="316"/>
      <c r="NV76" s="316"/>
      <c r="NW76" s="316"/>
      <c r="NX76" s="316"/>
      <c r="NY76" s="316"/>
      <c r="NZ76" s="316"/>
      <c r="OA76" s="316"/>
      <c r="OB76" s="316"/>
      <c r="OC76" s="316"/>
      <c r="OD76" s="316"/>
      <c r="OE76" s="316"/>
      <c r="OF76" s="316"/>
      <c r="OG76" s="316"/>
      <c r="OH76" s="316"/>
      <c r="OI76" s="316"/>
      <c r="OJ76" s="316"/>
      <c r="OK76" s="316"/>
      <c r="OL76" s="316"/>
      <c r="OM76" s="316"/>
      <c r="ON76" s="316"/>
      <c r="OO76" s="316"/>
      <c r="OP76" s="316"/>
      <c r="OQ76" s="316"/>
      <c r="OR76" s="316"/>
      <c r="OS76" s="316"/>
      <c r="OT76" s="316"/>
      <c r="OU76" s="316"/>
      <c r="OV76" s="316"/>
      <c r="OW76" s="316"/>
      <c r="OX76" s="316"/>
      <c r="OY76" s="316"/>
      <c r="OZ76" s="316"/>
      <c r="PA76" s="316"/>
      <c r="PB76" s="316"/>
      <c r="PC76" s="316"/>
      <c r="PD76" s="316"/>
      <c r="PE76" s="316"/>
      <c r="PF76" s="316"/>
      <c r="PG76" s="316"/>
      <c r="PH76" s="316"/>
      <c r="PI76" s="316"/>
      <c r="PJ76" s="316"/>
      <c r="PK76" s="316"/>
      <c r="PL76" s="316"/>
      <c r="PM76" s="316"/>
      <c r="PN76" s="316"/>
      <c r="PO76" s="316"/>
      <c r="PP76" s="316"/>
      <c r="PQ76" s="316"/>
      <c r="PR76" s="316"/>
      <c r="PS76" s="316"/>
      <c r="PT76" s="316"/>
      <c r="PU76" s="316"/>
      <c r="PV76" s="316"/>
      <c r="PW76" s="316"/>
      <c r="PX76" s="316"/>
      <c r="PY76" s="316"/>
    </row>
    <row r="77" spans="1:441" outlineLevel="1" x14ac:dyDescent="0.35">
      <c r="A77" s="277"/>
      <c r="D77" s="281"/>
      <c r="E77" s="312"/>
      <c r="F77" s="312"/>
      <c r="G77" s="312"/>
      <c r="H77" s="312"/>
      <c r="I77" s="312"/>
      <c r="J77" s="312"/>
      <c r="K77" s="312"/>
      <c r="L77" s="312"/>
      <c r="M77" s="312"/>
      <c r="N77" s="312"/>
      <c r="O77" s="312"/>
      <c r="P77" s="312"/>
      <c r="Q77" s="312"/>
      <c r="R77" s="312"/>
      <c r="S77" s="312"/>
      <c r="T77" s="312"/>
      <c r="U77" s="312"/>
      <c r="V77" s="312"/>
      <c r="W77" s="312"/>
      <c r="X77" s="312"/>
      <c r="Y77" s="312"/>
      <c r="Z77" s="312"/>
      <c r="AA77" s="312"/>
      <c r="AB77" s="312"/>
      <c r="AC77" s="312"/>
      <c r="AD77" s="312"/>
      <c r="AE77" s="312"/>
      <c r="AF77" s="312"/>
      <c r="AG77" s="312"/>
      <c r="AH77" s="312"/>
      <c r="AI77" s="312"/>
      <c r="AJ77" s="312"/>
      <c r="AK77" s="312"/>
      <c r="AL77" s="312"/>
      <c r="AM77" s="312"/>
      <c r="AN77" s="312"/>
      <c r="AO77" s="312"/>
      <c r="AP77" s="312"/>
      <c r="AQ77" s="312"/>
      <c r="AR77" s="312"/>
      <c r="AS77" s="312"/>
      <c r="AT77" s="312"/>
      <c r="AU77" s="312"/>
      <c r="AV77" s="312"/>
      <c r="AW77" s="312"/>
      <c r="AX77" s="312"/>
      <c r="AY77" s="312"/>
      <c r="AZ77" s="312"/>
      <c r="BA77" s="312"/>
      <c r="BB77" s="312"/>
      <c r="BC77" s="312"/>
      <c r="BD77" s="312"/>
      <c r="BE77" s="312"/>
      <c r="BF77" s="312"/>
      <c r="BG77" s="312"/>
      <c r="BH77" s="312"/>
      <c r="BI77" s="312"/>
      <c r="BJ77" s="312"/>
      <c r="BK77" s="312"/>
      <c r="BL77" s="312"/>
      <c r="BM77" s="312"/>
      <c r="BN77" s="312"/>
      <c r="BO77" s="312"/>
      <c r="BP77" s="312"/>
      <c r="BQ77" s="312"/>
      <c r="BR77" s="312"/>
      <c r="BS77" s="312"/>
      <c r="BT77" s="312"/>
      <c r="BU77" s="312"/>
      <c r="BV77" s="312"/>
      <c r="BW77" s="312"/>
      <c r="BX77" s="312"/>
      <c r="BY77" s="312"/>
      <c r="BZ77" s="312"/>
      <c r="CA77" s="312"/>
      <c r="CB77" s="312"/>
      <c r="CC77" s="312"/>
      <c r="CD77" s="312"/>
      <c r="CE77" s="312"/>
      <c r="CF77" s="312"/>
      <c r="CG77" s="312"/>
      <c r="CH77" s="312"/>
      <c r="CI77" s="312"/>
      <c r="CJ77" s="312"/>
      <c r="CK77" s="312"/>
      <c r="CL77" s="312"/>
      <c r="CM77" s="312"/>
      <c r="CN77" s="312"/>
      <c r="CO77" s="312"/>
      <c r="CP77" s="312"/>
      <c r="CQ77" s="312"/>
      <c r="CR77" s="312"/>
      <c r="CS77" s="312"/>
      <c r="CT77" s="312"/>
      <c r="CU77" s="312"/>
      <c r="CV77" s="312"/>
      <c r="CW77" s="312"/>
      <c r="CX77" s="312"/>
      <c r="CY77" s="312"/>
      <c r="CZ77" s="312"/>
      <c r="DA77" s="312"/>
      <c r="DB77" s="312"/>
      <c r="DC77" s="312"/>
      <c r="DD77" s="312"/>
      <c r="DE77" s="312"/>
      <c r="DF77" s="312"/>
      <c r="DG77" s="312"/>
      <c r="DH77" s="312"/>
      <c r="DI77" s="312"/>
      <c r="DJ77" s="312"/>
      <c r="DK77" s="312"/>
      <c r="DL77" s="312"/>
      <c r="DM77" s="312"/>
      <c r="DN77" s="312"/>
      <c r="DO77" s="312"/>
      <c r="DP77" s="312"/>
      <c r="DQ77" s="312"/>
      <c r="DR77" s="312"/>
      <c r="DS77" s="312"/>
      <c r="DT77" s="312"/>
      <c r="DU77" s="312"/>
      <c r="DV77" s="312"/>
      <c r="DW77" s="312"/>
      <c r="DX77" s="312"/>
      <c r="DY77" s="312"/>
      <c r="DZ77" s="312"/>
      <c r="EA77" s="312"/>
      <c r="EB77" s="312"/>
      <c r="EC77" s="312"/>
      <c r="ED77" s="312"/>
      <c r="EE77" s="312"/>
      <c r="EF77" s="312"/>
      <c r="EG77" s="312"/>
      <c r="EH77" s="312"/>
      <c r="EI77" s="312"/>
      <c r="EJ77" s="312"/>
      <c r="EK77" s="312"/>
      <c r="EL77" s="312"/>
      <c r="EM77" s="312"/>
      <c r="EN77" s="312"/>
      <c r="EO77" s="312"/>
      <c r="EP77" s="312"/>
      <c r="EQ77" s="312"/>
      <c r="ER77" s="312"/>
      <c r="ES77" s="312"/>
      <c r="ET77" s="312"/>
      <c r="EU77" s="312"/>
      <c r="EV77" s="312"/>
      <c r="EW77" s="312"/>
      <c r="EX77" s="312"/>
      <c r="EY77" s="312"/>
      <c r="EZ77" s="312"/>
      <c r="FA77" s="312"/>
      <c r="FB77" s="312"/>
      <c r="FC77" s="312"/>
      <c r="FD77" s="312"/>
      <c r="FE77" s="312"/>
      <c r="FF77" s="312"/>
      <c r="FG77" s="312"/>
      <c r="FH77" s="312"/>
      <c r="FI77" s="312"/>
      <c r="FJ77" s="312"/>
      <c r="FK77" s="312"/>
      <c r="FL77" s="312"/>
      <c r="FM77" s="312"/>
      <c r="FN77" s="312"/>
      <c r="FO77" s="312"/>
      <c r="FP77" s="312"/>
      <c r="FQ77" s="312"/>
      <c r="FR77" s="312"/>
      <c r="FS77" s="312"/>
      <c r="FT77" s="312"/>
      <c r="FU77" s="312"/>
      <c r="FV77" s="312"/>
      <c r="FW77" s="312"/>
      <c r="FX77" s="312"/>
      <c r="FY77" s="312"/>
      <c r="FZ77" s="312"/>
      <c r="GA77" s="312"/>
      <c r="GB77" s="312"/>
      <c r="GC77" s="312"/>
      <c r="GD77" s="312"/>
      <c r="GE77" s="312"/>
      <c r="GF77" s="312"/>
      <c r="GG77" s="312"/>
      <c r="GH77" s="312"/>
      <c r="GI77" s="312"/>
      <c r="GJ77" s="312"/>
      <c r="GK77" s="316"/>
      <c r="GL77" s="316"/>
      <c r="GM77" s="316"/>
      <c r="GN77" s="316"/>
      <c r="GO77" s="316"/>
      <c r="GP77" s="316"/>
      <c r="GQ77" s="316"/>
      <c r="GR77" s="316"/>
      <c r="GS77" s="316"/>
      <c r="GT77" s="316"/>
      <c r="GU77" s="316"/>
      <c r="GV77" s="316"/>
      <c r="GW77" s="316"/>
      <c r="GX77" s="316"/>
      <c r="GY77" s="316"/>
      <c r="GZ77" s="316"/>
      <c r="HA77" s="316"/>
      <c r="HB77" s="316"/>
      <c r="HC77" s="316"/>
      <c r="HD77" s="316"/>
      <c r="HE77" s="316"/>
      <c r="HF77" s="316"/>
      <c r="HG77" s="316"/>
      <c r="HH77" s="316"/>
      <c r="HI77" s="316"/>
      <c r="HJ77" s="316"/>
      <c r="HK77" s="316"/>
      <c r="HL77" s="316"/>
      <c r="HM77" s="316"/>
      <c r="HN77" s="316"/>
      <c r="HO77" s="316"/>
      <c r="HP77" s="316"/>
      <c r="HQ77" s="316"/>
      <c r="HR77" s="316"/>
      <c r="HS77" s="316"/>
      <c r="HT77" s="316"/>
      <c r="HU77" s="316"/>
      <c r="HV77" s="316"/>
      <c r="HW77" s="316"/>
      <c r="HX77" s="316"/>
      <c r="HY77" s="316"/>
      <c r="HZ77" s="316"/>
      <c r="IA77" s="316"/>
      <c r="IB77" s="316"/>
      <c r="IC77" s="316"/>
      <c r="ID77" s="316"/>
      <c r="IE77" s="316"/>
      <c r="IF77" s="316"/>
      <c r="IG77" s="316"/>
      <c r="IH77" s="316"/>
      <c r="II77" s="316"/>
      <c r="IJ77" s="316"/>
      <c r="IK77" s="316"/>
      <c r="IL77" s="316"/>
      <c r="IM77" s="316"/>
      <c r="IN77" s="316"/>
      <c r="IO77" s="316"/>
      <c r="IP77" s="316"/>
      <c r="IQ77" s="316"/>
      <c r="IR77" s="316"/>
      <c r="IS77" s="316"/>
      <c r="IT77" s="316"/>
      <c r="IU77" s="316"/>
      <c r="IV77" s="316"/>
      <c r="IW77" s="316"/>
      <c r="IX77" s="316"/>
      <c r="IY77" s="316"/>
      <c r="IZ77" s="316"/>
      <c r="JA77" s="316"/>
      <c r="JB77" s="316"/>
      <c r="JC77" s="316"/>
      <c r="JD77" s="316"/>
      <c r="JE77" s="316"/>
      <c r="JF77" s="316"/>
      <c r="JG77" s="316"/>
      <c r="JH77" s="316"/>
      <c r="JI77" s="316"/>
      <c r="JJ77" s="316"/>
      <c r="JK77" s="316"/>
      <c r="JL77" s="316"/>
      <c r="JM77" s="316"/>
      <c r="JN77" s="316"/>
      <c r="JO77" s="316"/>
      <c r="JP77" s="316"/>
      <c r="JQ77" s="316"/>
      <c r="JR77" s="316"/>
      <c r="JS77" s="316"/>
      <c r="JT77" s="316"/>
      <c r="JU77" s="316"/>
      <c r="JV77" s="316"/>
      <c r="JW77" s="316"/>
      <c r="JX77" s="316"/>
      <c r="JY77" s="316"/>
      <c r="JZ77" s="316"/>
      <c r="KA77" s="316"/>
      <c r="KB77" s="316"/>
      <c r="KC77" s="316"/>
      <c r="KD77" s="316"/>
      <c r="KE77" s="316"/>
      <c r="KF77" s="316"/>
      <c r="KG77" s="316"/>
      <c r="KH77" s="316"/>
      <c r="KI77" s="316"/>
      <c r="KJ77" s="316"/>
      <c r="KK77" s="316"/>
      <c r="KL77" s="316"/>
      <c r="KM77" s="316"/>
      <c r="KN77" s="316"/>
      <c r="KO77" s="316"/>
      <c r="KP77" s="316"/>
      <c r="KQ77" s="316"/>
      <c r="KR77" s="316"/>
      <c r="KS77" s="316"/>
      <c r="KT77" s="316"/>
      <c r="KU77" s="316"/>
      <c r="KV77" s="316"/>
      <c r="KW77" s="316"/>
      <c r="KX77" s="316"/>
      <c r="KY77" s="316"/>
      <c r="KZ77" s="316"/>
      <c r="LA77" s="316"/>
      <c r="LB77" s="316"/>
      <c r="LC77" s="316"/>
      <c r="LD77" s="316"/>
      <c r="LE77" s="316"/>
      <c r="LF77" s="316"/>
      <c r="LG77" s="316"/>
      <c r="LH77" s="316"/>
      <c r="LI77" s="316"/>
      <c r="LJ77" s="316"/>
      <c r="LK77" s="316"/>
      <c r="LL77" s="316"/>
      <c r="LM77" s="316"/>
      <c r="LN77" s="316"/>
      <c r="LO77" s="316"/>
      <c r="LP77" s="316"/>
      <c r="LQ77" s="316"/>
      <c r="LR77" s="316"/>
      <c r="LS77" s="316"/>
      <c r="LT77" s="316"/>
      <c r="LU77" s="316"/>
      <c r="LV77" s="316"/>
      <c r="LW77" s="316"/>
      <c r="LX77" s="316"/>
      <c r="LY77" s="316"/>
      <c r="LZ77" s="316"/>
      <c r="MA77" s="316"/>
      <c r="MB77" s="316"/>
      <c r="MC77" s="316"/>
      <c r="MD77" s="316"/>
      <c r="ME77" s="316"/>
      <c r="MF77" s="316"/>
      <c r="MG77" s="316"/>
      <c r="MH77" s="316"/>
      <c r="MI77" s="316"/>
      <c r="MJ77" s="316"/>
      <c r="MK77" s="316"/>
      <c r="ML77" s="316"/>
      <c r="MM77" s="316"/>
      <c r="MN77" s="316"/>
      <c r="MO77" s="316"/>
      <c r="MP77" s="316"/>
      <c r="MQ77" s="316"/>
      <c r="MR77" s="316"/>
      <c r="MS77" s="316"/>
      <c r="MT77" s="316"/>
      <c r="MU77" s="316"/>
      <c r="MV77" s="316"/>
      <c r="MW77" s="316"/>
      <c r="MX77" s="316"/>
      <c r="MY77" s="316"/>
      <c r="MZ77" s="316"/>
      <c r="NA77" s="316"/>
      <c r="NB77" s="316"/>
      <c r="NC77" s="316"/>
      <c r="ND77" s="316"/>
      <c r="NE77" s="316"/>
      <c r="NF77" s="316"/>
      <c r="NG77" s="316"/>
      <c r="NH77" s="316"/>
      <c r="NI77" s="316"/>
      <c r="NJ77" s="316"/>
      <c r="NK77" s="316"/>
      <c r="NL77" s="316"/>
      <c r="NM77" s="316"/>
      <c r="NN77" s="316"/>
      <c r="NO77" s="316"/>
      <c r="NP77" s="316"/>
      <c r="NQ77" s="316"/>
      <c r="NR77" s="316"/>
      <c r="NS77" s="316"/>
      <c r="NT77" s="316"/>
      <c r="NU77" s="316"/>
      <c r="NV77" s="316"/>
      <c r="NW77" s="316"/>
      <c r="NX77" s="316"/>
      <c r="NY77" s="316"/>
      <c r="NZ77" s="316"/>
      <c r="OA77" s="316"/>
      <c r="OB77" s="316"/>
      <c r="OC77" s="316"/>
      <c r="OD77" s="316"/>
      <c r="OE77" s="316"/>
      <c r="OF77" s="316"/>
      <c r="OG77" s="316"/>
      <c r="OH77" s="316"/>
      <c r="OI77" s="316"/>
      <c r="OJ77" s="316"/>
      <c r="OK77" s="316"/>
      <c r="OL77" s="316"/>
      <c r="OM77" s="316"/>
      <c r="ON77" s="316"/>
      <c r="OO77" s="316"/>
      <c r="OP77" s="316"/>
      <c r="OQ77" s="316"/>
      <c r="OR77" s="316"/>
      <c r="OS77" s="316"/>
      <c r="OT77" s="316"/>
      <c r="OU77" s="316"/>
      <c r="OV77" s="316"/>
      <c r="OW77" s="316"/>
      <c r="OX77" s="316"/>
      <c r="OY77" s="316"/>
      <c r="OZ77" s="316"/>
      <c r="PA77" s="316"/>
      <c r="PB77" s="316"/>
      <c r="PC77" s="316"/>
      <c r="PD77" s="316"/>
      <c r="PE77" s="316"/>
      <c r="PF77" s="316"/>
      <c r="PG77" s="316"/>
      <c r="PH77" s="316"/>
      <c r="PI77" s="316"/>
      <c r="PJ77" s="316"/>
      <c r="PK77" s="316"/>
      <c r="PL77" s="316"/>
      <c r="PM77" s="316"/>
      <c r="PN77" s="316"/>
      <c r="PO77" s="316"/>
      <c r="PP77" s="316"/>
      <c r="PQ77" s="316"/>
      <c r="PR77" s="316"/>
      <c r="PS77" s="316"/>
      <c r="PT77" s="316"/>
      <c r="PU77" s="316"/>
      <c r="PV77" s="316"/>
      <c r="PW77" s="316"/>
      <c r="PX77" s="316"/>
      <c r="PY77" s="316"/>
    </row>
    <row r="78" spans="1:441" x14ac:dyDescent="0.35">
      <c r="A78" s="277"/>
      <c r="D78" s="281"/>
      <c r="E78" s="312"/>
      <c r="F78" s="312"/>
      <c r="G78" s="312"/>
      <c r="H78" s="312"/>
      <c r="I78" s="312"/>
      <c r="J78" s="312"/>
      <c r="K78" s="312"/>
      <c r="L78" s="312"/>
      <c r="M78" s="312"/>
      <c r="N78" s="312"/>
      <c r="O78" s="312"/>
      <c r="P78" s="312"/>
      <c r="Q78" s="312"/>
      <c r="R78" s="312"/>
      <c r="S78" s="312"/>
      <c r="T78" s="312"/>
      <c r="U78" s="312"/>
      <c r="V78" s="312"/>
      <c r="W78" s="312"/>
      <c r="X78" s="312"/>
      <c r="Y78" s="312"/>
      <c r="Z78" s="312"/>
      <c r="AA78" s="312"/>
      <c r="AB78" s="312"/>
      <c r="AC78" s="312"/>
      <c r="AD78" s="312"/>
      <c r="AE78" s="312"/>
      <c r="AF78" s="312"/>
      <c r="AG78" s="312"/>
      <c r="AH78" s="312"/>
      <c r="AI78" s="312"/>
      <c r="AJ78" s="312"/>
      <c r="AK78" s="312"/>
      <c r="AL78" s="312"/>
      <c r="AM78" s="312"/>
      <c r="AN78" s="312"/>
      <c r="AO78" s="312"/>
      <c r="AP78" s="312"/>
      <c r="AQ78" s="312"/>
      <c r="AR78" s="312"/>
      <c r="AS78" s="312"/>
      <c r="AT78" s="312"/>
      <c r="AU78" s="312"/>
      <c r="AV78" s="312"/>
      <c r="AW78" s="312"/>
      <c r="AX78" s="312"/>
      <c r="AY78" s="312"/>
      <c r="AZ78" s="312"/>
      <c r="BA78" s="312"/>
      <c r="BB78" s="312"/>
      <c r="BC78" s="312"/>
      <c r="BD78" s="312"/>
      <c r="BE78" s="312"/>
      <c r="BF78" s="312"/>
      <c r="BG78" s="312"/>
      <c r="BH78" s="312"/>
      <c r="BI78" s="312"/>
      <c r="BJ78" s="312"/>
      <c r="BK78" s="312"/>
      <c r="BL78" s="312"/>
      <c r="BM78" s="312"/>
      <c r="BN78" s="312"/>
      <c r="BO78" s="312"/>
      <c r="BP78" s="312"/>
      <c r="BQ78" s="312"/>
      <c r="BR78" s="312"/>
      <c r="BS78" s="312"/>
      <c r="BT78" s="312"/>
      <c r="BU78" s="312"/>
      <c r="BV78" s="312"/>
      <c r="BW78" s="312"/>
      <c r="BX78" s="312"/>
      <c r="BY78" s="312"/>
      <c r="BZ78" s="312"/>
      <c r="CA78" s="312"/>
      <c r="CB78" s="312"/>
      <c r="CC78" s="312"/>
      <c r="CD78" s="312"/>
      <c r="CE78" s="312"/>
      <c r="CF78" s="312"/>
      <c r="CG78" s="312"/>
      <c r="CH78" s="312"/>
      <c r="CI78" s="312"/>
      <c r="CJ78" s="312"/>
      <c r="CK78" s="312"/>
      <c r="CL78" s="312"/>
      <c r="CM78" s="312"/>
      <c r="CN78" s="312"/>
      <c r="CO78" s="312"/>
      <c r="CP78" s="312"/>
      <c r="CQ78" s="312"/>
      <c r="CR78" s="312"/>
      <c r="CS78" s="312"/>
      <c r="CT78" s="312"/>
      <c r="CU78" s="312"/>
      <c r="CV78" s="312"/>
      <c r="CW78" s="312"/>
      <c r="CX78" s="312"/>
      <c r="CY78" s="312"/>
      <c r="CZ78" s="312"/>
      <c r="DA78" s="312"/>
      <c r="DB78" s="312"/>
      <c r="DC78" s="312"/>
      <c r="DD78" s="312"/>
      <c r="DE78" s="312"/>
      <c r="DF78" s="312"/>
      <c r="DG78" s="312"/>
      <c r="DH78" s="312"/>
      <c r="DI78" s="312"/>
      <c r="DJ78" s="312"/>
      <c r="DK78" s="312"/>
      <c r="DL78" s="312"/>
      <c r="DM78" s="312"/>
      <c r="DN78" s="312"/>
      <c r="DO78" s="312"/>
      <c r="DP78" s="312"/>
      <c r="DQ78" s="312"/>
      <c r="DR78" s="312"/>
      <c r="DS78" s="312"/>
      <c r="DT78" s="312"/>
      <c r="DU78" s="312"/>
      <c r="DV78" s="312"/>
      <c r="DW78" s="312"/>
      <c r="DX78" s="312"/>
      <c r="DY78" s="312"/>
      <c r="DZ78" s="312"/>
      <c r="EA78" s="312"/>
      <c r="EB78" s="312"/>
      <c r="EC78" s="312"/>
      <c r="ED78" s="312"/>
      <c r="EE78" s="312"/>
      <c r="EF78" s="312"/>
      <c r="EG78" s="312"/>
      <c r="EH78" s="312"/>
      <c r="EI78" s="312"/>
      <c r="EJ78" s="312"/>
      <c r="EK78" s="312"/>
      <c r="EL78" s="312"/>
      <c r="EM78" s="312"/>
      <c r="EN78" s="312"/>
      <c r="EO78" s="312"/>
      <c r="EP78" s="312"/>
      <c r="EQ78" s="312"/>
      <c r="ER78" s="312"/>
      <c r="ES78" s="312"/>
      <c r="ET78" s="312"/>
      <c r="EU78" s="312"/>
      <c r="EV78" s="312"/>
      <c r="EW78" s="312"/>
      <c r="EX78" s="312"/>
      <c r="EY78" s="312"/>
      <c r="EZ78" s="312"/>
      <c r="FA78" s="312"/>
      <c r="FB78" s="312"/>
      <c r="FC78" s="312"/>
      <c r="FD78" s="312"/>
      <c r="FE78" s="312"/>
      <c r="FF78" s="312"/>
      <c r="FG78" s="312"/>
      <c r="FH78" s="312"/>
      <c r="FI78" s="312"/>
      <c r="FJ78" s="312"/>
      <c r="FK78" s="312"/>
      <c r="FL78" s="312"/>
      <c r="FM78" s="312"/>
      <c r="FN78" s="312"/>
      <c r="FO78" s="312"/>
      <c r="FP78" s="312"/>
      <c r="FQ78" s="312"/>
      <c r="FR78" s="312"/>
      <c r="FS78" s="312"/>
      <c r="FT78" s="312"/>
      <c r="FU78" s="312"/>
      <c r="FV78" s="312"/>
      <c r="FW78" s="312"/>
      <c r="FX78" s="312"/>
      <c r="FY78" s="312"/>
      <c r="FZ78" s="312"/>
      <c r="GA78" s="312"/>
      <c r="GB78" s="312"/>
      <c r="GC78" s="312"/>
      <c r="GD78" s="312"/>
      <c r="GE78" s="312"/>
      <c r="GF78" s="312"/>
      <c r="GG78" s="312"/>
      <c r="GH78" s="312"/>
      <c r="GI78" s="312"/>
      <c r="GJ78" s="312"/>
      <c r="GK78" s="316"/>
      <c r="GL78" s="316"/>
      <c r="GM78" s="316"/>
      <c r="GN78" s="316"/>
      <c r="GO78" s="316"/>
      <c r="GP78" s="316"/>
      <c r="GQ78" s="316"/>
      <c r="GR78" s="316"/>
      <c r="GS78" s="316"/>
      <c r="GT78" s="316"/>
      <c r="GU78" s="316"/>
      <c r="GV78" s="316"/>
      <c r="GW78" s="316"/>
      <c r="GX78" s="316"/>
      <c r="GY78" s="316"/>
      <c r="GZ78" s="316"/>
      <c r="HA78" s="316"/>
      <c r="HB78" s="316"/>
      <c r="HC78" s="316"/>
      <c r="HD78" s="316"/>
      <c r="HE78" s="316"/>
      <c r="HF78" s="316"/>
      <c r="HG78" s="316"/>
      <c r="HH78" s="316"/>
      <c r="HI78" s="316"/>
      <c r="HJ78" s="316"/>
      <c r="HK78" s="316"/>
      <c r="HL78" s="316"/>
      <c r="HM78" s="316"/>
      <c r="HN78" s="316"/>
      <c r="HO78" s="316"/>
      <c r="HP78" s="316"/>
      <c r="HQ78" s="316"/>
      <c r="HR78" s="316"/>
      <c r="HS78" s="316"/>
      <c r="HT78" s="316"/>
      <c r="HU78" s="316"/>
      <c r="HV78" s="316"/>
      <c r="HW78" s="316"/>
      <c r="HX78" s="316"/>
      <c r="HY78" s="316"/>
      <c r="HZ78" s="316"/>
      <c r="IA78" s="316"/>
      <c r="IB78" s="316"/>
      <c r="IC78" s="316"/>
      <c r="ID78" s="316"/>
      <c r="IE78" s="316"/>
      <c r="IF78" s="316"/>
      <c r="IG78" s="316"/>
      <c r="IH78" s="316"/>
      <c r="II78" s="316"/>
      <c r="IJ78" s="316"/>
      <c r="IK78" s="316"/>
      <c r="IL78" s="316"/>
      <c r="IM78" s="316"/>
      <c r="IN78" s="316"/>
      <c r="IO78" s="316"/>
      <c r="IP78" s="316"/>
      <c r="IQ78" s="316"/>
      <c r="IR78" s="316"/>
      <c r="IS78" s="316"/>
      <c r="IT78" s="316"/>
      <c r="IU78" s="316"/>
      <c r="IV78" s="316"/>
      <c r="IW78" s="316"/>
      <c r="IX78" s="316"/>
      <c r="IY78" s="316"/>
      <c r="IZ78" s="316"/>
      <c r="JA78" s="316"/>
      <c r="JB78" s="316"/>
      <c r="JC78" s="316"/>
      <c r="JD78" s="316"/>
      <c r="JE78" s="316"/>
      <c r="JF78" s="316"/>
      <c r="JG78" s="316"/>
      <c r="JH78" s="316"/>
      <c r="JI78" s="316"/>
      <c r="JJ78" s="316"/>
      <c r="JK78" s="316"/>
      <c r="JL78" s="316"/>
      <c r="JM78" s="316"/>
      <c r="JN78" s="316"/>
      <c r="JO78" s="316"/>
      <c r="JP78" s="316"/>
      <c r="JQ78" s="316"/>
      <c r="JR78" s="316"/>
      <c r="JS78" s="316"/>
      <c r="JT78" s="316"/>
      <c r="JU78" s="316"/>
      <c r="JV78" s="316"/>
      <c r="JW78" s="316"/>
      <c r="JX78" s="316"/>
      <c r="JY78" s="316"/>
      <c r="JZ78" s="316"/>
      <c r="KA78" s="316"/>
      <c r="KB78" s="316"/>
      <c r="KC78" s="316"/>
      <c r="KD78" s="316"/>
      <c r="KE78" s="316"/>
      <c r="KF78" s="316"/>
      <c r="KG78" s="316"/>
      <c r="KH78" s="316"/>
      <c r="KI78" s="316"/>
      <c r="KJ78" s="316"/>
      <c r="KK78" s="316"/>
      <c r="KL78" s="316"/>
      <c r="KM78" s="316"/>
      <c r="KN78" s="316"/>
      <c r="KO78" s="316"/>
      <c r="KP78" s="316"/>
      <c r="KQ78" s="316"/>
      <c r="KR78" s="316"/>
      <c r="KS78" s="316"/>
      <c r="KT78" s="316"/>
      <c r="KU78" s="316"/>
      <c r="KV78" s="316"/>
      <c r="KW78" s="316"/>
      <c r="KX78" s="316"/>
      <c r="KY78" s="316"/>
      <c r="KZ78" s="316"/>
      <c r="LA78" s="316"/>
      <c r="LB78" s="316"/>
      <c r="LC78" s="316"/>
      <c r="LD78" s="316"/>
      <c r="LE78" s="316"/>
      <c r="LF78" s="316"/>
      <c r="LG78" s="316"/>
      <c r="LH78" s="316"/>
      <c r="LI78" s="316"/>
      <c r="LJ78" s="316"/>
      <c r="LK78" s="316"/>
      <c r="LL78" s="316"/>
      <c r="LM78" s="316"/>
      <c r="LN78" s="316"/>
      <c r="LO78" s="316"/>
      <c r="LP78" s="316"/>
      <c r="LQ78" s="316"/>
      <c r="LR78" s="316"/>
      <c r="LS78" s="316"/>
      <c r="LT78" s="316"/>
      <c r="LU78" s="316"/>
      <c r="LV78" s="316"/>
      <c r="LW78" s="316"/>
      <c r="LX78" s="316"/>
      <c r="LY78" s="316"/>
      <c r="LZ78" s="316"/>
      <c r="MA78" s="316"/>
      <c r="MB78" s="316"/>
      <c r="MC78" s="316"/>
      <c r="MD78" s="316"/>
      <c r="ME78" s="316"/>
      <c r="MF78" s="316"/>
      <c r="MG78" s="316"/>
      <c r="MH78" s="316"/>
      <c r="MI78" s="316"/>
      <c r="MJ78" s="316"/>
      <c r="MK78" s="316"/>
      <c r="ML78" s="316"/>
      <c r="MM78" s="316"/>
      <c r="MN78" s="316"/>
      <c r="MO78" s="316"/>
      <c r="MP78" s="316"/>
      <c r="MQ78" s="316"/>
      <c r="MR78" s="316"/>
      <c r="MS78" s="316"/>
      <c r="MT78" s="316"/>
      <c r="MU78" s="316"/>
      <c r="MV78" s="316"/>
      <c r="MW78" s="316"/>
      <c r="MX78" s="316"/>
      <c r="MY78" s="316"/>
      <c r="MZ78" s="316"/>
      <c r="NA78" s="316"/>
      <c r="NB78" s="316"/>
      <c r="NC78" s="316"/>
      <c r="ND78" s="316"/>
      <c r="NE78" s="316"/>
      <c r="NF78" s="316"/>
      <c r="NG78" s="316"/>
      <c r="NH78" s="316"/>
      <c r="NI78" s="316"/>
      <c r="NJ78" s="316"/>
      <c r="NK78" s="316"/>
      <c r="NL78" s="316"/>
      <c r="NM78" s="316"/>
      <c r="NN78" s="316"/>
      <c r="NO78" s="316"/>
      <c r="NP78" s="316"/>
      <c r="NQ78" s="316"/>
      <c r="NR78" s="316"/>
      <c r="NS78" s="316"/>
      <c r="NT78" s="316"/>
      <c r="NU78" s="316"/>
      <c r="NV78" s="316"/>
      <c r="NW78" s="316"/>
      <c r="NX78" s="316"/>
      <c r="NY78" s="316"/>
      <c r="NZ78" s="316"/>
      <c r="OA78" s="316"/>
      <c r="OB78" s="316"/>
      <c r="OC78" s="316"/>
      <c r="OD78" s="316"/>
      <c r="OE78" s="316"/>
      <c r="OF78" s="316"/>
      <c r="OG78" s="316"/>
      <c r="OH78" s="316"/>
      <c r="OI78" s="316"/>
      <c r="OJ78" s="316"/>
      <c r="OK78" s="316"/>
      <c r="OL78" s="316"/>
      <c r="OM78" s="316"/>
      <c r="ON78" s="316"/>
      <c r="OO78" s="316"/>
      <c r="OP78" s="316"/>
      <c r="OQ78" s="316"/>
      <c r="OR78" s="316"/>
      <c r="OS78" s="316"/>
      <c r="OT78" s="316"/>
      <c r="OU78" s="316"/>
      <c r="OV78" s="316"/>
      <c r="OW78" s="316"/>
      <c r="OX78" s="316"/>
      <c r="OY78" s="316"/>
      <c r="OZ78" s="316"/>
      <c r="PA78" s="316"/>
      <c r="PB78" s="316"/>
      <c r="PC78" s="316"/>
      <c r="PD78" s="316"/>
      <c r="PE78" s="316"/>
      <c r="PF78" s="316"/>
      <c r="PG78" s="316"/>
      <c r="PH78" s="316"/>
      <c r="PI78" s="316"/>
      <c r="PJ78" s="316"/>
      <c r="PK78" s="316"/>
      <c r="PL78" s="316"/>
      <c r="PM78" s="316"/>
      <c r="PN78" s="316"/>
      <c r="PO78" s="316"/>
      <c r="PP78" s="316"/>
      <c r="PQ78" s="316"/>
      <c r="PR78" s="316"/>
      <c r="PS78" s="316"/>
      <c r="PT78" s="316"/>
      <c r="PU78" s="316"/>
      <c r="PV78" s="316"/>
      <c r="PW78" s="316"/>
      <c r="PX78" s="316"/>
      <c r="PY78" s="316"/>
    </row>
    <row r="79" spans="1:441" x14ac:dyDescent="0.35">
      <c r="A79" s="277" t="s">
        <v>74</v>
      </c>
      <c r="D79" s="281"/>
      <c r="E79" s="312"/>
      <c r="F79" s="312"/>
      <c r="G79" s="312"/>
      <c r="H79" s="312"/>
      <c r="I79" s="312"/>
      <c r="J79" s="312"/>
      <c r="K79" s="312"/>
      <c r="L79" s="312"/>
      <c r="M79" s="312"/>
      <c r="N79" s="312"/>
      <c r="O79" s="312"/>
      <c r="P79" s="312"/>
      <c r="Q79" s="312"/>
      <c r="R79" s="312"/>
      <c r="S79" s="312"/>
      <c r="T79" s="312"/>
      <c r="U79" s="312"/>
      <c r="V79" s="312"/>
      <c r="W79" s="312"/>
      <c r="X79" s="312"/>
      <c r="Y79" s="312"/>
      <c r="Z79" s="312"/>
      <c r="AA79" s="312"/>
      <c r="AB79" s="312"/>
      <c r="AC79" s="312"/>
      <c r="AD79" s="312"/>
      <c r="AE79" s="312"/>
      <c r="AF79" s="312"/>
      <c r="AG79" s="312"/>
      <c r="AH79" s="312"/>
      <c r="AI79" s="312"/>
      <c r="AJ79" s="312"/>
      <c r="AK79" s="312"/>
      <c r="AL79" s="312"/>
      <c r="AM79" s="312"/>
      <c r="AN79" s="312"/>
      <c r="AO79" s="312"/>
      <c r="AP79" s="312"/>
      <c r="AQ79" s="312"/>
      <c r="AR79" s="312"/>
      <c r="AS79" s="312"/>
      <c r="AT79" s="312"/>
      <c r="AU79" s="312"/>
      <c r="AV79" s="312"/>
      <c r="AW79" s="312"/>
      <c r="AX79" s="312"/>
      <c r="AY79" s="312"/>
      <c r="AZ79" s="312"/>
      <c r="BA79" s="312"/>
      <c r="BB79" s="312"/>
      <c r="BC79" s="312"/>
      <c r="BD79" s="312"/>
      <c r="BE79" s="312"/>
      <c r="BF79" s="312"/>
      <c r="BG79" s="312"/>
      <c r="BH79" s="312"/>
      <c r="BI79" s="312"/>
      <c r="BJ79" s="312"/>
      <c r="BK79" s="312"/>
      <c r="BL79" s="312"/>
      <c r="BM79" s="312"/>
      <c r="BN79" s="312"/>
      <c r="BO79" s="312"/>
      <c r="BP79" s="312"/>
      <c r="BQ79" s="312"/>
      <c r="BR79" s="312"/>
      <c r="BS79" s="312"/>
      <c r="BT79" s="312"/>
      <c r="BU79" s="312"/>
      <c r="BV79" s="312"/>
      <c r="BW79" s="312"/>
      <c r="BX79" s="312"/>
      <c r="BY79" s="312"/>
      <c r="BZ79" s="312"/>
      <c r="CA79" s="312"/>
      <c r="CB79" s="312"/>
      <c r="CC79" s="312"/>
      <c r="CD79" s="312"/>
      <c r="CE79" s="312"/>
      <c r="CF79" s="312"/>
      <c r="CG79" s="312"/>
      <c r="CH79" s="312"/>
      <c r="CI79" s="312"/>
      <c r="CJ79" s="312"/>
      <c r="CK79" s="312"/>
      <c r="CL79" s="312"/>
      <c r="CM79" s="312"/>
      <c r="CN79" s="312"/>
      <c r="CO79" s="312"/>
      <c r="CP79" s="312"/>
      <c r="CQ79" s="312"/>
      <c r="CR79" s="312"/>
      <c r="CS79" s="312"/>
      <c r="CT79" s="312"/>
      <c r="CU79" s="312"/>
      <c r="CV79" s="312"/>
      <c r="CW79" s="312"/>
      <c r="CX79" s="312"/>
      <c r="CY79" s="312"/>
      <c r="CZ79" s="312"/>
      <c r="DA79" s="312"/>
      <c r="DB79" s="312"/>
      <c r="DC79" s="312"/>
      <c r="DD79" s="312"/>
      <c r="DE79" s="312"/>
      <c r="DF79" s="312"/>
      <c r="DG79" s="312"/>
      <c r="DH79" s="312"/>
      <c r="DI79" s="312"/>
      <c r="DJ79" s="312"/>
      <c r="DK79" s="312"/>
      <c r="DL79" s="312"/>
      <c r="DM79" s="312"/>
      <c r="DN79" s="312"/>
      <c r="DO79" s="312"/>
      <c r="DP79" s="312"/>
      <c r="DQ79" s="312"/>
      <c r="DR79" s="312"/>
      <c r="DS79" s="312"/>
      <c r="DT79" s="312"/>
      <c r="DU79" s="312"/>
      <c r="DV79" s="312"/>
      <c r="DW79" s="312"/>
      <c r="DX79" s="312"/>
      <c r="DY79" s="312"/>
      <c r="DZ79" s="312"/>
      <c r="EA79" s="312"/>
      <c r="EB79" s="312"/>
      <c r="EC79" s="312"/>
      <c r="ED79" s="312"/>
      <c r="EE79" s="312"/>
      <c r="EF79" s="312"/>
      <c r="EG79" s="312"/>
      <c r="EH79" s="312"/>
      <c r="EI79" s="312"/>
      <c r="EJ79" s="312"/>
      <c r="EK79" s="312"/>
      <c r="EL79" s="312"/>
      <c r="EM79" s="312"/>
      <c r="EN79" s="312"/>
      <c r="EO79" s="312"/>
      <c r="EP79" s="312"/>
      <c r="EQ79" s="312"/>
      <c r="ER79" s="312"/>
      <c r="ES79" s="312"/>
      <c r="ET79" s="312"/>
      <c r="EU79" s="312"/>
      <c r="EV79" s="312"/>
      <c r="EW79" s="312"/>
      <c r="EX79" s="312"/>
      <c r="EY79" s="312"/>
      <c r="EZ79" s="312"/>
      <c r="FA79" s="312"/>
      <c r="FB79" s="312"/>
      <c r="FC79" s="312"/>
      <c r="FD79" s="312"/>
      <c r="FE79" s="312"/>
      <c r="FF79" s="312"/>
      <c r="FG79" s="312"/>
      <c r="FH79" s="312"/>
      <c r="FI79" s="312"/>
      <c r="FJ79" s="312"/>
      <c r="FK79" s="312"/>
      <c r="FL79" s="312"/>
      <c r="FM79" s="312"/>
      <c r="FN79" s="312"/>
      <c r="FO79" s="312"/>
      <c r="FP79" s="312"/>
      <c r="FQ79" s="312"/>
      <c r="FR79" s="312"/>
      <c r="FS79" s="312"/>
      <c r="FT79" s="312"/>
      <c r="FU79" s="312"/>
      <c r="FV79" s="312"/>
      <c r="FW79" s="312"/>
      <c r="FX79" s="312"/>
      <c r="FY79" s="312"/>
      <c r="FZ79" s="312"/>
      <c r="GA79" s="312"/>
      <c r="GB79" s="312"/>
      <c r="GC79" s="312"/>
      <c r="GD79" s="312"/>
      <c r="GE79" s="312"/>
      <c r="GF79" s="312"/>
      <c r="GG79" s="312"/>
      <c r="GH79" s="312"/>
      <c r="GI79" s="312"/>
      <c r="GJ79" s="312"/>
      <c r="GK79" s="316"/>
      <c r="GL79" s="316"/>
      <c r="GM79" s="316"/>
      <c r="GN79" s="316"/>
      <c r="GO79" s="316"/>
      <c r="GP79" s="316"/>
      <c r="GQ79" s="316"/>
      <c r="GR79" s="316"/>
      <c r="GS79" s="316"/>
      <c r="GT79" s="316"/>
      <c r="GU79" s="316"/>
      <c r="GV79" s="316"/>
      <c r="GW79" s="316"/>
      <c r="GX79" s="316"/>
      <c r="GY79" s="316"/>
      <c r="GZ79" s="316"/>
      <c r="HA79" s="316"/>
      <c r="HB79" s="316"/>
      <c r="HC79" s="316"/>
      <c r="HD79" s="316"/>
      <c r="HE79" s="316"/>
      <c r="HF79" s="316"/>
      <c r="HG79" s="316"/>
      <c r="HH79" s="316"/>
      <c r="HI79" s="316"/>
      <c r="HJ79" s="316"/>
      <c r="HK79" s="316"/>
      <c r="HL79" s="316"/>
      <c r="HM79" s="316"/>
      <c r="HN79" s="316"/>
      <c r="HO79" s="316"/>
      <c r="HP79" s="316"/>
      <c r="HQ79" s="316"/>
      <c r="HR79" s="316"/>
      <c r="HS79" s="316"/>
      <c r="HT79" s="316"/>
      <c r="HU79" s="316"/>
      <c r="HV79" s="316"/>
      <c r="HW79" s="316"/>
      <c r="HX79" s="316"/>
      <c r="HY79" s="316"/>
      <c r="HZ79" s="316"/>
      <c r="IA79" s="316"/>
      <c r="IB79" s="316"/>
      <c r="IC79" s="316"/>
      <c r="ID79" s="316"/>
      <c r="IE79" s="316"/>
      <c r="IF79" s="316"/>
      <c r="IG79" s="316"/>
      <c r="IH79" s="316"/>
      <c r="II79" s="316"/>
      <c r="IJ79" s="316"/>
      <c r="IK79" s="316"/>
      <c r="IL79" s="316"/>
      <c r="IM79" s="316"/>
      <c r="IN79" s="316"/>
      <c r="IO79" s="316"/>
      <c r="IP79" s="316"/>
      <c r="IQ79" s="316"/>
      <c r="IR79" s="316"/>
      <c r="IS79" s="316"/>
      <c r="IT79" s="316"/>
      <c r="IU79" s="316"/>
      <c r="IV79" s="316"/>
      <c r="IW79" s="316"/>
      <c r="IX79" s="316"/>
      <c r="IY79" s="316"/>
      <c r="IZ79" s="316"/>
      <c r="JA79" s="316"/>
      <c r="JB79" s="316"/>
      <c r="JC79" s="316"/>
      <c r="JD79" s="316"/>
      <c r="JE79" s="316"/>
      <c r="JF79" s="316"/>
      <c r="JG79" s="316"/>
      <c r="JH79" s="316"/>
      <c r="JI79" s="316"/>
      <c r="JJ79" s="316"/>
      <c r="JK79" s="316"/>
      <c r="JL79" s="316"/>
      <c r="JM79" s="316"/>
      <c r="JN79" s="316"/>
      <c r="JO79" s="316"/>
      <c r="JP79" s="316"/>
      <c r="JQ79" s="316"/>
      <c r="JR79" s="316"/>
      <c r="JS79" s="316"/>
      <c r="JT79" s="316"/>
      <c r="JU79" s="316"/>
      <c r="JV79" s="316"/>
      <c r="JW79" s="316"/>
      <c r="JX79" s="316"/>
      <c r="JY79" s="316"/>
      <c r="JZ79" s="316"/>
      <c r="KA79" s="316"/>
      <c r="KB79" s="316"/>
      <c r="KC79" s="316"/>
      <c r="KD79" s="316"/>
      <c r="KE79" s="316"/>
      <c r="KF79" s="316"/>
      <c r="KG79" s="316"/>
      <c r="KH79" s="316"/>
      <c r="KI79" s="316"/>
      <c r="KJ79" s="316"/>
      <c r="KK79" s="316"/>
      <c r="KL79" s="316"/>
      <c r="KM79" s="316"/>
      <c r="KN79" s="316"/>
      <c r="KO79" s="316"/>
      <c r="KP79" s="316"/>
      <c r="KQ79" s="316"/>
      <c r="KR79" s="316"/>
      <c r="KS79" s="316"/>
      <c r="KT79" s="316"/>
      <c r="KU79" s="316"/>
      <c r="KV79" s="316"/>
      <c r="KW79" s="316"/>
      <c r="KX79" s="316"/>
      <c r="KY79" s="316"/>
      <c r="KZ79" s="316"/>
      <c r="LA79" s="316"/>
      <c r="LB79" s="316"/>
      <c r="LC79" s="316"/>
      <c r="LD79" s="316"/>
      <c r="LE79" s="316"/>
      <c r="LF79" s="316"/>
      <c r="LG79" s="316"/>
      <c r="LH79" s="316"/>
      <c r="LI79" s="316"/>
      <c r="LJ79" s="316"/>
      <c r="LK79" s="316"/>
      <c r="LL79" s="316"/>
      <c r="LM79" s="316"/>
      <c r="LN79" s="316"/>
      <c r="LO79" s="316"/>
      <c r="LP79" s="316"/>
      <c r="LQ79" s="316"/>
      <c r="LR79" s="316"/>
      <c r="LS79" s="316"/>
      <c r="LT79" s="316"/>
      <c r="LU79" s="316"/>
      <c r="LV79" s="316"/>
      <c r="LW79" s="316"/>
      <c r="LX79" s="316"/>
      <c r="LY79" s="316"/>
      <c r="LZ79" s="316"/>
      <c r="MA79" s="316"/>
      <c r="MB79" s="316"/>
      <c r="MC79" s="316"/>
      <c r="MD79" s="316"/>
      <c r="ME79" s="316"/>
      <c r="MF79" s="316"/>
      <c r="MG79" s="316"/>
      <c r="MH79" s="316"/>
      <c r="MI79" s="316"/>
      <c r="MJ79" s="316"/>
      <c r="MK79" s="316"/>
      <c r="ML79" s="316"/>
      <c r="MM79" s="316"/>
      <c r="MN79" s="316"/>
      <c r="MO79" s="316"/>
      <c r="MP79" s="316"/>
      <c r="MQ79" s="316"/>
      <c r="MR79" s="316"/>
      <c r="MS79" s="316"/>
      <c r="MT79" s="316"/>
      <c r="MU79" s="316"/>
      <c r="MV79" s="316"/>
      <c r="MW79" s="316"/>
      <c r="MX79" s="316"/>
      <c r="MY79" s="316"/>
      <c r="MZ79" s="316"/>
      <c r="NA79" s="316"/>
      <c r="NB79" s="316"/>
      <c r="NC79" s="316"/>
      <c r="ND79" s="316"/>
      <c r="NE79" s="316"/>
      <c r="NF79" s="316"/>
      <c r="NG79" s="316"/>
      <c r="NH79" s="316"/>
      <c r="NI79" s="316"/>
      <c r="NJ79" s="316"/>
      <c r="NK79" s="316"/>
      <c r="NL79" s="316"/>
      <c r="NM79" s="316"/>
      <c r="NN79" s="316"/>
      <c r="NO79" s="316"/>
      <c r="NP79" s="316"/>
      <c r="NQ79" s="316"/>
      <c r="NR79" s="316"/>
      <c r="NS79" s="316"/>
      <c r="NT79" s="316"/>
      <c r="NU79" s="316"/>
      <c r="NV79" s="316"/>
      <c r="NW79" s="316"/>
      <c r="NX79" s="316"/>
      <c r="NY79" s="316"/>
      <c r="NZ79" s="316"/>
      <c r="OA79" s="316"/>
      <c r="OB79" s="316"/>
      <c r="OC79" s="316"/>
      <c r="OD79" s="316"/>
      <c r="OE79" s="316"/>
      <c r="OF79" s="316"/>
      <c r="OG79" s="316"/>
      <c r="OH79" s="316"/>
      <c r="OI79" s="316"/>
      <c r="OJ79" s="316"/>
      <c r="OK79" s="316"/>
      <c r="OL79" s="316"/>
      <c r="OM79" s="316"/>
      <c r="ON79" s="316"/>
      <c r="OO79" s="316"/>
      <c r="OP79" s="316"/>
      <c r="OQ79" s="316"/>
      <c r="OR79" s="316"/>
      <c r="OS79" s="316"/>
      <c r="OT79" s="316"/>
      <c r="OU79" s="316"/>
      <c r="OV79" s="316"/>
      <c r="OW79" s="316"/>
      <c r="OX79" s="316"/>
      <c r="OY79" s="316"/>
      <c r="OZ79" s="316"/>
      <c r="PA79" s="316"/>
      <c r="PB79" s="316"/>
      <c r="PC79" s="316"/>
      <c r="PD79" s="316"/>
      <c r="PE79" s="316"/>
      <c r="PF79" s="316"/>
      <c r="PG79" s="316"/>
      <c r="PH79" s="316"/>
      <c r="PI79" s="316"/>
      <c r="PJ79" s="316"/>
      <c r="PK79" s="316"/>
      <c r="PL79" s="316"/>
      <c r="PM79" s="316"/>
      <c r="PN79" s="316"/>
      <c r="PO79" s="316"/>
      <c r="PP79" s="316"/>
      <c r="PQ79" s="316"/>
      <c r="PR79" s="316"/>
      <c r="PS79" s="316"/>
      <c r="PT79" s="316"/>
      <c r="PU79" s="316"/>
      <c r="PV79" s="316"/>
      <c r="PW79" s="316"/>
      <c r="PX79" s="316"/>
      <c r="PY79" s="316"/>
    </row>
    <row r="80" spans="1:441" outlineLevel="1" x14ac:dyDescent="0.35">
      <c r="A80" s="277"/>
      <c r="D80" s="281"/>
      <c r="E80" s="312"/>
      <c r="F80" s="312"/>
      <c r="G80" s="312"/>
      <c r="H80" s="312"/>
      <c r="I80" s="312"/>
      <c r="J80" s="312"/>
      <c r="K80" s="312"/>
      <c r="L80" s="312"/>
      <c r="M80" s="312"/>
      <c r="N80" s="312"/>
      <c r="O80" s="312"/>
      <c r="P80" s="312"/>
      <c r="Q80" s="312"/>
      <c r="R80" s="312"/>
      <c r="S80" s="312"/>
      <c r="T80" s="312"/>
      <c r="U80" s="312"/>
      <c r="V80" s="312"/>
      <c r="W80" s="312"/>
      <c r="X80" s="312"/>
      <c r="Y80" s="312"/>
      <c r="Z80" s="312"/>
      <c r="AA80" s="312"/>
      <c r="AB80" s="312"/>
      <c r="AC80" s="312"/>
      <c r="AD80" s="312"/>
      <c r="AE80" s="312"/>
      <c r="AF80" s="312"/>
      <c r="AG80" s="312"/>
      <c r="AH80" s="312"/>
      <c r="AI80" s="312"/>
      <c r="AJ80" s="312"/>
      <c r="AK80" s="312"/>
      <c r="AL80" s="312"/>
      <c r="AM80" s="312"/>
      <c r="AN80" s="312"/>
      <c r="AO80" s="312"/>
      <c r="AP80" s="312"/>
      <c r="AQ80" s="312"/>
      <c r="AR80" s="312"/>
      <c r="AS80" s="312"/>
      <c r="AT80" s="312"/>
      <c r="AU80" s="312"/>
      <c r="AV80" s="312"/>
      <c r="AW80" s="312"/>
      <c r="AX80" s="312"/>
      <c r="AY80" s="312"/>
      <c r="AZ80" s="312"/>
      <c r="BA80" s="312"/>
      <c r="BB80" s="312"/>
      <c r="BC80" s="312"/>
      <c r="BD80" s="312"/>
      <c r="BE80" s="312"/>
      <c r="BF80" s="312"/>
      <c r="BG80" s="312"/>
      <c r="BH80" s="312"/>
      <c r="BI80" s="312"/>
      <c r="BJ80" s="312"/>
      <c r="BK80" s="312"/>
      <c r="BL80" s="312"/>
      <c r="BM80" s="312"/>
      <c r="BN80" s="312"/>
      <c r="BO80" s="312"/>
      <c r="BP80" s="312"/>
      <c r="BQ80" s="312"/>
      <c r="BR80" s="312"/>
      <c r="BS80" s="312"/>
      <c r="BT80" s="312"/>
      <c r="BU80" s="312"/>
      <c r="BV80" s="312"/>
      <c r="BW80" s="312"/>
      <c r="BX80" s="312"/>
      <c r="BY80" s="312"/>
      <c r="BZ80" s="312"/>
      <c r="CA80" s="312"/>
      <c r="CB80" s="312"/>
      <c r="CC80" s="312"/>
      <c r="CD80" s="312"/>
      <c r="CE80" s="312"/>
      <c r="CF80" s="312"/>
      <c r="CG80" s="312"/>
      <c r="CH80" s="312"/>
      <c r="CI80" s="312"/>
      <c r="CJ80" s="312"/>
      <c r="CK80" s="312"/>
      <c r="CL80" s="312"/>
      <c r="CM80" s="312"/>
      <c r="CN80" s="312"/>
      <c r="CO80" s="312"/>
      <c r="CP80" s="312"/>
      <c r="CQ80" s="312"/>
      <c r="CR80" s="312"/>
      <c r="CS80" s="312"/>
      <c r="CT80" s="312"/>
      <c r="CU80" s="312"/>
      <c r="CV80" s="312"/>
      <c r="CW80" s="312"/>
      <c r="CX80" s="312"/>
      <c r="CY80" s="312"/>
      <c r="CZ80" s="312"/>
      <c r="DA80" s="312"/>
      <c r="DB80" s="312"/>
      <c r="DC80" s="312"/>
      <c r="DD80" s="312"/>
      <c r="DE80" s="312"/>
      <c r="DF80" s="312"/>
      <c r="DG80" s="312"/>
      <c r="DH80" s="312"/>
      <c r="DI80" s="312"/>
      <c r="DJ80" s="312"/>
      <c r="DK80" s="312"/>
      <c r="DL80" s="312"/>
      <c r="DM80" s="312"/>
      <c r="DN80" s="312"/>
      <c r="DO80" s="312"/>
      <c r="DP80" s="312"/>
      <c r="DQ80" s="312"/>
      <c r="DR80" s="312"/>
      <c r="DS80" s="312"/>
      <c r="DT80" s="312"/>
      <c r="DU80" s="312"/>
      <c r="DV80" s="312"/>
      <c r="DW80" s="312"/>
      <c r="DX80" s="312"/>
      <c r="DY80" s="312"/>
      <c r="DZ80" s="312"/>
      <c r="EA80" s="312"/>
      <c r="EB80" s="312"/>
      <c r="EC80" s="312"/>
      <c r="ED80" s="312"/>
      <c r="EE80" s="312"/>
      <c r="EF80" s="312"/>
      <c r="EG80" s="312"/>
      <c r="EH80" s="312"/>
      <c r="EI80" s="312"/>
      <c r="EJ80" s="312"/>
      <c r="EK80" s="312"/>
      <c r="EL80" s="312"/>
      <c r="EM80" s="312"/>
      <c r="EN80" s="312"/>
      <c r="EO80" s="312"/>
      <c r="EP80" s="312"/>
      <c r="EQ80" s="312"/>
      <c r="ER80" s="312"/>
      <c r="ES80" s="312"/>
      <c r="ET80" s="312"/>
      <c r="EU80" s="312"/>
      <c r="EV80" s="312"/>
      <c r="EW80" s="312"/>
      <c r="EX80" s="312"/>
      <c r="EY80" s="312"/>
      <c r="EZ80" s="312"/>
      <c r="FA80" s="312"/>
      <c r="FB80" s="312"/>
      <c r="FC80" s="312"/>
      <c r="FD80" s="312"/>
      <c r="FE80" s="312"/>
      <c r="FF80" s="312"/>
      <c r="FG80" s="312"/>
      <c r="FH80" s="312"/>
      <c r="FI80" s="312"/>
      <c r="FJ80" s="312"/>
      <c r="FK80" s="312"/>
      <c r="FL80" s="312"/>
      <c r="FM80" s="312"/>
      <c r="FN80" s="312"/>
      <c r="FO80" s="312"/>
      <c r="FP80" s="312"/>
      <c r="FQ80" s="312"/>
      <c r="FR80" s="312"/>
      <c r="FS80" s="312"/>
      <c r="FT80" s="312"/>
      <c r="FU80" s="312"/>
      <c r="FV80" s="312"/>
      <c r="FW80" s="312"/>
      <c r="FX80" s="312"/>
      <c r="FY80" s="312"/>
      <c r="FZ80" s="312"/>
      <c r="GA80" s="312"/>
      <c r="GB80" s="312"/>
      <c r="GC80" s="312"/>
      <c r="GD80" s="312"/>
      <c r="GE80" s="312"/>
      <c r="GF80" s="312"/>
      <c r="GG80" s="312"/>
      <c r="GH80" s="312"/>
      <c r="GI80" s="312"/>
      <c r="GJ80" s="312"/>
      <c r="GK80" s="316"/>
      <c r="GL80" s="316"/>
      <c r="GM80" s="316"/>
      <c r="GN80" s="316"/>
      <c r="GO80" s="316"/>
      <c r="GP80" s="316"/>
      <c r="GQ80" s="316"/>
      <c r="GR80" s="316"/>
      <c r="GS80" s="316"/>
      <c r="GT80" s="316"/>
      <c r="GU80" s="316"/>
      <c r="GV80" s="316"/>
      <c r="GW80" s="316"/>
      <c r="GX80" s="316"/>
      <c r="GY80" s="316"/>
      <c r="GZ80" s="316"/>
      <c r="HA80" s="316"/>
      <c r="HB80" s="316"/>
      <c r="HC80" s="316"/>
      <c r="HD80" s="316"/>
      <c r="HE80" s="316"/>
      <c r="HF80" s="316"/>
      <c r="HG80" s="316"/>
      <c r="HH80" s="316"/>
      <c r="HI80" s="316"/>
      <c r="HJ80" s="316"/>
      <c r="HK80" s="316"/>
      <c r="HL80" s="316"/>
      <c r="HM80" s="316"/>
      <c r="HN80" s="316"/>
      <c r="HO80" s="316"/>
      <c r="HP80" s="316"/>
      <c r="HQ80" s="316"/>
      <c r="HR80" s="316"/>
      <c r="HS80" s="316"/>
      <c r="HT80" s="316"/>
      <c r="HU80" s="316"/>
      <c r="HV80" s="316"/>
      <c r="HW80" s="316"/>
      <c r="HX80" s="316"/>
      <c r="HY80" s="316"/>
      <c r="HZ80" s="316"/>
      <c r="IA80" s="316"/>
      <c r="IB80" s="316"/>
      <c r="IC80" s="316"/>
      <c r="ID80" s="316"/>
      <c r="IE80" s="316"/>
      <c r="IF80" s="316"/>
      <c r="IG80" s="316"/>
      <c r="IH80" s="316"/>
      <c r="II80" s="316"/>
      <c r="IJ80" s="316"/>
      <c r="IK80" s="316"/>
      <c r="IL80" s="316"/>
      <c r="IM80" s="316"/>
      <c r="IN80" s="316"/>
      <c r="IO80" s="316"/>
      <c r="IP80" s="316"/>
      <c r="IQ80" s="316"/>
      <c r="IR80" s="316"/>
      <c r="IS80" s="316"/>
      <c r="IT80" s="316"/>
      <c r="IU80" s="316"/>
      <c r="IV80" s="316"/>
      <c r="IW80" s="316"/>
      <c r="IX80" s="316"/>
      <c r="IY80" s="316"/>
      <c r="IZ80" s="316"/>
      <c r="JA80" s="316"/>
      <c r="JB80" s="316"/>
      <c r="JC80" s="316"/>
      <c r="JD80" s="316"/>
      <c r="JE80" s="316"/>
      <c r="JF80" s="316"/>
      <c r="JG80" s="316"/>
      <c r="JH80" s="316"/>
      <c r="JI80" s="316"/>
      <c r="JJ80" s="316"/>
      <c r="JK80" s="316"/>
      <c r="JL80" s="316"/>
      <c r="JM80" s="316"/>
      <c r="JN80" s="316"/>
      <c r="JO80" s="316"/>
      <c r="JP80" s="316"/>
      <c r="JQ80" s="316"/>
      <c r="JR80" s="316"/>
      <c r="JS80" s="316"/>
      <c r="JT80" s="316"/>
      <c r="JU80" s="316"/>
      <c r="JV80" s="316"/>
      <c r="JW80" s="316"/>
      <c r="JX80" s="316"/>
      <c r="JY80" s="316"/>
      <c r="JZ80" s="316"/>
      <c r="KA80" s="316"/>
      <c r="KB80" s="316"/>
      <c r="KC80" s="316"/>
      <c r="KD80" s="316"/>
      <c r="KE80" s="316"/>
      <c r="KF80" s="316"/>
      <c r="KG80" s="316"/>
      <c r="KH80" s="316"/>
      <c r="KI80" s="316"/>
      <c r="KJ80" s="316"/>
      <c r="KK80" s="316"/>
      <c r="KL80" s="316"/>
      <c r="KM80" s="316"/>
      <c r="KN80" s="316"/>
      <c r="KO80" s="316"/>
      <c r="KP80" s="316"/>
      <c r="KQ80" s="316"/>
      <c r="KR80" s="316"/>
      <c r="KS80" s="316"/>
      <c r="KT80" s="316"/>
      <c r="KU80" s="316"/>
      <c r="KV80" s="316"/>
      <c r="KW80" s="316"/>
      <c r="KX80" s="316"/>
      <c r="KY80" s="316"/>
      <c r="KZ80" s="316"/>
      <c r="LA80" s="316"/>
      <c r="LB80" s="316"/>
      <c r="LC80" s="316"/>
      <c r="LD80" s="316"/>
      <c r="LE80" s="316"/>
      <c r="LF80" s="316"/>
      <c r="LG80" s="316"/>
      <c r="LH80" s="316"/>
      <c r="LI80" s="316"/>
      <c r="LJ80" s="316"/>
      <c r="LK80" s="316"/>
      <c r="LL80" s="316"/>
      <c r="LM80" s="316"/>
      <c r="LN80" s="316"/>
      <c r="LO80" s="316"/>
      <c r="LP80" s="316"/>
      <c r="LQ80" s="316"/>
      <c r="LR80" s="316"/>
      <c r="LS80" s="316"/>
      <c r="LT80" s="316"/>
      <c r="LU80" s="316"/>
      <c r="LV80" s="316"/>
      <c r="LW80" s="316"/>
      <c r="LX80" s="316"/>
      <c r="LY80" s="316"/>
      <c r="LZ80" s="316"/>
      <c r="MA80" s="316"/>
      <c r="MB80" s="316"/>
      <c r="MC80" s="316"/>
      <c r="MD80" s="316"/>
      <c r="ME80" s="316"/>
      <c r="MF80" s="316"/>
      <c r="MG80" s="316"/>
      <c r="MH80" s="316"/>
      <c r="MI80" s="316"/>
      <c r="MJ80" s="316"/>
      <c r="MK80" s="316"/>
      <c r="ML80" s="316"/>
      <c r="MM80" s="316"/>
      <c r="MN80" s="316"/>
      <c r="MO80" s="316"/>
      <c r="MP80" s="316"/>
      <c r="MQ80" s="316"/>
      <c r="MR80" s="316"/>
      <c r="MS80" s="316"/>
      <c r="MT80" s="316"/>
      <c r="MU80" s="316"/>
      <c r="MV80" s="316"/>
      <c r="MW80" s="316"/>
      <c r="MX80" s="316"/>
      <c r="MY80" s="316"/>
      <c r="MZ80" s="316"/>
      <c r="NA80" s="316"/>
      <c r="NB80" s="316"/>
      <c r="NC80" s="316"/>
      <c r="ND80" s="316"/>
      <c r="NE80" s="316"/>
      <c r="NF80" s="316"/>
      <c r="NG80" s="316"/>
      <c r="NH80" s="316"/>
      <c r="NI80" s="316"/>
      <c r="NJ80" s="316"/>
      <c r="NK80" s="316"/>
      <c r="NL80" s="316"/>
      <c r="NM80" s="316"/>
      <c r="NN80" s="316"/>
      <c r="NO80" s="316"/>
      <c r="NP80" s="316"/>
      <c r="NQ80" s="316"/>
      <c r="NR80" s="316"/>
      <c r="NS80" s="316"/>
      <c r="NT80" s="316"/>
      <c r="NU80" s="316"/>
      <c r="NV80" s="316"/>
      <c r="NW80" s="316"/>
      <c r="NX80" s="316"/>
      <c r="NY80" s="316"/>
      <c r="NZ80" s="316"/>
      <c r="OA80" s="316"/>
      <c r="OB80" s="316"/>
      <c r="OC80" s="316"/>
      <c r="OD80" s="316"/>
      <c r="OE80" s="316"/>
      <c r="OF80" s="316"/>
      <c r="OG80" s="316"/>
      <c r="OH80" s="316"/>
      <c r="OI80" s="316"/>
      <c r="OJ80" s="316"/>
      <c r="OK80" s="316"/>
      <c r="OL80" s="316"/>
      <c r="OM80" s="316"/>
      <c r="ON80" s="316"/>
      <c r="OO80" s="316"/>
      <c r="OP80" s="316"/>
      <c r="OQ80" s="316"/>
      <c r="OR80" s="316"/>
      <c r="OS80" s="316"/>
      <c r="OT80" s="316"/>
      <c r="OU80" s="316"/>
      <c r="OV80" s="316"/>
      <c r="OW80" s="316"/>
      <c r="OX80" s="316"/>
      <c r="OY80" s="316"/>
      <c r="OZ80" s="316"/>
      <c r="PA80" s="316"/>
      <c r="PB80" s="316"/>
      <c r="PC80" s="316"/>
      <c r="PD80" s="316"/>
      <c r="PE80" s="316"/>
      <c r="PF80" s="316"/>
      <c r="PG80" s="316"/>
      <c r="PH80" s="316"/>
      <c r="PI80" s="316"/>
      <c r="PJ80" s="316"/>
      <c r="PK80" s="316"/>
      <c r="PL80" s="316"/>
      <c r="PM80" s="316"/>
      <c r="PN80" s="316"/>
      <c r="PO80" s="316"/>
      <c r="PP80" s="316"/>
      <c r="PQ80" s="316"/>
      <c r="PR80" s="316"/>
      <c r="PS80" s="316"/>
      <c r="PT80" s="316"/>
      <c r="PU80" s="316"/>
      <c r="PV80" s="316"/>
      <c r="PW80" s="316"/>
      <c r="PX80" s="316"/>
      <c r="PY80" s="316"/>
    </row>
    <row r="81" spans="1:441" outlineLevel="1" x14ac:dyDescent="0.35">
      <c r="A81" s="277"/>
      <c r="D81" s="281"/>
      <c r="E81" s="403" t="str">
        <f xml:space="preserve"> E$67</f>
        <v>Total assets</v>
      </c>
      <c r="F81" s="403">
        <f t="shared" ref="F81:BQ81" si="85" xml:space="preserve"> F$67</f>
        <v>0</v>
      </c>
      <c r="G81" s="403" t="str">
        <f t="shared" si="85"/>
        <v>$ 000s</v>
      </c>
      <c r="H81" s="403">
        <f t="shared" si="85"/>
        <v>0</v>
      </c>
      <c r="I81" s="403">
        <f t="shared" si="85"/>
        <v>0</v>
      </c>
      <c r="J81" s="403">
        <f t="shared" si="85"/>
        <v>0</v>
      </c>
      <c r="K81" s="403">
        <f t="shared" si="85"/>
        <v>0</v>
      </c>
      <c r="L81" s="403">
        <f t="shared" si="85"/>
        <v>100000</v>
      </c>
      <c r="M81" s="403">
        <f t="shared" si="85"/>
        <v>102361.05</v>
      </c>
      <c r="N81" s="403">
        <f t="shared" si="85"/>
        <v>101626.74565217391</v>
      </c>
      <c r="O81" s="403">
        <f t="shared" si="85"/>
        <v>98561.515489130426</v>
      </c>
      <c r="P81" s="403">
        <f t="shared" si="85"/>
        <v>97596.215833333335</v>
      </c>
      <c r="Q81" s="403">
        <f t="shared" si="85"/>
        <v>98344.32835820895</v>
      </c>
      <c r="R81" s="403">
        <f t="shared" si="85"/>
        <v>97608.70214146658</v>
      </c>
      <c r="S81" s="403">
        <f t="shared" si="85"/>
        <v>94553.74675535367</v>
      </c>
      <c r="T81" s="403">
        <f t="shared" si="85"/>
        <v>93588.274461028195</v>
      </c>
      <c r="U81" s="403">
        <f t="shared" si="85"/>
        <v>94327.689908665634</v>
      </c>
      <c r="V81" s="403">
        <f t="shared" si="85"/>
        <v>93590.74839946923</v>
      </c>
      <c r="W81" s="403">
        <f t="shared" si="85"/>
        <v>90546.016671993697</v>
      </c>
      <c r="X81" s="403">
        <f t="shared" si="85"/>
        <v>89563.005866191437</v>
      </c>
      <c r="Y81" s="403">
        <f t="shared" si="85"/>
        <v>90311.13423747824</v>
      </c>
      <c r="Z81" s="403">
        <f t="shared" si="85"/>
        <v>89572.883979571372</v>
      </c>
      <c r="AA81" s="403">
        <f t="shared" si="85"/>
        <v>86538.325046759899</v>
      </c>
      <c r="AB81" s="403">
        <f t="shared" si="85"/>
        <v>85572.510047799005</v>
      </c>
      <c r="AC81" s="403">
        <f t="shared" si="85"/>
        <v>86294.660932814164</v>
      </c>
      <c r="AD81" s="403">
        <f t="shared" si="85"/>
        <v>85555.108437384464</v>
      </c>
      <c r="AE81" s="403">
        <f t="shared" si="85"/>
        <v>82530.671688318311</v>
      </c>
      <c r="AF81" s="403">
        <f t="shared" si="85"/>
        <v>81564.686614725375</v>
      </c>
      <c r="AG81" s="403">
        <f t="shared" si="85"/>
        <v>82278.269584889727</v>
      </c>
      <c r="AH81" s="403">
        <f t="shared" si="85"/>
        <v>81537.421330730809</v>
      </c>
      <c r="AI81" s="403">
        <f t="shared" si="85"/>
        <v>78523.056406286865</v>
      </c>
      <c r="AJ81" s="403">
        <f t="shared" si="85"/>
        <v>77556.902104204361</v>
      </c>
      <c r="AK81" s="403">
        <f t="shared" si="85"/>
        <v>78261.959785959916</v>
      </c>
      <c r="AL81" s="403">
        <f t="shared" si="85"/>
        <v>77519.822219632639</v>
      </c>
      <c r="AM81" s="403">
        <f t="shared" si="85"/>
        <v>74515.479011230724</v>
      </c>
      <c r="AN81" s="403">
        <f t="shared" si="85"/>
        <v>73532.132626738749</v>
      </c>
      <c r="AO81" s="403">
        <f t="shared" si="85"/>
        <v>74245.731130308384</v>
      </c>
      <c r="AP81" s="403">
        <f t="shared" si="85"/>
        <v>73502.310666301142</v>
      </c>
      <c r="AQ81" s="403">
        <f t="shared" si="85"/>
        <v>70507.939314657429</v>
      </c>
      <c r="AR81" s="403">
        <f t="shared" si="85"/>
        <v>69541.449077205383</v>
      </c>
      <c r="AS81" s="403">
        <f t="shared" si="85"/>
        <v>70229.583214237195</v>
      </c>
      <c r="AT81" s="403">
        <f t="shared" si="85"/>
        <v>69484.886235125508</v>
      </c>
      <c r="AU81" s="403">
        <f t="shared" si="85"/>
        <v>66500.437129012367</v>
      </c>
      <c r="AV81" s="403">
        <f t="shared" si="85"/>
        <v>65533.780176323758</v>
      </c>
      <c r="AW81" s="403">
        <f t="shared" si="85"/>
        <v>66213.515636056909</v>
      </c>
      <c r="AX81" s="403">
        <f t="shared" si="85"/>
        <v>65467.548492662201</v>
      </c>
      <c r="AY81" s="403">
        <f t="shared" si="85"/>
        <v>62492.972267673998</v>
      </c>
      <c r="AZ81" s="403">
        <f t="shared" si="85"/>
        <v>61526.149429177865</v>
      </c>
      <c r="BA81" s="403">
        <f t="shared" si="85"/>
        <v>62197.527996076526</v>
      </c>
      <c r="BB81" s="403">
        <f t="shared" si="85"/>
        <v>61450.297007624074</v>
      </c>
      <c r="BC81" s="403">
        <f t="shared" si="85"/>
        <v>58485.544544949254</v>
      </c>
      <c r="BD81" s="403">
        <f t="shared" si="85"/>
        <v>57501.869210278368</v>
      </c>
      <c r="BE81" s="403">
        <f t="shared" si="85"/>
        <v>58181.619896593562</v>
      </c>
      <c r="BF81" s="403">
        <f t="shared" si="85"/>
        <v>57433.131350869735</v>
      </c>
      <c r="BG81" s="403">
        <f t="shared" si="85"/>
        <v>54478.15377606891</v>
      </c>
      <c r="BH81" s="403">
        <f t="shared" si="85"/>
        <v>53511.001637759335</v>
      </c>
      <c r="BI81" s="403">
        <f t="shared" si="85"/>
        <v>54165.790941884137</v>
      </c>
      <c r="BJ81" s="403">
        <f t="shared" si="85"/>
        <v>53416.051095392766</v>
      </c>
      <c r="BK81" s="403">
        <f t="shared" si="85"/>
        <v>50470.799777182998</v>
      </c>
      <c r="BL81" s="403">
        <f t="shared" si="85"/>
        <v>49503.484216675955</v>
      </c>
      <c r="BM81" s="403">
        <f t="shared" si="85"/>
        <v>50150.040738193173</v>
      </c>
      <c r="BN81" s="403">
        <f t="shared" si="85"/>
        <v>49399.055816311215</v>
      </c>
      <c r="BO81" s="403">
        <f t="shared" si="85"/>
        <v>46463.482365356213</v>
      </c>
      <c r="BP81" s="403">
        <f t="shared" si="85"/>
        <v>45496.004195697467</v>
      </c>
      <c r="BQ81" s="403">
        <f t="shared" si="85"/>
        <v>46134.368893724553</v>
      </c>
      <c r="BR81" s="403">
        <f t="shared" ref="BR81:EC81" si="86" xml:space="preserve"> BR$67</f>
        <v>45382.145090856924</v>
      </c>
      <c r="BS81" s="403">
        <f t="shared" si="86"/>
        <v>42456.201358563398</v>
      </c>
      <c r="BT81" s="403">
        <f t="shared" si="86"/>
        <v>41472.203571294864</v>
      </c>
      <c r="BU81" s="403">
        <f t="shared" si="86"/>
        <v>42118.775018631393</v>
      </c>
      <c r="BV81" s="403">
        <f t="shared" si="86"/>
        <v>41365.318498365101</v>
      </c>
      <c r="BW81" s="403">
        <f t="shared" si="86"/>
        <v>39565.671008827638</v>
      </c>
      <c r="BX81" s="403">
        <f t="shared" si="86"/>
        <v>39410.399465179325</v>
      </c>
      <c r="BY81" s="403">
        <f t="shared" si="86"/>
        <v>39251.227871869582</v>
      </c>
      <c r="BZ81" s="403">
        <f t="shared" si="86"/>
        <v>39084.225206946656</v>
      </c>
      <c r="CA81" s="403">
        <f t="shared" si="86"/>
        <v>38918.090742584689</v>
      </c>
      <c r="CB81" s="403">
        <f t="shared" si="86"/>
        <v>38755.623097947202</v>
      </c>
      <c r="CC81" s="403">
        <f t="shared" si="86"/>
        <v>38589.573618026654</v>
      </c>
      <c r="CD81" s="403">
        <f t="shared" si="86"/>
        <v>38415.892219541485</v>
      </c>
      <c r="CE81" s="403">
        <f t="shared" si="86"/>
        <v>38243.47590997826</v>
      </c>
      <c r="CF81" s="403">
        <f t="shared" si="86"/>
        <v>38075.174514812243</v>
      </c>
      <c r="CG81" s="403">
        <f t="shared" si="86"/>
        <v>37903.540341451706</v>
      </c>
      <c r="CH81" s="403">
        <f t="shared" si="86"/>
        <v>37724.405124384539</v>
      </c>
      <c r="CI81" s="403">
        <f t="shared" si="86"/>
        <v>37546.872212643357</v>
      </c>
      <c r="CJ81" s="403">
        <f t="shared" si="86"/>
        <v>37371.000730144631</v>
      </c>
      <c r="CK81" s="403">
        <f t="shared" si="86"/>
        <v>37197.682279705623</v>
      </c>
      <c r="CL81" s="403">
        <f t="shared" si="86"/>
        <v>37014.09059625474</v>
      </c>
      <c r="CM81" s="403">
        <f t="shared" si="86"/>
        <v>36832.390180060858</v>
      </c>
      <c r="CN81" s="403">
        <f t="shared" si="86"/>
        <v>36655.547022353479</v>
      </c>
      <c r="CO81" s="403">
        <f t="shared" si="86"/>
        <v>36475.709689776035</v>
      </c>
      <c r="CP81" s="403">
        <f t="shared" si="86"/>
        <v>36288.473532113851</v>
      </c>
      <c r="CQ81" s="403">
        <f t="shared" si="86"/>
        <v>36103.378657496331</v>
      </c>
      <c r="CR81" s="403">
        <f t="shared" si="86"/>
        <v>35923.455070228418</v>
      </c>
      <c r="CS81" s="403">
        <f t="shared" si="86"/>
        <v>35740.645421249588</v>
      </c>
      <c r="CT81" s="403">
        <f t="shared" si="86"/>
        <v>35550.425795713243</v>
      </c>
      <c r="CU81" s="403">
        <f t="shared" si="86"/>
        <v>35362.5661134943</v>
      </c>
      <c r="CV81" s="403">
        <f t="shared" si="86"/>
        <v>35180.163872595513</v>
      </c>
      <c r="CW81" s="403">
        <f t="shared" si="86"/>
        <v>34994.952446640498</v>
      </c>
      <c r="CX81" s="403">
        <f t="shared" si="86"/>
        <v>34802.28737150161</v>
      </c>
      <c r="CY81" s="403">
        <f t="shared" si="86"/>
        <v>34612.175736211269</v>
      </c>
      <c r="CZ81" s="403">
        <f t="shared" si="86"/>
        <v>34424.643562781872</v>
      </c>
      <c r="DA81" s="403">
        <f t="shared" si="86"/>
        <v>34240.637736154124</v>
      </c>
      <c r="DB81" s="403">
        <f t="shared" si="86"/>
        <v>34045.96504574822</v>
      </c>
      <c r="DC81" s="403">
        <f t="shared" si="86"/>
        <v>33854.019180606527</v>
      </c>
      <c r="DD81" s="403">
        <f t="shared" si="86"/>
        <v>33668.042079077328</v>
      </c>
      <c r="DE81" s="403">
        <f t="shared" si="86"/>
        <v>33479.336864857672</v>
      </c>
      <c r="DF81" s="403">
        <f t="shared" si="86"/>
        <v>33283.012783455502</v>
      </c>
      <c r="DG81" s="403">
        <f t="shared" si="86"/>
        <v>33089.572926635927</v>
      </c>
      <c r="DH81" s="403">
        <f t="shared" si="86"/>
        <v>478.78701598702582</v>
      </c>
      <c r="DI81" s="403">
        <f t="shared" si="86"/>
        <v>0</v>
      </c>
      <c r="DJ81" s="403">
        <f t="shared" si="86"/>
        <v>0</v>
      </c>
      <c r="DK81" s="403">
        <f t="shared" si="86"/>
        <v>0</v>
      </c>
      <c r="DL81" s="403">
        <f t="shared" si="86"/>
        <v>0</v>
      </c>
      <c r="DM81" s="403">
        <f t="shared" si="86"/>
        <v>0</v>
      </c>
      <c r="DN81" s="403">
        <f t="shared" si="86"/>
        <v>0</v>
      </c>
      <c r="DO81" s="403">
        <f t="shared" si="86"/>
        <v>0</v>
      </c>
      <c r="DP81" s="403">
        <f t="shared" si="86"/>
        <v>0</v>
      </c>
      <c r="DQ81" s="403">
        <f t="shared" si="86"/>
        <v>0</v>
      </c>
      <c r="DR81" s="403">
        <f t="shared" si="86"/>
        <v>0</v>
      </c>
      <c r="DS81" s="403">
        <f t="shared" si="86"/>
        <v>0</v>
      </c>
      <c r="DT81" s="403">
        <f t="shared" si="86"/>
        <v>0</v>
      </c>
      <c r="DU81" s="403">
        <f t="shared" si="86"/>
        <v>0</v>
      </c>
      <c r="DV81" s="403">
        <f t="shared" si="86"/>
        <v>0</v>
      </c>
      <c r="DW81" s="403">
        <f t="shared" si="86"/>
        <v>0</v>
      </c>
      <c r="DX81" s="403">
        <f t="shared" si="86"/>
        <v>0</v>
      </c>
      <c r="DY81" s="403">
        <f t="shared" si="86"/>
        <v>0</v>
      </c>
      <c r="DZ81" s="403">
        <f t="shared" si="86"/>
        <v>0</v>
      </c>
      <c r="EA81" s="403">
        <f t="shared" si="86"/>
        <v>0</v>
      </c>
      <c r="EB81" s="403">
        <f t="shared" si="86"/>
        <v>0</v>
      </c>
      <c r="EC81" s="403">
        <f t="shared" si="86"/>
        <v>0</v>
      </c>
      <c r="ED81" s="403">
        <f t="shared" ref="ED81:GJ81" si="87" xml:space="preserve"> ED$67</f>
        <v>0</v>
      </c>
      <c r="EE81" s="403">
        <f t="shared" si="87"/>
        <v>0</v>
      </c>
      <c r="EF81" s="403">
        <f t="shared" si="87"/>
        <v>0</v>
      </c>
      <c r="EG81" s="403">
        <f t="shared" si="87"/>
        <v>0</v>
      </c>
      <c r="EH81" s="403">
        <f t="shared" si="87"/>
        <v>0</v>
      </c>
      <c r="EI81" s="403">
        <f t="shared" si="87"/>
        <v>0</v>
      </c>
      <c r="EJ81" s="403">
        <f t="shared" si="87"/>
        <v>0</v>
      </c>
      <c r="EK81" s="403">
        <f t="shared" si="87"/>
        <v>0</v>
      </c>
      <c r="EL81" s="403">
        <f t="shared" si="87"/>
        <v>0</v>
      </c>
      <c r="EM81" s="403">
        <f t="shared" si="87"/>
        <v>0</v>
      </c>
      <c r="EN81" s="403">
        <f t="shared" si="87"/>
        <v>0</v>
      </c>
      <c r="EO81" s="403">
        <f t="shared" si="87"/>
        <v>0</v>
      </c>
      <c r="EP81" s="403">
        <f t="shared" si="87"/>
        <v>0</v>
      </c>
      <c r="EQ81" s="403">
        <f t="shared" si="87"/>
        <v>0</v>
      </c>
      <c r="ER81" s="403">
        <f t="shared" si="87"/>
        <v>0</v>
      </c>
      <c r="ES81" s="403">
        <f t="shared" si="87"/>
        <v>0</v>
      </c>
      <c r="ET81" s="403">
        <f t="shared" si="87"/>
        <v>0</v>
      </c>
      <c r="EU81" s="403">
        <f t="shared" si="87"/>
        <v>0</v>
      </c>
      <c r="EV81" s="403">
        <f t="shared" si="87"/>
        <v>0</v>
      </c>
      <c r="EW81" s="403">
        <f t="shared" si="87"/>
        <v>0</v>
      </c>
      <c r="EX81" s="403">
        <f t="shared" si="87"/>
        <v>0</v>
      </c>
      <c r="EY81" s="403">
        <f t="shared" si="87"/>
        <v>0</v>
      </c>
      <c r="EZ81" s="403">
        <f t="shared" si="87"/>
        <v>0</v>
      </c>
      <c r="FA81" s="403">
        <f t="shared" si="87"/>
        <v>0</v>
      </c>
      <c r="FB81" s="403">
        <f t="shared" si="87"/>
        <v>0</v>
      </c>
      <c r="FC81" s="403">
        <f t="shared" si="87"/>
        <v>0</v>
      </c>
      <c r="FD81" s="403">
        <f t="shared" si="87"/>
        <v>0</v>
      </c>
      <c r="FE81" s="403">
        <f t="shared" si="87"/>
        <v>0</v>
      </c>
      <c r="FF81" s="403">
        <f t="shared" si="87"/>
        <v>0</v>
      </c>
      <c r="FG81" s="403">
        <f t="shared" si="87"/>
        <v>0</v>
      </c>
      <c r="FH81" s="403">
        <f t="shared" si="87"/>
        <v>0</v>
      </c>
      <c r="FI81" s="403">
        <f t="shared" si="87"/>
        <v>0</v>
      </c>
      <c r="FJ81" s="403">
        <f t="shared" si="87"/>
        <v>0</v>
      </c>
      <c r="FK81" s="403">
        <f t="shared" si="87"/>
        <v>0</v>
      </c>
      <c r="FL81" s="403">
        <f t="shared" si="87"/>
        <v>0</v>
      </c>
      <c r="FM81" s="403">
        <f t="shared" si="87"/>
        <v>0</v>
      </c>
      <c r="FN81" s="403">
        <f t="shared" si="87"/>
        <v>0</v>
      </c>
      <c r="FO81" s="403">
        <f t="shared" si="87"/>
        <v>0</v>
      </c>
      <c r="FP81" s="403">
        <f t="shared" si="87"/>
        <v>0</v>
      </c>
      <c r="FQ81" s="403">
        <f t="shared" si="87"/>
        <v>0</v>
      </c>
      <c r="FR81" s="403">
        <f t="shared" si="87"/>
        <v>0</v>
      </c>
      <c r="FS81" s="403">
        <f t="shared" si="87"/>
        <v>0</v>
      </c>
      <c r="FT81" s="403">
        <f t="shared" si="87"/>
        <v>0</v>
      </c>
      <c r="FU81" s="403">
        <f t="shared" si="87"/>
        <v>0</v>
      </c>
      <c r="FV81" s="403">
        <f t="shared" si="87"/>
        <v>0</v>
      </c>
      <c r="FW81" s="403">
        <f t="shared" si="87"/>
        <v>0</v>
      </c>
      <c r="FX81" s="403">
        <f t="shared" si="87"/>
        <v>0</v>
      </c>
      <c r="FY81" s="403">
        <f t="shared" si="87"/>
        <v>0</v>
      </c>
      <c r="FZ81" s="403">
        <f t="shared" si="87"/>
        <v>0</v>
      </c>
      <c r="GA81" s="403">
        <f t="shared" si="87"/>
        <v>0</v>
      </c>
      <c r="GB81" s="403">
        <f t="shared" si="87"/>
        <v>0</v>
      </c>
      <c r="GC81" s="403">
        <f t="shared" si="87"/>
        <v>0</v>
      </c>
      <c r="GD81" s="403">
        <f t="shared" si="87"/>
        <v>0</v>
      </c>
      <c r="GE81" s="403">
        <f t="shared" si="87"/>
        <v>0</v>
      </c>
      <c r="GF81" s="403">
        <f t="shared" si="87"/>
        <v>0</v>
      </c>
      <c r="GG81" s="403">
        <f t="shared" si="87"/>
        <v>0</v>
      </c>
      <c r="GH81" s="403">
        <f t="shared" si="87"/>
        <v>0</v>
      </c>
      <c r="GI81" s="403">
        <f t="shared" si="87"/>
        <v>0</v>
      </c>
      <c r="GJ81" s="403">
        <f t="shared" si="87"/>
        <v>0</v>
      </c>
      <c r="GK81" s="316"/>
      <c r="GL81" s="316"/>
      <c r="GM81" s="316"/>
      <c r="GN81" s="316"/>
      <c r="GO81" s="316"/>
      <c r="GP81" s="316"/>
      <c r="GQ81" s="316"/>
      <c r="GR81" s="316"/>
      <c r="GS81" s="316"/>
      <c r="GT81" s="316"/>
      <c r="GU81" s="316"/>
      <c r="GV81" s="316"/>
      <c r="GW81" s="316"/>
      <c r="GX81" s="316"/>
      <c r="GY81" s="316"/>
      <c r="GZ81" s="316"/>
      <c r="HA81" s="316"/>
      <c r="HB81" s="316"/>
      <c r="HC81" s="316"/>
      <c r="HD81" s="316"/>
      <c r="HE81" s="316"/>
      <c r="HF81" s="316"/>
      <c r="HG81" s="316"/>
      <c r="HH81" s="316"/>
      <c r="HI81" s="316"/>
      <c r="HJ81" s="316"/>
      <c r="HK81" s="316"/>
      <c r="HL81" s="316"/>
      <c r="HM81" s="316"/>
      <c r="HN81" s="316"/>
      <c r="HO81" s="316"/>
      <c r="HP81" s="316"/>
      <c r="HQ81" s="316"/>
      <c r="HR81" s="316"/>
      <c r="HS81" s="316"/>
      <c r="HT81" s="316"/>
      <c r="HU81" s="316"/>
      <c r="HV81" s="316"/>
      <c r="HW81" s="316"/>
      <c r="HX81" s="316"/>
      <c r="HY81" s="316"/>
      <c r="HZ81" s="316"/>
      <c r="IA81" s="316"/>
      <c r="IB81" s="316"/>
      <c r="IC81" s="316"/>
      <c r="ID81" s="316"/>
      <c r="IE81" s="316"/>
      <c r="IF81" s="316"/>
      <c r="IG81" s="316"/>
      <c r="IH81" s="316"/>
      <c r="II81" s="316"/>
      <c r="IJ81" s="316"/>
      <c r="IK81" s="316"/>
      <c r="IL81" s="316"/>
      <c r="IM81" s="316"/>
      <c r="IN81" s="316"/>
      <c r="IO81" s="316"/>
      <c r="IP81" s="316"/>
      <c r="IQ81" s="316"/>
      <c r="IR81" s="316"/>
      <c r="IS81" s="316"/>
      <c r="IT81" s="316"/>
      <c r="IU81" s="316"/>
      <c r="IV81" s="316"/>
      <c r="IW81" s="316"/>
      <c r="IX81" s="316"/>
      <c r="IY81" s="316"/>
      <c r="IZ81" s="316"/>
      <c r="JA81" s="316"/>
      <c r="JB81" s="316"/>
      <c r="JC81" s="316"/>
      <c r="JD81" s="316"/>
      <c r="JE81" s="316"/>
      <c r="JF81" s="316"/>
      <c r="JG81" s="316"/>
      <c r="JH81" s="316"/>
      <c r="JI81" s="316"/>
      <c r="JJ81" s="316"/>
      <c r="JK81" s="316"/>
      <c r="JL81" s="316"/>
      <c r="JM81" s="316"/>
      <c r="JN81" s="316"/>
      <c r="JO81" s="316"/>
      <c r="JP81" s="316"/>
      <c r="JQ81" s="316"/>
      <c r="JR81" s="316"/>
      <c r="JS81" s="316"/>
      <c r="JT81" s="316"/>
      <c r="JU81" s="316"/>
      <c r="JV81" s="316"/>
      <c r="JW81" s="316"/>
      <c r="JX81" s="316"/>
      <c r="JY81" s="316"/>
      <c r="JZ81" s="316"/>
      <c r="KA81" s="316"/>
      <c r="KB81" s="316"/>
      <c r="KC81" s="316"/>
      <c r="KD81" s="316"/>
      <c r="KE81" s="316"/>
      <c r="KF81" s="316"/>
      <c r="KG81" s="316"/>
      <c r="KH81" s="316"/>
      <c r="KI81" s="316"/>
      <c r="KJ81" s="316"/>
      <c r="KK81" s="316"/>
      <c r="KL81" s="316"/>
      <c r="KM81" s="316"/>
      <c r="KN81" s="316"/>
      <c r="KO81" s="316"/>
      <c r="KP81" s="316"/>
      <c r="KQ81" s="316"/>
      <c r="KR81" s="316"/>
      <c r="KS81" s="316"/>
      <c r="KT81" s="316"/>
      <c r="KU81" s="316"/>
      <c r="KV81" s="316"/>
      <c r="KW81" s="316"/>
      <c r="KX81" s="316"/>
      <c r="KY81" s="316"/>
      <c r="KZ81" s="316"/>
      <c r="LA81" s="316"/>
      <c r="LB81" s="316"/>
      <c r="LC81" s="316"/>
      <c r="LD81" s="316"/>
      <c r="LE81" s="316"/>
      <c r="LF81" s="316"/>
      <c r="LG81" s="316"/>
      <c r="LH81" s="316"/>
      <c r="LI81" s="316"/>
      <c r="LJ81" s="316"/>
      <c r="LK81" s="316"/>
      <c r="LL81" s="316"/>
      <c r="LM81" s="316"/>
      <c r="LN81" s="316"/>
      <c r="LO81" s="316"/>
      <c r="LP81" s="316"/>
      <c r="LQ81" s="316"/>
      <c r="LR81" s="316"/>
      <c r="LS81" s="316"/>
      <c r="LT81" s="316"/>
      <c r="LU81" s="316"/>
      <c r="LV81" s="316"/>
      <c r="LW81" s="316"/>
      <c r="LX81" s="316"/>
      <c r="LY81" s="316"/>
      <c r="LZ81" s="316"/>
      <c r="MA81" s="316"/>
      <c r="MB81" s="316"/>
      <c r="MC81" s="316"/>
      <c r="MD81" s="316"/>
      <c r="ME81" s="316"/>
      <c r="MF81" s="316"/>
      <c r="MG81" s="316"/>
      <c r="MH81" s="316"/>
      <c r="MI81" s="316"/>
      <c r="MJ81" s="316"/>
      <c r="MK81" s="316"/>
      <c r="ML81" s="316"/>
      <c r="MM81" s="316"/>
      <c r="MN81" s="316"/>
      <c r="MO81" s="316"/>
      <c r="MP81" s="316"/>
      <c r="MQ81" s="316"/>
      <c r="MR81" s="316"/>
      <c r="MS81" s="316"/>
      <c r="MT81" s="316"/>
      <c r="MU81" s="316"/>
      <c r="MV81" s="316"/>
      <c r="MW81" s="316"/>
      <c r="MX81" s="316"/>
      <c r="MY81" s="316"/>
      <c r="MZ81" s="316"/>
      <c r="NA81" s="316"/>
      <c r="NB81" s="316"/>
      <c r="NC81" s="316"/>
      <c r="ND81" s="316"/>
      <c r="NE81" s="316"/>
      <c r="NF81" s="316"/>
      <c r="NG81" s="316"/>
      <c r="NH81" s="316"/>
      <c r="NI81" s="316"/>
      <c r="NJ81" s="316"/>
      <c r="NK81" s="316"/>
      <c r="NL81" s="316"/>
      <c r="NM81" s="316"/>
      <c r="NN81" s="316"/>
      <c r="NO81" s="316"/>
      <c r="NP81" s="316"/>
      <c r="NQ81" s="316"/>
      <c r="NR81" s="316"/>
      <c r="NS81" s="316"/>
      <c r="NT81" s="316"/>
      <c r="NU81" s="316"/>
      <c r="NV81" s="316"/>
      <c r="NW81" s="316"/>
      <c r="NX81" s="316"/>
      <c r="NY81" s="316"/>
      <c r="NZ81" s="316"/>
      <c r="OA81" s="316"/>
      <c r="OB81" s="316"/>
      <c r="OC81" s="316"/>
      <c r="OD81" s="316"/>
      <c r="OE81" s="316"/>
      <c r="OF81" s="316"/>
      <c r="OG81" s="316"/>
      <c r="OH81" s="316"/>
      <c r="OI81" s="316"/>
      <c r="OJ81" s="316"/>
      <c r="OK81" s="316"/>
      <c r="OL81" s="316"/>
      <c r="OM81" s="316"/>
      <c r="ON81" s="316"/>
      <c r="OO81" s="316"/>
      <c r="OP81" s="316"/>
      <c r="OQ81" s="316"/>
      <c r="OR81" s="316"/>
      <c r="OS81" s="316"/>
      <c r="OT81" s="316"/>
      <c r="OU81" s="316"/>
      <c r="OV81" s="316"/>
      <c r="OW81" s="316"/>
      <c r="OX81" s="316"/>
      <c r="OY81" s="316"/>
      <c r="OZ81" s="316"/>
      <c r="PA81" s="316"/>
      <c r="PB81" s="316"/>
      <c r="PC81" s="316"/>
      <c r="PD81" s="316"/>
      <c r="PE81" s="316"/>
      <c r="PF81" s="316"/>
      <c r="PG81" s="316"/>
      <c r="PH81" s="316"/>
      <c r="PI81" s="316"/>
      <c r="PJ81" s="316"/>
      <c r="PK81" s="316"/>
      <c r="PL81" s="316"/>
      <c r="PM81" s="316"/>
      <c r="PN81" s="316"/>
      <c r="PO81" s="316"/>
      <c r="PP81" s="316"/>
      <c r="PQ81" s="316"/>
      <c r="PR81" s="316"/>
      <c r="PS81" s="316"/>
      <c r="PT81" s="316"/>
      <c r="PU81" s="316"/>
      <c r="PV81" s="316"/>
      <c r="PW81" s="316"/>
      <c r="PX81" s="316"/>
      <c r="PY81" s="316"/>
    </row>
    <row r="82" spans="1:441" outlineLevel="1" x14ac:dyDescent="0.35">
      <c r="A82" s="277"/>
      <c r="D82" s="281"/>
      <c r="E82" s="403" t="str">
        <f xml:space="preserve"> E$76</f>
        <v>Total liabilities</v>
      </c>
      <c r="F82" s="403">
        <f t="shared" ref="F82:M82" si="88" xml:space="preserve"> F$76</f>
        <v>0</v>
      </c>
      <c r="G82" s="403" t="str">
        <f t="shared" si="88"/>
        <v>$ 000s</v>
      </c>
      <c r="H82" s="403">
        <f t="shared" si="88"/>
        <v>0</v>
      </c>
      <c r="I82" s="403">
        <f t="shared" si="88"/>
        <v>0</v>
      </c>
      <c r="J82" s="403">
        <f t="shared" si="88"/>
        <v>0</v>
      </c>
      <c r="K82" s="403">
        <f t="shared" si="88"/>
        <v>0</v>
      </c>
      <c r="L82" s="403">
        <f t="shared" si="88"/>
        <v>100000</v>
      </c>
      <c r="M82" s="403">
        <f t="shared" si="88"/>
        <v>102361.05</v>
      </c>
      <c r="N82" s="403">
        <f t="shared" ref="N82:AS82" si="89" xml:space="preserve"> N$76</f>
        <v>101626.74565217391</v>
      </c>
      <c r="O82" s="403">
        <f t="shared" si="89"/>
        <v>98561.515489130426</v>
      </c>
      <c r="P82" s="403">
        <f t="shared" si="89"/>
        <v>97596.215833333321</v>
      </c>
      <c r="Q82" s="403">
        <f t="shared" si="89"/>
        <v>98344.32835820895</v>
      </c>
      <c r="R82" s="403">
        <f t="shared" si="89"/>
        <v>97608.702141466551</v>
      </c>
      <c r="S82" s="403">
        <f t="shared" si="89"/>
        <v>94553.746755353655</v>
      </c>
      <c r="T82" s="403">
        <f t="shared" si="89"/>
        <v>93588.274461028181</v>
      </c>
      <c r="U82" s="403">
        <f t="shared" si="89"/>
        <v>94327.689908665619</v>
      </c>
      <c r="V82" s="403">
        <f t="shared" si="89"/>
        <v>93590.74839946923</v>
      </c>
      <c r="W82" s="403">
        <f t="shared" si="89"/>
        <v>90546.016671993682</v>
      </c>
      <c r="X82" s="403">
        <f t="shared" si="89"/>
        <v>89563.005866191423</v>
      </c>
      <c r="Y82" s="403">
        <f t="shared" si="89"/>
        <v>90311.134237478225</v>
      </c>
      <c r="Z82" s="403">
        <f t="shared" si="89"/>
        <v>89572.883979571372</v>
      </c>
      <c r="AA82" s="403">
        <f t="shared" si="89"/>
        <v>86538.325046759899</v>
      </c>
      <c r="AB82" s="403">
        <f t="shared" si="89"/>
        <v>85572.510047799005</v>
      </c>
      <c r="AC82" s="403">
        <f t="shared" si="89"/>
        <v>86294.660932814164</v>
      </c>
      <c r="AD82" s="403">
        <f t="shared" si="89"/>
        <v>85555.108437384435</v>
      </c>
      <c r="AE82" s="403">
        <f t="shared" si="89"/>
        <v>82530.671688318296</v>
      </c>
      <c r="AF82" s="403">
        <f t="shared" si="89"/>
        <v>81564.686614725375</v>
      </c>
      <c r="AG82" s="403">
        <f t="shared" si="89"/>
        <v>82278.269584889698</v>
      </c>
      <c r="AH82" s="403">
        <f t="shared" si="89"/>
        <v>81537.421330730809</v>
      </c>
      <c r="AI82" s="403">
        <f t="shared" si="89"/>
        <v>78523.056406286865</v>
      </c>
      <c r="AJ82" s="403">
        <f t="shared" si="89"/>
        <v>77556.902104204361</v>
      </c>
      <c r="AK82" s="403">
        <f t="shared" si="89"/>
        <v>78261.959785959916</v>
      </c>
      <c r="AL82" s="403">
        <f t="shared" si="89"/>
        <v>77519.822219632639</v>
      </c>
      <c r="AM82" s="403">
        <f t="shared" si="89"/>
        <v>74515.479011230724</v>
      </c>
      <c r="AN82" s="403">
        <f t="shared" si="89"/>
        <v>73532.132626738763</v>
      </c>
      <c r="AO82" s="403">
        <f t="shared" si="89"/>
        <v>74245.731130308384</v>
      </c>
      <c r="AP82" s="403">
        <f t="shared" si="89"/>
        <v>73502.310666301142</v>
      </c>
      <c r="AQ82" s="403">
        <f t="shared" si="89"/>
        <v>70507.939314657444</v>
      </c>
      <c r="AR82" s="403">
        <f t="shared" si="89"/>
        <v>69541.449077205369</v>
      </c>
      <c r="AS82" s="403">
        <f t="shared" si="89"/>
        <v>70229.583214237195</v>
      </c>
      <c r="AT82" s="403">
        <f t="shared" ref="AT82:BY82" si="90" xml:space="preserve"> AT$76</f>
        <v>69484.886235125508</v>
      </c>
      <c r="AU82" s="403">
        <f t="shared" si="90"/>
        <v>66500.437129012367</v>
      </c>
      <c r="AV82" s="403">
        <f t="shared" si="90"/>
        <v>65533.780176323758</v>
      </c>
      <c r="AW82" s="403">
        <f t="shared" si="90"/>
        <v>66213.515636056909</v>
      </c>
      <c r="AX82" s="403">
        <f t="shared" si="90"/>
        <v>65467.548492662201</v>
      </c>
      <c r="AY82" s="403">
        <f t="shared" si="90"/>
        <v>62492.972267674006</v>
      </c>
      <c r="AZ82" s="403">
        <f t="shared" si="90"/>
        <v>61526.14942917788</v>
      </c>
      <c r="BA82" s="403">
        <f t="shared" si="90"/>
        <v>62197.527996076533</v>
      </c>
      <c r="BB82" s="403">
        <f t="shared" si="90"/>
        <v>61450.297007624082</v>
      </c>
      <c r="BC82" s="403">
        <f t="shared" si="90"/>
        <v>58485.544544949262</v>
      </c>
      <c r="BD82" s="403">
        <f t="shared" si="90"/>
        <v>57501.869210278375</v>
      </c>
      <c r="BE82" s="403">
        <f t="shared" si="90"/>
        <v>58181.619896593562</v>
      </c>
      <c r="BF82" s="403">
        <f t="shared" si="90"/>
        <v>57433.131350869735</v>
      </c>
      <c r="BG82" s="403">
        <f t="shared" si="90"/>
        <v>54478.153776068917</v>
      </c>
      <c r="BH82" s="403">
        <f t="shared" si="90"/>
        <v>53511.001637759327</v>
      </c>
      <c r="BI82" s="403">
        <f t="shared" si="90"/>
        <v>54165.790941884145</v>
      </c>
      <c r="BJ82" s="403">
        <f t="shared" si="90"/>
        <v>53416.051095392773</v>
      </c>
      <c r="BK82" s="403">
        <f t="shared" si="90"/>
        <v>50470.799777182998</v>
      </c>
      <c r="BL82" s="403">
        <f t="shared" si="90"/>
        <v>49503.484216675948</v>
      </c>
      <c r="BM82" s="403">
        <f t="shared" si="90"/>
        <v>50150.040738193173</v>
      </c>
      <c r="BN82" s="403">
        <f t="shared" si="90"/>
        <v>49399.055816311215</v>
      </c>
      <c r="BO82" s="403">
        <f t="shared" si="90"/>
        <v>46463.482365356213</v>
      </c>
      <c r="BP82" s="403">
        <f t="shared" si="90"/>
        <v>45496.004195697467</v>
      </c>
      <c r="BQ82" s="403">
        <f t="shared" si="90"/>
        <v>46134.368893724546</v>
      </c>
      <c r="BR82" s="403">
        <f t="shared" si="90"/>
        <v>45382.145090856924</v>
      </c>
      <c r="BS82" s="403">
        <f t="shared" si="90"/>
        <v>42456.201358563398</v>
      </c>
      <c r="BT82" s="403">
        <f t="shared" si="90"/>
        <v>41472.203571294864</v>
      </c>
      <c r="BU82" s="403">
        <f t="shared" si="90"/>
        <v>42118.775018631393</v>
      </c>
      <c r="BV82" s="403">
        <f t="shared" si="90"/>
        <v>41365.318498365101</v>
      </c>
      <c r="BW82" s="403">
        <f t="shared" si="90"/>
        <v>39565.671008827638</v>
      </c>
      <c r="BX82" s="403">
        <f t="shared" si="90"/>
        <v>39410.399465179325</v>
      </c>
      <c r="BY82" s="403">
        <f t="shared" si="90"/>
        <v>39251.227871869589</v>
      </c>
      <c r="BZ82" s="403">
        <f t="shared" ref="BZ82:DE82" si="91" xml:space="preserve"> BZ$76</f>
        <v>39084.225206946656</v>
      </c>
      <c r="CA82" s="403">
        <f t="shared" si="91"/>
        <v>38918.090742584689</v>
      </c>
      <c r="CB82" s="403">
        <f t="shared" si="91"/>
        <v>38755.623097947202</v>
      </c>
      <c r="CC82" s="403">
        <f t="shared" si="91"/>
        <v>38589.573618026654</v>
      </c>
      <c r="CD82" s="403">
        <f t="shared" si="91"/>
        <v>38415.892219541485</v>
      </c>
      <c r="CE82" s="403">
        <f t="shared" si="91"/>
        <v>38243.47590997826</v>
      </c>
      <c r="CF82" s="403">
        <f t="shared" si="91"/>
        <v>38075.174514812235</v>
      </c>
      <c r="CG82" s="403">
        <f t="shared" si="91"/>
        <v>37903.540341451706</v>
      </c>
      <c r="CH82" s="403">
        <f t="shared" si="91"/>
        <v>37724.405124384539</v>
      </c>
      <c r="CI82" s="403">
        <f t="shared" si="91"/>
        <v>37546.872212643357</v>
      </c>
      <c r="CJ82" s="403">
        <f t="shared" si="91"/>
        <v>37371.000730144631</v>
      </c>
      <c r="CK82" s="403">
        <f t="shared" si="91"/>
        <v>37197.682279705616</v>
      </c>
      <c r="CL82" s="403">
        <f t="shared" si="91"/>
        <v>37014.09059625474</v>
      </c>
      <c r="CM82" s="403">
        <f t="shared" si="91"/>
        <v>36832.390180060851</v>
      </c>
      <c r="CN82" s="403">
        <f t="shared" si="91"/>
        <v>36655.547022353479</v>
      </c>
      <c r="CO82" s="403">
        <f t="shared" si="91"/>
        <v>36475.709689776042</v>
      </c>
      <c r="CP82" s="403">
        <f t="shared" si="91"/>
        <v>36288.473532113858</v>
      </c>
      <c r="CQ82" s="403">
        <f t="shared" si="91"/>
        <v>36103.378657496331</v>
      </c>
      <c r="CR82" s="403">
        <f t="shared" si="91"/>
        <v>35923.455070228418</v>
      </c>
      <c r="CS82" s="403">
        <f t="shared" si="91"/>
        <v>35740.645421249596</v>
      </c>
      <c r="CT82" s="403">
        <f t="shared" si="91"/>
        <v>35550.425795713243</v>
      </c>
      <c r="CU82" s="403">
        <f t="shared" si="91"/>
        <v>35362.566113494308</v>
      </c>
      <c r="CV82" s="403">
        <f t="shared" si="91"/>
        <v>35180.16387259552</v>
      </c>
      <c r="CW82" s="403">
        <f t="shared" si="91"/>
        <v>34994.952446640506</v>
      </c>
      <c r="CX82" s="403">
        <f t="shared" si="91"/>
        <v>34802.287371501618</v>
      </c>
      <c r="CY82" s="403">
        <f t="shared" si="91"/>
        <v>34612.175736211269</v>
      </c>
      <c r="CZ82" s="403">
        <f t="shared" si="91"/>
        <v>34424.643562781872</v>
      </c>
      <c r="DA82" s="403">
        <f t="shared" si="91"/>
        <v>34240.637736154124</v>
      </c>
      <c r="DB82" s="403">
        <f t="shared" si="91"/>
        <v>34045.965045748228</v>
      </c>
      <c r="DC82" s="403">
        <f t="shared" si="91"/>
        <v>33854.019180606527</v>
      </c>
      <c r="DD82" s="403">
        <f t="shared" si="91"/>
        <v>33668.042079077328</v>
      </c>
      <c r="DE82" s="403">
        <f t="shared" si="91"/>
        <v>33479.33686485768</v>
      </c>
      <c r="DF82" s="403">
        <f t="shared" ref="DF82:EK82" si="92" xml:space="preserve"> DF$76</f>
        <v>33283.012783455502</v>
      </c>
      <c r="DG82" s="403">
        <f t="shared" si="92"/>
        <v>33089.572926635927</v>
      </c>
      <c r="DH82" s="403">
        <f t="shared" si="92"/>
        <v>478.78701598702901</v>
      </c>
      <c r="DI82" s="403">
        <f t="shared" si="92"/>
        <v>3.0269120543380268E-12</v>
      </c>
      <c r="DJ82" s="403">
        <f t="shared" si="92"/>
        <v>3.0269120543380268E-12</v>
      </c>
      <c r="DK82" s="403">
        <f t="shared" si="92"/>
        <v>3.0269120543380268E-12</v>
      </c>
      <c r="DL82" s="403">
        <f t="shared" si="92"/>
        <v>3.0269120543380268E-12</v>
      </c>
      <c r="DM82" s="403">
        <f t="shared" si="92"/>
        <v>3.0269120543380268E-12</v>
      </c>
      <c r="DN82" s="403">
        <f t="shared" si="92"/>
        <v>3.0269120543380268E-12</v>
      </c>
      <c r="DO82" s="403">
        <f t="shared" si="92"/>
        <v>3.0269120543380268E-12</v>
      </c>
      <c r="DP82" s="403">
        <f t="shared" si="92"/>
        <v>3.0269120543380268E-12</v>
      </c>
      <c r="DQ82" s="403">
        <f t="shared" si="92"/>
        <v>3.0269120543380268E-12</v>
      </c>
      <c r="DR82" s="403">
        <f t="shared" si="92"/>
        <v>3.0269120543380268E-12</v>
      </c>
      <c r="DS82" s="403">
        <f t="shared" si="92"/>
        <v>3.0269120543380268E-12</v>
      </c>
      <c r="DT82" s="403">
        <f t="shared" si="92"/>
        <v>3.0269120543380268E-12</v>
      </c>
      <c r="DU82" s="403">
        <f t="shared" si="92"/>
        <v>3.0269120543380268E-12</v>
      </c>
      <c r="DV82" s="403">
        <f t="shared" si="92"/>
        <v>3.0269120543380268E-12</v>
      </c>
      <c r="DW82" s="403">
        <f t="shared" si="92"/>
        <v>3.0269120543380268E-12</v>
      </c>
      <c r="DX82" s="403">
        <f t="shared" si="92"/>
        <v>3.0269120543380268E-12</v>
      </c>
      <c r="DY82" s="403">
        <f t="shared" si="92"/>
        <v>3.0269120543380268E-12</v>
      </c>
      <c r="DZ82" s="403">
        <f t="shared" si="92"/>
        <v>3.0269120543380268E-12</v>
      </c>
      <c r="EA82" s="403">
        <f t="shared" si="92"/>
        <v>3.0269120543380268E-12</v>
      </c>
      <c r="EB82" s="403">
        <f t="shared" si="92"/>
        <v>3.0269120543380268E-12</v>
      </c>
      <c r="EC82" s="403">
        <f t="shared" si="92"/>
        <v>3.0269120543380268E-12</v>
      </c>
      <c r="ED82" s="403">
        <f t="shared" si="92"/>
        <v>3.0269120543380268E-12</v>
      </c>
      <c r="EE82" s="403">
        <f t="shared" si="92"/>
        <v>3.0269120543380268E-12</v>
      </c>
      <c r="EF82" s="403">
        <f t="shared" si="92"/>
        <v>3.0269120543380268E-12</v>
      </c>
      <c r="EG82" s="403">
        <f t="shared" si="92"/>
        <v>3.0269120543380268E-12</v>
      </c>
      <c r="EH82" s="403">
        <f t="shared" si="92"/>
        <v>3.0269120543380268E-12</v>
      </c>
      <c r="EI82" s="403">
        <f t="shared" si="92"/>
        <v>3.0269120543380268E-12</v>
      </c>
      <c r="EJ82" s="403">
        <f t="shared" si="92"/>
        <v>3.0269120543380268E-12</v>
      </c>
      <c r="EK82" s="403">
        <f t="shared" si="92"/>
        <v>3.0269120543380268E-12</v>
      </c>
      <c r="EL82" s="403">
        <f t="shared" ref="EL82:FQ82" si="93" xml:space="preserve"> EL$76</f>
        <v>3.0269120543380268E-12</v>
      </c>
      <c r="EM82" s="403">
        <f t="shared" si="93"/>
        <v>3.0269120543380268E-12</v>
      </c>
      <c r="EN82" s="403">
        <f t="shared" si="93"/>
        <v>3.0269120543380268E-12</v>
      </c>
      <c r="EO82" s="403">
        <f t="shared" si="93"/>
        <v>3.0269120543380268E-12</v>
      </c>
      <c r="EP82" s="403">
        <f t="shared" si="93"/>
        <v>3.0269120543380268E-12</v>
      </c>
      <c r="EQ82" s="403">
        <f t="shared" si="93"/>
        <v>3.0269120543380268E-12</v>
      </c>
      <c r="ER82" s="403">
        <f t="shared" si="93"/>
        <v>3.0269120543380268E-12</v>
      </c>
      <c r="ES82" s="403">
        <f t="shared" si="93"/>
        <v>3.0269120543380268E-12</v>
      </c>
      <c r="ET82" s="403">
        <f t="shared" si="93"/>
        <v>3.0269120543380268E-12</v>
      </c>
      <c r="EU82" s="403">
        <f t="shared" si="93"/>
        <v>3.0269120543380268E-12</v>
      </c>
      <c r="EV82" s="403">
        <f t="shared" si="93"/>
        <v>3.0269120543380268E-12</v>
      </c>
      <c r="EW82" s="403">
        <f t="shared" si="93"/>
        <v>3.0269120543380268E-12</v>
      </c>
      <c r="EX82" s="403">
        <f t="shared" si="93"/>
        <v>3.0269120543380268E-12</v>
      </c>
      <c r="EY82" s="403">
        <f t="shared" si="93"/>
        <v>3.0269120543380268E-12</v>
      </c>
      <c r="EZ82" s="403">
        <f t="shared" si="93"/>
        <v>3.0269120543380268E-12</v>
      </c>
      <c r="FA82" s="403">
        <f t="shared" si="93"/>
        <v>3.0269120543380268E-12</v>
      </c>
      <c r="FB82" s="403">
        <f t="shared" si="93"/>
        <v>3.0269120543380268E-12</v>
      </c>
      <c r="FC82" s="403">
        <f t="shared" si="93"/>
        <v>3.0269120543380268E-12</v>
      </c>
      <c r="FD82" s="403">
        <f t="shared" si="93"/>
        <v>3.0269120543380268E-12</v>
      </c>
      <c r="FE82" s="403">
        <f t="shared" si="93"/>
        <v>3.0269120543380268E-12</v>
      </c>
      <c r="FF82" s="403">
        <f t="shared" si="93"/>
        <v>3.0269120543380268E-12</v>
      </c>
      <c r="FG82" s="403">
        <f t="shared" si="93"/>
        <v>3.0269120543380268E-12</v>
      </c>
      <c r="FH82" s="403">
        <f t="shared" si="93"/>
        <v>3.0269120543380268E-12</v>
      </c>
      <c r="FI82" s="403">
        <f t="shared" si="93"/>
        <v>3.0269120543380268E-12</v>
      </c>
      <c r="FJ82" s="403">
        <f t="shared" si="93"/>
        <v>3.0269120543380268E-12</v>
      </c>
      <c r="FK82" s="403">
        <f t="shared" si="93"/>
        <v>3.0269120543380268E-12</v>
      </c>
      <c r="FL82" s="403">
        <f t="shared" si="93"/>
        <v>3.0269120543380268E-12</v>
      </c>
      <c r="FM82" s="403">
        <f t="shared" si="93"/>
        <v>3.0269120543380268E-12</v>
      </c>
      <c r="FN82" s="403">
        <f t="shared" si="93"/>
        <v>3.0269120543380268E-12</v>
      </c>
      <c r="FO82" s="403">
        <f t="shared" si="93"/>
        <v>3.0269120543380268E-12</v>
      </c>
      <c r="FP82" s="403">
        <f t="shared" si="93"/>
        <v>3.0269120543380268E-12</v>
      </c>
      <c r="FQ82" s="403">
        <f t="shared" si="93"/>
        <v>3.0269120543380268E-12</v>
      </c>
      <c r="FR82" s="403">
        <f t="shared" ref="FR82:GJ82" si="94" xml:space="preserve"> FR$76</f>
        <v>3.0269120543380268E-12</v>
      </c>
      <c r="FS82" s="403">
        <f t="shared" si="94"/>
        <v>3.0269120543380268E-12</v>
      </c>
      <c r="FT82" s="403">
        <f t="shared" si="94"/>
        <v>3.0269120543380268E-12</v>
      </c>
      <c r="FU82" s="403">
        <f t="shared" si="94"/>
        <v>3.0269120543380268E-12</v>
      </c>
      <c r="FV82" s="403">
        <f t="shared" si="94"/>
        <v>3.0269120543380268E-12</v>
      </c>
      <c r="FW82" s="403">
        <f t="shared" si="94"/>
        <v>3.0269120543380268E-12</v>
      </c>
      <c r="FX82" s="403">
        <f t="shared" si="94"/>
        <v>3.0269120543380268E-12</v>
      </c>
      <c r="FY82" s="403">
        <f t="shared" si="94"/>
        <v>3.0269120543380268E-12</v>
      </c>
      <c r="FZ82" s="403">
        <f t="shared" si="94"/>
        <v>3.0269120543380268E-12</v>
      </c>
      <c r="GA82" s="403">
        <f t="shared" si="94"/>
        <v>3.0269120543380268E-12</v>
      </c>
      <c r="GB82" s="403">
        <f t="shared" si="94"/>
        <v>3.0269120543380268E-12</v>
      </c>
      <c r="GC82" s="403">
        <f t="shared" si="94"/>
        <v>3.0269120543380268E-12</v>
      </c>
      <c r="GD82" s="403">
        <f t="shared" si="94"/>
        <v>3.0269120543380268E-12</v>
      </c>
      <c r="GE82" s="403">
        <f t="shared" si="94"/>
        <v>3.0269120543380268E-12</v>
      </c>
      <c r="GF82" s="403">
        <f t="shared" si="94"/>
        <v>3.0269120543380268E-12</v>
      </c>
      <c r="GG82" s="403">
        <f t="shared" si="94"/>
        <v>3.0269120543380268E-12</v>
      </c>
      <c r="GH82" s="403">
        <f t="shared" si="94"/>
        <v>3.0269120543380268E-12</v>
      </c>
      <c r="GI82" s="403">
        <f t="shared" si="94"/>
        <v>3.0269120543380268E-12</v>
      </c>
      <c r="GJ82" s="403">
        <f t="shared" si="94"/>
        <v>3.0269120543380268E-12</v>
      </c>
      <c r="GK82" s="316"/>
      <c r="GL82" s="316"/>
      <c r="GM82" s="316"/>
      <c r="GN82" s="316"/>
      <c r="GO82" s="316"/>
      <c r="GP82" s="316"/>
      <c r="GQ82" s="316"/>
      <c r="GR82" s="316"/>
      <c r="GS82" s="316"/>
      <c r="GT82" s="316"/>
      <c r="GU82" s="316"/>
      <c r="GV82" s="316"/>
      <c r="GW82" s="316"/>
      <c r="GX82" s="316"/>
      <c r="GY82" s="316"/>
      <c r="GZ82" s="316"/>
      <c r="HA82" s="316"/>
      <c r="HB82" s="316"/>
      <c r="HC82" s="316"/>
      <c r="HD82" s="316"/>
      <c r="HE82" s="316"/>
      <c r="HF82" s="316"/>
      <c r="HG82" s="316"/>
      <c r="HH82" s="316"/>
      <c r="HI82" s="316"/>
      <c r="HJ82" s="316"/>
      <c r="HK82" s="316"/>
      <c r="HL82" s="316"/>
      <c r="HM82" s="316"/>
      <c r="HN82" s="316"/>
      <c r="HO82" s="316"/>
      <c r="HP82" s="316"/>
      <c r="HQ82" s="316"/>
      <c r="HR82" s="316"/>
      <c r="HS82" s="316"/>
      <c r="HT82" s="316"/>
      <c r="HU82" s="316"/>
      <c r="HV82" s="316"/>
      <c r="HW82" s="316"/>
      <c r="HX82" s="316"/>
      <c r="HY82" s="316"/>
      <c r="HZ82" s="316"/>
      <c r="IA82" s="316"/>
      <c r="IB82" s="316"/>
      <c r="IC82" s="316"/>
      <c r="ID82" s="316"/>
      <c r="IE82" s="316"/>
      <c r="IF82" s="316"/>
      <c r="IG82" s="316"/>
      <c r="IH82" s="316"/>
      <c r="II82" s="316"/>
      <c r="IJ82" s="316"/>
      <c r="IK82" s="316"/>
      <c r="IL82" s="316"/>
      <c r="IM82" s="316"/>
      <c r="IN82" s="316"/>
      <c r="IO82" s="316"/>
      <c r="IP82" s="316"/>
      <c r="IQ82" s="316"/>
      <c r="IR82" s="316"/>
      <c r="IS82" s="316"/>
      <c r="IT82" s="316"/>
      <c r="IU82" s="316"/>
      <c r="IV82" s="316"/>
      <c r="IW82" s="316"/>
      <c r="IX82" s="316"/>
      <c r="IY82" s="316"/>
      <c r="IZ82" s="316"/>
      <c r="JA82" s="316"/>
      <c r="JB82" s="316"/>
      <c r="JC82" s="316"/>
      <c r="JD82" s="316"/>
      <c r="JE82" s="316"/>
      <c r="JF82" s="316"/>
      <c r="JG82" s="316"/>
      <c r="JH82" s="316"/>
      <c r="JI82" s="316"/>
      <c r="JJ82" s="316"/>
      <c r="JK82" s="316"/>
      <c r="JL82" s="316"/>
      <c r="JM82" s="316"/>
      <c r="JN82" s="316"/>
      <c r="JO82" s="316"/>
      <c r="JP82" s="316"/>
      <c r="JQ82" s="316"/>
      <c r="JR82" s="316"/>
      <c r="JS82" s="316"/>
      <c r="JT82" s="316"/>
      <c r="JU82" s="316"/>
      <c r="JV82" s="316"/>
      <c r="JW82" s="316"/>
      <c r="JX82" s="316"/>
      <c r="JY82" s="316"/>
      <c r="JZ82" s="316"/>
      <c r="KA82" s="316"/>
      <c r="KB82" s="316"/>
      <c r="KC82" s="316"/>
      <c r="KD82" s="316"/>
      <c r="KE82" s="316"/>
      <c r="KF82" s="316"/>
      <c r="KG82" s="316"/>
      <c r="KH82" s="316"/>
      <c r="KI82" s="316"/>
      <c r="KJ82" s="316"/>
      <c r="KK82" s="316"/>
      <c r="KL82" s="316"/>
      <c r="KM82" s="316"/>
      <c r="KN82" s="316"/>
      <c r="KO82" s="316"/>
      <c r="KP82" s="316"/>
      <c r="KQ82" s="316"/>
      <c r="KR82" s="316"/>
      <c r="KS82" s="316"/>
      <c r="KT82" s="316"/>
      <c r="KU82" s="316"/>
      <c r="KV82" s="316"/>
      <c r="KW82" s="316"/>
      <c r="KX82" s="316"/>
      <c r="KY82" s="316"/>
      <c r="KZ82" s="316"/>
      <c r="LA82" s="316"/>
      <c r="LB82" s="316"/>
      <c r="LC82" s="316"/>
      <c r="LD82" s="316"/>
      <c r="LE82" s="316"/>
      <c r="LF82" s="316"/>
      <c r="LG82" s="316"/>
      <c r="LH82" s="316"/>
      <c r="LI82" s="316"/>
      <c r="LJ82" s="316"/>
      <c r="LK82" s="316"/>
      <c r="LL82" s="316"/>
      <c r="LM82" s="316"/>
      <c r="LN82" s="316"/>
      <c r="LO82" s="316"/>
      <c r="LP82" s="316"/>
      <c r="LQ82" s="316"/>
      <c r="LR82" s="316"/>
      <c r="LS82" s="316"/>
      <c r="LT82" s="316"/>
      <c r="LU82" s="316"/>
      <c r="LV82" s="316"/>
      <c r="LW82" s="316"/>
      <c r="LX82" s="316"/>
      <c r="LY82" s="316"/>
      <c r="LZ82" s="316"/>
      <c r="MA82" s="316"/>
      <c r="MB82" s="316"/>
      <c r="MC82" s="316"/>
      <c r="MD82" s="316"/>
      <c r="ME82" s="316"/>
      <c r="MF82" s="316"/>
      <c r="MG82" s="316"/>
      <c r="MH82" s="316"/>
      <c r="MI82" s="316"/>
      <c r="MJ82" s="316"/>
      <c r="MK82" s="316"/>
      <c r="ML82" s="316"/>
      <c r="MM82" s="316"/>
      <c r="MN82" s="316"/>
      <c r="MO82" s="316"/>
      <c r="MP82" s="316"/>
      <c r="MQ82" s="316"/>
      <c r="MR82" s="316"/>
      <c r="MS82" s="316"/>
      <c r="MT82" s="316"/>
      <c r="MU82" s="316"/>
      <c r="MV82" s="316"/>
      <c r="MW82" s="316"/>
      <c r="MX82" s="316"/>
      <c r="MY82" s="316"/>
      <c r="MZ82" s="316"/>
      <c r="NA82" s="316"/>
      <c r="NB82" s="316"/>
      <c r="NC82" s="316"/>
      <c r="ND82" s="316"/>
      <c r="NE82" s="316"/>
      <c r="NF82" s="316"/>
      <c r="NG82" s="316"/>
      <c r="NH82" s="316"/>
      <c r="NI82" s="316"/>
      <c r="NJ82" s="316"/>
      <c r="NK82" s="316"/>
      <c r="NL82" s="316"/>
      <c r="NM82" s="316"/>
      <c r="NN82" s="316"/>
      <c r="NO82" s="316"/>
      <c r="NP82" s="316"/>
      <c r="NQ82" s="316"/>
      <c r="NR82" s="316"/>
      <c r="NS82" s="316"/>
      <c r="NT82" s="316"/>
      <c r="NU82" s="316"/>
      <c r="NV82" s="316"/>
      <c r="NW82" s="316"/>
      <c r="NX82" s="316"/>
      <c r="NY82" s="316"/>
      <c r="NZ82" s="316"/>
      <c r="OA82" s="316"/>
      <c r="OB82" s="316"/>
      <c r="OC82" s="316"/>
      <c r="OD82" s="316"/>
      <c r="OE82" s="316"/>
      <c r="OF82" s="316"/>
      <c r="OG82" s="316"/>
      <c r="OH82" s="316"/>
      <c r="OI82" s="316"/>
      <c r="OJ82" s="316"/>
      <c r="OK82" s="316"/>
      <c r="OL82" s="316"/>
      <c r="OM82" s="316"/>
      <c r="ON82" s="316"/>
      <c r="OO82" s="316"/>
      <c r="OP82" s="316"/>
      <c r="OQ82" s="316"/>
      <c r="OR82" s="316"/>
      <c r="OS82" s="316"/>
      <c r="OT82" s="316"/>
      <c r="OU82" s="316"/>
      <c r="OV82" s="316"/>
      <c r="OW82" s="316"/>
      <c r="OX82" s="316"/>
      <c r="OY82" s="316"/>
      <c r="OZ82" s="316"/>
      <c r="PA82" s="316"/>
      <c r="PB82" s="316"/>
      <c r="PC82" s="316"/>
      <c r="PD82" s="316"/>
      <c r="PE82" s="316"/>
      <c r="PF82" s="316"/>
      <c r="PG82" s="316"/>
      <c r="PH82" s="316"/>
      <c r="PI82" s="316"/>
      <c r="PJ82" s="316"/>
      <c r="PK82" s="316"/>
      <c r="PL82" s="316"/>
      <c r="PM82" s="316"/>
      <c r="PN82" s="316"/>
      <c r="PO82" s="316"/>
      <c r="PP82" s="316"/>
      <c r="PQ82" s="316"/>
      <c r="PR82" s="316"/>
      <c r="PS82" s="316"/>
      <c r="PT82" s="316"/>
      <c r="PU82" s="316"/>
      <c r="PV82" s="316"/>
      <c r="PW82" s="316"/>
      <c r="PX82" s="316"/>
      <c r="PY82" s="316"/>
    </row>
    <row r="83" spans="1:441" s="316" customFormat="1" outlineLevel="1" x14ac:dyDescent="0.35">
      <c r="A83" s="277"/>
      <c r="B83" s="277"/>
      <c r="C83" s="278"/>
      <c r="D83" s="281"/>
      <c r="E83" s="255" t="s">
        <v>75</v>
      </c>
      <c r="F83" s="667">
        <f xml:space="preserve"> IF(SUM(J83:PY83) &lt;&gt; 0, 1, 0)</f>
        <v>0</v>
      </c>
      <c r="G83" s="255" t="s">
        <v>20</v>
      </c>
      <c r="H83" s="255"/>
      <c r="I83" s="255"/>
      <c r="J83" s="667">
        <f t="shared" ref="J83:AO83" si="95" xml:space="preserve"> IF(ABS(J81 - J82) &gt; CHK_TOL, 1, 0)</f>
        <v>0</v>
      </c>
      <c r="K83" s="667">
        <f t="shared" si="95"/>
        <v>0</v>
      </c>
      <c r="L83" s="667">
        <f t="shared" si="95"/>
        <v>0</v>
      </c>
      <c r="M83" s="667">
        <f t="shared" si="95"/>
        <v>0</v>
      </c>
      <c r="N83" s="667">
        <f t="shared" si="95"/>
        <v>0</v>
      </c>
      <c r="O83" s="667">
        <f t="shared" si="95"/>
        <v>0</v>
      </c>
      <c r="P83" s="667">
        <f t="shared" si="95"/>
        <v>0</v>
      </c>
      <c r="Q83" s="667">
        <f t="shared" si="95"/>
        <v>0</v>
      </c>
      <c r="R83" s="667">
        <f t="shared" si="95"/>
        <v>0</v>
      </c>
      <c r="S83" s="667">
        <f t="shared" si="95"/>
        <v>0</v>
      </c>
      <c r="T83" s="667">
        <f t="shared" si="95"/>
        <v>0</v>
      </c>
      <c r="U83" s="667">
        <f t="shared" si="95"/>
        <v>0</v>
      </c>
      <c r="V83" s="667">
        <f t="shared" si="95"/>
        <v>0</v>
      </c>
      <c r="W83" s="667">
        <f t="shared" si="95"/>
        <v>0</v>
      </c>
      <c r="X83" s="667">
        <f t="shared" si="95"/>
        <v>0</v>
      </c>
      <c r="Y83" s="667">
        <f t="shared" si="95"/>
        <v>0</v>
      </c>
      <c r="Z83" s="667">
        <f t="shared" si="95"/>
        <v>0</v>
      </c>
      <c r="AA83" s="667">
        <f t="shared" si="95"/>
        <v>0</v>
      </c>
      <c r="AB83" s="667">
        <f t="shared" si="95"/>
        <v>0</v>
      </c>
      <c r="AC83" s="667">
        <f t="shared" si="95"/>
        <v>0</v>
      </c>
      <c r="AD83" s="667">
        <f t="shared" si="95"/>
        <v>0</v>
      </c>
      <c r="AE83" s="667">
        <f t="shared" si="95"/>
        <v>0</v>
      </c>
      <c r="AF83" s="667">
        <f t="shared" si="95"/>
        <v>0</v>
      </c>
      <c r="AG83" s="667">
        <f t="shared" si="95"/>
        <v>0</v>
      </c>
      <c r="AH83" s="667">
        <f t="shared" si="95"/>
        <v>0</v>
      </c>
      <c r="AI83" s="667">
        <f t="shared" si="95"/>
        <v>0</v>
      </c>
      <c r="AJ83" s="667">
        <f t="shared" si="95"/>
        <v>0</v>
      </c>
      <c r="AK83" s="667">
        <f t="shared" si="95"/>
        <v>0</v>
      </c>
      <c r="AL83" s="667">
        <f t="shared" si="95"/>
        <v>0</v>
      </c>
      <c r="AM83" s="667">
        <f t="shared" si="95"/>
        <v>0</v>
      </c>
      <c r="AN83" s="667">
        <f t="shared" si="95"/>
        <v>0</v>
      </c>
      <c r="AO83" s="667">
        <f t="shared" si="95"/>
        <v>0</v>
      </c>
      <c r="AP83" s="667">
        <f t="shared" ref="AP83:BU83" si="96" xml:space="preserve"> IF(ABS(AP81 - AP82) &gt; CHK_TOL, 1, 0)</f>
        <v>0</v>
      </c>
      <c r="AQ83" s="667">
        <f t="shared" si="96"/>
        <v>0</v>
      </c>
      <c r="AR83" s="667">
        <f t="shared" si="96"/>
        <v>0</v>
      </c>
      <c r="AS83" s="667">
        <f t="shared" si="96"/>
        <v>0</v>
      </c>
      <c r="AT83" s="667">
        <f t="shared" si="96"/>
        <v>0</v>
      </c>
      <c r="AU83" s="667">
        <f t="shared" si="96"/>
        <v>0</v>
      </c>
      <c r="AV83" s="667">
        <f t="shared" si="96"/>
        <v>0</v>
      </c>
      <c r="AW83" s="667">
        <f t="shared" si="96"/>
        <v>0</v>
      </c>
      <c r="AX83" s="667">
        <f t="shared" si="96"/>
        <v>0</v>
      </c>
      <c r="AY83" s="667">
        <f t="shared" si="96"/>
        <v>0</v>
      </c>
      <c r="AZ83" s="667">
        <f t="shared" si="96"/>
        <v>0</v>
      </c>
      <c r="BA83" s="667">
        <f t="shared" si="96"/>
        <v>0</v>
      </c>
      <c r="BB83" s="667">
        <f t="shared" si="96"/>
        <v>0</v>
      </c>
      <c r="BC83" s="667">
        <f t="shared" si="96"/>
        <v>0</v>
      </c>
      <c r="BD83" s="667">
        <f t="shared" si="96"/>
        <v>0</v>
      </c>
      <c r="BE83" s="667">
        <f t="shared" si="96"/>
        <v>0</v>
      </c>
      <c r="BF83" s="667">
        <f t="shared" si="96"/>
        <v>0</v>
      </c>
      <c r="BG83" s="667">
        <f t="shared" si="96"/>
        <v>0</v>
      </c>
      <c r="BH83" s="667">
        <f t="shared" si="96"/>
        <v>0</v>
      </c>
      <c r="BI83" s="667">
        <f t="shared" si="96"/>
        <v>0</v>
      </c>
      <c r="BJ83" s="667">
        <f t="shared" si="96"/>
        <v>0</v>
      </c>
      <c r="BK83" s="667">
        <f t="shared" si="96"/>
        <v>0</v>
      </c>
      <c r="BL83" s="667">
        <f t="shared" si="96"/>
        <v>0</v>
      </c>
      <c r="BM83" s="667">
        <f t="shared" si="96"/>
        <v>0</v>
      </c>
      <c r="BN83" s="667">
        <f t="shared" si="96"/>
        <v>0</v>
      </c>
      <c r="BO83" s="667">
        <f t="shared" si="96"/>
        <v>0</v>
      </c>
      <c r="BP83" s="667">
        <f t="shared" si="96"/>
        <v>0</v>
      </c>
      <c r="BQ83" s="667">
        <f t="shared" si="96"/>
        <v>0</v>
      </c>
      <c r="BR83" s="667">
        <f t="shared" si="96"/>
        <v>0</v>
      </c>
      <c r="BS83" s="667">
        <f t="shared" si="96"/>
        <v>0</v>
      </c>
      <c r="BT83" s="667">
        <f t="shared" si="96"/>
        <v>0</v>
      </c>
      <c r="BU83" s="667">
        <f t="shared" si="96"/>
        <v>0</v>
      </c>
      <c r="BV83" s="667">
        <f t="shared" ref="BV83:DA83" si="97" xml:space="preserve"> IF(ABS(BV81 - BV82) &gt; CHK_TOL, 1, 0)</f>
        <v>0</v>
      </c>
      <c r="BW83" s="667">
        <f t="shared" si="97"/>
        <v>0</v>
      </c>
      <c r="BX83" s="667">
        <f t="shared" si="97"/>
        <v>0</v>
      </c>
      <c r="BY83" s="667">
        <f t="shared" si="97"/>
        <v>0</v>
      </c>
      <c r="BZ83" s="667">
        <f t="shared" si="97"/>
        <v>0</v>
      </c>
      <c r="CA83" s="667">
        <f t="shared" si="97"/>
        <v>0</v>
      </c>
      <c r="CB83" s="667">
        <f t="shared" si="97"/>
        <v>0</v>
      </c>
      <c r="CC83" s="667">
        <f t="shared" si="97"/>
        <v>0</v>
      </c>
      <c r="CD83" s="667">
        <f t="shared" si="97"/>
        <v>0</v>
      </c>
      <c r="CE83" s="667">
        <f t="shared" si="97"/>
        <v>0</v>
      </c>
      <c r="CF83" s="667">
        <f t="shared" si="97"/>
        <v>0</v>
      </c>
      <c r="CG83" s="667">
        <f t="shared" si="97"/>
        <v>0</v>
      </c>
      <c r="CH83" s="667">
        <f t="shared" si="97"/>
        <v>0</v>
      </c>
      <c r="CI83" s="667">
        <f t="shared" si="97"/>
        <v>0</v>
      </c>
      <c r="CJ83" s="667">
        <f t="shared" si="97"/>
        <v>0</v>
      </c>
      <c r="CK83" s="667">
        <f t="shared" si="97"/>
        <v>0</v>
      </c>
      <c r="CL83" s="667">
        <f t="shared" si="97"/>
        <v>0</v>
      </c>
      <c r="CM83" s="667">
        <f t="shared" si="97"/>
        <v>0</v>
      </c>
      <c r="CN83" s="667">
        <f t="shared" si="97"/>
        <v>0</v>
      </c>
      <c r="CO83" s="667">
        <f t="shared" si="97"/>
        <v>0</v>
      </c>
      <c r="CP83" s="667">
        <f t="shared" si="97"/>
        <v>0</v>
      </c>
      <c r="CQ83" s="667">
        <f t="shared" si="97"/>
        <v>0</v>
      </c>
      <c r="CR83" s="667">
        <f t="shared" si="97"/>
        <v>0</v>
      </c>
      <c r="CS83" s="667">
        <f t="shared" si="97"/>
        <v>0</v>
      </c>
      <c r="CT83" s="667">
        <f t="shared" si="97"/>
        <v>0</v>
      </c>
      <c r="CU83" s="667">
        <f t="shared" si="97"/>
        <v>0</v>
      </c>
      <c r="CV83" s="667">
        <f t="shared" si="97"/>
        <v>0</v>
      </c>
      <c r="CW83" s="667">
        <f t="shared" si="97"/>
        <v>0</v>
      </c>
      <c r="CX83" s="667">
        <f t="shared" si="97"/>
        <v>0</v>
      </c>
      <c r="CY83" s="667">
        <f t="shared" si="97"/>
        <v>0</v>
      </c>
      <c r="CZ83" s="667">
        <f t="shared" si="97"/>
        <v>0</v>
      </c>
      <c r="DA83" s="667">
        <f t="shared" si="97"/>
        <v>0</v>
      </c>
      <c r="DB83" s="667">
        <f t="shared" ref="DB83:EG83" si="98" xml:space="preserve"> IF(ABS(DB81 - DB82) &gt; CHK_TOL, 1, 0)</f>
        <v>0</v>
      </c>
      <c r="DC83" s="667">
        <f t="shared" si="98"/>
        <v>0</v>
      </c>
      <c r="DD83" s="667">
        <f t="shared" si="98"/>
        <v>0</v>
      </c>
      <c r="DE83" s="667">
        <f t="shared" si="98"/>
        <v>0</v>
      </c>
      <c r="DF83" s="667">
        <f t="shared" si="98"/>
        <v>0</v>
      </c>
      <c r="DG83" s="667">
        <f t="shared" si="98"/>
        <v>0</v>
      </c>
      <c r="DH83" s="667">
        <f t="shared" si="98"/>
        <v>0</v>
      </c>
      <c r="DI83" s="667">
        <f t="shared" si="98"/>
        <v>0</v>
      </c>
      <c r="DJ83" s="667">
        <f t="shared" si="98"/>
        <v>0</v>
      </c>
      <c r="DK83" s="667">
        <f t="shared" si="98"/>
        <v>0</v>
      </c>
      <c r="DL83" s="667">
        <f t="shared" si="98"/>
        <v>0</v>
      </c>
      <c r="DM83" s="667">
        <f t="shared" si="98"/>
        <v>0</v>
      </c>
      <c r="DN83" s="667">
        <f t="shared" si="98"/>
        <v>0</v>
      </c>
      <c r="DO83" s="667">
        <f t="shared" si="98"/>
        <v>0</v>
      </c>
      <c r="DP83" s="667">
        <f t="shared" si="98"/>
        <v>0</v>
      </c>
      <c r="DQ83" s="667">
        <f t="shared" si="98"/>
        <v>0</v>
      </c>
      <c r="DR83" s="667">
        <f t="shared" si="98"/>
        <v>0</v>
      </c>
      <c r="DS83" s="667">
        <f t="shared" si="98"/>
        <v>0</v>
      </c>
      <c r="DT83" s="667">
        <f t="shared" si="98"/>
        <v>0</v>
      </c>
      <c r="DU83" s="667">
        <f t="shared" si="98"/>
        <v>0</v>
      </c>
      <c r="DV83" s="667">
        <f t="shared" si="98"/>
        <v>0</v>
      </c>
      <c r="DW83" s="667">
        <f t="shared" si="98"/>
        <v>0</v>
      </c>
      <c r="DX83" s="667">
        <f t="shared" si="98"/>
        <v>0</v>
      </c>
      <c r="DY83" s="667">
        <f t="shared" si="98"/>
        <v>0</v>
      </c>
      <c r="DZ83" s="667">
        <f t="shared" si="98"/>
        <v>0</v>
      </c>
      <c r="EA83" s="667">
        <f t="shared" si="98"/>
        <v>0</v>
      </c>
      <c r="EB83" s="667">
        <f t="shared" si="98"/>
        <v>0</v>
      </c>
      <c r="EC83" s="667">
        <f t="shared" si="98"/>
        <v>0</v>
      </c>
      <c r="ED83" s="667">
        <f t="shared" si="98"/>
        <v>0</v>
      </c>
      <c r="EE83" s="667">
        <f t="shared" si="98"/>
        <v>0</v>
      </c>
      <c r="EF83" s="667">
        <f t="shared" si="98"/>
        <v>0</v>
      </c>
      <c r="EG83" s="667">
        <f t="shared" si="98"/>
        <v>0</v>
      </c>
      <c r="EH83" s="667">
        <f t="shared" ref="EH83:FM83" si="99" xml:space="preserve"> IF(ABS(EH81 - EH82) &gt; CHK_TOL, 1, 0)</f>
        <v>0</v>
      </c>
      <c r="EI83" s="667">
        <f t="shared" si="99"/>
        <v>0</v>
      </c>
      <c r="EJ83" s="667">
        <f t="shared" si="99"/>
        <v>0</v>
      </c>
      <c r="EK83" s="667">
        <f t="shared" si="99"/>
        <v>0</v>
      </c>
      <c r="EL83" s="667">
        <f t="shared" si="99"/>
        <v>0</v>
      </c>
      <c r="EM83" s="667">
        <f t="shared" si="99"/>
        <v>0</v>
      </c>
      <c r="EN83" s="667">
        <f t="shared" si="99"/>
        <v>0</v>
      </c>
      <c r="EO83" s="667">
        <f t="shared" si="99"/>
        <v>0</v>
      </c>
      <c r="EP83" s="667">
        <f t="shared" si="99"/>
        <v>0</v>
      </c>
      <c r="EQ83" s="667">
        <f t="shared" si="99"/>
        <v>0</v>
      </c>
      <c r="ER83" s="667">
        <f t="shared" si="99"/>
        <v>0</v>
      </c>
      <c r="ES83" s="667">
        <f t="shared" si="99"/>
        <v>0</v>
      </c>
      <c r="ET83" s="667">
        <f t="shared" si="99"/>
        <v>0</v>
      </c>
      <c r="EU83" s="667">
        <f t="shared" si="99"/>
        <v>0</v>
      </c>
      <c r="EV83" s="667">
        <f t="shared" si="99"/>
        <v>0</v>
      </c>
      <c r="EW83" s="667">
        <f t="shared" si="99"/>
        <v>0</v>
      </c>
      <c r="EX83" s="667">
        <f t="shared" si="99"/>
        <v>0</v>
      </c>
      <c r="EY83" s="667">
        <f t="shared" si="99"/>
        <v>0</v>
      </c>
      <c r="EZ83" s="667">
        <f t="shared" si="99"/>
        <v>0</v>
      </c>
      <c r="FA83" s="667">
        <f t="shared" si="99"/>
        <v>0</v>
      </c>
      <c r="FB83" s="667">
        <f t="shared" si="99"/>
        <v>0</v>
      </c>
      <c r="FC83" s="667">
        <f t="shared" si="99"/>
        <v>0</v>
      </c>
      <c r="FD83" s="667">
        <f t="shared" si="99"/>
        <v>0</v>
      </c>
      <c r="FE83" s="667">
        <f t="shared" si="99"/>
        <v>0</v>
      </c>
      <c r="FF83" s="667">
        <f t="shared" si="99"/>
        <v>0</v>
      </c>
      <c r="FG83" s="667">
        <f t="shared" si="99"/>
        <v>0</v>
      </c>
      <c r="FH83" s="667">
        <f t="shared" si="99"/>
        <v>0</v>
      </c>
      <c r="FI83" s="667">
        <f t="shared" si="99"/>
        <v>0</v>
      </c>
      <c r="FJ83" s="667">
        <f t="shared" si="99"/>
        <v>0</v>
      </c>
      <c r="FK83" s="667">
        <f t="shared" si="99"/>
        <v>0</v>
      </c>
      <c r="FL83" s="667">
        <f t="shared" si="99"/>
        <v>0</v>
      </c>
      <c r="FM83" s="667">
        <f t="shared" si="99"/>
        <v>0</v>
      </c>
      <c r="FN83" s="667">
        <f t="shared" ref="FN83:GG83" si="100" xml:space="preserve"> IF(ABS(FN81 - FN82) &gt; CHK_TOL, 1, 0)</f>
        <v>0</v>
      </c>
      <c r="FO83" s="667">
        <f t="shared" si="100"/>
        <v>0</v>
      </c>
      <c r="FP83" s="667">
        <f t="shared" si="100"/>
        <v>0</v>
      </c>
      <c r="FQ83" s="667">
        <f t="shared" si="100"/>
        <v>0</v>
      </c>
      <c r="FR83" s="667">
        <f t="shared" si="100"/>
        <v>0</v>
      </c>
      <c r="FS83" s="667">
        <f t="shared" si="100"/>
        <v>0</v>
      </c>
      <c r="FT83" s="667">
        <f t="shared" si="100"/>
        <v>0</v>
      </c>
      <c r="FU83" s="667">
        <f t="shared" si="100"/>
        <v>0</v>
      </c>
      <c r="FV83" s="667">
        <f t="shared" si="100"/>
        <v>0</v>
      </c>
      <c r="FW83" s="667">
        <f t="shared" si="100"/>
        <v>0</v>
      </c>
      <c r="FX83" s="667">
        <f t="shared" si="100"/>
        <v>0</v>
      </c>
      <c r="FY83" s="667">
        <f t="shared" si="100"/>
        <v>0</v>
      </c>
      <c r="FZ83" s="667">
        <f t="shared" si="100"/>
        <v>0</v>
      </c>
      <c r="GA83" s="667">
        <f t="shared" si="100"/>
        <v>0</v>
      </c>
      <c r="GB83" s="667">
        <f t="shared" si="100"/>
        <v>0</v>
      </c>
      <c r="GC83" s="667">
        <f t="shared" si="100"/>
        <v>0</v>
      </c>
      <c r="GD83" s="667">
        <f t="shared" si="100"/>
        <v>0</v>
      </c>
      <c r="GE83" s="667">
        <f t="shared" si="100"/>
        <v>0</v>
      </c>
      <c r="GF83" s="667">
        <f t="shared" si="100"/>
        <v>0</v>
      </c>
      <c r="GG83" s="667">
        <f t="shared" si="100"/>
        <v>0</v>
      </c>
      <c r="GH83" s="667">
        <f t="shared" ref="GH83:GJ83" si="101" xml:space="preserve"> IF(ABS(GH81 - GH82) &gt; CHK_TOL, 1, 0)</f>
        <v>0</v>
      </c>
      <c r="GI83" s="667">
        <f t="shared" si="101"/>
        <v>0</v>
      </c>
      <c r="GJ83" s="667">
        <f t="shared" si="101"/>
        <v>0</v>
      </c>
    </row>
    <row r="84" spans="1:441" outlineLevel="1" x14ac:dyDescent="0.35">
      <c r="A84" s="277"/>
      <c r="D84" s="281"/>
      <c r="E84" s="255" t="s">
        <v>76</v>
      </c>
      <c r="F84" s="255"/>
      <c r="G84" s="255"/>
      <c r="H84" s="255">
        <f xml:space="preserve"> SUM(J84:GJ84)</f>
        <v>-2.4533619580324739E-10</v>
      </c>
      <c r="I84" s="255"/>
      <c r="J84" s="255">
        <f xml:space="preserve"> J81 - J82</f>
        <v>0</v>
      </c>
      <c r="K84" s="255">
        <f t="shared" ref="K84:BV84" si="102" xml:space="preserve"> K81 - K82</f>
        <v>0</v>
      </c>
      <c r="L84" s="255">
        <f t="shared" si="102"/>
        <v>0</v>
      </c>
      <c r="M84" s="255">
        <f t="shared" si="102"/>
        <v>0</v>
      </c>
      <c r="N84" s="255">
        <f t="shared" si="102"/>
        <v>0</v>
      </c>
      <c r="O84" s="255">
        <f t="shared" si="102"/>
        <v>0</v>
      </c>
      <c r="P84" s="255">
        <f t="shared" si="102"/>
        <v>0</v>
      </c>
      <c r="Q84" s="255">
        <f t="shared" si="102"/>
        <v>0</v>
      </c>
      <c r="R84" s="255">
        <f t="shared" si="102"/>
        <v>0</v>
      </c>
      <c r="S84" s="255">
        <f t="shared" si="102"/>
        <v>0</v>
      </c>
      <c r="T84" s="255">
        <f t="shared" si="102"/>
        <v>0</v>
      </c>
      <c r="U84" s="255">
        <f t="shared" si="102"/>
        <v>0</v>
      </c>
      <c r="V84" s="255">
        <f t="shared" si="102"/>
        <v>0</v>
      </c>
      <c r="W84" s="255">
        <f t="shared" si="102"/>
        <v>0</v>
      </c>
      <c r="X84" s="255">
        <f t="shared" si="102"/>
        <v>0</v>
      </c>
      <c r="Y84" s="255">
        <f t="shared" si="102"/>
        <v>0</v>
      </c>
      <c r="Z84" s="255">
        <f t="shared" si="102"/>
        <v>0</v>
      </c>
      <c r="AA84" s="255">
        <f t="shared" si="102"/>
        <v>0</v>
      </c>
      <c r="AB84" s="255">
        <f t="shared" si="102"/>
        <v>0</v>
      </c>
      <c r="AC84" s="255">
        <f t="shared" si="102"/>
        <v>0</v>
      </c>
      <c r="AD84" s="255">
        <f t="shared" si="102"/>
        <v>0</v>
      </c>
      <c r="AE84" s="255">
        <f t="shared" si="102"/>
        <v>0</v>
      </c>
      <c r="AF84" s="255">
        <f t="shared" si="102"/>
        <v>0</v>
      </c>
      <c r="AG84" s="255">
        <f t="shared" si="102"/>
        <v>0</v>
      </c>
      <c r="AH84" s="255">
        <f t="shared" si="102"/>
        <v>0</v>
      </c>
      <c r="AI84" s="255">
        <f t="shared" si="102"/>
        <v>0</v>
      </c>
      <c r="AJ84" s="255">
        <f t="shared" si="102"/>
        <v>0</v>
      </c>
      <c r="AK84" s="255">
        <f t="shared" si="102"/>
        <v>0</v>
      </c>
      <c r="AL84" s="255">
        <f t="shared" si="102"/>
        <v>0</v>
      </c>
      <c r="AM84" s="255">
        <f t="shared" si="102"/>
        <v>0</v>
      </c>
      <c r="AN84" s="255">
        <f t="shared" si="102"/>
        <v>0</v>
      </c>
      <c r="AO84" s="255">
        <f t="shared" si="102"/>
        <v>0</v>
      </c>
      <c r="AP84" s="255">
        <f t="shared" si="102"/>
        <v>0</v>
      </c>
      <c r="AQ84" s="255">
        <f t="shared" si="102"/>
        <v>0</v>
      </c>
      <c r="AR84" s="255">
        <f t="shared" si="102"/>
        <v>0</v>
      </c>
      <c r="AS84" s="255">
        <f t="shared" si="102"/>
        <v>0</v>
      </c>
      <c r="AT84" s="255">
        <f t="shared" si="102"/>
        <v>0</v>
      </c>
      <c r="AU84" s="255">
        <f t="shared" si="102"/>
        <v>0</v>
      </c>
      <c r="AV84" s="255">
        <f t="shared" si="102"/>
        <v>0</v>
      </c>
      <c r="AW84" s="255">
        <f t="shared" si="102"/>
        <v>0</v>
      </c>
      <c r="AX84" s="255">
        <f t="shared" si="102"/>
        <v>0</v>
      </c>
      <c r="AY84" s="255">
        <f t="shared" si="102"/>
        <v>0</v>
      </c>
      <c r="AZ84" s="255">
        <f t="shared" si="102"/>
        <v>0</v>
      </c>
      <c r="BA84" s="255">
        <f t="shared" si="102"/>
        <v>0</v>
      </c>
      <c r="BB84" s="255">
        <f t="shared" si="102"/>
        <v>0</v>
      </c>
      <c r="BC84" s="255">
        <f t="shared" si="102"/>
        <v>0</v>
      </c>
      <c r="BD84" s="255">
        <f t="shared" si="102"/>
        <v>0</v>
      </c>
      <c r="BE84" s="255">
        <f t="shared" si="102"/>
        <v>0</v>
      </c>
      <c r="BF84" s="255">
        <f t="shared" si="102"/>
        <v>0</v>
      </c>
      <c r="BG84" s="255">
        <f t="shared" si="102"/>
        <v>0</v>
      </c>
      <c r="BH84" s="255">
        <f t="shared" si="102"/>
        <v>0</v>
      </c>
      <c r="BI84" s="255">
        <f t="shared" si="102"/>
        <v>0</v>
      </c>
      <c r="BJ84" s="255">
        <f t="shared" si="102"/>
        <v>0</v>
      </c>
      <c r="BK84" s="255">
        <f t="shared" si="102"/>
        <v>0</v>
      </c>
      <c r="BL84" s="255">
        <f t="shared" si="102"/>
        <v>0</v>
      </c>
      <c r="BM84" s="255">
        <f t="shared" si="102"/>
        <v>0</v>
      </c>
      <c r="BN84" s="255">
        <f t="shared" si="102"/>
        <v>0</v>
      </c>
      <c r="BO84" s="255">
        <f t="shared" si="102"/>
        <v>0</v>
      </c>
      <c r="BP84" s="255">
        <f t="shared" si="102"/>
        <v>0</v>
      </c>
      <c r="BQ84" s="255">
        <f t="shared" si="102"/>
        <v>0</v>
      </c>
      <c r="BR84" s="255">
        <f t="shared" si="102"/>
        <v>0</v>
      </c>
      <c r="BS84" s="255">
        <f t="shared" si="102"/>
        <v>0</v>
      </c>
      <c r="BT84" s="255">
        <f t="shared" si="102"/>
        <v>0</v>
      </c>
      <c r="BU84" s="255">
        <f t="shared" si="102"/>
        <v>0</v>
      </c>
      <c r="BV84" s="255">
        <f t="shared" si="102"/>
        <v>0</v>
      </c>
      <c r="BW84" s="255">
        <f t="shared" ref="BW84:EH84" si="103" xml:space="preserve"> BW81 - BW82</f>
        <v>0</v>
      </c>
      <c r="BX84" s="255">
        <f t="shared" si="103"/>
        <v>0</v>
      </c>
      <c r="BY84" s="255">
        <f t="shared" si="103"/>
        <v>0</v>
      </c>
      <c r="BZ84" s="255">
        <f t="shared" si="103"/>
        <v>0</v>
      </c>
      <c r="CA84" s="255">
        <f t="shared" si="103"/>
        <v>0</v>
      </c>
      <c r="CB84" s="255">
        <f t="shared" si="103"/>
        <v>0</v>
      </c>
      <c r="CC84" s="255">
        <f t="shared" si="103"/>
        <v>0</v>
      </c>
      <c r="CD84" s="255">
        <f t="shared" si="103"/>
        <v>0</v>
      </c>
      <c r="CE84" s="255">
        <f t="shared" si="103"/>
        <v>0</v>
      </c>
      <c r="CF84" s="255">
        <f t="shared" si="103"/>
        <v>0</v>
      </c>
      <c r="CG84" s="255">
        <f t="shared" si="103"/>
        <v>0</v>
      </c>
      <c r="CH84" s="255">
        <f t="shared" si="103"/>
        <v>0</v>
      </c>
      <c r="CI84" s="255">
        <f t="shared" si="103"/>
        <v>0</v>
      </c>
      <c r="CJ84" s="255">
        <f t="shared" si="103"/>
        <v>0</v>
      </c>
      <c r="CK84" s="255">
        <f t="shared" si="103"/>
        <v>0</v>
      </c>
      <c r="CL84" s="255">
        <f t="shared" si="103"/>
        <v>0</v>
      </c>
      <c r="CM84" s="255">
        <f t="shared" si="103"/>
        <v>0</v>
      </c>
      <c r="CN84" s="255">
        <f t="shared" si="103"/>
        <v>0</v>
      </c>
      <c r="CO84" s="255">
        <f t="shared" si="103"/>
        <v>0</v>
      </c>
      <c r="CP84" s="255">
        <f t="shared" si="103"/>
        <v>0</v>
      </c>
      <c r="CQ84" s="255">
        <f t="shared" si="103"/>
        <v>0</v>
      </c>
      <c r="CR84" s="255">
        <f t="shared" si="103"/>
        <v>0</v>
      </c>
      <c r="CS84" s="255">
        <f t="shared" si="103"/>
        <v>0</v>
      </c>
      <c r="CT84" s="255">
        <f t="shared" si="103"/>
        <v>0</v>
      </c>
      <c r="CU84" s="255">
        <f t="shared" si="103"/>
        <v>0</v>
      </c>
      <c r="CV84" s="255">
        <f t="shared" si="103"/>
        <v>0</v>
      </c>
      <c r="CW84" s="255">
        <f t="shared" si="103"/>
        <v>0</v>
      </c>
      <c r="CX84" s="255">
        <f t="shared" si="103"/>
        <v>0</v>
      </c>
      <c r="CY84" s="255">
        <f t="shared" si="103"/>
        <v>0</v>
      </c>
      <c r="CZ84" s="255">
        <f t="shared" si="103"/>
        <v>0</v>
      </c>
      <c r="DA84" s="255">
        <f t="shared" si="103"/>
        <v>0</v>
      </c>
      <c r="DB84" s="255">
        <f t="shared" si="103"/>
        <v>0</v>
      </c>
      <c r="DC84" s="255">
        <f t="shared" si="103"/>
        <v>0</v>
      </c>
      <c r="DD84" s="255">
        <f t="shared" si="103"/>
        <v>0</v>
      </c>
      <c r="DE84" s="255">
        <f t="shared" si="103"/>
        <v>0</v>
      </c>
      <c r="DF84" s="255">
        <f t="shared" si="103"/>
        <v>0</v>
      </c>
      <c r="DG84" s="255">
        <f t="shared" si="103"/>
        <v>0</v>
      </c>
      <c r="DH84" s="255">
        <f t="shared" si="103"/>
        <v>-3.1832314562052488E-12</v>
      </c>
      <c r="DI84" s="255">
        <f t="shared" si="103"/>
        <v>-3.0269120543380268E-12</v>
      </c>
      <c r="DJ84" s="255">
        <f t="shared" si="103"/>
        <v>-3.0269120543380268E-12</v>
      </c>
      <c r="DK84" s="255">
        <f t="shared" si="103"/>
        <v>-3.0269120543380268E-12</v>
      </c>
      <c r="DL84" s="255">
        <f t="shared" si="103"/>
        <v>-3.0269120543380268E-12</v>
      </c>
      <c r="DM84" s="255">
        <f t="shared" si="103"/>
        <v>-3.0269120543380268E-12</v>
      </c>
      <c r="DN84" s="255">
        <f t="shared" si="103"/>
        <v>-3.0269120543380268E-12</v>
      </c>
      <c r="DO84" s="255">
        <f t="shared" si="103"/>
        <v>-3.0269120543380268E-12</v>
      </c>
      <c r="DP84" s="255">
        <f t="shared" si="103"/>
        <v>-3.0269120543380268E-12</v>
      </c>
      <c r="DQ84" s="255">
        <f t="shared" si="103"/>
        <v>-3.0269120543380268E-12</v>
      </c>
      <c r="DR84" s="255">
        <f t="shared" si="103"/>
        <v>-3.0269120543380268E-12</v>
      </c>
      <c r="DS84" s="255">
        <f t="shared" si="103"/>
        <v>-3.0269120543380268E-12</v>
      </c>
      <c r="DT84" s="255">
        <f t="shared" si="103"/>
        <v>-3.0269120543380268E-12</v>
      </c>
      <c r="DU84" s="255">
        <f t="shared" si="103"/>
        <v>-3.0269120543380268E-12</v>
      </c>
      <c r="DV84" s="255">
        <f t="shared" si="103"/>
        <v>-3.0269120543380268E-12</v>
      </c>
      <c r="DW84" s="255">
        <f t="shared" si="103"/>
        <v>-3.0269120543380268E-12</v>
      </c>
      <c r="DX84" s="255">
        <f t="shared" si="103"/>
        <v>-3.0269120543380268E-12</v>
      </c>
      <c r="DY84" s="255">
        <f t="shared" si="103"/>
        <v>-3.0269120543380268E-12</v>
      </c>
      <c r="DZ84" s="255">
        <f t="shared" si="103"/>
        <v>-3.0269120543380268E-12</v>
      </c>
      <c r="EA84" s="255">
        <f t="shared" si="103"/>
        <v>-3.0269120543380268E-12</v>
      </c>
      <c r="EB84" s="255">
        <f t="shared" si="103"/>
        <v>-3.0269120543380268E-12</v>
      </c>
      <c r="EC84" s="255">
        <f t="shared" si="103"/>
        <v>-3.0269120543380268E-12</v>
      </c>
      <c r="ED84" s="255">
        <f t="shared" si="103"/>
        <v>-3.0269120543380268E-12</v>
      </c>
      <c r="EE84" s="255">
        <f t="shared" si="103"/>
        <v>-3.0269120543380268E-12</v>
      </c>
      <c r="EF84" s="255">
        <f t="shared" si="103"/>
        <v>-3.0269120543380268E-12</v>
      </c>
      <c r="EG84" s="255">
        <f t="shared" si="103"/>
        <v>-3.0269120543380268E-12</v>
      </c>
      <c r="EH84" s="255">
        <f t="shared" si="103"/>
        <v>-3.0269120543380268E-12</v>
      </c>
      <c r="EI84" s="255">
        <f t="shared" ref="EI84:GG84" si="104" xml:space="preserve"> EI81 - EI82</f>
        <v>-3.0269120543380268E-12</v>
      </c>
      <c r="EJ84" s="255">
        <f t="shared" si="104"/>
        <v>-3.0269120543380268E-12</v>
      </c>
      <c r="EK84" s="255">
        <f t="shared" si="104"/>
        <v>-3.0269120543380268E-12</v>
      </c>
      <c r="EL84" s="255">
        <f t="shared" si="104"/>
        <v>-3.0269120543380268E-12</v>
      </c>
      <c r="EM84" s="255">
        <f t="shared" si="104"/>
        <v>-3.0269120543380268E-12</v>
      </c>
      <c r="EN84" s="255">
        <f t="shared" si="104"/>
        <v>-3.0269120543380268E-12</v>
      </c>
      <c r="EO84" s="255">
        <f t="shared" si="104"/>
        <v>-3.0269120543380268E-12</v>
      </c>
      <c r="EP84" s="255">
        <f t="shared" si="104"/>
        <v>-3.0269120543380268E-12</v>
      </c>
      <c r="EQ84" s="255">
        <f t="shared" si="104"/>
        <v>-3.0269120543380268E-12</v>
      </c>
      <c r="ER84" s="255">
        <f t="shared" si="104"/>
        <v>-3.0269120543380268E-12</v>
      </c>
      <c r="ES84" s="255">
        <f t="shared" si="104"/>
        <v>-3.0269120543380268E-12</v>
      </c>
      <c r="ET84" s="255">
        <f t="shared" si="104"/>
        <v>-3.0269120543380268E-12</v>
      </c>
      <c r="EU84" s="255">
        <f t="shared" si="104"/>
        <v>-3.0269120543380268E-12</v>
      </c>
      <c r="EV84" s="255">
        <f t="shared" si="104"/>
        <v>-3.0269120543380268E-12</v>
      </c>
      <c r="EW84" s="255">
        <f t="shared" si="104"/>
        <v>-3.0269120543380268E-12</v>
      </c>
      <c r="EX84" s="255">
        <f t="shared" si="104"/>
        <v>-3.0269120543380268E-12</v>
      </c>
      <c r="EY84" s="255">
        <f t="shared" si="104"/>
        <v>-3.0269120543380268E-12</v>
      </c>
      <c r="EZ84" s="255">
        <f t="shared" si="104"/>
        <v>-3.0269120543380268E-12</v>
      </c>
      <c r="FA84" s="255">
        <f t="shared" si="104"/>
        <v>-3.0269120543380268E-12</v>
      </c>
      <c r="FB84" s="255">
        <f t="shared" si="104"/>
        <v>-3.0269120543380268E-12</v>
      </c>
      <c r="FC84" s="255">
        <f t="shared" si="104"/>
        <v>-3.0269120543380268E-12</v>
      </c>
      <c r="FD84" s="255">
        <f t="shared" si="104"/>
        <v>-3.0269120543380268E-12</v>
      </c>
      <c r="FE84" s="255">
        <f t="shared" si="104"/>
        <v>-3.0269120543380268E-12</v>
      </c>
      <c r="FF84" s="255">
        <f t="shared" si="104"/>
        <v>-3.0269120543380268E-12</v>
      </c>
      <c r="FG84" s="255">
        <f t="shared" si="104"/>
        <v>-3.0269120543380268E-12</v>
      </c>
      <c r="FH84" s="255">
        <f t="shared" si="104"/>
        <v>-3.0269120543380268E-12</v>
      </c>
      <c r="FI84" s="255">
        <f t="shared" si="104"/>
        <v>-3.0269120543380268E-12</v>
      </c>
      <c r="FJ84" s="255">
        <f t="shared" si="104"/>
        <v>-3.0269120543380268E-12</v>
      </c>
      <c r="FK84" s="255">
        <f t="shared" si="104"/>
        <v>-3.0269120543380268E-12</v>
      </c>
      <c r="FL84" s="255">
        <f t="shared" si="104"/>
        <v>-3.0269120543380268E-12</v>
      </c>
      <c r="FM84" s="255">
        <f t="shared" si="104"/>
        <v>-3.0269120543380268E-12</v>
      </c>
      <c r="FN84" s="255">
        <f t="shared" si="104"/>
        <v>-3.0269120543380268E-12</v>
      </c>
      <c r="FO84" s="255">
        <f t="shared" si="104"/>
        <v>-3.0269120543380268E-12</v>
      </c>
      <c r="FP84" s="255">
        <f t="shared" si="104"/>
        <v>-3.0269120543380268E-12</v>
      </c>
      <c r="FQ84" s="255">
        <f t="shared" si="104"/>
        <v>-3.0269120543380268E-12</v>
      </c>
      <c r="FR84" s="255">
        <f t="shared" si="104"/>
        <v>-3.0269120543380268E-12</v>
      </c>
      <c r="FS84" s="255">
        <f t="shared" si="104"/>
        <v>-3.0269120543380268E-12</v>
      </c>
      <c r="FT84" s="255">
        <f t="shared" si="104"/>
        <v>-3.0269120543380268E-12</v>
      </c>
      <c r="FU84" s="255">
        <f t="shared" si="104"/>
        <v>-3.0269120543380268E-12</v>
      </c>
      <c r="FV84" s="255">
        <f t="shared" si="104"/>
        <v>-3.0269120543380268E-12</v>
      </c>
      <c r="FW84" s="255">
        <f t="shared" si="104"/>
        <v>-3.0269120543380268E-12</v>
      </c>
      <c r="FX84" s="255">
        <f t="shared" si="104"/>
        <v>-3.0269120543380268E-12</v>
      </c>
      <c r="FY84" s="255">
        <f t="shared" si="104"/>
        <v>-3.0269120543380268E-12</v>
      </c>
      <c r="FZ84" s="255">
        <f t="shared" si="104"/>
        <v>-3.0269120543380268E-12</v>
      </c>
      <c r="GA84" s="255">
        <f t="shared" si="104"/>
        <v>-3.0269120543380268E-12</v>
      </c>
      <c r="GB84" s="255">
        <f t="shared" si="104"/>
        <v>-3.0269120543380268E-12</v>
      </c>
      <c r="GC84" s="255">
        <f t="shared" si="104"/>
        <v>-3.0269120543380268E-12</v>
      </c>
      <c r="GD84" s="255">
        <f t="shared" si="104"/>
        <v>-3.0269120543380268E-12</v>
      </c>
      <c r="GE84" s="255">
        <f t="shared" si="104"/>
        <v>-3.0269120543380268E-12</v>
      </c>
      <c r="GF84" s="255">
        <f t="shared" si="104"/>
        <v>-3.0269120543380268E-12</v>
      </c>
      <c r="GG84" s="255">
        <f t="shared" si="104"/>
        <v>-3.0269120543380268E-12</v>
      </c>
      <c r="GH84" s="255">
        <f t="shared" ref="GH84:GJ84" si="105" xml:space="preserve"> GH81 - GH82</f>
        <v>-3.0269120543380268E-12</v>
      </c>
      <c r="GI84" s="255">
        <f t="shared" si="105"/>
        <v>-3.0269120543380268E-12</v>
      </c>
      <c r="GJ84" s="255">
        <f t="shared" si="105"/>
        <v>-3.0269120543380268E-12</v>
      </c>
      <c r="GK84" s="316"/>
      <c r="GL84" s="316"/>
      <c r="GM84" s="316"/>
      <c r="GN84" s="316"/>
      <c r="GO84" s="316"/>
      <c r="GP84" s="316"/>
      <c r="GQ84" s="316"/>
      <c r="GR84" s="316"/>
      <c r="GS84" s="316"/>
      <c r="GT84" s="316"/>
      <c r="GU84" s="316"/>
      <c r="GV84" s="316"/>
      <c r="GW84" s="316"/>
      <c r="GX84" s="316"/>
      <c r="GY84" s="316"/>
      <c r="GZ84" s="316"/>
      <c r="HA84" s="316"/>
      <c r="HB84" s="316"/>
      <c r="HC84" s="316"/>
      <c r="HD84" s="316"/>
      <c r="HE84" s="316"/>
      <c r="HF84" s="316"/>
      <c r="HG84" s="316"/>
      <c r="HH84" s="316"/>
      <c r="HI84" s="316"/>
      <c r="HJ84" s="316"/>
      <c r="HK84" s="316"/>
      <c r="HL84" s="316"/>
      <c r="HM84" s="316"/>
      <c r="HN84" s="316"/>
      <c r="HO84" s="316"/>
      <c r="HP84" s="316"/>
      <c r="HQ84" s="316"/>
      <c r="HR84" s="316"/>
      <c r="HS84" s="316"/>
      <c r="HT84" s="316"/>
      <c r="HU84" s="316"/>
      <c r="HV84" s="316"/>
      <c r="HW84" s="316"/>
      <c r="HX84" s="316"/>
      <c r="HY84" s="316"/>
      <c r="HZ84" s="316"/>
      <c r="IA84" s="316"/>
      <c r="IB84" s="316"/>
      <c r="IC84" s="316"/>
      <c r="ID84" s="316"/>
      <c r="IE84" s="316"/>
      <c r="IF84" s="316"/>
      <c r="IG84" s="316"/>
      <c r="IH84" s="316"/>
      <c r="II84" s="316"/>
      <c r="IJ84" s="316"/>
      <c r="IK84" s="316"/>
      <c r="IL84" s="316"/>
      <c r="IM84" s="316"/>
      <c r="IN84" s="316"/>
      <c r="IO84" s="316"/>
      <c r="IP84" s="316"/>
      <c r="IQ84" s="316"/>
      <c r="IR84" s="316"/>
      <c r="IS84" s="316"/>
      <c r="IT84" s="316"/>
      <c r="IU84" s="316"/>
      <c r="IV84" s="316"/>
      <c r="IW84" s="316"/>
      <c r="IX84" s="316"/>
      <c r="IY84" s="316"/>
      <c r="IZ84" s="316"/>
      <c r="JA84" s="316"/>
      <c r="JB84" s="316"/>
      <c r="JC84" s="316"/>
      <c r="JD84" s="316"/>
      <c r="JE84" s="316"/>
      <c r="JF84" s="316"/>
      <c r="JG84" s="316"/>
      <c r="JH84" s="316"/>
      <c r="JI84" s="316"/>
      <c r="JJ84" s="316"/>
      <c r="JK84" s="316"/>
      <c r="JL84" s="316"/>
      <c r="JM84" s="316"/>
      <c r="JN84" s="316"/>
      <c r="JO84" s="316"/>
      <c r="JP84" s="316"/>
      <c r="JQ84" s="316"/>
      <c r="JR84" s="316"/>
      <c r="JS84" s="316"/>
      <c r="JT84" s="316"/>
      <c r="JU84" s="316"/>
      <c r="JV84" s="316"/>
      <c r="JW84" s="316"/>
      <c r="JX84" s="316"/>
      <c r="JY84" s="316"/>
      <c r="JZ84" s="316"/>
      <c r="KA84" s="316"/>
      <c r="KB84" s="316"/>
      <c r="KC84" s="316"/>
      <c r="KD84" s="316"/>
      <c r="KE84" s="316"/>
      <c r="KF84" s="316"/>
      <c r="KG84" s="316"/>
      <c r="KH84" s="316"/>
      <c r="KI84" s="316"/>
      <c r="KJ84" s="316"/>
      <c r="KK84" s="316"/>
      <c r="KL84" s="316"/>
      <c r="KM84" s="316"/>
      <c r="KN84" s="316"/>
      <c r="KO84" s="316"/>
      <c r="KP84" s="316"/>
      <c r="KQ84" s="316"/>
      <c r="KR84" s="316"/>
      <c r="KS84" s="316"/>
      <c r="KT84" s="316"/>
      <c r="KU84" s="316"/>
      <c r="KV84" s="316"/>
      <c r="KW84" s="316"/>
      <c r="KX84" s="316"/>
      <c r="KY84" s="316"/>
      <c r="KZ84" s="316"/>
      <c r="LA84" s="316"/>
      <c r="LB84" s="316"/>
      <c r="LC84" s="316"/>
      <c r="LD84" s="316"/>
      <c r="LE84" s="316"/>
      <c r="LF84" s="316"/>
      <c r="LG84" s="316"/>
      <c r="LH84" s="316"/>
      <c r="LI84" s="316"/>
      <c r="LJ84" s="316"/>
      <c r="LK84" s="316"/>
      <c r="LL84" s="316"/>
      <c r="LM84" s="316"/>
      <c r="LN84" s="316"/>
      <c r="LO84" s="316"/>
      <c r="LP84" s="316"/>
      <c r="LQ84" s="316"/>
      <c r="LR84" s="316"/>
      <c r="LS84" s="316"/>
      <c r="LT84" s="316"/>
      <c r="LU84" s="316"/>
      <c r="LV84" s="316"/>
      <c r="LW84" s="316"/>
      <c r="LX84" s="316"/>
      <c r="LY84" s="316"/>
      <c r="LZ84" s="316"/>
      <c r="MA84" s="316"/>
      <c r="MB84" s="316"/>
      <c r="MC84" s="316"/>
      <c r="MD84" s="316"/>
      <c r="ME84" s="316"/>
      <c r="MF84" s="316"/>
      <c r="MG84" s="316"/>
      <c r="MH84" s="316"/>
      <c r="MI84" s="316"/>
      <c r="MJ84" s="316"/>
      <c r="MK84" s="316"/>
      <c r="ML84" s="316"/>
      <c r="MM84" s="316"/>
      <c r="MN84" s="316"/>
      <c r="MO84" s="316"/>
      <c r="MP84" s="316"/>
      <c r="MQ84" s="316"/>
      <c r="MR84" s="316"/>
      <c r="MS84" s="316"/>
      <c r="MT84" s="316"/>
      <c r="MU84" s="316"/>
      <c r="MV84" s="316"/>
      <c r="MW84" s="316"/>
      <c r="MX84" s="316"/>
      <c r="MY84" s="316"/>
      <c r="MZ84" s="316"/>
      <c r="NA84" s="316"/>
      <c r="NB84" s="316"/>
      <c r="NC84" s="316"/>
      <c r="ND84" s="316"/>
      <c r="NE84" s="316"/>
      <c r="NF84" s="316"/>
      <c r="NG84" s="316"/>
      <c r="NH84" s="316"/>
      <c r="NI84" s="316"/>
      <c r="NJ84" s="316"/>
      <c r="NK84" s="316"/>
      <c r="NL84" s="316"/>
      <c r="NM84" s="316"/>
      <c r="NN84" s="316"/>
      <c r="NO84" s="316"/>
      <c r="NP84" s="316"/>
      <c r="NQ84" s="316"/>
      <c r="NR84" s="316"/>
      <c r="NS84" s="316"/>
      <c r="NT84" s="316"/>
      <c r="NU84" s="316"/>
      <c r="NV84" s="316"/>
      <c r="NW84" s="316"/>
      <c r="NX84" s="316"/>
      <c r="NY84" s="316"/>
      <c r="NZ84" s="316"/>
      <c r="OA84" s="316"/>
      <c r="OB84" s="316"/>
      <c r="OC84" s="316"/>
      <c r="OD84" s="316"/>
      <c r="OE84" s="316"/>
      <c r="OF84" s="316"/>
      <c r="OG84" s="316"/>
      <c r="OH84" s="316"/>
      <c r="OI84" s="316"/>
      <c r="OJ84" s="316"/>
      <c r="OK84" s="316"/>
      <c r="OL84" s="316"/>
      <c r="OM84" s="316"/>
      <c r="ON84" s="316"/>
      <c r="OO84" s="316"/>
      <c r="OP84" s="316"/>
      <c r="OQ84" s="316"/>
      <c r="OR84" s="316"/>
      <c r="OS84" s="316"/>
      <c r="OT84" s="316"/>
      <c r="OU84" s="316"/>
      <c r="OV84" s="316"/>
      <c r="OW84" s="316"/>
      <c r="OX84" s="316"/>
      <c r="OY84" s="316"/>
      <c r="OZ84" s="316"/>
      <c r="PA84" s="316"/>
      <c r="PB84" s="316"/>
      <c r="PC84" s="316"/>
      <c r="PD84" s="316"/>
      <c r="PE84" s="316"/>
      <c r="PF84" s="316"/>
      <c r="PG84" s="316"/>
      <c r="PH84" s="316"/>
      <c r="PI84" s="316"/>
      <c r="PJ84" s="316"/>
      <c r="PK84" s="316"/>
      <c r="PL84" s="316"/>
      <c r="PM84" s="316"/>
      <c r="PN84" s="316"/>
      <c r="PO84" s="316"/>
      <c r="PP84" s="316"/>
      <c r="PQ84" s="316"/>
      <c r="PR84" s="316"/>
      <c r="PS84" s="316"/>
      <c r="PT84" s="316"/>
      <c r="PU84" s="316"/>
      <c r="PV84" s="316"/>
      <c r="PW84" s="316"/>
      <c r="PX84" s="316"/>
      <c r="PY84" s="316"/>
    </row>
    <row r="85" spans="1:441" outlineLevel="1" x14ac:dyDescent="0.35">
      <c r="A85" s="277"/>
      <c r="D85" s="281"/>
      <c r="E85" s="312"/>
      <c r="F85" s="312"/>
      <c r="G85" s="312"/>
      <c r="H85" s="312"/>
      <c r="I85" s="312"/>
      <c r="J85" s="312"/>
      <c r="K85" s="312"/>
      <c r="L85" s="312"/>
      <c r="M85" s="312"/>
      <c r="N85" s="312"/>
      <c r="O85" s="312"/>
      <c r="P85" s="312"/>
      <c r="Q85" s="312"/>
      <c r="R85" s="312"/>
      <c r="S85" s="312"/>
      <c r="T85" s="312"/>
      <c r="U85" s="312"/>
      <c r="V85" s="312"/>
      <c r="W85" s="312"/>
      <c r="X85" s="312"/>
      <c r="Y85" s="312"/>
      <c r="Z85" s="312"/>
      <c r="AA85" s="312"/>
      <c r="AB85" s="312"/>
      <c r="AC85" s="312"/>
      <c r="AD85" s="312"/>
      <c r="AE85" s="312"/>
      <c r="AF85" s="312"/>
      <c r="AG85" s="312"/>
      <c r="AH85" s="312"/>
      <c r="AI85" s="312"/>
      <c r="AJ85" s="312"/>
      <c r="AK85" s="312"/>
      <c r="AL85" s="312"/>
      <c r="AM85" s="312"/>
      <c r="AN85" s="312"/>
      <c r="AO85" s="312"/>
      <c r="AP85" s="312"/>
      <c r="AQ85" s="312"/>
      <c r="AR85" s="312"/>
      <c r="AS85" s="312"/>
      <c r="AT85" s="312"/>
      <c r="AU85" s="312"/>
      <c r="AV85" s="312"/>
      <c r="AW85" s="312"/>
      <c r="AX85" s="312"/>
      <c r="AY85" s="312"/>
      <c r="AZ85" s="312"/>
      <c r="BA85" s="312"/>
      <c r="BB85" s="312"/>
      <c r="BC85" s="312"/>
      <c r="BD85" s="312"/>
      <c r="BE85" s="312"/>
      <c r="BF85" s="312"/>
      <c r="BG85" s="312"/>
      <c r="BH85" s="312"/>
      <c r="BI85" s="312"/>
      <c r="BJ85" s="312"/>
      <c r="BK85" s="312"/>
      <c r="BL85" s="312"/>
      <c r="BM85" s="312"/>
      <c r="BN85" s="312"/>
      <c r="BO85" s="312"/>
      <c r="BP85" s="312"/>
      <c r="BQ85" s="312"/>
      <c r="BR85" s="312"/>
      <c r="BS85" s="312"/>
      <c r="BT85" s="312"/>
      <c r="BU85" s="312"/>
      <c r="BV85" s="312"/>
      <c r="BW85" s="312"/>
      <c r="BX85" s="312"/>
      <c r="BY85" s="312"/>
      <c r="BZ85" s="312"/>
      <c r="CA85" s="312"/>
      <c r="CB85" s="312"/>
      <c r="CC85" s="312"/>
      <c r="CD85" s="312"/>
      <c r="CE85" s="312"/>
      <c r="CF85" s="312"/>
      <c r="CG85" s="312"/>
      <c r="CH85" s="312"/>
      <c r="CI85" s="312"/>
      <c r="CJ85" s="312"/>
      <c r="CK85" s="312"/>
      <c r="CL85" s="312"/>
      <c r="CM85" s="312"/>
      <c r="CN85" s="312"/>
      <c r="CO85" s="312"/>
      <c r="CP85" s="312"/>
      <c r="CQ85" s="312"/>
      <c r="CR85" s="312"/>
      <c r="CS85" s="312"/>
      <c r="CT85" s="312"/>
      <c r="CU85" s="312"/>
      <c r="CV85" s="312"/>
      <c r="CW85" s="312"/>
      <c r="CX85" s="312"/>
      <c r="CY85" s="312"/>
      <c r="CZ85" s="312"/>
      <c r="DA85" s="312"/>
      <c r="DB85" s="312"/>
      <c r="DC85" s="312"/>
      <c r="DD85" s="312"/>
      <c r="DE85" s="312"/>
      <c r="DF85" s="312"/>
      <c r="DG85" s="312"/>
      <c r="DH85" s="312"/>
      <c r="DI85" s="312"/>
      <c r="DJ85" s="312"/>
      <c r="DK85" s="312"/>
      <c r="DL85" s="312"/>
      <c r="DM85" s="312"/>
      <c r="DN85" s="312"/>
      <c r="DO85" s="312"/>
      <c r="DP85" s="312"/>
      <c r="DQ85" s="312"/>
      <c r="DR85" s="312"/>
      <c r="DS85" s="312"/>
      <c r="DT85" s="312"/>
      <c r="DU85" s="312"/>
      <c r="DV85" s="312"/>
      <c r="DW85" s="312"/>
      <c r="DX85" s="312"/>
      <c r="DY85" s="312"/>
      <c r="DZ85" s="312"/>
      <c r="EA85" s="312"/>
      <c r="EB85" s="312"/>
      <c r="EC85" s="312"/>
      <c r="ED85" s="312"/>
      <c r="EE85" s="312"/>
      <c r="EF85" s="312"/>
      <c r="EG85" s="312"/>
      <c r="EH85" s="312"/>
      <c r="EI85" s="312"/>
      <c r="EJ85" s="312"/>
      <c r="EK85" s="312"/>
      <c r="EL85" s="312"/>
      <c r="EM85" s="312"/>
      <c r="EN85" s="312"/>
      <c r="EO85" s="312"/>
      <c r="EP85" s="312"/>
      <c r="EQ85" s="312"/>
      <c r="ER85" s="312"/>
      <c r="ES85" s="312"/>
      <c r="ET85" s="312"/>
      <c r="EU85" s="312"/>
      <c r="EV85" s="312"/>
      <c r="EW85" s="312"/>
      <c r="EX85" s="312"/>
      <c r="EY85" s="312"/>
      <c r="EZ85" s="312"/>
      <c r="FA85" s="312"/>
      <c r="FB85" s="312"/>
      <c r="FC85" s="312"/>
      <c r="FD85" s="312"/>
      <c r="FE85" s="312"/>
      <c r="FF85" s="312"/>
      <c r="FG85" s="312"/>
      <c r="FH85" s="312"/>
      <c r="FI85" s="312"/>
      <c r="FJ85" s="312"/>
      <c r="FK85" s="312"/>
      <c r="FL85" s="312"/>
      <c r="FM85" s="312"/>
      <c r="FN85" s="312"/>
      <c r="FO85" s="312"/>
      <c r="FP85" s="312"/>
      <c r="FQ85" s="312"/>
      <c r="FR85" s="312"/>
      <c r="FS85" s="312"/>
      <c r="FT85" s="312"/>
      <c r="FU85" s="312"/>
      <c r="FV85" s="312"/>
      <c r="FW85" s="312"/>
      <c r="FX85" s="312"/>
      <c r="FY85" s="312"/>
      <c r="FZ85" s="312"/>
      <c r="GA85" s="312"/>
      <c r="GB85" s="312"/>
      <c r="GC85" s="312"/>
      <c r="GD85" s="312"/>
      <c r="GE85" s="312"/>
      <c r="GF85" s="312"/>
      <c r="GG85" s="312"/>
      <c r="GH85" s="312"/>
      <c r="GI85" s="312"/>
      <c r="GJ85" s="312"/>
      <c r="GK85" s="316"/>
      <c r="GL85" s="316"/>
      <c r="GM85" s="316"/>
      <c r="GN85" s="316"/>
      <c r="GO85" s="316"/>
      <c r="GP85" s="316"/>
      <c r="GQ85" s="316"/>
      <c r="GR85" s="316"/>
      <c r="GS85" s="316"/>
      <c r="GT85" s="316"/>
      <c r="GU85" s="316"/>
      <c r="GV85" s="316"/>
      <c r="GW85" s="316"/>
      <c r="GX85" s="316"/>
      <c r="GY85" s="316"/>
      <c r="GZ85" s="316"/>
      <c r="HA85" s="316"/>
      <c r="HB85" s="316"/>
      <c r="HC85" s="316"/>
      <c r="HD85" s="316"/>
      <c r="HE85" s="316"/>
      <c r="HF85" s="316"/>
      <c r="HG85" s="316"/>
      <c r="HH85" s="316"/>
      <c r="HI85" s="316"/>
      <c r="HJ85" s="316"/>
      <c r="HK85" s="316"/>
      <c r="HL85" s="316"/>
      <c r="HM85" s="316"/>
      <c r="HN85" s="316"/>
      <c r="HO85" s="316"/>
      <c r="HP85" s="316"/>
      <c r="HQ85" s="316"/>
      <c r="HR85" s="316"/>
      <c r="HS85" s="316"/>
      <c r="HT85" s="316"/>
      <c r="HU85" s="316"/>
      <c r="HV85" s="316"/>
      <c r="HW85" s="316"/>
      <c r="HX85" s="316"/>
      <c r="HY85" s="316"/>
      <c r="HZ85" s="316"/>
      <c r="IA85" s="316"/>
      <c r="IB85" s="316"/>
      <c r="IC85" s="316"/>
      <c r="ID85" s="316"/>
      <c r="IE85" s="316"/>
      <c r="IF85" s="316"/>
      <c r="IG85" s="316"/>
      <c r="IH85" s="316"/>
      <c r="II85" s="316"/>
      <c r="IJ85" s="316"/>
      <c r="IK85" s="316"/>
      <c r="IL85" s="316"/>
      <c r="IM85" s="316"/>
      <c r="IN85" s="316"/>
      <c r="IO85" s="316"/>
      <c r="IP85" s="316"/>
      <c r="IQ85" s="316"/>
      <c r="IR85" s="316"/>
      <c r="IS85" s="316"/>
      <c r="IT85" s="316"/>
      <c r="IU85" s="316"/>
      <c r="IV85" s="316"/>
      <c r="IW85" s="316"/>
      <c r="IX85" s="316"/>
      <c r="IY85" s="316"/>
      <c r="IZ85" s="316"/>
      <c r="JA85" s="316"/>
      <c r="JB85" s="316"/>
      <c r="JC85" s="316"/>
      <c r="JD85" s="316"/>
      <c r="JE85" s="316"/>
      <c r="JF85" s="316"/>
      <c r="JG85" s="316"/>
      <c r="JH85" s="316"/>
      <c r="JI85" s="316"/>
      <c r="JJ85" s="316"/>
      <c r="JK85" s="316"/>
      <c r="JL85" s="316"/>
      <c r="JM85" s="316"/>
      <c r="JN85" s="316"/>
      <c r="JO85" s="316"/>
      <c r="JP85" s="316"/>
      <c r="JQ85" s="316"/>
      <c r="JR85" s="316"/>
      <c r="JS85" s="316"/>
      <c r="JT85" s="316"/>
      <c r="JU85" s="316"/>
      <c r="JV85" s="316"/>
      <c r="JW85" s="316"/>
      <c r="JX85" s="316"/>
      <c r="JY85" s="316"/>
      <c r="JZ85" s="316"/>
      <c r="KA85" s="316"/>
      <c r="KB85" s="316"/>
      <c r="KC85" s="316"/>
      <c r="KD85" s="316"/>
      <c r="KE85" s="316"/>
      <c r="KF85" s="316"/>
      <c r="KG85" s="316"/>
      <c r="KH85" s="316"/>
      <c r="KI85" s="316"/>
      <c r="KJ85" s="316"/>
      <c r="KK85" s="316"/>
      <c r="KL85" s="316"/>
      <c r="KM85" s="316"/>
      <c r="KN85" s="316"/>
      <c r="KO85" s="316"/>
      <c r="KP85" s="316"/>
      <c r="KQ85" s="316"/>
      <c r="KR85" s="316"/>
      <c r="KS85" s="316"/>
      <c r="KT85" s="316"/>
      <c r="KU85" s="316"/>
      <c r="KV85" s="316"/>
      <c r="KW85" s="316"/>
      <c r="KX85" s="316"/>
      <c r="KY85" s="316"/>
      <c r="KZ85" s="316"/>
      <c r="LA85" s="316"/>
      <c r="LB85" s="316"/>
      <c r="LC85" s="316"/>
      <c r="LD85" s="316"/>
      <c r="LE85" s="316"/>
      <c r="LF85" s="316"/>
      <c r="LG85" s="316"/>
      <c r="LH85" s="316"/>
      <c r="LI85" s="316"/>
      <c r="LJ85" s="316"/>
      <c r="LK85" s="316"/>
      <c r="LL85" s="316"/>
      <c r="LM85" s="316"/>
      <c r="LN85" s="316"/>
      <c r="LO85" s="316"/>
      <c r="LP85" s="316"/>
      <c r="LQ85" s="316"/>
      <c r="LR85" s="316"/>
      <c r="LS85" s="316"/>
      <c r="LT85" s="316"/>
      <c r="LU85" s="316"/>
      <c r="LV85" s="316"/>
      <c r="LW85" s="316"/>
      <c r="LX85" s="316"/>
      <c r="LY85" s="316"/>
      <c r="LZ85" s="316"/>
      <c r="MA85" s="316"/>
      <c r="MB85" s="316"/>
      <c r="MC85" s="316"/>
      <c r="MD85" s="316"/>
      <c r="ME85" s="316"/>
      <c r="MF85" s="316"/>
      <c r="MG85" s="316"/>
      <c r="MH85" s="316"/>
      <c r="MI85" s="316"/>
      <c r="MJ85" s="316"/>
      <c r="MK85" s="316"/>
      <c r="ML85" s="316"/>
      <c r="MM85" s="316"/>
      <c r="MN85" s="316"/>
      <c r="MO85" s="316"/>
      <c r="MP85" s="316"/>
      <c r="MQ85" s="316"/>
      <c r="MR85" s="316"/>
      <c r="MS85" s="316"/>
      <c r="MT85" s="316"/>
      <c r="MU85" s="316"/>
      <c r="MV85" s="316"/>
      <c r="MW85" s="316"/>
      <c r="MX85" s="316"/>
      <c r="MY85" s="316"/>
      <c r="MZ85" s="316"/>
      <c r="NA85" s="316"/>
      <c r="NB85" s="316"/>
      <c r="NC85" s="316"/>
      <c r="ND85" s="316"/>
      <c r="NE85" s="316"/>
      <c r="NF85" s="316"/>
      <c r="NG85" s="316"/>
      <c r="NH85" s="316"/>
      <c r="NI85" s="316"/>
      <c r="NJ85" s="316"/>
      <c r="NK85" s="316"/>
      <c r="NL85" s="316"/>
      <c r="NM85" s="316"/>
      <c r="NN85" s="316"/>
      <c r="NO85" s="316"/>
      <c r="NP85" s="316"/>
      <c r="NQ85" s="316"/>
      <c r="NR85" s="316"/>
      <c r="NS85" s="316"/>
      <c r="NT85" s="316"/>
      <c r="NU85" s="316"/>
      <c r="NV85" s="316"/>
      <c r="NW85" s="316"/>
      <c r="NX85" s="316"/>
      <c r="NY85" s="316"/>
      <c r="NZ85" s="316"/>
      <c r="OA85" s="316"/>
      <c r="OB85" s="316"/>
      <c r="OC85" s="316"/>
      <c r="OD85" s="316"/>
      <c r="OE85" s="316"/>
      <c r="OF85" s="316"/>
      <c r="OG85" s="316"/>
      <c r="OH85" s="316"/>
      <c r="OI85" s="316"/>
      <c r="OJ85" s="316"/>
      <c r="OK85" s="316"/>
      <c r="OL85" s="316"/>
      <c r="OM85" s="316"/>
      <c r="ON85" s="316"/>
      <c r="OO85" s="316"/>
      <c r="OP85" s="316"/>
      <c r="OQ85" s="316"/>
      <c r="OR85" s="316"/>
      <c r="OS85" s="316"/>
      <c r="OT85" s="316"/>
      <c r="OU85" s="316"/>
      <c r="OV85" s="316"/>
      <c r="OW85" s="316"/>
      <c r="OX85" s="316"/>
      <c r="OY85" s="316"/>
      <c r="OZ85" s="316"/>
      <c r="PA85" s="316"/>
      <c r="PB85" s="316"/>
      <c r="PC85" s="316"/>
      <c r="PD85" s="316"/>
      <c r="PE85" s="316"/>
      <c r="PF85" s="316"/>
      <c r="PG85" s="316"/>
      <c r="PH85" s="316"/>
      <c r="PI85" s="316"/>
      <c r="PJ85" s="316"/>
      <c r="PK85" s="316"/>
      <c r="PL85" s="316"/>
      <c r="PM85" s="316"/>
      <c r="PN85" s="316"/>
      <c r="PO85" s="316"/>
      <c r="PP85" s="316"/>
      <c r="PQ85" s="316"/>
      <c r="PR85" s="316"/>
      <c r="PS85" s="316"/>
      <c r="PT85" s="316"/>
      <c r="PU85" s="316"/>
      <c r="PV85" s="316"/>
      <c r="PW85" s="316"/>
      <c r="PX85" s="316"/>
      <c r="PY85" s="316"/>
    </row>
    <row r="86" spans="1:441" outlineLevel="1" x14ac:dyDescent="0.35">
      <c r="A86" s="277"/>
      <c r="D86" s="281"/>
      <c r="E86" s="312"/>
      <c r="F86" s="312"/>
      <c r="G86" s="312"/>
      <c r="H86" s="312"/>
      <c r="I86" s="312"/>
      <c r="J86" s="312"/>
      <c r="K86" s="312"/>
      <c r="L86" s="312"/>
      <c r="M86" s="312"/>
      <c r="N86" s="312"/>
      <c r="O86" s="312"/>
      <c r="P86" s="312"/>
      <c r="Q86" s="312"/>
      <c r="R86" s="312"/>
      <c r="S86" s="312"/>
      <c r="T86" s="312"/>
      <c r="U86" s="312"/>
      <c r="V86" s="312"/>
      <c r="W86" s="312"/>
      <c r="X86" s="312"/>
      <c r="Y86" s="312"/>
      <c r="Z86" s="312"/>
      <c r="AA86" s="312"/>
      <c r="AB86" s="312"/>
      <c r="AC86" s="312"/>
      <c r="AD86" s="312"/>
      <c r="AE86" s="312"/>
      <c r="AF86" s="312"/>
      <c r="AG86" s="312"/>
      <c r="AH86" s="312"/>
      <c r="AI86" s="312"/>
      <c r="AJ86" s="312"/>
      <c r="AK86" s="312"/>
      <c r="AL86" s="312"/>
      <c r="AM86" s="312"/>
      <c r="AN86" s="312"/>
      <c r="AO86" s="312"/>
      <c r="AP86" s="312"/>
      <c r="AQ86" s="312"/>
      <c r="AR86" s="312"/>
      <c r="AS86" s="312"/>
      <c r="AT86" s="312"/>
      <c r="AU86" s="312"/>
      <c r="AV86" s="312"/>
      <c r="AW86" s="312"/>
      <c r="AX86" s="312"/>
      <c r="AY86" s="312"/>
      <c r="AZ86" s="312"/>
      <c r="BA86" s="312"/>
      <c r="BB86" s="312"/>
      <c r="BC86" s="312"/>
      <c r="BD86" s="312"/>
      <c r="BE86" s="312"/>
      <c r="BF86" s="312"/>
      <c r="BG86" s="312"/>
      <c r="BH86" s="312"/>
      <c r="BI86" s="312"/>
      <c r="BJ86" s="312"/>
      <c r="BK86" s="312"/>
      <c r="BL86" s="312"/>
      <c r="BM86" s="312"/>
      <c r="BN86" s="312"/>
      <c r="BO86" s="312"/>
      <c r="BP86" s="312"/>
      <c r="BQ86" s="312"/>
      <c r="BR86" s="312"/>
      <c r="BS86" s="312"/>
      <c r="BT86" s="312"/>
      <c r="BU86" s="312"/>
      <c r="BV86" s="312"/>
      <c r="BW86" s="312"/>
      <c r="BX86" s="312"/>
      <c r="BY86" s="312"/>
      <c r="BZ86" s="312"/>
      <c r="CA86" s="312"/>
      <c r="CB86" s="312"/>
      <c r="CC86" s="312"/>
      <c r="CD86" s="312"/>
      <c r="CE86" s="312"/>
      <c r="CF86" s="312"/>
      <c r="CG86" s="312"/>
      <c r="CH86" s="312"/>
      <c r="CI86" s="312"/>
      <c r="CJ86" s="312"/>
      <c r="CK86" s="312"/>
      <c r="CL86" s="312"/>
      <c r="CM86" s="312"/>
      <c r="CN86" s="312"/>
      <c r="CO86" s="312"/>
      <c r="CP86" s="312"/>
      <c r="CQ86" s="312"/>
      <c r="CR86" s="312"/>
      <c r="CS86" s="312"/>
      <c r="CT86" s="312"/>
      <c r="CU86" s="312"/>
      <c r="CV86" s="312"/>
      <c r="CW86" s="312"/>
      <c r="CX86" s="312"/>
      <c r="CY86" s="312"/>
      <c r="CZ86" s="312"/>
      <c r="DA86" s="312"/>
      <c r="DB86" s="312"/>
      <c r="DC86" s="312"/>
      <c r="DD86" s="312"/>
      <c r="DE86" s="312"/>
      <c r="DF86" s="312"/>
      <c r="DG86" s="312"/>
      <c r="DH86" s="312"/>
      <c r="DI86" s="312"/>
      <c r="DJ86" s="312"/>
      <c r="DK86" s="312"/>
      <c r="DL86" s="312"/>
      <c r="DM86" s="312"/>
      <c r="DN86" s="312"/>
      <c r="DO86" s="312"/>
      <c r="DP86" s="312"/>
      <c r="DQ86" s="312"/>
      <c r="DR86" s="312"/>
      <c r="DS86" s="312"/>
      <c r="DT86" s="312"/>
      <c r="DU86" s="312"/>
      <c r="DV86" s="312"/>
      <c r="DW86" s="312"/>
      <c r="DX86" s="312"/>
      <c r="DY86" s="312"/>
      <c r="DZ86" s="312"/>
      <c r="EA86" s="312"/>
      <c r="EB86" s="312"/>
      <c r="EC86" s="312"/>
      <c r="ED86" s="312"/>
      <c r="EE86" s="312"/>
      <c r="EF86" s="312"/>
      <c r="EG86" s="312"/>
      <c r="EH86" s="312"/>
      <c r="EI86" s="312"/>
      <c r="EJ86" s="312"/>
      <c r="EK86" s="312"/>
      <c r="EL86" s="312"/>
      <c r="EM86" s="312"/>
      <c r="EN86" s="312"/>
      <c r="EO86" s="312"/>
      <c r="EP86" s="312"/>
      <c r="EQ86" s="312"/>
      <c r="ER86" s="312"/>
      <c r="ES86" s="312"/>
      <c r="ET86" s="312"/>
      <c r="EU86" s="312"/>
      <c r="EV86" s="312"/>
      <c r="EW86" s="312"/>
      <c r="EX86" s="312"/>
      <c r="EY86" s="312"/>
      <c r="EZ86" s="312"/>
      <c r="FA86" s="312"/>
      <c r="FB86" s="312"/>
      <c r="FC86" s="312"/>
      <c r="FD86" s="312"/>
      <c r="FE86" s="312"/>
      <c r="FF86" s="312"/>
      <c r="FG86" s="312"/>
      <c r="FH86" s="312"/>
      <c r="FI86" s="312"/>
      <c r="FJ86" s="312"/>
      <c r="FK86" s="312"/>
      <c r="FL86" s="312"/>
      <c r="FM86" s="312"/>
      <c r="FN86" s="312"/>
      <c r="FO86" s="312"/>
      <c r="FP86" s="312"/>
      <c r="FQ86" s="312"/>
      <c r="FR86" s="312"/>
      <c r="FS86" s="312"/>
      <c r="FT86" s="312"/>
      <c r="FU86" s="312"/>
      <c r="FV86" s="312"/>
      <c r="FW86" s="312"/>
      <c r="FX86" s="312"/>
      <c r="FY86" s="312"/>
      <c r="FZ86" s="312"/>
      <c r="GA86" s="312"/>
      <c r="GB86" s="312"/>
      <c r="GC86" s="312"/>
      <c r="GD86" s="312"/>
      <c r="GE86" s="312"/>
      <c r="GF86" s="312"/>
      <c r="GG86" s="312"/>
      <c r="GH86" s="312"/>
      <c r="GI86" s="312"/>
      <c r="GJ86" s="312"/>
      <c r="GK86" s="316"/>
      <c r="GL86" s="316"/>
      <c r="GM86" s="316"/>
      <c r="GN86" s="316"/>
      <c r="GO86" s="316"/>
      <c r="GP86" s="316"/>
      <c r="GQ86" s="316"/>
      <c r="GR86" s="316"/>
      <c r="GS86" s="316"/>
      <c r="GT86" s="316"/>
      <c r="GU86" s="316"/>
      <c r="GV86" s="316"/>
      <c r="GW86" s="316"/>
      <c r="GX86" s="316"/>
      <c r="GY86" s="316"/>
      <c r="GZ86" s="316"/>
      <c r="HA86" s="316"/>
      <c r="HB86" s="316"/>
      <c r="HC86" s="316"/>
      <c r="HD86" s="316"/>
      <c r="HE86" s="316"/>
      <c r="HF86" s="316"/>
      <c r="HG86" s="316"/>
      <c r="HH86" s="316"/>
      <c r="HI86" s="316"/>
      <c r="HJ86" s="316"/>
      <c r="HK86" s="316"/>
      <c r="HL86" s="316"/>
      <c r="HM86" s="316"/>
      <c r="HN86" s="316"/>
      <c r="HO86" s="316"/>
      <c r="HP86" s="316"/>
      <c r="HQ86" s="316"/>
      <c r="HR86" s="316"/>
      <c r="HS86" s="316"/>
      <c r="HT86" s="316"/>
      <c r="HU86" s="316"/>
      <c r="HV86" s="316"/>
      <c r="HW86" s="316"/>
      <c r="HX86" s="316"/>
      <c r="HY86" s="316"/>
      <c r="HZ86" s="316"/>
      <c r="IA86" s="316"/>
      <c r="IB86" s="316"/>
      <c r="IC86" s="316"/>
      <c r="ID86" s="316"/>
      <c r="IE86" s="316"/>
      <c r="IF86" s="316"/>
      <c r="IG86" s="316"/>
      <c r="IH86" s="316"/>
      <c r="II86" s="316"/>
      <c r="IJ86" s="316"/>
      <c r="IK86" s="316"/>
      <c r="IL86" s="316"/>
      <c r="IM86" s="316"/>
      <c r="IN86" s="316"/>
      <c r="IO86" s="316"/>
      <c r="IP86" s="316"/>
      <c r="IQ86" s="316"/>
      <c r="IR86" s="316"/>
      <c r="IS86" s="316"/>
      <c r="IT86" s="316"/>
      <c r="IU86" s="316"/>
      <c r="IV86" s="316"/>
      <c r="IW86" s="316"/>
      <c r="IX86" s="316"/>
      <c r="IY86" s="316"/>
      <c r="IZ86" s="316"/>
      <c r="JA86" s="316"/>
      <c r="JB86" s="316"/>
      <c r="JC86" s="316"/>
      <c r="JD86" s="316"/>
      <c r="JE86" s="316"/>
      <c r="JF86" s="316"/>
      <c r="JG86" s="316"/>
      <c r="JH86" s="316"/>
      <c r="JI86" s="316"/>
      <c r="JJ86" s="316"/>
      <c r="JK86" s="316"/>
      <c r="JL86" s="316"/>
      <c r="JM86" s="316"/>
      <c r="JN86" s="316"/>
      <c r="JO86" s="316"/>
      <c r="JP86" s="316"/>
      <c r="JQ86" s="316"/>
      <c r="JR86" s="316"/>
      <c r="JS86" s="316"/>
      <c r="JT86" s="316"/>
      <c r="JU86" s="316"/>
      <c r="JV86" s="316"/>
      <c r="JW86" s="316"/>
      <c r="JX86" s="316"/>
      <c r="JY86" s="316"/>
      <c r="JZ86" s="316"/>
      <c r="KA86" s="316"/>
      <c r="KB86" s="316"/>
      <c r="KC86" s="316"/>
      <c r="KD86" s="316"/>
      <c r="KE86" s="316"/>
      <c r="KF86" s="316"/>
      <c r="KG86" s="316"/>
      <c r="KH86" s="316"/>
      <c r="KI86" s="316"/>
      <c r="KJ86" s="316"/>
      <c r="KK86" s="316"/>
      <c r="KL86" s="316"/>
      <c r="KM86" s="316"/>
      <c r="KN86" s="316"/>
      <c r="KO86" s="316"/>
      <c r="KP86" s="316"/>
      <c r="KQ86" s="316"/>
      <c r="KR86" s="316"/>
      <c r="KS86" s="316"/>
      <c r="KT86" s="316"/>
      <c r="KU86" s="316"/>
      <c r="KV86" s="316"/>
      <c r="KW86" s="316"/>
      <c r="KX86" s="316"/>
      <c r="KY86" s="316"/>
      <c r="KZ86" s="316"/>
      <c r="LA86" s="316"/>
      <c r="LB86" s="316"/>
      <c r="LC86" s="316"/>
      <c r="LD86" s="316"/>
      <c r="LE86" s="316"/>
      <c r="LF86" s="316"/>
      <c r="LG86" s="316"/>
      <c r="LH86" s="316"/>
      <c r="LI86" s="316"/>
      <c r="LJ86" s="316"/>
      <c r="LK86" s="316"/>
      <c r="LL86" s="316"/>
      <c r="LM86" s="316"/>
      <c r="LN86" s="316"/>
      <c r="LO86" s="316"/>
      <c r="LP86" s="316"/>
      <c r="LQ86" s="316"/>
      <c r="LR86" s="316"/>
      <c r="LS86" s="316"/>
      <c r="LT86" s="316"/>
      <c r="LU86" s="316"/>
      <c r="LV86" s="316"/>
      <c r="LW86" s="316"/>
      <c r="LX86" s="316"/>
      <c r="LY86" s="316"/>
      <c r="LZ86" s="316"/>
      <c r="MA86" s="316"/>
      <c r="MB86" s="316"/>
      <c r="MC86" s="316"/>
      <c r="MD86" s="316"/>
      <c r="ME86" s="316"/>
      <c r="MF86" s="316"/>
      <c r="MG86" s="316"/>
      <c r="MH86" s="316"/>
      <c r="MI86" s="316"/>
      <c r="MJ86" s="316"/>
      <c r="MK86" s="316"/>
      <c r="ML86" s="316"/>
      <c r="MM86" s="316"/>
      <c r="MN86" s="316"/>
      <c r="MO86" s="316"/>
      <c r="MP86" s="316"/>
      <c r="MQ86" s="316"/>
      <c r="MR86" s="316"/>
      <c r="MS86" s="316"/>
      <c r="MT86" s="316"/>
      <c r="MU86" s="316"/>
      <c r="MV86" s="316"/>
      <c r="MW86" s="316"/>
      <c r="MX86" s="316"/>
      <c r="MY86" s="316"/>
      <c r="MZ86" s="316"/>
      <c r="NA86" s="316"/>
      <c r="NB86" s="316"/>
      <c r="NC86" s="316"/>
      <c r="ND86" s="316"/>
      <c r="NE86" s="316"/>
      <c r="NF86" s="316"/>
      <c r="NG86" s="316"/>
      <c r="NH86" s="316"/>
      <c r="NI86" s="316"/>
      <c r="NJ86" s="316"/>
      <c r="NK86" s="316"/>
      <c r="NL86" s="316"/>
      <c r="NM86" s="316"/>
      <c r="NN86" s="316"/>
      <c r="NO86" s="316"/>
      <c r="NP86" s="316"/>
      <c r="NQ86" s="316"/>
      <c r="NR86" s="316"/>
      <c r="NS86" s="316"/>
      <c r="NT86" s="316"/>
      <c r="NU86" s="316"/>
      <c r="NV86" s="316"/>
      <c r="NW86" s="316"/>
      <c r="NX86" s="316"/>
      <c r="NY86" s="316"/>
      <c r="NZ86" s="316"/>
      <c r="OA86" s="316"/>
      <c r="OB86" s="316"/>
      <c r="OC86" s="316"/>
      <c r="OD86" s="316"/>
      <c r="OE86" s="316"/>
      <c r="OF86" s="316"/>
      <c r="OG86" s="316"/>
      <c r="OH86" s="316"/>
      <c r="OI86" s="316"/>
      <c r="OJ86" s="316"/>
      <c r="OK86" s="316"/>
      <c r="OL86" s="316"/>
      <c r="OM86" s="316"/>
      <c r="ON86" s="316"/>
      <c r="OO86" s="316"/>
      <c r="OP86" s="316"/>
      <c r="OQ86" s="316"/>
      <c r="OR86" s="316"/>
      <c r="OS86" s="316"/>
      <c r="OT86" s="316"/>
      <c r="OU86" s="316"/>
      <c r="OV86" s="316"/>
      <c r="OW86" s="316"/>
      <c r="OX86" s="316"/>
      <c r="OY86" s="316"/>
      <c r="OZ86" s="316"/>
      <c r="PA86" s="316"/>
      <c r="PB86" s="316"/>
      <c r="PC86" s="316"/>
      <c r="PD86" s="316"/>
      <c r="PE86" s="316"/>
      <c r="PF86" s="316"/>
      <c r="PG86" s="316"/>
      <c r="PH86" s="316"/>
      <c r="PI86" s="316"/>
      <c r="PJ86" s="316"/>
      <c r="PK86" s="316"/>
      <c r="PL86" s="316"/>
      <c r="PM86" s="316"/>
      <c r="PN86" s="316"/>
      <c r="PO86" s="316"/>
      <c r="PP86" s="316"/>
      <c r="PQ86" s="316"/>
      <c r="PR86" s="316"/>
      <c r="PS86" s="316"/>
      <c r="PT86" s="316"/>
      <c r="PU86" s="316"/>
      <c r="PV86" s="316"/>
      <c r="PW86" s="316"/>
      <c r="PX86" s="316"/>
      <c r="PY86" s="316"/>
    </row>
    <row r="87" spans="1:441" x14ac:dyDescent="0.35">
      <c r="A87" s="277"/>
      <c r="D87" s="281"/>
      <c r="E87" s="312"/>
      <c r="F87" s="312"/>
      <c r="G87" s="312"/>
      <c r="H87" s="312"/>
      <c r="I87" s="312"/>
      <c r="J87" s="312"/>
      <c r="K87" s="312"/>
      <c r="L87" s="312"/>
      <c r="M87" s="312"/>
      <c r="N87" s="312"/>
      <c r="O87" s="312"/>
      <c r="P87" s="312"/>
      <c r="Q87" s="312"/>
      <c r="R87" s="312"/>
      <c r="S87" s="312"/>
      <c r="T87" s="312"/>
      <c r="U87" s="312"/>
      <c r="V87" s="312"/>
      <c r="W87" s="312"/>
      <c r="X87" s="312"/>
      <c r="Y87" s="312"/>
      <c r="Z87" s="312"/>
      <c r="AA87" s="312"/>
      <c r="AB87" s="312"/>
      <c r="AC87" s="312"/>
      <c r="AD87" s="312"/>
      <c r="AE87" s="312"/>
      <c r="AF87" s="312"/>
      <c r="AG87" s="312"/>
      <c r="AH87" s="312"/>
      <c r="AI87" s="312"/>
      <c r="AJ87" s="312"/>
      <c r="AK87" s="312"/>
      <c r="AL87" s="312"/>
      <c r="AM87" s="312"/>
      <c r="AN87" s="312"/>
      <c r="AO87" s="312"/>
      <c r="AP87" s="312"/>
      <c r="AQ87" s="312"/>
      <c r="AR87" s="312"/>
      <c r="AS87" s="312"/>
      <c r="AT87" s="312"/>
      <c r="AU87" s="312"/>
      <c r="AV87" s="312"/>
      <c r="AW87" s="312"/>
      <c r="AX87" s="312"/>
      <c r="AY87" s="312"/>
      <c r="AZ87" s="312"/>
      <c r="BA87" s="312"/>
      <c r="BB87" s="312"/>
      <c r="BC87" s="312"/>
      <c r="BD87" s="312"/>
      <c r="BE87" s="312"/>
      <c r="BF87" s="312"/>
      <c r="BG87" s="312"/>
      <c r="BH87" s="312"/>
      <c r="BI87" s="312"/>
      <c r="BJ87" s="312"/>
      <c r="BK87" s="312"/>
      <c r="BL87" s="312"/>
      <c r="BM87" s="312"/>
      <c r="BN87" s="312"/>
      <c r="BO87" s="312"/>
      <c r="BP87" s="312"/>
      <c r="BQ87" s="312"/>
      <c r="BR87" s="312"/>
      <c r="BS87" s="312"/>
      <c r="BT87" s="312"/>
      <c r="BU87" s="312"/>
      <c r="BV87" s="312"/>
      <c r="BW87" s="312"/>
      <c r="BX87" s="312"/>
      <c r="BY87" s="312"/>
      <c r="BZ87" s="312"/>
      <c r="CA87" s="312"/>
      <c r="CB87" s="312"/>
      <c r="CC87" s="312"/>
      <c r="CD87" s="312"/>
      <c r="CE87" s="312"/>
      <c r="CF87" s="312"/>
      <c r="CG87" s="312"/>
      <c r="CH87" s="312"/>
      <c r="CI87" s="312"/>
      <c r="CJ87" s="312"/>
      <c r="CK87" s="312"/>
      <c r="CL87" s="312"/>
      <c r="CM87" s="312"/>
      <c r="CN87" s="312"/>
      <c r="CO87" s="312"/>
      <c r="CP87" s="312"/>
      <c r="CQ87" s="312"/>
      <c r="CR87" s="312"/>
      <c r="CS87" s="312"/>
      <c r="CT87" s="312"/>
      <c r="CU87" s="312"/>
      <c r="CV87" s="312"/>
      <c r="CW87" s="312"/>
      <c r="CX87" s="312"/>
      <c r="CY87" s="312"/>
      <c r="CZ87" s="312"/>
      <c r="DA87" s="312"/>
      <c r="DB87" s="312"/>
      <c r="DC87" s="312"/>
      <c r="DD87" s="312"/>
      <c r="DE87" s="312"/>
      <c r="DF87" s="312"/>
      <c r="DG87" s="312"/>
      <c r="DH87" s="312"/>
      <c r="DI87" s="312"/>
      <c r="DJ87" s="312"/>
      <c r="DK87" s="312"/>
      <c r="DL87" s="312"/>
      <c r="DM87" s="312"/>
      <c r="DN87" s="312"/>
      <c r="DO87" s="312"/>
      <c r="DP87" s="312"/>
      <c r="DQ87" s="312"/>
      <c r="DR87" s="312"/>
      <c r="DS87" s="312"/>
      <c r="DT87" s="312"/>
      <c r="DU87" s="312"/>
      <c r="DV87" s="312"/>
      <c r="DW87" s="312"/>
      <c r="DX87" s="312"/>
      <c r="DY87" s="312"/>
      <c r="DZ87" s="312"/>
      <c r="EA87" s="312"/>
      <c r="EB87" s="312"/>
      <c r="EC87" s="312"/>
      <c r="ED87" s="312"/>
      <c r="EE87" s="312"/>
      <c r="EF87" s="312"/>
      <c r="EG87" s="312"/>
      <c r="EH87" s="312"/>
      <c r="EI87" s="312"/>
      <c r="EJ87" s="312"/>
      <c r="EK87" s="312"/>
      <c r="EL87" s="312"/>
      <c r="EM87" s="312"/>
      <c r="EN87" s="312"/>
      <c r="EO87" s="312"/>
      <c r="EP87" s="312"/>
      <c r="EQ87" s="312"/>
      <c r="ER87" s="312"/>
      <c r="ES87" s="312"/>
      <c r="ET87" s="312"/>
      <c r="EU87" s="312"/>
      <c r="EV87" s="312"/>
      <c r="EW87" s="312"/>
      <c r="EX87" s="312"/>
      <c r="EY87" s="312"/>
      <c r="EZ87" s="312"/>
      <c r="FA87" s="312"/>
      <c r="FB87" s="312"/>
      <c r="FC87" s="312"/>
      <c r="FD87" s="312"/>
      <c r="FE87" s="312"/>
      <c r="FF87" s="312"/>
      <c r="FG87" s="312"/>
      <c r="FH87" s="312"/>
      <c r="FI87" s="312"/>
      <c r="FJ87" s="312"/>
      <c r="FK87" s="312"/>
      <c r="FL87" s="312"/>
      <c r="FM87" s="312"/>
      <c r="FN87" s="312"/>
      <c r="FO87" s="312"/>
      <c r="FP87" s="312"/>
      <c r="FQ87" s="312"/>
      <c r="FR87" s="312"/>
      <c r="FS87" s="312"/>
      <c r="FT87" s="312"/>
      <c r="FU87" s="312"/>
      <c r="FV87" s="312"/>
      <c r="FW87" s="312"/>
      <c r="FX87" s="312"/>
      <c r="FY87" s="312"/>
      <c r="FZ87" s="312"/>
      <c r="GA87" s="312"/>
      <c r="GB87" s="312"/>
      <c r="GC87" s="312"/>
      <c r="GD87" s="312"/>
      <c r="GE87" s="312"/>
      <c r="GF87" s="312"/>
      <c r="GG87" s="312"/>
      <c r="GH87" s="312"/>
      <c r="GI87" s="312"/>
      <c r="GJ87" s="312"/>
      <c r="GK87" s="316"/>
      <c r="GL87" s="316"/>
      <c r="GM87" s="316"/>
      <c r="GN87" s="316"/>
      <c r="GO87" s="316"/>
      <c r="GP87" s="316"/>
      <c r="GQ87" s="316"/>
      <c r="GR87" s="316"/>
      <c r="GS87" s="316"/>
      <c r="GT87" s="316"/>
      <c r="GU87" s="316"/>
      <c r="GV87" s="316"/>
      <c r="GW87" s="316"/>
      <c r="GX87" s="316"/>
      <c r="GY87" s="316"/>
      <c r="GZ87" s="316"/>
      <c r="HA87" s="316"/>
      <c r="HB87" s="316"/>
      <c r="HC87" s="316"/>
      <c r="HD87" s="316"/>
      <c r="HE87" s="316"/>
      <c r="HF87" s="316"/>
      <c r="HG87" s="316"/>
      <c r="HH87" s="316"/>
      <c r="HI87" s="316"/>
      <c r="HJ87" s="316"/>
      <c r="HK87" s="316"/>
      <c r="HL87" s="316"/>
      <c r="HM87" s="316"/>
      <c r="HN87" s="316"/>
      <c r="HO87" s="316"/>
      <c r="HP87" s="316"/>
      <c r="HQ87" s="316"/>
      <c r="HR87" s="316"/>
      <c r="HS87" s="316"/>
      <c r="HT87" s="316"/>
      <c r="HU87" s="316"/>
      <c r="HV87" s="316"/>
      <c r="HW87" s="316"/>
      <c r="HX87" s="316"/>
      <c r="HY87" s="316"/>
      <c r="HZ87" s="316"/>
      <c r="IA87" s="316"/>
      <c r="IB87" s="316"/>
      <c r="IC87" s="316"/>
      <c r="ID87" s="316"/>
      <c r="IE87" s="316"/>
      <c r="IF87" s="316"/>
      <c r="IG87" s="316"/>
      <c r="IH87" s="316"/>
      <c r="II87" s="316"/>
      <c r="IJ87" s="316"/>
      <c r="IK87" s="316"/>
      <c r="IL87" s="316"/>
      <c r="IM87" s="316"/>
      <c r="IN87" s="316"/>
      <c r="IO87" s="316"/>
      <c r="IP87" s="316"/>
      <c r="IQ87" s="316"/>
      <c r="IR87" s="316"/>
      <c r="IS87" s="316"/>
      <c r="IT87" s="316"/>
      <c r="IU87" s="316"/>
      <c r="IV87" s="316"/>
      <c r="IW87" s="316"/>
      <c r="IX87" s="316"/>
      <c r="IY87" s="316"/>
      <c r="IZ87" s="316"/>
      <c r="JA87" s="316"/>
      <c r="JB87" s="316"/>
      <c r="JC87" s="316"/>
      <c r="JD87" s="316"/>
      <c r="JE87" s="316"/>
      <c r="JF87" s="316"/>
      <c r="JG87" s="316"/>
      <c r="JH87" s="316"/>
      <c r="JI87" s="316"/>
      <c r="JJ87" s="316"/>
      <c r="JK87" s="316"/>
      <c r="JL87" s="316"/>
      <c r="JM87" s="316"/>
      <c r="JN87" s="316"/>
      <c r="JO87" s="316"/>
      <c r="JP87" s="316"/>
      <c r="JQ87" s="316"/>
      <c r="JR87" s="316"/>
      <c r="JS87" s="316"/>
      <c r="JT87" s="316"/>
      <c r="JU87" s="316"/>
      <c r="JV87" s="316"/>
      <c r="JW87" s="316"/>
      <c r="JX87" s="316"/>
      <c r="JY87" s="316"/>
      <c r="JZ87" s="316"/>
      <c r="KA87" s="316"/>
      <c r="KB87" s="316"/>
      <c r="KC87" s="316"/>
      <c r="KD87" s="316"/>
      <c r="KE87" s="316"/>
      <c r="KF87" s="316"/>
      <c r="KG87" s="316"/>
      <c r="KH87" s="316"/>
      <c r="KI87" s="316"/>
      <c r="KJ87" s="316"/>
      <c r="KK87" s="316"/>
      <c r="KL87" s="316"/>
      <c r="KM87" s="316"/>
      <c r="KN87" s="316"/>
      <c r="KO87" s="316"/>
      <c r="KP87" s="316"/>
      <c r="KQ87" s="316"/>
      <c r="KR87" s="316"/>
      <c r="KS87" s="316"/>
      <c r="KT87" s="316"/>
      <c r="KU87" s="316"/>
      <c r="KV87" s="316"/>
      <c r="KW87" s="316"/>
      <c r="KX87" s="316"/>
      <c r="KY87" s="316"/>
      <c r="KZ87" s="316"/>
      <c r="LA87" s="316"/>
      <c r="LB87" s="316"/>
      <c r="LC87" s="316"/>
      <c r="LD87" s="316"/>
      <c r="LE87" s="316"/>
      <c r="LF87" s="316"/>
      <c r="LG87" s="316"/>
      <c r="LH87" s="316"/>
      <c r="LI87" s="316"/>
      <c r="LJ87" s="316"/>
      <c r="LK87" s="316"/>
      <c r="LL87" s="316"/>
      <c r="LM87" s="316"/>
      <c r="LN87" s="316"/>
      <c r="LO87" s="316"/>
      <c r="LP87" s="316"/>
      <c r="LQ87" s="316"/>
      <c r="LR87" s="316"/>
      <c r="LS87" s="316"/>
      <c r="LT87" s="316"/>
      <c r="LU87" s="316"/>
      <c r="LV87" s="316"/>
      <c r="LW87" s="316"/>
      <c r="LX87" s="316"/>
      <c r="LY87" s="316"/>
      <c r="LZ87" s="316"/>
      <c r="MA87" s="316"/>
      <c r="MB87" s="316"/>
      <c r="MC87" s="316"/>
      <c r="MD87" s="316"/>
      <c r="ME87" s="316"/>
      <c r="MF87" s="316"/>
      <c r="MG87" s="316"/>
      <c r="MH87" s="316"/>
      <c r="MI87" s="316"/>
      <c r="MJ87" s="316"/>
      <c r="MK87" s="316"/>
      <c r="ML87" s="316"/>
      <c r="MM87" s="316"/>
      <c r="MN87" s="316"/>
      <c r="MO87" s="316"/>
      <c r="MP87" s="316"/>
      <c r="MQ87" s="316"/>
      <c r="MR87" s="316"/>
      <c r="MS87" s="316"/>
      <c r="MT87" s="316"/>
      <c r="MU87" s="316"/>
      <c r="MV87" s="316"/>
      <c r="MW87" s="316"/>
      <c r="MX87" s="316"/>
      <c r="MY87" s="316"/>
      <c r="MZ87" s="316"/>
      <c r="NA87" s="316"/>
      <c r="NB87" s="316"/>
      <c r="NC87" s="316"/>
      <c r="ND87" s="316"/>
      <c r="NE87" s="316"/>
      <c r="NF87" s="316"/>
      <c r="NG87" s="316"/>
      <c r="NH87" s="316"/>
      <c r="NI87" s="316"/>
      <c r="NJ87" s="316"/>
      <c r="NK87" s="316"/>
      <c r="NL87" s="316"/>
      <c r="NM87" s="316"/>
      <c r="NN87" s="316"/>
      <c r="NO87" s="316"/>
      <c r="NP87" s="316"/>
      <c r="NQ87" s="316"/>
      <c r="NR87" s="316"/>
      <c r="NS87" s="316"/>
      <c r="NT87" s="316"/>
      <c r="NU87" s="316"/>
      <c r="NV87" s="316"/>
      <c r="NW87" s="316"/>
      <c r="NX87" s="316"/>
      <c r="NY87" s="316"/>
      <c r="NZ87" s="316"/>
      <c r="OA87" s="316"/>
      <c r="OB87" s="316"/>
      <c r="OC87" s="316"/>
      <c r="OD87" s="316"/>
      <c r="OE87" s="316"/>
      <c r="OF87" s="316"/>
      <c r="OG87" s="316"/>
      <c r="OH87" s="316"/>
      <c r="OI87" s="316"/>
      <c r="OJ87" s="316"/>
      <c r="OK87" s="316"/>
      <c r="OL87" s="316"/>
      <c r="OM87" s="316"/>
      <c r="ON87" s="316"/>
      <c r="OO87" s="316"/>
      <c r="OP87" s="316"/>
      <c r="OQ87" s="316"/>
      <c r="OR87" s="316"/>
      <c r="OS87" s="316"/>
      <c r="OT87" s="316"/>
      <c r="OU87" s="316"/>
      <c r="OV87" s="316"/>
      <c r="OW87" s="316"/>
      <c r="OX87" s="316"/>
      <c r="OY87" s="316"/>
      <c r="OZ87" s="316"/>
      <c r="PA87" s="316"/>
      <c r="PB87" s="316"/>
      <c r="PC87" s="316"/>
      <c r="PD87" s="316"/>
      <c r="PE87" s="316"/>
      <c r="PF87" s="316"/>
      <c r="PG87" s="316"/>
      <c r="PH87" s="316"/>
      <c r="PI87" s="316"/>
      <c r="PJ87" s="316"/>
      <c r="PK87" s="316"/>
      <c r="PL87" s="316"/>
      <c r="PM87" s="316"/>
      <c r="PN87" s="316"/>
      <c r="PO87" s="316"/>
      <c r="PP87" s="316"/>
      <c r="PQ87" s="316"/>
      <c r="PR87" s="316"/>
      <c r="PS87" s="316"/>
      <c r="PT87" s="316"/>
      <c r="PU87" s="316"/>
      <c r="PV87" s="316"/>
      <c r="PW87" s="316"/>
      <c r="PX87" s="316"/>
      <c r="PY87" s="316"/>
    </row>
    <row r="88" spans="1:441" x14ac:dyDescent="0.35">
      <c r="A88" s="277" t="s">
        <v>63</v>
      </c>
      <c r="D88" s="281"/>
      <c r="E88" s="312"/>
      <c r="F88" s="312"/>
      <c r="G88" s="312"/>
      <c r="H88" s="312"/>
      <c r="I88" s="312"/>
      <c r="J88" s="312"/>
      <c r="K88" s="312"/>
      <c r="L88" s="312"/>
      <c r="M88" s="312"/>
      <c r="N88" s="312"/>
      <c r="O88" s="312"/>
      <c r="P88" s="312"/>
      <c r="Q88" s="312"/>
      <c r="R88" s="312"/>
      <c r="S88" s="312"/>
      <c r="T88" s="312"/>
      <c r="U88" s="312"/>
      <c r="V88" s="312"/>
      <c r="W88" s="312"/>
      <c r="X88" s="312"/>
      <c r="Y88" s="312"/>
      <c r="Z88" s="312"/>
      <c r="AA88" s="312"/>
      <c r="AB88" s="312"/>
      <c r="AC88" s="312"/>
      <c r="AD88" s="312"/>
      <c r="AE88" s="312"/>
      <c r="AF88" s="312"/>
      <c r="AG88" s="312"/>
      <c r="AH88" s="312"/>
      <c r="AI88" s="312"/>
      <c r="AJ88" s="312"/>
      <c r="AK88" s="312"/>
      <c r="AL88" s="312"/>
      <c r="AM88" s="312"/>
      <c r="AN88" s="312"/>
      <c r="AO88" s="312"/>
      <c r="AP88" s="312"/>
      <c r="AQ88" s="312"/>
      <c r="AR88" s="312"/>
      <c r="AS88" s="312"/>
      <c r="AT88" s="312"/>
      <c r="AU88" s="312"/>
      <c r="AV88" s="312"/>
      <c r="AW88" s="312"/>
      <c r="AX88" s="312"/>
      <c r="AY88" s="312"/>
      <c r="AZ88" s="312"/>
      <c r="BA88" s="312"/>
      <c r="BB88" s="312"/>
      <c r="BC88" s="312"/>
      <c r="BD88" s="312"/>
      <c r="BE88" s="312"/>
      <c r="BF88" s="312"/>
      <c r="BG88" s="312"/>
      <c r="BH88" s="312"/>
      <c r="BI88" s="312"/>
      <c r="BJ88" s="312"/>
      <c r="BK88" s="312"/>
      <c r="BL88" s="312"/>
      <c r="BM88" s="312"/>
      <c r="BN88" s="312"/>
      <c r="BO88" s="312"/>
      <c r="BP88" s="312"/>
      <c r="BQ88" s="312"/>
      <c r="BR88" s="312"/>
      <c r="BS88" s="312"/>
      <c r="BT88" s="312"/>
      <c r="BU88" s="312"/>
      <c r="BV88" s="312"/>
      <c r="BW88" s="312"/>
      <c r="BX88" s="312"/>
      <c r="BY88" s="312"/>
      <c r="BZ88" s="312"/>
      <c r="CA88" s="312"/>
      <c r="CB88" s="312"/>
      <c r="CC88" s="312"/>
      <c r="CD88" s="312"/>
      <c r="CE88" s="312"/>
      <c r="CF88" s="312"/>
      <c r="CG88" s="312"/>
      <c r="CH88" s="312"/>
      <c r="CI88" s="312"/>
      <c r="CJ88" s="312"/>
      <c r="CK88" s="312"/>
      <c r="CL88" s="312"/>
      <c r="CM88" s="312"/>
      <c r="CN88" s="312"/>
      <c r="CO88" s="312"/>
      <c r="CP88" s="312"/>
      <c r="CQ88" s="312"/>
      <c r="CR88" s="312"/>
      <c r="CS88" s="312"/>
      <c r="CT88" s="312"/>
      <c r="CU88" s="312"/>
      <c r="CV88" s="312"/>
      <c r="CW88" s="312"/>
      <c r="CX88" s="312"/>
      <c r="CY88" s="312"/>
      <c r="CZ88" s="312"/>
      <c r="DA88" s="312"/>
      <c r="DB88" s="312"/>
      <c r="DC88" s="312"/>
      <c r="DD88" s="312"/>
      <c r="DE88" s="312"/>
      <c r="DF88" s="312"/>
      <c r="DG88" s="312"/>
      <c r="DH88" s="312"/>
      <c r="DI88" s="312"/>
      <c r="DJ88" s="312"/>
      <c r="DK88" s="312"/>
      <c r="DL88" s="312"/>
      <c r="DM88" s="312"/>
      <c r="DN88" s="312"/>
      <c r="DO88" s="312"/>
      <c r="DP88" s="312"/>
      <c r="DQ88" s="312"/>
      <c r="DR88" s="312"/>
      <c r="DS88" s="312"/>
      <c r="DT88" s="312"/>
      <c r="DU88" s="312"/>
      <c r="DV88" s="312"/>
      <c r="DW88" s="312"/>
      <c r="DX88" s="312"/>
      <c r="DY88" s="312"/>
      <c r="DZ88" s="312"/>
      <c r="EA88" s="312"/>
      <c r="EB88" s="312"/>
      <c r="EC88" s="312"/>
      <c r="ED88" s="312"/>
      <c r="EE88" s="312"/>
      <c r="EF88" s="312"/>
      <c r="EG88" s="312"/>
      <c r="EH88" s="312"/>
      <c r="EI88" s="312"/>
      <c r="EJ88" s="312"/>
      <c r="EK88" s="312"/>
      <c r="EL88" s="312"/>
      <c r="EM88" s="312"/>
      <c r="EN88" s="312"/>
      <c r="EO88" s="312"/>
      <c r="EP88" s="312"/>
      <c r="EQ88" s="312"/>
      <c r="ER88" s="312"/>
      <c r="ES88" s="312"/>
      <c r="ET88" s="312"/>
      <c r="EU88" s="312"/>
      <c r="EV88" s="312"/>
      <c r="EW88" s="312"/>
      <c r="EX88" s="312"/>
      <c r="EY88" s="312"/>
      <c r="EZ88" s="312"/>
      <c r="FA88" s="312"/>
      <c r="FB88" s="312"/>
      <c r="FC88" s="312"/>
      <c r="FD88" s="312"/>
      <c r="FE88" s="312"/>
      <c r="FF88" s="312"/>
      <c r="FG88" s="312"/>
      <c r="FH88" s="312"/>
      <c r="FI88" s="312"/>
      <c r="FJ88" s="312"/>
      <c r="FK88" s="312"/>
      <c r="FL88" s="312"/>
      <c r="FM88" s="312"/>
      <c r="FN88" s="312"/>
      <c r="FO88" s="312"/>
      <c r="FP88" s="312"/>
      <c r="FQ88" s="312"/>
      <c r="FR88" s="312"/>
      <c r="FS88" s="312"/>
      <c r="FT88" s="312"/>
      <c r="FU88" s="312"/>
      <c r="FV88" s="312"/>
      <c r="FW88" s="312"/>
      <c r="FX88" s="312"/>
      <c r="FY88" s="312"/>
      <c r="FZ88" s="312"/>
      <c r="GA88" s="312"/>
      <c r="GB88" s="312"/>
      <c r="GC88" s="312"/>
      <c r="GD88" s="312"/>
      <c r="GE88" s="312"/>
      <c r="GF88" s="312"/>
      <c r="GG88" s="312"/>
      <c r="GH88" s="312"/>
      <c r="GI88" s="312"/>
      <c r="GJ88" s="312"/>
      <c r="GK88" s="316"/>
      <c r="GL88" s="316"/>
      <c r="GM88" s="316"/>
      <c r="GN88" s="316"/>
      <c r="GO88" s="316"/>
      <c r="GP88" s="316"/>
      <c r="GQ88" s="316"/>
      <c r="GR88" s="316"/>
      <c r="GS88" s="316"/>
      <c r="GT88" s="316"/>
      <c r="GU88" s="316"/>
      <c r="GV88" s="316"/>
      <c r="GW88" s="316"/>
      <c r="GX88" s="316"/>
      <c r="GY88" s="316"/>
      <c r="GZ88" s="316"/>
      <c r="HA88" s="316"/>
      <c r="HB88" s="316"/>
      <c r="HC88" s="316"/>
      <c r="HD88" s="316"/>
      <c r="HE88" s="316"/>
      <c r="HF88" s="316"/>
      <c r="HG88" s="316"/>
      <c r="HH88" s="316"/>
      <c r="HI88" s="316"/>
      <c r="HJ88" s="316"/>
      <c r="HK88" s="316"/>
      <c r="HL88" s="316"/>
      <c r="HM88" s="316"/>
      <c r="HN88" s="316"/>
      <c r="HO88" s="316"/>
      <c r="HP88" s="316"/>
      <c r="HQ88" s="316"/>
      <c r="HR88" s="316"/>
      <c r="HS88" s="316"/>
      <c r="HT88" s="316"/>
      <c r="HU88" s="316"/>
      <c r="HV88" s="316"/>
      <c r="HW88" s="316"/>
      <c r="HX88" s="316"/>
      <c r="HY88" s="316"/>
      <c r="HZ88" s="316"/>
      <c r="IA88" s="316"/>
      <c r="IB88" s="316"/>
      <c r="IC88" s="316"/>
      <c r="ID88" s="316"/>
      <c r="IE88" s="316"/>
      <c r="IF88" s="316"/>
      <c r="IG88" s="316"/>
      <c r="IH88" s="316"/>
      <c r="II88" s="316"/>
      <c r="IJ88" s="316"/>
      <c r="IK88" s="316"/>
      <c r="IL88" s="316"/>
      <c r="IM88" s="316"/>
      <c r="IN88" s="316"/>
      <c r="IO88" s="316"/>
      <c r="IP88" s="316"/>
      <c r="IQ88" s="316"/>
      <c r="IR88" s="316"/>
      <c r="IS88" s="316"/>
      <c r="IT88" s="316"/>
      <c r="IU88" s="316"/>
      <c r="IV88" s="316"/>
      <c r="IW88" s="316"/>
      <c r="IX88" s="316"/>
      <c r="IY88" s="316"/>
      <c r="IZ88" s="316"/>
      <c r="JA88" s="316"/>
      <c r="JB88" s="316"/>
      <c r="JC88" s="316"/>
      <c r="JD88" s="316"/>
      <c r="JE88" s="316"/>
      <c r="JF88" s="316"/>
      <c r="JG88" s="316"/>
      <c r="JH88" s="316"/>
      <c r="JI88" s="316"/>
      <c r="JJ88" s="316"/>
      <c r="JK88" s="316"/>
      <c r="JL88" s="316"/>
      <c r="JM88" s="316"/>
      <c r="JN88" s="316"/>
      <c r="JO88" s="316"/>
      <c r="JP88" s="316"/>
      <c r="JQ88" s="316"/>
      <c r="JR88" s="316"/>
      <c r="JS88" s="316"/>
      <c r="JT88" s="316"/>
      <c r="JU88" s="316"/>
      <c r="JV88" s="316"/>
      <c r="JW88" s="316"/>
      <c r="JX88" s="316"/>
      <c r="JY88" s="316"/>
      <c r="JZ88" s="316"/>
      <c r="KA88" s="316"/>
      <c r="KB88" s="316"/>
      <c r="KC88" s="316"/>
      <c r="KD88" s="316"/>
      <c r="KE88" s="316"/>
      <c r="KF88" s="316"/>
      <c r="KG88" s="316"/>
      <c r="KH88" s="316"/>
      <c r="KI88" s="316"/>
      <c r="KJ88" s="316"/>
      <c r="KK88" s="316"/>
      <c r="KL88" s="316"/>
      <c r="KM88" s="316"/>
      <c r="KN88" s="316"/>
      <c r="KO88" s="316"/>
      <c r="KP88" s="316"/>
      <c r="KQ88" s="316"/>
      <c r="KR88" s="316"/>
      <c r="KS88" s="316"/>
      <c r="KT88" s="316"/>
      <c r="KU88" s="316"/>
      <c r="KV88" s="316"/>
      <c r="KW88" s="316"/>
      <c r="KX88" s="316"/>
      <c r="KY88" s="316"/>
      <c r="KZ88" s="316"/>
      <c r="LA88" s="316"/>
      <c r="LB88" s="316"/>
      <c r="LC88" s="316"/>
      <c r="LD88" s="316"/>
      <c r="LE88" s="316"/>
      <c r="LF88" s="316"/>
      <c r="LG88" s="316"/>
      <c r="LH88" s="316"/>
      <c r="LI88" s="316"/>
      <c r="LJ88" s="316"/>
      <c r="LK88" s="316"/>
      <c r="LL88" s="316"/>
      <c r="LM88" s="316"/>
      <c r="LN88" s="316"/>
      <c r="LO88" s="316"/>
      <c r="LP88" s="316"/>
      <c r="LQ88" s="316"/>
      <c r="LR88" s="316"/>
      <c r="LS88" s="316"/>
      <c r="LT88" s="316"/>
      <c r="LU88" s="316"/>
      <c r="LV88" s="316"/>
      <c r="LW88" s="316"/>
      <c r="LX88" s="316"/>
      <c r="LY88" s="316"/>
      <c r="LZ88" s="316"/>
      <c r="MA88" s="316"/>
      <c r="MB88" s="316"/>
      <c r="MC88" s="316"/>
      <c r="MD88" s="316"/>
      <c r="ME88" s="316"/>
      <c r="MF88" s="316"/>
      <c r="MG88" s="316"/>
      <c r="MH88" s="316"/>
      <c r="MI88" s="316"/>
      <c r="MJ88" s="316"/>
      <c r="MK88" s="316"/>
      <c r="ML88" s="316"/>
      <c r="MM88" s="316"/>
      <c r="MN88" s="316"/>
      <c r="MO88" s="316"/>
      <c r="MP88" s="316"/>
      <c r="MQ88" s="316"/>
      <c r="MR88" s="316"/>
      <c r="MS88" s="316"/>
      <c r="MT88" s="316"/>
      <c r="MU88" s="316"/>
      <c r="MV88" s="316"/>
      <c r="MW88" s="316"/>
      <c r="MX88" s="316"/>
      <c r="MY88" s="316"/>
      <c r="MZ88" s="316"/>
      <c r="NA88" s="316"/>
      <c r="NB88" s="316"/>
      <c r="NC88" s="316"/>
      <c r="ND88" s="316"/>
      <c r="NE88" s="316"/>
      <c r="NF88" s="316"/>
      <c r="NG88" s="316"/>
      <c r="NH88" s="316"/>
      <c r="NI88" s="316"/>
      <c r="NJ88" s="316"/>
      <c r="NK88" s="316"/>
      <c r="NL88" s="316"/>
      <c r="NM88" s="316"/>
      <c r="NN88" s="316"/>
      <c r="NO88" s="316"/>
      <c r="NP88" s="316"/>
      <c r="NQ88" s="316"/>
      <c r="NR88" s="316"/>
      <c r="NS88" s="316"/>
      <c r="NT88" s="316"/>
      <c r="NU88" s="316"/>
      <c r="NV88" s="316"/>
      <c r="NW88" s="316"/>
      <c r="NX88" s="316"/>
      <c r="NY88" s="316"/>
      <c r="NZ88" s="316"/>
      <c r="OA88" s="316"/>
      <c r="OB88" s="316"/>
      <c r="OC88" s="316"/>
      <c r="OD88" s="316"/>
      <c r="OE88" s="316"/>
      <c r="OF88" s="316"/>
      <c r="OG88" s="316"/>
      <c r="OH88" s="316"/>
      <c r="OI88" s="316"/>
      <c r="OJ88" s="316"/>
      <c r="OK88" s="316"/>
      <c r="OL88" s="316"/>
      <c r="OM88" s="316"/>
      <c r="ON88" s="316"/>
      <c r="OO88" s="316"/>
      <c r="OP88" s="316"/>
      <c r="OQ88" s="316"/>
      <c r="OR88" s="316"/>
      <c r="OS88" s="316"/>
      <c r="OT88" s="316"/>
      <c r="OU88" s="316"/>
      <c r="OV88" s="316"/>
      <c r="OW88" s="316"/>
      <c r="OX88" s="316"/>
      <c r="OY88" s="316"/>
      <c r="OZ88" s="316"/>
      <c r="PA88" s="316"/>
      <c r="PB88" s="316"/>
      <c r="PC88" s="316"/>
      <c r="PD88" s="316"/>
      <c r="PE88" s="316"/>
      <c r="PF88" s="316"/>
      <c r="PG88" s="316"/>
      <c r="PH88" s="316"/>
      <c r="PI88" s="316"/>
      <c r="PJ88" s="316"/>
      <c r="PK88" s="316"/>
      <c r="PL88" s="316"/>
      <c r="PM88" s="316"/>
      <c r="PN88" s="316"/>
      <c r="PO88" s="316"/>
      <c r="PP88" s="316"/>
      <c r="PQ88" s="316"/>
      <c r="PR88" s="316"/>
      <c r="PS88" s="316"/>
      <c r="PT88" s="316"/>
      <c r="PU88" s="316"/>
      <c r="PV88" s="316"/>
      <c r="PW88" s="316"/>
      <c r="PX88" s="316"/>
      <c r="PY88" s="316"/>
    </row>
  </sheetData>
  <conditionalFormatting sqref="K83:GJ83">
    <cfRule type="cellIs" dxfId="82" priority="31" stopIfTrue="1" operator="notEqual">
      <formula>0</formula>
    </cfRule>
    <cfRule type="cellIs" dxfId="81" priority="32" stopIfTrue="1" operator="equal">
      <formula>""</formula>
    </cfRule>
  </conditionalFormatting>
  <conditionalFormatting sqref="K83:GJ83">
    <cfRule type="cellIs" dxfId="80" priority="33" stopIfTrue="1" operator="notEqual">
      <formula>0</formula>
    </cfRule>
    <cfRule type="cellIs" dxfId="79" priority="34" stopIfTrue="1" operator="equal">
      <formula>""</formula>
    </cfRule>
  </conditionalFormatting>
  <conditionalFormatting sqref="J3:GJ3">
    <cfRule type="cellIs" dxfId="78" priority="17" operator="equal">
      <formula>"PPA ext."</formula>
    </cfRule>
    <cfRule type="cellIs" dxfId="77" priority="18" operator="equal">
      <formula>"Delay"</formula>
    </cfRule>
  </conditionalFormatting>
  <conditionalFormatting sqref="J3:GJ3">
    <cfRule type="cellIs" dxfId="76" priority="24" stopIfTrue="1" operator="equal">
      <formula>"Construction"</formula>
    </cfRule>
    <cfRule type="cellIs" dxfId="75" priority="25" stopIfTrue="1" operator="equal">
      <formula>"Operations"</formula>
    </cfRule>
  </conditionalFormatting>
  <conditionalFormatting sqref="J3:GJ3">
    <cfRule type="cellIs" dxfId="74" priority="23" operator="equal">
      <formula>"Fin Close"</formula>
    </cfRule>
  </conditionalFormatting>
  <conditionalFormatting sqref="F83">
    <cfRule type="cellIs" dxfId="73" priority="1" stopIfTrue="1" operator="notEqual">
      <formula>0</formula>
    </cfRule>
    <cfRule type="cellIs" dxfId="72" priority="2" stopIfTrue="1" operator="equal">
      <formula>""</formula>
    </cfRule>
  </conditionalFormatting>
  <conditionalFormatting sqref="F83">
    <cfRule type="cellIs" dxfId="71" priority="3" stopIfTrue="1" operator="notEqual">
      <formula>0</formula>
    </cfRule>
    <cfRule type="cellIs" dxfId="70" priority="4" stopIfTrue="1" operator="equal">
      <formula>""</formula>
    </cfRule>
  </conditionalFormatting>
  <conditionalFormatting sqref="F2:F4">
    <cfRule type="cellIs" dxfId="69" priority="9" stopIfTrue="1" operator="notEqual">
      <formula>0</formula>
    </cfRule>
    <cfRule type="cellIs" dxfId="68" priority="10" stopIfTrue="1" operator="equal">
      <formula>""</formula>
    </cfRule>
  </conditionalFormatting>
  <conditionalFormatting sqref="F2:F4">
    <cfRule type="cellIs" dxfId="67" priority="11" stopIfTrue="1" operator="notEqual">
      <formula>0</formula>
    </cfRule>
    <cfRule type="cellIs" dxfId="66" priority="12" stopIfTrue="1" operator="equal">
      <formula>""</formula>
    </cfRule>
  </conditionalFormatting>
  <conditionalFormatting sqref="J83:GJ83">
    <cfRule type="cellIs" dxfId="65" priority="5" stopIfTrue="1" operator="notEqual">
      <formula>0</formula>
    </cfRule>
    <cfRule type="cellIs" dxfId="64" priority="6" stopIfTrue="1" operator="equal">
      <formula>""</formula>
    </cfRule>
  </conditionalFormatting>
  <conditionalFormatting sqref="J83:GJ83">
    <cfRule type="cellIs" dxfId="63" priority="7" stopIfTrue="1" operator="notEqual">
      <formula>0</formula>
    </cfRule>
    <cfRule type="cellIs" dxfId="62" priority="8" stopIfTrue="1" operator="equal">
      <formula>""</formula>
    </cfRule>
  </conditionalFormatting>
  <printOptions verticalCentered="1" gridLines="1"/>
  <pageMargins left="0.74803149606299213" right="0.74803149606299213" top="0.98425196850393704" bottom="0.98425196850393704" header="0.51181102362204722" footer="0.51181102362204722"/>
  <pageSetup paperSize="9" scale="55" orientation="landscape" blackAndWhite="1" horizontalDpi="300" verticalDpi="300" r:id="rId1"/>
  <headerFooter alignWithMargins="0">
    <oddHeader>&amp;L&amp;"Arial,Bold"&amp;14PROJECT AIRCO&amp;C&amp;"Arial,Bold"&amp;14Sheet: &amp;A&amp;R&amp;"Arial,Bold"&amp;14STRICTLY CONFIDENTIAL</oddHeader>
    <oddFooter>&amp;L&amp;12&amp;F (Printed on &amp;D at &amp;T) &amp;R&amp;12Page &amp;P of &amp;N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6">
    <tabColor theme="4"/>
    <outlinePr summaryBelow="0" summaryRight="0"/>
  </sheetPr>
  <dimension ref="A1:BD87"/>
  <sheetViews>
    <sheetView showGridLines="0" defaultGridColor="0" colorId="22" workbookViewId="0">
      <pane xSplit="9" ySplit="5" topLeftCell="J6" activePane="bottomRight" state="frozen"/>
      <selection activeCell="F117" sqref="F117"/>
      <selection pane="topRight" activeCell="F117" sqref="F117"/>
      <selection pane="bottomLeft" activeCell="F117" sqref="F117"/>
      <selection pane="bottomRight" activeCell="A38" sqref="A38"/>
    </sheetView>
  </sheetViews>
  <sheetFormatPr defaultColWidth="0" defaultRowHeight="13.15" outlineLevelRow="1" x14ac:dyDescent="0.35"/>
  <cols>
    <col min="1" max="2" width="1.33203125" style="15" customWidth="1"/>
    <col min="3" max="3" width="1.33203125" style="21" customWidth="1"/>
    <col min="4" max="4" width="1.33203125" style="60" customWidth="1"/>
    <col min="5" max="5" width="40.53125" style="12" customWidth="1"/>
    <col min="6" max="6" width="12.53125" style="12" customWidth="1"/>
    <col min="7" max="7" width="11.53125" style="36" customWidth="1"/>
    <col min="8" max="8" width="11.53125" style="12" customWidth="1"/>
    <col min="9" max="9" width="2.53125" style="9" customWidth="1"/>
    <col min="10" max="56" width="11.53125" style="12" customWidth="1"/>
    <col min="57" max="69" width="11.53125" hidden="1" customWidth="1"/>
    <col min="70" max="16384" width="11.53125" hidden="1"/>
  </cols>
  <sheetData>
    <row r="1" spans="1:56" ht="25.15" x14ac:dyDescent="0.35">
      <c r="A1" s="24" t="str">
        <f ca="1" xml:space="preserve"> RIGHT(CELL("filename", A1), LEN(CELL("filename", A1)) - SEARCH("]", CELL("filename", A1))) &amp; " - " &amp; InpC!F3</f>
        <v>FS Ann - Base case 1</v>
      </c>
    </row>
    <row r="2" spans="1:56" x14ac:dyDescent="0.35">
      <c r="A2" s="63"/>
      <c r="B2" s="63"/>
      <c r="C2" s="64"/>
      <c r="D2" s="65"/>
      <c r="E2" s="263" t="str">
        <f xml:space="preserve"> Time!E$48</f>
        <v>Model period ending - annual</v>
      </c>
      <c r="F2" s="350">
        <f xml:space="preserve"> Check!$F$9</f>
        <v>0</v>
      </c>
      <c r="G2" s="492" t="s">
        <v>23</v>
      </c>
      <c r="H2" s="25"/>
      <c r="I2" s="179"/>
      <c r="J2" s="264">
        <f xml:space="preserve"> Time!J$48</f>
        <v>43921</v>
      </c>
      <c r="K2" s="264">
        <f xml:space="preserve"> Time!K$48</f>
        <v>44286</v>
      </c>
      <c r="L2" s="264">
        <f xml:space="preserve"> Time!L$48</f>
        <v>44651</v>
      </c>
      <c r="M2" s="264">
        <f xml:space="preserve"> Time!M$48</f>
        <v>45016</v>
      </c>
      <c r="N2" s="264">
        <f xml:space="preserve"> Time!N$48</f>
        <v>45382</v>
      </c>
      <c r="O2" s="264">
        <f xml:space="preserve"> Time!O$48</f>
        <v>45747</v>
      </c>
      <c r="P2" s="264">
        <f xml:space="preserve"> Time!P$48</f>
        <v>46112</v>
      </c>
      <c r="Q2" s="264">
        <f xml:space="preserve"> Time!Q$48</f>
        <v>46477</v>
      </c>
      <c r="R2" s="264">
        <f xml:space="preserve"> Time!R$48</f>
        <v>46843</v>
      </c>
      <c r="S2" s="264">
        <f xml:space="preserve"> Time!S$48</f>
        <v>47208</v>
      </c>
      <c r="T2" s="264">
        <f xml:space="preserve"> Time!T$48</f>
        <v>47573</v>
      </c>
      <c r="U2" s="264">
        <f xml:space="preserve"> Time!U$48</f>
        <v>47938</v>
      </c>
      <c r="V2" s="264">
        <f xml:space="preserve"> Time!V$48</f>
        <v>48304</v>
      </c>
      <c r="W2" s="264">
        <f xml:space="preserve"> Time!W$48</f>
        <v>48669</v>
      </c>
      <c r="X2" s="264">
        <f xml:space="preserve"> Time!X$48</f>
        <v>49034</v>
      </c>
      <c r="Y2" s="264">
        <f xml:space="preserve"> Time!Y$48</f>
        <v>49399</v>
      </c>
      <c r="Z2" s="264">
        <f xml:space="preserve"> Time!Z$48</f>
        <v>49765</v>
      </c>
      <c r="AA2" s="264">
        <f xml:space="preserve"> Time!AA$48</f>
        <v>50130</v>
      </c>
      <c r="AB2" s="264">
        <f xml:space="preserve"> Time!AB$48</f>
        <v>50495</v>
      </c>
      <c r="AC2" s="264">
        <f xml:space="preserve"> Time!AC$48</f>
        <v>50860</v>
      </c>
      <c r="AD2" s="264">
        <f xml:space="preserve"> Time!AD$48</f>
        <v>51226</v>
      </c>
      <c r="AE2" s="264">
        <f xml:space="preserve"> Time!AE$48</f>
        <v>51591</v>
      </c>
      <c r="AF2" s="264">
        <f xml:space="preserve"> Time!AF$48</f>
        <v>51956</v>
      </c>
      <c r="AG2" s="264">
        <f xml:space="preserve"> Time!AG$48</f>
        <v>52321</v>
      </c>
      <c r="AH2" s="264">
        <f xml:space="preserve"> Time!AH$48</f>
        <v>52687</v>
      </c>
      <c r="AI2" s="264">
        <f xml:space="preserve"> Time!AI$48</f>
        <v>53052</v>
      </c>
      <c r="AJ2" s="264">
        <f xml:space="preserve"> Time!AJ$48</f>
        <v>53417</v>
      </c>
      <c r="AK2" s="264">
        <f xml:space="preserve"> Time!AK$48</f>
        <v>53782</v>
      </c>
      <c r="AL2" s="264">
        <f xml:space="preserve"> Time!AL$48</f>
        <v>54148</v>
      </c>
      <c r="AM2" s="264">
        <f xml:space="preserve"> Time!AM$48</f>
        <v>54513</v>
      </c>
      <c r="AN2" s="264">
        <f xml:space="preserve"> Time!AN$48</f>
        <v>54878</v>
      </c>
      <c r="AO2" s="264">
        <f xml:space="preserve"> Time!AO$48</f>
        <v>55243</v>
      </c>
      <c r="AP2" s="264">
        <f xml:space="preserve"> Time!AP$48</f>
        <v>55609</v>
      </c>
      <c r="AQ2" s="264">
        <f xml:space="preserve"> Time!AQ$48</f>
        <v>55974</v>
      </c>
      <c r="AR2" s="264">
        <f xml:space="preserve"> Time!AR$48</f>
        <v>56339</v>
      </c>
      <c r="AS2" s="264">
        <f xml:space="preserve"> Time!AS$48</f>
        <v>56704</v>
      </c>
      <c r="AT2" s="264">
        <f xml:space="preserve"> Time!AT$48</f>
        <v>57070</v>
      </c>
      <c r="AU2" s="264">
        <f xml:space="preserve"> Time!AU$48</f>
        <v>57435</v>
      </c>
      <c r="AV2" s="264">
        <f xml:space="preserve"> Time!AV$48</f>
        <v>57800</v>
      </c>
      <c r="AW2" s="264">
        <f xml:space="preserve"> Time!AW$48</f>
        <v>58165</v>
      </c>
      <c r="AX2" s="264">
        <f xml:space="preserve"> Time!AX$48</f>
        <v>58531</v>
      </c>
      <c r="AY2" s="264">
        <f xml:space="preserve"> Time!AY$48</f>
        <v>58896</v>
      </c>
      <c r="AZ2" s="264">
        <f xml:space="preserve"> Time!AZ$48</f>
        <v>59261</v>
      </c>
      <c r="BA2" s="264">
        <f xml:space="preserve"> Time!BA$48</f>
        <v>59626</v>
      </c>
      <c r="BB2" s="264">
        <f xml:space="preserve"> Time!BB$48</f>
        <v>59992</v>
      </c>
      <c r="BC2" s="264">
        <f xml:space="preserve"> Time!BC$48</f>
        <v>60357</v>
      </c>
      <c r="BD2" s="264">
        <f xml:space="preserve"> Time!BD$48</f>
        <v>60722</v>
      </c>
    </row>
    <row r="3" spans="1:56" x14ac:dyDescent="0.35">
      <c r="E3" s="311" t="str">
        <f xml:space="preserve"> Time!E$53</f>
        <v>Timeline label - annual</v>
      </c>
      <c r="F3" s="350">
        <f xml:space="preserve"> Output!J2</f>
        <v>0</v>
      </c>
      <c r="G3" s="492" t="s">
        <v>25</v>
      </c>
      <c r="H3" s="17"/>
      <c r="I3" s="180"/>
      <c r="J3" s="48" t="str">
        <f xml:space="preserve"> Time!J$53</f>
        <v>Pre-fcst</v>
      </c>
      <c r="K3" s="48" t="str">
        <f xml:space="preserve"> Time!K$53</f>
        <v>Operations</v>
      </c>
      <c r="L3" s="48" t="str">
        <f xml:space="preserve"> Time!L$53</f>
        <v>Operations</v>
      </c>
      <c r="M3" s="48" t="str">
        <f xml:space="preserve"> Time!M$53</f>
        <v>Operations</v>
      </c>
      <c r="N3" s="48" t="str">
        <f xml:space="preserve"> Time!N$53</f>
        <v>Operations</v>
      </c>
      <c r="O3" s="48" t="str">
        <f xml:space="preserve"> Time!O$53</f>
        <v>Operations</v>
      </c>
      <c r="P3" s="48" t="str">
        <f xml:space="preserve"> Time!P$53</f>
        <v>Operations</v>
      </c>
      <c r="Q3" s="48" t="str">
        <f xml:space="preserve"> Time!Q$53</f>
        <v>Operations</v>
      </c>
      <c r="R3" s="48" t="str">
        <f xml:space="preserve"> Time!R$53</f>
        <v>Operations</v>
      </c>
      <c r="S3" s="48" t="str">
        <f xml:space="preserve"> Time!S$53</f>
        <v>Operations</v>
      </c>
      <c r="T3" s="48" t="str">
        <f xml:space="preserve"> Time!T$53</f>
        <v>Operations</v>
      </c>
      <c r="U3" s="48" t="str">
        <f xml:space="preserve"> Time!U$53</f>
        <v>Operations</v>
      </c>
      <c r="V3" s="48" t="str">
        <f xml:space="preserve"> Time!V$53</f>
        <v>Operations</v>
      </c>
      <c r="W3" s="48" t="str">
        <f xml:space="preserve"> Time!W$53</f>
        <v>Operations</v>
      </c>
      <c r="X3" s="48" t="str">
        <f xml:space="preserve"> Time!X$53</f>
        <v>Operations</v>
      </c>
      <c r="Y3" s="48" t="str">
        <f xml:space="preserve"> Time!Y$53</f>
        <v>Operations</v>
      </c>
      <c r="Z3" s="48" t="str">
        <f xml:space="preserve"> Time!Z$53</f>
        <v>Operations</v>
      </c>
      <c r="AA3" s="48" t="str">
        <f xml:space="preserve"> Time!AA$53</f>
        <v>Operations</v>
      </c>
      <c r="AB3" s="48" t="str">
        <f xml:space="preserve"> Time!AB$53</f>
        <v>Operations</v>
      </c>
      <c r="AC3" s="48" t="str">
        <f xml:space="preserve"> Time!AC$53</f>
        <v>Operations</v>
      </c>
      <c r="AD3" s="48" t="str">
        <f xml:space="preserve"> Time!AD$53</f>
        <v>Operations</v>
      </c>
      <c r="AE3" s="48" t="str">
        <f xml:space="preserve"> Time!AE$53</f>
        <v>Operations</v>
      </c>
      <c r="AF3" s="48" t="str">
        <f xml:space="preserve"> Time!AF$53</f>
        <v>Operations</v>
      </c>
      <c r="AG3" s="48" t="str">
        <f xml:space="preserve"> Time!AG$53</f>
        <v>Operations</v>
      </c>
      <c r="AH3" s="48" t="str">
        <f xml:space="preserve"> Time!AH$53</f>
        <v>Operations</v>
      </c>
      <c r="AI3" s="48" t="str">
        <f xml:space="preserve"> Time!AI$53</f>
        <v>Operations</v>
      </c>
      <c r="AJ3" s="48" t="str">
        <f xml:space="preserve"> Time!AJ$53</f>
        <v>Post ops</v>
      </c>
      <c r="AK3" s="48" t="str">
        <f xml:space="preserve"> Time!AK$53</f>
        <v>Post ops</v>
      </c>
      <c r="AL3" s="48" t="str">
        <f xml:space="preserve"> Time!AL$53</f>
        <v>Post ops</v>
      </c>
      <c r="AM3" s="48" t="str">
        <f xml:space="preserve"> Time!AM$53</f>
        <v>Post ops</v>
      </c>
      <c r="AN3" s="48" t="str">
        <f xml:space="preserve"> Time!AN$53</f>
        <v>Post ops</v>
      </c>
      <c r="AO3" s="48" t="str">
        <f xml:space="preserve"> Time!AO$53</f>
        <v>Post ops</v>
      </c>
      <c r="AP3" s="48" t="str">
        <f xml:space="preserve"> Time!AP$53</f>
        <v>Post ops</v>
      </c>
      <c r="AQ3" s="48" t="str">
        <f xml:space="preserve"> Time!AQ$53</f>
        <v>Post ops</v>
      </c>
      <c r="AR3" s="48" t="str">
        <f xml:space="preserve"> Time!AR$53</f>
        <v>Post ops</v>
      </c>
      <c r="AS3" s="48" t="str">
        <f xml:space="preserve"> Time!AS$53</f>
        <v>Post ops</v>
      </c>
      <c r="AT3" s="48" t="str">
        <f xml:space="preserve"> Time!AT$53</f>
        <v>Post ops</v>
      </c>
      <c r="AU3" s="48" t="str">
        <f xml:space="preserve"> Time!AU$53</f>
        <v>Post ops</v>
      </c>
      <c r="AV3" s="48" t="str">
        <f xml:space="preserve"> Time!AV$53</f>
        <v>Post ops</v>
      </c>
      <c r="AW3" s="48" t="str">
        <f xml:space="preserve"> Time!AW$53</f>
        <v>Post ops</v>
      </c>
      <c r="AX3" s="48" t="str">
        <f xml:space="preserve"> Time!AX$53</f>
        <v>Post ops</v>
      </c>
      <c r="AY3" s="48" t="str">
        <f xml:space="preserve"> Time!AY$53</f>
        <v>Post ops</v>
      </c>
      <c r="AZ3" s="48" t="str">
        <f xml:space="preserve"> Time!AZ$53</f>
        <v>Post ops</v>
      </c>
      <c r="BA3" s="48" t="str">
        <f xml:space="preserve"> Time!BA$53</f>
        <v>Post ops</v>
      </c>
      <c r="BB3" s="48" t="str">
        <f xml:space="preserve"> Time!BB$53</f>
        <v>Post ops</v>
      </c>
      <c r="BC3" s="48" t="str">
        <f xml:space="preserve"> Time!BC$53</f>
        <v>Post ops</v>
      </c>
      <c r="BD3" s="48">
        <f xml:space="preserve"> Time!BD$53</f>
        <v>0</v>
      </c>
    </row>
    <row r="4" spans="1:56" x14ac:dyDescent="0.35">
      <c r="E4" s="266" t="str">
        <f xml:space="preserve"> Time!E$42</f>
        <v>Contract year</v>
      </c>
      <c r="F4" s="350">
        <f xml:space="preserve"> Check!$F$21</f>
        <v>0</v>
      </c>
      <c r="G4" s="492" t="s">
        <v>24</v>
      </c>
      <c r="H4" s="2"/>
      <c r="I4" s="16"/>
      <c r="J4" s="266">
        <f t="shared" ref="J4:BD4" si="0" xml:space="preserve"> YEAR(J2)</f>
        <v>2020</v>
      </c>
      <c r="K4" s="266">
        <f t="shared" si="0"/>
        <v>2021</v>
      </c>
      <c r="L4" s="266">
        <f t="shared" si="0"/>
        <v>2022</v>
      </c>
      <c r="M4" s="266">
        <f t="shared" si="0"/>
        <v>2023</v>
      </c>
      <c r="N4" s="266">
        <f t="shared" si="0"/>
        <v>2024</v>
      </c>
      <c r="O4" s="266">
        <f t="shared" si="0"/>
        <v>2025</v>
      </c>
      <c r="P4" s="266">
        <f t="shared" si="0"/>
        <v>2026</v>
      </c>
      <c r="Q4" s="266">
        <f t="shared" si="0"/>
        <v>2027</v>
      </c>
      <c r="R4" s="266">
        <f t="shared" si="0"/>
        <v>2028</v>
      </c>
      <c r="S4" s="266">
        <f t="shared" si="0"/>
        <v>2029</v>
      </c>
      <c r="T4" s="266">
        <f t="shared" si="0"/>
        <v>2030</v>
      </c>
      <c r="U4" s="266">
        <f t="shared" si="0"/>
        <v>2031</v>
      </c>
      <c r="V4" s="266">
        <f t="shared" si="0"/>
        <v>2032</v>
      </c>
      <c r="W4" s="266">
        <f t="shared" si="0"/>
        <v>2033</v>
      </c>
      <c r="X4" s="266">
        <f t="shared" si="0"/>
        <v>2034</v>
      </c>
      <c r="Y4" s="266">
        <f t="shared" si="0"/>
        <v>2035</v>
      </c>
      <c r="Z4" s="266">
        <f t="shared" si="0"/>
        <v>2036</v>
      </c>
      <c r="AA4" s="266">
        <f t="shared" si="0"/>
        <v>2037</v>
      </c>
      <c r="AB4" s="266">
        <f t="shared" si="0"/>
        <v>2038</v>
      </c>
      <c r="AC4" s="266">
        <f t="shared" si="0"/>
        <v>2039</v>
      </c>
      <c r="AD4" s="266">
        <f t="shared" si="0"/>
        <v>2040</v>
      </c>
      <c r="AE4" s="266">
        <f t="shared" si="0"/>
        <v>2041</v>
      </c>
      <c r="AF4" s="266">
        <f t="shared" si="0"/>
        <v>2042</v>
      </c>
      <c r="AG4" s="266">
        <f t="shared" si="0"/>
        <v>2043</v>
      </c>
      <c r="AH4" s="266">
        <f t="shared" si="0"/>
        <v>2044</v>
      </c>
      <c r="AI4" s="266">
        <f t="shared" si="0"/>
        <v>2045</v>
      </c>
      <c r="AJ4" s="266">
        <f t="shared" si="0"/>
        <v>2046</v>
      </c>
      <c r="AK4" s="266">
        <f t="shared" si="0"/>
        <v>2047</v>
      </c>
      <c r="AL4" s="266">
        <f t="shared" si="0"/>
        <v>2048</v>
      </c>
      <c r="AM4" s="266">
        <f t="shared" si="0"/>
        <v>2049</v>
      </c>
      <c r="AN4" s="266">
        <f t="shared" si="0"/>
        <v>2050</v>
      </c>
      <c r="AO4" s="266">
        <f t="shared" si="0"/>
        <v>2051</v>
      </c>
      <c r="AP4" s="266">
        <f t="shared" si="0"/>
        <v>2052</v>
      </c>
      <c r="AQ4" s="266">
        <f t="shared" si="0"/>
        <v>2053</v>
      </c>
      <c r="AR4" s="266">
        <f t="shared" si="0"/>
        <v>2054</v>
      </c>
      <c r="AS4" s="266">
        <f t="shared" si="0"/>
        <v>2055</v>
      </c>
      <c r="AT4" s="266">
        <f t="shared" si="0"/>
        <v>2056</v>
      </c>
      <c r="AU4" s="266">
        <f t="shared" si="0"/>
        <v>2057</v>
      </c>
      <c r="AV4" s="266">
        <f t="shared" si="0"/>
        <v>2058</v>
      </c>
      <c r="AW4" s="266">
        <f t="shared" si="0"/>
        <v>2059</v>
      </c>
      <c r="AX4" s="266">
        <f t="shared" si="0"/>
        <v>2060</v>
      </c>
      <c r="AY4" s="266">
        <f t="shared" si="0"/>
        <v>2061</v>
      </c>
      <c r="AZ4" s="266">
        <f t="shared" si="0"/>
        <v>2062</v>
      </c>
      <c r="BA4" s="266">
        <f t="shared" si="0"/>
        <v>2063</v>
      </c>
      <c r="BB4" s="266">
        <f t="shared" si="0"/>
        <v>2064</v>
      </c>
      <c r="BC4" s="266">
        <f t="shared" si="0"/>
        <v>2065</v>
      </c>
      <c r="BD4" s="266">
        <f t="shared" si="0"/>
        <v>2066</v>
      </c>
    </row>
    <row r="5" spans="1:56" x14ac:dyDescent="0.35">
      <c r="E5" s="2" t="str">
        <f xml:space="preserve"> Time!E$10</f>
        <v>Model column counter</v>
      </c>
      <c r="F5" s="44" t="s">
        <v>19</v>
      </c>
      <c r="G5" s="493" t="s">
        <v>17</v>
      </c>
      <c r="H5" s="44" t="s">
        <v>18</v>
      </c>
      <c r="I5" s="16"/>
      <c r="J5" s="2">
        <f xml:space="preserve"> Time!J$10</f>
        <v>1</v>
      </c>
      <c r="K5" s="2">
        <f xml:space="preserve"> Time!K$10</f>
        <v>2</v>
      </c>
      <c r="L5" s="2">
        <f xml:space="preserve"> Time!L$10</f>
        <v>3</v>
      </c>
      <c r="M5" s="2">
        <f xml:space="preserve"> Time!M$10</f>
        <v>4</v>
      </c>
      <c r="N5" s="2">
        <f xml:space="preserve"> Time!N$10</f>
        <v>5</v>
      </c>
      <c r="O5" s="2">
        <f xml:space="preserve"> Time!O$10</f>
        <v>6</v>
      </c>
      <c r="P5" s="2">
        <f xml:space="preserve"> Time!P$10</f>
        <v>7</v>
      </c>
      <c r="Q5" s="2">
        <f xml:space="preserve"> Time!Q$10</f>
        <v>8</v>
      </c>
      <c r="R5" s="2">
        <f xml:space="preserve"> Time!R$10</f>
        <v>9</v>
      </c>
      <c r="S5" s="2">
        <f xml:space="preserve"> Time!S$10</f>
        <v>10</v>
      </c>
      <c r="T5" s="2">
        <f xml:space="preserve"> Time!T$10</f>
        <v>11</v>
      </c>
      <c r="U5" s="2">
        <f xml:space="preserve"> Time!U$10</f>
        <v>12</v>
      </c>
      <c r="V5" s="2">
        <f xml:space="preserve"> Time!V$10</f>
        <v>13</v>
      </c>
      <c r="W5" s="2">
        <f xml:space="preserve"> Time!W$10</f>
        <v>14</v>
      </c>
      <c r="X5" s="2">
        <f xml:space="preserve"> Time!X$10</f>
        <v>15</v>
      </c>
      <c r="Y5" s="2">
        <f xml:space="preserve"> Time!Y$10</f>
        <v>16</v>
      </c>
      <c r="Z5" s="2">
        <f xml:space="preserve"> Time!Z$10</f>
        <v>17</v>
      </c>
      <c r="AA5" s="2">
        <f xml:space="preserve"> Time!AA$10</f>
        <v>18</v>
      </c>
      <c r="AB5" s="2">
        <f xml:space="preserve"> Time!AB$10</f>
        <v>19</v>
      </c>
      <c r="AC5" s="2">
        <f xml:space="preserve"> Time!AC$10</f>
        <v>20</v>
      </c>
      <c r="AD5" s="2">
        <f xml:space="preserve"> Time!AD$10</f>
        <v>21</v>
      </c>
      <c r="AE5" s="2">
        <f xml:space="preserve"> Time!AE$10</f>
        <v>22</v>
      </c>
      <c r="AF5" s="2">
        <f xml:space="preserve"> Time!AF$10</f>
        <v>23</v>
      </c>
      <c r="AG5" s="2">
        <f xml:space="preserve"> Time!AG$10</f>
        <v>24</v>
      </c>
      <c r="AH5" s="2">
        <f xml:space="preserve"> Time!AH$10</f>
        <v>25</v>
      </c>
      <c r="AI5" s="2">
        <f xml:space="preserve"> Time!AI$10</f>
        <v>26</v>
      </c>
      <c r="AJ5" s="2">
        <f xml:space="preserve"> Time!AJ$10</f>
        <v>27</v>
      </c>
      <c r="AK5" s="2">
        <f xml:space="preserve"> Time!AK$10</f>
        <v>28</v>
      </c>
      <c r="AL5" s="2">
        <f xml:space="preserve"> Time!AL$10</f>
        <v>29</v>
      </c>
      <c r="AM5" s="2">
        <f xml:space="preserve"> Time!AM$10</f>
        <v>30</v>
      </c>
      <c r="AN5" s="2">
        <f xml:space="preserve"> Time!AN$10</f>
        <v>31</v>
      </c>
      <c r="AO5" s="2">
        <f xml:space="preserve"> Time!AO$10</f>
        <v>32</v>
      </c>
      <c r="AP5" s="2">
        <f xml:space="preserve"> Time!AP$10</f>
        <v>33</v>
      </c>
      <c r="AQ5" s="2">
        <f xml:space="preserve"> Time!AQ$10</f>
        <v>34</v>
      </c>
      <c r="AR5" s="2">
        <f xml:space="preserve"> Time!AR$10</f>
        <v>35</v>
      </c>
      <c r="AS5" s="2">
        <f xml:space="preserve"> Time!AS$10</f>
        <v>36</v>
      </c>
      <c r="AT5" s="2">
        <f xml:space="preserve"> Time!AT$10</f>
        <v>37</v>
      </c>
      <c r="AU5" s="2">
        <f xml:space="preserve"> Time!AU$10</f>
        <v>38</v>
      </c>
      <c r="AV5" s="2">
        <f xml:space="preserve"> Time!AV$10</f>
        <v>39</v>
      </c>
      <c r="AW5" s="2">
        <f xml:space="preserve"> Time!AW$10</f>
        <v>40</v>
      </c>
      <c r="AX5" s="2">
        <f xml:space="preserve"> Time!AX$10</f>
        <v>41</v>
      </c>
      <c r="AY5" s="2">
        <f xml:space="preserve"> Time!AY$10</f>
        <v>42</v>
      </c>
      <c r="AZ5" s="2">
        <f xml:space="preserve"> Time!AZ$10</f>
        <v>43</v>
      </c>
      <c r="BA5" s="2">
        <f xml:space="preserve"> Time!BA$10</f>
        <v>44</v>
      </c>
      <c r="BB5" s="2">
        <f xml:space="preserve"> Time!BB$10</f>
        <v>45</v>
      </c>
      <c r="BC5" s="2">
        <f xml:space="preserve"> Time!BC$10</f>
        <v>46</v>
      </c>
      <c r="BD5" s="2">
        <f xml:space="preserve"> Time!BD$10</f>
        <v>47</v>
      </c>
    </row>
    <row r="7" spans="1:56" x14ac:dyDescent="0.35">
      <c r="A7" s="1" t="s">
        <v>50</v>
      </c>
      <c r="B7" s="1"/>
      <c r="C7" s="19"/>
      <c r="D7" s="127"/>
      <c r="E7" s="16"/>
      <c r="F7" s="16"/>
      <c r="G7" s="494"/>
      <c r="H7" s="16"/>
      <c r="I7" s="16"/>
      <c r="J7" s="16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9"/>
      <c r="W7" s="9"/>
      <c r="X7" s="9"/>
      <c r="Y7" s="9"/>
      <c r="Z7" s="9"/>
      <c r="AA7" s="9"/>
      <c r="AB7" s="9"/>
      <c r="AC7" s="9"/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</row>
    <row r="8" spans="1:56" outlineLevel="1" x14ac:dyDescent="0.35">
      <c r="A8" s="1"/>
      <c r="B8" s="1"/>
      <c r="C8" s="19"/>
      <c r="D8" s="127"/>
      <c r="E8" s="16"/>
      <c r="F8" s="16"/>
      <c r="G8" s="494"/>
      <c r="H8" s="16"/>
      <c r="I8" s="16"/>
      <c r="J8" s="16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9"/>
      <c r="W8" s="9"/>
      <c r="X8" s="9"/>
      <c r="Y8" s="9"/>
      <c r="Z8" s="9"/>
      <c r="AA8" s="9"/>
      <c r="AB8" s="9"/>
      <c r="AC8" s="9"/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</row>
    <row r="9" spans="1:56" outlineLevel="1" x14ac:dyDescent="0.35">
      <c r="A9" s="1"/>
      <c r="B9" s="1"/>
      <c r="C9" s="19"/>
      <c r="D9" s="127"/>
      <c r="E9" s="16" t="str">
        <f xml:space="preserve"> 'FS Qtr'!E9</f>
        <v>Electricity generation revenue</v>
      </c>
      <c r="F9" s="16">
        <f xml:space="preserve"> 'FS Qtr'!F9</f>
        <v>0</v>
      </c>
      <c r="G9" s="494" t="str">
        <f xml:space="preserve"> 'FS Qtr'!G9</f>
        <v>$ 000s</v>
      </c>
      <c r="H9" s="16">
        <f xml:space="preserve"> SUM(J9:BQ9)</f>
        <v>363981.48524418083</v>
      </c>
      <c r="I9" s="16"/>
      <c r="J9" s="16">
        <f xml:space="preserve"> SUMIFS('FS Qtr'!$J9:$GJ9, 'FS Qtr'!$J$4:$GJ$4, 'FS Ann'!J$4)</f>
        <v>0</v>
      </c>
      <c r="K9" s="16">
        <f xml:space="preserve"> SUMIFS('FS Qtr'!$J9:$GJ9, 'FS Qtr'!$J$4:$GJ$4, 'FS Ann'!K$4)</f>
        <v>15447.250000000004</v>
      </c>
      <c r="L9" s="16">
        <f xml:space="preserve"> SUMIFS('FS Qtr'!$J9:$GJ9, 'FS Qtr'!$J$4:$GJ$4, 'FS Ann'!L$4)</f>
        <v>15370.398009950251</v>
      </c>
      <c r="M9" s="16">
        <f xml:space="preserve"> SUMIFS('FS Qtr'!$J9:$GJ9, 'FS Qtr'!$J$4:$GJ$4, 'FS Ann'!M$4)</f>
        <v>15293.928368109706</v>
      </c>
      <c r="N9" s="16">
        <f xml:space="preserve"> SUMIFS('FS Qtr'!$J9:$GJ9, 'FS Qtr'!$J$4:$GJ$4, 'FS Ann'!N$4)</f>
        <v>15217.839172248463</v>
      </c>
      <c r="O9" s="16">
        <f xml:space="preserve"> SUMIFS('FS Qtr'!$J9:$GJ9, 'FS Qtr'!$J$4:$GJ$4, 'FS Ann'!O$4)</f>
        <v>15142.128529600468</v>
      </c>
      <c r="P9" s="16">
        <f xml:space="preserve"> SUMIFS('FS Qtr'!$J9:$GJ9, 'FS Qtr'!$J$4:$GJ$4, 'FS Ann'!P$4)</f>
        <v>15066.794556816389</v>
      </c>
      <c r="Q9" s="16">
        <f xml:space="preserve"> SUMIFS('FS Qtr'!$J9:$GJ9, 'FS Qtr'!$J$4:$GJ$4, 'FS Ann'!Q$4)</f>
        <v>14991.835379916805</v>
      </c>
      <c r="R9" s="16">
        <f xml:space="preserve"> SUMIFS('FS Qtr'!$J9:$GJ9, 'FS Qtr'!$J$4:$GJ$4, 'FS Ann'!R$4)</f>
        <v>14917.24913424558</v>
      </c>
      <c r="S9" s="16">
        <f xml:space="preserve"> SUMIFS('FS Qtr'!$J9:$GJ9, 'FS Qtr'!$J$4:$GJ$4, 'FS Ann'!S$4)</f>
        <v>14843.033964423463</v>
      </c>
      <c r="T9" s="16">
        <f xml:space="preserve"> SUMIFS('FS Qtr'!$J9:$GJ9, 'FS Qtr'!$J$4:$GJ$4, 'FS Ann'!T$4)</f>
        <v>14769.188024301957</v>
      </c>
      <c r="U9" s="16">
        <f xml:space="preserve"> SUMIFS('FS Qtr'!$J9:$GJ9, 'FS Qtr'!$J$4:$GJ$4, 'FS Ann'!U$4)</f>
        <v>14695.709476917369</v>
      </c>
      <c r="V9" s="16">
        <f xml:space="preserve"> SUMIFS('FS Qtr'!$J9:$GJ9, 'FS Qtr'!$J$4:$GJ$4, 'FS Ann'!V$4)</f>
        <v>14622.596494445144</v>
      </c>
      <c r="W9" s="16">
        <f xml:space="preserve"> SUMIFS('FS Qtr'!$J9:$GJ9, 'FS Qtr'!$J$4:$GJ$4, 'FS Ann'!W$4)</f>
        <v>14549.847258154381</v>
      </c>
      <c r="X9" s="16">
        <f xml:space="preserve"> SUMIFS('FS Qtr'!$J9:$GJ9, 'FS Qtr'!$J$4:$GJ$4, 'FS Ann'!X$4)</f>
        <v>14477.459958362566</v>
      </c>
      <c r="Y9" s="16">
        <f xml:space="preserve"> SUMIFS('FS Qtr'!$J9:$GJ9, 'FS Qtr'!$J$4:$GJ$4, 'FS Ann'!Y$4)</f>
        <v>14405.432794390617</v>
      </c>
      <c r="Z9" s="16">
        <f xml:space="preserve"> SUMIFS('FS Qtr'!$J9:$GJ9, 'FS Qtr'!$J$4:$GJ$4, 'FS Ann'!Z$4)</f>
        <v>14333.763974518031</v>
      </c>
      <c r="AA9" s="16">
        <f xml:space="preserve"> SUMIFS('FS Qtr'!$J9:$GJ9, 'FS Qtr'!$J$4:$GJ$4, 'FS Ann'!AA$4)</f>
        <v>14262.451715938339</v>
      </c>
      <c r="AB9" s="16">
        <f xml:space="preserve"> SUMIFS('FS Qtr'!$J9:$GJ9, 'FS Qtr'!$J$4:$GJ$4, 'FS Ann'!AB$4)</f>
        <v>14191.494244714766</v>
      </c>
      <c r="AC9" s="16">
        <f xml:space="preserve"> SUMIFS('FS Qtr'!$J9:$GJ9, 'FS Qtr'!$J$4:$GJ$4, 'FS Ann'!AC$4)</f>
        <v>14120.889795736093</v>
      </c>
      <c r="AD9" s="16">
        <f xml:space="preserve"> SUMIFS('FS Qtr'!$J9:$GJ9, 'FS Qtr'!$J$4:$GJ$4, 'FS Ann'!AD$4)</f>
        <v>14050.63661267273</v>
      </c>
      <c r="AE9" s="16">
        <f xml:space="preserve"> SUMIFS('FS Qtr'!$J9:$GJ9, 'FS Qtr'!$J$4:$GJ$4, 'FS Ann'!AE$4)</f>
        <v>13980.732947933064</v>
      </c>
      <c r="AF9" s="16">
        <f xml:space="preserve"> SUMIFS('FS Qtr'!$J9:$GJ9, 'FS Qtr'!$J$4:$GJ$4, 'FS Ann'!AF$4)</f>
        <v>13911.177062619969</v>
      </c>
      <c r="AG9" s="16">
        <f xml:space="preserve"> SUMIFS('FS Qtr'!$J9:$GJ9, 'FS Qtr'!$J$4:$GJ$4, 'FS Ann'!AG$4)</f>
        <v>13841.967226487532</v>
      </c>
      <c r="AH9" s="16">
        <f xml:space="preserve"> SUMIFS('FS Qtr'!$J9:$GJ9, 'FS Qtr'!$J$4:$GJ$4, 'FS Ann'!AH$4)</f>
        <v>13773.101717898044</v>
      </c>
      <c r="AI9" s="16">
        <f xml:space="preserve"> SUMIFS('FS Qtr'!$J9:$GJ9, 'FS Qtr'!$J$4:$GJ$4, 'FS Ann'!AI$4)</f>
        <v>13704.578823779149</v>
      </c>
      <c r="AJ9" s="16">
        <f xml:space="preserve"> SUMIFS('FS Qtr'!$J9:$GJ9, 'FS Qtr'!$J$4:$GJ$4, 'FS Ann'!AJ$4)</f>
        <v>0</v>
      </c>
      <c r="AK9" s="16">
        <f xml:space="preserve"> SUMIFS('FS Qtr'!$J9:$GJ9, 'FS Qtr'!$J$4:$GJ$4, 'FS Ann'!AK$4)</f>
        <v>0</v>
      </c>
      <c r="AL9" s="16">
        <f xml:space="preserve"> SUMIFS('FS Qtr'!$J9:$GJ9, 'FS Qtr'!$J$4:$GJ$4, 'FS Ann'!AL$4)</f>
        <v>0</v>
      </c>
      <c r="AM9" s="16">
        <f xml:space="preserve"> SUMIFS('FS Qtr'!$J9:$GJ9, 'FS Qtr'!$J$4:$GJ$4, 'FS Ann'!AM$4)</f>
        <v>0</v>
      </c>
      <c r="AN9" s="16">
        <f xml:space="preserve"> SUMIFS('FS Qtr'!$J9:$GJ9, 'FS Qtr'!$J$4:$GJ$4, 'FS Ann'!AN$4)</f>
        <v>0</v>
      </c>
      <c r="AO9" s="16">
        <f xml:space="preserve"> SUMIFS('FS Qtr'!$J9:$GJ9, 'FS Qtr'!$J$4:$GJ$4, 'FS Ann'!AO$4)</f>
        <v>0</v>
      </c>
      <c r="AP9" s="16">
        <f xml:space="preserve"> SUMIFS('FS Qtr'!$J9:$GJ9, 'FS Qtr'!$J$4:$GJ$4, 'FS Ann'!AP$4)</f>
        <v>0</v>
      </c>
      <c r="AQ9" s="16">
        <f xml:space="preserve"> SUMIFS('FS Qtr'!$J9:$GJ9, 'FS Qtr'!$J$4:$GJ$4, 'FS Ann'!AQ$4)</f>
        <v>0</v>
      </c>
      <c r="AR9" s="16">
        <f xml:space="preserve"> SUMIFS('FS Qtr'!$J9:$GJ9, 'FS Qtr'!$J$4:$GJ$4, 'FS Ann'!AR$4)</f>
        <v>0</v>
      </c>
      <c r="AS9" s="16">
        <f xml:space="preserve"> SUMIFS('FS Qtr'!$J9:$GJ9, 'FS Qtr'!$J$4:$GJ$4, 'FS Ann'!AS$4)</f>
        <v>0</v>
      </c>
      <c r="AT9" s="16">
        <f xml:space="preserve"> SUMIFS('FS Qtr'!$J9:$GJ9, 'FS Qtr'!$J$4:$GJ$4, 'FS Ann'!AT$4)</f>
        <v>0</v>
      </c>
      <c r="AU9" s="16">
        <f xml:space="preserve"> SUMIFS('FS Qtr'!$J9:$GJ9, 'FS Qtr'!$J$4:$GJ$4, 'FS Ann'!AU$4)</f>
        <v>0</v>
      </c>
      <c r="AV9" s="16">
        <f xml:space="preserve"> SUMIFS('FS Qtr'!$J9:$GJ9, 'FS Qtr'!$J$4:$GJ$4, 'FS Ann'!AV$4)</f>
        <v>0</v>
      </c>
      <c r="AW9" s="16">
        <f xml:space="preserve"> SUMIFS('FS Qtr'!$J9:$GJ9, 'FS Qtr'!$J$4:$GJ$4, 'FS Ann'!AW$4)</f>
        <v>0</v>
      </c>
      <c r="AX9" s="16">
        <f xml:space="preserve"> SUMIFS('FS Qtr'!$J9:$GJ9, 'FS Qtr'!$J$4:$GJ$4, 'FS Ann'!AX$4)</f>
        <v>0</v>
      </c>
      <c r="AY9" s="16">
        <f xml:space="preserve"> SUMIFS('FS Qtr'!$J9:$GJ9, 'FS Qtr'!$J$4:$GJ$4, 'FS Ann'!AY$4)</f>
        <v>0</v>
      </c>
      <c r="AZ9" s="16">
        <f xml:space="preserve"> SUMIFS('FS Qtr'!$J9:$GJ9, 'FS Qtr'!$J$4:$GJ$4, 'FS Ann'!AZ$4)</f>
        <v>0</v>
      </c>
      <c r="BA9" s="16">
        <f xml:space="preserve"> SUMIFS('FS Qtr'!$J9:$GJ9, 'FS Qtr'!$J$4:$GJ$4, 'FS Ann'!BA$4)</f>
        <v>0</v>
      </c>
      <c r="BB9" s="16">
        <f xml:space="preserve"> SUMIFS('FS Qtr'!$J9:$GJ9, 'FS Qtr'!$J$4:$GJ$4, 'FS Ann'!BB$4)</f>
        <v>0</v>
      </c>
      <c r="BC9" s="16">
        <f xml:space="preserve"> SUMIFS('FS Qtr'!$J9:$GJ9, 'FS Qtr'!$J$4:$GJ$4, 'FS Ann'!BC$4)</f>
        <v>0</v>
      </c>
      <c r="BD9" s="16">
        <f xml:space="preserve"> SUMIFS('FS Qtr'!$J9:$GJ9, 'FS Qtr'!$J$4:$GJ$4, 'FS Ann'!BD$4)</f>
        <v>0</v>
      </c>
    </row>
    <row r="10" spans="1:56" outlineLevel="1" x14ac:dyDescent="0.35">
      <c r="A10" s="1"/>
      <c r="B10" s="1"/>
      <c r="C10" s="19"/>
      <c r="D10" s="127"/>
      <c r="E10" s="16" t="str">
        <f xml:space="preserve"> 'FS Qtr'!E10</f>
        <v>O&amp;M expense</v>
      </c>
      <c r="F10" s="16">
        <f xml:space="preserve"> 'FS Qtr'!F10</f>
        <v>0</v>
      </c>
      <c r="G10" s="494" t="str">
        <f xml:space="preserve"> 'FS Qtr'!G10</f>
        <v>$ 000s</v>
      </c>
      <c r="H10" s="16">
        <f xml:space="preserve"> SUM(J10:BQ10)</f>
        <v>-68079.957080028747</v>
      </c>
      <c r="I10" s="16"/>
      <c r="J10" s="16">
        <f xml:space="preserve"> SUMIFS('FS Qtr'!$J10:$GJ10, 'FS Qtr'!$J$4:$GJ$4, 'FS Ann'!J$4)</f>
        <v>0</v>
      </c>
      <c r="K10" s="16">
        <f xml:space="preserve"> SUMIFS('FS Qtr'!$J10:$IU10, 'FS Qtr'!$J$4:$IU$4, 'FS Ann'!K$4)</f>
        <v>-1993.1034482758619</v>
      </c>
      <c r="L10" s="16">
        <f xml:space="preserve"> SUMIFS('FS Qtr'!$J10:$IU10, 'FS Qtr'!$J$4:$IU$4, 'FS Ann'!L$4)</f>
        <v>-2042.9310344827593</v>
      </c>
      <c r="M10" s="16">
        <f xml:space="preserve"> SUMIFS('FS Qtr'!$J10:$IU10, 'FS Qtr'!$J$4:$IU$4, 'FS Ann'!M$4)</f>
        <v>-2094.0043103448293</v>
      </c>
      <c r="N10" s="16">
        <f xml:space="preserve"> SUMIFS('FS Qtr'!$J10:$IU10, 'FS Qtr'!$J$4:$IU$4, 'FS Ann'!N$4)</f>
        <v>-2146.3544181034508</v>
      </c>
      <c r="O10" s="16">
        <f xml:space="preserve"> SUMIFS('FS Qtr'!$J10:$IU10, 'FS Qtr'!$J$4:$IU$4, 'FS Ann'!O$4)</f>
        <v>-2200.0132785560381</v>
      </c>
      <c r="P10" s="16">
        <f xml:space="preserve"> SUMIFS('FS Qtr'!$J10:$IU10, 'FS Qtr'!$J$4:$IU$4, 'FS Ann'!P$4)</f>
        <v>-2255.0136105199399</v>
      </c>
      <c r="Q10" s="16">
        <f xml:space="preserve"> SUMIFS('FS Qtr'!$J10:$IU10, 'FS Qtr'!$J$4:$IU$4, 'FS Ann'!Q$4)</f>
        <v>-2311.388950782939</v>
      </c>
      <c r="R10" s="16">
        <f xml:space="preserve"> SUMIFS('FS Qtr'!$J10:$IU10, 'FS Qtr'!$J$4:$IU$4, 'FS Ann'!R$4)</f>
        <v>-2369.1736745525131</v>
      </c>
      <c r="S10" s="16">
        <f xml:space="preserve"> SUMIFS('FS Qtr'!$J10:$IU10, 'FS Qtr'!$J$4:$IU$4, 'FS Ann'!S$4)</f>
        <v>-2428.4030164163269</v>
      </c>
      <c r="T10" s="16">
        <f xml:space="preserve"> SUMIFS('FS Qtr'!$J10:$IU10, 'FS Qtr'!$J$4:$IU$4, 'FS Ann'!T$4)</f>
        <v>-2489.1130918267359</v>
      </c>
      <c r="U10" s="16">
        <f xml:space="preserve"> SUMIFS('FS Qtr'!$J10:$IU10, 'FS Qtr'!$J$4:$IU$4, 'FS Ann'!U$4)</f>
        <v>-2551.340919122405</v>
      </c>
      <c r="V10" s="16">
        <f xml:space="preserve"> SUMIFS('FS Qtr'!$J10:$IU10, 'FS Qtr'!$J$4:$IU$4, 'FS Ann'!V$4)</f>
        <v>-2615.1244421004658</v>
      </c>
      <c r="W10" s="16">
        <f xml:space="preserve"> SUMIFS('FS Qtr'!$J10:$IU10, 'FS Qtr'!$J$4:$IU$4, 'FS Ann'!W$4)</f>
        <v>-2680.5025531529782</v>
      </c>
      <c r="X10" s="16">
        <f xml:space="preserve"> SUMIFS('FS Qtr'!$J10:$IU10, 'FS Qtr'!$J$4:$IU$4, 'FS Ann'!X$4)</f>
        <v>-2747.5151169818041</v>
      </c>
      <c r="Y10" s="16">
        <f xml:space="preserve"> SUMIFS('FS Qtr'!$J10:$IU10, 'FS Qtr'!$J$4:$IU$4, 'FS Ann'!Y$4)</f>
        <v>-2816.2029949063503</v>
      </c>
      <c r="Z10" s="16">
        <f xml:space="preserve"> SUMIFS('FS Qtr'!$J10:$IU10, 'FS Qtr'!$J$4:$IU$4, 'FS Ann'!Z$4)</f>
        <v>-2886.6080697790098</v>
      </c>
      <c r="AA10" s="16">
        <f xml:space="preserve"> SUMIFS('FS Qtr'!$J10:$IU10, 'FS Qtr'!$J$4:$IU$4, 'FS Ann'!AA$4)</f>
        <v>-2958.7732715234865</v>
      </c>
      <c r="AB10" s="16">
        <f xml:space="preserve"> SUMIFS('FS Qtr'!$J10:$IU10, 'FS Qtr'!$J$4:$IU$4, 'FS Ann'!AB$4)</f>
        <v>-3032.7426033115744</v>
      </c>
      <c r="AC10" s="16">
        <f xml:space="preserve"> SUMIFS('FS Qtr'!$J10:$IU10, 'FS Qtr'!$J$4:$IU$4, 'FS Ann'!AC$4)</f>
        <v>-3108.5611683943639</v>
      </c>
      <c r="AD10" s="16">
        <f xml:space="preserve"> SUMIFS('FS Qtr'!$J10:$IU10, 'FS Qtr'!$J$4:$IU$4, 'FS Ann'!AD$4)</f>
        <v>-3186.2751976042246</v>
      </c>
      <c r="AE10" s="16">
        <f xml:space="preserve"> SUMIFS('FS Qtr'!$J10:$IU10, 'FS Qtr'!$J$4:$IU$4, 'FS Ann'!AE$4)</f>
        <v>-3265.9320775443312</v>
      </c>
      <c r="AF10" s="16">
        <f xml:space="preserve"> SUMIFS('FS Qtr'!$J10:$IU10, 'FS Qtr'!$J$4:$IU$4, 'FS Ann'!AF$4)</f>
        <v>-3347.5803794829408</v>
      </c>
      <c r="AG10" s="16">
        <f xml:space="preserve"> SUMIFS('FS Qtr'!$J10:$IU10, 'FS Qtr'!$J$4:$IU$4, 'FS Ann'!AG$4)</f>
        <v>-3431.2698889700159</v>
      </c>
      <c r="AH10" s="16">
        <f xml:space="preserve"> SUMIFS('FS Qtr'!$J10:$IU10, 'FS Qtr'!$J$4:$IU$4, 'FS Ann'!AH$4)</f>
        <v>-3517.0516361942678</v>
      </c>
      <c r="AI10" s="16">
        <f xml:space="preserve"> SUMIFS('FS Qtr'!$J10:$IU10, 'FS Qtr'!$J$4:$IU$4, 'FS Ann'!AI$4)</f>
        <v>-3604.9779270991248</v>
      </c>
      <c r="AJ10" s="16">
        <f xml:space="preserve"> SUMIFS('FS Qtr'!$J10:$IU10, 'FS Qtr'!$J$4:$IU$4, 'FS Ann'!AJ$4)</f>
        <v>0</v>
      </c>
      <c r="AK10" s="16">
        <f xml:space="preserve"> SUMIFS('FS Qtr'!$J10:$IU10, 'FS Qtr'!$J$4:$IU$4, 'FS Ann'!AK$4)</f>
        <v>0</v>
      </c>
      <c r="AL10" s="16">
        <f xml:space="preserve"> SUMIFS('FS Qtr'!$J10:$IU10, 'FS Qtr'!$J$4:$IU$4, 'FS Ann'!AL$4)</f>
        <v>0</v>
      </c>
      <c r="AM10" s="16">
        <f xml:space="preserve"> SUMIFS('FS Qtr'!$J10:$IU10, 'FS Qtr'!$J$4:$IU$4, 'FS Ann'!AM$4)</f>
        <v>0</v>
      </c>
      <c r="AN10" s="16">
        <f xml:space="preserve"> SUMIFS('FS Qtr'!$J10:$IU10, 'FS Qtr'!$J$4:$IU$4, 'FS Ann'!AN$4)</f>
        <v>0</v>
      </c>
      <c r="AO10" s="16">
        <f xml:space="preserve"> SUMIFS('FS Qtr'!$J10:$IU10, 'FS Qtr'!$J$4:$IU$4, 'FS Ann'!AO$4)</f>
        <v>0</v>
      </c>
      <c r="AP10" s="16">
        <f xml:space="preserve"> SUMIFS('FS Qtr'!$J10:$IU10, 'FS Qtr'!$J$4:$IU$4, 'FS Ann'!AP$4)</f>
        <v>0</v>
      </c>
      <c r="AQ10" s="16">
        <f xml:space="preserve"> SUMIFS('FS Qtr'!$J10:$IU10, 'FS Qtr'!$J$4:$IU$4, 'FS Ann'!AQ$4)</f>
        <v>0</v>
      </c>
      <c r="AR10" s="16">
        <f xml:space="preserve"> SUMIFS('FS Qtr'!$J10:$IU10, 'FS Qtr'!$J$4:$IU$4, 'FS Ann'!AR$4)</f>
        <v>0</v>
      </c>
      <c r="AS10" s="16">
        <f xml:space="preserve"> SUMIFS('FS Qtr'!$J10:$IU10, 'FS Qtr'!$J$4:$IU$4, 'FS Ann'!AS$4)</f>
        <v>0</v>
      </c>
      <c r="AT10" s="16">
        <f xml:space="preserve"> SUMIFS('FS Qtr'!$J10:$IU10, 'FS Qtr'!$J$4:$IU$4, 'FS Ann'!AT$4)</f>
        <v>0</v>
      </c>
      <c r="AU10" s="16">
        <f xml:space="preserve"> SUMIFS('FS Qtr'!$J10:$IU10, 'FS Qtr'!$J$4:$IU$4, 'FS Ann'!AU$4)</f>
        <v>0</v>
      </c>
      <c r="AV10" s="16">
        <f xml:space="preserve"> SUMIFS('FS Qtr'!$J10:$IU10, 'FS Qtr'!$J$4:$IU$4, 'FS Ann'!AV$4)</f>
        <v>0</v>
      </c>
      <c r="AW10" s="16">
        <f xml:space="preserve"> SUMIFS('FS Qtr'!$J10:$IU10, 'FS Qtr'!$J$4:$IU$4, 'FS Ann'!AW$4)</f>
        <v>0</v>
      </c>
      <c r="AX10" s="16">
        <f xml:space="preserve"> SUMIFS('FS Qtr'!$J10:$IU10, 'FS Qtr'!$J$4:$IU$4, 'FS Ann'!AX$4)</f>
        <v>0</v>
      </c>
      <c r="AY10" s="16">
        <f xml:space="preserve"> SUMIFS('FS Qtr'!$J10:$IU10, 'FS Qtr'!$J$4:$IU$4, 'FS Ann'!AY$4)</f>
        <v>0</v>
      </c>
      <c r="AZ10" s="16">
        <f xml:space="preserve"> SUMIFS('FS Qtr'!$J10:$IU10, 'FS Qtr'!$J$4:$IU$4, 'FS Ann'!AZ$4)</f>
        <v>0</v>
      </c>
      <c r="BA10" s="16">
        <f xml:space="preserve"> SUMIFS('FS Qtr'!$J10:$IU10, 'FS Qtr'!$J$4:$IU$4, 'FS Ann'!BA$4)</f>
        <v>0</v>
      </c>
      <c r="BB10" s="16">
        <f xml:space="preserve"> SUMIFS('FS Qtr'!$J10:$IU10, 'FS Qtr'!$J$4:$IU$4, 'FS Ann'!BB$4)</f>
        <v>0</v>
      </c>
      <c r="BC10" s="16">
        <f xml:space="preserve"> SUMIFS('FS Qtr'!$J10:$IU10, 'FS Qtr'!$J$4:$IU$4, 'FS Ann'!BC$4)</f>
        <v>0</v>
      </c>
      <c r="BD10" s="16">
        <f xml:space="preserve"> SUMIFS('FS Qtr'!$J10:$IU10, 'FS Qtr'!$J$4:$IU$4, 'FS Ann'!BD$4)</f>
        <v>0</v>
      </c>
    </row>
    <row r="11" spans="1:56" outlineLevel="1" x14ac:dyDescent="0.35">
      <c r="A11" s="1"/>
      <c r="B11" s="1"/>
      <c r="C11" s="19"/>
      <c r="D11" s="127"/>
      <c r="E11" s="128" t="s">
        <v>51</v>
      </c>
      <c r="F11" s="128"/>
      <c r="G11" s="420" t="str">
        <f>SMU</f>
        <v>$ 000s</v>
      </c>
      <c r="H11" s="128">
        <f xml:space="preserve"> SUM(J11:PY11)</f>
        <v>295901.52816415206</v>
      </c>
      <c r="I11" s="128"/>
      <c r="J11" s="128">
        <f t="shared" ref="J11:BD11" si="1">SUM(J9:J10)</f>
        <v>0</v>
      </c>
      <c r="K11" s="128">
        <f t="shared" si="1"/>
        <v>13454.146551724141</v>
      </c>
      <c r="L11" s="128">
        <f t="shared" si="1"/>
        <v>13327.466975467492</v>
      </c>
      <c r="M11" s="128">
        <f t="shared" si="1"/>
        <v>13199.924057764876</v>
      </c>
      <c r="N11" s="128">
        <f t="shared" si="1"/>
        <v>13071.484754145013</v>
      </c>
      <c r="O11" s="128">
        <f t="shared" si="1"/>
        <v>12942.11525104443</v>
      </c>
      <c r="P11" s="128">
        <f t="shared" si="1"/>
        <v>12811.780946296449</v>
      </c>
      <c r="Q11" s="128">
        <f t="shared" si="1"/>
        <v>12680.446429133866</v>
      </c>
      <c r="R11" s="128">
        <f t="shared" si="1"/>
        <v>12548.075459693067</v>
      </c>
      <c r="S11" s="128">
        <f t="shared" si="1"/>
        <v>12414.630948007136</v>
      </c>
      <c r="T11" s="128">
        <f t="shared" si="1"/>
        <v>12280.074932475221</v>
      </c>
      <c r="U11" s="128">
        <f t="shared" si="1"/>
        <v>12144.368557794964</v>
      </c>
      <c r="V11" s="128">
        <f t="shared" si="1"/>
        <v>12007.472052344678</v>
      </c>
      <c r="W11" s="128">
        <f t="shared" si="1"/>
        <v>11869.344705001404</v>
      </c>
      <c r="X11" s="128">
        <f t="shared" si="1"/>
        <v>11729.944841380762</v>
      </c>
      <c r="Y11" s="128">
        <f t="shared" si="1"/>
        <v>11589.229799484267</v>
      </c>
      <c r="Z11" s="128">
        <f t="shared" si="1"/>
        <v>11447.155904739022</v>
      </c>
      <c r="AA11" s="128">
        <f t="shared" si="1"/>
        <v>11303.678444414852</v>
      </c>
      <c r="AB11" s="128">
        <f t="shared" si="1"/>
        <v>11158.751641403192</v>
      </c>
      <c r="AC11" s="128">
        <f t="shared" si="1"/>
        <v>11012.328627341729</v>
      </c>
      <c r="AD11" s="128">
        <f t="shared" si="1"/>
        <v>10864.361415068506</v>
      </c>
      <c r="AE11" s="128">
        <f t="shared" si="1"/>
        <v>10714.800870388732</v>
      </c>
      <c r="AF11" s="128">
        <f t="shared" si="1"/>
        <v>10563.596683137028</v>
      </c>
      <c r="AG11" s="128">
        <f t="shared" si="1"/>
        <v>10410.697337517515</v>
      </c>
      <c r="AH11" s="128">
        <f t="shared" si="1"/>
        <v>10256.050081703776</v>
      </c>
      <c r="AI11" s="128">
        <f t="shared" si="1"/>
        <v>10099.600896680025</v>
      </c>
      <c r="AJ11" s="128">
        <f t="shared" si="1"/>
        <v>0</v>
      </c>
      <c r="AK11" s="128">
        <f t="shared" si="1"/>
        <v>0</v>
      </c>
      <c r="AL11" s="128">
        <f t="shared" si="1"/>
        <v>0</v>
      </c>
      <c r="AM11" s="128">
        <f t="shared" si="1"/>
        <v>0</v>
      </c>
      <c r="AN11" s="128">
        <f t="shared" si="1"/>
        <v>0</v>
      </c>
      <c r="AO11" s="128">
        <f t="shared" si="1"/>
        <v>0</v>
      </c>
      <c r="AP11" s="128">
        <f t="shared" si="1"/>
        <v>0</v>
      </c>
      <c r="AQ11" s="128">
        <f t="shared" si="1"/>
        <v>0</v>
      </c>
      <c r="AR11" s="128">
        <f t="shared" si="1"/>
        <v>0</v>
      </c>
      <c r="AS11" s="128">
        <f t="shared" si="1"/>
        <v>0</v>
      </c>
      <c r="AT11" s="128">
        <f t="shared" si="1"/>
        <v>0</v>
      </c>
      <c r="AU11" s="128">
        <f t="shared" si="1"/>
        <v>0</v>
      </c>
      <c r="AV11" s="128">
        <f t="shared" si="1"/>
        <v>0</v>
      </c>
      <c r="AW11" s="128">
        <f t="shared" si="1"/>
        <v>0</v>
      </c>
      <c r="AX11" s="128">
        <f t="shared" si="1"/>
        <v>0</v>
      </c>
      <c r="AY11" s="128">
        <f t="shared" si="1"/>
        <v>0</v>
      </c>
      <c r="AZ11" s="128">
        <f t="shared" si="1"/>
        <v>0</v>
      </c>
      <c r="BA11" s="128">
        <f t="shared" si="1"/>
        <v>0</v>
      </c>
      <c r="BB11" s="128">
        <f t="shared" si="1"/>
        <v>0</v>
      </c>
      <c r="BC11" s="128">
        <f t="shared" si="1"/>
        <v>0</v>
      </c>
      <c r="BD11" s="128">
        <f t="shared" si="1"/>
        <v>0</v>
      </c>
    </row>
    <row r="12" spans="1:56" outlineLevel="1" x14ac:dyDescent="0.35">
      <c r="A12" s="1"/>
      <c r="B12" s="1"/>
      <c r="C12" s="19"/>
      <c r="D12" s="127"/>
      <c r="E12" s="16"/>
      <c r="F12" s="16"/>
      <c r="G12" s="494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  <c r="X12" s="16"/>
      <c r="Y12" s="16"/>
      <c r="Z12" s="16"/>
      <c r="AA12" s="16"/>
      <c r="AB12" s="16"/>
      <c r="AC12" s="16"/>
      <c r="AD12" s="16"/>
      <c r="AE12" s="16"/>
      <c r="AF12" s="16"/>
      <c r="AG12" s="16"/>
      <c r="AH12" s="16"/>
      <c r="AI12" s="16"/>
      <c r="AJ12" s="16"/>
      <c r="AK12" s="16"/>
      <c r="AL12" s="16"/>
      <c r="AM12" s="16"/>
      <c r="AN12" s="16"/>
      <c r="AO12" s="16"/>
      <c r="AP12" s="16"/>
      <c r="AQ12" s="16"/>
      <c r="AR12" s="16"/>
      <c r="AS12" s="16"/>
      <c r="AT12" s="16"/>
      <c r="AU12" s="16"/>
      <c r="AV12" s="16"/>
      <c r="AW12" s="16"/>
      <c r="AX12" s="16"/>
      <c r="AY12" s="16"/>
      <c r="AZ12" s="16"/>
      <c r="BA12" s="16"/>
      <c r="BB12" s="16"/>
      <c r="BC12" s="16"/>
      <c r="BD12" s="16"/>
    </row>
    <row r="13" spans="1:56" outlineLevel="1" x14ac:dyDescent="0.35">
      <c r="A13" s="1"/>
      <c r="B13" s="1"/>
      <c r="C13" s="19"/>
      <c r="D13" s="127"/>
      <c r="E13" s="16" t="str">
        <f xml:space="preserve"> 'FS Qtr'!E13</f>
        <v>Solar asset depreciation</v>
      </c>
      <c r="F13" s="16">
        <f xml:space="preserve"> 'FS Qtr'!F13</f>
        <v>0</v>
      </c>
      <c r="G13" s="494" t="str">
        <f xml:space="preserve"> 'FS Qtr'!G13</f>
        <v>$ 000s</v>
      </c>
      <c r="H13" s="16">
        <f xml:space="preserve"> SUM(J13:BQ13)</f>
        <v>-100000</v>
      </c>
      <c r="I13" s="16"/>
      <c r="J13" s="16">
        <f xml:space="preserve"> SUMIFS('FS Qtr'!$J13:$GJ13, 'FS Qtr'!$J$4:$GJ$4, 'FS Ann'!J$4)</f>
        <v>0</v>
      </c>
      <c r="K13" s="16">
        <f xml:space="preserve"> SUMIFS('FS Qtr'!$J13:$IU13, 'FS Qtr'!$J$4:$IU$4, 'FS Ann'!K$4)</f>
        <v>-4000</v>
      </c>
      <c r="L13" s="16">
        <f xml:space="preserve"> SUMIFS('FS Qtr'!$J13:$IU13, 'FS Qtr'!$J$4:$IU$4, 'FS Ann'!L$4)</f>
        <v>-4000</v>
      </c>
      <c r="M13" s="16">
        <f xml:space="preserve"> SUMIFS('FS Qtr'!$J13:$IU13, 'FS Qtr'!$J$4:$IU$4, 'FS Ann'!M$4)</f>
        <v>-4000</v>
      </c>
      <c r="N13" s="16">
        <f xml:space="preserve"> SUMIFS('FS Qtr'!$J13:$IU13, 'FS Qtr'!$J$4:$IU$4, 'FS Ann'!N$4)</f>
        <v>-4000</v>
      </c>
      <c r="O13" s="16">
        <f xml:space="preserve"> SUMIFS('FS Qtr'!$J13:$IU13, 'FS Qtr'!$J$4:$IU$4, 'FS Ann'!O$4)</f>
        <v>-4000</v>
      </c>
      <c r="P13" s="16">
        <f xml:space="preserve"> SUMIFS('FS Qtr'!$J13:$IU13, 'FS Qtr'!$J$4:$IU$4, 'FS Ann'!P$4)</f>
        <v>-4000</v>
      </c>
      <c r="Q13" s="16">
        <f xml:space="preserve"> SUMIFS('FS Qtr'!$J13:$IU13, 'FS Qtr'!$J$4:$IU$4, 'FS Ann'!Q$4)</f>
        <v>-4000</v>
      </c>
      <c r="R13" s="16">
        <f xml:space="preserve"> SUMIFS('FS Qtr'!$J13:$IU13, 'FS Qtr'!$J$4:$IU$4, 'FS Ann'!R$4)</f>
        <v>-4000</v>
      </c>
      <c r="S13" s="16">
        <f xml:space="preserve"> SUMIFS('FS Qtr'!$J13:$IU13, 'FS Qtr'!$J$4:$IU$4, 'FS Ann'!S$4)</f>
        <v>-4000</v>
      </c>
      <c r="T13" s="16">
        <f xml:space="preserve"> SUMIFS('FS Qtr'!$J13:$IU13, 'FS Qtr'!$J$4:$IU$4, 'FS Ann'!T$4)</f>
        <v>-4000</v>
      </c>
      <c r="U13" s="16">
        <f xml:space="preserve"> SUMIFS('FS Qtr'!$J13:$IU13, 'FS Qtr'!$J$4:$IU$4, 'FS Ann'!U$4)</f>
        <v>-4000</v>
      </c>
      <c r="V13" s="16">
        <f xml:space="preserve"> SUMIFS('FS Qtr'!$J13:$IU13, 'FS Qtr'!$J$4:$IU$4, 'FS Ann'!V$4)</f>
        <v>-4000</v>
      </c>
      <c r="W13" s="16">
        <f xml:space="preserve"> SUMIFS('FS Qtr'!$J13:$IU13, 'FS Qtr'!$J$4:$IU$4, 'FS Ann'!W$4)</f>
        <v>-4000</v>
      </c>
      <c r="X13" s="16">
        <f xml:space="preserve"> SUMIFS('FS Qtr'!$J13:$IU13, 'FS Qtr'!$J$4:$IU$4, 'FS Ann'!X$4)</f>
        <v>-4000</v>
      </c>
      <c r="Y13" s="16">
        <f xml:space="preserve"> SUMIFS('FS Qtr'!$J13:$IU13, 'FS Qtr'!$J$4:$IU$4, 'FS Ann'!Y$4)</f>
        <v>-4000</v>
      </c>
      <c r="Z13" s="16">
        <f xml:space="preserve"> SUMIFS('FS Qtr'!$J13:$IU13, 'FS Qtr'!$J$4:$IU$4, 'FS Ann'!Z$4)</f>
        <v>-4000</v>
      </c>
      <c r="AA13" s="16">
        <f xml:space="preserve"> SUMIFS('FS Qtr'!$J13:$IU13, 'FS Qtr'!$J$4:$IU$4, 'FS Ann'!AA$4)</f>
        <v>-4000</v>
      </c>
      <c r="AB13" s="16">
        <f xml:space="preserve"> SUMIFS('FS Qtr'!$J13:$IU13, 'FS Qtr'!$J$4:$IU$4, 'FS Ann'!AB$4)</f>
        <v>-4000</v>
      </c>
      <c r="AC13" s="16">
        <f xml:space="preserve"> SUMIFS('FS Qtr'!$J13:$IU13, 'FS Qtr'!$J$4:$IU$4, 'FS Ann'!AC$4)</f>
        <v>-4000</v>
      </c>
      <c r="AD13" s="16">
        <f xml:space="preserve"> SUMIFS('FS Qtr'!$J13:$IU13, 'FS Qtr'!$J$4:$IU$4, 'FS Ann'!AD$4)</f>
        <v>-4000</v>
      </c>
      <c r="AE13" s="16">
        <f xml:space="preserve"> SUMIFS('FS Qtr'!$J13:$IU13, 'FS Qtr'!$J$4:$IU$4, 'FS Ann'!AE$4)</f>
        <v>-4000</v>
      </c>
      <c r="AF13" s="16">
        <f xml:space="preserve"> SUMIFS('FS Qtr'!$J13:$IU13, 'FS Qtr'!$J$4:$IU$4, 'FS Ann'!AF$4)</f>
        <v>-4000</v>
      </c>
      <c r="AG13" s="16">
        <f xml:space="preserve"> SUMIFS('FS Qtr'!$J13:$IU13, 'FS Qtr'!$J$4:$IU$4, 'FS Ann'!AG$4)</f>
        <v>-4000</v>
      </c>
      <c r="AH13" s="16">
        <f xml:space="preserve"> SUMIFS('FS Qtr'!$J13:$IU13, 'FS Qtr'!$J$4:$IU$4, 'FS Ann'!AH$4)</f>
        <v>-4000</v>
      </c>
      <c r="AI13" s="16">
        <f xml:space="preserve"> SUMIFS('FS Qtr'!$J13:$IU13, 'FS Qtr'!$J$4:$IU$4, 'FS Ann'!AI$4)</f>
        <v>-4000</v>
      </c>
      <c r="AJ13" s="16">
        <f xml:space="preserve"> SUMIFS('FS Qtr'!$J13:$IU13, 'FS Qtr'!$J$4:$IU$4, 'FS Ann'!AJ$4)</f>
        <v>0</v>
      </c>
      <c r="AK13" s="16">
        <f xml:space="preserve"> SUMIFS('FS Qtr'!$J13:$IU13, 'FS Qtr'!$J$4:$IU$4, 'FS Ann'!AK$4)</f>
        <v>0</v>
      </c>
      <c r="AL13" s="16">
        <f xml:space="preserve"> SUMIFS('FS Qtr'!$J13:$IU13, 'FS Qtr'!$J$4:$IU$4, 'FS Ann'!AL$4)</f>
        <v>0</v>
      </c>
      <c r="AM13" s="16">
        <f xml:space="preserve"> SUMIFS('FS Qtr'!$J13:$IU13, 'FS Qtr'!$J$4:$IU$4, 'FS Ann'!AM$4)</f>
        <v>0</v>
      </c>
      <c r="AN13" s="16">
        <f xml:space="preserve"> SUMIFS('FS Qtr'!$J13:$IU13, 'FS Qtr'!$J$4:$IU$4, 'FS Ann'!AN$4)</f>
        <v>0</v>
      </c>
      <c r="AO13" s="16">
        <f xml:space="preserve"> SUMIFS('FS Qtr'!$J13:$IU13, 'FS Qtr'!$J$4:$IU$4, 'FS Ann'!AO$4)</f>
        <v>0</v>
      </c>
      <c r="AP13" s="16">
        <f xml:space="preserve"> SUMIFS('FS Qtr'!$J13:$IU13, 'FS Qtr'!$J$4:$IU$4, 'FS Ann'!AP$4)</f>
        <v>0</v>
      </c>
      <c r="AQ13" s="16">
        <f xml:space="preserve"> SUMIFS('FS Qtr'!$J13:$IU13, 'FS Qtr'!$J$4:$IU$4, 'FS Ann'!AQ$4)</f>
        <v>0</v>
      </c>
      <c r="AR13" s="16">
        <f xml:space="preserve"> SUMIFS('FS Qtr'!$J13:$IU13, 'FS Qtr'!$J$4:$IU$4, 'FS Ann'!AR$4)</f>
        <v>0</v>
      </c>
      <c r="AS13" s="16">
        <f xml:space="preserve"> SUMIFS('FS Qtr'!$J13:$IU13, 'FS Qtr'!$J$4:$IU$4, 'FS Ann'!AS$4)</f>
        <v>0</v>
      </c>
      <c r="AT13" s="16">
        <f xml:space="preserve"> SUMIFS('FS Qtr'!$J13:$IU13, 'FS Qtr'!$J$4:$IU$4, 'FS Ann'!AT$4)</f>
        <v>0</v>
      </c>
      <c r="AU13" s="16">
        <f xml:space="preserve"> SUMIFS('FS Qtr'!$J13:$IU13, 'FS Qtr'!$J$4:$IU$4, 'FS Ann'!AU$4)</f>
        <v>0</v>
      </c>
      <c r="AV13" s="16">
        <f xml:space="preserve"> SUMIFS('FS Qtr'!$J13:$IU13, 'FS Qtr'!$J$4:$IU$4, 'FS Ann'!AV$4)</f>
        <v>0</v>
      </c>
      <c r="AW13" s="16">
        <f xml:space="preserve"> SUMIFS('FS Qtr'!$J13:$IU13, 'FS Qtr'!$J$4:$IU$4, 'FS Ann'!AW$4)</f>
        <v>0</v>
      </c>
      <c r="AX13" s="16">
        <f xml:space="preserve"> SUMIFS('FS Qtr'!$J13:$IU13, 'FS Qtr'!$J$4:$IU$4, 'FS Ann'!AX$4)</f>
        <v>0</v>
      </c>
      <c r="AY13" s="16">
        <f xml:space="preserve"> SUMIFS('FS Qtr'!$J13:$IU13, 'FS Qtr'!$J$4:$IU$4, 'FS Ann'!AY$4)</f>
        <v>0</v>
      </c>
      <c r="AZ13" s="16">
        <f xml:space="preserve"> SUMIFS('FS Qtr'!$J13:$IU13, 'FS Qtr'!$J$4:$IU$4, 'FS Ann'!AZ$4)</f>
        <v>0</v>
      </c>
      <c r="BA13" s="16">
        <f xml:space="preserve"> SUMIFS('FS Qtr'!$J13:$IU13, 'FS Qtr'!$J$4:$IU$4, 'FS Ann'!BA$4)</f>
        <v>0</v>
      </c>
      <c r="BB13" s="16">
        <f xml:space="preserve"> SUMIFS('FS Qtr'!$J13:$IU13, 'FS Qtr'!$J$4:$IU$4, 'FS Ann'!BB$4)</f>
        <v>0</v>
      </c>
      <c r="BC13" s="16">
        <f xml:space="preserve"> SUMIFS('FS Qtr'!$J13:$IU13, 'FS Qtr'!$J$4:$IU$4, 'FS Ann'!BC$4)</f>
        <v>0</v>
      </c>
      <c r="BD13" s="16">
        <f xml:space="preserve"> SUMIFS('FS Qtr'!$J13:$IU13, 'FS Qtr'!$J$4:$IU$4, 'FS Ann'!BD$4)</f>
        <v>0</v>
      </c>
    </row>
    <row r="14" spans="1:56" outlineLevel="1" x14ac:dyDescent="0.35">
      <c r="A14" s="1"/>
      <c r="B14" s="1"/>
      <c r="C14" s="19"/>
      <c r="D14" s="127"/>
      <c r="E14" s="128" t="s">
        <v>52</v>
      </c>
      <c r="F14" s="128"/>
      <c r="G14" s="495" t="str">
        <f xml:space="preserve"> SMU</f>
        <v>$ 000s</v>
      </c>
      <c r="H14" s="128">
        <f xml:space="preserve"> SUM(J14:PY14)</f>
        <v>195901.52816415217</v>
      </c>
      <c r="I14" s="128"/>
      <c r="J14" s="128">
        <f t="shared" ref="J14:BD14" si="2" xml:space="preserve"> J11 + J13</f>
        <v>0</v>
      </c>
      <c r="K14" s="128">
        <f t="shared" si="2"/>
        <v>9454.1465517241413</v>
      </c>
      <c r="L14" s="128">
        <f t="shared" si="2"/>
        <v>9327.4669754674924</v>
      </c>
      <c r="M14" s="128">
        <f t="shared" si="2"/>
        <v>9199.9240577648761</v>
      </c>
      <c r="N14" s="128">
        <f t="shared" si="2"/>
        <v>9071.4847541450126</v>
      </c>
      <c r="O14" s="128">
        <f t="shared" si="2"/>
        <v>8942.1152510444299</v>
      </c>
      <c r="P14" s="128">
        <f t="shared" si="2"/>
        <v>8811.7809462964487</v>
      </c>
      <c r="Q14" s="128">
        <f t="shared" si="2"/>
        <v>8680.4464291338663</v>
      </c>
      <c r="R14" s="128">
        <f t="shared" si="2"/>
        <v>8548.0754596930674</v>
      </c>
      <c r="S14" s="128">
        <f t="shared" si="2"/>
        <v>8414.6309480071359</v>
      </c>
      <c r="T14" s="128">
        <f t="shared" si="2"/>
        <v>8280.0749324752214</v>
      </c>
      <c r="U14" s="128">
        <f t="shared" si="2"/>
        <v>8144.3685577949636</v>
      </c>
      <c r="V14" s="128">
        <f t="shared" si="2"/>
        <v>8007.4720523446776</v>
      </c>
      <c r="W14" s="128">
        <f t="shared" si="2"/>
        <v>7869.3447050014038</v>
      </c>
      <c r="X14" s="128">
        <f t="shared" si="2"/>
        <v>7729.9448413807622</v>
      </c>
      <c r="Y14" s="128">
        <f t="shared" si="2"/>
        <v>7589.2297994842666</v>
      </c>
      <c r="Z14" s="128">
        <f t="shared" si="2"/>
        <v>7447.1559047390219</v>
      </c>
      <c r="AA14" s="128">
        <f t="shared" si="2"/>
        <v>7303.6784444148525</v>
      </c>
      <c r="AB14" s="128">
        <f t="shared" si="2"/>
        <v>7158.7516414031925</v>
      </c>
      <c r="AC14" s="128">
        <f t="shared" si="2"/>
        <v>7012.3286273417289</v>
      </c>
      <c r="AD14" s="128">
        <f t="shared" si="2"/>
        <v>6864.3614150685062</v>
      </c>
      <c r="AE14" s="128">
        <f t="shared" si="2"/>
        <v>6714.8008703887317</v>
      </c>
      <c r="AF14" s="128">
        <f t="shared" si="2"/>
        <v>6563.5966831370279</v>
      </c>
      <c r="AG14" s="128">
        <f t="shared" si="2"/>
        <v>6410.6973375175148</v>
      </c>
      <c r="AH14" s="128">
        <f t="shared" si="2"/>
        <v>6256.0500817037755</v>
      </c>
      <c r="AI14" s="128">
        <f t="shared" si="2"/>
        <v>6099.6008966800255</v>
      </c>
      <c r="AJ14" s="128">
        <f t="shared" si="2"/>
        <v>0</v>
      </c>
      <c r="AK14" s="128">
        <f t="shared" si="2"/>
        <v>0</v>
      </c>
      <c r="AL14" s="128">
        <f t="shared" si="2"/>
        <v>0</v>
      </c>
      <c r="AM14" s="128">
        <f t="shared" si="2"/>
        <v>0</v>
      </c>
      <c r="AN14" s="128">
        <f t="shared" si="2"/>
        <v>0</v>
      </c>
      <c r="AO14" s="128">
        <f t="shared" si="2"/>
        <v>0</v>
      </c>
      <c r="AP14" s="128">
        <f t="shared" si="2"/>
        <v>0</v>
      </c>
      <c r="AQ14" s="128">
        <f t="shared" si="2"/>
        <v>0</v>
      </c>
      <c r="AR14" s="128">
        <f t="shared" si="2"/>
        <v>0</v>
      </c>
      <c r="AS14" s="128">
        <f t="shared" si="2"/>
        <v>0</v>
      </c>
      <c r="AT14" s="128">
        <f t="shared" si="2"/>
        <v>0</v>
      </c>
      <c r="AU14" s="128">
        <f t="shared" si="2"/>
        <v>0</v>
      </c>
      <c r="AV14" s="128">
        <f t="shared" si="2"/>
        <v>0</v>
      </c>
      <c r="AW14" s="128">
        <f t="shared" si="2"/>
        <v>0</v>
      </c>
      <c r="AX14" s="128">
        <f t="shared" si="2"/>
        <v>0</v>
      </c>
      <c r="AY14" s="128">
        <f t="shared" si="2"/>
        <v>0</v>
      </c>
      <c r="AZ14" s="128">
        <f t="shared" si="2"/>
        <v>0</v>
      </c>
      <c r="BA14" s="128">
        <f t="shared" si="2"/>
        <v>0</v>
      </c>
      <c r="BB14" s="128">
        <f t="shared" si="2"/>
        <v>0</v>
      </c>
      <c r="BC14" s="128">
        <f t="shared" si="2"/>
        <v>0</v>
      </c>
      <c r="BD14" s="128">
        <f t="shared" si="2"/>
        <v>0</v>
      </c>
    </row>
    <row r="15" spans="1:56" outlineLevel="1" x14ac:dyDescent="0.35">
      <c r="A15" s="1"/>
      <c r="B15" s="1"/>
      <c r="C15" s="19"/>
      <c r="D15" s="127"/>
      <c r="E15" s="16"/>
      <c r="F15" s="16"/>
      <c r="G15" s="494"/>
      <c r="H15" s="16"/>
      <c r="I15" s="16"/>
      <c r="J15" s="16"/>
      <c r="K15" s="16"/>
      <c r="L15" s="16"/>
      <c r="M15" s="16"/>
      <c r="N15" s="16"/>
      <c r="O15" s="16"/>
      <c r="P15" s="16"/>
      <c r="Q15" s="16"/>
      <c r="R15" s="16"/>
      <c r="S15" s="16"/>
      <c r="T15" s="16"/>
      <c r="U15" s="16"/>
      <c r="V15" s="16"/>
      <c r="W15" s="16"/>
      <c r="X15" s="16"/>
      <c r="Y15" s="16"/>
      <c r="Z15" s="16"/>
      <c r="AA15" s="16"/>
      <c r="AB15" s="16"/>
      <c r="AC15" s="16"/>
      <c r="AD15" s="16"/>
      <c r="AE15" s="16"/>
      <c r="AF15" s="16"/>
      <c r="AG15" s="16"/>
      <c r="AH15" s="16"/>
      <c r="AI15" s="16"/>
      <c r="AJ15" s="16"/>
      <c r="AK15" s="16"/>
      <c r="AL15" s="16"/>
      <c r="AM15" s="16"/>
      <c r="AN15" s="16"/>
      <c r="AO15" s="16"/>
      <c r="AP15" s="16"/>
      <c r="AQ15" s="16"/>
      <c r="AR15" s="16"/>
      <c r="AS15" s="16"/>
      <c r="AT15" s="16"/>
      <c r="AU15" s="16"/>
      <c r="AV15" s="16"/>
      <c r="AW15" s="16"/>
      <c r="AX15" s="16"/>
      <c r="AY15" s="16"/>
      <c r="AZ15" s="16"/>
      <c r="BA15" s="16"/>
      <c r="BB15" s="16"/>
      <c r="BC15" s="16"/>
      <c r="BD15" s="16"/>
    </row>
    <row r="16" spans="1:56" outlineLevel="1" x14ac:dyDescent="0.35">
      <c r="A16" s="1"/>
      <c r="B16" s="1"/>
      <c r="C16" s="19"/>
      <c r="D16" s="127"/>
      <c r="E16" s="16" t="str">
        <f xml:space="preserve"> 'FS Qtr'!E16</f>
        <v>Senior debt interest</v>
      </c>
      <c r="F16" s="16">
        <f xml:space="preserve"> 'FS Qtr'!F16</f>
        <v>0</v>
      </c>
      <c r="G16" s="494" t="str">
        <f xml:space="preserve"> 'FS Qtr'!G16</f>
        <v>$ 000s</v>
      </c>
      <c r="H16" s="16">
        <f xml:space="preserve"> SUM(J16:BQ16)</f>
        <v>-23951.863062101285</v>
      </c>
      <c r="I16" s="16"/>
      <c r="J16" s="16">
        <f xml:space="preserve"> SUMIFS('FS Qtr'!$J16:$GJ16, 'FS Qtr'!$J$4:$GJ$4, 'FS Ann'!J$4)</f>
        <v>0</v>
      </c>
      <c r="K16" s="16">
        <f xml:space="preserve"> SUMIFS('FS Qtr'!$J16:$IU16, 'FS Qtr'!$J$4:$IU$4, 'FS Ann'!K$4)</f>
        <v>-4117.0081597838562</v>
      </c>
      <c r="L16" s="16">
        <f xml:space="preserve"> SUMIFS('FS Qtr'!$J16:$IU16, 'FS Qtr'!$J$4:$IU$4, 'FS Ann'!L$4)</f>
        <v>-3797.7253228002064</v>
      </c>
      <c r="M16" s="16">
        <f xml:space="preserve"> SUMIFS('FS Qtr'!$J16:$IU16, 'FS Qtr'!$J$4:$IU$4, 'FS Ann'!M$4)</f>
        <v>-3465.807687858804</v>
      </c>
      <c r="N16" s="16">
        <f xml:space="preserve"> SUMIFS('FS Qtr'!$J16:$IU16, 'FS Qtr'!$J$4:$IU$4, 'FS Ann'!N$4)</f>
        <v>-3093.6944016820198</v>
      </c>
      <c r="O16" s="16">
        <f xml:space="preserve"> SUMIFS('FS Qtr'!$J16:$IU16, 'FS Qtr'!$J$4:$IU$4, 'FS Ann'!O$4)</f>
        <v>-2706.6673459657941</v>
      </c>
      <c r="P16" s="16">
        <f xml:space="preserve"> SUMIFS('FS Qtr'!$J16:$IU16, 'FS Qtr'!$J$4:$IU$4, 'FS Ann'!P$4)</f>
        <v>-2293.7475538615918</v>
      </c>
      <c r="Q16" s="16">
        <f xml:space="preserve"> SUMIFS('FS Qtr'!$J16:$IU16, 'FS Qtr'!$J$4:$IU$4, 'FS Ann'!Q$4)</f>
        <v>-1858.1065395456228</v>
      </c>
      <c r="R16" s="16">
        <f xml:space="preserve"> SUMIFS('FS Qtr'!$J16:$IU16, 'FS Qtr'!$J$4:$IU$4, 'FS Ann'!R$4)</f>
        <v>-1384.5083999685689</v>
      </c>
      <c r="S16" s="16">
        <f xml:space="preserve"> SUMIFS('FS Qtr'!$J16:$IU16, 'FS Qtr'!$J$4:$IU$4, 'FS Ann'!S$4)</f>
        <v>-884.09349307015043</v>
      </c>
      <c r="T16" s="16">
        <f xml:space="preserve"> SUMIFS('FS Qtr'!$J16:$IU16, 'FS Qtr'!$J$4:$IU$4, 'FS Ann'!T$4)</f>
        <v>-350.5041575646689</v>
      </c>
      <c r="U16" s="16">
        <f xml:space="preserve"> SUMIFS('FS Qtr'!$J16:$IU16, 'FS Qtr'!$J$4:$IU$4, 'FS Ann'!U$4)</f>
        <v>1.5604465261276349E-12</v>
      </c>
      <c r="V16" s="16">
        <f xml:space="preserve"> SUMIFS('FS Qtr'!$J16:$IU16, 'FS Qtr'!$J$4:$IU$4, 'FS Ann'!V$4)</f>
        <v>1.5571714311590769E-12</v>
      </c>
      <c r="W16" s="16">
        <f xml:space="preserve"> SUMIFS('FS Qtr'!$J16:$IU16, 'FS Qtr'!$J$4:$IU$4, 'FS Ann'!W$4)</f>
        <v>1.5582432206429076E-12</v>
      </c>
      <c r="X16" s="16">
        <f xml:space="preserve"> SUMIFS('FS Qtr'!$J16:$IU16, 'FS Qtr'!$J$4:$IU$4, 'FS Ann'!X$4)</f>
        <v>1.5594562228216091E-12</v>
      </c>
      <c r="Y16" s="16">
        <f xml:space="preserve"> SUMIFS('FS Qtr'!$J16:$IU16, 'FS Qtr'!$J$4:$IU$4, 'FS Ann'!Y$4)</f>
        <v>1.5646085148546262E-12</v>
      </c>
      <c r="Z16" s="16">
        <f xml:space="preserve"> SUMIFS('FS Qtr'!$J16:$IU16, 'FS Qtr'!$J$4:$IU$4, 'FS Ann'!Z$4)</f>
        <v>1.5613740606568172E-12</v>
      </c>
      <c r="AA16" s="16">
        <f xml:space="preserve"> SUMIFS('FS Qtr'!$J16:$IU16, 'FS Qtr'!$J$4:$IU$4, 'FS Ann'!AA$4)</f>
        <v>1.5626415233782611E-12</v>
      </c>
      <c r="AB16" s="16">
        <f xml:space="preserve"> SUMIFS('FS Qtr'!$J16:$IU16, 'FS Qtr'!$J$4:$IU$4, 'FS Ann'!AB$4)</f>
        <v>1.563762152727577E-12</v>
      </c>
      <c r="AC16" s="16">
        <f xml:space="preserve"> SUMIFS('FS Qtr'!$J16:$IU16, 'FS Qtr'!$J$4:$IU$4, 'FS Ann'!AC$4)</f>
        <v>1.569026230754389E-12</v>
      </c>
      <c r="AD16" s="16">
        <f xml:space="preserve"> SUMIFS('FS Qtr'!$J16:$IU16, 'FS Qtr'!$J$4:$IU$4, 'FS Ann'!AD$4)</f>
        <v>1.5657586118322798E-12</v>
      </c>
      <c r="AE16" s="16">
        <f xml:space="preserve"> SUMIFS('FS Qtr'!$J16:$IU16, 'FS Qtr'!$J$4:$IU$4, 'FS Ann'!AE$4)</f>
        <v>1.5668406058466646E-12</v>
      </c>
      <c r="AF16" s="16">
        <f xml:space="preserve"> SUMIFS('FS Qtr'!$J16:$IU16, 'FS Qtr'!$J$4:$IU$4, 'FS Ann'!AF$4)</f>
        <v>1.5678253839723764E-12</v>
      </c>
      <c r="AG16" s="16">
        <f xml:space="preserve"> SUMIFS('FS Qtr'!$J16:$IU16, 'FS Qtr'!$J$4:$IU$4, 'FS Ann'!AG$4)</f>
        <v>1.573242816448328E-12</v>
      </c>
      <c r="AH16" s="16">
        <f xml:space="preserve"> SUMIFS('FS Qtr'!$J16:$IU16, 'FS Qtr'!$J$4:$IU$4, 'FS Ann'!AH$4)</f>
        <v>1.5701158372394278E-12</v>
      </c>
      <c r="AI16" s="16">
        <f xml:space="preserve"> SUMIFS('FS Qtr'!$J16:$IU16, 'FS Qtr'!$J$4:$IU$4, 'FS Ann'!AI$4)</f>
        <v>1.5711700825704609E-12</v>
      </c>
      <c r="AJ16" s="16">
        <f xml:space="preserve"> SUMIFS('FS Qtr'!$J16:$IU16, 'FS Qtr'!$J$4:$IU$4, 'FS Ann'!AJ$4)</f>
        <v>1.5723221440566705E-12</v>
      </c>
      <c r="AK16" s="16">
        <f xml:space="preserve"> SUMIFS('FS Qtr'!$J16:$IU16, 'FS Qtr'!$J$4:$IU$4, 'FS Ann'!AK$4)</f>
        <v>1.5777014868945115E-12</v>
      </c>
      <c r="AL16" s="16">
        <f xml:space="preserve"> SUMIFS('FS Qtr'!$J16:$IU16, 'FS Qtr'!$J$4:$IU$4, 'FS Ann'!AL$4)</f>
        <v>1.5745014661661116E-12</v>
      </c>
      <c r="AM16" s="16">
        <f xml:space="preserve"> SUMIFS('FS Qtr'!$J16:$IU16, 'FS Qtr'!$J$4:$IU$4, 'FS Ann'!AM$4)</f>
        <v>1.5756229959151824E-12</v>
      </c>
      <c r="AN16" s="16">
        <f xml:space="preserve"> SUMIFS('FS Qtr'!$J16:$IU16, 'FS Qtr'!$J$4:$IU$4, 'FS Ann'!AN$4)</f>
        <v>1.5766080878165668E-12</v>
      </c>
      <c r="AO16" s="16">
        <f xml:space="preserve"> SUMIFS('FS Qtr'!$J16:$IU16, 'FS Qtr'!$J$4:$IU$4, 'FS Ann'!AO$4)</f>
        <v>1.581984702170303E-12</v>
      </c>
      <c r="AP16" s="16">
        <f xml:space="preserve"> SUMIFS('FS Qtr'!$J16:$IU16, 'FS Qtr'!$J$4:$IU$4, 'FS Ann'!AP$4)</f>
        <v>1.5787902748343186E-12</v>
      </c>
      <c r="AQ16" s="16">
        <f xml:space="preserve"> SUMIFS('FS Qtr'!$J16:$IU16, 'FS Qtr'!$J$4:$IU$4, 'FS Ann'!AQ$4)</f>
        <v>1.5799010407135938E-12</v>
      </c>
      <c r="AR16" s="16">
        <f xml:space="preserve"> SUMIFS('FS Qtr'!$J16:$IU16, 'FS Qtr'!$J$4:$IU$4, 'FS Ann'!AR$4)</f>
        <v>1.5808292164365414E-12</v>
      </c>
      <c r="AS16" s="16">
        <f xml:space="preserve"> SUMIFS('FS Qtr'!$J16:$IU16, 'FS Qtr'!$J$4:$IU$4, 'FS Ann'!AS$4)</f>
        <v>1.5863799899307199E-12</v>
      </c>
      <c r="AT16" s="16">
        <f xml:space="preserve"> SUMIFS('FS Qtr'!$J16:$IU16, 'FS Qtr'!$J$4:$IU$4, 'FS Ann'!AT$4)</f>
        <v>1.583070079504978E-12</v>
      </c>
      <c r="AU16" s="16">
        <f xml:space="preserve"> SUMIFS('FS Qtr'!$J16:$IU16, 'FS Qtr'!$J$4:$IU$4, 'FS Ann'!AU$4)</f>
        <v>1.5841667254790083E-12</v>
      </c>
      <c r="AV16" s="16">
        <f xml:space="preserve"> SUMIFS('FS Qtr'!$J16:$IU16, 'FS Qtr'!$J$4:$IU$4, 'FS Ann'!AV$4)</f>
        <v>1.5853334252824426E-12</v>
      </c>
      <c r="AW16" s="16">
        <f xml:space="preserve"> SUMIFS('FS Qtr'!$J16:$IU16, 'FS Qtr'!$J$4:$IU$4, 'FS Ann'!AW$4)</f>
        <v>1.5907550596239162E-12</v>
      </c>
      <c r="AX16" s="16">
        <f xml:space="preserve"> SUMIFS('FS Qtr'!$J16:$IU16, 'FS Qtr'!$J$4:$IU$4, 'FS Ann'!AX$4)</f>
        <v>1.5876060206210244E-12</v>
      </c>
      <c r="AY16" s="16">
        <f xml:space="preserve"> SUMIFS('FS Qtr'!$J16:$IU16, 'FS Qtr'!$J$4:$IU$4, 'FS Ann'!AY$4)</f>
        <v>1.5888708230704651E-12</v>
      </c>
      <c r="AZ16" s="16">
        <f xml:space="preserve"> SUMIFS('FS Qtr'!$J16:$IU16, 'FS Qtr'!$J$4:$IU$4, 'FS Ann'!AZ$4)</f>
        <v>1.5899716163403353E-12</v>
      </c>
      <c r="BA16" s="16">
        <f xml:space="preserve"> SUMIFS('FS Qtr'!$J16:$IU16, 'FS Qtr'!$J$4:$IU$4, 'FS Ann'!BA$4)</f>
        <v>1.5954123500705463E-12</v>
      </c>
      <c r="BB16" s="16">
        <f xml:space="preserve"> SUMIFS('FS Qtr'!$J16:$IU16, 'FS Qtr'!$J$4:$IU$4, 'FS Ann'!BB$4)</f>
        <v>1.592233638803009E-12</v>
      </c>
      <c r="BC16" s="16">
        <f xml:space="preserve"> SUMIFS('FS Qtr'!$J16:$IU16, 'FS Qtr'!$J$4:$IU$4, 'FS Ann'!BC$4)</f>
        <v>1.593379861333233E-12</v>
      </c>
      <c r="BD16" s="16">
        <f xml:space="preserve"> SUMIFS('FS Qtr'!$J16:$IU16, 'FS Qtr'!$J$4:$IU$4, 'FS Ann'!BD$4)</f>
        <v>0</v>
      </c>
    </row>
    <row r="17" spans="1:56" outlineLevel="1" x14ac:dyDescent="0.35">
      <c r="A17" s="1"/>
      <c r="B17" s="1"/>
      <c r="C17" s="19"/>
      <c r="D17" s="127"/>
      <c r="E17" s="16" t="str">
        <f xml:space="preserve"> 'FS Qtr'!E17</f>
        <v>[Refi facility interest]</v>
      </c>
      <c r="F17" s="16">
        <f xml:space="preserve"> 'FS Qtr'!F17</f>
        <v>0</v>
      </c>
      <c r="G17" s="494">
        <f xml:space="preserve"> 'FS Qtr'!G17</f>
        <v>0</v>
      </c>
      <c r="H17" s="16">
        <f xml:space="preserve"> SUM(J17:BQ17)</f>
        <v>0</v>
      </c>
      <c r="I17" s="16"/>
      <c r="J17" s="16">
        <f xml:space="preserve"> SUMIFS('FS Qtr'!$J17:$GJ17, 'FS Qtr'!$J$4:$GJ$4, 'FS Ann'!J$4)</f>
        <v>0</v>
      </c>
      <c r="K17" s="16">
        <f xml:space="preserve"> SUMIFS('FS Qtr'!$J17:$IU17, 'FS Qtr'!$J$4:$IU$4, 'FS Ann'!K$4)</f>
        <v>0</v>
      </c>
      <c r="L17" s="16">
        <f xml:space="preserve"> SUMIFS('FS Qtr'!$J17:$IU17, 'FS Qtr'!$J$4:$IU$4, 'FS Ann'!L$4)</f>
        <v>0</v>
      </c>
      <c r="M17" s="16">
        <f xml:space="preserve"> SUMIFS('FS Qtr'!$J17:$IU17, 'FS Qtr'!$J$4:$IU$4, 'FS Ann'!M$4)</f>
        <v>0</v>
      </c>
      <c r="N17" s="16">
        <f xml:space="preserve"> SUMIFS('FS Qtr'!$J17:$IU17, 'FS Qtr'!$J$4:$IU$4, 'FS Ann'!N$4)</f>
        <v>0</v>
      </c>
      <c r="O17" s="16">
        <f xml:space="preserve"> SUMIFS('FS Qtr'!$J17:$IU17, 'FS Qtr'!$J$4:$IU$4, 'FS Ann'!O$4)</f>
        <v>0</v>
      </c>
      <c r="P17" s="16">
        <f xml:space="preserve"> SUMIFS('FS Qtr'!$J17:$IU17, 'FS Qtr'!$J$4:$IU$4, 'FS Ann'!P$4)</f>
        <v>0</v>
      </c>
      <c r="Q17" s="16">
        <f xml:space="preserve"> SUMIFS('FS Qtr'!$J17:$IU17, 'FS Qtr'!$J$4:$IU$4, 'FS Ann'!Q$4)</f>
        <v>0</v>
      </c>
      <c r="R17" s="16">
        <f xml:space="preserve"> SUMIFS('FS Qtr'!$J17:$IU17, 'FS Qtr'!$J$4:$IU$4, 'FS Ann'!R$4)</f>
        <v>0</v>
      </c>
      <c r="S17" s="16">
        <f xml:space="preserve"> SUMIFS('FS Qtr'!$J17:$IU17, 'FS Qtr'!$J$4:$IU$4, 'FS Ann'!S$4)</f>
        <v>0</v>
      </c>
      <c r="T17" s="16">
        <f xml:space="preserve"> SUMIFS('FS Qtr'!$J17:$IU17, 'FS Qtr'!$J$4:$IU$4, 'FS Ann'!T$4)</f>
        <v>0</v>
      </c>
      <c r="U17" s="16">
        <f xml:space="preserve"> SUMIFS('FS Qtr'!$J17:$IU17, 'FS Qtr'!$J$4:$IU$4, 'FS Ann'!U$4)</f>
        <v>0</v>
      </c>
      <c r="V17" s="16">
        <f xml:space="preserve"> SUMIFS('FS Qtr'!$J17:$IU17, 'FS Qtr'!$J$4:$IU$4, 'FS Ann'!V$4)</f>
        <v>0</v>
      </c>
      <c r="W17" s="16">
        <f xml:space="preserve"> SUMIFS('FS Qtr'!$J17:$IU17, 'FS Qtr'!$J$4:$IU$4, 'FS Ann'!W$4)</f>
        <v>0</v>
      </c>
      <c r="X17" s="16">
        <f xml:space="preserve"> SUMIFS('FS Qtr'!$J17:$IU17, 'FS Qtr'!$J$4:$IU$4, 'FS Ann'!X$4)</f>
        <v>0</v>
      </c>
      <c r="Y17" s="16">
        <f xml:space="preserve"> SUMIFS('FS Qtr'!$J17:$IU17, 'FS Qtr'!$J$4:$IU$4, 'FS Ann'!Y$4)</f>
        <v>0</v>
      </c>
      <c r="Z17" s="16">
        <f xml:space="preserve"> SUMIFS('FS Qtr'!$J17:$IU17, 'FS Qtr'!$J$4:$IU$4, 'FS Ann'!Z$4)</f>
        <v>0</v>
      </c>
      <c r="AA17" s="16">
        <f xml:space="preserve"> SUMIFS('FS Qtr'!$J17:$IU17, 'FS Qtr'!$J$4:$IU$4, 'FS Ann'!AA$4)</f>
        <v>0</v>
      </c>
      <c r="AB17" s="16">
        <f xml:space="preserve"> SUMIFS('FS Qtr'!$J17:$IU17, 'FS Qtr'!$J$4:$IU$4, 'FS Ann'!AB$4)</f>
        <v>0</v>
      </c>
      <c r="AC17" s="16">
        <f xml:space="preserve"> SUMIFS('FS Qtr'!$J17:$IU17, 'FS Qtr'!$J$4:$IU$4, 'FS Ann'!AC$4)</f>
        <v>0</v>
      </c>
      <c r="AD17" s="16">
        <f xml:space="preserve"> SUMIFS('FS Qtr'!$J17:$IU17, 'FS Qtr'!$J$4:$IU$4, 'FS Ann'!AD$4)</f>
        <v>0</v>
      </c>
      <c r="AE17" s="16">
        <f xml:space="preserve"> SUMIFS('FS Qtr'!$J17:$IU17, 'FS Qtr'!$J$4:$IU$4, 'FS Ann'!AE$4)</f>
        <v>0</v>
      </c>
      <c r="AF17" s="16">
        <f xml:space="preserve"> SUMIFS('FS Qtr'!$J17:$IU17, 'FS Qtr'!$J$4:$IU$4, 'FS Ann'!AF$4)</f>
        <v>0</v>
      </c>
      <c r="AG17" s="16">
        <f xml:space="preserve"> SUMIFS('FS Qtr'!$J17:$IU17, 'FS Qtr'!$J$4:$IU$4, 'FS Ann'!AG$4)</f>
        <v>0</v>
      </c>
      <c r="AH17" s="16">
        <f xml:space="preserve"> SUMIFS('FS Qtr'!$J17:$IU17, 'FS Qtr'!$J$4:$IU$4, 'FS Ann'!AH$4)</f>
        <v>0</v>
      </c>
      <c r="AI17" s="16">
        <f xml:space="preserve"> SUMIFS('FS Qtr'!$J17:$IU17, 'FS Qtr'!$J$4:$IU$4, 'FS Ann'!AI$4)</f>
        <v>0</v>
      </c>
      <c r="AJ17" s="16">
        <f xml:space="preserve"> SUMIFS('FS Qtr'!$J17:$IU17, 'FS Qtr'!$J$4:$IU$4, 'FS Ann'!AJ$4)</f>
        <v>0</v>
      </c>
      <c r="AK17" s="16">
        <f xml:space="preserve"> SUMIFS('FS Qtr'!$J17:$IU17, 'FS Qtr'!$J$4:$IU$4, 'FS Ann'!AK$4)</f>
        <v>0</v>
      </c>
      <c r="AL17" s="16">
        <f xml:space="preserve"> SUMIFS('FS Qtr'!$J17:$IU17, 'FS Qtr'!$J$4:$IU$4, 'FS Ann'!AL$4)</f>
        <v>0</v>
      </c>
      <c r="AM17" s="16">
        <f xml:space="preserve"> SUMIFS('FS Qtr'!$J17:$IU17, 'FS Qtr'!$J$4:$IU$4, 'FS Ann'!AM$4)</f>
        <v>0</v>
      </c>
      <c r="AN17" s="16">
        <f xml:space="preserve"> SUMIFS('FS Qtr'!$J17:$IU17, 'FS Qtr'!$J$4:$IU$4, 'FS Ann'!AN$4)</f>
        <v>0</v>
      </c>
      <c r="AO17" s="16">
        <f xml:space="preserve"> SUMIFS('FS Qtr'!$J17:$IU17, 'FS Qtr'!$J$4:$IU$4, 'FS Ann'!AO$4)</f>
        <v>0</v>
      </c>
      <c r="AP17" s="16">
        <f xml:space="preserve"> SUMIFS('FS Qtr'!$J17:$IU17, 'FS Qtr'!$J$4:$IU$4, 'FS Ann'!AP$4)</f>
        <v>0</v>
      </c>
      <c r="AQ17" s="16">
        <f xml:space="preserve"> SUMIFS('FS Qtr'!$J17:$IU17, 'FS Qtr'!$J$4:$IU$4, 'FS Ann'!AQ$4)</f>
        <v>0</v>
      </c>
      <c r="AR17" s="16">
        <f xml:space="preserve"> SUMIFS('FS Qtr'!$J17:$IU17, 'FS Qtr'!$J$4:$IU$4, 'FS Ann'!AR$4)</f>
        <v>0</v>
      </c>
      <c r="AS17" s="16">
        <f xml:space="preserve"> SUMIFS('FS Qtr'!$J17:$IU17, 'FS Qtr'!$J$4:$IU$4, 'FS Ann'!AS$4)</f>
        <v>0</v>
      </c>
      <c r="AT17" s="16">
        <f xml:space="preserve"> SUMIFS('FS Qtr'!$J17:$IU17, 'FS Qtr'!$J$4:$IU$4, 'FS Ann'!AT$4)</f>
        <v>0</v>
      </c>
      <c r="AU17" s="16">
        <f xml:space="preserve"> SUMIFS('FS Qtr'!$J17:$IU17, 'FS Qtr'!$J$4:$IU$4, 'FS Ann'!AU$4)</f>
        <v>0</v>
      </c>
      <c r="AV17" s="16">
        <f xml:space="preserve"> SUMIFS('FS Qtr'!$J17:$IU17, 'FS Qtr'!$J$4:$IU$4, 'FS Ann'!AV$4)</f>
        <v>0</v>
      </c>
      <c r="AW17" s="16">
        <f xml:space="preserve"> SUMIFS('FS Qtr'!$J17:$IU17, 'FS Qtr'!$J$4:$IU$4, 'FS Ann'!AW$4)</f>
        <v>0</v>
      </c>
      <c r="AX17" s="16">
        <f xml:space="preserve"> SUMIFS('FS Qtr'!$J17:$IU17, 'FS Qtr'!$J$4:$IU$4, 'FS Ann'!AX$4)</f>
        <v>0</v>
      </c>
      <c r="AY17" s="16">
        <f xml:space="preserve"> SUMIFS('FS Qtr'!$J17:$IU17, 'FS Qtr'!$J$4:$IU$4, 'FS Ann'!AY$4)</f>
        <v>0</v>
      </c>
      <c r="AZ17" s="16">
        <f xml:space="preserve"> SUMIFS('FS Qtr'!$J17:$IU17, 'FS Qtr'!$J$4:$IU$4, 'FS Ann'!AZ$4)</f>
        <v>0</v>
      </c>
      <c r="BA17" s="16">
        <f xml:space="preserve"> SUMIFS('FS Qtr'!$J17:$IU17, 'FS Qtr'!$J$4:$IU$4, 'FS Ann'!BA$4)</f>
        <v>0</v>
      </c>
      <c r="BB17" s="16">
        <f xml:space="preserve"> SUMIFS('FS Qtr'!$J17:$IU17, 'FS Qtr'!$J$4:$IU$4, 'FS Ann'!BB$4)</f>
        <v>0</v>
      </c>
      <c r="BC17" s="16">
        <f xml:space="preserve"> SUMIFS('FS Qtr'!$J17:$IU17, 'FS Qtr'!$J$4:$IU$4, 'FS Ann'!BC$4)</f>
        <v>0</v>
      </c>
      <c r="BD17" s="16">
        <f xml:space="preserve"> SUMIFS('FS Qtr'!$J17:$IU17, 'FS Qtr'!$J$4:$IU$4, 'FS Ann'!BD$4)</f>
        <v>0</v>
      </c>
    </row>
    <row r="18" spans="1:56" outlineLevel="1" x14ac:dyDescent="0.35">
      <c r="A18" s="1"/>
      <c r="B18" s="1"/>
      <c r="C18" s="19"/>
      <c r="D18" s="127"/>
      <c r="E18" s="16" t="str">
        <f xml:space="preserve"> 'FS Qtr'!E18</f>
        <v>RCF interest due</v>
      </c>
      <c r="F18" s="16">
        <f xml:space="preserve"> 'FS Qtr'!F18</f>
        <v>0</v>
      </c>
      <c r="G18" s="494" t="str">
        <f xml:space="preserve"> 'FS Qtr'!G18</f>
        <v>$ 000s</v>
      </c>
      <c r="H18" s="16">
        <f xml:space="preserve"> SUM(J18:BQ18)</f>
        <v>-280.77633120738801</v>
      </c>
      <c r="I18" s="16"/>
      <c r="J18" s="16">
        <f xml:space="preserve"> SUMIFS('FS Qtr'!$J18:$GJ18, 'FS Qtr'!$J$4:$GJ$4, 'FS Ann'!J$4)</f>
        <v>0</v>
      </c>
      <c r="K18" s="16">
        <f xml:space="preserve"> SUMIFS('FS Qtr'!$J18:$IU18, 'FS Qtr'!$J$4:$IU$4, 'FS Ann'!K$4)</f>
        <v>-26.933149698825858</v>
      </c>
      <c r="L18" s="16">
        <f xml:space="preserve"> SUMIFS('FS Qtr'!$J18:$IU18, 'FS Qtr'!$J$4:$IU$4, 'FS Ann'!L$4)</f>
        <v>-12.613511478711226</v>
      </c>
      <c r="M18" s="16">
        <f xml:space="preserve"> SUMIFS('FS Qtr'!$J18:$IU18, 'FS Qtr'!$J$4:$IU$4, 'FS Ann'!M$4)</f>
        <v>-13.344728301858499</v>
      </c>
      <c r="N18" s="16">
        <f xml:space="preserve"> SUMIFS('FS Qtr'!$J18:$IU18, 'FS Qtr'!$J$4:$IU$4, 'FS Ann'!N$4)</f>
        <v>-13.668976114354541</v>
      </c>
      <c r="O18" s="16">
        <f xml:space="preserve"> SUMIFS('FS Qtr'!$J18:$IU18, 'FS Qtr'!$J$4:$IU$4, 'FS Ann'!O$4)</f>
        <v>-16.588095777752578</v>
      </c>
      <c r="P18" s="16">
        <f xml:space="preserve"> SUMIFS('FS Qtr'!$J18:$IU18, 'FS Qtr'!$J$4:$IU$4, 'FS Ann'!P$4)</f>
        <v>-19.048495609591136</v>
      </c>
      <c r="Q18" s="16">
        <f xml:space="preserve"> SUMIFS('FS Qtr'!$J18:$IU18, 'FS Qtr'!$J$4:$IU$4, 'FS Ann'!Q$4)</f>
        <v>-21.533959940074173</v>
      </c>
      <c r="R18" s="16">
        <f xml:space="preserve"> SUMIFS('FS Qtr'!$J18:$IU18, 'FS Qtr'!$J$4:$IU$4, 'FS Ann'!R$4)</f>
        <v>-23.579249651089739</v>
      </c>
      <c r="S18" s="16">
        <f xml:space="preserve"> SUMIFS('FS Qtr'!$J18:$IU18, 'FS Qtr'!$J$4:$IU$4, 'FS Ann'!S$4)</f>
        <v>-50.196124316201335</v>
      </c>
      <c r="T18" s="16">
        <f xml:space="preserve"> SUMIFS('FS Qtr'!$J18:$IU18, 'FS Qtr'!$J$4:$IU$4, 'FS Ann'!T$4)</f>
        <v>-57.983938966295</v>
      </c>
      <c r="U18" s="16">
        <f xml:space="preserve"> SUMIFS('FS Qtr'!$J18:$IU18, 'FS Qtr'!$J$4:$IU$4, 'FS Ann'!U$4)</f>
        <v>-25.286101352633946</v>
      </c>
      <c r="V18" s="16">
        <f xml:space="preserve"> SUMIFS('FS Qtr'!$J18:$IU18, 'FS Qtr'!$J$4:$IU$4, 'FS Ann'!V$4)</f>
        <v>0</v>
      </c>
      <c r="W18" s="16">
        <f xml:space="preserve"> SUMIFS('FS Qtr'!$J18:$IU18, 'FS Qtr'!$J$4:$IU$4, 'FS Ann'!W$4)</f>
        <v>0</v>
      </c>
      <c r="X18" s="16">
        <f xml:space="preserve"> SUMIFS('FS Qtr'!$J18:$IU18, 'FS Qtr'!$J$4:$IU$4, 'FS Ann'!X$4)</f>
        <v>0</v>
      </c>
      <c r="Y18" s="16">
        <f xml:space="preserve"> SUMIFS('FS Qtr'!$J18:$IU18, 'FS Qtr'!$J$4:$IU$4, 'FS Ann'!Y$4)</f>
        <v>0</v>
      </c>
      <c r="Z18" s="16">
        <f xml:space="preserve"> SUMIFS('FS Qtr'!$J18:$IU18, 'FS Qtr'!$J$4:$IU$4, 'FS Ann'!Z$4)</f>
        <v>0</v>
      </c>
      <c r="AA18" s="16">
        <f xml:space="preserve"> SUMIFS('FS Qtr'!$J18:$IU18, 'FS Qtr'!$J$4:$IU$4, 'FS Ann'!AA$4)</f>
        <v>0</v>
      </c>
      <c r="AB18" s="16">
        <f xml:space="preserve"> SUMIFS('FS Qtr'!$J18:$IU18, 'FS Qtr'!$J$4:$IU$4, 'FS Ann'!AB$4)</f>
        <v>0</v>
      </c>
      <c r="AC18" s="16">
        <f xml:space="preserve"> SUMIFS('FS Qtr'!$J18:$IU18, 'FS Qtr'!$J$4:$IU$4, 'FS Ann'!AC$4)</f>
        <v>0</v>
      </c>
      <c r="AD18" s="16">
        <f xml:space="preserve"> SUMIFS('FS Qtr'!$J18:$IU18, 'FS Qtr'!$J$4:$IU$4, 'FS Ann'!AD$4)</f>
        <v>0</v>
      </c>
      <c r="AE18" s="16">
        <f xml:space="preserve"> SUMIFS('FS Qtr'!$J18:$IU18, 'FS Qtr'!$J$4:$IU$4, 'FS Ann'!AE$4)</f>
        <v>0</v>
      </c>
      <c r="AF18" s="16">
        <f xml:space="preserve"> SUMIFS('FS Qtr'!$J18:$IU18, 'FS Qtr'!$J$4:$IU$4, 'FS Ann'!AF$4)</f>
        <v>0</v>
      </c>
      <c r="AG18" s="16">
        <f xml:space="preserve"> SUMIFS('FS Qtr'!$J18:$IU18, 'FS Qtr'!$J$4:$IU$4, 'FS Ann'!AG$4)</f>
        <v>0</v>
      </c>
      <c r="AH18" s="16">
        <f xml:space="preserve"> SUMIFS('FS Qtr'!$J18:$IU18, 'FS Qtr'!$J$4:$IU$4, 'FS Ann'!AH$4)</f>
        <v>0</v>
      </c>
      <c r="AI18" s="16">
        <f xml:space="preserve"> SUMIFS('FS Qtr'!$J18:$IU18, 'FS Qtr'!$J$4:$IU$4, 'FS Ann'!AI$4)</f>
        <v>0</v>
      </c>
      <c r="AJ18" s="16">
        <f xml:space="preserve"> SUMIFS('FS Qtr'!$J18:$IU18, 'FS Qtr'!$J$4:$IU$4, 'FS Ann'!AJ$4)</f>
        <v>0</v>
      </c>
      <c r="AK18" s="16">
        <f xml:space="preserve"> SUMIFS('FS Qtr'!$J18:$IU18, 'FS Qtr'!$J$4:$IU$4, 'FS Ann'!AK$4)</f>
        <v>0</v>
      </c>
      <c r="AL18" s="16">
        <f xml:space="preserve"> SUMIFS('FS Qtr'!$J18:$IU18, 'FS Qtr'!$J$4:$IU$4, 'FS Ann'!AL$4)</f>
        <v>0</v>
      </c>
      <c r="AM18" s="16">
        <f xml:space="preserve"> SUMIFS('FS Qtr'!$J18:$IU18, 'FS Qtr'!$J$4:$IU$4, 'FS Ann'!AM$4)</f>
        <v>0</v>
      </c>
      <c r="AN18" s="16">
        <f xml:space="preserve"> SUMIFS('FS Qtr'!$J18:$IU18, 'FS Qtr'!$J$4:$IU$4, 'FS Ann'!AN$4)</f>
        <v>0</v>
      </c>
      <c r="AO18" s="16">
        <f xml:space="preserve"> SUMIFS('FS Qtr'!$J18:$IU18, 'FS Qtr'!$J$4:$IU$4, 'FS Ann'!AO$4)</f>
        <v>0</v>
      </c>
      <c r="AP18" s="16">
        <f xml:space="preserve"> SUMIFS('FS Qtr'!$J18:$IU18, 'FS Qtr'!$J$4:$IU$4, 'FS Ann'!AP$4)</f>
        <v>0</v>
      </c>
      <c r="AQ18" s="16">
        <f xml:space="preserve"> SUMIFS('FS Qtr'!$J18:$IU18, 'FS Qtr'!$J$4:$IU$4, 'FS Ann'!AQ$4)</f>
        <v>0</v>
      </c>
      <c r="AR18" s="16">
        <f xml:space="preserve"> SUMIFS('FS Qtr'!$J18:$IU18, 'FS Qtr'!$J$4:$IU$4, 'FS Ann'!AR$4)</f>
        <v>0</v>
      </c>
      <c r="AS18" s="16">
        <f xml:space="preserve"> SUMIFS('FS Qtr'!$J18:$IU18, 'FS Qtr'!$J$4:$IU$4, 'FS Ann'!AS$4)</f>
        <v>0</v>
      </c>
      <c r="AT18" s="16">
        <f xml:space="preserve"> SUMIFS('FS Qtr'!$J18:$IU18, 'FS Qtr'!$J$4:$IU$4, 'FS Ann'!AT$4)</f>
        <v>0</v>
      </c>
      <c r="AU18" s="16">
        <f xml:space="preserve"> SUMIFS('FS Qtr'!$J18:$IU18, 'FS Qtr'!$J$4:$IU$4, 'FS Ann'!AU$4)</f>
        <v>0</v>
      </c>
      <c r="AV18" s="16">
        <f xml:space="preserve"> SUMIFS('FS Qtr'!$J18:$IU18, 'FS Qtr'!$J$4:$IU$4, 'FS Ann'!AV$4)</f>
        <v>0</v>
      </c>
      <c r="AW18" s="16">
        <f xml:space="preserve"> SUMIFS('FS Qtr'!$J18:$IU18, 'FS Qtr'!$J$4:$IU$4, 'FS Ann'!AW$4)</f>
        <v>0</v>
      </c>
      <c r="AX18" s="16">
        <f xml:space="preserve"> SUMIFS('FS Qtr'!$J18:$IU18, 'FS Qtr'!$J$4:$IU$4, 'FS Ann'!AX$4)</f>
        <v>0</v>
      </c>
      <c r="AY18" s="16">
        <f xml:space="preserve"> SUMIFS('FS Qtr'!$J18:$IU18, 'FS Qtr'!$J$4:$IU$4, 'FS Ann'!AY$4)</f>
        <v>0</v>
      </c>
      <c r="AZ18" s="16">
        <f xml:space="preserve"> SUMIFS('FS Qtr'!$J18:$IU18, 'FS Qtr'!$J$4:$IU$4, 'FS Ann'!AZ$4)</f>
        <v>0</v>
      </c>
      <c r="BA18" s="16">
        <f xml:space="preserve"> SUMIFS('FS Qtr'!$J18:$IU18, 'FS Qtr'!$J$4:$IU$4, 'FS Ann'!BA$4)</f>
        <v>0</v>
      </c>
      <c r="BB18" s="16">
        <f xml:space="preserve"> SUMIFS('FS Qtr'!$J18:$IU18, 'FS Qtr'!$J$4:$IU$4, 'FS Ann'!BB$4)</f>
        <v>0</v>
      </c>
      <c r="BC18" s="16">
        <f xml:space="preserve"> SUMIFS('FS Qtr'!$J18:$IU18, 'FS Qtr'!$J$4:$IU$4, 'FS Ann'!BC$4)</f>
        <v>0</v>
      </c>
      <c r="BD18" s="16">
        <f xml:space="preserve"> SUMIFS('FS Qtr'!$J18:$IU18, 'FS Qtr'!$J$4:$IU$4, 'FS Ann'!BD$4)</f>
        <v>0</v>
      </c>
    </row>
    <row r="19" spans="1:56" outlineLevel="1" x14ac:dyDescent="0.35">
      <c r="A19" s="1"/>
      <c r="B19" s="1"/>
      <c r="C19" s="19"/>
      <c r="D19" s="127"/>
      <c r="E19" s="128" t="s">
        <v>53</v>
      </c>
      <c r="F19" s="128"/>
      <c r="G19" s="495" t="str">
        <f xml:space="preserve"> SMU</f>
        <v>$ 000s</v>
      </c>
      <c r="H19" s="128">
        <f xml:space="preserve"> SUM(J19:PY19)</f>
        <v>171668.88877084351</v>
      </c>
      <c r="I19" s="128"/>
      <c r="J19" s="128">
        <f t="shared" ref="J19:BD19" si="3" xml:space="preserve"> J14 + SUM(J16:J18)</f>
        <v>0</v>
      </c>
      <c r="K19" s="128">
        <f t="shared" si="3"/>
        <v>5310.205242241459</v>
      </c>
      <c r="L19" s="128">
        <f t="shared" si="3"/>
        <v>5517.1281411885748</v>
      </c>
      <c r="M19" s="128">
        <f t="shared" si="3"/>
        <v>5720.7716416042131</v>
      </c>
      <c r="N19" s="128">
        <f t="shared" si="3"/>
        <v>5964.1213763486385</v>
      </c>
      <c r="O19" s="128">
        <f t="shared" si="3"/>
        <v>6218.8598093008832</v>
      </c>
      <c r="P19" s="128">
        <f t="shared" si="3"/>
        <v>6498.9848968252663</v>
      </c>
      <c r="Q19" s="128">
        <f t="shared" si="3"/>
        <v>6800.8059296481697</v>
      </c>
      <c r="R19" s="128">
        <f t="shared" si="3"/>
        <v>7139.9878100734086</v>
      </c>
      <c r="S19" s="128">
        <f t="shared" si="3"/>
        <v>7480.341330620784</v>
      </c>
      <c r="T19" s="128">
        <f t="shared" si="3"/>
        <v>7871.5868359442575</v>
      </c>
      <c r="U19" s="128">
        <f t="shared" si="3"/>
        <v>8119.082456442331</v>
      </c>
      <c r="V19" s="128">
        <f t="shared" si="3"/>
        <v>8007.4720523446795</v>
      </c>
      <c r="W19" s="128">
        <f t="shared" si="3"/>
        <v>7869.3447050014056</v>
      </c>
      <c r="X19" s="128">
        <f t="shared" si="3"/>
        <v>7729.944841380764</v>
      </c>
      <c r="Y19" s="128">
        <f t="shared" si="3"/>
        <v>7589.2297994842684</v>
      </c>
      <c r="Z19" s="128">
        <f t="shared" si="3"/>
        <v>7447.1559047390238</v>
      </c>
      <c r="AA19" s="128">
        <f t="shared" si="3"/>
        <v>7303.6784444148543</v>
      </c>
      <c r="AB19" s="128">
        <f t="shared" si="3"/>
        <v>7158.7516414031943</v>
      </c>
      <c r="AC19" s="128">
        <f t="shared" si="3"/>
        <v>7012.3286273417307</v>
      </c>
      <c r="AD19" s="128">
        <f t="shared" si="3"/>
        <v>6864.361415068508</v>
      </c>
      <c r="AE19" s="128">
        <f t="shared" si="3"/>
        <v>6714.8008703887335</v>
      </c>
      <c r="AF19" s="128">
        <f t="shared" si="3"/>
        <v>6563.5966831370297</v>
      </c>
      <c r="AG19" s="128">
        <f t="shared" si="3"/>
        <v>6410.6973375175166</v>
      </c>
      <c r="AH19" s="128">
        <f t="shared" si="3"/>
        <v>6256.0500817037773</v>
      </c>
      <c r="AI19" s="128">
        <f t="shared" si="3"/>
        <v>6099.6008966800273</v>
      </c>
      <c r="AJ19" s="128">
        <f t="shared" si="3"/>
        <v>1.5723221440566705E-12</v>
      </c>
      <c r="AK19" s="128">
        <f t="shared" si="3"/>
        <v>1.5777014868945115E-12</v>
      </c>
      <c r="AL19" s="128">
        <f t="shared" si="3"/>
        <v>1.5745014661661116E-12</v>
      </c>
      <c r="AM19" s="128">
        <f t="shared" si="3"/>
        <v>1.5756229959151824E-12</v>
      </c>
      <c r="AN19" s="128">
        <f t="shared" si="3"/>
        <v>1.5766080878165668E-12</v>
      </c>
      <c r="AO19" s="128">
        <f t="shared" si="3"/>
        <v>1.581984702170303E-12</v>
      </c>
      <c r="AP19" s="128">
        <f t="shared" si="3"/>
        <v>1.5787902748343186E-12</v>
      </c>
      <c r="AQ19" s="128">
        <f t="shared" si="3"/>
        <v>1.5799010407135938E-12</v>
      </c>
      <c r="AR19" s="128">
        <f t="shared" si="3"/>
        <v>1.5808292164365414E-12</v>
      </c>
      <c r="AS19" s="128">
        <f t="shared" si="3"/>
        <v>1.5863799899307199E-12</v>
      </c>
      <c r="AT19" s="128">
        <f t="shared" si="3"/>
        <v>1.583070079504978E-12</v>
      </c>
      <c r="AU19" s="128">
        <f t="shared" si="3"/>
        <v>1.5841667254790083E-12</v>
      </c>
      <c r="AV19" s="128">
        <f t="shared" si="3"/>
        <v>1.5853334252824426E-12</v>
      </c>
      <c r="AW19" s="128">
        <f t="shared" si="3"/>
        <v>1.5907550596239162E-12</v>
      </c>
      <c r="AX19" s="128">
        <f t="shared" si="3"/>
        <v>1.5876060206210244E-12</v>
      </c>
      <c r="AY19" s="128">
        <f t="shared" si="3"/>
        <v>1.5888708230704651E-12</v>
      </c>
      <c r="AZ19" s="128">
        <f t="shared" si="3"/>
        <v>1.5899716163403353E-12</v>
      </c>
      <c r="BA19" s="128">
        <f t="shared" si="3"/>
        <v>1.5954123500705463E-12</v>
      </c>
      <c r="BB19" s="128">
        <f t="shared" si="3"/>
        <v>1.592233638803009E-12</v>
      </c>
      <c r="BC19" s="128">
        <f t="shared" si="3"/>
        <v>1.593379861333233E-12</v>
      </c>
      <c r="BD19" s="128">
        <f t="shared" si="3"/>
        <v>0</v>
      </c>
    </row>
    <row r="20" spans="1:56" outlineLevel="1" x14ac:dyDescent="0.35">
      <c r="A20" s="1"/>
      <c r="B20" s="1"/>
      <c r="C20" s="19"/>
      <c r="D20" s="127"/>
      <c r="E20" s="16"/>
      <c r="F20" s="16"/>
      <c r="G20" s="494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16"/>
      <c r="S20" s="16"/>
      <c r="T20" s="16"/>
      <c r="U20" s="16"/>
      <c r="V20" s="16"/>
      <c r="W20" s="16"/>
      <c r="X20" s="16"/>
      <c r="Y20" s="16"/>
      <c r="Z20" s="16"/>
      <c r="AA20" s="16"/>
      <c r="AB20" s="16"/>
      <c r="AC20" s="16"/>
      <c r="AD20" s="16"/>
      <c r="AE20" s="16"/>
      <c r="AF20" s="16"/>
      <c r="AG20" s="16"/>
      <c r="AH20" s="16"/>
      <c r="AI20" s="16"/>
      <c r="AJ20" s="16"/>
      <c r="AK20" s="16"/>
      <c r="AL20" s="16"/>
      <c r="AM20" s="16"/>
      <c r="AN20" s="16"/>
      <c r="AO20" s="16"/>
      <c r="AP20" s="16"/>
      <c r="AQ20" s="16"/>
      <c r="AR20" s="16"/>
      <c r="AS20" s="16"/>
      <c r="AT20" s="16"/>
      <c r="AU20" s="16"/>
      <c r="AV20" s="16"/>
      <c r="AW20" s="16"/>
      <c r="AX20" s="16"/>
      <c r="AY20" s="16"/>
      <c r="AZ20" s="16"/>
      <c r="BA20" s="16"/>
      <c r="BB20" s="16"/>
      <c r="BC20" s="16"/>
      <c r="BD20" s="16"/>
    </row>
    <row r="21" spans="1:56" outlineLevel="1" x14ac:dyDescent="0.35">
      <c r="A21" s="1"/>
      <c r="B21" s="1"/>
      <c r="C21" s="19"/>
      <c r="D21" s="127"/>
      <c r="E21" s="16" t="str">
        <f xml:space="preserve"> 'FS Qtr'!E21</f>
        <v>Corporate income tax expense</v>
      </c>
      <c r="F21" s="16">
        <f xml:space="preserve"> 'FS Qtr'!F21</f>
        <v>0</v>
      </c>
      <c r="G21" s="494" t="str">
        <f xml:space="preserve"> 'FS Qtr'!G21</f>
        <v>$ 000s</v>
      </c>
      <c r="H21" s="16">
        <f xml:space="preserve"> SUM(J21:BQ21)</f>
        <v>-34333.777754168696</v>
      </c>
      <c r="I21" s="16"/>
      <c r="J21" s="16">
        <f xml:space="preserve"> SUMIFS('FS Qtr'!$J21:$GJ21, 'FS Qtr'!$J$4:$GJ$4, 'FS Ann'!J$4)</f>
        <v>0</v>
      </c>
      <c r="K21" s="16">
        <f xml:space="preserve"> SUMIFS('FS Qtr'!$J21:$IU21, 'FS Qtr'!$J$4:$IU$4, 'FS Ann'!K$4)</f>
        <v>-1062.0410484482916</v>
      </c>
      <c r="L21" s="16">
        <f xml:space="preserve"> SUMIFS('FS Qtr'!$J21:$IU21, 'FS Qtr'!$J$4:$IU$4, 'FS Ann'!L$4)</f>
        <v>-1103.4256282377148</v>
      </c>
      <c r="M21" s="16">
        <f xml:space="preserve"> SUMIFS('FS Qtr'!$J21:$IU21, 'FS Qtr'!$J$4:$IU$4, 'FS Ann'!M$4)</f>
        <v>-1144.154328320843</v>
      </c>
      <c r="N21" s="16">
        <f xml:space="preserve"> SUMIFS('FS Qtr'!$J21:$IU21, 'FS Qtr'!$J$4:$IU$4, 'FS Ann'!N$4)</f>
        <v>-1192.8242752697279</v>
      </c>
      <c r="O21" s="16">
        <f xml:space="preserve"> SUMIFS('FS Qtr'!$J21:$IU21, 'FS Qtr'!$J$4:$IU$4, 'FS Ann'!O$4)</f>
        <v>-1243.7719618601766</v>
      </c>
      <c r="P21" s="16">
        <f xml:space="preserve"> SUMIFS('FS Qtr'!$J21:$IU21, 'FS Qtr'!$J$4:$IU$4, 'FS Ann'!P$4)</f>
        <v>-1299.7969793650532</v>
      </c>
      <c r="Q21" s="16">
        <f xml:space="preserve"> SUMIFS('FS Qtr'!$J21:$IU21, 'FS Qtr'!$J$4:$IU$4, 'FS Ann'!Q$4)</f>
        <v>-1360.1611859296343</v>
      </c>
      <c r="R21" s="16">
        <f xml:space="preserve"> SUMIFS('FS Qtr'!$J21:$IU21, 'FS Qtr'!$J$4:$IU$4, 'FS Ann'!R$4)</f>
        <v>-1427.9975620146813</v>
      </c>
      <c r="S21" s="16">
        <f xml:space="preserve"> SUMIFS('FS Qtr'!$J21:$IU21, 'FS Qtr'!$J$4:$IU$4, 'FS Ann'!S$4)</f>
        <v>-1496.0682661241569</v>
      </c>
      <c r="T21" s="16">
        <f xml:space="preserve"> SUMIFS('FS Qtr'!$J21:$IU21, 'FS Qtr'!$J$4:$IU$4, 'FS Ann'!T$4)</f>
        <v>-1574.3173671888512</v>
      </c>
      <c r="U21" s="16">
        <f xml:space="preserve"> SUMIFS('FS Qtr'!$J21:$IU21, 'FS Qtr'!$J$4:$IU$4, 'FS Ann'!U$4)</f>
        <v>-1623.8164912884665</v>
      </c>
      <c r="V21" s="16">
        <f xml:space="preserve"> SUMIFS('FS Qtr'!$J21:$IU21, 'FS Qtr'!$J$4:$IU$4, 'FS Ann'!V$4)</f>
        <v>-1601.4944104689362</v>
      </c>
      <c r="W21" s="16">
        <f xml:space="preserve"> SUMIFS('FS Qtr'!$J21:$IU21, 'FS Qtr'!$J$4:$IU$4, 'FS Ann'!W$4)</f>
        <v>-1573.8689410002808</v>
      </c>
      <c r="X21" s="16">
        <f xml:space="preserve"> SUMIFS('FS Qtr'!$J21:$IU21, 'FS Qtr'!$J$4:$IU$4, 'FS Ann'!X$4)</f>
        <v>-1545.9889682761527</v>
      </c>
      <c r="Y21" s="16">
        <f xml:space="preserve"> SUMIFS('FS Qtr'!$J21:$IU21, 'FS Qtr'!$J$4:$IU$4, 'FS Ann'!Y$4)</f>
        <v>-1517.8459598968536</v>
      </c>
      <c r="Z21" s="16">
        <f xml:space="preserve"> SUMIFS('FS Qtr'!$J21:$IU21, 'FS Qtr'!$J$4:$IU$4, 'FS Ann'!Z$4)</f>
        <v>-1489.4311809478045</v>
      </c>
      <c r="AA21" s="16">
        <f xml:space="preserve"> SUMIFS('FS Qtr'!$J21:$IU21, 'FS Qtr'!$J$4:$IU$4, 'FS Ann'!AA$4)</f>
        <v>-1460.7356888829711</v>
      </c>
      <c r="AB21" s="16">
        <f xml:space="preserve"> SUMIFS('FS Qtr'!$J21:$IU21, 'FS Qtr'!$J$4:$IU$4, 'FS Ann'!AB$4)</f>
        <v>-1431.750328280639</v>
      </c>
      <c r="AC21" s="16">
        <f xml:space="preserve"> SUMIFS('FS Qtr'!$J21:$IU21, 'FS Qtr'!$J$4:$IU$4, 'FS Ann'!AC$4)</f>
        <v>-1402.4657254683459</v>
      </c>
      <c r="AD21" s="16">
        <f xml:space="preserve"> SUMIFS('FS Qtr'!$J21:$IU21, 'FS Qtr'!$J$4:$IU$4, 'FS Ann'!AD$4)</f>
        <v>-1372.8722830137015</v>
      </c>
      <c r="AE21" s="16">
        <f xml:space="preserve"> SUMIFS('FS Qtr'!$J21:$IU21, 'FS Qtr'!$J$4:$IU$4, 'FS Ann'!AE$4)</f>
        <v>-1342.9601740777473</v>
      </c>
      <c r="AF21" s="16">
        <f xml:space="preserve"> SUMIFS('FS Qtr'!$J21:$IU21, 'FS Qtr'!$J$4:$IU$4, 'FS Ann'!AF$4)</f>
        <v>-1312.7193366274059</v>
      </c>
      <c r="AG21" s="16">
        <f xml:space="preserve"> SUMIFS('FS Qtr'!$J21:$IU21, 'FS Qtr'!$J$4:$IU$4, 'FS Ann'!AG$4)</f>
        <v>-1282.1394675035037</v>
      </c>
      <c r="AH21" s="16">
        <f xml:space="preserve"> SUMIFS('FS Qtr'!$J21:$IU21, 'FS Qtr'!$J$4:$IU$4, 'FS Ann'!AH$4)</f>
        <v>-1251.2100163407556</v>
      </c>
      <c r="AI21" s="16">
        <f xml:space="preserve"> SUMIFS('FS Qtr'!$J21:$IU21, 'FS Qtr'!$J$4:$IU$4, 'FS Ann'!AI$4)</f>
        <v>-1219.9201793360053</v>
      </c>
      <c r="AJ21" s="16">
        <f xml:space="preserve"> SUMIFS('FS Qtr'!$J21:$IU21, 'FS Qtr'!$J$4:$IU$4, 'FS Ann'!AJ$4)</f>
        <v>-3.1446442881133417E-13</v>
      </c>
      <c r="AK21" s="16">
        <f xml:space="preserve"> SUMIFS('FS Qtr'!$J21:$IU21, 'FS Qtr'!$J$4:$IU$4, 'FS Ann'!AK$4)</f>
        <v>-3.1554029737890234E-13</v>
      </c>
      <c r="AL21" s="16">
        <f xml:space="preserve"> SUMIFS('FS Qtr'!$J21:$IU21, 'FS Qtr'!$J$4:$IU$4, 'FS Ann'!AL$4)</f>
        <v>-3.1490029323322231E-13</v>
      </c>
      <c r="AM21" s="16">
        <f xml:space="preserve"> SUMIFS('FS Qtr'!$J21:$IU21, 'FS Qtr'!$J$4:$IU$4, 'FS Ann'!AM$4)</f>
        <v>-3.1512459918303652E-13</v>
      </c>
      <c r="AN21" s="16">
        <f xml:space="preserve"> SUMIFS('FS Qtr'!$J21:$IU21, 'FS Qtr'!$J$4:$IU$4, 'FS Ann'!AN$4)</f>
        <v>-3.1532161756331337E-13</v>
      </c>
      <c r="AO21" s="16">
        <f xml:space="preserve"> SUMIFS('FS Qtr'!$J21:$IU21, 'FS Qtr'!$J$4:$IU$4, 'FS Ann'!AO$4)</f>
        <v>-3.1639694043406057E-13</v>
      </c>
      <c r="AP21" s="16">
        <f xml:space="preserve"> SUMIFS('FS Qtr'!$J21:$IU21, 'FS Qtr'!$J$4:$IU$4, 'FS Ann'!AP$4)</f>
        <v>-3.1575805496686374E-13</v>
      </c>
      <c r="AQ21" s="16">
        <f xml:space="preserve"> SUMIFS('FS Qtr'!$J21:$IU21, 'FS Qtr'!$J$4:$IU$4, 'FS Ann'!AQ$4)</f>
        <v>-3.1598020814271879E-13</v>
      </c>
      <c r="AR21" s="16">
        <f xml:space="preserve"> SUMIFS('FS Qtr'!$J21:$IU21, 'FS Qtr'!$J$4:$IU$4, 'FS Ann'!AR$4)</f>
        <v>-3.1616584328730829E-13</v>
      </c>
      <c r="AS21" s="16">
        <f xml:space="preserve"> SUMIFS('FS Qtr'!$J21:$IU21, 'FS Qtr'!$J$4:$IU$4, 'FS Ann'!AS$4)</f>
        <v>-3.1727599798614393E-13</v>
      </c>
      <c r="AT21" s="16">
        <f xml:space="preserve"> SUMIFS('FS Qtr'!$J21:$IU21, 'FS Qtr'!$J$4:$IU$4, 'FS Ann'!AT$4)</f>
        <v>-3.1661401590099559E-13</v>
      </c>
      <c r="AU21" s="16">
        <f xml:space="preserve"> SUMIFS('FS Qtr'!$J21:$IU21, 'FS Qtr'!$J$4:$IU$4, 'FS Ann'!AU$4)</f>
        <v>-3.1683334509580169E-13</v>
      </c>
      <c r="AV21" s="16">
        <f xml:space="preserve"> SUMIFS('FS Qtr'!$J21:$IU21, 'FS Qtr'!$J$4:$IU$4, 'FS Ann'!AV$4)</f>
        <v>-3.1706668505648857E-13</v>
      </c>
      <c r="AW21" s="16">
        <f xml:space="preserve"> SUMIFS('FS Qtr'!$J21:$IU21, 'FS Qtr'!$J$4:$IU$4, 'FS Ann'!AW$4)</f>
        <v>-3.1815101192478327E-13</v>
      </c>
      <c r="AX21" s="16">
        <f xml:space="preserve"> SUMIFS('FS Qtr'!$J21:$IU21, 'FS Qtr'!$J$4:$IU$4, 'FS Ann'!AX$4)</f>
        <v>-3.1752120412420483E-13</v>
      </c>
      <c r="AY21" s="16">
        <f xml:space="preserve"> SUMIFS('FS Qtr'!$J21:$IU21, 'FS Qtr'!$J$4:$IU$4, 'FS Ann'!AY$4)</f>
        <v>-3.1777416461409305E-13</v>
      </c>
      <c r="AZ21" s="16">
        <f xml:space="preserve"> SUMIFS('FS Qtr'!$J21:$IU21, 'FS Qtr'!$J$4:$IU$4, 'FS Ann'!AZ$4)</f>
        <v>-3.1799432326806708E-13</v>
      </c>
      <c r="BA21" s="16">
        <f xml:space="preserve"> SUMIFS('FS Qtr'!$J21:$IU21, 'FS Qtr'!$J$4:$IU$4, 'FS Ann'!BA$4)</f>
        <v>-3.1908247001410929E-13</v>
      </c>
      <c r="BB21" s="16">
        <f xml:space="preserve"> SUMIFS('FS Qtr'!$J21:$IU21, 'FS Qtr'!$J$4:$IU$4, 'FS Ann'!BB$4)</f>
        <v>-3.1844672776060185E-13</v>
      </c>
      <c r="BC21" s="16">
        <f xml:space="preserve"> SUMIFS('FS Qtr'!$J21:$IU21, 'FS Qtr'!$J$4:$IU$4, 'FS Ann'!BC$4)</f>
        <v>-3.186759722666466E-13</v>
      </c>
      <c r="BD21" s="16">
        <f xml:space="preserve"> SUMIFS('FS Qtr'!$J21:$IU21, 'FS Qtr'!$J$4:$IU$4, 'FS Ann'!BD$4)</f>
        <v>0</v>
      </c>
    </row>
    <row r="22" spans="1:56" outlineLevel="1" x14ac:dyDescent="0.35">
      <c r="A22" s="277"/>
      <c r="B22" s="277"/>
      <c r="C22" s="278"/>
      <c r="D22" s="281"/>
      <c r="E22" s="308" t="s">
        <v>53</v>
      </c>
      <c r="F22" s="308"/>
      <c r="G22" s="420" t="str">
        <f>SMU</f>
        <v>$ 000s</v>
      </c>
      <c r="H22" s="308">
        <f xml:space="preserve"> SUM(J22:PY22)</f>
        <v>137335.11101667481</v>
      </c>
      <c r="I22" s="308"/>
      <c r="J22" s="308">
        <f t="shared" ref="J22:BD22" si="4" xml:space="preserve"> J19 + J21</f>
        <v>0</v>
      </c>
      <c r="K22" s="308">
        <f t="shared" si="4"/>
        <v>4248.1641937931672</v>
      </c>
      <c r="L22" s="308">
        <f t="shared" si="4"/>
        <v>4413.7025129508602</v>
      </c>
      <c r="M22" s="308">
        <f t="shared" si="4"/>
        <v>4576.6173132833701</v>
      </c>
      <c r="N22" s="308">
        <f t="shared" si="4"/>
        <v>4771.2971010789106</v>
      </c>
      <c r="O22" s="308">
        <f t="shared" si="4"/>
        <v>4975.0878474407064</v>
      </c>
      <c r="P22" s="308">
        <f t="shared" si="4"/>
        <v>5199.1879174602127</v>
      </c>
      <c r="Q22" s="308">
        <f t="shared" si="4"/>
        <v>5440.6447437185352</v>
      </c>
      <c r="R22" s="308">
        <f t="shared" si="4"/>
        <v>5711.990248058727</v>
      </c>
      <c r="S22" s="308">
        <f t="shared" si="4"/>
        <v>5984.2730644966268</v>
      </c>
      <c r="T22" s="308">
        <f t="shared" si="4"/>
        <v>6297.2694687554067</v>
      </c>
      <c r="U22" s="308">
        <f t="shared" si="4"/>
        <v>6495.2659651538643</v>
      </c>
      <c r="V22" s="308">
        <f t="shared" si="4"/>
        <v>6405.9776418757428</v>
      </c>
      <c r="W22" s="308">
        <f t="shared" si="4"/>
        <v>6295.4757640011248</v>
      </c>
      <c r="X22" s="308">
        <f t="shared" si="4"/>
        <v>6183.9558731046109</v>
      </c>
      <c r="Y22" s="308">
        <f t="shared" si="4"/>
        <v>6071.3838395874145</v>
      </c>
      <c r="Z22" s="308">
        <f t="shared" si="4"/>
        <v>5957.7247237912197</v>
      </c>
      <c r="AA22" s="308">
        <f t="shared" si="4"/>
        <v>5842.9427555318834</v>
      </c>
      <c r="AB22" s="308">
        <f t="shared" si="4"/>
        <v>5727.0013131225551</v>
      </c>
      <c r="AC22" s="308">
        <f t="shared" si="4"/>
        <v>5609.8629018733845</v>
      </c>
      <c r="AD22" s="308">
        <f t="shared" si="4"/>
        <v>5491.4891320548068</v>
      </c>
      <c r="AE22" s="308">
        <f t="shared" si="4"/>
        <v>5371.8406963109865</v>
      </c>
      <c r="AF22" s="308">
        <f t="shared" si="4"/>
        <v>5250.8773465096237</v>
      </c>
      <c r="AG22" s="308">
        <f t="shared" si="4"/>
        <v>5128.5578700140131</v>
      </c>
      <c r="AH22" s="308">
        <f t="shared" si="4"/>
        <v>5004.8400653630215</v>
      </c>
      <c r="AI22" s="308">
        <f t="shared" si="4"/>
        <v>4879.680717344022</v>
      </c>
      <c r="AJ22" s="308">
        <f t="shared" si="4"/>
        <v>1.2578577152453363E-12</v>
      </c>
      <c r="AK22" s="308">
        <f t="shared" si="4"/>
        <v>1.2621611895156092E-12</v>
      </c>
      <c r="AL22" s="308">
        <f t="shared" si="4"/>
        <v>1.2596011729328893E-12</v>
      </c>
      <c r="AM22" s="308">
        <f t="shared" si="4"/>
        <v>1.2604983967321459E-12</v>
      </c>
      <c r="AN22" s="308">
        <f t="shared" si="4"/>
        <v>1.2612864702532535E-12</v>
      </c>
      <c r="AO22" s="308">
        <f t="shared" si="4"/>
        <v>1.2655877617362425E-12</v>
      </c>
      <c r="AP22" s="308">
        <f t="shared" si="4"/>
        <v>1.263032219867455E-12</v>
      </c>
      <c r="AQ22" s="308">
        <f t="shared" si="4"/>
        <v>1.263920832570875E-12</v>
      </c>
      <c r="AR22" s="308">
        <f t="shared" si="4"/>
        <v>1.2646633731492332E-12</v>
      </c>
      <c r="AS22" s="308">
        <f t="shared" si="4"/>
        <v>1.2691039919445759E-12</v>
      </c>
      <c r="AT22" s="308">
        <f t="shared" si="4"/>
        <v>1.2664560636039824E-12</v>
      </c>
      <c r="AU22" s="308">
        <f t="shared" si="4"/>
        <v>1.2673333803832066E-12</v>
      </c>
      <c r="AV22" s="308">
        <f t="shared" si="4"/>
        <v>1.2682667402259541E-12</v>
      </c>
      <c r="AW22" s="308">
        <f t="shared" si="4"/>
        <v>1.2726040476991329E-12</v>
      </c>
      <c r="AX22" s="308">
        <f t="shared" si="4"/>
        <v>1.2700848164968197E-12</v>
      </c>
      <c r="AY22" s="308">
        <f t="shared" si="4"/>
        <v>1.271096658456372E-12</v>
      </c>
      <c r="AZ22" s="308">
        <f t="shared" si="4"/>
        <v>1.2719772930722683E-12</v>
      </c>
      <c r="BA22" s="308">
        <f t="shared" si="4"/>
        <v>1.2763298800564372E-12</v>
      </c>
      <c r="BB22" s="308">
        <f t="shared" si="4"/>
        <v>1.2737869110424072E-12</v>
      </c>
      <c r="BC22" s="308">
        <f t="shared" si="4"/>
        <v>1.2747038890665864E-12</v>
      </c>
      <c r="BD22" s="308">
        <f t="shared" si="4"/>
        <v>0</v>
      </c>
    </row>
    <row r="23" spans="1:56" outlineLevel="1" x14ac:dyDescent="0.35">
      <c r="A23" s="1"/>
      <c r="B23" s="1"/>
      <c r="C23" s="19"/>
      <c r="D23" s="127"/>
      <c r="E23" s="16"/>
      <c r="F23" s="16"/>
      <c r="G23" s="494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16"/>
      <c r="S23" s="16"/>
      <c r="T23" s="16"/>
      <c r="U23" s="16"/>
      <c r="V23" s="16"/>
      <c r="W23" s="16"/>
      <c r="X23" s="16"/>
      <c r="Y23" s="16"/>
      <c r="Z23" s="16"/>
      <c r="AA23" s="16"/>
      <c r="AB23" s="16"/>
      <c r="AC23" s="16"/>
      <c r="AD23" s="16"/>
      <c r="AE23" s="16"/>
      <c r="AF23" s="16"/>
      <c r="AG23" s="16"/>
      <c r="AH23" s="16"/>
      <c r="AI23" s="16"/>
      <c r="AJ23" s="16"/>
      <c r="AK23" s="16"/>
      <c r="AL23" s="16"/>
      <c r="AM23" s="16"/>
      <c r="AN23" s="16"/>
      <c r="AO23" s="16"/>
      <c r="AP23" s="16"/>
      <c r="AQ23" s="16"/>
      <c r="AR23" s="16"/>
      <c r="AS23" s="16"/>
      <c r="AT23" s="16"/>
      <c r="AU23" s="16"/>
      <c r="AV23" s="16"/>
      <c r="AW23" s="16"/>
      <c r="AX23" s="16"/>
      <c r="AY23" s="16"/>
      <c r="AZ23" s="16"/>
      <c r="BA23" s="16"/>
      <c r="BB23" s="16"/>
      <c r="BC23" s="16"/>
      <c r="BD23" s="16"/>
    </row>
    <row r="24" spans="1:56" outlineLevel="1" x14ac:dyDescent="0.35">
      <c r="A24" s="1"/>
      <c r="B24" s="1"/>
      <c r="C24" s="19"/>
      <c r="D24" s="127"/>
      <c r="E24" s="16" t="str">
        <f xml:space="preserve"> 'FS Qtr'!E24</f>
        <v>Dividends paid</v>
      </c>
      <c r="F24" s="16">
        <f xml:space="preserve"> 'FS Qtr'!F24</f>
        <v>0</v>
      </c>
      <c r="G24" s="494" t="str">
        <f xml:space="preserve"> 'FS Qtr'!G24</f>
        <v>$ 000s</v>
      </c>
      <c r="H24" s="16">
        <f xml:space="preserve"> SUM(J24:BQ24)</f>
        <v>-137335.11101667475</v>
      </c>
      <c r="I24" s="16"/>
      <c r="J24" s="16">
        <f xml:space="preserve"> SUMIFS('FS Qtr'!$J24:$GJ24, 'FS Qtr'!$J$4:$GJ$4, 'FS Ann'!J$4)</f>
        <v>0</v>
      </c>
      <c r="K24" s="16">
        <f xml:space="preserve"> SUMIFS('FS Qtr'!$J24:$IU24, 'FS Qtr'!$J$4:$IU$4, 'FS Ann'!K$4)</f>
        <v>-3289.7664229455686</v>
      </c>
      <c r="L24" s="16">
        <f xml:space="preserve"> SUMIFS('FS Qtr'!$J24:$IU24, 'FS Qtr'!$J$4:$IU$4, 'FS Ann'!L$4)</f>
        <v>-4227.9000357411196</v>
      </c>
      <c r="M24" s="16">
        <f xml:space="preserve"> SUMIFS('FS Qtr'!$J24:$IU24, 'FS Qtr'!$J$4:$IU$4, 'FS Ann'!M$4)</f>
        <v>-4099.9409600270319</v>
      </c>
      <c r="N24" s="16">
        <f xml:space="preserve"> SUMIFS('FS Qtr'!$J24:$IU24, 'FS Qtr'!$J$4:$IU$4, 'FS Ann'!N$4)</f>
        <v>-3971.5032788726317</v>
      </c>
      <c r="O24" s="16">
        <f xml:space="preserve"> SUMIFS('FS Qtr'!$J24:$IU24, 'FS Qtr'!$J$4:$IU$4, 'FS Ann'!O$4)</f>
        <v>-3839.5515935375838</v>
      </c>
      <c r="P24" s="16">
        <f xml:space="preserve"> SUMIFS('FS Qtr'!$J24:$IU24, 'FS Qtr'!$J$4:$IU$4, 'FS Ann'!P$4)</f>
        <v>-3707.1051556871266</v>
      </c>
      <c r="Q24" s="16">
        <f xml:space="preserve"> SUMIFS('FS Qtr'!$J24:$IU24, 'FS Qtr'!$J$4:$IU$4, 'FS Ann'!Q$4)</f>
        <v>-3573.6450389993179</v>
      </c>
      <c r="R24" s="16">
        <f xml:space="preserve"> SUMIFS('FS Qtr'!$J24:$IU24, 'FS Qtr'!$J$4:$IU$4, 'FS Ann'!R$4)</f>
        <v>-3412.0153367533353</v>
      </c>
      <c r="S24" s="16">
        <f xml:space="preserve"> SUMIFS('FS Qtr'!$J24:$IU24, 'FS Qtr'!$J$4:$IU$4, 'FS Ann'!S$4)</f>
        <v>-1760.3403394079044</v>
      </c>
      <c r="T24" s="16">
        <f xml:space="preserve"> SUMIFS('FS Qtr'!$J24:$IU24, 'FS Qtr'!$J$4:$IU$4, 'FS Ann'!T$4)</f>
        <v>-1401.4390933906068</v>
      </c>
      <c r="U24" s="16">
        <f xml:space="preserve"> SUMIFS('FS Qtr'!$J24:$IU24, 'FS Qtr'!$J$4:$IU$4, 'FS Ann'!U$4)</f>
        <v>-9365.5517434818685</v>
      </c>
      <c r="V24" s="16">
        <f xml:space="preserve"> SUMIFS('FS Qtr'!$J24:$IU24, 'FS Qtr'!$J$4:$IU$4, 'FS Ann'!V$4)</f>
        <v>-9992.8241885383013</v>
      </c>
      <c r="W24" s="16">
        <f xml:space="preserve"> SUMIFS('FS Qtr'!$J24:$IU24, 'FS Qtr'!$J$4:$IU$4, 'FS Ann'!W$4)</f>
        <v>-9824.736363947035</v>
      </c>
      <c r="X24" s="16">
        <f xml:space="preserve"> SUMIFS('FS Qtr'!$J24:$IU24, 'FS Qtr'!$J$4:$IU$4, 'FS Ann'!X$4)</f>
        <v>-9654.644531141781</v>
      </c>
      <c r="Y24" s="16">
        <f xml:space="preserve"> SUMIFS('FS Qtr'!$J24:$IU24, 'FS Qtr'!$J$4:$IU$4, 'FS Ann'!Y$4)</f>
        <v>-9508.166080611556</v>
      </c>
      <c r="Z24" s="16">
        <f xml:space="preserve"> SUMIFS('FS Qtr'!$J24:$IU24, 'FS Qtr'!$J$4:$IU$4, 'FS Ann'!Z$4)</f>
        <v>-7398.8880554677253</v>
      </c>
      <c r="AA24" s="16">
        <f xml:space="preserve"> SUMIFS('FS Qtr'!$J24:$IU24, 'FS Qtr'!$J$4:$IU$4, 'FS Ann'!AA$4)</f>
        <v>-5842.9427555318844</v>
      </c>
      <c r="AB24" s="16">
        <f xml:space="preserve"> SUMIFS('FS Qtr'!$J24:$IU24, 'FS Qtr'!$J$4:$IU$4, 'FS Ann'!AB$4)</f>
        <v>-5727.001313122556</v>
      </c>
      <c r="AC24" s="16">
        <f xml:space="preserve"> SUMIFS('FS Qtr'!$J24:$IU24, 'FS Qtr'!$J$4:$IU$4, 'FS Ann'!AC$4)</f>
        <v>-5609.8629018733836</v>
      </c>
      <c r="AD24" s="16">
        <f xml:space="preserve"> SUMIFS('FS Qtr'!$J24:$IU24, 'FS Qtr'!$J$4:$IU$4, 'FS Ann'!AD$4)</f>
        <v>-5491.4891320548049</v>
      </c>
      <c r="AE24" s="16">
        <f xml:space="preserve"> SUMIFS('FS Qtr'!$J24:$IU24, 'FS Qtr'!$J$4:$IU$4, 'FS Ann'!AE$4)</f>
        <v>-5371.8406963109892</v>
      </c>
      <c r="AF24" s="16">
        <f xml:space="preserve"> SUMIFS('FS Qtr'!$J24:$IU24, 'FS Qtr'!$J$4:$IU$4, 'FS Ann'!AF$4)</f>
        <v>-5250.8773465096228</v>
      </c>
      <c r="AG24" s="16">
        <f xml:space="preserve"> SUMIFS('FS Qtr'!$J24:$IU24, 'FS Qtr'!$J$4:$IU$4, 'FS Ann'!AG$4)</f>
        <v>-5128.557870014015</v>
      </c>
      <c r="AH24" s="16">
        <f xml:space="preserve"> SUMIFS('FS Qtr'!$J24:$IU24, 'FS Qtr'!$J$4:$IU$4, 'FS Ann'!AH$4)</f>
        <v>-5004.8400653630224</v>
      </c>
      <c r="AI24" s="16">
        <f xml:space="preserve"> SUMIFS('FS Qtr'!$J24:$IU24, 'FS Qtr'!$J$4:$IU$4, 'FS Ann'!AI$4)</f>
        <v>-4701.30852861523</v>
      </c>
      <c r="AJ24" s="16">
        <f xml:space="preserve"> SUMIFS('FS Qtr'!$J24:$IU24, 'FS Qtr'!$J$4:$IU$4, 'FS Ann'!AJ$4)</f>
        <v>-178.37218872876682</v>
      </c>
      <c r="AK24" s="16">
        <f xml:space="preserve"> SUMIFS('FS Qtr'!$J24:$IU24, 'FS Qtr'!$J$4:$IU$4, 'FS Ann'!AK$4)</f>
        <v>-1.2621611895156094E-12</v>
      </c>
      <c r="AL24" s="16">
        <f xml:space="preserve"> SUMIFS('FS Qtr'!$J24:$IU24, 'FS Qtr'!$J$4:$IU$4, 'FS Ann'!AL$4)</f>
        <v>-1.2596011729328893E-12</v>
      </c>
      <c r="AM24" s="16">
        <f xml:space="preserve"> SUMIFS('FS Qtr'!$J24:$IU24, 'FS Qtr'!$J$4:$IU$4, 'FS Ann'!AM$4)</f>
        <v>-1.2604983967321459E-12</v>
      </c>
      <c r="AN24" s="16">
        <f xml:space="preserve"> SUMIFS('FS Qtr'!$J24:$IU24, 'FS Qtr'!$J$4:$IU$4, 'FS Ann'!AN$4)</f>
        <v>-1.2612864702532533E-12</v>
      </c>
      <c r="AO24" s="16">
        <f xml:space="preserve"> SUMIFS('FS Qtr'!$J24:$IU24, 'FS Qtr'!$J$4:$IU$4, 'FS Ann'!AO$4)</f>
        <v>-1.2655877617362423E-12</v>
      </c>
      <c r="AP24" s="16">
        <f xml:space="preserve"> SUMIFS('FS Qtr'!$J24:$IU24, 'FS Qtr'!$J$4:$IU$4, 'FS Ann'!AP$4)</f>
        <v>-1.263032219867455E-12</v>
      </c>
      <c r="AQ24" s="16">
        <f xml:space="preserve"> SUMIFS('FS Qtr'!$J24:$IU24, 'FS Qtr'!$J$4:$IU$4, 'FS Ann'!AQ$4)</f>
        <v>-1.2639208325708752E-12</v>
      </c>
      <c r="AR24" s="16">
        <f xml:space="preserve"> SUMIFS('FS Qtr'!$J24:$IU24, 'FS Qtr'!$J$4:$IU$4, 'FS Ann'!AR$4)</f>
        <v>-1.2646633731492332E-12</v>
      </c>
      <c r="AS24" s="16">
        <f xml:space="preserve"> SUMIFS('FS Qtr'!$J24:$IU24, 'FS Qtr'!$J$4:$IU$4, 'FS Ann'!AS$4)</f>
        <v>-1.2691039919445757E-12</v>
      </c>
      <c r="AT24" s="16">
        <f xml:space="preserve"> SUMIFS('FS Qtr'!$J24:$IU24, 'FS Qtr'!$J$4:$IU$4, 'FS Ann'!AT$4)</f>
        <v>-1.2664560636039824E-12</v>
      </c>
      <c r="AU24" s="16">
        <f xml:space="preserve"> SUMIFS('FS Qtr'!$J24:$IU24, 'FS Qtr'!$J$4:$IU$4, 'FS Ann'!AU$4)</f>
        <v>-1.2673333803832066E-12</v>
      </c>
      <c r="AV24" s="16">
        <f xml:space="preserve"> SUMIFS('FS Qtr'!$J24:$IU24, 'FS Qtr'!$J$4:$IU$4, 'FS Ann'!AV$4)</f>
        <v>-1.2682667402259543E-12</v>
      </c>
      <c r="AW24" s="16">
        <f xml:space="preserve"> SUMIFS('FS Qtr'!$J24:$IU24, 'FS Qtr'!$J$4:$IU$4, 'FS Ann'!AW$4)</f>
        <v>-1.2726040476991331E-12</v>
      </c>
      <c r="AX24" s="16">
        <f xml:space="preserve"> SUMIFS('FS Qtr'!$J24:$IU24, 'FS Qtr'!$J$4:$IU$4, 'FS Ann'!AX$4)</f>
        <v>-1.2700848164968193E-12</v>
      </c>
      <c r="AY24" s="16">
        <f xml:space="preserve"> SUMIFS('FS Qtr'!$J24:$IU24, 'FS Qtr'!$J$4:$IU$4, 'FS Ann'!AY$4)</f>
        <v>-1.2710966584563722E-12</v>
      </c>
      <c r="AZ24" s="16">
        <f xml:space="preserve"> SUMIFS('FS Qtr'!$J24:$IU24, 'FS Qtr'!$J$4:$IU$4, 'FS Ann'!AZ$4)</f>
        <v>-1.2719772930722683E-12</v>
      </c>
      <c r="BA24" s="16">
        <f xml:space="preserve"> SUMIFS('FS Qtr'!$J24:$IU24, 'FS Qtr'!$J$4:$IU$4, 'FS Ann'!BA$4)</f>
        <v>-1.2763298800564369E-12</v>
      </c>
      <c r="BB24" s="16">
        <f xml:space="preserve"> SUMIFS('FS Qtr'!$J24:$IU24, 'FS Qtr'!$J$4:$IU$4, 'FS Ann'!BB$4)</f>
        <v>-1.2737869110424074E-12</v>
      </c>
      <c r="BC24" s="16">
        <f xml:space="preserve"> SUMIFS('FS Qtr'!$J24:$IU24, 'FS Qtr'!$J$4:$IU$4, 'FS Ann'!BC$4)</f>
        <v>-1.2747038890665864E-12</v>
      </c>
      <c r="BD24" s="16">
        <f xml:space="preserve"> SUMIFS('FS Qtr'!$J24:$IU24, 'FS Qtr'!$J$4:$IU$4, 'FS Ann'!BD$4)</f>
        <v>0</v>
      </c>
    </row>
    <row r="25" spans="1:56" outlineLevel="1" x14ac:dyDescent="0.35">
      <c r="A25" s="1"/>
      <c r="B25" s="1"/>
      <c r="C25" s="19"/>
      <c r="D25" s="127"/>
      <c r="E25" s="128" t="s">
        <v>54</v>
      </c>
      <c r="F25" s="128"/>
      <c r="G25" s="420" t="str">
        <f>SMU</f>
        <v>$ 000s</v>
      </c>
      <c r="H25" s="128">
        <f xml:space="preserve"> SUM(J25:PY25)</f>
        <v>3.1008084988570772E-11</v>
      </c>
      <c r="I25" s="128"/>
      <c r="J25" s="128">
        <f t="shared" ref="J25:BD25" si="5" xml:space="preserve"> J22 + J24</f>
        <v>0</v>
      </c>
      <c r="K25" s="128">
        <f t="shared" si="5"/>
        <v>958.39777084759862</v>
      </c>
      <c r="L25" s="128">
        <f t="shared" si="5"/>
        <v>185.80247720974057</v>
      </c>
      <c r="M25" s="128">
        <f t="shared" si="5"/>
        <v>476.67635325633819</v>
      </c>
      <c r="N25" s="128">
        <f t="shared" si="5"/>
        <v>799.79382220627895</v>
      </c>
      <c r="O25" s="128">
        <f t="shared" si="5"/>
        <v>1135.5362539031225</v>
      </c>
      <c r="P25" s="128">
        <f t="shared" si="5"/>
        <v>1492.0827617730861</v>
      </c>
      <c r="Q25" s="128">
        <f t="shared" si="5"/>
        <v>1866.9997047192173</v>
      </c>
      <c r="R25" s="128">
        <f t="shared" si="5"/>
        <v>2299.9749113053917</v>
      </c>
      <c r="S25" s="128">
        <f t="shared" si="5"/>
        <v>4223.9327250887227</v>
      </c>
      <c r="T25" s="128">
        <f t="shared" si="5"/>
        <v>4895.8303753647997</v>
      </c>
      <c r="U25" s="128">
        <f t="shared" si="5"/>
        <v>-2870.2857783280042</v>
      </c>
      <c r="V25" s="128">
        <f t="shared" si="5"/>
        <v>-3586.8465466625585</v>
      </c>
      <c r="W25" s="128">
        <f t="shared" si="5"/>
        <v>-3529.2605999459101</v>
      </c>
      <c r="X25" s="128">
        <f t="shared" si="5"/>
        <v>-3470.6886580371702</v>
      </c>
      <c r="Y25" s="128">
        <f t="shared" si="5"/>
        <v>-3436.7822410241415</v>
      </c>
      <c r="Z25" s="128">
        <f t="shared" si="5"/>
        <v>-1441.1633316765055</v>
      </c>
      <c r="AA25" s="128">
        <f t="shared" si="5"/>
        <v>0</v>
      </c>
      <c r="AB25" s="128">
        <f t="shared" si="5"/>
        <v>0</v>
      </c>
      <c r="AC25" s="128">
        <f t="shared" si="5"/>
        <v>0</v>
      </c>
      <c r="AD25" s="128">
        <f t="shared" si="5"/>
        <v>0</v>
      </c>
      <c r="AE25" s="128">
        <f t="shared" si="5"/>
        <v>0</v>
      </c>
      <c r="AF25" s="128">
        <f t="shared" si="5"/>
        <v>0</v>
      </c>
      <c r="AG25" s="128">
        <f t="shared" si="5"/>
        <v>0</v>
      </c>
      <c r="AH25" s="128">
        <f t="shared" si="5"/>
        <v>0</v>
      </c>
      <c r="AI25" s="128">
        <f t="shared" si="5"/>
        <v>178.37218872879203</v>
      </c>
      <c r="AJ25" s="128">
        <f t="shared" si="5"/>
        <v>-178.37218872876556</v>
      </c>
      <c r="AK25" s="128">
        <f t="shared" si="5"/>
        <v>0</v>
      </c>
      <c r="AL25" s="128">
        <f t="shared" si="5"/>
        <v>0</v>
      </c>
      <c r="AM25" s="128">
        <f t="shared" si="5"/>
        <v>0</v>
      </c>
      <c r="AN25" s="128">
        <f t="shared" si="5"/>
        <v>0</v>
      </c>
      <c r="AO25" s="128">
        <f t="shared" si="5"/>
        <v>0</v>
      </c>
      <c r="AP25" s="128">
        <f t="shared" si="5"/>
        <v>0</v>
      </c>
      <c r="AQ25" s="128">
        <f t="shared" si="5"/>
        <v>0</v>
      </c>
      <c r="AR25" s="128">
        <f t="shared" si="5"/>
        <v>0</v>
      </c>
      <c r="AS25" s="128">
        <f t="shared" si="5"/>
        <v>0</v>
      </c>
      <c r="AT25" s="128">
        <f t="shared" si="5"/>
        <v>0</v>
      </c>
      <c r="AU25" s="128">
        <f t="shared" si="5"/>
        <v>0</v>
      </c>
      <c r="AV25" s="128">
        <f t="shared" si="5"/>
        <v>0</v>
      </c>
      <c r="AW25" s="128">
        <f t="shared" si="5"/>
        <v>0</v>
      </c>
      <c r="AX25" s="128">
        <f t="shared" si="5"/>
        <v>0</v>
      </c>
      <c r="AY25" s="128">
        <f t="shared" si="5"/>
        <v>0</v>
      </c>
      <c r="AZ25" s="128">
        <f t="shared" si="5"/>
        <v>0</v>
      </c>
      <c r="BA25" s="128">
        <f t="shared" si="5"/>
        <v>0</v>
      </c>
      <c r="BB25" s="128">
        <f t="shared" si="5"/>
        <v>0</v>
      </c>
      <c r="BC25" s="128">
        <f t="shared" si="5"/>
        <v>0</v>
      </c>
      <c r="BD25" s="128">
        <f t="shared" si="5"/>
        <v>0</v>
      </c>
    </row>
    <row r="26" spans="1:56" outlineLevel="1" x14ac:dyDescent="0.35">
      <c r="A26" s="1"/>
      <c r="B26" s="1"/>
      <c r="C26" s="19"/>
      <c r="D26" s="127"/>
      <c r="E26" s="16"/>
      <c r="F26" s="16"/>
      <c r="G26" s="494"/>
      <c r="H26" s="16"/>
      <c r="I26" s="16"/>
      <c r="J26" s="16"/>
      <c r="K26" s="16"/>
      <c r="L26" s="16"/>
      <c r="M26" s="16"/>
      <c r="N26" s="16"/>
      <c r="O26" s="16"/>
      <c r="P26" s="16"/>
      <c r="Q26" s="16"/>
      <c r="R26" s="16"/>
      <c r="S26" s="16"/>
      <c r="T26" s="16"/>
      <c r="U26" s="16"/>
      <c r="V26" s="16"/>
      <c r="W26" s="16"/>
      <c r="X26" s="16"/>
      <c r="Y26" s="16"/>
      <c r="Z26" s="16"/>
      <c r="AA26" s="16"/>
      <c r="AB26" s="16"/>
      <c r="AC26" s="16"/>
      <c r="AD26" s="16"/>
      <c r="AE26" s="16"/>
      <c r="AF26" s="16"/>
      <c r="AG26" s="16"/>
      <c r="AH26" s="16"/>
      <c r="AI26" s="16"/>
      <c r="AJ26" s="16"/>
      <c r="AK26" s="16"/>
      <c r="AL26" s="16"/>
      <c r="AM26" s="16"/>
      <c r="AN26" s="16"/>
      <c r="AO26" s="16"/>
      <c r="AP26" s="16"/>
      <c r="AQ26" s="16"/>
      <c r="AR26" s="16"/>
      <c r="AS26" s="16"/>
      <c r="AT26" s="16"/>
      <c r="AU26" s="16"/>
      <c r="AV26" s="16"/>
      <c r="AW26" s="16"/>
      <c r="AX26" s="16"/>
      <c r="AY26" s="16"/>
      <c r="AZ26" s="16"/>
      <c r="BA26" s="16"/>
      <c r="BB26" s="16"/>
      <c r="BC26" s="16"/>
      <c r="BD26" s="16"/>
    </row>
    <row r="27" spans="1:56" x14ac:dyDescent="0.35">
      <c r="A27" s="1"/>
      <c r="B27" s="1"/>
      <c r="C27" s="19"/>
      <c r="D27" s="127"/>
      <c r="E27" s="16"/>
      <c r="F27" s="16"/>
      <c r="G27" s="494"/>
      <c r="H27" s="16"/>
      <c r="I27" s="16"/>
      <c r="J27" s="16"/>
      <c r="K27" s="16"/>
      <c r="L27" s="16"/>
      <c r="M27" s="16"/>
      <c r="N27" s="16"/>
      <c r="O27" s="16"/>
      <c r="P27" s="16"/>
      <c r="Q27" s="16"/>
      <c r="R27" s="16"/>
      <c r="S27" s="16"/>
      <c r="T27" s="16"/>
      <c r="U27" s="16"/>
      <c r="V27" s="16"/>
      <c r="W27" s="16"/>
      <c r="X27" s="16"/>
      <c r="Y27" s="16"/>
      <c r="Z27" s="16"/>
      <c r="AA27" s="16"/>
      <c r="AB27" s="16"/>
      <c r="AC27" s="16"/>
      <c r="AD27" s="16"/>
      <c r="AE27" s="16"/>
      <c r="AF27" s="16"/>
      <c r="AG27" s="16"/>
      <c r="AH27" s="16"/>
      <c r="AI27" s="16"/>
      <c r="AJ27" s="16"/>
      <c r="AK27" s="16"/>
      <c r="AL27" s="16"/>
      <c r="AM27" s="16"/>
      <c r="AN27" s="16"/>
      <c r="AO27" s="16"/>
      <c r="AP27" s="16"/>
      <c r="AQ27" s="16"/>
      <c r="AR27" s="16"/>
      <c r="AS27" s="16"/>
      <c r="AT27" s="16"/>
      <c r="AU27" s="16"/>
      <c r="AV27" s="16"/>
      <c r="AW27" s="16"/>
      <c r="AX27" s="16"/>
      <c r="AY27" s="16"/>
      <c r="AZ27" s="16"/>
      <c r="BA27" s="16"/>
      <c r="BB27" s="16"/>
      <c r="BC27" s="16"/>
      <c r="BD27" s="16"/>
    </row>
    <row r="28" spans="1:56" x14ac:dyDescent="0.35">
      <c r="A28" s="1" t="s">
        <v>55</v>
      </c>
      <c r="B28" s="1"/>
      <c r="C28" s="19"/>
      <c r="D28" s="127"/>
      <c r="E28" s="16"/>
      <c r="F28" s="16"/>
      <c r="G28" s="494"/>
      <c r="H28" s="16"/>
      <c r="I28" s="16"/>
      <c r="J28" s="16"/>
      <c r="K28" s="16"/>
      <c r="L28" s="16"/>
      <c r="M28" s="16"/>
      <c r="N28" s="16"/>
      <c r="O28" s="16"/>
      <c r="P28" s="16"/>
      <c r="Q28" s="16"/>
      <c r="R28" s="16"/>
      <c r="S28" s="16"/>
      <c r="T28" s="16"/>
      <c r="U28" s="16"/>
      <c r="V28" s="16"/>
      <c r="W28" s="16"/>
      <c r="X28" s="16"/>
      <c r="Y28" s="16"/>
      <c r="Z28" s="16"/>
      <c r="AA28" s="16"/>
      <c r="AB28" s="16"/>
      <c r="AC28" s="16"/>
      <c r="AD28" s="16"/>
      <c r="AE28" s="16"/>
      <c r="AF28" s="16"/>
      <c r="AG28" s="16"/>
      <c r="AH28" s="16"/>
      <c r="AI28" s="16"/>
      <c r="AJ28" s="16"/>
      <c r="AK28" s="16"/>
      <c r="AL28" s="16"/>
      <c r="AM28" s="16"/>
      <c r="AN28" s="16"/>
      <c r="AO28" s="16"/>
      <c r="AP28" s="16"/>
      <c r="AQ28" s="16"/>
      <c r="AR28" s="16"/>
      <c r="AS28" s="16"/>
      <c r="AT28" s="16"/>
      <c r="AU28" s="16"/>
      <c r="AV28" s="16"/>
      <c r="AW28" s="16"/>
      <c r="AX28" s="16"/>
      <c r="AY28" s="16"/>
      <c r="AZ28" s="16"/>
      <c r="BA28" s="16"/>
      <c r="BB28" s="16"/>
      <c r="BC28" s="16"/>
      <c r="BD28" s="16"/>
    </row>
    <row r="29" spans="1:56" outlineLevel="1" x14ac:dyDescent="0.35">
      <c r="A29" s="1"/>
      <c r="B29" s="1"/>
      <c r="C29" s="19"/>
      <c r="D29" s="127"/>
      <c r="E29" s="16"/>
      <c r="F29" s="16"/>
      <c r="G29" s="494"/>
      <c r="H29" s="16"/>
      <c r="I29" s="16"/>
      <c r="J29" s="16"/>
      <c r="K29" s="16"/>
      <c r="L29" s="16"/>
      <c r="M29" s="16"/>
      <c r="N29" s="16"/>
      <c r="O29" s="16"/>
      <c r="P29" s="16"/>
      <c r="Q29" s="16"/>
      <c r="R29" s="16"/>
      <c r="S29" s="16"/>
      <c r="T29" s="16"/>
      <c r="U29" s="16"/>
      <c r="V29" s="16"/>
      <c r="W29" s="16"/>
      <c r="X29" s="16"/>
      <c r="Y29" s="16"/>
      <c r="Z29" s="16"/>
      <c r="AA29" s="16"/>
      <c r="AB29" s="16"/>
      <c r="AC29" s="16"/>
      <c r="AD29" s="16"/>
      <c r="AE29" s="16"/>
      <c r="AF29" s="16"/>
      <c r="AG29" s="16"/>
      <c r="AH29" s="16"/>
      <c r="AI29" s="16"/>
      <c r="AJ29" s="16"/>
      <c r="AK29" s="16"/>
      <c r="AL29" s="16"/>
      <c r="AM29" s="16"/>
      <c r="AN29" s="16"/>
      <c r="AO29" s="16"/>
      <c r="AP29" s="16"/>
      <c r="AQ29" s="16"/>
      <c r="AR29" s="16"/>
      <c r="AS29" s="16"/>
      <c r="AT29" s="16"/>
      <c r="AU29" s="16"/>
      <c r="AV29" s="16"/>
      <c r="AW29" s="16"/>
      <c r="AX29" s="16"/>
      <c r="AY29" s="16"/>
      <c r="AZ29" s="16"/>
      <c r="BA29" s="16"/>
      <c r="BB29" s="16"/>
      <c r="BC29" s="16"/>
      <c r="BD29" s="16"/>
    </row>
    <row r="30" spans="1:56" outlineLevel="1" x14ac:dyDescent="0.35">
      <c r="A30" s="1"/>
      <c r="B30" s="1"/>
      <c r="C30" s="19"/>
      <c r="D30" s="127"/>
      <c r="E30" s="16" t="str">
        <f xml:space="preserve"> 'FS Qtr'!E30</f>
        <v>Cash received from invoices</v>
      </c>
      <c r="F30" s="16">
        <f xml:space="preserve"> 'FS Qtr'!F30</f>
        <v>0</v>
      </c>
      <c r="G30" s="494" t="str">
        <f xml:space="preserve"> 'FS Qtr'!G30</f>
        <v>$ 000s</v>
      </c>
      <c r="H30" s="16">
        <f xml:space="preserve"> SUM(J30:BQ30)</f>
        <v>363981.48524418089</v>
      </c>
      <c r="I30" s="16"/>
      <c r="J30" s="16">
        <f xml:space="preserve"> SUMIFS('FS Qtr'!$J30:$IU30, 'FS Qtr'!$J$4:$IU$4, 'FS Ann'!J$4)</f>
        <v>0</v>
      </c>
      <c r="K30" s="16">
        <f xml:space="preserve"> SUMIFS('FS Qtr'!$J30:$IU30, 'FS Qtr'!$J$4:$IU$4, 'FS Ann'!K$4)</f>
        <v>13851.034166666668</v>
      </c>
      <c r="L30" s="16">
        <f xml:space="preserve"> SUMIFS('FS Qtr'!$J30:$IU30, 'FS Qtr'!$J$4:$IU$4, 'FS Ann'!L$4)</f>
        <v>15378.339382255392</v>
      </c>
      <c r="M30" s="16">
        <f xml:space="preserve"> SUMIFS('FS Qtr'!$J30:$IU30, 'FS Qtr'!$J$4:$IU$4, 'FS Ann'!M$4)</f>
        <v>15319.196962946469</v>
      </c>
      <c r="N30" s="16">
        <f xml:space="preserve"> SUMIFS('FS Qtr'!$J30:$IU30, 'FS Qtr'!$J$4:$IU$4, 'FS Ann'!N$4)</f>
        <v>15208.334990640888</v>
      </c>
      <c r="O30" s="16">
        <f xml:space="preserve"> SUMIFS('FS Qtr'!$J30:$IU30, 'FS Qtr'!$J$4:$IU$4, 'FS Ann'!O$4)</f>
        <v>15149.951962674093</v>
      </c>
      <c r="P30" s="16">
        <f xml:space="preserve"> SUMIFS('FS Qtr'!$J30:$IU30, 'FS Qtr'!$J$4:$IU$4, 'FS Ann'!P$4)</f>
        <v>15074.57906733741</v>
      </c>
      <c r="Q30" s="16">
        <f xml:space="preserve"> SUMIFS('FS Qtr'!$J30:$IU30, 'FS Qtr'!$J$4:$IU$4, 'FS Ann'!Q$4)</f>
        <v>15016.604857382416</v>
      </c>
      <c r="R30" s="16">
        <f xml:space="preserve"> SUMIFS('FS Qtr'!$J30:$IU30, 'FS Qtr'!$J$4:$IU$4, 'FS Ann'!R$4)</f>
        <v>14907.932683778952</v>
      </c>
      <c r="S30" s="16">
        <f xml:space="preserve"> SUMIFS('FS Qtr'!$J30:$IU30, 'FS Qtr'!$J$4:$IU$4, 'FS Ann'!S$4)</f>
        <v>14850.702865305082</v>
      </c>
      <c r="T30" s="16">
        <f xml:space="preserve"> SUMIFS('FS Qtr'!$J30:$IU30, 'FS Qtr'!$J$4:$IU$4, 'FS Ann'!T$4)</f>
        <v>14776.818771447844</v>
      </c>
      <c r="U30" s="16">
        <f xml:space="preserve"> SUMIFS('FS Qtr'!$J30:$IU30, 'FS Qtr'!$J$4:$IU$4, 'FS Ann'!U$4)</f>
        <v>14719.98969581687</v>
      </c>
      <c r="V30" s="16">
        <f xml:space="preserve"> SUMIFS('FS Qtr'!$J30:$IU30, 'FS Qtr'!$J$4:$IU$4, 'FS Ann'!V$4)</f>
        <v>14613.464066964181</v>
      </c>
      <c r="W30" s="16">
        <f xml:space="preserve"> SUMIFS('FS Qtr'!$J30:$IU30, 'FS Qtr'!$J$4:$IU$4, 'FS Ann'!W$4)</f>
        <v>14557.364679237759</v>
      </c>
      <c r="X30" s="16">
        <f xml:space="preserve"> SUMIFS('FS Qtr'!$J30:$IU30, 'FS Qtr'!$J$4:$IU$4, 'FS Ann'!X$4)</f>
        <v>14484.939979341054</v>
      </c>
      <c r="Y30" s="16">
        <f xml:space="preserve"> SUMIFS('FS Qtr'!$J30:$IU30, 'FS Qtr'!$J$4:$IU$4, 'FS Ann'!Y$4)</f>
        <v>14429.233418793217</v>
      </c>
      <c r="Z30" s="16">
        <f xml:space="preserve"> SUMIFS('FS Qtr'!$J30:$IU30, 'FS Qtr'!$J$4:$IU$4, 'FS Ann'!Z$4)</f>
        <v>14324.811935112701</v>
      </c>
      <c r="AA30" s="16">
        <f xml:space="preserve"> SUMIFS('FS Qtr'!$J30:$IU30, 'FS Qtr'!$J$4:$IU$4, 'FS Ann'!AA$4)</f>
        <v>14269.820649324905</v>
      </c>
      <c r="AB30" s="16">
        <f xml:space="preserve"> SUMIFS('FS Qtr'!$J30:$IU30, 'FS Qtr'!$J$4:$IU$4, 'FS Ann'!AB$4)</f>
        <v>14198.826516741205</v>
      </c>
      <c r="AC30" s="16">
        <f xml:space="preserve"> SUMIFS('FS Qtr'!$J30:$IU30, 'FS Qtr'!$J$4:$IU$4, 'FS Ann'!AC$4)</f>
        <v>14144.220298821685</v>
      </c>
      <c r="AD30" s="16">
        <f xml:space="preserve"> SUMIFS('FS Qtr'!$J30:$IU30, 'FS Qtr'!$J$4:$IU$4, 'FS Ann'!AD$4)</f>
        <v>14041.861398231482</v>
      </c>
      <c r="AE30" s="16">
        <f xml:space="preserve"> SUMIFS('FS Qtr'!$J30:$IU30, 'FS Qtr'!$J$4:$IU$4, 'FS Ann'!AE$4)</f>
        <v>13987.956326622829</v>
      </c>
      <c r="AF30" s="16">
        <f xml:space="preserve"> SUMIFS('FS Qtr'!$J30:$IU30, 'FS Qtr'!$J$4:$IU$4, 'FS Ann'!AF$4)</f>
        <v>13918.364504102321</v>
      </c>
      <c r="AG30" s="16">
        <f xml:space="preserve"> SUMIFS('FS Qtr'!$J30:$IU30, 'FS Qtr'!$J$4:$IU$4, 'FS Ann'!AG$4)</f>
        <v>13864.836894317232</v>
      </c>
      <c r="AH30" s="16">
        <f xml:space="preserve"> SUMIFS('FS Qtr'!$J30:$IU30, 'FS Qtr'!$J$4:$IU$4, 'FS Ann'!AH$4)</f>
        <v>13764.499835689612</v>
      </c>
      <c r="AI30" s="16">
        <f xml:space="preserve"> SUMIFS('FS Qtr'!$J30:$IU30, 'FS Qtr'!$J$4:$IU$4, 'FS Ann'!AI$4)</f>
        <v>13711.659522838099</v>
      </c>
      <c r="AJ30" s="16">
        <f xml:space="preserve"> SUMIFS('FS Qtr'!$J30:$IU30, 'FS Qtr'!$J$4:$IU$4, 'FS Ann'!AJ$4)</f>
        <v>1416.1398117905123</v>
      </c>
      <c r="AK30" s="16">
        <f xml:space="preserve"> SUMIFS('FS Qtr'!$J30:$IU30, 'FS Qtr'!$J$4:$IU$4, 'FS Ann'!AK$4)</f>
        <v>0</v>
      </c>
      <c r="AL30" s="16">
        <f xml:space="preserve"> SUMIFS('FS Qtr'!$J30:$IU30, 'FS Qtr'!$J$4:$IU$4, 'FS Ann'!AL$4)</f>
        <v>0</v>
      </c>
      <c r="AM30" s="16">
        <f xml:space="preserve"> SUMIFS('FS Qtr'!$J30:$IU30, 'FS Qtr'!$J$4:$IU$4, 'FS Ann'!AM$4)</f>
        <v>0</v>
      </c>
      <c r="AN30" s="16">
        <f xml:space="preserve"> SUMIFS('FS Qtr'!$J30:$IU30, 'FS Qtr'!$J$4:$IU$4, 'FS Ann'!AN$4)</f>
        <v>0</v>
      </c>
      <c r="AO30" s="16">
        <f xml:space="preserve"> SUMIFS('FS Qtr'!$J30:$IU30, 'FS Qtr'!$J$4:$IU$4, 'FS Ann'!AO$4)</f>
        <v>0</v>
      </c>
      <c r="AP30" s="16">
        <f xml:space="preserve"> SUMIFS('FS Qtr'!$J30:$IU30, 'FS Qtr'!$J$4:$IU$4, 'FS Ann'!AP$4)</f>
        <v>0</v>
      </c>
      <c r="AQ30" s="16">
        <f xml:space="preserve"> SUMIFS('FS Qtr'!$J30:$IU30, 'FS Qtr'!$J$4:$IU$4, 'FS Ann'!AQ$4)</f>
        <v>0</v>
      </c>
      <c r="AR30" s="16">
        <f xml:space="preserve"> SUMIFS('FS Qtr'!$J30:$IU30, 'FS Qtr'!$J$4:$IU$4, 'FS Ann'!AR$4)</f>
        <v>0</v>
      </c>
      <c r="AS30" s="16">
        <f xml:space="preserve"> SUMIFS('FS Qtr'!$J30:$IU30, 'FS Qtr'!$J$4:$IU$4, 'FS Ann'!AS$4)</f>
        <v>0</v>
      </c>
      <c r="AT30" s="16">
        <f xml:space="preserve"> SUMIFS('FS Qtr'!$J30:$IU30, 'FS Qtr'!$J$4:$IU$4, 'FS Ann'!AT$4)</f>
        <v>0</v>
      </c>
      <c r="AU30" s="16">
        <f xml:space="preserve"> SUMIFS('FS Qtr'!$J30:$IU30, 'FS Qtr'!$J$4:$IU$4, 'FS Ann'!AU$4)</f>
        <v>0</v>
      </c>
      <c r="AV30" s="16">
        <f xml:space="preserve"> SUMIFS('FS Qtr'!$J30:$IU30, 'FS Qtr'!$J$4:$IU$4, 'FS Ann'!AV$4)</f>
        <v>0</v>
      </c>
      <c r="AW30" s="16">
        <f xml:space="preserve"> SUMIFS('FS Qtr'!$J30:$IU30, 'FS Qtr'!$J$4:$IU$4, 'FS Ann'!AW$4)</f>
        <v>0</v>
      </c>
      <c r="AX30" s="16">
        <f xml:space="preserve"> SUMIFS('FS Qtr'!$J30:$IU30, 'FS Qtr'!$J$4:$IU$4, 'FS Ann'!AX$4)</f>
        <v>0</v>
      </c>
      <c r="AY30" s="16">
        <f xml:space="preserve"> SUMIFS('FS Qtr'!$J30:$IU30, 'FS Qtr'!$J$4:$IU$4, 'FS Ann'!AY$4)</f>
        <v>0</v>
      </c>
      <c r="AZ30" s="16">
        <f xml:space="preserve"> SUMIFS('FS Qtr'!$J30:$IU30, 'FS Qtr'!$J$4:$IU$4, 'FS Ann'!AZ$4)</f>
        <v>0</v>
      </c>
      <c r="BA30" s="16">
        <f xml:space="preserve"> SUMIFS('FS Qtr'!$J30:$IU30, 'FS Qtr'!$J$4:$IU$4, 'FS Ann'!BA$4)</f>
        <v>0</v>
      </c>
      <c r="BB30" s="16">
        <f xml:space="preserve"> SUMIFS('FS Qtr'!$J30:$IU30, 'FS Qtr'!$J$4:$IU$4, 'FS Ann'!BB$4)</f>
        <v>0</v>
      </c>
      <c r="BC30" s="16">
        <f xml:space="preserve"> SUMIFS('FS Qtr'!$J30:$IU30, 'FS Qtr'!$J$4:$IU$4, 'FS Ann'!BC$4)</f>
        <v>0</v>
      </c>
      <c r="BD30" s="16">
        <f xml:space="preserve"> SUMIFS('FS Qtr'!$J30:$IU30, 'FS Qtr'!$J$4:$IU$4, 'FS Ann'!BD$4)</f>
        <v>0</v>
      </c>
    </row>
    <row r="31" spans="1:56" outlineLevel="1" x14ac:dyDescent="0.35">
      <c r="A31" s="1"/>
      <c r="B31" s="1"/>
      <c r="C31" s="19"/>
      <c r="D31" s="127"/>
      <c r="E31" s="16" t="str">
        <f xml:space="preserve"> 'FS Qtr'!E31</f>
        <v>Cash paid for O&amp;M costs</v>
      </c>
      <c r="F31" s="16">
        <f xml:space="preserve"> 'FS Qtr'!F31</f>
        <v>0</v>
      </c>
      <c r="G31" s="494" t="str">
        <f xml:space="preserve"> 'FS Qtr'!G31</f>
        <v>$ 000s</v>
      </c>
      <c r="H31" s="16">
        <f xml:space="preserve"> SUM(J31:BQ31)</f>
        <v>-68079.957080028733</v>
      </c>
      <c r="I31" s="16"/>
      <c r="J31" s="16">
        <f xml:space="preserve"> SUMIFS('FS Qtr'!$J31:$IU31, 'FS Qtr'!$J$4:$IU$4, 'FS Ann'!J$4)</f>
        <v>0</v>
      </c>
      <c r="K31" s="16">
        <f xml:space="preserve"> SUMIFS('FS Qtr'!$J31:$IU31, 'FS Qtr'!$J$4:$IU$4, 'FS Ann'!K$4)</f>
        <v>-1827.0114942528735</v>
      </c>
      <c r="L31" s="16">
        <f xml:space="preserve"> SUMIFS('FS Qtr'!$J31:$IU31, 'FS Qtr'!$J$4:$IU$4, 'FS Ann'!L$4)</f>
        <v>-2038.7787356321849</v>
      </c>
      <c r="M31" s="16">
        <f xml:space="preserve"> SUMIFS('FS Qtr'!$J31:$IU31, 'FS Qtr'!$J$4:$IU$4, 'FS Ann'!M$4)</f>
        <v>-2091.6657903877749</v>
      </c>
      <c r="N31" s="16">
        <f xml:space="preserve"> SUMIFS('FS Qtr'!$J31:$IU31, 'FS Qtr'!$J$4:$IU$4, 'FS Ann'!N$4)</f>
        <v>-2140.0743227587809</v>
      </c>
      <c r="O31" s="16">
        <f xml:space="preserve"> SUMIFS('FS Qtr'!$J31:$IU31, 'FS Qtr'!$J$4:$IU$4, 'FS Ann'!O$4)</f>
        <v>-2195.5417068516558</v>
      </c>
      <c r="P31" s="16">
        <f xml:space="preserve"> SUMIFS('FS Qtr'!$J31:$IU31, 'FS Qtr'!$J$4:$IU$4, 'FS Ann'!P$4)</f>
        <v>-2250.4302495229481</v>
      </c>
      <c r="Q31" s="16">
        <f xml:space="preserve"> SUMIFS('FS Qtr'!$J31:$IU31, 'FS Qtr'!$J$4:$IU$4, 'FS Ann'!Q$4)</f>
        <v>-2308.8076623093584</v>
      </c>
      <c r="R31" s="16">
        <f xml:space="preserve"> SUMIFS('FS Qtr'!$J31:$IU31, 'FS Qtr'!$J$4:$IU$4, 'FS Ann'!R$4)</f>
        <v>-2362.2416243567127</v>
      </c>
      <c r="S31" s="16">
        <f xml:space="preserve"> SUMIFS('FS Qtr'!$J31:$IU31, 'FS Qtr'!$J$4:$IU$4, 'FS Ann'!S$4)</f>
        <v>-2423.4672379276758</v>
      </c>
      <c r="T31" s="16">
        <f xml:space="preserve"> SUMIFS('FS Qtr'!$J31:$IU31, 'FS Qtr'!$J$4:$IU$4, 'FS Ann'!T$4)</f>
        <v>-2484.0539188758685</v>
      </c>
      <c r="U31" s="16">
        <f xml:space="preserve"> SUMIFS('FS Qtr'!$J31:$IU31, 'FS Qtr'!$J$4:$IU$4, 'FS Ann'!U$4)</f>
        <v>-2548.4916596308453</v>
      </c>
      <c r="V31" s="16">
        <f xml:space="preserve"> SUMIFS('FS Qtr'!$J31:$IU31, 'FS Qtr'!$J$4:$IU$4, 'FS Ann'!V$4)</f>
        <v>-2607.4727557358815</v>
      </c>
      <c r="W31" s="16">
        <f xml:space="preserve"> SUMIFS('FS Qtr'!$J31:$IU31, 'FS Qtr'!$J$4:$IU$4, 'FS Ann'!W$4)</f>
        <v>-2675.0543772319356</v>
      </c>
      <c r="X31" s="16">
        <f xml:space="preserve"> SUMIFS('FS Qtr'!$J31:$IU31, 'FS Qtr'!$J$4:$IU$4, 'FS Ann'!X$4)</f>
        <v>-2741.9307366627349</v>
      </c>
      <c r="Y31" s="16">
        <f xml:space="preserve"> SUMIFS('FS Qtr'!$J31:$IU31, 'FS Qtr'!$J$4:$IU$4, 'FS Ann'!Y$4)</f>
        <v>-2813.0579455508309</v>
      </c>
      <c r="Z31" s="16">
        <f xml:space="preserve"> SUMIFS('FS Qtr'!$J31:$IU31, 'FS Qtr'!$J$4:$IU$4, 'FS Ann'!Z$4)</f>
        <v>-2878.1620397347619</v>
      </c>
      <c r="AA31" s="16">
        <f xml:space="preserve"> SUMIFS('FS Qtr'!$J31:$IU31, 'FS Qtr'!$J$4:$IU$4, 'FS Ann'!AA$4)</f>
        <v>-2952.7595047114469</v>
      </c>
      <c r="AB31" s="16">
        <f xml:space="preserve"> SUMIFS('FS Qtr'!$J31:$IU31, 'FS Qtr'!$J$4:$IU$4, 'FS Ann'!AB$4)</f>
        <v>-3026.578492329234</v>
      </c>
      <c r="AC31" s="16">
        <f xml:space="preserve"> SUMIFS('FS Qtr'!$J31:$IU31, 'FS Qtr'!$J$4:$IU$4, 'FS Ann'!AC$4)</f>
        <v>-3105.0896223740897</v>
      </c>
      <c r="AD31" s="16">
        <f xml:space="preserve"> SUMIFS('FS Qtr'!$J31:$IU31, 'FS Qtr'!$J$4:$IU$4, 'FS Ann'!AD$4)</f>
        <v>-3176.9523607667779</v>
      </c>
      <c r="AE31" s="16">
        <f xml:space="preserve"> SUMIFS('FS Qtr'!$J31:$IU31, 'FS Qtr'!$J$4:$IU$4, 'FS Ann'!AE$4)</f>
        <v>-3259.2940042159889</v>
      </c>
      <c r="AF31" s="16">
        <f xml:space="preserve"> SUMIFS('FS Qtr'!$J31:$IU31, 'FS Qtr'!$J$4:$IU$4, 'FS Ann'!AF$4)</f>
        <v>-3340.77635432139</v>
      </c>
      <c r="AG31" s="16">
        <f xml:space="preserve"> SUMIFS('FS Qtr'!$J31:$IU31, 'FS Qtr'!$J$4:$IU$4, 'FS Ann'!AG$4)</f>
        <v>-3427.4379517224388</v>
      </c>
      <c r="AH31" s="16">
        <f xml:space="preserve"> SUMIFS('FS Qtr'!$J31:$IU31, 'FS Qtr'!$J$4:$IU$4, 'FS Ann'!AH$4)</f>
        <v>-3506.7609687159011</v>
      </c>
      <c r="AI31" s="16">
        <f xml:space="preserve"> SUMIFS('FS Qtr'!$J31:$IU31, 'FS Qtr'!$J$4:$IU$4, 'FS Ann'!AI$4)</f>
        <v>-3597.6507361903869</v>
      </c>
      <c r="AJ31" s="16">
        <f xml:space="preserve"> SUMIFS('FS Qtr'!$J31:$IU31, 'FS Qtr'!$J$4:$IU$4, 'FS Ann'!AJ$4)</f>
        <v>-300.4148272582604</v>
      </c>
      <c r="AK31" s="16">
        <f xml:space="preserve"> SUMIFS('FS Qtr'!$J31:$IU31, 'FS Qtr'!$J$4:$IU$4, 'FS Ann'!AK$4)</f>
        <v>0</v>
      </c>
      <c r="AL31" s="16">
        <f xml:space="preserve"> SUMIFS('FS Qtr'!$J31:$IU31, 'FS Qtr'!$J$4:$IU$4, 'FS Ann'!AL$4)</f>
        <v>0</v>
      </c>
      <c r="AM31" s="16">
        <f xml:space="preserve"> SUMIFS('FS Qtr'!$J31:$IU31, 'FS Qtr'!$J$4:$IU$4, 'FS Ann'!AM$4)</f>
        <v>0</v>
      </c>
      <c r="AN31" s="16">
        <f xml:space="preserve"> SUMIFS('FS Qtr'!$J31:$IU31, 'FS Qtr'!$J$4:$IU$4, 'FS Ann'!AN$4)</f>
        <v>0</v>
      </c>
      <c r="AO31" s="16">
        <f xml:space="preserve"> SUMIFS('FS Qtr'!$J31:$IU31, 'FS Qtr'!$J$4:$IU$4, 'FS Ann'!AO$4)</f>
        <v>0</v>
      </c>
      <c r="AP31" s="16">
        <f xml:space="preserve"> SUMIFS('FS Qtr'!$J31:$IU31, 'FS Qtr'!$J$4:$IU$4, 'FS Ann'!AP$4)</f>
        <v>0</v>
      </c>
      <c r="AQ31" s="16">
        <f xml:space="preserve"> SUMIFS('FS Qtr'!$J31:$IU31, 'FS Qtr'!$J$4:$IU$4, 'FS Ann'!AQ$4)</f>
        <v>0</v>
      </c>
      <c r="AR31" s="16">
        <f xml:space="preserve"> SUMIFS('FS Qtr'!$J31:$IU31, 'FS Qtr'!$J$4:$IU$4, 'FS Ann'!AR$4)</f>
        <v>0</v>
      </c>
      <c r="AS31" s="16">
        <f xml:space="preserve"> SUMIFS('FS Qtr'!$J31:$IU31, 'FS Qtr'!$J$4:$IU$4, 'FS Ann'!AS$4)</f>
        <v>0</v>
      </c>
      <c r="AT31" s="16">
        <f xml:space="preserve"> SUMIFS('FS Qtr'!$J31:$IU31, 'FS Qtr'!$J$4:$IU$4, 'FS Ann'!AT$4)</f>
        <v>0</v>
      </c>
      <c r="AU31" s="16">
        <f xml:space="preserve"> SUMIFS('FS Qtr'!$J31:$IU31, 'FS Qtr'!$J$4:$IU$4, 'FS Ann'!AU$4)</f>
        <v>0</v>
      </c>
      <c r="AV31" s="16">
        <f xml:space="preserve"> SUMIFS('FS Qtr'!$J31:$IU31, 'FS Qtr'!$J$4:$IU$4, 'FS Ann'!AV$4)</f>
        <v>0</v>
      </c>
      <c r="AW31" s="16">
        <f xml:space="preserve"> SUMIFS('FS Qtr'!$J31:$IU31, 'FS Qtr'!$J$4:$IU$4, 'FS Ann'!AW$4)</f>
        <v>0</v>
      </c>
      <c r="AX31" s="16">
        <f xml:space="preserve"> SUMIFS('FS Qtr'!$J31:$IU31, 'FS Qtr'!$J$4:$IU$4, 'FS Ann'!AX$4)</f>
        <v>0</v>
      </c>
      <c r="AY31" s="16">
        <f xml:space="preserve"> SUMIFS('FS Qtr'!$J31:$IU31, 'FS Qtr'!$J$4:$IU$4, 'FS Ann'!AY$4)</f>
        <v>0</v>
      </c>
      <c r="AZ31" s="16">
        <f xml:space="preserve"> SUMIFS('FS Qtr'!$J31:$IU31, 'FS Qtr'!$J$4:$IU$4, 'FS Ann'!AZ$4)</f>
        <v>0</v>
      </c>
      <c r="BA31" s="16">
        <f xml:space="preserve"> SUMIFS('FS Qtr'!$J31:$IU31, 'FS Qtr'!$J$4:$IU$4, 'FS Ann'!BA$4)</f>
        <v>0</v>
      </c>
      <c r="BB31" s="16">
        <f xml:space="preserve"> SUMIFS('FS Qtr'!$J31:$IU31, 'FS Qtr'!$J$4:$IU$4, 'FS Ann'!BB$4)</f>
        <v>0</v>
      </c>
      <c r="BC31" s="16">
        <f xml:space="preserve"> SUMIFS('FS Qtr'!$J31:$IU31, 'FS Qtr'!$J$4:$IU$4, 'FS Ann'!BC$4)</f>
        <v>0</v>
      </c>
      <c r="BD31" s="16">
        <f xml:space="preserve"> SUMIFS('FS Qtr'!$J31:$IU31, 'FS Qtr'!$J$4:$IU$4, 'FS Ann'!BD$4)</f>
        <v>0</v>
      </c>
    </row>
    <row r="32" spans="1:56" outlineLevel="1" x14ac:dyDescent="0.35">
      <c r="A32" s="1"/>
      <c r="B32" s="1"/>
      <c r="C32" s="19"/>
      <c r="D32" s="127"/>
      <c r="E32" s="16" t="str">
        <f xml:space="preserve"> 'FS Qtr'!E32</f>
        <v>Corporate income tax paid</v>
      </c>
      <c r="F32" s="16">
        <f xml:space="preserve"> 'FS Qtr'!F32</f>
        <v>0</v>
      </c>
      <c r="G32" s="494" t="str">
        <f xml:space="preserve"> 'FS Qtr'!G32</f>
        <v>$ 000s</v>
      </c>
      <c r="H32" s="16">
        <f xml:space="preserve"> SUM(J32:BQ32)</f>
        <v>-34333.777754168703</v>
      </c>
      <c r="I32" s="16"/>
      <c r="J32" s="16">
        <f xml:space="preserve"> SUMIFS('FS Qtr'!$J32:$IU32, 'FS Qtr'!$J$4:$IU$4, 'FS Ann'!J$4)</f>
        <v>0</v>
      </c>
      <c r="K32" s="16">
        <f xml:space="preserve"> SUMIFS('FS Qtr'!$J32:$IU32, 'FS Qtr'!$J$4:$IU$4, 'FS Ann'!K$4)</f>
        <v>0</v>
      </c>
      <c r="L32" s="16">
        <f xml:space="preserve"> SUMIFS('FS Qtr'!$J32:$IU32, 'FS Qtr'!$J$4:$IU$4, 'FS Ann'!L$4)</f>
        <v>0</v>
      </c>
      <c r="M32" s="16">
        <f xml:space="preserve"> SUMIFS('FS Qtr'!$J32:$IU32, 'FS Qtr'!$J$4:$IU$4, 'FS Ann'!M$4)</f>
        <v>0</v>
      </c>
      <c r="N32" s="16">
        <f xml:space="preserve"> SUMIFS('FS Qtr'!$J32:$IU32, 'FS Qtr'!$J$4:$IU$4, 'FS Ann'!N$4)</f>
        <v>0</v>
      </c>
      <c r="O32" s="16">
        <f xml:space="preserve"> SUMIFS('FS Qtr'!$J32:$IU32, 'FS Qtr'!$J$4:$IU$4, 'FS Ann'!O$4)</f>
        <v>0</v>
      </c>
      <c r="P32" s="16">
        <f xml:space="preserve"> SUMIFS('FS Qtr'!$J32:$IU32, 'FS Qtr'!$J$4:$IU$4, 'FS Ann'!P$4)</f>
        <v>0</v>
      </c>
      <c r="Q32" s="16">
        <f xml:space="preserve"> SUMIFS('FS Qtr'!$J32:$IU32, 'FS Qtr'!$J$4:$IU$4, 'FS Ann'!Q$4)</f>
        <v>0</v>
      </c>
      <c r="R32" s="16">
        <f xml:space="preserve"> SUMIFS('FS Qtr'!$J32:$IU32, 'FS Qtr'!$J$4:$IU$4, 'FS Ann'!R$4)</f>
        <v>-108.40265861614434</v>
      </c>
      <c r="S32" s="16">
        <f xml:space="preserve"> SUMIFS('FS Qtr'!$J32:$IU32, 'FS Qtr'!$J$4:$IU$4, 'FS Ann'!S$4)</f>
        <v>-1577.4228727186746</v>
      </c>
      <c r="T32" s="16">
        <f xml:space="preserve"> SUMIFS('FS Qtr'!$J32:$IU32, 'FS Qtr'!$J$4:$IU$4, 'FS Ann'!T$4)</f>
        <v>-1788.9762027263773</v>
      </c>
      <c r="U32" s="16">
        <f xml:space="preserve"> SUMIFS('FS Qtr'!$J32:$IU32, 'FS Qtr'!$J$4:$IU$4, 'FS Ann'!U$4)</f>
        <v>-1947.0524544515038</v>
      </c>
      <c r="V32" s="16">
        <f xml:space="preserve"> SUMIFS('FS Qtr'!$J32:$IU32, 'FS Qtr'!$J$4:$IU$4, 'FS Ann'!V$4)</f>
        <v>-2013.1671226899996</v>
      </c>
      <c r="W32" s="16">
        <f xml:space="preserve"> SUMIFS('FS Qtr'!$J32:$IU32, 'FS Qtr'!$J$4:$IU$4, 'FS Ann'!W$4)</f>
        <v>-2057.5739380587884</v>
      </c>
      <c r="X32" s="16">
        <f xml:space="preserve"> SUMIFS('FS Qtr'!$J32:$IU32, 'FS Qtr'!$J$4:$IU$4, 'FS Ann'!X$4)</f>
        <v>-2088.3647115365384</v>
      </c>
      <c r="Y32" s="16">
        <f xml:space="preserve"> SUMIFS('FS Qtr'!$J32:$IU32, 'FS Qtr'!$J$4:$IU$4, 'FS Ann'!Y$4)</f>
        <v>-2108.0093926308336</v>
      </c>
      <c r="Z32" s="16">
        <f xml:space="preserve"> SUMIFS('FS Qtr'!$J32:$IU32, 'FS Qtr'!$J$4:$IU$4, 'FS Ann'!Z$4)</f>
        <v>-2118.5179854310854</v>
      </c>
      <c r="AA32" s="16">
        <f xml:space="preserve"> SUMIFS('FS Qtr'!$J32:$IU32, 'FS Qtr'!$J$4:$IU$4, 'FS Ann'!AA$4)</f>
        <v>-2121.5258229271312</v>
      </c>
      <c r="AB32" s="16">
        <f xml:space="preserve"> SUMIFS('FS Qtr'!$J32:$IU32, 'FS Qtr'!$J$4:$IU$4, 'FS Ann'!AB$4)</f>
        <v>-2118.3630223979453</v>
      </c>
      <c r="AC32" s="16">
        <f xml:space="preserve"> SUMIFS('FS Qtr'!$J32:$IU32, 'FS Qtr'!$J$4:$IU$4, 'FS Ann'!AC$4)</f>
        <v>-2110.1110561562305</v>
      </c>
      <c r="AD32" s="16">
        <f xml:space="preserve"> SUMIFS('FS Qtr'!$J32:$IU32, 'FS Qtr'!$J$4:$IU$4, 'FS Ann'!AD$4)</f>
        <v>-2097.6488276423001</v>
      </c>
      <c r="AE32" s="16">
        <f xml:space="preserve"> SUMIFS('FS Qtr'!$J32:$IU32, 'FS Qtr'!$J$4:$IU$4, 'FS Ann'!AE$4)</f>
        <v>-2081.6901995311446</v>
      </c>
      <c r="AF32" s="16">
        <f xml:space="preserve"> SUMIFS('FS Qtr'!$J32:$IU32, 'FS Qtr'!$J$4:$IU$4, 'FS Ann'!AF$4)</f>
        <v>-2062.8145594218572</v>
      </c>
      <c r="AG32" s="16">
        <f xml:space="preserve"> SUMIFS('FS Qtr'!$J32:$IU32, 'FS Qtr'!$J$4:$IU$4, 'FS Ann'!AG$4)</f>
        <v>-2041.4917145647269</v>
      </c>
      <c r="AH32" s="16">
        <f xml:space="preserve"> SUMIFS('FS Qtr'!$J32:$IU32, 'FS Qtr'!$J$4:$IU$4, 'FS Ann'!AH$4)</f>
        <v>-2018.1021675236661</v>
      </c>
      <c r="AI32" s="16">
        <f xml:space="preserve"> SUMIFS('FS Qtr'!$J32:$IU32, 'FS Qtr'!$J$4:$IU$4, 'FS Ann'!AI$4)</f>
        <v>-1874.5430451437501</v>
      </c>
      <c r="AJ32" s="16">
        <f xml:space="preserve"> SUMIFS('FS Qtr'!$J32:$IU32, 'FS Qtr'!$J$4:$IU$4, 'FS Ann'!AJ$4)</f>
        <v>-3.1446442881133417E-13</v>
      </c>
      <c r="AK32" s="16">
        <f xml:space="preserve"> SUMIFS('FS Qtr'!$J32:$IU32, 'FS Qtr'!$J$4:$IU$4, 'FS Ann'!AK$4)</f>
        <v>-3.1554029737890234E-13</v>
      </c>
      <c r="AL32" s="16">
        <f xml:space="preserve"> SUMIFS('FS Qtr'!$J32:$IU32, 'FS Qtr'!$J$4:$IU$4, 'FS Ann'!AL$4)</f>
        <v>-3.1490029323322231E-13</v>
      </c>
      <c r="AM32" s="16">
        <f xml:space="preserve"> SUMIFS('FS Qtr'!$J32:$IU32, 'FS Qtr'!$J$4:$IU$4, 'FS Ann'!AM$4)</f>
        <v>-3.1512459918303652E-13</v>
      </c>
      <c r="AN32" s="16">
        <f xml:space="preserve"> SUMIFS('FS Qtr'!$J32:$IU32, 'FS Qtr'!$J$4:$IU$4, 'FS Ann'!AN$4)</f>
        <v>-3.1532161756331337E-13</v>
      </c>
      <c r="AO32" s="16">
        <f xml:space="preserve"> SUMIFS('FS Qtr'!$J32:$IU32, 'FS Qtr'!$J$4:$IU$4, 'FS Ann'!AO$4)</f>
        <v>-3.1639694043406057E-13</v>
      </c>
      <c r="AP32" s="16">
        <f xml:space="preserve"> SUMIFS('FS Qtr'!$J32:$IU32, 'FS Qtr'!$J$4:$IU$4, 'FS Ann'!AP$4)</f>
        <v>-3.1575805496686374E-13</v>
      </c>
      <c r="AQ32" s="16">
        <f xml:space="preserve"> SUMIFS('FS Qtr'!$J32:$IU32, 'FS Qtr'!$J$4:$IU$4, 'FS Ann'!AQ$4)</f>
        <v>-3.1598020814271879E-13</v>
      </c>
      <c r="AR32" s="16">
        <f xml:space="preserve"> SUMIFS('FS Qtr'!$J32:$IU32, 'FS Qtr'!$J$4:$IU$4, 'FS Ann'!AR$4)</f>
        <v>-3.1616584328730829E-13</v>
      </c>
      <c r="AS32" s="16">
        <f xml:space="preserve"> SUMIFS('FS Qtr'!$J32:$IU32, 'FS Qtr'!$J$4:$IU$4, 'FS Ann'!AS$4)</f>
        <v>-3.1727599798614393E-13</v>
      </c>
      <c r="AT32" s="16">
        <f xml:space="preserve"> SUMIFS('FS Qtr'!$J32:$IU32, 'FS Qtr'!$J$4:$IU$4, 'FS Ann'!AT$4)</f>
        <v>-3.1661401590099559E-13</v>
      </c>
      <c r="AU32" s="16">
        <f xml:space="preserve"> SUMIFS('FS Qtr'!$J32:$IU32, 'FS Qtr'!$J$4:$IU$4, 'FS Ann'!AU$4)</f>
        <v>-3.1683334509580169E-13</v>
      </c>
      <c r="AV32" s="16">
        <f xml:space="preserve"> SUMIFS('FS Qtr'!$J32:$IU32, 'FS Qtr'!$J$4:$IU$4, 'FS Ann'!AV$4)</f>
        <v>-3.1706668505648857E-13</v>
      </c>
      <c r="AW32" s="16">
        <f xml:space="preserve"> SUMIFS('FS Qtr'!$J32:$IU32, 'FS Qtr'!$J$4:$IU$4, 'FS Ann'!AW$4)</f>
        <v>-3.1815101192478327E-13</v>
      </c>
      <c r="AX32" s="16">
        <f xml:space="preserve"> SUMIFS('FS Qtr'!$J32:$IU32, 'FS Qtr'!$J$4:$IU$4, 'FS Ann'!AX$4)</f>
        <v>-3.1752120412420483E-13</v>
      </c>
      <c r="AY32" s="16">
        <f xml:space="preserve"> SUMIFS('FS Qtr'!$J32:$IU32, 'FS Qtr'!$J$4:$IU$4, 'FS Ann'!AY$4)</f>
        <v>-3.1777416461409305E-13</v>
      </c>
      <c r="AZ32" s="16">
        <f xml:space="preserve"> SUMIFS('FS Qtr'!$J32:$IU32, 'FS Qtr'!$J$4:$IU$4, 'FS Ann'!AZ$4)</f>
        <v>-3.1799432326806708E-13</v>
      </c>
      <c r="BA32" s="16">
        <f xml:space="preserve"> SUMIFS('FS Qtr'!$J32:$IU32, 'FS Qtr'!$J$4:$IU$4, 'FS Ann'!BA$4)</f>
        <v>-3.1908247001410929E-13</v>
      </c>
      <c r="BB32" s="16">
        <f xml:space="preserve"> SUMIFS('FS Qtr'!$J32:$IU32, 'FS Qtr'!$J$4:$IU$4, 'FS Ann'!BB$4)</f>
        <v>-3.1844672776060185E-13</v>
      </c>
      <c r="BC32" s="16">
        <f xml:space="preserve"> SUMIFS('FS Qtr'!$J32:$IU32, 'FS Qtr'!$J$4:$IU$4, 'FS Ann'!BC$4)</f>
        <v>-3.186759722666466E-13</v>
      </c>
      <c r="BD32" s="16">
        <f xml:space="preserve"> SUMIFS('FS Qtr'!$J32:$IU32, 'FS Qtr'!$J$4:$IU$4, 'FS Ann'!BD$4)</f>
        <v>0</v>
      </c>
    </row>
    <row r="33" spans="1:56" outlineLevel="1" x14ac:dyDescent="0.35">
      <c r="A33" s="1"/>
      <c r="B33" s="1"/>
      <c r="C33" s="19"/>
      <c r="D33" s="127"/>
      <c r="E33" s="128" t="s">
        <v>91</v>
      </c>
      <c r="F33" s="128"/>
      <c r="G33" s="420" t="str">
        <f>SMU</f>
        <v>$ 000s</v>
      </c>
      <c r="H33" s="309">
        <f xml:space="preserve"> SUM(J33:PY33)</f>
        <v>261567.75040998348</v>
      </c>
      <c r="I33" s="128"/>
      <c r="J33" s="128">
        <f t="shared" ref="J33:BD33" si="6">SUM(J30:J32)</f>
        <v>0</v>
      </c>
      <c r="K33" s="128">
        <f t="shared" si="6"/>
        <v>12024.022672413794</v>
      </c>
      <c r="L33" s="128">
        <f t="shared" si="6"/>
        <v>13339.560646623208</v>
      </c>
      <c r="M33" s="128">
        <f t="shared" si="6"/>
        <v>13227.531172558694</v>
      </c>
      <c r="N33" s="128">
        <f t="shared" si="6"/>
        <v>13068.260667882107</v>
      </c>
      <c r="O33" s="128">
        <f t="shared" si="6"/>
        <v>12954.410255822437</v>
      </c>
      <c r="P33" s="128">
        <f t="shared" si="6"/>
        <v>12824.148817814463</v>
      </c>
      <c r="Q33" s="128">
        <f t="shared" si="6"/>
        <v>12707.797195073057</v>
      </c>
      <c r="R33" s="128">
        <f t="shared" si="6"/>
        <v>12437.288400806096</v>
      </c>
      <c r="S33" s="128">
        <f t="shared" si="6"/>
        <v>10849.812754658731</v>
      </c>
      <c r="T33" s="128">
        <f t="shared" si="6"/>
        <v>10503.788649845599</v>
      </c>
      <c r="U33" s="128">
        <f t="shared" si="6"/>
        <v>10224.445581734522</v>
      </c>
      <c r="V33" s="128">
        <f t="shared" si="6"/>
        <v>9992.8241885382995</v>
      </c>
      <c r="W33" s="128">
        <f t="shared" si="6"/>
        <v>9824.736363947035</v>
      </c>
      <c r="X33" s="128">
        <f t="shared" si="6"/>
        <v>9654.644531141781</v>
      </c>
      <c r="Y33" s="128">
        <f t="shared" si="6"/>
        <v>9508.1660806115542</v>
      </c>
      <c r="Z33" s="128">
        <f t="shared" si="6"/>
        <v>9328.1319099468528</v>
      </c>
      <c r="AA33" s="128">
        <f t="shared" si="6"/>
        <v>9195.5353216863277</v>
      </c>
      <c r="AB33" s="128">
        <f t="shared" si="6"/>
        <v>9053.8850020140253</v>
      </c>
      <c r="AC33" s="128">
        <f t="shared" si="6"/>
        <v>8929.0196202913648</v>
      </c>
      <c r="AD33" s="128">
        <f t="shared" si="6"/>
        <v>8767.2602098224033</v>
      </c>
      <c r="AE33" s="128">
        <f t="shared" si="6"/>
        <v>8646.9721228756935</v>
      </c>
      <c r="AF33" s="128">
        <f t="shared" si="6"/>
        <v>8514.7735903590747</v>
      </c>
      <c r="AG33" s="128">
        <f t="shared" si="6"/>
        <v>8395.9072280300661</v>
      </c>
      <c r="AH33" s="128">
        <f t="shared" si="6"/>
        <v>8239.6366994500459</v>
      </c>
      <c r="AI33" s="128">
        <f t="shared" si="6"/>
        <v>8239.4657415039619</v>
      </c>
      <c r="AJ33" s="128">
        <f t="shared" si="6"/>
        <v>1115.7249845322517</v>
      </c>
      <c r="AK33" s="128">
        <f t="shared" si="6"/>
        <v>-3.1554029737890234E-13</v>
      </c>
      <c r="AL33" s="128">
        <f t="shared" si="6"/>
        <v>-3.1490029323322231E-13</v>
      </c>
      <c r="AM33" s="128">
        <f t="shared" si="6"/>
        <v>-3.1512459918303652E-13</v>
      </c>
      <c r="AN33" s="128">
        <f t="shared" si="6"/>
        <v>-3.1532161756331337E-13</v>
      </c>
      <c r="AO33" s="128">
        <f t="shared" si="6"/>
        <v>-3.1639694043406057E-13</v>
      </c>
      <c r="AP33" s="128">
        <f t="shared" si="6"/>
        <v>-3.1575805496686374E-13</v>
      </c>
      <c r="AQ33" s="128">
        <f t="shared" si="6"/>
        <v>-3.1598020814271879E-13</v>
      </c>
      <c r="AR33" s="128">
        <f t="shared" si="6"/>
        <v>-3.1616584328730829E-13</v>
      </c>
      <c r="AS33" s="128">
        <f t="shared" si="6"/>
        <v>-3.1727599798614393E-13</v>
      </c>
      <c r="AT33" s="128">
        <f t="shared" si="6"/>
        <v>-3.1661401590099559E-13</v>
      </c>
      <c r="AU33" s="128">
        <f t="shared" si="6"/>
        <v>-3.1683334509580169E-13</v>
      </c>
      <c r="AV33" s="128">
        <f t="shared" si="6"/>
        <v>-3.1706668505648857E-13</v>
      </c>
      <c r="AW33" s="128">
        <f t="shared" si="6"/>
        <v>-3.1815101192478327E-13</v>
      </c>
      <c r="AX33" s="128">
        <f t="shared" si="6"/>
        <v>-3.1752120412420483E-13</v>
      </c>
      <c r="AY33" s="128">
        <f t="shared" si="6"/>
        <v>-3.1777416461409305E-13</v>
      </c>
      <c r="AZ33" s="128">
        <f t="shared" si="6"/>
        <v>-3.1799432326806708E-13</v>
      </c>
      <c r="BA33" s="128">
        <f t="shared" si="6"/>
        <v>-3.1908247001410929E-13</v>
      </c>
      <c r="BB33" s="128">
        <f t="shared" si="6"/>
        <v>-3.1844672776060185E-13</v>
      </c>
      <c r="BC33" s="128">
        <f t="shared" si="6"/>
        <v>-3.186759722666466E-13</v>
      </c>
      <c r="BD33" s="128">
        <f t="shared" si="6"/>
        <v>0</v>
      </c>
    </row>
    <row r="34" spans="1:56" outlineLevel="1" x14ac:dyDescent="0.35">
      <c r="A34" s="1"/>
      <c r="B34" s="1"/>
      <c r="C34" s="19"/>
      <c r="D34" s="127"/>
      <c r="E34" s="16"/>
      <c r="F34" s="16"/>
      <c r="G34" s="494"/>
      <c r="H34" s="16"/>
      <c r="I34" s="16"/>
      <c r="J34" s="16"/>
      <c r="K34" s="16"/>
      <c r="L34" s="16"/>
      <c r="M34" s="16"/>
      <c r="N34" s="16"/>
      <c r="O34" s="16"/>
      <c r="P34" s="16"/>
      <c r="Q34" s="16"/>
      <c r="R34" s="16"/>
      <c r="S34" s="16"/>
      <c r="T34" s="16"/>
      <c r="U34" s="16"/>
      <c r="V34" s="16"/>
      <c r="W34" s="16"/>
      <c r="X34" s="16"/>
      <c r="Y34" s="16"/>
      <c r="Z34" s="16"/>
      <c r="AA34" s="16"/>
      <c r="AB34" s="16"/>
      <c r="AC34" s="16"/>
      <c r="AD34" s="16"/>
      <c r="AE34" s="16"/>
      <c r="AF34" s="16"/>
      <c r="AG34" s="16"/>
      <c r="AH34" s="16"/>
      <c r="AI34" s="16"/>
      <c r="AJ34" s="16"/>
      <c r="AK34" s="16"/>
      <c r="AL34" s="16"/>
      <c r="AM34" s="16"/>
      <c r="AN34" s="16"/>
      <c r="AO34" s="16"/>
      <c r="AP34" s="16"/>
      <c r="AQ34" s="16"/>
      <c r="AR34" s="16"/>
      <c r="AS34" s="16"/>
      <c r="AT34" s="16"/>
      <c r="AU34" s="16"/>
      <c r="AV34" s="16"/>
      <c r="AW34" s="16"/>
      <c r="AX34" s="16"/>
      <c r="AY34" s="16"/>
      <c r="AZ34" s="16"/>
      <c r="BA34" s="16"/>
      <c r="BB34" s="16"/>
      <c r="BC34" s="16"/>
      <c r="BD34" s="16"/>
    </row>
    <row r="35" spans="1:56" outlineLevel="1" x14ac:dyDescent="0.35">
      <c r="A35" s="1"/>
      <c r="B35" s="1"/>
      <c r="C35" s="19"/>
      <c r="D35" s="127"/>
      <c r="E35" s="16" t="str">
        <f xml:space="preserve"> 'FS Qtr'!E35</f>
        <v>Senior debt interest</v>
      </c>
      <c r="F35" s="16">
        <f xml:space="preserve"> 'FS Qtr'!F35</f>
        <v>0</v>
      </c>
      <c r="G35" s="494" t="str">
        <f xml:space="preserve"> 'FS Qtr'!G35</f>
        <v>$ 000s</v>
      </c>
      <c r="H35" s="16">
        <f xml:space="preserve"> SUM(J35:BQ35)</f>
        <v>-23951.863062101285</v>
      </c>
      <c r="I35" s="16"/>
      <c r="J35" s="16">
        <f xml:space="preserve"> SUMIFS('FS Qtr'!$J35:$IU35, 'FS Qtr'!$J$4:$IU$4, 'FS Ann'!J$4)</f>
        <v>0</v>
      </c>
      <c r="K35" s="16">
        <f xml:space="preserve"> SUMIFS('FS Qtr'!$J35:$IU35, 'FS Qtr'!$J$4:$IU$4, 'FS Ann'!K$4)</f>
        <v>-4117.0081597838562</v>
      </c>
      <c r="L35" s="16">
        <f xml:space="preserve"> SUMIFS('FS Qtr'!$J35:$IU35, 'FS Qtr'!$J$4:$IU$4, 'FS Ann'!L$4)</f>
        <v>-3797.7253228002064</v>
      </c>
      <c r="M35" s="16">
        <f xml:space="preserve"> SUMIFS('FS Qtr'!$J35:$IU35, 'FS Qtr'!$J$4:$IU$4, 'FS Ann'!M$4)</f>
        <v>-3465.807687858804</v>
      </c>
      <c r="N35" s="16">
        <f xml:space="preserve"> SUMIFS('FS Qtr'!$J35:$IU35, 'FS Qtr'!$J$4:$IU$4, 'FS Ann'!N$4)</f>
        <v>-3093.6944016820198</v>
      </c>
      <c r="O35" s="16">
        <f xml:space="preserve"> SUMIFS('FS Qtr'!$J35:$IU35, 'FS Qtr'!$J$4:$IU$4, 'FS Ann'!O$4)</f>
        <v>-2706.6673459657941</v>
      </c>
      <c r="P35" s="16">
        <f xml:space="preserve"> SUMIFS('FS Qtr'!$J35:$IU35, 'FS Qtr'!$J$4:$IU$4, 'FS Ann'!P$4)</f>
        <v>-2293.7475538615918</v>
      </c>
      <c r="Q35" s="16">
        <f xml:space="preserve"> SUMIFS('FS Qtr'!$J35:$IU35, 'FS Qtr'!$J$4:$IU$4, 'FS Ann'!Q$4)</f>
        <v>-1858.1065395456228</v>
      </c>
      <c r="R35" s="16">
        <f xml:space="preserve"> SUMIFS('FS Qtr'!$J35:$IU35, 'FS Qtr'!$J$4:$IU$4, 'FS Ann'!R$4)</f>
        <v>-1384.5083999685689</v>
      </c>
      <c r="S35" s="16">
        <f xml:space="preserve"> SUMIFS('FS Qtr'!$J35:$IU35, 'FS Qtr'!$J$4:$IU$4, 'FS Ann'!S$4)</f>
        <v>-884.09349307015043</v>
      </c>
      <c r="T35" s="16">
        <f xml:space="preserve"> SUMIFS('FS Qtr'!$J35:$IU35, 'FS Qtr'!$J$4:$IU$4, 'FS Ann'!T$4)</f>
        <v>-350.5041575646689</v>
      </c>
      <c r="U35" s="16">
        <f xml:space="preserve"> SUMIFS('FS Qtr'!$J35:$IU35, 'FS Qtr'!$J$4:$IU$4, 'FS Ann'!U$4)</f>
        <v>1.5604465261276349E-12</v>
      </c>
      <c r="V35" s="16">
        <f xml:space="preserve"> SUMIFS('FS Qtr'!$J35:$IU35, 'FS Qtr'!$J$4:$IU$4, 'FS Ann'!V$4)</f>
        <v>1.5571714311590769E-12</v>
      </c>
      <c r="W35" s="16">
        <f xml:space="preserve"> SUMIFS('FS Qtr'!$J35:$IU35, 'FS Qtr'!$J$4:$IU$4, 'FS Ann'!W$4)</f>
        <v>1.5582432206429076E-12</v>
      </c>
      <c r="X35" s="16">
        <f xml:space="preserve"> SUMIFS('FS Qtr'!$J35:$IU35, 'FS Qtr'!$J$4:$IU$4, 'FS Ann'!X$4)</f>
        <v>1.5594562228216091E-12</v>
      </c>
      <c r="Y35" s="16">
        <f xml:space="preserve"> SUMIFS('FS Qtr'!$J35:$IU35, 'FS Qtr'!$J$4:$IU$4, 'FS Ann'!Y$4)</f>
        <v>1.5646085148546262E-12</v>
      </c>
      <c r="Z35" s="16">
        <f xml:space="preserve"> SUMIFS('FS Qtr'!$J35:$IU35, 'FS Qtr'!$J$4:$IU$4, 'FS Ann'!Z$4)</f>
        <v>1.5613740606568172E-12</v>
      </c>
      <c r="AA35" s="16">
        <f xml:space="preserve"> SUMIFS('FS Qtr'!$J35:$IU35, 'FS Qtr'!$J$4:$IU$4, 'FS Ann'!AA$4)</f>
        <v>1.5626415233782611E-12</v>
      </c>
      <c r="AB35" s="16">
        <f xml:space="preserve"> SUMIFS('FS Qtr'!$J35:$IU35, 'FS Qtr'!$J$4:$IU$4, 'FS Ann'!AB$4)</f>
        <v>1.563762152727577E-12</v>
      </c>
      <c r="AC35" s="16">
        <f xml:space="preserve"> SUMIFS('FS Qtr'!$J35:$IU35, 'FS Qtr'!$J$4:$IU$4, 'FS Ann'!AC$4)</f>
        <v>1.569026230754389E-12</v>
      </c>
      <c r="AD35" s="16">
        <f xml:space="preserve"> SUMIFS('FS Qtr'!$J35:$IU35, 'FS Qtr'!$J$4:$IU$4, 'FS Ann'!AD$4)</f>
        <v>1.5657586118322798E-12</v>
      </c>
      <c r="AE35" s="16">
        <f xml:space="preserve"> SUMIFS('FS Qtr'!$J35:$IU35, 'FS Qtr'!$J$4:$IU$4, 'FS Ann'!AE$4)</f>
        <v>1.5668406058466646E-12</v>
      </c>
      <c r="AF35" s="16">
        <f xml:space="preserve"> SUMIFS('FS Qtr'!$J35:$IU35, 'FS Qtr'!$J$4:$IU$4, 'FS Ann'!AF$4)</f>
        <v>1.5678253839723764E-12</v>
      </c>
      <c r="AG35" s="16">
        <f xml:space="preserve"> SUMIFS('FS Qtr'!$J35:$IU35, 'FS Qtr'!$J$4:$IU$4, 'FS Ann'!AG$4)</f>
        <v>1.573242816448328E-12</v>
      </c>
      <c r="AH35" s="16">
        <f xml:space="preserve"> SUMIFS('FS Qtr'!$J35:$IU35, 'FS Qtr'!$J$4:$IU$4, 'FS Ann'!AH$4)</f>
        <v>1.5701158372394278E-12</v>
      </c>
      <c r="AI35" s="16">
        <f xml:space="preserve"> SUMIFS('FS Qtr'!$J35:$IU35, 'FS Qtr'!$J$4:$IU$4, 'FS Ann'!AI$4)</f>
        <v>1.5711700825704609E-12</v>
      </c>
      <c r="AJ35" s="16">
        <f xml:space="preserve"> SUMIFS('FS Qtr'!$J35:$IU35, 'FS Qtr'!$J$4:$IU$4, 'FS Ann'!AJ$4)</f>
        <v>1.5723221440566705E-12</v>
      </c>
      <c r="AK35" s="16">
        <f xml:space="preserve"> SUMIFS('FS Qtr'!$J35:$IU35, 'FS Qtr'!$J$4:$IU$4, 'FS Ann'!AK$4)</f>
        <v>1.5777014868945115E-12</v>
      </c>
      <c r="AL35" s="16">
        <f xml:space="preserve"> SUMIFS('FS Qtr'!$J35:$IU35, 'FS Qtr'!$J$4:$IU$4, 'FS Ann'!AL$4)</f>
        <v>1.5745014661661116E-12</v>
      </c>
      <c r="AM35" s="16">
        <f xml:space="preserve"> SUMIFS('FS Qtr'!$J35:$IU35, 'FS Qtr'!$J$4:$IU$4, 'FS Ann'!AM$4)</f>
        <v>1.5756229959151824E-12</v>
      </c>
      <c r="AN35" s="16">
        <f xml:space="preserve"> SUMIFS('FS Qtr'!$J35:$IU35, 'FS Qtr'!$J$4:$IU$4, 'FS Ann'!AN$4)</f>
        <v>1.5766080878165668E-12</v>
      </c>
      <c r="AO35" s="16">
        <f xml:space="preserve"> SUMIFS('FS Qtr'!$J35:$IU35, 'FS Qtr'!$J$4:$IU$4, 'FS Ann'!AO$4)</f>
        <v>1.581984702170303E-12</v>
      </c>
      <c r="AP35" s="16">
        <f xml:space="preserve"> SUMIFS('FS Qtr'!$J35:$IU35, 'FS Qtr'!$J$4:$IU$4, 'FS Ann'!AP$4)</f>
        <v>1.5787902748343186E-12</v>
      </c>
      <c r="AQ35" s="16">
        <f xml:space="preserve"> SUMIFS('FS Qtr'!$J35:$IU35, 'FS Qtr'!$J$4:$IU$4, 'FS Ann'!AQ$4)</f>
        <v>1.5799010407135938E-12</v>
      </c>
      <c r="AR35" s="16">
        <f xml:space="preserve"> SUMIFS('FS Qtr'!$J35:$IU35, 'FS Qtr'!$J$4:$IU$4, 'FS Ann'!AR$4)</f>
        <v>1.5808292164365414E-12</v>
      </c>
      <c r="AS35" s="16">
        <f xml:space="preserve"> SUMIFS('FS Qtr'!$J35:$IU35, 'FS Qtr'!$J$4:$IU$4, 'FS Ann'!AS$4)</f>
        <v>1.5863799899307199E-12</v>
      </c>
      <c r="AT35" s="16">
        <f xml:space="preserve"> SUMIFS('FS Qtr'!$J35:$IU35, 'FS Qtr'!$J$4:$IU$4, 'FS Ann'!AT$4)</f>
        <v>1.583070079504978E-12</v>
      </c>
      <c r="AU35" s="16">
        <f xml:space="preserve"> SUMIFS('FS Qtr'!$J35:$IU35, 'FS Qtr'!$J$4:$IU$4, 'FS Ann'!AU$4)</f>
        <v>1.5841667254790083E-12</v>
      </c>
      <c r="AV35" s="16">
        <f xml:space="preserve"> SUMIFS('FS Qtr'!$J35:$IU35, 'FS Qtr'!$J$4:$IU$4, 'FS Ann'!AV$4)</f>
        <v>1.5853334252824426E-12</v>
      </c>
      <c r="AW35" s="16">
        <f xml:space="preserve"> SUMIFS('FS Qtr'!$J35:$IU35, 'FS Qtr'!$J$4:$IU$4, 'FS Ann'!AW$4)</f>
        <v>1.5907550596239162E-12</v>
      </c>
      <c r="AX35" s="16">
        <f xml:space="preserve"> SUMIFS('FS Qtr'!$J35:$IU35, 'FS Qtr'!$J$4:$IU$4, 'FS Ann'!AX$4)</f>
        <v>1.5876060206210244E-12</v>
      </c>
      <c r="AY35" s="16">
        <f xml:space="preserve"> SUMIFS('FS Qtr'!$J35:$IU35, 'FS Qtr'!$J$4:$IU$4, 'FS Ann'!AY$4)</f>
        <v>1.5888708230704651E-12</v>
      </c>
      <c r="AZ35" s="16">
        <f xml:space="preserve"> SUMIFS('FS Qtr'!$J35:$IU35, 'FS Qtr'!$J$4:$IU$4, 'FS Ann'!AZ$4)</f>
        <v>1.5899716163403353E-12</v>
      </c>
      <c r="BA35" s="16">
        <f xml:space="preserve"> SUMIFS('FS Qtr'!$J35:$IU35, 'FS Qtr'!$J$4:$IU$4, 'FS Ann'!BA$4)</f>
        <v>1.5954123500705463E-12</v>
      </c>
      <c r="BB35" s="16">
        <f xml:space="preserve"> SUMIFS('FS Qtr'!$J35:$IU35, 'FS Qtr'!$J$4:$IU$4, 'FS Ann'!BB$4)</f>
        <v>1.592233638803009E-12</v>
      </c>
      <c r="BC35" s="16">
        <f xml:space="preserve"> SUMIFS('FS Qtr'!$J35:$IU35, 'FS Qtr'!$J$4:$IU$4, 'FS Ann'!BC$4)</f>
        <v>1.593379861333233E-12</v>
      </c>
      <c r="BD35" s="16">
        <f xml:space="preserve"> SUMIFS('FS Qtr'!$J35:$IU35, 'FS Qtr'!$J$4:$IU$4, 'FS Ann'!BD$4)</f>
        <v>0</v>
      </c>
    </row>
    <row r="36" spans="1:56" outlineLevel="1" x14ac:dyDescent="0.35">
      <c r="A36" s="1"/>
      <c r="B36" s="1"/>
      <c r="C36" s="19"/>
      <c r="D36" s="127"/>
      <c r="E36" s="16" t="str">
        <f xml:space="preserve"> 'FS Qtr'!E36</f>
        <v>Senior debt principal repayment</v>
      </c>
      <c r="F36" s="16">
        <f xml:space="preserve"> 'FS Qtr'!F36</f>
        <v>0</v>
      </c>
      <c r="G36" s="494" t="str">
        <f xml:space="preserve"> 'FS Qtr'!G36</f>
        <v>$ 000s</v>
      </c>
      <c r="H36" s="16">
        <f xml:space="preserve"> SUM(J36:BQ36)</f>
        <v>-67279.668423079944</v>
      </c>
      <c r="I36" s="16"/>
      <c r="J36" s="16">
        <f xml:space="preserve"> SUMIFS('FS Qtr'!$J36:$IU36, 'FS Qtr'!$J$4:$IU$4, 'FS Ann'!J$4)</f>
        <v>0</v>
      </c>
      <c r="K36" s="16">
        <f xml:space="preserve"> SUMIFS('FS Qtr'!$J36:$IU36, 'FS Qtr'!$J$4:$IU$4, 'FS Ann'!K$4)</f>
        <v>-5006.144988734266</v>
      </c>
      <c r="L36" s="16">
        <f xml:space="preserve"> SUMIFS('FS Qtr'!$J36:$IU36, 'FS Qtr'!$J$4:$IU$4, 'FS Ann'!L$4)</f>
        <v>-5325.4278257179158</v>
      </c>
      <c r="M36" s="16">
        <f xml:space="preserve"> SUMIFS('FS Qtr'!$J36:$IU36, 'FS Qtr'!$J$4:$IU$4, 'FS Ann'!M$4)</f>
        <v>-5657.3454606593186</v>
      </c>
      <c r="N36" s="16">
        <f xml:space="preserve"> SUMIFS('FS Qtr'!$J36:$IU36, 'FS Qtr'!$J$4:$IU$4, 'FS Ann'!N$4)</f>
        <v>-6029.4587468361015</v>
      </c>
      <c r="O36" s="16">
        <f xml:space="preserve"> SUMIFS('FS Qtr'!$J36:$IU36, 'FS Qtr'!$J$4:$IU$4, 'FS Ann'!O$4)</f>
        <v>-6416.4858025523281</v>
      </c>
      <c r="P36" s="16">
        <f xml:space="preserve"> SUMIFS('FS Qtr'!$J36:$IU36, 'FS Qtr'!$J$4:$IU$4, 'FS Ann'!P$4)</f>
        <v>-6829.4055946565304</v>
      </c>
      <c r="Q36" s="16">
        <f xml:space="preserve"> SUMIFS('FS Qtr'!$J36:$IU36, 'FS Qtr'!$J$4:$IU$4, 'FS Ann'!Q$4)</f>
        <v>-7265.0466089724996</v>
      </c>
      <c r="R36" s="16">
        <f xml:space="preserve"> SUMIFS('FS Qtr'!$J36:$IU36, 'FS Qtr'!$J$4:$IU$4, 'FS Ann'!R$4)</f>
        <v>-7738.6447485495528</v>
      </c>
      <c r="S36" s="16">
        <f xml:space="preserve"> SUMIFS('FS Qtr'!$J36:$IU36, 'FS Qtr'!$J$4:$IU$4, 'FS Ann'!S$4)</f>
        <v>-8239.0596554479707</v>
      </c>
      <c r="T36" s="16">
        <f xml:space="preserve"> SUMIFS('FS Qtr'!$J36:$IU36, 'FS Qtr'!$J$4:$IU$4, 'FS Ann'!T$4)</f>
        <v>-8772.6489909534539</v>
      </c>
      <c r="U36" s="16">
        <f xml:space="preserve"> SUMIFS('FS Qtr'!$J36:$IU36, 'FS Qtr'!$J$4:$IU$4, 'FS Ann'!U$4)</f>
        <v>0</v>
      </c>
      <c r="V36" s="16">
        <f xml:space="preserve"> SUMIFS('FS Qtr'!$J36:$IU36, 'FS Qtr'!$J$4:$IU$4, 'FS Ann'!V$4)</f>
        <v>0</v>
      </c>
      <c r="W36" s="16">
        <f xml:space="preserve"> SUMIFS('FS Qtr'!$J36:$IU36, 'FS Qtr'!$J$4:$IU$4, 'FS Ann'!W$4)</f>
        <v>0</v>
      </c>
      <c r="X36" s="16">
        <f xml:space="preserve"> SUMIFS('FS Qtr'!$J36:$IU36, 'FS Qtr'!$J$4:$IU$4, 'FS Ann'!X$4)</f>
        <v>0</v>
      </c>
      <c r="Y36" s="16">
        <f xml:space="preserve"> SUMIFS('FS Qtr'!$J36:$IU36, 'FS Qtr'!$J$4:$IU$4, 'FS Ann'!Y$4)</f>
        <v>0</v>
      </c>
      <c r="Z36" s="16">
        <f xml:space="preserve"> SUMIFS('FS Qtr'!$J36:$IU36, 'FS Qtr'!$J$4:$IU$4, 'FS Ann'!Z$4)</f>
        <v>0</v>
      </c>
      <c r="AA36" s="16">
        <f xml:space="preserve"> SUMIFS('FS Qtr'!$J36:$IU36, 'FS Qtr'!$J$4:$IU$4, 'FS Ann'!AA$4)</f>
        <v>0</v>
      </c>
      <c r="AB36" s="16">
        <f xml:space="preserve"> SUMIFS('FS Qtr'!$J36:$IU36, 'FS Qtr'!$J$4:$IU$4, 'FS Ann'!AB$4)</f>
        <v>0</v>
      </c>
      <c r="AC36" s="16">
        <f xml:space="preserve"> SUMIFS('FS Qtr'!$J36:$IU36, 'FS Qtr'!$J$4:$IU$4, 'FS Ann'!AC$4)</f>
        <v>0</v>
      </c>
      <c r="AD36" s="16">
        <f xml:space="preserve"> SUMIFS('FS Qtr'!$J36:$IU36, 'FS Qtr'!$J$4:$IU$4, 'FS Ann'!AD$4)</f>
        <v>0</v>
      </c>
      <c r="AE36" s="16">
        <f xml:space="preserve"> SUMIFS('FS Qtr'!$J36:$IU36, 'FS Qtr'!$J$4:$IU$4, 'FS Ann'!AE$4)</f>
        <v>0</v>
      </c>
      <c r="AF36" s="16">
        <f xml:space="preserve"> SUMIFS('FS Qtr'!$J36:$IU36, 'FS Qtr'!$J$4:$IU$4, 'FS Ann'!AF$4)</f>
        <v>0</v>
      </c>
      <c r="AG36" s="16">
        <f xml:space="preserve"> SUMIFS('FS Qtr'!$J36:$IU36, 'FS Qtr'!$J$4:$IU$4, 'FS Ann'!AG$4)</f>
        <v>0</v>
      </c>
      <c r="AH36" s="16">
        <f xml:space="preserve"> SUMIFS('FS Qtr'!$J36:$IU36, 'FS Qtr'!$J$4:$IU$4, 'FS Ann'!AH$4)</f>
        <v>0</v>
      </c>
      <c r="AI36" s="16">
        <f xml:space="preserve"> SUMIFS('FS Qtr'!$J36:$IU36, 'FS Qtr'!$J$4:$IU$4, 'FS Ann'!AI$4)</f>
        <v>0</v>
      </c>
      <c r="AJ36" s="16">
        <f xml:space="preserve"> SUMIFS('FS Qtr'!$J36:$IU36, 'FS Qtr'!$J$4:$IU$4, 'FS Ann'!AJ$4)</f>
        <v>0</v>
      </c>
      <c r="AK36" s="16">
        <f xml:space="preserve"> SUMIFS('FS Qtr'!$J36:$IU36, 'FS Qtr'!$J$4:$IU$4, 'FS Ann'!AK$4)</f>
        <v>0</v>
      </c>
      <c r="AL36" s="16">
        <f xml:space="preserve"> SUMIFS('FS Qtr'!$J36:$IU36, 'FS Qtr'!$J$4:$IU$4, 'FS Ann'!AL$4)</f>
        <v>0</v>
      </c>
      <c r="AM36" s="16">
        <f xml:space="preserve"> SUMIFS('FS Qtr'!$J36:$IU36, 'FS Qtr'!$J$4:$IU$4, 'FS Ann'!AM$4)</f>
        <v>0</v>
      </c>
      <c r="AN36" s="16">
        <f xml:space="preserve"> SUMIFS('FS Qtr'!$J36:$IU36, 'FS Qtr'!$J$4:$IU$4, 'FS Ann'!AN$4)</f>
        <v>0</v>
      </c>
      <c r="AO36" s="16">
        <f xml:space="preserve"> SUMIFS('FS Qtr'!$J36:$IU36, 'FS Qtr'!$J$4:$IU$4, 'FS Ann'!AO$4)</f>
        <v>0</v>
      </c>
      <c r="AP36" s="16">
        <f xml:space="preserve"> SUMIFS('FS Qtr'!$J36:$IU36, 'FS Qtr'!$J$4:$IU$4, 'FS Ann'!AP$4)</f>
        <v>0</v>
      </c>
      <c r="AQ36" s="16">
        <f xml:space="preserve"> SUMIFS('FS Qtr'!$J36:$IU36, 'FS Qtr'!$J$4:$IU$4, 'FS Ann'!AQ$4)</f>
        <v>0</v>
      </c>
      <c r="AR36" s="16">
        <f xml:space="preserve"> SUMIFS('FS Qtr'!$J36:$IU36, 'FS Qtr'!$J$4:$IU$4, 'FS Ann'!AR$4)</f>
        <v>0</v>
      </c>
      <c r="AS36" s="16">
        <f xml:space="preserve"> SUMIFS('FS Qtr'!$J36:$IU36, 'FS Qtr'!$J$4:$IU$4, 'FS Ann'!AS$4)</f>
        <v>0</v>
      </c>
      <c r="AT36" s="16">
        <f xml:space="preserve"> SUMIFS('FS Qtr'!$J36:$IU36, 'FS Qtr'!$J$4:$IU$4, 'FS Ann'!AT$4)</f>
        <v>0</v>
      </c>
      <c r="AU36" s="16">
        <f xml:space="preserve"> SUMIFS('FS Qtr'!$J36:$IU36, 'FS Qtr'!$J$4:$IU$4, 'FS Ann'!AU$4)</f>
        <v>0</v>
      </c>
      <c r="AV36" s="16">
        <f xml:space="preserve"> SUMIFS('FS Qtr'!$J36:$IU36, 'FS Qtr'!$J$4:$IU$4, 'FS Ann'!AV$4)</f>
        <v>0</v>
      </c>
      <c r="AW36" s="16">
        <f xml:space="preserve"> SUMIFS('FS Qtr'!$J36:$IU36, 'FS Qtr'!$J$4:$IU$4, 'FS Ann'!AW$4)</f>
        <v>0</v>
      </c>
      <c r="AX36" s="16">
        <f xml:space="preserve"> SUMIFS('FS Qtr'!$J36:$IU36, 'FS Qtr'!$J$4:$IU$4, 'FS Ann'!AX$4)</f>
        <v>0</v>
      </c>
      <c r="AY36" s="16">
        <f xml:space="preserve"> SUMIFS('FS Qtr'!$J36:$IU36, 'FS Qtr'!$J$4:$IU$4, 'FS Ann'!AY$4)</f>
        <v>0</v>
      </c>
      <c r="AZ36" s="16">
        <f xml:space="preserve"> SUMIFS('FS Qtr'!$J36:$IU36, 'FS Qtr'!$J$4:$IU$4, 'FS Ann'!AZ$4)</f>
        <v>0</v>
      </c>
      <c r="BA36" s="16">
        <f xml:space="preserve"> SUMIFS('FS Qtr'!$J36:$IU36, 'FS Qtr'!$J$4:$IU$4, 'FS Ann'!BA$4)</f>
        <v>0</v>
      </c>
      <c r="BB36" s="16">
        <f xml:space="preserve"> SUMIFS('FS Qtr'!$J36:$IU36, 'FS Qtr'!$J$4:$IU$4, 'FS Ann'!BB$4)</f>
        <v>0</v>
      </c>
      <c r="BC36" s="16">
        <f xml:space="preserve"> SUMIFS('FS Qtr'!$J36:$IU36, 'FS Qtr'!$J$4:$IU$4, 'FS Ann'!BC$4)</f>
        <v>0</v>
      </c>
      <c r="BD36" s="16">
        <f xml:space="preserve"> SUMIFS('FS Qtr'!$J36:$IU36, 'FS Qtr'!$J$4:$IU$4, 'FS Ann'!BD$4)</f>
        <v>0</v>
      </c>
    </row>
    <row r="37" spans="1:56" outlineLevel="1" x14ac:dyDescent="0.35">
      <c r="A37" s="1"/>
      <c r="B37" s="1"/>
      <c r="C37" s="19"/>
      <c r="D37" s="127"/>
      <c r="E37" s="280" t="s">
        <v>140</v>
      </c>
      <c r="F37" s="128"/>
      <c r="G37" s="420" t="str">
        <f>SMU</f>
        <v>$ 000s</v>
      </c>
      <c r="H37" s="128">
        <f xml:space="preserve"> SUM(J37:PY37)</f>
        <v>170336.21892480223</v>
      </c>
      <c r="I37" s="128"/>
      <c r="J37" s="128">
        <f t="shared" ref="J37:BD37" si="7" xml:space="preserve"> J33 + SUM(J35:J36)</f>
        <v>0</v>
      </c>
      <c r="K37" s="128">
        <f t="shared" si="7"/>
        <v>2900.8695238956716</v>
      </c>
      <c r="L37" s="128">
        <f t="shared" si="7"/>
        <v>4216.4074981050853</v>
      </c>
      <c r="M37" s="128">
        <f t="shared" si="7"/>
        <v>4104.3780240405722</v>
      </c>
      <c r="N37" s="128">
        <f t="shared" si="7"/>
        <v>3945.1075193639845</v>
      </c>
      <c r="O37" s="128">
        <f t="shared" si="7"/>
        <v>3831.2571073043146</v>
      </c>
      <c r="P37" s="128">
        <f t="shared" si="7"/>
        <v>3700.9956692963406</v>
      </c>
      <c r="Q37" s="128">
        <f t="shared" si="7"/>
        <v>3584.6440465549349</v>
      </c>
      <c r="R37" s="128">
        <f t="shared" si="7"/>
        <v>3314.1352522879733</v>
      </c>
      <c r="S37" s="128">
        <f t="shared" si="7"/>
        <v>1726.6596061406108</v>
      </c>
      <c r="T37" s="128">
        <f t="shared" si="7"/>
        <v>1380.635501327477</v>
      </c>
      <c r="U37" s="128">
        <f t="shared" si="7"/>
        <v>10224.445581734524</v>
      </c>
      <c r="V37" s="128">
        <f t="shared" si="7"/>
        <v>9992.8241885383013</v>
      </c>
      <c r="W37" s="128">
        <f t="shared" si="7"/>
        <v>9824.7363639470368</v>
      </c>
      <c r="X37" s="128">
        <f t="shared" si="7"/>
        <v>9654.6445311417829</v>
      </c>
      <c r="Y37" s="128">
        <f t="shared" si="7"/>
        <v>9508.166080611556</v>
      </c>
      <c r="Z37" s="128">
        <f t="shared" si="7"/>
        <v>9328.1319099468546</v>
      </c>
      <c r="AA37" s="128">
        <f t="shared" si="7"/>
        <v>9195.5353216863296</v>
      </c>
      <c r="AB37" s="128">
        <f t="shared" si="7"/>
        <v>9053.8850020140271</v>
      </c>
      <c r="AC37" s="128">
        <f t="shared" si="7"/>
        <v>8929.0196202913667</v>
      </c>
      <c r="AD37" s="128">
        <f t="shared" si="7"/>
        <v>8767.2602098224052</v>
      </c>
      <c r="AE37" s="128">
        <f t="shared" si="7"/>
        <v>8646.9721228756953</v>
      </c>
      <c r="AF37" s="128">
        <f t="shared" si="7"/>
        <v>8514.7735903590765</v>
      </c>
      <c r="AG37" s="128">
        <f t="shared" si="7"/>
        <v>8395.9072280300679</v>
      </c>
      <c r="AH37" s="128">
        <f t="shared" si="7"/>
        <v>8239.6366994500477</v>
      </c>
      <c r="AI37" s="128">
        <f t="shared" si="7"/>
        <v>8239.4657415039637</v>
      </c>
      <c r="AJ37" s="128">
        <f t="shared" si="7"/>
        <v>1115.7249845322533</v>
      </c>
      <c r="AK37" s="128">
        <f t="shared" si="7"/>
        <v>1.2621611895156092E-12</v>
      </c>
      <c r="AL37" s="128">
        <f t="shared" si="7"/>
        <v>1.2596011729328893E-12</v>
      </c>
      <c r="AM37" s="128">
        <f t="shared" si="7"/>
        <v>1.2604983967321459E-12</v>
      </c>
      <c r="AN37" s="128">
        <f t="shared" si="7"/>
        <v>1.2612864702532535E-12</v>
      </c>
      <c r="AO37" s="128">
        <f t="shared" si="7"/>
        <v>1.2655877617362425E-12</v>
      </c>
      <c r="AP37" s="128">
        <f t="shared" si="7"/>
        <v>1.263032219867455E-12</v>
      </c>
      <c r="AQ37" s="128">
        <f t="shared" si="7"/>
        <v>1.263920832570875E-12</v>
      </c>
      <c r="AR37" s="128">
        <f t="shared" si="7"/>
        <v>1.2646633731492332E-12</v>
      </c>
      <c r="AS37" s="128">
        <f t="shared" si="7"/>
        <v>1.2691039919445759E-12</v>
      </c>
      <c r="AT37" s="128">
        <f t="shared" si="7"/>
        <v>1.2664560636039824E-12</v>
      </c>
      <c r="AU37" s="128">
        <f t="shared" si="7"/>
        <v>1.2673333803832066E-12</v>
      </c>
      <c r="AV37" s="128">
        <f t="shared" si="7"/>
        <v>1.2682667402259541E-12</v>
      </c>
      <c r="AW37" s="128">
        <f t="shared" si="7"/>
        <v>1.2726040476991329E-12</v>
      </c>
      <c r="AX37" s="128">
        <f t="shared" si="7"/>
        <v>1.2700848164968197E-12</v>
      </c>
      <c r="AY37" s="128">
        <f t="shared" si="7"/>
        <v>1.271096658456372E-12</v>
      </c>
      <c r="AZ37" s="128">
        <f t="shared" si="7"/>
        <v>1.2719772930722683E-12</v>
      </c>
      <c r="BA37" s="128">
        <f t="shared" si="7"/>
        <v>1.2763298800564372E-12</v>
      </c>
      <c r="BB37" s="128">
        <f t="shared" si="7"/>
        <v>1.2737869110424072E-12</v>
      </c>
      <c r="BC37" s="128">
        <f t="shared" si="7"/>
        <v>1.2747038890665864E-12</v>
      </c>
      <c r="BD37" s="128">
        <f t="shared" si="7"/>
        <v>0</v>
      </c>
    </row>
    <row r="38" spans="1:56" outlineLevel="1" x14ac:dyDescent="0.35">
      <c r="A38" s="1"/>
      <c r="B38" s="1"/>
      <c r="C38" s="19"/>
      <c r="D38" s="127"/>
      <c r="E38" s="16"/>
      <c r="F38" s="16"/>
      <c r="G38" s="494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16"/>
      <c r="AE38" s="16"/>
      <c r="AF38" s="16"/>
      <c r="AG38" s="16"/>
      <c r="AH38" s="16"/>
      <c r="AI38" s="16"/>
      <c r="AJ38" s="16"/>
      <c r="AK38" s="16"/>
      <c r="AL38" s="16"/>
      <c r="AM38" s="16"/>
      <c r="AN38" s="16"/>
      <c r="AO38" s="16"/>
      <c r="AP38" s="16"/>
      <c r="AQ38" s="16"/>
      <c r="AR38" s="16"/>
      <c r="AS38" s="16"/>
      <c r="AT38" s="16"/>
      <c r="AU38" s="16"/>
      <c r="AV38" s="16"/>
      <c r="AW38" s="16"/>
      <c r="AX38" s="16"/>
      <c r="AY38" s="16"/>
      <c r="AZ38" s="16"/>
      <c r="BA38" s="16"/>
      <c r="BB38" s="16"/>
      <c r="BC38" s="16"/>
      <c r="BD38" s="16"/>
    </row>
    <row r="39" spans="1:56" outlineLevel="1" x14ac:dyDescent="0.35">
      <c r="A39" s="1"/>
      <c r="B39" s="1"/>
      <c r="C39" s="19"/>
      <c r="D39" s="127"/>
      <c r="E39" s="16" t="str">
        <f xml:space="preserve"> 'FS Qtr'!E40</f>
        <v>[Refi facility repayment]</v>
      </c>
      <c r="F39" s="16">
        <f xml:space="preserve"> 'FS Qtr'!F40</f>
        <v>0</v>
      </c>
      <c r="G39" s="494">
        <f xml:space="preserve"> 'FS Qtr'!G40</f>
        <v>0</v>
      </c>
      <c r="H39" s="16">
        <f xml:space="preserve"> SUM(J39:BQ39)</f>
        <v>0</v>
      </c>
      <c r="I39" s="16"/>
      <c r="J39" s="16">
        <f xml:space="preserve"> SUMIFS('FS Qtr'!$J40:$IU40, 'FS Qtr'!$J$4:$IU$4, 'FS Ann'!J$4)</f>
        <v>0</v>
      </c>
      <c r="K39" s="16">
        <f xml:space="preserve"> SUMIFS('FS Qtr'!$J40:$IU40, 'FS Qtr'!$J$4:$IU$4, 'FS Ann'!K$4)</f>
        <v>0</v>
      </c>
      <c r="L39" s="16">
        <f xml:space="preserve"> SUMIFS('FS Qtr'!$J40:$IU40, 'FS Qtr'!$J$4:$IU$4, 'FS Ann'!L$4)</f>
        <v>0</v>
      </c>
      <c r="M39" s="16">
        <f xml:space="preserve"> SUMIFS('FS Qtr'!$J40:$IU40, 'FS Qtr'!$J$4:$IU$4, 'FS Ann'!M$4)</f>
        <v>0</v>
      </c>
      <c r="N39" s="16">
        <f xml:space="preserve"> SUMIFS('FS Qtr'!$J40:$IU40, 'FS Qtr'!$J$4:$IU$4, 'FS Ann'!N$4)</f>
        <v>0</v>
      </c>
      <c r="O39" s="16">
        <f xml:space="preserve"> SUMIFS('FS Qtr'!$J40:$IU40, 'FS Qtr'!$J$4:$IU$4, 'FS Ann'!O$4)</f>
        <v>0</v>
      </c>
      <c r="P39" s="16">
        <f xml:space="preserve"> SUMIFS('FS Qtr'!$J40:$IU40, 'FS Qtr'!$J$4:$IU$4, 'FS Ann'!P$4)</f>
        <v>0</v>
      </c>
      <c r="Q39" s="16">
        <f xml:space="preserve"> SUMIFS('FS Qtr'!$J40:$IU40, 'FS Qtr'!$J$4:$IU$4, 'FS Ann'!Q$4)</f>
        <v>0</v>
      </c>
      <c r="R39" s="16">
        <f xml:space="preserve"> SUMIFS('FS Qtr'!$J40:$IU40, 'FS Qtr'!$J$4:$IU$4, 'FS Ann'!R$4)</f>
        <v>0</v>
      </c>
      <c r="S39" s="16">
        <f xml:space="preserve"> SUMIFS('FS Qtr'!$J40:$IU40, 'FS Qtr'!$J$4:$IU$4, 'FS Ann'!S$4)</f>
        <v>0</v>
      </c>
      <c r="T39" s="16">
        <f xml:space="preserve"> SUMIFS('FS Qtr'!$J40:$IU40, 'FS Qtr'!$J$4:$IU$4, 'FS Ann'!T$4)</f>
        <v>0</v>
      </c>
      <c r="U39" s="16">
        <f xml:space="preserve"> SUMIFS('FS Qtr'!$J40:$IU40, 'FS Qtr'!$J$4:$IU$4, 'FS Ann'!U$4)</f>
        <v>0</v>
      </c>
      <c r="V39" s="16">
        <f xml:space="preserve"> SUMIFS('FS Qtr'!$J40:$IU40, 'FS Qtr'!$J$4:$IU$4, 'FS Ann'!V$4)</f>
        <v>0</v>
      </c>
      <c r="W39" s="16">
        <f xml:space="preserve"> SUMIFS('FS Qtr'!$J40:$IU40, 'FS Qtr'!$J$4:$IU$4, 'FS Ann'!W$4)</f>
        <v>0</v>
      </c>
      <c r="X39" s="16">
        <f xml:space="preserve"> SUMIFS('FS Qtr'!$J40:$IU40, 'FS Qtr'!$J$4:$IU$4, 'FS Ann'!X$4)</f>
        <v>0</v>
      </c>
      <c r="Y39" s="16">
        <f xml:space="preserve"> SUMIFS('FS Qtr'!$J40:$IU40, 'FS Qtr'!$J$4:$IU$4, 'FS Ann'!Y$4)</f>
        <v>0</v>
      </c>
      <c r="Z39" s="16">
        <f xml:space="preserve"> SUMIFS('FS Qtr'!$J40:$IU40, 'FS Qtr'!$J$4:$IU$4, 'FS Ann'!Z$4)</f>
        <v>0</v>
      </c>
      <c r="AA39" s="16">
        <f xml:space="preserve"> SUMIFS('FS Qtr'!$J40:$IU40, 'FS Qtr'!$J$4:$IU$4, 'FS Ann'!AA$4)</f>
        <v>0</v>
      </c>
      <c r="AB39" s="16">
        <f xml:space="preserve"> SUMIFS('FS Qtr'!$J40:$IU40, 'FS Qtr'!$J$4:$IU$4, 'FS Ann'!AB$4)</f>
        <v>0</v>
      </c>
      <c r="AC39" s="16">
        <f xml:space="preserve"> SUMIFS('FS Qtr'!$J40:$IU40, 'FS Qtr'!$J$4:$IU$4, 'FS Ann'!AC$4)</f>
        <v>0</v>
      </c>
      <c r="AD39" s="16">
        <f xml:space="preserve"> SUMIFS('FS Qtr'!$J40:$IU40, 'FS Qtr'!$J$4:$IU$4, 'FS Ann'!AD$4)</f>
        <v>0</v>
      </c>
      <c r="AE39" s="16">
        <f xml:space="preserve"> SUMIFS('FS Qtr'!$J40:$IU40, 'FS Qtr'!$J$4:$IU$4, 'FS Ann'!AE$4)</f>
        <v>0</v>
      </c>
      <c r="AF39" s="16">
        <f xml:space="preserve"> SUMIFS('FS Qtr'!$J40:$IU40, 'FS Qtr'!$J$4:$IU$4, 'FS Ann'!AF$4)</f>
        <v>0</v>
      </c>
      <c r="AG39" s="16">
        <f xml:space="preserve"> SUMIFS('FS Qtr'!$J40:$IU40, 'FS Qtr'!$J$4:$IU$4, 'FS Ann'!AG$4)</f>
        <v>0</v>
      </c>
      <c r="AH39" s="16">
        <f xml:space="preserve"> SUMIFS('FS Qtr'!$J40:$IU40, 'FS Qtr'!$J$4:$IU$4, 'FS Ann'!AH$4)</f>
        <v>0</v>
      </c>
      <c r="AI39" s="16">
        <f xml:space="preserve"> SUMIFS('FS Qtr'!$J40:$IU40, 'FS Qtr'!$J$4:$IU$4, 'FS Ann'!AI$4)</f>
        <v>0</v>
      </c>
      <c r="AJ39" s="16">
        <f xml:space="preserve"> SUMIFS('FS Qtr'!$J40:$IU40, 'FS Qtr'!$J$4:$IU$4, 'FS Ann'!AJ$4)</f>
        <v>0</v>
      </c>
      <c r="AK39" s="16">
        <f xml:space="preserve"> SUMIFS('FS Qtr'!$J40:$IU40, 'FS Qtr'!$J$4:$IU$4, 'FS Ann'!AK$4)</f>
        <v>0</v>
      </c>
      <c r="AL39" s="16">
        <f xml:space="preserve"> SUMIFS('FS Qtr'!$J40:$IU40, 'FS Qtr'!$J$4:$IU$4, 'FS Ann'!AL$4)</f>
        <v>0</v>
      </c>
      <c r="AM39" s="16">
        <f xml:space="preserve"> SUMIFS('FS Qtr'!$J40:$IU40, 'FS Qtr'!$J$4:$IU$4, 'FS Ann'!AM$4)</f>
        <v>0</v>
      </c>
      <c r="AN39" s="16">
        <f xml:space="preserve"> SUMIFS('FS Qtr'!$J40:$IU40, 'FS Qtr'!$J$4:$IU$4, 'FS Ann'!AN$4)</f>
        <v>0</v>
      </c>
      <c r="AO39" s="16">
        <f xml:space="preserve"> SUMIFS('FS Qtr'!$J40:$IU40, 'FS Qtr'!$J$4:$IU$4, 'FS Ann'!AO$4)</f>
        <v>0</v>
      </c>
      <c r="AP39" s="16">
        <f xml:space="preserve"> SUMIFS('FS Qtr'!$J40:$IU40, 'FS Qtr'!$J$4:$IU$4, 'FS Ann'!AP$4)</f>
        <v>0</v>
      </c>
      <c r="AQ39" s="16">
        <f xml:space="preserve"> SUMIFS('FS Qtr'!$J40:$IU40, 'FS Qtr'!$J$4:$IU$4, 'FS Ann'!AQ$4)</f>
        <v>0</v>
      </c>
      <c r="AR39" s="16">
        <f xml:space="preserve"> SUMIFS('FS Qtr'!$J40:$IU40, 'FS Qtr'!$J$4:$IU$4, 'FS Ann'!AR$4)</f>
        <v>0</v>
      </c>
      <c r="AS39" s="16">
        <f xml:space="preserve"> SUMIFS('FS Qtr'!$J40:$IU40, 'FS Qtr'!$J$4:$IU$4, 'FS Ann'!AS$4)</f>
        <v>0</v>
      </c>
      <c r="AT39" s="16">
        <f xml:space="preserve"> SUMIFS('FS Qtr'!$J40:$IU40, 'FS Qtr'!$J$4:$IU$4, 'FS Ann'!AT$4)</f>
        <v>0</v>
      </c>
      <c r="AU39" s="16">
        <f xml:space="preserve"> SUMIFS('FS Qtr'!$J40:$IU40, 'FS Qtr'!$J$4:$IU$4, 'FS Ann'!AU$4)</f>
        <v>0</v>
      </c>
      <c r="AV39" s="16">
        <f xml:space="preserve"> SUMIFS('FS Qtr'!$J40:$IU40, 'FS Qtr'!$J$4:$IU$4, 'FS Ann'!AV$4)</f>
        <v>0</v>
      </c>
      <c r="AW39" s="16">
        <f xml:space="preserve"> SUMIFS('FS Qtr'!$J40:$IU40, 'FS Qtr'!$J$4:$IU$4, 'FS Ann'!AW$4)</f>
        <v>0</v>
      </c>
      <c r="AX39" s="16">
        <f xml:space="preserve"> SUMIFS('FS Qtr'!$J40:$IU40, 'FS Qtr'!$J$4:$IU$4, 'FS Ann'!AX$4)</f>
        <v>0</v>
      </c>
      <c r="AY39" s="16">
        <f xml:space="preserve"> SUMIFS('FS Qtr'!$J40:$IU40, 'FS Qtr'!$J$4:$IU$4, 'FS Ann'!AY$4)</f>
        <v>0</v>
      </c>
      <c r="AZ39" s="16">
        <f xml:space="preserve"> SUMIFS('FS Qtr'!$J40:$IU40, 'FS Qtr'!$J$4:$IU$4, 'FS Ann'!AZ$4)</f>
        <v>0</v>
      </c>
      <c r="BA39" s="16">
        <f xml:space="preserve"> SUMIFS('FS Qtr'!$J40:$IU40, 'FS Qtr'!$J$4:$IU$4, 'FS Ann'!BA$4)</f>
        <v>0</v>
      </c>
      <c r="BB39" s="16">
        <f xml:space="preserve"> SUMIFS('FS Qtr'!$J40:$IU40, 'FS Qtr'!$J$4:$IU$4, 'FS Ann'!BB$4)</f>
        <v>0</v>
      </c>
      <c r="BC39" s="16">
        <f xml:space="preserve"> SUMIFS('FS Qtr'!$J40:$IU40, 'FS Qtr'!$J$4:$IU$4, 'FS Ann'!BC$4)</f>
        <v>0</v>
      </c>
      <c r="BD39" s="16">
        <f xml:space="preserve"> SUMIFS('FS Qtr'!$J40:$IU40, 'FS Qtr'!$J$4:$IU$4, 'FS Ann'!BD$4)</f>
        <v>0</v>
      </c>
    </row>
    <row r="40" spans="1:56" outlineLevel="1" x14ac:dyDescent="0.35">
      <c r="A40" s="1"/>
      <c r="B40" s="1"/>
      <c r="C40" s="19"/>
      <c r="D40" s="127"/>
      <c r="E40" s="16" t="str">
        <f xml:space="preserve"> 'FS Qtr'!E41</f>
        <v>[Refi facility interest]</v>
      </c>
      <c r="F40" s="16">
        <f xml:space="preserve"> 'FS Qtr'!F41</f>
        <v>0</v>
      </c>
      <c r="G40" s="494">
        <f xml:space="preserve"> 'FS Qtr'!G41</f>
        <v>0</v>
      </c>
      <c r="H40" s="16">
        <f xml:space="preserve"> SUM(J40:BQ40)</f>
        <v>0</v>
      </c>
      <c r="I40" s="16"/>
      <c r="J40" s="16">
        <f xml:space="preserve"> SUMIFS('FS Qtr'!$J41:$IU41, 'FS Qtr'!$J$4:$IU$4, 'FS Ann'!J$4)</f>
        <v>0</v>
      </c>
      <c r="K40" s="16">
        <f xml:space="preserve"> SUMIFS('FS Qtr'!$J41:$IU41, 'FS Qtr'!$J$4:$IU$4, 'FS Ann'!K$4)</f>
        <v>0</v>
      </c>
      <c r="L40" s="16">
        <f xml:space="preserve"> SUMIFS('FS Qtr'!$J41:$IU41, 'FS Qtr'!$J$4:$IU$4, 'FS Ann'!L$4)</f>
        <v>0</v>
      </c>
      <c r="M40" s="16">
        <f xml:space="preserve"> SUMIFS('FS Qtr'!$J41:$IU41, 'FS Qtr'!$J$4:$IU$4, 'FS Ann'!M$4)</f>
        <v>0</v>
      </c>
      <c r="N40" s="16">
        <f xml:space="preserve"> SUMIFS('FS Qtr'!$J41:$IU41, 'FS Qtr'!$J$4:$IU$4, 'FS Ann'!N$4)</f>
        <v>0</v>
      </c>
      <c r="O40" s="16">
        <f xml:space="preserve"> SUMIFS('FS Qtr'!$J41:$IU41, 'FS Qtr'!$J$4:$IU$4, 'FS Ann'!O$4)</f>
        <v>0</v>
      </c>
      <c r="P40" s="16">
        <f xml:space="preserve"> SUMIFS('FS Qtr'!$J41:$IU41, 'FS Qtr'!$J$4:$IU$4, 'FS Ann'!P$4)</f>
        <v>0</v>
      </c>
      <c r="Q40" s="16">
        <f xml:space="preserve"> SUMIFS('FS Qtr'!$J41:$IU41, 'FS Qtr'!$J$4:$IU$4, 'FS Ann'!Q$4)</f>
        <v>0</v>
      </c>
      <c r="R40" s="16">
        <f xml:space="preserve"> SUMIFS('FS Qtr'!$J41:$IU41, 'FS Qtr'!$J$4:$IU$4, 'FS Ann'!R$4)</f>
        <v>0</v>
      </c>
      <c r="S40" s="16">
        <f xml:space="preserve"> SUMIFS('FS Qtr'!$J41:$IU41, 'FS Qtr'!$J$4:$IU$4, 'FS Ann'!S$4)</f>
        <v>0</v>
      </c>
      <c r="T40" s="16">
        <f xml:space="preserve"> SUMIFS('FS Qtr'!$J41:$IU41, 'FS Qtr'!$J$4:$IU$4, 'FS Ann'!T$4)</f>
        <v>0</v>
      </c>
      <c r="U40" s="16">
        <f xml:space="preserve"> SUMIFS('FS Qtr'!$J41:$IU41, 'FS Qtr'!$J$4:$IU$4, 'FS Ann'!U$4)</f>
        <v>0</v>
      </c>
      <c r="V40" s="16">
        <f xml:space="preserve"> SUMIFS('FS Qtr'!$J41:$IU41, 'FS Qtr'!$J$4:$IU$4, 'FS Ann'!V$4)</f>
        <v>0</v>
      </c>
      <c r="W40" s="16">
        <f xml:space="preserve"> SUMIFS('FS Qtr'!$J41:$IU41, 'FS Qtr'!$J$4:$IU$4, 'FS Ann'!W$4)</f>
        <v>0</v>
      </c>
      <c r="X40" s="16">
        <f xml:space="preserve"> SUMIFS('FS Qtr'!$J41:$IU41, 'FS Qtr'!$J$4:$IU$4, 'FS Ann'!X$4)</f>
        <v>0</v>
      </c>
      <c r="Y40" s="16">
        <f xml:space="preserve"> SUMIFS('FS Qtr'!$J41:$IU41, 'FS Qtr'!$J$4:$IU$4, 'FS Ann'!Y$4)</f>
        <v>0</v>
      </c>
      <c r="Z40" s="16">
        <f xml:space="preserve"> SUMIFS('FS Qtr'!$J41:$IU41, 'FS Qtr'!$J$4:$IU$4, 'FS Ann'!Z$4)</f>
        <v>0</v>
      </c>
      <c r="AA40" s="16">
        <f xml:space="preserve"> SUMIFS('FS Qtr'!$J41:$IU41, 'FS Qtr'!$J$4:$IU$4, 'FS Ann'!AA$4)</f>
        <v>0</v>
      </c>
      <c r="AB40" s="16">
        <f xml:space="preserve"> SUMIFS('FS Qtr'!$J41:$IU41, 'FS Qtr'!$J$4:$IU$4, 'FS Ann'!AB$4)</f>
        <v>0</v>
      </c>
      <c r="AC40" s="16">
        <f xml:space="preserve"> SUMIFS('FS Qtr'!$J41:$IU41, 'FS Qtr'!$J$4:$IU$4, 'FS Ann'!AC$4)</f>
        <v>0</v>
      </c>
      <c r="AD40" s="16">
        <f xml:space="preserve"> SUMIFS('FS Qtr'!$J41:$IU41, 'FS Qtr'!$J$4:$IU$4, 'FS Ann'!AD$4)</f>
        <v>0</v>
      </c>
      <c r="AE40" s="16">
        <f xml:space="preserve"> SUMIFS('FS Qtr'!$J41:$IU41, 'FS Qtr'!$J$4:$IU$4, 'FS Ann'!AE$4)</f>
        <v>0</v>
      </c>
      <c r="AF40" s="16">
        <f xml:space="preserve"> SUMIFS('FS Qtr'!$J41:$IU41, 'FS Qtr'!$J$4:$IU$4, 'FS Ann'!AF$4)</f>
        <v>0</v>
      </c>
      <c r="AG40" s="16">
        <f xml:space="preserve"> SUMIFS('FS Qtr'!$J41:$IU41, 'FS Qtr'!$J$4:$IU$4, 'FS Ann'!AG$4)</f>
        <v>0</v>
      </c>
      <c r="AH40" s="16">
        <f xml:space="preserve"> SUMIFS('FS Qtr'!$J41:$IU41, 'FS Qtr'!$J$4:$IU$4, 'FS Ann'!AH$4)</f>
        <v>0</v>
      </c>
      <c r="AI40" s="16">
        <f xml:space="preserve"> SUMIFS('FS Qtr'!$J41:$IU41, 'FS Qtr'!$J$4:$IU$4, 'FS Ann'!AI$4)</f>
        <v>0</v>
      </c>
      <c r="AJ40" s="16">
        <f xml:space="preserve"> SUMIFS('FS Qtr'!$J41:$IU41, 'FS Qtr'!$J$4:$IU$4, 'FS Ann'!AJ$4)</f>
        <v>0</v>
      </c>
      <c r="AK40" s="16">
        <f xml:space="preserve"> SUMIFS('FS Qtr'!$J41:$IU41, 'FS Qtr'!$J$4:$IU$4, 'FS Ann'!AK$4)</f>
        <v>0</v>
      </c>
      <c r="AL40" s="16">
        <f xml:space="preserve"> SUMIFS('FS Qtr'!$J41:$IU41, 'FS Qtr'!$J$4:$IU$4, 'FS Ann'!AL$4)</f>
        <v>0</v>
      </c>
      <c r="AM40" s="16">
        <f xml:space="preserve"> SUMIFS('FS Qtr'!$J41:$IU41, 'FS Qtr'!$J$4:$IU$4, 'FS Ann'!AM$4)</f>
        <v>0</v>
      </c>
      <c r="AN40" s="16">
        <f xml:space="preserve"> SUMIFS('FS Qtr'!$J41:$IU41, 'FS Qtr'!$J$4:$IU$4, 'FS Ann'!AN$4)</f>
        <v>0</v>
      </c>
      <c r="AO40" s="16">
        <f xml:space="preserve"> SUMIFS('FS Qtr'!$J41:$IU41, 'FS Qtr'!$J$4:$IU$4, 'FS Ann'!AO$4)</f>
        <v>0</v>
      </c>
      <c r="AP40" s="16">
        <f xml:space="preserve"> SUMIFS('FS Qtr'!$J41:$IU41, 'FS Qtr'!$J$4:$IU$4, 'FS Ann'!AP$4)</f>
        <v>0</v>
      </c>
      <c r="AQ40" s="16">
        <f xml:space="preserve"> SUMIFS('FS Qtr'!$J41:$IU41, 'FS Qtr'!$J$4:$IU$4, 'FS Ann'!AQ$4)</f>
        <v>0</v>
      </c>
      <c r="AR40" s="16">
        <f xml:space="preserve"> SUMIFS('FS Qtr'!$J41:$IU41, 'FS Qtr'!$J$4:$IU$4, 'FS Ann'!AR$4)</f>
        <v>0</v>
      </c>
      <c r="AS40" s="16">
        <f xml:space="preserve"> SUMIFS('FS Qtr'!$J41:$IU41, 'FS Qtr'!$J$4:$IU$4, 'FS Ann'!AS$4)</f>
        <v>0</v>
      </c>
      <c r="AT40" s="16">
        <f xml:space="preserve"> SUMIFS('FS Qtr'!$J41:$IU41, 'FS Qtr'!$J$4:$IU$4, 'FS Ann'!AT$4)</f>
        <v>0</v>
      </c>
      <c r="AU40" s="16">
        <f xml:space="preserve"> SUMIFS('FS Qtr'!$J41:$IU41, 'FS Qtr'!$J$4:$IU$4, 'FS Ann'!AU$4)</f>
        <v>0</v>
      </c>
      <c r="AV40" s="16">
        <f xml:space="preserve"> SUMIFS('FS Qtr'!$J41:$IU41, 'FS Qtr'!$J$4:$IU$4, 'FS Ann'!AV$4)</f>
        <v>0</v>
      </c>
      <c r="AW40" s="16">
        <f xml:space="preserve"> SUMIFS('FS Qtr'!$J41:$IU41, 'FS Qtr'!$J$4:$IU$4, 'FS Ann'!AW$4)</f>
        <v>0</v>
      </c>
      <c r="AX40" s="16">
        <f xml:space="preserve"> SUMIFS('FS Qtr'!$J41:$IU41, 'FS Qtr'!$J$4:$IU$4, 'FS Ann'!AX$4)</f>
        <v>0</v>
      </c>
      <c r="AY40" s="16">
        <f xml:space="preserve"> SUMIFS('FS Qtr'!$J41:$IU41, 'FS Qtr'!$J$4:$IU$4, 'FS Ann'!AY$4)</f>
        <v>0</v>
      </c>
      <c r="AZ40" s="16">
        <f xml:space="preserve"> SUMIFS('FS Qtr'!$J41:$IU41, 'FS Qtr'!$J$4:$IU$4, 'FS Ann'!AZ$4)</f>
        <v>0</v>
      </c>
      <c r="BA40" s="16">
        <f xml:space="preserve"> SUMIFS('FS Qtr'!$J41:$IU41, 'FS Qtr'!$J$4:$IU$4, 'FS Ann'!BA$4)</f>
        <v>0</v>
      </c>
      <c r="BB40" s="16">
        <f xml:space="preserve"> SUMIFS('FS Qtr'!$J41:$IU41, 'FS Qtr'!$J$4:$IU$4, 'FS Ann'!BB$4)</f>
        <v>0</v>
      </c>
      <c r="BC40" s="16">
        <f xml:space="preserve"> SUMIFS('FS Qtr'!$J41:$IU41, 'FS Qtr'!$J$4:$IU$4, 'FS Ann'!BC$4)</f>
        <v>0</v>
      </c>
      <c r="BD40" s="16">
        <f xml:space="preserve"> SUMIFS('FS Qtr'!$J41:$IU41, 'FS Qtr'!$J$4:$IU$4, 'FS Ann'!BD$4)</f>
        <v>0</v>
      </c>
    </row>
    <row r="41" spans="1:56" outlineLevel="1" x14ac:dyDescent="0.35">
      <c r="A41" s="1"/>
      <c r="B41" s="1"/>
      <c r="C41" s="19"/>
      <c r="D41" s="127"/>
      <c r="E41" s="280" t="s">
        <v>139</v>
      </c>
      <c r="F41" s="128"/>
      <c r="G41" s="420" t="str">
        <f>SMU</f>
        <v>$ 000s</v>
      </c>
      <c r="H41" s="309">
        <f xml:space="preserve"> SUM(J41:PY41)</f>
        <v>170336.21892480223</v>
      </c>
      <c r="I41" s="128"/>
      <c r="J41" s="128">
        <f t="shared" ref="J41:BD41" si="8" xml:space="preserve"> J37 + SUM(J39:J40)</f>
        <v>0</v>
      </c>
      <c r="K41" s="128">
        <f t="shared" si="8"/>
        <v>2900.8695238956716</v>
      </c>
      <c r="L41" s="128">
        <f t="shared" si="8"/>
        <v>4216.4074981050853</v>
      </c>
      <c r="M41" s="128">
        <f t="shared" si="8"/>
        <v>4104.3780240405722</v>
      </c>
      <c r="N41" s="128">
        <f t="shared" si="8"/>
        <v>3945.1075193639845</v>
      </c>
      <c r="O41" s="128">
        <f t="shared" si="8"/>
        <v>3831.2571073043146</v>
      </c>
      <c r="P41" s="128">
        <f t="shared" si="8"/>
        <v>3700.9956692963406</v>
      </c>
      <c r="Q41" s="128">
        <f t="shared" si="8"/>
        <v>3584.6440465549349</v>
      </c>
      <c r="R41" s="128">
        <f t="shared" si="8"/>
        <v>3314.1352522879733</v>
      </c>
      <c r="S41" s="128">
        <f t="shared" si="8"/>
        <v>1726.6596061406108</v>
      </c>
      <c r="T41" s="128">
        <f t="shared" si="8"/>
        <v>1380.635501327477</v>
      </c>
      <c r="U41" s="128">
        <f t="shared" si="8"/>
        <v>10224.445581734524</v>
      </c>
      <c r="V41" s="128">
        <f t="shared" si="8"/>
        <v>9992.8241885383013</v>
      </c>
      <c r="W41" s="128">
        <f t="shared" si="8"/>
        <v>9824.7363639470368</v>
      </c>
      <c r="X41" s="128">
        <f t="shared" si="8"/>
        <v>9654.6445311417829</v>
      </c>
      <c r="Y41" s="128">
        <f t="shared" si="8"/>
        <v>9508.166080611556</v>
      </c>
      <c r="Z41" s="128">
        <f t="shared" si="8"/>
        <v>9328.1319099468546</v>
      </c>
      <c r="AA41" s="128">
        <f t="shared" si="8"/>
        <v>9195.5353216863296</v>
      </c>
      <c r="AB41" s="128">
        <f t="shared" si="8"/>
        <v>9053.8850020140271</v>
      </c>
      <c r="AC41" s="128">
        <f t="shared" si="8"/>
        <v>8929.0196202913667</v>
      </c>
      <c r="AD41" s="128">
        <f t="shared" si="8"/>
        <v>8767.2602098224052</v>
      </c>
      <c r="AE41" s="128">
        <f t="shared" si="8"/>
        <v>8646.9721228756953</v>
      </c>
      <c r="AF41" s="128">
        <f t="shared" si="8"/>
        <v>8514.7735903590765</v>
      </c>
      <c r="AG41" s="128">
        <f t="shared" si="8"/>
        <v>8395.9072280300679</v>
      </c>
      <c r="AH41" s="128">
        <f t="shared" si="8"/>
        <v>8239.6366994500477</v>
      </c>
      <c r="AI41" s="128">
        <f t="shared" si="8"/>
        <v>8239.4657415039637</v>
      </c>
      <c r="AJ41" s="128">
        <f t="shared" si="8"/>
        <v>1115.7249845322533</v>
      </c>
      <c r="AK41" s="128">
        <f t="shared" si="8"/>
        <v>1.2621611895156092E-12</v>
      </c>
      <c r="AL41" s="128">
        <f t="shared" si="8"/>
        <v>1.2596011729328893E-12</v>
      </c>
      <c r="AM41" s="128">
        <f t="shared" si="8"/>
        <v>1.2604983967321459E-12</v>
      </c>
      <c r="AN41" s="128">
        <f t="shared" si="8"/>
        <v>1.2612864702532535E-12</v>
      </c>
      <c r="AO41" s="128">
        <f t="shared" si="8"/>
        <v>1.2655877617362425E-12</v>
      </c>
      <c r="AP41" s="128">
        <f t="shared" si="8"/>
        <v>1.263032219867455E-12</v>
      </c>
      <c r="AQ41" s="128">
        <f t="shared" si="8"/>
        <v>1.263920832570875E-12</v>
      </c>
      <c r="AR41" s="128">
        <f t="shared" si="8"/>
        <v>1.2646633731492332E-12</v>
      </c>
      <c r="AS41" s="128">
        <f t="shared" si="8"/>
        <v>1.2691039919445759E-12</v>
      </c>
      <c r="AT41" s="128">
        <f t="shared" si="8"/>
        <v>1.2664560636039824E-12</v>
      </c>
      <c r="AU41" s="128">
        <f t="shared" si="8"/>
        <v>1.2673333803832066E-12</v>
      </c>
      <c r="AV41" s="128">
        <f t="shared" si="8"/>
        <v>1.2682667402259541E-12</v>
      </c>
      <c r="AW41" s="128">
        <f t="shared" si="8"/>
        <v>1.2726040476991329E-12</v>
      </c>
      <c r="AX41" s="128">
        <f t="shared" si="8"/>
        <v>1.2700848164968197E-12</v>
      </c>
      <c r="AY41" s="128">
        <f t="shared" si="8"/>
        <v>1.271096658456372E-12</v>
      </c>
      <c r="AZ41" s="128">
        <f t="shared" si="8"/>
        <v>1.2719772930722683E-12</v>
      </c>
      <c r="BA41" s="128">
        <f t="shared" si="8"/>
        <v>1.2763298800564372E-12</v>
      </c>
      <c r="BB41" s="128">
        <f t="shared" si="8"/>
        <v>1.2737869110424072E-12</v>
      </c>
      <c r="BC41" s="128">
        <f t="shared" si="8"/>
        <v>1.2747038890665864E-12</v>
      </c>
      <c r="BD41" s="128">
        <f t="shared" si="8"/>
        <v>0</v>
      </c>
    </row>
    <row r="42" spans="1:56" outlineLevel="1" x14ac:dyDescent="0.35">
      <c r="A42" s="1"/>
      <c r="B42" s="1"/>
      <c r="C42" s="19"/>
      <c r="D42" s="127"/>
      <c r="E42" s="16"/>
      <c r="F42" s="16"/>
      <c r="G42" s="494"/>
      <c r="H42" s="16"/>
      <c r="I42" s="16"/>
      <c r="J42" s="16"/>
      <c r="K42" s="16"/>
      <c r="L42" s="16"/>
      <c r="M42" s="16"/>
      <c r="N42" s="16"/>
      <c r="O42" s="16"/>
      <c r="P42" s="16"/>
      <c r="Q42" s="16"/>
      <c r="R42" s="16"/>
      <c r="S42" s="16"/>
      <c r="T42" s="16"/>
      <c r="U42" s="16"/>
      <c r="V42" s="16"/>
      <c r="W42" s="16"/>
      <c r="X42" s="16"/>
      <c r="Y42" s="16"/>
      <c r="Z42" s="16"/>
      <c r="AA42" s="16"/>
      <c r="AB42" s="16"/>
      <c r="AC42" s="16"/>
      <c r="AD42" s="16"/>
      <c r="AE42" s="16"/>
      <c r="AF42" s="16"/>
      <c r="AG42" s="16"/>
      <c r="AH42" s="16"/>
      <c r="AI42" s="16"/>
      <c r="AJ42" s="16"/>
      <c r="AK42" s="16"/>
      <c r="AL42" s="16"/>
      <c r="AM42" s="16"/>
      <c r="AN42" s="16"/>
      <c r="AO42" s="16"/>
      <c r="AP42" s="16"/>
      <c r="AQ42" s="16"/>
      <c r="AR42" s="16"/>
      <c r="AS42" s="16"/>
      <c r="AT42" s="16"/>
      <c r="AU42" s="16"/>
      <c r="AV42" s="16"/>
      <c r="AW42" s="16"/>
      <c r="AX42" s="16"/>
      <c r="AY42" s="16"/>
      <c r="AZ42" s="16"/>
      <c r="BA42" s="16"/>
      <c r="BB42" s="16"/>
      <c r="BC42" s="16"/>
      <c r="BD42" s="16"/>
    </row>
    <row r="43" spans="1:56" outlineLevel="1" x14ac:dyDescent="0.35">
      <c r="A43" s="1"/>
      <c r="B43" s="1"/>
      <c r="C43" s="19"/>
      <c r="D43" s="127"/>
      <c r="E43" s="16" t="str">
        <f xml:space="preserve"> 'FS Qtr'!E44</f>
        <v>RCF drawdown</v>
      </c>
      <c r="F43" s="16">
        <f xml:space="preserve"> 'FS Qtr'!F44</f>
        <v>0</v>
      </c>
      <c r="G43" s="494" t="str">
        <f xml:space="preserve"> 'FS Qtr'!G44</f>
        <v>$ 000s</v>
      </c>
      <c r="H43" s="16">
        <f xml:space="preserve"> SUM(J43:BQ43)</f>
        <v>7181.7016545127381</v>
      </c>
      <c r="I43" s="16"/>
      <c r="J43" s="16">
        <f xml:space="preserve"> SUMIFS('FS Qtr'!$J44:$IU44, 'FS Qtr'!$J$4:$IU$4, 'FS Ann'!J$4)</f>
        <v>0</v>
      </c>
      <c r="K43" s="16">
        <f xml:space="preserve"> SUMIFS('FS Qtr'!$J44:$IU44, 'FS Qtr'!$J$4:$IU$4, 'FS Ann'!K$4)</f>
        <v>1294.0849302321737</v>
      </c>
      <c r="L43" s="16">
        <f xml:space="preserve"> SUMIFS('FS Qtr'!$J44:$IU44, 'FS Qtr'!$J$4:$IU$4, 'FS Ann'!L$4)</f>
        <v>439.93609786346701</v>
      </c>
      <c r="M43" s="16">
        <f xml:space="preserve"> SUMIFS('FS Qtr'!$J44:$IU44, 'FS Qtr'!$J$4:$IU$4, 'FS Ann'!M$4)</f>
        <v>448.84376215178645</v>
      </c>
      <c r="N43" s="16">
        <f xml:space="preserve"> SUMIFS('FS Qtr'!$J44:$IU44, 'FS Qtr'!$J$4:$IU$4, 'FS Ann'!N$4)</f>
        <v>488.90849777478911</v>
      </c>
      <c r="O43" s="16">
        <f xml:space="preserve"> SUMIFS('FS Qtr'!$J44:$IU44, 'FS Qtr'!$J$4:$IU$4, 'FS Ann'!O$4)</f>
        <v>513.79107978580987</v>
      </c>
      <c r="P43" s="16">
        <f xml:space="preserve"> SUMIFS('FS Qtr'!$J44:$IU44, 'FS Qtr'!$J$4:$IU$4, 'FS Ann'!P$4)</f>
        <v>538.94906178618749</v>
      </c>
      <c r="Q43" s="16">
        <f xml:space="preserve"> SUMIFS('FS Qtr'!$J44:$IU44, 'FS Qtr'!$J$4:$IU$4, 'FS Ann'!Q$4)</f>
        <v>549.48401417064451</v>
      </c>
      <c r="R43" s="16">
        <f xml:space="preserve"> SUMIFS('FS Qtr'!$J44:$IU44, 'FS Qtr'!$J$4:$IU$4, 'FS Ann'!R$4)</f>
        <v>670.94334828709702</v>
      </c>
      <c r="S43" s="16">
        <f xml:space="preserve"> SUMIFS('FS Qtr'!$J44:$IU44, 'FS Qtr'!$J$4:$IU$4, 'FS Ann'!S$4)</f>
        <v>1036.7045642921021</v>
      </c>
      <c r="T43" s="16">
        <f xml:space="preserve"> SUMIFS('FS Qtr'!$J44:$IU44, 'FS Qtr'!$J$4:$IU$4, 'FS Ann'!T$4)</f>
        <v>1200.0562981686805</v>
      </c>
      <c r="U43" s="16">
        <f xml:space="preserve"> SUMIFS('FS Qtr'!$J44:$IU44, 'FS Qtr'!$J$4:$IU$4, 'FS Ann'!U$4)</f>
        <v>0</v>
      </c>
      <c r="V43" s="16">
        <f xml:space="preserve"> SUMIFS('FS Qtr'!$J44:$IU44, 'FS Qtr'!$J$4:$IU$4, 'FS Ann'!V$4)</f>
        <v>0</v>
      </c>
      <c r="W43" s="16">
        <f xml:space="preserve"> SUMIFS('FS Qtr'!$J44:$IU44, 'FS Qtr'!$J$4:$IU$4, 'FS Ann'!W$4)</f>
        <v>0</v>
      </c>
      <c r="X43" s="16">
        <f xml:space="preserve"> SUMIFS('FS Qtr'!$J44:$IU44, 'FS Qtr'!$J$4:$IU$4, 'FS Ann'!X$4)</f>
        <v>0</v>
      </c>
      <c r="Y43" s="16">
        <f xml:space="preserve"> SUMIFS('FS Qtr'!$J44:$IU44, 'FS Qtr'!$J$4:$IU$4, 'FS Ann'!Y$4)</f>
        <v>0</v>
      </c>
      <c r="Z43" s="16">
        <f xml:space="preserve"> SUMIFS('FS Qtr'!$J44:$IU44, 'FS Qtr'!$J$4:$IU$4, 'FS Ann'!Z$4)</f>
        <v>0</v>
      </c>
      <c r="AA43" s="16">
        <f xml:space="preserve"> SUMIFS('FS Qtr'!$J44:$IU44, 'FS Qtr'!$J$4:$IU$4, 'FS Ann'!AA$4)</f>
        <v>0</v>
      </c>
      <c r="AB43" s="16">
        <f xml:space="preserve"> SUMIFS('FS Qtr'!$J44:$IU44, 'FS Qtr'!$J$4:$IU$4, 'FS Ann'!AB$4)</f>
        <v>0</v>
      </c>
      <c r="AC43" s="16">
        <f xml:space="preserve"> SUMIFS('FS Qtr'!$J44:$IU44, 'FS Qtr'!$J$4:$IU$4, 'FS Ann'!AC$4)</f>
        <v>0</v>
      </c>
      <c r="AD43" s="16">
        <f xml:space="preserve"> SUMIFS('FS Qtr'!$J44:$IU44, 'FS Qtr'!$J$4:$IU$4, 'FS Ann'!AD$4)</f>
        <v>0</v>
      </c>
      <c r="AE43" s="16">
        <f xml:space="preserve"> SUMIFS('FS Qtr'!$J44:$IU44, 'FS Qtr'!$J$4:$IU$4, 'FS Ann'!AE$4)</f>
        <v>0</v>
      </c>
      <c r="AF43" s="16">
        <f xml:space="preserve"> SUMIFS('FS Qtr'!$J44:$IU44, 'FS Qtr'!$J$4:$IU$4, 'FS Ann'!AF$4)</f>
        <v>0</v>
      </c>
      <c r="AG43" s="16">
        <f xml:space="preserve"> SUMIFS('FS Qtr'!$J44:$IU44, 'FS Qtr'!$J$4:$IU$4, 'FS Ann'!AG$4)</f>
        <v>0</v>
      </c>
      <c r="AH43" s="16">
        <f xml:space="preserve"> SUMIFS('FS Qtr'!$J44:$IU44, 'FS Qtr'!$J$4:$IU$4, 'FS Ann'!AH$4)</f>
        <v>0</v>
      </c>
      <c r="AI43" s="16">
        <f xml:space="preserve"> SUMIFS('FS Qtr'!$J44:$IU44, 'FS Qtr'!$J$4:$IU$4, 'FS Ann'!AI$4)</f>
        <v>0</v>
      </c>
      <c r="AJ43" s="16">
        <f xml:space="preserve"> SUMIFS('FS Qtr'!$J44:$IU44, 'FS Qtr'!$J$4:$IU$4, 'FS Ann'!AJ$4)</f>
        <v>0</v>
      </c>
      <c r="AK43" s="16">
        <f xml:space="preserve"> SUMIFS('FS Qtr'!$J44:$IU44, 'FS Qtr'!$J$4:$IU$4, 'FS Ann'!AK$4)</f>
        <v>0</v>
      </c>
      <c r="AL43" s="16">
        <f xml:space="preserve"> SUMIFS('FS Qtr'!$J44:$IU44, 'FS Qtr'!$J$4:$IU$4, 'FS Ann'!AL$4)</f>
        <v>0</v>
      </c>
      <c r="AM43" s="16">
        <f xml:space="preserve"> SUMIFS('FS Qtr'!$J44:$IU44, 'FS Qtr'!$J$4:$IU$4, 'FS Ann'!AM$4)</f>
        <v>0</v>
      </c>
      <c r="AN43" s="16">
        <f xml:space="preserve"> SUMIFS('FS Qtr'!$J44:$IU44, 'FS Qtr'!$J$4:$IU$4, 'FS Ann'!AN$4)</f>
        <v>0</v>
      </c>
      <c r="AO43" s="16">
        <f xml:space="preserve"> SUMIFS('FS Qtr'!$J44:$IU44, 'FS Qtr'!$J$4:$IU$4, 'FS Ann'!AO$4)</f>
        <v>0</v>
      </c>
      <c r="AP43" s="16">
        <f xml:space="preserve"> SUMIFS('FS Qtr'!$J44:$IU44, 'FS Qtr'!$J$4:$IU$4, 'FS Ann'!AP$4)</f>
        <v>0</v>
      </c>
      <c r="AQ43" s="16">
        <f xml:space="preserve"> SUMIFS('FS Qtr'!$J44:$IU44, 'FS Qtr'!$J$4:$IU$4, 'FS Ann'!AQ$4)</f>
        <v>0</v>
      </c>
      <c r="AR43" s="16">
        <f xml:space="preserve"> SUMIFS('FS Qtr'!$J44:$IU44, 'FS Qtr'!$J$4:$IU$4, 'FS Ann'!AR$4)</f>
        <v>0</v>
      </c>
      <c r="AS43" s="16">
        <f xml:space="preserve"> SUMIFS('FS Qtr'!$J44:$IU44, 'FS Qtr'!$J$4:$IU$4, 'FS Ann'!AS$4)</f>
        <v>0</v>
      </c>
      <c r="AT43" s="16">
        <f xml:space="preserve"> SUMIFS('FS Qtr'!$J44:$IU44, 'FS Qtr'!$J$4:$IU$4, 'FS Ann'!AT$4)</f>
        <v>0</v>
      </c>
      <c r="AU43" s="16">
        <f xml:space="preserve"> SUMIFS('FS Qtr'!$J44:$IU44, 'FS Qtr'!$J$4:$IU$4, 'FS Ann'!AU$4)</f>
        <v>0</v>
      </c>
      <c r="AV43" s="16">
        <f xml:space="preserve"> SUMIFS('FS Qtr'!$J44:$IU44, 'FS Qtr'!$J$4:$IU$4, 'FS Ann'!AV$4)</f>
        <v>0</v>
      </c>
      <c r="AW43" s="16">
        <f xml:space="preserve"> SUMIFS('FS Qtr'!$J44:$IU44, 'FS Qtr'!$J$4:$IU$4, 'FS Ann'!AW$4)</f>
        <v>0</v>
      </c>
      <c r="AX43" s="16">
        <f xml:space="preserve"> SUMIFS('FS Qtr'!$J44:$IU44, 'FS Qtr'!$J$4:$IU$4, 'FS Ann'!AX$4)</f>
        <v>0</v>
      </c>
      <c r="AY43" s="16">
        <f xml:space="preserve"> SUMIFS('FS Qtr'!$J44:$IU44, 'FS Qtr'!$J$4:$IU$4, 'FS Ann'!AY$4)</f>
        <v>0</v>
      </c>
      <c r="AZ43" s="16">
        <f xml:space="preserve"> SUMIFS('FS Qtr'!$J44:$IU44, 'FS Qtr'!$J$4:$IU$4, 'FS Ann'!AZ$4)</f>
        <v>0</v>
      </c>
      <c r="BA43" s="16">
        <f xml:space="preserve"> SUMIFS('FS Qtr'!$J44:$IU44, 'FS Qtr'!$J$4:$IU$4, 'FS Ann'!BA$4)</f>
        <v>0</v>
      </c>
      <c r="BB43" s="16">
        <f xml:space="preserve"> SUMIFS('FS Qtr'!$J44:$IU44, 'FS Qtr'!$J$4:$IU$4, 'FS Ann'!BB$4)</f>
        <v>0</v>
      </c>
      <c r="BC43" s="16">
        <f xml:space="preserve"> SUMIFS('FS Qtr'!$J44:$IU44, 'FS Qtr'!$J$4:$IU$4, 'FS Ann'!BC$4)</f>
        <v>0</v>
      </c>
      <c r="BD43" s="16">
        <f xml:space="preserve"> SUMIFS('FS Qtr'!$J44:$IU44, 'FS Qtr'!$J$4:$IU$4, 'FS Ann'!BD$4)</f>
        <v>0</v>
      </c>
    </row>
    <row r="44" spans="1:56" outlineLevel="1" x14ac:dyDescent="0.35">
      <c r="A44" s="1"/>
      <c r="B44" s="1"/>
      <c r="C44" s="19"/>
      <c r="D44" s="127"/>
      <c r="E44" s="16" t="str">
        <f xml:space="preserve"> 'FS Qtr'!E46</f>
        <v>RCF principal repayment</v>
      </c>
      <c r="F44" s="16">
        <f xml:space="preserve"> 'FS Qtr'!F46</f>
        <v>0</v>
      </c>
      <c r="G44" s="494" t="str">
        <f xml:space="preserve"> 'FS Qtr'!G46</f>
        <v>$ 000s</v>
      </c>
      <c r="H44" s="16">
        <f t="shared" ref="H44:H45" si="9" xml:space="preserve"> SUM(J44:BQ44)</f>
        <v>-7224.949815655521</v>
      </c>
      <c r="I44" s="16"/>
      <c r="J44" s="16">
        <f xml:space="preserve"> SUMIFS('FS Qtr'!$J46:$IU46, 'FS Qtr'!$J$4:$IU$4, 'FS Ann'!J$4)</f>
        <v>0</v>
      </c>
      <c r="K44" s="16">
        <f xml:space="preserve"> SUMIFS('FS Qtr'!$J46:$IU46, 'FS Qtr'!$J$4:$IU$4, 'FS Ann'!K$4)</f>
        <v>-878.25488148345198</v>
      </c>
      <c r="L44" s="16">
        <f xml:space="preserve"> SUMIFS('FS Qtr'!$J46:$IU46, 'FS Qtr'!$J$4:$IU$4, 'FS Ann'!L$4)</f>
        <v>-415.83004874872177</v>
      </c>
      <c r="M44" s="16">
        <f xml:space="preserve"> SUMIFS('FS Qtr'!$J46:$IU46, 'FS Qtr'!$J$4:$IU$4, 'FS Ann'!M$4)</f>
        <v>-439.93609786346701</v>
      </c>
      <c r="N44" s="16">
        <f xml:space="preserve"> SUMIFS('FS Qtr'!$J46:$IU46, 'FS Qtr'!$J$4:$IU$4, 'FS Ann'!N$4)</f>
        <v>-448.84376215178645</v>
      </c>
      <c r="O44" s="16">
        <f xml:space="preserve"> SUMIFS('FS Qtr'!$J46:$IU46, 'FS Qtr'!$J$4:$IU$4, 'FS Ann'!O$4)</f>
        <v>-488.90849777478911</v>
      </c>
      <c r="P44" s="16">
        <f xml:space="preserve"> SUMIFS('FS Qtr'!$J46:$IU46, 'FS Qtr'!$J$4:$IU$4, 'FS Ann'!P$4)</f>
        <v>-513.79107978580987</v>
      </c>
      <c r="Q44" s="16">
        <f xml:space="preserve"> SUMIFS('FS Qtr'!$J46:$IU46, 'FS Qtr'!$J$4:$IU$4, 'FS Ann'!Q$4)</f>
        <v>-538.94906178618749</v>
      </c>
      <c r="R44" s="16">
        <f xml:space="preserve"> SUMIFS('FS Qtr'!$J46:$IU46, 'FS Qtr'!$J$4:$IU$4, 'FS Ann'!R$4)</f>
        <v>-549.48401417064451</v>
      </c>
      <c r="S44" s="16">
        <f xml:space="preserve"> SUMIFS('FS Qtr'!$J46:$IU46, 'FS Qtr'!$J$4:$IU$4, 'FS Ann'!S$4)</f>
        <v>-973.1796549399802</v>
      </c>
      <c r="T44" s="16">
        <f xml:space="preserve"> SUMIFS('FS Qtr'!$J46:$IU46, 'FS Qtr'!$J$4:$IU$4, 'FS Ann'!T$4)</f>
        <v>-1144.1649800506625</v>
      </c>
      <c r="U44" s="16">
        <f xml:space="preserve"> SUMIFS('FS Qtr'!$J46:$IU46, 'FS Qtr'!$J$4:$IU$4, 'FS Ann'!U$4)</f>
        <v>-833.6077369000202</v>
      </c>
      <c r="V44" s="16">
        <f xml:space="preserve"> SUMIFS('FS Qtr'!$J46:$IU46, 'FS Qtr'!$J$4:$IU$4, 'FS Ann'!V$4)</f>
        <v>0</v>
      </c>
      <c r="W44" s="16">
        <f xml:space="preserve"> SUMIFS('FS Qtr'!$J46:$IU46, 'FS Qtr'!$J$4:$IU$4, 'FS Ann'!W$4)</f>
        <v>0</v>
      </c>
      <c r="X44" s="16">
        <f xml:space="preserve"> SUMIFS('FS Qtr'!$J46:$IU46, 'FS Qtr'!$J$4:$IU$4, 'FS Ann'!X$4)</f>
        <v>0</v>
      </c>
      <c r="Y44" s="16">
        <f xml:space="preserve"> SUMIFS('FS Qtr'!$J46:$IU46, 'FS Qtr'!$J$4:$IU$4, 'FS Ann'!Y$4)</f>
        <v>0</v>
      </c>
      <c r="Z44" s="16">
        <f xml:space="preserve"> SUMIFS('FS Qtr'!$J46:$IU46, 'FS Qtr'!$J$4:$IU$4, 'FS Ann'!Z$4)</f>
        <v>0</v>
      </c>
      <c r="AA44" s="16">
        <f xml:space="preserve"> SUMIFS('FS Qtr'!$J46:$IU46, 'FS Qtr'!$J$4:$IU$4, 'FS Ann'!AA$4)</f>
        <v>0</v>
      </c>
      <c r="AB44" s="16">
        <f xml:space="preserve"> SUMIFS('FS Qtr'!$J46:$IU46, 'FS Qtr'!$J$4:$IU$4, 'FS Ann'!AB$4)</f>
        <v>0</v>
      </c>
      <c r="AC44" s="16">
        <f xml:space="preserve"> SUMIFS('FS Qtr'!$J46:$IU46, 'FS Qtr'!$J$4:$IU$4, 'FS Ann'!AC$4)</f>
        <v>0</v>
      </c>
      <c r="AD44" s="16">
        <f xml:space="preserve"> SUMIFS('FS Qtr'!$J46:$IU46, 'FS Qtr'!$J$4:$IU$4, 'FS Ann'!AD$4)</f>
        <v>0</v>
      </c>
      <c r="AE44" s="16">
        <f xml:space="preserve"> SUMIFS('FS Qtr'!$J46:$IU46, 'FS Qtr'!$J$4:$IU$4, 'FS Ann'!AE$4)</f>
        <v>0</v>
      </c>
      <c r="AF44" s="16">
        <f xml:space="preserve"> SUMIFS('FS Qtr'!$J46:$IU46, 'FS Qtr'!$J$4:$IU$4, 'FS Ann'!AF$4)</f>
        <v>0</v>
      </c>
      <c r="AG44" s="16">
        <f xml:space="preserve"> SUMIFS('FS Qtr'!$J46:$IU46, 'FS Qtr'!$J$4:$IU$4, 'FS Ann'!AG$4)</f>
        <v>0</v>
      </c>
      <c r="AH44" s="16">
        <f xml:space="preserve"> SUMIFS('FS Qtr'!$J46:$IU46, 'FS Qtr'!$J$4:$IU$4, 'FS Ann'!AH$4)</f>
        <v>0</v>
      </c>
      <c r="AI44" s="16">
        <f xml:space="preserve"> SUMIFS('FS Qtr'!$J46:$IU46, 'FS Qtr'!$J$4:$IU$4, 'FS Ann'!AI$4)</f>
        <v>0</v>
      </c>
      <c r="AJ44" s="16">
        <f xml:space="preserve"> SUMIFS('FS Qtr'!$J46:$IU46, 'FS Qtr'!$J$4:$IU$4, 'FS Ann'!AJ$4)</f>
        <v>0</v>
      </c>
      <c r="AK44" s="16">
        <f xml:space="preserve"> SUMIFS('FS Qtr'!$J46:$IU46, 'FS Qtr'!$J$4:$IU$4, 'FS Ann'!AK$4)</f>
        <v>0</v>
      </c>
      <c r="AL44" s="16">
        <f xml:space="preserve"> SUMIFS('FS Qtr'!$J46:$IU46, 'FS Qtr'!$J$4:$IU$4, 'FS Ann'!AL$4)</f>
        <v>0</v>
      </c>
      <c r="AM44" s="16">
        <f xml:space="preserve"> SUMIFS('FS Qtr'!$J46:$IU46, 'FS Qtr'!$J$4:$IU$4, 'FS Ann'!AM$4)</f>
        <v>0</v>
      </c>
      <c r="AN44" s="16">
        <f xml:space="preserve"> SUMIFS('FS Qtr'!$J46:$IU46, 'FS Qtr'!$J$4:$IU$4, 'FS Ann'!AN$4)</f>
        <v>0</v>
      </c>
      <c r="AO44" s="16">
        <f xml:space="preserve"> SUMIFS('FS Qtr'!$J46:$IU46, 'FS Qtr'!$J$4:$IU$4, 'FS Ann'!AO$4)</f>
        <v>0</v>
      </c>
      <c r="AP44" s="16">
        <f xml:space="preserve"> SUMIFS('FS Qtr'!$J46:$IU46, 'FS Qtr'!$J$4:$IU$4, 'FS Ann'!AP$4)</f>
        <v>0</v>
      </c>
      <c r="AQ44" s="16">
        <f xml:space="preserve"> SUMIFS('FS Qtr'!$J46:$IU46, 'FS Qtr'!$J$4:$IU$4, 'FS Ann'!AQ$4)</f>
        <v>0</v>
      </c>
      <c r="AR44" s="16">
        <f xml:space="preserve"> SUMIFS('FS Qtr'!$J46:$IU46, 'FS Qtr'!$J$4:$IU$4, 'FS Ann'!AR$4)</f>
        <v>0</v>
      </c>
      <c r="AS44" s="16">
        <f xml:space="preserve"> SUMIFS('FS Qtr'!$J46:$IU46, 'FS Qtr'!$J$4:$IU$4, 'FS Ann'!AS$4)</f>
        <v>0</v>
      </c>
      <c r="AT44" s="16">
        <f xml:space="preserve"> SUMIFS('FS Qtr'!$J46:$IU46, 'FS Qtr'!$J$4:$IU$4, 'FS Ann'!AT$4)</f>
        <v>0</v>
      </c>
      <c r="AU44" s="16">
        <f xml:space="preserve"> SUMIFS('FS Qtr'!$J46:$IU46, 'FS Qtr'!$J$4:$IU$4, 'FS Ann'!AU$4)</f>
        <v>0</v>
      </c>
      <c r="AV44" s="16">
        <f xml:space="preserve"> SUMIFS('FS Qtr'!$J46:$IU46, 'FS Qtr'!$J$4:$IU$4, 'FS Ann'!AV$4)</f>
        <v>0</v>
      </c>
      <c r="AW44" s="16">
        <f xml:space="preserve"> SUMIFS('FS Qtr'!$J46:$IU46, 'FS Qtr'!$J$4:$IU$4, 'FS Ann'!AW$4)</f>
        <v>0</v>
      </c>
      <c r="AX44" s="16">
        <f xml:space="preserve"> SUMIFS('FS Qtr'!$J46:$IU46, 'FS Qtr'!$J$4:$IU$4, 'FS Ann'!AX$4)</f>
        <v>0</v>
      </c>
      <c r="AY44" s="16">
        <f xml:space="preserve"> SUMIFS('FS Qtr'!$J46:$IU46, 'FS Qtr'!$J$4:$IU$4, 'FS Ann'!AY$4)</f>
        <v>0</v>
      </c>
      <c r="AZ44" s="16">
        <f xml:space="preserve"> SUMIFS('FS Qtr'!$J46:$IU46, 'FS Qtr'!$J$4:$IU$4, 'FS Ann'!AZ$4)</f>
        <v>0</v>
      </c>
      <c r="BA44" s="16">
        <f xml:space="preserve"> SUMIFS('FS Qtr'!$J46:$IU46, 'FS Qtr'!$J$4:$IU$4, 'FS Ann'!BA$4)</f>
        <v>0</v>
      </c>
      <c r="BB44" s="16">
        <f xml:space="preserve"> SUMIFS('FS Qtr'!$J46:$IU46, 'FS Qtr'!$J$4:$IU$4, 'FS Ann'!BB$4)</f>
        <v>0</v>
      </c>
      <c r="BC44" s="16">
        <f xml:space="preserve"> SUMIFS('FS Qtr'!$J46:$IU46, 'FS Qtr'!$J$4:$IU$4, 'FS Ann'!BC$4)</f>
        <v>0</v>
      </c>
      <c r="BD44" s="16">
        <f xml:space="preserve"> SUMIFS('FS Qtr'!$J46:$IU46, 'FS Qtr'!$J$4:$IU$4, 'FS Ann'!BD$4)</f>
        <v>0</v>
      </c>
    </row>
    <row r="45" spans="1:56" outlineLevel="1" x14ac:dyDescent="0.35">
      <c r="A45" s="1"/>
      <c r="B45" s="1"/>
      <c r="C45" s="19"/>
      <c r="D45" s="127"/>
      <c r="E45" s="16" t="str">
        <f xml:space="preserve"> 'FS Qtr'!E45</f>
        <v>RCF interest paid</v>
      </c>
      <c r="F45" s="16">
        <f xml:space="preserve"> 'FS Qtr'!F45</f>
        <v>0</v>
      </c>
      <c r="G45" s="494" t="str">
        <f xml:space="preserve"> 'FS Qtr'!G45</f>
        <v>$ 000s</v>
      </c>
      <c r="H45" s="16">
        <f t="shared" si="9"/>
        <v>-237.52817006460472</v>
      </c>
      <c r="I45" s="16"/>
      <c r="J45" s="16">
        <f xml:space="preserve"> SUMIFS('FS Qtr'!$J45:$IU45, 'FS Qtr'!$J$4:$IU$4, 'FS Ann'!J$4)</f>
        <v>0</v>
      </c>
      <c r="K45" s="16">
        <f xml:space="preserve"> SUMIFS('FS Qtr'!$J45:$IU45, 'FS Qtr'!$J$4:$IU$4, 'FS Ann'!K$4)</f>
        <v>-26.933149698825858</v>
      </c>
      <c r="L45" s="16">
        <f xml:space="preserve"> SUMIFS('FS Qtr'!$J45:$IU45, 'FS Qtr'!$J$4:$IU$4, 'FS Ann'!L$4)</f>
        <v>-12.613511478711226</v>
      </c>
      <c r="M45" s="16">
        <f xml:space="preserve"> SUMIFS('FS Qtr'!$J45:$IU45, 'FS Qtr'!$J$4:$IU$4, 'FS Ann'!M$4)</f>
        <v>-13.344728301858499</v>
      </c>
      <c r="N45" s="16">
        <f xml:space="preserve"> SUMIFS('FS Qtr'!$J45:$IU45, 'FS Qtr'!$J$4:$IU$4, 'FS Ann'!N$4)</f>
        <v>-13.668976114354541</v>
      </c>
      <c r="O45" s="16">
        <f xml:space="preserve"> SUMIFS('FS Qtr'!$J45:$IU45, 'FS Qtr'!$J$4:$IU$4, 'FS Ann'!O$4)</f>
        <v>-16.588095777752578</v>
      </c>
      <c r="P45" s="16">
        <f xml:space="preserve"> SUMIFS('FS Qtr'!$J45:$IU45, 'FS Qtr'!$J$4:$IU$4, 'FS Ann'!P$4)</f>
        <v>-19.048495609591136</v>
      </c>
      <c r="Q45" s="16">
        <f xml:space="preserve"> SUMIFS('FS Qtr'!$J45:$IU45, 'FS Qtr'!$J$4:$IU$4, 'FS Ann'!Q$4)</f>
        <v>-21.533959940074173</v>
      </c>
      <c r="R45" s="16">
        <f xml:space="preserve"> SUMIFS('FS Qtr'!$J45:$IU45, 'FS Qtr'!$J$4:$IU$4, 'FS Ann'!R$4)</f>
        <v>-23.579249651089739</v>
      </c>
      <c r="S45" s="16">
        <f xml:space="preserve"> SUMIFS('FS Qtr'!$J45:$IU45, 'FS Qtr'!$J$4:$IU$4, 'FS Ann'!S$4)</f>
        <v>-29.844176084826056</v>
      </c>
      <c r="T45" s="16">
        <f xml:space="preserve"> SUMIFS('FS Qtr'!$J45:$IU45, 'FS Qtr'!$J$4:$IU$4, 'FS Ann'!T$4)</f>
        <v>-35.087726054886978</v>
      </c>
      <c r="U45" s="16">
        <f xml:space="preserve"> SUMIFS('FS Qtr'!$J45:$IU45, 'FS Qtr'!$J$4:$IU$4, 'FS Ann'!U$4)</f>
        <v>-25.286101352633946</v>
      </c>
      <c r="V45" s="16">
        <f xml:space="preserve"> SUMIFS('FS Qtr'!$J45:$IU45, 'FS Qtr'!$J$4:$IU$4, 'FS Ann'!V$4)</f>
        <v>0</v>
      </c>
      <c r="W45" s="16">
        <f xml:space="preserve"> SUMIFS('FS Qtr'!$J45:$IU45, 'FS Qtr'!$J$4:$IU$4, 'FS Ann'!W$4)</f>
        <v>0</v>
      </c>
      <c r="X45" s="16">
        <f xml:space="preserve"> SUMIFS('FS Qtr'!$J45:$IU45, 'FS Qtr'!$J$4:$IU$4, 'FS Ann'!X$4)</f>
        <v>0</v>
      </c>
      <c r="Y45" s="16">
        <f xml:space="preserve"> SUMIFS('FS Qtr'!$J45:$IU45, 'FS Qtr'!$J$4:$IU$4, 'FS Ann'!Y$4)</f>
        <v>0</v>
      </c>
      <c r="Z45" s="16">
        <f xml:space="preserve"> SUMIFS('FS Qtr'!$J45:$IU45, 'FS Qtr'!$J$4:$IU$4, 'FS Ann'!Z$4)</f>
        <v>0</v>
      </c>
      <c r="AA45" s="16">
        <f xml:space="preserve"> SUMIFS('FS Qtr'!$J45:$IU45, 'FS Qtr'!$J$4:$IU$4, 'FS Ann'!AA$4)</f>
        <v>0</v>
      </c>
      <c r="AB45" s="16">
        <f xml:space="preserve"> SUMIFS('FS Qtr'!$J45:$IU45, 'FS Qtr'!$J$4:$IU$4, 'FS Ann'!AB$4)</f>
        <v>0</v>
      </c>
      <c r="AC45" s="16">
        <f xml:space="preserve"> SUMIFS('FS Qtr'!$J45:$IU45, 'FS Qtr'!$J$4:$IU$4, 'FS Ann'!AC$4)</f>
        <v>0</v>
      </c>
      <c r="AD45" s="16">
        <f xml:space="preserve"> SUMIFS('FS Qtr'!$J45:$IU45, 'FS Qtr'!$J$4:$IU$4, 'FS Ann'!AD$4)</f>
        <v>0</v>
      </c>
      <c r="AE45" s="16">
        <f xml:space="preserve"> SUMIFS('FS Qtr'!$J45:$IU45, 'FS Qtr'!$J$4:$IU$4, 'FS Ann'!AE$4)</f>
        <v>0</v>
      </c>
      <c r="AF45" s="16">
        <f xml:space="preserve"> SUMIFS('FS Qtr'!$J45:$IU45, 'FS Qtr'!$J$4:$IU$4, 'FS Ann'!AF$4)</f>
        <v>0</v>
      </c>
      <c r="AG45" s="16">
        <f xml:space="preserve"> SUMIFS('FS Qtr'!$J45:$IU45, 'FS Qtr'!$J$4:$IU$4, 'FS Ann'!AG$4)</f>
        <v>0</v>
      </c>
      <c r="AH45" s="16">
        <f xml:space="preserve"> SUMIFS('FS Qtr'!$J45:$IU45, 'FS Qtr'!$J$4:$IU$4, 'FS Ann'!AH$4)</f>
        <v>0</v>
      </c>
      <c r="AI45" s="16">
        <f xml:space="preserve"> SUMIFS('FS Qtr'!$J45:$IU45, 'FS Qtr'!$J$4:$IU$4, 'FS Ann'!AI$4)</f>
        <v>0</v>
      </c>
      <c r="AJ45" s="16">
        <f xml:space="preserve"> SUMIFS('FS Qtr'!$J45:$IU45, 'FS Qtr'!$J$4:$IU$4, 'FS Ann'!AJ$4)</f>
        <v>0</v>
      </c>
      <c r="AK45" s="16">
        <f xml:space="preserve"> SUMIFS('FS Qtr'!$J45:$IU45, 'FS Qtr'!$J$4:$IU$4, 'FS Ann'!AK$4)</f>
        <v>0</v>
      </c>
      <c r="AL45" s="16">
        <f xml:space="preserve"> SUMIFS('FS Qtr'!$J45:$IU45, 'FS Qtr'!$J$4:$IU$4, 'FS Ann'!AL$4)</f>
        <v>0</v>
      </c>
      <c r="AM45" s="16">
        <f xml:space="preserve"> SUMIFS('FS Qtr'!$J45:$IU45, 'FS Qtr'!$J$4:$IU$4, 'FS Ann'!AM$4)</f>
        <v>0</v>
      </c>
      <c r="AN45" s="16">
        <f xml:space="preserve"> SUMIFS('FS Qtr'!$J45:$IU45, 'FS Qtr'!$J$4:$IU$4, 'FS Ann'!AN$4)</f>
        <v>0</v>
      </c>
      <c r="AO45" s="16">
        <f xml:space="preserve"> SUMIFS('FS Qtr'!$J45:$IU45, 'FS Qtr'!$J$4:$IU$4, 'FS Ann'!AO$4)</f>
        <v>0</v>
      </c>
      <c r="AP45" s="16">
        <f xml:space="preserve"> SUMIFS('FS Qtr'!$J45:$IU45, 'FS Qtr'!$J$4:$IU$4, 'FS Ann'!AP$4)</f>
        <v>0</v>
      </c>
      <c r="AQ45" s="16">
        <f xml:space="preserve"> SUMIFS('FS Qtr'!$J45:$IU45, 'FS Qtr'!$J$4:$IU$4, 'FS Ann'!AQ$4)</f>
        <v>0</v>
      </c>
      <c r="AR45" s="16">
        <f xml:space="preserve"> SUMIFS('FS Qtr'!$J45:$IU45, 'FS Qtr'!$J$4:$IU$4, 'FS Ann'!AR$4)</f>
        <v>0</v>
      </c>
      <c r="AS45" s="16">
        <f xml:space="preserve"> SUMIFS('FS Qtr'!$J45:$IU45, 'FS Qtr'!$J$4:$IU$4, 'FS Ann'!AS$4)</f>
        <v>0</v>
      </c>
      <c r="AT45" s="16">
        <f xml:space="preserve"> SUMIFS('FS Qtr'!$J45:$IU45, 'FS Qtr'!$J$4:$IU$4, 'FS Ann'!AT$4)</f>
        <v>0</v>
      </c>
      <c r="AU45" s="16">
        <f xml:space="preserve"> SUMIFS('FS Qtr'!$J45:$IU45, 'FS Qtr'!$J$4:$IU$4, 'FS Ann'!AU$4)</f>
        <v>0</v>
      </c>
      <c r="AV45" s="16">
        <f xml:space="preserve"> SUMIFS('FS Qtr'!$J45:$IU45, 'FS Qtr'!$J$4:$IU$4, 'FS Ann'!AV$4)</f>
        <v>0</v>
      </c>
      <c r="AW45" s="16">
        <f xml:space="preserve"> SUMIFS('FS Qtr'!$J45:$IU45, 'FS Qtr'!$J$4:$IU$4, 'FS Ann'!AW$4)</f>
        <v>0</v>
      </c>
      <c r="AX45" s="16">
        <f xml:space="preserve"> SUMIFS('FS Qtr'!$J45:$IU45, 'FS Qtr'!$J$4:$IU$4, 'FS Ann'!AX$4)</f>
        <v>0</v>
      </c>
      <c r="AY45" s="16">
        <f xml:space="preserve"> SUMIFS('FS Qtr'!$J45:$IU45, 'FS Qtr'!$J$4:$IU$4, 'FS Ann'!AY$4)</f>
        <v>0</v>
      </c>
      <c r="AZ45" s="16">
        <f xml:space="preserve"> SUMIFS('FS Qtr'!$J45:$IU45, 'FS Qtr'!$J$4:$IU$4, 'FS Ann'!AZ$4)</f>
        <v>0</v>
      </c>
      <c r="BA45" s="16">
        <f xml:space="preserve"> SUMIFS('FS Qtr'!$J45:$IU45, 'FS Qtr'!$J$4:$IU$4, 'FS Ann'!BA$4)</f>
        <v>0</v>
      </c>
      <c r="BB45" s="16">
        <f xml:space="preserve"> SUMIFS('FS Qtr'!$J45:$IU45, 'FS Qtr'!$J$4:$IU$4, 'FS Ann'!BB$4)</f>
        <v>0</v>
      </c>
      <c r="BC45" s="16">
        <f xml:space="preserve"> SUMIFS('FS Qtr'!$J45:$IU45, 'FS Qtr'!$J$4:$IU$4, 'FS Ann'!BC$4)</f>
        <v>0</v>
      </c>
      <c r="BD45" s="16">
        <f xml:space="preserve"> SUMIFS('FS Qtr'!$J45:$IU45, 'FS Qtr'!$J$4:$IU$4, 'FS Ann'!BD$4)</f>
        <v>0</v>
      </c>
    </row>
    <row r="46" spans="1:56" outlineLevel="1" x14ac:dyDescent="0.35">
      <c r="A46" s="1"/>
      <c r="B46" s="1"/>
      <c r="C46" s="19"/>
      <c r="D46" s="127"/>
      <c r="E46" s="280" t="s">
        <v>138</v>
      </c>
      <c r="F46" s="128"/>
      <c r="G46" s="495" t="str">
        <f xml:space="preserve"> SMU</f>
        <v>$ 000s</v>
      </c>
      <c r="H46" s="128">
        <f xml:space="preserve"> SUM(J46:BD46)</f>
        <v>170055.44259359484</v>
      </c>
      <c r="I46" s="128"/>
      <c r="J46" s="128">
        <f t="shared" ref="J46:BD46" si="10" xml:space="preserve"> J41 + SUM(J43:J45)</f>
        <v>0</v>
      </c>
      <c r="K46" s="128">
        <f t="shared" si="10"/>
        <v>3289.7664229455677</v>
      </c>
      <c r="L46" s="128">
        <f t="shared" si="10"/>
        <v>4227.9000357411196</v>
      </c>
      <c r="M46" s="128">
        <f t="shared" si="10"/>
        <v>4099.9409600270328</v>
      </c>
      <c r="N46" s="128">
        <f t="shared" si="10"/>
        <v>3971.5032788726326</v>
      </c>
      <c r="O46" s="128">
        <f t="shared" si="10"/>
        <v>3839.5515935375829</v>
      </c>
      <c r="P46" s="128">
        <f t="shared" si="10"/>
        <v>3707.1051556871271</v>
      </c>
      <c r="Q46" s="128">
        <f t="shared" si="10"/>
        <v>3573.6450389993179</v>
      </c>
      <c r="R46" s="128">
        <f t="shared" si="10"/>
        <v>3412.0153367533362</v>
      </c>
      <c r="S46" s="128">
        <f t="shared" si="10"/>
        <v>1760.3403394079066</v>
      </c>
      <c r="T46" s="128">
        <f t="shared" si="10"/>
        <v>1401.4390933906079</v>
      </c>
      <c r="U46" s="128">
        <f t="shared" si="10"/>
        <v>9365.5517434818703</v>
      </c>
      <c r="V46" s="128">
        <f t="shared" si="10"/>
        <v>9992.8241885383013</v>
      </c>
      <c r="W46" s="128">
        <f t="shared" si="10"/>
        <v>9824.7363639470368</v>
      </c>
      <c r="X46" s="128">
        <f t="shared" si="10"/>
        <v>9654.6445311417829</v>
      </c>
      <c r="Y46" s="128">
        <f t="shared" si="10"/>
        <v>9508.166080611556</v>
      </c>
      <c r="Z46" s="128">
        <f t="shared" si="10"/>
        <v>9328.1319099468546</v>
      </c>
      <c r="AA46" s="128">
        <f t="shared" si="10"/>
        <v>9195.5353216863296</v>
      </c>
      <c r="AB46" s="128">
        <f t="shared" si="10"/>
        <v>9053.8850020140271</v>
      </c>
      <c r="AC46" s="128">
        <f t="shared" si="10"/>
        <v>8929.0196202913667</v>
      </c>
      <c r="AD46" s="128">
        <f t="shared" si="10"/>
        <v>8767.2602098224052</v>
      </c>
      <c r="AE46" s="128">
        <f t="shared" si="10"/>
        <v>8646.9721228756953</v>
      </c>
      <c r="AF46" s="128">
        <f t="shared" si="10"/>
        <v>8514.7735903590765</v>
      </c>
      <c r="AG46" s="128">
        <f t="shared" si="10"/>
        <v>8395.9072280300679</v>
      </c>
      <c r="AH46" s="128">
        <f t="shared" si="10"/>
        <v>8239.6366994500477</v>
      </c>
      <c r="AI46" s="128">
        <f t="shared" si="10"/>
        <v>8239.4657415039637</v>
      </c>
      <c r="AJ46" s="128">
        <f t="shared" si="10"/>
        <v>1115.7249845322533</v>
      </c>
      <c r="AK46" s="128">
        <f t="shared" si="10"/>
        <v>1.2621611895156092E-12</v>
      </c>
      <c r="AL46" s="128">
        <f t="shared" si="10"/>
        <v>1.2596011729328893E-12</v>
      </c>
      <c r="AM46" s="128">
        <f t="shared" si="10"/>
        <v>1.2604983967321459E-12</v>
      </c>
      <c r="AN46" s="128">
        <f t="shared" si="10"/>
        <v>1.2612864702532535E-12</v>
      </c>
      <c r="AO46" s="128">
        <f t="shared" si="10"/>
        <v>1.2655877617362425E-12</v>
      </c>
      <c r="AP46" s="128">
        <f t="shared" si="10"/>
        <v>1.263032219867455E-12</v>
      </c>
      <c r="AQ46" s="128">
        <f t="shared" si="10"/>
        <v>1.263920832570875E-12</v>
      </c>
      <c r="AR46" s="128">
        <f t="shared" si="10"/>
        <v>1.2646633731492332E-12</v>
      </c>
      <c r="AS46" s="128">
        <f t="shared" si="10"/>
        <v>1.2691039919445759E-12</v>
      </c>
      <c r="AT46" s="128">
        <f t="shared" si="10"/>
        <v>1.2664560636039824E-12</v>
      </c>
      <c r="AU46" s="128">
        <f t="shared" si="10"/>
        <v>1.2673333803832066E-12</v>
      </c>
      <c r="AV46" s="128">
        <f t="shared" si="10"/>
        <v>1.2682667402259541E-12</v>
      </c>
      <c r="AW46" s="128">
        <f t="shared" si="10"/>
        <v>1.2726040476991329E-12</v>
      </c>
      <c r="AX46" s="128">
        <f t="shared" si="10"/>
        <v>1.2700848164968197E-12</v>
      </c>
      <c r="AY46" s="128">
        <f t="shared" si="10"/>
        <v>1.271096658456372E-12</v>
      </c>
      <c r="AZ46" s="128">
        <f t="shared" si="10"/>
        <v>1.2719772930722683E-12</v>
      </c>
      <c r="BA46" s="128">
        <f t="shared" si="10"/>
        <v>1.2763298800564372E-12</v>
      </c>
      <c r="BB46" s="128">
        <f t="shared" si="10"/>
        <v>1.2737869110424072E-12</v>
      </c>
      <c r="BC46" s="128">
        <f t="shared" si="10"/>
        <v>1.2747038890665864E-12</v>
      </c>
      <c r="BD46" s="128">
        <f t="shared" si="10"/>
        <v>0</v>
      </c>
    </row>
    <row r="47" spans="1:56" outlineLevel="1" x14ac:dyDescent="0.35">
      <c r="A47" s="1"/>
      <c r="B47" s="1"/>
      <c r="C47" s="19"/>
      <c r="D47" s="127"/>
      <c r="E47" s="16"/>
      <c r="F47" s="16"/>
      <c r="G47" s="494"/>
      <c r="H47" s="16"/>
      <c r="I47" s="16"/>
      <c r="J47" s="16"/>
      <c r="K47" s="16"/>
      <c r="L47" s="16"/>
      <c r="M47" s="16"/>
      <c r="N47" s="16"/>
      <c r="O47" s="16"/>
      <c r="P47" s="16"/>
      <c r="Q47" s="16"/>
      <c r="R47" s="16"/>
      <c r="S47" s="16"/>
      <c r="T47" s="16"/>
      <c r="U47" s="16"/>
      <c r="V47" s="16"/>
      <c r="W47" s="16"/>
      <c r="X47" s="16"/>
      <c r="Y47" s="16"/>
      <c r="Z47" s="16"/>
      <c r="AA47" s="16"/>
      <c r="AB47" s="16"/>
      <c r="AC47" s="16"/>
      <c r="AD47" s="16"/>
      <c r="AE47" s="16"/>
      <c r="AF47" s="16"/>
      <c r="AG47" s="16"/>
      <c r="AH47" s="16"/>
      <c r="AI47" s="16"/>
      <c r="AJ47" s="16"/>
      <c r="AK47" s="16"/>
      <c r="AL47" s="16"/>
      <c r="AM47" s="16"/>
      <c r="AN47" s="16"/>
      <c r="AO47" s="16"/>
      <c r="AP47" s="16"/>
      <c r="AQ47" s="16"/>
      <c r="AR47" s="16"/>
      <c r="AS47" s="16"/>
      <c r="AT47" s="16"/>
      <c r="AU47" s="16"/>
      <c r="AV47" s="16"/>
      <c r="AW47" s="16"/>
      <c r="AX47" s="16"/>
      <c r="AY47" s="16"/>
      <c r="AZ47" s="16"/>
      <c r="BA47" s="16"/>
      <c r="BB47" s="16"/>
      <c r="BC47" s="16"/>
      <c r="BD47" s="16"/>
    </row>
    <row r="48" spans="1:56" outlineLevel="1" x14ac:dyDescent="0.35">
      <c r="A48" s="1"/>
      <c r="B48" s="1"/>
      <c r="C48" s="19"/>
      <c r="D48" s="127"/>
      <c r="E48" s="16" t="str">
        <f xml:space="preserve"> 'FS Qtr'!E49</f>
        <v>Share capital redemption</v>
      </c>
      <c r="F48" s="16">
        <f xml:space="preserve"> 'FS Qtr'!F49</f>
        <v>0</v>
      </c>
      <c r="G48" s="494" t="str">
        <f xml:space="preserve"> 'FS Qtr'!G49</f>
        <v>$ 000s</v>
      </c>
      <c r="H48" s="16">
        <f xml:space="preserve"> SUM(J48:BQ48)</f>
        <v>-32720.331576920085</v>
      </c>
      <c r="I48" s="16"/>
      <c r="J48" s="16">
        <f xml:space="preserve"> SUMIFS('FS Qtr'!$J49:$IU49, 'FS Qtr'!$J$4:$IU$4, 'FS Ann'!J$4)</f>
        <v>0</v>
      </c>
      <c r="K48" s="16">
        <f xml:space="preserve"> SUMIFS('FS Qtr'!$J49:$IU49, 'FS Qtr'!$J$4:$IU$4, 'FS Ann'!K$4)</f>
        <v>0</v>
      </c>
      <c r="L48" s="16">
        <f xml:space="preserve"> SUMIFS('FS Qtr'!$J49:$IU49, 'FS Qtr'!$J$4:$IU$4, 'FS Ann'!L$4)</f>
        <v>0</v>
      </c>
      <c r="M48" s="16">
        <f xml:space="preserve"> SUMIFS('FS Qtr'!$J49:$IU49, 'FS Qtr'!$J$4:$IU$4, 'FS Ann'!M$4)</f>
        <v>0</v>
      </c>
      <c r="N48" s="16">
        <f xml:space="preserve"> SUMIFS('FS Qtr'!$J49:$IU49, 'FS Qtr'!$J$4:$IU$4, 'FS Ann'!N$4)</f>
        <v>0</v>
      </c>
      <c r="O48" s="16">
        <f xml:space="preserve"> SUMIFS('FS Qtr'!$J49:$IU49, 'FS Qtr'!$J$4:$IU$4, 'FS Ann'!O$4)</f>
        <v>0</v>
      </c>
      <c r="P48" s="16">
        <f xml:space="preserve"> SUMIFS('FS Qtr'!$J49:$IU49, 'FS Qtr'!$J$4:$IU$4, 'FS Ann'!P$4)</f>
        <v>0</v>
      </c>
      <c r="Q48" s="16">
        <f xml:space="preserve"> SUMIFS('FS Qtr'!$J49:$IU49, 'FS Qtr'!$J$4:$IU$4, 'FS Ann'!Q$4)</f>
        <v>0</v>
      </c>
      <c r="R48" s="16">
        <f xml:space="preserve"> SUMIFS('FS Qtr'!$J49:$IU49, 'FS Qtr'!$J$4:$IU$4, 'FS Ann'!R$4)</f>
        <v>0</v>
      </c>
      <c r="S48" s="16">
        <f xml:space="preserve"> SUMIFS('FS Qtr'!$J49:$IU49, 'FS Qtr'!$J$4:$IU$4, 'FS Ann'!S$4)</f>
        <v>0</v>
      </c>
      <c r="T48" s="16">
        <f xml:space="preserve"> SUMIFS('FS Qtr'!$J49:$IU49, 'FS Qtr'!$J$4:$IU$4, 'FS Ann'!T$4)</f>
        <v>0</v>
      </c>
      <c r="U48" s="16">
        <f xml:space="preserve"> SUMIFS('FS Qtr'!$J49:$IU49, 'FS Qtr'!$J$4:$IU$4, 'FS Ann'!U$4)</f>
        <v>0</v>
      </c>
      <c r="V48" s="16">
        <f xml:space="preserve"> SUMIFS('FS Qtr'!$J49:$IU49, 'FS Qtr'!$J$4:$IU$4, 'FS Ann'!V$4)</f>
        <v>0</v>
      </c>
      <c r="W48" s="16">
        <f xml:space="preserve"> SUMIFS('FS Qtr'!$J49:$IU49, 'FS Qtr'!$J$4:$IU$4, 'FS Ann'!W$4)</f>
        <v>0</v>
      </c>
      <c r="X48" s="16">
        <f xml:space="preserve"> SUMIFS('FS Qtr'!$J49:$IU49, 'FS Qtr'!$J$4:$IU$4, 'FS Ann'!X$4)</f>
        <v>0</v>
      </c>
      <c r="Y48" s="16">
        <f xml:space="preserve"> SUMIFS('FS Qtr'!$J49:$IU49, 'FS Qtr'!$J$4:$IU$4, 'FS Ann'!Y$4)</f>
        <v>0</v>
      </c>
      <c r="Z48" s="16">
        <f xml:space="preserve"> SUMIFS('FS Qtr'!$J49:$IU49, 'FS Qtr'!$J$4:$IU$4, 'FS Ann'!Z$4)</f>
        <v>0</v>
      </c>
      <c r="AA48" s="16">
        <f xml:space="preserve"> SUMIFS('FS Qtr'!$J49:$IU49, 'FS Qtr'!$J$4:$IU$4, 'FS Ann'!AA$4)</f>
        <v>0</v>
      </c>
      <c r="AB48" s="16">
        <f xml:space="preserve"> SUMIFS('FS Qtr'!$J49:$IU49, 'FS Qtr'!$J$4:$IU$4, 'FS Ann'!AB$4)</f>
        <v>0</v>
      </c>
      <c r="AC48" s="16">
        <f xml:space="preserve"> SUMIFS('FS Qtr'!$J49:$IU49, 'FS Qtr'!$J$4:$IU$4, 'FS Ann'!AC$4)</f>
        <v>0</v>
      </c>
      <c r="AD48" s="16">
        <f xml:space="preserve"> SUMIFS('FS Qtr'!$J49:$IU49, 'FS Qtr'!$J$4:$IU$4, 'FS Ann'!AD$4)</f>
        <v>0</v>
      </c>
      <c r="AE48" s="16">
        <f xml:space="preserve"> SUMIFS('FS Qtr'!$J49:$IU49, 'FS Qtr'!$J$4:$IU$4, 'FS Ann'!AE$4)</f>
        <v>0</v>
      </c>
      <c r="AF48" s="16">
        <f xml:space="preserve"> SUMIFS('FS Qtr'!$J49:$IU49, 'FS Qtr'!$J$4:$IU$4, 'FS Ann'!AF$4)</f>
        <v>0</v>
      </c>
      <c r="AG48" s="16">
        <f xml:space="preserve"> SUMIFS('FS Qtr'!$J49:$IU49, 'FS Qtr'!$J$4:$IU$4, 'FS Ann'!AG$4)</f>
        <v>0</v>
      </c>
      <c r="AH48" s="16">
        <f xml:space="preserve"> SUMIFS('FS Qtr'!$J49:$IU49, 'FS Qtr'!$J$4:$IU$4, 'FS Ann'!AH$4)</f>
        <v>0</v>
      </c>
      <c r="AI48" s="16">
        <f xml:space="preserve"> SUMIFS('FS Qtr'!$J49:$IU49, 'FS Qtr'!$J$4:$IU$4, 'FS Ann'!AI$4)</f>
        <v>-32720.331576920085</v>
      </c>
      <c r="AJ48" s="16">
        <f xml:space="preserve"> SUMIFS('FS Qtr'!$J49:$IU49, 'FS Qtr'!$J$4:$IU$4, 'FS Ann'!AJ$4)</f>
        <v>0</v>
      </c>
      <c r="AK48" s="16">
        <f xml:space="preserve"> SUMIFS('FS Qtr'!$J49:$IU49, 'FS Qtr'!$J$4:$IU$4, 'FS Ann'!AK$4)</f>
        <v>0</v>
      </c>
      <c r="AL48" s="16">
        <f xml:space="preserve"> SUMIFS('FS Qtr'!$J49:$IU49, 'FS Qtr'!$J$4:$IU$4, 'FS Ann'!AL$4)</f>
        <v>0</v>
      </c>
      <c r="AM48" s="16">
        <f xml:space="preserve"> SUMIFS('FS Qtr'!$J49:$IU49, 'FS Qtr'!$J$4:$IU$4, 'FS Ann'!AM$4)</f>
        <v>0</v>
      </c>
      <c r="AN48" s="16">
        <f xml:space="preserve"> SUMIFS('FS Qtr'!$J49:$IU49, 'FS Qtr'!$J$4:$IU$4, 'FS Ann'!AN$4)</f>
        <v>0</v>
      </c>
      <c r="AO48" s="16">
        <f xml:space="preserve"> SUMIFS('FS Qtr'!$J49:$IU49, 'FS Qtr'!$J$4:$IU$4, 'FS Ann'!AO$4)</f>
        <v>0</v>
      </c>
      <c r="AP48" s="16">
        <f xml:space="preserve"> SUMIFS('FS Qtr'!$J49:$IU49, 'FS Qtr'!$J$4:$IU$4, 'FS Ann'!AP$4)</f>
        <v>0</v>
      </c>
      <c r="AQ48" s="16">
        <f xml:space="preserve"> SUMIFS('FS Qtr'!$J49:$IU49, 'FS Qtr'!$J$4:$IU$4, 'FS Ann'!AQ$4)</f>
        <v>0</v>
      </c>
      <c r="AR48" s="16">
        <f xml:space="preserve"> SUMIFS('FS Qtr'!$J49:$IU49, 'FS Qtr'!$J$4:$IU$4, 'FS Ann'!AR$4)</f>
        <v>0</v>
      </c>
      <c r="AS48" s="16">
        <f xml:space="preserve"> SUMIFS('FS Qtr'!$J49:$IU49, 'FS Qtr'!$J$4:$IU$4, 'FS Ann'!AS$4)</f>
        <v>0</v>
      </c>
      <c r="AT48" s="16">
        <f xml:space="preserve"> SUMIFS('FS Qtr'!$J49:$IU49, 'FS Qtr'!$J$4:$IU$4, 'FS Ann'!AT$4)</f>
        <v>0</v>
      </c>
      <c r="AU48" s="16">
        <f xml:space="preserve"> SUMIFS('FS Qtr'!$J49:$IU49, 'FS Qtr'!$J$4:$IU$4, 'FS Ann'!AU$4)</f>
        <v>0</v>
      </c>
      <c r="AV48" s="16">
        <f xml:space="preserve"> SUMIFS('FS Qtr'!$J49:$IU49, 'FS Qtr'!$J$4:$IU$4, 'FS Ann'!AV$4)</f>
        <v>0</v>
      </c>
      <c r="AW48" s="16">
        <f xml:space="preserve"> SUMIFS('FS Qtr'!$J49:$IU49, 'FS Qtr'!$J$4:$IU$4, 'FS Ann'!AW$4)</f>
        <v>0</v>
      </c>
      <c r="AX48" s="16">
        <f xml:space="preserve"> SUMIFS('FS Qtr'!$J49:$IU49, 'FS Qtr'!$J$4:$IU$4, 'FS Ann'!AX$4)</f>
        <v>0</v>
      </c>
      <c r="AY48" s="16">
        <f xml:space="preserve"> SUMIFS('FS Qtr'!$J49:$IU49, 'FS Qtr'!$J$4:$IU$4, 'FS Ann'!AY$4)</f>
        <v>0</v>
      </c>
      <c r="AZ48" s="16">
        <f xml:space="preserve"> SUMIFS('FS Qtr'!$J49:$IU49, 'FS Qtr'!$J$4:$IU$4, 'FS Ann'!AZ$4)</f>
        <v>0</v>
      </c>
      <c r="BA48" s="16">
        <f xml:space="preserve"> SUMIFS('FS Qtr'!$J49:$IU49, 'FS Qtr'!$J$4:$IU$4, 'FS Ann'!BA$4)</f>
        <v>0</v>
      </c>
      <c r="BB48" s="16">
        <f xml:space="preserve"> SUMIFS('FS Qtr'!$J49:$IU49, 'FS Qtr'!$J$4:$IU$4, 'FS Ann'!BB$4)</f>
        <v>0</v>
      </c>
      <c r="BC48" s="16">
        <f xml:space="preserve"> SUMIFS('FS Qtr'!$J49:$IU49, 'FS Qtr'!$J$4:$IU$4, 'FS Ann'!BC$4)</f>
        <v>0</v>
      </c>
      <c r="BD48" s="16">
        <f xml:space="preserve"> SUMIFS('FS Qtr'!$J49:$IU49, 'FS Qtr'!$J$4:$IU$4, 'FS Ann'!BD$4)</f>
        <v>0</v>
      </c>
    </row>
    <row r="49" spans="1:56" outlineLevel="1" x14ac:dyDescent="0.35">
      <c r="A49" s="1"/>
      <c r="B49" s="1"/>
      <c r="C49" s="19"/>
      <c r="D49" s="127"/>
      <c r="E49" s="128" t="s">
        <v>56</v>
      </c>
      <c r="F49" s="128"/>
      <c r="G49" s="420" t="str">
        <f>SMU</f>
        <v>$ 000s</v>
      </c>
      <c r="H49" s="128">
        <f xml:space="preserve"> SUM(J49:PY49)</f>
        <v>137335.11101667475</v>
      </c>
      <c r="I49" s="128"/>
      <c r="J49" s="128">
        <f t="shared" ref="J49:BD49" si="11" xml:space="preserve"> J46 + J48</f>
        <v>0</v>
      </c>
      <c r="K49" s="128">
        <f t="shared" si="11"/>
        <v>3289.7664229455677</v>
      </c>
      <c r="L49" s="128">
        <f t="shared" si="11"/>
        <v>4227.9000357411196</v>
      </c>
      <c r="M49" s="128">
        <f t="shared" si="11"/>
        <v>4099.9409600270328</v>
      </c>
      <c r="N49" s="128">
        <f t="shared" si="11"/>
        <v>3971.5032788726326</v>
      </c>
      <c r="O49" s="128">
        <f t="shared" si="11"/>
        <v>3839.5515935375829</v>
      </c>
      <c r="P49" s="128">
        <f t="shared" si="11"/>
        <v>3707.1051556871271</v>
      </c>
      <c r="Q49" s="128">
        <f t="shared" si="11"/>
        <v>3573.6450389993179</v>
      </c>
      <c r="R49" s="128">
        <f t="shared" si="11"/>
        <v>3412.0153367533362</v>
      </c>
      <c r="S49" s="128">
        <f t="shared" si="11"/>
        <v>1760.3403394079066</v>
      </c>
      <c r="T49" s="128">
        <f t="shared" si="11"/>
        <v>1401.4390933906079</v>
      </c>
      <c r="U49" s="128">
        <f t="shared" si="11"/>
        <v>9365.5517434818703</v>
      </c>
      <c r="V49" s="128">
        <f t="shared" si="11"/>
        <v>9992.8241885383013</v>
      </c>
      <c r="W49" s="128">
        <f t="shared" si="11"/>
        <v>9824.7363639470368</v>
      </c>
      <c r="X49" s="128">
        <f t="shared" si="11"/>
        <v>9654.6445311417829</v>
      </c>
      <c r="Y49" s="128">
        <f t="shared" si="11"/>
        <v>9508.166080611556</v>
      </c>
      <c r="Z49" s="128">
        <f t="shared" si="11"/>
        <v>9328.1319099468546</v>
      </c>
      <c r="AA49" s="128">
        <f t="shared" si="11"/>
        <v>9195.5353216863296</v>
      </c>
      <c r="AB49" s="128">
        <f t="shared" si="11"/>
        <v>9053.8850020140271</v>
      </c>
      <c r="AC49" s="128">
        <f t="shared" si="11"/>
        <v>8929.0196202913667</v>
      </c>
      <c r="AD49" s="128">
        <f t="shared" si="11"/>
        <v>8767.2602098224052</v>
      </c>
      <c r="AE49" s="128">
        <f t="shared" si="11"/>
        <v>8646.9721228756953</v>
      </c>
      <c r="AF49" s="128">
        <f t="shared" si="11"/>
        <v>8514.7735903590765</v>
      </c>
      <c r="AG49" s="128">
        <f t="shared" si="11"/>
        <v>8395.9072280300679</v>
      </c>
      <c r="AH49" s="128">
        <f t="shared" si="11"/>
        <v>8239.6366994500477</v>
      </c>
      <c r="AI49" s="128">
        <f t="shared" si="11"/>
        <v>-24480.865835416123</v>
      </c>
      <c r="AJ49" s="128">
        <f t="shared" si="11"/>
        <v>1115.7249845322533</v>
      </c>
      <c r="AK49" s="128">
        <f t="shared" si="11"/>
        <v>1.2621611895156092E-12</v>
      </c>
      <c r="AL49" s="128">
        <f t="shared" si="11"/>
        <v>1.2596011729328893E-12</v>
      </c>
      <c r="AM49" s="128">
        <f t="shared" si="11"/>
        <v>1.2604983967321459E-12</v>
      </c>
      <c r="AN49" s="128">
        <f t="shared" si="11"/>
        <v>1.2612864702532535E-12</v>
      </c>
      <c r="AO49" s="128">
        <f t="shared" si="11"/>
        <v>1.2655877617362425E-12</v>
      </c>
      <c r="AP49" s="128">
        <f t="shared" si="11"/>
        <v>1.263032219867455E-12</v>
      </c>
      <c r="AQ49" s="128">
        <f t="shared" si="11"/>
        <v>1.263920832570875E-12</v>
      </c>
      <c r="AR49" s="128">
        <f t="shared" si="11"/>
        <v>1.2646633731492332E-12</v>
      </c>
      <c r="AS49" s="128">
        <f t="shared" si="11"/>
        <v>1.2691039919445759E-12</v>
      </c>
      <c r="AT49" s="128">
        <f t="shared" si="11"/>
        <v>1.2664560636039824E-12</v>
      </c>
      <c r="AU49" s="128">
        <f t="shared" si="11"/>
        <v>1.2673333803832066E-12</v>
      </c>
      <c r="AV49" s="128">
        <f t="shared" si="11"/>
        <v>1.2682667402259541E-12</v>
      </c>
      <c r="AW49" s="128">
        <f t="shared" si="11"/>
        <v>1.2726040476991329E-12</v>
      </c>
      <c r="AX49" s="128">
        <f t="shared" si="11"/>
        <v>1.2700848164968197E-12</v>
      </c>
      <c r="AY49" s="128">
        <f t="shared" si="11"/>
        <v>1.271096658456372E-12</v>
      </c>
      <c r="AZ49" s="128">
        <f t="shared" si="11"/>
        <v>1.2719772930722683E-12</v>
      </c>
      <c r="BA49" s="128">
        <f t="shared" si="11"/>
        <v>1.2763298800564372E-12</v>
      </c>
      <c r="BB49" s="128">
        <f t="shared" si="11"/>
        <v>1.2737869110424072E-12</v>
      </c>
      <c r="BC49" s="128">
        <f t="shared" si="11"/>
        <v>1.2747038890665864E-12</v>
      </c>
      <c r="BD49" s="128">
        <f t="shared" si="11"/>
        <v>0</v>
      </c>
    </row>
    <row r="50" spans="1:56" outlineLevel="1" x14ac:dyDescent="0.35">
      <c r="A50" s="1"/>
      <c r="B50" s="1"/>
      <c r="C50" s="19"/>
      <c r="D50" s="127"/>
      <c r="E50" s="16"/>
      <c r="F50" s="16"/>
      <c r="G50" s="494"/>
      <c r="H50" s="16"/>
      <c r="I50" s="16"/>
      <c r="J50" s="16"/>
      <c r="K50" s="16"/>
      <c r="L50" s="16"/>
      <c r="M50" s="16"/>
      <c r="N50" s="16"/>
      <c r="O50" s="16"/>
      <c r="P50" s="16"/>
      <c r="Q50" s="16"/>
      <c r="R50" s="16"/>
      <c r="S50" s="16"/>
      <c r="T50" s="16"/>
      <c r="U50" s="16"/>
      <c r="V50" s="16"/>
      <c r="W50" s="16"/>
      <c r="X50" s="16"/>
      <c r="Y50" s="16"/>
      <c r="Z50" s="16"/>
      <c r="AA50" s="16"/>
      <c r="AB50" s="16"/>
      <c r="AC50" s="16"/>
      <c r="AD50" s="16"/>
      <c r="AE50" s="16"/>
      <c r="AF50" s="16"/>
      <c r="AG50" s="16"/>
      <c r="AH50" s="16"/>
      <c r="AI50" s="16"/>
      <c r="AJ50" s="16"/>
      <c r="AK50" s="16"/>
      <c r="AL50" s="16"/>
      <c r="AM50" s="16"/>
      <c r="AN50" s="16"/>
      <c r="AO50" s="16"/>
      <c r="AP50" s="16"/>
      <c r="AQ50" s="16"/>
      <c r="AR50" s="16"/>
      <c r="AS50" s="16"/>
      <c r="AT50" s="16"/>
      <c r="AU50" s="16"/>
      <c r="AV50" s="16"/>
      <c r="AW50" s="16"/>
      <c r="AX50" s="16"/>
      <c r="AY50" s="16"/>
      <c r="AZ50" s="16"/>
      <c r="BA50" s="16"/>
      <c r="BB50" s="16"/>
      <c r="BC50" s="16"/>
      <c r="BD50" s="16"/>
    </row>
    <row r="51" spans="1:56" outlineLevel="1" x14ac:dyDescent="0.35">
      <c r="A51" s="1"/>
      <c r="B51" s="1"/>
      <c r="C51" s="19"/>
      <c r="D51" s="127"/>
      <c r="E51" s="16" t="str">
        <f xml:space="preserve"> 'FS Qtr'!E52</f>
        <v>Dividends paid</v>
      </c>
      <c r="F51" s="16">
        <f xml:space="preserve"> 'FS Qtr'!F52</f>
        <v>0</v>
      </c>
      <c r="G51" s="494" t="str">
        <f xml:space="preserve"> 'FS Qtr'!G52</f>
        <v>$ 000s</v>
      </c>
      <c r="H51" s="16">
        <f xml:space="preserve"> SUM(J51:BQ51)</f>
        <v>-137335.11101667475</v>
      </c>
      <c r="I51" s="16"/>
      <c r="J51" s="16">
        <f xml:space="preserve"> SUMIFS('FS Qtr'!$J52:$IU52, 'FS Qtr'!$J$4:$IU$4, 'FS Ann'!J$4)</f>
        <v>0</v>
      </c>
      <c r="K51" s="16">
        <f xml:space="preserve"> SUMIFS('FS Qtr'!$J52:$IU52, 'FS Qtr'!$J$4:$IU$4, 'FS Ann'!K$4)</f>
        <v>-3289.7664229455686</v>
      </c>
      <c r="L51" s="16">
        <f xml:space="preserve"> SUMIFS('FS Qtr'!$J52:$IU52, 'FS Qtr'!$J$4:$IU$4, 'FS Ann'!L$4)</f>
        <v>-4227.9000357411196</v>
      </c>
      <c r="M51" s="16">
        <f xml:space="preserve"> SUMIFS('FS Qtr'!$J52:$IU52, 'FS Qtr'!$J$4:$IU$4, 'FS Ann'!M$4)</f>
        <v>-4099.9409600270319</v>
      </c>
      <c r="N51" s="16">
        <f xml:space="preserve"> SUMIFS('FS Qtr'!$J52:$IU52, 'FS Qtr'!$J$4:$IU$4, 'FS Ann'!N$4)</f>
        <v>-3971.5032788726317</v>
      </c>
      <c r="O51" s="16">
        <f xml:space="preserve"> SUMIFS('FS Qtr'!$J52:$IU52, 'FS Qtr'!$J$4:$IU$4, 'FS Ann'!O$4)</f>
        <v>-3839.5515935375838</v>
      </c>
      <c r="P51" s="16">
        <f xml:space="preserve"> SUMIFS('FS Qtr'!$J52:$IU52, 'FS Qtr'!$J$4:$IU$4, 'FS Ann'!P$4)</f>
        <v>-3707.1051556871266</v>
      </c>
      <c r="Q51" s="16">
        <f xml:space="preserve"> SUMIFS('FS Qtr'!$J52:$IU52, 'FS Qtr'!$J$4:$IU$4, 'FS Ann'!Q$4)</f>
        <v>-3573.6450389993179</v>
      </c>
      <c r="R51" s="16">
        <f xml:space="preserve"> SUMIFS('FS Qtr'!$J52:$IU52, 'FS Qtr'!$J$4:$IU$4, 'FS Ann'!R$4)</f>
        <v>-3412.0153367533353</v>
      </c>
      <c r="S51" s="16">
        <f xml:space="preserve"> SUMIFS('FS Qtr'!$J52:$IU52, 'FS Qtr'!$J$4:$IU$4, 'FS Ann'!S$4)</f>
        <v>-1760.3403394079044</v>
      </c>
      <c r="T51" s="16">
        <f xml:space="preserve"> SUMIFS('FS Qtr'!$J52:$IU52, 'FS Qtr'!$J$4:$IU$4, 'FS Ann'!T$4)</f>
        <v>-1401.4390933906068</v>
      </c>
      <c r="U51" s="16">
        <f xml:space="preserve"> SUMIFS('FS Qtr'!$J52:$IU52, 'FS Qtr'!$J$4:$IU$4, 'FS Ann'!U$4)</f>
        <v>-9365.5517434818685</v>
      </c>
      <c r="V51" s="16">
        <f xml:space="preserve"> SUMIFS('FS Qtr'!$J52:$IU52, 'FS Qtr'!$J$4:$IU$4, 'FS Ann'!V$4)</f>
        <v>-9992.8241885383013</v>
      </c>
      <c r="W51" s="16">
        <f xml:space="preserve"> SUMIFS('FS Qtr'!$J52:$IU52, 'FS Qtr'!$J$4:$IU$4, 'FS Ann'!W$4)</f>
        <v>-9824.736363947035</v>
      </c>
      <c r="X51" s="16">
        <f xml:space="preserve"> SUMIFS('FS Qtr'!$J52:$IU52, 'FS Qtr'!$J$4:$IU$4, 'FS Ann'!X$4)</f>
        <v>-9654.644531141781</v>
      </c>
      <c r="Y51" s="16">
        <f xml:space="preserve"> SUMIFS('FS Qtr'!$J52:$IU52, 'FS Qtr'!$J$4:$IU$4, 'FS Ann'!Y$4)</f>
        <v>-9508.166080611556</v>
      </c>
      <c r="Z51" s="16">
        <f xml:space="preserve"> SUMIFS('FS Qtr'!$J52:$IU52, 'FS Qtr'!$J$4:$IU$4, 'FS Ann'!Z$4)</f>
        <v>-7398.8880554677253</v>
      </c>
      <c r="AA51" s="16">
        <f xml:space="preserve"> SUMIFS('FS Qtr'!$J52:$IU52, 'FS Qtr'!$J$4:$IU$4, 'FS Ann'!AA$4)</f>
        <v>-5842.9427555318844</v>
      </c>
      <c r="AB51" s="16">
        <f xml:space="preserve"> SUMIFS('FS Qtr'!$J52:$IU52, 'FS Qtr'!$J$4:$IU$4, 'FS Ann'!AB$4)</f>
        <v>-5727.001313122556</v>
      </c>
      <c r="AC51" s="16">
        <f xml:space="preserve"> SUMIFS('FS Qtr'!$J52:$IU52, 'FS Qtr'!$J$4:$IU$4, 'FS Ann'!AC$4)</f>
        <v>-5609.8629018733836</v>
      </c>
      <c r="AD51" s="16">
        <f xml:space="preserve"> SUMIFS('FS Qtr'!$J52:$IU52, 'FS Qtr'!$J$4:$IU$4, 'FS Ann'!AD$4)</f>
        <v>-5491.4891320548049</v>
      </c>
      <c r="AE51" s="16">
        <f xml:space="preserve"> SUMIFS('FS Qtr'!$J52:$IU52, 'FS Qtr'!$J$4:$IU$4, 'FS Ann'!AE$4)</f>
        <v>-5371.8406963109892</v>
      </c>
      <c r="AF51" s="16">
        <f xml:space="preserve"> SUMIFS('FS Qtr'!$J52:$IU52, 'FS Qtr'!$J$4:$IU$4, 'FS Ann'!AF$4)</f>
        <v>-5250.8773465096228</v>
      </c>
      <c r="AG51" s="16">
        <f xml:space="preserve"> SUMIFS('FS Qtr'!$J52:$IU52, 'FS Qtr'!$J$4:$IU$4, 'FS Ann'!AG$4)</f>
        <v>-5128.557870014015</v>
      </c>
      <c r="AH51" s="16">
        <f xml:space="preserve"> SUMIFS('FS Qtr'!$J52:$IU52, 'FS Qtr'!$J$4:$IU$4, 'FS Ann'!AH$4)</f>
        <v>-5004.8400653630224</v>
      </c>
      <c r="AI51" s="16">
        <f xml:space="preserve"> SUMIFS('FS Qtr'!$J52:$IU52, 'FS Qtr'!$J$4:$IU$4, 'FS Ann'!AI$4)</f>
        <v>-4701.30852861523</v>
      </c>
      <c r="AJ51" s="16">
        <f xml:space="preserve"> SUMIFS('FS Qtr'!$J52:$IU52, 'FS Qtr'!$J$4:$IU$4, 'FS Ann'!AJ$4)</f>
        <v>-178.37218872876682</v>
      </c>
      <c r="AK51" s="16">
        <f xml:space="preserve"> SUMIFS('FS Qtr'!$J52:$IU52, 'FS Qtr'!$J$4:$IU$4, 'FS Ann'!AK$4)</f>
        <v>-1.2621611895156094E-12</v>
      </c>
      <c r="AL51" s="16">
        <f xml:space="preserve"> SUMIFS('FS Qtr'!$J52:$IU52, 'FS Qtr'!$J$4:$IU$4, 'FS Ann'!AL$4)</f>
        <v>-1.2596011729328893E-12</v>
      </c>
      <c r="AM51" s="16">
        <f xml:space="preserve"> SUMIFS('FS Qtr'!$J52:$IU52, 'FS Qtr'!$J$4:$IU$4, 'FS Ann'!AM$4)</f>
        <v>-1.2604983967321459E-12</v>
      </c>
      <c r="AN51" s="16">
        <f xml:space="preserve"> SUMIFS('FS Qtr'!$J52:$IU52, 'FS Qtr'!$J$4:$IU$4, 'FS Ann'!AN$4)</f>
        <v>-1.2612864702532533E-12</v>
      </c>
      <c r="AO51" s="16">
        <f xml:space="preserve"> SUMIFS('FS Qtr'!$J52:$IU52, 'FS Qtr'!$J$4:$IU$4, 'FS Ann'!AO$4)</f>
        <v>-1.2655877617362423E-12</v>
      </c>
      <c r="AP51" s="16">
        <f xml:space="preserve"> SUMIFS('FS Qtr'!$J52:$IU52, 'FS Qtr'!$J$4:$IU$4, 'FS Ann'!AP$4)</f>
        <v>-1.263032219867455E-12</v>
      </c>
      <c r="AQ51" s="16">
        <f xml:space="preserve"> SUMIFS('FS Qtr'!$J52:$IU52, 'FS Qtr'!$J$4:$IU$4, 'FS Ann'!AQ$4)</f>
        <v>-1.2639208325708752E-12</v>
      </c>
      <c r="AR51" s="16">
        <f xml:space="preserve"> SUMIFS('FS Qtr'!$J52:$IU52, 'FS Qtr'!$J$4:$IU$4, 'FS Ann'!AR$4)</f>
        <v>-1.2646633731492332E-12</v>
      </c>
      <c r="AS51" s="16">
        <f xml:space="preserve"> SUMIFS('FS Qtr'!$J52:$IU52, 'FS Qtr'!$J$4:$IU$4, 'FS Ann'!AS$4)</f>
        <v>-1.2691039919445757E-12</v>
      </c>
      <c r="AT51" s="16">
        <f xml:space="preserve"> SUMIFS('FS Qtr'!$J52:$IU52, 'FS Qtr'!$J$4:$IU$4, 'FS Ann'!AT$4)</f>
        <v>-1.2664560636039824E-12</v>
      </c>
      <c r="AU51" s="16">
        <f xml:space="preserve"> SUMIFS('FS Qtr'!$J52:$IU52, 'FS Qtr'!$J$4:$IU$4, 'FS Ann'!AU$4)</f>
        <v>-1.2673333803832066E-12</v>
      </c>
      <c r="AV51" s="16">
        <f xml:space="preserve"> SUMIFS('FS Qtr'!$J52:$IU52, 'FS Qtr'!$J$4:$IU$4, 'FS Ann'!AV$4)</f>
        <v>-1.2682667402259543E-12</v>
      </c>
      <c r="AW51" s="16">
        <f xml:space="preserve"> SUMIFS('FS Qtr'!$J52:$IU52, 'FS Qtr'!$J$4:$IU$4, 'FS Ann'!AW$4)</f>
        <v>-1.2726040476991331E-12</v>
      </c>
      <c r="AX51" s="16">
        <f xml:space="preserve"> SUMIFS('FS Qtr'!$J52:$IU52, 'FS Qtr'!$J$4:$IU$4, 'FS Ann'!AX$4)</f>
        <v>-1.2700848164968193E-12</v>
      </c>
      <c r="AY51" s="16">
        <f xml:space="preserve"> SUMIFS('FS Qtr'!$J52:$IU52, 'FS Qtr'!$J$4:$IU$4, 'FS Ann'!AY$4)</f>
        <v>-1.2710966584563722E-12</v>
      </c>
      <c r="AZ51" s="16">
        <f xml:space="preserve"> SUMIFS('FS Qtr'!$J52:$IU52, 'FS Qtr'!$J$4:$IU$4, 'FS Ann'!AZ$4)</f>
        <v>-1.2719772930722683E-12</v>
      </c>
      <c r="BA51" s="16">
        <f xml:space="preserve"> SUMIFS('FS Qtr'!$J52:$IU52, 'FS Qtr'!$J$4:$IU$4, 'FS Ann'!BA$4)</f>
        <v>-1.2763298800564369E-12</v>
      </c>
      <c r="BB51" s="16">
        <f xml:space="preserve"> SUMIFS('FS Qtr'!$J52:$IU52, 'FS Qtr'!$J$4:$IU$4, 'FS Ann'!BB$4)</f>
        <v>-1.2737869110424074E-12</v>
      </c>
      <c r="BC51" s="16">
        <f xml:space="preserve"> SUMIFS('FS Qtr'!$J52:$IU52, 'FS Qtr'!$J$4:$IU$4, 'FS Ann'!BC$4)</f>
        <v>-1.2747038890665864E-12</v>
      </c>
      <c r="BD51" s="16">
        <f xml:space="preserve"> SUMIFS('FS Qtr'!$J52:$IU52, 'FS Qtr'!$J$4:$IU$4, 'FS Ann'!BD$4)</f>
        <v>0</v>
      </c>
    </row>
    <row r="52" spans="1:56" outlineLevel="1" x14ac:dyDescent="0.35">
      <c r="A52" s="1"/>
      <c r="B52" s="1"/>
      <c r="C52" s="19"/>
      <c r="D52" s="127"/>
      <c r="E52" s="128" t="s">
        <v>57</v>
      </c>
      <c r="F52" s="128"/>
      <c r="G52" s="420" t="str">
        <f>SMU</f>
        <v>$ 000s</v>
      </c>
      <c r="H52" s="128">
        <f xml:space="preserve"> SUM(J52:PY52)</f>
        <v>3.637978807091713E-12</v>
      </c>
      <c r="I52" s="128"/>
      <c r="J52" s="128">
        <f xml:space="preserve"> J49 + J51</f>
        <v>0</v>
      </c>
      <c r="K52" s="128">
        <f t="shared" ref="K52:BD52" si="12" xml:space="preserve"> K49 + K51</f>
        <v>0</v>
      </c>
      <c r="L52" s="128">
        <f t="shared" si="12"/>
        <v>0</v>
      </c>
      <c r="M52" s="128">
        <f t="shared" si="12"/>
        <v>0</v>
      </c>
      <c r="N52" s="128">
        <f t="shared" si="12"/>
        <v>0</v>
      </c>
      <c r="O52" s="128">
        <f t="shared" si="12"/>
        <v>0</v>
      </c>
      <c r="P52" s="128">
        <f t="shared" si="12"/>
        <v>0</v>
      </c>
      <c r="Q52" s="128">
        <f t="shared" si="12"/>
        <v>0</v>
      </c>
      <c r="R52" s="128">
        <f t="shared" si="12"/>
        <v>0</v>
      </c>
      <c r="S52" s="128">
        <f t="shared" si="12"/>
        <v>2.2737367544323206E-12</v>
      </c>
      <c r="T52" s="128">
        <f t="shared" si="12"/>
        <v>0</v>
      </c>
      <c r="U52" s="128">
        <f t="shared" si="12"/>
        <v>0</v>
      </c>
      <c r="V52" s="128">
        <f t="shared" si="12"/>
        <v>0</v>
      </c>
      <c r="W52" s="128">
        <f t="shared" si="12"/>
        <v>0</v>
      </c>
      <c r="X52" s="128">
        <f t="shared" si="12"/>
        <v>0</v>
      </c>
      <c r="Y52" s="128">
        <f t="shared" si="12"/>
        <v>0</v>
      </c>
      <c r="Z52" s="128">
        <f t="shared" si="12"/>
        <v>1929.2438544791294</v>
      </c>
      <c r="AA52" s="128">
        <f t="shared" si="12"/>
        <v>3352.5925661544452</v>
      </c>
      <c r="AB52" s="128">
        <f t="shared" si="12"/>
        <v>3326.8836888914711</v>
      </c>
      <c r="AC52" s="128">
        <f t="shared" si="12"/>
        <v>3319.156718417983</v>
      </c>
      <c r="AD52" s="128">
        <f t="shared" si="12"/>
        <v>3275.7710777676002</v>
      </c>
      <c r="AE52" s="128">
        <f t="shared" si="12"/>
        <v>3275.1314265647061</v>
      </c>
      <c r="AF52" s="128">
        <f t="shared" si="12"/>
        <v>3263.8962438494536</v>
      </c>
      <c r="AG52" s="128">
        <f t="shared" si="12"/>
        <v>3267.349358016053</v>
      </c>
      <c r="AH52" s="128">
        <f t="shared" si="12"/>
        <v>3234.7966340870253</v>
      </c>
      <c r="AI52" s="128">
        <f t="shared" si="12"/>
        <v>-29182.174364031354</v>
      </c>
      <c r="AJ52" s="128">
        <f t="shared" si="12"/>
        <v>937.35279580348652</v>
      </c>
      <c r="AK52" s="128">
        <f t="shared" si="12"/>
        <v>0</v>
      </c>
      <c r="AL52" s="128">
        <f t="shared" si="12"/>
        <v>0</v>
      </c>
      <c r="AM52" s="128">
        <f t="shared" si="12"/>
        <v>0</v>
      </c>
      <c r="AN52" s="128">
        <f t="shared" si="12"/>
        <v>0</v>
      </c>
      <c r="AO52" s="128">
        <f t="shared" si="12"/>
        <v>0</v>
      </c>
      <c r="AP52" s="128">
        <f t="shared" si="12"/>
        <v>0</v>
      </c>
      <c r="AQ52" s="128">
        <f t="shared" si="12"/>
        <v>0</v>
      </c>
      <c r="AR52" s="128">
        <f t="shared" si="12"/>
        <v>0</v>
      </c>
      <c r="AS52" s="128">
        <f t="shared" si="12"/>
        <v>0</v>
      </c>
      <c r="AT52" s="128">
        <f t="shared" si="12"/>
        <v>0</v>
      </c>
      <c r="AU52" s="128">
        <f t="shared" si="12"/>
        <v>0</v>
      </c>
      <c r="AV52" s="128">
        <f t="shared" si="12"/>
        <v>0</v>
      </c>
      <c r="AW52" s="128">
        <f t="shared" si="12"/>
        <v>0</v>
      </c>
      <c r="AX52" s="128">
        <f t="shared" si="12"/>
        <v>0</v>
      </c>
      <c r="AY52" s="128">
        <f t="shared" si="12"/>
        <v>0</v>
      </c>
      <c r="AZ52" s="128">
        <f t="shared" si="12"/>
        <v>0</v>
      </c>
      <c r="BA52" s="128">
        <f t="shared" si="12"/>
        <v>0</v>
      </c>
      <c r="BB52" s="128">
        <f t="shared" si="12"/>
        <v>0</v>
      </c>
      <c r="BC52" s="128">
        <f t="shared" si="12"/>
        <v>0</v>
      </c>
      <c r="BD52" s="128">
        <f t="shared" si="12"/>
        <v>0</v>
      </c>
    </row>
    <row r="53" spans="1:56" outlineLevel="1" x14ac:dyDescent="0.35">
      <c r="A53" s="1"/>
      <c r="B53" s="1"/>
      <c r="C53" s="19"/>
      <c r="D53" s="127"/>
      <c r="E53" s="16"/>
      <c r="F53" s="16"/>
      <c r="G53" s="494"/>
      <c r="H53" s="16"/>
      <c r="I53" s="16"/>
      <c r="J53" s="16"/>
      <c r="K53" s="16"/>
      <c r="L53" s="16"/>
      <c r="M53" s="16"/>
      <c r="N53" s="16"/>
      <c r="O53" s="16"/>
      <c r="P53" s="16"/>
      <c r="Q53" s="16"/>
      <c r="R53" s="16"/>
      <c r="S53" s="16"/>
      <c r="T53" s="16"/>
      <c r="U53" s="16"/>
      <c r="V53" s="16"/>
      <c r="W53" s="16"/>
      <c r="X53" s="16"/>
      <c r="Y53" s="16"/>
      <c r="Z53" s="16"/>
      <c r="AA53" s="16"/>
      <c r="AB53" s="16"/>
      <c r="AC53" s="16"/>
      <c r="AD53" s="16"/>
      <c r="AE53" s="16"/>
      <c r="AF53" s="16"/>
      <c r="AG53" s="16"/>
      <c r="AH53" s="16"/>
      <c r="AI53" s="16"/>
      <c r="AJ53" s="16"/>
      <c r="AK53" s="16"/>
      <c r="AL53" s="16"/>
      <c r="AM53" s="16"/>
      <c r="AN53" s="16"/>
      <c r="AO53" s="16"/>
      <c r="AP53" s="16"/>
      <c r="AQ53" s="16"/>
      <c r="AR53" s="16"/>
      <c r="AS53" s="16"/>
      <c r="AT53" s="16"/>
      <c r="AU53" s="16"/>
      <c r="AV53" s="16"/>
      <c r="AW53" s="16"/>
      <c r="AX53" s="16"/>
      <c r="AY53" s="16"/>
      <c r="AZ53" s="16"/>
      <c r="BA53" s="16"/>
      <c r="BB53" s="16"/>
      <c r="BC53" s="16"/>
      <c r="BD53" s="16"/>
    </row>
    <row r="54" spans="1:56" outlineLevel="1" x14ac:dyDescent="0.35">
      <c r="A54" s="1"/>
      <c r="B54" s="1"/>
      <c r="C54" s="19"/>
      <c r="D54" s="127"/>
      <c r="E54" s="16"/>
      <c r="F54" s="16"/>
      <c r="G54" s="494"/>
      <c r="H54" s="16"/>
      <c r="I54" s="16"/>
      <c r="J54" s="16"/>
      <c r="K54" s="16"/>
      <c r="L54" s="16"/>
      <c r="M54" s="16"/>
      <c r="N54" s="16"/>
      <c r="O54" s="16"/>
      <c r="P54" s="16"/>
      <c r="Q54" s="16"/>
      <c r="R54" s="16"/>
      <c r="S54" s="16"/>
      <c r="T54" s="16"/>
      <c r="U54" s="16"/>
      <c r="V54" s="16"/>
      <c r="W54" s="16"/>
      <c r="X54" s="16"/>
      <c r="Y54" s="16"/>
      <c r="Z54" s="16"/>
      <c r="AA54" s="16"/>
      <c r="AB54" s="16"/>
      <c r="AC54" s="16"/>
      <c r="AD54" s="16"/>
      <c r="AE54" s="16"/>
      <c r="AF54" s="16"/>
      <c r="AG54" s="16"/>
      <c r="AH54" s="16"/>
      <c r="AI54" s="16"/>
      <c r="AJ54" s="16"/>
      <c r="AK54" s="16"/>
      <c r="AL54" s="16"/>
      <c r="AM54" s="16"/>
      <c r="AN54" s="16"/>
      <c r="AO54" s="16"/>
      <c r="AP54" s="16"/>
      <c r="AQ54" s="16"/>
      <c r="AR54" s="16"/>
      <c r="AS54" s="16"/>
      <c r="AT54" s="16"/>
      <c r="AU54" s="16"/>
      <c r="AV54" s="16"/>
      <c r="AW54" s="16"/>
      <c r="AX54" s="16"/>
      <c r="AY54" s="16"/>
      <c r="AZ54" s="16"/>
      <c r="BA54" s="16"/>
      <c r="BB54" s="16"/>
      <c r="BC54" s="16"/>
      <c r="BD54" s="16"/>
    </row>
    <row r="55" spans="1:56" x14ac:dyDescent="0.35">
      <c r="A55" s="1"/>
      <c r="B55" s="1"/>
      <c r="C55" s="19"/>
      <c r="D55" s="127"/>
      <c r="E55" s="16"/>
      <c r="F55" s="16"/>
      <c r="G55" s="494"/>
      <c r="H55" s="16"/>
      <c r="I55" s="16"/>
      <c r="J55" s="16"/>
      <c r="K55" s="16"/>
      <c r="L55" s="16"/>
      <c r="M55" s="16"/>
      <c r="N55" s="16"/>
      <c r="O55" s="16"/>
      <c r="P55" s="16"/>
      <c r="Q55" s="16"/>
      <c r="R55" s="16"/>
      <c r="S55" s="16"/>
      <c r="T55" s="16"/>
      <c r="U55" s="16"/>
      <c r="V55" s="16"/>
      <c r="W55" s="16"/>
      <c r="X55" s="16"/>
      <c r="Y55" s="16"/>
      <c r="Z55" s="16"/>
      <c r="AA55" s="16"/>
      <c r="AB55" s="16"/>
      <c r="AC55" s="16"/>
      <c r="AD55" s="16"/>
      <c r="AE55" s="16"/>
      <c r="AF55" s="16"/>
      <c r="AG55" s="16"/>
      <c r="AH55" s="16"/>
      <c r="AI55" s="16"/>
      <c r="AJ55" s="16"/>
      <c r="AK55" s="16"/>
      <c r="AL55" s="16"/>
      <c r="AM55" s="16"/>
      <c r="AN55" s="16"/>
      <c r="AO55" s="16"/>
      <c r="AP55" s="16"/>
      <c r="AQ55" s="16"/>
      <c r="AR55" s="16"/>
      <c r="AS55" s="16"/>
      <c r="AT55" s="16"/>
      <c r="AU55" s="16"/>
      <c r="AV55" s="16"/>
      <c r="AW55" s="16"/>
      <c r="AX55" s="16"/>
      <c r="AY55" s="16"/>
      <c r="AZ55" s="16"/>
      <c r="BA55" s="16"/>
      <c r="BB55" s="16"/>
      <c r="BC55" s="16"/>
      <c r="BD55" s="16"/>
    </row>
    <row r="56" spans="1:56" x14ac:dyDescent="0.35">
      <c r="A56" s="1" t="s">
        <v>61</v>
      </c>
      <c r="B56" s="1"/>
      <c r="C56" s="19"/>
      <c r="D56" s="127"/>
      <c r="E56" s="16"/>
      <c r="F56" s="16"/>
      <c r="G56" s="494"/>
      <c r="H56" s="16"/>
      <c r="I56" s="16"/>
      <c r="J56" s="16"/>
      <c r="K56" s="16"/>
      <c r="L56" s="16"/>
      <c r="M56" s="16"/>
      <c r="N56" s="16"/>
      <c r="O56" s="16"/>
      <c r="P56" s="16"/>
      <c r="Q56" s="16"/>
      <c r="R56" s="16"/>
      <c r="S56" s="16"/>
      <c r="T56" s="16"/>
      <c r="U56" s="16"/>
      <c r="V56" s="16"/>
      <c r="W56" s="16"/>
      <c r="X56" s="16"/>
      <c r="Y56" s="16"/>
      <c r="Z56" s="16"/>
      <c r="AA56" s="16"/>
      <c r="AB56" s="16"/>
      <c r="AC56" s="16"/>
      <c r="AD56" s="16"/>
      <c r="AE56" s="16"/>
      <c r="AF56" s="16"/>
      <c r="AG56" s="16"/>
      <c r="AH56" s="16"/>
      <c r="AI56" s="16"/>
      <c r="AJ56" s="16"/>
      <c r="AK56" s="16"/>
      <c r="AL56" s="16"/>
      <c r="AM56" s="16"/>
      <c r="AN56" s="16"/>
      <c r="AO56" s="16"/>
      <c r="AP56" s="16"/>
      <c r="AQ56" s="16"/>
      <c r="AR56" s="16"/>
      <c r="AS56" s="16"/>
      <c r="AT56" s="16"/>
      <c r="AU56" s="16"/>
      <c r="AV56" s="16"/>
      <c r="AW56" s="16"/>
      <c r="AX56" s="16"/>
      <c r="AY56" s="16"/>
      <c r="AZ56" s="16"/>
      <c r="BA56" s="16"/>
      <c r="BB56" s="16"/>
      <c r="BC56" s="16"/>
      <c r="BD56" s="16"/>
    </row>
    <row r="57" spans="1:56" outlineLevel="1" x14ac:dyDescent="0.35">
      <c r="A57" s="1"/>
      <c r="B57" s="1"/>
      <c r="C57" s="19"/>
      <c r="D57" s="127"/>
      <c r="E57" s="16"/>
      <c r="F57" s="16"/>
      <c r="G57" s="494"/>
      <c r="H57" s="16"/>
      <c r="I57" s="16"/>
      <c r="J57" s="16"/>
      <c r="K57" s="16"/>
      <c r="L57" s="16"/>
      <c r="M57" s="16"/>
      <c r="N57" s="16"/>
      <c r="O57" s="16"/>
      <c r="P57" s="16"/>
      <c r="Q57" s="16"/>
      <c r="R57" s="16"/>
      <c r="S57" s="16"/>
      <c r="T57" s="16"/>
      <c r="U57" s="16"/>
      <c r="V57" s="16"/>
      <c r="W57" s="16"/>
      <c r="X57" s="16"/>
      <c r="Y57" s="16"/>
      <c r="Z57" s="16"/>
      <c r="AA57" s="16"/>
      <c r="AB57" s="16"/>
      <c r="AC57" s="16"/>
      <c r="AD57" s="16"/>
      <c r="AE57" s="16"/>
      <c r="AF57" s="16"/>
      <c r="AG57" s="16"/>
      <c r="AH57" s="16"/>
      <c r="AI57" s="16"/>
      <c r="AJ57" s="16"/>
      <c r="AK57" s="16"/>
      <c r="AL57" s="16"/>
      <c r="AM57" s="16"/>
      <c r="AN57" s="16"/>
      <c r="AO57" s="16"/>
      <c r="AP57" s="16"/>
      <c r="AQ57" s="16"/>
      <c r="AR57" s="16"/>
      <c r="AS57" s="16"/>
      <c r="AT57" s="16"/>
      <c r="AU57" s="16"/>
      <c r="AV57" s="16"/>
      <c r="AW57" s="16"/>
      <c r="AX57" s="16"/>
      <c r="AY57" s="16"/>
      <c r="AZ57" s="16"/>
      <c r="BA57" s="16"/>
      <c r="BB57" s="16"/>
      <c r="BC57" s="16"/>
      <c r="BD57" s="16"/>
    </row>
    <row r="58" spans="1:56" outlineLevel="1" x14ac:dyDescent="0.35">
      <c r="A58" s="1"/>
      <c r="B58" s="1" t="s">
        <v>62</v>
      </c>
      <c r="C58" s="19"/>
      <c r="D58" s="127"/>
      <c r="E58" s="16"/>
      <c r="F58" s="16"/>
      <c r="G58" s="494"/>
      <c r="H58" s="16"/>
      <c r="I58" s="16"/>
      <c r="J58" s="16"/>
      <c r="K58" s="16"/>
      <c r="L58" s="16"/>
      <c r="M58" s="16"/>
      <c r="N58" s="16"/>
      <c r="O58" s="16"/>
      <c r="P58" s="16"/>
      <c r="Q58" s="16"/>
      <c r="R58" s="16"/>
      <c r="S58" s="16"/>
      <c r="T58" s="16"/>
      <c r="U58" s="16"/>
      <c r="V58" s="16"/>
      <c r="W58" s="16"/>
      <c r="X58" s="16"/>
      <c r="Y58" s="16"/>
      <c r="Z58" s="16"/>
      <c r="AA58" s="16"/>
      <c r="AB58" s="16"/>
      <c r="AC58" s="16"/>
      <c r="AD58" s="16"/>
      <c r="AE58" s="16"/>
      <c r="AF58" s="16"/>
      <c r="AG58" s="16"/>
      <c r="AH58" s="16"/>
      <c r="AI58" s="16"/>
      <c r="AJ58" s="16"/>
      <c r="AK58" s="16"/>
      <c r="AL58" s="16"/>
      <c r="AM58" s="16"/>
      <c r="AN58" s="16"/>
      <c r="AO58" s="16"/>
      <c r="AP58" s="16"/>
      <c r="AQ58" s="16"/>
      <c r="AR58" s="16"/>
      <c r="AS58" s="16"/>
      <c r="AT58" s="16"/>
      <c r="AU58" s="16"/>
      <c r="AV58" s="16"/>
      <c r="AW58" s="16"/>
      <c r="AX58" s="16"/>
      <c r="AY58" s="16"/>
      <c r="AZ58" s="16"/>
      <c r="BA58" s="16"/>
      <c r="BB58" s="16"/>
      <c r="BC58" s="16"/>
      <c r="BD58" s="16"/>
    </row>
    <row r="59" spans="1:56" outlineLevel="1" x14ac:dyDescent="0.35">
      <c r="A59" s="1"/>
      <c r="B59" s="1"/>
      <c r="C59" s="19"/>
      <c r="D59" s="127"/>
      <c r="E59" s="16" t="str">
        <f xml:space="preserve"> 'FS Qtr'!E59</f>
        <v>Solar asset balance balance</v>
      </c>
      <c r="F59" s="16">
        <f xml:space="preserve"> 'FS Qtr'!F59</f>
        <v>0</v>
      </c>
      <c r="G59" s="494" t="str">
        <f xml:space="preserve"> 'FS Qtr'!G59</f>
        <v>$ 000s</v>
      </c>
      <c r="H59" s="16"/>
      <c r="I59" s="16"/>
      <c r="J59" s="16">
        <f xml:space="preserve"> SUMIFS( 'FS Qtr'!$J59:$IU59, 'FS Qtr'!$J$2:$IU$2, 'FS Ann'!J$2)</f>
        <v>0</v>
      </c>
      <c r="K59" s="16">
        <f xml:space="preserve"> SUMIFS( 'FS Qtr'!$J59:$IU59, 'FS Qtr'!$J$2:$IU$2, 'FS Ann'!K$2)</f>
        <v>100000</v>
      </c>
      <c r="L59" s="16">
        <f xml:space="preserve"> SUMIFS( 'FS Qtr'!$J59:$IU59, 'FS Qtr'!$J$2:$IU$2, 'FS Ann'!L$2)</f>
        <v>96000</v>
      </c>
      <c r="M59" s="16">
        <f xml:space="preserve"> SUMIFS( 'FS Qtr'!$J59:$IU59, 'FS Qtr'!$J$2:$IU$2, 'FS Ann'!M$2)</f>
        <v>92000</v>
      </c>
      <c r="N59" s="16">
        <f xml:space="preserve"> SUMIFS( 'FS Qtr'!$J59:$IU59, 'FS Qtr'!$J$2:$IU$2, 'FS Ann'!N$2)</f>
        <v>88000</v>
      </c>
      <c r="O59" s="16">
        <f xml:space="preserve"> SUMIFS( 'FS Qtr'!$J59:$IU59, 'FS Qtr'!$J$2:$IU$2, 'FS Ann'!O$2)</f>
        <v>84000</v>
      </c>
      <c r="P59" s="16">
        <f xml:space="preserve"> SUMIFS( 'FS Qtr'!$J59:$IU59, 'FS Qtr'!$J$2:$IU$2, 'FS Ann'!P$2)</f>
        <v>80000</v>
      </c>
      <c r="Q59" s="16">
        <f xml:space="preserve"> SUMIFS( 'FS Qtr'!$J59:$IU59, 'FS Qtr'!$J$2:$IU$2, 'FS Ann'!Q$2)</f>
        <v>76000</v>
      </c>
      <c r="R59" s="16">
        <f xml:space="preserve"> SUMIFS( 'FS Qtr'!$J59:$IU59, 'FS Qtr'!$J$2:$IU$2, 'FS Ann'!R$2)</f>
        <v>72000</v>
      </c>
      <c r="S59" s="16">
        <f xml:space="preserve"> SUMIFS( 'FS Qtr'!$J59:$IU59, 'FS Qtr'!$J$2:$IU$2, 'FS Ann'!S$2)</f>
        <v>68000</v>
      </c>
      <c r="T59" s="16">
        <f xml:space="preserve"> SUMIFS( 'FS Qtr'!$J59:$IU59, 'FS Qtr'!$J$2:$IU$2, 'FS Ann'!T$2)</f>
        <v>64000</v>
      </c>
      <c r="U59" s="16">
        <f xml:space="preserve"> SUMIFS( 'FS Qtr'!$J59:$IU59, 'FS Qtr'!$J$2:$IU$2, 'FS Ann'!U$2)</f>
        <v>60000</v>
      </c>
      <c r="V59" s="16">
        <f xml:space="preserve"> SUMIFS( 'FS Qtr'!$J59:$IU59, 'FS Qtr'!$J$2:$IU$2, 'FS Ann'!V$2)</f>
        <v>56000</v>
      </c>
      <c r="W59" s="16">
        <f xml:space="preserve"> SUMIFS( 'FS Qtr'!$J59:$IU59, 'FS Qtr'!$J$2:$IU$2, 'FS Ann'!W$2)</f>
        <v>52000</v>
      </c>
      <c r="X59" s="16">
        <f xml:space="preserve"> SUMIFS( 'FS Qtr'!$J59:$IU59, 'FS Qtr'!$J$2:$IU$2, 'FS Ann'!X$2)</f>
        <v>48000</v>
      </c>
      <c r="Y59" s="16">
        <f xml:space="preserve"> SUMIFS( 'FS Qtr'!$J59:$IU59, 'FS Qtr'!$J$2:$IU$2, 'FS Ann'!Y$2)</f>
        <v>44000</v>
      </c>
      <c r="Z59" s="16">
        <f xml:space="preserve"> SUMIFS( 'FS Qtr'!$J59:$IU59, 'FS Qtr'!$J$2:$IU$2, 'FS Ann'!Z$2)</f>
        <v>40000</v>
      </c>
      <c r="AA59" s="16">
        <f xml:space="preserve"> SUMIFS( 'FS Qtr'!$J59:$IU59, 'FS Qtr'!$J$2:$IU$2, 'FS Ann'!AA$2)</f>
        <v>36000</v>
      </c>
      <c r="AB59" s="16">
        <f xml:space="preserve"> SUMIFS( 'FS Qtr'!$J59:$IU59, 'FS Qtr'!$J$2:$IU$2, 'FS Ann'!AB$2)</f>
        <v>32000</v>
      </c>
      <c r="AC59" s="16">
        <f xml:space="preserve"> SUMIFS( 'FS Qtr'!$J59:$IU59, 'FS Qtr'!$J$2:$IU$2, 'FS Ann'!AC$2)</f>
        <v>28000</v>
      </c>
      <c r="AD59" s="16">
        <f xml:space="preserve"> SUMIFS( 'FS Qtr'!$J59:$IU59, 'FS Qtr'!$J$2:$IU$2, 'FS Ann'!AD$2)</f>
        <v>24000</v>
      </c>
      <c r="AE59" s="16">
        <f xml:space="preserve"> SUMIFS( 'FS Qtr'!$J59:$IU59, 'FS Qtr'!$J$2:$IU$2, 'FS Ann'!AE$2)</f>
        <v>20000</v>
      </c>
      <c r="AF59" s="16">
        <f xml:space="preserve"> SUMIFS( 'FS Qtr'!$J59:$IU59, 'FS Qtr'!$J$2:$IU$2, 'FS Ann'!AF$2)</f>
        <v>16000</v>
      </c>
      <c r="AG59" s="16">
        <f xml:space="preserve"> SUMIFS( 'FS Qtr'!$J59:$IU59, 'FS Qtr'!$J$2:$IU$2, 'FS Ann'!AG$2)</f>
        <v>12000</v>
      </c>
      <c r="AH59" s="16">
        <f xml:space="preserve"> SUMIFS( 'FS Qtr'!$J59:$IU59, 'FS Qtr'!$J$2:$IU$2, 'FS Ann'!AH$2)</f>
        <v>8000</v>
      </c>
      <c r="AI59" s="16">
        <f xml:space="preserve"> SUMIFS( 'FS Qtr'!$J59:$IU59, 'FS Qtr'!$J$2:$IU$2, 'FS Ann'!AI$2)</f>
        <v>4000</v>
      </c>
      <c r="AJ59" s="16">
        <f xml:space="preserve"> SUMIFS( 'FS Qtr'!$J59:$IU59, 'FS Qtr'!$J$2:$IU$2, 'FS Ann'!AJ$2)</f>
        <v>0</v>
      </c>
      <c r="AK59" s="16">
        <f xml:space="preserve"> SUMIFS( 'FS Qtr'!$J59:$IU59, 'FS Qtr'!$J$2:$IU$2, 'FS Ann'!AK$2)</f>
        <v>0</v>
      </c>
      <c r="AL59" s="16">
        <f xml:space="preserve"> SUMIFS( 'FS Qtr'!$J59:$IU59, 'FS Qtr'!$J$2:$IU$2, 'FS Ann'!AL$2)</f>
        <v>0</v>
      </c>
      <c r="AM59" s="16">
        <f xml:space="preserve"> SUMIFS( 'FS Qtr'!$J59:$IU59, 'FS Qtr'!$J$2:$IU$2, 'FS Ann'!AM$2)</f>
        <v>0</v>
      </c>
      <c r="AN59" s="16">
        <f xml:space="preserve"> SUMIFS( 'FS Qtr'!$J59:$IU59, 'FS Qtr'!$J$2:$IU$2, 'FS Ann'!AN$2)</f>
        <v>0</v>
      </c>
      <c r="AO59" s="16">
        <f xml:space="preserve"> SUMIFS( 'FS Qtr'!$J59:$IU59, 'FS Qtr'!$J$2:$IU$2, 'FS Ann'!AO$2)</f>
        <v>0</v>
      </c>
      <c r="AP59" s="16">
        <f xml:space="preserve"> SUMIFS( 'FS Qtr'!$J59:$IU59, 'FS Qtr'!$J$2:$IU$2, 'FS Ann'!AP$2)</f>
        <v>0</v>
      </c>
      <c r="AQ59" s="16">
        <f xml:space="preserve"> SUMIFS( 'FS Qtr'!$J59:$IU59, 'FS Qtr'!$J$2:$IU$2, 'FS Ann'!AQ$2)</f>
        <v>0</v>
      </c>
      <c r="AR59" s="16">
        <f xml:space="preserve"> SUMIFS( 'FS Qtr'!$J59:$IU59, 'FS Qtr'!$J$2:$IU$2, 'FS Ann'!AR$2)</f>
        <v>0</v>
      </c>
      <c r="AS59" s="16">
        <f xml:space="preserve"> SUMIFS( 'FS Qtr'!$J59:$IU59, 'FS Qtr'!$J$2:$IU$2, 'FS Ann'!AS$2)</f>
        <v>0</v>
      </c>
      <c r="AT59" s="16">
        <f xml:space="preserve"> SUMIFS( 'FS Qtr'!$J59:$IU59, 'FS Qtr'!$J$2:$IU$2, 'FS Ann'!AT$2)</f>
        <v>0</v>
      </c>
      <c r="AU59" s="16">
        <f xml:space="preserve"> SUMIFS( 'FS Qtr'!$J59:$IU59, 'FS Qtr'!$J$2:$IU$2, 'FS Ann'!AU$2)</f>
        <v>0</v>
      </c>
      <c r="AV59" s="16">
        <f xml:space="preserve"> SUMIFS( 'FS Qtr'!$J59:$IU59, 'FS Qtr'!$J$2:$IU$2, 'FS Ann'!AV$2)</f>
        <v>0</v>
      </c>
      <c r="AW59" s="16">
        <f xml:space="preserve"> SUMIFS( 'FS Qtr'!$J59:$IU59, 'FS Qtr'!$J$2:$IU$2, 'FS Ann'!AW$2)</f>
        <v>0</v>
      </c>
      <c r="AX59" s="16">
        <f xml:space="preserve"> SUMIFS( 'FS Qtr'!$J59:$IU59, 'FS Qtr'!$J$2:$IU$2, 'FS Ann'!AX$2)</f>
        <v>0</v>
      </c>
      <c r="AY59" s="16">
        <f xml:space="preserve"> SUMIFS( 'FS Qtr'!$J59:$IU59, 'FS Qtr'!$J$2:$IU$2, 'FS Ann'!AY$2)</f>
        <v>0</v>
      </c>
      <c r="AZ59" s="16">
        <f xml:space="preserve"> SUMIFS( 'FS Qtr'!$J59:$IU59, 'FS Qtr'!$J$2:$IU$2, 'FS Ann'!AZ$2)</f>
        <v>0</v>
      </c>
      <c r="BA59" s="16">
        <f xml:space="preserve"> SUMIFS( 'FS Qtr'!$J59:$IU59, 'FS Qtr'!$J$2:$IU$2, 'FS Ann'!BA$2)</f>
        <v>0</v>
      </c>
      <c r="BB59" s="16">
        <f xml:space="preserve"> SUMIFS( 'FS Qtr'!$J59:$IU59, 'FS Qtr'!$J$2:$IU$2, 'FS Ann'!BB$2)</f>
        <v>0</v>
      </c>
      <c r="BC59" s="16">
        <f xml:space="preserve"> SUMIFS( 'FS Qtr'!$J59:$IU59, 'FS Qtr'!$J$2:$IU$2, 'FS Ann'!BC$2)</f>
        <v>0</v>
      </c>
      <c r="BD59" s="16">
        <f xml:space="preserve"> SUMIFS( 'FS Qtr'!$J59:$IU59, 'FS Qtr'!$J$2:$IU$2, 'FS Ann'!BD$2)</f>
        <v>0</v>
      </c>
    </row>
    <row r="60" spans="1:56" outlineLevel="1" x14ac:dyDescent="0.35">
      <c r="A60" s="1"/>
      <c r="B60" s="1"/>
      <c r="C60" s="19"/>
      <c r="D60" s="127"/>
      <c r="E60" s="128" t="s">
        <v>62</v>
      </c>
      <c r="F60" s="128"/>
      <c r="G60" s="420" t="str">
        <f>SMU</f>
        <v>$ 000s</v>
      </c>
      <c r="H60" s="128"/>
      <c r="I60" s="128"/>
      <c r="J60" s="128">
        <f t="shared" ref="J60:BD60" si="13">SUM(J59)</f>
        <v>0</v>
      </c>
      <c r="K60" s="128">
        <f t="shared" si="13"/>
        <v>100000</v>
      </c>
      <c r="L60" s="128">
        <f t="shared" si="13"/>
        <v>96000</v>
      </c>
      <c r="M60" s="128">
        <f t="shared" si="13"/>
        <v>92000</v>
      </c>
      <c r="N60" s="128">
        <f t="shared" si="13"/>
        <v>88000</v>
      </c>
      <c r="O60" s="128">
        <f t="shared" si="13"/>
        <v>84000</v>
      </c>
      <c r="P60" s="128">
        <f t="shared" si="13"/>
        <v>80000</v>
      </c>
      <c r="Q60" s="128">
        <f t="shared" si="13"/>
        <v>76000</v>
      </c>
      <c r="R60" s="128">
        <f t="shared" si="13"/>
        <v>72000</v>
      </c>
      <c r="S60" s="128">
        <f t="shared" si="13"/>
        <v>68000</v>
      </c>
      <c r="T60" s="128">
        <f t="shared" si="13"/>
        <v>64000</v>
      </c>
      <c r="U60" s="128">
        <f t="shared" si="13"/>
        <v>60000</v>
      </c>
      <c r="V60" s="128">
        <f t="shared" si="13"/>
        <v>56000</v>
      </c>
      <c r="W60" s="128">
        <f t="shared" si="13"/>
        <v>52000</v>
      </c>
      <c r="X60" s="128">
        <f t="shared" si="13"/>
        <v>48000</v>
      </c>
      <c r="Y60" s="128">
        <f t="shared" si="13"/>
        <v>44000</v>
      </c>
      <c r="Z60" s="128">
        <f t="shared" si="13"/>
        <v>40000</v>
      </c>
      <c r="AA60" s="128">
        <f t="shared" si="13"/>
        <v>36000</v>
      </c>
      <c r="AB60" s="128">
        <f t="shared" si="13"/>
        <v>32000</v>
      </c>
      <c r="AC60" s="128">
        <f t="shared" si="13"/>
        <v>28000</v>
      </c>
      <c r="AD60" s="128">
        <f t="shared" si="13"/>
        <v>24000</v>
      </c>
      <c r="AE60" s="128">
        <f t="shared" si="13"/>
        <v>20000</v>
      </c>
      <c r="AF60" s="128">
        <f t="shared" si="13"/>
        <v>16000</v>
      </c>
      <c r="AG60" s="128">
        <f t="shared" si="13"/>
        <v>12000</v>
      </c>
      <c r="AH60" s="128">
        <f t="shared" si="13"/>
        <v>8000</v>
      </c>
      <c r="AI60" s="128">
        <f t="shared" si="13"/>
        <v>4000</v>
      </c>
      <c r="AJ60" s="128">
        <f t="shared" si="13"/>
        <v>0</v>
      </c>
      <c r="AK60" s="128">
        <f t="shared" si="13"/>
        <v>0</v>
      </c>
      <c r="AL60" s="128">
        <f t="shared" si="13"/>
        <v>0</v>
      </c>
      <c r="AM60" s="128">
        <f t="shared" si="13"/>
        <v>0</v>
      </c>
      <c r="AN60" s="128">
        <f t="shared" si="13"/>
        <v>0</v>
      </c>
      <c r="AO60" s="128">
        <f t="shared" si="13"/>
        <v>0</v>
      </c>
      <c r="AP60" s="128">
        <f t="shared" si="13"/>
        <v>0</v>
      </c>
      <c r="AQ60" s="128">
        <f t="shared" si="13"/>
        <v>0</v>
      </c>
      <c r="AR60" s="128">
        <f t="shared" si="13"/>
        <v>0</v>
      </c>
      <c r="AS60" s="128">
        <f t="shared" si="13"/>
        <v>0</v>
      </c>
      <c r="AT60" s="128">
        <f t="shared" si="13"/>
        <v>0</v>
      </c>
      <c r="AU60" s="128">
        <f t="shared" si="13"/>
        <v>0</v>
      </c>
      <c r="AV60" s="128">
        <f t="shared" si="13"/>
        <v>0</v>
      </c>
      <c r="AW60" s="128">
        <f t="shared" si="13"/>
        <v>0</v>
      </c>
      <c r="AX60" s="128">
        <f t="shared" si="13"/>
        <v>0</v>
      </c>
      <c r="AY60" s="128">
        <f t="shared" si="13"/>
        <v>0</v>
      </c>
      <c r="AZ60" s="128">
        <f t="shared" si="13"/>
        <v>0</v>
      </c>
      <c r="BA60" s="128">
        <f t="shared" si="13"/>
        <v>0</v>
      </c>
      <c r="BB60" s="128">
        <f t="shared" si="13"/>
        <v>0</v>
      </c>
      <c r="BC60" s="128">
        <f t="shared" si="13"/>
        <v>0</v>
      </c>
      <c r="BD60" s="128">
        <f t="shared" si="13"/>
        <v>0</v>
      </c>
    </row>
    <row r="61" spans="1:56" outlineLevel="1" x14ac:dyDescent="0.35">
      <c r="A61" s="1"/>
      <c r="B61" s="1"/>
      <c r="C61" s="19"/>
      <c r="D61" s="127"/>
      <c r="E61" s="16"/>
      <c r="F61" s="16"/>
      <c r="G61" s="494"/>
      <c r="H61" s="16"/>
      <c r="I61" s="16"/>
      <c r="J61" s="16"/>
      <c r="K61" s="16"/>
      <c r="L61" s="16"/>
      <c r="M61" s="16"/>
      <c r="N61" s="16"/>
      <c r="O61" s="16"/>
      <c r="P61" s="16"/>
      <c r="Q61" s="16"/>
      <c r="R61" s="16"/>
      <c r="S61" s="16"/>
      <c r="T61" s="16"/>
      <c r="U61" s="16"/>
      <c r="V61" s="16"/>
      <c r="W61" s="16"/>
      <c r="X61" s="16"/>
      <c r="Y61" s="16"/>
      <c r="Z61" s="16"/>
      <c r="AA61" s="16"/>
      <c r="AB61" s="16"/>
      <c r="AC61" s="16"/>
      <c r="AD61" s="16"/>
      <c r="AE61" s="16"/>
      <c r="AF61" s="16"/>
      <c r="AG61" s="16"/>
      <c r="AH61" s="16"/>
      <c r="AI61" s="16"/>
      <c r="AJ61" s="16"/>
      <c r="AK61" s="16"/>
      <c r="AL61" s="16"/>
      <c r="AM61" s="16"/>
      <c r="AN61" s="16"/>
      <c r="AO61" s="16"/>
      <c r="AP61" s="16"/>
      <c r="AQ61" s="16"/>
      <c r="AR61" s="16"/>
      <c r="AS61" s="16"/>
      <c r="AT61" s="16"/>
      <c r="AU61" s="16"/>
      <c r="AV61" s="16"/>
      <c r="AW61" s="16"/>
      <c r="AX61" s="16"/>
      <c r="AY61" s="16"/>
      <c r="AZ61" s="16"/>
      <c r="BA61" s="16"/>
      <c r="BB61" s="16"/>
      <c r="BC61" s="16"/>
      <c r="BD61" s="16"/>
    </row>
    <row r="62" spans="1:56" outlineLevel="1" x14ac:dyDescent="0.35">
      <c r="A62" s="1"/>
      <c r="B62" s="1" t="s">
        <v>58</v>
      </c>
      <c r="C62" s="19"/>
      <c r="D62" s="127"/>
      <c r="E62" s="16"/>
      <c r="F62" s="16"/>
      <c r="G62" s="494"/>
      <c r="H62" s="16"/>
      <c r="I62" s="16"/>
      <c r="J62" s="16"/>
      <c r="K62" s="16"/>
      <c r="L62" s="16"/>
      <c r="M62" s="16"/>
      <c r="N62" s="16"/>
      <c r="O62" s="16"/>
      <c r="P62" s="16"/>
      <c r="Q62" s="16"/>
      <c r="R62" s="16"/>
      <c r="S62" s="16"/>
      <c r="T62" s="16"/>
      <c r="U62" s="16"/>
      <c r="V62" s="16"/>
      <c r="W62" s="16"/>
      <c r="X62" s="16"/>
      <c r="Y62" s="16"/>
      <c r="Z62" s="16"/>
      <c r="AA62" s="16"/>
      <c r="AB62" s="16"/>
      <c r="AC62" s="16"/>
      <c r="AD62" s="16"/>
      <c r="AE62" s="16"/>
      <c r="AF62" s="16"/>
      <c r="AG62" s="16"/>
      <c r="AH62" s="16"/>
      <c r="AI62" s="16"/>
      <c r="AJ62" s="16"/>
      <c r="AK62" s="16"/>
      <c r="AL62" s="16"/>
      <c r="AM62" s="16"/>
      <c r="AN62" s="16"/>
      <c r="AO62" s="16"/>
      <c r="AP62" s="16"/>
      <c r="AQ62" s="16"/>
      <c r="AR62" s="16"/>
      <c r="AS62" s="16"/>
      <c r="AT62" s="16"/>
      <c r="AU62" s="16"/>
      <c r="AV62" s="16"/>
      <c r="AW62" s="16"/>
      <c r="AX62" s="16"/>
      <c r="AY62" s="16"/>
      <c r="AZ62" s="16"/>
      <c r="BA62" s="16"/>
      <c r="BB62" s="16"/>
      <c r="BC62" s="16"/>
      <c r="BD62" s="16"/>
    </row>
    <row r="63" spans="1:56" outlineLevel="1" x14ac:dyDescent="0.35">
      <c r="A63" s="1"/>
      <c r="B63" s="1"/>
      <c r="C63" s="19"/>
      <c r="D63" s="127"/>
      <c r="E63" s="16" t="str">
        <f xml:space="preserve"> 'FS Qtr'!E63</f>
        <v>Retained cash balance</v>
      </c>
      <c r="F63" s="16">
        <f xml:space="preserve"> 'FS Qtr'!F63</f>
        <v>0</v>
      </c>
      <c r="G63" s="494" t="str">
        <f xml:space="preserve"> 'FS Qtr'!G63</f>
        <v>$ 000s</v>
      </c>
      <c r="H63" s="16"/>
      <c r="I63" s="16"/>
      <c r="J63" s="16">
        <f xml:space="preserve"> SUMIFS( 'FS Qtr'!$J63:$IU63, 'FS Qtr'!$J$2:$IU$2, 'FS Ann'!J$2)</f>
        <v>0</v>
      </c>
      <c r="K63" s="16">
        <f xml:space="preserve"> SUMIFS( 'FS Qtr'!$J63:$IU63, 'FS Qtr'!$J$2:$IU$2, 'FS Ann'!K$2)</f>
        <v>0</v>
      </c>
      <c r="L63" s="16">
        <f xml:space="preserve"> SUMIFS( 'FS Qtr'!$J63:$IU63, 'FS Qtr'!$J$2:$IU$2, 'FS Ann'!L$2)</f>
        <v>0</v>
      </c>
      <c r="M63" s="16">
        <f xml:space="preserve"> SUMIFS( 'FS Qtr'!$J63:$IU63, 'FS Qtr'!$J$2:$IU$2, 'FS Ann'!M$2)</f>
        <v>0</v>
      </c>
      <c r="N63" s="16">
        <f xml:space="preserve"> SUMIFS( 'FS Qtr'!$J63:$IU63, 'FS Qtr'!$J$2:$IU$2, 'FS Ann'!N$2)</f>
        <v>0</v>
      </c>
      <c r="O63" s="16">
        <f xml:space="preserve"> SUMIFS( 'FS Qtr'!$J63:$IU63, 'FS Qtr'!$J$2:$IU$2, 'FS Ann'!O$2)</f>
        <v>0</v>
      </c>
      <c r="P63" s="16">
        <f xml:space="preserve"> SUMIFS( 'FS Qtr'!$J63:$IU63, 'FS Qtr'!$J$2:$IU$2, 'FS Ann'!P$2)</f>
        <v>0</v>
      </c>
      <c r="Q63" s="16">
        <f xml:space="preserve"> SUMIFS( 'FS Qtr'!$J63:$IU63, 'FS Qtr'!$J$2:$IU$2, 'FS Ann'!Q$2)</f>
        <v>0</v>
      </c>
      <c r="R63" s="16">
        <f xml:space="preserve"> SUMIFS( 'FS Qtr'!$J63:$IU63, 'FS Qtr'!$J$2:$IU$2, 'FS Ann'!R$2)</f>
        <v>0</v>
      </c>
      <c r="S63" s="16">
        <f xml:space="preserve"> SUMIFS( 'FS Qtr'!$J63:$IU63, 'FS Qtr'!$J$2:$IU$2, 'FS Ann'!S$2)</f>
        <v>0</v>
      </c>
      <c r="T63" s="16">
        <f xml:space="preserve"> SUMIFS( 'FS Qtr'!$J63:$IU63, 'FS Qtr'!$J$2:$IU$2, 'FS Ann'!T$2)</f>
        <v>0</v>
      </c>
      <c r="U63" s="16">
        <f xml:space="preserve"> SUMIFS( 'FS Qtr'!$J63:$IU63, 'FS Qtr'!$J$2:$IU$2, 'FS Ann'!U$2)</f>
        <v>0</v>
      </c>
      <c r="V63" s="16">
        <f xml:space="preserve"> SUMIFS( 'FS Qtr'!$J63:$IU63, 'FS Qtr'!$J$2:$IU$2, 'FS Ann'!V$2)</f>
        <v>0</v>
      </c>
      <c r="W63" s="16">
        <f xml:space="preserve"> SUMIFS( 'FS Qtr'!$J63:$IU63, 'FS Qtr'!$J$2:$IU$2, 'FS Ann'!W$2)</f>
        <v>0</v>
      </c>
      <c r="X63" s="16">
        <f xml:space="preserve"> SUMIFS( 'FS Qtr'!$J63:$IU63, 'FS Qtr'!$J$2:$IU$2, 'FS Ann'!X$2)</f>
        <v>0</v>
      </c>
      <c r="Y63" s="16">
        <f xml:space="preserve"> SUMIFS( 'FS Qtr'!$J63:$IU63, 'FS Qtr'!$J$2:$IU$2, 'FS Ann'!Y$2)</f>
        <v>0</v>
      </c>
      <c r="Z63" s="16">
        <f xml:space="preserve"> SUMIFS( 'FS Qtr'!$J63:$IU63, 'FS Qtr'!$J$2:$IU$2, 'FS Ann'!Z$2)</f>
        <v>0</v>
      </c>
      <c r="AA63" s="16">
        <f xml:space="preserve"> SUMIFS( 'FS Qtr'!$J63:$IU63, 'FS Qtr'!$J$2:$IU$2, 'FS Ann'!AA$2)</f>
        <v>1929.2438544791294</v>
      </c>
      <c r="AB63" s="16">
        <f xml:space="preserve"> SUMIFS( 'FS Qtr'!$J63:$IU63, 'FS Qtr'!$J$2:$IU$2, 'FS Ann'!AB$2)</f>
        <v>5281.8364206335764</v>
      </c>
      <c r="AC63" s="16">
        <f xml:space="preserve"> SUMIFS( 'FS Qtr'!$J63:$IU63, 'FS Qtr'!$J$2:$IU$2, 'FS Ann'!AC$2)</f>
        <v>8608.7201095250475</v>
      </c>
      <c r="AD63" s="16">
        <f xml:space="preserve"> SUMIFS( 'FS Qtr'!$J63:$IU63, 'FS Qtr'!$J$2:$IU$2, 'FS Ann'!AD$2)</f>
        <v>11927.87682794303</v>
      </c>
      <c r="AE63" s="16">
        <f xml:space="preserve"> SUMIFS( 'FS Qtr'!$J63:$IU63, 'FS Qtr'!$J$2:$IU$2, 'FS Ann'!AE$2)</f>
        <v>15203.647905710628</v>
      </c>
      <c r="AF63" s="16">
        <f xml:space="preserve"> SUMIFS( 'FS Qtr'!$J63:$IU63, 'FS Qtr'!$J$2:$IU$2, 'FS Ann'!AF$2)</f>
        <v>18478.779332275335</v>
      </c>
      <c r="AG63" s="16">
        <f xml:space="preserve"> SUMIFS( 'FS Qtr'!$J63:$IU63, 'FS Qtr'!$J$2:$IU$2, 'FS Ann'!AG$2)</f>
        <v>21742.675576124784</v>
      </c>
      <c r="AH63" s="16">
        <f xml:space="preserve"> SUMIFS( 'FS Qtr'!$J63:$IU63, 'FS Qtr'!$J$2:$IU$2, 'FS Ann'!AH$2)</f>
        <v>25010.024934140838</v>
      </c>
      <c r="AI63" s="16">
        <f xml:space="preserve"> SUMIFS( 'FS Qtr'!$J63:$IU63, 'FS Qtr'!$J$2:$IU$2, 'FS Ann'!AI$2)</f>
        <v>28244.821568227864</v>
      </c>
      <c r="AJ63" s="16">
        <f xml:space="preserve"> SUMIFS( 'FS Qtr'!$J63:$IU63, 'FS Qtr'!$J$2:$IU$2, 'FS Ann'!AJ$2)</f>
        <v>-937.35279580348652</v>
      </c>
      <c r="AK63" s="16">
        <f xml:space="preserve"> SUMIFS( 'FS Qtr'!$J63:$IU63, 'FS Qtr'!$J$2:$IU$2, 'FS Ann'!AK$2)</f>
        <v>0</v>
      </c>
      <c r="AL63" s="16">
        <f xml:space="preserve"> SUMIFS( 'FS Qtr'!$J63:$IU63, 'FS Qtr'!$J$2:$IU$2, 'FS Ann'!AL$2)</f>
        <v>0</v>
      </c>
      <c r="AM63" s="16">
        <f xml:space="preserve"> SUMIFS( 'FS Qtr'!$J63:$IU63, 'FS Qtr'!$J$2:$IU$2, 'FS Ann'!AM$2)</f>
        <v>0</v>
      </c>
      <c r="AN63" s="16">
        <f xml:space="preserve"> SUMIFS( 'FS Qtr'!$J63:$IU63, 'FS Qtr'!$J$2:$IU$2, 'FS Ann'!AN$2)</f>
        <v>0</v>
      </c>
      <c r="AO63" s="16">
        <f xml:space="preserve"> SUMIFS( 'FS Qtr'!$J63:$IU63, 'FS Qtr'!$J$2:$IU$2, 'FS Ann'!AO$2)</f>
        <v>0</v>
      </c>
      <c r="AP63" s="16">
        <f xml:space="preserve"> SUMIFS( 'FS Qtr'!$J63:$IU63, 'FS Qtr'!$J$2:$IU$2, 'FS Ann'!AP$2)</f>
        <v>0</v>
      </c>
      <c r="AQ63" s="16">
        <f xml:space="preserve"> SUMIFS( 'FS Qtr'!$J63:$IU63, 'FS Qtr'!$J$2:$IU$2, 'FS Ann'!AQ$2)</f>
        <v>0</v>
      </c>
      <c r="AR63" s="16">
        <f xml:space="preserve"> SUMIFS( 'FS Qtr'!$J63:$IU63, 'FS Qtr'!$J$2:$IU$2, 'FS Ann'!AR$2)</f>
        <v>0</v>
      </c>
      <c r="AS63" s="16">
        <f xml:space="preserve"> SUMIFS( 'FS Qtr'!$J63:$IU63, 'FS Qtr'!$J$2:$IU$2, 'FS Ann'!AS$2)</f>
        <v>0</v>
      </c>
      <c r="AT63" s="16">
        <f xml:space="preserve"> SUMIFS( 'FS Qtr'!$J63:$IU63, 'FS Qtr'!$J$2:$IU$2, 'FS Ann'!AT$2)</f>
        <v>0</v>
      </c>
      <c r="AU63" s="16">
        <f xml:space="preserve"> SUMIFS( 'FS Qtr'!$J63:$IU63, 'FS Qtr'!$J$2:$IU$2, 'FS Ann'!AU$2)</f>
        <v>0</v>
      </c>
      <c r="AV63" s="16">
        <f xml:space="preserve"> SUMIFS( 'FS Qtr'!$J63:$IU63, 'FS Qtr'!$J$2:$IU$2, 'FS Ann'!AV$2)</f>
        <v>0</v>
      </c>
      <c r="AW63" s="16">
        <f xml:space="preserve"> SUMIFS( 'FS Qtr'!$J63:$IU63, 'FS Qtr'!$J$2:$IU$2, 'FS Ann'!AW$2)</f>
        <v>0</v>
      </c>
      <c r="AX63" s="16">
        <f xml:space="preserve"> SUMIFS( 'FS Qtr'!$J63:$IU63, 'FS Qtr'!$J$2:$IU$2, 'FS Ann'!AX$2)</f>
        <v>0</v>
      </c>
      <c r="AY63" s="16">
        <f xml:space="preserve"> SUMIFS( 'FS Qtr'!$J63:$IU63, 'FS Qtr'!$J$2:$IU$2, 'FS Ann'!AY$2)</f>
        <v>0</v>
      </c>
      <c r="AZ63" s="16">
        <f xml:space="preserve"> SUMIFS( 'FS Qtr'!$J63:$IU63, 'FS Qtr'!$J$2:$IU$2, 'FS Ann'!AZ$2)</f>
        <v>0</v>
      </c>
      <c r="BA63" s="16">
        <f xml:space="preserve"> SUMIFS( 'FS Qtr'!$J63:$IU63, 'FS Qtr'!$J$2:$IU$2, 'FS Ann'!BA$2)</f>
        <v>0</v>
      </c>
      <c r="BB63" s="16">
        <f xml:space="preserve"> SUMIFS( 'FS Qtr'!$J63:$IU63, 'FS Qtr'!$J$2:$IU$2, 'FS Ann'!BB$2)</f>
        <v>0</v>
      </c>
      <c r="BC63" s="16">
        <f xml:space="preserve"> SUMIFS( 'FS Qtr'!$J63:$IU63, 'FS Qtr'!$J$2:$IU$2, 'FS Ann'!BC$2)</f>
        <v>0</v>
      </c>
      <c r="BD63" s="16">
        <f xml:space="preserve"> SUMIFS( 'FS Qtr'!$J63:$IU63, 'FS Qtr'!$J$2:$IU$2, 'FS Ann'!BD$2)</f>
        <v>0</v>
      </c>
    </row>
    <row r="64" spans="1:56" outlineLevel="1" x14ac:dyDescent="0.35">
      <c r="A64" s="1"/>
      <c r="B64" s="1"/>
      <c r="C64" s="19"/>
      <c r="D64" s="127"/>
      <c r="E64" s="16" t="str">
        <f xml:space="preserve"> 'FS Qtr'!E64</f>
        <v>Accounts receivable balance</v>
      </c>
      <c r="F64" s="16">
        <f xml:space="preserve"> 'FS Qtr'!F64</f>
        <v>0</v>
      </c>
      <c r="G64" s="494" t="str">
        <f xml:space="preserve"> 'FS Qtr'!G64</f>
        <v>$ 000s</v>
      </c>
      <c r="H64" s="16"/>
      <c r="I64" s="16"/>
      <c r="J64" s="16">
        <f xml:space="preserve"> SUMIFS( 'FS Qtr'!$J64:$IU64, 'FS Qtr'!$J$2:$IU$2, 'FS Ann'!J$2)</f>
        <v>0</v>
      </c>
      <c r="K64" s="16">
        <f xml:space="preserve"> SUMIFS( 'FS Qtr'!$J64:$IU64, 'FS Qtr'!$J$2:$IU$2, 'FS Ann'!K$2)</f>
        <v>0</v>
      </c>
      <c r="L64" s="16">
        <f xml:space="preserve"> SUMIFS( 'FS Qtr'!$J64:$IU64, 'FS Qtr'!$J$2:$IU$2, 'FS Ann'!L$2)</f>
        <v>1596.2158333333336</v>
      </c>
      <c r="M64" s="16">
        <f xml:space="preserve"> SUMIFS( 'FS Qtr'!$J64:$IU64, 'FS Qtr'!$J$2:$IU$2, 'FS Ann'!M$2)</f>
        <v>1588.2744610281925</v>
      </c>
      <c r="N64" s="16">
        <f xml:space="preserve"> SUMIFS( 'FS Qtr'!$J64:$IU64, 'FS Qtr'!$J$2:$IU$2, 'FS Ann'!N$2)</f>
        <v>1563.0058661914318</v>
      </c>
      <c r="O64" s="16">
        <f xml:space="preserve"> SUMIFS( 'FS Qtr'!$J64:$IU64, 'FS Qtr'!$J$2:$IU$2, 'FS Ann'!O$2)</f>
        <v>1572.5100477990081</v>
      </c>
      <c r="P64" s="16">
        <f xml:space="preserve"> SUMIFS( 'FS Qtr'!$J64:$IU64, 'FS Qtr'!$J$2:$IU$2, 'FS Ann'!P$2)</f>
        <v>1564.6866147253813</v>
      </c>
      <c r="Q64" s="16">
        <f xml:space="preserve"> SUMIFS( 'FS Qtr'!$J64:$IU64, 'FS Qtr'!$J$2:$IU$2, 'FS Ann'!Q$2)</f>
        <v>1556.9021042043601</v>
      </c>
      <c r="R64" s="16">
        <f xml:space="preserve"> SUMIFS( 'FS Qtr'!$J64:$IU64, 'FS Qtr'!$J$2:$IU$2, 'FS Ann'!R$2)</f>
        <v>1532.1326267387508</v>
      </c>
      <c r="S64" s="16">
        <f xml:space="preserve"> SUMIFS( 'FS Qtr'!$J64:$IU64, 'FS Qtr'!$J$2:$IU$2, 'FS Ann'!S$2)</f>
        <v>1541.4490772053764</v>
      </c>
      <c r="T64" s="16">
        <f xml:space="preserve"> SUMIFS( 'FS Qtr'!$J64:$IU64, 'FS Qtr'!$J$2:$IU$2, 'FS Ann'!T$2)</f>
        <v>1533.7801763237576</v>
      </c>
      <c r="U64" s="16">
        <f xml:space="preserve"> SUMIFS( 'FS Qtr'!$J64:$IU64, 'FS Qtr'!$J$2:$IU$2, 'FS Ann'!U$2)</f>
        <v>1526.149429177869</v>
      </c>
      <c r="V64" s="16">
        <f xml:space="preserve"> SUMIFS( 'FS Qtr'!$J64:$IU64, 'FS Qtr'!$J$2:$IU$2, 'FS Ann'!V$2)</f>
        <v>1501.8692102783684</v>
      </c>
      <c r="W64" s="16">
        <f xml:space="preserve"> SUMIFS( 'FS Qtr'!$J64:$IU64, 'FS Qtr'!$J$2:$IU$2, 'FS Ann'!W$2)</f>
        <v>1511.0016377593315</v>
      </c>
      <c r="X64" s="16">
        <f xml:space="preserve"> SUMIFS( 'FS Qtr'!$J64:$IU64, 'FS Qtr'!$J$2:$IU$2, 'FS Ann'!X$2)</f>
        <v>1503.4842166759527</v>
      </c>
      <c r="Y64" s="16">
        <f xml:space="preserve"> SUMIFS( 'FS Qtr'!$J64:$IU64, 'FS Qtr'!$J$2:$IU$2, 'FS Ann'!Y$2)</f>
        <v>1496.0041956974651</v>
      </c>
      <c r="Z64" s="16">
        <f xml:space="preserve"> SUMIFS( 'FS Qtr'!$J64:$IU64, 'FS Qtr'!$J$2:$IU$2, 'FS Ann'!Z$2)</f>
        <v>1472.2035712948655</v>
      </c>
      <c r="AA64" s="16">
        <f xml:space="preserve"> SUMIFS( 'FS Qtr'!$J64:$IU64, 'FS Qtr'!$J$2:$IU$2, 'FS Ann'!AA$2)</f>
        <v>1481.1556107001966</v>
      </c>
      <c r="AB64" s="16">
        <f xml:space="preserve"> SUMIFS( 'FS Qtr'!$J64:$IU64, 'FS Qtr'!$J$2:$IU$2, 'FS Ann'!AB$2)</f>
        <v>1473.7866773136288</v>
      </c>
      <c r="AC64" s="16">
        <f xml:space="preserve"> SUMIFS( 'FS Qtr'!$J64:$IU64, 'FS Qtr'!$J$2:$IU$2, 'FS Ann'!AC$2)</f>
        <v>1466.4544052871925</v>
      </c>
      <c r="AD64" s="16">
        <f xml:space="preserve"> SUMIFS( 'FS Qtr'!$J64:$IU64, 'FS Qtr'!$J$2:$IU$2, 'FS Ann'!AD$2)</f>
        <v>1443.1239022016007</v>
      </c>
      <c r="AE64" s="16">
        <f xml:space="preserve"> SUMIFS( 'FS Qtr'!$J64:$IU64, 'FS Qtr'!$J$2:$IU$2, 'FS Ann'!AE$2)</f>
        <v>1451.8991166428486</v>
      </c>
      <c r="AF64" s="16">
        <f xml:space="preserve"> SUMIFS( 'FS Qtr'!$J64:$IU64, 'FS Qtr'!$J$2:$IU$2, 'FS Ann'!AF$2)</f>
        <v>1444.6757379530836</v>
      </c>
      <c r="AG64" s="16">
        <f xml:space="preserve"> SUMIFS( 'FS Qtr'!$J64:$IU64, 'FS Qtr'!$J$2:$IU$2, 'FS Ann'!AG$2)</f>
        <v>1437.4882964707303</v>
      </c>
      <c r="AH64" s="16">
        <f xml:space="preserve"> SUMIFS( 'FS Qtr'!$J64:$IU64, 'FS Qtr'!$J$2:$IU$2, 'FS Ann'!AH$2)</f>
        <v>1414.6186286410334</v>
      </c>
      <c r="AI64" s="16">
        <f xml:space="preserve"> SUMIFS( 'FS Qtr'!$J64:$IU64, 'FS Qtr'!$J$2:$IU$2, 'FS Ann'!AI$2)</f>
        <v>1423.2205108494645</v>
      </c>
      <c r="AJ64" s="16">
        <f xml:space="preserve"> SUMIFS( 'FS Qtr'!$J64:$IU64, 'FS Qtr'!$J$2:$IU$2, 'FS Ann'!AJ$2)</f>
        <v>1416.1398117905123</v>
      </c>
      <c r="AK64" s="16">
        <f xml:space="preserve"> SUMIFS( 'FS Qtr'!$J64:$IU64, 'FS Qtr'!$J$2:$IU$2, 'FS Ann'!AK$2)</f>
        <v>0</v>
      </c>
      <c r="AL64" s="16">
        <f xml:space="preserve"> SUMIFS( 'FS Qtr'!$J64:$IU64, 'FS Qtr'!$J$2:$IU$2, 'FS Ann'!AL$2)</f>
        <v>0</v>
      </c>
      <c r="AM64" s="16">
        <f xml:space="preserve"> SUMIFS( 'FS Qtr'!$J64:$IU64, 'FS Qtr'!$J$2:$IU$2, 'FS Ann'!AM$2)</f>
        <v>0</v>
      </c>
      <c r="AN64" s="16">
        <f xml:space="preserve"> SUMIFS( 'FS Qtr'!$J64:$IU64, 'FS Qtr'!$J$2:$IU$2, 'FS Ann'!AN$2)</f>
        <v>0</v>
      </c>
      <c r="AO64" s="16">
        <f xml:space="preserve"> SUMIFS( 'FS Qtr'!$J64:$IU64, 'FS Qtr'!$J$2:$IU$2, 'FS Ann'!AO$2)</f>
        <v>0</v>
      </c>
      <c r="AP64" s="16">
        <f xml:space="preserve"> SUMIFS( 'FS Qtr'!$J64:$IU64, 'FS Qtr'!$J$2:$IU$2, 'FS Ann'!AP$2)</f>
        <v>0</v>
      </c>
      <c r="AQ64" s="16">
        <f xml:space="preserve"> SUMIFS( 'FS Qtr'!$J64:$IU64, 'FS Qtr'!$J$2:$IU$2, 'FS Ann'!AQ$2)</f>
        <v>0</v>
      </c>
      <c r="AR64" s="16">
        <f xml:space="preserve"> SUMIFS( 'FS Qtr'!$J64:$IU64, 'FS Qtr'!$J$2:$IU$2, 'FS Ann'!AR$2)</f>
        <v>0</v>
      </c>
      <c r="AS64" s="16">
        <f xml:space="preserve"> SUMIFS( 'FS Qtr'!$J64:$IU64, 'FS Qtr'!$J$2:$IU$2, 'FS Ann'!AS$2)</f>
        <v>0</v>
      </c>
      <c r="AT64" s="16">
        <f xml:space="preserve"> SUMIFS( 'FS Qtr'!$J64:$IU64, 'FS Qtr'!$J$2:$IU$2, 'FS Ann'!AT$2)</f>
        <v>0</v>
      </c>
      <c r="AU64" s="16">
        <f xml:space="preserve"> SUMIFS( 'FS Qtr'!$J64:$IU64, 'FS Qtr'!$J$2:$IU$2, 'FS Ann'!AU$2)</f>
        <v>0</v>
      </c>
      <c r="AV64" s="16">
        <f xml:space="preserve"> SUMIFS( 'FS Qtr'!$J64:$IU64, 'FS Qtr'!$J$2:$IU$2, 'FS Ann'!AV$2)</f>
        <v>0</v>
      </c>
      <c r="AW64" s="16">
        <f xml:space="preserve"> SUMIFS( 'FS Qtr'!$J64:$IU64, 'FS Qtr'!$J$2:$IU$2, 'FS Ann'!AW$2)</f>
        <v>0</v>
      </c>
      <c r="AX64" s="16">
        <f xml:space="preserve"> SUMIFS( 'FS Qtr'!$J64:$IU64, 'FS Qtr'!$J$2:$IU$2, 'FS Ann'!AX$2)</f>
        <v>0</v>
      </c>
      <c r="AY64" s="16">
        <f xml:space="preserve"> SUMIFS( 'FS Qtr'!$J64:$IU64, 'FS Qtr'!$J$2:$IU$2, 'FS Ann'!AY$2)</f>
        <v>0</v>
      </c>
      <c r="AZ64" s="16">
        <f xml:space="preserve"> SUMIFS( 'FS Qtr'!$J64:$IU64, 'FS Qtr'!$J$2:$IU$2, 'FS Ann'!AZ$2)</f>
        <v>0</v>
      </c>
      <c r="BA64" s="16">
        <f xml:space="preserve"> SUMIFS( 'FS Qtr'!$J64:$IU64, 'FS Qtr'!$J$2:$IU$2, 'FS Ann'!BA$2)</f>
        <v>0</v>
      </c>
      <c r="BB64" s="16">
        <f xml:space="preserve"> SUMIFS( 'FS Qtr'!$J64:$IU64, 'FS Qtr'!$J$2:$IU$2, 'FS Ann'!BB$2)</f>
        <v>0</v>
      </c>
      <c r="BC64" s="16">
        <f xml:space="preserve"> SUMIFS( 'FS Qtr'!$J64:$IU64, 'FS Qtr'!$J$2:$IU$2, 'FS Ann'!BC$2)</f>
        <v>0</v>
      </c>
      <c r="BD64" s="16">
        <f xml:space="preserve"> SUMIFS( 'FS Qtr'!$J64:$IU64, 'FS Qtr'!$J$2:$IU$2, 'FS Ann'!BD$2)</f>
        <v>0</v>
      </c>
    </row>
    <row r="65" spans="1:56" outlineLevel="1" x14ac:dyDescent="0.35">
      <c r="A65" s="1"/>
      <c r="B65" s="1"/>
      <c r="C65" s="19"/>
      <c r="D65" s="127"/>
      <c r="E65" s="128" t="s">
        <v>58</v>
      </c>
      <c r="F65" s="128"/>
      <c r="G65" s="420" t="str">
        <f>SMU</f>
        <v>$ 000s</v>
      </c>
      <c r="H65" s="128"/>
      <c r="I65" s="128"/>
      <c r="J65" s="128">
        <f t="shared" ref="J65:BD65" si="14">SUM(J63:J64)</f>
        <v>0</v>
      </c>
      <c r="K65" s="128">
        <f t="shared" si="14"/>
        <v>0</v>
      </c>
      <c r="L65" s="128">
        <f t="shared" si="14"/>
        <v>1596.2158333333336</v>
      </c>
      <c r="M65" s="128">
        <f t="shared" si="14"/>
        <v>1588.2744610281925</v>
      </c>
      <c r="N65" s="128">
        <f t="shared" si="14"/>
        <v>1563.0058661914318</v>
      </c>
      <c r="O65" s="128">
        <f t="shared" si="14"/>
        <v>1572.5100477990081</v>
      </c>
      <c r="P65" s="128">
        <f t="shared" si="14"/>
        <v>1564.6866147253813</v>
      </c>
      <c r="Q65" s="128">
        <f t="shared" si="14"/>
        <v>1556.9021042043601</v>
      </c>
      <c r="R65" s="128">
        <f t="shared" si="14"/>
        <v>1532.1326267387508</v>
      </c>
      <c r="S65" s="128">
        <f t="shared" si="14"/>
        <v>1541.4490772053764</v>
      </c>
      <c r="T65" s="128">
        <f t="shared" si="14"/>
        <v>1533.7801763237576</v>
      </c>
      <c r="U65" s="128">
        <f t="shared" si="14"/>
        <v>1526.149429177869</v>
      </c>
      <c r="V65" s="128">
        <f t="shared" si="14"/>
        <v>1501.8692102783684</v>
      </c>
      <c r="W65" s="128">
        <f t="shared" si="14"/>
        <v>1511.0016377593315</v>
      </c>
      <c r="X65" s="128">
        <f t="shared" si="14"/>
        <v>1503.4842166759527</v>
      </c>
      <c r="Y65" s="128">
        <f t="shared" si="14"/>
        <v>1496.0041956974651</v>
      </c>
      <c r="Z65" s="128">
        <f t="shared" si="14"/>
        <v>1472.2035712948655</v>
      </c>
      <c r="AA65" s="128">
        <f t="shared" si="14"/>
        <v>3410.3994651793259</v>
      </c>
      <c r="AB65" s="128">
        <f t="shared" si="14"/>
        <v>6755.6230979472057</v>
      </c>
      <c r="AC65" s="128">
        <f t="shared" si="14"/>
        <v>10075.174514812239</v>
      </c>
      <c r="AD65" s="128">
        <f t="shared" si="14"/>
        <v>13371.000730144631</v>
      </c>
      <c r="AE65" s="128">
        <f t="shared" si="14"/>
        <v>16655.547022353476</v>
      </c>
      <c r="AF65" s="128">
        <f t="shared" si="14"/>
        <v>19923.455070228418</v>
      </c>
      <c r="AG65" s="128">
        <f t="shared" si="14"/>
        <v>23180.163872595513</v>
      </c>
      <c r="AH65" s="128">
        <f t="shared" si="14"/>
        <v>26424.643562781872</v>
      </c>
      <c r="AI65" s="128">
        <f t="shared" si="14"/>
        <v>29668.042079077328</v>
      </c>
      <c r="AJ65" s="128">
        <f t="shared" si="14"/>
        <v>478.78701598702582</v>
      </c>
      <c r="AK65" s="128">
        <f t="shared" si="14"/>
        <v>0</v>
      </c>
      <c r="AL65" s="128">
        <f t="shared" si="14"/>
        <v>0</v>
      </c>
      <c r="AM65" s="128">
        <f t="shared" si="14"/>
        <v>0</v>
      </c>
      <c r="AN65" s="128">
        <f t="shared" si="14"/>
        <v>0</v>
      </c>
      <c r="AO65" s="128">
        <f t="shared" si="14"/>
        <v>0</v>
      </c>
      <c r="AP65" s="128">
        <f t="shared" si="14"/>
        <v>0</v>
      </c>
      <c r="AQ65" s="128">
        <f t="shared" si="14"/>
        <v>0</v>
      </c>
      <c r="AR65" s="128">
        <f t="shared" si="14"/>
        <v>0</v>
      </c>
      <c r="AS65" s="128">
        <f t="shared" si="14"/>
        <v>0</v>
      </c>
      <c r="AT65" s="128">
        <f t="shared" si="14"/>
        <v>0</v>
      </c>
      <c r="AU65" s="128">
        <f t="shared" si="14"/>
        <v>0</v>
      </c>
      <c r="AV65" s="128">
        <f t="shared" si="14"/>
        <v>0</v>
      </c>
      <c r="AW65" s="128">
        <f t="shared" si="14"/>
        <v>0</v>
      </c>
      <c r="AX65" s="128">
        <f t="shared" si="14"/>
        <v>0</v>
      </c>
      <c r="AY65" s="128">
        <f t="shared" si="14"/>
        <v>0</v>
      </c>
      <c r="AZ65" s="128">
        <f t="shared" si="14"/>
        <v>0</v>
      </c>
      <c r="BA65" s="128">
        <f t="shared" si="14"/>
        <v>0</v>
      </c>
      <c r="BB65" s="128">
        <f t="shared" si="14"/>
        <v>0</v>
      </c>
      <c r="BC65" s="128">
        <f t="shared" si="14"/>
        <v>0</v>
      </c>
      <c r="BD65" s="128">
        <f t="shared" si="14"/>
        <v>0</v>
      </c>
    </row>
    <row r="66" spans="1:56" outlineLevel="1" x14ac:dyDescent="0.35">
      <c r="A66" s="1"/>
      <c r="B66" s="1"/>
      <c r="C66" s="19"/>
      <c r="D66" s="127"/>
      <c r="E66" s="16"/>
      <c r="F66" s="16"/>
      <c r="G66" s="494"/>
      <c r="H66" s="16"/>
      <c r="I66" s="16"/>
      <c r="J66" s="16"/>
      <c r="K66" s="16"/>
      <c r="L66" s="16"/>
      <c r="M66" s="16"/>
      <c r="N66" s="16"/>
      <c r="O66" s="16"/>
      <c r="P66" s="16"/>
      <c r="Q66" s="16"/>
      <c r="R66" s="16"/>
      <c r="S66" s="16"/>
      <c r="T66" s="16"/>
      <c r="U66" s="16"/>
      <c r="V66" s="16"/>
      <c r="W66" s="16"/>
      <c r="X66" s="16"/>
      <c r="Y66" s="16"/>
      <c r="Z66" s="16"/>
      <c r="AA66" s="16"/>
      <c r="AB66" s="16"/>
      <c r="AC66" s="16"/>
      <c r="AD66" s="16"/>
      <c r="AE66" s="16"/>
      <c r="AF66" s="16"/>
      <c r="AG66" s="16"/>
      <c r="AH66" s="16"/>
      <c r="AI66" s="16"/>
      <c r="AJ66" s="16"/>
      <c r="AK66" s="16"/>
      <c r="AL66" s="16"/>
      <c r="AM66" s="16"/>
      <c r="AN66" s="16"/>
      <c r="AO66" s="16"/>
      <c r="AP66" s="16"/>
      <c r="AQ66" s="16"/>
      <c r="AR66" s="16"/>
      <c r="AS66" s="16"/>
      <c r="AT66" s="16"/>
      <c r="AU66" s="16"/>
      <c r="AV66" s="16"/>
      <c r="AW66" s="16"/>
      <c r="AX66" s="16"/>
      <c r="AY66" s="16"/>
      <c r="AZ66" s="16"/>
      <c r="BA66" s="16"/>
      <c r="BB66" s="16"/>
      <c r="BC66" s="16"/>
      <c r="BD66" s="16"/>
    </row>
    <row r="67" spans="1:56" outlineLevel="1" x14ac:dyDescent="0.35">
      <c r="A67" s="1"/>
      <c r="B67" s="1"/>
      <c r="C67" s="19"/>
      <c r="D67" s="127"/>
      <c r="E67" s="128" t="s">
        <v>59</v>
      </c>
      <c r="F67" s="128"/>
      <c r="G67" s="420" t="str">
        <f>SMU</f>
        <v>$ 000s</v>
      </c>
      <c r="H67" s="128"/>
      <c r="I67" s="128"/>
      <c r="J67" s="128">
        <f t="shared" ref="J67:BD67" si="15" xml:space="preserve"> J65 + J60</f>
        <v>0</v>
      </c>
      <c r="K67" s="128">
        <f t="shared" si="15"/>
        <v>100000</v>
      </c>
      <c r="L67" s="128">
        <f t="shared" si="15"/>
        <v>97596.215833333335</v>
      </c>
      <c r="M67" s="128">
        <f t="shared" si="15"/>
        <v>93588.274461028195</v>
      </c>
      <c r="N67" s="128">
        <f t="shared" si="15"/>
        <v>89563.005866191437</v>
      </c>
      <c r="O67" s="128">
        <f t="shared" si="15"/>
        <v>85572.510047799005</v>
      </c>
      <c r="P67" s="128">
        <f t="shared" si="15"/>
        <v>81564.686614725375</v>
      </c>
      <c r="Q67" s="128">
        <f t="shared" si="15"/>
        <v>77556.902104204361</v>
      </c>
      <c r="R67" s="128">
        <f t="shared" si="15"/>
        <v>73532.132626738749</v>
      </c>
      <c r="S67" s="128">
        <f t="shared" si="15"/>
        <v>69541.449077205383</v>
      </c>
      <c r="T67" s="128">
        <f t="shared" si="15"/>
        <v>65533.780176323758</v>
      </c>
      <c r="U67" s="128">
        <f t="shared" si="15"/>
        <v>61526.149429177865</v>
      </c>
      <c r="V67" s="128">
        <f t="shared" si="15"/>
        <v>57501.869210278368</v>
      </c>
      <c r="W67" s="128">
        <f t="shared" si="15"/>
        <v>53511.001637759335</v>
      </c>
      <c r="X67" s="128">
        <f t="shared" si="15"/>
        <v>49503.484216675955</v>
      </c>
      <c r="Y67" s="128">
        <f t="shared" si="15"/>
        <v>45496.004195697467</v>
      </c>
      <c r="Z67" s="128">
        <f t="shared" si="15"/>
        <v>41472.203571294864</v>
      </c>
      <c r="AA67" s="128">
        <f t="shared" si="15"/>
        <v>39410.399465179325</v>
      </c>
      <c r="AB67" s="128">
        <f t="shared" si="15"/>
        <v>38755.623097947202</v>
      </c>
      <c r="AC67" s="128">
        <f t="shared" si="15"/>
        <v>38075.174514812243</v>
      </c>
      <c r="AD67" s="128">
        <f t="shared" si="15"/>
        <v>37371.000730144631</v>
      </c>
      <c r="AE67" s="128">
        <f t="shared" si="15"/>
        <v>36655.547022353479</v>
      </c>
      <c r="AF67" s="128">
        <f t="shared" si="15"/>
        <v>35923.455070228418</v>
      </c>
      <c r="AG67" s="128">
        <f t="shared" si="15"/>
        <v>35180.163872595513</v>
      </c>
      <c r="AH67" s="128">
        <f t="shared" si="15"/>
        <v>34424.643562781872</v>
      </c>
      <c r="AI67" s="128">
        <f t="shared" si="15"/>
        <v>33668.042079077328</v>
      </c>
      <c r="AJ67" s="128">
        <f t="shared" si="15"/>
        <v>478.78701598702582</v>
      </c>
      <c r="AK67" s="128">
        <f t="shared" si="15"/>
        <v>0</v>
      </c>
      <c r="AL67" s="128">
        <f t="shared" si="15"/>
        <v>0</v>
      </c>
      <c r="AM67" s="128">
        <f t="shared" si="15"/>
        <v>0</v>
      </c>
      <c r="AN67" s="128">
        <f t="shared" si="15"/>
        <v>0</v>
      </c>
      <c r="AO67" s="128">
        <f t="shared" si="15"/>
        <v>0</v>
      </c>
      <c r="AP67" s="128">
        <f t="shared" si="15"/>
        <v>0</v>
      </c>
      <c r="AQ67" s="128">
        <f t="shared" si="15"/>
        <v>0</v>
      </c>
      <c r="AR67" s="128">
        <f t="shared" si="15"/>
        <v>0</v>
      </c>
      <c r="AS67" s="128">
        <f t="shared" si="15"/>
        <v>0</v>
      </c>
      <c r="AT67" s="128">
        <f t="shared" si="15"/>
        <v>0</v>
      </c>
      <c r="AU67" s="128">
        <f t="shared" si="15"/>
        <v>0</v>
      </c>
      <c r="AV67" s="128">
        <f t="shared" si="15"/>
        <v>0</v>
      </c>
      <c r="AW67" s="128">
        <f t="shared" si="15"/>
        <v>0</v>
      </c>
      <c r="AX67" s="128">
        <f t="shared" si="15"/>
        <v>0</v>
      </c>
      <c r="AY67" s="128">
        <f t="shared" si="15"/>
        <v>0</v>
      </c>
      <c r="AZ67" s="128">
        <f t="shared" si="15"/>
        <v>0</v>
      </c>
      <c r="BA67" s="128">
        <f t="shared" si="15"/>
        <v>0</v>
      </c>
      <c r="BB67" s="128">
        <f t="shared" si="15"/>
        <v>0</v>
      </c>
      <c r="BC67" s="128">
        <f t="shared" si="15"/>
        <v>0</v>
      </c>
      <c r="BD67" s="128">
        <f t="shared" si="15"/>
        <v>0</v>
      </c>
    </row>
    <row r="68" spans="1:56" outlineLevel="1" x14ac:dyDescent="0.35">
      <c r="A68" s="1"/>
      <c r="B68" s="1"/>
      <c r="C68" s="19"/>
      <c r="D68" s="127"/>
      <c r="E68" s="16"/>
      <c r="F68" s="16"/>
      <c r="G68" s="494"/>
      <c r="H68" s="16"/>
      <c r="I68" s="16"/>
      <c r="J68" s="16"/>
      <c r="K68" s="16"/>
      <c r="L68" s="16"/>
      <c r="M68" s="16"/>
      <c r="N68" s="16"/>
      <c r="O68" s="16"/>
      <c r="P68" s="16"/>
      <c r="Q68" s="16"/>
      <c r="R68" s="16"/>
      <c r="S68" s="16"/>
      <c r="T68" s="16"/>
      <c r="U68" s="16"/>
      <c r="V68" s="16"/>
      <c r="W68" s="16"/>
      <c r="X68" s="16"/>
      <c r="Y68" s="16"/>
      <c r="Z68" s="16"/>
      <c r="AA68" s="16"/>
      <c r="AB68" s="16"/>
      <c r="AC68" s="16"/>
      <c r="AD68" s="16"/>
      <c r="AE68" s="16"/>
      <c r="AF68" s="16"/>
      <c r="AG68" s="16"/>
      <c r="AH68" s="16"/>
      <c r="AI68" s="16"/>
      <c r="AJ68" s="16"/>
      <c r="AK68" s="16"/>
      <c r="AL68" s="16"/>
      <c r="AM68" s="16"/>
      <c r="AN68" s="16"/>
      <c r="AO68" s="16"/>
      <c r="AP68" s="16"/>
      <c r="AQ68" s="16"/>
      <c r="AR68" s="16"/>
      <c r="AS68" s="16"/>
      <c r="AT68" s="16"/>
      <c r="AU68" s="16"/>
      <c r="AV68" s="16"/>
      <c r="AW68" s="16"/>
      <c r="AX68" s="16"/>
      <c r="AY68" s="16"/>
      <c r="AZ68" s="16"/>
      <c r="BA68" s="16"/>
      <c r="BB68" s="16"/>
      <c r="BC68" s="16"/>
      <c r="BD68" s="16"/>
    </row>
    <row r="69" spans="1:56" outlineLevel="1" x14ac:dyDescent="0.35">
      <c r="A69" s="1"/>
      <c r="B69" s="1"/>
      <c r="C69" s="19"/>
      <c r="D69" s="127"/>
      <c r="E69" s="16" t="str">
        <f xml:space="preserve"> 'FS Qtr'!E69</f>
        <v>Accounts payable balance</v>
      </c>
      <c r="F69" s="16">
        <f xml:space="preserve"> 'FS Qtr'!F69</f>
        <v>0</v>
      </c>
      <c r="G69" s="494" t="str">
        <f xml:space="preserve"> 'FS Qtr'!G69</f>
        <v>$ 000s</v>
      </c>
      <c r="H69" s="16"/>
      <c r="I69" s="16"/>
      <c r="J69" s="16">
        <f xml:space="preserve"> SUMIFS( 'FS Qtr'!$J69:$IU69, 'FS Qtr'!$J$2:$IU$2, 'FS Ann'!J$2)</f>
        <v>0</v>
      </c>
      <c r="K69" s="16">
        <f xml:space="preserve"> SUMIFS( 'FS Qtr'!$J69:$IU69, 'FS Qtr'!$J$2:$IU$2, 'FS Ann'!K$2)</f>
        <v>0</v>
      </c>
      <c r="L69" s="16">
        <f xml:space="preserve"> SUMIFS( 'FS Qtr'!$J69:$IU69, 'FS Qtr'!$J$2:$IU$2, 'FS Ann'!L$2)</f>
        <v>166.09195402298849</v>
      </c>
      <c r="M69" s="16">
        <f xml:space="preserve"> SUMIFS( 'FS Qtr'!$J69:$IU69, 'FS Qtr'!$J$2:$IU$2, 'FS Ann'!M$2)</f>
        <v>170.24425287356325</v>
      </c>
      <c r="N69" s="16">
        <f xml:space="preserve"> SUMIFS( 'FS Qtr'!$J69:$IU69, 'FS Qtr'!$J$2:$IU$2, 'FS Ann'!N$2)</f>
        <v>172.58277283061773</v>
      </c>
      <c r="O69" s="16">
        <f xml:space="preserve"> SUMIFS( 'FS Qtr'!$J69:$IU69, 'FS Qtr'!$J$2:$IU$2, 'FS Ann'!O$2)</f>
        <v>178.86286817528753</v>
      </c>
      <c r="P69" s="16">
        <f xml:space="preserve"> SUMIFS( 'FS Qtr'!$J69:$IU69, 'FS Qtr'!$J$2:$IU$2, 'FS Ann'!P$2)</f>
        <v>183.33443987966984</v>
      </c>
      <c r="Q69" s="16">
        <f xml:space="preserve"> SUMIFS( 'FS Qtr'!$J69:$IU69, 'FS Qtr'!$J$2:$IU$2, 'FS Ann'!Q$2)</f>
        <v>187.91780087666166</v>
      </c>
      <c r="R69" s="16">
        <f xml:space="preserve"> SUMIFS( 'FS Qtr'!$J69:$IU69, 'FS Qtr'!$J$2:$IU$2, 'FS Ann'!R$2)</f>
        <v>190.49908935024223</v>
      </c>
      <c r="S69" s="16">
        <f xml:space="preserve"> SUMIFS( 'FS Qtr'!$J69:$IU69, 'FS Qtr'!$J$2:$IU$2, 'FS Ann'!S$2)</f>
        <v>197.4311395460428</v>
      </c>
      <c r="T69" s="16">
        <f xml:space="preserve"> SUMIFS( 'FS Qtr'!$J69:$IU69, 'FS Qtr'!$J$2:$IU$2, 'FS Ann'!T$2)</f>
        <v>202.36691803469387</v>
      </c>
      <c r="U69" s="16">
        <f xml:space="preserve"> SUMIFS( 'FS Qtr'!$J69:$IU69, 'FS Qtr'!$J$2:$IU$2, 'FS Ann'!U$2)</f>
        <v>207.42609098556125</v>
      </c>
      <c r="V69" s="16">
        <f xml:space="preserve"> SUMIFS( 'FS Qtr'!$J69:$IU69, 'FS Qtr'!$J$2:$IU$2, 'FS Ann'!V$2)</f>
        <v>210.27535047712126</v>
      </c>
      <c r="W69" s="16">
        <f xml:space="preserve"> SUMIFS( 'FS Qtr'!$J69:$IU69, 'FS Qtr'!$J$2:$IU$2, 'FS Ann'!W$2)</f>
        <v>217.92703684170544</v>
      </c>
      <c r="X69" s="16">
        <f xml:space="preserve"> SUMIFS( 'FS Qtr'!$J69:$IU69, 'FS Qtr'!$J$2:$IU$2, 'FS Ann'!X$2)</f>
        <v>223.37521276274811</v>
      </c>
      <c r="Y69" s="16">
        <f xml:space="preserve"> SUMIFS( 'FS Qtr'!$J69:$IU69, 'FS Qtr'!$J$2:$IU$2, 'FS Ann'!Y$2)</f>
        <v>228.95959308181705</v>
      </c>
      <c r="Z69" s="16">
        <f xml:space="preserve"> SUMIFS( 'FS Qtr'!$J69:$IU69, 'FS Qtr'!$J$2:$IU$2, 'FS Ann'!Z$2)</f>
        <v>232.10464243733657</v>
      </c>
      <c r="AA69" s="16">
        <f xml:space="preserve"> SUMIFS( 'FS Qtr'!$J69:$IU69, 'FS Qtr'!$J$2:$IU$2, 'FS Ann'!AA$2)</f>
        <v>240.55067248158412</v>
      </c>
      <c r="AB69" s="16">
        <f xml:space="preserve"> SUMIFS( 'FS Qtr'!$J69:$IU69, 'FS Qtr'!$J$2:$IU$2, 'FS Ann'!AB$2)</f>
        <v>246.56443929362388</v>
      </c>
      <c r="AC69" s="16">
        <f xml:space="preserve"> SUMIFS( 'FS Qtr'!$J69:$IU69, 'FS Qtr'!$J$2:$IU$2, 'FS Ann'!AC$2)</f>
        <v>252.72855027596449</v>
      </c>
      <c r="AD69" s="16">
        <f xml:space="preserve"> SUMIFS( 'FS Qtr'!$J69:$IU69, 'FS Qtr'!$J$2:$IU$2, 'FS Ann'!AD$2)</f>
        <v>256.20009629623883</v>
      </c>
      <c r="AE69" s="16">
        <f xml:space="preserve"> SUMIFS( 'FS Qtr'!$J69:$IU69, 'FS Qtr'!$J$2:$IU$2, 'FS Ann'!AE$2)</f>
        <v>265.52293313368534</v>
      </c>
      <c r="AF69" s="16">
        <f xml:space="preserve"> SUMIFS( 'FS Qtr'!$J69:$IU69, 'FS Qtr'!$J$2:$IU$2, 'FS Ann'!AF$2)</f>
        <v>272.16100646202756</v>
      </c>
      <c r="AG69" s="16">
        <f xml:space="preserve"> SUMIFS( 'FS Qtr'!$J69:$IU69, 'FS Qtr'!$J$2:$IU$2, 'FS Ann'!AG$2)</f>
        <v>278.9650316235784</v>
      </c>
      <c r="AH69" s="16">
        <f xml:space="preserve"> SUMIFS( 'FS Qtr'!$J69:$IU69, 'FS Qtr'!$J$2:$IU$2, 'FS Ann'!AH$2)</f>
        <v>282.79696887115517</v>
      </c>
      <c r="AI69" s="16">
        <f xml:space="preserve"> SUMIFS( 'FS Qtr'!$J69:$IU69, 'FS Qtr'!$J$2:$IU$2, 'FS Ann'!AI$2)</f>
        <v>293.08763634952231</v>
      </c>
      <c r="AJ69" s="16">
        <f xml:space="preserve"> SUMIFS( 'FS Qtr'!$J69:$IU69, 'FS Qtr'!$J$2:$IU$2, 'FS Ann'!AJ$2)</f>
        <v>300.4148272582604</v>
      </c>
      <c r="AK69" s="16">
        <f xml:space="preserve"> SUMIFS( 'FS Qtr'!$J69:$IU69, 'FS Qtr'!$J$2:$IU$2, 'FS Ann'!AK$2)</f>
        <v>0</v>
      </c>
      <c r="AL69" s="16">
        <f xml:space="preserve"> SUMIFS( 'FS Qtr'!$J69:$IU69, 'FS Qtr'!$J$2:$IU$2, 'FS Ann'!AL$2)</f>
        <v>0</v>
      </c>
      <c r="AM69" s="16">
        <f xml:space="preserve"> SUMIFS( 'FS Qtr'!$J69:$IU69, 'FS Qtr'!$J$2:$IU$2, 'FS Ann'!AM$2)</f>
        <v>0</v>
      </c>
      <c r="AN69" s="16">
        <f xml:space="preserve"> SUMIFS( 'FS Qtr'!$J69:$IU69, 'FS Qtr'!$J$2:$IU$2, 'FS Ann'!AN$2)</f>
        <v>0</v>
      </c>
      <c r="AO69" s="16">
        <f xml:space="preserve"> SUMIFS( 'FS Qtr'!$J69:$IU69, 'FS Qtr'!$J$2:$IU$2, 'FS Ann'!AO$2)</f>
        <v>0</v>
      </c>
      <c r="AP69" s="16">
        <f xml:space="preserve"> SUMIFS( 'FS Qtr'!$J69:$IU69, 'FS Qtr'!$J$2:$IU$2, 'FS Ann'!AP$2)</f>
        <v>0</v>
      </c>
      <c r="AQ69" s="16">
        <f xml:space="preserve"> SUMIFS( 'FS Qtr'!$J69:$IU69, 'FS Qtr'!$J$2:$IU$2, 'FS Ann'!AQ$2)</f>
        <v>0</v>
      </c>
      <c r="AR69" s="16">
        <f xml:space="preserve"> SUMIFS( 'FS Qtr'!$J69:$IU69, 'FS Qtr'!$J$2:$IU$2, 'FS Ann'!AR$2)</f>
        <v>0</v>
      </c>
      <c r="AS69" s="16">
        <f xml:space="preserve"> SUMIFS( 'FS Qtr'!$J69:$IU69, 'FS Qtr'!$J$2:$IU$2, 'FS Ann'!AS$2)</f>
        <v>0</v>
      </c>
      <c r="AT69" s="16">
        <f xml:space="preserve"> SUMIFS( 'FS Qtr'!$J69:$IU69, 'FS Qtr'!$J$2:$IU$2, 'FS Ann'!AT$2)</f>
        <v>0</v>
      </c>
      <c r="AU69" s="16">
        <f xml:space="preserve"> SUMIFS( 'FS Qtr'!$J69:$IU69, 'FS Qtr'!$J$2:$IU$2, 'FS Ann'!AU$2)</f>
        <v>0</v>
      </c>
      <c r="AV69" s="16">
        <f xml:space="preserve"> SUMIFS( 'FS Qtr'!$J69:$IU69, 'FS Qtr'!$J$2:$IU$2, 'FS Ann'!AV$2)</f>
        <v>0</v>
      </c>
      <c r="AW69" s="16">
        <f xml:space="preserve"> SUMIFS( 'FS Qtr'!$J69:$IU69, 'FS Qtr'!$J$2:$IU$2, 'FS Ann'!AW$2)</f>
        <v>0</v>
      </c>
      <c r="AX69" s="16">
        <f xml:space="preserve"> SUMIFS( 'FS Qtr'!$J69:$IU69, 'FS Qtr'!$J$2:$IU$2, 'FS Ann'!AX$2)</f>
        <v>0</v>
      </c>
      <c r="AY69" s="16">
        <f xml:space="preserve"> SUMIFS( 'FS Qtr'!$J69:$IU69, 'FS Qtr'!$J$2:$IU$2, 'FS Ann'!AY$2)</f>
        <v>0</v>
      </c>
      <c r="AZ69" s="16">
        <f xml:space="preserve"> SUMIFS( 'FS Qtr'!$J69:$IU69, 'FS Qtr'!$J$2:$IU$2, 'FS Ann'!AZ$2)</f>
        <v>0</v>
      </c>
      <c r="BA69" s="16">
        <f xml:space="preserve"> SUMIFS( 'FS Qtr'!$J69:$IU69, 'FS Qtr'!$J$2:$IU$2, 'FS Ann'!BA$2)</f>
        <v>0</v>
      </c>
      <c r="BB69" s="16">
        <f xml:space="preserve"> SUMIFS( 'FS Qtr'!$J69:$IU69, 'FS Qtr'!$J$2:$IU$2, 'FS Ann'!BB$2)</f>
        <v>0</v>
      </c>
      <c r="BC69" s="16">
        <f xml:space="preserve"> SUMIFS( 'FS Qtr'!$J69:$IU69, 'FS Qtr'!$J$2:$IU$2, 'FS Ann'!BC$2)</f>
        <v>0</v>
      </c>
      <c r="BD69" s="16">
        <f xml:space="preserve"> SUMIFS( 'FS Qtr'!$J69:$IU69, 'FS Qtr'!$J$2:$IU$2, 'FS Ann'!BD$2)</f>
        <v>0</v>
      </c>
    </row>
    <row r="70" spans="1:56" outlineLevel="1" x14ac:dyDescent="0.35">
      <c r="A70" s="1"/>
      <c r="B70" s="1"/>
      <c r="C70" s="19"/>
      <c r="D70" s="127"/>
      <c r="E70" s="16" t="str">
        <f xml:space="preserve"> 'FS Qtr'!E70</f>
        <v>Senior debt balance</v>
      </c>
      <c r="F70" s="16">
        <f xml:space="preserve"> 'FS Qtr'!F70</f>
        <v>0</v>
      </c>
      <c r="G70" s="494" t="str">
        <f xml:space="preserve"> 'FS Qtr'!G70</f>
        <v>$ 000s</v>
      </c>
      <c r="H70" s="16"/>
      <c r="I70" s="16"/>
      <c r="J70" s="16">
        <f xml:space="preserve"> SUMIFS( 'FS Qtr'!$J70:$IU70, 'FS Qtr'!$J$2:$IU$2, 'FS Ann'!J$2)</f>
        <v>0</v>
      </c>
      <c r="K70" s="16">
        <f xml:space="preserve"> SUMIFS( 'FS Qtr'!$J70:$IU70, 'FS Qtr'!$J$2:$IU$2, 'FS Ann'!K$2)</f>
        <v>67279.668423079915</v>
      </c>
      <c r="L70" s="16">
        <f xml:space="preserve"> SUMIFS( 'FS Qtr'!$J70:$IU70, 'FS Qtr'!$J$2:$IU$2, 'FS Ann'!L$2)</f>
        <v>62273.52343434564</v>
      </c>
      <c r="M70" s="16">
        <f xml:space="preserve"> SUMIFS( 'FS Qtr'!$J70:$IU70, 'FS Qtr'!$J$2:$IU$2, 'FS Ann'!M$2)</f>
        <v>56948.095608627722</v>
      </c>
      <c r="N70" s="16">
        <f xml:space="preserve"> SUMIFS( 'FS Qtr'!$J70:$IU70, 'FS Qtr'!$J$2:$IU$2, 'FS Ann'!N$2)</f>
        <v>51290.750147968407</v>
      </c>
      <c r="O70" s="16">
        <f xml:space="preserve"> SUMIFS( 'FS Qtr'!$J70:$IU70, 'FS Qtr'!$J$2:$IU$2, 'FS Ann'!O$2)</f>
        <v>45261.291401132308</v>
      </c>
      <c r="P70" s="16">
        <f xml:space="preserve"> SUMIFS( 'FS Qtr'!$J70:$IU70, 'FS Qtr'!$J$2:$IU$2, 'FS Ann'!P$2)</f>
        <v>38844.805598579973</v>
      </c>
      <c r="Q70" s="16">
        <f xml:space="preserve"> SUMIFS( 'FS Qtr'!$J70:$IU70, 'FS Qtr'!$J$2:$IU$2, 'FS Ann'!Q$2)</f>
        <v>32015.400003923449</v>
      </c>
      <c r="R70" s="16">
        <f xml:space="preserve"> SUMIFS( 'FS Qtr'!$J70:$IU70, 'FS Qtr'!$J$2:$IU$2, 'FS Ann'!R$2)</f>
        <v>24750.353394950955</v>
      </c>
      <c r="S70" s="16">
        <f xml:space="preserve"> SUMIFS( 'FS Qtr'!$J70:$IU70, 'FS Qtr'!$J$2:$IU$2, 'FS Ann'!S$2)</f>
        <v>17011.708646401399</v>
      </c>
      <c r="T70" s="16">
        <f xml:space="preserve"> SUMIFS( 'FS Qtr'!$J70:$IU70, 'FS Qtr'!$J$2:$IU$2, 'FS Ann'!T$2)</f>
        <v>8772.6489909534284</v>
      </c>
      <c r="U70" s="16">
        <f xml:space="preserve"> SUMIFS( 'FS Qtr'!$J70:$IU70, 'FS Qtr'!$J$2:$IU$2, 'FS Ann'!U$2)</f>
        <v>-2.4556356947869062E-11</v>
      </c>
      <c r="V70" s="16">
        <f xml:space="preserve"> SUMIFS( 'FS Qtr'!$J70:$IU70, 'FS Qtr'!$J$2:$IU$2, 'FS Ann'!V$2)</f>
        <v>-2.4556356947869062E-11</v>
      </c>
      <c r="W70" s="16">
        <f xml:space="preserve"> SUMIFS( 'FS Qtr'!$J70:$IU70, 'FS Qtr'!$J$2:$IU$2, 'FS Ann'!W$2)</f>
        <v>-2.4556356947869062E-11</v>
      </c>
      <c r="X70" s="16">
        <f xml:space="preserve"> SUMIFS( 'FS Qtr'!$J70:$IU70, 'FS Qtr'!$J$2:$IU$2, 'FS Ann'!X$2)</f>
        <v>-2.4556356947869062E-11</v>
      </c>
      <c r="Y70" s="16">
        <f xml:space="preserve"> SUMIFS( 'FS Qtr'!$J70:$IU70, 'FS Qtr'!$J$2:$IU$2, 'FS Ann'!Y$2)</f>
        <v>-2.4556356947869062E-11</v>
      </c>
      <c r="Z70" s="16">
        <f xml:space="preserve"> SUMIFS( 'FS Qtr'!$J70:$IU70, 'FS Qtr'!$J$2:$IU$2, 'FS Ann'!Z$2)</f>
        <v>-2.4556356947869062E-11</v>
      </c>
      <c r="AA70" s="16">
        <f xml:space="preserve"> SUMIFS( 'FS Qtr'!$J70:$IU70, 'FS Qtr'!$J$2:$IU$2, 'FS Ann'!AA$2)</f>
        <v>-2.4556356947869062E-11</v>
      </c>
      <c r="AB70" s="16">
        <f xml:space="preserve"> SUMIFS( 'FS Qtr'!$J70:$IU70, 'FS Qtr'!$J$2:$IU$2, 'FS Ann'!AB$2)</f>
        <v>-2.4556356947869062E-11</v>
      </c>
      <c r="AC70" s="16">
        <f xml:space="preserve"> SUMIFS( 'FS Qtr'!$J70:$IU70, 'FS Qtr'!$J$2:$IU$2, 'FS Ann'!AC$2)</f>
        <v>-2.4556356947869062E-11</v>
      </c>
      <c r="AD70" s="16">
        <f xml:space="preserve"> SUMIFS( 'FS Qtr'!$J70:$IU70, 'FS Qtr'!$J$2:$IU$2, 'FS Ann'!AD$2)</f>
        <v>-2.4556356947869062E-11</v>
      </c>
      <c r="AE70" s="16">
        <f xml:space="preserve"> SUMIFS( 'FS Qtr'!$J70:$IU70, 'FS Qtr'!$J$2:$IU$2, 'FS Ann'!AE$2)</f>
        <v>-2.4556356947869062E-11</v>
      </c>
      <c r="AF70" s="16">
        <f xml:space="preserve"> SUMIFS( 'FS Qtr'!$J70:$IU70, 'FS Qtr'!$J$2:$IU$2, 'FS Ann'!AF$2)</f>
        <v>-2.4556356947869062E-11</v>
      </c>
      <c r="AG70" s="16">
        <f xml:space="preserve"> SUMIFS( 'FS Qtr'!$J70:$IU70, 'FS Qtr'!$J$2:$IU$2, 'FS Ann'!AG$2)</f>
        <v>-2.4556356947869062E-11</v>
      </c>
      <c r="AH70" s="16">
        <f xml:space="preserve"> SUMIFS( 'FS Qtr'!$J70:$IU70, 'FS Qtr'!$J$2:$IU$2, 'FS Ann'!AH$2)</f>
        <v>-2.4556356947869062E-11</v>
      </c>
      <c r="AI70" s="16">
        <f xml:space="preserve"> SUMIFS( 'FS Qtr'!$J70:$IU70, 'FS Qtr'!$J$2:$IU$2, 'FS Ann'!AI$2)</f>
        <v>-2.4556356947869062E-11</v>
      </c>
      <c r="AJ70" s="16">
        <f xml:space="preserve"> SUMIFS( 'FS Qtr'!$J70:$IU70, 'FS Qtr'!$J$2:$IU$2, 'FS Ann'!AJ$2)</f>
        <v>-2.4556356947869062E-11</v>
      </c>
      <c r="AK70" s="16">
        <f xml:space="preserve"> SUMIFS( 'FS Qtr'!$J70:$IU70, 'FS Qtr'!$J$2:$IU$2, 'FS Ann'!AK$2)</f>
        <v>-2.4556356947869062E-11</v>
      </c>
      <c r="AL70" s="16">
        <f xml:space="preserve"> SUMIFS( 'FS Qtr'!$J70:$IU70, 'FS Qtr'!$J$2:$IU$2, 'FS Ann'!AL$2)</f>
        <v>-2.4556356947869062E-11</v>
      </c>
      <c r="AM70" s="16">
        <f xml:space="preserve"> SUMIFS( 'FS Qtr'!$J70:$IU70, 'FS Qtr'!$J$2:$IU$2, 'FS Ann'!AM$2)</f>
        <v>-2.4556356947869062E-11</v>
      </c>
      <c r="AN70" s="16">
        <f xml:space="preserve"> SUMIFS( 'FS Qtr'!$J70:$IU70, 'FS Qtr'!$J$2:$IU$2, 'FS Ann'!AN$2)</f>
        <v>-2.4556356947869062E-11</v>
      </c>
      <c r="AO70" s="16">
        <f xml:space="preserve"> SUMIFS( 'FS Qtr'!$J70:$IU70, 'FS Qtr'!$J$2:$IU$2, 'FS Ann'!AO$2)</f>
        <v>-2.4556356947869062E-11</v>
      </c>
      <c r="AP70" s="16">
        <f xml:space="preserve"> SUMIFS( 'FS Qtr'!$J70:$IU70, 'FS Qtr'!$J$2:$IU$2, 'FS Ann'!AP$2)</f>
        <v>-2.4556356947869062E-11</v>
      </c>
      <c r="AQ70" s="16">
        <f xml:space="preserve"> SUMIFS( 'FS Qtr'!$J70:$IU70, 'FS Qtr'!$J$2:$IU$2, 'FS Ann'!AQ$2)</f>
        <v>-2.4556356947869062E-11</v>
      </c>
      <c r="AR70" s="16">
        <f xml:space="preserve"> SUMIFS( 'FS Qtr'!$J70:$IU70, 'FS Qtr'!$J$2:$IU$2, 'FS Ann'!AR$2)</f>
        <v>-2.4556356947869062E-11</v>
      </c>
      <c r="AS70" s="16">
        <f xml:space="preserve"> SUMIFS( 'FS Qtr'!$J70:$IU70, 'FS Qtr'!$J$2:$IU$2, 'FS Ann'!AS$2)</f>
        <v>-2.4556356947869062E-11</v>
      </c>
      <c r="AT70" s="16">
        <f xml:space="preserve"> SUMIFS( 'FS Qtr'!$J70:$IU70, 'FS Qtr'!$J$2:$IU$2, 'FS Ann'!AT$2)</f>
        <v>-2.4556356947869062E-11</v>
      </c>
      <c r="AU70" s="16">
        <f xml:space="preserve"> SUMIFS( 'FS Qtr'!$J70:$IU70, 'FS Qtr'!$J$2:$IU$2, 'FS Ann'!AU$2)</f>
        <v>-2.4556356947869062E-11</v>
      </c>
      <c r="AV70" s="16">
        <f xml:space="preserve"> SUMIFS( 'FS Qtr'!$J70:$IU70, 'FS Qtr'!$J$2:$IU$2, 'FS Ann'!AV$2)</f>
        <v>-2.4556356947869062E-11</v>
      </c>
      <c r="AW70" s="16">
        <f xml:space="preserve"> SUMIFS( 'FS Qtr'!$J70:$IU70, 'FS Qtr'!$J$2:$IU$2, 'FS Ann'!AW$2)</f>
        <v>-2.4556356947869062E-11</v>
      </c>
      <c r="AX70" s="16">
        <f xml:space="preserve"> SUMIFS( 'FS Qtr'!$J70:$IU70, 'FS Qtr'!$J$2:$IU$2, 'FS Ann'!AX$2)</f>
        <v>-2.4556356947869062E-11</v>
      </c>
      <c r="AY70" s="16">
        <f xml:space="preserve"> SUMIFS( 'FS Qtr'!$J70:$IU70, 'FS Qtr'!$J$2:$IU$2, 'FS Ann'!AY$2)</f>
        <v>-2.4556356947869062E-11</v>
      </c>
      <c r="AZ70" s="16">
        <f xml:space="preserve"> SUMIFS( 'FS Qtr'!$J70:$IU70, 'FS Qtr'!$J$2:$IU$2, 'FS Ann'!AZ$2)</f>
        <v>-2.4556356947869062E-11</v>
      </c>
      <c r="BA70" s="16">
        <f xml:space="preserve"> SUMIFS( 'FS Qtr'!$J70:$IU70, 'FS Qtr'!$J$2:$IU$2, 'FS Ann'!BA$2)</f>
        <v>-2.4556356947869062E-11</v>
      </c>
      <c r="BB70" s="16">
        <f xml:space="preserve"> SUMIFS( 'FS Qtr'!$J70:$IU70, 'FS Qtr'!$J$2:$IU$2, 'FS Ann'!BB$2)</f>
        <v>-2.4556356947869062E-11</v>
      </c>
      <c r="BC70" s="16">
        <f xml:space="preserve"> SUMIFS( 'FS Qtr'!$J70:$IU70, 'FS Qtr'!$J$2:$IU$2, 'FS Ann'!BC$2)</f>
        <v>-2.4556356947869062E-11</v>
      </c>
      <c r="BD70" s="16">
        <f xml:space="preserve"> SUMIFS( 'FS Qtr'!$J70:$IU70, 'FS Qtr'!$J$2:$IU$2, 'FS Ann'!BD$2)</f>
        <v>-2.4556356947869062E-11</v>
      </c>
    </row>
    <row r="71" spans="1:56" outlineLevel="1" x14ac:dyDescent="0.35">
      <c r="A71" s="1"/>
      <c r="B71" s="1"/>
      <c r="C71" s="19"/>
      <c r="D71" s="127"/>
      <c r="E71" s="16" t="str">
        <f xml:space="preserve"> 'FS Qtr'!E71</f>
        <v>[Refi facility balance]</v>
      </c>
      <c r="F71" s="16">
        <f xml:space="preserve"> 'FS Qtr'!F71</f>
        <v>0</v>
      </c>
      <c r="G71" s="494">
        <f xml:space="preserve"> 'FS Qtr'!G71</f>
        <v>0</v>
      </c>
      <c r="H71" s="16"/>
      <c r="I71" s="16"/>
      <c r="J71" s="16">
        <f xml:space="preserve"> SUMIFS( 'FS Qtr'!$J71:$IU71, 'FS Qtr'!$J$2:$IU$2, 'FS Ann'!J$2)</f>
        <v>0</v>
      </c>
      <c r="K71" s="16">
        <f xml:space="preserve"> SUMIFS( 'FS Qtr'!$J71:$IU71, 'FS Qtr'!$J$2:$IU$2, 'FS Ann'!K$2)</f>
        <v>0</v>
      </c>
      <c r="L71" s="16">
        <f xml:space="preserve"> SUMIFS( 'FS Qtr'!$J71:$IU71, 'FS Qtr'!$J$2:$IU$2, 'FS Ann'!L$2)</f>
        <v>0</v>
      </c>
      <c r="M71" s="16">
        <f xml:space="preserve"> SUMIFS( 'FS Qtr'!$J71:$IU71, 'FS Qtr'!$J$2:$IU$2, 'FS Ann'!M$2)</f>
        <v>0</v>
      </c>
      <c r="N71" s="16">
        <f xml:space="preserve"> SUMIFS( 'FS Qtr'!$J71:$IU71, 'FS Qtr'!$J$2:$IU$2, 'FS Ann'!N$2)</f>
        <v>0</v>
      </c>
      <c r="O71" s="16">
        <f xml:space="preserve"> SUMIFS( 'FS Qtr'!$J71:$IU71, 'FS Qtr'!$J$2:$IU$2, 'FS Ann'!O$2)</f>
        <v>0</v>
      </c>
      <c r="P71" s="16">
        <f xml:space="preserve"> SUMIFS( 'FS Qtr'!$J71:$IU71, 'FS Qtr'!$J$2:$IU$2, 'FS Ann'!P$2)</f>
        <v>0</v>
      </c>
      <c r="Q71" s="16">
        <f xml:space="preserve"> SUMIFS( 'FS Qtr'!$J71:$IU71, 'FS Qtr'!$J$2:$IU$2, 'FS Ann'!Q$2)</f>
        <v>0</v>
      </c>
      <c r="R71" s="16">
        <f xml:space="preserve"> SUMIFS( 'FS Qtr'!$J71:$IU71, 'FS Qtr'!$J$2:$IU$2, 'FS Ann'!R$2)</f>
        <v>0</v>
      </c>
      <c r="S71" s="16">
        <f xml:space="preserve"> SUMIFS( 'FS Qtr'!$J71:$IU71, 'FS Qtr'!$J$2:$IU$2, 'FS Ann'!S$2)</f>
        <v>0</v>
      </c>
      <c r="T71" s="16">
        <f xml:space="preserve"> SUMIFS( 'FS Qtr'!$J71:$IU71, 'FS Qtr'!$J$2:$IU$2, 'FS Ann'!T$2)</f>
        <v>0</v>
      </c>
      <c r="U71" s="16">
        <f xml:space="preserve"> SUMIFS( 'FS Qtr'!$J71:$IU71, 'FS Qtr'!$J$2:$IU$2, 'FS Ann'!U$2)</f>
        <v>0</v>
      </c>
      <c r="V71" s="16">
        <f xml:space="preserve"> SUMIFS( 'FS Qtr'!$J71:$IU71, 'FS Qtr'!$J$2:$IU$2, 'FS Ann'!V$2)</f>
        <v>0</v>
      </c>
      <c r="W71" s="16">
        <f xml:space="preserve"> SUMIFS( 'FS Qtr'!$J71:$IU71, 'FS Qtr'!$J$2:$IU$2, 'FS Ann'!W$2)</f>
        <v>0</v>
      </c>
      <c r="X71" s="16">
        <f xml:space="preserve"> SUMIFS( 'FS Qtr'!$J71:$IU71, 'FS Qtr'!$J$2:$IU$2, 'FS Ann'!X$2)</f>
        <v>0</v>
      </c>
      <c r="Y71" s="16">
        <f xml:space="preserve"> SUMIFS( 'FS Qtr'!$J71:$IU71, 'FS Qtr'!$J$2:$IU$2, 'FS Ann'!Y$2)</f>
        <v>0</v>
      </c>
      <c r="Z71" s="16">
        <f xml:space="preserve"> SUMIFS( 'FS Qtr'!$J71:$IU71, 'FS Qtr'!$J$2:$IU$2, 'FS Ann'!Z$2)</f>
        <v>0</v>
      </c>
      <c r="AA71" s="16">
        <f xml:space="preserve"> SUMIFS( 'FS Qtr'!$J71:$IU71, 'FS Qtr'!$J$2:$IU$2, 'FS Ann'!AA$2)</f>
        <v>0</v>
      </c>
      <c r="AB71" s="16">
        <f xml:space="preserve"> SUMIFS( 'FS Qtr'!$J71:$IU71, 'FS Qtr'!$J$2:$IU$2, 'FS Ann'!AB$2)</f>
        <v>0</v>
      </c>
      <c r="AC71" s="16">
        <f xml:space="preserve"> SUMIFS( 'FS Qtr'!$J71:$IU71, 'FS Qtr'!$J$2:$IU$2, 'FS Ann'!AC$2)</f>
        <v>0</v>
      </c>
      <c r="AD71" s="16">
        <f xml:space="preserve"> SUMIFS( 'FS Qtr'!$J71:$IU71, 'FS Qtr'!$J$2:$IU$2, 'FS Ann'!AD$2)</f>
        <v>0</v>
      </c>
      <c r="AE71" s="16">
        <f xml:space="preserve"> SUMIFS( 'FS Qtr'!$J71:$IU71, 'FS Qtr'!$J$2:$IU$2, 'FS Ann'!AE$2)</f>
        <v>0</v>
      </c>
      <c r="AF71" s="16">
        <f xml:space="preserve"> SUMIFS( 'FS Qtr'!$J71:$IU71, 'FS Qtr'!$J$2:$IU$2, 'FS Ann'!AF$2)</f>
        <v>0</v>
      </c>
      <c r="AG71" s="16">
        <f xml:space="preserve"> SUMIFS( 'FS Qtr'!$J71:$IU71, 'FS Qtr'!$J$2:$IU$2, 'FS Ann'!AG$2)</f>
        <v>0</v>
      </c>
      <c r="AH71" s="16">
        <f xml:space="preserve"> SUMIFS( 'FS Qtr'!$J71:$IU71, 'FS Qtr'!$J$2:$IU$2, 'FS Ann'!AH$2)</f>
        <v>0</v>
      </c>
      <c r="AI71" s="16">
        <f xml:space="preserve"> SUMIFS( 'FS Qtr'!$J71:$IU71, 'FS Qtr'!$J$2:$IU$2, 'FS Ann'!AI$2)</f>
        <v>0</v>
      </c>
      <c r="AJ71" s="16">
        <f xml:space="preserve"> SUMIFS( 'FS Qtr'!$J71:$IU71, 'FS Qtr'!$J$2:$IU$2, 'FS Ann'!AJ$2)</f>
        <v>0</v>
      </c>
      <c r="AK71" s="16">
        <f xml:space="preserve"> SUMIFS( 'FS Qtr'!$J71:$IU71, 'FS Qtr'!$J$2:$IU$2, 'FS Ann'!AK$2)</f>
        <v>0</v>
      </c>
      <c r="AL71" s="16">
        <f xml:space="preserve"> SUMIFS( 'FS Qtr'!$J71:$IU71, 'FS Qtr'!$J$2:$IU$2, 'FS Ann'!AL$2)</f>
        <v>0</v>
      </c>
      <c r="AM71" s="16">
        <f xml:space="preserve"> SUMIFS( 'FS Qtr'!$J71:$IU71, 'FS Qtr'!$J$2:$IU$2, 'FS Ann'!AM$2)</f>
        <v>0</v>
      </c>
      <c r="AN71" s="16">
        <f xml:space="preserve"> SUMIFS( 'FS Qtr'!$J71:$IU71, 'FS Qtr'!$J$2:$IU$2, 'FS Ann'!AN$2)</f>
        <v>0</v>
      </c>
      <c r="AO71" s="16">
        <f xml:space="preserve"> SUMIFS( 'FS Qtr'!$J71:$IU71, 'FS Qtr'!$J$2:$IU$2, 'FS Ann'!AO$2)</f>
        <v>0</v>
      </c>
      <c r="AP71" s="16">
        <f xml:space="preserve"> SUMIFS( 'FS Qtr'!$J71:$IU71, 'FS Qtr'!$J$2:$IU$2, 'FS Ann'!AP$2)</f>
        <v>0</v>
      </c>
      <c r="AQ71" s="16">
        <f xml:space="preserve"> SUMIFS( 'FS Qtr'!$J71:$IU71, 'FS Qtr'!$J$2:$IU$2, 'FS Ann'!AQ$2)</f>
        <v>0</v>
      </c>
      <c r="AR71" s="16">
        <f xml:space="preserve"> SUMIFS( 'FS Qtr'!$J71:$IU71, 'FS Qtr'!$J$2:$IU$2, 'FS Ann'!AR$2)</f>
        <v>0</v>
      </c>
      <c r="AS71" s="16">
        <f xml:space="preserve"> SUMIFS( 'FS Qtr'!$J71:$IU71, 'FS Qtr'!$J$2:$IU$2, 'FS Ann'!AS$2)</f>
        <v>0</v>
      </c>
      <c r="AT71" s="16">
        <f xml:space="preserve"> SUMIFS( 'FS Qtr'!$J71:$IU71, 'FS Qtr'!$J$2:$IU$2, 'FS Ann'!AT$2)</f>
        <v>0</v>
      </c>
      <c r="AU71" s="16">
        <f xml:space="preserve"> SUMIFS( 'FS Qtr'!$J71:$IU71, 'FS Qtr'!$J$2:$IU$2, 'FS Ann'!AU$2)</f>
        <v>0</v>
      </c>
      <c r="AV71" s="16">
        <f xml:space="preserve"> SUMIFS( 'FS Qtr'!$J71:$IU71, 'FS Qtr'!$J$2:$IU$2, 'FS Ann'!AV$2)</f>
        <v>0</v>
      </c>
      <c r="AW71" s="16">
        <f xml:space="preserve"> SUMIFS( 'FS Qtr'!$J71:$IU71, 'FS Qtr'!$J$2:$IU$2, 'FS Ann'!AW$2)</f>
        <v>0</v>
      </c>
      <c r="AX71" s="16">
        <f xml:space="preserve"> SUMIFS( 'FS Qtr'!$J71:$IU71, 'FS Qtr'!$J$2:$IU$2, 'FS Ann'!AX$2)</f>
        <v>0</v>
      </c>
      <c r="AY71" s="16">
        <f xml:space="preserve"> SUMIFS( 'FS Qtr'!$J71:$IU71, 'FS Qtr'!$J$2:$IU$2, 'FS Ann'!AY$2)</f>
        <v>0</v>
      </c>
      <c r="AZ71" s="16">
        <f xml:space="preserve"> SUMIFS( 'FS Qtr'!$J71:$IU71, 'FS Qtr'!$J$2:$IU$2, 'FS Ann'!AZ$2)</f>
        <v>0</v>
      </c>
      <c r="BA71" s="16">
        <f xml:space="preserve"> SUMIFS( 'FS Qtr'!$J71:$IU71, 'FS Qtr'!$J$2:$IU$2, 'FS Ann'!BA$2)</f>
        <v>0</v>
      </c>
      <c r="BB71" s="16">
        <f xml:space="preserve"> SUMIFS( 'FS Qtr'!$J71:$IU71, 'FS Qtr'!$J$2:$IU$2, 'FS Ann'!BB$2)</f>
        <v>0</v>
      </c>
      <c r="BC71" s="16">
        <f xml:space="preserve"> SUMIFS( 'FS Qtr'!$J71:$IU71, 'FS Qtr'!$J$2:$IU$2, 'FS Ann'!BC$2)</f>
        <v>0</v>
      </c>
      <c r="BD71" s="16">
        <f xml:space="preserve"> SUMIFS( 'FS Qtr'!$J71:$IU71, 'FS Qtr'!$J$2:$IU$2, 'FS Ann'!BD$2)</f>
        <v>0</v>
      </c>
    </row>
    <row r="72" spans="1:56" outlineLevel="1" x14ac:dyDescent="0.35">
      <c r="A72" s="1"/>
      <c r="B72" s="1"/>
      <c r="C72" s="19"/>
      <c r="D72" s="127"/>
      <c r="E72" s="16" t="str">
        <f xml:space="preserve"> 'FS Qtr'!E72</f>
        <v>RCF balance</v>
      </c>
      <c r="F72" s="16">
        <f xml:space="preserve"> 'FS Qtr'!F72</f>
        <v>0</v>
      </c>
      <c r="G72" s="494" t="str">
        <f xml:space="preserve"> 'FS Qtr'!G72</f>
        <v>$ 000s</v>
      </c>
      <c r="H72" s="16"/>
      <c r="I72" s="16"/>
      <c r="J72" s="16">
        <f xml:space="preserve"> SUMIFS( 'FS Qtr'!$J72:$IU72, 'FS Qtr'!$J$2:$IU$2, 'FS Ann'!J$2)</f>
        <v>0</v>
      </c>
      <c r="K72" s="16">
        <f xml:space="preserve"> SUMIFS( 'FS Qtr'!$J72:$IU72, 'FS Qtr'!$J$2:$IU$2, 'FS Ann'!K$2)</f>
        <v>0</v>
      </c>
      <c r="L72" s="16">
        <f xml:space="preserve"> SUMIFS( 'FS Qtr'!$J72:$IU72, 'FS Qtr'!$J$2:$IU$2, 'FS Ann'!L$2)</f>
        <v>415.83004874872177</v>
      </c>
      <c r="M72" s="16">
        <f xml:space="preserve"> SUMIFS( 'FS Qtr'!$J72:$IU72, 'FS Qtr'!$J$2:$IU$2, 'FS Ann'!M$2)</f>
        <v>439.93609786346701</v>
      </c>
      <c r="N72" s="16">
        <f xml:space="preserve"> SUMIFS( 'FS Qtr'!$J72:$IU72, 'FS Qtr'!$J$2:$IU$2, 'FS Ann'!N$2)</f>
        <v>448.84376215178645</v>
      </c>
      <c r="O72" s="16">
        <f xml:space="preserve"> SUMIFS( 'FS Qtr'!$J72:$IU72, 'FS Qtr'!$J$2:$IU$2, 'FS Ann'!O$2)</f>
        <v>488.90849777478911</v>
      </c>
      <c r="P72" s="16">
        <f xml:space="preserve"> SUMIFS( 'FS Qtr'!$J72:$IU72, 'FS Qtr'!$J$2:$IU$2, 'FS Ann'!P$2)</f>
        <v>513.79107978580987</v>
      </c>
      <c r="Q72" s="16">
        <f xml:space="preserve"> SUMIFS( 'FS Qtr'!$J72:$IU72, 'FS Qtr'!$J$2:$IU$2, 'FS Ann'!Q$2)</f>
        <v>538.94906178618749</v>
      </c>
      <c r="R72" s="16">
        <f xml:space="preserve"> SUMIFS( 'FS Qtr'!$J72:$IU72, 'FS Qtr'!$J$2:$IU$2, 'FS Ann'!R$2)</f>
        <v>549.48401417064451</v>
      </c>
      <c r="S72" s="16">
        <f xml:space="preserve"> SUMIFS( 'FS Qtr'!$J72:$IU72, 'FS Qtr'!$J$2:$IU$2, 'FS Ann'!S$2)</f>
        <v>670.94334828709702</v>
      </c>
      <c r="T72" s="16">
        <f xml:space="preserve"> SUMIFS( 'FS Qtr'!$J72:$IU72, 'FS Qtr'!$J$2:$IU$2, 'FS Ann'!T$2)</f>
        <v>754.82020587059424</v>
      </c>
      <c r="U72" s="16">
        <f xml:space="preserve"> SUMIFS( 'FS Qtr'!$J72:$IU72, 'FS Qtr'!$J$2:$IU$2, 'FS Ann'!U$2)</f>
        <v>833.6077369000202</v>
      </c>
      <c r="V72" s="16">
        <f xml:space="preserve"> SUMIFS( 'FS Qtr'!$J72:$IU72, 'FS Qtr'!$J$2:$IU$2, 'FS Ann'!V$2)</f>
        <v>0</v>
      </c>
      <c r="W72" s="16">
        <f xml:space="preserve"> SUMIFS( 'FS Qtr'!$J72:$IU72, 'FS Qtr'!$J$2:$IU$2, 'FS Ann'!W$2)</f>
        <v>0</v>
      </c>
      <c r="X72" s="16">
        <f xml:space="preserve"> SUMIFS( 'FS Qtr'!$J72:$IU72, 'FS Qtr'!$J$2:$IU$2, 'FS Ann'!X$2)</f>
        <v>0</v>
      </c>
      <c r="Y72" s="16">
        <f xml:space="preserve"> SUMIFS( 'FS Qtr'!$J72:$IU72, 'FS Qtr'!$J$2:$IU$2, 'FS Ann'!Y$2)</f>
        <v>0</v>
      </c>
      <c r="Z72" s="16">
        <f xml:space="preserve"> SUMIFS( 'FS Qtr'!$J72:$IU72, 'FS Qtr'!$J$2:$IU$2, 'FS Ann'!Z$2)</f>
        <v>0</v>
      </c>
      <c r="AA72" s="16">
        <f xml:space="preserve"> SUMIFS( 'FS Qtr'!$J72:$IU72, 'FS Qtr'!$J$2:$IU$2, 'FS Ann'!AA$2)</f>
        <v>0</v>
      </c>
      <c r="AB72" s="16">
        <f xml:space="preserve"> SUMIFS( 'FS Qtr'!$J72:$IU72, 'FS Qtr'!$J$2:$IU$2, 'FS Ann'!AB$2)</f>
        <v>0</v>
      </c>
      <c r="AC72" s="16">
        <f xml:space="preserve"> SUMIFS( 'FS Qtr'!$J72:$IU72, 'FS Qtr'!$J$2:$IU$2, 'FS Ann'!AC$2)</f>
        <v>0</v>
      </c>
      <c r="AD72" s="16">
        <f xml:space="preserve"> SUMIFS( 'FS Qtr'!$J72:$IU72, 'FS Qtr'!$J$2:$IU$2, 'FS Ann'!AD$2)</f>
        <v>0</v>
      </c>
      <c r="AE72" s="16">
        <f xml:space="preserve"> SUMIFS( 'FS Qtr'!$J72:$IU72, 'FS Qtr'!$J$2:$IU$2, 'FS Ann'!AE$2)</f>
        <v>0</v>
      </c>
      <c r="AF72" s="16">
        <f xml:space="preserve"> SUMIFS( 'FS Qtr'!$J72:$IU72, 'FS Qtr'!$J$2:$IU$2, 'FS Ann'!AF$2)</f>
        <v>0</v>
      </c>
      <c r="AG72" s="16">
        <f xml:space="preserve"> SUMIFS( 'FS Qtr'!$J72:$IU72, 'FS Qtr'!$J$2:$IU$2, 'FS Ann'!AG$2)</f>
        <v>0</v>
      </c>
      <c r="AH72" s="16">
        <f xml:space="preserve"> SUMIFS( 'FS Qtr'!$J72:$IU72, 'FS Qtr'!$J$2:$IU$2, 'FS Ann'!AH$2)</f>
        <v>0</v>
      </c>
      <c r="AI72" s="16">
        <f xml:space="preserve"> SUMIFS( 'FS Qtr'!$J72:$IU72, 'FS Qtr'!$J$2:$IU$2, 'FS Ann'!AI$2)</f>
        <v>0</v>
      </c>
      <c r="AJ72" s="16">
        <f xml:space="preserve"> SUMIFS( 'FS Qtr'!$J72:$IU72, 'FS Qtr'!$J$2:$IU$2, 'FS Ann'!AJ$2)</f>
        <v>0</v>
      </c>
      <c r="AK72" s="16">
        <f xml:space="preserve"> SUMIFS( 'FS Qtr'!$J72:$IU72, 'FS Qtr'!$J$2:$IU$2, 'FS Ann'!AK$2)</f>
        <v>0</v>
      </c>
      <c r="AL72" s="16">
        <f xml:space="preserve"> SUMIFS( 'FS Qtr'!$J72:$IU72, 'FS Qtr'!$J$2:$IU$2, 'FS Ann'!AL$2)</f>
        <v>0</v>
      </c>
      <c r="AM72" s="16">
        <f xml:space="preserve"> SUMIFS( 'FS Qtr'!$J72:$IU72, 'FS Qtr'!$J$2:$IU$2, 'FS Ann'!AM$2)</f>
        <v>0</v>
      </c>
      <c r="AN72" s="16">
        <f xml:space="preserve"> SUMIFS( 'FS Qtr'!$J72:$IU72, 'FS Qtr'!$J$2:$IU$2, 'FS Ann'!AN$2)</f>
        <v>0</v>
      </c>
      <c r="AO72" s="16">
        <f xml:space="preserve"> SUMIFS( 'FS Qtr'!$J72:$IU72, 'FS Qtr'!$J$2:$IU$2, 'FS Ann'!AO$2)</f>
        <v>0</v>
      </c>
      <c r="AP72" s="16">
        <f xml:space="preserve"> SUMIFS( 'FS Qtr'!$J72:$IU72, 'FS Qtr'!$J$2:$IU$2, 'FS Ann'!AP$2)</f>
        <v>0</v>
      </c>
      <c r="AQ72" s="16">
        <f xml:space="preserve"> SUMIFS( 'FS Qtr'!$J72:$IU72, 'FS Qtr'!$J$2:$IU$2, 'FS Ann'!AQ$2)</f>
        <v>0</v>
      </c>
      <c r="AR72" s="16">
        <f xml:space="preserve"> SUMIFS( 'FS Qtr'!$J72:$IU72, 'FS Qtr'!$J$2:$IU$2, 'FS Ann'!AR$2)</f>
        <v>0</v>
      </c>
      <c r="AS72" s="16">
        <f xml:space="preserve"> SUMIFS( 'FS Qtr'!$J72:$IU72, 'FS Qtr'!$J$2:$IU$2, 'FS Ann'!AS$2)</f>
        <v>0</v>
      </c>
      <c r="AT72" s="16">
        <f xml:space="preserve"> SUMIFS( 'FS Qtr'!$J72:$IU72, 'FS Qtr'!$J$2:$IU$2, 'FS Ann'!AT$2)</f>
        <v>0</v>
      </c>
      <c r="AU72" s="16">
        <f xml:space="preserve"> SUMIFS( 'FS Qtr'!$J72:$IU72, 'FS Qtr'!$J$2:$IU$2, 'FS Ann'!AU$2)</f>
        <v>0</v>
      </c>
      <c r="AV72" s="16">
        <f xml:space="preserve"> SUMIFS( 'FS Qtr'!$J72:$IU72, 'FS Qtr'!$J$2:$IU$2, 'FS Ann'!AV$2)</f>
        <v>0</v>
      </c>
      <c r="AW72" s="16">
        <f xml:space="preserve"> SUMIFS( 'FS Qtr'!$J72:$IU72, 'FS Qtr'!$J$2:$IU$2, 'FS Ann'!AW$2)</f>
        <v>0</v>
      </c>
      <c r="AX72" s="16">
        <f xml:space="preserve"> SUMIFS( 'FS Qtr'!$J72:$IU72, 'FS Qtr'!$J$2:$IU$2, 'FS Ann'!AX$2)</f>
        <v>0</v>
      </c>
      <c r="AY72" s="16">
        <f xml:space="preserve"> SUMIFS( 'FS Qtr'!$J72:$IU72, 'FS Qtr'!$J$2:$IU$2, 'FS Ann'!AY$2)</f>
        <v>0</v>
      </c>
      <c r="AZ72" s="16">
        <f xml:space="preserve"> SUMIFS( 'FS Qtr'!$J72:$IU72, 'FS Qtr'!$J$2:$IU$2, 'FS Ann'!AZ$2)</f>
        <v>0</v>
      </c>
      <c r="BA72" s="16">
        <f xml:space="preserve"> SUMIFS( 'FS Qtr'!$J72:$IU72, 'FS Qtr'!$J$2:$IU$2, 'FS Ann'!BA$2)</f>
        <v>0</v>
      </c>
      <c r="BB72" s="16">
        <f xml:space="preserve"> SUMIFS( 'FS Qtr'!$J72:$IU72, 'FS Qtr'!$J$2:$IU$2, 'FS Ann'!BB$2)</f>
        <v>0</v>
      </c>
      <c r="BC72" s="16">
        <f xml:space="preserve"> SUMIFS( 'FS Qtr'!$J72:$IU72, 'FS Qtr'!$J$2:$IU$2, 'FS Ann'!BC$2)</f>
        <v>0</v>
      </c>
      <c r="BD72" s="16">
        <f xml:space="preserve"> SUMIFS( 'FS Qtr'!$J72:$IU72, 'FS Qtr'!$J$2:$IU$2, 'FS Ann'!BD$2)</f>
        <v>0</v>
      </c>
    </row>
    <row r="73" spans="1:56" outlineLevel="1" x14ac:dyDescent="0.35">
      <c r="A73" s="1"/>
      <c r="B73" s="1"/>
      <c r="C73" s="19"/>
      <c r="D73" s="127"/>
      <c r="E73" s="16" t="str">
        <f xml:space="preserve"> 'FS Qtr'!E73</f>
        <v>Deferred tax balance</v>
      </c>
      <c r="F73" s="16">
        <f xml:space="preserve"> 'FS Qtr'!F73</f>
        <v>0</v>
      </c>
      <c r="G73" s="494" t="str">
        <f xml:space="preserve"> 'FS Qtr'!G73</f>
        <v>$ 000s</v>
      </c>
      <c r="H73" s="16"/>
      <c r="I73" s="16"/>
      <c r="J73" s="16">
        <f xml:space="preserve"> SUMIFS( 'FS Qtr'!$J73:$IU73, 'FS Qtr'!$J$2:$IU$2, 'FS Ann'!J$2)</f>
        <v>0</v>
      </c>
      <c r="K73" s="16">
        <f xml:space="preserve"> SUMIFS( 'FS Qtr'!$J73:$IU73, 'FS Qtr'!$J$2:$IU$2, 'FS Ann'!K$2)</f>
        <v>0</v>
      </c>
      <c r="L73" s="16">
        <f xml:space="preserve"> SUMIFS( 'FS Qtr'!$J73:$IU73, 'FS Qtr'!$J$2:$IU$2, 'FS Ann'!L$2)</f>
        <v>1062.0410484482916</v>
      </c>
      <c r="M73" s="16">
        <f xml:space="preserve"> SUMIFS( 'FS Qtr'!$J73:$IU73, 'FS Qtr'!$J$2:$IU$2, 'FS Ann'!M$2)</f>
        <v>2165.4666766860059</v>
      </c>
      <c r="N73" s="16">
        <f xml:space="preserve"> SUMIFS( 'FS Qtr'!$J73:$IU73, 'FS Qtr'!$J$2:$IU$2, 'FS Ann'!N$2)</f>
        <v>3309.6210050068489</v>
      </c>
      <c r="O73" s="16">
        <f xml:space="preserve"> SUMIFS( 'FS Qtr'!$J73:$IU73, 'FS Qtr'!$J$2:$IU$2, 'FS Ann'!O$2)</f>
        <v>4502.4452802765773</v>
      </c>
      <c r="P73" s="16">
        <f xml:space="preserve"> SUMIFS( 'FS Qtr'!$J73:$IU73, 'FS Qtr'!$J$2:$IU$2, 'FS Ann'!P$2)</f>
        <v>5746.2172421367532</v>
      </c>
      <c r="Q73" s="16">
        <f xml:space="preserve"> SUMIFS( 'FS Qtr'!$J73:$IU73, 'FS Qtr'!$J$2:$IU$2, 'FS Ann'!Q$2)</f>
        <v>7046.0142215018068</v>
      </c>
      <c r="R73" s="16">
        <f xml:space="preserve"> SUMIFS( 'FS Qtr'!$J73:$IU73, 'FS Qtr'!$J$2:$IU$2, 'FS Ann'!R$2)</f>
        <v>8406.1754074314413</v>
      </c>
      <c r="S73" s="16">
        <f xml:space="preserve"> SUMIFS( 'FS Qtr'!$J73:$IU73, 'FS Qtr'!$J$2:$IU$2, 'FS Ann'!S$2)</f>
        <v>9725.7703108299793</v>
      </c>
      <c r="T73" s="16">
        <f xml:space="preserve"> SUMIFS( 'FS Qtr'!$J73:$IU73, 'FS Qtr'!$J$2:$IU$2, 'FS Ann'!T$2)</f>
        <v>9644.4157042354636</v>
      </c>
      <c r="U73" s="16">
        <f xml:space="preserve"> SUMIFS( 'FS Qtr'!$J73:$IU73, 'FS Qtr'!$J$2:$IU$2, 'FS Ann'!U$2)</f>
        <v>9429.7568686979375</v>
      </c>
      <c r="V73" s="16">
        <f xml:space="preserve"> SUMIFS( 'FS Qtr'!$J73:$IU73, 'FS Qtr'!$J$2:$IU$2, 'FS Ann'!V$2)</f>
        <v>9106.5209055349005</v>
      </c>
      <c r="W73" s="16">
        <f xml:space="preserve"> SUMIFS( 'FS Qtr'!$J73:$IU73, 'FS Qtr'!$J$2:$IU$2, 'FS Ann'!W$2)</f>
        <v>8694.8481933138373</v>
      </c>
      <c r="X73" s="16">
        <f xml:space="preserve"> SUMIFS( 'FS Qtr'!$J73:$IU73, 'FS Qtr'!$J$2:$IU$2, 'FS Ann'!X$2)</f>
        <v>8211.143196255327</v>
      </c>
      <c r="Y73" s="16">
        <f xml:space="preserve"> SUMIFS( 'FS Qtr'!$J73:$IU73, 'FS Qtr'!$J$2:$IU$2, 'FS Ann'!Y$2)</f>
        <v>7668.7674529949409</v>
      </c>
      <c r="Z73" s="16">
        <f xml:space="preserve"> SUMIFS( 'FS Qtr'!$J73:$IU73, 'FS Qtr'!$J$2:$IU$2, 'FS Ann'!Z$2)</f>
        <v>7078.604020260962</v>
      </c>
      <c r="AA73" s="16">
        <f xml:space="preserve"> SUMIFS( 'FS Qtr'!$J73:$IU73, 'FS Qtr'!$J$2:$IU$2, 'FS Ann'!AA$2)</f>
        <v>6449.5172157776806</v>
      </c>
      <c r="AB73" s="16">
        <f xml:space="preserve"> SUMIFS( 'FS Qtr'!$J73:$IU73, 'FS Qtr'!$J$2:$IU$2, 'FS Ann'!AB$2)</f>
        <v>5788.7270817335202</v>
      </c>
      <c r="AC73" s="16">
        <f xml:space="preserve"> SUMIFS( 'FS Qtr'!$J73:$IU73, 'FS Qtr'!$J$2:$IU$2, 'FS Ann'!AC$2)</f>
        <v>5102.1143876162132</v>
      </c>
      <c r="AD73" s="16">
        <f xml:space="preserve"> SUMIFS( 'FS Qtr'!$J73:$IU73, 'FS Qtr'!$J$2:$IU$2, 'FS Ann'!AD$2)</f>
        <v>4394.4690569283275</v>
      </c>
      <c r="AE73" s="16">
        <f xml:space="preserve"> SUMIFS( 'FS Qtr'!$J73:$IU73, 'FS Qtr'!$J$2:$IU$2, 'FS Ann'!AE$2)</f>
        <v>3669.69251229973</v>
      </c>
      <c r="AF73" s="16">
        <f xml:space="preserve"> SUMIFS( 'FS Qtr'!$J73:$IU73, 'FS Qtr'!$J$2:$IU$2, 'FS Ann'!AF$2)</f>
        <v>2930.9624868463325</v>
      </c>
      <c r="AG73" s="16">
        <f xml:space="preserve"> SUMIFS( 'FS Qtr'!$J73:$IU73, 'FS Qtr'!$J$2:$IU$2, 'FS Ann'!AG$2)</f>
        <v>2180.8672640518812</v>
      </c>
      <c r="AH73" s="16">
        <f xml:space="preserve"> SUMIFS( 'FS Qtr'!$J73:$IU73, 'FS Qtr'!$J$2:$IU$2, 'FS Ann'!AH$2)</f>
        <v>1421.5150169906585</v>
      </c>
      <c r="AI73" s="16">
        <f xml:space="preserve"> SUMIFS( 'FS Qtr'!$J73:$IU73, 'FS Qtr'!$J$2:$IU$2, 'FS Ann'!AI$2)</f>
        <v>654.62286580774821</v>
      </c>
      <c r="AJ73" s="16">
        <f xml:space="preserve"> SUMIFS( 'FS Qtr'!$J73:$IU73, 'FS Qtr'!$J$2:$IU$2, 'FS Ann'!AJ$2)</f>
        <v>3.1690206014900468E-12</v>
      </c>
      <c r="AK73" s="16">
        <f xml:space="preserve"> SUMIFS( 'FS Qtr'!$J73:$IU73, 'FS Qtr'!$J$2:$IU$2, 'FS Ann'!AK$2)</f>
        <v>3.1690206014900468E-12</v>
      </c>
      <c r="AL73" s="16">
        <f xml:space="preserve"> SUMIFS( 'FS Qtr'!$J73:$IU73, 'FS Qtr'!$J$2:$IU$2, 'FS Ann'!AL$2)</f>
        <v>3.1690206014900468E-12</v>
      </c>
      <c r="AM73" s="16">
        <f xml:space="preserve"> SUMIFS( 'FS Qtr'!$J73:$IU73, 'FS Qtr'!$J$2:$IU$2, 'FS Ann'!AM$2)</f>
        <v>3.1690206014900468E-12</v>
      </c>
      <c r="AN73" s="16">
        <f xml:space="preserve"> SUMIFS( 'FS Qtr'!$J73:$IU73, 'FS Qtr'!$J$2:$IU$2, 'FS Ann'!AN$2)</f>
        <v>3.1690206014900468E-12</v>
      </c>
      <c r="AO73" s="16">
        <f xml:space="preserve"> SUMIFS( 'FS Qtr'!$J73:$IU73, 'FS Qtr'!$J$2:$IU$2, 'FS Ann'!AO$2)</f>
        <v>3.1690206014900468E-12</v>
      </c>
      <c r="AP73" s="16">
        <f xml:space="preserve"> SUMIFS( 'FS Qtr'!$J73:$IU73, 'FS Qtr'!$J$2:$IU$2, 'FS Ann'!AP$2)</f>
        <v>3.1690206014900468E-12</v>
      </c>
      <c r="AQ73" s="16">
        <f xml:space="preserve"> SUMIFS( 'FS Qtr'!$J73:$IU73, 'FS Qtr'!$J$2:$IU$2, 'FS Ann'!AQ$2)</f>
        <v>3.1690206014900468E-12</v>
      </c>
      <c r="AR73" s="16">
        <f xml:space="preserve"> SUMIFS( 'FS Qtr'!$J73:$IU73, 'FS Qtr'!$J$2:$IU$2, 'FS Ann'!AR$2)</f>
        <v>3.1690206014900468E-12</v>
      </c>
      <c r="AS73" s="16">
        <f xml:space="preserve"> SUMIFS( 'FS Qtr'!$J73:$IU73, 'FS Qtr'!$J$2:$IU$2, 'FS Ann'!AS$2)</f>
        <v>3.1690206014900468E-12</v>
      </c>
      <c r="AT73" s="16">
        <f xml:space="preserve"> SUMIFS( 'FS Qtr'!$J73:$IU73, 'FS Qtr'!$J$2:$IU$2, 'FS Ann'!AT$2)</f>
        <v>3.1690206014900468E-12</v>
      </c>
      <c r="AU73" s="16">
        <f xml:space="preserve"> SUMIFS( 'FS Qtr'!$J73:$IU73, 'FS Qtr'!$J$2:$IU$2, 'FS Ann'!AU$2)</f>
        <v>3.1690206014900468E-12</v>
      </c>
      <c r="AV73" s="16">
        <f xml:space="preserve"> SUMIFS( 'FS Qtr'!$J73:$IU73, 'FS Qtr'!$J$2:$IU$2, 'FS Ann'!AV$2)</f>
        <v>3.1690206014900468E-12</v>
      </c>
      <c r="AW73" s="16">
        <f xml:space="preserve"> SUMIFS( 'FS Qtr'!$J73:$IU73, 'FS Qtr'!$J$2:$IU$2, 'FS Ann'!AW$2)</f>
        <v>3.1690206014900468E-12</v>
      </c>
      <c r="AX73" s="16">
        <f xml:space="preserve"> SUMIFS( 'FS Qtr'!$J73:$IU73, 'FS Qtr'!$J$2:$IU$2, 'FS Ann'!AX$2)</f>
        <v>3.1690206014900468E-12</v>
      </c>
      <c r="AY73" s="16">
        <f xml:space="preserve"> SUMIFS( 'FS Qtr'!$J73:$IU73, 'FS Qtr'!$J$2:$IU$2, 'FS Ann'!AY$2)</f>
        <v>3.1690206014900468E-12</v>
      </c>
      <c r="AZ73" s="16">
        <f xml:space="preserve"> SUMIFS( 'FS Qtr'!$J73:$IU73, 'FS Qtr'!$J$2:$IU$2, 'FS Ann'!AZ$2)</f>
        <v>3.1690206014900468E-12</v>
      </c>
      <c r="BA73" s="16">
        <f xml:space="preserve"> SUMIFS( 'FS Qtr'!$J73:$IU73, 'FS Qtr'!$J$2:$IU$2, 'FS Ann'!BA$2)</f>
        <v>3.1690206014900468E-12</v>
      </c>
      <c r="BB73" s="16">
        <f xml:space="preserve"> SUMIFS( 'FS Qtr'!$J73:$IU73, 'FS Qtr'!$J$2:$IU$2, 'FS Ann'!BB$2)</f>
        <v>3.1690206014900468E-12</v>
      </c>
      <c r="BC73" s="16">
        <f xml:space="preserve"> SUMIFS( 'FS Qtr'!$J73:$IU73, 'FS Qtr'!$J$2:$IU$2, 'FS Ann'!BC$2)</f>
        <v>3.1690206014900468E-12</v>
      </c>
      <c r="BD73" s="16">
        <f xml:space="preserve"> SUMIFS( 'FS Qtr'!$J73:$IU73, 'FS Qtr'!$J$2:$IU$2, 'FS Ann'!BD$2)</f>
        <v>3.1690206014900468E-12</v>
      </c>
    </row>
    <row r="74" spans="1:56" outlineLevel="1" x14ac:dyDescent="0.35">
      <c r="A74" s="1"/>
      <c r="B74" s="1"/>
      <c r="C74" s="19"/>
      <c r="D74" s="127"/>
      <c r="E74" s="16" t="str">
        <f xml:space="preserve"> 'FS Qtr'!E74</f>
        <v>Share capital balance</v>
      </c>
      <c r="F74" s="16">
        <f xml:space="preserve"> 'FS Qtr'!F74</f>
        <v>0</v>
      </c>
      <c r="G74" s="494" t="str">
        <f xml:space="preserve"> 'FS Qtr'!G74</f>
        <v>$ 000s</v>
      </c>
      <c r="H74" s="16"/>
      <c r="I74" s="16"/>
      <c r="J74" s="16">
        <f xml:space="preserve"> SUMIFS( 'FS Qtr'!$J74:$IU74, 'FS Qtr'!$J$2:$IU$2, 'FS Ann'!J$2)</f>
        <v>0</v>
      </c>
      <c r="K74" s="16">
        <f xml:space="preserve"> SUMIFS( 'FS Qtr'!$J74:$IU74, 'FS Qtr'!$J$2:$IU$2, 'FS Ann'!K$2)</f>
        <v>32720.331576920085</v>
      </c>
      <c r="L74" s="16">
        <f xml:space="preserve"> SUMIFS( 'FS Qtr'!$J74:$IU74, 'FS Qtr'!$J$2:$IU$2, 'FS Ann'!L$2)</f>
        <v>32720.331576920085</v>
      </c>
      <c r="M74" s="16">
        <f xml:space="preserve"> SUMIFS( 'FS Qtr'!$J74:$IU74, 'FS Qtr'!$J$2:$IU$2, 'FS Ann'!M$2)</f>
        <v>32720.331576920085</v>
      </c>
      <c r="N74" s="16">
        <f xml:space="preserve"> SUMIFS( 'FS Qtr'!$J74:$IU74, 'FS Qtr'!$J$2:$IU$2, 'FS Ann'!N$2)</f>
        <v>32720.331576920085</v>
      </c>
      <c r="O74" s="16">
        <f xml:space="preserve"> SUMIFS( 'FS Qtr'!$J74:$IU74, 'FS Qtr'!$J$2:$IU$2, 'FS Ann'!O$2)</f>
        <v>32720.331576920085</v>
      </c>
      <c r="P74" s="16">
        <f xml:space="preserve"> SUMIFS( 'FS Qtr'!$J74:$IU74, 'FS Qtr'!$J$2:$IU$2, 'FS Ann'!P$2)</f>
        <v>32720.331576920085</v>
      </c>
      <c r="Q74" s="16">
        <f xml:space="preserve"> SUMIFS( 'FS Qtr'!$J74:$IU74, 'FS Qtr'!$J$2:$IU$2, 'FS Ann'!Q$2)</f>
        <v>32720.331576920085</v>
      </c>
      <c r="R74" s="16">
        <f xml:space="preserve"> SUMIFS( 'FS Qtr'!$J74:$IU74, 'FS Qtr'!$J$2:$IU$2, 'FS Ann'!R$2)</f>
        <v>32720.331576920085</v>
      </c>
      <c r="S74" s="16">
        <f xml:space="preserve"> SUMIFS( 'FS Qtr'!$J74:$IU74, 'FS Qtr'!$J$2:$IU$2, 'FS Ann'!S$2)</f>
        <v>32720.331576920085</v>
      </c>
      <c r="T74" s="16">
        <f xml:space="preserve"> SUMIFS( 'FS Qtr'!$J74:$IU74, 'FS Qtr'!$J$2:$IU$2, 'FS Ann'!T$2)</f>
        <v>32720.331576920085</v>
      </c>
      <c r="U74" s="16">
        <f xml:space="preserve"> SUMIFS( 'FS Qtr'!$J74:$IU74, 'FS Qtr'!$J$2:$IU$2, 'FS Ann'!U$2)</f>
        <v>32720.331576920085</v>
      </c>
      <c r="V74" s="16">
        <f xml:space="preserve"> SUMIFS( 'FS Qtr'!$J74:$IU74, 'FS Qtr'!$J$2:$IU$2, 'FS Ann'!V$2)</f>
        <v>32720.331576920085</v>
      </c>
      <c r="W74" s="16">
        <f xml:space="preserve"> SUMIFS( 'FS Qtr'!$J74:$IU74, 'FS Qtr'!$J$2:$IU$2, 'FS Ann'!W$2)</f>
        <v>32720.331576920085</v>
      </c>
      <c r="X74" s="16">
        <f xml:space="preserve"> SUMIFS( 'FS Qtr'!$J74:$IU74, 'FS Qtr'!$J$2:$IU$2, 'FS Ann'!X$2)</f>
        <v>32720.331576920085</v>
      </c>
      <c r="Y74" s="16">
        <f xml:space="preserve"> SUMIFS( 'FS Qtr'!$J74:$IU74, 'FS Qtr'!$J$2:$IU$2, 'FS Ann'!Y$2)</f>
        <v>32720.331576920085</v>
      </c>
      <c r="Z74" s="16">
        <f xml:space="preserve"> SUMIFS( 'FS Qtr'!$J74:$IU74, 'FS Qtr'!$J$2:$IU$2, 'FS Ann'!Z$2)</f>
        <v>32720.331576920085</v>
      </c>
      <c r="AA74" s="16">
        <f xml:space="preserve"> SUMIFS( 'FS Qtr'!$J74:$IU74, 'FS Qtr'!$J$2:$IU$2, 'FS Ann'!AA$2)</f>
        <v>32720.331576920085</v>
      </c>
      <c r="AB74" s="16">
        <f xml:space="preserve"> SUMIFS( 'FS Qtr'!$J74:$IU74, 'FS Qtr'!$J$2:$IU$2, 'FS Ann'!AB$2)</f>
        <v>32720.331576920085</v>
      </c>
      <c r="AC74" s="16">
        <f xml:space="preserve"> SUMIFS( 'FS Qtr'!$J74:$IU74, 'FS Qtr'!$J$2:$IU$2, 'FS Ann'!AC$2)</f>
        <v>32720.331576920085</v>
      </c>
      <c r="AD74" s="16">
        <f xml:space="preserve"> SUMIFS( 'FS Qtr'!$J74:$IU74, 'FS Qtr'!$J$2:$IU$2, 'FS Ann'!AD$2)</f>
        <v>32720.331576920085</v>
      </c>
      <c r="AE74" s="16">
        <f xml:space="preserve"> SUMIFS( 'FS Qtr'!$J74:$IU74, 'FS Qtr'!$J$2:$IU$2, 'FS Ann'!AE$2)</f>
        <v>32720.331576920085</v>
      </c>
      <c r="AF74" s="16">
        <f xml:space="preserve"> SUMIFS( 'FS Qtr'!$J74:$IU74, 'FS Qtr'!$J$2:$IU$2, 'FS Ann'!AF$2)</f>
        <v>32720.331576920085</v>
      </c>
      <c r="AG74" s="16">
        <f xml:space="preserve"> SUMIFS( 'FS Qtr'!$J74:$IU74, 'FS Qtr'!$J$2:$IU$2, 'FS Ann'!AG$2)</f>
        <v>32720.331576920085</v>
      </c>
      <c r="AH74" s="16">
        <f xml:space="preserve"> SUMIFS( 'FS Qtr'!$J74:$IU74, 'FS Qtr'!$J$2:$IU$2, 'FS Ann'!AH$2)</f>
        <v>32720.331576920085</v>
      </c>
      <c r="AI74" s="16">
        <f xml:space="preserve"> SUMIFS( 'FS Qtr'!$J74:$IU74, 'FS Qtr'!$J$2:$IU$2, 'FS Ann'!AI$2)</f>
        <v>32720.331576920085</v>
      </c>
      <c r="AJ74" s="16">
        <f xml:space="preserve"> SUMIFS( 'FS Qtr'!$J74:$IU74, 'FS Qtr'!$J$2:$IU$2, 'FS Ann'!AJ$2)</f>
        <v>0</v>
      </c>
      <c r="AK74" s="16">
        <f xml:space="preserve"> SUMIFS( 'FS Qtr'!$J74:$IU74, 'FS Qtr'!$J$2:$IU$2, 'FS Ann'!AK$2)</f>
        <v>0</v>
      </c>
      <c r="AL74" s="16">
        <f xml:space="preserve"> SUMIFS( 'FS Qtr'!$J74:$IU74, 'FS Qtr'!$J$2:$IU$2, 'FS Ann'!AL$2)</f>
        <v>0</v>
      </c>
      <c r="AM74" s="16">
        <f xml:space="preserve"> SUMIFS( 'FS Qtr'!$J74:$IU74, 'FS Qtr'!$J$2:$IU$2, 'FS Ann'!AM$2)</f>
        <v>0</v>
      </c>
      <c r="AN74" s="16">
        <f xml:space="preserve"> SUMIFS( 'FS Qtr'!$J74:$IU74, 'FS Qtr'!$J$2:$IU$2, 'FS Ann'!AN$2)</f>
        <v>0</v>
      </c>
      <c r="AO74" s="16">
        <f xml:space="preserve"> SUMIFS( 'FS Qtr'!$J74:$IU74, 'FS Qtr'!$J$2:$IU$2, 'FS Ann'!AO$2)</f>
        <v>0</v>
      </c>
      <c r="AP74" s="16">
        <f xml:space="preserve"> SUMIFS( 'FS Qtr'!$J74:$IU74, 'FS Qtr'!$J$2:$IU$2, 'FS Ann'!AP$2)</f>
        <v>0</v>
      </c>
      <c r="AQ74" s="16">
        <f xml:space="preserve"> SUMIFS( 'FS Qtr'!$J74:$IU74, 'FS Qtr'!$J$2:$IU$2, 'FS Ann'!AQ$2)</f>
        <v>0</v>
      </c>
      <c r="AR74" s="16">
        <f xml:space="preserve"> SUMIFS( 'FS Qtr'!$J74:$IU74, 'FS Qtr'!$J$2:$IU$2, 'FS Ann'!AR$2)</f>
        <v>0</v>
      </c>
      <c r="AS74" s="16">
        <f xml:space="preserve"> SUMIFS( 'FS Qtr'!$J74:$IU74, 'FS Qtr'!$J$2:$IU$2, 'FS Ann'!AS$2)</f>
        <v>0</v>
      </c>
      <c r="AT74" s="16">
        <f xml:space="preserve"> SUMIFS( 'FS Qtr'!$J74:$IU74, 'FS Qtr'!$J$2:$IU$2, 'FS Ann'!AT$2)</f>
        <v>0</v>
      </c>
      <c r="AU74" s="16">
        <f xml:space="preserve"> SUMIFS( 'FS Qtr'!$J74:$IU74, 'FS Qtr'!$J$2:$IU$2, 'FS Ann'!AU$2)</f>
        <v>0</v>
      </c>
      <c r="AV74" s="16">
        <f xml:space="preserve"> SUMIFS( 'FS Qtr'!$J74:$IU74, 'FS Qtr'!$J$2:$IU$2, 'FS Ann'!AV$2)</f>
        <v>0</v>
      </c>
      <c r="AW74" s="16">
        <f xml:space="preserve"> SUMIFS( 'FS Qtr'!$J74:$IU74, 'FS Qtr'!$J$2:$IU$2, 'FS Ann'!AW$2)</f>
        <v>0</v>
      </c>
      <c r="AX74" s="16">
        <f xml:space="preserve"> SUMIFS( 'FS Qtr'!$J74:$IU74, 'FS Qtr'!$J$2:$IU$2, 'FS Ann'!AX$2)</f>
        <v>0</v>
      </c>
      <c r="AY74" s="16">
        <f xml:space="preserve"> SUMIFS( 'FS Qtr'!$J74:$IU74, 'FS Qtr'!$J$2:$IU$2, 'FS Ann'!AY$2)</f>
        <v>0</v>
      </c>
      <c r="AZ74" s="16">
        <f xml:space="preserve"> SUMIFS( 'FS Qtr'!$J74:$IU74, 'FS Qtr'!$J$2:$IU$2, 'FS Ann'!AZ$2)</f>
        <v>0</v>
      </c>
      <c r="BA74" s="16">
        <f xml:space="preserve"> SUMIFS( 'FS Qtr'!$J74:$IU74, 'FS Qtr'!$J$2:$IU$2, 'FS Ann'!BA$2)</f>
        <v>0</v>
      </c>
      <c r="BB74" s="16">
        <f xml:space="preserve"> SUMIFS( 'FS Qtr'!$J74:$IU74, 'FS Qtr'!$J$2:$IU$2, 'FS Ann'!BB$2)</f>
        <v>0</v>
      </c>
      <c r="BC74" s="16">
        <f xml:space="preserve"> SUMIFS( 'FS Qtr'!$J74:$IU74, 'FS Qtr'!$J$2:$IU$2, 'FS Ann'!BC$2)</f>
        <v>0</v>
      </c>
      <c r="BD74" s="16">
        <f xml:space="preserve"> SUMIFS( 'FS Qtr'!$J74:$IU74, 'FS Qtr'!$J$2:$IU$2, 'FS Ann'!BD$2)</f>
        <v>0</v>
      </c>
    </row>
    <row r="75" spans="1:56" outlineLevel="1" x14ac:dyDescent="0.35">
      <c r="A75" s="277"/>
      <c r="B75" s="277"/>
      <c r="C75" s="278"/>
      <c r="D75" s="281"/>
      <c r="E75" s="16" t="str">
        <f xml:space="preserve"> 'FS Qtr'!E75</f>
        <v>Retained earnings balance</v>
      </c>
      <c r="F75" s="16">
        <f xml:space="preserve"> 'FS Qtr'!F75</f>
        <v>0</v>
      </c>
      <c r="G75" s="494" t="str">
        <f xml:space="preserve"> 'FS Qtr'!G75</f>
        <v>$ 000s</v>
      </c>
      <c r="H75" s="16"/>
      <c r="I75" s="16"/>
      <c r="J75" s="16">
        <f xml:space="preserve"> SUMIFS( 'FS Qtr'!$J75:$IU75, 'FS Qtr'!$J$2:$IU$2, 'FS Ann'!J$2)</f>
        <v>0</v>
      </c>
      <c r="K75" s="16">
        <f xml:space="preserve"> SUMIFS( 'FS Qtr'!$J75:$IU75, 'FS Qtr'!$J$2:$IU$2, 'FS Ann'!K$2)</f>
        <v>0</v>
      </c>
      <c r="L75" s="16">
        <f xml:space="preserve"> SUMIFS( 'FS Qtr'!$J75:$IU75, 'FS Qtr'!$J$2:$IU$2, 'FS Ann'!L$2)</f>
        <v>958.39777084759714</v>
      </c>
      <c r="M75" s="16">
        <f xml:space="preserve"> SUMIFS( 'FS Qtr'!$J75:$IU75, 'FS Qtr'!$J$2:$IU$2, 'FS Ann'!M$2)</f>
        <v>1144.2002480573362</v>
      </c>
      <c r="N75" s="16">
        <f xml:space="preserve"> SUMIFS( 'FS Qtr'!$J75:$IU75, 'FS Qtr'!$J$2:$IU$2, 'FS Ann'!N$2)</f>
        <v>1620.876601313676</v>
      </c>
      <c r="O75" s="16">
        <f xml:space="preserve"> SUMIFS( 'FS Qtr'!$J75:$IU75, 'FS Qtr'!$J$2:$IU$2, 'FS Ann'!O$2)</f>
        <v>2420.6704235199559</v>
      </c>
      <c r="P75" s="16">
        <f xml:space="preserve"> SUMIFS( 'FS Qtr'!$J75:$IU75, 'FS Qtr'!$J$2:$IU$2, 'FS Ann'!P$2)</f>
        <v>3556.206677423078</v>
      </c>
      <c r="Q75" s="16">
        <f xml:space="preserve"> SUMIFS( 'FS Qtr'!$J75:$IU75, 'FS Qtr'!$J$2:$IU$2, 'FS Ann'!Q$2)</f>
        <v>5048.2894391961636</v>
      </c>
      <c r="R75" s="16">
        <f xml:space="preserve"> SUMIFS( 'FS Qtr'!$J75:$IU75, 'FS Qtr'!$J$2:$IU$2, 'FS Ann'!R$2)</f>
        <v>6915.2891439153836</v>
      </c>
      <c r="S75" s="16">
        <f xml:space="preserve"> SUMIFS( 'FS Qtr'!$J75:$IU75, 'FS Qtr'!$J$2:$IU$2, 'FS Ann'!S$2)</f>
        <v>9215.2640552207722</v>
      </c>
      <c r="T75" s="16">
        <f xml:space="preserve"> SUMIFS( 'FS Qtr'!$J75:$IU75, 'FS Qtr'!$J$2:$IU$2, 'FS Ann'!T$2)</f>
        <v>13439.196780309496</v>
      </c>
      <c r="U75" s="16">
        <f xml:space="preserve"> SUMIFS( 'FS Qtr'!$J75:$IU75, 'FS Qtr'!$J$2:$IU$2, 'FS Ann'!U$2)</f>
        <v>18335.027155674295</v>
      </c>
      <c r="V75" s="16">
        <f xml:space="preserve"> SUMIFS( 'FS Qtr'!$J75:$IU75, 'FS Qtr'!$J$2:$IU$2, 'FS Ann'!V$2)</f>
        <v>15464.74137734629</v>
      </c>
      <c r="W75" s="16">
        <f xml:space="preserve"> SUMIFS( 'FS Qtr'!$J75:$IU75, 'FS Qtr'!$J$2:$IU$2, 'FS Ann'!W$2)</f>
        <v>11877.89483068373</v>
      </c>
      <c r="X75" s="16">
        <f xml:space="preserve"> SUMIFS( 'FS Qtr'!$J75:$IU75, 'FS Qtr'!$J$2:$IU$2, 'FS Ann'!X$2)</f>
        <v>8348.6342307378181</v>
      </c>
      <c r="Y75" s="16">
        <f xml:space="preserve"> SUMIFS( 'FS Qtr'!$J75:$IU75, 'FS Qtr'!$J$2:$IU$2, 'FS Ann'!Y$2)</f>
        <v>4877.9455727006471</v>
      </c>
      <c r="Z75" s="16">
        <f xml:space="preserve"> SUMIFS( 'FS Qtr'!$J75:$IU75, 'FS Qtr'!$J$2:$IU$2, 'FS Ann'!Z$2)</f>
        <v>1441.1633316765067</v>
      </c>
      <c r="AA75" s="16">
        <f xml:space="preserve"> SUMIFS( 'FS Qtr'!$J75:$IU75, 'FS Qtr'!$J$2:$IU$2, 'FS Ann'!AA$2)</f>
        <v>0</v>
      </c>
      <c r="AB75" s="16">
        <f xml:space="preserve"> SUMIFS( 'FS Qtr'!$J75:$IU75, 'FS Qtr'!$J$2:$IU$2, 'FS Ann'!AB$2)</f>
        <v>0</v>
      </c>
      <c r="AC75" s="16">
        <f xml:space="preserve"> SUMIFS( 'FS Qtr'!$J75:$IU75, 'FS Qtr'!$J$2:$IU$2, 'FS Ann'!AC$2)</f>
        <v>0</v>
      </c>
      <c r="AD75" s="16">
        <f xml:space="preserve"> SUMIFS( 'FS Qtr'!$J75:$IU75, 'FS Qtr'!$J$2:$IU$2, 'FS Ann'!AD$2)</f>
        <v>0</v>
      </c>
      <c r="AE75" s="16">
        <f xml:space="preserve"> SUMIFS( 'FS Qtr'!$J75:$IU75, 'FS Qtr'!$J$2:$IU$2, 'FS Ann'!AE$2)</f>
        <v>0</v>
      </c>
      <c r="AF75" s="16">
        <f xml:space="preserve"> SUMIFS( 'FS Qtr'!$J75:$IU75, 'FS Qtr'!$J$2:$IU$2, 'FS Ann'!AF$2)</f>
        <v>0</v>
      </c>
      <c r="AG75" s="16">
        <f xml:space="preserve"> SUMIFS( 'FS Qtr'!$J75:$IU75, 'FS Qtr'!$J$2:$IU$2, 'FS Ann'!AG$2)</f>
        <v>0</v>
      </c>
      <c r="AH75" s="16">
        <f xml:space="preserve"> SUMIFS( 'FS Qtr'!$J75:$IU75, 'FS Qtr'!$J$2:$IU$2, 'FS Ann'!AH$2)</f>
        <v>0</v>
      </c>
      <c r="AI75" s="16">
        <f xml:space="preserve"> SUMIFS( 'FS Qtr'!$J75:$IU75, 'FS Qtr'!$J$2:$IU$2, 'FS Ann'!AI$2)</f>
        <v>0</v>
      </c>
      <c r="AJ75" s="16">
        <f xml:space="preserve"> SUMIFS( 'FS Qtr'!$J75:$IU75, 'FS Qtr'!$J$2:$IU$2, 'FS Ann'!AJ$2)</f>
        <v>178.37218872878998</v>
      </c>
      <c r="AK75" s="16">
        <f xml:space="preserve"> SUMIFS( 'FS Qtr'!$J75:$IU75, 'FS Qtr'!$J$2:$IU$2, 'FS Ann'!AK$2)</f>
        <v>2.4414248400717042E-11</v>
      </c>
      <c r="AL75" s="16">
        <f xml:space="preserve"> SUMIFS( 'FS Qtr'!$J75:$IU75, 'FS Qtr'!$J$2:$IU$2, 'FS Ann'!AL$2)</f>
        <v>2.4414248400717042E-11</v>
      </c>
      <c r="AM75" s="16">
        <f xml:space="preserve"> SUMIFS( 'FS Qtr'!$J75:$IU75, 'FS Qtr'!$J$2:$IU$2, 'FS Ann'!AM$2)</f>
        <v>2.4414248400717042E-11</v>
      </c>
      <c r="AN75" s="16">
        <f xml:space="preserve"> SUMIFS( 'FS Qtr'!$J75:$IU75, 'FS Qtr'!$J$2:$IU$2, 'FS Ann'!AN$2)</f>
        <v>2.4414248400717042E-11</v>
      </c>
      <c r="AO75" s="16">
        <f xml:space="preserve"> SUMIFS( 'FS Qtr'!$J75:$IU75, 'FS Qtr'!$J$2:$IU$2, 'FS Ann'!AO$2)</f>
        <v>2.4414248400717042E-11</v>
      </c>
      <c r="AP75" s="16">
        <f xml:space="preserve"> SUMIFS( 'FS Qtr'!$J75:$IU75, 'FS Qtr'!$J$2:$IU$2, 'FS Ann'!AP$2)</f>
        <v>2.4414248400717042E-11</v>
      </c>
      <c r="AQ75" s="16">
        <f xml:space="preserve"> SUMIFS( 'FS Qtr'!$J75:$IU75, 'FS Qtr'!$J$2:$IU$2, 'FS Ann'!AQ$2)</f>
        <v>2.4414248400717042E-11</v>
      </c>
      <c r="AR75" s="16">
        <f xml:space="preserve"> SUMIFS( 'FS Qtr'!$J75:$IU75, 'FS Qtr'!$J$2:$IU$2, 'FS Ann'!AR$2)</f>
        <v>2.4414248400717042E-11</v>
      </c>
      <c r="AS75" s="16">
        <f xml:space="preserve"> SUMIFS( 'FS Qtr'!$J75:$IU75, 'FS Qtr'!$J$2:$IU$2, 'FS Ann'!AS$2)</f>
        <v>2.4414248400717042E-11</v>
      </c>
      <c r="AT75" s="16">
        <f xml:space="preserve"> SUMIFS( 'FS Qtr'!$J75:$IU75, 'FS Qtr'!$J$2:$IU$2, 'FS Ann'!AT$2)</f>
        <v>2.4414248400717042E-11</v>
      </c>
      <c r="AU75" s="16">
        <f xml:space="preserve"> SUMIFS( 'FS Qtr'!$J75:$IU75, 'FS Qtr'!$J$2:$IU$2, 'FS Ann'!AU$2)</f>
        <v>2.4414248400717042E-11</v>
      </c>
      <c r="AV75" s="16">
        <f xml:space="preserve"> SUMIFS( 'FS Qtr'!$J75:$IU75, 'FS Qtr'!$J$2:$IU$2, 'FS Ann'!AV$2)</f>
        <v>2.4414248400717042E-11</v>
      </c>
      <c r="AW75" s="16">
        <f xml:space="preserve"> SUMIFS( 'FS Qtr'!$J75:$IU75, 'FS Qtr'!$J$2:$IU$2, 'FS Ann'!AW$2)</f>
        <v>2.4414248400717042E-11</v>
      </c>
      <c r="AX75" s="16">
        <f xml:space="preserve"> SUMIFS( 'FS Qtr'!$J75:$IU75, 'FS Qtr'!$J$2:$IU$2, 'FS Ann'!AX$2)</f>
        <v>2.4414248400717042E-11</v>
      </c>
      <c r="AY75" s="16">
        <f xml:space="preserve"> SUMIFS( 'FS Qtr'!$J75:$IU75, 'FS Qtr'!$J$2:$IU$2, 'FS Ann'!AY$2)</f>
        <v>2.4414248400717042E-11</v>
      </c>
      <c r="AZ75" s="16">
        <f xml:space="preserve"> SUMIFS( 'FS Qtr'!$J75:$IU75, 'FS Qtr'!$J$2:$IU$2, 'FS Ann'!AZ$2)</f>
        <v>2.4414248400717042E-11</v>
      </c>
      <c r="BA75" s="16">
        <f xml:space="preserve"> SUMIFS( 'FS Qtr'!$J75:$IU75, 'FS Qtr'!$J$2:$IU$2, 'FS Ann'!BA$2)</f>
        <v>2.4414248400717042E-11</v>
      </c>
      <c r="BB75" s="16">
        <f xml:space="preserve"> SUMIFS( 'FS Qtr'!$J75:$IU75, 'FS Qtr'!$J$2:$IU$2, 'FS Ann'!BB$2)</f>
        <v>2.4414248400717042E-11</v>
      </c>
      <c r="BC75" s="16">
        <f xml:space="preserve"> SUMIFS( 'FS Qtr'!$J75:$IU75, 'FS Qtr'!$J$2:$IU$2, 'FS Ann'!BC$2)</f>
        <v>2.4414248400717042E-11</v>
      </c>
      <c r="BD75" s="16">
        <f xml:space="preserve"> SUMIFS( 'FS Qtr'!$J75:$IU75, 'FS Qtr'!$J$2:$IU$2, 'FS Ann'!BD$2)</f>
        <v>2.4414248400717042E-11</v>
      </c>
    </row>
    <row r="76" spans="1:56" outlineLevel="1" x14ac:dyDescent="0.35">
      <c r="A76" s="1"/>
      <c r="B76" s="1"/>
      <c r="C76" s="19"/>
      <c r="D76" s="127"/>
      <c r="E76" s="128" t="s">
        <v>60</v>
      </c>
      <c r="F76" s="128"/>
      <c r="G76" s="420" t="str">
        <f>SMU</f>
        <v>$ 000s</v>
      </c>
      <c r="H76" s="128"/>
      <c r="I76" s="128"/>
      <c r="J76" s="128">
        <f xml:space="preserve"> SUM(J69:J75)</f>
        <v>0</v>
      </c>
      <c r="K76" s="128">
        <f t="shared" ref="K76:BD76" si="16" xml:space="preserve"> SUM(K69:K75)</f>
        <v>100000</v>
      </c>
      <c r="L76" s="128">
        <f t="shared" si="16"/>
        <v>97596.215833333321</v>
      </c>
      <c r="M76" s="128">
        <f t="shared" si="16"/>
        <v>93588.274461028181</v>
      </c>
      <c r="N76" s="128">
        <f t="shared" si="16"/>
        <v>89563.005866191423</v>
      </c>
      <c r="O76" s="128">
        <f t="shared" si="16"/>
        <v>85572.510047799005</v>
      </c>
      <c r="P76" s="128">
        <f t="shared" si="16"/>
        <v>81564.686614725375</v>
      </c>
      <c r="Q76" s="128">
        <f t="shared" si="16"/>
        <v>77556.902104204361</v>
      </c>
      <c r="R76" s="128">
        <f t="shared" si="16"/>
        <v>73532.132626738763</v>
      </c>
      <c r="S76" s="128">
        <f t="shared" si="16"/>
        <v>69541.449077205369</v>
      </c>
      <c r="T76" s="128">
        <f t="shared" si="16"/>
        <v>65533.780176323758</v>
      </c>
      <c r="U76" s="128">
        <f t="shared" si="16"/>
        <v>61526.14942917788</v>
      </c>
      <c r="V76" s="128">
        <f t="shared" si="16"/>
        <v>57501.869210278375</v>
      </c>
      <c r="W76" s="128">
        <f t="shared" si="16"/>
        <v>53511.001637759327</v>
      </c>
      <c r="X76" s="128">
        <f t="shared" si="16"/>
        <v>49503.484216675948</v>
      </c>
      <c r="Y76" s="128">
        <f t="shared" si="16"/>
        <v>45496.004195697467</v>
      </c>
      <c r="Z76" s="128">
        <f t="shared" si="16"/>
        <v>41472.203571294864</v>
      </c>
      <c r="AA76" s="128">
        <f t="shared" si="16"/>
        <v>39410.399465179325</v>
      </c>
      <c r="AB76" s="128">
        <f t="shared" si="16"/>
        <v>38755.623097947202</v>
      </c>
      <c r="AC76" s="128">
        <f t="shared" si="16"/>
        <v>38075.174514812235</v>
      </c>
      <c r="AD76" s="128">
        <f t="shared" si="16"/>
        <v>37371.000730144631</v>
      </c>
      <c r="AE76" s="128">
        <f t="shared" si="16"/>
        <v>36655.547022353479</v>
      </c>
      <c r="AF76" s="128">
        <f t="shared" si="16"/>
        <v>35923.455070228418</v>
      </c>
      <c r="AG76" s="128">
        <f t="shared" si="16"/>
        <v>35180.16387259552</v>
      </c>
      <c r="AH76" s="128">
        <f t="shared" si="16"/>
        <v>34424.643562781872</v>
      </c>
      <c r="AI76" s="128">
        <f t="shared" si="16"/>
        <v>33668.042079077328</v>
      </c>
      <c r="AJ76" s="128">
        <f t="shared" si="16"/>
        <v>478.78701598702901</v>
      </c>
      <c r="AK76" s="128">
        <f t="shared" si="16"/>
        <v>3.0269120543380268E-12</v>
      </c>
      <c r="AL76" s="128">
        <f t="shared" si="16"/>
        <v>3.0269120543380268E-12</v>
      </c>
      <c r="AM76" s="128">
        <f t="shared" si="16"/>
        <v>3.0269120543380268E-12</v>
      </c>
      <c r="AN76" s="128">
        <f t="shared" si="16"/>
        <v>3.0269120543380268E-12</v>
      </c>
      <c r="AO76" s="128">
        <f t="shared" si="16"/>
        <v>3.0269120543380268E-12</v>
      </c>
      <c r="AP76" s="128">
        <f t="shared" si="16"/>
        <v>3.0269120543380268E-12</v>
      </c>
      <c r="AQ76" s="128">
        <f t="shared" si="16"/>
        <v>3.0269120543380268E-12</v>
      </c>
      <c r="AR76" s="128">
        <f t="shared" si="16"/>
        <v>3.0269120543380268E-12</v>
      </c>
      <c r="AS76" s="128">
        <f t="shared" si="16"/>
        <v>3.0269120543380268E-12</v>
      </c>
      <c r="AT76" s="128">
        <f t="shared" si="16"/>
        <v>3.0269120543380268E-12</v>
      </c>
      <c r="AU76" s="128">
        <f t="shared" si="16"/>
        <v>3.0269120543380268E-12</v>
      </c>
      <c r="AV76" s="128">
        <f t="shared" si="16"/>
        <v>3.0269120543380268E-12</v>
      </c>
      <c r="AW76" s="128">
        <f t="shared" si="16"/>
        <v>3.0269120543380268E-12</v>
      </c>
      <c r="AX76" s="128">
        <f t="shared" si="16"/>
        <v>3.0269120543380268E-12</v>
      </c>
      <c r="AY76" s="128">
        <f t="shared" si="16"/>
        <v>3.0269120543380268E-12</v>
      </c>
      <c r="AZ76" s="128">
        <f t="shared" si="16"/>
        <v>3.0269120543380268E-12</v>
      </c>
      <c r="BA76" s="128">
        <f t="shared" si="16"/>
        <v>3.0269120543380268E-12</v>
      </c>
      <c r="BB76" s="128">
        <f t="shared" si="16"/>
        <v>3.0269120543380268E-12</v>
      </c>
      <c r="BC76" s="128">
        <f t="shared" si="16"/>
        <v>3.0269120543380268E-12</v>
      </c>
      <c r="BD76" s="128">
        <f t="shared" si="16"/>
        <v>3.0269120543380268E-12</v>
      </c>
    </row>
    <row r="77" spans="1:56" outlineLevel="1" x14ac:dyDescent="0.35">
      <c r="A77" s="1"/>
      <c r="B77" s="1"/>
      <c r="C77" s="19"/>
      <c r="D77" s="127"/>
      <c r="E77" s="16"/>
      <c r="F77" s="16"/>
      <c r="G77" s="494"/>
      <c r="H77" s="16"/>
      <c r="I77" s="16"/>
      <c r="J77" s="16"/>
      <c r="K77" s="9"/>
      <c r="L77" s="9"/>
      <c r="M77" s="9"/>
      <c r="N77" s="9"/>
      <c r="O77" s="9"/>
      <c r="P77" s="9"/>
      <c r="Q77" s="9"/>
      <c r="R77" s="9"/>
      <c r="S77" s="9"/>
      <c r="T77" s="9"/>
      <c r="U77" s="9"/>
      <c r="V77" s="9"/>
      <c r="W77" s="9"/>
      <c r="X77" s="9"/>
      <c r="Y77" s="9"/>
      <c r="Z77" s="9"/>
      <c r="AA77" s="9"/>
      <c r="AB77" s="9"/>
      <c r="AC77" s="9"/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</row>
    <row r="78" spans="1:56" x14ac:dyDescent="0.35">
      <c r="A78" s="1"/>
      <c r="B78" s="1"/>
      <c r="C78" s="19"/>
      <c r="D78" s="127"/>
      <c r="E78" s="16"/>
      <c r="F78" s="16"/>
      <c r="G78" s="494"/>
      <c r="H78" s="16"/>
      <c r="I78" s="16"/>
      <c r="J78" s="16"/>
      <c r="K78" s="9"/>
      <c r="L78" s="9"/>
      <c r="M78" s="9"/>
      <c r="N78" s="9"/>
      <c r="O78" s="9"/>
      <c r="P78" s="9"/>
      <c r="Q78" s="9"/>
      <c r="R78" s="9"/>
      <c r="S78" s="9"/>
      <c r="T78" s="9"/>
      <c r="U78" s="9"/>
      <c r="V78" s="9"/>
      <c r="W78" s="9"/>
      <c r="X78" s="9"/>
      <c r="Y78" s="9"/>
      <c r="Z78" s="9"/>
      <c r="AA78" s="9"/>
      <c r="AB78" s="9"/>
      <c r="AC78" s="9"/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</row>
    <row r="79" spans="1:56" x14ac:dyDescent="0.35">
      <c r="A79" s="1" t="s">
        <v>74</v>
      </c>
      <c r="B79" s="1"/>
      <c r="C79" s="19"/>
      <c r="D79" s="127"/>
      <c r="E79" s="16"/>
      <c r="F79" s="16"/>
      <c r="G79" s="494"/>
      <c r="H79" s="16"/>
      <c r="I79" s="16"/>
      <c r="J79" s="16"/>
      <c r="K79" s="9"/>
      <c r="L79" s="9"/>
      <c r="M79" s="9"/>
      <c r="N79" s="9"/>
      <c r="O79" s="9"/>
      <c r="P79" s="9"/>
      <c r="Q79" s="9"/>
      <c r="R79" s="9"/>
      <c r="S79" s="9"/>
      <c r="T79" s="9"/>
      <c r="U79" s="9"/>
      <c r="V79" s="9"/>
      <c r="W79" s="9"/>
      <c r="X79" s="9"/>
      <c r="Y79" s="9"/>
      <c r="Z79" s="9"/>
      <c r="AA79" s="9"/>
      <c r="AB79" s="9"/>
      <c r="AC79" s="9"/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</row>
    <row r="80" spans="1:56" outlineLevel="1" x14ac:dyDescent="0.35">
      <c r="A80" s="1"/>
      <c r="B80" s="1"/>
      <c r="C80" s="19"/>
      <c r="D80" s="127"/>
      <c r="E80" s="16"/>
      <c r="F80" s="16"/>
      <c r="G80" s="494"/>
      <c r="H80" s="16"/>
      <c r="I80" s="16"/>
      <c r="J80" s="16"/>
      <c r="K80" s="9"/>
      <c r="L80" s="9"/>
      <c r="M80" s="9"/>
      <c r="N80" s="9"/>
      <c r="O80" s="9"/>
      <c r="P80" s="9"/>
      <c r="Q80" s="9"/>
      <c r="R80" s="9"/>
      <c r="S80" s="9"/>
      <c r="T80" s="9"/>
      <c r="U80" s="9"/>
      <c r="V80" s="9"/>
      <c r="W80" s="9"/>
      <c r="X80" s="9"/>
      <c r="Y80" s="9"/>
      <c r="Z80" s="9"/>
      <c r="AA80" s="9"/>
      <c r="AB80" s="9"/>
      <c r="AC80" s="9"/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</row>
    <row r="81" spans="1:56" outlineLevel="1" x14ac:dyDescent="0.35">
      <c r="A81" s="1"/>
      <c r="B81" s="1"/>
      <c r="C81" s="19"/>
      <c r="D81" s="127"/>
      <c r="E81" s="205" t="str">
        <f t="shared" ref="E81:AJ81" si="17" xml:space="preserve"> E$67</f>
        <v>Total assets</v>
      </c>
      <c r="F81" s="205">
        <f t="shared" si="17"/>
        <v>0</v>
      </c>
      <c r="G81" s="35" t="str">
        <f t="shared" si="17"/>
        <v>$ 000s</v>
      </c>
      <c r="H81" s="205">
        <f t="shared" si="17"/>
        <v>0</v>
      </c>
      <c r="I81" s="205">
        <f t="shared" si="17"/>
        <v>0</v>
      </c>
      <c r="J81" s="205">
        <f t="shared" si="17"/>
        <v>0</v>
      </c>
      <c r="K81" s="205">
        <f t="shared" si="17"/>
        <v>100000</v>
      </c>
      <c r="L81" s="205">
        <f t="shared" si="17"/>
        <v>97596.215833333335</v>
      </c>
      <c r="M81" s="205">
        <f t="shared" si="17"/>
        <v>93588.274461028195</v>
      </c>
      <c r="N81" s="205">
        <f t="shared" si="17"/>
        <v>89563.005866191437</v>
      </c>
      <c r="O81" s="205">
        <f t="shared" si="17"/>
        <v>85572.510047799005</v>
      </c>
      <c r="P81" s="205">
        <f t="shared" si="17"/>
        <v>81564.686614725375</v>
      </c>
      <c r="Q81" s="205">
        <f t="shared" si="17"/>
        <v>77556.902104204361</v>
      </c>
      <c r="R81" s="205">
        <f t="shared" si="17"/>
        <v>73532.132626738749</v>
      </c>
      <c r="S81" s="205">
        <f t="shared" si="17"/>
        <v>69541.449077205383</v>
      </c>
      <c r="T81" s="205">
        <f t="shared" si="17"/>
        <v>65533.780176323758</v>
      </c>
      <c r="U81" s="205">
        <f t="shared" si="17"/>
        <v>61526.149429177865</v>
      </c>
      <c r="V81" s="205">
        <f t="shared" si="17"/>
        <v>57501.869210278368</v>
      </c>
      <c r="W81" s="205">
        <f t="shared" si="17"/>
        <v>53511.001637759335</v>
      </c>
      <c r="X81" s="205">
        <f t="shared" si="17"/>
        <v>49503.484216675955</v>
      </c>
      <c r="Y81" s="205">
        <f t="shared" si="17"/>
        <v>45496.004195697467</v>
      </c>
      <c r="Z81" s="205">
        <f t="shared" si="17"/>
        <v>41472.203571294864</v>
      </c>
      <c r="AA81" s="205">
        <f t="shared" si="17"/>
        <v>39410.399465179325</v>
      </c>
      <c r="AB81" s="205">
        <f t="shared" si="17"/>
        <v>38755.623097947202</v>
      </c>
      <c r="AC81" s="205">
        <f t="shared" si="17"/>
        <v>38075.174514812243</v>
      </c>
      <c r="AD81" s="205">
        <f t="shared" si="17"/>
        <v>37371.000730144631</v>
      </c>
      <c r="AE81" s="205">
        <f t="shared" si="17"/>
        <v>36655.547022353479</v>
      </c>
      <c r="AF81" s="205">
        <f t="shared" si="17"/>
        <v>35923.455070228418</v>
      </c>
      <c r="AG81" s="205">
        <f t="shared" si="17"/>
        <v>35180.163872595513</v>
      </c>
      <c r="AH81" s="205">
        <f t="shared" si="17"/>
        <v>34424.643562781872</v>
      </c>
      <c r="AI81" s="205">
        <f t="shared" si="17"/>
        <v>33668.042079077328</v>
      </c>
      <c r="AJ81" s="205">
        <f t="shared" si="17"/>
        <v>478.78701598702582</v>
      </c>
      <c r="AK81" s="205">
        <f t="shared" ref="AK81:BD81" si="18" xml:space="preserve"> AK$67</f>
        <v>0</v>
      </c>
      <c r="AL81" s="205">
        <f t="shared" si="18"/>
        <v>0</v>
      </c>
      <c r="AM81" s="205">
        <f t="shared" si="18"/>
        <v>0</v>
      </c>
      <c r="AN81" s="205">
        <f t="shared" si="18"/>
        <v>0</v>
      </c>
      <c r="AO81" s="205">
        <f t="shared" si="18"/>
        <v>0</v>
      </c>
      <c r="AP81" s="205">
        <f t="shared" si="18"/>
        <v>0</v>
      </c>
      <c r="AQ81" s="205">
        <f t="shared" si="18"/>
        <v>0</v>
      </c>
      <c r="AR81" s="205">
        <f t="shared" si="18"/>
        <v>0</v>
      </c>
      <c r="AS81" s="205">
        <f t="shared" si="18"/>
        <v>0</v>
      </c>
      <c r="AT81" s="205">
        <f t="shared" si="18"/>
        <v>0</v>
      </c>
      <c r="AU81" s="205">
        <f t="shared" si="18"/>
        <v>0</v>
      </c>
      <c r="AV81" s="205">
        <f t="shared" si="18"/>
        <v>0</v>
      </c>
      <c r="AW81" s="205">
        <f t="shared" si="18"/>
        <v>0</v>
      </c>
      <c r="AX81" s="205">
        <f t="shared" si="18"/>
        <v>0</v>
      </c>
      <c r="AY81" s="205">
        <f t="shared" si="18"/>
        <v>0</v>
      </c>
      <c r="AZ81" s="205">
        <f t="shared" si="18"/>
        <v>0</v>
      </c>
      <c r="BA81" s="205">
        <f t="shared" si="18"/>
        <v>0</v>
      </c>
      <c r="BB81" s="205">
        <f t="shared" si="18"/>
        <v>0</v>
      </c>
      <c r="BC81" s="205">
        <f t="shared" si="18"/>
        <v>0</v>
      </c>
      <c r="BD81" s="205">
        <f t="shared" si="18"/>
        <v>0</v>
      </c>
    </row>
    <row r="82" spans="1:56" outlineLevel="1" x14ac:dyDescent="0.35">
      <c r="A82" s="1"/>
      <c r="B82" s="1"/>
      <c r="C82" s="19"/>
      <c r="D82" s="127"/>
      <c r="E82" s="205" t="str">
        <f t="shared" ref="E82:AJ82" si="19" xml:space="preserve"> E$76</f>
        <v>Total liabilities</v>
      </c>
      <c r="F82" s="205">
        <f t="shared" si="19"/>
        <v>0</v>
      </c>
      <c r="G82" s="35" t="str">
        <f t="shared" si="19"/>
        <v>$ 000s</v>
      </c>
      <c r="H82" s="205">
        <f t="shared" si="19"/>
        <v>0</v>
      </c>
      <c r="I82" s="205">
        <f t="shared" si="19"/>
        <v>0</v>
      </c>
      <c r="J82" s="205">
        <f t="shared" si="19"/>
        <v>0</v>
      </c>
      <c r="K82" s="205">
        <f t="shared" si="19"/>
        <v>100000</v>
      </c>
      <c r="L82" s="205">
        <f t="shared" si="19"/>
        <v>97596.215833333321</v>
      </c>
      <c r="M82" s="205">
        <f t="shared" si="19"/>
        <v>93588.274461028181</v>
      </c>
      <c r="N82" s="205">
        <f t="shared" si="19"/>
        <v>89563.005866191423</v>
      </c>
      <c r="O82" s="205">
        <f t="shared" si="19"/>
        <v>85572.510047799005</v>
      </c>
      <c r="P82" s="205">
        <f t="shared" si="19"/>
        <v>81564.686614725375</v>
      </c>
      <c r="Q82" s="205">
        <f t="shared" si="19"/>
        <v>77556.902104204361</v>
      </c>
      <c r="R82" s="205">
        <f t="shared" si="19"/>
        <v>73532.132626738763</v>
      </c>
      <c r="S82" s="205">
        <f t="shared" si="19"/>
        <v>69541.449077205369</v>
      </c>
      <c r="T82" s="205">
        <f t="shared" si="19"/>
        <v>65533.780176323758</v>
      </c>
      <c r="U82" s="205">
        <f t="shared" si="19"/>
        <v>61526.14942917788</v>
      </c>
      <c r="V82" s="205">
        <f t="shared" si="19"/>
        <v>57501.869210278375</v>
      </c>
      <c r="W82" s="205">
        <f t="shared" si="19"/>
        <v>53511.001637759327</v>
      </c>
      <c r="X82" s="205">
        <f t="shared" si="19"/>
        <v>49503.484216675948</v>
      </c>
      <c r="Y82" s="205">
        <f t="shared" si="19"/>
        <v>45496.004195697467</v>
      </c>
      <c r="Z82" s="205">
        <f t="shared" si="19"/>
        <v>41472.203571294864</v>
      </c>
      <c r="AA82" s="205">
        <f t="shared" si="19"/>
        <v>39410.399465179325</v>
      </c>
      <c r="AB82" s="205">
        <f t="shared" si="19"/>
        <v>38755.623097947202</v>
      </c>
      <c r="AC82" s="205">
        <f t="shared" si="19"/>
        <v>38075.174514812235</v>
      </c>
      <c r="AD82" s="205">
        <f t="shared" si="19"/>
        <v>37371.000730144631</v>
      </c>
      <c r="AE82" s="205">
        <f t="shared" si="19"/>
        <v>36655.547022353479</v>
      </c>
      <c r="AF82" s="205">
        <f t="shared" si="19"/>
        <v>35923.455070228418</v>
      </c>
      <c r="AG82" s="205">
        <f t="shared" si="19"/>
        <v>35180.16387259552</v>
      </c>
      <c r="AH82" s="205">
        <f t="shared" si="19"/>
        <v>34424.643562781872</v>
      </c>
      <c r="AI82" s="205">
        <f t="shared" si="19"/>
        <v>33668.042079077328</v>
      </c>
      <c r="AJ82" s="205">
        <f t="shared" si="19"/>
        <v>478.78701598702901</v>
      </c>
      <c r="AK82" s="205">
        <f t="shared" ref="AK82:BD82" si="20" xml:space="preserve"> AK$76</f>
        <v>3.0269120543380268E-12</v>
      </c>
      <c r="AL82" s="205">
        <f t="shared" si="20"/>
        <v>3.0269120543380268E-12</v>
      </c>
      <c r="AM82" s="205">
        <f t="shared" si="20"/>
        <v>3.0269120543380268E-12</v>
      </c>
      <c r="AN82" s="205">
        <f t="shared" si="20"/>
        <v>3.0269120543380268E-12</v>
      </c>
      <c r="AO82" s="205">
        <f t="shared" si="20"/>
        <v>3.0269120543380268E-12</v>
      </c>
      <c r="AP82" s="205">
        <f t="shared" si="20"/>
        <v>3.0269120543380268E-12</v>
      </c>
      <c r="AQ82" s="205">
        <f t="shared" si="20"/>
        <v>3.0269120543380268E-12</v>
      </c>
      <c r="AR82" s="205">
        <f t="shared" si="20"/>
        <v>3.0269120543380268E-12</v>
      </c>
      <c r="AS82" s="205">
        <f t="shared" si="20"/>
        <v>3.0269120543380268E-12</v>
      </c>
      <c r="AT82" s="205">
        <f t="shared" si="20"/>
        <v>3.0269120543380268E-12</v>
      </c>
      <c r="AU82" s="205">
        <f t="shared" si="20"/>
        <v>3.0269120543380268E-12</v>
      </c>
      <c r="AV82" s="205">
        <f t="shared" si="20"/>
        <v>3.0269120543380268E-12</v>
      </c>
      <c r="AW82" s="205">
        <f t="shared" si="20"/>
        <v>3.0269120543380268E-12</v>
      </c>
      <c r="AX82" s="205">
        <f t="shared" si="20"/>
        <v>3.0269120543380268E-12</v>
      </c>
      <c r="AY82" s="205">
        <f t="shared" si="20"/>
        <v>3.0269120543380268E-12</v>
      </c>
      <c r="AZ82" s="205">
        <f t="shared" si="20"/>
        <v>3.0269120543380268E-12</v>
      </c>
      <c r="BA82" s="205">
        <f t="shared" si="20"/>
        <v>3.0269120543380268E-12</v>
      </c>
      <c r="BB82" s="205">
        <f t="shared" si="20"/>
        <v>3.0269120543380268E-12</v>
      </c>
      <c r="BC82" s="205">
        <f t="shared" si="20"/>
        <v>3.0269120543380268E-12</v>
      </c>
      <c r="BD82" s="205">
        <f t="shared" si="20"/>
        <v>3.0269120543380268E-12</v>
      </c>
    </row>
    <row r="83" spans="1:56" outlineLevel="1" x14ac:dyDescent="0.35">
      <c r="A83" s="1"/>
      <c r="B83" s="1"/>
      <c r="C83" s="19"/>
      <c r="D83" s="127"/>
      <c r="E83" s="35" t="s">
        <v>99</v>
      </c>
      <c r="F83" s="350">
        <f xml:space="preserve"> IF(SUM(J83:PY83) &lt;&gt; 0, 1, 0)</f>
        <v>0</v>
      </c>
      <c r="G83" s="35" t="s">
        <v>20</v>
      </c>
      <c r="H83" s="35"/>
      <c r="I83" s="35"/>
      <c r="J83" s="350">
        <f t="shared" ref="J83:BD83" si="21" xml:space="preserve"> IF(ABS(J81 - J82) &gt; CHK_TOL, 1, 0)</f>
        <v>0</v>
      </c>
      <c r="K83" s="350">
        <f t="shared" si="21"/>
        <v>0</v>
      </c>
      <c r="L83" s="350">
        <f t="shared" si="21"/>
        <v>0</v>
      </c>
      <c r="M83" s="350">
        <f t="shared" si="21"/>
        <v>0</v>
      </c>
      <c r="N83" s="350">
        <f t="shared" si="21"/>
        <v>0</v>
      </c>
      <c r="O83" s="350">
        <f t="shared" si="21"/>
        <v>0</v>
      </c>
      <c r="P83" s="350">
        <f t="shared" si="21"/>
        <v>0</v>
      </c>
      <c r="Q83" s="350">
        <f t="shared" si="21"/>
        <v>0</v>
      </c>
      <c r="R83" s="350">
        <f t="shared" si="21"/>
        <v>0</v>
      </c>
      <c r="S83" s="350">
        <f t="shared" si="21"/>
        <v>0</v>
      </c>
      <c r="T83" s="350">
        <f t="shared" si="21"/>
        <v>0</v>
      </c>
      <c r="U83" s="350">
        <f t="shared" si="21"/>
        <v>0</v>
      </c>
      <c r="V83" s="350">
        <f t="shared" si="21"/>
        <v>0</v>
      </c>
      <c r="W83" s="350">
        <f t="shared" si="21"/>
        <v>0</v>
      </c>
      <c r="X83" s="350">
        <f t="shared" si="21"/>
        <v>0</v>
      </c>
      <c r="Y83" s="350">
        <f t="shared" si="21"/>
        <v>0</v>
      </c>
      <c r="Z83" s="350">
        <f t="shared" si="21"/>
        <v>0</v>
      </c>
      <c r="AA83" s="350">
        <f t="shared" si="21"/>
        <v>0</v>
      </c>
      <c r="AB83" s="350">
        <f t="shared" si="21"/>
        <v>0</v>
      </c>
      <c r="AC83" s="350">
        <f t="shared" si="21"/>
        <v>0</v>
      </c>
      <c r="AD83" s="350">
        <f t="shared" si="21"/>
        <v>0</v>
      </c>
      <c r="AE83" s="350">
        <f t="shared" si="21"/>
        <v>0</v>
      </c>
      <c r="AF83" s="350">
        <f t="shared" si="21"/>
        <v>0</v>
      </c>
      <c r="AG83" s="350">
        <f t="shared" si="21"/>
        <v>0</v>
      </c>
      <c r="AH83" s="350">
        <f t="shared" si="21"/>
        <v>0</v>
      </c>
      <c r="AI83" s="350">
        <f t="shared" si="21"/>
        <v>0</v>
      </c>
      <c r="AJ83" s="350">
        <f t="shared" si="21"/>
        <v>0</v>
      </c>
      <c r="AK83" s="350">
        <f t="shared" si="21"/>
        <v>0</v>
      </c>
      <c r="AL83" s="350">
        <f t="shared" si="21"/>
        <v>0</v>
      </c>
      <c r="AM83" s="350">
        <f t="shared" si="21"/>
        <v>0</v>
      </c>
      <c r="AN83" s="350">
        <f t="shared" si="21"/>
        <v>0</v>
      </c>
      <c r="AO83" s="350">
        <f t="shared" si="21"/>
        <v>0</v>
      </c>
      <c r="AP83" s="350">
        <f t="shared" si="21"/>
        <v>0</v>
      </c>
      <c r="AQ83" s="350">
        <f t="shared" si="21"/>
        <v>0</v>
      </c>
      <c r="AR83" s="350">
        <f t="shared" si="21"/>
        <v>0</v>
      </c>
      <c r="AS83" s="350">
        <f t="shared" si="21"/>
        <v>0</v>
      </c>
      <c r="AT83" s="350">
        <f t="shared" si="21"/>
        <v>0</v>
      </c>
      <c r="AU83" s="350">
        <f t="shared" si="21"/>
        <v>0</v>
      </c>
      <c r="AV83" s="350">
        <f t="shared" si="21"/>
        <v>0</v>
      </c>
      <c r="AW83" s="350">
        <f t="shared" si="21"/>
        <v>0</v>
      </c>
      <c r="AX83" s="350">
        <f t="shared" si="21"/>
        <v>0</v>
      </c>
      <c r="AY83" s="350">
        <f t="shared" si="21"/>
        <v>0</v>
      </c>
      <c r="AZ83" s="350">
        <f t="shared" si="21"/>
        <v>0</v>
      </c>
      <c r="BA83" s="350">
        <f t="shared" si="21"/>
        <v>0</v>
      </c>
      <c r="BB83" s="350">
        <f t="shared" si="21"/>
        <v>0</v>
      </c>
      <c r="BC83" s="350">
        <f t="shared" si="21"/>
        <v>0</v>
      </c>
      <c r="BD83" s="350">
        <f t="shared" si="21"/>
        <v>0</v>
      </c>
    </row>
    <row r="84" spans="1:56" outlineLevel="1" x14ac:dyDescent="0.35">
      <c r="A84" s="1"/>
      <c r="B84" s="1"/>
      <c r="C84" s="19"/>
      <c r="D84" s="127"/>
      <c r="E84" s="35" t="s">
        <v>100</v>
      </c>
      <c r="F84" s="35"/>
      <c r="G84" s="35"/>
      <c r="H84" s="35">
        <f xml:space="preserve"> SUM(J84:PY84)</f>
        <v>-6.3721472542965785E-11</v>
      </c>
      <c r="I84" s="35"/>
      <c r="J84" s="35">
        <f t="shared" ref="J84:BD84" si="22" xml:space="preserve"> J81 - J82</f>
        <v>0</v>
      </c>
      <c r="K84" s="35">
        <f t="shared" si="22"/>
        <v>0</v>
      </c>
      <c r="L84" s="35">
        <f t="shared" si="22"/>
        <v>0</v>
      </c>
      <c r="M84" s="35">
        <f t="shared" si="22"/>
        <v>0</v>
      </c>
      <c r="N84" s="35">
        <f t="shared" si="22"/>
        <v>0</v>
      </c>
      <c r="O84" s="35">
        <f t="shared" si="22"/>
        <v>0</v>
      </c>
      <c r="P84" s="35">
        <f t="shared" si="22"/>
        <v>0</v>
      </c>
      <c r="Q84" s="35">
        <f t="shared" si="22"/>
        <v>0</v>
      </c>
      <c r="R84" s="35">
        <f t="shared" si="22"/>
        <v>0</v>
      </c>
      <c r="S84" s="35">
        <f t="shared" si="22"/>
        <v>0</v>
      </c>
      <c r="T84" s="35">
        <f t="shared" si="22"/>
        <v>0</v>
      </c>
      <c r="U84" s="35">
        <f t="shared" si="22"/>
        <v>0</v>
      </c>
      <c r="V84" s="35">
        <f t="shared" si="22"/>
        <v>0</v>
      </c>
      <c r="W84" s="35">
        <f t="shared" si="22"/>
        <v>0</v>
      </c>
      <c r="X84" s="35">
        <f t="shared" si="22"/>
        <v>0</v>
      </c>
      <c r="Y84" s="35">
        <f t="shared" si="22"/>
        <v>0</v>
      </c>
      <c r="Z84" s="35">
        <f t="shared" si="22"/>
        <v>0</v>
      </c>
      <c r="AA84" s="35">
        <f t="shared" si="22"/>
        <v>0</v>
      </c>
      <c r="AB84" s="35">
        <f t="shared" si="22"/>
        <v>0</v>
      </c>
      <c r="AC84" s="35">
        <f t="shared" si="22"/>
        <v>0</v>
      </c>
      <c r="AD84" s="35">
        <f t="shared" si="22"/>
        <v>0</v>
      </c>
      <c r="AE84" s="35">
        <f t="shared" si="22"/>
        <v>0</v>
      </c>
      <c r="AF84" s="35">
        <f t="shared" si="22"/>
        <v>0</v>
      </c>
      <c r="AG84" s="35">
        <f t="shared" si="22"/>
        <v>0</v>
      </c>
      <c r="AH84" s="35">
        <f t="shared" si="22"/>
        <v>0</v>
      </c>
      <c r="AI84" s="35">
        <f t="shared" si="22"/>
        <v>0</v>
      </c>
      <c r="AJ84" s="35">
        <f t="shared" si="22"/>
        <v>-3.1832314562052488E-12</v>
      </c>
      <c r="AK84" s="35">
        <f t="shared" si="22"/>
        <v>-3.0269120543380268E-12</v>
      </c>
      <c r="AL84" s="35">
        <f t="shared" si="22"/>
        <v>-3.0269120543380268E-12</v>
      </c>
      <c r="AM84" s="35">
        <f t="shared" si="22"/>
        <v>-3.0269120543380268E-12</v>
      </c>
      <c r="AN84" s="35">
        <f t="shared" si="22"/>
        <v>-3.0269120543380268E-12</v>
      </c>
      <c r="AO84" s="35">
        <f t="shared" si="22"/>
        <v>-3.0269120543380268E-12</v>
      </c>
      <c r="AP84" s="35">
        <f t="shared" si="22"/>
        <v>-3.0269120543380268E-12</v>
      </c>
      <c r="AQ84" s="35">
        <f t="shared" si="22"/>
        <v>-3.0269120543380268E-12</v>
      </c>
      <c r="AR84" s="35">
        <f t="shared" si="22"/>
        <v>-3.0269120543380268E-12</v>
      </c>
      <c r="AS84" s="35">
        <f t="shared" si="22"/>
        <v>-3.0269120543380268E-12</v>
      </c>
      <c r="AT84" s="35">
        <f t="shared" si="22"/>
        <v>-3.0269120543380268E-12</v>
      </c>
      <c r="AU84" s="35">
        <f t="shared" si="22"/>
        <v>-3.0269120543380268E-12</v>
      </c>
      <c r="AV84" s="35">
        <f t="shared" si="22"/>
        <v>-3.0269120543380268E-12</v>
      </c>
      <c r="AW84" s="35">
        <f t="shared" si="22"/>
        <v>-3.0269120543380268E-12</v>
      </c>
      <c r="AX84" s="35">
        <f t="shared" si="22"/>
        <v>-3.0269120543380268E-12</v>
      </c>
      <c r="AY84" s="35">
        <f t="shared" si="22"/>
        <v>-3.0269120543380268E-12</v>
      </c>
      <c r="AZ84" s="35">
        <f t="shared" si="22"/>
        <v>-3.0269120543380268E-12</v>
      </c>
      <c r="BA84" s="35">
        <f t="shared" si="22"/>
        <v>-3.0269120543380268E-12</v>
      </c>
      <c r="BB84" s="35">
        <f t="shared" si="22"/>
        <v>-3.0269120543380268E-12</v>
      </c>
      <c r="BC84" s="35">
        <f t="shared" si="22"/>
        <v>-3.0269120543380268E-12</v>
      </c>
      <c r="BD84" s="35">
        <f t="shared" si="22"/>
        <v>-3.0269120543380268E-12</v>
      </c>
    </row>
    <row r="85" spans="1:56" outlineLevel="1" x14ac:dyDescent="0.35">
      <c r="E85" s="9"/>
      <c r="F85" s="9"/>
      <c r="G85" s="35"/>
      <c r="H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</row>
    <row r="86" spans="1:56" x14ac:dyDescent="0.35">
      <c r="E86" s="9"/>
      <c r="F86" s="9"/>
      <c r="G86" s="35"/>
      <c r="H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</row>
    <row r="87" spans="1:56" x14ac:dyDescent="0.35">
      <c r="A87" s="15" t="s">
        <v>63</v>
      </c>
    </row>
  </sheetData>
  <conditionalFormatting sqref="J3:BD3">
    <cfRule type="cellIs" dxfId="61" priority="40" stopIfTrue="1" operator="equal">
      <formula>"Construction"</formula>
    </cfRule>
    <cfRule type="cellIs" dxfId="60" priority="41" stopIfTrue="1" operator="equal">
      <formula>"Operations"</formula>
    </cfRule>
  </conditionalFormatting>
  <conditionalFormatting sqref="J3:BD3">
    <cfRule type="cellIs" dxfId="59" priority="39" operator="equal">
      <formula>"Fin Close"</formula>
    </cfRule>
  </conditionalFormatting>
  <conditionalFormatting sqref="J3:BD3">
    <cfRule type="cellIs" dxfId="58" priority="33" operator="equal">
      <formula>"PPA ext."</formula>
    </cfRule>
    <cfRule type="cellIs" dxfId="57" priority="34" operator="equal">
      <formula>"Delay"</formula>
    </cfRule>
  </conditionalFormatting>
  <conditionalFormatting sqref="K83:BD83">
    <cfRule type="cellIs" dxfId="56" priority="13" stopIfTrue="1" operator="notEqual">
      <formula>0</formula>
    </cfRule>
    <cfRule type="cellIs" dxfId="55" priority="14" stopIfTrue="1" operator="equal">
      <formula>""</formula>
    </cfRule>
  </conditionalFormatting>
  <conditionalFormatting sqref="K83:BD83">
    <cfRule type="cellIs" dxfId="54" priority="15" stopIfTrue="1" operator="notEqual">
      <formula>0</formula>
    </cfRule>
    <cfRule type="cellIs" dxfId="53" priority="16" stopIfTrue="1" operator="equal">
      <formula>""</formula>
    </cfRule>
  </conditionalFormatting>
  <conditionalFormatting sqref="J83:BD83">
    <cfRule type="cellIs" dxfId="52" priority="9" stopIfTrue="1" operator="notEqual">
      <formula>0</formula>
    </cfRule>
    <cfRule type="cellIs" dxfId="51" priority="10" stopIfTrue="1" operator="equal">
      <formula>""</formula>
    </cfRule>
  </conditionalFormatting>
  <conditionalFormatting sqref="J83:BD83">
    <cfRule type="cellIs" dxfId="50" priority="11" stopIfTrue="1" operator="notEqual">
      <formula>0</formula>
    </cfRule>
    <cfRule type="cellIs" dxfId="49" priority="12" stopIfTrue="1" operator="equal">
      <formula>""</formula>
    </cfRule>
  </conditionalFormatting>
  <conditionalFormatting sqref="F83">
    <cfRule type="cellIs" dxfId="48" priority="5" stopIfTrue="1" operator="notEqual">
      <formula>0</formula>
    </cfRule>
    <cfRule type="cellIs" dxfId="47" priority="6" stopIfTrue="1" operator="equal">
      <formula>""</formula>
    </cfRule>
  </conditionalFormatting>
  <conditionalFormatting sqref="F83">
    <cfRule type="cellIs" dxfId="46" priority="7" stopIfTrue="1" operator="notEqual">
      <formula>0</formula>
    </cfRule>
    <cfRule type="cellIs" dxfId="45" priority="8" stopIfTrue="1" operator="equal">
      <formula>""</formula>
    </cfRule>
  </conditionalFormatting>
  <conditionalFormatting sqref="F2:F4">
    <cfRule type="cellIs" dxfId="44" priority="1" stopIfTrue="1" operator="notEqual">
      <formula>0</formula>
    </cfRule>
    <cfRule type="cellIs" dxfId="43" priority="2" stopIfTrue="1" operator="equal">
      <formula>""</formula>
    </cfRule>
  </conditionalFormatting>
  <conditionalFormatting sqref="F2:F4">
    <cfRule type="cellIs" dxfId="42" priority="3" stopIfTrue="1" operator="notEqual">
      <formula>0</formula>
    </cfRule>
    <cfRule type="cellIs" dxfId="41" priority="4" stopIfTrue="1" operator="equal">
      <formula>""</formula>
    </cfRule>
  </conditionalFormatting>
  <printOptions verticalCentered="1" gridLines="1"/>
  <pageMargins left="0.74803149606299213" right="0.74803149606299213" top="0.98425196850393704" bottom="0.98425196850393704" header="0.51181102362204722" footer="0.51181102362204722"/>
  <pageSetup paperSize="9" scale="55" orientation="landscape" blackAndWhite="1" horizontalDpi="300" verticalDpi="300" r:id="rId1"/>
  <headerFooter alignWithMargins="0">
    <oddHeader>&amp;L&amp;"Arial,Bold"&amp;14PROJECT AIRCO&amp;C&amp;"Arial,Bold"&amp;14Sheet: &amp;A&amp;R&amp;"Arial,Bold"&amp;14STRICTLY CONFIDENTIAL</oddHeader>
    <oddFooter>&amp;L&amp;12&amp;F (Printed on &amp;D at &amp;T) &amp;R&amp;12Page &amp;P of &amp;N</odd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26">
    <tabColor theme="4"/>
    <outlinePr summaryBelow="0" summaryRight="0"/>
  </sheetPr>
  <dimension ref="A1:AC72"/>
  <sheetViews>
    <sheetView showGridLines="0" defaultGridColor="0" colorId="22" zoomScale="120" zoomScaleNormal="120" zoomScalePageLayoutView="120" workbookViewId="0">
      <selection activeCell="H5" sqref="H5"/>
    </sheetView>
  </sheetViews>
  <sheetFormatPr defaultColWidth="0" defaultRowHeight="13.15" outlineLevelRow="1" x14ac:dyDescent="0.35"/>
  <cols>
    <col min="1" max="2" width="1.33203125" style="170" customWidth="1"/>
    <col min="3" max="3" width="1.33203125" style="147" customWidth="1"/>
    <col min="4" max="4" width="1.33203125" style="142" customWidth="1"/>
    <col min="5" max="5" width="40.53125" style="158" customWidth="1"/>
    <col min="6" max="6" width="12.53125" style="158" customWidth="1"/>
    <col min="7" max="7" width="11.53125" style="158" customWidth="1"/>
    <col min="8" max="8" width="12.53125" style="158" customWidth="1"/>
    <col min="9" max="9" width="2.53125" style="144" customWidth="1"/>
    <col min="10" max="10" width="4.46484375" style="456" customWidth="1"/>
    <col min="11" max="11" width="11.53125" style="36" customWidth="1"/>
    <col min="12" max="12" width="11.53125" style="361" customWidth="1"/>
    <col min="13" max="13" width="0.46484375" style="206" customWidth="1"/>
    <col min="14" max="21" width="12.53125" style="145" customWidth="1"/>
    <col min="22" max="22" width="0.46484375" style="206" customWidth="1"/>
    <col min="23" max="29" width="0" hidden="1" customWidth="1"/>
    <col min="30" max="16384" width="9" hidden="1"/>
  </cols>
  <sheetData>
    <row r="1" spans="1:22" ht="25.15" x14ac:dyDescent="0.35">
      <c r="A1" s="24" t="str">
        <f ca="1" xml:space="preserve"> RIGHT(CELL("filename", A1), LEN(CELL("filename", A1)) - SEARCH("]", CELL("filename", A1))) &amp; " - " &amp; InpC!F3</f>
        <v>Output - Base case 1</v>
      </c>
      <c r="B1" s="132"/>
      <c r="C1" s="133"/>
      <c r="D1" s="134"/>
      <c r="E1" s="135"/>
      <c r="F1" s="136"/>
      <c r="G1" s="135"/>
      <c r="H1" s="135"/>
      <c r="I1" s="137"/>
      <c r="J1" s="450"/>
      <c r="K1" s="381"/>
      <c r="L1" s="379"/>
      <c r="N1" s="138"/>
      <c r="O1" s="138"/>
      <c r="P1" s="138"/>
      <c r="Q1" s="138"/>
      <c r="R1" s="138"/>
      <c r="S1" s="138"/>
      <c r="T1" s="138"/>
      <c r="U1" s="138"/>
    </row>
    <row r="2" spans="1:22" x14ac:dyDescent="0.35">
      <c r="A2" s="139"/>
      <c r="B2" s="140"/>
      <c r="C2" s="141"/>
      <c r="E2" s="143"/>
      <c r="F2"/>
      <c r="G2" t="s">
        <v>70</v>
      </c>
      <c r="H2" s="323">
        <f ca="1" xml:space="preserve"> TODAY()</f>
        <v>44050</v>
      </c>
      <c r="J2" s="451">
        <f xml:space="preserve"> COUNTIF(J6:J71, "tu")</f>
        <v>0</v>
      </c>
      <c r="N2" s="343">
        <v>44050</v>
      </c>
      <c r="O2" s="343">
        <v>43948</v>
      </c>
      <c r="P2" s="343">
        <v>43948</v>
      </c>
      <c r="Q2" s="343">
        <v>43948</v>
      </c>
      <c r="R2" s="343">
        <v>43928</v>
      </c>
      <c r="S2" s="343">
        <v>43915</v>
      </c>
      <c r="T2" s="343">
        <v>43915</v>
      </c>
      <c r="U2" s="343">
        <v>43915</v>
      </c>
    </row>
    <row r="3" spans="1:22" ht="12.75" x14ac:dyDescent="0.35">
      <c r="A3" s="150"/>
      <c r="B3" s="150"/>
      <c r="C3" s="141"/>
      <c r="E3" s="143"/>
      <c r="F3" s="119"/>
      <c r="G3" s="119" t="s">
        <v>101</v>
      </c>
      <c r="H3" s="324" t="str">
        <f xml:space="preserve"> InpC!F3</f>
        <v>Base case 1</v>
      </c>
      <c r="I3" s="141"/>
      <c r="J3" s="452"/>
      <c r="K3" s="382"/>
      <c r="L3" s="380"/>
      <c r="M3" s="240"/>
      <c r="N3" s="342" t="s">
        <v>83</v>
      </c>
      <c r="O3" s="342" t="s">
        <v>83</v>
      </c>
      <c r="P3" s="342" t="s">
        <v>83</v>
      </c>
      <c r="Q3" s="342" t="s">
        <v>152</v>
      </c>
      <c r="R3" s="342" t="s">
        <v>152</v>
      </c>
      <c r="S3" s="342" t="s">
        <v>198</v>
      </c>
      <c r="T3" s="342" t="s">
        <v>199</v>
      </c>
      <c r="U3" s="342" t="s">
        <v>200</v>
      </c>
      <c r="V3" s="240"/>
    </row>
    <row r="4" spans="1:22" x14ac:dyDescent="0.35">
      <c r="A4" s="140"/>
      <c r="B4" s="140"/>
      <c r="C4" s="141"/>
      <c r="E4" s="148"/>
      <c r="F4"/>
      <c r="G4"/>
      <c r="H4" s="149"/>
      <c r="I4" s="141"/>
      <c r="J4" s="452"/>
      <c r="M4" s="207"/>
      <c r="N4" s="148"/>
      <c r="O4" s="148"/>
      <c r="P4" s="148"/>
      <c r="Q4" s="148"/>
      <c r="R4" s="148"/>
      <c r="S4" s="148"/>
      <c r="T4" s="148"/>
      <c r="U4" s="148"/>
      <c r="V4" s="207"/>
    </row>
    <row r="5" spans="1:22" x14ac:dyDescent="0.35">
      <c r="A5" s="140"/>
      <c r="B5" s="140"/>
      <c r="C5" s="141"/>
      <c r="D5" s="148"/>
      <c r="E5" s="150" t="s">
        <v>64</v>
      </c>
      <c r="F5" s="151"/>
      <c r="G5" s="152" t="s">
        <v>17</v>
      </c>
      <c r="H5" s="345">
        <v>8</v>
      </c>
      <c r="I5" s="150"/>
      <c r="J5" s="453">
        <f xml:space="preserve"> MATCH($H$5, M5:V5, 0)</f>
        <v>2</v>
      </c>
      <c r="K5" s="382" t="s">
        <v>65</v>
      </c>
      <c r="L5" s="380" t="s">
        <v>66</v>
      </c>
      <c r="M5" s="208"/>
      <c r="N5" s="344">
        <v>8</v>
      </c>
      <c r="O5" s="344">
        <v>7</v>
      </c>
      <c r="P5" s="344">
        <v>6</v>
      </c>
      <c r="Q5" s="344">
        <v>5</v>
      </c>
      <c r="R5" s="344">
        <v>4</v>
      </c>
      <c r="S5" s="344">
        <v>3</v>
      </c>
      <c r="T5" s="344">
        <v>2</v>
      </c>
      <c r="U5" s="344">
        <v>1</v>
      </c>
      <c r="V5" s="208"/>
    </row>
    <row r="6" spans="1:22" x14ac:dyDescent="0.35">
      <c r="A6" s="241"/>
      <c r="B6" s="241"/>
      <c r="C6" s="242"/>
      <c r="D6" s="243"/>
      <c r="E6" s="244" t="s">
        <v>67</v>
      </c>
      <c r="F6" s="245"/>
      <c r="G6" s="238"/>
      <c r="H6" s="238"/>
      <c r="I6" s="238"/>
      <c r="J6" s="454"/>
      <c r="K6" s="211"/>
      <c r="L6" s="239"/>
      <c r="M6" s="208"/>
      <c r="N6" s="238"/>
      <c r="O6" s="238"/>
      <c r="P6" s="238"/>
      <c r="Q6" s="238"/>
      <c r="R6" s="238"/>
      <c r="S6" s="238"/>
      <c r="T6" s="238"/>
      <c r="U6" s="238"/>
      <c r="V6" s="208"/>
    </row>
    <row r="7" spans="1:22" x14ac:dyDescent="0.35">
      <c r="A7" s="140"/>
      <c r="B7" s="140"/>
      <c r="C7" s="141"/>
      <c r="D7" s="151"/>
      <c r="E7" s="169"/>
      <c r="F7" s="162"/>
      <c r="G7" s="144"/>
      <c r="H7" s="144"/>
      <c r="J7" s="453"/>
      <c r="K7" s="35"/>
      <c r="L7" s="156"/>
      <c r="M7" s="208"/>
      <c r="N7" s="144"/>
      <c r="O7" s="144"/>
      <c r="P7" s="144"/>
      <c r="Q7" s="144"/>
      <c r="R7" s="144"/>
      <c r="S7" s="144"/>
      <c r="T7" s="144"/>
      <c r="U7" s="144"/>
      <c r="V7" s="208"/>
    </row>
    <row r="8" spans="1:22" x14ac:dyDescent="0.35">
      <c r="A8" s="140" t="s">
        <v>69</v>
      </c>
      <c r="B8" s="140"/>
      <c r="C8" s="141"/>
      <c r="D8" s="151"/>
      <c r="E8" s="144"/>
      <c r="F8" s="162"/>
      <c r="G8" s="144"/>
      <c r="H8" s="144"/>
      <c r="J8" s="455"/>
      <c r="K8" s="40"/>
      <c r="L8" s="159"/>
      <c r="M8" s="208"/>
      <c r="N8" s="150"/>
      <c r="O8" s="150"/>
      <c r="P8" s="150"/>
      <c r="Q8" s="150"/>
      <c r="R8" s="150"/>
      <c r="S8" s="150"/>
      <c r="T8" s="150"/>
      <c r="U8" s="150"/>
      <c r="V8" s="208"/>
    </row>
    <row r="9" spans="1:22" outlineLevel="1" x14ac:dyDescent="0.35">
      <c r="A9" s="140"/>
      <c r="B9" s="140"/>
      <c r="C9" s="141"/>
      <c r="D9" s="151"/>
      <c r="K9" s="49"/>
      <c r="L9" s="362"/>
      <c r="N9" s="157"/>
      <c r="O9" s="157"/>
      <c r="P9" s="157"/>
      <c r="Q9" s="157"/>
      <c r="R9" s="157"/>
      <c r="S9" s="157"/>
      <c r="T9" s="157"/>
      <c r="U9" s="157"/>
    </row>
    <row r="10" spans="1:22" outlineLevel="1" x14ac:dyDescent="0.35">
      <c r="A10" s="405"/>
      <c r="B10" s="405"/>
      <c r="C10" s="407"/>
      <c r="D10" s="407"/>
      <c r="E10" s="533" t="str">
        <f xml:space="preserve"> Metrics!E$20</f>
        <v>Blended equity IRR</v>
      </c>
      <c r="F10" s="409"/>
      <c r="G10" s="533" t="str">
        <f xml:space="preserve"> Metrics!G$20</f>
        <v>%</v>
      </c>
      <c r="H10" s="534">
        <f xml:space="preserve"> Metrics!F$20</f>
        <v>0.14755142331123358</v>
      </c>
      <c r="I10" s="409"/>
      <c r="J10" s="455" t="str">
        <f xml:space="preserve"> IF(ABS(K10) &gt; TRK_TOL, "tu", "vw")</f>
        <v>vw</v>
      </c>
      <c r="K10" s="407">
        <f xml:space="preserve"> H10 - INDEX(M10:V10, $J$5)</f>
        <v>0</v>
      </c>
      <c r="L10" s="407">
        <f xml:space="preserve"> IF(ABS(K10) &gt; TRK_TOL, IF(INDEX(M10:V10, $J$5) = 0, 0, H10 / INDEX(M10:V10, $J$5) - 1), 0)</f>
        <v>0</v>
      </c>
      <c r="M10" s="448"/>
      <c r="N10" s="690">
        <v>0.14755142331123358</v>
      </c>
      <c r="O10" s="690">
        <v>0.14294417500495915</v>
      </c>
      <c r="P10" s="690">
        <v>0.14207091927528384</v>
      </c>
      <c r="Q10" s="690">
        <v>0.13884807229042054</v>
      </c>
      <c r="R10" s="690">
        <v>0.17269091010093693</v>
      </c>
      <c r="S10" s="690">
        <v>0.10195913910865784</v>
      </c>
      <c r="T10" s="690">
        <v>0.10373563170433042</v>
      </c>
      <c r="U10" s="690">
        <v>0.10018597245216371</v>
      </c>
      <c r="V10" s="448"/>
    </row>
    <row r="11" spans="1:22" outlineLevel="1" x14ac:dyDescent="0.35">
      <c r="A11" s="551"/>
      <c r="B11" s="551"/>
      <c r="C11" s="552"/>
      <c r="D11" s="552"/>
      <c r="E11" s="553" t="str">
        <f xml:space="preserve"> Metrics!E$80</f>
        <v>Min DSCR</v>
      </c>
      <c r="F11" s="554"/>
      <c r="G11" s="553" t="str">
        <f xml:space="preserve"> Metrics!G$80</f>
        <v>ratio</v>
      </c>
      <c r="H11" s="555">
        <f xml:space="preserve"> Metrics!F$80</f>
        <v>0.61493362341457247</v>
      </c>
      <c r="I11" s="556"/>
      <c r="J11" s="455" t="str">
        <f xml:space="preserve"> IF(ABS(K11) &gt; TRK_TOL, "tu", "vw")</f>
        <v>vw</v>
      </c>
      <c r="K11" s="552">
        <f xml:space="preserve"> H11 - INDEX(M11:V11, $J$5)</f>
        <v>0</v>
      </c>
      <c r="L11" s="407">
        <f xml:space="preserve"> IF(ABS(K11) &gt; TRK_TOL, IF(INDEX(M11:V11, $J$5) = 0, 0, H11 / INDEX(M11:V11, $J$5) - 1), 0)</f>
        <v>0</v>
      </c>
      <c r="M11" s="557"/>
      <c r="N11" s="558">
        <v>0.61493362341457247</v>
      </c>
      <c r="O11" s="558">
        <v>1.2999999999999998</v>
      </c>
      <c r="P11" s="558">
        <v>1.3</v>
      </c>
      <c r="Q11" s="558">
        <v>1.4499999797288834</v>
      </c>
      <c r="R11" s="558">
        <v>1.4499999999999997</v>
      </c>
      <c r="S11" s="558"/>
      <c r="T11" s="558"/>
      <c r="U11" s="558"/>
      <c r="V11" s="557"/>
    </row>
    <row r="12" spans="1:22" outlineLevel="1" x14ac:dyDescent="0.35">
      <c r="A12" s="551"/>
      <c r="B12" s="551"/>
      <c r="C12" s="552"/>
      <c r="D12" s="552"/>
      <c r="E12" s="553" t="str">
        <f xml:space="preserve"> Metrics!E$81</f>
        <v>Avg DSCR</v>
      </c>
      <c r="F12" s="554"/>
      <c r="G12" s="553" t="str">
        <f xml:space="preserve"> Metrics!G$81</f>
        <v>ratio</v>
      </c>
      <c r="H12" s="555">
        <f xml:space="preserve"> Metrics!F$81</f>
        <v>1.3584844978035835</v>
      </c>
      <c r="I12" s="556"/>
      <c r="J12" s="455" t="str">
        <f xml:space="preserve"> IF(ABS(K12) &gt; TRK_TOL, "tu", "vw")</f>
        <v>vw</v>
      </c>
      <c r="K12" s="552">
        <f xml:space="preserve"> H12 - INDEX(M12:V12, $J$5)</f>
        <v>0</v>
      </c>
      <c r="L12" s="407">
        <f xml:space="preserve"> IF(ABS(K12) &gt; TRK_TOL, IF(INDEX(M12:V12, $J$5) = 0, 0, H12 / INDEX(M12:V12, $J$5) - 1), 0)</f>
        <v>0</v>
      </c>
      <c r="M12" s="557"/>
      <c r="N12" s="558">
        <v>1.3584844978035835</v>
      </c>
      <c r="O12" s="558">
        <v>1.3899999998479493</v>
      </c>
      <c r="P12" s="558">
        <v>1.3900000003337669</v>
      </c>
      <c r="Q12" s="558">
        <v>1.4499999994932207</v>
      </c>
      <c r="R12" s="558">
        <v>1.4500000002501188</v>
      </c>
      <c r="S12" s="558"/>
      <c r="T12" s="558"/>
      <c r="U12" s="558"/>
      <c r="V12" s="557"/>
    </row>
    <row r="13" spans="1:22" outlineLevel="1" x14ac:dyDescent="0.35">
      <c r="A13" s="68"/>
      <c r="B13" s="68"/>
      <c r="C13" s="40"/>
      <c r="D13" s="40"/>
      <c r="E13" s="255" t="str">
        <f xml:space="preserve"> Metrics!E$66</f>
        <v>Aurelius premium</v>
      </c>
      <c r="F13" s="254"/>
      <c r="G13" s="255" t="str">
        <f xml:space="preserve"> Metrics!G$66</f>
        <v>$ 000s</v>
      </c>
      <c r="H13" s="255">
        <f xml:space="preserve"> Metrics!F$66</f>
        <v>3203.1151001969906</v>
      </c>
      <c r="I13" s="561"/>
      <c r="J13" s="455" t="str">
        <f xml:space="preserve"> IF(ABS(K13) &gt; TRK_TOL, "tu", "vw")</f>
        <v>vw</v>
      </c>
      <c r="K13" s="40">
        <f xml:space="preserve"> H13 - INDEX(M13:V13, $J$5)</f>
        <v>0</v>
      </c>
      <c r="L13" s="40">
        <f xml:space="preserve"> IF(ABS(K13) &gt; TRK_TOL, IF(INDEX(M13:V13, $J$5) = 0, 0, H13 / INDEX(M13:V13, $J$5) - 1), 0)</f>
        <v>0</v>
      </c>
      <c r="M13" s="234"/>
      <c r="N13" s="562">
        <v>3203.1151001969906</v>
      </c>
      <c r="O13" s="562">
        <v>2823.6358199220535</v>
      </c>
      <c r="P13" s="562">
        <v>2729.49607736705</v>
      </c>
      <c r="Q13" s="562">
        <v>2391.0985685026485</v>
      </c>
      <c r="R13" s="562">
        <v>6732.6839149988709</v>
      </c>
      <c r="S13" s="562"/>
      <c r="T13" s="562"/>
      <c r="U13" s="562"/>
      <c r="V13" s="234"/>
    </row>
    <row r="14" spans="1:22" outlineLevel="1" x14ac:dyDescent="0.35">
      <c r="A14" s="140"/>
      <c r="B14" s="140"/>
      <c r="C14" s="150"/>
      <c r="D14" s="151"/>
      <c r="E14" s="144"/>
      <c r="F14" s="162"/>
      <c r="G14" s="163"/>
      <c r="H14" s="156"/>
      <c r="I14" s="164"/>
      <c r="K14" s="49"/>
      <c r="L14" s="362"/>
      <c r="M14" s="236"/>
      <c r="N14" s="157"/>
      <c r="O14" s="157"/>
      <c r="P14" s="157"/>
      <c r="Q14" s="157"/>
      <c r="R14" s="157"/>
      <c r="S14" s="157"/>
      <c r="T14" s="157"/>
      <c r="U14" s="157"/>
      <c r="V14" s="236"/>
    </row>
    <row r="15" spans="1:22" x14ac:dyDescent="0.35">
      <c r="A15" s="153"/>
      <c r="B15" s="153"/>
      <c r="C15" s="160"/>
      <c r="D15" s="154"/>
      <c r="E15" s="146"/>
      <c r="F15" s="146"/>
      <c r="G15" s="146"/>
      <c r="H15" s="165"/>
      <c r="I15" s="150"/>
      <c r="K15" s="49"/>
      <c r="L15" s="362"/>
      <c r="M15" s="229"/>
      <c r="N15" s="157"/>
      <c r="O15" s="157"/>
      <c r="P15" s="157"/>
      <c r="Q15" s="157"/>
      <c r="R15" s="157"/>
      <c r="S15" s="157"/>
      <c r="T15" s="157"/>
      <c r="U15" s="157"/>
      <c r="V15" s="229"/>
    </row>
    <row r="16" spans="1:22" x14ac:dyDescent="0.35">
      <c r="A16" s="153"/>
      <c r="B16" s="153"/>
      <c r="C16" s="160"/>
      <c r="D16" s="154"/>
      <c r="E16" s="146"/>
      <c r="F16" s="146"/>
      <c r="G16" s="146"/>
      <c r="H16" s="165"/>
      <c r="I16" s="150"/>
      <c r="K16" s="49"/>
      <c r="L16" s="362"/>
      <c r="M16" s="229"/>
      <c r="N16" s="157"/>
      <c r="O16" s="157"/>
      <c r="P16" s="157"/>
      <c r="Q16" s="157"/>
      <c r="R16" s="157"/>
      <c r="S16" s="157"/>
      <c r="T16" s="157"/>
      <c r="U16" s="157"/>
      <c r="V16" s="229"/>
    </row>
    <row r="17" spans="1:22" x14ac:dyDescent="0.35">
      <c r="A17" s="140" t="s">
        <v>81</v>
      </c>
      <c r="B17" s="140"/>
      <c r="C17" s="141"/>
      <c r="D17" s="151"/>
      <c r="E17" s="144"/>
      <c r="F17" s="162"/>
      <c r="G17" s="144"/>
      <c r="H17" s="144"/>
      <c r="K17" s="49"/>
      <c r="L17" s="362"/>
      <c r="M17" s="229"/>
      <c r="N17" s="157"/>
      <c r="O17" s="157"/>
      <c r="P17" s="157"/>
      <c r="Q17" s="157"/>
      <c r="R17" s="157"/>
      <c r="S17" s="157"/>
      <c r="T17" s="157"/>
      <c r="U17" s="157"/>
      <c r="V17" s="229"/>
    </row>
    <row r="18" spans="1:22" outlineLevel="1" x14ac:dyDescent="0.35">
      <c r="A18" s="151"/>
      <c r="B18" s="153"/>
      <c r="C18" s="154"/>
      <c r="D18" s="150"/>
      <c r="E18" s="155"/>
      <c r="F18" s="155"/>
      <c r="G18" s="155"/>
      <c r="H18" s="155"/>
      <c r="I18" s="150"/>
      <c r="K18" s="49"/>
      <c r="L18" s="362"/>
      <c r="M18" s="209"/>
      <c r="N18" s="157"/>
      <c r="O18" s="157"/>
      <c r="P18" s="157"/>
      <c r="Q18" s="157"/>
      <c r="R18" s="157"/>
      <c r="S18" s="157"/>
      <c r="T18" s="157"/>
      <c r="U18" s="157"/>
      <c r="V18" s="209"/>
    </row>
    <row r="19" spans="1:22" outlineLevel="1" x14ac:dyDescent="0.35">
      <c r="A19" s="464"/>
      <c r="B19" s="465"/>
      <c r="C19" s="466"/>
      <c r="D19" s="414"/>
      <c r="E19" s="430" t="str">
        <f xml:space="preserve"> 'FS Qtr'!E$9</f>
        <v>Electricity generation revenue</v>
      </c>
      <c r="F19" s="430">
        <f xml:space="preserve"> 'FS Qtr'!F$9</f>
        <v>0</v>
      </c>
      <c r="G19" s="430" t="str">
        <f xml:space="preserve"> 'FS Qtr'!G$9</f>
        <v>$ 000s</v>
      </c>
      <c r="H19" s="430">
        <f xml:space="preserve"> 'FS Qtr'!H$9</f>
        <v>363981.48524418083</v>
      </c>
      <c r="I19" s="414"/>
      <c r="J19" s="455" t="str">
        <f xml:space="preserve"> IF(ABS(K19) &gt; TRK_TOL, "tu", "vw")</f>
        <v>vw</v>
      </c>
      <c r="K19" s="253">
        <f xml:space="preserve"> H19 - INDEX(M19:V19, $J$5)</f>
        <v>0</v>
      </c>
      <c r="L19" s="407">
        <f xml:space="preserve"> IF(ABS(K19) &gt; TRK_TOL, IF(INDEX(M19:V19, $J$5) = 0, 0, H19 / INDEX(M19:V19, $J$5) - 1), 0)</f>
        <v>0</v>
      </c>
      <c r="M19" s="415"/>
      <c r="N19" s="416">
        <v>363981.48524418083</v>
      </c>
      <c r="O19" s="416">
        <v>363981.48524418083</v>
      </c>
      <c r="P19" s="416">
        <v>363981.48524418083</v>
      </c>
      <c r="Q19" s="416">
        <v>363981.48524418083</v>
      </c>
      <c r="R19" s="416">
        <v>440294.29450307303</v>
      </c>
      <c r="S19" s="416">
        <v>371409.67882059288</v>
      </c>
      <c r="T19" s="416">
        <v>375238.64458162984</v>
      </c>
      <c r="U19" s="416">
        <v>367580.71305955586</v>
      </c>
      <c r="V19" s="415"/>
    </row>
    <row r="20" spans="1:22" outlineLevel="1" x14ac:dyDescent="0.35">
      <c r="A20" s="464"/>
      <c r="B20" s="465"/>
      <c r="C20" s="466"/>
      <c r="D20" s="414"/>
      <c r="E20" s="430" t="str">
        <f xml:space="preserve"> 'FS Qtr'!E$10</f>
        <v>O&amp;M expense</v>
      </c>
      <c r="F20" s="430">
        <f xml:space="preserve"> 'FS Qtr'!F$10</f>
        <v>0</v>
      </c>
      <c r="G20" s="430" t="str">
        <f xml:space="preserve"> 'FS Qtr'!G$10</f>
        <v>$ 000s</v>
      </c>
      <c r="H20" s="430">
        <f xml:space="preserve"> 'FS Qtr'!H$10</f>
        <v>-68079.957080028704</v>
      </c>
      <c r="I20" s="414"/>
      <c r="J20" s="455" t="str">
        <f xml:space="preserve"> IF(ABS(K20) &gt; TRK_TOL, "tu", "vw")</f>
        <v>vw</v>
      </c>
      <c r="K20" s="253">
        <f xml:space="preserve"> H20 - INDEX(M20:V20, $J$5)</f>
        <v>0</v>
      </c>
      <c r="L20" s="407">
        <f xml:space="preserve"> IF(ABS(K20) &gt; TRK_TOL, IF(INDEX(M20:V20, $J$5) = 0, 0, H20 / INDEX(M20:V20, $J$5) - 1), 0)</f>
        <v>0</v>
      </c>
      <c r="M20" s="417"/>
      <c r="N20" s="416">
        <v>-68079.957080028704</v>
      </c>
      <c r="O20" s="416">
        <v>-68079.957080028704</v>
      </c>
      <c r="P20" s="416">
        <v>-68079.957080028704</v>
      </c>
      <c r="Q20" s="416">
        <v>-68079.957080028704</v>
      </c>
      <c r="R20" s="416">
        <v>-45000</v>
      </c>
      <c r="S20" s="416">
        <v>-37500</v>
      </c>
      <c r="T20" s="416">
        <v>-37500</v>
      </c>
      <c r="U20" s="416">
        <v>-37500</v>
      </c>
      <c r="V20" s="417"/>
    </row>
    <row r="21" spans="1:22" outlineLevel="1" x14ac:dyDescent="0.35">
      <c r="A21" s="464"/>
      <c r="B21" s="465"/>
      <c r="C21" s="414"/>
      <c r="D21" s="414"/>
      <c r="E21" s="418" t="str">
        <f xml:space="preserve"> 'FS Qtr'!E$11</f>
        <v>EBITDA</v>
      </c>
      <c r="F21" s="418">
        <f xml:space="preserve"> 'FS Qtr'!F$11</f>
        <v>0</v>
      </c>
      <c r="G21" s="418" t="str">
        <f xml:space="preserve"> 'FS Qtr'!G$11</f>
        <v>$ 000s</v>
      </c>
      <c r="H21" s="418">
        <f xml:space="preserve"> 'FS Qtr'!H$11</f>
        <v>295901.52816415211</v>
      </c>
      <c r="I21" s="419"/>
      <c r="J21" s="457" t="str">
        <f xml:space="preserve"> IF(ABS(K21) &gt; TRK_TOL, "tu", "vw")</f>
        <v>vw</v>
      </c>
      <c r="K21" s="420">
        <f xml:space="preserve"> H21 - INDEX(M21:V21, $J$5)</f>
        <v>0</v>
      </c>
      <c r="L21" s="421">
        <f xml:space="preserve"> IF(ABS(K21) &gt; TRK_TOL, IF(INDEX(M21:V21, $J$5) = 0, 0, H21 / INDEX(M21:V21, $J$5) - 1), 0)</f>
        <v>0</v>
      </c>
      <c r="M21" s="422"/>
      <c r="N21" s="423">
        <v>295901.52816415211</v>
      </c>
      <c r="O21" s="423">
        <v>295901.52816415211</v>
      </c>
      <c r="P21" s="423">
        <v>295901.52816415211</v>
      </c>
      <c r="Q21" s="423">
        <v>295901.52816415211</v>
      </c>
      <c r="R21" s="423">
        <v>395294.29450307315</v>
      </c>
      <c r="S21" s="423">
        <v>333909.67882059299</v>
      </c>
      <c r="T21" s="423">
        <v>337738.64458162984</v>
      </c>
      <c r="U21" s="423">
        <v>330080.71305955591</v>
      </c>
      <c r="V21" s="422"/>
    </row>
    <row r="22" spans="1:22" outlineLevel="1" x14ac:dyDescent="0.35">
      <c r="A22" s="464"/>
      <c r="B22" s="465"/>
      <c r="C22" s="414"/>
      <c r="D22" s="414"/>
      <c r="E22" s="427"/>
      <c r="F22" s="427"/>
      <c r="G22" s="427"/>
      <c r="H22" s="427"/>
      <c r="I22" s="256"/>
      <c r="J22" s="455"/>
      <c r="K22" s="254"/>
      <c r="L22" s="408"/>
      <c r="M22" s="415"/>
      <c r="N22" s="416"/>
      <c r="O22" s="416"/>
      <c r="P22" s="416"/>
      <c r="Q22" s="416"/>
      <c r="R22" s="416"/>
      <c r="S22" s="416"/>
      <c r="T22" s="416"/>
      <c r="U22" s="416"/>
      <c r="V22" s="415"/>
    </row>
    <row r="23" spans="1:22" outlineLevel="1" x14ac:dyDescent="0.35">
      <c r="A23" s="464"/>
      <c r="B23" s="465"/>
      <c r="C23" s="414"/>
      <c r="D23" s="414"/>
      <c r="E23" s="430" t="str">
        <f xml:space="preserve"> 'FS Qtr'!E$13</f>
        <v>Solar asset depreciation</v>
      </c>
      <c r="F23" s="430">
        <f xml:space="preserve"> 'FS Qtr'!F$13</f>
        <v>0</v>
      </c>
      <c r="G23" s="430" t="str">
        <f xml:space="preserve"> 'FS Qtr'!G$13</f>
        <v>$ 000s</v>
      </c>
      <c r="H23" s="430">
        <f xml:space="preserve"> 'FS Qtr'!H$13</f>
        <v>-100000</v>
      </c>
      <c r="I23" s="414"/>
      <c r="J23" s="455" t="str">
        <f xml:space="preserve"> IF(ABS(K23) &gt; TRK_TOL, "tu", "vw")</f>
        <v>vw</v>
      </c>
      <c r="K23" s="253">
        <f xml:space="preserve"> H23 - INDEX(M23:V23, $J$5)</f>
        <v>0</v>
      </c>
      <c r="L23" s="407">
        <f xml:space="preserve"> IF(ABS(K23) &gt; TRK_TOL, IF(INDEX(M23:V23, $J$5) = 0, 0, H23 / INDEX(M23:V23, $J$5) - 1), 0)</f>
        <v>0</v>
      </c>
      <c r="M23" s="424"/>
      <c r="N23" s="416">
        <v>-100000</v>
      </c>
      <c r="O23" s="416">
        <v>-100000</v>
      </c>
      <c r="P23" s="416">
        <v>-100000</v>
      </c>
      <c r="Q23" s="416">
        <v>-100000</v>
      </c>
      <c r="R23" s="416">
        <v>-100000</v>
      </c>
      <c r="S23" s="416">
        <v>-100000</v>
      </c>
      <c r="T23" s="416">
        <v>-100000</v>
      </c>
      <c r="U23" s="416">
        <v>-100000</v>
      </c>
      <c r="V23" s="424"/>
    </row>
    <row r="24" spans="1:22" outlineLevel="1" x14ac:dyDescent="0.35">
      <c r="A24" s="464"/>
      <c r="B24" s="465"/>
      <c r="C24" s="414"/>
      <c r="D24" s="414"/>
      <c r="E24" s="418" t="str">
        <f xml:space="preserve"> 'FS Qtr'!E$14</f>
        <v>EBIT</v>
      </c>
      <c r="F24" s="418">
        <f xml:space="preserve"> 'FS Qtr'!F$14</f>
        <v>0</v>
      </c>
      <c r="G24" s="418" t="str">
        <f xml:space="preserve"> 'FS Qtr'!G$14</f>
        <v>$ 000s</v>
      </c>
      <c r="H24" s="418">
        <f xml:space="preserve"> 'FS Qtr'!H$14</f>
        <v>195901.52816415209</v>
      </c>
      <c r="I24" s="419"/>
      <c r="J24" s="457" t="str">
        <f xml:space="preserve"> IF(ABS(K24) &gt; TRK_TOL, "tu", "vw")</f>
        <v>vw</v>
      </c>
      <c r="K24" s="420">
        <f xml:space="preserve"> H24 - INDEX(M24:V24, $J$5)</f>
        <v>0</v>
      </c>
      <c r="L24" s="421">
        <f xml:space="preserve"> IF(ABS(K24) &gt; TRK_TOL, IF(INDEX(M24:V24, $J$5) = 0, 0, H24 / INDEX(M24:V24, $J$5) - 1), 0)</f>
        <v>0</v>
      </c>
      <c r="M24" s="425"/>
      <c r="N24" s="423">
        <v>195901.52816415209</v>
      </c>
      <c r="O24" s="423">
        <v>195901.52816415209</v>
      </c>
      <c r="P24" s="423">
        <v>195901.52816415209</v>
      </c>
      <c r="Q24" s="423">
        <v>195901.52816415209</v>
      </c>
      <c r="R24" s="423">
        <v>295294.29450307292</v>
      </c>
      <c r="S24" s="423">
        <v>233909.67882059276</v>
      </c>
      <c r="T24" s="423">
        <v>237738.64458162984</v>
      </c>
      <c r="U24" s="423">
        <v>230080.71305955577</v>
      </c>
      <c r="V24" s="425"/>
    </row>
    <row r="25" spans="1:22" outlineLevel="1" x14ac:dyDescent="0.35">
      <c r="A25" s="464"/>
      <c r="B25" s="465"/>
      <c r="C25" s="414"/>
      <c r="D25" s="414"/>
      <c r="E25" s="413"/>
      <c r="F25" s="413"/>
      <c r="G25" s="413"/>
      <c r="H25" s="413"/>
      <c r="I25" s="256"/>
      <c r="J25" s="455"/>
      <c r="K25" s="254"/>
      <c r="L25" s="408"/>
      <c r="M25" s="415"/>
      <c r="N25" s="416"/>
      <c r="O25" s="416"/>
      <c r="P25" s="416"/>
      <c r="Q25" s="416"/>
      <c r="R25" s="416"/>
      <c r="S25" s="416"/>
      <c r="T25" s="416"/>
      <c r="U25" s="416"/>
      <c r="V25" s="415"/>
    </row>
    <row r="26" spans="1:22" outlineLevel="1" x14ac:dyDescent="0.35">
      <c r="A26" s="464"/>
      <c r="B26" s="465"/>
      <c r="C26" s="414"/>
      <c r="D26" s="414"/>
      <c r="E26" s="430" t="str">
        <f xml:space="preserve"> 'FS Qtr'!E$16</f>
        <v>Senior debt interest</v>
      </c>
      <c r="F26" s="430">
        <f xml:space="preserve"> 'FS Qtr'!F$16</f>
        <v>0</v>
      </c>
      <c r="G26" s="430" t="str">
        <f xml:space="preserve"> 'FS Qtr'!G$16</f>
        <v>$ 000s</v>
      </c>
      <c r="H26" s="430">
        <f xml:space="preserve"> 'FS Qtr'!H$16</f>
        <v>-23951.863062101282</v>
      </c>
      <c r="I26" s="414"/>
      <c r="J26" s="455" t="str">
        <f xml:space="preserve"> IF(ABS(K26) &gt; TRK_TOL, "tu", "vw")</f>
        <v>vw</v>
      </c>
      <c r="K26" s="253">
        <f xml:space="preserve"> H26 - INDEX(M26:V26, $J$5)</f>
        <v>0</v>
      </c>
      <c r="L26" s="407">
        <f xml:space="preserve"> IF(ABS(K26) &gt; TRK_TOL, IF(INDEX(M26:V26, $J$5) = 0, 0, H26 / INDEX(M26:V26, $J$5) - 1), 0)</f>
        <v>0</v>
      </c>
      <c r="M26" s="426"/>
      <c r="N26" s="416">
        <v>-23951.863062101282</v>
      </c>
      <c r="O26" s="416">
        <v>-22197.55508068754</v>
      </c>
      <c r="P26" s="416">
        <v>-22450.751221019782</v>
      </c>
      <c r="Q26" s="416">
        <v>-21912.410882424898</v>
      </c>
      <c r="R26" s="416">
        <v>-23470.523234727571</v>
      </c>
      <c r="S26" s="416">
        <v>0</v>
      </c>
      <c r="T26" s="416">
        <v>0</v>
      </c>
      <c r="U26" s="416">
        <v>0</v>
      </c>
      <c r="V26" s="426"/>
    </row>
    <row r="27" spans="1:22" outlineLevel="1" x14ac:dyDescent="0.35">
      <c r="A27" s="464"/>
      <c r="B27" s="465"/>
      <c r="C27" s="414"/>
      <c r="D27" s="414"/>
      <c r="E27" s="430" t="str">
        <f xml:space="preserve"> 'FS Qtr'!E$17</f>
        <v>[Refi facility interest]</v>
      </c>
      <c r="F27" s="430">
        <f xml:space="preserve"> 'FS Qtr'!F$17</f>
        <v>0</v>
      </c>
      <c r="G27" s="430">
        <f xml:space="preserve"> 'FS Qtr'!G$17</f>
        <v>0</v>
      </c>
      <c r="H27" s="430">
        <f xml:space="preserve"> 'FS Qtr'!H$17</f>
        <v>0</v>
      </c>
      <c r="I27" s="414"/>
      <c r="J27" s="455" t="str">
        <f xml:space="preserve"> IF(ABS(K27) &gt; TRK_TOL, "tu", "vw")</f>
        <v>vw</v>
      </c>
      <c r="K27" s="253">
        <f xml:space="preserve"> H27 - INDEX(M27:V27, $J$5)</f>
        <v>0</v>
      </c>
      <c r="L27" s="407">
        <f xml:space="preserve"> IF(ABS(K27) &gt; TRK_TOL, IF(INDEX(M27:V27, $J$5) = 0, 0, H27 / INDEX(M27:V27, $J$5) - 1), 0)</f>
        <v>0</v>
      </c>
      <c r="M27" s="426"/>
      <c r="N27" s="416">
        <v>0</v>
      </c>
      <c r="O27" s="416">
        <v>0</v>
      </c>
      <c r="P27" s="416">
        <v>0</v>
      </c>
      <c r="Q27" s="416">
        <v>0</v>
      </c>
      <c r="R27" s="416">
        <v>0</v>
      </c>
      <c r="S27" s="416">
        <v>0</v>
      </c>
      <c r="T27" s="416">
        <v>0</v>
      </c>
      <c r="U27" s="416">
        <v>0</v>
      </c>
      <c r="V27" s="426"/>
    </row>
    <row r="28" spans="1:22" outlineLevel="1" x14ac:dyDescent="0.35">
      <c r="A28" s="464"/>
      <c r="B28" s="465"/>
      <c r="C28" s="414"/>
      <c r="D28" s="414"/>
      <c r="E28" s="430" t="str">
        <f xml:space="preserve"> 'FS Qtr'!E$18</f>
        <v>RCF interest due</v>
      </c>
      <c r="F28" s="430">
        <f xml:space="preserve"> 'FS Qtr'!F$18</f>
        <v>0</v>
      </c>
      <c r="G28" s="430" t="str">
        <f xml:space="preserve"> 'FS Qtr'!G$18</f>
        <v>$ 000s</v>
      </c>
      <c r="H28" s="430">
        <f xml:space="preserve"> 'FS Qtr'!H$18</f>
        <v>-280.77633120738801</v>
      </c>
      <c r="I28" s="414"/>
      <c r="J28" s="458" t="str">
        <f xml:space="preserve"> IF(ABS(K28) &gt; TRK_TOL, "tu", "vw")</f>
        <v>vw</v>
      </c>
      <c r="K28" s="253">
        <f xml:space="preserve"> H28 - INDEX(M28:V28, $J$5)</f>
        <v>0</v>
      </c>
      <c r="L28" s="407">
        <f xml:space="preserve"> IF(ABS(K28) &gt; TRK_TOL, IF(INDEX(M28:V28, $J$5) = 0, 0, H28 / INDEX(M28:V28, $J$5) - 1), 0)</f>
        <v>0</v>
      </c>
      <c r="M28" s="428"/>
      <c r="N28" s="416">
        <v>-280.77633120738801</v>
      </c>
      <c r="O28" s="416">
        <v>-1.5571670895024954E-10</v>
      </c>
      <c r="P28" s="416">
        <v>0</v>
      </c>
      <c r="Q28" s="416">
        <v>0</v>
      </c>
      <c r="R28" s="416">
        <v>0</v>
      </c>
      <c r="S28" s="416">
        <v>0</v>
      </c>
      <c r="T28" s="416">
        <v>0</v>
      </c>
      <c r="U28" s="416">
        <v>0</v>
      </c>
      <c r="V28" s="428"/>
    </row>
    <row r="29" spans="1:22" ht="12.75" outlineLevel="1" x14ac:dyDescent="0.35">
      <c r="A29" s="431"/>
      <c r="B29" s="431"/>
      <c r="C29" s="431"/>
      <c r="D29" s="431"/>
      <c r="E29" s="463" t="str">
        <f xml:space="preserve"> 'FS Qtr'!E$19</f>
        <v>Profit before tax</v>
      </c>
      <c r="F29" s="463">
        <f xml:space="preserve"> 'FS Qtr'!F$19</f>
        <v>0</v>
      </c>
      <c r="G29" s="463" t="str">
        <f xml:space="preserve"> 'FS Qtr'!G$19</f>
        <v>$ 000s</v>
      </c>
      <c r="H29" s="463">
        <f xml:space="preserve"> 'FS Qtr'!H$19</f>
        <v>171668.88877084348</v>
      </c>
      <c r="I29" s="460"/>
      <c r="J29" s="457" t="str">
        <f xml:space="preserve"> IF(ABS(K29) &gt; TRK_TOL, "tu", "vw")</f>
        <v>vw</v>
      </c>
      <c r="K29" s="420">
        <f xml:space="preserve"> H29 - INDEX(M29:V29, $J$5)</f>
        <v>0</v>
      </c>
      <c r="L29" s="421">
        <f xml:space="preserve"> IF(ABS(K29) &gt; TRK_TOL, IF(INDEX(M29:V29, $J$5) = 0, 0, H29 / INDEX(M29:V29, $J$5) - 1), 0)</f>
        <v>0</v>
      </c>
      <c r="M29" s="422"/>
      <c r="N29" s="423">
        <v>171668.88877084348</v>
      </c>
      <c r="O29" s="423">
        <v>173703.97308346425</v>
      </c>
      <c r="P29" s="423">
        <v>173450.77694313283</v>
      </c>
      <c r="Q29" s="423">
        <v>173989.11728172729</v>
      </c>
      <c r="R29" s="423">
        <v>271823.77126834576</v>
      </c>
      <c r="S29" s="423">
        <v>233909.67882059276</v>
      </c>
      <c r="T29" s="423">
        <v>237738.64458162984</v>
      </c>
      <c r="U29" s="423">
        <v>230080.71305955577</v>
      </c>
      <c r="V29" s="422"/>
    </row>
    <row r="30" spans="1:22" outlineLevel="1" x14ac:dyDescent="0.35">
      <c r="A30" s="496"/>
      <c r="B30" s="467"/>
      <c r="C30" s="468"/>
      <c r="D30" s="464"/>
      <c r="E30" s="413"/>
      <c r="F30" s="413"/>
      <c r="G30" s="413"/>
      <c r="H30" s="413"/>
      <c r="I30" s="414"/>
      <c r="J30" s="458"/>
      <c r="K30" s="253"/>
      <c r="L30" s="407"/>
      <c r="M30" s="428"/>
      <c r="N30" s="416"/>
      <c r="O30" s="416"/>
      <c r="P30" s="416"/>
      <c r="Q30" s="416"/>
      <c r="R30" s="416"/>
      <c r="S30" s="416"/>
      <c r="T30" s="416"/>
      <c r="U30" s="416"/>
      <c r="V30" s="428"/>
    </row>
    <row r="31" spans="1:22" outlineLevel="1" x14ac:dyDescent="0.35">
      <c r="A31" s="464"/>
      <c r="B31" s="465"/>
      <c r="C31" s="469"/>
      <c r="D31" s="414"/>
      <c r="E31" s="430" t="str">
        <f xml:space="preserve"> 'FS Qtr'!E$21</f>
        <v>Corporate income tax expense</v>
      </c>
      <c r="F31" s="430">
        <f xml:space="preserve"> 'FS Qtr'!F$21</f>
        <v>0</v>
      </c>
      <c r="G31" s="430" t="str">
        <f xml:space="preserve"> 'FS Qtr'!G$21</f>
        <v>$ 000s</v>
      </c>
      <c r="H31" s="430">
        <f xml:space="preserve"> 'FS Qtr'!H$21</f>
        <v>-34333.777754168703</v>
      </c>
      <c r="I31" s="414"/>
      <c r="J31" s="458" t="str">
        <f xml:space="preserve"> IF(ABS(K31) &gt; TRK_TOL, "tu", "vw")</f>
        <v>vw</v>
      </c>
      <c r="K31" s="253">
        <f xml:space="preserve"> H31 - INDEX(M31:V31, $J$5)</f>
        <v>0</v>
      </c>
      <c r="L31" s="407">
        <f xml:space="preserve"> IF(ABS(K31) &gt; TRK_TOL, IF(INDEX(M31:V31, $J$5) = 0, 0, H31 / INDEX(M31:V31, $J$5) - 1), 0)</f>
        <v>0</v>
      </c>
      <c r="M31" s="428"/>
      <c r="N31" s="416">
        <v>-34333.777754168703</v>
      </c>
      <c r="O31" s="416">
        <v>-34740.79461669283</v>
      </c>
      <c r="P31" s="416">
        <v>-34690.155388626576</v>
      </c>
      <c r="Q31" s="416">
        <v>-34797.823456345483</v>
      </c>
      <c r="R31" s="416">
        <v>-54364.754253669125</v>
      </c>
      <c r="S31" s="416">
        <v>0</v>
      </c>
      <c r="T31" s="416">
        <v>0</v>
      </c>
      <c r="U31" s="416">
        <v>0</v>
      </c>
      <c r="V31" s="428"/>
    </row>
    <row r="32" spans="1:22" outlineLevel="1" x14ac:dyDescent="0.35">
      <c r="A32" s="464"/>
      <c r="B32" s="465"/>
      <c r="C32" s="470"/>
      <c r="D32" s="414"/>
      <c r="E32" s="418" t="str">
        <f xml:space="preserve"> 'FS Qtr'!E$22</f>
        <v>Profit after tax</v>
      </c>
      <c r="F32" s="418">
        <f xml:space="preserve"> 'FS Qtr'!F$22</f>
        <v>0</v>
      </c>
      <c r="G32" s="418" t="str">
        <f xml:space="preserve"> 'FS Qtr'!G$22</f>
        <v>$ 000s</v>
      </c>
      <c r="H32" s="418">
        <f xml:space="preserve"> 'FS Qtr'!H$22</f>
        <v>137335.11101667481</v>
      </c>
      <c r="I32" s="460"/>
      <c r="J32" s="457" t="str">
        <f xml:space="preserve"> IF(ABS(K32) &gt; TRK_TOL, "tu", "vw")</f>
        <v>vw</v>
      </c>
      <c r="K32" s="420">
        <f xml:space="preserve"> H32 - INDEX(M32:V32, $J$5)</f>
        <v>0</v>
      </c>
      <c r="L32" s="421">
        <f xml:space="preserve"> IF(ABS(K32) &gt; TRK_TOL, IF(INDEX(M32:V32, $J$5) = 0, 0, H32 / INDEX(M32:V32, $J$5) - 1), 0)</f>
        <v>0</v>
      </c>
      <c r="M32" s="422"/>
      <c r="N32" s="423">
        <v>137335.11101667481</v>
      </c>
      <c r="O32" s="423">
        <v>138963.17846677132</v>
      </c>
      <c r="P32" s="423">
        <v>138760.6215545063</v>
      </c>
      <c r="Q32" s="423">
        <v>139191.29382538193</v>
      </c>
      <c r="R32" s="423">
        <v>217459.0170146765</v>
      </c>
      <c r="S32" s="423">
        <v>233909.67882059276</v>
      </c>
      <c r="T32" s="423">
        <v>237738.64458162984</v>
      </c>
      <c r="U32" s="423">
        <v>230080.71305955577</v>
      </c>
      <c r="V32" s="422"/>
    </row>
    <row r="33" spans="1:22" outlineLevel="1" x14ac:dyDescent="0.35">
      <c r="A33" s="464"/>
      <c r="B33" s="465"/>
      <c r="C33" s="470"/>
      <c r="D33" s="414"/>
      <c r="E33" s="413"/>
      <c r="F33" s="413"/>
      <c r="G33" s="413"/>
      <c r="H33" s="413"/>
      <c r="I33" s="414"/>
      <c r="J33" s="458"/>
      <c r="K33" s="253"/>
      <c r="L33" s="407"/>
      <c r="M33" s="428"/>
      <c r="N33" s="416"/>
      <c r="O33" s="416"/>
      <c r="P33" s="416"/>
      <c r="Q33" s="416"/>
      <c r="R33" s="416"/>
      <c r="S33" s="416"/>
      <c r="T33" s="416"/>
      <c r="U33" s="416"/>
      <c r="V33" s="428"/>
    </row>
    <row r="34" spans="1:22" outlineLevel="1" x14ac:dyDescent="0.35">
      <c r="A34" s="464"/>
      <c r="B34" s="465"/>
      <c r="C34" s="470"/>
      <c r="D34" s="414"/>
      <c r="E34" s="430" t="str">
        <f xml:space="preserve"> 'FS Qtr'!E$24</f>
        <v>Dividends paid</v>
      </c>
      <c r="F34" s="430">
        <f xml:space="preserve"> 'FS Qtr'!F$24</f>
        <v>0</v>
      </c>
      <c r="G34" s="430" t="str">
        <f xml:space="preserve"> 'FS Qtr'!G$24</f>
        <v>$ 000s</v>
      </c>
      <c r="H34" s="430">
        <f xml:space="preserve"> 'FS Qtr'!H$24</f>
        <v>-137335.11101667475</v>
      </c>
      <c r="I34" s="414"/>
      <c r="J34" s="458" t="str">
        <f xml:space="preserve"> IF(ABS(K34) &gt; TRK_TOL, "tu", "vw")</f>
        <v>vw</v>
      </c>
      <c r="K34" s="253">
        <f xml:space="preserve"> H34 - INDEX(M34:V34, $J$5)</f>
        <v>0</v>
      </c>
      <c r="L34" s="407">
        <f xml:space="preserve"> IF(ABS(K34) &gt; TRK_TOL, IF(INDEX(M34:V34, $J$5) = 0, 0, H34 / INDEX(M34:V34, $J$5) - 1), 0)</f>
        <v>0</v>
      </c>
      <c r="M34" s="428"/>
      <c r="N34" s="416">
        <v>-137335.11101667475</v>
      </c>
      <c r="O34" s="416">
        <v>-138963.17846677112</v>
      </c>
      <c r="P34" s="416">
        <v>-138760.62155450636</v>
      </c>
      <c r="Q34" s="416">
        <v>-139191.2938253819</v>
      </c>
      <c r="R34" s="416">
        <v>-217459.01701467659</v>
      </c>
      <c r="S34" s="416">
        <v>-233909.67882059276</v>
      </c>
      <c r="T34" s="416">
        <v>-237738.64458162984</v>
      </c>
      <c r="U34" s="416">
        <v>-230080.71305955577</v>
      </c>
      <c r="V34" s="428"/>
    </row>
    <row r="35" spans="1:22" outlineLevel="1" x14ac:dyDescent="0.35">
      <c r="A35" s="151"/>
      <c r="B35" s="153"/>
      <c r="C35" s="160"/>
      <c r="D35" s="150"/>
      <c r="E35" s="418" t="str">
        <f xml:space="preserve"> 'FS Qtr'!E$25</f>
        <v>Net income</v>
      </c>
      <c r="F35" s="418">
        <f xml:space="preserve"> 'FS Qtr'!F$25</f>
        <v>0</v>
      </c>
      <c r="G35" s="418" t="str">
        <f xml:space="preserve"> 'FS Qtr'!G$25</f>
        <v>$ 000s</v>
      </c>
      <c r="H35" s="418">
        <f xml:space="preserve"> 'FS Qtr'!H$25</f>
        <v>3.4418690120219253E-11</v>
      </c>
      <c r="I35" s="419"/>
      <c r="J35" s="457" t="str">
        <f xml:space="preserve"> IF(ABS(K35) &gt; TRK_TOL, "tu", "vw")</f>
        <v>vw</v>
      </c>
      <c r="K35" s="420">
        <f xml:space="preserve"> H35 - INDEX(M35:V35, $J$5)</f>
        <v>0</v>
      </c>
      <c r="L35" s="588">
        <f xml:space="preserve"> IF(ABS(K35) &gt; TRK_TOL, IF(INDEX(M35:V35, $J$5) = 0, 0, H35 / INDEX(M35:V35, $J$5) - 1), 0)</f>
        <v>0</v>
      </c>
      <c r="M35" s="425"/>
      <c r="N35" s="498">
        <v>3.4418690120219253E-11</v>
      </c>
      <c r="O35" s="498">
        <v>3.9412269070633177E-10</v>
      </c>
      <c r="P35" s="498">
        <v>-4.14464462465235E-10</v>
      </c>
      <c r="Q35" s="498">
        <v>-1.5391226788362976E-10</v>
      </c>
      <c r="R35" s="498">
        <v>-4.1830008859335288E-10</v>
      </c>
      <c r="S35" s="498">
        <v>0</v>
      </c>
      <c r="T35" s="498">
        <v>0</v>
      </c>
      <c r="U35" s="498">
        <v>7.2759576141834259E-12</v>
      </c>
      <c r="V35" s="425"/>
    </row>
    <row r="36" spans="1:22" outlineLevel="1" x14ac:dyDescent="0.35">
      <c r="A36" s="151"/>
      <c r="B36" s="153"/>
      <c r="C36" s="160"/>
      <c r="D36" s="150"/>
      <c r="E36" s="413"/>
      <c r="F36" s="414"/>
      <c r="G36" s="414"/>
      <c r="H36" s="414"/>
      <c r="I36" s="414"/>
      <c r="K36" s="254"/>
      <c r="L36" s="408"/>
      <c r="M36" s="424"/>
      <c r="N36" s="411"/>
      <c r="O36" s="411"/>
      <c r="P36" s="411"/>
      <c r="Q36" s="411"/>
      <c r="R36" s="411"/>
      <c r="S36" s="411"/>
      <c r="T36" s="411"/>
      <c r="U36" s="411"/>
      <c r="V36" s="424"/>
    </row>
    <row r="37" spans="1:22" x14ac:dyDescent="0.35">
      <c r="A37" s="151"/>
      <c r="B37" s="153"/>
      <c r="C37" s="160"/>
      <c r="D37" s="150"/>
      <c r="E37" s="414"/>
      <c r="F37" s="414"/>
      <c r="G37" s="414"/>
      <c r="H37" s="414"/>
      <c r="I37" s="414"/>
      <c r="K37" s="254"/>
      <c r="L37" s="408"/>
      <c r="M37" s="424"/>
      <c r="N37" s="411"/>
      <c r="O37" s="411"/>
      <c r="P37" s="411"/>
      <c r="Q37" s="411"/>
      <c r="R37" s="411"/>
      <c r="S37" s="411"/>
      <c r="T37" s="411"/>
      <c r="U37" s="411"/>
      <c r="V37" s="424"/>
    </row>
    <row r="38" spans="1:22" x14ac:dyDescent="0.35">
      <c r="A38" s="140" t="s">
        <v>68</v>
      </c>
      <c r="B38" s="153"/>
      <c r="C38" s="160"/>
      <c r="D38" s="150"/>
      <c r="E38" s="414"/>
      <c r="F38" s="414"/>
      <c r="G38" s="414"/>
      <c r="H38" s="414"/>
      <c r="I38" s="414"/>
      <c r="K38" s="254"/>
      <c r="L38" s="408"/>
      <c r="M38" s="424"/>
      <c r="N38" s="411"/>
      <c r="O38" s="411"/>
      <c r="P38" s="411"/>
      <c r="Q38" s="411"/>
      <c r="R38" s="411"/>
      <c r="S38" s="411"/>
      <c r="T38" s="411"/>
      <c r="U38" s="411"/>
      <c r="V38" s="424"/>
    </row>
    <row r="39" spans="1:22" outlineLevel="1" x14ac:dyDescent="0.35">
      <c r="A39" s="151"/>
      <c r="B39" s="153"/>
      <c r="C39" s="161"/>
      <c r="D39" s="150"/>
      <c r="E39" s="414"/>
      <c r="F39" s="414"/>
      <c r="G39" s="414"/>
      <c r="H39" s="414"/>
      <c r="I39" s="414"/>
      <c r="K39" s="254"/>
      <c r="L39" s="408"/>
      <c r="M39" s="424"/>
      <c r="N39" s="411"/>
      <c r="O39" s="411"/>
      <c r="P39" s="411"/>
      <c r="Q39" s="411"/>
      <c r="R39" s="411"/>
      <c r="S39" s="411"/>
      <c r="T39" s="411"/>
      <c r="U39" s="411"/>
      <c r="V39" s="424"/>
    </row>
    <row r="40" spans="1:22" outlineLevel="1" x14ac:dyDescent="0.35">
      <c r="A40" s="151"/>
      <c r="B40" s="153"/>
      <c r="C40" s="161"/>
      <c r="D40" s="150"/>
      <c r="E40" s="404" t="str">
        <f xml:space="preserve"> 'FS Qtr'!E$30</f>
        <v>Cash received from invoices</v>
      </c>
      <c r="F40" s="404">
        <f xml:space="preserve"> 'FS Qtr'!F$30</f>
        <v>0</v>
      </c>
      <c r="G40" s="404" t="str">
        <f xml:space="preserve"> 'FS Qtr'!G$30</f>
        <v>$ 000s</v>
      </c>
      <c r="H40" s="404">
        <f xml:space="preserve"> 'FS Qtr'!H$30</f>
        <v>363981.48524418083</v>
      </c>
      <c r="I40" s="414"/>
      <c r="J40" s="455" t="str">
        <f xml:space="preserve"> IF(ABS(K40) &gt; TRK_TOL, "tu", "vw")</f>
        <v>vw</v>
      </c>
      <c r="K40" s="253">
        <f xml:space="preserve"> H40 - INDEX(M40:V40, $J$5)</f>
        <v>0</v>
      </c>
      <c r="L40" s="407">
        <f xml:space="preserve"> IF(ABS(K40) &gt; TRK_TOL, IF(INDEX(M40:V40, $J$5) = 0, 0, H40 / INDEX(M40:V40, $J$5) - 1), 0)</f>
        <v>0</v>
      </c>
      <c r="M40" s="426"/>
      <c r="N40" s="416">
        <v>363981.48524418083</v>
      </c>
      <c r="O40" s="416">
        <v>363981.48524418083</v>
      </c>
      <c r="P40" s="416">
        <v>363981.48524418083</v>
      </c>
      <c r="Q40" s="416">
        <v>363981.48524418083</v>
      </c>
      <c r="R40" s="416">
        <v>440294.29450307268</v>
      </c>
      <c r="S40" s="416">
        <v>371409.67882059288</v>
      </c>
      <c r="T40" s="416">
        <v>375238.64458162984</v>
      </c>
      <c r="U40" s="416">
        <v>367580.71305955586</v>
      </c>
      <c r="V40" s="426"/>
    </row>
    <row r="41" spans="1:22" outlineLevel="1" x14ac:dyDescent="0.35">
      <c r="A41" s="151"/>
      <c r="B41" s="153"/>
      <c r="C41" s="161"/>
      <c r="D41" s="150"/>
      <c r="E41" s="368" t="str">
        <f xml:space="preserve"> 'FS Qtr'!E$31</f>
        <v>Cash paid for O&amp;M costs</v>
      </c>
      <c r="F41" s="368">
        <f xml:space="preserve"> 'FS Qtr'!F$31</f>
        <v>0</v>
      </c>
      <c r="G41" s="368" t="str">
        <f xml:space="preserve"> 'FS Qtr'!G$31</f>
        <v>$ 000s</v>
      </c>
      <c r="H41" s="368">
        <f xml:space="preserve"> 'FS Qtr'!H$31</f>
        <v>-68079.957080028718</v>
      </c>
      <c r="I41" s="414"/>
      <c r="J41" s="455" t="str">
        <f xml:space="preserve"> IF(ABS(K41) &gt; TRK_TOL, "tu", "vw")</f>
        <v>vw</v>
      </c>
      <c r="K41" s="253">
        <f xml:space="preserve"> H41 - INDEX(M41:V41, $J$5)</f>
        <v>0</v>
      </c>
      <c r="L41" s="407">
        <f xml:space="preserve"> IF(ABS(K41) &gt; TRK_TOL, IF(INDEX(M41:V41, $J$5) = 0, 0, H41 / INDEX(M41:V41, $J$5) - 1), 0)</f>
        <v>0</v>
      </c>
      <c r="M41" s="426"/>
      <c r="N41" s="416">
        <v>-68079.957080028718</v>
      </c>
      <c r="O41" s="416">
        <v>-68079.957080028718</v>
      </c>
      <c r="P41" s="416">
        <v>-68079.957080028718</v>
      </c>
      <c r="Q41" s="416">
        <v>-68079.957080028718</v>
      </c>
      <c r="R41" s="416">
        <v>-45000.000000000044</v>
      </c>
      <c r="S41" s="416">
        <v>-37500</v>
      </c>
      <c r="T41" s="416">
        <v>-37500</v>
      </c>
      <c r="U41" s="416">
        <v>-37500</v>
      </c>
      <c r="V41" s="426"/>
    </row>
    <row r="42" spans="1:22" outlineLevel="1" x14ac:dyDescent="0.35">
      <c r="A42" s="151"/>
      <c r="B42" s="153"/>
      <c r="C42" s="161"/>
      <c r="D42" s="150"/>
      <c r="E42" s="368" t="str">
        <f xml:space="preserve"> 'FS Qtr'!E$32</f>
        <v>Corporate income tax paid</v>
      </c>
      <c r="F42" s="368">
        <f xml:space="preserve"> 'FS Qtr'!F$32</f>
        <v>0</v>
      </c>
      <c r="G42" s="368" t="str">
        <f xml:space="preserve"> 'FS Qtr'!G$32</f>
        <v>$ 000s</v>
      </c>
      <c r="H42" s="368">
        <f xml:space="preserve"> 'FS Qtr'!H$32</f>
        <v>-34333.777754168703</v>
      </c>
      <c r="I42" s="414"/>
      <c r="J42" s="455" t="str">
        <f xml:space="preserve"> IF(ABS(K42) &gt; TRK_TOL, "tu", "vw")</f>
        <v>vw</v>
      </c>
      <c r="K42" s="253">
        <f xml:space="preserve"> H42 - INDEX(M42:V42, $J$5)</f>
        <v>0</v>
      </c>
      <c r="L42" s="407">
        <f xml:space="preserve"> IF(ABS(K42) &gt; TRK_TOL, IF(INDEX(M42:V42, $J$5) = 0, 0, H42 / INDEX(M42:V42, $J$5) - 1), 0)</f>
        <v>0</v>
      </c>
      <c r="M42" s="426"/>
      <c r="N42" s="416">
        <v>-34333.777754168703</v>
      </c>
      <c r="O42" s="416">
        <v>-34740.794616692838</v>
      </c>
      <c r="P42" s="416">
        <v>-34690.155388626561</v>
      </c>
      <c r="Q42" s="416">
        <v>-34797.823456345475</v>
      </c>
      <c r="R42" s="416">
        <v>-54364.754253669154</v>
      </c>
      <c r="S42" s="416">
        <v>0</v>
      </c>
      <c r="T42" s="416">
        <v>0</v>
      </c>
      <c r="U42" s="416">
        <v>0</v>
      </c>
      <c r="V42" s="426"/>
    </row>
    <row r="43" spans="1:22" outlineLevel="1" x14ac:dyDescent="0.35">
      <c r="A43" s="151"/>
      <c r="B43" s="153"/>
      <c r="C43" s="161"/>
      <c r="D43" s="150"/>
      <c r="E43" s="497" t="str">
        <f xml:space="preserve"> 'FS Qtr'!E$33</f>
        <v>Cash flow available for senior debt service</v>
      </c>
      <c r="F43" s="497">
        <f xml:space="preserve"> 'FS Qtr'!F$33</f>
        <v>0</v>
      </c>
      <c r="G43" s="497" t="str">
        <f xml:space="preserve"> 'FS Qtr'!G$33</f>
        <v>$ 000s</v>
      </c>
      <c r="H43" s="497">
        <f xml:space="preserve"> 'FS Qtr'!H$33</f>
        <v>261567.75040998339</v>
      </c>
      <c r="I43" s="419"/>
      <c r="J43" s="457" t="str">
        <f xml:space="preserve"> IF(ABS(K43) &gt; TRK_TOL, "tu", "vw")</f>
        <v>vw</v>
      </c>
      <c r="K43" s="420">
        <f xml:space="preserve"> H43 - INDEX(M43:V43, $J$5)</f>
        <v>0</v>
      </c>
      <c r="L43" s="421">
        <f xml:space="preserve"> IF(ABS(K43) &gt; TRK_TOL, IF(INDEX(M43:V43, $J$5) = 0, 0, H43 / INDEX(M43:V43, $J$5) - 1), 0)</f>
        <v>0</v>
      </c>
      <c r="M43" s="422"/>
      <c r="N43" s="423">
        <v>261567.75040998339</v>
      </c>
      <c r="O43" s="423">
        <v>261160.73354745915</v>
      </c>
      <c r="P43" s="423">
        <v>261211.37277552547</v>
      </c>
      <c r="Q43" s="423">
        <v>261103.70470780652</v>
      </c>
      <c r="R43" s="423">
        <v>340929.54024940368</v>
      </c>
      <c r="S43" s="423">
        <v>333909.67882059299</v>
      </c>
      <c r="T43" s="423">
        <v>337738.64458162984</v>
      </c>
      <c r="U43" s="423">
        <v>330080.71305955591</v>
      </c>
      <c r="V43" s="422"/>
    </row>
    <row r="44" spans="1:22" outlineLevel="1" x14ac:dyDescent="0.35">
      <c r="A44" s="151"/>
      <c r="B44" s="153"/>
      <c r="C44" s="161"/>
      <c r="D44" s="150"/>
      <c r="E44" s="311"/>
      <c r="F44" s="311"/>
      <c r="G44" s="311"/>
      <c r="H44" s="311"/>
      <c r="I44" s="256"/>
      <c r="J44" s="455"/>
      <c r="K44" s="254"/>
      <c r="L44" s="408"/>
      <c r="M44" s="426"/>
      <c r="N44" s="416"/>
      <c r="O44" s="416"/>
      <c r="P44" s="416"/>
      <c r="Q44" s="416"/>
      <c r="R44" s="416"/>
      <c r="S44" s="416"/>
      <c r="T44" s="416"/>
      <c r="U44" s="416"/>
      <c r="V44" s="426"/>
    </row>
    <row r="45" spans="1:22" outlineLevel="1" x14ac:dyDescent="0.35">
      <c r="A45" s="151"/>
      <c r="B45" s="153"/>
      <c r="C45" s="161"/>
      <c r="D45" s="150"/>
      <c r="E45" s="368" t="str">
        <f xml:space="preserve"> 'FS Qtr'!E$35</f>
        <v>Senior debt interest</v>
      </c>
      <c r="F45" s="368">
        <f xml:space="preserve"> 'FS Qtr'!F$35</f>
        <v>0</v>
      </c>
      <c r="G45" s="368" t="str">
        <f xml:space="preserve"> 'FS Qtr'!G$35</f>
        <v>$ 000s</v>
      </c>
      <c r="H45" s="368">
        <f xml:space="preserve"> 'FS Qtr'!H$35</f>
        <v>-23951.863062101282</v>
      </c>
      <c r="I45" s="414"/>
      <c r="J45" s="455" t="str">
        <f xml:space="preserve"> IF(ABS(K45) &gt; TRK_TOL, "tu", "vw")</f>
        <v>vw</v>
      </c>
      <c r="K45" s="253">
        <f xml:space="preserve"> H45 - INDEX(M45:V45, $J$5)</f>
        <v>0</v>
      </c>
      <c r="L45" s="407">
        <f xml:space="preserve"> IF(ABS(K45) &gt; TRK_TOL, IF(INDEX(M45:V45, $J$5) = 0, 0, H45 / INDEX(M45:V45, $J$5) - 1), 0)</f>
        <v>0</v>
      </c>
      <c r="M45" s="426"/>
      <c r="N45" s="416">
        <v>-23951.863062101282</v>
      </c>
      <c r="O45" s="416">
        <v>-22197.55508068754</v>
      </c>
      <c r="P45" s="416">
        <v>-22450.751221019782</v>
      </c>
      <c r="Q45" s="416">
        <v>-21912.410882424898</v>
      </c>
      <c r="R45" s="416">
        <v>-23470.523234727571</v>
      </c>
      <c r="S45" s="416">
        <v>0</v>
      </c>
      <c r="T45" s="416">
        <v>0</v>
      </c>
      <c r="U45" s="416">
        <v>0</v>
      </c>
      <c r="V45" s="426"/>
    </row>
    <row r="46" spans="1:22" outlineLevel="1" x14ac:dyDescent="0.35">
      <c r="A46" s="151"/>
      <c r="B46" s="153"/>
      <c r="C46" s="161"/>
      <c r="D46" s="150"/>
      <c r="E46" s="368" t="str">
        <f xml:space="preserve"> 'FS Qtr'!E$36</f>
        <v>Senior debt principal repayment</v>
      </c>
      <c r="F46" s="368">
        <f xml:space="preserve"> 'FS Qtr'!F$36</f>
        <v>0</v>
      </c>
      <c r="G46" s="368" t="str">
        <f xml:space="preserve"> 'FS Qtr'!G$36</f>
        <v>$ 000s</v>
      </c>
      <c r="H46" s="368">
        <f xml:space="preserve"> 'FS Qtr'!H$36</f>
        <v>-67279.668423079929</v>
      </c>
      <c r="I46" s="414"/>
      <c r="J46" s="455" t="str">
        <f xml:space="preserve"> IF(ABS(K46) &gt; TRK_TOL, "tu", "vw")</f>
        <v>vw</v>
      </c>
      <c r="K46" s="253">
        <f xml:space="preserve"> H46 - INDEX(M46:V46, $J$5)</f>
        <v>0</v>
      </c>
      <c r="L46" s="407">
        <f xml:space="preserve"> IF(ABS(K46) &gt; TRK_TOL, IF(INDEX(M46:V46, $J$5) = 0, 0, H46 / INDEX(M46:V46, $J$5) - 1), 0)</f>
        <v>0</v>
      </c>
      <c r="M46" s="426"/>
      <c r="N46" s="416">
        <v>-67279.668423079929</v>
      </c>
      <c r="O46" s="416">
        <v>-67109.588879913499</v>
      </c>
      <c r="P46" s="416">
        <v>-66891.316305526285</v>
      </c>
      <c r="Q46" s="416">
        <v>-63244.577262555897</v>
      </c>
      <c r="R46" s="416">
        <v>-67567.795509237607</v>
      </c>
      <c r="S46" s="416">
        <v>0</v>
      </c>
      <c r="T46" s="416">
        <v>0</v>
      </c>
      <c r="U46" s="416">
        <v>0</v>
      </c>
      <c r="V46" s="426"/>
    </row>
    <row r="47" spans="1:22" outlineLevel="1" x14ac:dyDescent="0.35">
      <c r="A47" s="151"/>
      <c r="B47" s="153"/>
      <c r="C47" s="161"/>
      <c r="D47" s="150"/>
      <c r="E47" s="497" t="str">
        <f xml:space="preserve"> 'FS Qtr'!E$37</f>
        <v>Cash flow available for refinancing facility</v>
      </c>
      <c r="F47" s="497">
        <f xml:space="preserve"> 'FS Qtr'!F$37</f>
        <v>0</v>
      </c>
      <c r="G47" s="497" t="str">
        <f xml:space="preserve"> 'FS Qtr'!G$37</f>
        <v>$ 000s</v>
      </c>
      <c r="H47" s="497">
        <f xml:space="preserve"> 'FS Qtr'!H$37</f>
        <v>170336.21892480232</v>
      </c>
      <c r="I47" s="460"/>
      <c r="J47" s="457" t="str">
        <f xml:space="preserve"> IF(ABS(K47) &gt; TRK_TOL, "tu", "vw")</f>
        <v>vw</v>
      </c>
      <c r="K47" s="461"/>
      <c r="L47" s="462"/>
      <c r="M47" s="422"/>
      <c r="N47" s="423">
        <v>170336.21892480232</v>
      </c>
      <c r="O47" s="423">
        <v>171853.58958685803</v>
      </c>
      <c r="P47" s="423">
        <v>171869.3052489798</v>
      </c>
      <c r="Q47" s="423">
        <v>175946.71656282607</v>
      </c>
      <c r="R47" s="423">
        <v>249891.22150543873</v>
      </c>
      <c r="S47" s="423">
        <v>333909.67882059299</v>
      </c>
      <c r="T47" s="423">
        <v>337738.64458162984</v>
      </c>
      <c r="U47" s="423">
        <v>330080.71305955591</v>
      </c>
      <c r="V47" s="422"/>
    </row>
    <row r="48" spans="1:22" outlineLevel="1" x14ac:dyDescent="0.35">
      <c r="A48" s="151"/>
      <c r="B48" s="153"/>
      <c r="C48" s="161"/>
      <c r="D48" s="150"/>
      <c r="E48" s="311"/>
      <c r="F48" s="311"/>
      <c r="G48" s="311"/>
      <c r="H48" s="311"/>
      <c r="I48" s="414"/>
      <c r="J48" s="455"/>
      <c r="K48" s="253"/>
      <c r="L48" s="407"/>
      <c r="M48" s="426"/>
      <c r="N48" s="416"/>
      <c r="O48" s="416"/>
      <c r="P48" s="416"/>
      <c r="Q48" s="416"/>
      <c r="R48" s="416"/>
      <c r="S48" s="416"/>
      <c r="T48" s="416"/>
      <c r="U48" s="416"/>
      <c r="V48" s="426"/>
    </row>
    <row r="49" spans="1:22" outlineLevel="1" x14ac:dyDescent="0.35">
      <c r="A49" s="151"/>
      <c r="B49" s="153"/>
      <c r="C49" s="161"/>
      <c r="D49" s="150"/>
      <c r="E49" s="368" t="str">
        <f xml:space="preserve"> 'FS Qtr'!E$39</f>
        <v>[Refi facility drawdown]</v>
      </c>
      <c r="F49" s="368">
        <f xml:space="preserve"> 'FS Qtr'!F$39</f>
        <v>0</v>
      </c>
      <c r="G49" s="368">
        <f xml:space="preserve"> 'FS Qtr'!G$39</f>
        <v>0</v>
      </c>
      <c r="H49" s="368">
        <f xml:space="preserve"> 'FS Qtr'!H$39</f>
        <v>0</v>
      </c>
      <c r="I49" s="414"/>
      <c r="J49" s="455" t="str">
        <f xml:space="preserve"> IF(ABS(K49) &gt; TRK_TOL, "tu", "vw")</f>
        <v>vw</v>
      </c>
      <c r="K49" s="253">
        <f xml:space="preserve"> H49 - INDEX(M49:V49, $J$5)</f>
        <v>0</v>
      </c>
      <c r="L49" s="407">
        <f xml:space="preserve"> IF(ABS(K49) &gt; TRK_TOL, IF(INDEX(M49:V49, $J$5) = 0, 0, H49 / INDEX(M49:V49, $J$5) - 1), 0)</f>
        <v>0</v>
      </c>
      <c r="M49" s="428"/>
      <c r="N49" s="416">
        <v>0</v>
      </c>
      <c r="O49" s="416">
        <v>0</v>
      </c>
      <c r="P49" s="416">
        <v>0</v>
      </c>
      <c r="Q49" s="416">
        <v>0</v>
      </c>
      <c r="R49" s="416">
        <v>0</v>
      </c>
      <c r="S49" s="416">
        <v>0</v>
      </c>
      <c r="T49" s="416">
        <v>0</v>
      </c>
      <c r="U49" s="416">
        <v>0</v>
      </c>
      <c r="V49" s="428"/>
    </row>
    <row r="50" spans="1:22" outlineLevel="1" x14ac:dyDescent="0.35">
      <c r="A50" s="151"/>
      <c r="B50" s="153"/>
      <c r="C50" s="161"/>
      <c r="D50" s="150"/>
      <c r="E50" s="368" t="str">
        <f xml:space="preserve"> 'FS Qtr'!E$40</f>
        <v>[Refi facility repayment]</v>
      </c>
      <c r="F50" s="368">
        <f xml:space="preserve"> 'FS Qtr'!F$40</f>
        <v>0</v>
      </c>
      <c r="G50" s="368">
        <f xml:space="preserve"> 'FS Qtr'!G$40</f>
        <v>0</v>
      </c>
      <c r="H50" s="368">
        <f xml:space="preserve"> 'FS Qtr'!H$40</f>
        <v>0</v>
      </c>
      <c r="I50" s="414"/>
      <c r="J50" s="455" t="str">
        <f xml:space="preserve"> IF(ABS(K50) &gt; TRK_TOL, "tu", "vw")</f>
        <v>vw</v>
      </c>
      <c r="K50" s="253">
        <f xml:space="preserve"> H50 - INDEX(M50:V50, $J$5)</f>
        <v>0</v>
      </c>
      <c r="L50" s="407">
        <f xml:space="preserve"> IF(ABS(K50) &gt; TRK_TOL, IF(INDEX(M50:V50, $J$5) = 0, 0, H50 / INDEX(M50:V50, $J$5) - 1), 0)</f>
        <v>0</v>
      </c>
      <c r="M50" s="428"/>
      <c r="N50" s="416">
        <v>0</v>
      </c>
      <c r="O50" s="416">
        <v>0</v>
      </c>
      <c r="P50" s="416">
        <v>0</v>
      </c>
      <c r="Q50" s="416">
        <v>0</v>
      </c>
      <c r="R50" s="416">
        <v>0</v>
      </c>
      <c r="S50" s="416">
        <v>0</v>
      </c>
      <c r="T50" s="416">
        <v>0</v>
      </c>
      <c r="U50" s="416">
        <v>0</v>
      </c>
      <c r="V50" s="428"/>
    </row>
    <row r="51" spans="1:22" outlineLevel="1" x14ac:dyDescent="0.35">
      <c r="A51" s="151"/>
      <c r="B51" s="153"/>
      <c r="C51" s="161"/>
      <c r="D51" s="150"/>
      <c r="E51" s="368" t="str">
        <f xml:space="preserve"> 'FS Qtr'!E$41</f>
        <v>[Refi facility interest]</v>
      </c>
      <c r="F51" s="368">
        <f xml:space="preserve"> 'FS Qtr'!F$41</f>
        <v>0</v>
      </c>
      <c r="G51" s="368">
        <f xml:space="preserve"> 'FS Qtr'!G$41</f>
        <v>0</v>
      </c>
      <c r="H51" s="368">
        <f xml:space="preserve"> 'FS Qtr'!H$41</f>
        <v>0</v>
      </c>
      <c r="I51" s="431"/>
      <c r="J51" s="455" t="str">
        <f xml:space="preserve"> IF(ABS(K51) &gt; TRK_TOL, "tu", "vw")</f>
        <v>vw</v>
      </c>
      <c r="K51" s="253">
        <f xml:space="preserve"> H51 - INDEX(M51:V51, $J$5)</f>
        <v>0</v>
      </c>
      <c r="L51" s="407">
        <f xml:space="preserve"> IF(ABS(K51) &gt; TRK_TOL, IF(INDEX(M51:V51, $J$5) = 0, 0, H51 / INDEX(M51:V51, $J$5) - 1), 0)</f>
        <v>0</v>
      </c>
      <c r="M51" s="428"/>
      <c r="N51" s="416">
        <v>0</v>
      </c>
      <c r="O51" s="416">
        <v>0</v>
      </c>
      <c r="P51" s="416">
        <v>0</v>
      </c>
      <c r="Q51" s="416">
        <v>0</v>
      </c>
      <c r="R51" s="416">
        <v>0</v>
      </c>
      <c r="S51" s="416">
        <v>0</v>
      </c>
      <c r="T51" s="416">
        <v>0</v>
      </c>
      <c r="U51" s="416">
        <v>0</v>
      </c>
      <c r="V51" s="428"/>
    </row>
    <row r="52" spans="1:22" outlineLevel="1" x14ac:dyDescent="0.35">
      <c r="A52" s="151"/>
      <c r="B52" s="153"/>
      <c r="C52" s="141"/>
      <c r="D52" s="150"/>
      <c r="E52" s="497" t="str">
        <f xml:space="preserve"> 'FS Qtr'!E$42</f>
        <v>Cash flow available for revolving credit facility</v>
      </c>
      <c r="F52" s="497">
        <f xml:space="preserve"> 'FS Qtr'!F$42</f>
        <v>0</v>
      </c>
      <c r="G52" s="497" t="str">
        <f xml:space="preserve"> 'FS Qtr'!G$42</f>
        <v>$ 000s</v>
      </c>
      <c r="H52" s="497">
        <f xml:space="preserve"> 'FS Qtr'!H$42</f>
        <v>170336.21892480232</v>
      </c>
      <c r="I52" s="419"/>
      <c r="J52" s="457" t="str">
        <f xml:space="preserve"> IF(ABS(K52) &gt; TRK_TOL, "tu", "vw")</f>
        <v>vw</v>
      </c>
      <c r="K52" s="420">
        <f xml:space="preserve"> H52 - INDEX(M52:V52, $J$5)</f>
        <v>0</v>
      </c>
      <c r="L52" s="421">
        <f xml:space="preserve"> IF(ABS(K52) &gt; TRK_TOL, IF(INDEX(M52:V52, $J$5) = 0, 0, H52 / INDEX(M52:V52, $J$5) - 1), 0)</f>
        <v>0</v>
      </c>
      <c r="M52" s="422"/>
      <c r="N52" s="423">
        <v>170336.21892480232</v>
      </c>
      <c r="O52" s="423">
        <v>171853.58958685803</v>
      </c>
      <c r="P52" s="423">
        <v>171869.3052489798</v>
      </c>
      <c r="Q52" s="423">
        <v>175946.71656282607</v>
      </c>
      <c r="R52" s="423">
        <v>249891.22150543873</v>
      </c>
      <c r="S52" s="423">
        <v>333909.67882059299</v>
      </c>
      <c r="T52" s="423">
        <v>337738.64458162984</v>
      </c>
      <c r="U52" s="423">
        <v>330080.71305955591</v>
      </c>
      <c r="V52" s="422"/>
    </row>
    <row r="53" spans="1:22" outlineLevel="1" x14ac:dyDescent="0.35">
      <c r="A53" s="151"/>
      <c r="B53" s="153"/>
      <c r="C53" s="160"/>
      <c r="D53" s="150"/>
      <c r="E53" s="311"/>
      <c r="F53" s="311"/>
      <c r="G53" s="311"/>
      <c r="H53" s="311"/>
      <c r="I53" s="414"/>
      <c r="J53" s="458"/>
      <c r="K53" s="253"/>
      <c r="L53" s="407"/>
      <c r="M53" s="428"/>
      <c r="N53" s="416"/>
      <c r="O53" s="416"/>
      <c r="P53" s="416"/>
      <c r="Q53" s="416"/>
      <c r="R53" s="416"/>
      <c r="S53" s="416"/>
      <c r="T53" s="416"/>
      <c r="U53" s="416"/>
      <c r="V53" s="428"/>
    </row>
    <row r="54" spans="1:22" outlineLevel="1" x14ac:dyDescent="0.35">
      <c r="A54" s="151"/>
      <c r="B54" s="153"/>
      <c r="C54" s="160"/>
      <c r="D54" s="150"/>
      <c r="E54" s="368" t="str">
        <f xml:space="preserve"> 'FS Qtr'!E$44</f>
        <v>RCF drawdown</v>
      </c>
      <c r="F54" s="368">
        <f xml:space="preserve"> 'FS Qtr'!F$44</f>
        <v>0</v>
      </c>
      <c r="G54" s="368" t="str">
        <f xml:space="preserve"> 'FS Qtr'!G$44</f>
        <v>$ 000s</v>
      </c>
      <c r="H54" s="368">
        <f xml:space="preserve"> 'FS Qtr'!H$44</f>
        <v>7181.7016545127381</v>
      </c>
      <c r="I54" s="414"/>
      <c r="J54" s="455" t="str">
        <f xml:space="preserve"> IF(ABS(K54) &gt; TRK_TOL, "tu", "vw")</f>
        <v>vw</v>
      </c>
      <c r="K54" s="253">
        <f xml:space="preserve"> H54 - INDEX(M54:V54, $J$5)</f>
        <v>0</v>
      </c>
      <c r="L54" s="407">
        <f xml:space="preserve"> IF(ABS(K54) &gt; TRK_TOL, IF(INDEX(M54:V54, $J$5) = 0, 0, H54 / INDEX(M54:V54, $J$5) - 1), 0)</f>
        <v>0</v>
      </c>
      <c r="M54" s="428"/>
      <c r="N54" s="416">
        <v>7181.7016545127381</v>
      </c>
      <c r="O54" s="416">
        <v>5.6054427932844133E-11</v>
      </c>
      <c r="P54" s="416">
        <v>0</v>
      </c>
      <c r="Q54" s="416">
        <v>0</v>
      </c>
      <c r="R54" s="416">
        <v>0</v>
      </c>
      <c r="S54" s="416">
        <v>0</v>
      </c>
      <c r="T54" s="416">
        <v>0</v>
      </c>
      <c r="U54" s="416">
        <v>0</v>
      </c>
      <c r="V54" s="428"/>
    </row>
    <row r="55" spans="1:22" outlineLevel="1" x14ac:dyDescent="0.35">
      <c r="A55" s="151"/>
      <c r="B55" s="153"/>
      <c r="C55" s="160"/>
      <c r="D55" s="150"/>
      <c r="E55" s="368" t="str">
        <f xml:space="preserve"> 'FS Qtr'!E$46</f>
        <v>RCF principal repayment</v>
      </c>
      <c r="F55" s="368">
        <f xml:space="preserve"> 'FS Qtr'!F$46</f>
        <v>0</v>
      </c>
      <c r="G55" s="368" t="str">
        <f xml:space="preserve"> 'FS Qtr'!G$46</f>
        <v>$ 000s</v>
      </c>
      <c r="H55" s="368">
        <f xml:space="preserve"> 'FS Qtr'!H$46</f>
        <v>-7224.949815655521</v>
      </c>
      <c r="I55" s="414"/>
      <c r="J55" s="455" t="str">
        <f xml:space="preserve"> IF(ABS(K55) &gt; TRK_TOL, "tu", "vw")</f>
        <v>vw</v>
      </c>
      <c r="K55" s="253">
        <f xml:space="preserve"> H55 - INDEX(M55:V55, $J$5)</f>
        <v>0</v>
      </c>
      <c r="L55" s="407">
        <f xml:space="preserve"> IF(ABS(K55) &gt; TRK_TOL, IF(INDEX(M55:V55, $J$5) = 0, 0, H55 / INDEX(M55:V55, $J$5) - 1), 0)</f>
        <v>0</v>
      </c>
      <c r="M55" s="428"/>
      <c r="N55" s="416">
        <v>-7224.949815655521</v>
      </c>
      <c r="O55" s="416">
        <v>0</v>
      </c>
      <c r="P55" s="416">
        <v>0</v>
      </c>
      <c r="Q55" s="416">
        <v>0</v>
      </c>
      <c r="R55" s="416">
        <v>0</v>
      </c>
      <c r="S55" s="416">
        <v>0</v>
      </c>
      <c r="T55" s="416">
        <v>0</v>
      </c>
      <c r="U55" s="416">
        <v>0</v>
      </c>
      <c r="V55" s="428"/>
    </row>
    <row r="56" spans="1:22" outlineLevel="1" x14ac:dyDescent="0.35">
      <c r="A56" s="151"/>
      <c r="B56" s="153"/>
      <c r="C56" s="160"/>
      <c r="D56" s="150"/>
      <c r="E56" s="368" t="str">
        <f xml:space="preserve"> 'FS Qtr'!E$45</f>
        <v>RCF interest paid</v>
      </c>
      <c r="F56" s="368">
        <f xml:space="preserve"> 'FS Qtr'!F$45</f>
        <v>0</v>
      </c>
      <c r="G56" s="368" t="str">
        <f xml:space="preserve"> 'FS Qtr'!G$45</f>
        <v>$ 000s</v>
      </c>
      <c r="H56" s="368">
        <f xml:space="preserve"> 'FS Qtr'!H$45</f>
        <v>-237.52817006460472</v>
      </c>
      <c r="I56" s="414"/>
      <c r="J56" s="455" t="str">
        <f xml:space="preserve"> IF(ABS(K56) &gt; TRK_TOL, "tu", "vw")</f>
        <v>vw</v>
      </c>
      <c r="K56" s="253">
        <f xml:space="preserve"> H56 - INDEX(M56:V56, $J$5)</f>
        <v>0</v>
      </c>
      <c r="L56" s="407">
        <f xml:space="preserve"> IF(ABS(K56) &gt; TRK_TOL, IF(INDEX(M56:V56, $J$5) = 0, 0, H56 / INDEX(M56:V56, $J$5) - 1), 0)</f>
        <v>0</v>
      </c>
      <c r="M56" s="428"/>
      <c r="N56" s="416">
        <v>-237.52817006460472</v>
      </c>
      <c r="O56" s="416">
        <v>0</v>
      </c>
      <c r="P56" s="416">
        <v>0</v>
      </c>
      <c r="Q56" s="416">
        <v>0</v>
      </c>
      <c r="R56" s="416">
        <v>0</v>
      </c>
      <c r="S56" s="416">
        <v>0</v>
      </c>
      <c r="T56" s="416">
        <v>0</v>
      </c>
      <c r="U56" s="416">
        <v>0</v>
      </c>
      <c r="V56" s="428"/>
    </row>
    <row r="57" spans="1:22" outlineLevel="1" x14ac:dyDescent="0.35">
      <c r="A57" s="151"/>
      <c r="B57" s="153"/>
      <c r="C57" s="160"/>
      <c r="D57" s="150"/>
      <c r="E57" s="497" t="str">
        <f xml:space="preserve"> 'FS Qtr'!E$47</f>
        <v>Cash available for shareholders</v>
      </c>
      <c r="F57" s="497">
        <f xml:space="preserve"> 'FS Qtr'!F$47</f>
        <v>0</v>
      </c>
      <c r="G57" s="497" t="str">
        <f xml:space="preserve"> 'FS Qtr'!G$47</f>
        <v>$ 000s</v>
      </c>
      <c r="H57" s="497">
        <f xml:space="preserve"> 'FS Qtr'!H$47</f>
        <v>170055.4425935949</v>
      </c>
      <c r="I57" s="419"/>
      <c r="J57" s="457" t="str">
        <f xml:space="preserve"> IF(ABS(K57) &gt; TRK_TOL, "tu", "vw")</f>
        <v>vw</v>
      </c>
      <c r="K57" s="420">
        <f xml:space="preserve"> H57 - INDEX(M57:V57, $J$5)</f>
        <v>0</v>
      </c>
      <c r="L57" s="421">
        <f xml:space="preserve"> IF(ABS(K57) &gt; TRK_TOL, IF(INDEX(M57:V57, $J$5) = 0, 0, H57 / INDEX(M57:V57, $J$5) - 1), 0)</f>
        <v>0</v>
      </c>
      <c r="M57" s="422"/>
      <c r="N57" s="423">
        <v>170055.4425935949</v>
      </c>
      <c r="O57" s="423">
        <v>171853.58958685803</v>
      </c>
      <c r="P57" s="423">
        <v>171869.3052489798</v>
      </c>
      <c r="Q57" s="423">
        <v>175946.71656282607</v>
      </c>
      <c r="R57" s="423">
        <v>249891.22150543873</v>
      </c>
      <c r="S57" s="423">
        <v>333909.67882059299</v>
      </c>
      <c r="T57" s="423">
        <v>337738.64458162984</v>
      </c>
      <c r="U57" s="423">
        <v>330080.71305955591</v>
      </c>
      <c r="V57" s="422"/>
    </row>
    <row r="58" spans="1:22" outlineLevel="1" x14ac:dyDescent="0.35">
      <c r="A58" s="151"/>
      <c r="B58" s="153"/>
      <c r="C58" s="160"/>
      <c r="D58" s="150"/>
      <c r="E58" s="311"/>
      <c r="F58" s="311"/>
      <c r="G58" s="311"/>
      <c r="H58" s="311"/>
      <c r="I58" s="414"/>
      <c r="J58" s="458"/>
      <c r="K58" s="253"/>
      <c r="L58" s="407"/>
      <c r="M58" s="428"/>
      <c r="N58" s="416"/>
      <c r="O58" s="416"/>
      <c r="P58" s="416"/>
      <c r="Q58" s="416"/>
      <c r="R58" s="416"/>
      <c r="S58" s="416"/>
      <c r="T58" s="416"/>
      <c r="U58" s="416"/>
      <c r="V58" s="428"/>
    </row>
    <row r="59" spans="1:22" outlineLevel="1" x14ac:dyDescent="0.35">
      <c r="A59" s="151"/>
      <c r="B59" s="153"/>
      <c r="C59" s="160"/>
      <c r="D59" s="150"/>
      <c r="E59" s="368" t="str">
        <f xml:space="preserve"> 'FS Qtr'!E$49</f>
        <v>Share capital redemption</v>
      </c>
      <c r="F59" s="368">
        <f xml:space="preserve"> 'FS Qtr'!F$49</f>
        <v>0</v>
      </c>
      <c r="G59" s="368" t="str">
        <f xml:space="preserve"> 'FS Qtr'!G$49</f>
        <v>$ 000s</v>
      </c>
      <c r="H59" s="368">
        <f xml:space="preserve"> 'FS Qtr'!H$49</f>
        <v>-32720.331576920085</v>
      </c>
      <c r="I59" s="414"/>
      <c r="J59" s="458" t="str">
        <f xml:space="preserve"> IF(ABS(K59) &gt; TRK_TOL, "tu", "vw")</f>
        <v>vw</v>
      </c>
      <c r="K59" s="253">
        <f xml:space="preserve"> H59 - INDEX(M59:V59, $J$5)</f>
        <v>0</v>
      </c>
      <c r="L59" s="407">
        <f xml:space="preserve"> IF(ABS(K59) &gt; TRK_TOL, IF(INDEX(M59:V59, $J$5) = 0, 0, H59 / INDEX(M59:V59, $J$5) - 1), 0)</f>
        <v>0</v>
      </c>
      <c r="M59" s="428"/>
      <c r="N59" s="416">
        <v>-32720.331576920085</v>
      </c>
      <c r="O59" s="416">
        <v>-32890.41112008685</v>
      </c>
      <c r="P59" s="416">
        <v>-33108.683694473206</v>
      </c>
      <c r="Q59" s="416">
        <v>-36755.42273744398</v>
      </c>
      <c r="R59" s="416">
        <v>-32432.20449076168</v>
      </c>
      <c r="S59" s="416">
        <v>-100000</v>
      </c>
      <c r="T59" s="416">
        <v>-100000</v>
      </c>
      <c r="U59" s="416">
        <v>-100000</v>
      </c>
      <c r="V59" s="428"/>
    </row>
    <row r="60" spans="1:22" outlineLevel="1" x14ac:dyDescent="0.35">
      <c r="A60" s="151"/>
      <c r="B60" s="153"/>
      <c r="C60" s="160"/>
      <c r="D60" s="150"/>
      <c r="E60" s="497" t="str">
        <f xml:space="preserve"> 'FS Qtr'!E$50</f>
        <v>Cash flow available for dividends</v>
      </c>
      <c r="F60" s="497">
        <f xml:space="preserve"> 'FS Qtr'!F$50</f>
        <v>0</v>
      </c>
      <c r="G60" s="497" t="str">
        <f xml:space="preserve"> 'FS Qtr'!G$50</f>
        <v>$ 000s</v>
      </c>
      <c r="H60" s="497">
        <f xml:space="preserve"> 'FS Qtr'!H$50</f>
        <v>137335.11101667481</v>
      </c>
      <c r="I60" s="460"/>
      <c r="J60" s="457" t="str">
        <f xml:space="preserve"> IF(ABS(K60) &gt; TRK_TOL, "tu", "vw")</f>
        <v>vw</v>
      </c>
      <c r="K60" s="461"/>
      <c r="L60" s="462"/>
      <c r="M60" s="422"/>
      <c r="N60" s="423">
        <v>137335.11101667481</v>
      </c>
      <c r="O60" s="423">
        <v>138963.17846677118</v>
      </c>
      <c r="P60" s="423">
        <v>138760.62155450662</v>
      </c>
      <c r="Q60" s="423">
        <v>139191.2938253821</v>
      </c>
      <c r="R60" s="423">
        <v>217459.01701467705</v>
      </c>
      <c r="S60" s="423">
        <v>233909.67882059299</v>
      </c>
      <c r="T60" s="423">
        <v>237738.64458162984</v>
      </c>
      <c r="U60" s="423">
        <v>230080.71305955591</v>
      </c>
      <c r="V60" s="422"/>
    </row>
    <row r="61" spans="1:22" outlineLevel="1" x14ac:dyDescent="0.35">
      <c r="A61" s="151"/>
      <c r="B61" s="153"/>
      <c r="C61" s="160"/>
      <c r="D61" s="150"/>
      <c r="E61" s="311"/>
      <c r="F61" s="311"/>
      <c r="G61" s="311"/>
      <c r="H61" s="311"/>
      <c r="I61" s="414"/>
      <c r="J61" s="458"/>
      <c r="K61" s="253"/>
      <c r="L61" s="407"/>
      <c r="M61" s="428"/>
      <c r="N61" s="416"/>
      <c r="O61" s="416"/>
      <c r="P61" s="416"/>
      <c r="Q61" s="416"/>
      <c r="R61" s="416"/>
      <c r="S61" s="416"/>
      <c r="T61" s="416"/>
      <c r="U61" s="416"/>
      <c r="V61" s="428"/>
    </row>
    <row r="62" spans="1:22" outlineLevel="1" x14ac:dyDescent="0.35">
      <c r="A62" s="151"/>
      <c r="B62" s="153"/>
      <c r="C62" s="160"/>
      <c r="D62" s="150"/>
      <c r="E62" s="368" t="str">
        <f xml:space="preserve"> 'FS Qtr'!E$52</f>
        <v>Dividends paid</v>
      </c>
      <c r="F62" s="368">
        <f xml:space="preserve"> 'FS Qtr'!F$52</f>
        <v>0</v>
      </c>
      <c r="G62" s="368" t="str">
        <f xml:space="preserve"> 'FS Qtr'!G$52</f>
        <v>$ 000s</v>
      </c>
      <c r="H62" s="368">
        <f xml:space="preserve"> 'FS Qtr'!H$52</f>
        <v>-137335.11101667475</v>
      </c>
      <c r="I62" s="414"/>
      <c r="J62" s="458" t="str">
        <f xml:space="preserve"> IF(ABS(K62) &gt; TRK_TOL, "tu", "vw")</f>
        <v>vw</v>
      </c>
      <c r="K62" s="253">
        <f xml:space="preserve"> H62 - INDEX(M62:V62, $J$5)</f>
        <v>0</v>
      </c>
      <c r="L62" s="407">
        <f xml:space="preserve"> IF(ABS(K62) &gt; TRK_TOL, IF(INDEX(M62:V62, $J$5) = 0, 0, H62 / INDEX(M62:V62, $J$5) - 1), 0)</f>
        <v>0</v>
      </c>
      <c r="M62" s="428"/>
      <c r="N62" s="416">
        <v>-137335.11101667475</v>
      </c>
      <c r="O62" s="416">
        <v>-138963.17846677112</v>
      </c>
      <c r="P62" s="416">
        <v>-138760.62155450636</v>
      </c>
      <c r="Q62" s="416">
        <v>-139191.2938253819</v>
      </c>
      <c r="R62" s="416">
        <v>-217459.01701467659</v>
      </c>
      <c r="S62" s="416">
        <v>-233909.67882059276</v>
      </c>
      <c r="T62" s="416">
        <v>-237738.64458162984</v>
      </c>
      <c r="U62" s="416">
        <v>-230080.71305955577</v>
      </c>
      <c r="V62" s="428"/>
    </row>
    <row r="63" spans="1:22" outlineLevel="1" x14ac:dyDescent="0.35">
      <c r="A63" s="151"/>
      <c r="B63" s="153"/>
      <c r="C63" s="160"/>
      <c r="D63" s="150"/>
      <c r="E63" s="497" t="str">
        <f xml:space="preserve"> 'FS Qtr'!E$53</f>
        <v>Net cash flow</v>
      </c>
      <c r="F63" s="497">
        <f xml:space="preserve"> 'FS Qtr'!F$53</f>
        <v>0</v>
      </c>
      <c r="G63" s="497" t="str">
        <f xml:space="preserve"> 'FS Qtr'!G$53</f>
        <v>$ 000s</v>
      </c>
      <c r="H63" s="497">
        <f xml:space="preserve"> 'FS Qtr'!H$53</f>
        <v>1.4551915228366852E-11</v>
      </c>
      <c r="I63" s="419"/>
      <c r="J63" s="457" t="str">
        <f xml:space="preserve"> IF(ABS(K63) &gt; TRK_TOL, "tu", "vw")</f>
        <v>vw</v>
      </c>
      <c r="K63" s="420"/>
      <c r="L63" s="421"/>
      <c r="M63" s="422"/>
      <c r="N63" s="423">
        <v>1.4551915228366852E-11</v>
      </c>
      <c r="O63" s="423">
        <v>3.637978807091713E-12</v>
      </c>
      <c r="P63" s="423">
        <v>2.1736923372372985E-10</v>
      </c>
      <c r="Q63" s="423">
        <v>9.049472282640636E-11</v>
      </c>
      <c r="R63" s="423">
        <v>3.39014150085859E-10</v>
      </c>
      <c r="S63" s="423">
        <v>0</v>
      </c>
      <c r="T63" s="423">
        <v>0</v>
      </c>
      <c r="U63" s="423">
        <v>0</v>
      </c>
      <c r="V63" s="422"/>
    </row>
    <row r="64" spans="1:22" outlineLevel="1" x14ac:dyDescent="0.35">
      <c r="A64" s="151"/>
      <c r="B64" s="153"/>
      <c r="C64" s="150"/>
      <c r="D64" s="150"/>
      <c r="E64" s="414"/>
      <c r="F64" s="414"/>
      <c r="G64" s="414"/>
      <c r="H64" s="414"/>
      <c r="I64" s="414"/>
      <c r="J64" s="459"/>
      <c r="K64" s="432"/>
      <c r="L64" s="433"/>
      <c r="M64" s="428"/>
      <c r="N64" s="416"/>
      <c r="O64" s="416"/>
      <c r="P64" s="416"/>
      <c r="Q64" s="416"/>
      <c r="R64" s="416"/>
      <c r="S64" s="416"/>
      <c r="T64" s="416"/>
      <c r="U64" s="416"/>
      <c r="V64" s="428"/>
    </row>
    <row r="65" spans="1:22" x14ac:dyDescent="0.35">
      <c r="A65" s="151"/>
      <c r="B65" s="153"/>
      <c r="C65" s="150"/>
      <c r="D65" s="150"/>
      <c r="E65" s="414"/>
      <c r="F65" s="414"/>
      <c r="G65" s="414"/>
      <c r="H65" s="414"/>
      <c r="I65" s="414"/>
      <c r="K65" s="254"/>
      <c r="L65" s="408"/>
      <c r="M65" s="426"/>
      <c r="N65" s="416"/>
      <c r="O65" s="416"/>
      <c r="P65" s="416"/>
      <c r="Q65" s="416"/>
      <c r="R65" s="416"/>
      <c r="S65" s="416"/>
      <c r="T65" s="416"/>
      <c r="U65" s="416"/>
      <c r="V65" s="426"/>
    </row>
    <row r="66" spans="1:22" x14ac:dyDescent="0.35">
      <c r="A66" s="140" t="s">
        <v>105</v>
      </c>
      <c r="B66" s="150"/>
      <c r="C66" s="150"/>
      <c r="D66" s="150"/>
      <c r="E66" s="429"/>
      <c r="F66" s="434"/>
      <c r="G66" s="429"/>
      <c r="H66" s="429"/>
      <c r="I66" s="429"/>
      <c r="J66" s="453"/>
      <c r="K66" s="255"/>
      <c r="L66" s="409"/>
      <c r="M66" s="426"/>
      <c r="N66" s="435"/>
      <c r="O66" s="435"/>
      <c r="P66" s="435"/>
      <c r="Q66" s="435"/>
      <c r="R66" s="435"/>
      <c r="S66" s="435"/>
      <c r="T66" s="435"/>
      <c r="U66" s="435"/>
      <c r="V66" s="426"/>
    </row>
    <row r="67" spans="1:22" outlineLevel="1" x14ac:dyDescent="0.35">
      <c r="A67" s="166"/>
      <c r="B67" s="166"/>
      <c r="C67" s="167"/>
      <c r="D67" s="168"/>
      <c r="E67" s="374" t="s">
        <v>71</v>
      </c>
      <c r="F67" s="436"/>
      <c r="G67" s="437"/>
      <c r="H67" s="438">
        <f ca="1" xml:space="preserve"> NOW()</f>
        <v>44050.329554976852</v>
      </c>
      <c r="I67" s="429"/>
      <c r="K67" s="255"/>
      <c r="L67" s="409"/>
      <c r="M67" s="426"/>
      <c r="N67" s="439">
        <v>44050.329445949072</v>
      </c>
      <c r="O67" s="439">
        <v>43948.842308564817</v>
      </c>
      <c r="P67" s="439">
        <v>43948.826948726855</v>
      </c>
      <c r="Q67" s="439">
        <v>43948.598897685188</v>
      </c>
      <c r="R67" s="439">
        <v>43928.433772453704</v>
      </c>
      <c r="S67" s="439">
        <v>43915.310571296293</v>
      </c>
      <c r="T67" s="439">
        <v>43915.310834143522</v>
      </c>
      <c r="U67" s="439">
        <v>43915.311705324071</v>
      </c>
      <c r="V67" s="426"/>
    </row>
    <row r="68" spans="1:22" outlineLevel="1" x14ac:dyDescent="0.35">
      <c r="A68" s="140"/>
      <c r="B68" s="140"/>
      <c r="C68" s="141"/>
      <c r="D68" s="150"/>
      <c r="E68" s="440" t="s">
        <v>106</v>
      </c>
      <c r="F68" s="436"/>
      <c r="G68" s="440"/>
      <c r="H68" s="441" t="str">
        <f ca="1" xml:space="preserve"> MID(CELL("filename",$A$1), SEARCH("[", CELL("filename",$A$1)) + 1, SEARCH("]", CELL("filename",$A$1)) - SEARCH("[", CELL("filename",$A$1)) - 1)</f>
        <v>EFM m15.14 BEG 01a.xlsm</v>
      </c>
      <c r="I68" s="429"/>
      <c r="K68" s="255"/>
      <c r="L68" s="409"/>
      <c r="M68" s="426"/>
      <c r="N68" s="442" t="s">
        <v>440</v>
      </c>
      <c r="O68" s="442" t="s">
        <v>413</v>
      </c>
      <c r="P68" s="442" t="s">
        <v>413</v>
      </c>
      <c r="Q68" s="442" t="s">
        <v>376</v>
      </c>
      <c r="R68" s="442" t="s">
        <v>349</v>
      </c>
      <c r="S68" s="442" t="s">
        <v>197</v>
      </c>
      <c r="T68" s="442" t="s">
        <v>197</v>
      </c>
      <c r="U68" s="442" t="s">
        <v>197</v>
      </c>
      <c r="V68" s="426"/>
    </row>
    <row r="69" spans="1:22" outlineLevel="1" x14ac:dyDescent="0.35">
      <c r="A69" s="140"/>
      <c r="B69" s="140"/>
      <c r="C69" s="141"/>
      <c r="D69" s="151"/>
      <c r="E69" s="443"/>
      <c r="F69" s="434"/>
      <c r="G69" s="429"/>
      <c r="H69" s="429"/>
      <c r="I69" s="429"/>
      <c r="J69" s="453"/>
      <c r="K69" s="255"/>
      <c r="L69" s="409"/>
      <c r="M69" s="426"/>
      <c r="N69" s="429"/>
      <c r="O69" s="429"/>
      <c r="P69" s="429"/>
      <c r="Q69" s="429"/>
      <c r="R69" s="429"/>
      <c r="S69" s="429"/>
      <c r="T69" s="429"/>
      <c r="U69" s="429"/>
      <c r="V69" s="426"/>
    </row>
    <row r="70" spans="1:22" x14ac:dyDescent="0.35">
      <c r="A70" s="140"/>
      <c r="B70" s="140"/>
      <c r="C70" s="141"/>
      <c r="D70" s="151"/>
      <c r="E70" s="443"/>
      <c r="F70" s="434"/>
      <c r="G70" s="429"/>
      <c r="H70" s="429"/>
      <c r="I70" s="429"/>
      <c r="J70" s="453"/>
      <c r="K70" s="255"/>
      <c r="L70" s="409"/>
      <c r="M70" s="426"/>
      <c r="N70" s="429"/>
      <c r="O70" s="429"/>
      <c r="P70" s="429"/>
      <c r="Q70" s="429"/>
      <c r="R70" s="429"/>
      <c r="S70" s="429"/>
      <c r="T70" s="429"/>
      <c r="U70" s="429"/>
      <c r="V70" s="426"/>
    </row>
    <row r="71" spans="1:22" x14ac:dyDescent="0.35">
      <c r="A71" s="339"/>
      <c r="B71" s="339"/>
      <c r="C71" s="340"/>
      <c r="D71" s="341"/>
      <c r="E71" s="444" t="s">
        <v>67</v>
      </c>
      <c r="F71" s="445"/>
      <c r="G71" s="446"/>
      <c r="H71" s="446"/>
      <c r="I71" s="447"/>
      <c r="J71" s="454" t="s">
        <v>72</v>
      </c>
      <c r="K71" s="415"/>
      <c r="L71" s="448"/>
      <c r="M71" s="426"/>
      <c r="N71" s="449"/>
      <c r="O71" s="449"/>
      <c r="P71" s="449"/>
      <c r="Q71" s="449"/>
      <c r="R71" s="449"/>
      <c r="S71" s="449"/>
      <c r="T71" s="449"/>
      <c r="U71" s="449"/>
      <c r="V71" s="426"/>
    </row>
    <row r="72" spans="1:22" x14ac:dyDescent="0.35">
      <c r="E72" s="440"/>
      <c r="F72" s="440"/>
      <c r="G72" s="440"/>
      <c r="H72" s="440"/>
      <c r="I72" s="429"/>
      <c r="K72" s="254"/>
      <c r="L72" s="408"/>
      <c r="M72" s="426"/>
      <c r="N72" s="440"/>
      <c r="O72" s="440"/>
      <c r="P72" s="440"/>
      <c r="Q72" s="440"/>
      <c r="R72" s="440"/>
      <c r="S72" s="440"/>
      <c r="T72" s="440"/>
      <c r="U72" s="440"/>
      <c r="V72" s="426"/>
    </row>
  </sheetData>
  <conditionalFormatting sqref="J8">
    <cfRule type="cellIs" dxfId="40" priority="18" operator="equal">
      <formula>"tu"</formula>
    </cfRule>
  </conditionalFormatting>
  <conditionalFormatting sqref="J10:J13">
    <cfRule type="cellIs" dxfId="39" priority="17" operator="equal">
      <formula>"tu"</formula>
    </cfRule>
  </conditionalFormatting>
  <conditionalFormatting sqref="J19:J28 J30:J31 J33:J34">
    <cfRule type="cellIs" dxfId="38" priority="16" operator="equal">
      <formula>"tu"</formula>
    </cfRule>
  </conditionalFormatting>
  <conditionalFormatting sqref="J40:J45 J47:J48 J52:J53 J58:J63">
    <cfRule type="cellIs" dxfId="37" priority="11" operator="equal">
      <formula>"tu"</formula>
    </cfRule>
  </conditionalFormatting>
  <conditionalFormatting sqref="J49">
    <cfRule type="cellIs" dxfId="36" priority="8" operator="equal">
      <formula>"tu"</formula>
    </cfRule>
  </conditionalFormatting>
  <conditionalFormatting sqref="J50">
    <cfRule type="cellIs" dxfId="35" priority="7" operator="equal">
      <formula>"tu"</formula>
    </cfRule>
  </conditionalFormatting>
  <conditionalFormatting sqref="J51">
    <cfRule type="cellIs" dxfId="34" priority="6" operator="equal">
      <formula>"tu"</formula>
    </cfRule>
  </conditionalFormatting>
  <conditionalFormatting sqref="J46">
    <cfRule type="cellIs" dxfId="33" priority="5" operator="equal">
      <formula>"tu"</formula>
    </cfRule>
  </conditionalFormatting>
  <conditionalFormatting sqref="J54:J57">
    <cfRule type="cellIs" dxfId="32" priority="4" operator="equal">
      <formula>"tu"</formula>
    </cfRule>
  </conditionalFormatting>
  <conditionalFormatting sqref="J29">
    <cfRule type="cellIs" dxfId="31" priority="3" operator="equal">
      <formula>"tu"</formula>
    </cfRule>
  </conditionalFormatting>
  <conditionalFormatting sqref="J32">
    <cfRule type="cellIs" dxfId="30" priority="2" operator="equal">
      <formula>"tu"</formula>
    </cfRule>
  </conditionalFormatting>
  <conditionalFormatting sqref="J35">
    <cfRule type="cellIs" dxfId="29" priority="1" operator="equal">
      <formula>"tu"</formula>
    </cfRule>
  </conditionalFormatting>
  <dataValidations count="1">
    <dataValidation type="list" allowBlank="1" showInputMessage="1" showErrorMessage="1" sqref="H5" xr:uid="{774B52D0-D8C3-4CDE-9976-A7AB4C7BE1DD}">
      <formula1>TrackStoredResults</formula1>
    </dataValidation>
  </dataValidations>
  <printOptions gridLines="1"/>
  <pageMargins left="0.74803149606299213" right="0.74803149606299213" top="0.98425196850393704" bottom="0.98425196850393704" header="0.51181102362204722" footer="0.51181102362204722"/>
  <pageSetup paperSize="9" scale="55" orientation="landscape" blackAndWhite="1" r:id="rId1"/>
  <headerFooter alignWithMargins="0">
    <oddHeader>&amp;LPROJECT YAHSAT&amp;CSheet:&amp;A&amp;RSTRICTLY CONFIDENTIAL</oddHeader>
    <oddFooter>&amp;L&amp;F ( Printed on &amp;D at &amp;T )&amp;RPage &amp;P of &amp;N</oddFooter>
  </headerFooter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6">
    <tabColor indexed="41"/>
    <outlinePr summaryBelow="0" summaryRight="0"/>
  </sheetPr>
  <dimension ref="A1:I31"/>
  <sheetViews>
    <sheetView showGridLines="0" defaultGridColor="0" colorId="22" workbookViewId="0">
      <pane xSplit="9" ySplit="5" topLeftCell="J91" activePane="bottomRight" state="frozen"/>
      <selection activeCell="F117" sqref="F117"/>
      <selection pane="topRight" activeCell="F117" sqref="F117"/>
      <selection pane="bottomLeft" activeCell="F117" sqref="F117"/>
      <selection pane="bottomRight" activeCell="F116" sqref="F116"/>
    </sheetView>
  </sheetViews>
  <sheetFormatPr defaultColWidth="0" defaultRowHeight="13.15" x14ac:dyDescent="0.35"/>
  <cols>
    <col min="1" max="1" width="1.33203125" style="120" customWidth="1"/>
    <col min="2" max="2" width="1.33203125" style="116" customWidth="1"/>
    <col min="3" max="3" width="1.33203125" style="117" customWidth="1"/>
    <col min="4" max="4" width="1.33203125" style="118" customWidth="1"/>
    <col min="5" max="5" width="40.53125" style="119" customWidth="1"/>
    <col min="6" max="6" width="12.53125" style="119" customWidth="1"/>
    <col min="7" max="8" width="11.53125" style="119" customWidth="1"/>
    <col min="9" max="9" width="2.53125" style="119" customWidth="1"/>
    <col min="10" max="16384" width="11.53125" hidden="1"/>
  </cols>
  <sheetData>
    <row r="1" spans="1:9" ht="25.15" x14ac:dyDescent="0.35">
      <c r="A1" s="24" t="str">
        <f ca="1" xml:space="preserve"> RIGHT(CELL("filename", A1), LEN(CELL("filename", A1)) - SEARCH("]", CELL("filename", A1))) &amp; " - " &amp; InpC!F3</f>
        <v>Check - Base case 1</v>
      </c>
    </row>
    <row r="2" spans="1:9" x14ac:dyDescent="0.35">
      <c r="A2" s="22"/>
      <c r="B2" s="23"/>
      <c r="C2" s="46"/>
      <c r="D2" s="47"/>
      <c r="E2" s="22"/>
      <c r="F2" s="350">
        <f xml:space="preserve"> F9</f>
        <v>0</v>
      </c>
      <c r="G2" s="42" t="s">
        <v>23</v>
      </c>
      <c r="H2" s="22"/>
      <c r="I2" s="22"/>
    </row>
    <row r="3" spans="1:9" x14ac:dyDescent="0.35">
      <c r="F3" s="350">
        <f xml:space="preserve"> Output!J2</f>
        <v>0</v>
      </c>
      <c r="G3" s="121" t="s">
        <v>25</v>
      </c>
    </row>
    <row r="4" spans="1:9" x14ac:dyDescent="0.35">
      <c r="F4" s="350">
        <f xml:space="preserve"> Check!$F$21</f>
        <v>0</v>
      </c>
      <c r="G4" s="121" t="s">
        <v>24</v>
      </c>
    </row>
    <row r="5" spans="1:9" x14ac:dyDescent="0.35">
      <c r="F5" s="44" t="s">
        <v>19</v>
      </c>
      <c r="G5" s="45" t="s">
        <v>17</v>
      </c>
      <c r="H5" s="120"/>
    </row>
    <row r="7" spans="1:9" x14ac:dyDescent="0.35">
      <c r="A7" s="120" t="s">
        <v>32</v>
      </c>
    </row>
    <row r="9" spans="1:9" x14ac:dyDescent="0.35">
      <c r="E9" s="119" t="s">
        <v>33</v>
      </c>
      <c r="F9" s="350">
        <f xml:space="preserve"> SUM(F10:F16)</f>
        <v>0</v>
      </c>
      <c r="G9" s="119" t="s">
        <v>20</v>
      </c>
    </row>
    <row r="10" spans="1:9" s="246" customFormat="1" x14ac:dyDescent="0.35">
      <c r="A10" s="317"/>
      <c r="B10" s="317"/>
      <c r="C10" s="318"/>
      <c r="D10" s="319"/>
      <c r="E10" s="211" t="s">
        <v>34</v>
      </c>
      <c r="F10" s="211" t="s">
        <v>35</v>
      </c>
      <c r="G10" s="212"/>
      <c r="H10" s="212"/>
      <c r="I10" s="212"/>
    </row>
    <row r="12" spans="1:9" x14ac:dyDescent="0.35">
      <c r="E12" s="171" t="str">
        <f xml:space="preserve"> 'FS Qtr'!E$83</f>
        <v>Balance sheet check</v>
      </c>
      <c r="F12" s="350">
        <f xml:space="preserve"> 'FS Qtr'!F$83</f>
        <v>0</v>
      </c>
      <c r="G12" s="171" t="str">
        <f xml:space="preserve"> 'FS Qtr'!G$83</f>
        <v>check</v>
      </c>
    </row>
    <row r="13" spans="1:9" x14ac:dyDescent="0.35">
      <c r="E13" s="171" t="str">
        <f xml:space="preserve"> 'FS Ann'!E$83</f>
        <v>Annual balance sheet check</v>
      </c>
      <c r="F13" s="350">
        <f xml:space="preserve"> 'FS Ann'!F$83</f>
        <v>0</v>
      </c>
      <c r="G13" s="171" t="str">
        <f xml:space="preserve"> 'FS Ann'!G$83</f>
        <v>check</v>
      </c>
    </row>
    <row r="14" spans="1:9" x14ac:dyDescent="0.35">
      <c r="E14" s="595" t="str">
        <f xml:space="preserve"> Debt!E$14</f>
        <v>Cash flow available for senior debt service - check</v>
      </c>
      <c r="F14" s="350">
        <f xml:space="preserve"> Debt!F$14</f>
        <v>0</v>
      </c>
      <c r="G14" s="595" t="str">
        <f xml:space="preserve"> Debt!G$14</f>
        <v>check</v>
      </c>
    </row>
    <row r="16" spans="1:9" s="246" customFormat="1" x14ac:dyDescent="0.35">
      <c r="A16" s="317"/>
      <c r="B16" s="317"/>
      <c r="C16" s="318"/>
      <c r="D16" s="319"/>
      <c r="E16" s="211" t="s">
        <v>34</v>
      </c>
      <c r="F16" s="211" t="s">
        <v>36</v>
      </c>
      <c r="G16" s="212"/>
      <c r="H16" s="212"/>
      <c r="I16" s="212"/>
    </row>
    <row r="19" spans="1:9" x14ac:dyDescent="0.35">
      <c r="A19" s="120" t="s">
        <v>37</v>
      </c>
    </row>
    <row r="21" spans="1:9" x14ac:dyDescent="0.35">
      <c r="E21" s="119" t="s">
        <v>38</v>
      </c>
      <c r="F21" s="350">
        <f xml:space="preserve"> SUM(F22:F31)</f>
        <v>0</v>
      </c>
      <c r="G21" s="119" t="s">
        <v>39</v>
      </c>
    </row>
    <row r="22" spans="1:9" s="246" customFormat="1" x14ac:dyDescent="0.35">
      <c r="A22" s="317"/>
      <c r="B22" s="317"/>
      <c r="C22" s="318"/>
      <c r="D22" s="319"/>
      <c r="E22" s="211" t="s">
        <v>34</v>
      </c>
      <c r="F22" s="211" t="s">
        <v>35</v>
      </c>
      <c r="G22" s="212"/>
      <c r="H22" s="212"/>
      <c r="I22" s="212"/>
    </row>
    <row r="31" spans="1:9" s="322" customFormat="1" x14ac:dyDescent="0.35">
      <c r="A31" s="320"/>
      <c r="B31" s="320"/>
      <c r="C31" s="321"/>
      <c r="D31" s="239"/>
      <c r="E31" s="239" t="s">
        <v>34</v>
      </c>
      <c r="F31" s="239" t="s">
        <v>36</v>
      </c>
      <c r="G31" s="239"/>
      <c r="H31" s="239"/>
      <c r="I31" s="239"/>
    </row>
  </sheetData>
  <conditionalFormatting sqref="F2:F4">
    <cfRule type="cellIs" dxfId="28" priority="17" stopIfTrue="1" operator="notEqual">
      <formula>0</formula>
    </cfRule>
    <cfRule type="cellIs" dxfId="27" priority="18" stopIfTrue="1" operator="equal">
      <formula>""</formula>
    </cfRule>
  </conditionalFormatting>
  <conditionalFormatting sqref="F2:F4">
    <cfRule type="cellIs" dxfId="26" priority="19" stopIfTrue="1" operator="notEqual">
      <formula>0</formula>
    </cfRule>
    <cfRule type="cellIs" dxfId="25" priority="20" stopIfTrue="1" operator="equal">
      <formula>""</formula>
    </cfRule>
  </conditionalFormatting>
  <conditionalFormatting sqref="F9">
    <cfRule type="cellIs" dxfId="24" priority="13" stopIfTrue="1" operator="notEqual">
      <formula>0</formula>
    </cfRule>
    <cfRule type="cellIs" dxfId="23" priority="14" stopIfTrue="1" operator="equal">
      <formula>""</formula>
    </cfRule>
  </conditionalFormatting>
  <conditionalFormatting sqref="F9">
    <cfRule type="cellIs" dxfId="22" priority="15" stopIfTrue="1" operator="notEqual">
      <formula>0</formula>
    </cfRule>
    <cfRule type="cellIs" dxfId="21" priority="16" stopIfTrue="1" operator="equal">
      <formula>""</formula>
    </cfRule>
  </conditionalFormatting>
  <conditionalFormatting sqref="F21">
    <cfRule type="cellIs" dxfId="20" priority="9" stopIfTrue="1" operator="notEqual">
      <formula>0</formula>
    </cfRule>
    <cfRule type="cellIs" dxfId="19" priority="10" stopIfTrue="1" operator="equal">
      <formula>""</formula>
    </cfRule>
  </conditionalFormatting>
  <conditionalFormatting sqref="F21">
    <cfRule type="cellIs" dxfId="18" priority="11" stopIfTrue="1" operator="notEqual">
      <formula>0</formula>
    </cfRule>
    <cfRule type="cellIs" dxfId="17" priority="12" stopIfTrue="1" operator="equal">
      <formula>""</formula>
    </cfRule>
  </conditionalFormatting>
  <conditionalFormatting sqref="F12:F13">
    <cfRule type="cellIs" dxfId="16" priority="5" stopIfTrue="1" operator="notEqual">
      <formula>0</formula>
    </cfRule>
    <cfRule type="cellIs" dxfId="15" priority="6" stopIfTrue="1" operator="equal">
      <formula>""</formula>
    </cfRule>
  </conditionalFormatting>
  <conditionalFormatting sqref="F12:F13">
    <cfRule type="cellIs" dxfId="14" priority="7" stopIfTrue="1" operator="notEqual">
      <formula>0</formula>
    </cfRule>
    <cfRule type="cellIs" dxfId="13" priority="8" stopIfTrue="1" operator="equal">
      <formula>""</formula>
    </cfRule>
  </conditionalFormatting>
  <conditionalFormatting sqref="F14">
    <cfRule type="cellIs" dxfId="12" priority="1" stopIfTrue="1" operator="notEqual">
      <formula>0</formula>
    </cfRule>
    <cfRule type="cellIs" dxfId="11" priority="2" stopIfTrue="1" operator="equal">
      <formula>""</formula>
    </cfRule>
  </conditionalFormatting>
  <conditionalFormatting sqref="F14">
    <cfRule type="cellIs" dxfId="10" priority="3" stopIfTrue="1" operator="notEqual">
      <formula>0</formula>
    </cfRule>
    <cfRule type="cellIs" dxfId="9" priority="4" stopIfTrue="1" operator="equal">
      <formula>""</formula>
    </cfRule>
  </conditionalFormatting>
  <printOptions verticalCentered="1" gridLines="1"/>
  <pageMargins left="0.74803149606299213" right="0.74803149606299213" top="0.98425196850393704" bottom="0.98425196850393704" header="0.51181102362204722" footer="0.51181102362204722"/>
  <pageSetup paperSize="9" scale="55" orientation="landscape" blackAndWhite="1" horizontalDpi="300" verticalDpi="300" r:id="rId1"/>
  <headerFooter alignWithMargins="0">
    <oddHeader>&amp;L&amp;"Arial,Bold"&amp;14PROJECT AIRCO&amp;C&amp;"Arial,Bold"&amp;14Sheet: &amp;A&amp;R&amp;"Arial,Bold"&amp;14STRICTLY CONFIDENTIAL</oddHeader>
    <oddFooter>&amp;L&amp;12&amp;F (Printed on &amp;D at &amp;T) &amp;R&amp;12Page &amp;P of &amp;N</oddFoot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7">
    <tabColor rgb="FFFFFF00"/>
    <outlinePr summaryBelow="0" summaryRight="0"/>
  </sheetPr>
  <dimension ref="A1:PY24"/>
  <sheetViews>
    <sheetView defaultGridColor="0" colorId="8" workbookViewId="0">
      <pane xSplit="9" ySplit="5" topLeftCell="J6" activePane="bottomRight" state="frozen"/>
      <selection activeCell="F117" sqref="F117"/>
      <selection pane="topRight" activeCell="F117" sqref="F117"/>
      <selection pane="bottomLeft" activeCell="F117" sqref="F117"/>
      <selection pane="bottomRight" activeCell="F117" sqref="F117"/>
    </sheetView>
  </sheetViews>
  <sheetFormatPr defaultColWidth="0" defaultRowHeight="13.15" x14ac:dyDescent="0.35"/>
  <cols>
    <col min="1" max="2" width="1.33203125" style="15" customWidth="1"/>
    <col min="3" max="3" width="1.33203125" style="21" customWidth="1"/>
    <col min="4" max="4" width="1.33203125" style="60" customWidth="1"/>
    <col min="5" max="5" width="40.53125" style="12" customWidth="1"/>
    <col min="6" max="6" width="12.53125" style="12" customWidth="1"/>
    <col min="7" max="8" width="11.53125" style="12" customWidth="1"/>
    <col min="9" max="9" width="2.53125" style="9" customWidth="1"/>
    <col min="10" max="192" width="11.53125" style="12" customWidth="1"/>
    <col min="193" max="255" width="11.53125" hidden="1" customWidth="1"/>
    <col min="256" max="16384" width="11.53125" hidden="1"/>
  </cols>
  <sheetData>
    <row r="1" spans="1:441" s="43" customFormat="1" ht="25.15" x14ac:dyDescent="0.35">
      <c r="A1" s="24" t="str">
        <f ca="1" xml:space="preserve"> RIGHT(CELL("filename", A1), LEN(CELL("filename", A1)) - SEARCH("]", CELL("filename", A1))) &amp; " - " &amp; InpC!F3</f>
        <v>Tmp - Base case 1</v>
      </c>
      <c r="B1" s="15"/>
      <c r="C1" s="21"/>
      <c r="D1" s="60"/>
      <c r="E1" s="12"/>
      <c r="F1" s="12"/>
      <c r="G1" s="12"/>
      <c r="H1" s="12"/>
      <c r="I1" s="9"/>
      <c r="J1" s="12"/>
      <c r="K1" s="12"/>
      <c r="L1" s="12"/>
      <c r="M1" s="12"/>
      <c r="N1" s="12"/>
      <c r="O1" s="12"/>
      <c r="P1" s="12"/>
      <c r="Q1" s="12"/>
      <c r="R1" s="12"/>
      <c r="S1" s="12"/>
      <c r="T1" s="12"/>
      <c r="U1" s="12"/>
      <c r="V1" s="12"/>
      <c r="W1" s="12"/>
      <c r="X1" s="12"/>
      <c r="Y1" s="12"/>
      <c r="Z1" s="12"/>
      <c r="AA1" s="12"/>
      <c r="AB1" s="12"/>
      <c r="AC1" s="12"/>
      <c r="AD1" s="12"/>
      <c r="AE1" s="12"/>
      <c r="AF1" s="12"/>
      <c r="AG1" s="12"/>
      <c r="AH1" s="12"/>
      <c r="AI1" s="12"/>
      <c r="AJ1" s="12"/>
      <c r="AK1" s="12"/>
      <c r="AL1" s="12"/>
      <c r="AM1" s="12"/>
      <c r="AN1" s="12"/>
      <c r="AO1" s="12"/>
      <c r="AP1" s="12"/>
      <c r="AQ1" s="12"/>
      <c r="AR1" s="12"/>
      <c r="AS1" s="12"/>
      <c r="AT1" s="12"/>
      <c r="AU1" s="12"/>
      <c r="AV1" s="12"/>
      <c r="AW1" s="12"/>
      <c r="AX1" s="12"/>
      <c r="AY1" s="12"/>
      <c r="AZ1" s="12"/>
      <c r="BA1" s="12"/>
      <c r="BB1" s="12"/>
      <c r="BC1" s="12"/>
      <c r="BD1" s="12"/>
      <c r="BE1" s="12"/>
      <c r="BF1" s="12"/>
      <c r="BG1" s="12"/>
      <c r="BH1" s="12"/>
      <c r="BI1" s="12"/>
      <c r="BJ1" s="12"/>
      <c r="BK1" s="12"/>
      <c r="BL1" s="12"/>
      <c r="BM1" s="12"/>
      <c r="BN1" s="12"/>
      <c r="BO1" s="12"/>
      <c r="BP1" s="12"/>
      <c r="BQ1" s="12"/>
      <c r="BR1" s="12"/>
      <c r="BS1" s="12"/>
      <c r="BT1" s="12"/>
      <c r="BU1" s="12"/>
      <c r="BV1" s="12"/>
      <c r="BW1" s="12"/>
      <c r="BX1" s="12"/>
      <c r="BY1" s="12"/>
      <c r="BZ1" s="12"/>
      <c r="CA1" s="12"/>
      <c r="CB1" s="12"/>
      <c r="CC1" s="12"/>
      <c r="CD1" s="12"/>
      <c r="CE1" s="12"/>
      <c r="CF1" s="12"/>
      <c r="CG1" s="12"/>
      <c r="CH1" s="12"/>
      <c r="CI1" s="12"/>
      <c r="CJ1" s="12"/>
      <c r="CK1" s="12"/>
      <c r="CL1" s="12"/>
      <c r="CM1" s="12"/>
      <c r="CN1" s="12"/>
      <c r="CO1" s="12"/>
      <c r="CP1" s="12"/>
      <c r="CQ1" s="12"/>
      <c r="CR1" s="12"/>
      <c r="CS1" s="12"/>
      <c r="CT1" s="12"/>
      <c r="CU1" s="12"/>
      <c r="CV1" s="12"/>
      <c r="CW1" s="12"/>
      <c r="CX1" s="12"/>
      <c r="CY1" s="12"/>
      <c r="CZ1" s="12"/>
      <c r="DA1" s="12"/>
      <c r="DB1" s="12"/>
      <c r="DC1" s="12"/>
      <c r="DD1" s="12"/>
      <c r="DE1" s="12"/>
      <c r="DF1" s="12"/>
      <c r="DG1" s="12"/>
      <c r="DH1" s="12"/>
      <c r="DI1" s="12"/>
      <c r="DJ1" s="12"/>
      <c r="DK1" s="12"/>
      <c r="DL1" s="12"/>
      <c r="DM1" s="12"/>
      <c r="DN1" s="12"/>
      <c r="DO1" s="12"/>
      <c r="DP1" s="12"/>
      <c r="DQ1" s="12"/>
      <c r="DR1" s="12"/>
      <c r="DS1" s="12"/>
      <c r="DT1" s="12"/>
      <c r="DU1" s="12"/>
      <c r="DV1" s="12"/>
      <c r="DW1" s="12"/>
      <c r="DX1" s="12"/>
      <c r="DY1" s="12"/>
      <c r="DZ1" s="12"/>
      <c r="EA1" s="12"/>
      <c r="EB1" s="12"/>
      <c r="EC1" s="12"/>
      <c r="ED1" s="12"/>
      <c r="EE1" s="12"/>
      <c r="EF1" s="12"/>
      <c r="EG1" s="12"/>
      <c r="EH1" s="12"/>
      <c r="EI1" s="12"/>
      <c r="EJ1" s="12"/>
      <c r="EK1" s="12"/>
      <c r="EL1" s="12"/>
      <c r="EM1" s="12"/>
      <c r="EN1" s="12"/>
      <c r="EO1" s="12"/>
      <c r="EP1" s="12"/>
      <c r="EQ1" s="12"/>
      <c r="ER1" s="12"/>
      <c r="ES1" s="12"/>
      <c r="ET1" s="12"/>
      <c r="EU1" s="12"/>
      <c r="EV1" s="12"/>
      <c r="EW1" s="12"/>
      <c r="EX1" s="12"/>
      <c r="EY1" s="12"/>
      <c r="EZ1" s="12"/>
      <c r="FA1" s="12"/>
      <c r="FB1" s="12"/>
      <c r="FC1" s="12"/>
      <c r="FD1" s="12"/>
      <c r="FE1" s="12"/>
      <c r="FF1" s="12"/>
      <c r="FG1" s="12"/>
      <c r="FH1" s="12"/>
      <c r="FI1" s="12"/>
      <c r="FJ1" s="12"/>
      <c r="FK1" s="12"/>
      <c r="FL1" s="12"/>
      <c r="FM1" s="12"/>
      <c r="FN1" s="12"/>
      <c r="FO1" s="12"/>
      <c r="FP1" s="12"/>
      <c r="FQ1" s="12"/>
      <c r="FR1" s="12"/>
      <c r="FS1" s="12"/>
      <c r="FT1" s="12"/>
      <c r="FU1" s="12"/>
      <c r="FV1" s="12"/>
      <c r="FW1" s="12"/>
      <c r="FX1" s="12"/>
      <c r="FY1" s="12"/>
      <c r="FZ1" s="12"/>
      <c r="GA1" s="12"/>
      <c r="GB1" s="12"/>
      <c r="GC1" s="12"/>
      <c r="GD1" s="12"/>
      <c r="GE1" s="12"/>
      <c r="GF1" s="12"/>
      <c r="GG1" s="12"/>
      <c r="GH1" s="12"/>
      <c r="GI1" s="12"/>
      <c r="GJ1" s="12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  <c r="HB1"/>
      <c r="HC1"/>
      <c r="HD1"/>
      <c r="HE1"/>
      <c r="HF1"/>
      <c r="HG1"/>
      <c r="HH1"/>
      <c r="HI1"/>
      <c r="HJ1"/>
      <c r="HK1"/>
      <c r="HL1"/>
      <c r="HM1"/>
      <c r="HN1"/>
      <c r="HO1"/>
      <c r="HP1"/>
      <c r="HQ1"/>
      <c r="HR1"/>
      <c r="HS1"/>
      <c r="HT1"/>
      <c r="HU1"/>
      <c r="HV1"/>
      <c r="HW1"/>
      <c r="HX1"/>
      <c r="HY1"/>
      <c r="HZ1"/>
      <c r="IA1"/>
      <c r="IB1"/>
      <c r="IC1"/>
      <c r="ID1"/>
      <c r="IE1"/>
      <c r="IF1"/>
      <c r="IG1"/>
      <c r="IH1"/>
      <c r="II1"/>
      <c r="IJ1"/>
      <c r="IK1"/>
      <c r="IL1"/>
      <c r="IM1"/>
      <c r="IN1"/>
      <c r="IO1"/>
      <c r="IP1"/>
      <c r="IQ1"/>
      <c r="IR1"/>
      <c r="IS1"/>
      <c r="IT1"/>
      <c r="IU1"/>
      <c r="IV1"/>
      <c r="IW1"/>
      <c r="IX1"/>
      <c r="IY1"/>
      <c r="IZ1"/>
      <c r="JA1"/>
      <c r="JB1"/>
      <c r="JC1"/>
      <c r="JD1"/>
      <c r="JE1"/>
      <c r="JF1"/>
      <c r="JG1"/>
      <c r="JH1"/>
      <c r="JI1"/>
      <c r="JJ1"/>
      <c r="JK1"/>
      <c r="JL1"/>
      <c r="JM1"/>
      <c r="JN1"/>
      <c r="JO1"/>
      <c r="JP1"/>
      <c r="JQ1"/>
      <c r="JR1"/>
      <c r="JS1"/>
      <c r="JT1"/>
      <c r="JU1"/>
      <c r="JV1"/>
      <c r="JW1"/>
      <c r="JX1"/>
      <c r="JY1"/>
      <c r="JZ1"/>
      <c r="KA1"/>
      <c r="KB1"/>
      <c r="KC1"/>
      <c r="KD1"/>
      <c r="KE1"/>
      <c r="KF1"/>
      <c r="KG1"/>
      <c r="KH1"/>
      <c r="KI1"/>
      <c r="KJ1"/>
      <c r="KK1"/>
      <c r="KL1"/>
      <c r="KM1"/>
      <c r="KN1"/>
      <c r="KO1"/>
      <c r="KP1"/>
      <c r="KQ1"/>
      <c r="KR1"/>
      <c r="KS1"/>
      <c r="KT1"/>
      <c r="KU1"/>
      <c r="KV1"/>
      <c r="KW1"/>
      <c r="KX1"/>
      <c r="KY1"/>
      <c r="KZ1"/>
      <c r="LA1"/>
      <c r="LB1"/>
      <c r="LC1"/>
      <c r="LD1"/>
      <c r="LE1"/>
      <c r="LF1"/>
      <c r="LG1"/>
      <c r="LH1"/>
      <c r="LI1"/>
      <c r="LJ1"/>
      <c r="LK1"/>
      <c r="LL1"/>
      <c r="LM1"/>
      <c r="LN1"/>
      <c r="LO1"/>
      <c r="LP1"/>
      <c r="LQ1"/>
      <c r="LR1"/>
      <c r="LS1"/>
      <c r="LT1"/>
      <c r="LU1"/>
      <c r="LV1"/>
      <c r="LW1"/>
      <c r="LX1"/>
      <c r="LY1"/>
      <c r="LZ1"/>
      <c r="MA1"/>
      <c r="MB1"/>
      <c r="MC1"/>
      <c r="MD1"/>
      <c r="ME1"/>
      <c r="MF1"/>
      <c r="MG1"/>
      <c r="MH1"/>
      <c r="MI1"/>
      <c r="MJ1"/>
      <c r="MK1"/>
      <c r="ML1"/>
      <c r="MM1"/>
      <c r="MN1"/>
      <c r="MO1"/>
      <c r="MP1"/>
      <c r="MQ1"/>
      <c r="MR1"/>
      <c r="MS1"/>
      <c r="MT1"/>
      <c r="MU1"/>
      <c r="MV1"/>
      <c r="MW1"/>
      <c r="MX1"/>
      <c r="MY1"/>
      <c r="MZ1"/>
      <c r="NA1"/>
      <c r="NB1"/>
      <c r="NC1"/>
      <c r="ND1"/>
      <c r="NE1"/>
      <c r="NF1"/>
      <c r="NG1"/>
      <c r="NH1"/>
      <c r="NI1"/>
      <c r="NJ1"/>
      <c r="NK1"/>
      <c r="NL1"/>
      <c r="NM1"/>
      <c r="NN1"/>
      <c r="NO1"/>
      <c r="NP1"/>
      <c r="NQ1"/>
      <c r="NR1"/>
      <c r="NS1"/>
      <c r="NT1"/>
      <c r="NU1"/>
      <c r="NV1"/>
      <c r="NW1"/>
      <c r="NX1"/>
      <c r="NY1"/>
      <c r="NZ1"/>
      <c r="OA1"/>
      <c r="OB1"/>
      <c r="OC1"/>
      <c r="OD1"/>
      <c r="OE1"/>
      <c r="OF1"/>
      <c r="OG1"/>
      <c r="OH1"/>
      <c r="OI1"/>
      <c r="OJ1"/>
      <c r="OK1"/>
      <c r="OL1"/>
      <c r="OM1"/>
      <c r="ON1"/>
      <c r="OO1"/>
      <c r="OP1"/>
      <c r="OQ1"/>
      <c r="OR1"/>
      <c r="OS1"/>
      <c r="OT1"/>
      <c r="OU1"/>
      <c r="OV1"/>
      <c r="OW1"/>
      <c r="OX1"/>
      <c r="OY1"/>
      <c r="OZ1"/>
      <c r="PA1"/>
      <c r="PB1"/>
      <c r="PC1"/>
      <c r="PD1"/>
      <c r="PE1"/>
      <c r="PF1"/>
      <c r="PG1"/>
      <c r="PH1"/>
      <c r="PI1"/>
      <c r="PJ1"/>
      <c r="PK1"/>
      <c r="PL1"/>
      <c r="PM1"/>
      <c r="PN1"/>
      <c r="PO1"/>
      <c r="PP1"/>
      <c r="PQ1"/>
      <c r="PR1"/>
      <c r="PS1"/>
      <c r="PT1"/>
      <c r="PU1"/>
      <c r="PV1"/>
      <c r="PW1"/>
      <c r="PX1"/>
      <c r="PY1"/>
    </row>
    <row r="2" spans="1:441" s="53" customFormat="1" x14ac:dyDescent="0.35">
      <c r="A2" s="63"/>
      <c r="B2" s="63"/>
      <c r="C2" s="64"/>
      <c r="D2" s="65"/>
      <c r="E2" s="41" t="str">
        <f xml:space="preserve"> Time!E$25</f>
        <v>Model period ending</v>
      </c>
      <c r="F2" s="350">
        <f xml:space="preserve"> Check!$F$9</f>
        <v>0</v>
      </c>
      <c r="G2" s="42" t="s">
        <v>23</v>
      </c>
      <c r="H2" s="25"/>
      <c r="I2" s="179"/>
      <c r="J2" s="25">
        <f xml:space="preserve"> Time!J$25</f>
        <v>44104</v>
      </c>
      <c r="K2" s="25">
        <f xml:space="preserve"> Time!K$25</f>
        <v>44196</v>
      </c>
      <c r="L2" s="25">
        <f xml:space="preserve"> Time!L$25</f>
        <v>44286</v>
      </c>
      <c r="M2" s="25">
        <f xml:space="preserve"> Time!M$25</f>
        <v>44377</v>
      </c>
      <c r="N2" s="25">
        <f xml:space="preserve"> Time!N$25</f>
        <v>44469</v>
      </c>
      <c r="O2" s="25">
        <f xml:space="preserve"> Time!O$25</f>
        <v>44561</v>
      </c>
      <c r="P2" s="25">
        <f xml:space="preserve"> Time!P$25</f>
        <v>44651</v>
      </c>
      <c r="Q2" s="25">
        <f xml:space="preserve"> Time!Q$25</f>
        <v>44742</v>
      </c>
      <c r="R2" s="25">
        <f xml:space="preserve"> Time!R$25</f>
        <v>44834</v>
      </c>
      <c r="S2" s="25">
        <f xml:space="preserve"> Time!S$25</f>
        <v>44926</v>
      </c>
      <c r="T2" s="25">
        <f xml:space="preserve"> Time!T$25</f>
        <v>45016</v>
      </c>
      <c r="U2" s="25">
        <f xml:space="preserve"> Time!U$25</f>
        <v>45107</v>
      </c>
      <c r="V2" s="25">
        <f xml:space="preserve"> Time!V$25</f>
        <v>45199</v>
      </c>
      <c r="W2" s="25">
        <f xml:space="preserve"> Time!W$25</f>
        <v>45291</v>
      </c>
      <c r="X2" s="25">
        <f xml:space="preserve"> Time!X$25</f>
        <v>45382</v>
      </c>
      <c r="Y2" s="25">
        <f xml:space="preserve"> Time!Y$25</f>
        <v>45473</v>
      </c>
      <c r="Z2" s="25">
        <f xml:space="preserve"> Time!Z$25</f>
        <v>45565</v>
      </c>
      <c r="AA2" s="25">
        <f xml:space="preserve"> Time!AA$25</f>
        <v>45657</v>
      </c>
      <c r="AB2" s="25">
        <f xml:space="preserve"> Time!AB$25</f>
        <v>45747</v>
      </c>
      <c r="AC2" s="25">
        <f xml:space="preserve"> Time!AC$25</f>
        <v>45838</v>
      </c>
      <c r="AD2" s="25">
        <f xml:space="preserve"> Time!AD$25</f>
        <v>45930</v>
      </c>
      <c r="AE2" s="25">
        <f xml:space="preserve"> Time!AE$25</f>
        <v>46022</v>
      </c>
      <c r="AF2" s="25">
        <f xml:space="preserve"> Time!AF$25</f>
        <v>46112</v>
      </c>
      <c r="AG2" s="25">
        <f xml:space="preserve"> Time!AG$25</f>
        <v>46203</v>
      </c>
      <c r="AH2" s="25">
        <f xml:space="preserve"> Time!AH$25</f>
        <v>46295</v>
      </c>
      <c r="AI2" s="25">
        <f xml:space="preserve"> Time!AI$25</f>
        <v>46387</v>
      </c>
      <c r="AJ2" s="25">
        <f xml:space="preserve"> Time!AJ$25</f>
        <v>46477</v>
      </c>
      <c r="AK2" s="25">
        <f xml:space="preserve"> Time!AK$25</f>
        <v>46568</v>
      </c>
      <c r="AL2" s="25">
        <f xml:space="preserve"> Time!AL$25</f>
        <v>46660</v>
      </c>
      <c r="AM2" s="25">
        <f xml:space="preserve"> Time!AM$25</f>
        <v>46752</v>
      </c>
      <c r="AN2" s="25">
        <f xml:space="preserve"> Time!AN$25</f>
        <v>46843</v>
      </c>
      <c r="AO2" s="25">
        <f xml:space="preserve"> Time!AO$25</f>
        <v>46934</v>
      </c>
      <c r="AP2" s="25">
        <f xml:space="preserve"> Time!AP$25</f>
        <v>47026</v>
      </c>
      <c r="AQ2" s="25">
        <f xml:space="preserve"> Time!AQ$25</f>
        <v>47118</v>
      </c>
      <c r="AR2" s="25">
        <f xml:space="preserve"> Time!AR$25</f>
        <v>47208</v>
      </c>
      <c r="AS2" s="25">
        <f xml:space="preserve"> Time!AS$25</f>
        <v>47299</v>
      </c>
      <c r="AT2" s="25">
        <f xml:space="preserve"> Time!AT$25</f>
        <v>47391</v>
      </c>
      <c r="AU2" s="25">
        <f xml:space="preserve"> Time!AU$25</f>
        <v>47483</v>
      </c>
      <c r="AV2" s="25">
        <f xml:space="preserve"> Time!AV$25</f>
        <v>47573</v>
      </c>
      <c r="AW2" s="25">
        <f xml:space="preserve"> Time!AW$25</f>
        <v>47664</v>
      </c>
      <c r="AX2" s="25">
        <f xml:space="preserve"> Time!AX$25</f>
        <v>47756</v>
      </c>
      <c r="AY2" s="25">
        <f xml:space="preserve"> Time!AY$25</f>
        <v>47848</v>
      </c>
      <c r="AZ2" s="25">
        <f xml:space="preserve"> Time!AZ$25</f>
        <v>47938</v>
      </c>
      <c r="BA2" s="25">
        <f xml:space="preserve"> Time!BA$25</f>
        <v>48029</v>
      </c>
      <c r="BB2" s="25">
        <f xml:space="preserve"> Time!BB$25</f>
        <v>48121</v>
      </c>
      <c r="BC2" s="25">
        <f xml:space="preserve"> Time!BC$25</f>
        <v>48213</v>
      </c>
      <c r="BD2" s="25">
        <f xml:space="preserve"> Time!BD$25</f>
        <v>48304</v>
      </c>
      <c r="BE2" s="25">
        <f xml:space="preserve"> Time!BE$25</f>
        <v>48395</v>
      </c>
      <c r="BF2" s="25">
        <f xml:space="preserve"> Time!BF$25</f>
        <v>48487</v>
      </c>
      <c r="BG2" s="25">
        <f xml:space="preserve"> Time!BG$25</f>
        <v>48579</v>
      </c>
      <c r="BH2" s="25">
        <f xml:space="preserve"> Time!BH$25</f>
        <v>48669</v>
      </c>
      <c r="BI2" s="25">
        <f xml:space="preserve"> Time!BI$25</f>
        <v>48760</v>
      </c>
      <c r="BJ2" s="25">
        <f xml:space="preserve"> Time!BJ$25</f>
        <v>48852</v>
      </c>
      <c r="BK2" s="25">
        <f xml:space="preserve"> Time!BK$25</f>
        <v>48944</v>
      </c>
      <c r="BL2" s="25">
        <f xml:space="preserve"> Time!BL$25</f>
        <v>49034</v>
      </c>
      <c r="BM2" s="25">
        <f xml:space="preserve"> Time!BM$25</f>
        <v>49125</v>
      </c>
      <c r="BN2" s="25">
        <f xml:space="preserve"> Time!BN$25</f>
        <v>49217</v>
      </c>
      <c r="BO2" s="25">
        <f xml:space="preserve"> Time!BO$25</f>
        <v>49309</v>
      </c>
      <c r="BP2" s="25">
        <f xml:space="preserve"> Time!BP$25</f>
        <v>49399</v>
      </c>
      <c r="BQ2" s="25">
        <f xml:space="preserve"> Time!BQ$25</f>
        <v>49490</v>
      </c>
      <c r="BR2" s="25">
        <f xml:space="preserve"> Time!BR$25</f>
        <v>49582</v>
      </c>
      <c r="BS2" s="25">
        <f xml:space="preserve"> Time!BS$25</f>
        <v>49674</v>
      </c>
      <c r="BT2" s="25">
        <f xml:space="preserve"> Time!BT$25</f>
        <v>49765</v>
      </c>
      <c r="BU2" s="25">
        <f xml:space="preserve"> Time!BU$25</f>
        <v>49856</v>
      </c>
      <c r="BV2" s="25">
        <f xml:space="preserve"> Time!BV$25</f>
        <v>49948</v>
      </c>
      <c r="BW2" s="25">
        <f xml:space="preserve"> Time!BW$25</f>
        <v>50040</v>
      </c>
      <c r="BX2" s="25">
        <f xml:space="preserve"> Time!BX$25</f>
        <v>50130</v>
      </c>
      <c r="BY2" s="25">
        <f xml:space="preserve"> Time!BY$25</f>
        <v>50221</v>
      </c>
      <c r="BZ2" s="25">
        <f xml:space="preserve"> Time!BZ$25</f>
        <v>50313</v>
      </c>
      <c r="CA2" s="25">
        <f xml:space="preserve"> Time!CA$25</f>
        <v>50405</v>
      </c>
      <c r="CB2" s="25">
        <f xml:space="preserve"> Time!CB$25</f>
        <v>50495</v>
      </c>
      <c r="CC2" s="25">
        <f xml:space="preserve"> Time!CC$25</f>
        <v>50586</v>
      </c>
      <c r="CD2" s="25">
        <f xml:space="preserve"> Time!CD$25</f>
        <v>50678</v>
      </c>
      <c r="CE2" s="25">
        <f xml:space="preserve"> Time!CE$25</f>
        <v>50770</v>
      </c>
      <c r="CF2" s="25">
        <f xml:space="preserve"> Time!CF$25</f>
        <v>50860</v>
      </c>
      <c r="CG2" s="25">
        <f xml:space="preserve"> Time!CG$25</f>
        <v>50951</v>
      </c>
      <c r="CH2" s="25">
        <f xml:space="preserve"> Time!CH$25</f>
        <v>51043</v>
      </c>
      <c r="CI2" s="25">
        <f xml:space="preserve"> Time!CI$25</f>
        <v>51135</v>
      </c>
      <c r="CJ2" s="25">
        <f xml:space="preserve"> Time!CJ$25</f>
        <v>51226</v>
      </c>
      <c r="CK2" s="25">
        <f xml:space="preserve"> Time!CK$25</f>
        <v>51317</v>
      </c>
      <c r="CL2" s="25">
        <f xml:space="preserve"> Time!CL$25</f>
        <v>51409</v>
      </c>
      <c r="CM2" s="25">
        <f xml:space="preserve"> Time!CM$25</f>
        <v>51501</v>
      </c>
      <c r="CN2" s="25">
        <f xml:space="preserve"> Time!CN$25</f>
        <v>51591</v>
      </c>
      <c r="CO2" s="25">
        <f xml:space="preserve"> Time!CO$25</f>
        <v>51682</v>
      </c>
      <c r="CP2" s="25">
        <f xml:space="preserve"> Time!CP$25</f>
        <v>51774</v>
      </c>
      <c r="CQ2" s="25">
        <f xml:space="preserve"> Time!CQ$25</f>
        <v>51866</v>
      </c>
      <c r="CR2" s="25">
        <f xml:space="preserve"> Time!CR$25</f>
        <v>51956</v>
      </c>
      <c r="CS2" s="25">
        <f xml:space="preserve"> Time!CS$25</f>
        <v>52047</v>
      </c>
      <c r="CT2" s="25">
        <f xml:space="preserve"> Time!CT$25</f>
        <v>52139</v>
      </c>
      <c r="CU2" s="25">
        <f xml:space="preserve"> Time!CU$25</f>
        <v>52231</v>
      </c>
      <c r="CV2" s="25">
        <f xml:space="preserve"> Time!CV$25</f>
        <v>52321</v>
      </c>
      <c r="CW2" s="25">
        <f xml:space="preserve"> Time!CW$25</f>
        <v>52412</v>
      </c>
      <c r="CX2" s="25">
        <f xml:space="preserve"> Time!CX$25</f>
        <v>52504</v>
      </c>
      <c r="CY2" s="25">
        <f xml:space="preserve"> Time!CY$25</f>
        <v>52596</v>
      </c>
      <c r="CZ2" s="25">
        <f xml:space="preserve"> Time!CZ$25</f>
        <v>52687</v>
      </c>
      <c r="DA2" s="25">
        <f xml:space="preserve"> Time!DA$25</f>
        <v>52778</v>
      </c>
      <c r="DB2" s="25">
        <f xml:space="preserve"> Time!DB$25</f>
        <v>52870</v>
      </c>
      <c r="DC2" s="25">
        <f xml:space="preserve"> Time!DC$25</f>
        <v>52962</v>
      </c>
      <c r="DD2" s="25">
        <f xml:space="preserve"> Time!DD$25</f>
        <v>53052</v>
      </c>
      <c r="DE2" s="25">
        <f xml:space="preserve"> Time!DE$25</f>
        <v>53143</v>
      </c>
      <c r="DF2" s="25">
        <f xml:space="preserve"> Time!DF$25</f>
        <v>53235</v>
      </c>
      <c r="DG2" s="25">
        <f xml:space="preserve"> Time!DG$25</f>
        <v>53327</v>
      </c>
      <c r="DH2" s="25">
        <f xml:space="preserve"> Time!DH$25</f>
        <v>53417</v>
      </c>
      <c r="DI2" s="25">
        <f xml:space="preserve"> Time!DI$25</f>
        <v>53508</v>
      </c>
      <c r="DJ2" s="25">
        <f xml:space="preserve"> Time!DJ$25</f>
        <v>53600</v>
      </c>
      <c r="DK2" s="25">
        <f xml:space="preserve"> Time!DK$25</f>
        <v>53692</v>
      </c>
      <c r="DL2" s="25">
        <f xml:space="preserve"> Time!DL$25</f>
        <v>53782</v>
      </c>
      <c r="DM2" s="25">
        <f xml:space="preserve"> Time!DM$25</f>
        <v>53873</v>
      </c>
      <c r="DN2" s="25">
        <f xml:space="preserve"> Time!DN$25</f>
        <v>53965</v>
      </c>
      <c r="DO2" s="25">
        <f xml:space="preserve"> Time!DO$25</f>
        <v>54057</v>
      </c>
      <c r="DP2" s="25">
        <f xml:space="preserve"> Time!DP$25</f>
        <v>54148</v>
      </c>
      <c r="DQ2" s="25">
        <f xml:space="preserve"> Time!DQ$25</f>
        <v>54239</v>
      </c>
      <c r="DR2" s="25">
        <f xml:space="preserve"> Time!DR$25</f>
        <v>54331</v>
      </c>
      <c r="DS2" s="25">
        <f xml:space="preserve"> Time!DS$25</f>
        <v>54423</v>
      </c>
      <c r="DT2" s="25">
        <f xml:space="preserve"> Time!DT$25</f>
        <v>54513</v>
      </c>
      <c r="DU2" s="25">
        <f xml:space="preserve"> Time!DU$25</f>
        <v>54604</v>
      </c>
      <c r="DV2" s="25">
        <f xml:space="preserve"> Time!DV$25</f>
        <v>54696</v>
      </c>
      <c r="DW2" s="25">
        <f xml:space="preserve"> Time!DW$25</f>
        <v>54788</v>
      </c>
      <c r="DX2" s="25">
        <f xml:space="preserve"> Time!DX$25</f>
        <v>54878</v>
      </c>
      <c r="DY2" s="25">
        <f xml:space="preserve"> Time!DY$25</f>
        <v>54969</v>
      </c>
      <c r="DZ2" s="25">
        <f xml:space="preserve"> Time!DZ$25</f>
        <v>55061</v>
      </c>
      <c r="EA2" s="25">
        <f xml:space="preserve"> Time!EA$25</f>
        <v>55153</v>
      </c>
      <c r="EB2" s="25">
        <f xml:space="preserve"> Time!EB$25</f>
        <v>55243</v>
      </c>
      <c r="EC2" s="25">
        <f xml:space="preserve"> Time!EC$25</f>
        <v>55334</v>
      </c>
      <c r="ED2" s="25">
        <f xml:space="preserve"> Time!ED$25</f>
        <v>55426</v>
      </c>
      <c r="EE2" s="25">
        <f xml:space="preserve"> Time!EE$25</f>
        <v>55518</v>
      </c>
      <c r="EF2" s="25">
        <f xml:space="preserve"> Time!EF$25</f>
        <v>55609</v>
      </c>
      <c r="EG2" s="25">
        <f xml:space="preserve"> Time!EG$25</f>
        <v>55700</v>
      </c>
      <c r="EH2" s="25">
        <f xml:space="preserve"> Time!EH$25</f>
        <v>55792</v>
      </c>
      <c r="EI2" s="25">
        <f xml:space="preserve"> Time!EI$25</f>
        <v>55884</v>
      </c>
      <c r="EJ2" s="25">
        <f xml:space="preserve"> Time!EJ$25</f>
        <v>55974</v>
      </c>
      <c r="EK2" s="25">
        <f xml:space="preserve"> Time!EK$25</f>
        <v>56065</v>
      </c>
      <c r="EL2" s="25">
        <f xml:space="preserve"> Time!EL$25</f>
        <v>56157</v>
      </c>
      <c r="EM2" s="25">
        <f xml:space="preserve"> Time!EM$25</f>
        <v>56249</v>
      </c>
      <c r="EN2" s="25">
        <f xml:space="preserve"> Time!EN$25</f>
        <v>56339</v>
      </c>
      <c r="EO2" s="25">
        <f xml:space="preserve"> Time!EO$25</f>
        <v>56430</v>
      </c>
      <c r="EP2" s="25">
        <f xml:space="preserve"> Time!EP$25</f>
        <v>56522</v>
      </c>
      <c r="EQ2" s="25">
        <f xml:space="preserve"> Time!EQ$25</f>
        <v>56614</v>
      </c>
      <c r="ER2" s="25">
        <f xml:space="preserve"> Time!ER$25</f>
        <v>56704</v>
      </c>
      <c r="ES2" s="25">
        <f xml:space="preserve"> Time!ES$25</f>
        <v>56795</v>
      </c>
      <c r="ET2" s="25">
        <f xml:space="preserve"> Time!ET$25</f>
        <v>56887</v>
      </c>
      <c r="EU2" s="25">
        <f xml:space="preserve"> Time!EU$25</f>
        <v>56979</v>
      </c>
      <c r="EV2" s="25">
        <f xml:space="preserve"> Time!EV$25</f>
        <v>57070</v>
      </c>
      <c r="EW2" s="25">
        <f xml:space="preserve"> Time!EW$25</f>
        <v>57161</v>
      </c>
      <c r="EX2" s="25">
        <f xml:space="preserve"> Time!EX$25</f>
        <v>57253</v>
      </c>
      <c r="EY2" s="25">
        <f xml:space="preserve"> Time!EY$25</f>
        <v>57345</v>
      </c>
      <c r="EZ2" s="25">
        <f xml:space="preserve"> Time!EZ$25</f>
        <v>57435</v>
      </c>
      <c r="FA2" s="25">
        <f xml:space="preserve"> Time!FA$25</f>
        <v>57526</v>
      </c>
      <c r="FB2" s="25">
        <f xml:space="preserve"> Time!FB$25</f>
        <v>57618</v>
      </c>
      <c r="FC2" s="25">
        <f xml:space="preserve"> Time!FC$25</f>
        <v>57710</v>
      </c>
      <c r="FD2" s="25">
        <f xml:space="preserve"> Time!FD$25</f>
        <v>57800</v>
      </c>
      <c r="FE2" s="25">
        <f xml:space="preserve"> Time!FE$25</f>
        <v>57891</v>
      </c>
      <c r="FF2" s="25">
        <f xml:space="preserve"> Time!FF$25</f>
        <v>57983</v>
      </c>
      <c r="FG2" s="25">
        <f xml:space="preserve"> Time!FG$25</f>
        <v>58075</v>
      </c>
      <c r="FH2" s="25">
        <f xml:space="preserve"> Time!FH$25</f>
        <v>58165</v>
      </c>
      <c r="FI2" s="25">
        <f xml:space="preserve"> Time!FI$25</f>
        <v>58256</v>
      </c>
      <c r="FJ2" s="25">
        <f xml:space="preserve"> Time!FJ$25</f>
        <v>58348</v>
      </c>
      <c r="FK2" s="25">
        <f xml:space="preserve"> Time!FK$25</f>
        <v>58440</v>
      </c>
      <c r="FL2" s="25">
        <f xml:space="preserve"> Time!FL$25</f>
        <v>58531</v>
      </c>
      <c r="FM2" s="25">
        <f xml:space="preserve"> Time!FM$25</f>
        <v>58622</v>
      </c>
      <c r="FN2" s="25">
        <f xml:space="preserve"> Time!FN$25</f>
        <v>58714</v>
      </c>
      <c r="FO2" s="25">
        <f xml:space="preserve"> Time!FO$25</f>
        <v>58806</v>
      </c>
      <c r="FP2" s="25">
        <f xml:space="preserve"> Time!FP$25</f>
        <v>58896</v>
      </c>
      <c r="FQ2" s="25">
        <f xml:space="preserve"> Time!FQ$25</f>
        <v>58987</v>
      </c>
      <c r="FR2" s="25">
        <f xml:space="preserve"> Time!FR$25</f>
        <v>59079</v>
      </c>
      <c r="FS2" s="25">
        <f xml:space="preserve"> Time!FS$25</f>
        <v>59171</v>
      </c>
      <c r="FT2" s="25">
        <f xml:space="preserve"> Time!FT$25</f>
        <v>59261</v>
      </c>
      <c r="FU2" s="25">
        <f xml:space="preserve"> Time!FU$25</f>
        <v>59352</v>
      </c>
      <c r="FV2" s="25">
        <f xml:space="preserve"> Time!FV$25</f>
        <v>59444</v>
      </c>
      <c r="FW2" s="25">
        <f xml:space="preserve"> Time!FW$25</f>
        <v>59536</v>
      </c>
      <c r="FX2" s="25">
        <f xml:space="preserve"> Time!FX$25</f>
        <v>59626</v>
      </c>
      <c r="FY2" s="25">
        <f xml:space="preserve"> Time!FY$25</f>
        <v>59717</v>
      </c>
      <c r="FZ2" s="25">
        <f xml:space="preserve"> Time!FZ$25</f>
        <v>59809</v>
      </c>
      <c r="GA2" s="25">
        <f xml:space="preserve"> Time!GA$25</f>
        <v>59901</v>
      </c>
      <c r="GB2" s="25">
        <f xml:space="preserve"> Time!GB$25</f>
        <v>59992</v>
      </c>
      <c r="GC2" s="25">
        <f xml:space="preserve"> Time!GC$25</f>
        <v>60083</v>
      </c>
      <c r="GD2" s="25">
        <f xml:space="preserve"> Time!GD$25</f>
        <v>60175</v>
      </c>
      <c r="GE2" s="25">
        <f xml:space="preserve"> Time!GE$25</f>
        <v>60267</v>
      </c>
      <c r="GF2" s="25">
        <f xml:space="preserve"> Time!GF$25</f>
        <v>60357</v>
      </c>
      <c r="GG2" s="25">
        <f xml:space="preserve"> Time!GG$25</f>
        <v>60448</v>
      </c>
      <c r="GH2" s="25">
        <f xml:space="preserve"> Time!GH$25</f>
        <v>60540</v>
      </c>
      <c r="GI2" s="25">
        <f xml:space="preserve"> Time!GI$25</f>
        <v>60632</v>
      </c>
      <c r="GJ2" s="25">
        <f xml:space="preserve"> Time!GJ$25</f>
        <v>60722</v>
      </c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  <c r="HB2"/>
      <c r="HC2"/>
      <c r="HD2"/>
      <c r="HE2"/>
      <c r="HF2"/>
      <c r="HG2"/>
      <c r="HH2"/>
      <c r="HI2"/>
      <c r="HJ2"/>
      <c r="HK2"/>
      <c r="HL2"/>
      <c r="HM2"/>
      <c r="HN2"/>
      <c r="HO2"/>
      <c r="HP2"/>
      <c r="HQ2"/>
      <c r="HR2"/>
      <c r="HS2"/>
      <c r="HT2"/>
      <c r="HU2"/>
      <c r="HV2"/>
      <c r="HW2"/>
      <c r="HX2"/>
      <c r="HY2"/>
      <c r="HZ2"/>
      <c r="IA2"/>
      <c r="IB2"/>
      <c r="IC2"/>
      <c r="ID2"/>
      <c r="IE2"/>
      <c r="IF2"/>
      <c r="IG2"/>
      <c r="IH2"/>
      <c r="II2"/>
      <c r="IJ2"/>
      <c r="IK2"/>
      <c r="IL2"/>
      <c r="IM2"/>
      <c r="IN2"/>
      <c r="IO2"/>
      <c r="IP2"/>
      <c r="IQ2"/>
      <c r="IR2"/>
      <c r="IS2"/>
      <c r="IT2"/>
      <c r="IU2"/>
      <c r="IV2"/>
      <c r="IW2"/>
      <c r="IX2"/>
      <c r="IY2"/>
      <c r="IZ2"/>
      <c r="JA2"/>
      <c r="JB2"/>
      <c r="JC2"/>
      <c r="JD2"/>
      <c r="JE2"/>
      <c r="JF2"/>
      <c r="JG2"/>
      <c r="JH2"/>
      <c r="JI2"/>
      <c r="JJ2"/>
      <c r="JK2"/>
      <c r="JL2"/>
      <c r="JM2"/>
      <c r="JN2"/>
      <c r="JO2"/>
      <c r="JP2"/>
      <c r="JQ2"/>
      <c r="JR2"/>
      <c r="JS2"/>
      <c r="JT2"/>
      <c r="JU2"/>
      <c r="JV2"/>
      <c r="JW2"/>
      <c r="JX2"/>
      <c r="JY2"/>
      <c r="JZ2"/>
      <c r="KA2"/>
      <c r="KB2"/>
      <c r="KC2"/>
      <c r="KD2"/>
      <c r="KE2"/>
      <c r="KF2"/>
      <c r="KG2"/>
      <c r="KH2"/>
      <c r="KI2"/>
      <c r="KJ2"/>
      <c r="KK2"/>
      <c r="KL2"/>
      <c r="KM2"/>
      <c r="KN2"/>
      <c r="KO2"/>
      <c r="KP2"/>
      <c r="KQ2"/>
      <c r="KR2"/>
      <c r="KS2"/>
      <c r="KT2"/>
      <c r="KU2"/>
      <c r="KV2"/>
      <c r="KW2"/>
      <c r="KX2"/>
      <c r="KY2"/>
      <c r="KZ2"/>
      <c r="LA2"/>
      <c r="LB2"/>
      <c r="LC2"/>
      <c r="LD2"/>
      <c r="LE2"/>
      <c r="LF2"/>
      <c r="LG2"/>
      <c r="LH2"/>
      <c r="LI2"/>
      <c r="LJ2"/>
      <c r="LK2"/>
      <c r="LL2"/>
      <c r="LM2"/>
      <c r="LN2"/>
      <c r="LO2"/>
      <c r="LP2"/>
      <c r="LQ2"/>
      <c r="LR2"/>
      <c r="LS2"/>
      <c r="LT2"/>
      <c r="LU2"/>
      <c r="LV2"/>
      <c r="LW2"/>
      <c r="LX2"/>
      <c r="LY2"/>
      <c r="LZ2"/>
      <c r="MA2"/>
      <c r="MB2"/>
      <c r="MC2"/>
      <c r="MD2"/>
      <c r="ME2"/>
      <c r="MF2"/>
      <c r="MG2"/>
      <c r="MH2"/>
      <c r="MI2"/>
      <c r="MJ2"/>
      <c r="MK2"/>
      <c r="ML2"/>
      <c r="MM2"/>
      <c r="MN2"/>
      <c r="MO2"/>
      <c r="MP2"/>
      <c r="MQ2"/>
      <c r="MR2"/>
      <c r="MS2"/>
      <c r="MT2"/>
      <c r="MU2"/>
      <c r="MV2"/>
      <c r="MW2"/>
      <c r="MX2"/>
      <c r="MY2"/>
      <c r="MZ2"/>
      <c r="NA2"/>
      <c r="NB2"/>
      <c r="NC2"/>
      <c r="ND2"/>
      <c r="NE2"/>
      <c r="NF2"/>
      <c r="NG2"/>
      <c r="NH2"/>
      <c r="NI2"/>
      <c r="NJ2"/>
      <c r="NK2"/>
      <c r="NL2"/>
      <c r="NM2"/>
      <c r="NN2"/>
      <c r="NO2"/>
      <c r="NP2"/>
      <c r="NQ2"/>
      <c r="NR2"/>
      <c r="NS2"/>
      <c r="NT2"/>
      <c r="NU2"/>
      <c r="NV2"/>
      <c r="NW2"/>
      <c r="NX2"/>
      <c r="NY2"/>
      <c r="NZ2"/>
      <c r="OA2"/>
      <c r="OB2"/>
      <c r="OC2"/>
      <c r="OD2"/>
      <c r="OE2"/>
      <c r="OF2"/>
      <c r="OG2"/>
      <c r="OH2"/>
      <c r="OI2"/>
      <c r="OJ2"/>
      <c r="OK2"/>
      <c r="OL2"/>
      <c r="OM2"/>
      <c r="ON2"/>
      <c r="OO2"/>
      <c r="OP2"/>
      <c r="OQ2"/>
      <c r="OR2"/>
      <c r="OS2"/>
      <c r="OT2"/>
      <c r="OU2"/>
      <c r="OV2"/>
      <c r="OW2"/>
      <c r="OX2"/>
      <c r="OY2"/>
      <c r="OZ2"/>
      <c r="PA2"/>
      <c r="PB2"/>
      <c r="PC2"/>
      <c r="PD2"/>
      <c r="PE2"/>
      <c r="PF2"/>
      <c r="PG2"/>
      <c r="PH2"/>
      <c r="PI2"/>
      <c r="PJ2"/>
      <c r="PK2"/>
      <c r="PL2"/>
      <c r="PM2"/>
      <c r="PN2"/>
      <c r="PO2"/>
      <c r="PP2"/>
      <c r="PQ2"/>
      <c r="PR2"/>
      <c r="PS2"/>
      <c r="PT2"/>
      <c r="PU2"/>
      <c r="PV2"/>
      <c r="PW2"/>
      <c r="PX2"/>
      <c r="PY2"/>
    </row>
    <row r="3" spans="1:441" s="18" customFormat="1" x14ac:dyDescent="0.35">
      <c r="A3" s="15"/>
      <c r="B3" s="15"/>
      <c r="C3" s="21"/>
      <c r="D3" s="60"/>
      <c r="E3" s="17" t="str">
        <f xml:space="preserve"> Time!E$67</f>
        <v>Timeline label</v>
      </c>
      <c r="F3" s="350">
        <f xml:space="preserve"> Output!J2</f>
        <v>0</v>
      </c>
      <c r="G3" s="121" t="s">
        <v>25</v>
      </c>
      <c r="H3" s="17"/>
      <c r="I3" s="180"/>
      <c r="J3" s="48" t="str">
        <f xml:space="preserve"> Time!J$67</f>
        <v>Pre-fcst</v>
      </c>
      <c r="K3" s="48" t="str">
        <f xml:space="preserve"> Time!K$67</f>
        <v>Pre-fcst</v>
      </c>
      <c r="L3" s="48" t="str">
        <f xml:space="preserve"> Time!L$67</f>
        <v>Fin Close</v>
      </c>
      <c r="M3" s="48" t="str">
        <f xml:space="preserve"> Time!M$67</f>
        <v>Operations</v>
      </c>
      <c r="N3" s="48" t="str">
        <f xml:space="preserve"> Time!N$67</f>
        <v>Operations</v>
      </c>
      <c r="O3" s="48" t="str">
        <f xml:space="preserve"> Time!O$67</f>
        <v>Operations</v>
      </c>
      <c r="P3" s="48" t="str">
        <f xml:space="preserve"> Time!P$67</f>
        <v>Operations</v>
      </c>
      <c r="Q3" s="48" t="str">
        <f xml:space="preserve"> Time!Q$67</f>
        <v>Operations</v>
      </c>
      <c r="R3" s="48" t="str">
        <f xml:space="preserve"> Time!R$67</f>
        <v>Operations</v>
      </c>
      <c r="S3" s="48" t="str">
        <f xml:space="preserve"> Time!S$67</f>
        <v>Operations</v>
      </c>
      <c r="T3" s="48" t="str">
        <f xml:space="preserve"> Time!T$67</f>
        <v>Operations</v>
      </c>
      <c r="U3" s="48" t="str">
        <f xml:space="preserve"> Time!U$67</f>
        <v>Operations</v>
      </c>
      <c r="V3" s="48" t="str">
        <f xml:space="preserve"> Time!V$67</f>
        <v>Operations</v>
      </c>
      <c r="W3" s="48" t="str">
        <f xml:space="preserve"> Time!W$67</f>
        <v>Operations</v>
      </c>
      <c r="X3" s="48" t="str">
        <f xml:space="preserve"> Time!X$67</f>
        <v>Operations</v>
      </c>
      <c r="Y3" s="48" t="str">
        <f xml:space="preserve"> Time!Y$67</f>
        <v>Operations</v>
      </c>
      <c r="Z3" s="48" t="str">
        <f xml:space="preserve"> Time!Z$67</f>
        <v>Operations</v>
      </c>
      <c r="AA3" s="48" t="str">
        <f xml:space="preserve"> Time!AA$67</f>
        <v>Operations</v>
      </c>
      <c r="AB3" s="48" t="str">
        <f xml:space="preserve"> Time!AB$67</f>
        <v>Operations</v>
      </c>
      <c r="AC3" s="48" t="str">
        <f xml:space="preserve"> Time!AC$67</f>
        <v>Operations</v>
      </c>
      <c r="AD3" s="48" t="str">
        <f xml:space="preserve"> Time!AD$67</f>
        <v>Operations</v>
      </c>
      <c r="AE3" s="48" t="str">
        <f xml:space="preserve"> Time!AE$67</f>
        <v>Operations</v>
      </c>
      <c r="AF3" s="48" t="str">
        <f xml:space="preserve"> Time!AF$67</f>
        <v>Operations</v>
      </c>
      <c r="AG3" s="48" t="str">
        <f xml:space="preserve"> Time!AG$67</f>
        <v>Operations</v>
      </c>
      <c r="AH3" s="48" t="str">
        <f xml:space="preserve"> Time!AH$67</f>
        <v>Operations</v>
      </c>
      <c r="AI3" s="48" t="str">
        <f xml:space="preserve"> Time!AI$67</f>
        <v>Operations</v>
      </c>
      <c r="AJ3" s="48" t="str">
        <f xml:space="preserve"> Time!AJ$67</f>
        <v>Operations</v>
      </c>
      <c r="AK3" s="48" t="str">
        <f xml:space="preserve"> Time!AK$67</f>
        <v>Operations</v>
      </c>
      <c r="AL3" s="48" t="str">
        <f xml:space="preserve"> Time!AL$67</f>
        <v>Operations</v>
      </c>
      <c r="AM3" s="48" t="str">
        <f xml:space="preserve"> Time!AM$67</f>
        <v>Operations</v>
      </c>
      <c r="AN3" s="48" t="str">
        <f xml:space="preserve"> Time!AN$67</f>
        <v>Operations</v>
      </c>
      <c r="AO3" s="48" t="str">
        <f xml:space="preserve"> Time!AO$67</f>
        <v>Operations</v>
      </c>
      <c r="AP3" s="48" t="str">
        <f xml:space="preserve"> Time!AP$67</f>
        <v>Operations</v>
      </c>
      <c r="AQ3" s="48" t="str">
        <f xml:space="preserve"> Time!AQ$67</f>
        <v>Operations</v>
      </c>
      <c r="AR3" s="48" t="str">
        <f xml:space="preserve"> Time!AR$67</f>
        <v>Operations</v>
      </c>
      <c r="AS3" s="48" t="str">
        <f xml:space="preserve"> Time!AS$67</f>
        <v>Operations</v>
      </c>
      <c r="AT3" s="48" t="str">
        <f xml:space="preserve"> Time!AT$67</f>
        <v>Operations</v>
      </c>
      <c r="AU3" s="48" t="str">
        <f xml:space="preserve"> Time!AU$67</f>
        <v>Operations</v>
      </c>
      <c r="AV3" s="48" t="str">
        <f xml:space="preserve"> Time!AV$67</f>
        <v>Operations</v>
      </c>
      <c r="AW3" s="48" t="str">
        <f xml:space="preserve"> Time!AW$67</f>
        <v>Operations</v>
      </c>
      <c r="AX3" s="48" t="str">
        <f xml:space="preserve"> Time!AX$67</f>
        <v>Operations</v>
      </c>
      <c r="AY3" s="48" t="str">
        <f xml:space="preserve"> Time!AY$67</f>
        <v>Operations</v>
      </c>
      <c r="AZ3" s="48" t="str">
        <f xml:space="preserve"> Time!AZ$67</f>
        <v>Operations</v>
      </c>
      <c r="BA3" s="48" t="str">
        <f xml:space="preserve"> Time!BA$67</f>
        <v>Operations</v>
      </c>
      <c r="BB3" s="48" t="str">
        <f xml:space="preserve"> Time!BB$67</f>
        <v>Operations</v>
      </c>
      <c r="BC3" s="48" t="str">
        <f xml:space="preserve"> Time!BC$67</f>
        <v>Operations</v>
      </c>
      <c r="BD3" s="48" t="str">
        <f xml:space="preserve"> Time!BD$67</f>
        <v>Operations</v>
      </c>
      <c r="BE3" s="48" t="str">
        <f xml:space="preserve"> Time!BE$67</f>
        <v>Operations</v>
      </c>
      <c r="BF3" s="48" t="str">
        <f xml:space="preserve"> Time!BF$67</f>
        <v>Operations</v>
      </c>
      <c r="BG3" s="48" t="str">
        <f xml:space="preserve"> Time!BG$67</f>
        <v>Operations</v>
      </c>
      <c r="BH3" s="48" t="str">
        <f xml:space="preserve"> Time!BH$67</f>
        <v>Operations</v>
      </c>
      <c r="BI3" s="48" t="str">
        <f xml:space="preserve"> Time!BI$67</f>
        <v>Operations</v>
      </c>
      <c r="BJ3" s="48" t="str">
        <f xml:space="preserve"> Time!BJ$67</f>
        <v>Operations</v>
      </c>
      <c r="BK3" s="48" t="str">
        <f xml:space="preserve"> Time!BK$67</f>
        <v>Operations</v>
      </c>
      <c r="BL3" s="48" t="str">
        <f xml:space="preserve"> Time!BL$67</f>
        <v>Operations</v>
      </c>
      <c r="BM3" s="48" t="str">
        <f xml:space="preserve"> Time!BM$67</f>
        <v>Operations</v>
      </c>
      <c r="BN3" s="48" t="str">
        <f xml:space="preserve"> Time!BN$67</f>
        <v>Operations</v>
      </c>
      <c r="BO3" s="48" t="str">
        <f xml:space="preserve"> Time!BO$67</f>
        <v>Operations</v>
      </c>
      <c r="BP3" s="48" t="str">
        <f xml:space="preserve"> Time!BP$67</f>
        <v>Operations</v>
      </c>
      <c r="BQ3" s="48" t="str">
        <f xml:space="preserve"> Time!BQ$67</f>
        <v>Operations</v>
      </c>
      <c r="BR3" s="48" t="str">
        <f xml:space="preserve"> Time!BR$67</f>
        <v>Operations</v>
      </c>
      <c r="BS3" s="48" t="str">
        <f xml:space="preserve"> Time!BS$67</f>
        <v>Operations</v>
      </c>
      <c r="BT3" s="48" t="str">
        <f xml:space="preserve"> Time!BT$67</f>
        <v>Operations</v>
      </c>
      <c r="BU3" s="48" t="str">
        <f xml:space="preserve"> Time!BU$67</f>
        <v>Operations</v>
      </c>
      <c r="BV3" s="48" t="str">
        <f xml:space="preserve"> Time!BV$67</f>
        <v>Operations</v>
      </c>
      <c r="BW3" s="48" t="str">
        <f xml:space="preserve"> Time!BW$67</f>
        <v>Operations</v>
      </c>
      <c r="BX3" s="48" t="str">
        <f xml:space="preserve"> Time!BX$67</f>
        <v>Operations</v>
      </c>
      <c r="BY3" s="48" t="str">
        <f xml:space="preserve"> Time!BY$67</f>
        <v>Operations</v>
      </c>
      <c r="BZ3" s="48" t="str">
        <f xml:space="preserve"> Time!BZ$67</f>
        <v>Operations</v>
      </c>
      <c r="CA3" s="48" t="str">
        <f xml:space="preserve"> Time!CA$67</f>
        <v>Operations</v>
      </c>
      <c r="CB3" s="48" t="str">
        <f xml:space="preserve"> Time!CB$67</f>
        <v>Operations</v>
      </c>
      <c r="CC3" s="48" t="str">
        <f xml:space="preserve"> Time!CC$67</f>
        <v>Operations</v>
      </c>
      <c r="CD3" s="48" t="str">
        <f xml:space="preserve"> Time!CD$67</f>
        <v>Operations</v>
      </c>
      <c r="CE3" s="48" t="str">
        <f xml:space="preserve"> Time!CE$67</f>
        <v>Operations</v>
      </c>
      <c r="CF3" s="48" t="str">
        <f xml:space="preserve"> Time!CF$67</f>
        <v>Operations</v>
      </c>
      <c r="CG3" s="48" t="str">
        <f xml:space="preserve"> Time!CG$67</f>
        <v>Operations</v>
      </c>
      <c r="CH3" s="48" t="str">
        <f xml:space="preserve"> Time!CH$67</f>
        <v>Operations</v>
      </c>
      <c r="CI3" s="48" t="str">
        <f xml:space="preserve"> Time!CI$67</f>
        <v>Operations</v>
      </c>
      <c r="CJ3" s="48" t="str">
        <f xml:space="preserve"> Time!CJ$67</f>
        <v>Operations</v>
      </c>
      <c r="CK3" s="48" t="str">
        <f xml:space="preserve"> Time!CK$67</f>
        <v>Operations</v>
      </c>
      <c r="CL3" s="48" t="str">
        <f xml:space="preserve"> Time!CL$67</f>
        <v>Operations</v>
      </c>
      <c r="CM3" s="48" t="str">
        <f xml:space="preserve"> Time!CM$67</f>
        <v>Operations</v>
      </c>
      <c r="CN3" s="48" t="str">
        <f xml:space="preserve"> Time!CN$67</f>
        <v>Operations</v>
      </c>
      <c r="CO3" s="48" t="str">
        <f xml:space="preserve"> Time!CO$67</f>
        <v>Operations</v>
      </c>
      <c r="CP3" s="48" t="str">
        <f xml:space="preserve"> Time!CP$67</f>
        <v>Operations</v>
      </c>
      <c r="CQ3" s="48" t="str">
        <f xml:space="preserve"> Time!CQ$67</f>
        <v>Operations</v>
      </c>
      <c r="CR3" s="48" t="str">
        <f xml:space="preserve"> Time!CR$67</f>
        <v>Operations</v>
      </c>
      <c r="CS3" s="48" t="str">
        <f xml:space="preserve"> Time!CS$67</f>
        <v>Operations</v>
      </c>
      <c r="CT3" s="48" t="str">
        <f xml:space="preserve"> Time!CT$67</f>
        <v>Operations</v>
      </c>
      <c r="CU3" s="48" t="str">
        <f xml:space="preserve"> Time!CU$67</f>
        <v>Operations</v>
      </c>
      <c r="CV3" s="48" t="str">
        <f xml:space="preserve"> Time!CV$67</f>
        <v>Operations</v>
      </c>
      <c r="CW3" s="48" t="str">
        <f xml:space="preserve"> Time!CW$67</f>
        <v>Operations</v>
      </c>
      <c r="CX3" s="48" t="str">
        <f xml:space="preserve"> Time!CX$67</f>
        <v>Operations</v>
      </c>
      <c r="CY3" s="48" t="str">
        <f xml:space="preserve"> Time!CY$67</f>
        <v>Operations</v>
      </c>
      <c r="CZ3" s="48" t="str">
        <f xml:space="preserve"> Time!CZ$67</f>
        <v>Operations</v>
      </c>
      <c r="DA3" s="48" t="str">
        <f xml:space="preserve"> Time!DA$67</f>
        <v>Operations</v>
      </c>
      <c r="DB3" s="48" t="str">
        <f xml:space="preserve"> Time!DB$67</f>
        <v>Operations</v>
      </c>
      <c r="DC3" s="48" t="str">
        <f xml:space="preserve"> Time!DC$67</f>
        <v>Operations</v>
      </c>
      <c r="DD3" s="48" t="str">
        <f xml:space="preserve"> Time!DD$67</f>
        <v>Operations</v>
      </c>
      <c r="DE3" s="48" t="str">
        <f xml:space="preserve"> Time!DE$67</f>
        <v>Operations</v>
      </c>
      <c r="DF3" s="48" t="str">
        <f xml:space="preserve"> Time!DF$67</f>
        <v>Operations</v>
      </c>
      <c r="DG3" s="48" t="str">
        <f xml:space="preserve"> Time!DG$67</f>
        <v>Operations</v>
      </c>
      <c r="DH3" s="48" t="str">
        <f xml:space="preserve"> Time!DH$67</f>
        <v>Operations</v>
      </c>
      <c r="DI3" s="48" t="str">
        <f xml:space="preserve"> Time!DI$67</f>
        <v>Post ops</v>
      </c>
      <c r="DJ3" s="48" t="str">
        <f xml:space="preserve"> Time!DJ$67</f>
        <v>Post ops</v>
      </c>
      <c r="DK3" s="48" t="str">
        <f xml:space="preserve"> Time!DK$67</f>
        <v>Post ops</v>
      </c>
      <c r="DL3" s="48" t="str">
        <f xml:space="preserve"> Time!DL$67</f>
        <v>Post ops</v>
      </c>
      <c r="DM3" s="48" t="str">
        <f xml:space="preserve"> Time!DM$67</f>
        <v>Post ops</v>
      </c>
      <c r="DN3" s="48" t="str">
        <f xml:space="preserve"> Time!DN$67</f>
        <v>Post ops</v>
      </c>
      <c r="DO3" s="48" t="str">
        <f xml:space="preserve"> Time!DO$67</f>
        <v>Post ops</v>
      </c>
      <c r="DP3" s="48" t="str">
        <f xml:space="preserve"> Time!DP$67</f>
        <v>Post ops</v>
      </c>
      <c r="DQ3" s="48" t="str">
        <f xml:space="preserve"> Time!DQ$67</f>
        <v>Post ops</v>
      </c>
      <c r="DR3" s="48" t="str">
        <f xml:space="preserve"> Time!DR$67</f>
        <v>Post ops</v>
      </c>
      <c r="DS3" s="48" t="str">
        <f xml:space="preserve"> Time!DS$67</f>
        <v>Post ops</v>
      </c>
      <c r="DT3" s="48" t="str">
        <f xml:space="preserve"> Time!DT$67</f>
        <v>Post ops</v>
      </c>
      <c r="DU3" s="48" t="str">
        <f xml:space="preserve"> Time!DU$67</f>
        <v>Post ops</v>
      </c>
      <c r="DV3" s="48" t="str">
        <f xml:space="preserve"> Time!DV$67</f>
        <v>Post ops</v>
      </c>
      <c r="DW3" s="48" t="str">
        <f xml:space="preserve"> Time!DW$67</f>
        <v>Post ops</v>
      </c>
      <c r="DX3" s="48" t="str">
        <f xml:space="preserve"> Time!DX$67</f>
        <v>Post ops</v>
      </c>
      <c r="DY3" s="48" t="str">
        <f xml:space="preserve"> Time!DY$67</f>
        <v>Post ops</v>
      </c>
      <c r="DZ3" s="48" t="str">
        <f xml:space="preserve"> Time!DZ$67</f>
        <v>Post ops</v>
      </c>
      <c r="EA3" s="48" t="str">
        <f xml:space="preserve"> Time!EA$67</f>
        <v>Post ops</v>
      </c>
      <c r="EB3" s="48" t="str">
        <f xml:space="preserve"> Time!EB$67</f>
        <v>Post ops</v>
      </c>
      <c r="EC3" s="48" t="str">
        <f xml:space="preserve"> Time!EC$67</f>
        <v>Post ops</v>
      </c>
      <c r="ED3" s="48" t="str">
        <f xml:space="preserve"> Time!ED$67</f>
        <v>Post ops</v>
      </c>
      <c r="EE3" s="48" t="str">
        <f xml:space="preserve"> Time!EE$67</f>
        <v>Post ops</v>
      </c>
      <c r="EF3" s="48" t="str">
        <f xml:space="preserve"> Time!EF$67</f>
        <v>Post ops</v>
      </c>
      <c r="EG3" s="48" t="str">
        <f xml:space="preserve"> Time!EG$67</f>
        <v>Post ops</v>
      </c>
      <c r="EH3" s="48" t="str">
        <f xml:space="preserve"> Time!EH$67</f>
        <v>Post ops</v>
      </c>
      <c r="EI3" s="48" t="str">
        <f xml:space="preserve"> Time!EI$67</f>
        <v>Post ops</v>
      </c>
      <c r="EJ3" s="48" t="str">
        <f xml:space="preserve"> Time!EJ$67</f>
        <v>Post ops</v>
      </c>
      <c r="EK3" s="48" t="str">
        <f xml:space="preserve"> Time!EK$67</f>
        <v>Post ops</v>
      </c>
      <c r="EL3" s="48" t="str">
        <f xml:space="preserve"> Time!EL$67</f>
        <v>Post ops</v>
      </c>
      <c r="EM3" s="48" t="str">
        <f xml:space="preserve"> Time!EM$67</f>
        <v>Post ops</v>
      </c>
      <c r="EN3" s="48" t="str">
        <f xml:space="preserve"> Time!EN$67</f>
        <v>Post ops</v>
      </c>
      <c r="EO3" s="48" t="str">
        <f xml:space="preserve"> Time!EO$67</f>
        <v>Post ops</v>
      </c>
      <c r="EP3" s="48" t="str">
        <f xml:space="preserve"> Time!EP$67</f>
        <v>Post ops</v>
      </c>
      <c r="EQ3" s="48" t="str">
        <f xml:space="preserve"> Time!EQ$67</f>
        <v>Post ops</v>
      </c>
      <c r="ER3" s="48" t="str">
        <f xml:space="preserve"> Time!ER$67</f>
        <v>Post ops</v>
      </c>
      <c r="ES3" s="48" t="str">
        <f xml:space="preserve"> Time!ES$67</f>
        <v>Post ops</v>
      </c>
      <c r="ET3" s="48" t="str">
        <f xml:space="preserve"> Time!ET$67</f>
        <v>Post ops</v>
      </c>
      <c r="EU3" s="48" t="str">
        <f xml:space="preserve"> Time!EU$67</f>
        <v>Post ops</v>
      </c>
      <c r="EV3" s="48" t="str">
        <f xml:space="preserve"> Time!EV$67</f>
        <v>Post ops</v>
      </c>
      <c r="EW3" s="48" t="str">
        <f xml:space="preserve"> Time!EW$67</f>
        <v>Post ops</v>
      </c>
      <c r="EX3" s="48" t="str">
        <f xml:space="preserve"> Time!EX$67</f>
        <v>Post ops</v>
      </c>
      <c r="EY3" s="48" t="str">
        <f xml:space="preserve"> Time!EY$67</f>
        <v>Post ops</v>
      </c>
      <c r="EZ3" s="48" t="str">
        <f xml:space="preserve"> Time!EZ$67</f>
        <v>Post ops</v>
      </c>
      <c r="FA3" s="48" t="str">
        <f xml:space="preserve"> Time!FA$67</f>
        <v>Post ops</v>
      </c>
      <c r="FB3" s="48" t="str">
        <f xml:space="preserve"> Time!FB$67</f>
        <v>Post ops</v>
      </c>
      <c r="FC3" s="48" t="str">
        <f xml:space="preserve"> Time!FC$67</f>
        <v>Post ops</v>
      </c>
      <c r="FD3" s="48" t="str">
        <f xml:space="preserve"> Time!FD$67</f>
        <v>Post ops</v>
      </c>
      <c r="FE3" s="48" t="str">
        <f xml:space="preserve"> Time!FE$67</f>
        <v>Post ops</v>
      </c>
      <c r="FF3" s="48" t="str">
        <f xml:space="preserve"> Time!FF$67</f>
        <v>Post ops</v>
      </c>
      <c r="FG3" s="48" t="str">
        <f xml:space="preserve"> Time!FG$67</f>
        <v>Post ops</v>
      </c>
      <c r="FH3" s="48" t="str">
        <f xml:space="preserve"> Time!FH$67</f>
        <v>Post ops</v>
      </c>
      <c r="FI3" s="48" t="str">
        <f xml:space="preserve"> Time!FI$67</f>
        <v>Post ops</v>
      </c>
      <c r="FJ3" s="48" t="str">
        <f xml:space="preserve"> Time!FJ$67</f>
        <v>Post ops</v>
      </c>
      <c r="FK3" s="48" t="str">
        <f xml:space="preserve"> Time!FK$67</f>
        <v>Post ops</v>
      </c>
      <c r="FL3" s="48" t="str">
        <f xml:space="preserve"> Time!FL$67</f>
        <v>Post ops</v>
      </c>
      <c r="FM3" s="48" t="str">
        <f xml:space="preserve"> Time!FM$67</f>
        <v>Post ops</v>
      </c>
      <c r="FN3" s="48" t="str">
        <f xml:space="preserve"> Time!FN$67</f>
        <v>Post ops</v>
      </c>
      <c r="FO3" s="48" t="str">
        <f xml:space="preserve"> Time!FO$67</f>
        <v>Post ops</v>
      </c>
      <c r="FP3" s="48" t="str">
        <f xml:space="preserve"> Time!FP$67</f>
        <v>Post ops</v>
      </c>
      <c r="FQ3" s="48" t="str">
        <f xml:space="preserve"> Time!FQ$67</f>
        <v>Post ops</v>
      </c>
      <c r="FR3" s="48" t="str">
        <f xml:space="preserve"> Time!FR$67</f>
        <v>Post ops</v>
      </c>
      <c r="FS3" s="48" t="str">
        <f xml:space="preserve"> Time!FS$67</f>
        <v>Post ops</v>
      </c>
      <c r="FT3" s="48" t="str">
        <f xml:space="preserve"> Time!FT$67</f>
        <v>Post ops</v>
      </c>
      <c r="FU3" s="48" t="str">
        <f xml:space="preserve"> Time!FU$67</f>
        <v>Post ops</v>
      </c>
      <c r="FV3" s="48" t="str">
        <f xml:space="preserve"> Time!FV$67</f>
        <v>Post ops</v>
      </c>
      <c r="FW3" s="48" t="str">
        <f xml:space="preserve"> Time!FW$67</f>
        <v>Post ops</v>
      </c>
      <c r="FX3" s="48" t="str">
        <f xml:space="preserve"> Time!FX$67</f>
        <v>Post ops</v>
      </c>
      <c r="FY3" s="48" t="str">
        <f xml:space="preserve"> Time!FY$67</f>
        <v>Post ops</v>
      </c>
      <c r="FZ3" s="48" t="str">
        <f xml:space="preserve"> Time!FZ$67</f>
        <v>Post ops</v>
      </c>
      <c r="GA3" s="48" t="str">
        <f xml:space="preserve"> Time!GA$67</f>
        <v>Post ops</v>
      </c>
      <c r="GB3" s="48" t="str">
        <f xml:space="preserve"> Time!GB$67</f>
        <v>Post ops</v>
      </c>
      <c r="GC3" s="48" t="str">
        <f xml:space="preserve"> Time!GC$67</f>
        <v>Post ops</v>
      </c>
      <c r="GD3" s="48" t="str">
        <f xml:space="preserve"> Time!GD$67</f>
        <v>Post ops</v>
      </c>
      <c r="GE3" s="48" t="str">
        <f xml:space="preserve"> Time!GE$67</f>
        <v>Post ops</v>
      </c>
      <c r="GF3" s="48" t="str">
        <f xml:space="preserve"> Time!GF$67</f>
        <v>Post ops</v>
      </c>
      <c r="GG3" s="48" t="str">
        <f xml:space="preserve"> Time!GG$67</f>
        <v>Post ops</v>
      </c>
      <c r="GH3" s="48" t="str">
        <f xml:space="preserve"> Time!GH$67</f>
        <v>Post ops</v>
      </c>
      <c r="GI3" s="48" t="str">
        <f xml:space="preserve"> Time!GI$67</f>
        <v>Post ops</v>
      </c>
      <c r="GJ3" s="48" t="str">
        <f xml:space="preserve"> Time!GJ$67</f>
        <v>Post ops</v>
      </c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  <c r="IW3"/>
      <c r="IX3"/>
      <c r="IY3"/>
      <c r="IZ3"/>
      <c r="JA3"/>
      <c r="JB3"/>
      <c r="JC3"/>
      <c r="JD3"/>
      <c r="JE3"/>
      <c r="JF3"/>
      <c r="JG3"/>
      <c r="JH3"/>
      <c r="JI3"/>
      <c r="JJ3"/>
      <c r="JK3"/>
      <c r="JL3"/>
      <c r="JM3"/>
      <c r="JN3"/>
      <c r="JO3"/>
      <c r="JP3"/>
      <c r="JQ3"/>
      <c r="JR3"/>
      <c r="JS3"/>
      <c r="JT3"/>
      <c r="JU3"/>
      <c r="JV3"/>
      <c r="JW3"/>
      <c r="JX3"/>
      <c r="JY3"/>
      <c r="JZ3"/>
      <c r="KA3"/>
      <c r="KB3"/>
      <c r="KC3"/>
      <c r="KD3"/>
      <c r="KE3"/>
      <c r="KF3"/>
      <c r="KG3"/>
      <c r="KH3"/>
      <c r="KI3"/>
      <c r="KJ3"/>
      <c r="KK3"/>
      <c r="KL3"/>
      <c r="KM3"/>
      <c r="KN3"/>
      <c r="KO3"/>
      <c r="KP3"/>
      <c r="KQ3"/>
      <c r="KR3"/>
      <c r="KS3"/>
      <c r="KT3"/>
      <c r="KU3"/>
      <c r="KV3"/>
      <c r="KW3"/>
      <c r="KX3"/>
      <c r="KY3"/>
      <c r="KZ3"/>
      <c r="LA3"/>
      <c r="LB3"/>
      <c r="LC3"/>
      <c r="LD3"/>
      <c r="LE3"/>
      <c r="LF3"/>
      <c r="LG3"/>
      <c r="LH3"/>
      <c r="LI3"/>
      <c r="LJ3"/>
      <c r="LK3"/>
      <c r="LL3"/>
      <c r="LM3"/>
      <c r="LN3"/>
      <c r="LO3"/>
      <c r="LP3"/>
      <c r="LQ3"/>
      <c r="LR3"/>
      <c r="LS3"/>
      <c r="LT3"/>
      <c r="LU3"/>
      <c r="LV3"/>
      <c r="LW3"/>
      <c r="LX3"/>
      <c r="LY3"/>
      <c r="LZ3"/>
      <c r="MA3"/>
      <c r="MB3"/>
      <c r="MC3"/>
      <c r="MD3"/>
      <c r="ME3"/>
      <c r="MF3"/>
      <c r="MG3"/>
      <c r="MH3"/>
      <c r="MI3"/>
      <c r="MJ3"/>
      <c r="MK3"/>
      <c r="ML3"/>
      <c r="MM3"/>
      <c r="MN3"/>
      <c r="MO3"/>
      <c r="MP3"/>
      <c r="MQ3"/>
      <c r="MR3"/>
      <c r="MS3"/>
      <c r="MT3"/>
      <c r="MU3"/>
      <c r="MV3"/>
      <c r="MW3"/>
      <c r="MX3"/>
      <c r="MY3"/>
      <c r="MZ3"/>
      <c r="NA3"/>
      <c r="NB3"/>
      <c r="NC3"/>
      <c r="ND3"/>
      <c r="NE3"/>
      <c r="NF3"/>
      <c r="NG3"/>
      <c r="NH3"/>
      <c r="NI3"/>
      <c r="NJ3"/>
      <c r="NK3"/>
      <c r="NL3"/>
      <c r="NM3"/>
      <c r="NN3"/>
      <c r="NO3"/>
      <c r="NP3"/>
      <c r="NQ3"/>
      <c r="NR3"/>
      <c r="NS3"/>
      <c r="NT3"/>
      <c r="NU3"/>
      <c r="NV3"/>
      <c r="NW3"/>
      <c r="NX3"/>
      <c r="NY3"/>
      <c r="NZ3"/>
      <c r="OA3"/>
      <c r="OB3"/>
      <c r="OC3"/>
      <c r="OD3"/>
      <c r="OE3"/>
      <c r="OF3"/>
      <c r="OG3"/>
      <c r="OH3"/>
      <c r="OI3"/>
      <c r="OJ3"/>
      <c r="OK3"/>
      <c r="OL3"/>
      <c r="OM3"/>
      <c r="ON3"/>
      <c r="OO3"/>
      <c r="OP3"/>
      <c r="OQ3"/>
      <c r="OR3"/>
      <c r="OS3"/>
      <c r="OT3"/>
      <c r="OU3"/>
      <c r="OV3"/>
      <c r="OW3"/>
      <c r="OX3"/>
      <c r="OY3"/>
      <c r="OZ3"/>
      <c r="PA3"/>
      <c r="PB3"/>
      <c r="PC3"/>
      <c r="PD3"/>
      <c r="PE3"/>
      <c r="PF3"/>
      <c r="PG3"/>
      <c r="PH3"/>
      <c r="PI3"/>
      <c r="PJ3"/>
      <c r="PK3"/>
      <c r="PL3"/>
      <c r="PM3"/>
      <c r="PN3"/>
      <c r="PO3"/>
      <c r="PP3"/>
      <c r="PQ3"/>
      <c r="PR3"/>
      <c r="PS3"/>
      <c r="PT3"/>
      <c r="PU3"/>
      <c r="PV3"/>
      <c r="PW3"/>
      <c r="PX3"/>
      <c r="PY3"/>
    </row>
    <row r="4" spans="1:441" s="10" customFormat="1" x14ac:dyDescent="0.35">
      <c r="A4" s="15"/>
      <c r="B4" s="15"/>
      <c r="C4" s="21"/>
      <c r="D4" s="60"/>
      <c r="E4" s="266" t="str">
        <f xml:space="preserve"> Time!E$42</f>
        <v>Contract year</v>
      </c>
      <c r="F4" s="350">
        <f xml:space="preserve"> Check!$F$21</f>
        <v>0</v>
      </c>
      <c r="G4" s="121" t="s">
        <v>24</v>
      </c>
      <c r="H4" s="2"/>
      <c r="I4" s="16"/>
      <c r="J4" s="266">
        <f xml:space="preserve"> Time!J$42</f>
        <v>2020</v>
      </c>
      <c r="K4" s="266">
        <f xml:space="preserve"> Time!K$42</f>
        <v>2020</v>
      </c>
      <c r="L4" s="266">
        <f xml:space="preserve"> Time!L$42</f>
        <v>2020</v>
      </c>
      <c r="M4" s="266">
        <f xml:space="preserve"> Time!M$42</f>
        <v>2021</v>
      </c>
      <c r="N4" s="266">
        <f xml:space="preserve"> Time!N$42</f>
        <v>2021</v>
      </c>
      <c r="O4" s="266">
        <f xml:space="preserve"> Time!O$42</f>
        <v>2021</v>
      </c>
      <c r="P4" s="266">
        <f xml:space="preserve"> Time!P$42</f>
        <v>2021</v>
      </c>
      <c r="Q4" s="266">
        <f xml:space="preserve"> Time!Q$42</f>
        <v>2022</v>
      </c>
      <c r="R4" s="266">
        <f xml:space="preserve"> Time!R$42</f>
        <v>2022</v>
      </c>
      <c r="S4" s="266">
        <f xml:space="preserve"> Time!S$42</f>
        <v>2022</v>
      </c>
      <c r="T4" s="266">
        <f xml:space="preserve"> Time!T$42</f>
        <v>2022</v>
      </c>
      <c r="U4" s="266">
        <f xml:space="preserve"> Time!U$42</f>
        <v>2023</v>
      </c>
      <c r="V4" s="266">
        <f xml:space="preserve"> Time!V$42</f>
        <v>2023</v>
      </c>
      <c r="W4" s="266">
        <f xml:space="preserve"> Time!W$42</f>
        <v>2023</v>
      </c>
      <c r="X4" s="266">
        <f xml:space="preserve"> Time!X$42</f>
        <v>2023</v>
      </c>
      <c r="Y4" s="266">
        <f xml:space="preserve"> Time!Y$42</f>
        <v>2024</v>
      </c>
      <c r="Z4" s="266">
        <f xml:space="preserve"> Time!Z$42</f>
        <v>2024</v>
      </c>
      <c r="AA4" s="266">
        <f xml:space="preserve"> Time!AA$42</f>
        <v>2024</v>
      </c>
      <c r="AB4" s="266">
        <f xml:space="preserve"> Time!AB$42</f>
        <v>2024</v>
      </c>
      <c r="AC4" s="266">
        <f xml:space="preserve"> Time!AC$42</f>
        <v>2025</v>
      </c>
      <c r="AD4" s="266">
        <f xml:space="preserve"> Time!AD$42</f>
        <v>2025</v>
      </c>
      <c r="AE4" s="266">
        <f xml:space="preserve"> Time!AE$42</f>
        <v>2025</v>
      </c>
      <c r="AF4" s="266">
        <f xml:space="preserve"> Time!AF$42</f>
        <v>2025</v>
      </c>
      <c r="AG4" s="266">
        <f xml:space="preserve"> Time!AG$42</f>
        <v>2026</v>
      </c>
      <c r="AH4" s="266">
        <f xml:space="preserve"> Time!AH$42</f>
        <v>2026</v>
      </c>
      <c r="AI4" s="266">
        <f xml:space="preserve"> Time!AI$42</f>
        <v>2026</v>
      </c>
      <c r="AJ4" s="266">
        <f xml:space="preserve"> Time!AJ$42</f>
        <v>2026</v>
      </c>
      <c r="AK4" s="266">
        <f xml:space="preserve"> Time!AK$42</f>
        <v>2027</v>
      </c>
      <c r="AL4" s="266">
        <f xml:space="preserve"> Time!AL$42</f>
        <v>2027</v>
      </c>
      <c r="AM4" s="266">
        <f xml:space="preserve"> Time!AM$42</f>
        <v>2027</v>
      </c>
      <c r="AN4" s="266">
        <f xml:space="preserve"> Time!AN$42</f>
        <v>2027</v>
      </c>
      <c r="AO4" s="266">
        <f xml:space="preserve"> Time!AO$42</f>
        <v>2028</v>
      </c>
      <c r="AP4" s="266">
        <f xml:space="preserve"> Time!AP$42</f>
        <v>2028</v>
      </c>
      <c r="AQ4" s="266">
        <f xml:space="preserve"> Time!AQ$42</f>
        <v>2028</v>
      </c>
      <c r="AR4" s="266">
        <f xml:space="preserve"> Time!AR$42</f>
        <v>2028</v>
      </c>
      <c r="AS4" s="266">
        <f xml:space="preserve"> Time!AS$42</f>
        <v>2029</v>
      </c>
      <c r="AT4" s="266">
        <f xml:space="preserve"> Time!AT$42</f>
        <v>2029</v>
      </c>
      <c r="AU4" s="266">
        <f xml:space="preserve"> Time!AU$42</f>
        <v>2029</v>
      </c>
      <c r="AV4" s="266">
        <f xml:space="preserve"> Time!AV$42</f>
        <v>2029</v>
      </c>
      <c r="AW4" s="266">
        <f xml:space="preserve"> Time!AW$42</f>
        <v>2030</v>
      </c>
      <c r="AX4" s="266">
        <f xml:space="preserve"> Time!AX$42</f>
        <v>2030</v>
      </c>
      <c r="AY4" s="266">
        <f xml:space="preserve"> Time!AY$42</f>
        <v>2030</v>
      </c>
      <c r="AZ4" s="266">
        <f xml:space="preserve"> Time!AZ$42</f>
        <v>2030</v>
      </c>
      <c r="BA4" s="266">
        <f xml:space="preserve"> Time!BA$42</f>
        <v>2031</v>
      </c>
      <c r="BB4" s="266">
        <f xml:space="preserve"> Time!BB$42</f>
        <v>2031</v>
      </c>
      <c r="BC4" s="266">
        <f xml:space="preserve"> Time!BC$42</f>
        <v>2031</v>
      </c>
      <c r="BD4" s="266">
        <f xml:space="preserve"> Time!BD$42</f>
        <v>2031</v>
      </c>
      <c r="BE4" s="266">
        <f xml:space="preserve"> Time!BE$42</f>
        <v>2032</v>
      </c>
      <c r="BF4" s="266">
        <f xml:space="preserve"> Time!BF$42</f>
        <v>2032</v>
      </c>
      <c r="BG4" s="266">
        <f xml:space="preserve"> Time!BG$42</f>
        <v>2032</v>
      </c>
      <c r="BH4" s="266">
        <f xml:space="preserve"> Time!BH$42</f>
        <v>2032</v>
      </c>
      <c r="BI4" s="266">
        <f xml:space="preserve"> Time!BI$42</f>
        <v>2033</v>
      </c>
      <c r="BJ4" s="266">
        <f xml:space="preserve"> Time!BJ$42</f>
        <v>2033</v>
      </c>
      <c r="BK4" s="266">
        <f xml:space="preserve"> Time!BK$42</f>
        <v>2033</v>
      </c>
      <c r="BL4" s="266">
        <f xml:space="preserve"> Time!BL$42</f>
        <v>2033</v>
      </c>
      <c r="BM4" s="266">
        <f xml:space="preserve"> Time!BM$42</f>
        <v>2034</v>
      </c>
      <c r="BN4" s="266">
        <f xml:space="preserve"> Time!BN$42</f>
        <v>2034</v>
      </c>
      <c r="BO4" s="266">
        <f xml:space="preserve"> Time!BO$42</f>
        <v>2034</v>
      </c>
      <c r="BP4" s="266">
        <f xml:space="preserve"> Time!BP$42</f>
        <v>2034</v>
      </c>
      <c r="BQ4" s="266">
        <f xml:space="preserve"> Time!BQ$42</f>
        <v>2035</v>
      </c>
      <c r="BR4" s="266">
        <f xml:space="preserve"> Time!BR$42</f>
        <v>2035</v>
      </c>
      <c r="BS4" s="266">
        <f xml:space="preserve"> Time!BS$42</f>
        <v>2035</v>
      </c>
      <c r="BT4" s="266">
        <f xml:space="preserve"> Time!BT$42</f>
        <v>2035</v>
      </c>
      <c r="BU4" s="266">
        <f xml:space="preserve"> Time!BU$42</f>
        <v>2036</v>
      </c>
      <c r="BV4" s="266">
        <f xml:space="preserve"> Time!BV$42</f>
        <v>2036</v>
      </c>
      <c r="BW4" s="266">
        <f xml:space="preserve"> Time!BW$42</f>
        <v>2036</v>
      </c>
      <c r="BX4" s="266">
        <f xml:space="preserve"> Time!BX$42</f>
        <v>2036</v>
      </c>
      <c r="BY4" s="266">
        <f xml:space="preserve"> Time!BY$42</f>
        <v>2037</v>
      </c>
      <c r="BZ4" s="266">
        <f xml:space="preserve"> Time!BZ$42</f>
        <v>2037</v>
      </c>
      <c r="CA4" s="266">
        <f xml:space="preserve"> Time!CA$42</f>
        <v>2037</v>
      </c>
      <c r="CB4" s="266">
        <f xml:space="preserve"> Time!CB$42</f>
        <v>2037</v>
      </c>
      <c r="CC4" s="266">
        <f xml:space="preserve"> Time!CC$42</f>
        <v>2038</v>
      </c>
      <c r="CD4" s="266">
        <f xml:space="preserve"> Time!CD$42</f>
        <v>2038</v>
      </c>
      <c r="CE4" s="266">
        <f xml:space="preserve"> Time!CE$42</f>
        <v>2038</v>
      </c>
      <c r="CF4" s="266">
        <f xml:space="preserve"> Time!CF$42</f>
        <v>2038</v>
      </c>
      <c r="CG4" s="266">
        <f xml:space="preserve"> Time!CG$42</f>
        <v>2039</v>
      </c>
      <c r="CH4" s="266">
        <f xml:space="preserve"> Time!CH$42</f>
        <v>2039</v>
      </c>
      <c r="CI4" s="266">
        <f xml:space="preserve"> Time!CI$42</f>
        <v>2039</v>
      </c>
      <c r="CJ4" s="266">
        <f xml:space="preserve"> Time!CJ$42</f>
        <v>2039</v>
      </c>
      <c r="CK4" s="266">
        <f xml:space="preserve"> Time!CK$42</f>
        <v>2040</v>
      </c>
      <c r="CL4" s="266">
        <f xml:space="preserve"> Time!CL$42</f>
        <v>2040</v>
      </c>
      <c r="CM4" s="266">
        <f xml:space="preserve"> Time!CM$42</f>
        <v>2040</v>
      </c>
      <c r="CN4" s="266">
        <f xml:space="preserve"> Time!CN$42</f>
        <v>2040</v>
      </c>
      <c r="CO4" s="266">
        <f xml:space="preserve"> Time!CO$42</f>
        <v>2041</v>
      </c>
      <c r="CP4" s="266">
        <f xml:space="preserve"> Time!CP$42</f>
        <v>2041</v>
      </c>
      <c r="CQ4" s="266">
        <f xml:space="preserve"> Time!CQ$42</f>
        <v>2041</v>
      </c>
      <c r="CR4" s="266">
        <f xml:space="preserve"> Time!CR$42</f>
        <v>2041</v>
      </c>
      <c r="CS4" s="266">
        <f xml:space="preserve"> Time!CS$42</f>
        <v>2042</v>
      </c>
      <c r="CT4" s="266">
        <f xml:space="preserve"> Time!CT$42</f>
        <v>2042</v>
      </c>
      <c r="CU4" s="266">
        <f xml:space="preserve"> Time!CU$42</f>
        <v>2042</v>
      </c>
      <c r="CV4" s="266">
        <f xml:space="preserve"> Time!CV$42</f>
        <v>2042</v>
      </c>
      <c r="CW4" s="266">
        <f xml:space="preserve"> Time!CW$42</f>
        <v>2043</v>
      </c>
      <c r="CX4" s="266">
        <f xml:space="preserve"> Time!CX$42</f>
        <v>2043</v>
      </c>
      <c r="CY4" s="266">
        <f xml:space="preserve"> Time!CY$42</f>
        <v>2043</v>
      </c>
      <c r="CZ4" s="266">
        <f xml:space="preserve"> Time!CZ$42</f>
        <v>2043</v>
      </c>
      <c r="DA4" s="266">
        <f xml:space="preserve"> Time!DA$42</f>
        <v>2044</v>
      </c>
      <c r="DB4" s="266">
        <f xml:space="preserve"> Time!DB$42</f>
        <v>2044</v>
      </c>
      <c r="DC4" s="266">
        <f xml:space="preserve"> Time!DC$42</f>
        <v>2044</v>
      </c>
      <c r="DD4" s="266">
        <f xml:space="preserve"> Time!DD$42</f>
        <v>2044</v>
      </c>
      <c r="DE4" s="266">
        <f xml:space="preserve"> Time!DE$42</f>
        <v>2045</v>
      </c>
      <c r="DF4" s="266">
        <f xml:space="preserve"> Time!DF$42</f>
        <v>2045</v>
      </c>
      <c r="DG4" s="266">
        <f xml:space="preserve"> Time!DG$42</f>
        <v>2045</v>
      </c>
      <c r="DH4" s="266">
        <f xml:space="preserve"> Time!DH$42</f>
        <v>2045</v>
      </c>
      <c r="DI4" s="266">
        <f xml:space="preserve"> Time!DI$42</f>
        <v>2046</v>
      </c>
      <c r="DJ4" s="266">
        <f xml:space="preserve"> Time!DJ$42</f>
        <v>2046</v>
      </c>
      <c r="DK4" s="266">
        <f xml:space="preserve"> Time!DK$42</f>
        <v>2046</v>
      </c>
      <c r="DL4" s="266">
        <f xml:space="preserve"> Time!DL$42</f>
        <v>2046</v>
      </c>
      <c r="DM4" s="266">
        <f xml:space="preserve"> Time!DM$42</f>
        <v>2047</v>
      </c>
      <c r="DN4" s="266">
        <f xml:space="preserve"> Time!DN$42</f>
        <v>2047</v>
      </c>
      <c r="DO4" s="266">
        <f xml:space="preserve"> Time!DO$42</f>
        <v>2047</v>
      </c>
      <c r="DP4" s="266">
        <f xml:space="preserve"> Time!DP$42</f>
        <v>2047</v>
      </c>
      <c r="DQ4" s="266">
        <f xml:space="preserve"> Time!DQ$42</f>
        <v>2048</v>
      </c>
      <c r="DR4" s="266">
        <f xml:space="preserve"> Time!DR$42</f>
        <v>2048</v>
      </c>
      <c r="DS4" s="266">
        <f xml:space="preserve"> Time!DS$42</f>
        <v>2048</v>
      </c>
      <c r="DT4" s="266">
        <f xml:space="preserve"> Time!DT$42</f>
        <v>2048</v>
      </c>
      <c r="DU4" s="266">
        <f xml:space="preserve"> Time!DU$42</f>
        <v>2049</v>
      </c>
      <c r="DV4" s="266">
        <f xml:space="preserve"> Time!DV$42</f>
        <v>2049</v>
      </c>
      <c r="DW4" s="266">
        <f xml:space="preserve"> Time!DW$42</f>
        <v>2049</v>
      </c>
      <c r="DX4" s="266">
        <f xml:space="preserve"> Time!DX$42</f>
        <v>2049</v>
      </c>
      <c r="DY4" s="266">
        <f xml:space="preserve"> Time!DY$42</f>
        <v>2050</v>
      </c>
      <c r="DZ4" s="266">
        <f xml:space="preserve"> Time!DZ$42</f>
        <v>2050</v>
      </c>
      <c r="EA4" s="266">
        <f xml:space="preserve"> Time!EA$42</f>
        <v>2050</v>
      </c>
      <c r="EB4" s="266">
        <f xml:space="preserve"> Time!EB$42</f>
        <v>2050</v>
      </c>
      <c r="EC4" s="266">
        <f xml:space="preserve"> Time!EC$42</f>
        <v>2051</v>
      </c>
      <c r="ED4" s="266">
        <f xml:space="preserve"> Time!ED$42</f>
        <v>2051</v>
      </c>
      <c r="EE4" s="266">
        <f xml:space="preserve"> Time!EE$42</f>
        <v>2051</v>
      </c>
      <c r="EF4" s="266">
        <f xml:space="preserve"> Time!EF$42</f>
        <v>2051</v>
      </c>
      <c r="EG4" s="266">
        <f xml:space="preserve"> Time!EG$42</f>
        <v>2052</v>
      </c>
      <c r="EH4" s="266">
        <f xml:space="preserve"> Time!EH$42</f>
        <v>2052</v>
      </c>
      <c r="EI4" s="266">
        <f xml:space="preserve"> Time!EI$42</f>
        <v>2052</v>
      </c>
      <c r="EJ4" s="266">
        <f xml:space="preserve"> Time!EJ$42</f>
        <v>2052</v>
      </c>
      <c r="EK4" s="266">
        <f xml:space="preserve"> Time!EK$42</f>
        <v>2053</v>
      </c>
      <c r="EL4" s="266">
        <f xml:space="preserve"> Time!EL$42</f>
        <v>2053</v>
      </c>
      <c r="EM4" s="266">
        <f xml:space="preserve"> Time!EM$42</f>
        <v>2053</v>
      </c>
      <c r="EN4" s="266">
        <f xml:space="preserve"> Time!EN$42</f>
        <v>2053</v>
      </c>
      <c r="EO4" s="266">
        <f xml:space="preserve"> Time!EO$42</f>
        <v>2054</v>
      </c>
      <c r="EP4" s="266">
        <f xml:space="preserve"> Time!EP$42</f>
        <v>2054</v>
      </c>
      <c r="EQ4" s="266">
        <f xml:space="preserve"> Time!EQ$42</f>
        <v>2054</v>
      </c>
      <c r="ER4" s="266">
        <f xml:space="preserve"> Time!ER$42</f>
        <v>2054</v>
      </c>
      <c r="ES4" s="266">
        <f xml:space="preserve"> Time!ES$42</f>
        <v>2055</v>
      </c>
      <c r="ET4" s="266">
        <f xml:space="preserve"> Time!ET$42</f>
        <v>2055</v>
      </c>
      <c r="EU4" s="266">
        <f xml:space="preserve"> Time!EU$42</f>
        <v>2055</v>
      </c>
      <c r="EV4" s="266">
        <f xml:space="preserve"> Time!EV$42</f>
        <v>2055</v>
      </c>
      <c r="EW4" s="266">
        <f xml:space="preserve"> Time!EW$42</f>
        <v>2056</v>
      </c>
      <c r="EX4" s="266">
        <f xml:space="preserve"> Time!EX$42</f>
        <v>2056</v>
      </c>
      <c r="EY4" s="266">
        <f xml:space="preserve"> Time!EY$42</f>
        <v>2056</v>
      </c>
      <c r="EZ4" s="266">
        <f xml:space="preserve"> Time!EZ$42</f>
        <v>2056</v>
      </c>
      <c r="FA4" s="266">
        <f xml:space="preserve"> Time!FA$42</f>
        <v>2057</v>
      </c>
      <c r="FB4" s="266">
        <f xml:space="preserve"> Time!FB$42</f>
        <v>2057</v>
      </c>
      <c r="FC4" s="266">
        <f xml:space="preserve"> Time!FC$42</f>
        <v>2057</v>
      </c>
      <c r="FD4" s="266">
        <f xml:space="preserve"> Time!FD$42</f>
        <v>2057</v>
      </c>
      <c r="FE4" s="266">
        <f xml:space="preserve"> Time!FE$42</f>
        <v>2058</v>
      </c>
      <c r="FF4" s="266">
        <f xml:space="preserve"> Time!FF$42</f>
        <v>2058</v>
      </c>
      <c r="FG4" s="266">
        <f xml:space="preserve"> Time!FG$42</f>
        <v>2058</v>
      </c>
      <c r="FH4" s="266">
        <f xml:space="preserve"> Time!FH$42</f>
        <v>2058</v>
      </c>
      <c r="FI4" s="266">
        <f xml:space="preserve"> Time!FI$42</f>
        <v>2059</v>
      </c>
      <c r="FJ4" s="266">
        <f xml:space="preserve"> Time!FJ$42</f>
        <v>2059</v>
      </c>
      <c r="FK4" s="266">
        <f xml:space="preserve"> Time!FK$42</f>
        <v>2059</v>
      </c>
      <c r="FL4" s="266">
        <f xml:space="preserve"> Time!FL$42</f>
        <v>2059</v>
      </c>
      <c r="FM4" s="266">
        <f xml:space="preserve"> Time!FM$42</f>
        <v>2060</v>
      </c>
      <c r="FN4" s="266">
        <f xml:space="preserve"> Time!FN$42</f>
        <v>2060</v>
      </c>
      <c r="FO4" s="266">
        <f xml:space="preserve"> Time!FO$42</f>
        <v>2060</v>
      </c>
      <c r="FP4" s="266">
        <f xml:space="preserve"> Time!FP$42</f>
        <v>2060</v>
      </c>
      <c r="FQ4" s="266">
        <f xml:space="preserve"> Time!FQ$42</f>
        <v>2061</v>
      </c>
      <c r="FR4" s="266">
        <f xml:space="preserve"> Time!FR$42</f>
        <v>2061</v>
      </c>
      <c r="FS4" s="266">
        <f xml:space="preserve"> Time!FS$42</f>
        <v>2061</v>
      </c>
      <c r="FT4" s="266">
        <f xml:space="preserve"> Time!FT$42</f>
        <v>2061</v>
      </c>
      <c r="FU4" s="266">
        <f xml:space="preserve"> Time!FU$42</f>
        <v>2062</v>
      </c>
      <c r="FV4" s="266">
        <f xml:space="preserve"> Time!FV$42</f>
        <v>2062</v>
      </c>
      <c r="FW4" s="266">
        <f xml:space="preserve"> Time!FW$42</f>
        <v>2062</v>
      </c>
      <c r="FX4" s="266">
        <f xml:space="preserve"> Time!FX$42</f>
        <v>2062</v>
      </c>
      <c r="FY4" s="266">
        <f xml:space="preserve"> Time!FY$42</f>
        <v>2063</v>
      </c>
      <c r="FZ4" s="266">
        <f xml:space="preserve"> Time!FZ$42</f>
        <v>2063</v>
      </c>
      <c r="GA4" s="266">
        <f xml:space="preserve"> Time!GA$42</f>
        <v>2063</v>
      </c>
      <c r="GB4" s="266">
        <f xml:space="preserve"> Time!GB$42</f>
        <v>2063</v>
      </c>
      <c r="GC4" s="266">
        <f xml:space="preserve"> Time!GC$42</f>
        <v>2064</v>
      </c>
      <c r="GD4" s="266">
        <f xml:space="preserve"> Time!GD$42</f>
        <v>2064</v>
      </c>
      <c r="GE4" s="266">
        <f xml:space="preserve"> Time!GE$42</f>
        <v>2064</v>
      </c>
      <c r="GF4" s="266">
        <f xml:space="preserve"> Time!GF$42</f>
        <v>2064</v>
      </c>
      <c r="GG4" s="266">
        <f xml:space="preserve"> Time!GG$42</f>
        <v>2065</v>
      </c>
      <c r="GH4" s="266">
        <f xml:space="preserve"> Time!GH$42</f>
        <v>2065</v>
      </c>
      <c r="GI4" s="266">
        <f xml:space="preserve"> Time!GI$42</f>
        <v>2065</v>
      </c>
      <c r="GJ4" s="266">
        <f xml:space="preserve"> Time!GJ$42</f>
        <v>2065</v>
      </c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  <c r="HE4"/>
      <c r="HF4"/>
      <c r="HG4"/>
      <c r="HH4"/>
      <c r="HI4"/>
      <c r="HJ4"/>
      <c r="HK4"/>
      <c r="HL4"/>
      <c r="HM4"/>
      <c r="HN4"/>
      <c r="HO4"/>
      <c r="HP4"/>
      <c r="HQ4"/>
      <c r="HR4"/>
      <c r="HS4"/>
      <c r="HT4"/>
      <c r="HU4"/>
      <c r="HV4"/>
      <c r="HW4"/>
      <c r="HX4"/>
      <c r="HY4"/>
      <c r="HZ4"/>
      <c r="IA4"/>
      <c r="IB4"/>
      <c r="IC4"/>
      <c r="ID4"/>
      <c r="IE4"/>
      <c r="IF4"/>
      <c r="IG4"/>
      <c r="IH4"/>
      <c r="II4"/>
      <c r="IJ4"/>
      <c r="IK4"/>
      <c r="IL4"/>
      <c r="IM4"/>
      <c r="IN4"/>
      <c r="IO4"/>
      <c r="IP4"/>
      <c r="IQ4"/>
      <c r="IR4"/>
      <c r="IS4"/>
      <c r="IT4"/>
      <c r="IU4"/>
      <c r="IV4"/>
      <c r="IW4"/>
      <c r="IX4"/>
      <c r="IY4"/>
      <c r="IZ4"/>
      <c r="JA4"/>
      <c r="JB4"/>
      <c r="JC4"/>
      <c r="JD4"/>
      <c r="JE4"/>
      <c r="JF4"/>
      <c r="JG4"/>
      <c r="JH4"/>
      <c r="JI4"/>
      <c r="JJ4"/>
      <c r="JK4"/>
      <c r="JL4"/>
      <c r="JM4"/>
      <c r="JN4"/>
      <c r="JO4"/>
      <c r="JP4"/>
      <c r="JQ4"/>
      <c r="JR4"/>
      <c r="JS4"/>
      <c r="JT4"/>
      <c r="JU4"/>
      <c r="JV4"/>
      <c r="JW4"/>
      <c r="JX4"/>
      <c r="JY4"/>
      <c r="JZ4"/>
      <c r="KA4"/>
      <c r="KB4"/>
      <c r="KC4"/>
      <c r="KD4"/>
      <c r="KE4"/>
      <c r="KF4"/>
      <c r="KG4"/>
      <c r="KH4"/>
      <c r="KI4"/>
      <c r="KJ4"/>
      <c r="KK4"/>
      <c r="KL4"/>
      <c r="KM4"/>
      <c r="KN4"/>
      <c r="KO4"/>
      <c r="KP4"/>
      <c r="KQ4"/>
      <c r="KR4"/>
      <c r="KS4"/>
      <c r="KT4"/>
      <c r="KU4"/>
      <c r="KV4"/>
      <c r="KW4"/>
      <c r="KX4"/>
      <c r="KY4"/>
      <c r="KZ4"/>
      <c r="LA4"/>
      <c r="LB4"/>
      <c r="LC4"/>
      <c r="LD4"/>
      <c r="LE4"/>
      <c r="LF4"/>
      <c r="LG4"/>
      <c r="LH4"/>
      <c r="LI4"/>
      <c r="LJ4"/>
      <c r="LK4"/>
      <c r="LL4"/>
      <c r="LM4"/>
      <c r="LN4"/>
      <c r="LO4"/>
      <c r="LP4"/>
      <c r="LQ4"/>
      <c r="LR4"/>
      <c r="LS4"/>
      <c r="LT4"/>
      <c r="LU4"/>
      <c r="LV4"/>
      <c r="LW4"/>
      <c r="LX4"/>
      <c r="LY4"/>
      <c r="LZ4"/>
      <c r="MA4"/>
      <c r="MB4"/>
      <c r="MC4"/>
      <c r="MD4"/>
      <c r="ME4"/>
      <c r="MF4"/>
      <c r="MG4"/>
      <c r="MH4"/>
      <c r="MI4"/>
      <c r="MJ4"/>
      <c r="MK4"/>
      <c r="ML4"/>
      <c r="MM4"/>
      <c r="MN4"/>
      <c r="MO4"/>
      <c r="MP4"/>
      <c r="MQ4"/>
      <c r="MR4"/>
      <c r="MS4"/>
      <c r="MT4"/>
      <c r="MU4"/>
      <c r="MV4"/>
      <c r="MW4"/>
      <c r="MX4"/>
      <c r="MY4"/>
      <c r="MZ4"/>
      <c r="NA4"/>
      <c r="NB4"/>
      <c r="NC4"/>
      <c r="ND4"/>
      <c r="NE4"/>
      <c r="NF4"/>
      <c r="NG4"/>
      <c r="NH4"/>
      <c r="NI4"/>
      <c r="NJ4"/>
      <c r="NK4"/>
      <c r="NL4"/>
      <c r="NM4"/>
      <c r="NN4"/>
      <c r="NO4"/>
      <c r="NP4"/>
      <c r="NQ4"/>
      <c r="NR4"/>
      <c r="NS4"/>
      <c r="NT4"/>
      <c r="NU4"/>
      <c r="NV4"/>
      <c r="NW4"/>
      <c r="NX4"/>
      <c r="NY4"/>
      <c r="NZ4"/>
      <c r="OA4"/>
      <c r="OB4"/>
      <c r="OC4"/>
      <c r="OD4"/>
      <c r="OE4"/>
      <c r="OF4"/>
      <c r="OG4"/>
      <c r="OH4"/>
      <c r="OI4"/>
      <c r="OJ4"/>
      <c r="OK4"/>
      <c r="OL4"/>
      <c r="OM4"/>
      <c r="ON4"/>
      <c r="OO4"/>
      <c r="OP4"/>
      <c r="OQ4"/>
      <c r="OR4"/>
      <c r="OS4"/>
      <c r="OT4"/>
      <c r="OU4"/>
      <c r="OV4"/>
      <c r="OW4"/>
      <c r="OX4"/>
      <c r="OY4"/>
      <c r="OZ4"/>
      <c r="PA4"/>
      <c r="PB4"/>
      <c r="PC4"/>
      <c r="PD4"/>
      <c r="PE4"/>
      <c r="PF4"/>
      <c r="PG4"/>
      <c r="PH4"/>
      <c r="PI4"/>
      <c r="PJ4"/>
      <c r="PK4"/>
      <c r="PL4"/>
      <c r="PM4"/>
      <c r="PN4"/>
      <c r="PO4"/>
      <c r="PP4"/>
      <c r="PQ4"/>
      <c r="PR4"/>
      <c r="PS4"/>
      <c r="PT4"/>
      <c r="PU4"/>
      <c r="PV4"/>
      <c r="PW4"/>
      <c r="PX4"/>
      <c r="PY4"/>
    </row>
    <row r="5" spans="1:441" s="10" customFormat="1" x14ac:dyDescent="0.35">
      <c r="A5" s="15"/>
      <c r="B5" s="15"/>
      <c r="C5" s="21"/>
      <c r="D5" s="60"/>
      <c r="E5" s="2" t="str">
        <f xml:space="preserve"> Time!E$10</f>
        <v>Model column counter</v>
      </c>
      <c r="F5" s="44" t="s">
        <v>19</v>
      </c>
      <c r="G5" s="45" t="s">
        <v>17</v>
      </c>
      <c r="H5" s="44" t="s">
        <v>18</v>
      </c>
      <c r="I5" s="16"/>
      <c r="J5" s="2">
        <f xml:space="preserve"> Time!J$10</f>
        <v>1</v>
      </c>
      <c r="K5" s="2">
        <f xml:space="preserve"> Time!K$10</f>
        <v>2</v>
      </c>
      <c r="L5" s="2">
        <f xml:space="preserve"> Time!L$10</f>
        <v>3</v>
      </c>
      <c r="M5" s="2">
        <f xml:space="preserve"> Time!M$10</f>
        <v>4</v>
      </c>
      <c r="N5" s="2">
        <f xml:space="preserve"> Time!N$10</f>
        <v>5</v>
      </c>
      <c r="O5" s="2">
        <f xml:space="preserve"> Time!O$10</f>
        <v>6</v>
      </c>
      <c r="P5" s="2">
        <f xml:space="preserve"> Time!P$10</f>
        <v>7</v>
      </c>
      <c r="Q5" s="2">
        <f xml:space="preserve"> Time!Q$10</f>
        <v>8</v>
      </c>
      <c r="R5" s="2">
        <f xml:space="preserve"> Time!R$10</f>
        <v>9</v>
      </c>
      <c r="S5" s="2">
        <f xml:space="preserve"> Time!S$10</f>
        <v>10</v>
      </c>
      <c r="T5" s="2">
        <f xml:space="preserve"> Time!T$10</f>
        <v>11</v>
      </c>
      <c r="U5" s="2">
        <f xml:space="preserve"> Time!U$10</f>
        <v>12</v>
      </c>
      <c r="V5" s="2">
        <f xml:space="preserve"> Time!V$10</f>
        <v>13</v>
      </c>
      <c r="W5" s="2">
        <f xml:space="preserve"> Time!W$10</f>
        <v>14</v>
      </c>
      <c r="X5" s="2">
        <f xml:space="preserve"> Time!X$10</f>
        <v>15</v>
      </c>
      <c r="Y5" s="2">
        <f xml:space="preserve"> Time!Y$10</f>
        <v>16</v>
      </c>
      <c r="Z5" s="2">
        <f xml:space="preserve"> Time!Z$10</f>
        <v>17</v>
      </c>
      <c r="AA5" s="2">
        <f xml:space="preserve"> Time!AA$10</f>
        <v>18</v>
      </c>
      <c r="AB5" s="2">
        <f xml:space="preserve"> Time!AB$10</f>
        <v>19</v>
      </c>
      <c r="AC5" s="2">
        <f xml:space="preserve"> Time!AC$10</f>
        <v>20</v>
      </c>
      <c r="AD5" s="2">
        <f xml:space="preserve"> Time!AD$10</f>
        <v>21</v>
      </c>
      <c r="AE5" s="2">
        <f xml:space="preserve"> Time!AE$10</f>
        <v>22</v>
      </c>
      <c r="AF5" s="2">
        <f xml:space="preserve"> Time!AF$10</f>
        <v>23</v>
      </c>
      <c r="AG5" s="2">
        <f xml:space="preserve"> Time!AG$10</f>
        <v>24</v>
      </c>
      <c r="AH5" s="2">
        <f xml:space="preserve"> Time!AH$10</f>
        <v>25</v>
      </c>
      <c r="AI5" s="2">
        <f xml:space="preserve"> Time!AI$10</f>
        <v>26</v>
      </c>
      <c r="AJ5" s="2">
        <f xml:space="preserve"> Time!AJ$10</f>
        <v>27</v>
      </c>
      <c r="AK5" s="2">
        <f xml:space="preserve"> Time!AK$10</f>
        <v>28</v>
      </c>
      <c r="AL5" s="2">
        <f xml:space="preserve"> Time!AL$10</f>
        <v>29</v>
      </c>
      <c r="AM5" s="2">
        <f xml:space="preserve"> Time!AM$10</f>
        <v>30</v>
      </c>
      <c r="AN5" s="2">
        <f xml:space="preserve"> Time!AN$10</f>
        <v>31</v>
      </c>
      <c r="AO5" s="2">
        <f xml:space="preserve"> Time!AO$10</f>
        <v>32</v>
      </c>
      <c r="AP5" s="2">
        <f xml:space="preserve"> Time!AP$10</f>
        <v>33</v>
      </c>
      <c r="AQ5" s="2">
        <f xml:space="preserve"> Time!AQ$10</f>
        <v>34</v>
      </c>
      <c r="AR5" s="2">
        <f xml:space="preserve"> Time!AR$10</f>
        <v>35</v>
      </c>
      <c r="AS5" s="2">
        <f xml:space="preserve"> Time!AS$10</f>
        <v>36</v>
      </c>
      <c r="AT5" s="2">
        <f xml:space="preserve"> Time!AT$10</f>
        <v>37</v>
      </c>
      <c r="AU5" s="2">
        <f xml:space="preserve"> Time!AU$10</f>
        <v>38</v>
      </c>
      <c r="AV5" s="2">
        <f xml:space="preserve"> Time!AV$10</f>
        <v>39</v>
      </c>
      <c r="AW5" s="2">
        <f xml:space="preserve"> Time!AW$10</f>
        <v>40</v>
      </c>
      <c r="AX5" s="2">
        <f xml:space="preserve"> Time!AX$10</f>
        <v>41</v>
      </c>
      <c r="AY5" s="2">
        <f xml:space="preserve"> Time!AY$10</f>
        <v>42</v>
      </c>
      <c r="AZ5" s="2">
        <f xml:space="preserve"> Time!AZ$10</f>
        <v>43</v>
      </c>
      <c r="BA5" s="2">
        <f xml:space="preserve"> Time!BA$10</f>
        <v>44</v>
      </c>
      <c r="BB5" s="2">
        <f xml:space="preserve"> Time!BB$10</f>
        <v>45</v>
      </c>
      <c r="BC5" s="2">
        <f xml:space="preserve"> Time!BC$10</f>
        <v>46</v>
      </c>
      <c r="BD5" s="2">
        <f xml:space="preserve"> Time!BD$10</f>
        <v>47</v>
      </c>
      <c r="BE5" s="2">
        <f xml:space="preserve"> Time!BE$10</f>
        <v>48</v>
      </c>
      <c r="BF5" s="2">
        <f xml:space="preserve"> Time!BF$10</f>
        <v>49</v>
      </c>
      <c r="BG5" s="2">
        <f xml:space="preserve"> Time!BG$10</f>
        <v>50</v>
      </c>
      <c r="BH5" s="2">
        <f xml:space="preserve"> Time!BH$10</f>
        <v>51</v>
      </c>
      <c r="BI5" s="2">
        <f xml:space="preserve"> Time!BI$10</f>
        <v>52</v>
      </c>
      <c r="BJ5" s="2">
        <f xml:space="preserve"> Time!BJ$10</f>
        <v>53</v>
      </c>
      <c r="BK5" s="2">
        <f xml:space="preserve"> Time!BK$10</f>
        <v>54</v>
      </c>
      <c r="BL5" s="2">
        <f xml:space="preserve"> Time!BL$10</f>
        <v>55</v>
      </c>
      <c r="BM5" s="2">
        <f xml:space="preserve"> Time!BM$10</f>
        <v>56</v>
      </c>
      <c r="BN5" s="2">
        <f xml:space="preserve"> Time!BN$10</f>
        <v>57</v>
      </c>
      <c r="BO5" s="2">
        <f xml:space="preserve"> Time!BO$10</f>
        <v>58</v>
      </c>
      <c r="BP5" s="2">
        <f xml:space="preserve"> Time!BP$10</f>
        <v>59</v>
      </c>
      <c r="BQ5" s="2">
        <f xml:space="preserve"> Time!BQ$10</f>
        <v>60</v>
      </c>
      <c r="BR5" s="2">
        <f xml:space="preserve"> Time!BR$10</f>
        <v>61</v>
      </c>
      <c r="BS5" s="2">
        <f xml:space="preserve"> Time!BS$10</f>
        <v>62</v>
      </c>
      <c r="BT5" s="2">
        <f xml:space="preserve"> Time!BT$10</f>
        <v>63</v>
      </c>
      <c r="BU5" s="2">
        <f xml:space="preserve"> Time!BU$10</f>
        <v>64</v>
      </c>
      <c r="BV5" s="2">
        <f xml:space="preserve"> Time!BV$10</f>
        <v>65</v>
      </c>
      <c r="BW5" s="2">
        <f xml:space="preserve"> Time!BW$10</f>
        <v>66</v>
      </c>
      <c r="BX5" s="2">
        <f xml:space="preserve"> Time!BX$10</f>
        <v>67</v>
      </c>
      <c r="BY5" s="2">
        <f xml:space="preserve"> Time!BY$10</f>
        <v>68</v>
      </c>
      <c r="BZ5" s="2">
        <f xml:space="preserve"> Time!BZ$10</f>
        <v>69</v>
      </c>
      <c r="CA5" s="2">
        <f xml:space="preserve"> Time!CA$10</f>
        <v>70</v>
      </c>
      <c r="CB5" s="2">
        <f xml:space="preserve"> Time!CB$10</f>
        <v>71</v>
      </c>
      <c r="CC5" s="2">
        <f xml:space="preserve"> Time!CC$10</f>
        <v>72</v>
      </c>
      <c r="CD5" s="2">
        <f xml:space="preserve"> Time!CD$10</f>
        <v>73</v>
      </c>
      <c r="CE5" s="2">
        <f xml:space="preserve"> Time!CE$10</f>
        <v>74</v>
      </c>
      <c r="CF5" s="2">
        <f xml:space="preserve"> Time!CF$10</f>
        <v>75</v>
      </c>
      <c r="CG5" s="2">
        <f xml:space="preserve"> Time!CG$10</f>
        <v>76</v>
      </c>
      <c r="CH5" s="2">
        <f xml:space="preserve"> Time!CH$10</f>
        <v>77</v>
      </c>
      <c r="CI5" s="2">
        <f xml:space="preserve"> Time!CI$10</f>
        <v>78</v>
      </c>
      <c r="CJ5" s="2">
        <f xml:space="preserve"> Time!CJ$10</f>
        <v>79</v>
      </c>
      <c r="CK5" s="2">
        <f xml:space="preserve"> Time!CK$10</f>
        <v>80</v>
      </c>
      <c r="CL5" s="2">
        <f xml:space="preserve"> Time!CL$10</f>
        <v>81</v>
      </c>
      <c r="CM5" s="2">
        <f xml:space="preserve"> Time!CM$10</f>
        <v>82</v>
      </c>
      <c r="CN5" s="2">
        <f xml:space="preserve"> Time!CN$10</f>
        <v>83</v>
      </c>
      <c r="CO5" s="2">
        <f xml:space="preserve"> Time!CO$10</f>
        <v>84</v>
      </c>
      <c r="CP5" s="2">
        <f xml:space="preserve"> Time!CP$10</f>
        <v>85</v>
      </c>
      <c r="CQ5" s="2">
        <f xml:space="preserve"> Time!CQ$10</f>
        <v>86</v>
      </c>
      <c r="CR5" s="2">
        <f xml:space="preserve"> Time!CR$10</f>
        <v>87</v>
      </c>
      <c r="CS5" s="2">
        <f xml:space="preserve"> Time!CS$10</f>
        <v>88</v>
      </c>
      <c r="CT5" s="2">
        <f xml:space="preserve"> Time!CT$10</f>
        <v>89</v>
      </c>
      <c r="CU5" s="2">
        <f xml:space="preserve"> Time!CU$10</f>
        <v>90</v>
      </c>
      <c r="CV5" s="2">
        <f xml:space="preserve"> Time!CV$10</f>
        <v>91</v>
      </c>
      <c r="CW5" s="2">
        <f xml:space="preserve"> Time!CW$10</f>
        <v>92</v>
      </c>
      <c r="CX5" s="2">
        <f xml:space="preserve"> Time!CX$10</f>
        <v>93</v>
      </c>
      <c r="CY5" s="2">
        <f xml:space="preserve"> Time!CY$10</f>
        <v>94</v>
      </c>
      <c r="CZ5" s="2">
        <f xml:space="preserve"> Time!CZ$10</f>
        <v>95</v>
      </c>
      <c r="DA5" s="2">
        <f xml:space="preserve"> Time!DA$10</f>
        <v>96</v>
      </c>
      <c r="DB5" s="2">
        <f xml:space="preserve"> Time!DB$10</f>
        <v>97</v>
      </c>
      <c r="DC5" s="2">
        <f xml:space="preserve"> Time!DC$10</f>
        <v>98</v>
      </c>
      <c r="DD5" s="2">
        <f xml:space="preserve"> Time!DD$10</f>
        <v>99</v>
      </c>
      <c r="DE5" s="2">
        <f xml:space="preserve"> Time!DE$10</f>
        <v>100</v>
      </c>
      <c r="DF5" s="2">
        <f xml:space="preserve"> Time!DF$10</f>
        <v>101</v>
      </c>
      <c r="DG5" s="2">
        <f xml:space="preserve"> Time!DG$10</f>
        <v>102</v>
      </c>
      <c r="DH5" s="2">
        <f xml:space="preserve"> Time!DH$10</f>
        <v>103</v>
      </c>
      <c r="DI5" s="2">
        <f xml:space="preserve"> Time!DI$10</f>
        <v>104</v>
      </c>
      <c r="DJ5" s="2">
        <f xml:space="preserve"> Time!DJ$10</f>
        <v>105</v>
      </c>
      <c r="DK5" s="2">
        <f xml:space="preserve"> Time!DK$10</f>
        <v>106</v>
      </c>
      <c r="DL5" s="2">
        <f xml:space="preserve"> Time!DL$10</f>
        <v>107</v>
      </c>
      <c r="DM5" s="2">
        <f xml:space="preserve"> Time!DM$10</f>
        <v>108</v>
      </c>
      <c r="DN5" s="2">
        <f xml:space="preserve"> Time!DN$10</f>
        <v>109</v>
      </c>
      <c r="DO5" s="2">
        <f xml:space="preserve"> Time!DO$10</f>
        <v>110</v>
      </c>
      <c r="DP5" s="2">
        <f xml:space="preserve"> Time!DP$10</f>
        <v>111</v>
      </c>
      <c r="DQ5" s="2">
        <f xml:space="preserve"> Time!DQ$10</f>
        <v>112</v>
      </c>
      <c r="DR5" s="2">
        <f xml:space="preserve"> Time!DR$10</f>
        <v>113</v>
      </c>
      <c r="DS5" s="2">
        <f xml:space="preserve"> Time!DS$10</f>
        <v>114</v>
      </c>
      <c r="DT5" s="2">
        <f xml:space="preserve"> Time!DT$10</f>
        <v>115</v>
      </c>
      <c r="DU5" s="2">
        <f xml:space="preserve"> Time!DU$10</f>
        <v>116</v>
      </c>
      <c r="DV5" s="2">
        <f xml:space="preserve"> Time!DV$10</f>
        <v>117</v>
      </c>
      <c r="DW5" s="2">
        <f xml:space="preserve"> Time!DW$10</f>
        <v>118</v>
      </c>
      <c r="DX5" s="2">
        <f xml:space="preserve"> Time!DX$10</f>
        <v>119</v>
      </c>
      <c r="DY5" s="2">
        <f xml:space="preserve"> Time!DY$10</f>
        <v>120</v>
      </c>
      <c r="DZ5" s="2">
        <f xml:space="preserve"> Time!DZ$10</f>
        <v>121</v>
      </c>
      <c r="EA5" s="2">
        <f xml:space="preserve"> Time!EA$10</f>
        <v>122</v>
      </c>
      <c r="EB5" s="2">
        <f xml:space="preserve"> Time!EB$10</f>
        <v>123</v>
      </c>
      <c r="EC5" s="2">
        <f xml:space="preserve"> Time!EC$10</f>
        <v>124</v>
      </c>
      <c r="ED5" s="2">
        <f xml:space="preserve"> Time!ED$10</f>
        <v>125</v>
      </c>
      <c r="EE5" s="2">
        <f xml:space="preserve"> Time!EE$10</f>
        <v>126</v>
      </c>
      <c r="EF5" s="2">
        <f xml:space="preserve"> Time!EF$10</f>
        <v>127</v>
      </c>
      <c r="EG5" s="2">
        <f xml:space="preserve"> Time!EG$10</f>
        <v>128</v>
      </c>
      <c r="EH5" s="2">
        <f xml:space="preserve"> Time!EH$10</f>
        <v>129</v>
      </c>
      <c r="EI5" s="2">
        <f xml:space="preserve"> Time!EI$10</f>
        <v>130</v>
      </c>
      <c r="EJ5" s="2">
        <f xml:space="preserve"> Time!EJ$10</f>
        <v>131</v>
      </c>
      <c r="EK5" s="2">
        <f xml:space="preserve"> Time!EK$10</f>
        <v>132</v>
      </c>
      <c r="EL5" s="2">
        <f xml:space="preserve"> Time!EL$10</f>
        <v>133</v>
      </c>
      <c r="EM5" s="2">
        <f xml:space="preserve"> Time!EM$10</f>
        <v>134</v>
      </c>
      <c r="EN5" s="2">
        <f xml:space="preserve"> Time!EN$10</f>
        <v>135</v>
      </c>
      <c r="EO5" s="2">
        <f xml:space="preserve"> Time!EO$10</f>
        <v>136</v>
      </c>
      <c r="EP5" s="2">
        <f xml:space="preserve"> Time!EP$10</f>
        <v>137</v>
      </c>
      <c r="EQ5" s="2">
        <f xml:space="preserve"> Time!EQ$10</f>
        <v>138</v>
      </c>
      <c r="ER5" s="2">
        <f xml:space="preserve"> Time!ER$10</f>
        <v>139</v>
      </c>
      <c r="ES5" s="2">
        <f xml:space="preserve"> Time!ES$10</f>
        <v>140</v>
      </c>
      <c r="ET5" s="2">
        <f xml:space="preserve"> Time!ET$10</f>
        <v>141</v>
      </c>
      <c r="EU5" s="2">
        <f xml:space="preserve"> Time!EU$10</f>
        <v>142</v>
      </c>
      <c r="EV5" s="2">
        <f xml:space="preserve"> Time!EV$10</f>
        <v>143</v>
      </c>
      <c r="EW5" s="2">
        <f xml:space="preserve"> Time!EW$10</f>
        <v>144</v>
      </c>
      <c r="EX5" s="2">
        <f xml:space="preserve"> Time!EX$10</f>
        <v>145</v>
      </c>
      <c r="EY5" s="2">
        <f xml:space="preserve"> Time!EY$10</f>
        <v>146</v>
      </c>
      <c r="EZ5" s="2">
        <f xml:space="preserve"> Time!EZ$10</f>
        <v>147</v>
      </c>
      <c r="FA5" s="2">
        <f xml:space="preserve"> Time!FA$10</f>
        <v>148</v>
      </c>
      <c r="FB5" s="2">
        <f xml:space="preserve"> Time!FB$10</f>
        <v>149</v>
      </c>
      <c r="FC5" s="2">
        <f xml:space="preserve"> Time!FC$10</f>
        <v>150</v>
      </c>
      <c r="FD5" s="2">
        <f xml:space="preserve"> Time!FD$10</f>
        <v>151</v>
      </c>
      <c r="FE5" s="2">
        <f xml:space="preserve"> Time!FE$10</f>
        <v>152</v>
      </c>
      <c r="FF5" s="2">
        <f xml:space="preserve"> Time!FF$10</f>
        <v>153</v>
      </c>
      <c r="FG5" s="2">
        <f xml:space="preserve"> Time!FG$10</f>
        <v>154</v>
      </c>
      <c r="FH5" s="2">
        <f xml:space="preserve"> Time!FH$10</f>
        <v>155</v>
      </c>
      <c r="FI5" s="2">
        <f xml:space="preserve"> Time!FI$10</f>
        <v>156</v>
      </c>
      <c r="FJ5" s="2">
        <f xml:space="preserve"> Time!FJ$10</f>
        <v>157</v>
      </c>
      <c r="FK5" s="2">
        <f xml:space="preserve"> Time!FK$10</f>
        <v>158</v>
      </c>
      <c r="FL5" s="2">
        <f xml:space="preserve"> Time!FL$10</f>
        <v>159</v>
      </c>
      <c r="FM5" s="2">
        <f xml:space="preserve"> Time!FM$10</f>
        <v>160</v>
      </c>
      <c r="FN5" s="2">
        <f xml:space="preserve"> Time!FN$10</f>
        <v>161</v>
      </c>
      <c r="FO5" s="2">
        <f xml:space="preserve"> Time!FO$10</f>
        <v>162</v>
      </c>
      <c r="FP5" s="2">
        <f xml:space="preserve"> Time!FP$10</f>
        <v>163</v>
      </c>
      <c r="FQ5" s="2">
        <f xml:space="preserve"> Time!FQ$10</f>
        <v>164</v>
      </c>
      <c r="FR5" s="2">
        <f xml:space="preserve"> Time!FR$10</f>
        <v>165</v>
      </c>
      <c r="FS5" s="2">
        <f xml:space="preserve"> Time!FS$10</f>
        <v>166</v>
      </c>
      <c r="FT5" s="2">
        <f xml:space="preserve"> Time!FT$10</f>
        <v>167</v>
      </c>
      <c r="FU5" s="2">
        <f xml:space="preserve"> Time!FU$10</f>
        <v>168</v>
      </c>
      <c r="FV5" s="2">
        <f xml:space="preserve"> Time!FV$10</f>
        <v>169</v>
      </c>
      <c r="FW5" s="2">
        <f xml:space="preserve"> Time!FW$10</f>
        <v>170</v>
      </c>
      <c r="FX5" s="2">
        <f xml:space="preserve"> Time!FX$10</f>
        <v>171</v>
      </c>
      <c r="FY5" s="2">
        <f xml:space="preserve"> Time!FY$10</f>
        <v>172</v>
      </c>
      <c r="FZ5" s="2">
        <f xml:space="preserve"> Time!FZ$10</f>
        <v>173</v>
      </c>
      <c r="GA5" s="2">
        <f xml:space="preserve"> Time!GA$10</f>
        <v>174</v>
      </c>
      <c r="GB5" s="2">
        <f xml:space="preserve"> Time!GB$10</f>
        <v>175</v>
      </c>
      <c r="GC5" s="2">
        <f xml:space="preserve"> Time!GC$10</f>
        <v>176</v>
      </c>
      <c r="GD5" s="2">
        <f xml:space="preserve"> Time!GD$10</f>
        <v>177</v>
      </c>
      <c r="GE5" s="2">
        <f xml:space="preserve"> Time!GE$10</f>
        <v>178</v>
      </c>
      <c r="GF5" s="2">
        <f xml:space="preserve"> Time!GF$10</f>
        <v>179</v>
      </c>
      <c r="GG5" s="2">
        <f xml:space="preserve"> Time!GG$10</f>
        <v>180</v>
      </c>
      <c r="GH5" s="2">
        <f xml:space="preserve"> Time!GH$10</f>
        <v>181</v>
      </c>
      <c r="GI5" s="2">
        <f xml:space="preserve"> Time!GI$10</f>
        <v>182</v>
      </c>
      <c r="GJ5" s="2">
        <f xml:space="preserve"> Time!GJ$10</f>
        <v>183</v>
      </c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  <c r="HB5"/>
      <c r="HC5"/>
      <c r="HD5"/>
      <c r="HE5"/>
      <c r="HF5"/>
      <c r="HG5"/>
      <c r="HH5"/>
      <c r="HI5"/>
      <c r="HJ5"/>
      <c r="HK5"/>
      <c r="HL5"/>
      <c r="HM5"/>
      <c r="HN5"/>
      <c r="HO5"/>
      <c r="HP5"/>
      <c r="HQ5"/>
      <c r="HR5"/>
      <c r="HS5"/>
      <c r="HT5"/>
      <c r="HU5"/>
      <c r="HV5"/>
      <c r="HW5"/>
      <c r="HX5"/>
      <c r="HY5"/>
      <c r="HZ5"/>
      <c r="IA5"/>
      <c r="IB5"/>
      <c r="IC5"/>
      <c r="ID5"/>
      <c r="IE5"/>
      <c r="IF5"/>
      <c r="IG5"/>
      <c r="IH5"/>
      <c r="II5"/>
      <c r="IJ5"/>
      <c r="IK5"/>
      <c r="IL5"/>
      <c r="IM5"/>
      <c r="IN5"/>
      <c r="IO5"/>
      <c r="IP5"/>
      <c r="IQ5"/>
      <c r="IR5"/>
      <c r="IS5"/>
      <c r="IT5"/>
      <c r="IU5"/>
      <c r="IV5"/>
      <c r="IW5"/>
      <c r="IX5"/>
      <c r="IY5"/>
      <c r="IZ5"/>
      <c r="JA5"/>
      <c r="JB5"/>
      <c r="JC5"/>
      <c r="JD5"/>
      <c r="JE5"/>
      <c r="JF5"/>
      <c r="JG5"/>
      <c r="JH5"/>
      <c r="JI5"/>
      <c r="JJ5"/>
      <c r="JK5"/>
      <c r="JL5"/>
      <c r="JM5"/>
      <c r="JN5"/>
      <c r="JO5"/>
      <c r="JP5"/>
      <c r="JQ5"/>
      <c r="JR5"/>
      <c r="JS5"/>
      <c r="JT5"/>
      <c r="JU5"/>
      <c r="JV5"/>
      <c r="JW5"/>
      <c r="JX5"/>
      <c r="JY5"/>
      <c r="JZ5"/>
      <c r="KA5"/>
      <c r="KB5"/>
      <c r="KC5"/>
      <c r="KD5"/>
      <c r="KE5"/>
      <c r="KF5"/>
      <c r="KG5"/>
      <c r="KH5"/>
      <c r="KI5"/>
      <c r="KJ5"/>
      <c r="KK5"/>
      <c r="KL5"/>
      <c r="KM5"/>
      <c r="KN5"/>
      <c r="KO5"/>
      <c r="KP5"/>
      <c r="KQ5"/>
      <c r="KR5"/>
      <c r="KS5"/>
      <c r="KT5"/>
      <c r="KU5"/>
      <c r="KV5"/>
      <c r="KW5"/>
      <c r="KX5"/>
      <c r="KY5"/>
      <c r="KZ5"/>
      <c r="LA5"/>
      <c r="LB5"/>
      <c r="LC5"/>
      <c r="LD5"/>
      <c r="LE5"/>
      <c r="LF5"/>
      <c r="LG5"/>
      <c r="LH5"/>
      <c r="LI5"/>
      <c r="LJ5"/>
      <c r="LK5"/>
      <c r="LL5"/>
      <c r="LM5"/>
      <c r="LN5"/>
      <c r="LO5"/>
      <c r="LP5"/>
      <c r="LQ5"/>
      <c r="LR5"/>
      <c r="LS5"/>
      <c r="LT5"/>
      <c r="LU5"/>
      <c r="LV5"/>
      <c r="LW5"/>
      <c r="LX5"/>
      <c r="LY5"/>
      <c r="LZ5"/>
      <c r="MA5"/>
      <c r="MB5"/>
      <c r="MC5"/>
      <c r="MD5"/>
      <c r="ME5"/>
      <c r="MF5"/>
      <c r="MG5"/>
      <c r="MH5"/>
      <c r="MI5"/>
      <c r="MJ5"/>
      <c r="MK5"/>
      <c r="ML5"/>
      <c r="MM5"/>
      <c r="MN5"/>
      <c r="MO5"/>
      <c r="MP5"/>
      <c r="MQ5"/>
      <c r="MR5"/>
      <c r="MS5"/>
      <c r="MT5"/>
      <c r="MU5"/>
      <c r="MV5"/>
      <c r="MW5"/>
      <c r="MX5"/>
      <c r="MY5"/>
      <c r="MZ5"/>
      <c r="NA5"/>
      <c r="NB5"/>
      <c r="NC5"/>
      <c r="ND5"/>
      <c r="NE5"/>
      <c r="NF5"/>
      <c r="NG5"/>
      <c r="NH5"/>
      <c r="NI5"/>
      <c r="NJ5"/>
      <c r="NK5"/>
      <c r="NL5"/>
      <c r="NM5"/>
      <c r="NN5"/>
      <c r="NO5"/>
      <c r="NP5"/>
      <c r="NQ5"/>
      <c r="NR5"/>
      <c r="NS5"/>
      <c r="NT5"/>
      <c r="NU5"/>
      <c r="NV5"/>
      <c r="NW5"/>
      <c r="NX5"/>
      <c r="NY5"/>
      <c r="NZ5"/>
      <c r="OA5"/>
      <c r="OB5"/>
      <c r="OC5"/>
      <c r="OD5"/>
      <c r="OE5"/>
      <c r="OF5"/>
      <c r="OG5"/>
      <c r="OH5"/>
      <c r="OI5"/>
      <c r="OJ5"/>
      <c r="OK5"/>
      <c r="OL5"/>
      <c r="OM5"/>
      <c r="ON5"/>
      <c r="OO5"/>
      <c r="OP5"/>
      <c r="OQ5"/>
      <c r="OR5"/>
      <c r="OS5"/>
      <c r="OT5"/>
      <c r="OU5"/>
      <c r="OV5"/>
      <c r="OW5"/>
      <c r="OX5"/>
      <c r="OY5"/>
      <c r="OZ5"/>
      <c r="PA5"/>
      <c r="PB5"/>
      <c r="PC5"/>
      <c r="PD5"/>
      <c r="PE5"/>
      <c r="PF5"/>
      <c r="PG5"/>
      <c r="PH5"/>
      <c r="PI5"/>
      <c r="PJ5"/>
      <c r="PK5"/>
      <c r="PL5"/>
      <c r="PM5"/>
      <c r="PN5"/>
      <c r="PO5"/>
      <c r="PP5"/>
      <c r="PQ5"/>
      <c r="PR5"/>
      <c r="PS5"/>
      <c r="PT5"/>
      <c r="PU5"/>
      <c r="PV5"/>
      <c r="PW5"/>
      <c r="PX5"/>
      <c r="PY5"/>
    </row>
    <row r="6" spans="1:441" s="43" customFormat="1" x14ac:dyDescent="0.35">
      <c r="A6" s="15"/>
      <c r="B6" s="15"/>
      <c r="C6" s="21"/>
      <c r="D6" s="60"/>
      <c r="E6" s="12"/>
      <c r="F6" s="12"/>
      <c r="G6" s="12"/>
      <c r="H6" s="12"/>
      <c r="I6" s="9"/>
      <c r="J6" s="12"/>
      <c r="K6" s="12"/>
      <c r="L6" s="12"/>
      <c r="M6" s="12"/>
      <c r="N6" s="12"/>
      <c r="O6" s="12"/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  <c r="AP6" s="12"/>
      <c r="AQ6" s="12"/>
      <c r="AR6" s="12"/>
      <c r="AS6" s="12"/>
      <c r="AT6" s="12"/>
      <c r="AU6" s="12"/>
      <c r="AV6" s="12"/>
      <c r="AW6" s="12"/>
      <c r="AX6" s="12"/>
      <c r="AY6" s="12"/>
      <c r="AZ6" s="12"/>
      <c r="BA6" s="12"/>
      <c r="BB6" s="12"/>
      <c r="BC6" s="12"/>
      <c r="BD6" s="12"/>
      <c r="BE6" s="12"/>
      <c r="BF6" s="12"/>
      <c r="BG6" s="12"/>
      <c r="BH6" s="12"/>
      <c r="BI6" s="12"/>
      <c r="BJ6" s="12"/>
      <c r="BK6" s="12"/>
      <c r="BL6" s="12"/>
      <c r="BM6" s="12"/>
      <c r="BN6" s="12"/>
      <c r="BO6" s="12"/>
      <c r="BP6" s="12"/>
      <c r="BQ6" s="12"/>
      <c r="BR6" s="12"/>
      <c r="BS6" s="12"/>
      <c r="BT6" s="12"/>
      <c r="BU6" s="12"/>
      <c r="BV6" s="12"/>
      <c r="BW6" s="12"/>
      <c r="BX6" s="12"/>
      <c r="BY6" s="12"/>
      <c r="BZ6" s="12"/>
      <c r="CA6" s="12"/>
      <c r="CB6" s="12"/>
      <c r="CC6" s="12"/>
      <c r="CD6" s="12"/>
      <c r="CE6" s="12"/>
      <c r="CF6" s="12"/>
      <c r="CG6" s="12"/>
      <c r="CH6" s="12"/>
      <c r="CI6" s="12"/>
      <c r="CJ6" s="12"/>
      <c r="CK6" s="12"/>
      <c r="CL6" s="12"/>
      <c r="CM6" s="12"/>
      <c r="CN6" s="12"/>
      <c r="CO6" s="12"/>
      <c r="CP6" s="12"/>
      <c r="CQ6" s="12"/>
      <c r="CR6" s="12"/>
      <c r="CS6" s="12"/>
      <c r="CT6" s="12"/>
      <c r="CU6" s="12"/>
      <c r="CV6" s="12"/>
      <c r="CW6" s="12"/>
      <c r="CX6" s="12"/>
      <c r="CY6" s="12"/>
      <c r="CZ6" s="12"/>
      <c r="DA6" s="12"/>
      <c r="DB6" s="12"/>
      <c r="DC6" s="12"/>
      <c r="DD6" s="12"/>
      <c r="DE6" s="12"/>
      <c r="DF6" s="12"/>
      <c r="DG6" s="12"/>
      <c r="DH6" s="12"/>
      <c r="DI6" s="12"/>
      <c r="DJ6" s="12"/>
      <c r="DK6" s="12"/>
      <c r="DL6" s="12"/>
      <c r="DM6" s="12"/>
      <c r="DN6" s="12"/>
      <c r="DO6" s="12"/>
      <c r="DP6" s="12"/>
      <c r="DQ6" s="12"/>
      <c r="DR6" s="12"/>
      <c r="DS6" s="12"/>
      <c r="DT6" s="12"/>
      <c r="DU6" s="12"/>
      <c r="DV6" s="12"/>
      <c r="DW6" s="12"/>
      <c r="DX6" s="12"/>
      <c r="DY6" s="12"/>
      <c r="DZ6" s="12"/>
      <c r="EA6" s="12"/>
      <c r="EB6" s="12"/>
      <c r="EC6" s="12"/>
      <c r="ED6" s="12"/>
      <c r="EE6" s="12"/>
      <c r="EF6" s="12"/>
      <c r="EG6" s="12"/>
      <c r="EH6" s="12"/>
      <c r="EI6" s="12"/>
      <c r="EJ6" s="12"/>
      <c r="EK6" s="12"/>
      <c r="EL6" s="12"/>
      <c r="EM6" s="12"/>
      <c r="EN6" s="12"/>
      <c r="EO6" s="12"/>
      <c r="EP6" s="12"/>
      <c r="EQ6" s="12"/>
      <c r="ER6" s="12"/>
      <c r="ES6" s="12"/>
      <c r="ET6" s="12"/>
      <c r="EU6" s="12"/>
      <c r="EV6" s="12"/>
      <c r="EW6" s="12"/>
      <c r="EX6" s="12"/>
      <c r="EY6" s="12"/>
      <c r="EZ6" s="12"/>
      <c r="FA6" s="12"/>
      <c r="FB6" s="12"/>
      <c r="FC6" s="12"/>
      <c r="FD6" s="12"/>
      <c r="FE6" s="12"/>
      <c r="FF6" s="12"/>
      <c r="FG6" s="12"/>
      <c r="FH6" s="12"/>
      <c r="FI6" s="12"/>
      <c r="FJ6" s="12"/>
      <c r="FK6" s="12"/>
      <c r="FL6" s="12"/>
      <c r="FM6" s="12"/>
      <c r="FN6" s="12"/>
      <c r="FO6" s="12"/>
      <c r="FP6" s="12"/>
      <c r="FQ6" s="12"/>
      <c r="FR6" s="12"/>
      <c r="FS6" s="12"/>
      <c r="FT6" s="12"/>
      <c r="FU6" s="12"/>
      <c r="FV6" s="12"/>
      <c r="FW6" s="12"/>
      <c r="FX6" s="12"/>
      <c r="FY6" s="12"/>
      <c r="FZ6" s="12"/>
      <c r="GA6" s="12"/>
      <c r="GB6" s="12"/>
      <c r="GC6" s="12"/>
      <c r="GD6" s="12"/>
      <c r="GE6" s="12"/>
      <c r="GF6" s="12"/>
      <c r="GG6" s="12"/>
      <c r="GH6" s="12"/>
      <c r="GI6" s="12"/>
      <c r="GJ6" s="12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  <c r="HB6"/>
      <c r="HC6"/>
      <c r="HD6"/>
      <c r="HE6"/>
      <c r="HF6"/>
      <c r="HG6"/>
      <c r="HH6"/>
      <c r="HI6"/>
      <c r="HJ6"/>
      <c r="HK6"/>
      <c r="HL6"/>
      <c r="HM6"/>
      <c r="HN6"/>
      <c r="HO6"/>
      <c r="HP6"/>
      <c r="HQ6"/>
      <c r="HR6"/>
      <c r="HS6"/>
      <c r="HT6"/>
      <c r="HU6"/>
      <c r="HV6"/>
      <c r="HW6"/>
      <c r="HX6"/>
      <c r="HY6"/>
      <c r="HZ6"/>
      <c r="IA6"/>
      <c r="IB6"/>
      <c r="IC6"/>
      <c r="ID6"/>
      <c r="IE6"/>
      <c r="IF6"/>
      <c r="IG6"/>
      <c r="IH6"/>
      <c r="II6"/>
      <c r="IJ6"/>
      <c r="IK6"/>
      <c r="IL6"/>
      <c r="IM6"/>
      <c r="IN6"/>
      <c r="IO6"/>
      <c r="IP6"/>
      <c r="IQ6"/>
      <c r="IR6"/>
      <c r="IS6"/>
      <c r="IT6"/>
      <c r="IU6"/>
      <c r="IV6"/>
      <c r="IW6"/>
      <c r="IX6"/>
      <c r="IY6"/>
      <c r="IZ6"/>
      <c r="JA6"/>
      <c r="JB6"/>
      <c r="JC6"/>
      <c r="JD6"/>
      <c r="JE6"/>
      <c r="JF6"/>
      <c r="JG6"/>
      <c r="JH6"/>
      <c r="JI6"/>
      <c r="JJ6"/>
      <c r="JK6"/>
      <c r="JL6"/>
      <c r="JM6"/>
      <c r="JN6"/>
      <c r="JO6"/>
      <c r="JP6"/>
      <c r="JQ6"/>
      <c r="JR6"/>
      <c r="JS6"/>
      <c r="JT6"/>
      <c r="JU6"/>
      <c r="JV6"/>
      <c r="JW6"/>
      <c r="JX6"/>
      <c r="JY6"/>
      <c r="JZ6"/>
      <c r="KA6"/>
      <c r="KB6"/>
      <c r="KC6"/>
      <c r="KD6"/>
      <c r="KE6"/>
      <c r="KF6"/>
      <c r="KG6"/>
      <c r="KH6"/>
      <c r="KI6"/>
      <c r="KJ6"/>
      <c r="KK6"/>
      <c r="KL6"/>
      <c r="KM6"/>
      <c r="KN6"/>
      <c r="KO6"/>
      <c r="KP6"/>
      <c r="KQ6"/>
      <c r="KR6"/>
      <c r="KS6"/>
      <c r="KT6"/>
      <c r="KU6"/>
      <c r="KV6"/>
      <c r="KW6"/>
      <c r="KX6"/>
      <c r="KY6"/>
      <c r="KZ6"/>
      <c r="LA6"/>
      <c r="LB6"/>
      <c r="LC6"/>
      <c r="LD6"/>
      <c r="LE6"/>
      <c r="LF6"/>
      <c r="LG6"/>
      <c r="LH6"/>
      <c r="LI6"/>
      <c r="LJ6"/>
      <c r="LK6"/>
      <c r="LL6"/>
      <c r="LM6"/>
      <c r="LN6"/>
      <c r="LO6"/>
      <c r="LP6"/>
      <c r="LQ6"/>
      <c r="LR6"/>
      <c r="LS6"/>
      <c r="LT6"/>
      <c r="LU6"/>
      <c r="LV6"/>
      <c r="LW6"/>
      <c r="LX6"/>
      <c r="LY6"/>
      <c r="LZ6"/>
      <c r="MA6"/>
      <c r="MB6"/>
      <c r="MC6"/>
      <c r="MD6"/>
      <c r="ME6"/>
      <c r="MF6"/>
      <c r="MG6"/>
      <c r="MH6"/>
      <c r="MI6"/>
      <c r="MJ6"/>
      <c r="MK6"/>
      <c r="ML6"/>
      <c r="MM6"/>
      <c r="MN6"/>
      <c r="MO6"/>
      <c r="MP6"/>
      <c r="MQ6"/>
      <c r="MR6"/>
      <c r="MS6"/>
      <c r="MT6"/>
      <c r="MU6"/>
      <c r="MV6"/>
      <c r="MW6"/>
      <c r="MX6"/>
      <c r="MY6"/>
      <c r="MZ6"/>
      <c r="NA6"/>
      <c r="NB6"/>
      <c r="NC6"/>
      <c r="ND6"/>
      <c r="NE6"/>
      <c r="NF6"/>
      <c r="NG6"/>
      <c r="NH6"/>
      <c r="NI6"/>
      <c r="NJ6"/>
      <c r="NK6"/>
      <c r="NL6"/>
      <c r="NM6"/>
      <c r="NN6"/>
      <c r="NO6"/>
      <c r="NP6"/>
      <c r="NQ6"/>
      <c r="NR6"/>
      <c r="NS6"/>
      <c r="NT6"/>
      <c r="NU6"/>
      <c r="NV6"/>
      <c r="NW6"/>
      <c r="NX6"/>
      <c r="NY6"/>
      <c r="NZ6"/>
      <c r="OA6"/>
      <c r="OB6"/>
      <c r="OC6"/>
      <c r="OD6"/>
      <c r="OE6"/>
      <c r="OF6"/>
      <c r="OG6"/>
      <c r="OH6"/>
      <c r="OI6"/>
      <c r="OJ6"/>
      <c r="OK6"/>
      <c r="OL6"/>
      <c r="OM6"/>
      <c r="ON6"/>
      <c r="OO6"/>
      <c r="OP6"/>
      <c r="OQ6"/>
      <c r="OR6"/>
      <c r="OS6"/>
      <c r="OT6"/>
      <c r="OU6"/>
      <c r="OV6"/>
      <c r="OW6"/>
      <c r="OX6"/>
      <c r="OY6"/>
      <c r="OZ6"/>
      <c r="PA6"/>
      <c r="PB6"/>
      <c r="PC6"/>
      <c r="PD6"/>
      <c r="PE6"/>
      <c r="PF6"/>
      <c r="PG6"/>
      <c r="PH6"/>
      <c r="PI6"/>
      <c r="PJ6"/>
      <c r="PK6"/>
      <c r="PL6"/>
      <c r="PM6"/>
      <c r="PN6"/>
      <c r="PO6"/>
      <c r="PP6"/>
      <c r="PQ6"/>
      <c r="PR6"/>
      <c r="PS6"/>
      <c r="PT6"/>
      <c r="PU6"/>
      <c r="PV6"/>
      <c r="PW6"/>
      <c r="PX6"/>
      <c r="PY6"/>
    </row>
    <row r="8" spans="1:441" s="293" customFormat="1" x14ac:dyDescent="0.35">
      <c r="A8" s="288"/>
      <c r="B8" s="288"/>
      <c r="C8" s="289"/>
      <c r="D8" s="290"/>
      <c r="E8" s="291" t="s">
        <v>7</v>
      </c>
      <c r="F8" s="291"/>
      <c r="G8" s="291"/>
      <c r="H8" s="291"/>
      <c r="I8" s="292"/>
      <c r="J8" s="291">
        <f t="shared" ref="J8:AO8" si="0" xml:space="preserve"> I11</f>
        <v>0</v>
      </c>
      <c r="K8" s="291">
        <f t="shared" si="0"/>
        <v>0</v>
      </c>
      <c r="L8" s="291">
        <f t="shared" si="0"/>
        <v>0</v>
      </c>
      <c r="M8" s="291">
        <f t="shared" si="0"/>
        <v>0</v>
      </c>
      <c r="N8" s="291">
        <f t="shared" si="0"/>
        <v>0</v>
      </c>
      <c r="O8" s="291">
        <f t="shared" si="0"/>
        <v>0</v>
      </c>
      <c r="P8" s="291">
        <f t="shared" si="0"/>
        <v>0</v>
      </c>
      <c r="Q8" s="291">
        <f t="shared" si="0"/>
        <v>0</v>
      </c>
      <c r="R8" s="291">
        <f t="shared" si="0"/>
        <v>0</v>
      </c>
      <c r="S8" s="291">
        <f t="shared" si="0"/>
        <v>0</v>
      </c>
      <c r="T8" s="291">
        <f t="shared" si="0"/>
        <v>0</v>
      </c>
      <c r="U8" s="291">
        <f t="shared" si="0"/>
        <v>0</v>
      </c>
      <c r="V8" s="291">
        <f t="shared" si="0"/>
        <v>0</v>
      </c>
      <c r="W8" s="291">
        <f t="shared" si="0"/>
        <v>0</v>
      </c>
      <c r="X8" s="291">
        <f t="shared" si="0"/>
        <v>0</v>
      </c>
      <c r="Y8" s="291">
        <f t="shared" si="0"/>
        <v>0</v>
      </c>
      <c r="Z8" s="291">
        <f t="shared" si="0"/>
        <v>0</v>
      </c>
      <c r="AA8" s="291">
        <f t="shared" si="0"/>
        <v>0</v>
      </c>
      <c r="AB8" s="291">
        <f t="shared" si="0"/>
        <v>0</v>
      </c>
      <c r="AC8" s="291">
        <f t="shared" si="0"/>
        <v>0</v>
      </c>
      <c r="AD8" s="291">
        <f t="shared" si="0"/>
        <v>0</v>
      </c>
      <c r="AE8" s="291">
        <f t="shared" si="0"/>
        <v>0</v>
      </c>
      <c r="AF8" s="291">
        <f t="shared" si="0"/>
        <v>0</v>
      </c>
      <c r="AG8" s="291">
        <f t="shared" si="0"/>
        <v>0</v>
      </c>
      <c r="AH8" s="291">
        <f t="shared" si="0"/>
        <v>0</v>
      </c>
      <c r="AI8" s="291">
        <f t="shared" si="0"/>
        <v>0</v>
      </c>
      <c r="AJ8" s="291">
        <f t="shared" si="0"/>
        <v>0</v>
      </c>
      <c r="AK8" s="291">
        <f t="shared" si="0"/>
        <v>0</v>
      </c>
      <c r="AL8" s="291">
        <f t="shared" si="0"/>
        <v>0</v>
      </c>
      <c r="AM8" s="291">
        <f t="shared" si="0"/>
        <v>0</v>
      </c>
      <c r="AN8" s="291">
        <f t="shared" si="0"/>
        <v>0</v>
      </c>
      <c r="AO8" s="291">
        <f t="shared" si="0"/>
        <v>0</v>
      </c>
      <c r="AP8" s="291">
        <f t="shared" ref="AP8:BU8" si="1" xml:space="preserve"> AO11</f>
        <v>0</v>
      </c>
      <c r="AQ8" s="291">
        <f t="shared" si="1"/>
        <v>0</v>
      </c>
      <c r="AR8" s="291">
        <f t="shared" si="1"/>
        <v>0</v>
      </c>
      <c r="AS8" s="291">
        <f t="shared" si="1"/>
        <v>0</v>
      </c>
      <c r="AT8" s="291">
        <f t="shared" si="1"/>
        <v>0</v>
      </c>
      <c r="AU8" s="291">
        <f t="shared" si="1"/>
        <v>0</v>
      </c>
      <c r="AV8" s="291">
        <f t="shared" si="1"/>
        <v>0</v>
      </c>
      <c r="AW8" s="291">
        <f t="shared" si="1"/>
        <v>0</v>
      </c>
      <c r="AX8" s="291">
        <f t="shared" si="1"/>
        <v>0</v>
      </c>
      <c r="AY8" s="291">
        <f t="shared" si="1"/>
        <v>0</v>
      </c>
      <c r="AZ8" s="291">
        <f t="shared" si="1"/>
        <v>0</v>
      </c>
      <c r="BA8" s="291">
        <f t="shared" si="1"/>
        <v>0</v>
      </c>
      <c r="BB8" s="291">
        <f t="shared" si="1"/>
        <v>0</v>
      </c>
      <c r="BC8" s="291">
        <f t="shared" si="1"/>
        <v>0</v>
      </c>
      <c r="BD8" s="291">
        <f t="shared" si="1"/>
        <v>0</v>
      </c>
      <c r="BE8" s="291">
        <f t="shared" si="1"/>
        <v>0</v>
      </c>
      <c r="BF8" s="291">
        <f t="shared" si="1"/>
        <v>0</v>
      </c>
      <c r="BG8" s="291">
        <f t="shared" si="1"/>
        <v>0</v>
      </c>
      <c r="BH8" s="291">
        <f t="shared" si="1"/>
        <v>0</v>
      </c>
      <c r="BI8" s="291">
        <f t="shared" si="1"/>
        <v>0</v>
      </c>
      <c r="BJ8" s="291">
        <f t="shared" si="1"/>
        <v>0</v>
      </c>
      <c r="BK8" s="291">
        <f t="shared" si="1"/>
        <v>0</v>
      </c>
      <c r="BL8" s="291">
        <f t="shared" si="1"/>
        <v>0</v>
      </c>
      <c r="BM8" s="291">
        <f t="shared" si="1"/>
        <v>0</v>
      </c>
      <c r="BN8" s="291">
        <f t="shared" si="1"/>
        <v>0</v>
      </c>
      <c r="BO8" s="291">
        <f t="shared" si="1"/>
        <v>0</v>
      </c>
      <c r="BP8" s="291">
        <f t="shared" si="1"/>
        <v>0</v>
      </c>
      <c r="BQ8" s="291">
        <f t="shared" si="1"/>
        <v>0</v>
      </c>
      <c r="BR8" s="291">
        <f t="shared" si="1"/>
        <v>0</v>
      </c>
      <c r="BS8" s="291">
        <f t="shared" si="1"/>
        <v>0</v>
      </c>
      <c r="BT8" s="291">
        <f t="shared" si="1"/>
        <v>0</v>
      </c>
      <c r="BU8" s="291">
        <f t="shared" si="1"/>
        <v>0</v>
      </c>
      <c r="BV8" s="291">
        <f t="shared" ref="BV8:DA8" si="2" xml:space="preserve"> BU11</f>
        <v>0</v>
      </c>
      <c r="BW8" s="291">
        <f t="shared" si="2"/>
        <v>0</v>
      </c>
      <c r="BX8" s="291">
        <f t="shared" si="2"/>
        <v>0</v>
      </c>
      <c r="BY8" s="291">
        <f t="shared" si="2"/>
        <v>0</v>
      </c>
      <c r="BZ8" s="291">
        <f t="shared" si="2"/>
        <v>0</v>
      </c>
      <c r="CA8" s="291">
        <f t="shared" si="2"/>
        <v>0</v>
      </c>
      <c r="CB8" s="291">
        <f t="shared" si="2"/>
        <v>0</v>
      </c>
      <c r="CC8" s="291">
        <f t="shared" si="2"/>
        <v>0</v>
      </c>
      <c r="CD8" s="291">
        <f t="shared" si="2"/>
        <v>0</v>
      </c>
      <c r="CE8" s="291">
        <f t="shared" si="2"/>
        <v>0</v>
      </c>
      <c r="CF8" s="291">
        <f t="shared" si="2"/>
        <v>0</v>
      </c>
      <c r="CG8" s="291">
        <f t="shared" si="2"/>
        <v>0</v>
      </c>
      <c r="CH8" s="291">
        <f t="shared" si="2"/>
        <v>0</v>
      </c>
      <c r="CI8" s="291">
        <f t="shared" si="2"/>
        <v>0</v>
      </c>
      <c r="CJ8" s="291">
        <f t="shared" si="2"/>
        <v>0</v>
      </c>
      <c r="CK8" s="291">
        <f t="shared" si="2"/>
        <v>0</v>
      </c>
      <c r="CL8" s="291">
        <f t="shared" si="2"/>
        <v>0</v>
      </c>
      <c r="CM8" s="291">
        <f t="shared" si="2"/>
        <v>0</v>
      </c>
      <c r="CN8" s="291">
        <f t="shared" si="2"/>
        <v>0</v>
      </c>
      <c r="CO8" s="291">
        <f t="shared" si="2"/>
        <v>0</v>
      </c>
      <c r="CP8" s="291">
        <f t="shared" si="2"/>
        <v>0</v>
      </c>
      <c r="CQ8" s="291">
        <f t="shared" si="2"/>
        <v>0</v>
      </c>
      <c r="CR8" s="291">
        <f t="shared" si="2"/>
        <v>0</v>
      </c>
      <c r="CS8" s="291">
        <f t="shared" si="2"/>
        <v>0</v>
      </c>
      <c r="CT8" s="291">
        <f t="shared" si="2"/>
        <v>0</v>
      </c>
      <c r="CU8" s="291">
        <f t="shared" si="2"/>
        <v>0</v>
      </c>
      <c r="CV8" s="291">
        <f t="shared" si="2"/>
        <v>0</v>
      </c>
      <c r="CW8" s="291">
        <f t="shared" si="2"/>
        <v>0</v>
      </c>
      <c r="CX8" s="291">
        <f t="shared" si="2"/>
        <v>0</v>
      </c>
      <c r="CY8" s="291">
        <f t="shared" si="2"/>
        <v>0</v>
      </c>
      <c r="CZ8" s="291">
        <f t="shared" si="2"/>
        <v>0</v>
      </c>
      <c r="DA8" s="291">
        <f t="shared" si="2"/>
        <v>0</v>
      </c>
      <c r="DB8" s="291">
        <f t="shared" ref="DB8:EG8" si="3" xml:space="preserve"> DA11</f>
        <v>0</v>
      </c>
      <c r="DC8" s="291">
        <f t="shared" si="3"/>
        <v>0</v>
      </c>
      <c r="DD8" s="291">
        <f t="shared" si="3"/>
        <v>0</v>
      </c>
      <c r="DE8" s="291">
        <f t="shared" si="3"/>
        <v>0</v>
      </c>
      <c r="DF8" s="291">
        <f t="shared" si="3"/>
        <v>0</v>
      </c>
      <c r="DG8" s="291">
        <f t="shared" si="3"/>
        <v>0</v>
      </c>
      <c r="DH8" s="291">
        <f t="shared" si="3"/>
        <v>0</v>
      </c>
      <c r="DI8" s="291">
        <f t="shared" si="3"/>
        <v>0</v>
      </c>
      <c r="DJ8" s="291">
        <f t="shared" si="3"/>
        <v>0</v>
      </c>
      <c r="DK8" s="291">
        <f t="shared" si="3"/>
        <v>0</v>
      </c>
      <c r="DL8" s="291">
        <f t="shared" si="3"/>
        <v>0</v>
      </c>
      <c r="DM8" s="291">
        <f t="shared" si="3"/>
        <v>0</v>
      </c>
      <c r="DN8" s="291">
        <f t="shared" si="3"/>
        <v>0</v>
      </c>
      <c r="DO8" s="291">
        <f t="shared" si="3"/>
        <v>0</v>
      </c>
      <c r="DP8" s="291">
        <f t="shared" si="3"/>
        <v>0</v>
      </c>
      <c r="DQ8" s="291">
        <f t="shared" si="3"/>
        <v>0</v>
      </c>
      <c r="DR8" s="291">
        <f t="shared" si="3"/>
        <v>0</v>
      </c>
      <c r="DS8" s="291">
        <f t="shared" si="3"/>
        <v>0</v>
      </c>
      <c r="DT8" s="291">
        <f t="shared" si="3"/>
        <v>0</v>
      </c>
      <c r="DU8" s="291">
        <f t="shared" si="3"/>
        <v>0</v>
      </c>
      <c r="DV8" s="291">
        <f t="shared" si="3"/>
        <v>0</v>
      </c>
      <c r="DW8" s="291">
        <f t="shared" si="3"/>
        <v>0</v>
      </c>
      <c r="DX8" s="291">
        <f t="shared" si="3"/>
        <v>0</v>
      </c>
      <c r="DY8" s="291">
        <f t="shared" si="3"/>
        <v>0</v>
      </c>
      <c r="DZ8" s="291">
        <f t="shared" si="3"/>
        <v>0</v>
      </c>
      <c r="EA8" s="291">
        <f t="shared" si="3"/>
        <v>0</v>
      </c>
      <c r="EB8" s="291">
        <f t="shared" si="3"/>
        <v>0</v>
      </c>
      <c r="EC8" s="291">
        <f t="shared" si="3"/>
        <v>0</v>
      </c>
      <c r="ED8" s="291">
        <f t="shared" si="3"/>
        <v>0</v>
      </c>
      <c r="EE8" s="291">
        <f t="shared" si="3"/>
        <v>0</v>
      </c>
      <c r="EF8" s="291">
        <f t="shared" si="3"/>
        <v>0</v>
      </c>
      <c r="EG8" s="291">
        <f t="shared" si="3"/>
        <v>0</v>
      </c>
      <c r="EH8" s="291">
        <f t="shared" ref="EH8:FM8" si="4" xml:space="preserve"> EG11</f>
        <v>0</v>
      </c>
      <c r="EI8" s="291">
        <f t="shared" si="4"/>
        <v>0</v>
      </c>
      <c r="EJ8" s="291">
        <f t="shared" si="4"/>
        <v>0</v>
      </c>
      <c r="EK8" s="291">
        <f t="shared" si="4"/>
        <v>0</v>
      </c>
      <c r="EL8" s="291">
        <f t="shared" si="4"/>
        <v>0</v>
      </c>
      <c r="EM8" s="291">
        <f t="shared" si="4"/>
        <v>0</v>
      </c>
      <c r="EN8" s="291">
        <f t="shared" si="4"/>
        <v>0</v>
      </c>
      <c r="EO8" s="291">
        <f t="shared" si="4"/>
        <v>0</v>
      </c>
      <c r="EP8" s="291">
        <f t="shared" si="4"/>
        <v>0</v>
      </c>
      <c r="EQ8" s="291">
        <f t="shared" si="4"/>
        <v>0</v>
      </c>
      <c r="ER8" s="291">
        <f t="shared" si="4"/>
        <v>0</v>
      </c>
      <c r="ES8" s="291">
        <f t="shared" si="4"/>
        <v>0</v>
      </c>
      <c r="ET8" s="291">
        <f t="shared" si="4"/>
        <v>0</v>
      </c>
      <c r="EU8" s="291">
        <f t="shared" si="4"/>
        <v>0</v>
      </c>
      <c r="EV8" s="291">
        <f t="shared" si="4"/>
        <v>0</v>
      </c>
      <c r="EW8" s="291">
        <f t="shared" si="4"/>
        <v>0</v>
      </c>
      <c r="EX8" s="291">
        <f t="shared" si="4"/>
        <v>0</v>
      </c>
      <c r="EY8" s="291">
        <f t="shared" si="4"/>
        <v>0</v>
      </c>
      <c r="EZ8" s="291">
        <f t="shared" si="4"/>
        <v>0</v>
      </c>
      <c r="FA8" s="291">
        <f t="shared" si="4"/>
        <v>0</v>
      </c>
      <c r="FB8" s="291">
        <f t="shared" si="4"/>
        <v>0</v>
      </c>
      <c r="FC8" s="291">
        <f t="shared" si="4"/>
        <v>0</v>
      </c>
      <c r="FD8" s="291">
        <f t="shared" si="4"/>
        <v>0</v>
      </c>
      <c r="FE8" s="291">
        <f t="shared" si="4"/>
        <v>0</v>
      </c>
      <c r="FF8" s="291">
        <f t="shared" si="4"/>
        <v>0</v>
      </c>
      <c r="FG8" s="291">
        <f t="shared" si="4"/>
        <v>0</v>
      </c>
      <c r="FH8" s="291">
        <f t="shared" si="4"/>
        <v>0</v>
      </c>
      <c r="FI8" s="291">
        <f t="shared" si="4"/>
        <v>0</v>
      </c>
      <c r="FJ8" s="291">
        <f t="shared" si="4"/>
        <v>0</v>
      </c>
      <c r="FK8" s="291">
        <f t="shared" si="4"/>
        <v>0</v>
      </c>
      <c r="FL8" s="291">
        <f t="shared" si="4"/>
        <v>0</v>
      </c>
      <c r="FM8" s="291">
        <f t="shared" si="4"/>
        <v>0</v>
      </c>
      <c r="FN8" s="291">
        <f t="shared" ref="FN8:GJ8" si="5" xml:space="preserve"> FM11</f>
        <v>0</v>
      </c>
      <c r="FO8" s="291">
        <f t="shared" si="5"/>
        <v>0</v>
      </c>
      <c r="FP8" s="291">
        <f t="shared" si="5"/>
        <v>0</v>
      </c>
      <c r="FQ8" s="291">
        <f t="shared" si="5"/>
        <v>0</v>
      </c>
      <c r="FR8" s="291">
        <f t="shared" si="5"/>
        <v>0</v>
      </c>
      <c r="FS8" s="291">
        <f t="shared" si="5"/>
        <v>0</v>
      </c>
      <c r="FT8" s="291">
        <f t="shared" si="5"/>
        <v>0</v>
      </c>
      <c r="FU8" s="291">
        <f t="shared" si="5"/>
        <v>0</v>
      </c>
      <c r="FV8" s="291">
        <f t="shared" si="5"/>
        <v>0</v>
      </c>
      <c r="FW8" s="291">
        <f t="shared" si="5"/>
        <v>0</v>
      </c>
      <c r="FX8" s="291">
        <f t="shared" si="5"/>
        <v>0</v>
      </c>
      <c r="FY8" s="291">
        <f t="shared" si="5"/>
        <v>0</v>
      </c>
      <c r="FZ8" s="291">
        <f t="shared" si="5"/>
        <v>0</v>
      </c>
      <c r="GA8" s="291">
        <f t="shared" si="5"/>
        <v>0</v>
      </c>
      <c r="GB8" s="291">
        <f t="shared" si="5"/>
        <v>0</v>
      </c>
      <c r="GC8" s="291">
        <f t="shared" si="5"/>
        <v>0</v>
      </c>
      <c r="GD8" s="291">
        <f t="shared" si="5"/>
        <v>0</v>
      </c>
      <c r="GE8" s="291">
        <f t="shared" si="5"/>
        <v>0</v>
      </c>
      <c r="GF8" s="291">
        <f t="shared" si="5"/>
        <v>0</v>
      </c>
      <c r="GG8" s="291">
        <f t="shared" si="5"/>
        <v>0</v>
      </c>
      <c r="GH8" s="291">
        <f t="shared" si="5"/>
        <v>0</v>
      </c>
      <c r="GI8" s="291">
        <f t="shared" si="5"/>
        <v>0</v>
      </c>
      <c r="GJ8" s="291">
        <f t="shared" si="5"/>
        <v>0</v>
      </c>
    </row>
    <row r="9" spans="1:441" s="275" customFormat="1" x14ac:dyDescent="0.35">
      <c r="A9" s="15"/>
      <c r="B9" s="15"/>
      <c r="C9" s="21"/>
      <c r="D9" s="60"/>
      <c r="E9" s="287" t="s">
        <v>95</v>
      </c>
      <c r="F9" s="287"/>
      <c r="G9" s="287"/>
      <c r="H9" s="287"/>
      <c r="I9" s="287"/>
      <c r="J9" s="287"/>
      <c r="K9" s="287"/>
      <c r="L9" s="287"/>
      <c r="M9" s="287"/>
      <c r="N9" s="287"/>
      <c r="O9" s="287"/>
      <c r="P9" s="287"/>
      <c r="Q9" s="287"/>
      <c r="R9" s="287"/>
      <c r="S9" s="287"/>
      <c r="T9" s="287"/>
      <c r="U9" s="287"/>
      <c r="V9" s="287"/>
      <c r="W9" s="287"/>
      <c r="X9" s="287"/>
      <c r="Y9" s="287"/>
      <c r="Z9" s="287"/>
      <c r="AA9" s="287"/>
      <c r="AB9" s="287"/>
      <c r="AC9" s="287"/>
      <c r="AD9" s="287"/>
      <c r="AE9" s="287"/>
      <c r="AF9" s="287"/>
      <c r="AG9" s="287"/>
      <c r="AH9" s="287"/>
      <c r="AI9" s="287"/>
      <c r="AJ9" s="287"/>
      <c r="AK9" s="287"/>
      <c r="AL9" s="287"/>
      <c r="AM9" s="287"/>
      <c r="AN9" s="287"/>
      <c r="AO9" s="287"/>
      <c r="AP9" s="287"/>
      <c r="AQ9" s="287"/>
      <c r="AR9" s="287"/>
      <c r="AS9" s="287"/>
      <c r="AT9" s="287"/>
      <c r="AU9" s="287"/>
      <c r="AV9" s="287"/>
      <c r="AW9" s="287"/>
      <c r="AX9" s="287"/>
      <c r="AY9" s="287"/>
      <c r="AZ9" s="287"/>
      <c r="BA9" s="287"/>
      <c r="BB9" s="287"/>
      <c r="BC9" s="287"/>
      <c r="BD9" s="287"/>
      <c r="BE9" s="287"/>
      <c r="BF9" s="287"/>
      <c r="BG9" s="287"/>
      <c r="BH9" s="287"/>
      <c r="BI9" s="287"/>
      <c r="BJ9" s="287"/>
      <c r="BK9" s="287"/>
      <c r="BL9" s="287"/>
      <c r="BM9" s="287"/>
      <c r="BN9" s="287"/>
      <c r="BO9" s="287"/>
      <c r="BP9" s="287"/>
      <c r="BQ9" s="287"/>
      <c r="BR9" s="287"/>
      <c r="BS9" s="287"/>
      <c r="BT9" s="287"/>
      <c r="BU9" s="287"/>
      <c r="BV9" s="287"/>
      <c r="BW9" s="287"/>
      <c r="BX9" s="287"/>
      <c r="BY9" s="287"/>
      <c r="BZ9" s="287"/>
      <c r="CA9" s="287"/>
      <c r="CB9" s="287"/>
      <c r="CC9" s="287"/>
      <c r="CD9" s="287"/>
      <c r="CE9" s="287"/>
      <c r="CF9" s="287"/>
      <c r="CG9" s="287"/>
      <c r="CH9" s="287"/>
      <c r="CI9" s="287"/>
      <c r="CJ9" s="287"/>
      <c r="CK9" s="287"/>
      <c r="CL9" s="287"/>
      <c r="CM9" s="287"/>
      <c r="CN9" s="287"/>
      <c r="CO9" s="287"/>
      <c r="CP9" s="287"/>
      <c r="CQ9" s="287"/>
      <c r="CR9" s="287"/>
      <c r="CS9" s="287"/>
      <c r="CT9" s="287"/>
      <c r="CU9" s="287"/>
      <c r="CV9" s="287"/>
      <c r="CW9" s="287"/>
      <c r="CX9" s="287"/>
      <c r="CY9" s="287"/>
      <c r="CZ9" s="287"/>
      <c r="DA9" s="287"/>
      <c r="DB9" s="287"/>
      <c r="DC9" s="287"/>
      <c r="DD9" s="287"/>
      <c r="DE9" s="287"/>
      <c r="DF9" s="287"/>
      <c r="DG9" s="287"/>
      <c r="DH9" s="287"/>
      <c r="DI9" s="287"/>
      <c r="DJ9" s="287"/>
      <c r="DK9" s="287"/>
      <c r="DL9" s="287"/>
      <c r="DM9" s="287"/>
      <c r="DN9" s="287"/>
      <c r="DO9" s="287"/>
      <c r="DP9" s="287"/>
      <c r="DQ9" s="287"/>
      <c r="DR9" s="287"/>
      <c r="DS9" s="287"/>
      <c r="DT9" s="287"/>
      <c r="DU9" s="287"/>
      <c r="DV9" s="287"/>
      <c r="DW9" s="287"/>
      <c r="DX9" s="287"/>
      <c r="DY9" s="287"/>
      <c r="DZ9" s="287"/>
      <c r="EA9" s="287"/>
      <c r="EB9" s="287"/>
      <c r="EC9" s="287"/>
      <c r="ED9" s="287"/>
      <c r="EE9" s="287"/>
      <c r="EF9" s="287"/>
      <c r="EG9" s="287"/>
      <c r="EH9" s="287"/>
      <c r="EI9" s="287"/>
      <c r="EJ9" s="287"/>
      <c r="EK9" s="287"/>
      <c r="EL9" s="287"/>
      <c r="EM9" s="287"/>
      <c r="EN9" s="287"/>
      <c r="EO9" s="287"/>
      <c r="EP9" s="287"/>
      <c r="EQ9" s="287"/>
      <c r="ER9" s="287"/>
      <c r="ES9" s="287"/>
      <c r="ET9" s="287"/>
      <c r="EU9" s="287"/>
      <c r="EV9" s="287"/>
      <c r="EW9" s="287"/>
      <c r="EX9" s="287"/>
      <c r="EY9" s="287"/>
      <c r="EZ9" s="287"/>
      <c r="FA9" s="287"/>
      <c r="FB9" s="287"/>
      <c r="FC9" s="287"/>
      <c r="FD9" s="287"/>
      <c r="FE9" s="287"/>
      <c r="FF9" s="287"/>
      <c r="FG9" s="287"/>
      <c r="FH9" s="287"/>
      <c r="FI9" s="287"/>
      <c r="FJ9" s="287"/>
      <c r="FK9" s="287"/>
      <c r="FL9" s="287"/>
      <c r="FM9" s="287"/>
      <c r="FN9" s="287"/>
      <c r="FO9" s="287"/>
      <c r="FP9" s="287"/>
      <c r="FQ9" s="287"/>
      <c r="FR9" s="287"/>
      <c r="FS9" s="287"/>
      <c r="FT9" s="287"/>
      <c r="FU9" s="287"/>
      <c r="FV9" s="287"/>
      <c r="FW9" s="287"/>
      <c r="FX9" s="287"/>
      <c r="FY9" s="287"/>
      <c r="FZ9" s="287"/>
      <c r="GA9" s="287"/>
      <c r="GB9" s="287"/>
      <c r="GC9" s="287"/>
      <c r="GD9" s="287"/>
      <c r="GE9" s="287"/>
      <c r="GF9" s="287"/>
      <c r="GG9" s="287"/>
      <c r="GH9" s="287"/>
      <c r="GI9" s="287"/>
      <c r="GJ9" s="287"/>
    </row>
    <row r="10" spans="1:441" s="275" customFormat="1" x14ac:dyDescent="0.35">
      <c r="A10" s="15"/>
      <c r="B10" s="15"/>
      <c r="C10" s="21"/>
      <c r="D10" s="60"/>
      <c r="E10" s="287" t="s">
        <v>96</v>
      </c>
      <c r="F10" s="287"/>
      <c r="G10" s="287"/>
      <c r="H10" s="287"/>
      <c r="I10" s="287"/>
      <c r="J10" s="287"/>
      <c r="K10" s="287"/>
      <c r="L10" s="287"/>
      <c r="M10" s="287"/>
      <c r="N10" s="287"/>
      <c r="O10" s="287"/>
      <c r="P10" s="287"/>
      <c r="Q10" s="287"/>
      <c r="R10" s="287"/>
      <c r="S10" s="287"/>
      <c r="T10" s="287"/>
      <c r="U10" s="287"/>
      <c r="V10" s="287"/>
      <c r="W10" s="287"/>
      <c r="X10" s="287"/>
      <c r="Y10" s="287"/>
      <c r="Z10" s="287"/>
      <c r="AA10" s="287"/>
      <c r="AB10" s="287"/>
      <c r="AC10" s="287"/>
      <c r="AD10" s="287"/>
      <c r="AE10" s="287"/>
      <c r="AF10" s="287"/>
      <c r="AG10" s="287"/>
      <c r="AH10" s="287"/>
      <c r="AI10" s="287"/>
      <c r="AJ10" s="287"/>
      <c r="AK10" s="287"/>
      <c r="AL10" s="287"/>
      <c r="AM10" s="287"/>
      <c r="AN10" s="287"/>
      <c r="AO10" s="287"/>
      <c r="AP10" s="287"/>
      <c r="AQ10" s="287"/>
      <c r="AR10" s="287"/>
      <c r="AS10" s="287"/>
      <c r="AT10" s="287"/>
      <c r="AU10" s="287"/>
      <c r="AV10" s="287"/>
      <c r="AW10" s="287"/>
      <c r="AX10" s="287"/>
      <c r="AY10" s="287"/>
      <c r="AZ10" s="287"/>
      <c r="BA10" s="287"/>
      <c r="BB10" s="287"/>
      <c r="BC10" s="287"/>
      <c r="BD10" s="287"/>
      <c r="BE10" s="287"/>
      <c r="BF10" s="287"/>
      <c r="BG10" s="287"/>
      <c r="BH10" s="287"/>
      <c r="BI10" s="287"/>
      <c r="BJ10" s="287"/>
      <c r="BK10" s="287"/>
      <c r="BL10" s="287"/>
      <c r="BM10" s="287"/>
      <c r="BN10" s="287"/>
      <c r="BO10" s="287"/>
      <c r="BP10" s="287"/>
      <c r="BQ10" s="287"/>
      <c r="BR10" s="287"/>
      <c r="BS10" s="287"/>
      <c r="BT10" s="287"/>
      <c r="BU10" s="287"/>
      <c r="BV10" s="287"/>
      <c r="BW10" s="287"/>
      <c r="BX10" s="287"/>
      <c r="BY10" s="287"/>
      <c r="BZ10" s="287"/>
      <c r="CA10" s="287"/>
      <c r="CB10" s="287"/>
      <c r="CC10" s="287"/>
      <c r="CD10" s="287"/>
      <c r="CE10" s="287"/>
      <c r="CF10" s="287"/>
      <c r="CG10" s="287"/>
      <c r="CH10" s="287"/>
      <c r="CI10" s="287"/>
      <c r="CJ10" s="287"/>
      <c r="CK10" s="287"/>
      <c r="CL10" s="287"/>
      <c r="CM10" s="287"/>
      <c r="CN10" s="287"/>
      <c r="CO10" s="287"/>
      <c r="CP10" s="287"/>
      <c r="CQ10" s="287"/>
      <c r="CR10" s="287"/>
      <c r="CS10" s="287"/>
      <c r="CT10" s="287"/>
      <c r="CU10" s="287"/>
      <c r="CV10" s="287"/>
      <c r="CW10" s="287"/>
      <c r="CX10" s="287"/>
      <c r="CY10" s="287"/>
      <c r="CZ10" s="287"/>
      <c r="DA10" s="287"/>
      <c r="DB10" s="287"/>
      <c r="DC10" s="287"/>
      <c r="DD10" s="287"/>
      <c r="DE10" s="287"/>
      <c r="DF10" s="287"/>
      <c r="DG10" s="287"/>
      <c r="DH10" s="287"/>
      <c r="DI10" s="287"/>
      <c r="DJ10" s="287"/>
      <c r="DK10" s="287"/>
      <c r="DL10" s="287"/>
      <c r="DM10" s="287"/>
      <c r="DN10" s="287"/>
      <c r="DO10" s="287"/>
      <c r="DP10" s="287"/>
      <c r="DQ10" s="287"/>
      <c r="DR10" s="287"/>
      <c r="DS10" s="287"/>
      <c r="DT10" s="287"/>
      <c r="DU10" s="287"/>
      <c r="DV10" s="287"/>
      <c r="DW10" s="287"/>
      <c r="DX10" s="287"/>
      <c r="DY10" s="287"/>
      <c r="DZ10" s="287"/>
      <c r="EA10" s="287"/>
      <c r="EB10" s="287"/>
      <c r="EC10" s="287"/>
      <c r="ED10" s="287"/>
      <c r="EE10" s="287"/>
      <c r="EF10" s="287"/>
      <c r="EG10" s="287"/>
      <c r="EH10" s="287"/>
      <c r="EI10" s="287"/>
      <c r="EJ10" s="287"/>
      <c r="EK10" s="287"/>
      <c r="EL10" s="287"/>
      <c r="EM10" s="287"/>
      <c r="EN10" s="287"/>
      <c r="EO10" s="287"/>
      <c r="EP10" s="287"/>
      <c r="EQ10" s="287"/>
      <c r="ER10" s="287"/>
      <c r="ES10" s="287"/>
      <c r="ET10" s="287"/>
      <c r="EU10" s="287"/>
      <c r="EV10" s="287"/>
      <c r="EW10" s="287"/>
      <c r="EX10" s="287"/>
      <c r="EY10" s="287"/>
      <c r="EZ10" s="287"/>
      <c r="FA10" s="287"/>
      <c r="FB10" s="287"/>
      <c r="FC10" s="287"/>
      <c r="FD10" s="287"/>
      <c r="FE10" s="287"/>
      <c r="FF10" s="287"/>
      <c r="FG10" s="287"/>
      <c r="FH10" s="287"/>
      <c r="FI10" s="287"/>
      <c r="FJ10" s="287"/>
      <c r="FK10" s="287"/>
      <c r="FL10" s="287"/>
      <c r="FM10" s="287"/>
      <c r="FN10" s="287"/>
      <c r="FO10" s="287"/>
      <c r="FP10" s="287"/>
      <c r="FQ10" s="287"/>
      <c r="FR10" s="287"/>
      <c r="FS10" s="287"/>
      <c r="FT10" s="287"/>
      <c r="FU10" s="287"/>
      <c r="FV10" s="287"/>
      <c r="FW10" s="287"/>
      <c r="FX10" s="287"/>
      <c r="FY10" s="287"/>
      <c r="FZ10" s="287"/>
      <c r="GA10" s="287"/>
      <c r="GB10" s="287"/>
      <c r="GC10" s="287"/>
      <c r="GD10" s="287"/>
      <c r="GE10" s="287"/>
      <c r="GF10" s="287"/>
      <c r="GG10" s="287"/>
      <c r="GH10" s="287"/>
      <c r="GI10" s="287"/>
      <c r="GJ10" s="287"/>
    </row>
    <row r="11" spans="1:441" s="299" customFormat="1" x14ac:dyDescent="0.35">
      <c r="A11" s="294"/>
      <c r="B11" s="294"/>
      <c r="C11" s="295"/>
      <c r="D11" s="296"/>
      <c r="E11" s="297" t="s">
        <v>8</v>
      </c>
      <c r="F11" s="297"/>
      <c r="G11" s="297"/>
      <c r="H11" s="297"/>
      <c r="I11" s="298"/>
      <c r="J11" s="297">
        <f t="shared" ref="J11:AO11" si="6" xml:space="preserve"> J8 + J9 - J10</f>
        <v>0</v>
      </c>
      <c r="K11" s="297">
        <f t="shared" si="6"/>
        <v>0</v>
      </c>
      <c r="L11" s="297">
        <f t="shared" si="6"/>
        <v>0</v>
      </c>
      <c r="M11" s="297">
        <f t="shared" si="6"/>
        <v>0</v>
      </c>
      <c r="N11" s="297">
        <f t="shared" si="6"/>
        <v>0</v>
      </c>
      <c r="O11" s="297">
        <f t="shared" si="6"/>
        <v>0</v>
      </c>
      <c r="P11" s="297">
        <f t="shared" si="6"/>
        <v>0</v>
      </c>
      <c r="Q11" s="297">
        <f t="shared" si="6"/>
        <v>0</v>
      </c>
      <c r="R11" s="297">
        <f t="shared" si="6"/>
        <v>0</v>
      </c>
      <c r="S11" s="297">
        <f t="shared" si="6"/>
        <v>0</v>
      </c>
      <c r="T11" s="297">
        <f t="shared" si="6"/>
        <v>0</v>
      </c>
      <c r="U11" s="297">
        <f t="shared" si="6"/>
        <v>0</v>
      </c>
      <c r="V11" s="297">
        <f t="shared" si="6"/>
        <v>0</v>
      </c>
      <c r="W11" s="297">
        <f t="shared" si="6"/>
        <v>0</v>
      </c>
      <c r="X11" s="297">
        <f t="shared" si="6"/>
        <v>0</v>
      </c>
      <c r="Y11" s="297">
        <f t="shared" si="6"/>
        <v>0</v>
      </c>
      <c r="Z11" s="297">
        <f t="shared" si="6"/>
        <v>0</v>
      </c>
      <c r="AA11" s="297">
        <f t="shared" si="6"/>
        <v>0</v>
      </c>
      <c r="AB11" s="297">
        <f t="shared" si="6"/>
        <v>0</v>
      </c>
      <c r="AC11" s="297">
        <f t="shared" si="6"/>
        <v>0</v>
      </c>
      <c r="AD11" s="297">
        <f t="shared" si="6"/>
        <v>0</v>
      </c>
      <c r="AE11" s="297">
        <f t="shared" si="6"/>
        <v>0</v>
      </c>
      <c r="AF11" s="297">
        <f t="shared" si="6"/>
        <v>0</v>
      </c>
      <c r="AG11" s="297">
        <f t="shared" si="6"/>
        <v>0</v>
      </c>
      <c r="AH11" s="297">
        <f t="shared" si="6"/>
        <v>0</v>
      </c>
      <c r="AI11" s="297">
        <f t="shared" si="6"/>
        <v>0</v>
      </c>
      <c r="AJ11" s="297">
        <f t="shared" si="6"/>
        <v>0</v>
      </c>
      <c r="AK11" s="297">
        <f t="shared" si="6"/>
        <v>0</v>
      </c>
      <c r="AL11" s="297">
        <f t="shared" si="6"/>
        <v>0</v>
      </c>
      <c r="AM11" s="297">
        <f t="shared" si="6"/>
        <v>0</v>
      </c>
      <c r="AN11" s="297">
        <f t="shared" si="6"/>
        <v>0</v>
      </c>
      <c r="AO11" s="297">
        <f t="shared" si="6"/>
        <v>0</v>
      </c>
      <c r="AP11" s="297">
        <f t="shared" ref="AP11:BU11" si="7" xml:space="preserve"> AP8 + AP9 - AP10</f>
        <v>0</v>
      </c>
      <c r="AQ11" s="297">
        <f t="shared" si="7"/>
        <v>0</v>
      </c>
      <c r="AR11" s="297">
        <f t="shared" si="7"/>
        <v>0</v>
      </c>
      <c r="AS11" s="297">
        <f t="shared" si="7"/>
        <v>0</v>
      </c>
      <c r="AT11" s="297">
        <f t="shared" si="7"/>
        <v>0</v>
      </c>
      <c r="AU11" s="297">
        <f t="shared" si="7"/>
        <v>0</v>
      </c>
      <c r="AV11" s="297">
        <f t="shared" si="7"/>
        <v>0</v>
      </c>
      <c r="AW11" s="297">
        <f t="shared" si="7"/>
        <v>0</v>
      </c>
      <c r="AX11" s="297">
        <f t="shared" si="7"/>
        <v>0</v>
      </c>
      <c r="AY11" s="297">
        <f t="shared" si="7"/>
        <v>0</v>
      </c>
      <c r="AZ11" s="297">
        <f t="shared" si="7"/>
        <v>0</v>
      </c>
      <c r="BA11" s="297">
        <f t="shared" si="7"/>
        <v>0</v>
      </c>
      <c r="BB11" s="297">
        <f t="shared" si="7"/>
        <v>0</v>
      </c>
      <c r="BC11" s="297">
        <f t="shared" si="7"/>
        <v>0</v>
      </c>
      <c r="BD11" s="297">
        <f t="shared" si="7"/>
        <v>0</v>
      </c>
      <c r="BE11" s="297">
        <f t="shared" si="7"/>
        <v>0</v>
      </c>
      <c r="BF11" s="297">
        <f t="shared" si="7"/>
        <v>0</v>
      </c>
      <c r="BG11" s="297">
        <f t="shared" si="7"/>
        <v>0</v>
      </c>
      <c r="BH11" s="297">
        <f t="shared" si="7"/>
        <v>0</v>
      </c>
      <c r="BI11" s="297">
        <f t="shared" si="7"/>
        <v>0</v>
      </c>
      <c r="BJ11" s="297">
        <f t="shared" si="7"/>
        <v>0</v>
      </c>
      <c r="BK11" s="297">
        <f t="shared" si="7"/>
        <v>0</v>
      </c>
      <c r="BL11" s="297">
        <f t="shared" si="7"/>
        <v>0</v>
      </c>
      <c r="BM11" s="297">
        <f t="shared" si="7"/>
        <v>0</v>
      </c>
      <c r="BN11" s="297">
        <f t="shared" si="7"/>
        <v>0</v>
      </c>
      <c r="BO11" s="297">
        <f t="shared" si="7"/>
        <v>0</v>
      </c>
      <c r="BP11" s="297">
        <f t="shared" si="7"/>
        <v>0</v>
      </c>
      <c r="BQ11" s="297">
        <f t="shared" si="7"/>
        <v>0</v>
      </c>
      <c r="BR11" s="297">
        <f t="shared" si="7"/>
        <v>0</v>
      </c>
      <c r="BS11" s="297">
        <f t="shared" si="7"/>
        <v>0</v>
      </c>
      <c r="BT11" s="297">
        <f t="shared" si="7"/>
        <v>0</v>
      </c>
      <c r="BU11" s="297">
        <f t="shared" si="7"/>
        <v>0</v>
      </c>
      <c r="BV11" s="297">
        <f t="shared" ref="BV11:DA11" si="8" xml:space="preserve"> BV8 + BV9 - BV10</f>
        <v>0</v>
      </c>
      <c r="BW11" s="297">
        <f t="shared" si="8"/>
        <v>0</v>
      </c>
      <c r="BX11" s="297">
        <f t="shared" si="8"/>
        <v>0</v>
      </c>
      <c r="BY11" s="297">
        <f t="shared" si="8"/>
        <v>0</v>
      </c>
      <c r="BZ11" s="297">
        <f t="shared" si="8"/>
        <v>0</v>
      </c>
      <c r="CA11" s="297">
        <f t="shared" si="8"/>
        <v>0</v>
      </c>
      <c r="CB11" s="297">
        <f t="shared" si="8"/>
        <v>0</v>
      </c>
      <c r="CC11" s="297">
        <f t="shared" si="8"/>
        <v>0</v>
      </c>
      <c r="CD11" s="297">
        <f t="shared" si="8"/>
        <v>0</v>
      </c>
      <c r="CE11" s="297">
        <f t="shared" si="8"/>
        <v>0</v>
      </c>
      <c r="CF11" s="297">
        <f t="shared" si="8"/>
        <v>0</v>
      </c>
      <c r="CG11" s="297">
        <f t="shared" si="8"/>
        <v>0</v>
      </c>
      <c r="CH11" s="297">
        <f t="shared" si="8"/>
        <v>0</v>
      </c>
      <c r="CI11" s="297">
        <f t="shared" si="8"/>
        <v>0</v>
      </c>
      <c r="CJ11" s="297">
        <f t="shared" si="8"/>
        <v>0</v>
      </c>
      <c r="CK11" s="297">
        <f t="shared" si="8"/>
        <v>0</v>
      </c>
      <c r="CL11" s="297">
        <f t="shared" si="8"/>
        <v>0</v>
      </c>
      <c r="CM11" s="297">
        <f t="shared" si="8"/>
        <v>0</v>
      </c>
      <c r="CN11" s="297">
        <f t="shared" si="8"/>
        <v>0</v>
      </c>
      <c r="CO11" s="297">
        <f t="shared" si="8"/>
        <v>0</v>
      </c>
      <c r="CP11" s="297">
        <f t="shared" si="8"/>
        <v>0</v>
      </c>
      <c r="CQ11" s="297">
        <f t="shared" si="8"/>
        <v>0</v>
      </c>
      <c r="CR11" s="297">
        <f t="shared" si="8"/>
        <v>0</v>
      </c>
      <c r="CS11" s="297">
        <f t="shared" si="8"/>
        <v>0</v>
      </c>
      <c r="CT11" s="297">
        <f t="shared" si="8"/>
        <v>0</v>
      </c>
      <c r="CU11" s="297">
        <f t="shared" si="8"/>
        <v>0</v>
      </c>
      <c r="CV11" s="297">
        <f t="shared" si="8"/>
        <v>0</v>
      </c>
      <c r="CW11" s="297">
        <f t="shared" si="8"/>
        <v>0</v>
      </c>
      <c r="CX11" s="297">
        <f t="shared" si="8"/>
        <v>0</v>
      </c>
      <c r="CY11" s="297">
        <f t="shared" si="8"/>
        <v>0</v>
      </c>
      <c r="CZ11" s="297">
        <f t="shared" si="8"/>
        <v>0</v>
      </c>
      <c r="DA11" s="297">
        <f t="shared" si="8"/>
        <v>0</v>
      </c>
      <c r="DB11" s="297">
        <f t="shared" ref="DB11:EG11" si="9" xml:space="preserve"> DB8 + DB9 - DB10</f>
        <v>0</v>
      </c>
      <c r="DC11" s="297">
        <f t="shared" si="9"/>
        <v>0</v>
      </c>
      <c r="DD11" s="297">
        <f t="shared" si="9"/>
        <v>0</v>
      </c>
      <c r="DE11" s="297">
        <f t="shared" si="9"/>
        <v>0</v>
      </c>
      <c r="DF11" s="297">
        <f t="shared" si="9"/>
        <v>0</v>
      </c>
      <c r="DG11" s="297">
        <f t="shared" si="9"/>
        <v>0</v>
      </c>
      <c r="DH11" s="297">
        <f t="shared" si="9"/>
        <v>0</v>
      </c>
      <c r="DI11" s="297">
        <f t="shared" si="9"/>
        <v>0</v>
      </c>
      <c r="DJ11" s="297">
        <f t="shared" si="9"/>
        <v>0</v>
      </c>
      <c r="DK11" s="297">
        <f t="shared" si="9"/>
        <v>0</v>
      </c>
      <c r="DL11" s="297">
        <f t="shared" si="9"/>
        <v>0</v>
      </c>
      <c r="DM11" s="297">
        <f t="shared" si="9"/>
        <v>0</v>
      </c>
      <c r="DN11" s="297">
        <f t="shared" si="9"/>
        <v>0</v>
      </c>
      <c r="DO11" s="297">
        <f t="shared" si="9"/>
        <v>0</v>
      </c>
      <c r="DP11" s="297">
        <f t="shared" si="9"/>
        <v>0</v>
      </c>
      <c r="DQ11" s="297">
        <f t="shared" si="9"/>
        <v>0</v>
      </c>
      <c r="DR11" s="297">
        <f t="shared" si="9"/>
        <v>0</v>
      </c>
      <c r="DS11" s="297">
        <f t="shared" si="9"/>
        <v>0</v>
      </c>
      <c r="DT11" s="297">
        <f t="shared" si="9"/>
        <v>0</v>
      </c>
      <c r="DU11" s="297">
        <f t="shared" si="9"/>
        <v>0</v>
      </c>
      <c r="DV11" s="297">
        <f t="shared" si="9"/>
        <v>0</v>
      </c>
      <c r="DW11" s="297">
        <f t="shared" si="9"/>
        <v>0</v>
      </c>
      <c r="DX11" s="297">
        <f t="shared" si="9"/>
        <v>0</v>
      </c>
      <c r="DY11" s="297">
        <f t="shared" si="9"/>
        <v>0</v>
      </c>
      <c r="DZ11" s="297">
        <f t="shared" si="9"/>
        <v>0</v>
      </c>
      <c r="EA11" s="297">
        <f t="shared" si="9"/>
        <v>0</v>
      </c>
      <c r="EB11" s="297">
        <f t="shared" si="9"/>
        <v>0</v>
      </c>
      <c r="EC11" s="297">
        <f t="shared" si="9"/>
        <v>0</v>
      </c>
      <c r="ED11" s="297">
        <f t="shared" si="9"/>
        <v>0</v>
      </c>
      <c r="EE11" s="297">
        <f t="shared" si="9"/>
        <v>0</v>
      </c>
      <c r="EF11" s="297">
        <f t="shared" si="9"/>
        <v>0</v>
      </c>
      <c r="EG11" s="297">
        <f t="shared" si="9"/>
        <v>0</v>
      </c>
      <c r="EH11" s="297">
        <f t="shared" ref="EH11:FM11" si="10" xml:space="preserve"> EH8 + EH9 - EH10</f>
        <v>0</v>
      </c>
      <c r="EI11" s="297">
        <f t="shared" si="10"/>
        <v>0</v>
      </c>
      <c r="EJ11" s="297">
        <f t="shared" si="10"/>
        <v>0</v>
      </c>
      <c r="EK11" s="297">
        <f t="shared" si="10"/>
        <v>0</v>
      </c>
      <c r="EL11" s="297">
        <f t="shared" si="10"/>
        <v>0</v>
      </c>
      <c r="EM11" s="297">
        <f t="shared" si="10"/>
        <v>0</v>
      </c>
      <c r="EN11" s="297">
        <f t="shared" si="10"/>
        <v>0</v>
      </c>
      <c r="EO11" s="297">
        <f t="shared" si="10"/>
        <v>0</v>
      </c>
      <c r="EP11" s="297">
        <f t="shared" si="10"/>
        <v>0</v>
      </c>
      <c r="EQ11" s="297">
        <f t="shared" si="10"/>
        <v>0</v>
      </c>
      <c r="ER11" s="297">
        <f t="shared" si="10"/>
        <v>0</v>
      </c>
      <c r="ES11" s="297">
        <f t="shared" si="10"/>
        <v>0</v>
      </c>
      <c r="ET11" s="297">
        <f t="shared" si="10"/>
        <v>0</v>
      </c>
      <c r="EU11" s="297">
        <f t="shared" si="10"/>
        <v>0</v>
      </c>
      <c r="EV11" s="297">
        <f t="shared" si="10"/>
        <v>0</v>
      </c>
      <c r="EW11" s="297">
        <f t="shared" si="10"/>
        <v>0</v>
      </c>
      <c r="EX11" s="297">
        <f t="shared" si="10"/>
        <v>0</v>
      </c>
      <c r="EY11" s="297">
        <f t="shared" si="10"/>
        <v>0</v>
      </c>
      <c r="EZ11" s="297">
        <f t="shared" si="10"/>
        <v>0</v>
      </c>
      <c r="FA11" s="297">
        <f t="shared" si="10"/>
        <v>0</v>
      </c>
      <c r="FB11" s="297">
        <f t="shared" si="10"/>
        <v>0</v>
      </c>
      <c r="FC11" s="297">
        <f t="shared" si="10"/>
        <v>0</v>
      </c>
      <c r="FD11" s="297">
        <f t="shared" si="10"/>
        <v>0</v>
      </c>
      <c r="FE11" s="297">
        <f t="shared" si="10"/>
        <v>0</v>
      </c>
      <c r="FF11" s="297">
        <f t="shared" si="10"/>
        <v>0</v>
      </c>
      <c r="FG11" s="297">
        <f t="shared" si="10"/>
        <v>0</v>
      </c>
      <c r="FH11" s="297">
        <f t="shared" si="10"/>
        <v>0</v>
      </c>
      <c r="FI11" s="297">
        <f t="shared" si="10"/>
        <v>0</v>
      </c>
      <c r="FJ11" s="297">
        <f t="shared" si="10"/>
        <v>0</v>
      </c>
      <c r="FK11" s="297">
        <f t="shared" si="10"/>
        <v>0</v>
      </c>
      <c r="FL11" s="297">
        <f t="shared" si="10"/>
        <v>0</v>
      </c>
      <c r="FM11" s="297">
        <f t="shared" si="10"/>
        <v>0</v>
      </c>
      <c r="FN11" s="297">
        <f t="shared" ref="FN11:GJ11" si="11" xml:space="preserve"> FN8 + FN9 - FN10</f>
        <v>0</v>
      </c>
      <c r="FO11" s="297">
        <f t="shared" si="11"/>
        <v>0</v>
      </c>
      <c r="FP11" s="297">
        <f t="shared" si="11"/>
        <v>0</v>
      </c>
      <c r="FQ11" s="297">
        <f t="shared" si="11"/>
        <v>0</v>
      </c>
      <c r="FR11" s="297">
        <f t="shared" si="11"/>
        <v>0</v>
      </c>
      <c r="FS11" s="297">
        <f t="shared" si="11"/>
        <v>0</v>
      </c>
      <c r="FT11" s="297">
        <f t="shared" si="11"/>
        <v>0</v>
      </c>
      <c r="FU11" s="297">
        <f t="shared" si="11"/>
        <v>0</v>
      </c>
      <c r="FV11" s="297">
        <f t="shared" si="11"/>
        <v>0</v>
      </c>
      <c r="FW11" s="297">
        <f t="shared" si="11"/>
        <v>0</v>
      </c>
      <c r="FX11" s="297">
        <f t="shared" si="11"/>
        <v>0</v>
      </c>
      <c r="FY11" s="297">
        <f t="shared" si="11"/>
        <v>0</v>
      </c>
      <c r="FZ11" s="297">
        <f t="shared" si="11"/>
        <v>0</v>
      </c>
      <c r="GA11" s="297">
        <f t="shared" si="11"/>
        <v>0</v>
      </c>
      <c r="GB11" s="297">
        <f t="shared" si="11"/>
        <v>0</v>
      </c>
      <c r="GC11" s="297">
        <f t="shared" si="11"/>
        <v>0</v>
      </c>
      <c r="GD11" s="297">
        <f t="shared" si="11"/>
        <v>0</v>
      </c>
      <c r="GE11" s="297">
        <f t="shared" si="11"/>
        <v>0</v>
      </c>
      <c r="GF11" s="297">
        <f t="shared" si="11"/>
        <v>0</v>
      </c>
      <c r="GG11" s="297">
        <f t="shared" si="11"/>
        <v>0</v>
      </c>
      <c r="GH11" s="297">
        <f t="shared" si="11"/>
        <v>0</v>
      </c>
      <c r="GI11" s="297">
        <f t="shared" si="11"/>
        <v>0</v>
      </c>
      <c r="GJ11" s="297">
        <f t="shared" si="11"/>
        <v>0</v>
      </c>
    </row>
    <row r="14" spans="1:441" s="293" customFormat="1" x14ac:dyDescent="0.35">
      <c r="A14" s="288"/>
      <c r="B14" s="288"/>
      <c r="C14" s="289"/>
      <c r="D14" s="290"/>
      <c r="E14" s="291" t="s">
        <v>118</v>
      </c>
      <c r="F14" s="378"/>
      <c r="G14" s="291" t="str">
        <f xml:space="preserve"> SMU</f>
        <v>$ 000s</v>
      </c>
      <c r="H14" s="291"/>
      <c r="I14" s="292"/>
      <c r="J14" s="291"/>
      <c r="K14" s="291"/>
      <c r="L14" s="291"/>
      <c r="M14" s="291"/>
      <c r="N14" s="291"/>
      <c r="O14" s="291"/>
      <c r="P14" s="291"/>
      <c r="Q14" s="291"/>
      <c r="R14" s="291"/>
      <c r="S14" s="291"/>
      <c r="T14" s="291"/>
      <c r="U14" s="291"/>
      <c r="V14" s="291"/>
      <c r="W14" s="291"/>
      <c r="X14" s="291"/>
      <c r="Y14" s="291"/>
      <c r="Z14" s="291"/>
      <c r="AA14" s="291"/>
      <c r="AB14" s="291"/>
      <c r="AC14" s="291"/>
      <c r="AD14" s="291"/>
      <c r="AE14" s="291"/>
      <c r="AF14" s="291"/>
      <c r="AG14" s="291"/>
      <c r="AH14" s="291"/>
      <c r="AI14" s="291"/>
      <c r="AJ14" s="291"/>
      <c r="AK14" s="291"/>
      <c r="AL14" s="291"/>
      <c r="AM14" s="291"/>
      <c r="AN14" s="291"/>
      <c r="AO14" s="291"/>
      <c r="AP14" s="291"/>
      <c r="AQ14" s="291"/>
      <c r="AR14" s="291"/>
      <c r="AS14" s="291"/>
      <c r="AT14" s="291"/>
      <c r="AU14" s="291"/>
      <c r="AV14" s="291"/>
      <c r="AW14" s="291"/>
      <c r="AX14" s="291"/>
      <c r="AY14" s="291"/>
      <c r="AZ14" s="291"/>
      <c r="BA14" s="291"/>
      <c r="BB14" s="291"/>
      <c r="BC14" s="291"/>
      <c r="BD14" s="291"/>
      <c r="BE14" s="291"/>
      <c r="BF14" s="291"/>
      <c r="BG14" s="291"/>
      <c r="BH14" s="291"/>
      <c r="BI14" s="291"/>
      <c r="BJ14" s="291"/>
      <c r="BK14" s="291"/>
      <c r="BL14" s="291"/>
      <c r="BM14" s="291"/>
      <c r="BN14" s="291"/>
      <c r="BO14" s="291"/>
      <c r="BP14" s="291"/>
      <c r="BQ14" s="291"/>
      <c r="BR14" s="291"/>
      <c r="BS14" s="291"/>
      <c r="BT14" s="291"/>
      <c r="BU14" s="291"/>
      <c r="BV14" s="291"/>
      <c r="BW14" s="291"/>
      <c r="BX14" s="291"/>
      <c r="BY14" s="291"/>
      <c r="BZ14" s="291"/>
      <c r="CA14" s="291"/>
      <c r="CB14" s="291"/>
      <c r="CC14" s="291"/>
      <c r="CD14" s="291"/>
      <c r="CE14" s="291"/>
      <c r="CF14" s="291"/>
      <c r="CG14" s="291"/>
      <c r="CH14" s="291"/>
      <c r="CI14" s="291"/>
      <c r="CJ14" s="291"/>
      <c r="CK14" s="291"/>
      <c r="CL14" s="291"/>
      <c r="CM14" s="291"/>
      <c r="CN14" s="291"/>
      <c r="CO14" s="291"/>
      <c r="CP14" s="291"/>
      <c r="CQ14" s="291"/>
      <c r="CR14" s="291"/>
      <c r="CS14" s="291"/>
      <c r="CT14" s="291"/>
      <c r="CU14" s="291"/>
      <c r="CV14" s="291"/>
      <c r="CW14" s="291"/>
      <c r="CX14" s="291"/>
      <c r="CY14" s="291"/>
      <c r="CZ14" s="291"/>
      <c r="DA14" s="291"/>
      <c r="DB14" s="291"/>
      <c r="DC14" s="291"/>
      <c r="DD14" s="291"/>
      <c r="DE14" s="291"/>
      <c r="DF14" s="291"/>
      <c r="DG14" s="291"/>
      <c r="DH14" s="291"/>
      <c r="DI14" s="291"/>
      <c r="DJ14" s="291"/>
      <c r="DK14" s="291"/>
      <c r="DL14" s="291"/>
      <c r="DM14" s="291"/>
      <c r="DN14" s="291"/>
      <c r="DO14" s="291"/>
      <c r="DP14" s="291"/>
      <c r="DQ14" s="291"/>
      <c r="DR14" s="291"/>
      <c r="DS14" s="291"/>
      <c r="DT14" s="291"/>
      <c r="DU14" s="291"/>
      <c r="DV14" s="291"/>
      <c r="DW14" s="291"/>
      <c r="DX14" s="291"/>
      <c r="DY14" s="291"/>
      <c r="DZ14" s="291"/>
      <c r="EA14" s="291"/>
      <c r="EB14" s="291"/>
      <c r="EC14" s="291"/>
      <c r="ED14" s="291"/>
      <c r="EE14" s="291"/>
      <c r="EF14" s="291"/>
      <c r="EG14" s="291"/>
      <c r="EH14" s="291"/>
      <c r="EI14" s="291"/>
      <c r="EJ14" s="291"/>
      <c r="EK14" s="291"/>
      <c r="EL14" s="291"/>
      <c r="EM14" s="291"/>
      <c r="EN14" s="291"/>
      <c r="EO14" s="291"/>
      <c r="EP14" s="291"/>
      <c r="EQ14" s="291"/>
      <c r="ER14" s="291"/>
      <c r="ES14" s="291"/>
      <c r="ET14" s="291"/>
      <c r="EU14" s="291"/>
      <c r="EV14" s="291"/>
      <c r="EW14" s="291"/>
      <c r="EX14" s="291"/>
      <c r="EY14" s="291"/>
      <c r="EZ14" s="291"/>
      <c r="FA14" s="291"/>
      <c r="FB14" s="291"/>
      <c r="FC14" s="291"/>
      <c r="FD14" s="291"/>
      <c r="FE14" s="291"/>
      <c r="FF14" s="291"/>
      <c r="FG14" s="291"/>
      <c r="FH14" s="291"/>
      <c r="FI14" s="291"/>
      <c r="FJ14" s="291"/>
      <c r="FK14" s="291"/>
      <c r="FL14" s="291"/>
      <c r="FM14" s="291"/>
      <c r="FN14" s="291"/>
      <c r="FO14" s="291"/>
      <c r="FP14" s="291"/>
      <c r="FQ14" s="291"/>
      <c r="FR14" s="291"/>
      <c r="FS14" s="291"/>
      <c r="FT14" s="291"/>
      <c r="FU14" s="291"/>
      <c r="FV14" s="291"/>
      <c r="FW14" s="291"/>
      <c r="FX14" s="291"/>
      <c r="FY14" s="291"/>
      <c r="FZ14" s="291"/>
      <c r="GA14" s="291"/>
      <c r="GB14" s="291"/>
      <c r="GC14" s="291"/>
      <c r="GD14" s="291"/>
      <c r="GE14" s="291"/>
      <c r="GF14" s="291"/>
      <c r="GG14" s="291"/>
      <c r="GH14" s="291"/>
      <c r="GI14" s="291"/>
      <c r="GJ14" s="291"/>
    </row>
    <row r="15" spans="1:441" s="275" customFormat="1" x14ac:dyDescent="0.35">
      <c r="A15" s="15"/>
      <c r="B15" s="15"/>
      <c r="C15" s="21"/>
      <c r="D15" s="60"/>
      <c r="E15" s="301" t="str">
        <f xml:space="preserve"> Time!E$76</f>
        <v>Financial close date flag</v>
      </c>
      <c r="F15" s="301">
        <f xml:space="preserve"> Time!F$76</f>
        <v>0</v>
      </c>
      <c r="G15" s="301" t="str">
        <f xml:space="preserve"> Time!G$76</f>
        <v>flag</v>
      </c>
      <c r="H15" s="301">
        <f xml:space="preserve"> Time!H$76</f>
        <v>1</v>
      </c>
      <c r="I15" s="301">
        <f xml:space="preserve"> Time!I$76</f>
        <v>0</v>
      </c>
      <c r="J15" s="301">
        <f xml:space="preserve"> Time!J$76</f>
        <v>0</v>
      </c>
      <c r="K15" s="301">
        <f xml:space="preserve"> Time!K$76</f>
        <v>0</v>
      </c>
      <c r="L15" s="301">
        <f xml:space="preserve"> Time!L$76</f>
        <v>1</v>
      </c>
      <c r="M15" s="301">
        <f xml:space="preserve"> Time!M$76</f>
        <v>0</v>
      </c>
      <c r="N15" s="301">
        <f xml:space="preserve"> Time!N$76</f>
        <v>0</v>
      </c>
      <c r="O15" s="301">
        <f xml:space="preserve"> Time!O$76</f>
        <v>0</v>
      </c>
      <c r="P15" s="301">
        <f xml:space="preserve"> Time!P$76</f>
        <v>0</v>
      </c>
      <c r="Q15" s="301">
        <f xml:space="preserve"> Time!Q$76</f>
        <v>0</v>
      </c>
      <c r="R15" s="301">
        <f xml:space="preserve"> Time!R$76</f>
        <v>0</v>
      </c>
      <c r="S15" s="301">
        <f xml:space="preserve"> Time!S$76</f>
        <v>0</v>
      </c>
      <c r="T15" s="301">
        <f xml:space="preserve"> Time!T$76</f>
        <v>0</v>
      </c>
      <c r="U15" s="301">
        <f xml:space="preserve"> Time!U$76</f>
        <v>0</v>
      </c>
      <c r="V15" s="301">
        <f xml:space="preserve"> Time!V$76</f>
        <v>0</v>
      </c>
      <c r="W15" s="301">
        <f xml:space="preserve"> Time!W$76</f>
        <v>0</v>
      </c>
      <c r="X15" s="301">
        <f xml:space="preserve"> Time!X$76</f>
        <v>0</v>
      </c>
      <c r="Y15" s="301">
        <f xml:space="preserve"> Time!Y$76</f>
        <v>0</v>
      </c>
      <c r="Z15" s="301">
        <f xml:space="preserve"> Time!Z$76</f>
        <v>0</v>
      </c>
      <c r="AA15" s="301">
        <f xml:space="preserve"> Time!AA$76</f>
        <v>0</v>
      </c>
      <c r="AB15" s="301">
        <f xml:space="preserve"> Time!AB$76</f>
        <v>0</v>
      </c>
      <c r="AC15" s="301">
        <f xml:space="preserve"> Time!AC$76</f>
        <v>0</v>
      </c>
      <c r="AD15" s="301">
        <f xml:space="preserve"> Time!AD$76</f>
        <v>0</v>
      </c>
      <c r="AE15" s="301">
        <f xml:space="preserve"> Time!AE$76</f>
        <v>0</v>
      </c>
      <c r="AF15" s="301">
        <f xml:space="preserve"> Time!AF$76</f>
        <v>0</v>
      </c>
      <c r="AG15" s="301">
        <f xml:space="preserve"> Time!AG$76</f>
        <v>0</v>
      </c>
      <c r="AH15" s="301">
        <f xml:space="preserve"> Time!AH$76</f>
        <v>0</v>
      </c>
      <c r="AI15" s="301">
        <f xml:space="preserve"> Time!AI$76</f>
        <v>0</v>
      </c>
      <c r="AJ15" s="301">
        <f xml:space="preserve"> Time!AJ$76</f>
        <v>0</v>
      </c>
      <c r="AK15" s="301">
        <f xml:space="preserve"> Time!AK$76</f>
        <v>0</v>
      </c>
      <c r="AL15" s="301">
        <f xml:space="preserve"> Time!AL$76</f>
        <v>0</v>
      </c>
      <c r="AM15" s="301">
        <f xml:space="preserve"> Time!AM$76</f>
        <v>0</v>
      </c>
      <c r="AN15" s="301">
        <f xml:space="preserve"> Time!AN$76</f>
        <v>0</v>
      </c>
      <c r="AO15" s="301">
        <f xml:space="preserve"> Time!AO$76</f>
        <v>0</v>
      </c>
      <c r="AP15" s="301">
        <f xml:space="preserve"> Time!AP$76</f>
        <v>0</v>
      </c>
      <c r="AQ15" s="301">
        <f xml:space="preserve"> Time!AQ$76</f>
        <v>0</v>
      </c>
      <c r="AR15" s="301">
        <f xml:space="preserve"> Time!AR$76</f>
        <v>0</v>
      </c>
      <c r="AS15" s="301">
        <f xml:space="preserve"> Time!AS$76</f>
        <v>0</v>
      </c>
      <c r="AT15" s="301">
        <f xml:space="preserve"> Time!AT$76</f>
        <v>0</v>
      </c>
      <c r="AU15" s="301">
        <f xml:space="preserve"> Time!AU$76</f>
        <v>0</v>
      </c>
      <c r="AV15" s="301">
        <f xml:space="preserve"> Time!AV$76</f>
        <v>0</v>
      </c>
      <c r="AW15" s="301">
        <f xml:space="preserve"> Time!AW$76</f>
        <v>0</v>
      </c>
      <c r="AX15" s="301">
        <f xml:space="preserve"> Time!AX$76</f>
        <v>0</v>
      </c>
      <c r="AY15" s="301">
        <f xml:space="preserve"> Time!AY$76</f>
        <v>0</v>
      </c>
      <c r="AZ15" s="301">
        <f xml:space="preserve"> Time!AZ$76</f>
        <v>0</v>
      </c>
      <c r="BA15" s="301">
        <f xml:space="preserve"> Time!BA$76</f>
        <v>0</v>
      </c>
      <c r="BB15" s="301">
        <f xml:space="preserve"> Time!BB$76</f>
        <v>0</v>
      </c>
      <c r="BC15" s="301">
        <f xml:space="preserve"> Time!BC$76</f>
        <v>0</v>
      </c>
      <c r="BD15" s="301">
        <f xml:space="preserve"> Time!BD$76</f>
        <v>0</v>
      </c>
      <c r="BE15" s="301">
        <f xml:space="preserve"> Time!BE$76</f>
        <v>0</v>
      </c>
      <c r="BF15" s="301">
        <f xml:space="preserve"> Time!BF$76</f>
        <v>0</v>
      </c>
      <c r="BG15" s="301">
        <f xml:space="preserve"> Time!BG$76</f>
        <v>0</v>
      </c>
      <c r="BH15" s="301">
        <f xml:space="preserve"> Time!BH$76</f>
        <v>0</v>
      </c>
      <c r="BI15" s="301">
        <f xml:space="preserve"> Time!BI$76</f>
        <v>0</v>
      </c>
      <c r="BJ15" s="301">
        <f xml:space="preserve"> Time!BJ$76</f>
        <v>0</v>
      </c>
      <c r="BK15" s="301">
        <f xml:space="preserve"> Time!BK$76</f>
        <v>0</v>
      </c>
      <c r="BL15" s="301">
        <f xml:space="preserve"> Time!BL$76</f>
        <v>0</v>
      </c>
      <c r="BM15" s="301">
        <f xml:space="preserve"> Time!BM$76</f>
        <v>0</v>
      </c>
      <c r="BN15" s="301">
        <f xml:space="preserve"> Time!BN$76</f>
        <v>0</v>
      </c>
      <c r="BO15" s="301">
        <f xml:space="preserve"> Time!BO$76</f>
        <v>0</v>
      </c>
      <c r="BP15" s="301">
        <f xml:space="preserve"> Time!BP$76</f>
        <v>0</v>
      </c>
      <c r="BQ15" s="301">
        <f xml:space="preserve"> Time!BQ$76</f>
        <v>0</v>
      </c>
      <c r="BR15" s="301">
        <f xml:space="preserve"> Time!BR$76</f>
        <v>0</v>
      </c>
      <c r="BS15" s="301">
        <f xml:space="preserve"> Time!BS$76</f>
        <v>0</v>
      </c>
      <c r="BT15" s="301">
        <f xml:space="preserve"> Time!BT$76</f>
        <v>0</v>
      </c>
      <c r="BU15" s="301">
        <f xml:space="preserve"> Time!BU$76</f>
        <v>0</v>
      </c>
      <c r="BV15" s="301">
        <f xml:space="preserve"> Time!BV$76</f>
        <v>0</v>
      </c>
      <c r="BW15" s="301">
        <f xml:space="preserve"> Time!BW$76</f>
        <v>0</v>
      </c>
      <c r="BX15" s="301">
        <f xml:space="preserve"> Time!BX$76</f>
        <v>0</v>
      </c>
      <c r="BY15" s="301">
        <f xml:space="preserve"> Time!BY$76</f>
        <v>0</v>
      </c>
      <c r="BZ15" s="301">
        <f xml:space="preserve"> Time!BZ$76</f>
        <v>0</v>
      </c>
      <c r="CA15" s="301">
        <f xml:space="preserve"> Time!CA$76</f>
        <v>0</v>
      </c>
      <c r="CB15" s="301">
        <f xml:space="preserve"> Time!CB$76</f>
        <v>0</v>
      </c>
      <c r="CC15" s="301">
        <f xml:space="preserve"> Time!CC$76</f>
        <v>0</v>
      </c>
      <c r="CD15" s="301">
        <f xml:space="preserve"> Time!CD$76</f>
        <v>0</v>
      </c>
      <c r="CE15" s="301">
        <f xml:space="preserve"> Time!CE$76</f>
        <v>0</v>
      </c>
      <c r="CF15" s="301">
        <f xml:space="preserve"> Time!CF$76</f>
        <v>0</v>
      </c>
      <c r="CG15" s="301">
        <f xml:space="preserve"> Time!CG$76</f>
        <v>0</v>
      </c>
      <c r="CH15" s="301">
        <f xml:space="preserve"> Time!CH$76</f>
        <v>0</v>
      </c>
      <c r="CI15" s="301">
        <f xml:space="preserve"> Time!CI$76</f>
        <v>0</v>
      </c>
      <c r="CJ15" s="301">
        <f xml:space="preserve"> Time!CJ$76</f>
        <v>0</v>
      </c>
      <c r="CK15" s="301">
        <f xml:space="preserve"> Time!CK$76</f>
        <v>0</v>
      </c>
      <c r="CL15" s="301">
        <f xml:space="preserve"> Time!CL$76</f>
        <v>0</v>
      </c>
      <c r="CM15" s="301">
        <f xml:space="preserve"> Time!CM$76</f>
        <v>0</v>
      </c>
      <c r="CN15" s="301">
        <f xml:space="preserve"> Time!CN$76</f>
        <v>0</v>
      </c>
      <c r="CO15" s="301">
        <f xml:space="preserve"> Time!CO$76</f>
        <v>0</v>
      </c>
      <c r="CP15" s="301">
        <f xml:space="preserve"> Time!CP$76</f>
        <v>0</v>
      </c>
      <c r="CQ15" s="301">
        <f xml:space="preserve"> Time!CQ$76</f>
        <v>0</v>
      </c>
      <c r="CR15" s="301">
        <f xml:space="preserve"> Time!CR$76</f>
        <v>0</v>
      </c>
      <c r="CS15" s="301">
        <f xml:space="preserve"> Time!CS$76</f>
        <v>0</v>
      </c>
      <c r="CT15" s="301">
        <f xml:space="preserve"> Time!CT$76</f>
        <v>0</v>
      </c>
      <c r="CU15" s="301">
        <f xml:space="preserve"> Time!CU$76</f>
        <v>0</v>
      </c>
      <c r="CV15" s="301">
        <f xml:space="preserve"> Time!CV$76</f>
        <v>0</v>
      </c>
      <c r="CW15" s="301">
        <f xml:space="preserve"> Time!CW$76</f>
        <v>0</v>
      </c>
      <c r="CX15" s="301">
        <f xml:space="preserve"> Time!CX$76</f>
        <v>0</v>
      </c>
      <c r="CY15" s="301">
        <f xml:space="preserve"> Time!CY$76</f>
        <v>0</v>
      </c>
      <c r="CZ15" s="301">
        <f xml:space="preserve"> Time!CZ$76</f>
        <v>0</v>
      </c>
      <c r="DA15" s="301">
        <f xml:space="preserve"> Time!DA$76</f>
        <v>0</v>
      </c>
      <c r="DB15" s="301">
        <f xml:space="preserve"> Time!DB$76</f>
        <v>0</v>
      </c>
      <c r="DC15" s="301">
        <f xml:space="preserve"> Time!DC$76</f>
        <v>0</v>
      </c>
      <c r="DD15" s="301">
        <f xml:space="preserve"> Time!DD$76</f>
        <v>0</v>
      </c>
      <c r="DE15" s="301">
        <f xml:space="preserve"> Time!DE$76</f>
        <v>0</v>
      </c>
      <c r="DF15" s="301">
        <f xml:space="preserve"> Time!DF$76</f>
        <v>0</v>
      </c>
      <c r="DG15" s="301">
        <f xml:space="preserve"> Time!DG$76</f>
        <v>0</v>
      </c>
      <c r="DH15" s="301">
        <f xml:space="preserve"> Time!DH$76</f>
        <v>0</v>
      </c>
      <c r="DI15" s="301">
        <f xml:space="preserve"> Time!DI$76</f>
        <v>0</v>
      </c>
      <c r="DJ15" s="301">
        <f xml:space="preserve"> Time!DJ$76</f>
        <v>0</v>
      </c>
      <c r="DK15" s="301">
        <f xml:space="preserve"> Time!DK$76</f>
        <v>0</v>
      </c>
      <c r="DL15" s="301">
        <f xml:space="preserve"> Time!DL$76</f>
        <v>0</v>
      </c>
      <c r="DM15" s="301">
        <f xml:space="preserve"> Time!DM$76</f>
        <v>0</v>
      </c>
      <c r="DN15" s="301">
        <f xml:space="preserve"> Time!DN$76</f>
        <v>0</v>
      </c>
      <c r="DO15" s="301">
        <f xml:space="preserve"> Time!DO$76</f>
        <v>0</v>
      </c>
      <c r="DP15" s="301">
        <f xml:space="preserve"> Time!DP$76</f>
        <v>0</v>
      </c>
      <c r="DQ15" s="301">
        <f xml:space="preserve"> Time!DQ$76</f>
        <v>0</v>
      </c>
      <c r="DR15" s="301">
        <f xml:space="preserve"> Time!DR$76</f>
        <v>0</v>
      </c>
      <c r="DS15" s="301">
        <f xml:space="preserve"> Time!DS$76</f>
        <v>0</v>
      </c>
      <c r="DT15" s="301">
        <f xml:space="preserve"> Time!DT$76</f>
        <v>0</v>
      </c>
      <c r="DU15" s="301">
        <f xml:space="preserve"> Time!DU$76</f>
        <v>0</v>
      </c>
      <c r="DV15" s="301">
        <f xml:space="preserve"> Time!DV$76</f>
        <v>0</v>
      </c>
      <c r="DW15" s="301">
        <f xml:space="preserve"> Time!DW$76</f>
        <v>0</v>
      </c>
      <c r="DX15" s="301">
        <f xml:space="preserve"> Time!DX$76</f>
        <v>0</v>
      </c>
      <c r="DY15" s="301">
        <f xml:space="preserve"> Time!DY$76</f>
        <v>0</v>
      </c>
      <c r="DZ15" s="301">
        <f xml:space="preserve"> Time!DZ$76</f>
        <v>0</v>
      </c>
      <c r="EA15" s="301">
        <f xml:space="preserve"> Time!EA$76</f>
        <v>0</v>
      </c>
      <c r="EB15" s="301">
        <f xml:space="preserve"> Time!EB$76</f>
        <v>0</v>
      </c>
      <c r="EC15" s="301">
        <f xml:space="preserve"> Time!EC$76</f>
        <v>0</v>
      </c>
      <c r="ED15" s="301">
        <f xml:space="preserve"> Time!ED$76</f>
        <v>0</v>
      </c>
      <c r="EE15" s="301">
        <f xml:space="preserve"> Time!EE$76</f>
        <v>0</v>
      </c>
      <c r="EF15" s="301">
        <f xml:space="preserve"> Time!EF$76</f>
        <v>0</v>
      </c>
      <c r="EG15" s="301">
        <f xml:space="preserve"> Time!EG$76</f>
        <v>0</v>
      </c>
      <c r="EH15" s="301">
        <f xml:space="preserve"> Time!EH$76</f>
        <v>0</v>
      </c>
      <c r="EI15" s="301">
        <f xml:space="preserve"> Time!EI$76</f>
        <v>0</v>
      </c>
      <c r="EJ15" s="301">
        <f xml:space="preserve"> Time!EJ$76</f>
        <v>0</v>
      </c>
      <c r="EK15" s="301">
        <f xml:space="preserve"> Time!EK$76</f>
        <v>0</v>
      </c>
      <c r="EL15" s="301">
        <f xml:space="preserve"> Time!EL$76</f>
        <v>0</v>
      </c>
      <c r="EM15" s="301">
        <f xml:space="preserve"> Time!EM$76</f>
        <v>0</v>
      </c>
      <c r="EN15" s="301">
        <f xml:space="preserve"> Time!EN$76</f>
        <v>0</v>
      </c>
      <c r="EO15" s="301">
        <f xml:space="preserve"> Time!EO$76</f>
        <v>0</v>
      </c>
      <c r="EP15" s="301">
        <f xml:space="preserve"> Time!EP$76</f>
        <v>0</v>
      </c>
      <c r="EQ15" s="301">
        <f xml:space="preserve"> Time!EQ$76</f>
        <v>0</v>
      </c>
      <c r="ER15" s="301">
        <f xml:space="preserve"> Time!ER$76</f>
        <v>0</v>
      </c>
      <c r="ES15" s="301">
        <f xml:space="preserve"> Time!ES$76</f>
        <v>0</v>
      </c>
      <c r="ET15" s="301">
        <f xml:space="preserve"> Time!ET$76</f>
        <v>0</v>
      </c>
      <c r="EU15" s="301">
        <f xml:space="preserve"> Time!EU$76</f>
        <v>0</v>
      </c>
      <c r="EV15" s="301">
        <f xml:space="preserve"> Time!EV$76</f>
        <v>0</v>
      </c>
      <c r="EW15" s="301">
        <f xml:space="preserve"> Time!EW$76</f>
        <v>0</v>
      </c>
      <c r="EX15" s="301">
        <f xml:space="preserve"> Time!EX$76</f>
        <v>0</v>
      </c>
      <c r="EY15" s="301">
        <f xml:space="preserve"> Time!EY$76</f>
        <v>0</v>
      </c>
      <c r="EZ15" s="301">
        <f xml:space="preserve"> Time!EZ$76</f>
        <v>0</v>
      </c>
      <c r="FA15" s="301">
        <f xml:space="preserve"> Time!FA$76</f>
        <v>0</v>
      </c>
      <c r="FB15" s="301">
        <f xml:space="preserve"> Time!FB$76</f>
        <v>0</v>
      </c>
      <c r="FC15" s="301">
        <f xml:space="preserve"> Time!FC$76</f>
        <v>0</v>
      </c>
      <c r="FD15" s="301">
        <f xml:space="preserve"> Time!FD$76</f>
        <v>0</v>
      </c>
      <c r="FE15" s="301">
        <f xml:space="preserve"> Time!FE$76</f>
        <v>0</v>
      </c>
      <c r="FF15" s="301">
        <f xml:space="preserve"> Time!FF$76</f>
        <v>0</v>
      </c>
      <c r="FG15" s="301">
        <f xml:space="preserve"> Time!FG$76</f>
        <v>0</v>
      </c>
      <c r="FH15" s="301">
        <f xml:space="preserve"> Time!FH$76</f>
        <v>0</v>
      </c>
      <c r="FI15" s="301">
        <f xml:space="preserve"> Time!FI$76</f>
        <v>0</v>
      </c>
      <c r="FJ15" s="301">
        <f xml:space="preserve"> Time!FJ$76</f>
        <v>0</v>
      </c>
      <c r="FK15" s="301">
        <f xml:space="preserve"> Time!FK$76</f>
        <v>0</v>
      </c>
      <c r="FL15" s="301">
        <f xml:space="preserve"> Time!FL$76</f>
        <v>0</v>
      </c>
      <c r="FM15" s="301">
        <f xml:space="preserve"> Time!FM$76</f>
        <v>0</v>
      </c>
      <c r="FN15" s="301">
        <f xml:space="preserve"> Time!FN$76</f>
        <v>0</v>
      </c>
      <c r="FO15" s="301">
        <f xml:space="preserve"> Time!FO$76</f>
        <v>0</v>
      </c>
      <c r="FP15" s="301">
        <f xml:space="preserve"> Time!FP$76</f>
        <v>0</v>
      </c>
      <c r="FQ15" s="301">
        <f xml:space="preserve"> Time!FQ$76</f>
        <v>0</v>
      </c>
      <c r="FR15" s="301">
        <f xml:space="preserve"> Time!FR$76</f>
        <v>0</v>
      </c>
      <c r="FS15" s="301">
        <f xml:space="preserve"> Time!FS$76</f>
        <v>0</v>
      </c>
      <c r="FT15" s="301">
        <f xml:space="preserve"> Time!FT$76</f>
        <v>0</v>
      </c>
      <c r="FU15" s="301">
        <f xml:space="preserve"> Time!FU$76</f>
        <v>0</v>
      </c>
      <c r="FV15" s="301">
        <f xml:space="preserve"> Time!FV$76</f>
        <v>0</v>
      </c>
      <c r="FW15" s="301">
        <f xml:space="preserve"> Time!FW$76</f>
        <v>0</v>
      </c>
      <c r="FX15" s="301">
        <f xml:space="preserve"> Time!FX$76</f>
        <v>0</v>
      </c>
      <c r="FY15" s="301">
        <f xml:space="preserve"> Time!FY$76</f>
        <v>0</v>
      </c>
      <c r="FZ15" s="301">
        <f xml:space="preserve"> Time!FZ$76</f>
        <v>0</v>
      </c>
      <c r="GA15" s="301">
        <f xml:space="preserve"> Time!GA$76</f>
        <v>0</v>
      </c>
      <c r="GB15" s="301">
        <f xml:space="preserve"> Time!GB$76</f>
        <v>0</v>
      </c>
      <c r="GC15" s="301">
        <f xml:space="preserve"> Time!GC$76</f>
        <v>0</v>
      </c>
      <c r="GD15" s="301">
        <f xml:space="preserve"> Time!GD$76</f>
        <v>0</v>
      </c>
      <c r="GE15" s="301">
        <f xml:space="preserve"> Time!GE$76</f>
        <v>0</v>
      </c>
      <c r="GF15" s="301">
        <f xml:space="preserve"> Time!GF$76</f>
        <v>0</v>
      </c>
      <c r="GG15" s="301">
        <f xml:space="preserve"> Time!GG$76</f>
        <v>0</v>
      </c>
      <c r="GH15" s="301">
        <f xml:space="preserve"> Time!GH$76</f>
        <v>0</v>
      </c>
      <c r="GI15" s="301">
        <f xml:space="preserve"> Time!GI$76</f>
        <v>0</v>
      </c>
      <c r="GJ15" s="301">
        <f xml:space="preserve"> Time!GJ$76</f>
        <v>0</v>
      </c>
    </row>
    <row r="16" spans="1:441" s="275" customFormat="1" x14ac:dyDescent="0.35">
      <c r="A16" s="15"/>
      <c r="B16" s="15"/>
      <c r="C16" s="21"/>
      <c r="D16" s="60"/>
      <c r="E16" s="286"/>
      <c r="F16" s="286"/>
      <c r="G16" s="286"/>
      <c r="H16" s="286"/>
      <c r="I16" s="43"/>
      <c r="J16" s="286"/>
      <c r="K16" s="286"/>
      <c r="L16" s="286"/>
      <c r="M16" s="286"/>
      <c r="N16" s="286"/>
      <c r="O16" s="286"/>
      <c r="P16" s="286"/>
      <c r="Q16" s="286"/>
      <c r="R16" s="286"/>
      <c r="S16" s="286"/>
      <c r="T16" s="286"/>
      <c r="U16" s="286"/>
      <c r="V16" s="286"/>
      <c r="W16" s="286"/>
      <c r="X16" s="286"/>
      <c r="Y16" s="286"/>
      <c r="Z16" s="286"/>
      <c r="AA16" s="286"/>
      <c r="AB16" s="286"/>
      <c r="AC16" s="286"/>
      <c r="AD16" s="286"/>
      <c r="AE16" s="286"/>
      <c r="AF16" s="286"/>
      <c r="AG16" s="286"/>
      <c r="AH16" s="286"/>
      <c r="AI16" s="286"/>
      <c r="AJ16" s="286"/>
      <c r="AK16" s="286"/>
      <c r="AL16" s="286"/>
      <c r="AM16" s="286"/>
      <c r="AN16" s="286"/>
      <c r="AO16" s="286"/>
      <c r="AP16" s="286"/>
      <c r="AQ16" s="286"/>
      <c r="AR16" s="286"/>
      <c r="AS16" s="286"/>
      <c r="AT16" s="286"/>
      <c r="AU16" s="286"/>
      <c r="AV16" s="286"/>
      <c r="AW16" s="286"/>
      <c r="AX16" s="286"/>
      <c r="AY16" s="286"/>
      <c r="AZ16" s="286"/>
      <c r="BA16" s="286"/>
      <c r="BB16" s="286"/>
      <c r="BC16" s="286"/>
      <c r="BD16" s="286"/>
      <c r="BE16" s="286"/>
      <c r="BF16" s="286"/>
      <c r="BG16" s="286"/>
      <c r="BH16" s="286"/>
      <c r="BI16" s="286"/>
      <c r="BJ16" s="286"/>
      <c r="BK16" s="286"/>
      <c r="BL16" s="286"/>
      <c r="BM16" s="286"/>
      <c r="BN16" s="286"/>
      <c r="BO16" s="286"/>
      <c r="BP16" s="286"/>
      <c r="BQ16" s="286"/>
      <c r="BR16" s="286"/>
      <c r="BS16" s="286"/>
      <c r="BT16" s="286"/>
      <c r="BU16" s="286"/>
      <c r="BV16" s="286"/>
      <c r="BW16" s="286"/>
      <c r="BX16" s="286"/>
      <c r="BY16" s="286"/>
      <c r="BZ16" s="286"/>
      <c r="CA16" s="286"/>
      <c r="CB16" s="286"/>
      <c r="CC16" s="286"/>
      <c r="CD16" s="286"/>
      <c r="CE16" s="286"/>
      <c r="CF16" s="286"/>
      <c r="CG16" s="286"/>
      <c r="CH16" s="286"/>
      <c r="CI16" s="286"/>
      <c r="CJ16" s="286"/>
      <c r="CK16" s="286"/>
      <c r="CL16" s="286"/>
      <c r="CM16" s="286"/>
      <c r="CN16" s="286"/>
      <c r="CO16" s="286"/>
      <c r="CP16" s="286"/>
      <c r="CQ16" s="286"/>
      <c r="CR16" s="286"/>
      <c r="CS16" s="286"/>
      <c r="CT16" s="286"/>
      <c r="CU16" s="286"/>
      <c r="CV16" s="286"/>
      <c r="CW16" s="286"/>
      <c r="CX16" s="286"/>
      <c r="CY16" s="286"/>
      <c r="CZ16" s="286"/>
      <c r="DA16" s="286"/>
      <c r="DB16" s="286"/>
      <c r="DC16" s="286"/>
      <c r="DD16" s="286"/>
      <c r="DE16" s="286"/>
      <c r="DF16" s="286"/>
      <c r="DG16" s="286"/>
      <c r="DH16" s="286"/>
      <c r="DI16" s="286"/>
      <c r="DJ16" s="286"/>
      <c r="DK16" s="286"/>
      <c r="DL16" s="286"/>
      <c r="DM16" s="286"/>
      <c r="DN16" s="286"/>
      <c r="DO16" s="286"/>
      <c r="DP16" s="286"/>
      <c r="DQ16" s="286"/>
      <c r="DR16" s="286"/>
      <c r="DS16" s="286"/>
      <c r="DT16" s="286"/>
      <c r="DU16" s="286"/>
      <c r="DV16" s="286"/>
      <c r="DW16" s="286"/>
      <c r="DX16" s="286"/>
      <c r="DY16" s="286"/>
      <c r="DZ16" s="286"/>
      <c r="EA16" s="286"/>
      <c r="EB16" s="286"/>
      <c r="EC16" s="286"/>
      <c r="ED16" s="286"/>
      <c r="EE16" s="286"/>
      <c r="EF16" s="286"/>
      <c r="EG16" s="286"/>
      <c r="EH16" s="286"/>
      <c r="EI16" s="286"/>
      <c r="EJ16" s="286"/>
      <c r="EK16" s="286"/>
      <c r="EL16" s="286"/>
      <c r="EM16" s="286"/>
      <c r="EN16" s="286"/>
      <c r="EO16" s="286"/>
      <c r="EP16" s="286"/>
      <c r="EQ16" s="286"/>
      <c r="ER16" s="286"/>
      <c r="ES16" s="286"/>
      <c r="ET16" s="286"/>
      <c r="EU16" s="286"/>
      <c r="EV16" s="286"/>
      <c r="EW16" s="286"/>
      <c r="EX16" s="286"/>
      <c r="EY16" s="286"/>
      <c r="EZ16" s="286"/>
      <c r="FA16" s="286"/>
      <c r="FB16" s="286"/>
      <c r="FC16" s="286"/>
      <c r="FD16" s="286"/>
      <c r="FE16" s="286"/>
      <c r="FF16" s="286"/>
      <c r="FG16" s="286"/>
      <c r="FH16" s="286"/>
      <c r="FI16" s="286"/>
      <c r="FJ16" s="286"/>
      <c r="FK16" s="286"/>
      <c r="FL16" s="286"/>
      <c r="FM16" s="286"/>
      <c r="FN16" s="286"/>
      <c r="FO16" s="286"/>
      <c r="FP16" s="286"/>
      <c r="FQ16" s="286"/>
      <c r="FR16" s="286"/>
      <c r="FS16" s="286"/>
      <c r="FT16" s="286"/>
      <c r="FU16" s="286"/>
      <c r="FV16" s="286"/>
      <c r="FW16" s="286"/>
      <c r="FX16" s="286"/>
      <c r="FY16" s="286"/>
      <c r="FZ16" s="286"/>
      <c r="GA16" s="286"/>
      <c r="GB16" s="286"/>
      <c r="GC16" s="286"/>
      <c r="GD16" s="286"/>
      <c r="GE16" s="286"/>
      <c r="GF16" s="286"/>
      <c r="GG16" s="286"/>
      <c r="GH16" s="286"/>
      <c r="GI16" s="286"/>
      <c r="GJ16" s="286"/>
    </row>
    <row r="17" spans="1:255" s="275" customFormat="1" x14ac:dyDescent="0.35">
      <c r="A17" s="15"/>
      <c r="B17" s="15"/>
      <c r="C17" s="21"/>
      <c r="D17" s="60"/>
      <c r="E17" s="286" t="s">
        <v>7</v>
      </c>
      <c r="F17" s="286"/>
      <c r="G17" s="286" t="str">
        <f xml:space="preserve"> SMU</f>
        <v>$ 000s</v>
      </c>
      <c r="H17" s="286"/>
      <c r="I17" s="43"/>
      <c r="J17" s="286">
        <f t="shared" ref="J17:AO17" si="12">I20</f>
        <v>0</v>
      </c>
      <c r="K17" s="286">
        <f t="shared" si="12"/>
        <v>0</v>
      </c>
      <c r="L17" s="286">
        <f t="shared" si="12"/>
        <v>0</v>
      </c>
      <c r="M17" s="286">
        <f t="shared" si="12"/>
        <v>0</v>
      </c>
      <c r="N17" s="286">
        <f t="shared" si="12"/>
        <v>0</v>
      </c>
      <c r="O17" s="286">
        <f t="shared" si="12"/>
        <v>0</v>
      </c>
      <c r="P17" s="286">
        <f t="shared" si="12"/>
        <v>0</v>
      </c>
      <c r="Q17" s="286">
        <f t="shared" si="12"/>
        <v>0</v>
      </c>
      <c r="R17" s="286">
        <f t="shared" si="12"/>
        <v>0</v>
      </c>
      <c r="S17" s="286">
        <f t="shared" si="12"/>
        <v>0</v>
      </c>
      <c r="T17" s="286">
        <f t="shared" si="12"/>
        <v>0</v>
      </c>
      <c r="U17" s="286">
        <f t="shared" si="12"/>
        <v>0</v>
      </c>
      <c r="V17" s="286">
        <f t="shared" si="12"/>
        <v>0</v>
      </c>
      <c r="W17" s="286">
        <f t="shared" si="12"/>
        <v>0</v>
      </c>
      <c r="X17" s="286">
        <f t="shared" si="12"/>
        <v>0</v>
      </c>
      <c r="Y17" s="286">
        <f t="shared" si="12"/>
        <v>0</v>
      </c>
      <c r="Z17" s="286">
        <f t="shared" si="12"/>
        <v>0</v>
      </c>
      <c r="AA17" s="286">
        <f t="shared" si="12"/>
        <v>0</v>
      </c>
      <c r="AB17" s="286">
        <f t="shared" si="12"/>
        <v>0</v>
      </c>
      <c r="AC17" s="286">
        <f t="shared" si="12"/>
        <v>0</v>
      </c>
      <c r="AD17" s="286">
        <f t="shared" si="12"/>
        <v>0</v>
      </c>
      <c r="AE17" s="286">
        <f t="shared" si="12"/>
        <v>0</v>
      </c>
      <c r="AF17" s="286">
        <f t="shared" si="12"/>
        <v>0</v>
      </c>
      <c r="AG17" s="286">
        <f t="shared" si="12"/>
        <v>0</v>
      </c>
      <c r="AH17" s="286">
        <f t="shared" si="12"/>
        <v>0</v>
      </c>
      <c r="AI17" s="286">
        <f t="shared" si="12"/>
        <v>0</v>
      </c>
      <c r="AJ17" s="286">
        <f t="shared" si="12"/>
        <v>0</v>
      </c>
      <c r="AK17" s="286">
        <f t="shared" si="12"/>
        <v>0</v>
      </c>
      <c r="AL17" s="286">
        <f t="shared" si="12"/>
        <v>0</v>
      </c>
      <c r="AM17" s="286">
        <f t="shared" si="12"/>
        <v>0</v>
      </c>
      <c r="AN17" s="286">
        <f t="shared" si="12"/>
        <v>0</v>
      </c>
      <c r="AO17" s="286">
        <f t="shared" si="12"/>
        <v>0</v>
      </c>
      <c r="AP17" s="286">
        <f t="shared" ref="AP17:BU17" si="13">AO20</f>
        <v>0</v>
      </c>
      <c r="AQ17" s="286">
        <f t="shared" si="13"/>
        <v>0</v>
      </c>
      <c r="AR17" s="286">
        <f t="shared" si="13"/>
        <v>0</v>
      </c>
      <c r="AS17" s="286">
        <f t="shared" si="13"/>
        <v>0</v>
      </c>
      <c r="AT17" s="286">
        <f t="shared" si="13"/>
        <v>0</v>
      </c>
      <c r="AU17" s="286">
        <f t="shared" si="13"/>
        <v>0</v>
      </c>
      <c r="AV17" s="286">
        <f t="shared" si="13"/>
        <v>0</v>
      </c>
      <c r="AW17" s="286">
        <f t="shared" si="13"/>
        <v>0</v>
      </c>
      <c r="AX17" s="286">
        <f t="shared" si="13"/>
        <v>0</v>
      </c>
      <c r="AY17" s="286">
        <f t="shared" si="13"/>
        <v>0</v>
      </c>
      <c r="AZ17" s="286">
        <f t="shared" si="13"/>
        <v>0</v>
      </c>
      <c r="BA17" s="286">
        <f t="shared" si="13"/>
        <v>0</v>
      </c>
      <c r="BB17" s="286">
        <f t="shared" si="13"/>
        <v>0</v>
      </c>
      <c r="BC17" s="286">
        <f t="shared" si="13"/>
        <v>0</v>
      </c>
      <c r="BD17" s="286">
        <f t="shared" si="13"/>
        <v>0</v>
      </c>
      <c r="BE17" s="286">
        <f t="shared" si="13"/>
        <v>0</v>
      </c>
      <c r="BF17" s="286">
        <f t="shared" si="13"/>
        <v>0</v>
      </c>
      <c r="BG17" s="286">
        <f t="shared" si="13"/>
        <v>0</v>
      </c>
      <c r="BH17" s="286">
        <f t="shared" si="13"/>
        <v>0</v>
      </c>
      <c r="BI17" s="286">
        <f t="shared" si="13"/>
        <v>0</v>
      </c>
      <c r="BJ17" s="286">
        <f t="shared" si="13"/>
        <v>0</v>
      </c>
      <c r="BK17" s="286">
        <f t="shared" si="13"/>
        <v>0</v>
      </c>
      <c r="BL17" s="286">
        <f t="shared" si="13"/>
        <v>0</v>
      </c>
      <c r="BM17" s="286">
        <f t="shared" si="13"/>
        <v>0</v>
      </c>
      <c r="BN17" s="286">
        <f t="shared" si="13"/>
        <v>0</v>
      </c>
      <c r="BO17" s="286">
        <f t="shared" si="13"/>
        <v>0</v>
      </c>
      <c r="BP17" s="286">
        <f t="shared" si="13"/>
        <v>0</v>
      </c>
      <c r="BQ17" s="286">
        <f t="shared" si="13"/>
        <v>0</v>
      </c>
      <c r="BR17" s="286">
        <f t="shared" si="13"/>
        <v>0</v>
      </c>
      <c r="BS17" s="286">
        <f t="shared" si="13"/>
        <v>0</v>
      </c>
      <c r="BT17" s="286">
        <f t="shared" si="13"/>
        <v>0</v>
      </c>
      <c r="BU17" s="286">
        <f t="shared" si="13"/>
        <v>0</v>
      </c>
      <c r="BV17" s="286">
        <f t="shared" ref="BV17:DA17" si="14">BU20</f>
        <v>0</v>
      </c>
      <c r="BW17" s="286">
        <f t="shared" si="14"/>
        <v>0</v>
      </c>
      <c r="BX17" s="286">
        <f t="shared" si="14"/>
        <v>0</v>
      </c>
      <c r="BY17" s="286">
        <f t="shared" si="14"/>
        <v>0</v>
      </c>
      <c r="BZ17" s="286">
        <f t="shared" si="14"/>
        <v>0</v>
      </c>
      <c r="CA17" s="286">
        <f t="shared" si="14"/>
        <v>0</v>
      </c>
      <c r="CB17" s="286">
        <f t="shared" si="14"/>
        <v>0</v>
      </c>
      <c r="CC17" s="286">
        <f t="shared" si="14"/>
        <v>0</v>
      </c>
      <c r="CD17" s="286">
        <f t="shared" si="14"/>
        <v>0</v>
      </c>
      <c r="CE17" s="286">
        <f t="shared" si="14"/>
        <v>0</v>
      </c>
      <c r="CF17" s="286">
        <f t="shared" si="14"/>
        <v>0</v>
      </c>
      <c r="CG17" s="286">
        <f t="shared" si="14"/>
        <v>0</v>
      </c>
      <c r="CH17" s="286">
        <f t="shared" si="14"/>
        <v>0</v>
      </c>
      <c r="CI17" s="286">
        <f t="shared" si="14"/>
        <v>0</v>
      </c>
      <c r="CJ17" s="286">
        <f t="shared" si="14"/>
        <v>0</v>
      </c>
      <c r="CK17" s="286">
        <f t="shared" si="14"/>
        <v>0</v>
      </c>
      <c r="CL17" s="286">
        <f t="shared" si="14"/>
        <v>0</v>
      </c>
      <c r="CM17" s="286">
        <f t="shared" si="14"/>
        <v>0</v>
      </c>
      <c r="CN17" s="286">
        <f t="shared" si="14"/>
        <v>0</v>
      </c>
      <c r="CO17" s="286">
        <f t="shared" si="14"/>
        <v>0</v>
      </c>
      <c r="CP17" s="286">
        <f t="shared" si="14"/>
        <v>0</v>
      </c>
      <c r="CQ17" s="286">
        <f t="shared" si="14"/>
        <v>0</v>
      </c>
      <c r="CR17" s="286">
        <f t="shared" si="14"/>
        <v>0</v>
      </c>
      <c r="CS17" s="286">
        <f t="shared" si="14"/>
        <v>0</v>
      </c>
      <c r="CT17" s="286">
        <f t="shared" si="14"/>
        <v>0</v>
      </c>
      <c r="CU17" s="286">
        <f t="shared" si="14"/>
        <v>0</v>
      </c>
      <c r="CV17" s="286">
        <f t="shared" si="14"/>
        <v>0</v>
      </c>
      <c r="CW17" s="286">
        <f t="shared" si="14"/>
        <v>0</v>
      </c>
      <c r="CX17" s="286">
        <f t="shared" si="14"/>
        <v>0</v>
      </c>
      <c r="CY17" s="286">
        <f t="shared" si="14"/>
        <v>0</v>
      </c>
      <c r="CZ17" s="286">
        <f t="shared" si="14"/>
        <v>0</v>
      </c>
      <c r="DA17" s="286">
        <f t="shared" si="14"/>
        <v>0</v>
      </c>
      <c r="DB17" s="286">
        <f t="shared" ref="DB17:EG17" si="15">DA20</f>
        <v>0</v>
      </c>
      <c r="DC17" s="286">
        <f t="shared" si="15"/>
        <v>0</v>
      </c>
      <c r="DD17" s="286">
        <f t="shared" si="15"/>
        <v>0</v>
      </c>
      <c r="DE17" s="286">
        <f t="shared" si="15"/>
        <v>0</v>
      </c>
      <c r="DF17" s="286">
        <f t="shared" si="15"/>
        <v>0</v>
      </c>
      <c r="DG17" s="286">
        <f t="shared" si="15"/>
        <v>0</v>
      </c>
      <c r="DH17" s="286">
        <f t="shared" si="15"/>
        <v>0</v>
      </c>
      <c r="DI17" s="286">
        <f t="shared" si="15"/>
        <v>0</v>
      </c>
      <c r="DJ17" s="286">
        <f t="shared" si="15"/>
        <v>0</v>
      </c>
      <c r="DK17" s="286">
        <f t="shared" si="15"/>
        <v>0</v>
      </c>
      <c r="DL17" s="286">
        <f t="shared" si="15"/>
        <v>0</v>
      </c>
      <c r="DM17" s="286">
        <f t="shared" si="15"/>
        <v>0</v>
      </c>
      <c r="DN17" s="286">
        <f t="shared" si="15"/>
        <v>0</v>
      </c>
      <c r="DO17" s="286">
        <f t="shared" si="15"/>
        <v>0</v>
      </c>
      <c r="DP17" s="286">
        <f t="shared" si="15"/>
        <v>0</v>
      </c>
      <c r="DQ17" s="286">
        <f t="shared" si="15"/>
        <v>0</v>
      </c>
      <c r="DR17" s="286">
        <f t="shared" si="15"/>
        <v>0</v>
      </c>
      <c r="DS17" s="286">
        <f t="shared" si="15"/>
        <v>0</v>
      </c>
      <c r="DT17" s="286">
        <f t="shared" si="15"/>
        <v>0</v>
      </c>
      <c r="DU17" s="286">
        <f t="shared" si="15"/>
        <v>0</v>
      </c>
      <c r="DV17" s="286">
        <f t="shared" si="15"/>
        <v>0</v>
      </c>
      <c r="DW17" s="286">
        <f t="shared" si="15"/>
        <v>0</v>
      </c>
      <c r="DX17" s="286">
        <f t="shared" si="15"/>
        <v>0</v>
      </c>
      <c r="DY17" s="286">
        <f t="shared" si="15"/>
        <v>0</v>
      </c>
      <c r="DZ17" s="286">
        <f t="shared" si="15"/>
        <v>0</v>
      </c>
      <c r="EA17" s="286">
        <f t="shared" si="15"/>
        <v>0</v>
      </c>
      <c r="EB17" s="286">
        <f t="shared" si="15"/>
        <v>0</v>
      </c>
      <c r="EC17" s="286">
        <f t="shared" si="15"/>
        <v>0</v>
      </c>
      <c r="ED17" s="286">
        <f t="shared" si="15"/>
        <v>0</v>
      </c>
      <c r="EE17" s="286">
        <f t="shared" si="15"/>
        <v>0</v>
      </c>
      <c r="EF17" s="286">
        <f t="shared" si="15"/>
        <v>0</v>
      </c>
      <c r="EG17" s="286">
        <f t="shared" si="15"/>
        <v>0</v>
      </c>
      <c r="EH17" s="286">
        <f t="shared" ref="EH17:FM17" si="16">EG20</f>
        <v>0</v>
      </c>
      <c r="EI17" s="286">
        <f t="shared" si="16"/>
        <v>0</v>
      </c>
      <c r="EJ17" s="286">
        <f t="shared" si="16"/>
        <v>0</v>
      </c>
      <c r="EK17" s="286">
        <f t="shared" si="16"/>
        <v>0</v>
      </c>
      <c r="EL17" s="286">
        <f t="shared" si="16"/>
        <v>0</v>
      </c>
      <c r="EM17" s="286">
        <f t="shared" si="16"/>
        <v>0</v>
      </c>
      <c r="EN17" s="286">
        <f t="shared" si="16"/>
        <v>0</v>
      </c>
      <c r="EO17" s="286">
        <f t="shared" si="16"/>
        <v>0</v>
      </c>
      <c r="EP17" s="286">
        <f t="shared" si="16"/>
        <v>0</v>
      </c>
      <c r="EQ17" s="286">
        <f t="shared" si="16"/>
        <v>0</v>
      </c>
      <c r="ER17" s="286">
        <f t="shared" si="16"/>
        <v>0</v>
      </c>
      <c r="ES17" s="286">
        <f t="shared" si="16"/>
        <v>0</v>
      </c>
      <c r="ET17" s="286">
        <f t="shared" si="16"/>
        <v>0</v>
      </c>
      <c r="EU17" s="286">
        <f t="shared" si="16"/>
        <v>0</v>
      </c>
      <c r="EV17" s="286">
        <f t="shared" si="16"/>
        <v>0</v>
      </c>
      <c r="EW17" s="286">
        <f t="shared" si="16"/>
        <v>0</v>
      </c>
      <c r="EX17" s="286">
        <f t="shared" si="16"/>
        <v>0</v>
      </c>
      <c r="EY17" s="286">
        <f t="shared" si="16"/>
        <v>0</v>
      </c>
      <c r="EZ17" s="286">
        <f t="shared" si="16"/>
        <v>0</v>
      </c>
      <c r="FA17" s="286">
        <f t="shared" si="16"/>
        <v>0</v>
      </c>
      <c r="FB17" s="286">
        <f t="shared" si="16"/>
        <v>0</v>
      </c>
      <c r="FC17" s="286">
        <f t="shared" si="16"/>
        <v>0</v>
      </c>
      <c r="FD17" s="286">
        <f t="shared" si="16"/>
        <v>0</v>
      </c>
      <c r="FE17" s="286">
        <f t="shared" si="16"/>
        <v>0</v>
      </c>
      <c r="FF17" s="286">
        <f t="shared" si="16"/>
        <v>0</v>
      </c>
      <c r="FG17" s="286">
        <f t="shared" si="16"/>
        <v>0</v>
      </c>
      <c r="FH17" s="286">
        <f t="shared" si="16"/>
        <v>0</v>
      </c>
      <c r="FI17" s="286">
        <f t="shared" si="16"/>
        <v>0</v>
      </c>
      <c r="FJ17" s="286">
        <f t="shared" si="16"/>
        <v>0</v>
      </c>
      <c r="FK17" s="286">
        <f t="shared" si="16"/>
        <v>0</v>
      </c>
      <c r="FL17" s="286">
        <f t="shared" si="16"/>
        <v>0</v>
      </c>
      <c r="FM17" s="286">
        <f t="shared" si="16"/>
        <v>0</v>
      </c>
      <c r="FN17" s="286">
        <f t="shared" ref="FN17:GG17" si="17">FM20</f>
        <v>0</v>
      </c>
      <c r="FO17" s="286">
        <f t="shared" si="17"/>
        <v>0</v>
      </c>
      <c r="FP17" s="286">
        <f t="shared" si="17"/>
        <v>0</v>
      </c>
      <c r="FQ17" s="286">
        <f t="shared" si="17"/>
        <v>0</v>
      </c>
      <c r="FR17" s="286">
        <f t="shared" si="17"/>
        <v>0</v>
      </c>
      <c r="FS17" s="286">
        <f t="shared" si="17"/>
        <v>0</v>
      </c>
      <c r="FT17" s="286">
        <f t="shared" si="17"/>
        <v>0</v>
      </c>
      <c r="FU17" s="286">
        <f t="shared" si="17"/>
        <v>0</v>
      </c>
      <c r="FV17" s="286">
        <f t="shared" si="17"/>
        <v>0</v>
      </c>
      <c r="FW17" s="286">
        <f t="shared" si="17"/>
        <v>0</v>
      </c>
      <c r="FX17" s="286">
        <f t="shared" si="17"/>
        <v>0</v>
      </c>
      <c r="FY17" s="286">
        <f t="shared" si="17"/>
        <v>0</v>
      </c>
      <c r="FZ17" s="286">
        <f t="shared" si="17"/>
        <v>0</v>
      </c>
      <c r="GA17" s="286">
        <f t="shared" si="17"/>
        <v>0</v>
      </c>
      <c r="GB17" s="286">
        <f t="shared" si="17"/>
        <v>0</v>
      </c>
      <c r="GC17" s="286">
        <f t="shared" si="17"/>
        <v>0</v>
      </c>
      <c r="GD17" s="286">
        <f t="shared" si="17"/>
        <v>0</v>
      </c>
      <c r="GE17" s="286">
        <f t="shared" si="17"/>
        <v>0</v>
      </c>
      <c r="GF17" s="286">
        <f t="shared" si="17"/>
        <v>0</v>
      </c>
      <c r="GG17" s="286">
        <f t="shared" si="17"/>
        <v>0</v>
      </c>
      <c r="GH17" s="286">
        <f t="shared" ref="GH17:GJ17" si="18">GG20</f>
        <v>0</v>
      </c>
      <c r="GI17" s="286">
        <f t="shared" si="18"/>
        <v>0</v>
      </c>
      <c r="GJ17" s="286">
        <f t="shared" si="18"/>
        <v>0</v>
      </c>
    </row>
    <row r="18" spans="1:255" s="275" customFormat="1" x14ac:dyDescent="0.35">
      <c r="A18" s="15"/>
      <c r="B18" s="15"/>
      <c r="C18" s="21"/>
      <c r="D18" s="60"/>
      <c r="E18" s="287" t="s">
        <v>95</v>
      </c>
      <c r="F18" s="287"/>
      <c r="G18" s="287"/>
      <c r="H18" s="287"/>
      <c r="I18" s="287"/>
      <c r="J18" s="287"/>
      <c r="K18" s="287"/>
      <c r="L18" s="287"/>
      <c r="M18" s="287"/>
      <c r="N18" s="287"/>
      <c r="O18" s="287"/>
      <c r="P18" s="287"/>
      <c r="Q18" s="287"/>
      <c r="R18" s="287"/>
      <c r="S18" s="287"/>
      <c r="T18" s="287"/>
      <c r="U18" s="287"/>
      <c r="V18" s="287"/>
      <c r="W18" s="287"/>
      <c r="X18" s="287"/>
      <c r="Y18" s="287"/>
      <c r="Z18" s="287"/>
      <c r="AA18" s="287"/>
      <c r="AB18" s="287"/>
      <c r="AC18" s="287"/>
      <c r="AD18" s="287"/>
      <c r="AE18" s="287"/>
      <c r="AF18" s="287"/>
      <c r="AG18" s="287"/>
      <c r="AH18" s="287"/>
      <c r="AI18" s="287"/>
      <c r="AJ18" s="287"/>
      <c r="AK18" s="287"/>
      <c r="AL18" s="287"/>
      <c r="AM18" s="287"/>
      <c r="AN18" s="287"/>
      <c r="AO18" s="287"/>
      <c r="AP18" s="287"/>
      <c r="AQ18" s="287"/>
      <c r="AR18" s="287"/>
      <c r="AS18" s="287"/>
      <c r="AT18" s="287"/>
      <c r="AU18" s="287"/>
      <c r="AV18" s="287"/>
      <c r="AW18" s="287"/>
      <c r="AX18" s="287"/>
      <c r="AY18" s="287"/>
      <c r="AZ18" s="287"/>
      <c r="BA18" s="287"/>
      <c r="BB18" s="287"/>
      <c r="BC18" s="287"/>
      <c r="BD18" s="287"/>
      <c r="BE18" s="287"/>
      <c r="BF18" s="287"/>
      <c r="BG18" s="287"/>
      <c r="BH18" s="287"/>
      <c r="BI18" s="287"/>
      <c r="BJ18" s="287"/>
      <c r="BK18" s="287"/>
      <c r="BL18" s="287"/>
      <c r="BM18" s="287"/>
      <c r="BN18" s="287"/>
      <c r="BO18" s="287"/>
      <c r="BP18" s="287"/>
      <c r="BQ18" s="287"/>
      <c r="BR18" s="287"/>
      <c r="BS18" s="287"/>
      <c r="BT18" s="287"/>
      <c r="BU18" s="287"/>
      <c r="BV18" s="287"/>
      <c r="BW18" s="287"/>
      <c r="BX18" s="287"/>
      <c r="BY18" s="287"/>
      <c r="BZ18" s="287"/>
      <c r="CA18" s="287"/>
      <c r="CB18" s="287"/>
      <c r="CC18" s="287"/>
      <c r="CD18" s="287"/>
      <c r="CE18" s="287"/>
      <c r="CF18" s="287"/>
      <c r="CG18" s="287"/>
      <c r="CH18" s="287"/>
      <c r="CI18" s="287"/>
      <c r="CJ18" s="287"/>
      <c r="CK18" s="287"/>
      <c r="CL18" s="287"/>
      <c r="CM18" s="287"/>
      <c r="CN18" s="287"/>
      <c r="CO18" s="287"/>
      <c r="CP18" s="287"/>
      <c r="CQ18" s="287"/>
      <c r="CR18" s="287"/>
      <c r="CS18" s="287"/>
      <c r="CT18" s="287"/>
      <c r="CU18" s="287"/>
      <c r="CV18" s="287"/>
      <c r="CW18" s="287"/>
      <c r="CX18" s="287"/>
      <c r="CY18" s="287"/>
      <c r="CZ18" s="287"/>
      <c r="DA18" s="287"/>
      <c r="DB18" s="287"/>
      <c r="DC18" s="287"/>
      <c r="DD18" s="287"/>
      <c r="DE18" s="287"/>
      <c r="DF18" s="287"/>
      <c r="DG18" s="287"/>
      <c r="DH18" s="287"/>
      <c r="DI18" s="287"/>
      <c r="DJ18" s="287"/>
      <c r="DK18" s="287"/>
      <c r="DL18" s="287"/>
      <c r="DM18" s="287"/>
      <c r="DN18" s="287"/>
      <c r="DO18" s="287"/>
      <c r="DP18" s="287"/>
      <c r="DQ18" s="287"/>
      <c r="DR18" s="287"/>
      <c r="DS18" s="287"/>
      <c r="DT18" s="287"/>
      <c r="DU18" s="287"/>
      <c r="DV18" s="287"/>
      <c r="DW18" s="287"/>
      <c r="DX18" s="287"/>
      <c r="DY18" s="287"/>
      <c r="DZ18" s="287"/>
      <c r="EA18" s="287"/>
      <c r="EB18" s="287"/>
      <c r="EC18" s="287"/>
      <c r="ED18" s="287"/>
      <c r="EE18" s="287"/>
      <c r="EF18" s="287"/>
      <c r="EG18" s="287"/>
      <c r="EH18" s="287"/>
      <c r="EI18" s="287"/>
      <c r="EJ18" s="287"/>
      <c r="EK18" s="287"/>
      <c r="EL18" s="287"/>
      <c r="EM18" s="287"/>
      <c r="EN18" s="287"/>
      <c r="EO18" s="287"/>
      <c r="EP18" s="287"/>
      <c r="EQ18" s="287"/>
      <c r="ER18" s="287"/>
      <c r="ES18" s="287"/>
      <c r="ET18" s="287"/>
      <c r="EU18" s="287"/>
      <c r="EV18" s="287"/>
      <c r="EW18" s="287"/>
      <c r="EX18" s="287"/>
      <c r="EY18" s="287"/>
      <c r="EZ18" s="287"/>
      <c r="FA18" s="287"/>
      <c r="FB18" s="287"/>
      <c r="FC18" s="287"/>
      <c r="FD18" s="287"/>
      <c r="FE18" s="287"/>
      <c r="FF18" s="287"/>
      <c r="FG18" s="287"/>
      <c r="FH18" s="287"/>
      <c r="FI18" s="287"/>
      <c r="FJ18" s="287"/>
      <c r="FK18" s="287"/>
      <c r="FL18" s="287"/>
      <c r="FM18" s="287"/>
      <c r="FN18" s="287"/>
      <c r="FO18" s="287"/>
      <c r="FP18" s="287"/>
      <c r="FQ18" s="287"/>
      <c r="FR18" s="287"/>
      <c r="FS18" s="287"/>
      <c r="FT18" s="287"/>
      <c r="FU18" s="287"/>
      <c r="FV18" s="287"/>
      <c r="FW18" s="287"/>
      <c r="FX18" s="287"/>
      <c r="FY18" s="287"/>
      <c r="FZ18" s="287"/>
      <c r="GA18" s="287"/>
      <c r="GB18" s="287"/>
      <c r="GC18" s="287"/>
      <c r="GD18" s="287"/>
      <c r="GE18" s="287"/>
      <c r="GF18" s="287"/>
      <c r="GG18" s="287"/>
      <c r="GH18" s="287"/>
      <c r="GI18" s="287"/>
      <c r="GJ18" s="287"/>
    </row>
    <row r="19" spans="1:255" s="275" customFormat="1" x14ac:dyDescent="0.35">
      <c r="A19" s="15"/>
      <c r="B19" s="15"/>
      <c r="C19" s="21"/>
      <c r="D19" s="60"/>
      <c r="E19" s="287" t="s">
        <v>96</v>
      </c>
      <c r="F19" s="287"/>
      <c r="G19" s="287"/>
      <c r="H19" s="287"/>
      <c r="I19" s="287"/>
      <c r="J19" s="287"/>
      <c r="K19" s="287"/>
      <c r="L19" s="287"/>
      <c r="M19" s="287"/>
      <c r="N19" s="287"/>
      <c r="O19" s="287"/>
      <c r="P19" s="287"/>
      <c r="Q19" s="287"/>
      <c r="R19" s="287"/>
      <c r="S19" s="287"/>
      <c r="T19" s="287"/>
      <c r="U19" s="287"/>
      <c r="V19" s="287"/>
      <c r="W19" s="287"/>
      <c r="X19" s="287"/>
      <c r="Y19" s="287"/>
      <c r="Z19" s="287"/>
      <c r="AA19" s="287"/>
      <c r="AB19" s="287"/>
      <c r="AC19" s="287"/>
      <c r="AD19" s="287"/>
      <c r="AE19" s="287"/>
      <c r="AF19" s="287"/>
      <c r="AG19" s="287"/>
      <c r="AH19" s="287"/>
      <c r="AI19" s="287"/>
      <c r="AJ19" s="287"/>
      <c r="AK19" s="287"/>
      <c r="AL19" s="287"/>
      <c r="AM19" s="287"/>
      <c r="AN19" s="287"/>
      <c r="AO19" s="287"/>
      <c r="AP19" s="287"/>
      <c r="AQ19" s="287"/>
      <c r="AR19" s="287"/>
      <c r="AS19" s="287"/>
      <c r="AT19" s="287"/>
      <c r="AU19" s="287"/>
      <c r="AV19" s="287"/>
      <c r="AW19" s="287"/>
      <c r="AX19" s="287"/>
      <c r="AY19" s="287"/>
      <c r="AZ19" s="287"/>
      <c r="BA19" s="287"/>
      <c r="BB19" s="287"/>
      <c r="BC19" s="287"/>
      <c r="BD19" s="287"/>
      <c r="BE19" s="287"/>
      <c r="BF19" s="287"/>
      <c r="BG19" s="287"/>
      <c r="BH19" s="287"/>
      <c r="BI19" s="287"/>
      <c r="BJ19" s="287"/>
      <c r="BK19" s="287"/>
      <c r="BL19" s="287"/>
      <c r="BM19" s="287"/>
      <c r="BN19" s="287"/>
      <c r="BO19" s="287"/>
      <c r="BP19" s="287"/>
      <c r="BQ19" s="287"/>
      <c r="BR19" s="287"/>
      <c r="BS19" s="287"/>
      <c r="BT19" s="287"/>
      <c r="BU19" s="287"/>
      <c r="BV19" s="287"/>
      <c r="BW19" s="287"/>
      <c r="BX19" s="287"/>
      <c r="BY19" s="287"/>
      <c r="BZ19" s="287"/>
      <c r="CA19" s="287"/>
      <c r="CB19" s="287"/>
      <c r="CC19" s="287"/>
      <c r="CD19" s="287"/>
      <c r="CE19" s="287"/>
      <c r="CF19" s="287"/>
      <c r="CG19" s="287"/>
      <c r="CH19" s="287"/>
      <c r="CI19" s="287"/>
      <c r="CJ19" s="287"/>
      <c r="CK19" s="287"/>
      <c r="CL19" s="287"/>
      <c r="CM19" s="287"/>
      <c r="CN19" s="287"/>
      <c r="CO19" s="287"/>
      <c r="CP19" s="287"/>
      <c r="CQ19" s="287"/>
      <c r="CR19" s="287"/>
      <c r="CS19" s="287"/>
      <c r="CT19" s="287"/>
      <c r="CU19" s="287"/>
      <c r="CV19" s="287"/>
      <c r="CW19" s="287"/>
      <c r="CX19" s="287"/>
      <c r="CY19" s="287"/>
      <c r="CZ19" s="287"/>
      <c r="DA19" s="287"/>
      <c r="DB19" s="287"/>
      <c r="DC19" s="287"/>
      <c r="DD19" s="287"/>
      <c r="DE19" s="287"/>
      <c r="DF19" s="287"/>
      <c r="DG19" s="287"/>
      <c r="DH19" s="287"/>
      <c r="DI19" s="287"/>
      <c r="DJ19" s="287"/>
      <c r="DK19" s="287"/>
      <c r="DL19" s="287"/>
      <c r="DM19" s="287"/>
      <c r="DN19" s="287"/>
      <c r="DO19" s="287"/>
      <c r="DP19" s="287"/>
      <c r="DQ19" s="287"/>
      <c r="DR19" s="287"/>
      <c r="DS19" s="287"/>
      <c r="DT19" s="287"/>
      <c r="DU19" s="287"/>
      <c r="DV19" s="287"/>
      <c r="DW19" s="287"/>
      <c r="DX19" s="287"/>
      <c r="DY19" s="287"/>
      <c r="DZ19" s="287"/>
      <c r="EA19" s="287"/>
      <c r="EB19" s="287"/>
      <c r="EC19" s="287"/>
      <c r="ED19" s="287"/>
      <c r="EE19" s="287"/>
      <c r="EF19" s="287"/>
      <c r="EG19" s="287"/>
      <c r="EH19" s="287"/>
      <c r="EI19" s="287"/>
      <c r="EJ19" s="287"/>
      <c r="EK19" s="287"/>
      <c r="EL19" s="287"/>
      <c r="EM19" s="287"/>
      <c r="EN19" s="287"/>
      <c r="EO19" s="287"/>
      <c r="EP19" s="287"/>
      <c r="EQ19" s="287"/>
      <c r="ER19" s="287"/>
      <c r="ES19" s="287"/>
      <c r="ET19" s="287"/>
      <c r="EU19" s="287"/>
      <c r="EV19" s="287"/>
      <c r="EW19" s="287"/>
      <c r="EX19" s="287"/>
      <c r="EY19" s="287"/>
      <c r="EZ19" s="287"/>
      <c r="FA19" s="287"/>
      <c r="FB19" s="287"/>
      <c r="FC19" s="287"/>
      <c r="FD19" s="287"/>
      <c r="FE19" s="287"/>
      <c r="FF19" s="287"/>
      <c r="FG19" s="287"/>
      <c r="FH19" s="287"/>
      <c r="FI19" s="287"/>
      <c r="FJ19" s="287"/>
      <c r="FK19" s="287"/>
      <c r="FL19" s="287"/>
      <c r="FM19" s="287"/>
      <c r="FN19" s="287"/>
      <c r="FO19" s="287"/>
      <c r="FP19" s="287"/>
      <c r="FQ19" s="287"/>
      <c r="FR19" s="287"/>
      <c r="FS19" s="287"/>
      <c r="FT19" s="287"/>
      <c r="FU19" s="287"/>
      <c r="FV19" s="287"/>
      <c r="FW19" s="287"/>
      <c r="FX19" s="287"/>
      <c r="FY19" s="287"/>
      <c r="FZ19" s="287"/>
      <c r="GA19" s="287"/>
      <c r="GB19" s="287"/>
      <c r="GC19" s="287"/>
      <c r="GD19" s="287"/>
      <c r="GE19" s="287"/>
      <c r="GF19" s="287"/>
      <c r="GG19" s="287"/>
      <c r="GH19" s="287"/>
      <c r="GI19" s="287"/>
      <c r="GJ19" s="287"/>
    </row>
    <row r="20" spans="1:255" s="299" customFormat="1" x14ac:dyDescent="0.35">
      <c r="A20" s="294"/>
      <c r="B20" s="294"/>
      <c r="C20" s="295"/>
      <c r="D20" s="296"/>
      <c r="E20" s="297" t="s">
        <v>8</v>
      </c>
      <c r="F20" s="297"/>
      <c r="G20" s="297" t="str">
        <f xml:space="preserve"> SMU</f>
        <v>$ 000s</v>
      </c>
      <c r="H20" s="297"/>
      <c r="I20" s="298"/>
      <c r="J20" s="297">
        <f t="shared" ref="J20:AO20" si="19" xml:space="preserve"> IF( J15 = 1, $F14, J17 + J18 - J19)</f>
        <v>0</v>
      </c>
      <c r="K20" s="297">
        <f t="shared" si="19"/>
        <v>0</v>
      </c>
      <c r="L20" s="297">
        <f t="shared" si="19"/>
        <v>0</v>
      </c>
      <c r="M20" s="297">
        <f t="shared" si="19"/>
        <v>0</v>
      </c>
      <c r="N20" s="297">
        <f t="shared" si="19"/>
        <v>0</v>
      </c>
      <c r="O20" s="297">
        <f t="shared" si="19"/>
        <v>0</v>
      </c>
      <c r="P20" s="297">
        <f t="shared" si="19"/>
        <v>0</v>
      </c>
      <c r="Q20" s="297">
        <f t="shared" si="19"/>
        <v>0</v>
      </c>
      <c r="R20" s="297">
        <f t="shared" si="19"/>
        <v>0</v>
      </c>
      <c r="S20" s="297">
        <f t="shared" si="19"/>
        <v>0</v>
      </c>
      <c r="T20" s="297">
        <f t="shared" si="19"/>
        <v>0</v>
      </c>
      <c r="U20" s="297">
        <f t="shared" si="19"/>
        <v>0</v>
      </c>
      <c r="V20" s="297">
        <f t="shared" si="19"/>
        <v>0</v>
      </c>
      <c r="W20" s="297">
        <f t="shared" si="19"/>
        <v>0</v>
      </c>
      <c r="X20" s="297">
        <f t="shared" si="19"/>
        <v>0</v>
      </c>
      <c r="Y20" s="297">
        <f t="shared" si="19"/>
        <v>0</v>
      </c>
      <c r="Z20" s="297">
        <f t="shared" si="19"/>
        <v>0</v>
      </c>
      <c r="AA20" s="297">
        <f t="shared" si="19"/>
        <v>0</v>
      </c>
      <c r="AB20" s="297">
        <f t="shared" si="19"/>
        <v>0</v>
      </c>
      <c r="AC20" s="297">
        <f t="shared" si="19"/>
        <v>0</v>
      </c>
      <c r="AD20" s="297">
        <f t="shared" si="19"/>
        <v>0</v>
      </c>
      <c r="AE20" s="297">
        <f t="shared" si="19"/>
        <v>0</v>
      </c>
      <c r="AF20" s="297">
        <f t="shared" si="19"/>
        <v>0</v>
      </c>
      <c r="AG20" s="297">
        <f t="shared" si="19"/>
        <v>0</v>
      </c>
      <c r="AH20" s="297">
        <f t="shared" si="19"/>
        <v>0</v>
      </c>
      <c r="AI20" s="297">
        <f t="shared" si="19"/>
        <v>0</v>
      </c>
      <c r="AJ20" s="297">
        <f t="shared" si="19"/>
        <v>0</v>
      </c>
      <c r="AK20" s="297">
        <f t="shared" si="19"/>
        <v>0</v>
      </c>
      <c r="AL20" s="297">
        <f t="shared" si="19"/>
        <v>0</v>
      </c>
      <c r="AM20" s="297">
        <f t="shared" si="19"/>
        <v>0</v>
      </c>
      <c r="AN20" s="297">
        <f t="shared" si="19"/>
        <v>0</v>
      </c>
      <c r="AO20" s="297">
        <f t="shared" si="19"/>
        <v>0</v>
      </c>
      <c r="AP20" s="297">
        <f t="shared" ref="AP20:BU20" si="20" xml:space="preserve"> IF( AP15 = 1, $F14, AP17 + AP18 - AP19)</f>
        <v>0</v>
      </c>
      <c r="AQ20" s="297">
        <f t="shared" si="20"/>
        <v>0</v>
      </c>
      <c r="AR20" s="297">
        <f t="shared" si="20"/>
        <v>0</v>
      </c>
      <c r="AS20" s="297">
        <f t="shared" si="20"/>
        <v>0</v>
      </c>
      <c r="AT20" s="297">
        <f t="shared" si="20"/>
        <v>0</v>
      </c>
      <c r="AU20" s="297">
        <f t="shared" si="20"/>
        <v>0</v>
      </c>
      <c r="AV20" s="297">
        <f t="shared" si="20"/>
        <v>0</v>
      </c>
      <c r="AW20" s="297">
        <f t="shared" si="20"/>
        <v>0</v>
      </c>
      <c r="AX20" s="297">
        <f t="shared" si="20"/>
        <v>0</v>
      </c>
      <c r="AY20" s="297">
        <f t="shared" si="20"/>
        <v>0</v>
      </c>
      <c r="AZ20" s="297">
        <f t="shared" si="20"/>
        <v>0</v>
      </c>
      <c r="BA20" s="297">
        <f t="shared" si="20"/>
        <v>0</v>
      </c>
      <c r="BB20" s="297">
        <f t="shared" si="20"/>
        <v>0</v>
      </c>
      <c r="BC20" s="297">
        <f t="shared" si="20"/>
        <v>0</v>
      </c>
      <c r="BD20" s="297">
        <f t="shared" si="20"/>
        <v>0</v>
      </c>
      <c r="BE20" s="297">
        <f t="shared" si="20"/>
        <v>0</v>
      </c>
      <c r="BF20" s="297">
        <f t="shared" si="20"/>
        <v>0</v>
      </c>
      <c r="BG20" s="297">
        <f t="shared" si="20"/>
        <v>0</v>
      </c>
      <c r="BH20" s="297">
        <f t="shared" si="20"/>
        <v>0</v>
      </c>
      <c r="BI20" s="297">
        <f t="shared" si="20"/>
        <v>0</v>
      </c>
      <c r="BJ20" s="297">
        <f t="shared" si="20"/>
        <v>0</v>
      </c>
      <c r="BK20" s="297">
        <f t="shared" si="20"/>
        <v>0</v>
      </c>
      <c r="BL20" s="297">
        <f t="shared" si="20"/>
        <v>0</v>
      </c>
      <c r="BM20" s="297">
        <f t="shared" si="20"/>
        <v>0</v>
      </c>
      <c r="BN20" s="297">
        <f t="shared" si="20"/>
        <v>0</v>
      </c>
      <c r="BO20" s="297">
        <f t="shared" si="20"/>
        <v>0</v>
      </c>
      <c r="BP20" s="297">
        <f t="shared" si="20"/>
        <v>0</v>
      </c>
      <c r="BQ20" s="297">
        <f t="shared" si="20"/>
        <v>0</v>
      </c>
      <c r="BR20" s="297">
        <f t="shared" si="20"/>
        <v>0</v>
      </c>
      <c r="BS20" s="297">
        <f t="shared" si="20"/>
        <v>0</v>
      </c>
      <c r="BT20" s="297">
        <f t="shared" si="20"/>
        <v>0</v>
      </c>
      <c r="BU20" s="297">
        <f t="shared" si="20"/>
        <v>0</v>
      </c>
      <c r="BV20" s="297">
        <f t="shared" ref="BV20:DA20" si="21" xml:space="preserve"> IF( BV15 = 1, $F14, BV17 + BV18 - BV19)</f>
        <v>0</v>
      </c>
      <c r="BW20" s="297">
        <f t="shared" si="21"/>
        <v>0</v>
      </c>
      <c r="BX20" s="297">
        <f t="shared" si="21"/>
        <v>0</v>
      </c>
      <c r="BY20" s="297">
        <f t="shared" si="21"/>
        <v>0</v>
      </c>
      <c r="BZ20" s="297">
        <f t="shared" si="21"/>
        <v>0</v>
      </c>
      <c r="CA20" s="297">
        <f t="shared" si="21"/>
        <v>0</v>
      </c>
      <c r="CB20" s="297">
        <f t="shared" si="21"/>
        <v>0</v>
      </c>
      <c r="CC20" s="297">
        <f t="shared" si="21"/>
        <v>0</v>
      </c>
      <c r="CD20" s="297">
        <f t="shared" si="21"/>
        <v>0</v>
      </c>
      <c r="CE20" s="297">
        <f t="shared" si="21"/>
        <v>0</v>
      </c>
      <c r="CF20" s="297">
        <f t="shared" si="21"/>
        <v>0</v>
      </c>
      <c r="CG20" s="297">
        <f t="shared" si="21"/>
        <v>0</v>
      </c>
      <c r="CH20" s="297">
        <f t="shared" si="21"/>
        <v>0</v>
      </c>
      <c r="CI20" s="297">
        <f t="shared" si="21"/>
        <v>0</v>
      </c>
      <c r="CJ20" s="297">
        <f t="shared" si="21"/>
        <v>0</v>
      </c>
      <c r="CK20" s="297">
        <f t="shared" si="21"/>
        <v>0</v>
      </c>
      <c r="CL20" s="297">
        <f t="shared" si="21"/>
        <v>0</v>
      </c>
      <c r="CM20" s="297">
        <f t="shared" si="21"/>
        <v>0</v>
      </c>
      <c r="CN20" s="297">
        <f t="shared" si="21"/>
        <v>0</v>
      </c>
      <c r="CO20" s="297">
        <f t="shared" si="21"/>
        <v>0</v>
      </c>
      <c r="CP20" s="297">
        <f t="shared" si="21"/>
        <v>0</v>
      </c>
      <c r="CQ20" s="297">
        <f t="shared" si="21"/>
        <v>0</v>
      </c>
      <c r="CR20" s="297">
        <f t="shared" si="21"/>
        <v>0</v>
      </c>
      <c r="CS20" s="297">
        <f t="shared" si="21"/>
        <v>0</v>
      </c>
      <c r="CT20" s="297">
        <f t="shared" si="21"/>
        <v>0</v>
      </c>
      <c r="CU20" s="297">
        <f t="shared" si="21"/>
        <v>0</v>
      </c>
      <c r="CV20" s="297">
        <f t="shared" si="21"/>
        <v>0</v>
      </c>
      <c r="CW20" s="297">
        <f t="shared" si="21"/>
        <v>0</v>
      </c>
      <c r="CX20" s="297">
        <f t="shared" si="21"/>
        <v>0</v>
      </c>
      <c r="CY20" s="297">
        <f t="shared" si="21"/>
        <v>0</v>
      </c>
      <c r="CZ20" s="297">
        <f t="shared" si="21"/>
        <v>0</v>
      </c>
      <c r="DA20" s="297">
        <f t="shared" si="21"/>
        <v>0</v>
      </c>
      <c r="DB20" s="297">
        <f t="shared" ref="DB20:EG20" si="22" xml:space="preserve"> IF( DB15 = 1, $F14, DB17 + DB18 - DB19)</f>
        <v>0</v>
      </c>
      <c r="DC20" s="297">
        <f t="shared" si="22"/>
        <v>0</v>
      </c>
      <c r="DD20" s="297">
        <f t="shared" si="22"/>
        <v>0</v>
      </c>
      <c r="DE20" s="297">
        <f t="shared" si="22"/>
        <v>0</v>
      </c>
      <c r="DF20" s="297">
        <f t="shared" si="22"/>
        <v>0</v>
      </c>
      <c r="DG20" s="297">
        <f t="shared" si="22"/>
        <v>0</v>
      </c>
      <c r="DH20" s="297">
        <f t="shared" si="22"/>
        <v>0</v>
      </c>
      <c r="DI20" s="297">
        <f t="shared" si="22"/>
        <v>0</v>
      </c>
      <c r="DJ20" s="297">
        <f t="shared" si="22"/>
        <v>0</v>
      </c>
      <c r="DK20" s="297">
        <f t="shared" si="22"/>
        <v>0</v>
      </c>
      <c r="DL20" s="297">
        <f t="shared" si="22"/>
        <v>0</v>
      </c>
      <c r="DM20" s="297">
        <f t="shared" si="22"/>
        <v>0</v>
      </c>
      <c r="DN20" s="297">
        <f t="shared" si="22"/>
        <v>0</v>
      </c>
      <c r="DO20" s="297">
        <f t="shared" si="22"/>
        <v>0</v>
      </c>
      <c r="DP20" s="297">
        <f t="shared" si="22"/>
        <v>0</v>
      </c>
      <c r="DQ20" s="297">
        <f t="shared" si="22"/>
        <v>0</v>
      </c>
      <c r="DR20" s="297">
        <f t="shared" si="22"/>
        <v>0</v>
      </c>
      <c r="DS20" s="297">
        <f t="shared" si="22"/>
        <v>0</v>
      </c>
      <c r="DT20" s="297">
        <f t="shared" si="22"/>
        <v>0</v>
      </c>
      <c r="DU20" s="297">
        <f t="shared" si="22"/>
        <v>0</v>
      </c>
      <c r="DV20" s="297">
        <f t="shared" si="22"/>
        <v>0</v>
      </c>
      <c r="DW20" s="297">
        <f t="shared" si="22"/>
        <v>0</v>
      </c>
      <c r="DX20" s="297">
        <f t="shared" si="22"/>
        <v>0</v>
      </c>
      <c r="DY20" s="297">
        <f t="shared" si="22"/>
        <v>0</v>
      </c>
      <c r="DZ20" s="297">
        <f t="shared" si="22"/>
        <v>0</v>
      </c>
      <c r="EA20" s="297">
        <f t="shared" si="22"/>
        <v>0</v>
      </c>
      <c r="EB20" s="297">
        <f t="shared" si="22"/>
        <v>0</v>
      </c>
      <c r="EC20" s="297">
        <f t="shared" si="22"/>
        <v>0</v>
      </c>
      <c r="ED20" s="297">
        <f t="shared" si="22"/>
        <v>0</v>
      </c>
      <c r="EE20" s="297">
        <f t="shared" si="22"/>
        <v>0</v>
      </c>
      <c r="EF20" s="297">
        <f t="shared" si="22"/>
        <v>0</v>
      </c>
      <c r="EG20" s="297">
        <f t="shared" si="22"/>
        <v>0</v>
      </c>
      <c r="EH20" s="297">
        <f t="shared" ref="EH20:FM20" si="23" xml:space="preserve"> IF( EH15 = 1, $F14, EH17 + EH18 - EH19)</f>
        <v>0</v>
      </c>
      <c r="EI20" s="297">
        <f t="shared" si="23"/>
        <v>0</v>
      </c>
      <c r="EJ20" s="297">
        <f t="shared" si="23"/>
        <v>0</v>
      </c>
      <c r="EK20" s="297">
        <f t="shared" si="23"/>
        <v>0</v>
      </c>
      <c r="EL20" s="297">
        <f t="shared" si="23"/>
        <v>0</v>
      </c>
      <c r="EM20" s="297">
        <f t="shared" si="23"/>
        <v>0</v>
      </c>
      <c r="EN20" s="297">
        <f t="shared" si="23"/>
        <v>0</v>
      </c>
      <c r="EO20" s="297">
        <f t="shared" si="23"/>
        <v>0</v>
      </c>
      <c r="EP20" s="297">
        <f t="shared" si="23"/>
        <v>0</v>
      </c>
      <c r="EQ20" s="297">
        <f t="shared" si="23"/>
        <v>0</v>
      </c>
      <c r="ER20" s="297">
        <f t="shared" si="23"/>
        <v>0</v>
      </c>
      <c r="ES20" s="297">
        <f t="shared" si="23"/>
        <v>0</v>
      </c>
      <c r="ET20" s="297">
        <f t="shared" si="23"/>
        <v>0</v>
      </c>
      <c r="EU20" s="297">
        <f t="shared" si="23"/>
        <v>0</v>
      </c>
      <c r="EV20" s="297">
        <f t="shared" si="23"/>
        <v>0</v>
      </c>
      <c r="EW20" s="297">
        <f t="shared" si="23"/>
        <v>0</v>
      </c>
      <c r="EX20" s="297">
        <f t="shared" si="23"/>
        <v>0</v>
      </c>
      <c r="EY20" s="297">
        <f t="shared" si="23"/>
        <v>0</v>
      </c>
      <c r="EZ20" s="297">
        <f t="shared" si="23"/>
        <v>0</v>
      </c>
      <c r="FA20" s="297">
        <f t="shared" si="23"/>
        <v>0</v>
      </c>
      <c r="FB20" s="297">
        <f t="shared" si="23"/>
        <v>0</v>
      </c>
      <c r="FC20" s="297">
        <f t="shared" si="23"/>
        <v>0</v>
      </c>
      <c r="FD20" s="297">
        <f t="shared" si="23"/>
        <v>0</v>
      </c>
      <c r="FE20" s="297">
        <f t="shared" si="23"/>
        <v>0</v>
      </c>
      <c r="FF20" s="297">
        <f t="shared" si="23"/>
        <v>0</v>
      </c>
      <c r="FG20" s="297">
        <f t="shared" si="23"/>
        <v>0</v>
      </c>
      <c r="FH20" s="297">
        <f t="shared" si="23"/>
        <v>0</v>
      </c>
      <c r="FI20" s="297">
        <f t="shared" si="23"/>
        <v>0</v>
      </c>
      <c r="FJ20" s="297">
        <f t="shared" si="23"/>
        <v>0</v>
      </c>
      <c r="FK20" s="297">
        <f t="shared" si="23"/>
        <v>0</v>
      </c>
      <c r="FL20" s="297">
        <f t="shared" si="23"/>
        <v>0</v>
      </c>
      <c r="FM20" s="297">
        <f t="shared" si="23"/>
        <v>0</v>
      </c>
      <c r="FN20" s="297">
        <f t="shared" ref="FN20:GG20" si="24" xml:space="preserve"> IF( FN15 = 1, $F14, FN17 + FN18 - FN19)</f>
        <v>0</v>
      </c>
      <c r="FO20" s="297">
        <f t="shared" si="24"/>
        <v>0</v>
      </c>
      <c r="FP20" s="297">
        <f t="shared" si="24"/>
        <v>0</v>
      </c>
      <c r="FQ20" s="297">
        <f t="shared" si="24"/>
        <v>0</v>
      </c>
      <c r="FR20" s="297">
        <f t="shared" si="24"/>
        <v>0</v>
      </c>
      <c r="FS20" s="297">
        <f t="shared" si="24"/>
        <v>0</v>
      </c>
      <c r="FT20" s="297">
        <f t="shared" si="24"/>
        <v>0</v>
      </c>
      <c r="FU20" s="297">
        <f t="shared" si="24"/>
        <v>0</v>
      </c>
      <c r="FV20" s="297">
        <f t="shared" si="24"/>
        <v>0</v>
      </c>
      <c r="FW20" s="297">
        <f t="shared" si="24"/>
        <v>0</v>
      </c>
      <c r="FX20" s="297">
        <f t="shared" si="24"/>
        <v>0</v>
      </c>
      <c r="FY20" s="297">
        <f t="shared" si="24"/>
        <v>0</v>
      </c>
      <c r="FZ20" s="297">
        <f t="shared" si="24"/>
        <v>0</v>
      </c>
      <c r="GA20" s="297">
        <f t="shared" si="24"/>
        <v>0</v>
      </c>
      <c r="GB20" s="297">
        <f t="shared" si="24"/>
        <v>0</v>
      </c>
      <c r="GC20" s="297">
        <f t="shared" si="24"/>
        <v>0</v>
      </c>
      <c r="GD20" s="297">
        <f t="shared" si="24"/>
        <v>0</v>
      </c>
      <c r="GE20" s="297">
        <f t="shared" si="24"/>
        <v>0</v>
      </c>
      <c r="GF20" s="297">
        <f t="shared" si="24"/>
        <v>0</v>
      </c>
      <c r="GG20" s="297">
        <f t="shared" si="24"/>
        <v>0</v>
      </c>
      <c r="GH20" s="297">
        <f t="shared" ref="GH20:GJ20" si="25" xml:space="preserve"> IF( GH15 = 1, $F14, GH17 + GH18 - GH19)</f>
        <v>0</v>
      </c>
      <c r="GI20" s="297">
        <f t="shared" si="25"/>
        <v>0</v>
      </c>
      <c r="GJ20" s="297">
        <f t="shared" si="25"/>
        <v>0</v>
      </c>
    </row>
    <row r="23" spans="1:255" x14ac:dyDescent="0.35">
      <c r="E23" s="12" t="s">
        <v>9</v>
      </c>
      <c r="G23" s="12" t="str">
        <f xml:space="preserve"> SMU</f>
        <v>$ 000s</v>
      </c>
      <c r="H23" s="12">
        <f xml:space="preserve"> SUM(J23:GJ23)</f>
        <v>18300</v>
      </c>
      <c r="J23" s="267">
        <v>100</v>
      </c>
      <c r="K23" s="267">
        <v>100</v>
      </c>
      <c r="L23" s="267">
        <v>100</v>
      </c>
      <c r="M23" s="267">
        <v>100</v>
      </c>
      <c r="N23" s="267">
        <v>100</v>
      </c>
      <c r="O23" s="267">
        <v>100</v>
      </c>
      <c r="P23" s="267">
        <v>100</v>
      </c>
      <c r="Q23" s="267">
        <v>100</v>
      </c>
      <c r="R23" s="267">
        <v>100</v>
      </c>
      <c r="S23" s="267">
        <v>100</v>
      </c>
      <c r="T23" s="267">
        <v>100</v>
      </c>
      <c r="U23" s="267">
        <v>100</v>
      </c>
      <c r="V23" s="267">
        <v>100</v>
      </c>
      <c r="W23" s="267">
        <v>100</v>
      </c>
      <c r="X23" s="267">
        <v>100</v>
      </c>
      <c r="Y23" s="267">
        <v>100</v>
      </c>
      <c r="Z23" s="267">
        <v>100</v>
      </c>
      <c r="AA23" s="267">
        <v>100</v>
      </c>
      <c r="AB23" s="267">
        <v>100</v>
      </c>
      <c r="AC23" s="267">
        <v>100</v>
      </c>
      <c r="AD23" s="267">
        <v>100</v>
      </c>
      <c r="AE23" s="267">
        <v>100</v>
      </c>
      <c r="AF23" s="267">
        <v>100</v>
      </c>
      <c r="AG23" s="267">
        <v>100</v>
      </c>
      <c r="AH23" s="267">
        <v>100</v>
      </c>
      <c r="AI23" s="267">
        <v>100</v>
      </c>
      <c r="AJ23" s="267">
        <v>100</v>
      </c>
      <c r="AK23" s="267">
        <v>100</v>
      </c>
      <c r="AL23" s="267">
        <v>100</v>
      </c>
      <c r="AM23" s="267">
        <v>100</v>
      </c>
      <c r="AN23" s="267">
        <v>100</v>
      </c>
      <c r="AO23" s="267">
        <v>100</v>
      </c>
      <c r="AP23" s="267">
        <v>100</v>
      </c>
      <c r="AQ23" s="267">
        <v>100</v>
      </c>
      <c r="AR23" s="267">
        <v>100</v>
      </c>
      <c r="AS23" s="267">
        <v>100</v>
      </c>
      <c r="AT23" s="267">
        <v>100</v>
      </c>
      <c r="AU23" s="267">
        <v>100</v>
      </c>
      <c r="AV23" s="267">
        <v>100</v>
      </c>
      <c r="AW23" s="267">
        <v>100</v>
      </c>
      <c r="AX23" s="267">
        <v>100</v>
      </c>
      <c r="AY23" s="267">
        <v>100</v>
      </c>
      <c r="AZ23" s="267">
        <v>100</v>
      </c>
      <c r="BA23" s="267">
        <v>100</v>
      </c>
      <c r="BB23" s="267">
        <v>100</v>
      </c>
      <c r="BC23" s="267">
        <v>100</v>
      </c>
      <c r="BD23" s="267">
        <v>100</v>
      </c>
      <c r="BE23" s="267">
        <v>100</v>
      </c>
      <c r="BF23" s="267">
        <v>100</v>
      </c>
      <c r="BG23" s="267">
        <v>100</v>
      </c>
      <c r="BH23" s="267">
        <v>100</v>
      </c>
      <c r="BI23" s="267">
        <v>100</v>
      </c>
      <c r="BJ23" s="267">
        <v>100</v>
      </c>
      <c r="BK23" s="267">
        <v>100</v>
      </c>
      <c r="BL23" s="267">
        <v>100</v>
      </c>
      <c r="BM23" s="267">
        <v>100</v>
      </c>
      <c r="BN23" s="267">
        <v>100</v>
      </c>
      <c r="BO23" s="267">
        <v>100</v>
      </c>
      <c r="BP23" s="267">
        <v>100</v>
      </c>
      <c r="BQ23" s="267">
        <v>100</v>
      </c>
      <c r="BR23" s="267">
        <v>100</v>
      </c>
      <c r="BS23" s="267">
        <v>100</v>
      </c>
      <c r="BT23" s="267">
        <v>100</v>
      </c>
      <c r="BU23" s="267">
        <v>100</v>
      </c>
      <c r="BV23" s="267">
        <v>100</v>
      </c>
      <c r="BW23" s="267">
        <v>100</v>
      </c>
      <c r="BX23" s="267">
        <v>100</v>
      </c>
      <c r="BY23" s="267">
        <v>100</v>
      </c>
      <c r="BZ23" s="267">
        <v>100</v>
      </c>
      <c r="CA23" s="267">
        <v>100</v>
      </c>
      <c r="CB23" s="267">
        <v>100</v>
      </c>
      <c r="CC23" s="267">
        <v>100</v>
      </c>
      <c r="CD23" s="267">
        <v>100</v>
      </c>
      <c r="CE23" s="267">
        <v>100</v>
      </c>
      <c r="CF23" s="267">
        <v>100</v>
      </c>
      <c r="CG23" s="267">
        <v>100</v>
      </c>
      <c r="CH23" s="267">
        <v>100</v>
      </c>
      <c r="CI23" s="267">
        <v>100</v>
      </c>
      <c r="CJ23" s="267">
        <v>100</v>
      </c>
      <c r="CK23" s="267">
        <v>100</v>
      </c>
      <c r="CL23" s="267">
        <v>100</v>
      </c>
      <c r="CM23" s="267">
        <v>100</v>
      </c>
      <c r="CN23" s="267">
        <v>100</v>
      </c>
      <c r="CO23" s="267">
        <v>100</v>
      </c>
      <c r="CP23" s="267">
        <v>100</v>
      </c>
      <c r="CQ23" s="267">
        <v>100</v>
      </c>
      <c r="CR23" s="267">
        <v>100</v>
      </c>
      <c r="CS23" s="267">
        <v>100</v>
      </c>
      <c r="CT23" s="267">
        <v>100</v>
      </c>
      <c r="CU23" s="267">
        <v>100</v>
      </c>
      <c r="CV23" s="267">
        <v>100</v>
      </c>
      <c r="CW23" s="267">
        <v>100</v>
      </c>
      <c r="CX23" s="267">
        <v>100</v>
      </c>
      <c r="CY23" s="267">
        <v>100</v>
      </c>
      <c r="CZ23" s="267">
        <v>100</v>
      </c>
      <c r="DA23" s="267">
        <v>100</v>
      </c>
      <c r="DB23" s="267">
        <v>100</v>
      </c>
      <c r="DC23" s="267">
        <v>100</v>
      </c>
      <c r="DD23" s="267">
        <v>100</v>
      </c>
      <c r="DE23" s="267">
        <v>100</v>
      </c>
      <c r="DF23" s="267">
        <v>100</v>
      </c>
      <c r="DG23" s="267">
        <v>100</v>
      </c>
      <c r="DH23" s="267">
        <v>100</v>
      </c>
      <c r="DI23" s="267">
        <v>100</v>
      </c>
      <c r="DJ23" s="267">
        <v>100</v>
      </c>
      <c r="DK23" s="267">
        <v>100</v>
      </c>
      <c r="DL23" s="267">
        <v>100</v>
      </c>
      <c r="DM23" s="267">
        <v>100</v>
      </c>
      <c r="DN23" s="267">
        <v>100</v>
      </c>
      <c r="DO23" s="267">
        <v>100</v>
      </c>
      <c r="DP23" s="267">
        <v>100</v>
      </c>
      <c r="DQ23" s="267">
        <v>100</v>
      </c>
      <c r="DR23" s="267">
        <v>100</v>
      </c>
      <c r="DS23" s="267">
        <v>100</v>
      </c>
      <c r="DT23" s="267">
        <v>100</v>
      </c>
      <c r="DU23" s="267">
        <v>100</v>
      </c>
      <c r="DV23" s="267">
        <v>100</v>
      </c>
      <c r="DW23" s="267">
        <v>100</v>
      </c>
      <c r="DX23" s="267">
        <v>100</v>
      </c>
      <c r="DY23" s="267">
        <v>100</v>
      </c>
      <c r="DZ23" s="267">
        <v>100</v>
      </c>
      <c r="EA23" s="267">
        <v>100</v>
      </c>
      <c r="EB23" s="267">
        <v>100</v>
      </c>
      <c r="EC23" s="267">
        <v>100</v>
      </c>
      <c r="ED23" s="267">
        <v>100</v>
      </c>
      <c r="EE23" s="267">
        <v>100</v>
      </c>
      <c r="EF23" s="267">
        <v>100</v>
      </c>
      <c r="EG23" s="267">
        <v>100</v>
      </c>
      <c r="EH23" s="267">
        <v>100</v>
      </c>
      <c r="EI23" s="267">
        <v>100</v>
      </c>
      <c r="EJ23" s="267">
        <v>100</v>
      </c>
      <c r="EK23" s="267">
        <v>100</v>
      </c>
      <c r="EL23" s="267">
        <v>100</v>
      </c>
      <c r="EM23" s="267">
        <v>100</v>
      </c>
      <c r="EN23" s="267">
        <v>100</v>
      </c>
      <c r="EO23" s="267">
        <v>100</v>
      </c>
      <c r="EP23" s="267">
        <v>100</v>
      </c>
      <c r="EQ23" s="267">
        <v>100</v>
      </c>
      <c r="ER23" s="267">
        <v>100</v>
      </c>
      <c r="ES23" s="267">
        <v>100</v>
      </c>
      <c r="ET23" s="267">
        <v>100</v>
      </c>
      <c r="EU23" s="267">
        <v>100</v>
      </c>
      <c r="EV23" s="267">
        <v>100</v>
      </c>
      <c r="EW23" s="267">
        <v>100</v>
      </c>
      <c r="EX23" s="267">
        <v>100</v>
      </c>
      <c r="EY23" s="267">
        <v>100</v>
      </c>
      <c r="EZ23" s="267">
        <v>100</v>
      </c>
      <c r="FA23" s="267">
        <v>100</v>
      </c>
      <c r="FB23" s="267">
        <v>100</v>
      </c>
      <c r="FC23" s="267">
        <v>100</v>
      </c>
      <c r="FD23" s="267">
        <v>100</v>
      </c>
      <c r="FE23" s="267">
        <v>100</v>
      </c>
      <c r="FF23" s="267">
        <v>100</v>
      </c>
      <c r="FG23" s="267">
        <v>100</v>
      </c>
      <c r="FH23" s="267">
        <v>100</v>
      </c>
      <c r="FI23" s="267">
        <v>100</v>
      </c>
      <c r="FJ23" s="267">
        <v>100</v>
      </c>
      <c r="FK23" s="267">
        <v>100</v>
      </c>
      <c r="FL23" s="267">
        <v>100</v>
      </c>
      <c r="FM23" s="267">
        <v>100</v>
      </c>
      <c r="FN23" s="267">
        <v>100</v>
      </c>
      <c r="FO23" s="267">
        <v>100</v>
      </c>
      <c r="FP23" s="267">
        <v>100</v>
      </c>
      <c r="FQ23" s="267">
        <v>100</v>
      </c>
      <c r="FR23" s="267">
        <v>100</v>
      </c>
      <c r="FS23" s="267">
        <v>100</v>
      </c>
      <c r="FT23" s="267">
        <v>100</v>
      </c>
      <c r="FU23" s="267">
        <v>100</v>
      </c>
      <c r="FV23" s="267">
        <v>100</v>
      </c>
      <c r="FW23" s="267">
        <v>100</v>
      </c>
      <c r="FX23" s="267">
        <v>100</v>
      </c>
      <c r="FY23" s="267">
        <v>100</v>
      </c>
      <c r="FZ23" s="267">
        <v>100</v>
      </c>
      <c r="GA23" s="267">
        <v>100</v>
      </c>
      <c r="GB23" s="267">
        <v>100</v>
      </c>
      <c r="GC23" s="267">
        <v>100</v>
      </c>
      <c r="GD23" s="267">
        <v>100</v>
      </c>
      <c r="GE23" s="267">
        <v>100</v>
      </c>
      <c r="GF23" s="267">
        <v>100</v>
      </c>
      <c r="GG23" s="267">
        <v>100</v>
      </c>
      <c r="GH23" s="267">
        <v>100</v>
      </c>
      <c r="GI23" s="267">
        <v>100</v>
      </c>
      <c r="GJ23" s="267">
        <v>100</v>
      </c>
    </row>
    <row r="24" spans="1:255" s="250" customFormat="1" x14ac:dyDescent="0.35">
      <c r="A24" s="189"/>
      <c r="B24" s="189"/>
      <c r="C24" s="190"/>
      <c r="D24" s="191"/>
      <c r="E24" s="249" t="str">
        <f xml:space="preserve"> LEFT(E23, LEN(E23) - 4)</f>
        <v>Sign switch line item</v>
      </c>
      <c r="F24" s="249"/>
      <c r="G24" s="249" t="str">
        <f xml:space="preserve"> SMU</f>
        <v>$ 000s</v>
      </c>
      <c r="H24" s="249">
        <f xml:space="preserve"> SUM(J24:GJ24)</f>
        <v>-18300</v>
      </c>
      <c r="I24" s="192"/>
      <c r="J24" s="249">
        <f t="shared" ref="J24:AO24" si="26" xml:space="preserve"> -1 * J23</f>
        <v>-100</v>
      </c>
      <c r="K24" s="249">
        <f t="shared" si="26"/>
        <v>-100</v>
      </c>
      <c r="L24" s="249">
        <f t="shared" si="26"/>
        <v>-100</v>
      </c>
      <c r="M24" s="249">
        <f t="shared" si="26"/>
        <v>-100</v>
      </c>
      <c r="N24" s="249">
        <f t="shared" si="26"/>
        <v>-100</v>
      </c>
      <c r="O24" s="249">
        <f t="shared" si="26"/>
        <v>-100</v>
      </c>
      <c r="P24" s="249">
        <f t="shared" si="26"/>
        <v>-100</v>
      </c>
      <c r="Q24" s="249">
        <f t="shared" si="26"/>
        <v>-100</v>
      </c>
      <c r="R24" s="249">
        <f t="shared" si="26"/>
        <v>-100</v>
      </c>
      <c r="S24" s="249">
        <f t="shared" si="26"/>
        <v>-100</v>
      </c>
      <c r="T24" s="249">
        <f t="shared" si="26"/>
        <v>-100</v>
      </c>
      <c r="U24" s="249">
        <f t="shared" si="26"/>
        <v>-100</v>
      </c>
      <c r="V24" s="249">
        <f t="shared" si="26"/>
        <v>-100</v>
      </c>
      <c r="W24" s="249">
        <f t="shared" si="26"/>
        <v>-100</v>
      </c>
      <c r="X24" s="249">
        <f t="shared" si="26"/>
        <v>-100</v>
      </c>
      <c r="Y24" s="249">
        <f t="shared" si="26"/>
        <v>-100</v>
      </c>
      <c r="Z24" s="249">
        <f t="shared" si="26"/>
        <v>-100</v>
      </c>
      <c r="AA24" s="249">
        <f t="shared" si="26"/>
        <v>-100</v>
      </c>
      <c r="AB24" s="249">
        <f t="shared" si="26"/>
        <v>-100</v>
      </c>
      <c r="AC24" s="249">
        <f t="shared" si="26"/>
        <v>-100</v>
      </c>
      <c r="AD24" s="249">
        <f t="shared" si="26"/>
        <v>-100</v>
      </c>
      <c r="AE24" s="249">
        <f t="shared" si="26"/>
        <v>-100</v>
      </c>
      <c r="AF24" s="249">
        <f t="shared" si="26"/>
        <v>-100</v>
      </c>
      <c r="AG24" s="249">
        <f t="shared" si="26"/>
        <v>-100</v>
      </c>
      <c r="AH24" s="249">
        <f t="shared" si="26"/>
        <v>-100</v>
      </c>
      <c r="AI24" s="249">
        <f t="shared" si="26"/>
        <v>-100</v>
      </c>
      <c r="AJ24" s="249">
        <f t="shared" si="26"/>
        <v>-100</v>
      </c>
      <c r="AK24" s="249">
        <f t="shared" si="26"/>
        <v>-100</v>
      </c>
      <c r="AL24" s="249">
        <f t="shared" si="26"/>
        <v>-100</v>
      </c>
      <c r="AM24" s="249">
        <f t="shared" si="26"/>
        <v>-100</v>
      </c>
      <c r="AN24" s="249">
        <f t="shared" si="26"/>
        <v>-100</v>
      </c>
      <c r="AO24" s="249">
        <f t="shared" si="26"/>
        <v>-100</v>
      </c>
      <c r="AP24" s="249">
        <f t="shared" ref="AP24:BU24" si="27" xml:space="preserve"> -1 * AP23</f>
        <v>-100</v>
      </c>
      <c r="AQ24" s="249">
        <f t="shared" si="27"/>
        <v>-100</v>
      </c>
      <c r="AR24" s="249">
        <f t="shared" si="27"/>
        <v>-100</v>
      </c>
      <c r="AS24" s="249">
        <f t="shared" si="27"/>
        <v>-100</v>
      </c>
      <c r="AT24" s="249">
        <f t="shared" si="27"/>
        <v>-100</v>
      </c>
      <c r="AU24" s="249">
        <f t="shared" si="27"/>
        <v>-100</v>
      </c>
      <c r="AV24" s="249">
        <f t="shared" si="27"/>
        <v>-100</v>
      </c>
      <c r="AW24" s="249">
        <f t="shared" si="27"/>
        <v>-100</v>
      </c>
      <c r="AX24" s="249">
        <f t="shared" si="27"/>
        <v>-100</v>
      </c>
      <c r="AY24" s="249">
        <f t="shared" si="27"/>
        <v>-100</v>
      </c>
      <c r="AZ24" s="249">
        <f t="shared" si="27"/>
        <v>-100</v>
      </c>
      <c r="BA24" s="249">
        <f t="shared" si="27"/>
        <v>-100</v>
      </c>
      <c r="BB24" s="249">
        <f t="shared" si="27"/>
        <v>-100</v>
      </c>
      <c r="BC24" s="249">
        <f t="shared" si="27"/>
        <v>-100</v>
      </c>
      <c r="BD24" s="249">
        <f t="shared" si="27"/>
        <v>-100</v>
      </c>
      <c r="BE24" s="249">
        <f t="shared" si="27"/>
        <v>-100</v>
      </c>
      <c r="BF24" s="249">
        <f t="shared" si="27"/>
        <v>-100</v>
      </c>
      <c r="BG24" s="249">
        <f t="shared" si="27"/>
        <v>-100</v>
      </c>
      <c r="BH24" s="249">
        <f t="shared" si="27"/>
        <v>-100</v>
      </c>
      <c r="BI24" s="249">
        <f t="shared" si="27"/>
        <v>-100</v>
      </c>
      <c r="BJ24" s="249">
        <f t="shared" si="27"/>
        <v>-100</v>
      </c>
      <c r="BK24" s="249">
        <f t="shared" si="27"/>
        <v>-100</v>
      </c>
      <c r="BL24" s="249">
        <f t="shared" si="27"/>
        <v>-100</v>
      </c>
      <c r="BM24" s="249">
        <f t="shared" si="27"/>
        <v>-100</v>
      </c>
      <c r="BN24" s="249">
        <f t="shared" si="27"/>
        <v>-100</v>
      </c>
      <c r="BO24" s="249">
        <f t="shared" si="27"/>
        <v>-100</v>
      </c>
      <c r="BP24" s="249">
        <f t="shared" si="27"/>
        <v>-100</v>
      </c>
      <c r="BQ24" s="249">
        <f t="shared" si="27"/>
        <v>-100</v>
      </c>
      <c r="BR24" s="249">
        <f t="shared" si="27"/>
        <v>-100</v>
      </c>
      <c r="BS24" s="249">
        <f t="shared" si="27"/>
        <v>-100</v>
      </c>
      <c r="BT24" s="249">
        <f t="shared" si="27"/>
        <v>-100</v>
      </c>
      <c r="BU24" s="249">
        <f t="shared" si="27"/>
        <v>-100</v>
      </c>
      <c r="BV24" s="249">
        <f t="shared" ref="BV24:DA24" si="28" xml:space="preserve"> -1 * BV23</f>
        <v>-100</v>
      </c>
      <c r="BW24" s="249">
        <f t="shared" si="28"/>
        <v>-100</v>
      </c>
      <c r="BX24" s="249">
        <f t="shared" si="28"/>
        <v>-100</v>
      </c>
      <c r="BY24" s="249">
        <f t="shared" si="28"/>
        <v>-100</v>
      </c>
      <c r="BZ24" s="249">
        <f t="shared" si="28"/>
        <v>-100</v>
      </c>
      <c r="CA24" s="249">
        <f t="shared" si="28"/>
        <v>-100</v>
      </c>
      <c r="CB24" s="249">
        <f t="shared" si="28"/>
        <v>-100</v>
      </c>
      <c r="CC24" s="249">
        <f t="shared" si="28"/>
        <v>-100</v>
      </c>
      <c r="CD24" s="249">
        <f t="shared" si="28"/>
        <v>-100</v>
      </c>
      <c r="CE24" s="249">
        <f t="shared" si="28"/>
        <v>-100</v>
      </c>
      <c r="CF24" s="249">
        <f t="shared" si="28"/>
        <v>-100</v>
      </c>
      <c r="CG24" s="249">
        <f t="shared" si="28"/>
        <v>-100</v>
      </c>
      <c r="CH24" s="249">
        <f t="shared" si="28"/>
        <v>-100</v>
      </c>
      <c r="CI24" s="249">
        <f t="shared" si="28"/>
        <v>-100</v>
      </c>
      <c r="CJ24" s="249">
        <f t="shared" si="28"/>
        <v>-100</v>
      </c>
      <c r="CK24" s="249">
        <f t="shared" si="28"/>
        <v>-100</v>
      </c>
      <c r="CL24" s="249">
        <f t="shared" si="28"/>
        <v>-100</v>
      </c>
      <c r="CM24" s="249">
        <f t="shared" si="28"/>
        <v>-100</v>
      </c>
      <c r="CN24" s="249">
        <f t="shared" si="28"/>
        <v>-100</v>
      </c>
      <c r="CO24" s="249">
        <f t="shared" si="28"/>
        <v>-100</v>
      </c>
      <c r="CP24" s="249">
        <f t="shared" si="28"/>
        <v>-100</v>
      </c>
      <c r="CQ24" s="249">
        <f t="shared" si="28"/>
        <v>-100</v>
      </c>
      <c r="CR24" s="249">
        <f t="shared" si="28"/>
        <v>-100</v>
      </c>
      <c r="CS24" s="249">
        <f t="shared" si="28"/>
        <v>-100</v>
      </c>
      <c r="CT24" s="249">
        <f t="shared" si="28"/>
        <v>-100</v>
      </c>
      <c r="CU24" s="249">
        <f t="shared" si="28"/>
        <v>-100</v>
      </c>
      <c r="CV24" s="249">
        <f t="shared" si="28"/>
        <v>-100</v>
      </c>
      <c r="CW24" s="249">
        <f t="shared" si="28"/>
        <v>-100</v>
      </c>
      <c r="CX24" s="249">
        <f t="shared" si="28"/>
        <v>-100</v>
      </c>
      <c r="CY24" s="249">
        <f t="shared" si="28"/>
        <v>-100</v>
      </c>
      <c r="CZ24" s="249">
        <f t="shared" si="28"/>
        <v>-100</v>
      </c>
      <c r="DA24" s="249">
        <f t="shared" si="28"/>
        <v>-100</v>
      </c>
      <c r="DB24" s="249">
        <f t="shared" ref="DB24:EG24" si="29" xml:space="preserve"> -1 * DB23</f>
        <v>-100</v>
      </c>
      <c r="DC24" s="249">
        <f t="shared" si="29"/>
        <v>-100</v>
      </c>
      <c r="DD24" s="249">
        <f t="shared" si="29"/>
        <v>-100</v>
      </c>
      <c r="DE24" s="249">
        <f t="shared" si="29"/>
        <v>-100</v>
      </c>
      <c r="DF24" s="249">
        <f t="shared" si="29"/>
        <v>-100</v>
      </c>
      <c r="DG24" s="249">
        <f t="shared" si="29"/>
        <v>-100</v>
      </c>
      <c r="DH24" s="249">
        <f t="shared" si="29"/>
        <v>-100</v>
      </c>
      <c r="DI24" s="249">
        <f t="shared" si="29"/>
        <v>-100</v>
      </c>
      <c r="DJ24" s="249">
        <f t="shared" si="29"/>
        <v>-100</v>
      </c>
      <c r="DK24" s="249">
        <f t="shared" si="29"/>
        <v>-100</v>
      </c>
      <c r="DL24" s="249">
        <f t="shared" si="29"/>
        <v>-100</v>
      </c>
      <c r="DM24" s="249">
        <f t="shared" si="29"/>
        <v>-100</v>
      </c>
      <c r="DN24" s="249">
        <f t="shared" si="29"/>
        <v>-100</v>
      </c>
      <c r="DO24" s="249">
        <f t="shared" si="29"/>
        <v>-100</v>
      </c>
      <c r="DP24" s="249">
        <f t="shared" si="29"/>
        <v>-100</v>
      </c>
      <c r="DQ24" s="249">
        <f t="shared" si="29"/>
        <v>-100</v>
      </c>
      <c r="DR24" s="249">
        <f t="shared" si="29"/>
        <v>-100</v>
      </c>
      <c r="DS24" s="249">
        <f t="shared" si="29"/>
        <v>-100</v>
      </c>
      <c r="DT24" s="249">
        <f t="shared" si="29"/>
        <v>-100</v>
      </c>
      <c r="DU24" s="249">
        <f t="shared" si="29"/>
        <v>-100</v>
      </c>
      <c r="DV24" s="249">
        <f t="shared" si="29"/>
        <v>-100</v>
      </c>
      <c r="DW24" s="249">
        <f t="shared" si="29"/>
        <v>-100</v>
      </c>
      <c r="DX24" s="249">
        <f t="shared" si="29"/>
        <v>-100</v>
      </c>
      <c r="DY24" s="249">
        <f t="shared" si="29"/>
        <v>-100</v>
      </c>
      <c r="DZ24" s="249">
        <f t="shared" si="29"/>
        <v>-100</v>
      </c>
      <c r="EA24" s="249">
        <f t="shared" si="29"/>
        <v>-100</v>
      </c>
      <c r="EB24" s="249">
        <f t="shared" si="29"/>
        <v>-100</v>
      </c>
      <c r="EC24" s="249">
        <f t="shared" si="29"/>
        <v>-100</v>
      </c>
      <c r="ED24" s="249">
        <f t="shared" si="29"/>
        <v>-100</v>
      </c>
      <c r="EE24" s="249">
        <f t="shared" si="29"/>
        <v>-100</v>
      </c>
      <c r="EF24" s="249">
        <f t="shared" si="29"/>
        <v>-100</v>
      </c>
      <c r="EG24" s="249">
        <f t="shared" si="29"/>
        <v>-100</v>
      </c>
      <c r="EH24" s="249">
        <f t="shared" ref="EH24:FM24" si="30" xml:space="preserve"> -1 * EH23</f>
        <v>-100</v>
      </c>
      <c r="EI24" s="249">
        <f t="shared" si="30"/>
        <v>-100</v>
      </c>
      <c r="EJ24" s="249">
        <f t="shared" si="30"/>
        <v>-100</v>
      </c>
      <c r="EK24" s="249">
        <f t="shared" si="30"/>
        <v>-100</v>
      </c>
      <c r="EL24" s="249">
        <f t="shared" si="30"/>
        <v>-100</v>
      </c>
      <c r="EM24" s="249">
        <f t="shared" si="30"/>
        <v>-100</v>
      </c>
      <c r="EN24" s="249">
        <f t="shared" si="30"/>
        <v>-100</v>
      </c>
      <c r="EO24" s="249">
        <f t="shared" si="30"/>
        <v>-100</v>
      </c>
      <c r="EP24" s="249">
        <f t="shared" si="30"/>
        <v>-100</v>
      </c>
      <c r="EQ24" s="249">
        <f t="shared" si="30"/>
        <v>-100</v>
      </c>
      <c r="ER24" s="249">
        <f t="shared" si="30"/>
        <v>-100</v>
      </c>
      <c r="ES24" s="249">
        <f t="shared" si="30"/>
        <v>-100</v>
      </c>
      <c r="ET24" s="249">
        <f t="shared" si="30"/>
        <v>-100</v>
      </c>
      <c r="EU24" s="249">
        <f t="shared" si="30"/>
        <v>-100</v>
      </c>
      <c r="EV24" s="249">
        <f t="shared" si="30"/>
        <v>-100</v>
      </c>
      <c r="EW24" s="249">
        <f t="shared" si="30"/>
        <v>-100</v>
      </c>
      <c r="EX24" s="249">
        <f t="shared" si="30"/>
        <v>-100</v>
      </c>
      <c r="EY24" s="249">
        <f t="shared" si="30"/>
        <v>-100</v>
      </c>
      <c r="EZ24" s="249">
        <f t="shared" si="30"/>
        <v>-100</v>
      </c>
      <c r="FA24" s="249">
        <f t="shared" si="30"/>
        <v>-100</v>
      </c>
      <c r="FB24" s="249">
        <f t="shared" si="30"/>
        <v>-100</v>
      </c>
      <c r="FC24" s="249">
        <f t="shared" si="30"/>
        <v>-100</v>
      </c>
      <c r="FD24" s="249">
        <f t="shared" si="30"/>
        <v>-100</v>
      </c>
      <c r="FE24" s="249">
        <f t="shared" si="30"/>
        <v>-100</v>
      </c>
      <c r="FF24" s="249">
        <f t="shared" si="30"/>
        <v>-100</v>
      </c>
      <c r="FG24" s="249">
        <f t="shared" si="30"/>
        <v>-100</v>
      </c>
      <c r="FH24" s="249">
        <f t="shared" si="30"/>
        <v>-100</v>
      </c>
      <c r="FI24" s="249">
        <f t="shared" si="30"/>
        <v>-100</v>
      </c>
      <c r="FJ24" s="249">
        <f t="shared" si="30"/>
        <v>-100</v>
      </c>
      <c r="FK24" s="249">
        <f t="shared" si="30"/>
        <v>-100</v>
      </c>
      <c r="FL24" s="249">
        <f t="shared" si="30"/>
        <v>-100</v>
      </c>
      <c r="FM24" s="249">
        <f t="shared" si="30"/>
        <v>-100</v>
      </c>
      <c r="FN24" s="249">
        <f t="shared" ref="FN24:GG24" si="31" xml:space="preserve"> -1 * FN23</f>
        <v>-100</v>
      </c>
      <c r="FO24" s="249">
        <f t="shared" si="31"/>
        <v>-100</v>
      </c>
      <c r="FP24" s="249">
        <f t="shared" si="31"/>
        <v>-100</v>
      </c>
      <c r="FQ24" s="249">
        <f t="shared" si="31"/>
        <v>-100</v>
      </c>
      <c r="FR24" s="249">
        <f t="shared" si="31"/>
        <v>-100</v>
      </c>
      <c r="FS24" s="249">
        <f t="shared" si="31"/>
        <v>-100</v>
      </c>
      <c r="FT24" s="249">
        <f t="shared" si="31"/>
        <v>-100</v>
      </c>
      <c r="FU24" s="249">
        <f t="shared" si="31"/>
        <v>-100</v>
      </c>
      <c r="FV24" s="249">
        <f t="shared" si="31"/>
        <v>-100</v>
      </c>
      <c r="FW24" s="249">
        <f t="shared" si="31"/>
        <v>-100</v>
      </c>
      <c r="FX24" s="249">
        <f t="shared" si="31"/>
        <v>-100</v>
      </c>
      <c r="FY24" s="249">
        <f t="shared" si="31"/>
        <v>-100</v>
      </c>
      <c r="FZ24" s="249">
        <f t="shared" si="31"/>
        <v>-100</v>
      </c>
      <c r="GA24" s="249">
        <f t="shared" si="31"/>
        <v>-100</v>
      </c>
      <c r="GB24" s="249">
        <f t="shared" si="31"/>
        <v>-100</v>
      </c>
      <c r="GC24" s="249">
        <f t="shared" si="31"/>
        <v>-100</v>
      </c>
      <c r="GD24" s="249">
        <f t="shared" si="31"/>
        <v>-100</v>
      </c>
      <c r="GE24" s="249">
        <f t="shared" si="31"/>
        <v>-100</v>
      </c>
      <c r="GF24" s="249">
        <f t="shared" si="31"/>
        <v>-100</v>
      </c>
      <c r="GG24" s="249">
        <f t="shared" si="31"/>
        <v>-100</v>
      </c>
      <c r="GH24" s="249">
        <f t="shared" ref="GH24:GJ24" si="32" xml:space="preserve"> -1 * GH23</f>
        <v>-100</v>
      </c>
      <c r="GI24" s="249">
        <f t="shared" si="32"/>
        <v>-100</v>
      </c>
      <c r="GJ24" s="249">
        <f t="shared" si="32"/>
        <v>-100</v>
      </c>
      <c r="GK24"/>
      <c r="GL24"/>
      <c r="GM24"/>
      <c r="GN24"/>
      <c r="GO24"/>
      <c r="GP24"/>
      <c r="GQ24"/>
      <c r="GR24"/>
      <c r="GS24"/>
      <c r="GT24"/>
      <c r="GU24"/>
      <c r="GV24"/>
      <c r="GW24"/>
      <c r="GX24"/>
      <c r="GY24"/>
      <c r="GZ24"/>
      <c r="HA24"/>
      <c r="HB24"/>
      <c r="HC24"/>
      <c r="HD24"/>
      <c r="HE24"/>
      <c r="HF24"/>
      <c r="HG24"/>
      <c r="HH24"/>
      <c r="HI24"/>
      <c r="HJ24"/>
      <c r="HK24"/>
      <c r="HL24"/>
      <c r="HM24"/>
      <c r="HN24"/>
      <c r="HO24"/>
      <c r="HP24"/>
      <c r="HQ24"/>
      <c r="HR24"/>
      <c r="HS24"/>
      <c r="HT24"/>
      <c r="HU24"/>
      <c r="HV24"/>
      <c r="HW24"/>
      <c r="HX24"/>
      <c r="HY24"/>
      <c r="HZ24"/>
      <c r="IA24"/>
      <c r="IB24"/>
      <c r="IC24"/>
      <c r="ID24"/>
      <c r="IE24"/>
      <c r="IF24"/>
      <c r="IG24"/>
      <c r="IH24"/>
      <c r="II24"/>
      <c r="IJ24"/>
      <c r="IK24"/>
      <c r="IL24"/>
      <c r="IM24"/>
      <c r="IN24"/>
      <c r="IO24"/>
      <c r="IP24"/>
      <c r="IQ24"/>
      <c r="IR24"/>
      <c r="IS24"/>
      <c r="IT24"/>
      <c r="IU24"/>
    </row>
  </sheetData>
  <conditionalFormatting sqref="J3:GJ3">
    <cfRule type="cellIs" dxfId="8" priority="20" stopIfTrue="1" operator="equal">
      <formula>"Construction"</formula>
    </cfRule>
    <cfRule type="cellIs" dxfId="7" priority="21" stopIfTrue="1" operator="equal">
      <formula>"Operations"</formula>
    </cfRule>
  </conditionalFormatting>
  <conditionalFormatting sqref="J3:GJ3">
    <cfRule type="cellIs" dxfId="6" priority="19" operator="equal">
      <formula>"Fin Close"</formula>
    </cfRule>
  </conditionalFormatting>
  <conditionalFormatting sqref="J3:GJ3">
    <cfRule type="cellIs" dxfId="5" priority="13" operator="equal">
      <formula>"PPA ext."</formula>
    </cfRule>
    <cfRule type="cellIs" dxfId="4" priority="14" operator="equal">
      <formula>"Delay"</formula>
    </cfRule>
  </conditionalFormatting>
  <conditionalFormatting sqref="F2:F4">
    <cfRule type="cellIs" dxfId="3" priority="1" stopIfTrue="1" operator="notEqual">
      <formula>0</formula>
    </cfRule>
    <cfRule type="cellIs" dxfId="2" priority="2" stopIfTrue="1" operator="equal">
      <formula>""</formula>
    </cfRule>
  </conditionalFormatting>
  <conditionalFormatting sqref="F2:F4">
    <cfRule type="cellIs" dxfId="1" priority="3" stopIfTrue="1" operator="notEqual">
      <formula>0</formula>
    </cfRule>
    <cfRule type="cellIs" dxfId="0" priority="4" stopIfTrue="1" operator="equal">
      <formula>""</formula>
    </cfRule>
  </conditionalFormatting>
  <printOptions verticalCentered="1" gridLines="1"/>
  <pageMargins left="0.74803149606299213" right="0.74803149606299213" top="0.98425196850393704" bottom="0.98425196850393704" header="0.51181102362204722" footer="0.51181102362204722"/>
  <pageSetup paperSize="9" scale="55" orientation="landscape" blackAndWhite="1" horizontalDpi="300" verticalDpi="300" r:id="rId1"/>
  <headerFooter alignWithMargins="0">
    <oddHeader>&amp;L&amp;"Arial,Bold"&amp;14PROJECT AIRCO&amp;C&amp;"Arial,Bold"&amp;14Sheet: &amp;A&amp;R&amp;"Arial,Bold"&amp;14STRICTLY CONFIDENTIAL</oddHeader>
    <oddFooter>&amp;L&amp;12&amp;F (Printed on &amp;D at &amp;T) &amp;R&amp;12Page &amp;P of &amp;N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16</vt:i4>
      </vt:variant>
    </vt:vector>
  </HeadingPairs>
  <TitlesOfParts>
    <vt:vector size="32" baseType="lpstr">
      <vt:lpstr>Change</vt:lpstr>
      <vt:lpstr>InpC</vt:lpstr>
      <vt:lpstr>InpS</vt:lpstr>
      <vt:lpstr>Time</vt:lpstr>
      <vt:lpstr>Esc</vt:lpstr>
      <vt:lpstr>Ops</vt:lpstr>
      <vt:lpstr>Acct</vt:lpstr>
      <vt:lpstr>Debt</vt:lpstr>
      <vt:lpstr>Equity</vt:lpstr>
      <vt:lpstr>Tax</vt:lpstr>
      <vt:lpstr>Metrics</vt:lpstr>
      <vt:lpstr>FS Qtr</vt:lpstr>
      <vt:lpstr>FS Ann</vt:lpstr>
      <vt:lpstr>Output</vt:lpstr>
      <vt:lpstr>Check</vt:lpstr>
      <vt:lpstr>Tmp</vt:lpstr>
      <vt:lpstr>BaseCaseIndicator</vt:lpstr>
      <vt:lpstr>CFADS_calc</vt:lpstr>
      <vt:lpstr>CFADS_check</vt:lpstr>
      <vt:lpstr>CFADS_paste</vt:lpstr>
      <vt:lpstr>ChangeLogLatestValueColumn</vt:lpstr>
      <vt:lpstr>ChangeLogStartRow</vt:lpstr>
      <vt:lpstr>ChangeLogTimelineStart</vt:lpstr>
      <vt:lpstr>ChangeLogTitleRow</vt:lpstr>
      <vt:lpstr>CHK_TOL</vt:lpstr>
      <vt:lpstr>InputRowTemplate</vt:lpstr>
      <vt:lpstr>InputStored</vt:lpstr>
      <vt:lpstr>SMU</vt:lpstr>
      <vt:lpstr>TrackActive</vt:lpstr>
      <vt:lpstr>TrackLiveResults</vt:lpstr>
      <vt:lpstr>TrackStoredResults</vt:lpstr>
      <vt:lpstr>TRK_TOL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F1F9</dc:creator>
  <cp:lastModifiedBy>kennywhitelaw-jones</cp:lastModifiedBy>
  <cp:lastPrinted>2020-03-18T20:08:06Z</cp:lastPrinted>
  <dcterms:created xsi:type="dcterms:W3CDTF">2004-05-12T17:06:52Z</dcterms:created>
  <dcterms:modified xsi:type="dcterms:W3CDTF">2020-08-07T06:54:49Z</dcterms:modified>
</cp:coreProperties>
</file>